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41" windowWidth="10246" windowHeight="8298"/>
  </bookViews>
  <sheets>
    <sheet name="10" sheetId="4" r:id="rId1"/>
    <sheet name="11" sheetId="7" r:id="rId2"/>
    <sheet name="12" sheetId="13" r:id="rId3"/>
    <sheet name="13" sheetId="8" r:id="rId4"/>
    <sheet name="17" sheetId="10" r:id="rId5"/>
    <sheet name="18" sheetId="14" r:id="rId6"/>
    <sheet name="20" sheetId="15" r:id="rId7"/>
  </sheets>
  <externalReferences>
    <externalReference r:id="rId8"/>
    <externalReference r:id="rId9"/>
  </externalReferences>
  <definedNames>
    <definedName name="_xlnm._FilterDatabase" localSheetId="0" hidden="1">'10'!$A$17:$T$999</definedName>
    <definedName name="_xlnm._FilterDatabase" localSheetId="1" hidden="1">'11'!$A$19:$X$1001</definedName>
    <definedName name="_xlnm._FilterDatabase" localSheetId="2" hidden="1">'12'!$A$17:$W$999</definedName>
    <definedName name="_xlnm._FilterDatabase" localSheetId="3" hidden="1">'13'!$A$19:$CB$1001</definedName>
    <definedName name="_xlnm._FilterDatabase" localSheetId="4" hidden="1">'17'!$A$18:$WSI$1000</definedName>
    <definedName name="_xlnm._FilterDatabase" localSheetId="5" hidden="1">'18'!$A$18:$AU$1000</definedName>
    <definedName name="TABLE" localSheetId="0">'10'!#REF!</definedName>
    <definedName name="TABLE" localSheetId="1">'11'!#REF!</definedName>
    <definedName name="TABLE" localSheetId="2">'12'!#REF!</definedName>
    <definedName name="TABLE" localSheetId="3">'13'!#REF!</definedName>
    <definedName name="TABLE" localSheetId="4">'17'!#REF!</definedName>
    <definedName name="TABLE" localSheetId="5">'18'!#REF!</definedName>
    <definedName name="TABLE" localSheetId="6">'20'!#REF!</definedName>
    <definedName name="TABLE_2" localSheetId="0">'10'!#REF!</definedName>
    <definedName name="TABLE_2" localSheetId="1">'11'!#REF!</definedName>
    <definedName name="TABLE_2" localSheetId="2">'12'!#REF!</definedName>
    <definedName name="TABLE_2" localSheetId="3">'13'!#REF!</definedName>
    <definedName name="TABLE_2" localSheetId="4">'17'!#REF!</definedName>
    <definedName name="TABLE_2" localSheetId="5">'18'!#REF!</definedName>
    <definedName name="TABLE_2" localSheetId="6">'20'!#REF!</definedName>
    <definedName name="_xlnm.Print_Area" localSheetId="0">'10'!$A$1:$T$999</definedName>
    <definedName name="_xlnm.Print_Area" localSheetId="1">'11'!$A$1:$X$1001</definedName>
    <definedName name="_xlnm.Print_Area" localSheetId="2">'12'!$A$1:$V$999</definedName>
    <definedName name="_xlnm.Print_Area" localSheetId="3">'13'!$A$1:$CA$1001</definedName>
    <definedName name="_xlnm.Print_Area" localSheetId="4">'17'!$A$1:$BC$1000</definedName>
    <definedName name="_xlnm.Print_Area" localSheetId="5">'18'!$A$1:$AU$1000</definedName>
    <definedName name="_xlnm.Print_Area" localSheetId="6">'20'!$A$1:$O$540</definedName>
  </definedNames>
  <calcPr calcId="145621"/>
</workbook>
</file>

<file path=xl/calcChain.xml><?xml version="1.0" encoding="utf-8"?>
<calcChain xmlns="http://schemas.openxmlformats.org/spreadsheetml/2006/main">
  <c r="L444" i="15" l="1"/>
  <c r="L161" i="15" s="1"/>
  <c r="L432" i="15"/>
  <c r="J412" i="15"/>
  <c r="L395" i="15"/>
  <c r="L412" i="15" s="1"/>
  <c r="J395" i="15"/>
  <c r="L394" i="15"/>
  <c r="J377" i="15"/>
  <c r="L286" i="15"/>
  <c r="L285" i="15" s="1"/>
  <c r="K286" i="15"/>
  <c r="J286" i="15"/>
  <c r="J285" i="15" s="1"/>
  <c r="K285" i="15"/>
  <c r="L216" i="15"/>
  <c r="L212" i="15"/>
  <c r="L194" i="15"/>
  <c r="L160" i="15"/>
  <c r="L159" i="15"/>
  <c r="L157" i="15"/>
  <c r="L156" i="15" s="1"/>
  <c r="L155" i="15"/>
  <c r="L137" i="15"/>
  <c r="L122" i="15"/>
  <c r="L107" i="15"/>
  <c r="J106" i="15"/>
  <c r="L101" i="15"/>
  <c r="K101" i="15"/>
  <c r="J101" i="15"/>
  <c r="L95" i="15"/>
  <c r="L94" i="15" s="1"/>
  <c r="K95" i="15"/>
  <c r="J95" i="15"/>
  <c r="J94" i="15" s="1"/>
  <c r="K94" i="15"/>
  <c r="K79" i="15"/>
  <c r="J79" i="15"/>
  <c r="J72" i="15"/>
  <c r="J71" i="15" s="1"/>
  <c r="L71" i="15"/>
  <c r="K71" i="15"/>
  <c r="L68" i="15"/>
  <c r="K68" i="15"/>
  <c r="J68" i="15"/>
  <c r="L60" i="15"/>
  <c r="K60" i="15"/>
  <c r="J60" i="15"/>
  <c r="L51" i="15"/>
  <c r="K51" i="15"/>
  <c r="J51" i="15"/>
  <c r="K36" i="15"/>
  <c r="J36" i="15"/>
  <c r="K21" i="15"/>
  <c r="J21" i="15"/>
  <c r="L163" i="15" l="1"/>
  <c r="L165" i="15" s="1"/>
  <c r="D993" i="14"/>
  <c r="E993" i="14"/>
  <c r="F993" i="14"/>
  <c r="G993" i="14"/>
  <c r="H993" i="14"/>
  <c r="I993" i="14"/>
  <c r="J993" i="14"/>
  <c r="K993" i="14"/>
  <c r="L993" i="14"/>
  <c r="M993" i="14"/>
  <c r="N993" i="14"/>
  <c r="O993" i="14"/>
  <c r="P993" i="14"/>
  <c r="Q993" i="14"/>
  <c r="R993" i="14"/>
  <c r="S993" i="14"/>
  <c r="T993" i="14"/>
  <c r="U993" i="14"/>
  <c r="V993" i="14"/>
  <c r="W993" i="14"/>
  <c r="X993" i="14"/>
  <c r="Y993" i="14"/>
  <c r="Z993" i="14"/>
  <c r="AA993" i="14"/>
  <c r="AB993" i="14"/>
  <c r="AC993" i="14"/>
  <c r="AD993" i="14"/>
  <c r="AE993" i="14"/>
  <c r="AF993" i="14"/>
  <c r="AG993" i="14"/>
  <c r="AH993" i="14"/>
  <c r="AI993" i="14"/>
  <c r="AJ993" i="14"/>
  <c r="AK993" i="14"/>
  <c r="AL993" i="14"/>
  <c r="AM993" i="14"/>
  <c r="AN993" i="14"/>
  <c r="AO993" i="14"/>
  <c r="AP993" i="14"/>
  <c r="AQ993" i="14"/>
  <c r="AR993" i="14"/>
  <c r="AS993" i="14"/>
  <c r="AT993" i="14"/>
  <c r="AU993" i="14"/>
  <c r="D991" i="14"/>
  <c r="E991" i="14"/>
  <c r="F991" i="14"/>
  <c r="G991" i="14"/>
  <c r="H991" i="14"/>
  <c r="I991" i="14"/>
  <c r="J991" i="14"/>
  <c r="K991" i="14"/>
  <c r="L991" i="14"/>
  <c r="M991" i="14"/>
  <c r="N991" i="14"/>
  <c r="O991" i="14"/>
  <c r="P991" i="14"/>
  <c r="Q991" i="14"/>
  <c r="R991" i="14"/>
  <c r="S991" i="14"/>
  <c r="T991" i="14"/>
  <c r="U991" i="14"/>
  <c r="V991" i="14"/>
  <c r="W991" i="14"/>
  <c r="X991" i="14"/>
  <c r="Y991" i="14"/>
  <c r="Z991" i="14"/>
  <c r="AA991" i="14"/>
  <c r="AB991" i="14"/>
  <c r="AC991" i="14"/>
  <c r="AD991" i="14"/>
  <c r="AE991" i="14"/>
  <c r="AF991" i="14"/>
  <c r="AG991" i="14"/>
  <c r="AH991" i="14"/>
  <c r="AI991" i="14"/>
  <c r="AJ991" i="14"/>
  <c r="AK991" i="14"/>
  <c r="AL991" i="14"/>
  <c r="AM991" i="14"/>
  <c r="AN991" i="14"/>
  <c r="AO991" i="14"/>
  <c r="AP991" i="14"/>
  <c r="AQ991" i="14"/>
  <c r="AR991" i="14"/>
  <c r="AS991" i="14"/>
  <c r="AT991" i="14"/>
  <c r="AU991" i="14"/>
  <c r="D988" i="14"/>
  <c r="E988" i="14"/>
  <c r="F988" i="14"/>
  <c r="G988" i="14"/>
  <c r="H988" i="14"/>
  <c r="I988" i="14"/>
  <c r="J988" i="14"/>
  <c r="K988" i="14"/>
  <c r="L988" i="14"/>
  <c r="M988" i="14"/>
  <c r="N988" i="14"/>
  <c r="O988" i="14"/>
  <c r="P988" i="14"/>
  <c r="Q988" i="14"/>
  <c r="R988" i="14"/>
  <c r="S988" i="14"/>
  <c r="T988" i="14"/>
  <c r="U988" i="14"/>
  <c r="V988" i="14"/>
  <c r="W988" i="14"/>
  <c r="X988" i="14"/>
  <c r="Y988" i="14"/>
  <c r="Z988" i="14"/>
  <c r="AA988" i="14"/>
  <c r="AB988" i="14"/>
  <c r="AC988" i="14"/>
  <c r="AD988" i="14"/>
  <c r="AE988" i="14"/>
  <c r="AF988" i="14"/>
  <c r="AG988" i="14"/>
  <c r="AH988" i="14"/>
  <c r="AI988" i="14"/>
  <c r="AJ988" i="14"/>
  <c r="AK988" i="14"/>
  <c r="AL988" i="14"/>
  <c r="AM988" i="14"/>
  <c r="AN988" i="14"/>
  <c r="AO988" i="14"/>
  <c r="AP988" i="14"/>
  <c r="AQ988" i="14"/>
  <c r="AR988" i="14"/>
  <c r="AS988" i="14"/>
  <c r="AT988" i="14"/>
  <c r="AU988" i="14"/>
  <c r="D985" i="14"/>
  <c r="E985" i="14"/>
  <c r="F985" i="14"/>
  <c r="G985" i="14"/>
  <c r="H985" i="14"/>
  <c r="I985" i="14"/>
  <c r="J985" i="14"/>
  <c r="K985" i="14"/>
  <c r="L985" i="14"/>
  <c r="M985" i="14"/>
  <c r="N985" i="14"/>
  <c r="O985" i="14"/>
  <c r="P985" i="14"/>
  <c r="Q985" i="14"/>
  <c r="R985" i="14"/>
  <c r="S985" i="14"/>
  <c r="T985" i="14"/>
  <c r="U985" i="14"/>
  <c r="V985" i="14"/>
  <c r="W985" i="14"/>
  <c r="X985" i="14"/>
  <c r="Y985" i="14"/>
  <c r="Z985" i="14"/>
  <c r="AA985" i="14"/>
  <c r="AB985" i="14"/>
  <c r="AC985" i="14"/>
  <c r="AD985" i="14"/>
  <c r="AE985" i="14"/>
  <c r="AF985" i="14"/>
  <c r="AG985" i="14"/>
  <c r="AH985" i="14"/>
  <c r="AI985" i="14"/>
  <c r="AJ985" i="14"/>
  <c r="AK985" i="14"/>
  <c r="AL985" i="14"/>
  <c r="AM985" i="14"/>
  <c r="AN985" i="14"/>
  <c r="AO985" i="14"/>
  <c r="AP985" i="14"/>
  <c r="AQ985" i="14"/>
  <c r="AR985" i="14"/>
  <c r="AS985" i="14"/>
  <c r="AT985" i="14"/>
  <c r="AU985" i="14"/>
  <c r="D983" i="14"/>
  <c r="E983" i="14"/>
  <c r="F983" i="14"/>
  <c r="G983" i="14"/>
  <c r="H983" i="14"/>
  <c r="I983" i="14"/>
  <c r="J983" i="14"/>
  <c r="K983" i="14"/>
  <c r="L983" i="14"/>
  <c r="M983" i="14"/>
  <c r="N983" i="14"/>
  <c r="O983" i="14"/>
  <c r="P983" i="14"/>
  <c r="Q983" i="14"/>
  <c r="R983" i="14"/>
  <c r="S983" i="14"/>
  <c r="T983" i="14"/>
  <c r="U983" i="14"/>
  <c r="V983" i="14"/>
  <c r="W983" i="14"/>
  <c r="X983" i="14"/>
  <c r="Y983" i="14"/>
  <c r="Z983" i="14"/>
  <c r="AA983" i="14"/>
  <c r="AB983" i="14"/>
  <c r="AC983" i="14"/>
  <c r="AD983" i="14"/>
  <c r="AE983" i="14"/>
  <c r="AF983" i="14"/>
  <c r="AG983" i="14"/>
  <c r="AH983" i="14"/>
  <c r="AI983" i="14"/>
  <c r="AJ983" i="14"/>
  <c r="AK983" i="14"/>
  <c r="AL983" i="14"/>
  <c r="AM983" i="14"/>
  <c r="AN983" i="14"/>
  <c r="AO983" i="14"/>
  <c r="AP983" i="14"/>
  <c r="AQ983" i="14"/>
  <c r="AR983" i="14"/>
  <c r="AS983" i="14"/>
  <c r="AT983" i="14"/>
  <c r="AU983" i="14"/>
  <c r="D981" i="14"/>
  <c r="E981" i="14"/>
  <c r="F981" i="14"/>
  <c r="G981" i="14"/>
  <c r="H981" i="14"/>
  <c r="I981" i="14"/>
  <c r="J981" i="14"/>
  <c r="K981" i="14"/>
  <c r="L981" i="14"/>
  <c r="M981" i="14"/>
  <c r="N981" i="14"/>
  <c r="O981" i="14"/>
  <c r="P981" i="14"/>
  <c r="Q981" i="14"/>
  <c r="R981" i="14"/>
  <c r="S981" i="14"/>
  <c r="T981" i="14"/>
  <c r="U981" i="14"/>
  <c r="V981" i="14"/>
  <c r="W981" i="14"/>
  <c r="X981" i="14"/>
  <c r="Y981" i="14"/>
  <c r="Z981" i="14"/>
  <c r="AA981" i="14"/>
  <c r="AB981" i="14"/>
  <c r="AC981" i="14"/>
  <c r="AD981" i="14"/>
  <c r="AE981" i="14"/>
  <c r="AF981" i="14"/>
  <c r="AG981" i="14"/>
  <c r="AH981" i="14"/>
  <c r="AI981" i="14"/>
  <c r="AJ981" i="14"/>
  <c r="AK981" i="14"/>
  <c r="AL981" i="14"/>
  <c r="AM981" i="14"/>
  <c r="AN981" i="14"/>
  <c r="AO981" i="14"/>
  <c r="AP981" i="14"/>
  <c r="AQ981" i="14"/>
  <c r="AR981" i="14"/>
  <c r="AS981" i="14"/>
  <c r="AT981" i="14"/>
  <c r="AU981" i="14"/>
  <c r="D979" i="14"/>
  <c r="E979" i="14"/>
  <c r="F979" i="14"/>
  <c r="G979" i="14"/>
  <c r="H979" i="14"/>
  <c r="I979" i="14"/>
  <c r="J979" i="14"/>
  <c r="K979" i="14"/>
  <c r="L979" i="14"/>
  <c r="M979" i="14"/>
  <c r="N979" i="14"/>
  <c r="O979" i="14"/>
  <c r="P979" i="14"/>
  <c r="Q979" i="14"/>
  <c r="R979" i="14"/>
  <c r="S979" i="14"/>
  <c r="T979" i="14"/>
  <c r="U979" i="14"/>
  <c r="V979" i="14"/>
  <c r="W979" i="14"/>
  <c r="X979" i="14"/>
  <c r="Y979" i="14"/>
  <c r="Z979" i="14"/>
  <c r="AA979" i="14"/>
  <c r="AB979" i="14"/>
  <c r="AC979" i="14"/>
  <c r="AD979" i="14"/>
  <c r="AE979" i="14"/>
  <c r="AF979" i="14"/>
  <c r="AG979" i="14"/>
  <c r="AH979" i="14"/>
  <c r="AI979" i="14"/>
  <c r="AJ979" i="14"/>
  <c r="AK979" i="14"/>
  <c r="AL979" i="14"/>
  <c r="AM979" i="14"/>
  <c r="AN979" i="14"/>
  <c r="AO979" i="14"/>
  <c r="AP979" i="14"/>
  <c r="AQ979" i="14"/>
  <c r="AR979" i="14"/>
  <c r="AS979" i="14"/>
  <c r="AT979" i="14"/>
  <c r="AU979" i="14"/>
  <c r="D973" i="14"/>
  <c r="E973" i="14"/>
  <c r="F973" i="14"/>
  <c r="G973" i="14"/>
  <c r="H973" i="14"/>
  <c r="I973" i="14"/>
  <c r="J973" i="14"/>
  <c r="K973" i="14"/>
  <c r="L973" i="14"/>
  <c r="M973" i="14"/>
  <c r="N973" i="14"/>
  <c r="O973" i="14"/>
  <c r="P973" i="14"/>
  <c r="Q973" i="14"/>
  <c r="R973" i="14"/>
  <c r="S973" i="14"/>
  <c r="T973" i="14"/>
  <c r="U973" i="14"/>
  <c r="V973" i="14"/>
  <c r="W973" i="14"/>
  <c r="X973" i="14"/>
  <c r="Y973" i="14"/>
  <c r="Z973" i="14"/>
  <c r="AA973" i="14"/>
  <c r="AB973" i="14"/>
  <c r="AC973" i="14"/>
  <c r="AD973" i="14"/>
  <c r="AE973" i="14"/>
  <c r="AF973" i="14"/>
  <c r="AG973" i="14"/>
  <c r="AH973" i="14"/>
  <c r="AI973" i="14"/>
  <c r="AJ973" i="14"/>
  <c r="AK973" i="14"/>
  <c r="AL973" i="14"/>
  <c r="AM973" i="14"/>
  <c r="AN973" i="14"/>
  <c r="AO973" i="14"/>
  <c r="AP973" i="14"/>
  <c r="AQ973" i="14"/>
  <c r="AR973" i="14"/>
  <c r="AS973" i="14"/>
  <c r="AT973" i="14"/>
  <c r="AU973" i="14"/>
  <c r="D967" i="14"/>
  <c r="E967" i="14"/>
  <c r="F967" i="14"/>
  <c r="G967" i="14"/>
  <c r="H967" i="14"/>
  <c r="I967" i="14"/>
  <c r="J967" i="14"/>
  <c r="K967" i="14"/>
  <c r="L967" i="14"/>
  <c r="M967" i="14"/>
  <c r="N967" i="14"/>
  <c r="O967" i="14"/>
  <c r="P967" i="14"/>
  <c r="Q967" i="14"/>
  <c r="R967" i="14"/>
  <c r="S967" i="14"/>
  <c r="T967" i="14"/>
  <c r="U967" i="14"/>
  <c r="V967" i="14"/>
  <c r="W967" i="14"/>
  <c r="X967" i="14"/>
  <c r="Y967" i="14"/>
  <c r="Z967" i="14"/>
  <c r="AA967" i="14"/>
  <c r="AB967" i="14"/>
  <c r="AC967" i="14"/>
  <c r="AD967" i="14"/>
  <c r="AE967" i="14"/>
  <c r="AF967" i="14"/>
  <c r="AG967" i="14"/>
  <c r="AH967" i="14"/>
  <c r="AI967" i="14"/>
  <c r="AJ967" i="14"/>
  <c r="AK967" i="14"/>
  <c r="AL967" i="14"/>
  <c r="AM967" i="14"/>
  <c r="AN967" i="14"/>
  <c r="AO967" i="14"/>
  <c r="AP967" i="14"/>
  <c r="AQ967" i="14"/>
  <c r="AR967" i="14"/>
  <c r="AS967" i="14"/>
  <c r="AT967" i="14"/>
  <c r="AU967" i="14"/>
  <c r="D965" i="14"/>
  <c r="E965" i="14"/>
  <c r="F965" i="14"/>
  <c r="G965" i="14"/>
  <c r="H965" i="14"/>
  <c r="I965" i="14"/>
  <c r="J965" i="14"/>
  <c r="K965" i="14"/>
  <c r="L965" i="14"/>
  <c r="M965" i="14"/>
  <c r="N965" i="14"/>
  <c r="O965" i="14"/>
  <c r="P965" i="14"/>
  <c r="Q965" i="14"/>
  <c r="R965" i="14"/>
  <c r="S965" i="14"/>
  <c r="T965" i="14"/>
  <c r="U965" i="14"/>
  <c r="V965" i="14"/>
  <c r="W965" i="14"/>
  <c r="X965" i="14"/>
  <c r="Y965" i="14"/>
  <c r="Z965" i="14"/>
  <c r="AA965" i="14"/>
  <c r="AB965" i="14"/>
  <c r="AC965" i="14"/>
  <c r="AD965" i="14"/>
  <c r="AE965" i="14"/>
  <c r="AF965" i="14"/>
  <c r="AG965" i="14"/>
  <c r="AH965" i="14"/>
  <c r="AI965" i="14"/>
  <c r="AJ965" i="14"/>
  <c r="AK965" i="14"/>
  <c r="AL965" i="14"/>
  <c r="AM965" i="14"/>
  <c r="AN965" i="14"/>
  <c r="AO965" i="14"/>
  <c r="AP965" i="14"/>
  <c r="AQ965" i="14"/>
  <c r="AR965" i="14"/>
  <c r="AS965" i="14"/>
  <c r="AT965" i="14"/>
  <c r="AU965" i="14"/>
  <c r="D960" i="14"/>
  <c r="E960" i="14"/>
  <c r="F960" i="14"/>
  <c r="G960" i="14"/>
  <c r="H960" i="14"/>
  <c r="I960" i="14"/>
  <c r="J960" i="14"/>
  <c r="K960" i="14"/>
  <c r="L960" i="14"/>
  <c r="M960" i="14"/>
  <c r="N960" i="14"/>
  <c r="O960" i="14"/>
  <c r="P960" i="14"/>
  <c r="Q960" i="14"/>
  <c r="R960" i="14"/>
  <c r="S960" i="14"/>
  <c r="T960" i="14"/>
  <c r="U960" i="14"/>
  <c r="V960" i="14"/>
  <c r="W960" i="14"/>
  <c r="X960" i="14"/>
  <c r="Y960" i="14"/>
  <c r="Z960" i="14"/>
  <c r="AA960" i="14"/>
  <c r="AB960" i="14"/>
  <c r="AC960" i="14"/>
  <c r="AD960" i="14"/>
  <c r="AE960" i="14"/>
  <c r="AF960" i="14"/>
  <c r="AG960" i="14"/>
  <c r="AH960" i="14"/>
  <c r="AI960" i="14"/>
  <c r="AJ960" i="14"/>
  <c r="AK960" i="14"/>
  <c r="AL960" i="14"/>
  <c r="AM960" i="14"/>
  <c r="AN960" i="14"/>
  <c r="AO960" i="14"/>
  <c r="AP960" i="14"/>
  <c r="AQ960" i="14"/>
  <c r="AR960" i="14"/>
  <c r="AS960" i="14"/>
  <c r="AT960" i="14"/>
  <c r="AU960" i="14"/>
  <c r="D950" i="14"/>
  <c r="E950" i="14"/>
  <c r="F950" i="14"/>
  <c r="G950" i="14"/>
  <c r="H950" i="14"/>
  <c r="I950" i="14"/>
  <c r="J950" i="14"/>
  <c r="K950" i="14"/>
  <c r="L950" i="14"/>
  <c r="M950" i="14"/>
  <c r="N950" i="14"/>
  <c r="O950" i="14"/>
  <c r="P950" i="14"/>
  <c r="Q950" i="14"/>
  <c r="R950" i="14"/>
  <c r="S950" i="14"/>
  <c r="T950" i="14"/>
  <c r="U950" i="14"/>
  <c r="V950" i="14"/>
  <c r="W950" i="14"/>
  <c r="X950" i="14"/>
  <c r="Y950" i="14"/>
  <c r="Z950" i="14"/>
  <c r="AA950" i="14"/>
  <c r="AB950" i="14"/>
  <c r="AC950" i="14"/>
  <c r="AD950" i="14"/>
  <c r="AE950" i="14"/>
  <c r="AF950" i="14"/>
  <c r="AG950" i="14"/>
  <c r="AH950" i="14"/>
  <c r="AI950" i="14"/>
  <c r="AJ950" i="14"/>
  <c r="AK950" i="14"/>
  <c r="AL950" i="14"/>
  <c r="AM950" i="14"/>
  <c r="AN950" i="14"/>
  <c r="AO950" i="14"/>
  <c r="AP950" i="14"/>
  <c r="AQ950" i="14"/>
  <c r="AR950" i="14"/>
  <c r="AS950" i="14"/>
  <c r="AT950" i="14"/>
  <c r="AU950" i="14"/>
  <c r="D948" i="14"/>
  <c r="E948" i="14"/>
  <c r="F948" i="14"/>
  <c r="G948" i="14"/>
  <c r="H948" i="14"/>
  <c r="I948" i="14"/>
  <c r="J948" i="14"/>
  <c r="K948" i="14"/>
  <c r="L948" i="14"/>
  <c r="M948" i="14"/>
  <c r="N948" i="14"/>
  <c r="O948" i="14"/>
  <c r="P948" i="14"/>
  <c r="Q948" i="14"/>
  <c r="R948" i="14"/>
  <c r="S948" i="14"/>
  <c r="T948" i="14"/>
  <c r="U948" i="14"/>
  <c r="V948" i="14"/>
  <c r="W948" i="14"/>
  <c r="X948" i="14"/>
  <c r="Y948" i="14"/>
  <c r="Z948" i="14"/>
  <c r="AA948" i="14"/>
  <c r="AB948" i="14"/>
  <c r="AC948" i="14"/>
  <c r="AD948" i="14"/>
  <c r="AE948" i="14"/>
  <c r="AF948" i="14"/>
  <c r="AG948" i="14"/>
  <c r="AH948" i="14"/>
  <c r="AI948" i="14"/>
  <c r="AJ948" i="14"/>
  <c r="AK948" i="14"/>
  <c r="AL948" i="14"/>
  <c r="AM948" i="14"/>
  <c r="AN948" i="14"/>
  <c r="AO948" i="14"/>
  <c r="AP948" i="14"/>
  <c r="AQ948" i="14"/>
  <c r="AR948" i="14"/>
  <c r="AS948" i="14"/>
  <c r="AT948" i="14"/>
  <c r="AU948" i="14"/>
  <c r="D943" i="14"/>
  <c r="E943" i="14"/>
  <c r="F943" i="14"/>
  <c r="G943" i="14"/>
  <c r="H943" i="14"/>
  <c r="I943" i="14"/>
  <c r="J943" i="14"/>
  <c r="K943" i="14"/>
  <c r="L943" i="14"/>
  <c r="M943" i="14"/>
  <c r="N943" i="14"/>
  <c r="O943" i="14"/>
  <c r="P943" i="14"/>
  <c r="Q943" i="14"/>
  <c r="R943" i="14"/>
  <c r="S943" i="14"/>
  <c r="T943" i="14"/>
  <c r="U943" i="14"/>
  <c r="V943" i="14"/>
  <c r="W943" i="14"/>
  <c r="X943" i="14"/>
  <c r="Y943" i="14"/>
  <c r="Z943" i="14"/>
  <c r="AA943" i="14"/>
  <c r="AB943" i="14"/>
  <c r="AC943" i="14"/>
  <c r="AD943" i="14"/>
  <c r="AE943" i="14"/>
  <c r="AF943" i="14"/>
  <c r="AG943" i="14"/>
  <c r="AH943" i="14"/>
  <c r="AI943" i="14"/>
  <c r="AJ943" i="14"/>
  <c r="AK943" i="14"/>
  <c r="AL943" i="14"/>
  <c r="AM943" i="14"/>
  <c r="AN943" i="14"/>
  <c r="AO943" i="14"/>
  <c r="AP943" i="14"/>
  <c r="AQ943" i="14"/>
  <c r="AR943" i="14"/>
  <c r="AS943" i="14"/>
  <c r="AT943" i="14"/>
  <c r="AU943" i="14"/>
  <c r="D940" i="14"/>
  <c r="E940" i="14"/>
  <c r="F940" i="14"/>
  <c r="G940" i="14"/>
  <c r="H940" i="14"/>
  <c r="I940" i="14"/>
  <c r="J940" i="14"/>
  <c r="K940" i="14"/>
  <c r="L940" i="14"/>
  <c r="M940" i="14"/>
  <c r="N940" i="14"/>
  <c r="O940" i="14"/>
  <c r="P940" i="14"/>
  <c r="Q940" i="14"/>
  <c r="R940" i="14"/>
  <c r="S940" i="14"/>
  <c r="T940" i="14"/>
  <c r="U940" i="14"/>
  <c r="V940" i="14"/>
  <c r="W940" i="14"/>
  <c r="X940" i="14"/>
  <c r="Y940" i="14"/>
  <c r="Z940" i="14"/>
  <c r="AA940" i="14"/>
  <c r="AB940" i="14"/>
  <c r="AC940" i="14"/>
  <c r="AD940" i="14"/>
  <c r="AE940" i="14"/>
  <c r="AF940" i="14"/>
  <c r="AG940" i="14"/>
  <c r="AH940" i="14"/>
  <c r="AI940" i="14"/>
  <c r="AJ940" i="14"/>
  <c r="AK940" i="14"/>
  <c r="AL940" i="14"/>
  <c r="AM940" i="14"/>
  <c r="AN940" i="14"/>
  <c r="AO940" i="14"/>
  <c r="AP940" i="14"/>
  <c r="AQ940" i="14"/>
  <c r="AR940" i="14"/>
  <c r="AS940" i="14"/>
  <c r="AT940" i="14"/>
  <c r="AU940" i="14"/>
  <c r="D938" i="14"/>
  <c r="E938" i="14"/>
  <c r="F938" i="14"/>
  <c r="G938" i="14"/>
  <c r="H938" i="14"/>
  <c r="I938" i="14"/>
  <c r="J938" i="14"/>
  <c r="K938" i="14"/>
  <c r="L938" i="14"/>
  <c r="M938" i="14"/>
  <c r="N938" i="14"/>
  <c r="O938" i="14"/>
  <c r="P938" i="14"/>
  <c r="Q938" i="14"/>
  <c r="R938" i="14"/>
  <c r="S938" i="14"/>
  <c r="T938" i="14"/>
  <c r="U938" i="14"/>
  <c r="V938" i="14"/>
  <c r="W938" i="14"/>
  <c r="X938" i="14"/>
  <c r="Y938" i="14"/>
  <c r="Z938" i="14"/>
  <c r="AA938" i="14"/>
  <c r="AB938" i="14"/>
  <c r="AC938" i="14"/>
  <c r="AD938" i="14"/>
  <c r="AE938" i="14"/>
  <c r="AF938" i="14"/>
  <c r="AG938" i="14"/>
  <c r="AH938" i="14"/>
  <c r="AI938" i="14"/>
  <c r="AJ938" i="14"/>
  <c r="AK938" i="14"/>
  <c r="AL938" i="14"/>
  <c r="AM938" i="14"/>
  <c r="AN938" i="14"/>
  <c r="AO938" i="14"/>
  <c r="AP938" i="14"/>
  <c r="AQ938" i="14"/>
  <c r="AR938" i="14"/>
  <c r="AS938" i="14"/>
  <c r="AT938" i="14"/>
  <c r="AU938" i="14"/>
  <c r="D933" i="14"/>
  <c r="E933" i="14"/>
  <c r="F933" i="14"/>
  <c r="G933" i="14"/>
  <c r="H933" i="14"/>
  <c r="I933" i="14"/>
  <c r="J933" i="14"/>
  <c r="K933" i="14"/>
  <c r="L933" i="14"/>
  <c r="M933" i="14"/>
  <c r="N933" i="14"/>
  <c r="O933" i="14"/>
  <c r="P933" i="14"/>
  <c r="Q933" i="14"/>
  <c r="R933" i="14"/>
  <c r="S933" i="14"/>
  <c r="T933" i="14"/>
  <c r="U933" i="14"/>
  <c r="V933" i="14"/>
  <c r="W933" i="14"/>
  <c r="X933" i="14"/>
  <c r="Y933" i="14"/>
  <c r="Z933" i="14"/>
  <c r="AA933" i="14"/>
  <c r="AB933" i="14"/>
  <c r="AC933" i="14"/>
  <c r="AD933" i="14"/>
  <c r="AE933" i="14"/>
  <c r="AF933" i="14"/>
  <c r="AG933" i="14"/>
  <c r="AH933" i="14"/>
  <c r="AI933" i="14"/>
  <c r="AJ933" i="14"/>
  <c r="AK933" i="14"/>
  <c r="AL933" i="14"/>
  <c r="AM933" i="14"/>
  <c r="AN933" i="14"/>
  <c r="AO933" i="14"/>
  <c r="AP933" i="14"/>
  <c r="AQ933" i="14"/>
  <c r="AR933" i="14"/>
  <c r="AS933" i="14"/>
  <c r="AT933" i="14"/>
  <c r="AU933" i="14"/>
  <c r="D918" i="14"/>
  <c r="E918" i="14"/>
  <c r="F918" i="14"/>
  <c r="G918" i="14"/>
  <c r="H918" i="14"/>
  <c r="I918" i="14"/>
  <c r="J918" i="14"/>
  <c r="K918" i="14"/>
  <c r="L918" i="14"/>
  <c r="M918" i="14"/>
  <c r="N918" i="14"/>
  <c r="O918" i="14"/>
  <c r="P918" i="14"/>
  <c r="Q918" i="14"/>
  <c r="R918" i="14"/>
  <c r="S918" i="14"/>
  <c r="T918" i="14"/>
  <c r="U918" i="14"/>
  <c r="V918" i="14"/>
  <c r="W918" i="14"/>
  <c r="X918" i="14"/>
  <c r="Y918" i="14"/>
  <c r="Z918" i="14"/>
  <c r="AA918" i="14"/>
  <c r="AB918" i="14"/>
  <c r="AC918" i="14"/>
  <c r="AD918" i="14"/>
  <c r="AE918" i="14"/>
  <c r="AF918" i="14"/>
  <c r="AG918" i="14"/>
  <c r="AH918" i="14"/>
  <c r="AI918" i="14"/>
  <c r="AJ918" i="14"/>
  <c r="AK918" i="14"/>
  <c r="AL918" i="14"/>
  <c r="AM918" i="14"/>
  <c r="AN918" i="14"/>
  <c r="AO918" i="14"/>
  <c r="AP918" i="14"/>
  <c r="AQ918" i="14"/>
  <c r="AR918" i="14"/>
  <c r="AS918" i="14"/>
  <c r="AT918" i="14"/>
  <c r="AU918" i="14"/>
  <c r="D904" i="14"/>
  <c r="E904" i="14"/>
  <c r="F904" i="14"/>
  <c r="G904" i="14"/>
  <c r="H904" i="14"/>
  <c r="I904" i="14"/>
  <c r="J904" i="14"/>
  <c r="K904" i="14"/>
  <c r="L904" i="14"/>
  <c r="M904" i="14"/>
  <c r="N904" i="14"/>
  <c r="O904" i="14"/>
  <c r="P904" i="14"/>
  <c r="Q904" i="14"/>
  <c r="R904" i="14"/>
  <c r="S904" i="14"/>
  <c r="T904" i="14"/>
  <c r="U904" i="14"/>
  <c r="V904" i="14"/>
  <c r="W904" i="14"/>
  <c r="X904" i="14"/>
  <c r="Y904" i="14"/>
  <c r="Z904" i="14"/>
  <c r="AA904" i="14"/>
  <c r="AB904" i="14"/>
  <c r="AC904" i="14"/>
  <c r="AD904" i="14"/>
  <c r="AE904" i="14"/>
  <c r="AF904" i="14"/>
  <c r="AG904" i="14"/>
  <c r="AH904" i="14"/>
  <c r="AI904" i="14"/>
  <c r="AJ904" i="14"/>
  <c r="AK904" i="14"/>
  <c r="AL904" i="14"/>
  <c r="AM904" i="14"/>
  <c r="AN904" i="14"/>
  <c r="AO904" i="14"/>
  <c r="AP904" i="14"/>
  <c r="AQ904" i="14"/>
  <c r="AR904" i="14"/>
  <c r="AS904" i="14"/>
  <c r="AT904" i="14"/>
  <c r="AU904" i="14"/>
  <c r="AU884" i="14"/>
  <c r="D884" i="14"/>
  <c r="E884" i="14"/>
  <c r="F884" i="14"/>
  <c r="G884" i="14"/>
  <c r="H884" i="14"/>
  <c r="I884" i="14"/>
  <c r="J884" i="14"/>
  <c r="K884" i="14"/>
  <c r="L884" i="14"/>
  <c r="M884" i="14"/>
  <c r="N884" i="14"/>
  <c r="O884" i="14"/>
  <c r="P884" i="14"/>
  <c r="Q884" i="14"/>
  <c r="R884" i="14"/>
  <c r="S884" i="14"/>
  <c r="T884" i="14"/>
  <c r="U884" i="14"/>
  <c r="V884" i="14"/>
  <c r="W884" i="14"/>
  <c r="X884" i="14"/>
  <c r="Y884" i="14"/>
  <c r="Z884" i="14"/>
  <c r="AA884" i="14"/>
  <c r="AB884" i="14"/>
  <c r="AC884" i="14"/>
  <c r="AD884" i="14"/>
  <c r="AE884" i="14"/>
  <c r="AF884" i="14"/>
  <c r="AG884" i="14"/>
  <c r="AH884" i="14"/>
  <c r="AI884" i="14"/>
  <c r="AJ884" i="14"/>
  <c r="AK884" i="14"/>
  <c r="AL884" i="14"/>
  <c r="AM884" i="14"/>
  <c r="AN884" i="14"/>
  <c r="AO884" i="14"/>
  <c r="AP884" i="14"/>
  <c r="AQ884" i="14"/>
  <c r="AR884" i="14"/>
  <c r="AS884" i="14"/>
  <c r="AT884" i="14"/>
  <c r="D881" i="14"/>
  <c r="E881" i="14"/>
  <c r="F881" i="14"/>
  <c r="G881" i="14"/>
  <c r="H881" i="14"/>
  <c r="I881" i="14"/>
  <c r="J881" i="14"/>
  <c r="K881" i="14"/>
  <c r="L881" i="14"/>
  <c r="M881" i="14"/>
  <c r="N881" i="14"/>
  <c r="O881" i="14"/>
  <c r="P881" i="14"/>
  <c r="Q881" i="14"/>
  <c r="R881" i="14"/>
  <c r="S881" i="14"/>
  <c r="T881" i="14"/>
  <c r="U881" i="14"/>
  <c r="V881" i="14"/>
  <c r="W881" i="14"/>
  <c r="X881" i="14"/>
  <c r="Y881" i="14"/>
  <c r="Z881" i="14"/>
  <c r="AA881" i="14"/>
  <c r="AB881" i="14"/>
  <c r="AC881" i="14"/>
  <c r="AD881" i="14"/>
  <c r="AE881" i="14"/>
  <c r="AF881" i="14"/>
  <c r="AG881" i="14"/>
  <c r="AH881" i="14"/>
  <c r="AI881" i="14"/>
  <c r="AJ881" i="14"/>
  <c r="AK881" i="14"/>
  <c r="AL881" i="14"/>
  <c r="AM881" i="14"/>
  <c r="AN881" i="14"/>
  <c r="AO881" i="14"/>
  <c r="AP881" i="14"/>
  <c r="AQ881" i="14"/>
  <c r="AR881" i="14"/>
  <c r="AS881" i="14"/>
  <c r="AT881" i="14"/>
  <c r="AU881" i="14"/>
  <c r="D878" i="14"/>
  <c r="E878" i="14"/>
  <c r="F878" i="14"/>
  <c r="G878" i="14"/>
  <c r="H878" i="14"/>
  <c r="I878" i="14"/>
  <c r="J878" i="14"/>
  <c r="K878" i="14"/>
  <c r="L878" i="14"/>
  <c r="M878" i="14"/>
  <c r="N878" i="14"/>
  <c r="O878" i="14"/>
  <c r="P878" i="14"/>
  <c r="Q878" i="14"/>
  <c r="R878" i="14"/>
  <c r="S878" i="14"/>
  <c r="T878" i="14"/>
  <c r="U878" i="14"/>
  <c r="V878" i="14"/>
  <c r="W878" i="14"/>
  <c r="X878" i="14"/>
  <c r="Y878" i="14"/>
  <c r="Z878" i="14"/>
  <c r="AA878" i="14"/>
  <c r="AB878" i="14"/>
  <c r="AC878" i="14"/>
  <c r="AD878" i="14"/>
  <c r="AE878" i="14"/>
  <c r="AF878" i="14"/>
  <c r="AG878" i="14"/>
  <c r="AH878" i="14"/>
  <c r="AI878" i="14"/>
  <c r="AJ878" i="14"/>
  <c r="AK878" i="14"/>
  <c r="AL878" i="14"/>
  <c r="AM878" i="14"/>
  <c r="AN878" i="14"/>
  <c r="AO878" i="14"/>
  <c r="AP878" i="14"/>
  <c r="AQ878" i="14"/>
  <c r="AR878" i="14"/>
  <c r="AS878" i="14"/>
  <c r="AT878" i="14"/>
  <c r="AU878" i="14"/>
  <c r="D870" i="14"/>
  <c r="E870" i="14"/>
  <c r="F870" i="14"/>
  <c r="G870" i="14"/>
  <c r="H870" i="14"/>
  <c r="I870" i="14"/>
  <c r="J870" i="14"/>
  <c r="K870" i="14"/>
  <c r="L870" i="14"/>
  <c r="M870" i="14"/>
  <c r="N870" i="14"/>
  <c r="O870" i="14"/>
  <c r="P870" i="14"/>
  <c r="Q870" i="14"/>
  <c r="R870" i="14"/>
  <c r="S870" i="14"/>
  <c r="T870" i="14"/>
  <c r="U870" i="14"/>
  <c r="V870" i="14"/>
  <c r="W870" i="14"/>
  <c r="X870" i="14"/>
  <c r="Y870" i="14"/>
  <c r="Z870" i="14"/>
  <c r="AA870" i="14"/>
  <c r="AB870" i="14"/>
  <c r="AC870" i="14"/>
  <c r="AD870" i="14"/>
  <c r="AE870" i="14"/>
  <c r="AF870" i="14"/>
  <c r="AG870" i="14"/>
  <c r="AH870" i="14"/>
  <c r="AI870" i="14"/>
  <c r="AJ870" i="14"/>
  <c r="AK870" i="14"/>
  <c r="AL870" i="14"/>
  <c r="AM870" i="14"/>
  <c r="AN870" i="14"/>
  <c r="AO870" i="14"/>
  <c r="AP870" i="14"/>
  <c r="AQ870" i="14"/>
  <c r="AR870" i="14"/>
  <c r="AS870" i="14"/>
  <c r="AT870" i="14"/>
  <c r="AU870" i="14"/>
  <c r="D867" i="14"/>
  <c r="E867" i="14"/>
  <c r="F867" i="14"/>
  <c r="G867" i="14"/>
  <c r="H867" i="14"/>
  <c r="I867" i="14"/>
  <c r="J867" i="14"/>
  <c r="K867" i="14"/>
  <c r="L867" i="14"/>
  <c r="M867" i="14"/>
  <c r="N867" i="14"/>
  <c r="O867" i="14"/>
  <c r="P867" i="14"/>
  <c r="Q867" i="14"/>
  <c r="R867" i="14"/>
  <c r="S867" i="14"/>
  <c r="T867" i="14"/>
  <c r="U867" i="14"/>
  <c r="V867" i="14"/>
  <c r="W867" i="14"/>
  <c r="X867" i="14"/>
  <c r="Y867" i="14"/>
  <c r="Z867" i="14"/>
  <c r="AA867" i="14"/>
  <c r="AB867" i="14"/>
  <c r="AC867" i="14"/>
  <c r="AD867" i="14"/>
  <c r="AE867" i="14"/>
  <c r="AF867" i="14"/>
  <c r="AG867" i="14"/>
  <c r="AH867" i="14"/>
  <c r="AI867" i="14"/>
  <c r="AJ867" i="14"/>
  <c r="AK867" i="14"/>
  <c r="AL867" i="14"/>
  <c r="AM867" i="14"/>
  <c r="AN867" i="14"/>
  <c r="AO867" i="14"/>
  <c r="AP867" i="14"/>
  <c r="AQ867" i="14"/>
  <c r="AR867" i="14"/>
  <c r="AS867" i="14"/>
  <c r="AT867" i="14"/>
  <c r="AU867" i="14"/>
  <c r="D865" i="14"/>
  <c r="E865" i="14"/>
  <c r="F865" i="14"/>
  <c r="G865" i="14"/>
  <c r="H865" i="14"/>
  <c r="I865" i="14"/>
  <c r="J865" i="14"/>
  <c r="K865" i="14"/>
  <c r="L865" i="14"/>
  <c r="M865" i="14"/>
  <c r="N865" i="14"/>
  <c r="O865" i="14"/>
  <c r="P865" i="14"/>
  <c r="Q865" i="14"/>
  <c r="R865" i="14"/>
  <c r="S865" i="14"/>
  <c r="T865" i="14"/>
  <c r="U865" i="14"/>
  <c r="V865" i="14"/>
  <c r="W865" i="14"/>
  <c r="X865" i="14"/>
  <c r="Y865" i="14"/>
  <c r="Z865" i="14"/>
  <c r="AA865" i="14"/>
  <c r="AB865" i="14"/>
  <c r="AC865" i="14"/>
  <c r="AD865" i="14"/>
  <c r="AE865" i="14"/>
  <c r="AF865" i="14"/>
  <c r="AG865" i="14"/>
  <c r="AH865" i="14"/>
  <c r="AI865" i="14"/>
  <c r="AJ865" i="14"/>
  <c r="AK865" i="14"/>
  <c r="AL865" i="14"/>
  <c r="AM865" i="14"/>
  <c r="AN865" i="14"/>
  <c r="AO865" i="14"/>
  <c r="AP865" i="14"/>
  <c r="AQ865" i="14"/>
  <c r="AR865" i="14"/>
  <c r="AS865" i="14"/>
  <c r="AT865" i="14"/>
  <c r="AU865" i="14"/>
  <c r="D859" i="14"/>
  <c r="E859" i="14"/>
  <c r="F859" i="14"/>
  <c r="G859" i="14"/>
  <c r="H859" i="14"/>
  <c r="I859" i="14"/>
  <c r="J859" i="14"/>
  <c r="K859" i="14"/>
  <c r="L859" i="14"/>
  <c r="M859" i="14"/>
  <c r="N859" i="14"/>
  <c r="O859" i="14"/>
  <c r="P859" i="14"/>
  <c r="Q859" i="14"/>
  <c r="R859" i="14"/>
  <c r="S859" i="14"/>
  <c r="T859" i="14"/>
  <c r="U859" i="14"/>
  <c r="V859" i="14"/>
  <c r="W859" i="14"/>
  <c r="X859" i="14"/>
  <c r="Y859" i="14"/>
  <c r="Z859" i="14"/>
  <c r="AA859" i="14"/>
  <c r="AB859" i="14"/>
  <c r="AC859" i="14"/>
  <c r="AD859" i="14"/>
  <c r="AE859" i="14"/>
  <c r="AF859" i="14"/>
  <c r="AG859" i="14"/>
  <c r="AH859" i="14"/>
  <c r="AI859" i="14"/>
  <c r="AJ859" i="14"/>
  <c r="AK859" i="14"/>
  <c r="AL859" i="14"/>
  <c r="AM859" i="14"/>
  <c r="AN859" i="14"/>
  <c r="AO859" i="14"/>
  <c r="AP859" i="14"/>
  <c r="AQ859" i="14"/>
  <c r="AR859" i="14"/>
  <c r="AS859" i="14"/>
  <c r="AT859" i="14"/>
  <c r="AU859" i="14"/>
  <c r="D857" i="14"/>
  <c r="E857" i="14"/>
  <c r="F857" i="14"/>
  <c r="G857" i="14"/>
  <c r="H857" i="14"/>
  <c r="I857" i="14"/>
  <c r="J857" i="14"/>
  <c r="K857" i="14"/>
  <c r="L857" i="14"/>
  <c r="M857" i="14"/>
  <c r="N857" i="14"/>
  <c r="O857" i="14"/>
  <c r="P857" i="14"/>
  <c r="Q857" i="14"/>
  <c r="R857" i="14"/>
  <c r="S857" i="14"/>
  <c r="T857" i="14"/>
  <c r="U857" i="14"/>
  <c r="V857" i="14"/>
  <c r="W857" i="14"/>
  <c r="X857" i="14"/>
  <c r="Y857" i="14"/>
  <c r="Z857" i="14"/>
  <c r="AA857" i="14"/>
  <c r="AB857" i="14"/>
  <c r="AC857" i="14"/>
  <c r="AD857" i="14"/>
  <c r="AE857" i="14"/>
  <c r="AF857" i="14"/>
  <c r="AG857" i="14"/>
  <c r="AH857" i="14"/>
  <c r="AI857" i="14"/>
  <c r="AJ857" i="14"/>
  <c r="AK857" i="14"/>
  <c r="AL857" i="14"/>
  <c r="AM857" i="14"/>
  <c r="AN857" i="14"/>
  <c r="AO857" i="14"/>
  <c r="AP857" i="14"/>
  <c r="AQ857" i="14"/>
  <c r="AR857" i="14"/>
  <c r="AS857" i="14"/>
  <c r="AT857" i="14"/>
  <c r="AU857" i="14"/>
  <c r="D847" i="14"/>
  <c r="E847" i="14"/>
  <c r="F847" i="14"/>
  <c r="G847" i="14"/>
  <c r="H847" i="14"/>
  <c r="I847" i="14"/>
  <c r="J847" i="14"/>
  <c r="K847" i="14"/>
  <c r="L847" i="14"/>
  <c r="M847" i="14"/>
  <c r="N847" i="14"/>
  <c r="O847" i="14"/>
  <c r="P847" i="14"/>
  <c r="Q847" i="14"/>
  <c r="R847" i="14"/>
  <c r="S847" i="14"/>
  <c r="T847" i="14"/>
  <c r="U847" i="14"/>
  <c r="V847" i="14"/>
  <c r="W847" i="14"/>
  <c r="X847" i="14"/>
  <c r="Y847" i="14"/>
  <c r="Z847" i="14"/>
  <c r="AA847" i="14"/>
  <c r="AB847" i="14"/>
  <c r="AC847" i="14"/>
  <c r="AD847" i="14"/>
  <c r="AE847" i="14"/>
  <c r="AF847" i="14"/>
  <c r="AG847" i="14"/>
  <c r="AH847" i="14"/>
  <c r="AI847" i="14"/>
  <c r="AJ847" i="14"/>
  <c r="AK847" i="14"/>
  <c r="AL847" i="14"/>
  <c r="AM847" i="14"/>
  <c r="AN847" i="14"/>
  <c r="AO847" i="14"/>
  <c r="AP847" i="14"/>
  <c r="AQ847" i="14"/>
  <c r="AR847" i="14"/>
  <c r="AS847" i="14"/>
  <c r="AT847" i="14"/>
  <c r="AU847" i="14"/>
  <c r="D842" i="14"/>
  <c r="E842" i="14"/>
  <c r="F842" i="14"/>
  <c r="G842" i="14"/>
  <c r="H842" i="14"/>
  <c r="I842" i="14"/>
  <c r="J842" i="14"/>
  <c r="K842" i="14"/>
  <c r="L842" i="14"/>
  <c r="M842" i="14"/>
  <c r="N842" i="14"/>
  <c r="O842" i="14"/>
  <c r="P842" i="14"/>
  <c r="Q842" i="14"/>
  <c r="R842" i="14"/>
  <c r="S842" i="14"/>
  <c r="T842" i="14"/>
  <c r="U842" i="14"/>
  <c r="V842" i="14"/>
  <c r="W842" i="14"/>
  <c r="X842" i="14"/>
  <c r="Y842" i="14"/>
  <c r="Z842" i="14"/>
  <c r="AA842" i="14"/>
  <c r="AB842" i="14"/>
  <c r="AC842" i="14"/>
  <c r="AD842" i="14"/>
  <c r="AE842" i="14"/>
  <c r="AF842" i="14"/>
  <c r="AG842" i="14"/>
  <c r="AH842" i="14"/>
  <c r="AI842" i="14"/>
  <c r="AJ842" i="14"/>
  <c r="AK842" i="14"/>
  <c r="AL842" i="14"/>
  <c r="AM842" i="14"/>
  <c r="AN842" i="14"/>
  <c r="AO842" i="14"/>
  <c r="AP842" i="14"/>
  <c r="AQ842" i="14"/>
  <c r="AR842" i="14"/>
  <c r="AS842" i="14"/>
  <c r="AT842" i="14"/>
  <c r="AU842" i="14"/>
  <c r="D840" i="14"/>
  <c r="E840" i="14"/>
  <c r="F840" i="14"/>
  <c r="G840" i="14"/>
  <c r="H840" i="14"/>
  <c r="I840" i="14"/>
  <c r="J840" i="14"/>
  <c r="K840" i="14"/>
  <c r="L840" i="14"/>
  <c r="M840" i="14"/>
  <c r="N840" i="14"/>
  <c r="O840" i="14"/>
  <c r="P840" i="14"/>
  <c r="Q840" i="14"/>
  <c r="R840" i="14"/>
  <c r="S840" i="14"/>
  <c r="T840" i="14"/>
  <c r="U840" i="14"/>
  <c r="V840" i="14"/>
  <c r="W840" i="14"/>
  <c r="X840" i="14"/>
  <c r="Y840" i="14"/>
  <c r="Z840" i="14"/>
  <c r="AA840" i="14"/>
  <c r="AB840" i="14"/>
  <c r="AC840" i="14"/>
  <c r="AD840" i="14"/>
  <c r="AE840" i="14"/>
  <c r="AF840" i="14"/>
  <c r="AG840" i="14"/>
  <c r="AH840" i="14"/>
  <c r="AI840" i="14"/>
  <c r="AJ840" i="14"/>
  <c r="AK840" i="14"/>
  <c r="AL840" i="14"/>
  <c r="AM840" i="14"/>
  <c r="AN840" i="14"/>
  <c r="AO840" i="14"/>
  <c r="AP840" i="14"/>
  <c r="AQ840" i="14"/>
  <c r="AR840" i="14"/>
  <c r="AS840" i="14"/>
  <c r="AT840" i="14"/>
  <c r="AU840" i="14"/>
  <c r="D838" i="14"/>
  <c r="E838" i="14"/>
  <c r="F838" i="14"/>
  <c r="G838" i="14"/>
  <c r="H838" i="14"/>
  <c r="I838" i="14"/>
  <c r="J838" i="14"/>
  <c r="K838" i="14"/>
  <c r="L838" i="14"/>
  <c r="M838" i="14"/>
  <c r="N838" i="14"/>
  <c r="O838" i="14"/>
  <c r="P838" i="14"/>
  <c r="Q838" i="14"/>
  <c r="R838" i="14"/>
  <c r="S838" i="14"/>
  <c r="T838" i="14"/>
  <c r="U838" i="14"/>
  <c r="V838" i="14"/>
  <c r="W838" i="14"/>
  <c r="X838" i="14"/>
  <c r="Y838" i="14"/>
  <c r="Z838" i="14"/>
  <c r="AA838" i="14"/>
  <c r="AB838" i="14"/>
  <c r="AC838" i="14"/>
  <c r="AD838" i="14"/>
  <c r="AE838" i="14"/>
  <c r="AF838" i="14"/>
  <c r="AG838" i="14"/>
  <c r="AH838" i="14"/>
  <c r="AI838" i="14"/>
  <c r="AJ838" i="14"/>
  <c r="AK838" i="14"/>
  <c r="AL838" i="14"/>
  <c r="AM838" i="14"/>
  <c r="AN838" i="14"/>
  <c r="AO838" i="14"/>
  <c r="AP838" i="14"/>
  <c r="AQ838" i="14"/>
  <c r="AR838" i="14"/>
  <c r="AS838" i="14"/>
  <c r="AT838" i="14"/>
  <c r="AU838" i="14"/>
  <c r="D836" i="14"/>
  <c r="E836" i="14"/>
  <c r="F836" i="14"/>
  <c r="G836" i="14"/>
  <c r="H836" i="14"/>
  <c r="I836" i="14"/>
  <c r="J836" i="14"/>
  <c r="K836" i="14"/>
  <c r="L836" i="14"/>
  <c r="M836" i="14"/>
  <c r="N836" i="14"/>
  <c r="O836" i="14"/>
  <c r="P836" i="14"/>
  <c r="Q836" i="14"/>
  <c r="R836" i="14"/>
  <c r="S836" i="14"/>
  <c r="T836" i="14"/>
  <c r="U836" i="14"/>
  <c r="V836" i="14"/>
  <c r="W836" i="14"/>
  <c r="X836" i="14"/>
  <c r="Y836" i="14"/>
  <c r="Z836" i="14"/>
  <c r="AA836" i="14"/>
  <c r="AB836" i="14"/>
  <c r="AC836" i="14"/>
  <c r="AD836" i="14"/>
  <c r="AE836" i="14"/>
  <c r="AF836" i="14"/>
  <c r="AG836" i="14"/>
  <c r="AH836" i="14"/>
  <c r="AI836" i="14"/>
  <c r="AJ836" i="14"/>
  <c r="AK836" i="14"/>
  <c r="AL836" i="14"/>
  <c r="AM836" i="14"/>
  <c r="AN836" i="14"/>
  <c r="AO836" i="14"/>
  <c r="AP836" i="14"/>
  <c r="AQ836" i="14"/>
  <c r="AR836" i="14"/>
  <c r="AS836" i="14"/>
  <c r="AT836" i="14"/>
  <c r="AU836" i="14"/>
  <c r="D834" i="14"/>
  <c r="E834" i="14"/>
  <c r="F834" i="14"/>
  <c r="G834" i="14"/>
  <c r="H834" i="14"/>
  <c r="I834" i="14"/>
  <c r="J834" i="14"/>
  <c r="K834" i="14"/>
  <c r="L834" i="14"/>
  <c r="M834" i="14"/>
  <c r="N834" i="14"/>
  <c r="O834" i="14"/>
  <c r="P834" i="14"/>
  <c r="Q834" i="14"/>
  <c r="R834" i="14"/>
  <c r="S834" i="14"/>
  <c r="T834" i="14"/>
  <c r="U834" i="14"/>
  <c r="V834" i="14"/>
  <c r="W834" i="14"/>
  <c r="X834" i="14"/>
  <c r="Y834" i="14"/>
  <c r="Z834" i="14"/>
  <c r="AA834" i="14"/>
  <c r="AB834" i="14"/>
  <c r="AC834" i="14"/>
  <c r="AD834" i="14"/>
  <c r="AE834" i="14"/>
  <c r="AF834" i="14"/>
  <c r="AG834" i="14"/>
  <c r="AH834" i="14"/>
  <c r="AI834" i="14"/>
  <c r="AJ834" i="14"/>
  <c r="AK834" i="14"/>
  <c r="AL834" i="14"/>
  <c r="AM834" i="14"/>
  <c r="AN834" i="14"/>
  <c r="AO834" i="14"/>
  <c r="AP834" i="14"/>
  <c r="AQ834" i="14"/>
  <c r="AR834" i="14"/>
  <c r="AS834" i="14"/>
  <c r="AT834" i="14"/>
  <c r="AU834" i="14"/>
  <c r="D829" i="14"/>
  <c r="E829" i="14"/>
  <c r="F829" i="14"/>
  <c r="G829" i="14"/>
  <c r="H829" i="14"/>
  <c r="I829" i="14"/>
  <c r="J829" i="14"/>
  <c r="K829" i="14"/>
  <c r="L829" i="14"/>
  <c r="M829" i="14"/>
  <c r="N829" i="14"/>
  <c r="O829" i="14"/>
  <c r="P829" i="14"/>
  <c r="Q829" i="14"/>
  <c r="R829" i="14"/>
  <c r="S829" i="14"/>
  <c r="T829" i="14"/>
  <c r="U829" i="14"/>
  <c r="V829" i="14"/>
  <c r="W829" i="14"/>
  <c r="X829" i="14"/>
  <c r="Y829" i="14"/>
  <c r="Z829" i="14"/>
  <c r="AA829" i="14"/>
  <c r="AB829" i="14"/>
  <c r="AC829" i="14"/>
  <c r="AD829" i="14"/>
  <c r="AE829" i="14"/>
  <c r="AF829" i="14"/>
  <c r="AG829" i="14"/>
  <c r="AH829" i="14"/>
  <c r="AI829" i="14"/>
  <c r="AJ829" i="14"/>
  <c r="AK829" i="14"/>
  <c r="AL829" i="14"/>
  <c r="AM829" i="14"/>
  <c r="AN829" i="14"/>
  <c r="AO829" i="14"/>
  <c r="AP829" i="14"/>
  <c r="AQ829" i="14"/>
  <c r="AR829" i="14"/>
  <c r="AS829" i="14"/>
  <c r="AT829" i="14"/>
  <c r="AU829" i="14"/>
  <c r="D815" i="14"/>
  <c r="E815" i="14"/>
  <c r="F815" i="14"/>
  <c r="G815" i="14"/>
  <c r="H815" i="14"/>
  <c r="I815" i="14"/>
  <c r="J815" i="14"/>
  <c r="K815" i="14"/>
  <c r="L815" i="14"/>
  <c r="M815" i="14"/>
  <c r="N815" i="14"/>
  <c r="O815" i="14"/>
  <c r="P815" i="14"/>
  <c r="Q815" i="14"/>
  <c r="R815" i="14"/>
  <c r="S815" i="14"/>
  <c r="T815" i="14"/>
  <c r="U815" i="14"/>
  <c r="V815" i="14"/>
  <c r="W815" i="14"/>
  <c r="X815" i="14"/>
  <c r="Y815" i="14"/>
  <c r="Z815" i="14"/>
  <c r="AA815" i="14"/>
  <c r="AB815" i="14"/>
  <c r="AC815" i="14"/>
  <c r="AD815" i="14"/>
  <c r="AE815" i="14"/>
  <c r="AF815" i="14"/>
  <c r="AG815" i="14"/>
  <c r="AH815" i="14"/>
  <c r="AI815" i="14"/>
  <c r="AJ815" i="14"/>
  <c r="AK815" i="14"/>
  <c r="AL815" i="14"/>
  <c r="AM815" i="14"/>
  <c r="AN815" i="14"/>
  <c r="AO815" i="14"/>
  <c r="AP815" i="14"/>
  <c r="AQ815" i="14"/>
  <c r="AR815" i="14"/>
  <c r="AS815" i="14"/>
  <c r="AT815" i="14"/>
  <c r="AU815" i="14"/>
  <c r="D810" i="14"/>
  <c r="E810" i="14"/>
  <c r="F810" i="14"/>
  <c r="G810" i="14"/>
  <c r="H810" i="14"/>
  <c r="I810" i="14"/>
  <c r="J810" i="14"/>
  <c r="K810" i="14"/>
  <c r="L810" i="14"/>
  <c r="M810" i="14"/>
  <c r="N810" i="14"/>
  <c r="O810" i="14"/>
  <c r="P810" i="14"/>
  <c r="Q810" i="14"/>
  <c r="R810" i="14"/>
  <c r="S810" i="14"/>
  <c r="T810" i="14"/>
  <c r="U810" i="14"/>
  <c r="V810" i="14"/>
  <c r="W810" i="14"/>
  <c r="X810" i="14"/>
  <c r="Y810" i="14"/>
  <c r="Z810" i="14"/>
  <c r="AA810" i="14"/>
  <c r="AB810" i="14"/>
  <c r="AC810" i="14"/>
  <c r="AD810" i="14"/>
  <c r="AE810" i="14"/>
  <c r="AF810" i="14"/>
  <c r="AG810" i="14"/>
  <c r="AH810" i="14"/>
  <c r="AI810" i="14"/>
  <c r="AJ810" i="14"/>
  <c r="AK810" i="14"/>
  <c r="AL810" i="14"/>
  <c r="AM810" i="14"/>
  <c r="AN810" i="14"/>
  <c r="AO810" i="14"/>
  <c r="AP810" i="14"/>
  <c r="AQ810" i="14"/>
  <c r="AR810" i="14"/>
  <c r="AS810" i="14"/>
  <c r="AT810" i="14"/>
  <c r="AU810" i="14"/>
  <c r="D808" i="14"/>
  <c r="E808" i="14"/>
  <c r="F808" i="14"/>
  <c r="G808" i="14"/>
  <c r="H808" i="14"/>
  <c r="I808" i="14"/>
  <c r="J808" i="14"/>
  <c r="K808" i="14"/>
  <c r="L808" i="14"/>
  <c r="M808" i="14"/>
  <c r="N808" i="14"/>
  <c r="O808" i="14"/>
  <c r="P808" i="14"/>
  <c r="Q808" i="14"/>
  <c r="R808" i="14"/>
  <c r="S808" i="14"/>
  <c r="T808" i="14"/>
  <c r="U808" i="14"/>
  <c r="V808" i="14"/>
  <c r="W808" i="14"/>
  <c r="X808" i="14"/>
  <c r="Y808" i="14"/>
  <c r="Z808" i="14"/>
  <c r="AA808" i="14"/>
  <c r="AB808" i="14"/>
  <c r="AC808" i="14"/>
  <c r="AD808" i="14"/>
  <c r="AE808" i="14"/>
  <c r="AF808" i="14"/>
  <c r="AG808" i="14"/>
  <c r="AH808" i="14"/>
  <c r="AI808" i="14"/>
  <c r="AJ808" i="14"/>
  <c r="AK808" i="14"/>
  <c r="AL808" i="14"/>
  <c r="AM808" i="14"/>
  <c r="AN808" i="14"/>
  <c r="AO808" i="14"/>
  <c r="AP808" i="14"/>
  <c r="AQ808" i="14"/>
  <c r="AR808" i="14"/>
  <c r="AS808" i="14"/>
  <c r="AT808" i="14"/>
  <c r="AU808" i="14"/>
  <c r="D806" i="14"/>
  <c r="E806" i="14"/>
  <c r="F806" i="14"/>
  <c r="G806" i="14"/>
  <c r="H806" i="14"/>
  <c r="I806" i="14"/>
  <c r="J806" i="14"/>
  <c r="K806" i="14"/>
  <c r="L806" i="14"/>
  <c r="M806" i="14"/>
  <c r="N806" i="14"/>
  <c r="O806" i="14"/>
  <c r="P806" i="14"/>
  <c r="Q806" i="14"/>
  <c r="R806" i="14"/>
  <c r="S806" i="14"/>
  <c r="T806" i="14"/>
  <c r="U806" i="14"/>
  <c r="V806" i="14"/>
  <c r="W806" i="14"/>
  <c r="X806" i="14"/>
  <c r="Y806" i="14"/>
  <c r="Z806" i="14"/>
  <c r="AA806" i="14"/>
  <c r="AB806" i="14"/>
  <c r="AC806" i="14"/>
  <c r="AD806" i="14"/>
  <c r="AE806" i="14"/>
  <c r="AF806" i="14"/>
  <c r="AG806" i="14"/>
  <c r="AH806" i="14"/>
  <c r="AI806" i="14"/>
  <c r="AJ806" i="14"/>
  <c r="AK806" i="14"/>
  <c r="AL806" i="14"/>
  <c r="AM806" i="14"/>
  <c r="AN806" i="14"/>
  <c r="AO806" i="14"/>
  <c r="AP806" i="14"/>
  <c r="AQ806" i="14"/>
  <c r="AR806" i="14"/>
  <c r="AS806" i="14"/>
  <c r="AT806" i="14"/>
  <c r="AU806" i="14"/>
  <c r="D804" i="14"/>
  <c r="E804" i="14"/>
  <c r="F804" i="14"/>
  <c r="G804" i="14"/>
  <c r="H804" i="14"/>
  <c r="I804" i="14"/>
  <c r="J804" i="14"/>
  <c r="K804" i="14"/>
  <c r="L804" i="14"/>
  <c r="M804" i="14"/>
  <c r="N804" i="14"/>
  <c r="O804" i="14"/>
  <c r="P804" i="14"/>
  <c r="Q804" i="14"/>
  <c r="R804" i="14"/>
  <c r="S804" i="14"/>
  <c r="T804" i="14"/>
  <c r="U804" i="14"/>
  <c r="V804" i="14"/>
  <c r="W804" i="14"/>
  <c r="X804" i="14"/>
  <c r="Y804" i="14"/>
  <c r="Z804" i="14"/>
  <c r="AA804" i="14"/>
  <c r="AB804" i="14"/>
  <c r="AC804" i="14"/>
  <c r="AD804" i="14"/>
  <c r="AE804" i="14"/>
  <c r="AF804" i="14"/>
  <c r="AG804" i="14"/>
  <c r="AH804" i="14"/>
  <c r="AI804" i="14"/>
  <c r="AJ804" i="14"/>
  <c r="AK804" i="14"/>
  <c r="AL804" i="14"/>
  <c r="AM804" i="14"/>
  <c r="AN804" i="14"/>
  <c r="AO804" i="14"/>
  <c r="AP804" i="14"/>
  <c r="AQ804" i="14"/>
  <c r="AR804" i="14"/>
  <c r="AS804" i="14"/>
  <c r="AT804" i="14"/>
  <c r="AU804" i="14"/>
  <c r="D801" i="14"/>
  <c r="E801" i="14"/>
  <c r="F801" i="14"/>
  <c r="G801" i="14"/>
  <c r="H801" i="14"/>
  <c r="I801" i="14"/>
  <c r="J801" i="14"/>
  <c r="K801" i="14"/>
  <c r="L801" i="14"/>
  <c r="M801" i="14"/>
  <c r="N801" i="14"/>
  <c r="O801" i="14"/>
  <c r="P801" i="14"/>
  <c r="Q801" i="14"/>
  <c r="R801" i="14"/>
  <c r="S801" i="14"/>
  <c r="T801" i="14"/>
  <c r="U801" i="14"/>
  <c r="V801" i="14"/>
  <c r="W801" i="14"/>
  <c r="X801" i="14"/>
  <c r="Y801" i="14"/>
  <c r="Z801" i="14"/>
  <c r="AA801" i="14"/>
  <c r="AB801" i="14"/>
  <c r="AC801" i="14"/>
  <c r="AD801" i="14"/>
  <c r="AE801" i="14"/>
  <c r="AF801" i="14"/>
  <c r="AG801" i="14"/>
  <c r="AH801" i="14"/>
  <c r="AI801" i="14"/>
  <c r="AJ801" i="14"/>
  <c r="AK801" i="14"/>
  <c r="AL801" i="14"/>
  <c r="AM801" i="14"/>
  <c r="AN801" i="14"/>
  <c r="AO801" i="14"/>
  <c r="AP801" i="14"/>
  <c r="AQ801" i="14"/>
  <c r="AR801" i="14"/>
  <c r="AS801" i="14"/>
  <c r="AT801" i="14"/>
  <c r="AU801" i="14"/>
  <c r="D796" i="14"/>
  <c r="E796" i="14"/>
  <c r="F796" i="14"/>
  <c r="G796" i="14"/>
  <c r="H796" i="14"/>
  <c r="I796" i="14"/>
  <c r="J796" i="14"/>
  <c r="K796" i="14"/>
  <c r="L796" i="14"/>
  <c r="M796" i="14"/>
  <c r="N796" i="14"/>
  <c r="O796" i="14"/>
  <c r="P796" i="14"/>
  <c r="Q796" i="14"/>
  <c r="R796" i="14"/>
  <c r="S796" i="14"/>
  <c r="T796" i="14"/>
  <c r="U796" i="14"/>
  <c r="V796" i="14"/>
  <c r="W796" i="14"/>
  <c r="X796" i="14"/>
  <c r="Y796" i="14"/>
  <c r="Z796" i="14"/>
  <c r="AA796" i="14"/>
  <c r="AB796" i="14"/>
  <c r="AC796" i="14"/>
  <c r="AD796" i="14"/>
  <c r="AE796" i="14"/>
  <c r="AF796" i="14"/>
  <c r="AG796" i="14"/>
  <c r="AH796" i="14"/>
  <c r="AI796" i="14"/>
  <c r="AJ796" i="14"/>
  <c r="AK796" i="14"/>
  <c r="AL796" i="14"/>
  <c r="AM796" i="14"/>
  <c r="AN796" i="14"/>
  <c r="AO796" i="14"/>
  <c r="AP796" i="14"/>
  <c r="AQ796" i="14"/>
  <c r="AR796" i="14"/>
  <c r="AS796" i="14"/>
  <c r="AT796" i="14"/>
  <c r="AU796" i="14"/>
  <c r="D791" i="14"/>
  <c r="E791" i="14"/>
  <c r="F791" i="14"/>
  <c r="G791" i="14"/>
  <c r="H791" i="14"/>
  <c r="I791" i="14"/>
  <c r="J791" i="14"/>
  <c r="K791" i="14"/>
  <c r="L791" i="14"/>
  <c r="M791" i="14"/>
  <c r="N791" i="14"/>
  <c r="O791" i="14"/>
  <c r="P791" i="14"/>
  <c r="Q791" i="14"/>
  <c r="R791" i="14"/>
  <c r="S791" i="14"/>
  <c r="T791" i="14"/>
  <c r="U791" i="14"/>
  <c r="V791" i="14"/>
  <c r="W791" i="14"/>
  <c r="X791" i="14"/>
  <c r="Y791" i="14"/>
  <c r="Z791" i="14"/>
  <c r="AA791" i="14"/>
  <c r="AB791" i="14"/>
  <c r="AC791" i="14"/>
  <c r="AD791" i="14"/>
  <c r="AE791" i="14"/>
  <c r="AF791" i="14"/>
  <c r="AG791" i="14"/>
  <c r="AH791" i="14"/>
  <c r="AI791" i="14"/>
  <c r="AJ791" i="14"/>
  <c r="AK791" i="14"/>
  <c r="AL791" i="14"/>
  <c r="AM791" i="14"/>
  <c r="AN791" i="14"/>
  <c r="AO791" i="14"/>
  <c r="AP791" i="14"/>
  <c r="AQ791" i="14"/>
  <c r="AR791" i="14"/>
  <c r="AS791" i="14"/>
  <c r="AT791" i="14"/>
  <c r="AU791" i="14"/>
  <c r="D790" i="14"/>
  <c r="E790" i="14"/>
  <c r="F790" i="14"/>
  <c r="G790" i="14"/>
  <c r="H790" i="14"/>
  <c r="I790" i="14"/>
  <c r="J790" i="14"/>
  <c r="K790" i="14"/>
  <c r="L790" i="14"/>
  <c r="M790" i="14"/>
  <c r="N790" i="14"/>
  <c r="O790" i="14"/>
  <c r="P790" i="14"/>
  <c r="Q790" i="14"/>
  <c r="R790" i="14"/>
  <c r="S790" i="14"/>
  <c r="T790" i="14"/>
  <c r="U790" i="14"/>
  <c r="V790" i="14"/>
  <c r="W790" i="14"/>
  <c r="X790" i="14"/>
  <c r="Y790" i="14"/>
  <c r="Z790" i="14"/>
  <c r="AA790" i="14"/>
  <c r="AB790" i="14"/>
  <c r="AC790" i="14"/>
  <c r="AD790" i="14"/>
  <c r="AE790" i="14"/>
  <c r="AF790" i="14"/>
  <c r="AG790" i="14"/>
  <c r="AH790" i="14"/>
  <c r="AI790" i="14"/>
  <c r="AJ790" i="14"/>
  <c r="AK790" i="14"/>
  <c r="AL790" i="14"/>
  <c r="AM790" i="14"/>
  <c r="AN790" i="14"/>
  <c r="AO790" i="14"/>
  <c r="AP790" i="14"/>
  <c r="AQ790" i="14"/>
  <c r="AR790" i="14"/>
  <c r="AS790" i="14"/>
  <c r="AT790" i="14"/>
  <c r="D788" i="14"/>
  <c r="E788" i="14"/>
  <c r="F788" i="14"/>
  <c r="G788" i="14"/>
  <c r="H788" i="14"/>
  <c r="I788" i="14"/>
  <c r="J788" i="14"/>
  <c r="K788" i="14"/>
  <c r="L788" i="14"/>
  <c r="M788" i="14"/>
  <c r="N788" i="14"/>
  <c r="O788" i="14"/>
  <c r="P788" i="14"/>
  <c r="Q788" i="14"/>
  <c r="R788" i="14"/>
  <c r="S788" i="14"/>
  <c r="T788" i="14"/>
  <c r="U788" i="14"/>
  <c r="V788" i="14"/>
  <c r="W788" i="14"/>
  <c r="X788" i="14"/>
  <c r="Y788" i="14"/>
  <c r="Z788" i="14"/>
  <c r="AA788" i="14"/>
  <c r="AB788" i="14"/>
  <c r="AC788" i="14"/>
  <c r="AD788" i="14"/>
  <c r="AE788" i="14"/>
  <c r="AF788" i="14"/>
  <c r="AG788" i="14"/>
  <c r="AH788" i="14"/>
  <c r="AI788" i="14"/>
  <c r="AJ788" i="14"/>
  <c r="AK788" i="14"/>
  <c r="AL788" i="14"/>
  <c r="AM788" i="14"/>
  <c r="AN788" i="14"/>
  <c r="AO788" i="14"/>
  <c r="AP788" i="14"/>
  <c r="AQ788" i="14"/>
  <c r="AR788" i="14"/>
  <c r="AS788" i="14"/>
  <c r="AT788" i="14"/>
  <c r="AU788" i="14"/>
  <c r="D786" i="14"/>
  <c r="E786" i="14"/>
  <c r="F786" i="14"/>
  <c r="G786" i="14"/>
  <c r="H786" i="14"/>
  <c r="I786" i="14"/>
  <c r="J786" i="14"/>
  <c r="K786" i="14"/>
  <c r="L786" i="14"/>
  <c r="M786" i="14"/>
  <c r="N786" i="14"/>
  <c r="O786" i="14"/>
  <c r="P786" i="14"/>
  <c r="Q786" i="14"/>
  <c r="R786" i="14"/>
  <c r="S786" i="14"/>
  <c r="T786" i="14"/>
  <c r="U786" i="14"/>
  <c r="V786" i="14"/>
  <c r="W786" i="14"/>
  <c r="X786" i="14"/>
  <c r="Y786" i="14"/>
  <c r="Z786" i="14"/>
  <c r="AA786" i="14"/>
  <c r="AB786" i="14"/>
  <c r="AC786" i="14"/>
  <c r="AD786" i="14"/>
  <c r="AE786" i="14"/>
  <c r="AF786" i="14"/>
  <c r="AG786" i="14"/>
  <c r="AH786" i="14"/>
  <c r="AI786" i="14"/>
  <c r="AJ786" i="14"/>
  <c r="AK786" i="14"/>
  <c r="AL786" i="14"/>
  <c r="AM786" i="14"/>
  <c r="AN786" i="14"/>
  <c r="AO786" i="14"/>
  <c r="AP786" i="14"/>
  <c r="AQ786" i="14"/>
  <c r="AR786" i="14"/>
  <c r="AS786" i="14"/>
  <c r="AT786" i="14"/>
  <c r="AU786" i="14"/>
  <c r="D783" i="14"/>
  <c r="E783" i="14"/>
  <c r="F783" i="14"/>
  <c r="G783" i="14"/>
  <c r="H783" i="14"/>
  <c r="I783" i="14"/>
  <c r="J783" i="14"/>
  <c r="K783" i="14"/>
  <c r="L783" i="14"/>
  <c r="M783" i="14"/>
  <c r="N783" i="14"/>
  <c r="O783" i="14"/>
  <c r="P783" i="14"/>
  <c r="Q783" i="14"/>
  <c r="R783" i="14"/>
  <c r="S783" i="14"/>
  <c r="T783" i="14"/>
  <c r="U783" i="14"/>
  <c r="V783" i="14"/>
  <c r="W783" i="14"/>
  <c r="X783" i="14"/>
  <c r="Y783" i="14"/>
  <c r="Z783" i="14"/>
  <c r="AA783" i="14"/>
  <c r="AB783" i="14"/>
  <c r="AC783" i="14"/>
  <c r="AD783" i="14"/>
  <c r="AE783" i="14"/>
  <c r="AF783" i="14"/>
  <c r="AG783" i="14"/>
  <c r="AH783" i="14"/>
  <c r="AI783" i="14"/>
  <c r="AJ783" i="14"/>
  <c r="AK783" i="14"/>
  <c r="AL783" i="14"/>
  <c r="AM783" i="14"/>
  <c r="AN783" i="14"/>
  <c r="AO783" i="14"/>
  <c r="AP783" i="14"/>
  <c r="AQ783" i="14"/>
  <c r="AR783" i="14"/>
  <c r="AS783" i="14"/>
  <c r="AT783" i="14"/>
  <c r="AU783" i="14"/>
  <c r="D775" i="14"/>
  <c r="E775" i="14"/>
  <c r="F775" i="14"/>
  <c r="G775" i="14"/>
  <c r="H775" i="14"/>
  <c r="I775" i="14"/>
  <c r="J775" i="14"/>
  <c r="K775" i="14"/>
  <c r="L775" i="14"/>
  <c r="M775" i="14"/>
  <c r="N775" i="14"/>
  <c r="O775" i="14"/>
  <c r="P775" i="14"/>
  <c r="Q775" i="14"/>
  <c r="R775" i="14"/>
  <c r="S775" i="14"/>
  <c r="T775" i="14"/>
  <c r="U775" i="14"/>
  <c r="V775" i="14"/>
  <c r="W775" i="14"/>
  <c r="X775" i="14"/>
  <c r="Y775" i="14"/>
  <c r="Z775" i="14"/>
  <c r="AA775" i="14"/>
  <c r="AB775" i="14"/>
  <c r="AC775" i="14"/>
  <c r="AD775" i="14"/>
  <c r="AE775" i="14"/>
  <c r="AF775" i="14"/>
  <c r="AG775" i="14"/>
  <c r="AH775" i="14"/>
  <c r="AI775" i="14"/>
  <c r="AJ775" i="14"/>
  <c r="AK775" i="14"/>
  <c r="AL775" i="14"/>
  <c r="AM775" i="14"/>
  <c r="AN775" i="14"/>
  <c r="AO775" i="14"/>
  <c r="AP775" i="14"/>
  <c r="AQ775" i="14"/>
  <c r="AR775" i="14"/>
  <c r="AS775" i="14"/>
  <c r="AT775" i="14"/>
  <c r="AU775" i="14"/>
  <c r="D773" i="14"/>
  <c r="E773" i="14"/>
  <c r="F773" i="14"/>
  <c r="G773" i="14"/>
  <c r="H773" i="14"/>
  <c r="I773" i="14"/>
  <c r="J773" i="14"/>
  <c r="K773" i="14"/>
  <c r="L773" i="14"/>
  <c r="M773" i="14"/>
  <c r="N773" i="14"/>
  <c r="O773" i="14"/>
  <c r="P773" i="14"/>
  <c r="Q773" i="14"/>
  <c r="R773" i="14"/>
  <c r="S773" i="14"/>
  <c r="T773" i="14"/>
  <c r="U773" i="14"/>
  <c r="V773" i="14"/>
  <c r="W773" i="14"/>
  <c r="X773" i="14"/>
  <c r="Y773" i="14"/>
  <c r="Z773" i="14"/>
  <c r="AA773" i="14"/>
  <c r="AB773" i="14"/>
  <c r="AC773" i="14"/>
  <c r="AD773" i="14"/>
  <c r="AE773" i="14"/>
  <c r="AF773" i="14"/>
  <c r="AG773" i="14"/>
  <c r="AH773" i="14"/>
  <c r="AI773" i="14"/>
  <c r="AJ773" i="14"/>
  <c r="AK773" i="14"/>
  <c r="AL773" i="14"/>
  <c r="AM773" i="14"/>
  <c r="AN773" i="14"/>
  <c r="AO773" i="14"/>
  <c r="AP773" i="14"/>
  <c r="AQ773" i="14"/>
  <c r="AR773" i="14"/>
  <c r="AS773" i="14"/>
  <c r="AT773" i="14"/>
  <c r="AU773" i="14"/>
  <c r="D771" i="14"/>
  <c r="E771" i="14"/>
  <c r="F771" i="14"/>
  <c r="G771" i="14"/>
  <c r="H771" i="14"/>
  <c r="I771" i="14"/>
  <c r="J771" i="14"/>
  <c r="K771" i="14"/>
  <c r="L771" i="14"/>
  <c r="M771" i="14"/>
  <c r="N771" i="14"/>
  <c r="O771" i="14"/>
  <c r="P771" i="14"/>
  <c r="Q771" i="14"/>
  <c r="R771" i="14"/>
  <c r="S771" i="14"/>
  <c r="T771" i="14"/>
  <c r="U771" i="14"/>
  <c r="V771" i="14"/>
  <c r="W771" i="14"/>
  <c r="X771" i="14"/>
  <c r="Y771" i="14"/>
  <c r="Z771" i="14"/>
  <c r="AA771" i="14"/>
  <c r="AB771" i="14"/>
  <c r="AC771" i="14"/>
  <c r="AD771" i="14"/>
  <c r="AE771" i="14"/>
  <c r="AF771" i="14"/>
  <c r="AG771" i="14"/>
  <c r="AH771" i="14"/>
  <c r="AI771" i="14"/>
  <c r="AJ771" i="14"/>
  <c r="AK771" i="14"/>
  <c r="AL771" i="14"/>
  <c r="AM771" i="14"/>
  <c r="AN771" i="14"/>
  <c r="AO771" i="14"/>
  <c r="AP771" i="14"/>
  <c r="AQ771" i="14"/>
  <c r="AR771" i="14"/>
  <c r="AS771" i="14"/>
  <c r="AT771" i="14"/>
  <c r="AU771" i="14"/>
  <c r="D760" i="14"/>
  <c r="E760" i="14"/>
  <c r="F760" i="14"/>
  <c r="G760" i="14"/>
  <c r="H760" i="14"/>
  <c r="I760" i="14"/>
  <c r="J760" i="14"/>
  <c r="K760" i="14"/>
  <c r="L760" i="14"/>
  <c r="M760" i="14"/>
  <c r="N760" i="14"/>
  <c r="O760" i="14"/>
  <c r="P760" i="14"/>
  <c r="Q760" i="14"/>
  <c r="R760" i="14"/>
  <c r="S760" i="14"/>
  <c r="T760" i="14"/>
  <c r="U760" i="14"/>
  <c r="V760" i="14"/>
  <c r="W760" i="14"/>
  <c r="X760" i="14"/>
  <c r="Y760" i="14"/>
  <c r="Z760" i="14"/>
  <c r="AA760" i="14"/>
  <c r="AB760" i="14"/>
  <c r="AC760" i="14"/>
  <c r="AD760" i="14"/>
  <c r="AE760" i="14"/>
  <c r="AF760" i="14"/>
  <c r="AG760" i="14"/>
  <c r="AH760" i="14"/>
  <c r="AI760" i="14"/>
  <c r="AJ760" i="14"/>
  <c r="AK760" i="14"/>
  <c r="AL760" i="14"/>
  <c r="AM760" i="14"/>
  <c r="AN760" i="14"/>
  <c r="AO760" i="14"/>
  <c r="AP760" i="14"/>
  <c r="AQ760" i="14"/>
  <c r="AR760" i="14"/>
  <c r="AS760" i="14"/>
  <c r="AT760" i="14"/>
  <c r="AU760" i="14"/>
  <c r="D757" i="14"/>
  <c r="E757" i="14"/>
  <c r="F757" i="14"/>
  <c r="G757" i="14"/>
  <c r="H757" i="14"/>
  <c r="I757" i="14"/>
  <c r="J757" i="14"/>
  <c r="K757" i="14"/>
  <c r="L757" i="14"/>
  <c r="M757" i="14"/>
  <c r="N757" i="14"/>
  <c r="O757" i="14"/>
  <c r="P757" i="14"/>
  <c r="Q757" i="14"/>
  <c r="R757" i="14"/>
  <c r="S757" i="14"/>
  <c r="T757" i="14"/>
  <c r="U757" i="14"/>
  <c r="V757" i="14"/>
  <c r="W757" i="14"/>
  <c r="X757" i="14"/>
  <c r="Y757" i="14"/>
  <c r="Z757" i="14"/>
  <c r="AA757" i="14"/>
  <c r="AB757" i="14"/>
  <c r="AC757" i="14"/>
  <c r="AD757" i="14"/>
  <c r="AE757" i="14"/>
  <c r="AF757" i="14"/>
  <c r="AG757" i="14"/>
  <c r="AH757" i="14"/>
  <c r="AI757" i="14"/>
  <c r="AJ757" i="14"/>
  <c r="AK757" i="14"/>
  <c r="AL757" i="14"/>
  <c r="AM757" i="14"/>
  <c r="AN757" i="14"/>
  <c r="AO757" i="14"/>
  <c r="AP757" i="14"/>
  <c r="AQ757" i="14"/>
  <c r="AR757" i="14"/>
  <c r="AS757" i="14"/>
  <c r="AT757" i="14"/>
  <c r="AU757" i="14"/>
  <c r="D754" i="14"/>
  <c r="E754" i="14"/>
  <c r="F754" i="14"/>
  <c r="G754" i="14"/>
  <c r="H754" i="14"/>
  <c r="I754" i="14"/>
  <c r="J754" i="14"/>
  <c r="K754" i="14"/>
  <c r="L754" i="14"/>
  <c r="M754" i="14"/>
  <c r="N754" i="14"/>
  <c r="O754" i="14"/>
  <c r="P754" i="14"/>
  <c r="Q754" i="14"/>
  <c r="R754" i="14"/>
  <c r="S754" i="14"/>
  <c r="T754" i="14"/>
  <c r="U754" i="14"/>
  <c r="V754" i="14"/>
  <c r="W754" i="14"/>
  <c r="X754" i="14"/>
  <c r="Y754" i="14"/>
  <c r="Z754" i="14"/>
  <c r="AA754" i="14"/>
  <c r="AB754" i="14"/>
  <c r="AC754" i="14"/>
  <c r="AD754" i="14"/>
  <c r="AE754" i="14"/>
  <c r="AF754" i="14"/>
  <c r="AG754" i="14"/>
  <c r="AH754" i="14"/>
  <c r="AI754" i="14"/>
  <c r="AJ754" i="14"/>
  <c r="AK754" i="14"/>
  <c r="AL754" i="14"/>
  <c r="AM754" i="14"/>
  <c r="AN754" i="14"/>
  <c r="AO754" i="14"/>
  <c r="AP754" i="14"/>
  <c r="AQ754" i="14"/>
  <c r="AR754" i="14"/>
  <c r="AS754" i="14"/>
  <c r="AT754" i="14"/>
  <c r="AU754" i="14"/>
  <c r="D746" i="14"/>
  <c r="E746" i="14"/>
  <c r="F746" i="14"/>
  <c r="G746" i="14"/>
  <c r="H746" i="14"/>
  <c r="I746" i="14"/>
  <c r="J746" i="14"/>
  <c r="K746" i="14"/>
  <c r="L746" i="14"/>
  <c r="M746" i="14"/>
  <c r="N746" i="14"/>
  <c r="O746" i="14"/>
  <c r="P746" i="14"/>
  <c r="Q746" i="14"/>
  <c r="R746" i="14"/>
  <c r="S746" i="14"/>
  <c r="T746" i="14"/>
  <c r="U746" i="14"/>
  <c r="V746" i="14"/>
  <c r="W746" i="14"/>
  <c r="X746" i="14"/>
  <c r="Y746" i="14"/>
  <c r="Z746" i="14"/>
  <c r="AA746" i="14"/>
  <c r="AB746" i="14"/>
  <c r="AC746" i="14"/>
  <c r="AD746" i="14"/>
  <c r="AE746" i="14"/>
  <c r="AF746" i="14"/>
  <c r="AG746" i="14"/>
  <c r="AH746" i="14"/>
  <c r="AI746" i="14"/>
  <c r="AJ746" i="14"/>
  <c r="AK746" i="14"/>
  <c r="AL746" i="14"/>
  <c r="AM746" i="14"/>
  <c r="AN746" i="14"/>
  <c r="AO746" i="14"/>
  <c r="AP746" i="14"/>
  <c r="AQ746" i="14"/>
  <c r="AR746" i="14"/>
  <c r="AS746" i="14"/>
  <c r="AT746" i="14"/>
  <c r="AU746" i="14"/>
  <c r="D713" i="14"/>
  <c r="E713" i="14"/>
  <c r="F713" i="14"/>
  <c r="G713" i="14"/>
  <c r="H713" i="14"/>
  <c r="I713" i="14"/>
  <c r="J713" i="14"/>
  <c r="K713" i="14"/>
  <c r="L713" i="14"/>
  <c r="M713" i="14"/>
  <c r="N713" i="14"/>
  <c r="O713" i="14"/>
  <c r="P713" i="14"/>
  <c r="Q713" i="14"/>
  <c r="R713" i="14"/>
  <c r="S713" i="14"/>
  <c r="T713" i="14"/>
  <c r="U713" i="14"/>
  <c r="V713" i="14"/>
  <c r="W713" i="14"/>
  <c r="X713" i="14"/>
  <c r="Y713" i="14"/>
  <c r="Z713" i="14"/>
  <c r="AA713" i="14"/>
  <c r="AB713" i="14"/>
  <c r="AC713" i="14"/>
  <c r="AD713" i="14"/>
  <c r="AE713" i="14"/>
  <c r="AF713" i="14"/>
  <c r="AG713" i="14"/>
  <c r="AH713" i="14"/>
  <c r="AI713" i="14"/>
  <c r="AJ713" i="14"/>
  <c r="AK713" i="14"/>
  <c r="AL713" i="14"/>
  <c r="AM713" i="14"/>
  <c r="AN713" i="14"/>
  <c r="AO713" i="14"/>
  <c r="AP713" i="14"/>
  <c r="AQ713" i="14"/>
  <c r="AR713" i="14"/>
  <c r="AS713" i="14"/>
  <c r="AT713" i="14"/>
  <c r="AU713" i="14"/>
  <c r="D703" i="14"/>
  <c r="E703" i="14"/>
  <c r="F703" i="14"/>
  <c r="G703" i="14"/>
  <c r="H703" i="14"/>
  <c r="I703" i="14"/>
  <c r="J703" i="14"/>
  <c r="K703" i="14"/>
  <c r="L703" i="14"/>
  <c r="M703" i="14"/>
  <c r="N703" i="14"/>
  <c r="O703" i="14"/>
  <c r="P703" i="14"/>
  <c r="Q703" i="14"/>
  <c r="R703" i="14"/>
  <c r="S703" i="14"/>
  <c r="T703" i="14"/>
  <c r="U703" i="14"/>
  <c r="V703" i="14"/>
  <c r="W703" i="14"/>
  <c r="X703" i="14"/>
  <c r="Y703" i="14"/>
  <c r="Z703" i="14"/>
  <c r="AA703" i="14"/>
  <c r="AB703" i="14"/>
  <c r="AC703" i="14"/>
  <c r="AD703" i="14"/>
  <c r="AE703" i="14"/>
  <c r="AF703" i="14"/>
  <c r="AG703" i="14"/>
  <c r="AH703" i="14"/>
  <c r="AI703" i="14"/>
  <c r="AJ703" i="14"/>
  <c r="AK703" i="14"/>
  <c r="AL703" i="14"/>
  <c r="AM703" i="14"/>
  <c r="AN703" i="14"/>
  <c r="AO703" i="14"/>
  <c r="AP703" i="14"/>
  <c r="AQ703" i="14"/>
  <c r="AR703" i="14"/>
  <c r="AS703" i="14"/>
  <c r="AT703" i="14"/>
  <c r="AU703" i="14"/>
  <c r="D700" i="14"/>
  <c r="E700" i="14"/>
  <c r="F700" i="14"/>
  <c r="G700" i="14"/>
  <c r="H700" i="14"/>
  <c r="I700" i="14"/>
  <c r="J700" i="14"/>
  <c r="K700" i="14"/>
  <c r="L700" i="14"/>
  <c r="M700" i="14"/>
  <c r="N700" i="14"/>
  <c r="O700" i="14"/>
  <c r="P700" i="14"/>
  <c r="Q700" i="14"/>
  <c r="R700" i="14"/>
  <c r="S700" i="14"/>
  <c r="T700" i="14"/>
  <c r="U700" i="14"/>
  <c r="V700" i="14"/>
  <c r="W700" i="14"/>
  <c r="X700" i="14"/>
  <c r="Y700" i="14"/>
  <c r="Z700" i="14"/>
  <c r="AA700" i="14"/>
  <c r="AB700" i="14"/>
  <c r="AC700" i="14"/>
  <c r="AD700" i="14"/>
  <c r="AE700" i="14"/>
  <c r="AF700" i="14"/>
  <c r="AG700" i="14"/>
  <c r="AH700" i="14"/>
  <c r="AI700" i="14"/>
  <c r="AJ700" i="14"/>
  <c r="AK700" i="14"/>
  <c r="AL700" i="14"/>
  <c r="AM700" i="14"/>
  <c r="AN700" i="14"/>
  <c r="AO700" i="14"/>
  <c r="AP700" i="14"/>
  <c r="AQ700" i="14"/>
  <c r="AR700" i="14"/>
  <c r="AS700" i="14"/>
  <c r="AT700" i="14"/>
  <c r="AU700" i="14"/>
  <c r="AU691" i="14"/>
  <c r="D691" i="14"/>
  <c r="E691" i="14"/>
  <c r="F691" i="14"/>
  <c r="G691" i="14"/>
  <c r="H691" i="14"/>
  <c r="I691" i="14"/>
  <c r="J691" i="14"/>
  <c r="K691" i="14"/>
  <c r="L691" i="14"/>
  <c r="M691" i="14"/>
  <c r="N691" i="14"/>
  <c r="O691" i="14"/>
  <c r="P691" i="14"/>
  <c r="Q691" i="14"/>
  <c r="R691" i="14"/>
  <c r="S691" i="14"/>
  <c r="T691" i="14"/>
  <c r="U691" i="14"/>
  <c r="V691" i="14"/>
  <c r="W691" i="14"/>
  <c r="X691" i="14"/>
  <c r="Y691" i="14"/>
  <c r="Z691" i="14"/>
  <c r="AA691" i="14"/>
  <c r="AB691" i="14"/>
  <c r="AC691" i="14"/>
  <c r="AD691" i="14"/>
  <c r="AE691" i="14"/>
  <c r="AF691" i="14"/>
  <c r="AG691" i="14"/>
  <c r="AH691" i="14"/>
  <c r="AI691" i="14"/>
  <c r="AJ691" i="14"/>
  <c r="AK691" i="14"/>
  <c r="AL691" i="14"/>
  <c r="AM691" i="14"/>
  <c r="AN691" i="14"/>
  <c r="AO691" i="14"/>
  <c r="AP691" i="14"/>
  <c r="AQ691" i="14"/>
  <c r="AR691" i="14"/>
  <c r="AS691" i="14"/>
  <c r="AT691" i="14"/>
  <c r="D670" i="14"/>
  <c r="E670" i="14"/>
  <c r="F670" i="14"/>
  <c r="G670" i="14"/>
  <c r="H670" i="14"/>
  <c r="I670" i="14"/>
  <c r="J670" i="14"/>
  <c r="K670" i="14"/>
  <c r="L670" i="14"/>
  <c r="M670" i="14"/>
  <c r="N670" i="14"/>
  <c r="O670" i="14"/>
  <c r="P670" i="14"/>
  <c r="Q670" i="14"/>
  <c r="R670" i="14"/>
  <c r="S670" i="14"/>
  <c r="T670" i="14"/>
  <c r="U670" i="14"/>
  <c r="V670" i="14"/>
  <c r="W670" i="14"/>
  <c r="X670" i="14"/>
  <c r="Y670" i="14"/>
  <c r="Z670" i="14"/>
  <c r="AA670" i="14"/>
  <c r="AB670" i="14"/>
  <c r="AC670" i="14"/>
  <c r="AD670" i="14"/>
  <c r="AE670" i="14"/>
  <c r="AF670" i="14"/>
  <c r="AG670" i="14"/>
  <c r="AH670" i="14"/>
  <c r="AI670" i="14"/>
  <c r="AJ670" i="14"/>
  <c r="AK670" i="14"/>
  <c r="AL670" i="14"/>
  <c r="AM670" i="14"/>
  <c r="AN670" i="14"/>
  <c r="AO670" i="14"/>
  <c r="AP670" i="14"/>
  <c r="AQ670" i="14"/>
  <c r="AR670" i="14"/>
  <c r="AS670" i="14"/>
  <c r="AT670" i="14"/>
  <c r="AU670" i="14"/>
  <c r="D660" i="14"/>
  <c r="E660" i="14"/>
  <c r="F660" i="14"/>
  <c r="G660" i="14"/>
  <c r="H660" i="14"/>
  <c r="I660" i="14"/>
  <c r="J660" i="14"/>
  <c r="K660" i="14"/>
  <c r="L660" i="14"/>
  <c r="M660" i="14"/>
  <c r="N660" i="14"/>
  <c r="O660" i="14"/>
  <c r="P660" i="14"/>
  <c r="Q660" i="14"/>
  <c r="R660" i="14"/>
  <c r="S660" i="14"/>
  <c r="T660" i="14"/>
  <c r="U660" i="14"/>
  <c r="V660" i="14"/>
  <c r="W660" i="14"/>
  <c r="X660" i="14"/>
  <c r="Y660" i="14"/>
  <c r="Z660" i="14"/>
  <c r="AA660" i="14"/>
  <c r="AB660" i="14"/>
  <c r="AC660" i="14"/>
  <c r="AD660" i="14"/>
  <c r="AE660" i="14"/>
  <c r="AF660" i="14"/>
  <c r="AG660" i="14"/>
  <c r="AH660" i="14"/>
  <c r="AI660" i="14"/>
  <c r="AJ660" i="14"/>
  <c r="AK660" i="14"/>
  <c r="AL660" i="14"/>
  <c r="AM660" i="14"/>
  <c r="AN660" i="14"/>
  <c r="AO660" i="14"/>
  <c r="AP660" i="14"/>
  <c r="AQ660" i="14"/>
  <c r="AR660" i="14"/>
  <c r="AS660" i="14"/>
  <c r="AT660" i="14"/>
  <c r="AU660" i="14"/>
  <c r="D655" i="14"/>
  <c r="E655" i="14"/>
  <c r="F655" i="14"/>
  <c r="G655" i="14"/>
  <c r="H655" i="14"/>
  <c r="I655" i="14"/>
  <c r="J655" i="14"/>
  <c r="K655" i="14"/>
  <c r="L655" i="14"/>
  <c r="M655" i="14"/>
  <c r="N655" i="14"/>
  <c r="O655" i="14"/>
  <c r="P655" i="14"/>
  <c r="Q655" i="14"/>
  <c r="R655" i="14"/>
  <c r="S655" i="14"/>
  <c r="T655" i="14"/>
  <c r="U655" i="14"/>
  <c r="V655" i="14"/>
  <c r="W655" i="14"/>
  <c r="X655" i="14"/>
  <c r="Y655" i="14"/>
  <c r="Z655" i="14"/>
  <c r="AA655" i="14"/>
  <c r="AB655" i="14"/>
  <c r="AC655" i="14"/>
  <c r="AD655" i="14"/>
  <c r="AE655" i="14"/>
  <c r="AF655" i="14"/>
  <c r="AG655" i="14"/>
  <c r="AH655" i="14"/>
  <c r="AI655" i="14"/>
  <c r="AJ655" i="14"/>
  <c r="AK655" i="14"/>
  <c r="AL655" i="14"/>
  <c r="AM655" i="14"/>
  <c r="AN655" i="14"/>
  <c r="AO655" i="14"/>
  <c r="AP655" i="14"/>
  <c r="AQ655" i="14"/>
  <c r="AR655" i="14"/>
  <c r="AS655" i="14"/>
  <c r="AT655" i="14"/>
  <c r="AU655" i="14"/>
  <c r="D645" i="14"/>
  <c r="E645" i="14"/>
  <c r="F645" i="14"/>
  <c r="G645" i="14"/>
  <c r="H645" i="14"/>
  <c r="I645" i="14"/>
  <c r="J645" i="14"/>
  <c r="K645" i="14"/>
  <c r="L645" i="14"/>
  <c r="M645" i="14"/>
  <c r="N645" i="14"/>
  <c r="O645" i="14"/>
  <c r="P645" i="14"/>
  <c r="Q645" i="14"/>
  <c r="R645" i="14"/>
  <c r="S645" i="14"/>
  <c r="T645" i="14"/>
  <c r="U645" i="14"/>
  <c r="V645" i="14"/>
  <c r="W645" i="14"/>
  <c r="X645" i="14"/>
  <c r="Y645" i="14"/>
  <c r="Z645" i="14"/>
  <c r="AA645" i="14"/>
  <c r="AB645" i="14"/>
  <c r="AC645" i="14"/>
  <c r="AD645" i="14"/>
  <c r="AE645" i="14"/>
  <c r="AF645" i="14"/>
  <c r="AG645" i="14"/>
  <c r="AH645" i="14"/>
  <c r="AI645" i="14"/>
  <c r="AJ645" i="14"/>
  <c r="AK645" i="14"/>
  <c r="AL645" i="14"/>
  <c r="AM645" i="14"/>
  <c r="AN645" i="14"/>
  <c r="AO645" i="14"/>
  <c r="AP645" i="14"/>
  <c r="AQ645" i="14"/>
  <c r="AR645" i="14"/>
  <c r="AS645" i="14"/>
  <c r="AT645" i="14"/>
  <c r="AU645" i="14"/>
  <c r="D642" i="14"/>
  <c r="E642" i="14"/>
  <c r="F642" i="14"/>
  <c r="G642" i="14"/>
  <c r="H642" i="14"/>
  <c r="I642" i="14"/>
  <c r="J642" i="14"/>
  <c r="K642" i="14"/>
  <c r="L642" i="14"/>
  <c r="M642" i="14"/>
  <c r="N642" i="14"/>
  <c r="O642" i="14"/>
  <c r="P642" i="14"/>
  <c r="Q642" i="14"/>
  <c r="R642" i="14"/>
  <c r="S642" i="14"/>
  <c r="T642" i="14"/>
  <c r="U642" i="14"/>
  <c r="V642" i="14"/>
  <c r="W642" i="14"/>
  <c r="X642" i="14"/>
  <c r="Y642" i="14"/>
  <c r="Z642" i="14"/>
  <c r="AA642" i="14"/>
  <c r="AB642" i="14"/>
  <c r="AC642" i="14"/>
  <c r="AD642" i="14"/>
  <c r="AE642" i="14"/>
  <c r="AF642" i="14"/>
  <c r="AG642" i="14"/>
  <c r="AH642" i="14"/>
  <c r="AI642" i="14"/>
  <c r="AJ642" i="14"/>
  <c r="AK642" i="14"/>
  <c r="AL642" i="14"/>
  <c r="AM642" i="14"/>
  <c r="AN642" i="14"/>
  <c r="AO642" i="14"/>
  <c r="AP642" i="14"/>
  <c r="AQ642" i="14"/>
  <c r="AR642" i="14"/>
  <c r="AS642" i="14"/>
  <c r="AT642" i="14"/>
  <c r="AU642" i="14"/>
  <c r="D630" i="14"/>
  <c r="E630" i="14"/>
  <c r="F630" i="14"/>
  <c r="G630" i="14"/>
  <c r="H630" i="14"/>
  <c r="I630" i="14"/>
  <c r="J630" i="14"/>
  <c r="K630" i="14"/>
  <c r="L630" i="14"/>
  <c r="M630" i="14"/>
  <c r="N630" i="14"/>
  <c r="O630" i="14"/>
  <c r="P630" i="14"/>
  <c r="Q630" i="14"/>
  <c r="R630" i="14"/>
  <c r="S630" i="14"/>
  <c r="T630" i="14"/>
  <c r="U630" i="14"/>
  <c r="V630" i="14"/>
  <c r="W630" i="14"/>
  <c r="X630" i="14"/>
  <c r="Y630" i="14"/>
  <c r="Z630" i="14"/>
  <c r="AA630" i="14"/>
  <c r="AB630" i="14"/>
  <c r="AC630" i="14"/>
  <c r="AD630" i="14"/>
  <c r="AE630" i="14"/>
  <c r="AF630" i="14"/>
  <c r="AG630" i="14"/>
  <c r="AH630" i="14"/>
  <c r="AI630" i="14"/>
  <c r="AJ630" i="14"/>
  <c r="AK630" i="14"/>
  <c r="AL630" i="14"/>
  <c r="AM630" i="14"/>
  <c r="AN630" i="14"/>
  <c r="AO630" i="14"/>
  <c r="AP630" i="14"/>
  <c r="AQ630" i="14"/>
  <c r="AR630" i="14"/>
  <c r="AS630" i="14"/>
  <c r="AT630" i="14"/>
  <c r="AU630" i="14"/>
  <c r="D628" i="14"/>
  <c r="E628" i="14"/>
  <c r="F628" i="14"/>
  <c r="G628" i="14"/>
  <c r="H628" i="14"/>
  <c r="I628" i="14"/>
  <c r="J628" i="14"/>
  <c r="K628" i="14"/>
  <c r="L628" i="14"/>
  <c r="M628" i="14"/>
  <c r="N628" i="14"/>
  <c r="O628" i="14"/>
  <c r="P628" i="14"/>
  <c r="Q628" i="14"/>
  <c r="R628" i="14"/>
  <c r="S628" i="14"/>
  <c r="T628" i="14"/>
  <c r="U628" i="14"/>
  <c r="V628" i="14"/>
  <c r="W628" i="14"/>
  <c r="X628" i="14"/>
  <c r="Y628" i="14"/>
  <c r="Z628" i="14"/>
  <c r="AA628" i="14"/>
  <c r="AB628" i="14"/>
  <c r="AC628" i="14"/>
  <c r="AD628" i="14"/>
  <c r="AE628" i="14"/>
  <c r="AF628" i="14"/>
  <c r="AG628" i="14"/>
  <c r="AH628" i="14"/>
  <c r="AI628" i="14"/>
  <c r="AJ628" i="14"/>
  <c r="AK628" i="14"/>
  <c r="AL628" i="14"/>
  <c r="AM628" i="14"/>
  <c r="AN628" i="14"/>
  <c r="AO628" i="14"/>
  <c r="AP628" i="14"/>
  <c r="AQ628" i="14"/>
  <c r="AR628" i="14"/>
  <c r="AS628" i="14"/>
  <c r="AT628" i="14"/>
  <c r="AU628" i="14"/>
  <c r="D606" i="14"/>
  <c r="E606" i="14"/>
  <c r="F606" i="14"/>
  <c r="G606" i="14"/>
  <c r="H606" i="14"/>
  <c r="I606" i="14"/>
  <c r="J606" i="14"/>
  <c r="K606" i="14"/>
  <c r="L606" i="14"/>
  <c r="M606" i="14"/>
  <c r="N606" i="14"/>
  <c r="O606" i="14"/>
  <c r="P606" i="14"/>
  <c r="Q606" i="14"/>
  <c r="R606" i="14"/>
  <c r="S606" i="14"/>
  <c r="T606" i="14"/>
  <c r="U606" i="14"/>
  <c r="V606" i="14"/>
  <c r="W606" i="14"/>
  <c r="X606" i="14"/>
  <c r="Y606" i="14"/>
  <c r="Z606" i="14"/>
  <c r="AA606" i="14"/>
  <c r="AB606" i="14"/>
  <c r="AC606" i="14"/>
  <c r="AD606" i="14"/>
  <c r="AE606" i="14"/>
  <c r="AF606" i="14"/>
  <c r="AG606" i="14"/>
  <c r="AH606" i="14"/>
  <c r="AI606" i="14"/>
  <c r="AJ606" i="14"/>
  <c r="AK606" i="14"/>
  <c r="AL606" i="14"/>
  <c r="AM606" i="14"/>
  <c r="AN606" i="14"/>
  <c r="AO606" i="14"/>
  <c r="AP606" i="14"/>
  <c r="AQ606" i="14"/>
  <c r="AR606" i="14"/>
  <c r="AS606" i="14"/>
  <c r="AT606" i="14"/>
  <c r="AU606" i="14"/>
  <c r="D596" i="14"/>
  <c r="E596" i="14"/>
  <c r="F596" i="14"/>
  <c r="G596" i="14"/>
  <c r="H596" i="14"/>
  <c r="I596" i="14"/>
  <c r="J596" i="14"/>
  <c r="K596" i="14"/>
  <c r="L596" i="14"/>
  <c r="M596" i="14"/>
  <c r="N596" i="14"/>
  <c r="O596" i="14"/>
  <c r="P596" i="14"/>
  <c r="Q596" i="14"/>
  <c r="R596" i="14"/>
  <c r="S596" i="14"/>
  <c r="T596" i="14"/>
  <c r="U596" i="14"/>
  <c r="V596" i="14"/>
  <c r="W596" i="14"/>
  <c r="X596" i="14"/>
  <c r="Y596" i="14"/>
  <c r="Z596" i="14"/>
  <c r="AA596" i="14"/>
  <c r="AB596" i="14"/>
  <c r="AC596" i="14"/>
  <c r="AD596" i="14"/>
  <c r="AE596" i="14"/>
  <c r="AF596" i="14"/>
  <c r="AG596" i="14"/>
  <c r="AH596" i="14"/>
  <c r="AI596" i="14"/>
  <c r="AJ596" i="14"/>
  <c r="AK596" i="14"/>
  <c r="AL596" i="14"/>
  <c r="AM596" i="14"/>
  <c r="AN596" i="14"/>
  <c r="AO596" i="14"/>
  <c r="AP596" i="14"/>
  <c r="AQ596" i="14"/>
  <c r="AR596" i="14"/>
  <c r="AS596" i="14"/>
  <c r="AT596" i="14"/>
  <c r="AU596" i="14"/>
  <c r="D590" i="14"/>
  <c r="E590" i="14"/>
  <c r="F590" i="14"/>
  <c r="G590" i="14"/>
  <c r="H590" i="14"/>
  <c r="I590" i="14"/>
  <c r="J590" i="14"/>
  <c r="K590" i="14"/>
  <c r="L590" i="14"/>
  <c r="M590" i="14"/>
  <c r="N590" i="14"/>
  <c r="O590" i="14"/>
  <c r="P590" i="14"/>
  <c r="Q590" i="14"/>
  <c r="R590" i="14"/>
  <c r="S590" i="14"/>
  <c r="T590" i="14"/>
  <c r="U590" i="14"/>
  <c r="V590" i="14"/>
  <c r="W590" i="14"/>
  <c r="X590" i="14"/>
  <c r="Y590" i="14"/>
  <c r="Z590" i="14"/>
  <c r="AA590" i="14"/>
  <c r="AB590" i="14"/>
  <c r="AC590" i="14"/>
  <c r="AD590" i="14"/>
  <c r="AE590" i="14"/>
  <c r="AF590" i="14"/>
  <c r="AG590" i="14"/>
  <c r="AH590" i="14"/>
  <c r="AI590" i="14"/>
  <c r="AJ590" i="14"/>
  <c r="AK590" i="14"/>
  <c r="AL590" i="14"/>
  <c r="AM590" i="14"/>
  <c r="AN590" i="14"/>
  <c r="AO590" i="14"/>
  <c r="AP590" i="14"/>
  <c r="AQ590" i="14"/>
  <c r="AR590" i="14"/>
  <c r="AS590" i="14"/>
  <c r="AT590" i="14"/>
  <c r="AU590" i="14"/>
  <c r="D576" i="14"/>
  <c r="E576" i="14"/>
  <c r="F576" i="14"/>
  <c r="G576" i="14"/>
  <c r="H576" i="14"/>
  <c r="I576" i="14"/>
  <c r="J576" i="14"/>
  <c r="K576" i="14"/>
  <c r="L576" i="14"/>
  <c r="M576" i="14"/>
  <c r="N576" i="14"/>
  <c r="O576" i="14"/>
  <c r="P576" i="14"/>
  <c r="Q576" i="14"/>
  <c r="R576" i="14"/>
  <c r="S576" i="14"/>
  <c r="T576" i="14"/>
  <c r="U576" i="14"/>
  <c r="V576" i="14"/>
  <c r="W576" i="14"/>
  <c r="X576" i="14"/>
  <c r="Y576" i="14"/>
  <c r="Z576" i="14"/>
  <c r="AA576" i="14"/>
  <c r="AB576" i="14"/>
  <c r="AC576" i="14"/>
  <c r="AD576" i="14"/>
  <c r="AE576" i="14"/>
  <c r="AF576" i="14"/>
  <c r="AG576" i="14"/>
  <c r="AH576" i="14"/>
  <c r="AI576" i="14"/>
  <c r="AJ576" i="14"/>
  <c r="AK576" i="14"/>
  <c r="AL576" i="14"/>
  <c r="AM576" i="14"/>
  <c r="AN576" i="14"/>
  <c r="AO576" i="14"/>
  <c r="AP576" i="14"/>
  <c r="AQ576" i="14"/>
  <c r="AR576" i="14"/>
  <c r="AS576" i="14"/>
  <c r="AT576" i="14"/>
  <c r="AU576" i="14"/>
  <c r="D571" i="14"/>
  <c r="E571" i="14"/>
  <c r="F571" i="14"/>
  <c r="G571" i="14"/>
  <c r="H571" i="14"/>
  <c r="I571" i="14"/>
  <c r="J571" i="14"/>
  <c r="K571" i="14"/>
  <c r="L571" i="14"/>
  <c r="M571" i="14"/>
  <c r="N571" i="14"/>
  <c r="O571" i="14"/>
  <c r="P571" i="14"/>
  <c r="Q571" i="14"/>
  <c r="R571" i="14"/>
  <c r="S571" i="14"/>
  <c r="T571" i="14"/>
  <c r="U571" i="14"/>
  <c r="V571" i="14"/>
  <c r="W571" i="14"/>
  <c r="X571" i="14"/>
  <c r="Y571" i="14"/>
  <c r="Z571" i="14"/>
  <c r="AA571" i="14"/>
  <c r="AB571" i="14"/>
  <c r="AC571" i="14"/>
  <c r="AD571" i="14"/>
  <c r="AE571" i="14"/>
  <c r="AF571" i="14"/>
  <c r="AG571" i="14"/>
  <c r="AH571" i="14"/>
  <c r="AI571" i="14"/>
  <c r="AJ571" i="14"/>
  <c r="AK571" i="14"/>
  <c r="AL571" i="14"/>
  <c r="AM571" i="14"/>
  <c r="AN571" i="14"/>
  <c r="AO571" i="14"/>
  <c r="AP571" i="14"/>
  <c r="AQ571" i="14"/>
  <c r="AR571" i="14"/>
  <c r="AS571" i="14"/>
  <c r="AT571" i="14"/>
  <c r="AU571" i="14"/>
  <c r="D566" i="14"/>
  <c r="E566" i="14"/>
  <c r="F566" i="14"/>
  <c r="G566" i="14"/>
  <c r="H566" i="14"/>
  <c r="I566" i="14"/>
  <c r="J566" i="14"/>
  <c r="K566" i="14"/>
  <c r="L566" i="14"/>
  <c r="M566" i="14"/>
  <c r="N566" i="14"/>
  <c r="O566" i="14"/>
  <c r="P566" i="14"/>
  <c r="Q566" i="14"/>
  <c r="R566" i="14"/>
  <c r="S566" i="14"/>
  <c r="T566" i="14"/>
  <c r="U566" i="14"/>
  <c r="V566" i="14"/>
  <c r="W566" i="14"/>
  <c r="X566" i="14"/>
  <c r="Y566" i="14"/>
  <c r="Z566" i="14"/>
  <c r="AA566" i="14"/>
  <c r="AB566" i="14"/>
  <c r="AC566" i="14"/>
  <c r="AD566" i="14"/>
  <c r="AE566" i="14"/>
  <c r="AF566" i="14"/>
  <c r="AG566" i="14"/>
  <c r="AH566" i="14"/>
  <c r="AI566" i="14"/>
  <c r="AJ566" i="14"/>
  <c r="AK566" i="14"/>
  <c r="AL566" i="14"/>
  <c r="AM566" i="14"/>
  <c r="AN566" i="14"/>
  <c r="AO566" i="14"/>
  <c r="AP566" i="14"/>
  <c r="AQ566" i="14"/>
  <c r="AR566" i="14"/>
  <c r="AS566" i="14"/>
  <c r="AT566" i="14"/>
  <c r="AU566" i="14"/>
  <c r="D563" i="14"/>
  <c r="E563" i="14"/>
  <c r="F563" i="14"/>
  <c r="G563" i="14"/>
  <c r="H563" i="14"/>
  <c r="I563" i="14"/>
  <c r="J563" i="14"/>
  <c r="K563" i="14"/>
  <c r="L563" i="14"/>
  <c r="M563" i="14"/>
  <c r="N563" i="14"/>
  <c r="O563" i="14"/>
  <c r="P563" i="14"/>
  <c r="Q563" i="14"/>
  <c r="R563" i="14"/>
  <c r="S563" i="14"/>
  <c r="T563" i="14"/>
  <c r="U563" i="14"/>
  <c r="V563" i="14"/>
  <c r="W563" i="14"/>
  <c r="X563" i="14"/>
  <c r="Y563" i="14"/>
  <c r="Z563" i="14"/>
  <c r="AA563" i="14"/>
  <c r="AB563" i="14"/>
  <c r="AC563" i="14"/>
  <c r="AD563" i="14"/>
  <c r="AE563" i="14"/>
  <c r="AF563" i="14"/>
  <c r="AG563" i="14"/>
  <c r="AH563" i="14"/>
  <c r="AI563" i="14"/>
  <c r="AJ563" i="14"/>
  <c r="AK563" i="14"/>
  <c r="AL563" i="14"/>
  <c r="AM563" i="14"/>
  <c r="AN563" i="14"/>
  <c r="AO563" i="14"/>
  <c r="AP563" i="14"/>
  <c r="AQ563" i="14"/>
  <c r="AR563" i="14"/>
  <c r="AS563" i="14"/>
  <c r="AT563" i="14"/>
  <c r="AU563" i="14"/>
  <c r="D553" i="14"/>
  <c r="E553" i="14"/>
  <c r="F553" i="14"/>
  <c r="G553" i="14"/>
  <c r="H553" i="14"/>
  <c r="I553" i="14"/>
  <c r="J553" i="14"/>
  <c r="K553" i="14"/>
  <c r="L553" i="14"/>
  <c r="M553" i="14"/>
  <c r="N553" i="14"/>
  <c r="O553" i="14"/>
  <c r="P553" i="14"/>
  <c r="Q553" i="14"/>
  <c r="R553" i="14"/>
  <c r="S553" i="14"/>
  <c r="T553" i="14"/>
  <c r="U553" i="14"/>
  <c r="V553" i="14"/>
  <c r="W553" i="14"/>
  <c r="X553" i="14"/>
  <c r="Y553" i="14"/>
  <c r="Z553" i="14"/>
  <c r="AA553" i="14"/>
  <c r="AB553" i="14"/>
  <c r="AC553" i="14"/>
  <c r="AD553" i="14"/>
  <c r="AE553" i="14"/>
  <c r="AF553" i="14"/>
  <c r="AG553" i="14"/>
  <c r="AH553" i="14"/>
  <c r="AI553" i="14"/>
  <c r="AJ553" i="14"/>
  <c r="AK553" i="14"/>
  <c r="AL553" i="14"/>
  <c r="AM553" i="14"/>
  <c r="AN553" i="14"/>
  <c r="AO553" i="14"/>
  <c r="AP553" i="14"/>
  <c r="AQ553" i="14"/>
  <c r="AR553" i="14"/>
  <c r="AS553" i="14"/>
  <c r="AT553" i="14"/>
  <c r="AU553" i="14"/>
  <c r="D535" i="14"/>
  <c r="E535" i="14"/>
  <c r="F535" i="14"/>
  <c r="G535" i="14"/>
  <c r="H535" i="14"/>
  <c r="I535" i="14"/>
  <c r="J535" i="14"/>
  <c r="K535" i="14"/>
  <c r="L535" i="14"/>
  <c r="M535" i="14"/>
  <c r="N535" i="14"/>
  <c r="O535" i="14"/>
  <c r="P535" i="14"/>
  <c r="Q535" i="14"/>
  <c r="R535" i="14"/>
  <c r="S535" i="14"/>
  <c r="T535" i="14"/>
  <c r="U535" i="14"/>
  <c r="V535" i="14"/>
  <c r="W535" i="14"/>
  <c r="X535" i="14"/>
  <c r="Y535" i="14"/>
  <c r="Z535" i="14"/>
  <c r="AA535" i="14"/>
  <c r="AB535" i="14"/>
  <c r="AC535" i="14"/>
  <c r="AD535" i="14"/>
  <c r="AE535" i="14"/>
  <c r="AF535" i="14"/>
  <c r="AG535" i="14"/>
  <c r="AH535" i="14"/>
  <c r="AI535" i="14"/>
  <c r="AJ535" i="14"/>
  <c r="AK535" i="14"/>
  <c r="AL535" i="14"/>
  <c r="AM535" i="14"/>
  <c r="AN535" i="14"/>
  <c r="AO535" i="14"/>
  <c r="AP535" i="14"/>
  <c r="AQ535" i="14"/>
  <c r="AR535" i="14"/>
  <c r="AS535" i="14"/>
  <c r="AT535" i="14"/>
  <c r="AU535" i="14"/>
  <c r="D529" i="14"/>
  <c r="E529" i="14"/>
  <c r="F529" i="14"/>
  <c r="G529" i="14"/>
  <c r="H529" i="14"/>
  <c r="I529" i="14"/>
  <c r="J529" i="14"/>
  <c r="K529" i="14"/>
  <c r="L529" i="14"/>
  <c r="M529" i="14"/>
  <c r="N529" i="14"/>
  <c r="O529" i="14"/>
  <c r="P529" i="14"/>
  <c r="Q529" i="14"/>
  <c r="R529" i="14"/>
  <c r="S529" i="14"/>
  <c r="T529" i="14"/>
  <c r="U529" i="14"/>
  <c r="V529" i="14"/>
  <c r="W529" i="14"/>
  <c r="X529" i="14"/>
  <c r="Y529" i="14"/>
  <c r="Z529" i="14"/>
  <c r="AA529" i="14"/>
  <c r="AB529" i="14"/>
  <c r="AC529" i="14"/>
  <c r="AD529" i="14"/>
  <c r="AE529" i="14"/>
  <c r="AF529" i="14"/>
  <c r="AG529" i="14"/>
  <c r="AH529" i="14"/>
  <c r="AI529" i="14"/>
  <c r="AJ529" i="14"/>
  <c r="AK529" i="14"/>
  <c r="AL529" i="14"/>
  <c r="AM529" i="14"/>
  <c r="AN529" i="14"/>
  <c r="AO529" i="14"/>
  <c r="AP529" i="14"/>
  <c r="AQ529" i="14"/>
  <c r="AR529" i="14"/>
  <c r="AS529" i="14"/>
  <c r="AT529" i="14"/>
  <c r="AU529" i="14"/>
  <c r="D527" i="14"/>
  <c r="E527" i="14"/>
  <c r="F527" i="14"/>
  <c r="G527" i="14"/>
  <c r="H527" i="14"/>
  <c r="I527" i="14"/>
  <c r="J527" i="14"/>
  <c r="K527" i="14"/>
  <c r="L527" i="14"/>
  <c r="M527" i="14"/>
  <c r="N527" i="14"/>
  <c r="O527" i="14"/>
  <c r="P527" i="14"/>
  <c r="Q527" i="14"/>
  <c r="R527" i="14"/>
  <c r="S527" i="14"/>
  <c r="T527" i="14"/>
  <c r="U527" i="14"/>
  <c r="V527" i="14"/>
  <c r="W527" i="14"/>
  <c r="X527" i="14"/>
  <c r="Y527" i="14"/>
  <c r="Z527" i="14"/>
  <c r="AA527" i="14"/>
  <c r="AB527" i="14"/>
  <c r="AC527" i="14"/>
  <c r="AD527" i="14"/>
  <c r="AE527" i="14"/>
  <c r="AF527" i="14"/>
  <c r="AG527" i="14"/>
  <c r="AH527" i="14"/>
  <c r="AI527" i="14"/>
  <c r="AJ527" i="14"/>
  <c r="AK527" i="14"/>
  <c r="AL527" i="14"/>
  <c r="AM527" i="14"/>
  <c r="AN527" i="14"/>
  <c r="AO527" i="14"/>
  <c r="AP527" i="14"/>
  <c r="AQ527" i="14"/>
  <c r="AR527" i="14"/>
  <c r="AS527" i="14"/>
  <c r="AT527" i="14"/>
  <c r="AU527" i="14"/>
  <c r="D520" i="14"/>
  <c r="E520" i="14"/>
  <c r="F520" i="14"/>
  <c r="G520" i="14"/>
  <c r="H520" i="14"/>
  <c r="I520" i="14"/>
  <c r="J520" i="14"/>
  <c r="K520" i="14"/>
  <c r="L520" i="14"/>
  <c r="M520" i="14"/>
  <c r="N520" i="14"/>
  <c r="O520" i="14"/>
  <c r="P520" i="14"/>
  <c r="Q520" i="14"/>
  <c r="R520" i="14"/>
  <c r="S520" i="14"/>
  <c r="T520" i="14"/>
  <c r="U520" i="14"/>
  <c r="V520" i="14"/>
  <c r="W520" i="14"/>
  <c r="X520" i="14"/>
  <c r="Y520" i="14"/>
  <c r="Z520" i="14"/>
  <c r="AA520" i="14"/>
  <c r="AB520" i="14"/>
  <c r="AC520" i="14"/>
  <c r="AD520" i="14"/>
  <c r="AE520" i="14"/>
  <c r="AF520" i="14"/>
  <c r="AG520" i="14"/>
  <c r="AH520" i="14"/>
  <c r="AI520" i="14"/>
  <c r="AJ520" i="14"/>
  <c r="AK520" i="14"/>
  <c r="AL520" i="14"/>
  <c r="AM520" i="14"/>
  <c r="AN520" i="14"/>
  <c r="AO520" i="14"/>
  <c r="AP520" i="14"/>
  <c r="AQ520" i="14"/>
  <c r="AR520" i="14"/>
  <c r="AS520" i="14"/>
  <c r="AT520" i="14"/>
  <c r="AU520" i="14"/>
  <c r="D497" i="14"/>
  <c r="E497" i="14"/>
  <c r="F497" i="14"/>
  <c r="G497" i="14"/>
  <c r="H497" i="14"/>
  <c r="I497" i="14"/>
  <c r="J497" i="14"/>
  <c r="K497" i="14"/>
  <c r="L497" i="14"/>
  <c r="M497" i="14"/>
  <c r="N497" i="14"/>
  <c r="O497" i="14"/>
  <c r="P497" i="14"/>
  <c r="Q497" i="14"/>
  <c r="R497" i="14"/>
  <c r="S497" i="14"/>
  <c r="T497" i="14"/>
  <c r="U497" i="14"/>
  <c r="V497" i="14"/>
  <c r="W497" i="14"/>
  <c r="X497" i="14"/>
  <c r="Y497" i="14"/>
  <c r="Z497" i="14"/>
  <c r="AA497" i="14"/>
  <c r="AB497" i="14"/>
  <c r="AC497" i="14"/>
  <c r="AD497" i="14"/>
  <c r="AE497" i="14"/>
  <c r="AF497" i="14"/>
  <c r="AG497" i="14"/>
  <c r="AH497" i="14"/>
  <c r="AI497" i="14"/>
  <c r="AJ497" i="14"/>
  <c r="AK497" i="14"/>
  <c r="AL497" i="14"/>
  <c r="AM497" i="14"/>
  <c r="AN497" i="14"/>
  <c r="AO497" i="14"/>
  <c r="AP497" i="14"/>
  <c r="AQ497" i="14"/>
  <c r="AR497" i="14"/>
  <c r="AS497" i="14"/>
  <c r="AT497" i="14"/>
  <c r="AU497" i="14"/>
  <c r="D493" i="14"/>
  <c r="E493" i="14"/>
  <c r="F493" i="14"/>
  <c r="G493" i="14"/>
  <c r="H493" i="14"/>
  <c r="I493" i="14"/>
  <c r="J493" i="14"/>
  <c r="K493" i="14"/>
  <c r="L493" i="14"/>
  <c r="M493" i="14"/>
  <c r="N493" i="14"/>
  <c r="O493" i="14"/>
  <c r="P493" i="14"/>
  <c r="Q493" i="14"/>
  <c r="R493" i="14"/>
  <c r="S493" i="14"/>
  <c r="T493" i="14"/>
  <c r="U493" i="14"/>
  <c r="V493" i="14"/>
  <c r="W493" i="14"/>
  <c r="X493" i="14"/>
  <c r="Y493" i="14"/>
  <c r="Z493" i="14"/>
  <c r="AA493" i="14"/>
  <c r="AB493" i="14"/>
  <c r="AC493" i="14"/>
  <c r="AD493" i="14"/>
  <c r="AE493" i="14"/>
  <c r="AF493" i="14"/>
  <c r="AG493" i="14"/>
  <c r="AH493" i="14"/>
  <c r="AI493" i="14"/>
  <c r="AJ493" i="14"/>
  <c r="AK493" i="14"/>
  <c r="AL493" i="14"/>
  <c r="AM493" i="14"/>
  <c r="AN493" i="14"/>
  <c r="AO493" i="14"/>
  <c r="AP493" i="14"/>
  <c r="AQ493" i="14"/>
  <c r="AR493" i="14"/>
  <c r="AS493" i="14"/>
  <c r="AT493" i="14"/>
  <c r="AU493" i="14"/>
  <c r="D491" i="14"/>
  <c r="E491" i="14"/>
  <c r="F491" i="14"/>
  <c r="G491" i="14"/>
  <c r="H491" i="14"/>
  <c r="I491" i="14"/>
  <c r="J491" i="14"/>
  <c r="K491" i="14"/>
  <c r="L491" i="14"/>
  <c r="M491" i="14"/>
  <c r="N491" i="14"/>
  <c r="O491" i="14"/>
  <c r="P491" i="14"/>
  <c r="Q491" i="14"/>
  <c r="R491" i="14"/>
  <c r="S491" i="14"/>
  <c r="T491" i="14"/>
  <c r="U491" i="14"/>
  <c r="V491" i="14"/>
  <c r="W491" i="14"/>
  <c r="X491" i="14"/>
  <c r="Y491" i="14"/>
  <c r="Z491" i="14"/>
  <c r="AA491" i="14"/>
  <c r="AB491" i="14"/>
  <c r="AC491" i="14"/>
  <c r="AD491" i="14"/>
  <c r="AE491" i="14"/>
  <c r="AF491" i="14"/>
  <c r="AG491" i="14"/>
  <c r="AH491" i="14"/>
  <c r="AI491" i="14"/>
  <c r="AJ491" i="14"/>
  <c r="AK491" i="14"/>
  <c r="AL491" i="14"/>
  <c r="AM491" i="14"/>
  <c r="AN491" i="14"/>
  <c r="AO491" i="14"/>
  <c r="AP491" i="14"/>
  <c r="AQ491" i="14"/>
  <c r="AR491" i="14"/>
  <c r="AS491" i="14"/>
  <c r="AT491" i="14"/>
  <c r="AU491" i="14"/>
  <c r="D488" i="14"/>
  <c r="E488" i="14"/>
  <c r="F488" i="14"/>
  <c r="G488" i="14"/>
  <c r="H488" i="14"/>
  <c r="I488" i="14"/>
  <c r="J488" i="14"/>
  <c r="K488" i="14"/>
  <c r="L488" i="14"/>
  <c r="M488" i="14"/>
  <c r="N488" i="14"/>
  <c r="O488" i="14"/>
  <c r="P488" i="14"/>
  <c r="Q488" i="14"/>
  <c r="R488" i="14"/>
  <c r="S488" i="14"/>
  <c r="T488" i="14"/>
  <c r="U488" i="14"/>
  <c r="V488" i="14"/>
  <c r="W488" i="14"/>
  <c r="X488" i="14"/>
  <c r="Y488" i="14"/>
  <c r="Z488" i="14"/>
  <c r="AA488" i="14"/>
  <c r="AB488" i="14"/>
  <c r="AC488" i="14"/>
  <c r="AD488" i="14"/>
  <c r="AE488" i="14"/>
  <c r="AF488" i="14"/>
  <c r="AG488" i="14"/>
  <c r="AH488" i="14"/>
  <c r="AI488" i="14"/>
  <c r="AJ488" i="14"/>
  <c r="AK488" i="14"/>
  <c r="AL488" i="14"/>
  <c r="AM488" i="14"/>
  <c r="AN488" i="14"/>
  <c r="AO488" i="14"/>
  <c r="AP488" i="14"/>
  <c r="AQ488" i="14"/>
  <c r="AR488" i="14"/>
  <c r="AS488" i="14"/>
  <c r="AT488" i="14"/>
  <c r="AU488" i="14"/>
  <c r="D483" i="14"/>
  <c r="E483" i="14"/>
  <c r="F483" i="14"/>
  <c r="G483" i="14"/>
  <c r="H483" i="14"/>
  <c r="I483" i="14"/>
  <c r="J483" i="14"/>
  <c r="K483" i="14"/>
  <c r="L483" i="14"/>
  <c r="M483" i="14"/>
  <c r="N483" i="14"/>
  <c r="O483" i="14"/>
  <c r="P483" i="14"/>
  <c r="Q483" i="14"/>
  <c r="R483" i="14"/>
  <c r="S483" i="14"/>
  <c r="T483" i="14"/>
  <c r="U483" i="14"/>
  <c r="V483" i="14"/>
  <c r="W483" i="14"/>
  <c r="X483" i="14"/>
  <c r="Y483" i="14"/>
  <c r="Z483" i="14"/>
  <c r="AA483" i="14"/>
  <c r="AB483" i="14"/>
  <c r="AC483" i="14"/>
  <c r="AD483" i="14"/>
  <c r="AE483" i="14"/>
  <c r="AF483" i="14"/>
  <c r="AG483" i="14"/>
  <c r="AH483" i="14"/>
  <c r="AI483" i="14"/>
  <c r="AJ483" i="14"/>
  <c r="AK483" i="14"/>
  <c r="AL483" i="14"/>
  <c r="AM483" i="14"/>
  <c r="AN483" i="14"/>
  <c r="AO483" i="14"/>
  <c r="AP483" i="14"/>
  <c r="AQ483" i="14"/>
  <c r="AR483" i="14"/>
  <c r="AS483" i="14"/>
  <c r="AT483" i="14"/>
  <c r="AU483" i="14"/>
  <c r="D478" i="14"/>
  <c r="E478" i="14"/>
  <c r="F478" i="14"/>
  <c r="G478" i="14"/>
  <c r="H478" i="14"/>
  <c r="I478" i="14"/>
  <c r="J478" i="14"/>
  <c r="K478" i="14"/>
  <c r="L478" i="14"/>
  <c r="M478" i="14"/>
  <c r="N478" i="14"/>
  <c r="O478" i="14"/>
  <c r="P478" i="14"/>
  <c r="Q478" i="14"/>
  <c r="R478" i="14"/>
  <c r="S478" i="14"/>
  <c r="T478" i="14"/>
  <c r="U478" i="14"/>
  <c r="V478" i="14"/>
  <c r="W478" i="14"/>
  <c r="X478" i="14"/>
  <c r="Y478" i="14"/>
  <c r="Z478" i="14"/>
  <c r="AA478" i="14"/>
  <c r="AB478" i="14"/>
  <c r="AC478" i="14"/>
  <c r="AD478" i="14"/>
  <c r="AE478" i="14"/>
  <c r="AF478" i="14"/>
  <c r="AG478" i="14"/>
  <c r="AH478" i="14"/>
  <c r="AI478" i="14"/>
  <c r="AJ478" i="14"/>
  <c r="AK478" i="14"/>
  <c r="AL478" i="14"/>
  <c r="AM478" i="14"/>
  <c r="AN478" i="14"/>
  <c r="AO478" i="14"/>
  <c r="AP478" i="14"/>
  <c r="AQ478" i="14"/>
  <c r="AR478" i="14"/>
  <c r="AS478" i="14"/>
  <c r="AT478" i="14"/>
  <c r="AU478" i="14"/>
  <c r="D473" i="14"/>
  <c r="E473" i="14"/>
  <c r="F473" i="14"/>
  <c r="G473" i="14"/>
  <c r="H473" i="14"/>
  <c r="I473" i="14"/>
  <c r="J473" i="14"/>
  <c r="K473" i="14"/>
  <c r="L473" i="14"/>
  <c r="M473" i="14"/>
  <c r="N473" i="14"/>
  <c r="O473" i="14"/>
  <c r="P473" i="14"/>
  <c r="Q473" i="14"/>
  <c r="R473" i="14"/>
  <c r="S473" i="14"/>
  <c r="T473" i="14"/>
  <c r="U473" i="14"/>
  <c r="V473" i="14"/>
  <c r="W473" i="14"/>
  <c r="X473" i="14"/>
  <c r="Y473" i="14"/>
  <c r="Z473" i="14"/>
  <c r="AA473" i="14"/>
  <c r="AB473" i="14"/>
  <c r="AC473" i="14"/>
  <c r="AD473" i="14"/>
  <c r="AE473" i="14"/>
  <c r="AF473" i="14"/>
  <c r="AG473" i="14"/>
  <c r="AH473" i="14"/>
  <c r="AI473" i="14"/>
  <c r="AJ473" i="14"/>
  <c r="AK473" i="14"/>
  <c r="AL473" i="14"/>
  <c r="AM473" i="14"/>
  <c r="AN473" i="14"/>
  <c r="AO473" i="14"/>
  <c r="AP473" i="14"/>
  <c r="AQ473" i="14"/>
  <c r="AR473" i="14"/>
  <c r="AS473" i="14"/>
  <c r="AT473" i="14"/>
  <c r="AU473" i="14"/>
  <c r="D462" i="14"/>
  <c r="E462" i="14"/>
  <c r="F462" i="14"/>
  <c r="G462" i="14"/>
  <c r="H462" i="14"/>
  <c r="I462" i="14"/>
  <c r="J462" i="14"/>
  <c r="K462" i="14"/>
  <c r="L462" i="14"/>
  <c r="M462" i="14"/>
  <c r="N462" i="14"/>
  <c r="O462" i="14"/>
  <c r="P462" i="14"/>
  <c r="Q462" i="14"/>
  <c r="R462" i="14"/>
  <c r="S462" i="14"/>
  <c r="T462" i="14"/>
  <c r="U462" i="14"/>
  <c r="V462" i="14"/>
  <c r="W462" i="14"/>
  <c r="X462" i="14"/>
  <c r="Y462" i="14"/>
  <c r="Z462" i="14"/>
  <c r="AA462" i="14"/>
  <c r="AB462" i="14"/>
  <c r="AC462" i="14"/>
  <c r="AD462" i="14"/>
  <c r="AE462" i="14"/>
  <c r="AF462" i="14"/>
  <c r="AG462" i="14"/>
  <c r="AH462" i="14"/>
  <c r="AI462" i="14"/>
  <c r="AJ462" i="14"/>
  <c r="AK462" i="14"/>
  <c r="AL462" i="14"/>
  <c r="AM462" i="14"/>
  <c r="AN462" i="14"/>
  <c r="AO462" i="14"/>
  <c r="AP462" i="14"/>
  <c r="AQ462" i="14"/>
  <c r="AR462" i="14"/>
  <c r="AS462" i="14"/>
  <c r="AT462" i="14"/>
  <c r="AU462" i="14"/>
  <c r="D456" i="14"/>
  <c r="E456" i="14"/>
  <c r="F456" i="14"/>
  <c r="G456" i="14"/>
  <c r="H456" i="14"/>
  <c r="I456" i="14"/>
  <c r="J456" i="14"/>
  <c r="K456" i="14"/>
  <c r="L456" i="14"/>
  <c r="M456" i="14"/>
  <c r="N456" i="14"/>
  <c r="O456" i="14"/>
  <c r="P456" i="14"/>
  <c r="Q456" i="14"/>
  <c r="R456" i="14"/>
  <c r="S456" i="14"/>
  <c r="T456" i="14"/>
  <c r="U456" i="14"/>
  <c r="V456" i="14"/>
  <c r="W456" i="14"/>
  <c r="X456" i="14"/>
  <c r="Y456" i="14"/>
  <c r="Z456" i="14"/>
  <c r="AA456" i="14"/>
  <c r="AB456" i="14"/>
  <c r="AC456" i="14"/>
  <c r="AD456" i="14"/>
  <c r="AE456" i="14"/>
  <c r="AF456" i="14"/>
  <c r="AG456" i="14"/>
  <c r="AH456" i="14"/>
  <c r="AI456" i="14"/>
  <c r="AJ456" i="14"/>
  <c r="AK456" i="14"/>
  <c r="AL456" i="14"/>
  <c r="AM456" i="14"/>
  <c r="AN456" i="14"/>
  <c r="AO456" i="14"/>
  <c r="AP456" i="14"/>
  <c r="AQ456" i="14"/>
  <c r="AR456" i="14"/>
  <c r="AS456" i="14"/>
  <c r="AT456" i="14"/>
  <c r="AU456" i="14"/>
  <c r="D437" i="14"/>
  <c r="E437" i="14"/>
  <c r="F437" i="14"/>
  <c r="G437" i="14"/>
  <c r="H437" i="14"/>
  <c r="I437" i="14"/>
  <c r="J437" i="14"/>
  <c r="K437" i="14"/>
  <c r="L437" i="14"/>
  <c r="M437" i="14"/>
  <c r="N437" i="14"/>
  <c r="O437" i="14"/>
  <c r="P437" i="14"/>
  <c r="Q437" i="14"/>
  <c r="R437" i="14"/>
  <c r="S437" i="14"/>
  <c r="T437" i="14"/>
  <c r="U437" i="14"/>
  <c r="V437" i="14"/>
  <c r="W437" i="14"/>
  <c r="X437" i="14"/>
  <c r="Y437" i="14"/>
  <c r="Z437" i="14"/>
  <c r="AA437" i="14"/>
  <c r="AB437" i="14"/>
  <c r="AC437" i="14"/>
  <c r="AD437" i="14"/>
  <c r="AE437" i="14"/>
  <c r="AF437" i="14"/>
  <c r="AG437" i="14"/>
  <c r="AH437" i="14"/>
  <c r="AI437" i="14"/>
  <c r="AJ437" i="14"/>
  <c r="AK437" i="14"/>
  <c r="AL437" i="14"/>
  <c r="AM437" i="14"/>
  <c r="AN437" i="14"/>
  <c r="AO437" i="14"/>
  <c r="AP437" i="14"/>
  <c r="AQ437" i="14"/>
  <c r="AR437" i="14"/>
  <c r="AS437" i="14"/>
  <c r="AT437" i="14"/>
  <c r="AU437" i="14"/>
  <c r="D430" i="14"/>
  <c r="E430" i="14"/>
  <c r="F430" i="14"/>
  <c r="G430" i="14"/>
  <c r="H430" i="14"/>
  <c r="I430" i="14"/>
  <c r="J430" i="14"/>
  <c r="K430" i="14"/>
  <c r="L430" i="14"/>
  <c r="M430" i="14"/>
  <c r="N430" i="14"/>
  <c r="O430" i="14"/>
  <c r="P430" i="14"/>
  <c r="Q430" i="14"/>
  <c r="R430" i="14"/>
  <c r="S430" i="14"/>
  <c r="T430" i="14"/>
  <c r="U430" i="14"/>
  <c r="V430" i="14"/>
  <c r="W430" i="14"/>
  <c r="X430" i="14"/>
  <c r="Y430" i="14"/>
  <c r="Z430" i="14"/>
  <c r="AA430" i="14"/>
  <c r="AB430" i="14"/>
  <c r="AC430" i="14"/>
  <c r="AD430" i="14"/>
  <c r="AE430" i="14"/>
  <c r="AF430" i="14"/>
  <c r="AG430" i="14"/>
  <c r="AH430" i="14"/>
  <c r="AI430" i="14"/>
  <c r="AJ430" i="14"/>
  <c r="AK430" i="14"/>
  <c r="AL430" i="14"/>
  <c r="AM430" i="14"/>
  <c r="AN430" i="14"/>
  <c r="AO430" i="14"/>
  <c r="AP430" i="14"/>
  <c r="AQ430" i="14"/>
  <c r="AR430" i="14"/>
  <c r="AS430" i="14"/>
  <c r="AT430" i="14"/>
  <c r="AU430" i="14"/>
  <c r="D416" i="14"/>
  <c r="E416" i="14"/>
  <c r="F416" i="14"/>
  <c r="G416" i="14"/>
  <c r="H416" i="14"/>
  <c r="I416" i="14"/>
  <c r="J416" i="14"/>
  <c r="K416" i="14"/>
  <c r="L416" i="14"/>
  <c r="M416" i="14"/>
  <c r="N416" i="14"/>
  <c r="O416" i="14"/>
  <c r="P416" i="14"/>
  <c r="Q416" i="14"/>
  <c r="R416" i="14"/>
  <c r="S416" i="14"/>
  <c r="T416" i="14"/>
  <c r="U416" i="14"/>
  <c r="V416" i="14"/>
  <c r="W416" i="14"/>
  <c r="X416" i="14"/>
  <c r="Y416" i="14"/>
  <c r="Z416" i="14"/>
  <c r="AA416" i="14"/>
  <c r="AB416" i="14"/>
  <c r="AC416" i="14"/>
  <c r="AD416" i="14"/>
  <c r="AE416" i="14"/>
  <c r="AF416" i="14"/>
  <c r="AG416" i="14"/>
  <c r="AH416" i="14"/>
  <c r="AI416" i="14"/>
  <c r="AJ416" i="14"/>
  <c r="AK416" i="14"/>
  <c r="AL416" i="14"/>
  <c r="AM416" i="14"/>
  <c r="AN416" i="14"/>
  <c r="AO416" i="14"/>
  <c r="AP416" i="14"/>
  <c r="AQ416" i="14"/>
  <c r="AR416" i="14"/>
  <c r="AS416" i="14"/>
  <c r="AT416" i="14"/>
  <c r="AU416" i="14"/>
  <c r="D410" i="14"/>
  <c r="E410" i="14"/>
  <c r="F410" i="14"/>
  <c r="G410" i="14"/>
  <c r="H410" i="14"/>
  <c r="I410" i="14"/>
  <c r="J410" i="14"/>
  <c r="K410" i="14"/>
  <c r="L410" i="14"/>
  <c r="M410" i="14"/>
  <c r="N410" i="14"/>
  <c r="O410" i="14"/>
  <c r="P410" i="14"/>
  <c r="Q410" i="14"/>
  <c r="R410" i="14"/>
  <c r="S410" i="14"/>
  <c r="T410" i="14"/>
  <c r="U410" i="14"/>
  <c r="V410" i="14"/>
  <c r="W410" i="14"/>
  <c r="X410" i="14"/>
  <c r="Y410" i="14"/>
  <c r="Z410" i="14"/>
  <c r="AA410" i="14"/>
  <c r="AB410" i="14"/>
  <c r="AC410" i="14"/>
  <c r="AD410" i="14"/>
  <c r="AE410" i="14"/>
  <c r="AF410" i="14"/>
  <c r="AG410" i="14"/>
  <c r="AH410" i="14"/>
  <c r="AI410" i="14"/>
  <c r="AJ410" i="14"/>
  <c r="AK410" i="14"/>
  <c r="AL410" i="14"/>
  <c r="AM410" i="14"/>
  <c r="AN410" i="14"/>
  <c r="AO410" i="14"/>
  <c r="AP410" i="14"/>
  <c r="AQ410" i="14"/>
  <c r="AR410" i="14"/>
  <c r="AS410" i="14"/>
  <c r="AT410" i="14"/>
  <c r="AU410" i="14"/>
  <c r="D409" i="14"/>
  <c r="E409" i="14"/>
  <c r="F409" i="14"/>
  <c r="G409" i="14"/>
  <c r="H409" i="14"/>
  <c r="I409" i="14"/>
  <c r="K409" i="14"/>
  <c r="L409" i="14"/>
  <c r="N409" i="14"/>
  <c r="O409" i="14"/>
  <c r="P409" i="14"/>
  <c r="R409" i="14"/>
  <c r="S409" i="14"/>
  <c r="T409" i="14"/>
  <c r="V409" i="14"/>
  <c r="W409" i="14"/>
  <c r="X409" i="14"/>
  <c r="Z409" i="14"/>
  <c r="AA409" i="14"/>
  <c r="AB409" i="14"/>
  <c r="AD409" i="14"/>
  <c r="AE409" i="14"/>
  <c r="AF409" i="14"/>
  <c r="AH409" i="14"/>
  <c r="AI409" i="14"/>
  <c r="AJ409" i="14"/>
  <c r="AL409" i="14"/>
  <c r="AM409" i="14"/>
  <c r="AN409" i="14"/>
  <c r="AP409" i="14"/>
  <c r="AQ409" i="14"/>
  <c r="AR409" i="14"/>
  <c r="AT409" i="14"/>
  <c r="AU409" i="14"/>
  <c r="D401" i="14"/>
  <c r="E401" i="14"/>
  <c r="F401" i="14"/>
  <c r="G401" i="14"/>
  <c r="H401" i="14"/>
  <c r="I401" i="14"/>
  <c r="J401" i="14"/>
  <c r="K401" i="14"/>
  <c r="L401" i="14"/>
  <c r="M401" i="14"/>
  <c r="N401" i="14"/>
  <c r="O401" i="14"/>
  <c r="P401" i="14"/>
  <c r="Q401" i="14"/>
  <c r="R401" i="14"/>
  <c r="S401" i="14"/>
  <c r="T401" i="14"/>
  <c r="U401" i="14"/>
  <c r="V401" i="14"/>
  <c r="W401" i="14"/>
  <c r="X401" i="14"/>
  <c r="Y401" i="14"/>
  <c r="Z401" i="14"/>
  <c r="AA401" i="14"/>
  <c r="AB401" i="14"/>
  <c r="AC401" i="14"/>
  <c r="AD401" i="14"/>
  <c r="AE401" i="14"/>
  <c r="AF401" i="14"/>
  <c r="AG401" i="14"/>
  <c r="AH401" i="14"/>
  <c r="AI401" i="14"/>
  <c r="AJ401" i="14"/>
  <c r="AK401" i="14"/>
  <c r="AL401" i="14"/>
  <c r="AM401" i="14"/>
  <c r="AN401" i="14"/>
  <c r="AO401" i="14"/>
  <c r="AP401" i="14"/>
  <c r="AQ401" i="14"/>
  <c r="AR401" i="14"/>
  <c r="AS401" i="14"/>
  <c r="AT401" i="14"/>
  <c r="AU401" i="14"/>
  <c r="D364" i="14"/>
  <c r="E364" i="14"/>
  <c r="F364" i="14"/>
  <c r="G364" i="14"/>
  <c r="H364" i="14"/>
  <c r="I364" i="14"/>
  <c r="J364" i="14"/>
  <c r="K364" i="14"/>
  <c r="L364" i="14"/>
  <c r="M364" i="14"/>
  <c r="N364" i="14"/>
  <c r="O364" i="14"/>
  <c r="P364" i="14"/>
  <c r="Q364" i="14"/>
  <c r="R364" i="14"/>
  <c r="S364" i="14"/>
  <c r="T364" i="14"/>
  <c r="U364" i="14"/>
  <c r="V364" i="14"/>
  <c r="W364" i="14"/>
  <c r="X364" i="14"/>
  <c r="Y364" i="14"/>
  <c r="Z364" i="14"/>
  <c r="AA364" i="14"/>
  <c r="AB364" i="14"/>
  <c r="AC364" i="14"/>
  <c r="AD364" i="14"/>
  <c r="AE364" i="14"/>
  <c r="AF364" i="14"/>
  <c r="AG364" i="14"/>
  <c r="AH364" i="14"/>
  <c r="AI364" i="14"/>
  <c r="AJ364" i="14"/>
  <c r="AK364" i="14"/>
  <c r="AL364" i="14"/>
  <c r="AM364" i="14"/>
  <c r="AN364" i="14"/>
  <c r="AO364" i="14"/>
  <c r="AP364" i="14"/>
  <c r="AQ364" i="14"/>
  <c r="AR364" i="14"/>
  <c r="AS364" i="14"/>
  <c r="AT364" i="14"/>
  <c r="AU364" i="14"/>
  <c r="D347" i="14"/>
  <c r="E347" i="14"/>
  <c r="F347" i="14"/>
  <c r="G347" i="14"/>
  <c r="H347" i="14"/>
  <c r="I347" i="14"/>
  <c r="J347" i="14"/>
  <c r="K347" i="14"/>
  <c r="L347" i="14"/>
  <c r="M347" i="14"/>
  <c r="N347" i="14"/>
  <c r="O347" i="14"/>
  <c r="P347" i="14"/>
  <c r="Q347" i="14"/>
  <c r="R347" i="14"/>
  <c r="S347" i="14"/>
  <c r="T347" i="14"/>
  <c r="U347" i="14"/>
  <c r="V347" i="14"/>
  <c r="W347" i="14"/>
  <c r="X347" i="14"/>
  <c r="Y347" i="14"/>
  <c r="Z347" i="14"/>
  <c r="AA347" i="14"/>
  <c r="AB347" i="14"/>
  <c r="AC347" i="14"/>
  <c r="AD347" i="14"/>
  <c r="AE347" i="14"/>
  <c r="AF347" i="14"/>
  <c r="AG347" i="14"/>
  <c r="AH347" i="14"/>
  <c r="AI347" i="14"/>
  <c r="AJ347" i="14"/>
  <c r="AK347" i="14"/>
  <c r="AL347" i="14"/>
  <c r="AM347" i="14"/>
  <c r="AN347" i="14"/>
  <c r="AO347" i="14"/>
  <c r="AP347" i="14"/>
  <c r="AQ347" i="14"/>
  <c r="AR347" i="14"/>
  <c r="AS347" i="14"/>
  <c r="AT347" i="14"/>
  <c r="AU347" i="14"/>
  <c r="D339" i="14"/>
  <c r="E339" i="14"/>
  <c r="F339" i="14"/>
  <c r="G339" i="14"/>
  <c r="H339" i="14"/>
  <c r="I339" i="14"/>
  <c r="J339" i="14"/>
  <c r="K339" i="14"/>
  <c r="L339" i="14"/>
  <c r="M339" i="14"/>
  <c r="N339" i="14"/>
  <c r="O339" i="14"/>
  <c r="P339" i="14"/>
  <c r="Q339" i="14"/>
  <c r="R339" i="14"/>
  <c r="S339" i="14"/>
  <c r="T339" i="14"/>
  <c r="U339" i="14"/>
  <c r="V339" i="14"/>
  <c r="W339" i="14"/>
  <c r="X339" i="14"/>
  <c r="Y339" i="14"/>
  <c r="Z339" i="14"/>
  <c r="AA339" i="14"/>
  <c r="AB339" i="14"/>
  <c r="AC339" i="14"/>
  <c r="AD339" i="14"/>
  <c r="AE339" i="14"/>
  <c r="AF339" i="14"/>
  <c r="AG339" i="14"/>
  <c r="AH339" i="14"/>
  <c r="AI339" i="14"/>
  <c r="AJ339" i="14"/>
  <c r="AK339" i="14"/>
  <c r="AL339" i="14"/>
  <c r="AM339" i="14"/>
  <c r="AN339" i="14"/>
  <c r="AO339" i="14"/>
  <c r="AP339" i="14"/>
  <c r="AQ339" i="14"/>
  <c r="AR339" i="14"/>
  <c r="AS339" i="14"/>
  <c r="AT339" i="14"/>
  <c r="AU339" i="14"/>
  <c r="D334" i="14"/>
  <c r="E334" i="14"/>
  <c r="F334" i="14"/>
  <c r="G334" i="14"/>
  <c r="H334" i="14"/>
  <c r="I334" i="14"/>
  <c r="J334" i="14"/>
  <c r="K334" i="14"/>
  <c r="L334" i="14"/>
  <c r="M334" i="14"/>
  <c r="N334" i="14"/>
  <c r="O334" i="14"/>
  <c r="P334" i="14"/>
  <c r="Q334" i="14"/>
  <c r="R334" i="14"/>
  <c r="S334" i="14"/>
  <c r="T334" i="14"/>
  <c r="U334" i="14"/>
  <c r="V334" i="14"/>
  <c r="W334" i="14"/>
  <c r="X334" i="14"/>
  <c r="Y334" i="14"/>
  <c r="Z334" i="14"/>
  <c r="AA334" i="14"/>
  <c r="AB334" i="14"/>
  <c r="AC334" i="14"/>
  <c r="AD334" i="14"/>
  <c r="AE334" i="14"/>
  <c r="AF334" i="14"/>
  <c r="AG334" i="14"/>
  <c r="AH334" i="14"/>
  <c r="AI334" i="14"/>
  <c r="AJ334" i="14"/>
  <c r="AK334" i="14"/>
  <c r="AL334" i="14"/>
  <c r="AM334" i="14"/>
  <c r="AN334" i="14"/>
  <c r="AO334" i="14"/>
  <c r="AP334" i="14"/>
  <c r="AQ334" i="14"/>
  <c r="AR334" i="14"/>
  <c r="AS334" i="14"/>
  <c r="AT334" i="14"/>
  <c r="AU334" i="14"/>
  <c r="D331" i="14"/>
  <c r="E331" i="14"/>
  <c r="F331" i="14"/>
  <c r="G331" i="14"/>
  <c r="H331" i="14"/>
  <c r="I331" i="14"/>
  <c r="J331" i="14"/>
  <c r="K331" i="14"/>
  <c r="L331" i="14"/>
  <c r="M331" i="14"/>
  <c r="N331" i="14"/>
  <c r="O331" i="14"/>
  <c r="P331" i="14"/>
  <c r="Q331" i="14"/>
  <c r="R331" i="14"/>
  <c r="S331" i="14"/>
  <c r="T331" i="14"/>
  <c r="U331" i="14"/>
  <c r="V331" i="14"/>
  <c r="W331" i="14"/>
  <c r="X331" i="14"/>
  <c r="Y331" i="14"/>
  <c r="Z331" i="14"/>
  <c r="AA331" i="14"/>
  <c r="AB331" i="14"/>
  <c r="AC331" i="14"/>
  <c r="AD331" i="14"/>
  <c r="AE331" i="14"/>
  <c r="AF331" i="14"/>
  <c r="AG331" i="14"/>
  <c r="AH331" i="14"/>
  <c r="AI331" i="14"/>
  <c r="AJ331" i="14"/>
  <c r="AK331" i="14"/>
  <c r="AL331" i="14"/>
  <c r="AM331" i="14"/>
  <c r="AN331" i="14"/>
  <c r="AO331" i="14"/>
  <c r="AP331" i="14"/>
  <c r="AQ331" i="14"/>
  <c r="AR331" i="14"/>
  <c r="AS331" i="14"/>
  <c r="AT331" i="14"/>
  <c r="AU331" i="14"/>
  <c r="D321" i="14"/>
  <c r="E321" i="14"/>
  <c r="F321" i="14"/>
  <c r="G321" i="14"/>
  <c r="H321" i="14"/>
  <c r="I321" i="14"/>
  <c r="J321" i="14"/>
  <c r="K321" i="14"/>
  <c r="L321" i="14"/>
  <c r="M321" i="14"/>
  <c r="N321" i="14"/>
  <c r="O321" i="14"/>
  <c r="P321" i="14"/>
  <c r="Q321" i="14"/>
  <c r="R321" i="14"/>
  <c r="S321" i="14"/>
  <c r="T321" i="14"/>
  <c r="U321" i="14"/>
  <c r="V321" i="14"/>
  <c r="W321" i="14"/>
  <c r="X321" i="14"/>
  <c r="Y321" i="14"/>
  <c r="Z321" i="14"/>
  <c r="AA321" i="14"/>
  <c r="AB321" i="14"/>
  <c r="AC321" i="14"/>
  <c r="AD321" i="14"/>
  <c r="AE321" i="14"/>
  <c r="AF321" i="14"/>
  <c r="AG321" i="14"/>
  <c r="AH321" i="14"/>
  <c r="AI321" i="14"/>
  <c r="AJ321" i="14"/>
  <c r="AK321" i="14"/>
  <c r="AL321" i="14"/>
  <c r="AM321" i="14"/>
  <c r="AN321" i="14"/>
  <c r="AO321" i="14"/>
  <c r="AP321" i="14"/>
  <c r="AQ321" i="14"/>
  <c r="AR321" i="14"/>
  <c r="AS321" i="14"/>
  <c r="AT321" i="14"/>
  <c r="AU321" i="14"/>
  <c r="D315" i="14"/>
  <c r="E315" i="14"/>
  <c r="F315" i="14"/>
  <c r="G315" i="14"/>
  <c r="H315" i="14"/>
  <c r="I315" i="14"/>
  <c r="J315" i="14"/>
  <c r="K315" i="14"/>
  <c r="L315" i="14"/>
  <c r="M315" i="14"/>
  <c r="N315" i="14"/>
  <c r="O315" i="14"/>
  <c r="P315" i="14"/>
  <c r="Q315" i="14"/>
  <c r="R315" i="14"/>
  <c r="S315" i="14"/>
  <c r="T315" i="14"/>
  <c r="U315" i="14"/>
  <c r="V315" i="14"/>
  <c r="W315" i="14"/>
  <c r="X315" i="14"/>
  <c r="Y315" i="14"/>
  <c r="Z315" i="14"/>
  <c r="AA315" i="14"/>
  <c r="AB315" i="14"/>
  <c r="AC315" i="14"/>
  <c r="AD315" i="14"/>
  <c r="AE315" i="14"/>
  <c r="AF315" i="14"/>
  <c r="AG315" i="14"/>
  <c r="AH315" i="14"/>
  <c r="AI315" i="14"/>
  <c r="AJ315" i="14"/>
  <c r="AK315" i="14"/>
  <c r="AL315" i="14"/>
  <c r="AM315" i="14"/>
  <c r="AN315" i="14"/>
  <c r="AO315" i="14"/>
  <c r="AP315" i="14"/>
  <c r="AQ315" i="14"/>
  <c r="AR315" i="14"/>
  <c r="AS315" i="14"/>
  <c r="AT315" i="14"/>
  <c r="AU315" i="14"/>
  <c r="D276" i="14"/>
  <c r="E276" i="14"/>
  <c r="F276" i="14"/>
  <c r="G276" i="14"/>
  <c r="H276" i="14"/>
  <c r="I276" i="14"/>
  <c r="J276" i="14"/>
  <c r="K276" i="14"/>
  <c r="L276" i="14"/>
  <c r="M276" i="14"/>
  <c r="N276" i="14"/>
  <c r="O276" i="14"/>
  <c r="P276" i="14"/>
  <c r="Q276" i="14"/>
  <c r="R276" i="14"/>
  <c r="S276" i="14"/>
  <c r="T276" i="14"/>
  <c r="U276" i="14"/>
  <c r="V276" i="14"/>
  <c r="W276" i="14"/>
  <c r="X276" i="14"/>
  <c r="Y276" i="14"/>
  <c r="Z276" i="14"/>
  <c r="AA276" i="14"/>
  <c r="AB276" i="14"/>
  <c r="AC276" i="14"/>
  <c r="AD276" i="14"/>
  <c r="AE276" i="14"/>
  <c r="AF276" i="14"/>
  <c r="AG276" i="14"/>
  <c r="AH276" i="14"/>
  <c r="AI276" i="14"/>
  <c r="AJ276" i="14"/>
  <c r="AK276" i="14"/>
  <c r="AL276" i="14"/>
  <c r="AM276" i="14"/>
  <c r="AN276" i="14"/>
  <c r="AO276" i="14"/>
  <c r="AP276" i="14"/>
  <c r="AQ276" i="14"/>
  <c r="AR276" i="14"/>
  <c r="AS276" i="14"/>
  <c r="AT276" i="14"/>
  <c r="AU276" i="14"/>
  <c r="D267" i="14"/>
  <c r="E267" i="14"/>
  <c r="F267" i="14"/>
  <c r="G267" i="14"/>
  <c r="H267" i="14"/>
  <c r="I267" i="14"/>
  <c r="J267" i="14"/>
  <c r="K267" i="14"/>
  <c r="L267" i="14"/>
  <c r="M267" i="14"/>
  <c r="N267" i="14"/>
  <c r="O267" i="14"/>
  <c r="P267" i="14"/>
  <c r="Q267" i="14"/>
  <c r="R267" i="14"/>
  <c r="S267" i="14"/>
  <c r="T267" i="14"/>
  <c r="U267" i="14"/>
  <c r="V267" i="14"/>
  <c r="W267" i="14"/>
  <c r="X267" i="14"/>
  <c r="Y267" i="14"/>
  <c r="Z267" i="14"/>
  <c r="AA267" i="14"/>
  <c r="AB267" i="14"/>
  <c r="AC267" i="14"/>
  <c r="AD267" i="14"/>
  <c r="AE267" i="14"/>
  <c r="AF267" i="14"/>
  <c r="AG267" i="14"/>
  <c r="AH267" i="14"/>
  <c r="AI267" i="14"/>
  <c r="AJ267" i="14"/>
  <c r="AK267" i="14"/>
  <c r="AL267" i="14"/>
  <c r="AM267" i="14"/>
  <c r="AN267" i="14"/>
  <c r="AO267" i="14"/>
  <c r="AP267" i="14"/>
  <c r="AQ267" i="14"/>
  <c r="AR267" i="14"/>
  <c r="AS267" i="14"/>
  <c r="AT267" i="14"/>
  <c r="AU267" i="14"/>
  <c r="D259" i="14"/>
  <c r="E259" i="14"/>
  <c r="F259" i="14"/>
  <c r="G259" i="14"/>
  <c r="H259" i="14"/>
  <c r="I259" i="14"/>
  <c r="J259" i="14"/>
  <c r="K259" i="14"/>
  <c r="L259" i="14"/>
  <c r="M259" i="14"/>
  <c r="N259" i="14"/>
  <c r="O259" i="14"/>
  <c r="P259" i="14"/>
  <c r="Q259" i="14"/>
  <c r="R259" i="14"/>
  <c r="S259" i="14"/>
  <c r="T259" i="14"/>
  <c r="U259" i="14"/>
  <c r="V259" i="14"/>
  <c r="W259" i="14"/>
  <c r="X259" i="14"/>
  <c r="Y259" i="14"/>
  <c r="Z259" i="14"/>
  <c r="AA259" i="14"/>
  <c r="AB259" i="14"/>
  <c r="AC259" i="14"/>
  <c r="AD259" i="14"/>
  <c r="AE259" i="14"/>
  <c r="AF259" i="14"/>
  <c r="AG259" i="14"/>
  <c r="AH259" i="14"/>
  <c r="AI259" i="14"/>
  <c r="AJ259" i="14"/>
  <c r="AK259" i="14"/>
  <c r="AL259" i="14"/>
  <c r="AM259" i="14"/>
  <c r="AN259" i="14"/>
  <c r="AO259" i="14"/>
  <c r="AP259" i="14"/>
  <c r="AQ259" i="14"/>
  <c r="AR259" i="14"/>
  <c r="AS259" i="14"/>
  <c r="AT259" i="14"/>
  <c r="AU259" i="14"/>
  <c r="D248" i="14"/>
  <c r="E248" i="14"/>
  <c r="F248" i="14"/>
  <c r="G248" i="14"/>
  <c r="H248" i="14"/>
  <c r="I248" i="14"/>
  <c r="J248" i="14"/>
  <c r="K248" i="14"/>
  <c r="L248" i="14"/>
  <c r="M248" i="14"/>
  <c r="N248" i="14"/>
  <c r="O248" i="14"/>
  <c r="P248" i="14"/>
  <c r="Q248" i="14"/>
  <c r="R248" i="14"/>
  <c r="S248" i="14"/>
  <c r="T248" i="14"/>
  <c r="U248" i="14"/>
  <c r="V248" i="14"/>
  <c r="W248" i="14"/>
  <c r="X248" i="14"/>
  <c r="Y248" i="14"/>
  <c r="Z248" i="14"/>
  <c r="AA248" i="14"/>
  <c r="AB248" i="14"/>
  <c r="AC248" i="14"/>
  <c r="AD248" i="14"/>
  <c r="AE248" i="14"/>
  <c r="AF248" i="14"/>
  <c r="AG248" i="14"/>
  <c r="AH248" i="14"/>
  <c r="AI248" i="14"/>
  <c r="AJ248" i="14"/>
  <c r="AK248" i="14"/>
  <c r="AL248" i="14"/>
  <c r="AM248" i="14"/>
  <c r="AN248" i="14"/>
  <c r="AO248" i="14"/>
  <c r="AP248" i="14"/>
  <c r="AQ248" i="14"/>
  <c r="AR248" i="14"/>
  <c r="AS248" i="14"/>
  <c r="AT248" i="14"/>
  <c r="AU248" i="14"/>
  <c r="D241" i="14"/>
  <c r="E241" i="14"/>
  <c r="F241" i="14"/>
  <c r="G241" i="14"/>
  <c r="H241" i="14"/>
  <c r="I241" i="14"/>
  <c r="J241" i="14"/>
  <c r="K241" i="14"/>
  <c r="L241" i="14"/>
  <c r="M241" i="14"/>
  <c r="N241" i="14"/>
  <c r="O241" i="14"/>
  <c r="P241" i="14"/>
  <c r="Q241" i="14"/>
  <c r="R241" i="14"/>
  <c r="S241" i="14"/>
  <c r="T241" i="14"/>
  <c r="U241" i="14"/>
  <c r="V241" i="14"/>
  <c r="W241" i="14"/>
  <c r="X241" i="14"/>
  <c r="Y241" i="14"/>
  <c r="Z241" i="14"/>
  <c r="AA241" i="14"/>
  <c r="AB241" i="14"/>
  <c r="AC241" i="14"/>
  <c r="AD241" i="14"/>
  <c r="AE241" i="14"/>
  <c r="AF241" i="14"/>
  <c r="AG241" i="14"/>
  <c r="AH241" i="14"/>
  <c r="AI241" i="14"/>
  <c r="AJ241" i="14"/>
  <c r="AK241" i="14"/>
  <c r="AL241" i="14"/>
  <c r="AM241" i="14"/>
  <c r="AN241" i="14"/>
  <c r="AO241" i="14"/>
  <c r="AP241" i="14"/>
  <c r="AQ241" i="14"/>
  <c r="AR241" i="14"/>
  <c r="AS241" i="14"/>
  <c r="AT241" i="14"/>
  <c r="AU241" i="14"/>
  <c r="D237" i="14"/>
  <c r="E237" i="14"/>
  <c r="F237" i="14"/>
  <c r="G237" i="14"/>
  <c r="H237" i="14"/>
  <c r="I237" i="14"/>
  <c r="J237" i="14"/>
  <c r="K237" i="14"/>
  <c r="L237" i="14"/>
  <c r="M237" i="14"/>
  <c r="N237" i="14"/>
  <c r="O237" i="14"/>
  <c r="P237" i="14"/>
  <c r="Q237" i="14"/>
  <c r="R237" i="14"/>
  <c r="S237" i="14"/>
  <c r="T237" i="14"/>
  <c r="U237" i="14"/>
  <c r="V237" i="14"/>
  <c r="W237" i="14"/>
  <c r="X237" i="14"/>
  <c r="Y237" i="14"/>
  <c r="Z237" i="14"/>
  <c r="AA237" i="14"/>
  <c r="AB237" i="14"/>
  <c r="AC237" i="14"/>
  <c r="AD237" i="14"/>
  <c r="AE237" i="14"/>
  <c r="AF237" i="14"/>
  <c r="AG237" i="14"/>
  <c r="AH237" i="14"/>
  <c r="AI237" i="14"/>
  <c r="AJ237" i="14"/>
  <c r="AK237" i="14"/>
  <c r="AL237" i="14"/>
  <c r="AM237" i="14"/>
  <c r="AN237" i="14"/>
  <c r="AO237" i="14"/>
  <c r="AP237" i="14"/>
  <c r="AQ237" i="14"/>
  <c r="AR237" i="14"/>
  <c r="AS237" i="14"/>
  <c r="AT237" i="14"/>
  <c r="AU237" i="14"/>
  <c r="D225" i="14"/>
  <c r="E225" i="14"/>
  <c r="F225" i="14"/>
  <c r="G225" i="14"/>
  <c r="H225" i="14"/>
  <c r="I225" i="14"/>
  <c r="J225" i="14"/>
  <c r="K225" i="14"/>
  <c r="L225" i="14"/>
  <c r="M225" i="14"/>
  <c r="N225" i="14"/>
  <c r="O225" i="14"/>
  <c r="P225" i="14"/>
  <c r="Q225" i="14"/>
  <c r="R225" i="14"/>
  <c r="S225" i="14"/>
  <c r="T225" i="14"/>
  <c r="U225" i="14"/>
  <c r="V225" i="14"/>
  <c r="W225" i="14"/>
  <c r="X225" i="14"/>
  <c r="Y225" i="14"/>
  <c r="Z225" i="14"/>
  <c r="AA225" i="14"/>
  <c r="AB225" i="14"/>
  <c r="AC225" i="14"/>
  <c r="AD225" i="14"/>
  <c r="AE225" i="14"/>
  <c r="AF225" i="14"/>
  <c r="AG225" i="14"/>
  <c r="AH225" i="14"/>
  <c r="AI225" i="14"/>
  <c r="AJ225" i="14"/>
  <c r="AK225" i="14"/>
  <c r="AL225" i="14"/>
  <c r="AM225" i="14"/>
  <c r="AN225" i="14"/>
  <c r="AO225" i="14"/>
  <c r="AP225" i="14"/>
  <c r="AQ225" i="14"/>
  <c r="AR225" i="14"/>
  <c r="AS225" i="14"/>
  <c r="AT225" i="14"/>
  <c r="AU225" i="14"/>
  <c r="D221" i="14"/>
  <c r="E221" i="14"/>
  <c r="F221" i="14"/>
  <c r="G221" i="14"/>
  <c r="H221" i="14"/>
  <c r="I221" i="14"/>
  <c r="J221" i="14"/>
  <c r="K221" i="14"/>
  <c r="L221" i="14"/>
  <c r="M221" i="14"/>
  <c r="N221" i="14"/>
  <c r="O221" i="14"/>
  <c r="P221" i="14"/>
  <c r="Q221" i="14"/>
  <c r="R221" i="14"/>
  <c r="S221" i="14"/>
  <c r="T221" i="14"/>
  <c r="U221" i="14"/>
  <c r="V221" i="14"/>
  <c r="W221" i="14"/>
  <c r="X221" i="14"/>
  <c r="Y221" i="14"/>
  <c r="Z221" i="14"/>
  <c r="AA221" i="14"/>
  <c r="AB221" i="14"/>
  <c r="AC221" i="14"/>
  <c r="AD221" i="14"/>
  <c r="AE221" i="14"/>
  <c r="AF221" i="14"/>
  <c r="AG221" i="14"/>
  <c r="AH221" i="14"/>
  <c r="AI221" i="14"/>
  <c r="AJ221" i="14"/>
  <c r="AK221" i="14"/>
  <c r="AL221" i="14"/>
  <c r="AM221" i="14"/>
  <c r="AN221" i="14"/>
  <c r="AO221" i="14"/>
  <c r="AP221" i="14"/>
  <c r="AQ221" i="14"/>
  <c r="AR221" i="14"/>
  <c r="AS221" i="14"/>
  <c r="AT221" i="14"/>
  <c r="AU221" i="14"/>
  <c r="D217" i="14"/>
  <c r="E217" i="14"/>
  <c r="F217" i="14"/>
  <c r="G217" i="14"/>
  <c r="H217" i="14"/>
  <c r="I217" i="14"/>
  <c r="J217" i="14"/>
  <c r="K217" i="14"/>
  <c r="L217" i="14"/>
  <c r="M217" i="14"/>
  <c r="N217" i="14"/>
  <c r="O217" i="14"/>
  <c r="P217" i="14"/>
  <c r="Q217" i="14"/>
  <c r="R217" i="14"/>
  <c r="S217" i="14"/>
  <c r="T217" i="14"/>
  <c r="U217" i="14"/>
  <c r="V217" i="14"/>
  <c r="W217" i="14"/>
  <c r="X217" i="14"/>
  <c r="Y217" i="14"/>
  <c r="Z217" i="14"/>
  <c r="AA217" i="14"/>
  <c r="AB217" i="14"/>
  <c r="AC217" i="14"/>
  <c r="AD217" i="14"/>
  <c r="AE217" i="14"/>
  <c r="AF217" i="14"/>
  <c r="AG217" i="14"/>
  <c r="AH217" i="14"/>
  <c r="AI217" i="14"/>
  <c r="AJ217" i="14"/>
  <c r="AK217" i="14"/>
  <c r="AL217" i="14"/>
  <c r="AM217" i="14"/>
  <c r="AN217" i="14"/>
  <c r="AO217" i="14"/>
  <c r="AP217" i="14"/>
  <c r="AQ217" i="14"/>
  <c r="AR217" i="14"/>
  <c r="AS217" i="14"/>
  <c r="AT217" i="14"/>
  <c r="AU217" i="14"/>
  <c r="D215" i="14"/>
  <c r="E215" i="14"/>
  <c r="F215" i="14"/>
  <c r="G215" i="14"/>
  <c r="H215" i="14"/>
  <c r="I215" i="14"/>
  <c r="J215" i="14"/>
  <c r="K215" i="14"/>
  <c r="L215" i="14"/>
  <c r="M215" i="14"/>
  <c r="N215" i="14"/>
  <c r="O215" i="14"/>
  <c r="P215" i="14"/>
  <c r="Q215" i="14"/>
  <c r="R215" i="14"/>
  <c r="S215" i="14"/>
  <c r="T215" i="14"/>
  <c r="U215" i="14"/>
  <c r="V215" i="14"/>
  <c r="W215" i="14"/>
  <c r="X215" i="14"/>
  <c r="Y215" i="14"/>
  <c r="Z215" i="14"/>
  <c r="AA215" i="14"/>
  <c r="AB215" i="14"/>
  <c r="AC215" i="14"/>
  <c r="AD215" i="14"/>
  <c r="AE215" i="14"/>
  <c r="AF215" i="14"/>
  <c r="AG215" i="14"/>
  <c r="AH215" i="14"/>
  <c r="AI215" i="14"/>
  <c r="AJ215" i="14"/>
  <c r="AK215" i="14"/>
  <c r="AL215" i="14"/>
  <c r="AM215" i="14"/>
  <c r="AN215" i="14"/>
  <c r="AO215" i="14"/>
  <c r="AP215" i="14"/>
  <c r="AQ215" i="14"/>
  <c r="AR215" i="14"/>
  <c r="AS215" i="14"/>
  <c r="AT215" i="14"/>
  <c r="AU215" i="14"/>
  <c r="D211" i="14"/>
  <c r="E211" i="14"/>
  <c r="F211" i="14"/>
  <c r="G211" i="14"/>
  <c r="H211" i="14"/>
  <c r="I211" i="14"/>
  <c r="J211" i="14"/>
  <c r="K211" i="14"/>
  <c r="L211" i="14"/>
  <c r="M211" i="14"/>
  <c r="N211" i="14"/>
  <c r="O211" i="14"/>
  <c r="P211" i="14"/>
  <c r="Q211" i="14"/>
  <c r="R211" i="14"/>
  <c r="S211" i="14"/>
  <c r="T211" i="14"/>
  <c r="U211" i="14"/>
  <c r="V211" i="14"/>
  <c r="W211" i="14"/>
  <c r="X211" i="14"/>
  <c r="Y211" i="14"/>
  <c r="Z211" i="14"/>
  <c r="AA211" i="14"/>
  <c r="AB211" i="14"/>
  <c r="AC211" i="14"/>
  <c r="AD211" i="14"/>
  <c r="AE211" i="14"/>
  <c r="AF211" i="14"/>
  <c r="AG211" i="14"/>
  <c r="AH211" i="14"/>
  <c r="AI211" i="14"/>
  <c r="AJ211" i="14"/>
  <c r="AK211" i="14"/>
  <c r="AL211" i="14"/>
  <c r="AM211" i="14"/>
  <c r="AN211" i="14"/>
  <c r="AO211" i="14"/>
  <c r="AP211" i="14"/>
  <c r="AQ211" i="14"/>
  <c r="AR211" i="14"/>
  <c r="AS211" i="14"/>
  <c r="AT211" i="14"/>
  <c r="AU211" i="14"/>
  <c r="D196" i="14"/>
  <c r="E196" i="14"/>
  <c r="F196" i="14"/>
  <c r="G196" i="14"/>
  <c r="H196" i="14"/>
  <c r="I196" i="14"/>
  <c r="J196" i="14"/>
  <c r="K196" i="14"/>
  <c r="L196" i="14"/>
  <c r="M196" i="14"/>
  <c r="N196" i="14"/>
  <c r="O196" i="14"/>
  <c r="P196" i="14"/>
  <c r="Q196" i="14"/>
  <c r="R196" i="14"/>
  <c r="S196" i="14"/>
  <c r="T196" i="14"/>
  <c r="U196" i="14"/>
  <c r="V196" i="14"/>
  <c r="W196" i="14"/>
  <c r="X196" i="14"/>
  <c r="Y196" i="14"/>
  <c r="Z196" i="14"/>
  <c r="AA196" i="14"/>
  <c r="AB196" i="14"/>
  <c r="AC196" i="14"/>
  <c r="AD196" i="14"/>
  <c r="AE196" i="14"/>
  <c r="AF196" i="14"/>
  <c r="AG196" i="14"/>
  <c r="AH196" i="14"/>
  <c r="AI196" i="14"/>
  <c r="AJ196" i="14"/>
  <c r="AK196" i="14"/>
  <c r="AL196" i="14"/>
  <c r="AM196" i="14"/>
  <c r="AN196" i="14"/>
  <c r="AO196" i="14"/>
  <c r="AP196" i="14"/>
  <c r="AQ196" i="14"/>
  <c r="AR196" i="14"/>
  <c r="AS196" i="14"/>
  <c r="AT196" i="14"/>
  <c r="AU196" i="14"/>
  <c r="D191" i="14"/>
  <c r="E191" i="14"/>
  <c r="F191" i="14"/>
  <c r="G191" i="14"/>
  <c r="H191" i="14"/>
  <c r="I191" i="14"/>
  <c r="J191" i="14"/>
  <c r="K191" i="14"/>
  <c r="L191" i="14"/>
  <c r="M191" i="14"/>
  <c r="N191" i="14"/>
  <c r="O191" i="14"/>
  <c r="P191" i="14"/>
  <c r="Q191" i="14"/>
  <c r="R191" i="14"/>
  <c r="S191" i="14"/>
  <c r="T191" i="14"/>
  <c r="U191" i="14"/>
  <c r="V191" i="14"/>
  <c r="W191" i="14"/>
  <c r="X191" i="14"/>
  <c r="Y191" i="14"/>
  <c r="Z191" i="14"/>
  <c r="AA191" i="14"/>
  <c r="AB191" i="14"/>
  <c r="AC191" i="14"/>
  <c r="AD191" i="14"/>
  <c r="AE191" i="14"/>
  <c r="AF191" i="14"/>
  <c r="AG191" i="14"/>
  <c r="AH191" i="14"/>
  <c r="AI191" i="14"/>
  <c r="AJ191" i="14"/>
  <c r="AK191" i="14"/>
  <c r="AL191" i="14"/>
  <c r="AM191" i="14"/>
  <c r="AN191" i="14"/>
  <c r="AO191" i="14"/>
  <c r="AP191" i="14"/>
  <c r="AQ191" i="14"/>
  <c r="AR191" i="14"/>
  <c r="AS191" i="14"/>
  <c r="AT191" i="14"/>
  <c r="AU191" i="14"/>
  <c r="D189" i="14"/>
  <c r="E189" i="14"/>
  <c r="F189" i="14"/>
  <c r="G189" i="14"/>
  <c r="H189" i="14"/>
  <c r="I189" i="14"/>
  <c r="J189" i="14"/>
  <c r="K189" i="14"/>
  <c r="L189" i="14"/>
  <c r="M189" i="14"/>
  <c r="N189" i="14"/>
  <c r="O189" i="14"/>
  <c r="P189" i="14"/>
  <c r="Q189" i="14"/>
  <c r="R189" i="14"/>
  <c r="S189" i="14"/>
  <c r="T189" i="14"/>
  <c r="U189" i="14"/>
  <c r="V189" i="14"/>
  <c r="W189" i="14"/>
  <c r="X189" i="14"/>
  <c r="Y189" i="14"/>
  <c r="Z189" i="14"/>
  <c r="AA189" i="14"/>
  <c r="AB189" i="14"/>
  <c r="AC189" i="14"/>
  <c r="AD189" i="14"/>
  <c r="AE189" i="14"/>
  <c r="AF189" i="14"/>
  <c r="AG189" i="14"/>
  <c r="AH189" i="14"/>
  <c r="AI189" i="14"/>
  <c r="AJ189" i="14"/>
  <c r="AK189" i="14"/>
  <c r="AL189" i="14"/>
  <c r="AM189" i="14"/>
  <c r="AN189" i="14"/>
  <c r="AO189" i="14"/>
  <c r="AP189" i="14"/>
  <c r="AQ189" i="14"/>
  <c r="AR189" i="14"/>
  <c r="AS189" i="14"/>
  <c r="AT189" i="14"/>
  <c r="AU189" i="14"/>
  <c r="D170" i="14"/>
  <c r="E170" i="14"/>
  <c r="F170" i="14"/>
  <c r="G170" i="14"/>
  <c r="H170" i="14"/>
  <c r="I170" i="14"/>
  <c r="J170" i="14"/>
  <c r="K170" i="14"/>
  <c r="L170" i="14"/>
  <c r="M170" i="14"/>
  <c r="N170" i="14"/>
  <c r="O170" i="14"/>
  <c r="P170" i="14"/>
  <c r="Q170" i="14"/>
  <c r="R170" i="14"/>
  <c r="S170" i="14"/>
  <c r="T170" i="14"/>
  <c r="U170" i="14"/>
  <c r="V170" i="14"/>
  <c r="W170" i="14"/>
  <c r="X170" i="14"/>
  <c r="Y170" i="14"/>
  <c r="Z170" i="14"/>
  <c r="AA170" i="14"/>
  <c r="AB170" i="14"/>
  <c r="AC170" i="14"/>
  <c r="AD170" i="14"/>
  <c r="AE170" i="14"/>
  <c r="AF170" i="14"/>
  <c r="AG170" i="14"/>
  <c r="AH170" i="14"/>
  <c r="AI170" i="14"/>
  <c r="AJ170" i="14"/>
  <c r="AK170" i="14"/>
  <c r="AL170" i="14"/>
  <c r="AM170" i="14"/>
  <c r="AN170" i="14"/>
  <c r="AO170" i="14"/>
  <c r="AP170" i="14"/>
  <c r="AQ170" i="14"/>
  <c r="AR170" i="14"/>
  <c r="AS170" i="14"/>
  <c r="AT170" i="14"/>
  <c r="AU170" i="14"/>
  <c r="D152" i="14"/>
  <c r="E152" i="14"/>
  <c r="F152" i="14"/>
  <c r="G152" i="14"/>
  <c r="H152" i="14"/>
  <c r="I152" i="14"/>
  <c r="J152" i="14"/>
  <c r="K152" i="14"/>
  <c r="L152" i="14"/>
  <c r="M152" i="14"/>
  <c r="N152" i="14"/>
  <c r="O152" i="14"/>
  <c r="P152" i="14"/>
  <c r="Q152" i="14"/>
  <c r="R152" i="14"/>
  <c r="S152" i="14"/>
  <c r="T152" i="14"/>
  <c r="U152" i="14"/>
  <c r="V152" i="14"/>
  <c r="W152" i="14"/>
  <c r="X152" i="14"/>
  <c r="Y152" i="14"/>
  <c r="Z152" i="14"/>
  <c r="AA152" i="14"/>
  <c r="AB152" i="14"/>
  <c r="AC152" i="14"/>
  <c r="AD152" i="14"/>
  <c r="AE152" i="14"/>
  <c r="AF152" i="14"/>
  <c r="AG152" i="14"/>
  <c r="AH152" i="14"/>
  <c r="AI152" i="14"/>
  <c r="AJ152" i="14"/>
  <c r="AK152" i="14"/>
  <c r="AL152" i="14"/>
  <c r="AM152" i="14"/>
  <c r="AN152" i="14"/>
  <c r="AO152" i="14"/>
  <c r="AP152" i="14"/>
  <c r="AQ152" i="14"/>
  <c r="AR152" i="14"/>
  <c r="AS152" i="14"/>
  <c r="AT152" i="14"/>
  <c r="AU152" i="14"/>
  <c r="D134" i="14"/>
  <c r="E134" i="14"/>
  <c r="F134" i="14"/>
  <c r="G134" i="14"/>
  <c r="H134" i="14"/>
  <c r="I134" i="14"/>
  <c r="J134" i="14"/>
  <c r="K134" i="14"/>
  <c r="L134" i="14"/>
  <c r="M134" i="14"/>
  <c r="N134" i="14"/>
  <c r="O134" i="14"/>
  <c r="P134" i="14"/>
  <c r="Q134" i="14"/>
  <c r="R134" i="14"/>
  <c r="S134" i="14"/>
  <c r="T134" i="14"/>
  <c r="U134" i="14"/>
  <c r="V134" i="14"/>
  <c r="W134" i="14"/>
  <c r="X134" i="14"/>
  <c r="Y134" i="14"/>
  <c r="Z134" i="14"/>
  <c r="AA134" i="14"/>
  <c r="AB134" i="14"/>
  <c r="AC134" i="14"/>
  <c r="AD134" i="14"/>
  <c r="AE134" i="14"/>
  <c r="AF134" i="14"/>
  <c r="AG134" i="14"/>
  <c r="AH134" i="14"/>
  <c r="AI134" i="14"/>
  <c r="AJ134" i="14"/>
  <c r="AK134" i="14"/>
  <c r="AL134" i="14"/>
  <c r="AM134" i="14"/>
  <c r="AN134" i="14"/>
  <c r="AO134" i="14"/>
  <c r="AP134" i="14"/>
  <c r="AQ134" i="14"/>
  <c r="AR134" i="14"/>
  <c r="AS134" i="14"/>
  <c r="AT134" i="14"/>
  <c r="AU134" i="14"/>
  <c r="D132" i="14"/>
  <c r="E132" i="14"/>
  <c r="F132" i="14"/>
  <c r="G132" i="14"/>
  <c r="H132" i="14"/>
  <c r="I132" i="14"/>
  <c r="J132" i="14"/>
  <c r="K132" i="14"/>
  <c r="L132" i="14"/>
  <c r="M132" i="14"/>
  <c r="N132" i="14"/>
  <c r="O132" i="14"/>
  <c r="P132" i="14"/>
  <c r="Q132" i="14"/>
  <c r="R132" i="14"/>
  <c r="S132" i="14"/>
  <c r="T132" i="14"/>
  <c r="U132" i="14"/>
  <c r="V132" i="14"/>
  <c r="W132" i="14"/>
  <c r="X132" i="14"/>
  <c r="Y132" i="14"/>
  <c r="Z132" i="14"/>
  <c r="AA132" i="14"/>
  <c r="AB132" i="14"/>
  <c r="AC132" i="14"/>
  <c r="AD132" i="14"/>
  <c r="AE132" i="14"/>
  <c r="AF132" i="14"/>
  <c r="AG132" i="14"/>
  <c r="AH132" i="14"/>
  <c r="AI132" i="14"/>
  <c r="AJ132" i="14"/>
  <c r="AK132" i="14"/>
  <c r="AL132" i="14"/>
  <c r="AM132" i="14"/>
  <c r="AN132" i="14"/>
  <c r="AO132" i="14"/>
  <c r="AP132" i="14"/>
  <c r="AQ132" i="14"/>
  <c r="AR132" i="14"/>
  <c r="AS132" i="14"/>
  <c r="AT132" i="14"/>
  <c r="AU132" i="14"/>
  <c r="D128" i="14"/>
  <c r="E128" i="14"/>
  <c r="F128" i="14"/>
  <c r="G128" i="14"/>
  <c r="H128" i="14"/>
  <c r="I128" i="14"/>
  <c r="J128" i="14"/>
  <c r="K128" i="14"/>
  <c r="L128" i="14"/>
  <c r="M128" i="14"/>
  <c r="N128" i="14"/>
  <c r="O128" i="14"/>
  <c r="P128" i="14"/>
  <c r="Q128" i="14"/>
  <c r="R128" i="14"/>
  <c r="S128" i="14"/>
  <c r="T128" i="14"/>
  <c r="U128" i="14"/>
  <c r="V128" i="14"/>
  <c r="W128" i="14"/>
  <c r="X128" i="14"/>
  <c r="Y128" i="14"/>
  <c r="Z128" i="14"/>
  <c r="AA128" i="14"/>
  <c r="AB128" i="14"/>
  <c r="AC128" i="14"/>
  <c r="AD128" i="14"/>
  <c r="AE128" i="14"/>
  <c r="AF128" i="14"/>
  <c r="AG128" i="14"/>
  <c r="AH128" i="14"/>
  <c r="AI128" i="14"/>
  <c r="AJ128" i="14"/>
  <c r="AK128" i="14"/>
  <c r="AL128" i="14"/>
  <c r="AM128" i="14"/>
  <c r="AN128" i="14"/>
  <c r="AO128" i="14"/>
  <c r="AP128" i="14"/>
  <c r="AQ128" i="14"/>
  <c r="AR128" i="14"/>
  <c r="AS128" i="14"/>
  <c r="AT128" i="14"/>
  <c r="AU128" i="14"/>
  <c r="D123" i="14"/>
  <c r="E123" i="14"/>
  <c r="F123" i="14"/>
  <c r="G123" i="14"/>
  <c r="H123" i="14"/>
  <c r="I123" i="14"/>
  <c r="J123" i="14"/>
  <c r="K123" i="14"/>
  <c r="L123" i="14"/>
  <c r="M123" i="14"/>
  <c r="N123" i="14"/>
  <c r="O123" i="14"/>
  <c r="P123" i="14"/>
  <c r="Q123" i="14"/>
  <c r="R123" i="14"/>
  <c r="S123" i="14"/>
  <c r="T123" i="14"/>
  <c r="U123" i="14"/>
  <c r="V123" i="14"/>
  <c r="W123" i="14"/>
  <c r="X123" i="14"/>
  <c r="Y123" i="14"/>
  <c r="Z123" i="14"/>
  <c r="AA123" i="14"/>
  <c r="AB123" i="14"/>
  <c r="AC123" i="14"/>
  <c r="AD123" i="14"/>
  <c r="AE123" i="14"/>
  <c r="AF123" i="14"/>
  <c r="AG123" i="14"/>
  <c r="AH123" i="14"/>
  <c r="AI123" i="14"/>
  <c r="AJ123" i="14"/>
  <c r="AK123" i="14"/>
  <c r="AL123" i="14"/>
  <c r="AM123" i="14"/>
  <c r="AN123" i="14"/>
  <c r="AO123" i="14"/>
  <c r="AP123" i="14"/>
  <c r="AQ123" i="14"/>
  <c r="AR123" i="14"/>
  <c r="AS123" i="14"/>
  <c r="AT123" i="14"/>
  <c r="AU123" i="14"/>
  <c r="D117" i="14"/>
  <c r="E117" i="14"/>
  <c r="F117" i="14"/>
  <c r="G117" i="14"/>
  <c r="H117" i="14"/>
  <c r="I117" i="14"/>
  <c r="J117" i="14"/>
  <c r="K117" i="14"/>
  <c r="L117" i="14"/>
  <c r="M117" i="14"/>
  <c r="N117" i="14"/>
  <c r="O117" i="14"/>
  <c r="P117" i="14"/>
  <c r="Q117" i="14"/>
  <c r="R117" i="14"/>
  <c r="S117" i="14"/>
  <c r="T117" i="14"/>
  <c r="U117" i="14"/>
  <c r="V117" i="14"/>
  <c r="W117" i="14"/>
  <c r="X117" i="14"/>
  <c r="Y117" i="14"/>
  <c r="Z117" i="14"/>
  <c r="AA117" i="14"/>
  <c r="AB117" i="14"/>
  <c r="AC117" i="14"/>
  <c r="AD117" i="14"/>
  <c r="AE117" i="14"/>
  <c r="AF117" i="14"/>
  <c r="AG117" i="14"/>
  <c r="AH117" i="14"/>
  <c r="AI117" i="14"/>
  <c r="AJ117" i="14"/>
  <c r="AK117" i="14"/>
  <c r="AL117" i="14"/>
  <c r="AM117" i="14"/>
  <c r="AN117" i="14"/>
  <c r="AO117" i="14"/>
  <c r="AP117" i="14"/>
  <c r="AQ117" i="14"/>
  <c r="AR117" i="14"/>
  <c r="AS117" i="14"/>
  <c r="AT117" i="14"/>
  <c r="AU117" i="14"/>
  <c r="D110" i="14"/>
  <c r="E110" i="14"/>
  <c r="F110" i="14"/>
  <c r="G110" i="14"/>
  <c r="H110" i="14"/>
  <c r="I110" i="14"/>
  <c r="J110" i="14"/>
  <c r="K110" i="14"/>
  <c r="L110" i="14"/>
  <c r="M110" i="14"/>
  <c r="N110" i="14"/>
  <c r="O110" i="14"/>
  <c r="P110" i="14"/>
  <c r="Q110" i="14"/>
  <c r="R110" i="14"/>
  <c r="S110" i="14"/>
  <c r="T110" i="14"/>
  <c r="U110" i="14"/>
  <c r="V110" i="14"/>
  <c r="W110" i="14"/>
  <c r="X110" i="14"/>
  <c r="Y110" i="14"/>
  <c r="Z110" i="14"/>
  <c r="AA110" i="14"/>
  <c r="AB110" i="14"/>
  <c r="AC110" i="14"/>
  <c r="AD110" i="14"/>
  <c r="AE110" i="14"/>
  <c r="AF110" i="14"/>
  <c r="AG110" i="14"/>
  <c r="AH110" i="14"/>
  <c r="AI110" i="14"/>
  <c r="AJ110" i="14"/>
  <c r="AK110" i="14"/>
  <c r="AL110" i="14"/>
  <c r="AM110" i="14"/>
  <c r="AN110" i="14"/>
  <c r="AO110" i="14"/>
  <c r="AP110" i="14"/>
  <c r="AQ110" i="14"/>
  <c r="AR110" i="14"/>
  <c r="AS110" i="14"/>
  <c r="AT110" i="14"/>
  <c r="AU110" i="14"/>
  <c r="D104" i="14"/>
  <c r="E104" i="14"/>
  <c r="F104" i="14"/>
  <c r="G104" i="14"/>
  <c r="H104" i="14"/>
  <c r="I104" i="14"/>
  <c r="J104" i="14"/>
  <c r="K104" i="14"/>
  <c r="L104" i="14"/>
  <c r="M104" i="14"/>
  <c r="N104" i="14"/>
  <c r="O104" i="14"/>
  <c r="P104" i="14"/>
  <c r="Q104" i="14"/>
  <c r="R104" i="14"/>
  <c r="S104" i="14"/>
  <c r="T104" i="14"/>
  <c r="U104" i="14"/>
  <c r="V104" i="14"/>
  <c r="W104" i="14"/>
  <c r="X104" i="14"/>
  <c r="Y104" i="14"/>
  <c r="Z104" i="14"/>
  <c r="AA104" i="14"/>
  <c r="AB104" i="14"/>
  <c r="AC104" i="14"/>
  <c r="AD104" i="14"/>
  <c r="AE104" i="14"/>
  <c r="AF104" i="14"/>
  <c r="AG104" i="14"/>
  <c r="AH104" i="14"/>
  <c r="AI104" i="14"/>
  <c r="AJ104" i="14"/>
  <c r="AK104" i="14"/>
  <c r="AL104" i="14"/>
  <c r="AM104" i="14"/>
  <c r="AN104" i="14"/>
  <c r="AO104" i="14"/>
  <c r="AP104" i="14"/>
  <c r="AQ104" i="14"/>
  <c r="AR104" i="14"/>
  <c r="AS104" i="14"/>
  <c r="AT104" i="14"/>
  <c r="AU104" i="14"/>
  <c r="D88" i="14"/>
  <c r="E88" i="14"/>
  <c r="F88" i="14"/>
  <c r="G88" i="14"/>
  <c r="H88" i="14"/>
  <c r="I88" i="14"/>
  <c r="J88" i="14"/>
  <c r="K88" i="14"/>
  <c r="L88" i="14"/>
  <c r="M88" i="14"/>
  <c r="N88" i="14"/>
  <c r="O88" i="14"/>
  <c r="P88" i="14"/>
  <c r="Q88" i="14"/>
  <c r="R88" i="14"/>
  <c r="S88" i="14"/>
  <c r="T88" i="14"/>
  <c r="U88" i="14"/>
  <c r="V88" i="14"/>
  <c r="W88" i="14"/>
  <c r="X88" i="14"/>
  <c r="Y88" i="14"/>
  <c r="Z88" i="14"/>
  <c r="AA88" i="14"/>
  <c r="AB88" i="14"/>
  <c r="AC88" i="14"/>
  <c r="AD88" i="14"/>
  <c r="AE88" i="14"/>
  <c r="AF88" i="14"/>
  <c r="AG88" i="14"/>
  <c r="AH88" i="14"/>
  <c r="AI88" i="14"/>
  <c r="AJ88" i="14"/>
  <c r="AK88" i="14"/>
  <c r="AL88" i="14"/>
  <c r="AM88" i="14"/>
  <c r="AN88" i="14"/>
  <c r="AO88" i="14"/>
  <c r="AP88" i="14"/>
  <c r="AQ88" i="14"/>
  <c r="AR88" i="14"/>
  <c r="AS88" i="14"/>
  <c r="AT88" i="14"/>
  <c r="AU88" i="14"/>
  <c r="D79" i="14"/>
  <c r="E79" i="14"/>
  <c r="F79" i="14"/>
  <c r="G79" i="14"/>
  <c r="H79" i="14"/>
  <c r="I79" i="14"/>
  <c r="J79" i="14"/>
  <c r="K79" i="14"/>
  <c r="L79" i="14"/>
  <c r="M79" i="14"/>
  <c r="N79" i="14"/>
  <c r="O79" i="14"/>
  <c r="P79" i="14"/>
  <c r="Q79" i="14"/>
  <c r="R79" i="14"/>
  <c r="S79" i="14"/>
  <c r="T79" i="14"/>
  <c r="U79" i="14"/>
  <c r="V79" i="14"/>
  <c r="W79" i="14"/>
  <c r="X79" i="14"/>
  <c r="Y79" i="14"/>
  <c r="Z79" i="14"/>
  <c r="AA79" i="14"/>
  <c r="AB79" i="14"/>
  <c r="AC79" i="14"/>
  <c r="AD79" i="14"/>
  <c r="AE79" i="14"/>
  <c r="AF79" i="14"/>
  <c r="AG79" i="14"/>
  <c r="AH79" i="14"/>
  <c r="AI79" i="14"/>
  <c r="AJ79" i="14"/>
  <c r="AK79" i="14"/>
  <c r="AL79" i="14"/>
  <c r="AM79" i="14"/>
  <c r="AN79" i="14"/>
  <c r="AO79" i="14"/>
  <c r="AP79" i="14"/>
  <c r="AQ79" i="14"/>
  <c r="AR79" i="14"/>
  <c r="AS79" i="14"/>
  <c r="AT79" i="14"/>
  <c r="AU79" i="14"/>
  <c r="D76" i="14"/>
  <c r="E76" i="14"/>
  <c r="F76" i="14"/>
  <c r="G76" i="14"/>
  <c r="H76" i="14"/>
  <c r="I76" i="14"/>
  <c r="J76" i="14"/>
  <c r="K76" i="14"/>
  <c r="L76" i="14"/>
  <c r="M76" i="14"/>
  <c r="N76" i="14"/>
  <c r="O76" i="14"/>
  <c r="P76" i="14"/>
  <c r="Q76" i="14"/>
  <c r="R76" i="14"/>
  <c r="S76" i="14"/>
  <c r="T76" i="14"/>
  <c r="U76" i="14"/>
  <c r="V76" i="14"/>
  <c r="W76" i="14"/>
  <c r="X76" i="14"/>
  <c r="Y76" i="14"/>
  <c r="Z76" i="14"/>
  <c r="AA76" i="14"/>
  <c r="AB76" i="14"/>
  <c r="AC76" i="14"/>
  <c r="AD76" i="14"/>
  <c r="AE76" i="14"/>
  <c r="AF76" i="14"/>
  <c r="AG76" i="14"/>
  <c r="AH76" i="14"/>
  <c r="AI76" i="14"/>
  <c r="AJ76" i="14"/>
  <c r="AK76" i="14"/>
  <c r="AL76" i="14"/>
  <c r="AM76" i="14"/>
  <c r="AN76" i="14"/>
  <c r="AO76" i="14"/>
  <c r="AP76" i="14"/>
  <c r="AQ76" i="14"/>
  <c r="AR76" i="14"/>
  <c r="AS76" i="14"/>
  <c r="AT76" i="14"/>
  <c r="AU76" i="14"/>
  <c r="D60" i="14"/>
  <c r="E60" i="14"/>
  <c r="F60" i="14"/>
  <c r="G60" i="14"/>
  <c r="H60" i="14"/>
  <c r="I60" i="14"/>
  <c r="J60" i="14"/>
  <c r="K60" i="14"/>
  <c r="L60" i="14"/>
  <c r="M60" i="14"/>
  <c r="N60" i="14"/>
  <c r="O60" i="14"/>
  <c r="P60" i="14"/>
  <c r="Q60" i="14"/>
  <c r="R60" i="14"/>
  <c r="S60" i="14"/>
  <c r="T60" i="14"/>
  <c r="U60" i="14"/>
  <c r="V60" i="14"/>
  <c r="W60" i="14"/>
  <c r="X60" i="14"/>
  <c r="Y60" i="14"/>
  <c r="Z60" i="14"/>
  <c r="AA60" i="14"/>
  <c r="AB60" i="14"/>
  <c r="AC60" i="14"/>
  <c r="AD60" i="14"/>
  <c r="AE60" i="14"/>
  <c r="AF60" i="14"/>
  <c r="AG60" i="14"/>
  <c r="AH60" i="14"/>
  <c r="AI60" i="14"/>
  <c r="AJ60" i="14"/>
  <c r="AK60" i="14"/>
  <c r="AL60" i="14"/>
  <c r="AM60" i="14"/>
  <c r="AN60" i="14"/>
  <c r="AO60" i="14"/>
  <c r="AP60" i="14"/>
  <c r="AQ60" i="14"/>
  <c r="AR60" i="14"/>
  <c r="AS60" i="14"/>
  <c r="AT60" i="14"/>
  <c r="AU60" i="14"/>
  <c r="D57" i="14"/>
  <c r="E57" i="14"/>
  <c r="F57" i="14"/>
  <c r="G57" i="14"/>
  <c r="H57" i="14"/>
  <c r="I57" i="14"/>
  <c r="J57" i="14"/>
  <c r="K57" i="14"/>
  <c r="L57" i="14"/>
  <c r="M57" i="14"/>
  <c r="N57" i="14"/>
  <c r="O57" i="14"/>
  <c r="P57" i="14"/>
  <c r="Q57" i="14"/>
  <c r="R57" i="14"/>
  <c r="S57" i="14"/>
  <c r="T57" i="14"/>
  <c r="U57" i="14"/>
  <c r="V57" i="14"/>
  <c r="W57" i="14"/>
  <c r="X57" i="14"/>
  <c r="Y57" i="14"/>
  <c r="Z57" i="14"/>
  <c r="AA57" i="14"/>
  <c r="AB57" i="14"/>
  <c r="AC57" i="14"/>
  <c r="AD57" i="14"/>
  <c r="AE57" i="14"/>
  <c r="AF57" i="14"/>
  <c r="AG57" i="14"/>
  <c r="AH57" i="14"/>
  <c r="AI57" i="14"/>
  <c r="AJ57" i="14"/>
  <c r="AK57" i="14"/>
  <c r="AL57" i="14"/>
  <c r="AM57" i="14"/>
  <c r="AN57" i="14"/>
  <c r="AO57" i="14"/>
  <c r="AP57" i="14"/>
  <c r="AQ57" i="14"/>
  <c r="AR57" i="14"/>
  <c r="AS57" i="14"/>
  <c r="AT57" i="14"/>
  <c r="AU57" i="14"/>
  <c r="D53" i="14"/>
  <c r="E53" i="14"/>
  <c r="F53" i="14"/>
  <c r="G53" i="14"/>
  <c r="H53" i="14"/>
  <c r="I53" i="14"/>
  <c r="J53" i="14"/>
  <c r="K53" i="14"/>
  <c r="L53" i="14"/>
  <c r="M53" i="14"/>
  <c r="N53" i="14"/>
  <c r="O53" i="14"/>
  <c r="P53" i="14"/>
  <c r="Q53" i="14"/>
  <c r="R53" i="14"/>
  <c r="S53" i="14"/>
  <c r="T53" i="14"/>
  <c r="U53" i="14"/>
  <c r="V53" i="14"/>
  <c r="W53" i="14"/>
  <c r="X53" i="14"/>
  <c r="Y53" i="14"/>
  <c r="Z53" i="14"/>
  <c r="AA53" i="14"/>
  <c r="AB53" i="14"/>
  <c r="AC53" i="14"/>
  <c r="AD53" i="14"/>
  <c r="AE53" i="14"/>
  <c r="AF53" i="14"/>
  <c r="AG53" i="14"/>
  <c r="AH53" i="14"/>
  <c r="AI53" i="14"/>
  <c r="AJ53" i="14"/>
  <c r="AK53" i="14"/>
  <c r="AL53" i="14"/>
  <c r="AM53" i="14"/>
  <c r="AN53" i="14"/>
  <c r="AO53" i="14"/>
  <c r="AP53" i="14"/>
  <c r="AQ53" i="14"/>
  <c r="AR53" i="14"/>
  <c r="AS53" i="14"/>
  <c r="AT53" i="14"/>
  <c r="AU53" i="14"/>
  <c r="D46" i="14"/>
  <c r="E46" i="14"/>
  <c r="F46" i="14"/>
  <c r="G46" i="14"/>
  <c r="H46" i="14"/>
  <c r="I46" i="14"/>
  <c r="J46" i="14"/>
  <c r="K46" i="14"/>
  <c r="L46" i="14"/>
  <c r="M46" i="14"/>
  <c r="N46" i="14"/>
  <c r="O46" i="14"/>
  <c r="P46" i="14"/>
  <c r="Q46" i="14"/>
  <c r="R46" i="14"/>
  <c r="S46" i="14"/>
  <c r="T46" i="14"/>
  <c r="U46" i="14"/>
  <c r="V46" i="14"/>
  <c r="W46" i="14"/>
  <c r="X46" i="14"/>
  <c r="Y46" i="14"/>
  <c r="Z46" i="14"/>
  <c r="AA46" i="14"/>
  <c r="AB46" i="14"/>
  <c r="AC46" i="14"/>
  <c r="AD46" i="14"/>
  <c r="AE46" i="14"/>
  <c r="AF46" i="14"/>
  <c r="AG46" i="14"/>
  <c r="AH46" i="14"/>
  <c r="AI46" i="14"/>
  <c r="AJ46" i="14"/>
  <c r="AK46" i="14"/>
  <c r="AL46" i="14"/>
  <c r="AM46" i="14"/>
  <c r="AN46" i="14"/>
  <c r="AO46" i="14"/>
  <c r="AP46" i="14"/>
  <c r="AQ46" i="14"/>
  <c r="AR46" i="14"/>
  <c r="AS46" i="14"/>
  <c r="AT46" i="14"/>
  <c r="AU46" i="14"/>
  <c r="D39" i="14"/>
  <c r="E39" i="14"/>
  <c r="F39" i="14"/>
  <c r="G39" i="14"/>
  <c r="H39" i="14"/>
  <c r="I39" i="14"/>
  <c r="J39" i="14"/>
  <c r="K39" i="14"/>
  <c r="L39" i="14"/>
  <c r="M39" i="14"/>
  <c r="N39" i="14"/>
  <c r="O39" i="14"/>
  <c r="P39" i="14"/>
  <c r="Q39" i="14"/>
  <c r="R39" i="14"/>
  <c r="S39" i="14"/>
  <c r="T39" i="14"/>
  <c r="U39" i="14"/>
  <c r="V39" i="14"/>
  <c r="W39" i="14"/>
  <c r="X39" i="14"/>
  <c r="Y39" i="14"/>
  <c r="Z39" i="14"/>
  <c r="AA39" i="14"/>
  <c r="AB39" i="14"/>
  <c r="AC39" i="14"/>
  <c r="AD39" i="14"/>
  <c r="AE39" i="14"/>
  <c r="AF39" i="14"/>
  <c r="AG39" i="14"/>
  <c r="AH39" i="14"/>
  <c r="AI39" i="14"/>
  <c r="AJ39" i="14"/>
  <c r="AK39" i="14"/>
  <c r="AL39" i="14"/>
  <c r="AM39" i="14"/>
  <c r="AN39" i="14"/>
  <c r="AO39" i="14"/>
  <c r="AP39" i="14"/>
  <c r="AQ39" i="14"/>
  <c r="AR39" i="14"/>
  <c r="AS39" i="14"/>
  <c r="AT39" i="14"/>
  <c r="AU39" i="14"/>
  <c r="D32" i="14"/>
  <c r="E32" i="14"/>
  <c r="F32" i="14"/>
  <c r="G32" i="14"/>
  <c r="H32" i="14"/>
  <c r="I32" i="14"/>
  <c r="J32" i="14"/>
  <c r="K32" i="14"/>
  <c r="L32" i="14"/>
  <c r="M32" i="14"/>
  <c r="N32" i="14"/>
  <c r="O32" i="14"/>
  <c r="P32" i="14"/>
  <c r="Q32" i="14"/>
  <c r="R32" i="14"/>
  <c r="S32" i="14"/>
  <c r="T32" i="14"/>
  <c r="U32" i="14"/>
  <c r="V32" i="14"/>
  <c r="W32" i="14"/>
  <c r="X32" i="14"/>
  <c r="Y32" i="14"/>
  <c r="Z32" i="14"/>
  <c r="AA32" i="14"/>
  <c r="AB32" i="14"/>
  <c r="AC32" i="14"/>
  <c r="AD32" i="14"/>
  <c r="AE32" i="14"/>
  <c r="AF32" i="14"/>
  <c r="AG32" i="14"/>
  <c r="AH32" i="14"/>
  <c r="AI32" i="14"/>
  <c r="AJ32" i="14"/>
  <c r="AK32" i="14"/>
  <c r="AL32" i="14"/>
  <c r="AM32" i="14"/>
  <c r="AN32" i="14"/>
  <c r="AO32" i="14"/>
  <c r="AP32" i="14"/>
  <c r="AQ32" i="14"/>
  <c r="AR32" i="14"/>
  <c r="AS32" i="14"/>
  <c r="AT32" i="14"/>
  <c r="AU32" i="14"/>
  <c r="AU29" i="14"/>
  <c r="AT29" i="14"/>
  <c r="AS29" i="14"/>
  <c r="AR29" i="14"/>
  <c r="AQ29" i="14"/>
  <c r="AP29" i="14"/>
  <c r="AO29" i="14"/>
  <c r="AN29" i="14"/>
  <c r="AM29" i="14"/>
  <c r="AL29" i="14"/>
  <c r="AK29" i="14"/>
  <c r="AJ29" i="14"/>
  <c r="AI29" i="14"/>
  <c r="AH29" i="14"/>
  <c r="AG29" i="14"/>
  <c r="AF29" i="14"/>
  <c r="AE29" i="14"/>
  <c r="AD29" i="14"/>
  <c r="AC29" i="14"/>
  <c r="AB29" i="14"/>
  <c r="AA29" i="14"/>
  <c r="Z29" i="14"/>
  <c r="Y29" i="14"/>
  <c r="X29" i="14"/>
  <c r="W29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D24" i="14"/>
  <c r="E24" i="14"/>
  <c r="F24" i="14"/>
  <c r="G24" i="14"/>
  <c r="H24" i="14"/>
  <c r="I24" i="14"/>
  <c r="J24" i="14"/>
  <c r="K24" i="14"/>
  <c r="L24" i="14"/>
  <c r="M24" i="14"/>
  <c r="N24" i="14"/>
  <c r="O24" i="14"/>
  <c r="P24" i="14"/>
  <c r="Q24" i="14"/>
  <c r="R24" i="14"/>
  <c r="S24" i="14"/>
  <c r="T24" i="14"/>
  <c r="U24" i="14"/>
  <c r="V24" i="14"/>
  <c r="W24" i="14"/>
  <c r="X24" i="14"/>
  <c r="Y24" i="14"/>
  <c r="Z24" i="14"/>
  <c r="AA24" i="14"/>
  <c r="AB24" i="14"/>
  <c r="AC24" i="14"/>
  <c r="AD24" i="14"/>
  <c r="AE24" i="14"/>
  <c r="AF24" i="14"/>
  <c r="AG24" i="14"/>
  <c r="AH24" i="14"/>
  <c r="AI24" i="14"/>
  <c r="AJ24" i="14"/>
  <c r="AK24" i="14"/>
  <c r="AL24" i="14"/>
  <c r="AM24" i="14"/>
  <c r="AN24" i="14"/>
  <c r="AO24" i="14"/>
  <c r="AP24" i="14"/>
  <c r="AQ24" i="14"/>
  <c r="AR24" i="14"/>
  <c r="AS24" i="14"/>
  <c r="AT24" i="14"/>
  <c r="AU24" i="14"/>
  <c r="D21" i="14"/>
  <c r="D20" i="14" s="1"/>
  <c r="D19" i="14" s="1"/>
  <c r="E21" i="14"/>
  <c r="F21" i="14"/>
  <c r="G21" i="14"/>
  <c r="H21" i="14"/>
  <c r="H20" i="14" s="1"/>
  <c r="H19" i="14" s="1"/>
  <c r="I21" i="14"/>
  <c r="J21" i="14"/>
  <c r="K21" i="14"/>
  <c r="L21" i="14"/>
  <c r="L20" i="14" s="1"/>
  <c r="L19" i="14" s="1"/>
  <c r="M21" i="14"/>
  <c r="N21" i="14"/>
  <c r="O21" i="14"/>
  <c r="P21" i="14"/>
  <c r="P20" i="14" s="1"/>
  <c r="P19" i="14" s="1"/>
  <c r="Q21" i="14"/>
  <c r="R21" i="14"/>
  <c r="S21" i="14"/>
  <c r="T21" i="14"/>
  <c r="T20" i="14" s="1"/>
  <c r="T19" i="14" s="1"/>
  <c r="U21" i="14"/>
  <c r="V21" i="14"/>
  <c r="W21" i="14"/>
  <c r="X21" i="14"/>
  <c r="X20" i="14" s="1"/>
  <c r="X19" i="14" s="1"/>
  <c r="Y21" i="14"/>
  <c r="Z21" i="14"/>
  <c r="AA21" i="14"/>
  <c r="AB21" i="14"/>
  <c r="AB20" i="14" s="1"/>
  <c r="AB19" i="14" s="1"/>
  <c r="AC21" i="14"/>
  <c r="AD21" i="14"/>
  <c r="AE21" i="14"/>
  <c r="AF21" i="14"/>
  <c r="AF20" i="14" s="1"/>
  <c r="AF19" i="14" s="1"/>
  <c r="AG21" i="14"/>
  <c r="AH21" i="14"/>
  <c r="AI21" i="14"/>
  <c r="AJ21" i="14"/>
  <c r="AJ20" i="14" s="1"/>
  <c r="AJ19" i="14" s="1"/>
  <c r="AK21" i="14"/>
  <c r="AL21" i="14"/>
  <c r="AM21" i="14"/>
  <c r="AN21" i="14"/>
  <c r="AN20" i="14" s="1"/>
  <c r="AN19" i="14" s="1"/>
  <c r="AO21" i="14"/>
  <c r="AP21" i="14"/>
  <c r="AQ21" i="14"/>
  <c r="AR21" i="14"/>
  <c r="AR20" i="14" s="1"/>
  <c r="AR19" i="14" s="1"/>
  <c r="AS21" i="14"/>
  <c r="AT21" i="14"/>
  <c r="AU21" i="14"/>
  <c r="D993" i="10"/>
  <c r="E993" i="10"/>
  <c r="F993" i="10"/>
  <c r="G993" i="10"/>
  <c r="H993" i="10"/>
  <c r="I993" i="10"/>
  <c r="J993" i="10"/>
  <c r="K993" i="10"/>
  <c r="L993" i="10"/>
  <c r="M993" i="10"/>
  <c r="N993" i="10"/>
  <c r="T993" i="10"/>
  <c r="U993" i="10"/>
  <c r="V993" i="10"/>
  <c r="W993" i="10"/>
  <c r="X993" i="10"/>
  <c r="Y993" i="10"/>
  <c r="Z993" i="10"/>
  <c r="AA993" i="10"/>
  <c r="AB993" i="10"/>
  <c r="AC993" i="10"/>
  <c r="AD993" i="10"/>
  <c r="AF993" i="10"/>
  <c r="AG993" i="10"/>
  <c r="AH993" i="10"/>
  <c r="AI993" i="10"/>
  <c r="AJ993" i="10"/>
  <c r="AK993" i="10"/>
  <c r="AL993" i="10"/>
  <c r="AM993" i="10"/>
  <c r="AN993" i="10"/>
  <c r="AT993" i="10"/>
  <c r="AU993" i="10"/>
  <c r="AV993" i="10"/>
  <c r="AW993" i="10"/>
  <c r="AX993" i="10"/>
  <c r="AY993" i="10"/>
  <c r="AZ993" i="10"/>
  <c r="BA993" i="10"/>
  <c r="BB993" i="10"/>
  <c r="BC993" i="10"/>
  <c r="D991" i="10"/>
  <c r="E991" i="10"/>
  <c r="F991" i="10"/>
  <c r="G991" i="10"/>
  <c r="H991" i="10"/>
  <c r="I991" i="10"/>
  <c r="T991" i="10"/>
  <c r="U991" i="10"/>
  <c r="V991" i="10"/>
  <c r="W991" i="10"/>
  <c r="X991" i="10"/>
  <c r="Y991" i="10"/>
  <c r="Z991" i="10"/>
  <c r="AA991" i="10"/>
  <c r="AB991" i="10"/>
  <c r="AC991" i="10"/>
  <c r="AD991" i="10"/>
  <c r="AF991" i="10"/>
  <c r="AG991" i="10"/>
  <c r="AH991" i="10"/>
  <c r="AI991" i="10"/>
  <c r="AT991" i="10"/>
  <c r="AU991" i="10"/>
  <c r="AV991" i="10"/>
  <c r="AW991" i="10"/>
  <c r="AX991" i="10"/>
  <c r="AY991" i="10"/>
  <c r="AZ991" i="10"/>
  <c r="BA991" i="10"/>
  <c r="BB991" i="10"/>
  <c r="BC991" i="10"/>
  <c r="D988" i="10"/>
  <c r="E988" i="10"/>
  <c r="F988" i="10"/>
  <c r="G988" i="10"/>
  <c r="H988" i="10"/>
  <c r="I988" i="10"/>
  <c r="T988" i="10"/>
  <c r="U988" i="10"/>
  <c r="V988" i="10"/>
  <c r="W988" i="10"/>
  <c r="X988" i="10"/>
  <c r="Y988" i="10"/>
  <c r="Z988" i="10"/>
  <c r="AA988" i="10"/>
  <c r="AB988" i="10"/>
  <c r="AC988" i="10"/>
  <c r="AD988" i="10"/>
  <c r="AF988" i="10"/>
  <c r="AG988" i="10"/>
  <c r="AH988" i="10"/>
  <c r="AI988" i="10"/>
  <c r="AT988" i="10"/>
  <c r="AU988" i="10"/>
  <c r="AV988" i="10"/>
  <c r="AW988" i="10"/>
  <c r="AX988" i="10"/>
  <c r="AY988" i="10"/>
  <c r="AZ988" i="10"/>
  <c r="BA988" i="10"/>
  <c r="BB988" i="10"/>
  <c r="BC988" i="10"/>
  <c r="D985" i="10"/>
  <c r="E985" i="10"/>
  <c r="F985" i="10"/>
  <c r="G985" i="10"/>
  <c r="H985" i="10"/>
  <c r="I985" i="10"/>
  <c r="T985" i="10"/>
  <c r="U985" i="10"/>
  <c r="V985" i="10"/>
  <c r="W985" i="10"/>
  <c r="X985" i="10"/>
  <c r="Y985" i="10"/>
  <c r="Z985" i="10"/>
  <c r="AA985" i="10"/>
  <c r="AB985" i="10"/>
  <c r="AC985" i="10"/>
  <c r="AD985" i="10"/>
  <c r="AF985" i="10"/>
  <c r="AG985" i="10"/>
  <c r="AH985" i="10"/>
  <c r="AI985" i="10"/>
  <c r="AT985" i="10"/>
  <c r="AU985" i="10"/>
  <c r="AV985" i="10"/>
  <c r="AW985" i="10"/>
  <c r="AX985" i="10"/>
  <c r="AY985" i="10"/>
  <c r="AZ985" i="10"/>
  <c r="BA985" i="10"/>
  <c r="BB985" i="10"/>
  <c r="BC985" i="10"/>
  <c r="D983" i="10"/>
  <c r="E983" i="10"/>
  <c r="F983" i="10"/>
  <c r="G983" i="10"/>
  <c r="H983" i="10"/>
  <c r="I983" i="10"/>
  <c r="T983" i="10"/>
  <c r="U983" i="10"/>
  <c r="V983" i="10"/>
  <c r="W983" i="10"/>
  <c r="X983" i="10"/>
  <c r="Y983" i="10"/>
  <c r="Z983" i="10"/>
  <c r="AA983" i="10"/>
  <c r="AB983" i="10"/>
  <c r="AC983" i="10"/>
  <c r="AD983" i="10"/>
  <c r="AF983" i="10"/>
  <c r="AG983" i="10"/>
  <c r="AH983" i="10"/>
  <c r="AI983" i="10"/>
  <c r="AT983" i="10"/>
  <c r="AU983" i="10"/>
  <c r="AV983" i="10"/>
  <c r="AW983" i="10"/>
  <c r="AX983" i="10"/>
  <c r="AY983" i="10"/>
  <c r="AZ983" i="10"/>
  <c r="BA983" i="10"/>
  <c r="BB983" i="10"/>
  <c r="BC983" i="10"/>
  <c r="D981" i="10"/>
  <c r="E981" i="10"/>
  <c r="F981" i="10"/>
  <c r="G981" i="10"/>
  <c r="H981" i="10"/>
  <c r="I981" i="10"/>
  <c r="T981" i="10"/>
  <c r="U981" i="10"/>
  <c r="V981" i="10"/>
  <c r="W981" i="10"/>
  <c r="X981" i="10"/>
  <c r="Y981" i="10"/>
  <c r="Z981" i="10"/>
  <c r="AA981" i="10"/>
  <c r="AB981" i="10"/>
  <c r="AC981" i="10"/>
  <c r="AD981" i="10"/>
  <c r="AF981" i="10"/>
  <c r="AG981" i="10"/>
  <c r="AH981" i="10"/>
  <c r="AI981" i="10"/>
  <c r="AT981" i="10"/>
  <c r="AU981" i="10"/>
  <c r="AV981" i="10"/>
  <c r="AW981" i="10"/>
  <c r="AX981" i="10"/>
  <c r="AY981" i="10"/>
  <c r="AZ981" i="10"/>
  <c r="BA981" i="10"/>
  <c r="BB981" i="10"/>
  <c r="BC981" i="10"/>
  <c r="D979" i="10"/>
  <c r="E979" i="10"/>
  <c r="F979" i="10"/>
  <c r="G979" i="10"/>
  <c r="H979" i="10"/>
  <c r="I979" i="10"/>
  <c r="T979" i="10"/>
  <c r="U979" i="10"/>
  <c r="V979" i="10"/>
  <c r="W979" i="10"/>
  <c r="X979" i="10"/>
  <c r="Y979" i="10"/>
  <c r="Z979" i="10"/>
  <c r="AA979" i="10"/>
  <c r="AB979" i="10"/>
  <c r="AC979" i="10"/>
  <c r="AD979" i="10"/>
  <c r="AF979" i="10"/>
  <c r="AG979" i="10"/>
  <c r="AH979" i="10"/>
  <c r="AI979" i="10"/>
  <c r="AT979" i="10"/>
  <c r="AU979" i="10"/>
  <c r="AV979" i="10"/>
  <c r="AW979" i="10"/>
  <c r="AX979" i="10"/>
  <c r="AY979" i="10"/>
  <c r="AZ979" i="10"/>
  <c r="BA979" i="10"/>
  <c r="BB979" i="10"/>
  <c r="BC979" i="10"/>
  <c r="D973" i="10"/>
  <c r="E973" i="10"/>
  <c r="F973" i="10"/>
  <c r="G973" i="10"/>
  <c r="H973" i="10"/>
  <c r="I973" i="10"/>
  <c r="T973" i="10"/>
  <c r="U973" i="10"/>
  <c r="V973" i="10"/>
  <c r="W973" i="10"/>
  <c r="X973" i="10"/>
  <c r="Y973" i="10"/>
  <c r="Z973" i="10"/>
  <c r="AA973" i="10"/>
  <c r="AB973" i="10"/>
  <c r="AC973" i="10"/>
  <c r="AD973" i="10"/>
  <c r="AF973" i="10"/>
  <c r="AG973" i="10"/>
  <c r="AH973" i="10"/>
  <c r="AI973" i="10"/>
  <c r="AT973" i="10"/>
  <c r="AU973" i="10"/>
  <c r="AV973" i="10"/>
  <c r="AW973" i="10"/>
  <c r="AX973" i="10"/>
  <c r="AY973" i="10"/>
  <c r="AZ973" i="10"/>
  <c r="BA973" i="10"/>
  <c r="BB973" i="10"/>
  <c r="BC973" i="10"/>
  <c r="D967" i="10"/>
  <c r="E967" i="10"/>
  <c r="F967" i="10"/>
  <c r="G967" i="10"/>
  <c r="H967" i="10"/>
  <c r="I967" i="10"/>
  <c r="T967" i="10"/>
  <c r="U967" i="10"/>
  <c r="V967" i="10"/>
  <c r="W967" i="10"/>
  <c r="X967" i="10"/>
  <c r="Y967" i="10"/>
  <c r="Z967" i="10"/>
  <c r="AA967" i="10"/>
  <c r="AB967" i="10"/>
  <c r="AC967" i="10"/>
  <c r="AD967" i="10"/>
  <c r="AF967" i="10"/>
  <c r="AG967" i="10"/>
  <c r="AH967" i="10"/>
  <c r="AI967" i="10"/>
  <c r="AT967" i="10"/>
  <c r="AU967" i="10"/>
  <c r="AV967" i="10"/>
  <c r="AW967" i="10"/>
  <c r="AX967" i="10"/>
  <c r="AY967" i="10"/>
  <c r="AZ967" i="10"/>
  <c r="BA967" i="10"/>
  <c r="BB967" i="10"/>
  <c r="BC967" i="10"/>
  <c r="D965" i="10"/>
  <c r="E965" i="10"/>
  <c r="F965" i="10"/>
  <c r="G965" i="10"/>
  <c r="H965" i="10"/>
  <c r="I965" i="10"/>
  <c r="T965" i="10"/>
  <c r="U965" i="10"/>
  <c r="V965" i="10"/>
  <c r="W965" i="10"/>
  <c r="X965" i="10"/>
  <c r="Y965" i="10"/>
  <c r="Z965" i="10"/>
  <c r="AA965" i="10"/>
  <c r="AB965" i="10"/>
  <c r="AC965" i="10"/>
  <c r="AD965" i="10"/>
  <c r="AF965" i="10"/>
  <c r="AG965" i="10"/>
  <c r="AH965" i="10"/>
  <c r="AI965" i="10"/>
  <c r="AT965" i="10"/>
  <c r="AU965" i="10"/>
  <c r="AV965" i="10"/>
  <c r="AW965" i="10"/>
  <c r="AX965" i="10"/>
  <c r="AY965" i="10"/>
  <c r="AZ965" i="10"/>
  <c r="BA965" i="10"/>
  <c r="BB965" i="10"/>
  <c r="BC965" i="10"/>
  <c r="D960" i="10"/>
  <c r="E960" i="10"/>
  <c r="F960" i="10"/>
  <c r="G960" i="10"/>
  <c r="H960" i="10"/>
  <c r="I960" i="10"/>
  <c r="T960" i="10"/>
  <c r="U960" i="10"/>
  <c r="V960" i="10"/>
  <c r="W960" i="10"/>
  <c r="X960" i="10"/>
  <c r="Y960" i="10"/>
  <c r="Z960" i="10"/>
  <c r="AA960" i="10"/>
  <c r="AB960" i="10"/>
  <c r="AC960" i="10"/>
  <c r="AD960" i="10"/>
  <c r="AF960" i="10"/>
  <c r="AG960" i="10"/>
  <c r="AH960" i="10"/>
  <c r="AI960" i="10"/>
  <c r="AT960" i="10"/>
  <c r="AU960" i="10"/>
  <c r="AV960" i="10"/>
  <c r="AW960" i="10"/>
  <c r="AX960" i="10"/>
  <c r="AY960" i="10"/>
  <c r="AZ960" i="10"/>
  <c r="BA960" i="10"/>
  <c r="BB960" i="10"/>
  <c r="BC960" i="10"/>
  <c r="D950" i="10"/>
  <c r="E950" i="10"/>
  <c r="F950" i="10"/>
  <c r="G950" i="10"/>
  <c r="H950" i="10"/>
  <c r="I950" i="10"/>
  <c r="T950" i="10"/>
  <c r="U950" i="10"/>
  <c r="V950" i="10"/>
  <c r="W950" i="10"/>
  <c r="X950" i="10"/>
  <c r="Y950" i="10"/>
  <c r="Z950" i="10"/>
  <c r="AA950" i="10"/>
  <c r="AB950" i="10"/>
  <c r="AC950" i="10"/>
  <c r="AD950" i="10"/>
  <c r="AF950" i="10"/>
  <c r="AG950" i="10"/>
  <c r="AH950" i="10"/>
  <c r="AI950" i="10"/>
  <c r="AT950" i="10"/>
  <c r="AU950" i="10"/>
  <c r="AV950" i="10"/>
  <c r="AW950" i="10"/>
  <c r="AX950" i="10"/>
  <c r="AY950" i="10"/>
  <c r="AZ950" i="10"/>
  <c r="BA950" i="10"/>
  <c r="BB950" i="10"/>
  <c r="BC950" i="10"/>
  <c r="D948" i="10"/>
  <c r="E948" i="10"/>
  <c r="F948" i="10"/>
  <c r="G948" i="10"/>
  <c r="H948" i="10"/>
  <c r="I948" i="10"/>
  <c r="T948" i="10"/>
  <c r="U948" i="10"/>
  <c r="V948" i="10"/>
  <c r="W948" i="10"/>
  <c r="X948" i="10"/>
  <c r="Y948" i="10"/>
  <c r="Z948" i="10"/>
  <c r="AA948" i="10"/>
  <c r="AB948" i="10"/>
  <c r="AC948" i="10"/>
  <c r="AD948" i="10"/>
  <c r="AF948" i="10"/>
  <c r="AG948" i="10"/>
  <c r="AH948" i="10"/>
  <c r="AI948" i="10"/>
  <c r="AT948" i="10"/>
  <c r="AU948" i="10"/>
  <c r="AV948" i="10"/>
  <c r="AW948" i="10"/>
  <c r="AX948" i="10"/>
  <c r="AY948" i="10"/>
  <c r="AZ948" i="10"/>
  <c r="BA948" i="10"/>
  <c r="BB948" i="10"/>
  <c r="BC948" i="10"/>
  <c r="D943" i="10"/>
  <c r="E943" i="10"/>
  <c r="F943" i="10"/>
  <c r="G943" i="10"/>
  <c r="H943" i="10"/>
  <c r="I943" i="10"/>
  <c r="T943" i="10"/>
  <c r="U943" i="10"/>
  <c r="V943" i="10"/>
  <c r="W943" i="10"/>
  <c r="X943" i="10"/>
  <c r="Y943" i="10"/>
  <c r="Z943" i="10"/>
  <c r="AA943" i="10"/>
  <c r="AB943" i="10"/>
  <c r="AC943" i="10"/>
  <c r="AD943" i="10"/>
  <c r="AF943" i="10"/>
  <c r="AG943" i="10"/>
  <c r="AH943" i="10"/>
  <c r="AI943" i="10"/>
  <c r="AT943" i="10"/>
  <c r="AU943" i="10"/>
  <c r="AV943" i="10"/>
  <c r="AW943" i="10"/>
  <c r="AX943" i="10"/>
  <c r="AY943" i="10"/>
  <c r="AZ943" i="10"/>
  <c r="BA943" i="10"/>
  <c r="BB943" i="10"/>
  <c r="BC943" i="10"/>
  <c r="D940" i="10"/>
  <c r="E940" i="10"/>
  <c r="F940" i="10"/>
  <c r="G940" i="10"/>
  <c r="H940" i="10"/>
  <c r="I940" i="10"/>
  <c r="T940" i="10"/>
  <c r="U940" i="10"/>
  <c r="V940" i="10"/>
  <c r="W940" i="10"/>
  <c r="X940" i="10"/>
  <c r="Y940" i="10"/>
  <c r="Z940" i="10"/>
  <c r="AA940" i="10"/>
  <c r="AB940" i="10"/>
  <c r="AC940" i="10"/>
  <c r="AD940" i="10"/>
  <c r="AF940" i="10"/>
  <c r="AG940" i="10"/>
  <c r="AH940" i="10"/>
  <c r="AI940" i="10"/>
  <c r="AT940" i="10"/>
  <c r="AU940" i="10"/>
  <c r="AV940" i="10"/>
  <c r="AW940" i="10"/>
  <c r="AX940" i="10"/>
  <c r="AY940" i="10"/>
  <c r="AZ940" i="10"/>
  <c r="BA940" i="10"/>
  <c r="BB940" i="10"/>
  <c r="BC940" i="10"/>
  <c r="D938" i="10"/>
  <c r="E938" i="10"/>
  <c r="F938" i="10"/>
  <c r="G938" i="10"/>
  <c r="H938" i="10"/>
  <c r="I938" i="10"/>
  <c r="T938" i="10"/>
  <c r="U938" i="10"/>
  <c r="V938" i="10"/>
  <c r="W938" i="10"/>
  <c r="X938" i="10"/>
  <c r="Y938" i="10"/>
  <c r="Z938" i="10"/>
  <c r="AA938" i="10"/>
  <c r="AB938" i="10"/>
  <c r="AC938" i="10"/>
  <c r="AD938" i="10"/>
  <c r="AF938" i="10"/>
  <c r="AG938" i="10"/>
  <c r="AH938" i="10"/>
  <c r="AI938" i="10"/>
  <c r="AT938" i="10"/>
  <c r="AU938" i="10"/>
  <c r="AV938" i="10"/>
  <c r="AW938" i="10"/>
  <c r="AX938" i="10"/>
  <c r="AY938" i="10"/>
  <c r="AZ938" i="10"/>
  <c r="BA938" i="10"/>
  <c r="BB938" i="10"/>
  <c r="BC938" i="10"/>
  <c r="D933" i="10"/>
  <c r="E933" i="10"/>
  <c r="F933" i="10"/>
  <c r="G933" i="10"/>
  <c r="H933" i="10"/>
  <c r="I933" i="10"/>
  <c r="T933" i="10"/>
  <c r="U933" i="10"/>
  <c r="V933" i="10"/>
  <c r="W933" i="10"/>
  <c r="X933" i="10"/>
  <c r="Y933" i="10"/>
  <c r="Z933" i="10"/>
  <c r="AA933" i="10"/>
  <c r="AB933" i="10"/>
  <c r="AC933" i="10"/>
  <c r="AD933" i="10"/>
  <c r="AF933" i="10"/>
  <c r="AG933" i="10"/>
  <c r="AH933" i="10"/>
  <c r="AI933" i="10"/>
  <c r="AT933" i="10"/>
  <c r="AU933" i="10"/>
  <c r="AV933" i="10"/>
  <c r="AW933" i="10"/>
  <c r="AX933" i="10"/>
  <c r="AY933" i="10"/>
  <c r="AZ933" i="10"/>
  <c r="BA933" i="10"/>
  <c r="BB933" i="10"/>
  <c r="BC933" i="10"/>
  <c r="D918" i="10"/>
  <c r="E918" i="10"/>
  <c r="F918" i="10"/>
  <c r="G918" i="10"/>
  <c r="H918" i="10"/>
  <c r="I918" i="10"/>
  <c r="T918" i="10"/>
  <c r="U918" i="10"/>
  <c r="V918" i="10"/>
  <c r="W918" i="10"/>
  <c r="X918" i="10"/>
  <c r="Y918" i="10"/>
  <c r="Z918" i="10"/>
  <c r="AA918" i="10"/>
  <c r="AB918" i="10"/>
  <c r="AC918" i="10"/>
  <c r="AD918" i="10"/>
  <c r="AF918" i="10"/>
  <c r="AG918" i="10"/>
  <c r="AH918" i="10"/>
  <c r="AI918" i="10"/>
  <c r="AT918" i="10"/>
  <c r="AU918" i="10"/>
  <c r="AV918" i="10"/>
  <c r="AW918" i="10"/>
  <c r="AX918" i="10"/>
  <c r="AY918" i="10"/>
  <c r="AZ918" i="10"/>
  <c r="BA918" i="10"/>
  <c r="BB918" i="10"/>
  <c r="BC918" i="10"/>
  <c r="D904" i="10"/>
  <c r="E904" i="10"/>
  <c r="F904" i="10"/>
  <c r="G904" i="10"/>
  <c r="H904" i="10"/>
  <c r="I904" i="10"/>
  <c r="T904" i="10"/>
  <c r="U904" i="10"/>
  <c r="V904" i="10"/>
  <c r="W904" i="10"/>
  <c r="X904" i="10"/>
  <c r="Y904" i="10"/>
  <c r="Z904" i="10"/>
  <c r="AA904" i="10"/>
  <c r="AB904" i="10"/>
  <c r="AC904" i="10"/>
  <c r="AD904" i="10"/>
  <c r="AF904" i="10"/>
  <c r="AG904" i="10"/>
  <c r="AH904" i="10"/>
  <c r="AI904" i="10"/>
  <c r="AT904" i="10"/>
  <c r="AU904" i="10"/>
  <c r="AV904" i="10"/>
  <c r="AW904" i="10"/>
  <c r="AX904" i="10"/>
  <c r="AY904" i="10"/>
  <c r="AZ904" i="10"/>
  <c r="BA904" i="10"/>
  <c r="BB904" i="10"/>
  <c r="BC904" i="10"/>
  <c r="D884" i="10"/>
  <c r="E884" i="10"/>
  <c r="F884" i="10"/>
  <c r="G884" i="10"/>
  <c r="H884" i="10"/>
  <c r="I884" i="10"/>
  <c r="T884" i="10"/>
  <c r="U884" i="10"/>
  <c r="V884" i="10"/>
  <c r="W884" i="10"/>
  <c r="X884" i="10"/>
  <c r="Y884" i="10"/>
  <c r="Z884" i="10"/>
  <c r="AA884" i="10"/>
  <c r="AB884" i="10"/>
  <c r="AC884" i="10"/>
  <c r="AD884" i="10"/>
  <c r="AF884" i="10"/>
  <c r="AG884" i="10"/>
  <c r="AH884" i="10"/>
  <c r="AI884" i="10"/>
  <c r="AT884" i="10"/>
  <c r="AU884" i="10"/>
  <c r="AV884" i="10"/>
  <c r="AW884" i="10"/>
  <c r="AX884" i="10"/>
  <c r="AY884" i="10"/>
  <c r="AZ884" i="10"/>
  <c r="BA884" i="10"/>
  <c r="BB884" i="10"/>
  <c r="BC884" i="10"/>
  <c r="D881" i="10"/>
  <c r="E881" i="10"/>
  <c r="F881" i="10"/>
  <c r="G881" i="10"/>
  <c r="H881" i="10"/>
  <c r="I881" i="10"/>
  <c r="T881" i="10"/>
  <c r="U881" i="10"/>
  <c r="V881" i="10"/>
  <c r="W881" i="10"/>
  <c r="X881" i="10"/>
  <c r="Y881" i="10"/>
  <c r="Z881" i="10"/>
  <c r="AA881" i="10"/>
  <c r="AB881" i="10"/>
  <c r="AC881" i="10"/>
  <c r="AD881" i="10"/>
  <c r="AF881" i="10"/>
  <c r="AG881" i="10"/>
  <c r="AH881" i="10"/>
  <c r="AI881" i="10"/>
  <c r="AT881" i="10"/>
  <c r="AU881" i="10"/>
  <c r="AV881" i="10"/>
  <c r="AW881" i="10"/>
  <c r="AX881" i="10"/>
  <c r="AY881" i="10"/>
  <c r="AZ881" i="10"/>
  <c r="BA881" i="10"/>
  <c r="BB881" i="10"/>
  <c r="BC881" i="10"/>
  <c r="D878" i="10"/>
  <c r="E878" i="10"/>
  <c r="F878" i="10"/>
  <c r="G878" i="10"/>
  <c r="H878" i="10"/>
  <c r="I878" i="10"/>
  <c r="T878" i="10"/>
  <c r="U878" i="10"/>
  <c r="V878" i="10"/>
  <c r="W878" i="10"/>
  <c r="X878" i="10"/>
  <c r="Y878" i="10"/>
  <c r="Z878" i="10"/>
  <c r="AA878" i="10"/>
  <c r="AB878" i="10"/>
  <c r="AC878" i="10"/>
  <c r="AD878" i="10"/>
  <c r="AF878" i="10"/>
  <c r="AG878" i="10"/>
  <c r="AH878" i="10"/>
  <c r="AI878" i="10"/>
  <c r="AT878" i="10"/>
  <c r="AU878" i="10"/>
  <c r="AV878" i="10"/>
  <c r="AW878" i="10"/>
  <c r="AX878" i="10"/>
  <c r="AY878" i="10"/>
  <c r="AZ878" i="10"/>
  <c r="BA878" i="10"/>
  <c r="BB878" i="10"/>
  <c r="BC878" i="10"/>
  <c r="D870" i="10"/>
  <c r="E870" i="10"/>
  <c r="F870" i="10"/>
  <c r="G870" i="10"/>
  <c r="H870" i="10"/>
  <c r="I870" i="10"/>
  <c r="T870" i="10"/>
  <c r="U870" i="10"/>
  <c r="V870" i="10"/>
  <c r="W870" i="10"/>
  <c r="X870" i="10"/>
  <c r="Y870" i="10"/>
  <c r="Z870" i="10"/>
  <c r="AA870" i="10"/>
  <c r="AB870" i="10"/>
  <c r="AC870" i="10"/>
  <c r="AD870" i="10"/>
  <c r="AF870" i="10"/>
  <c r="AG870" i="10"/>
  <c r="AH870" i="10"/>
  <c r="AI870" i="10"/>
  <c r="AT870" i="10"/>
  <c r="AU870" i="10"/>
  <c r="AV870" i="10"/>
  <c r="AW870" i="10"/>
  <c r="AX870" i="10"/>
  <c r="AY870" i="10"/>
  <c r="AZ870" i="10"/>
  <c r="BA870" i="10"/>
  <c r="BB870" i="10"/>
  <c r="BC870" i="10"/>
  <c r="D867" i="10"/>
  <c r="E867" i="10"/>
  <c r="F867" i="10"/>
  <c r="G867" i="10"/>
  <c r="H867" i="10"/>
  <c r="I867" i="10"/>
  <c r="T867" i="10"/>
  <c r="U867" i="10"/>
  <c r="V867" i="10"/>
  <c r="W867" i="10"/>
  <c r="X867" i="10"/>
  <c r="Y867" i="10"/>
  <c r="Z867" i="10"/>
  <c r="AA867" i="10"/>
  <c r="AB867" i="10"/>
  <c r="AC867" i="10"/>
  <c r="AD867" i="10"/>
  <c r="AF867" i="10"/>
  <c r="AG867" i="10"/>
  <c r="AH867" i="10"/>
  <c r="AI867" i="10"/>
  <c r="AT867" i="10"/>
  <c r="AU867" i="10"/>
  <c r="AV867" i="10"/>
  <c r="AW867" i="10"/>
  <c r="AX867" i="10"/>
  <c r="AY867" i="10"/>
  <c r="AZ867" i="10"/>
  <c r="BA867" i="10"/>
  <c r="BB867" i="10"/>
  <c r="BC867" i="10"/>
  <c r="D865" i="10"/>
  <c r="E865" i="10"/>
  <c r="F865" i="10"/>
  <c r="G865" i="10"/>
  <c r="H865" i="10"/>
  <c r="I865" i="10"/>
  <c r="T865" i="10"/>
  <c r="U865" i="10"/>
  <c r="V865" i="10"/>
  <c r="W865" i="10"/>
  <c r="X865" i="10"/>
  <c r="Y865" i="10"/>
  <c r="Z865" i="10"/>
  <c r="AA865" i="10"/>
  <c r="AB865" i="10"/>
  <c r="AC865" i="10"/>
  <c r="AD865" i="10"/>
  <c r="AF865" i="10"/>
  <c r="AG865" i="10"/>
  <c r="AH865" i="10"/>
  <c r="AI865" i="10"/>
  <c r="AT865" i="10"/>
  <c r="AU865" i="10"/>
  <c r="AV865" i="10"/>
  <c r="AW865" i="10"/>
  <c r="AX865" i="10"/>
  <c r="AY865" i="10"/>
  <c r="AZ865" i="10"/>
  <c r="BA865" i="10"/>
  <c r="BB865" i="10"/>
  <c r="BC865" i="10"/>
  <c r="D859" i="10"/>
  <c r="E859" i="10"/>
  <c r="F859" i="10"/>
  <c r="G859" i="10"/>
  <c r="H859" i="10"/>
  <c r="I859" i="10"/>
  <c r="T859" i="10"/>
  <c r="U859" i="10"/>
  <c r="V859" i="10"/>
  <c r="W859" i="10"/>
  <c r="X859" i="10"/>
  <c r="Y859" i="10"/>
  <c r="Z859" i="10"/>
  <c r="AA859" i="10"/>
  <c r="AB859" i="10"/>
  <c r="AC859" i="10"/>
  <c r="AD859" i="10"/>
  <c r="AF859" i="10"/>
  <c r="AG859" i="10"/>
  <c r="AH859" i="10"/>
  <c r="AI859" i="10"/>
  <c r="AT859" i="10"/>
  <c r="AU859" i="10"/>
  <c r="AV859" i="10"/>
  <c r="AW859" i="10"/>
  <c r="AX859" i="10"/>
  <c r="AY859" i="10"/>
  <c r="AZ859" i="10"/>
  <c r="BA859" i="10"/>
  <c r="BB859" i="10"/>
  <c r="BC859" i="10"/>
  <c r="D857" i="10"/>
  <c r="E857" i="10"/>
  <c r="F857" i="10"/>
  <c r="G857" i="10"/>
  <c r="H857" i="10"/>
  <c r="I857" i="10"/>
  <c r="T857" i="10"/>
  <c r="U857" i="10"/>
  <c r="V857" i="10"/>
  <c r="W857" i="10"/>
  <c r="X857" i="10"/>
  <c r="Y857" i="10"/>
  <c r="Z857" i="10"/>
  <c r="AA857" i="10"/>
  <c r="AB857" i="10"/>
  <c r="AC857" i="10"/>
  <c r="AD857" i="10"/>
  <c r="AF857" i="10"/>
  <c r="AG857" i="10"/>
  <c r="AH857" i="10"/>
  <c r="AI857" i="10"/>
  <c r="AT857" i="10"/>
  <c r="AU857" i="10"/>
  <c r="AV857" i="10"/>
  <c r="AW857" i="10"/>
  <c r="AX857" i="10"/>
  <c r="AY857" i="10"/>
  <c r="AZ857" i="10"/>
  <c r="BA857" i="10"/>
  <c r="BB857" i="10"/>
  <c r="BC857" i="10"/>
  <c r="D847" i="10"/>
  <c r="E847" i="10"/>
  <c r="F847" i="10"/>
  <c r="G847" i="10"/>
  <c r="H847" i="10"/>
  <c r="I847" i="10"/>
  <c r="T847" i="10"/>
  <c r="U847" i="10"/>
  <c r="V847" i="10"/>
  <c r="W847" i="10"/>
  <c r="X847" i="10"/>
  <c r="Y847" i="10"/>
  <c r="Z847" i="10"/>
  <c r="AA847" i="10"/>
  <c r="AB847" i="10"/>
  <c r="AC847" i="10"/>
  <c r="AD847" i="10"/>
  <c r="AF847" i="10"/>
  <c r="AG847" i="10"/>
  <c r="AH847" i="10"/>
  <c r="AI847" i="10"/>
  <c r="AT847" i="10"/>
  <c r="AU847" i="10"/>
  <c r="AV847" i="10"/>
  <c r="AW847" i="10"/>
  <c r="AX847" i="10"/>
  <c r="AY847" i="10"/>
  <c r="AZ847" i="10"/>
  <c r="BA847" i="10"/>
  <c r="BB847" i="10"/>
  <c r="BC847" i="10"/>
  <c r="D842" i="10"/>
  <c r="E842" i="10"/>
  <c r="F842" i="10"/>
  <c r="G842" i="10"/>
  <c r="H842" i="10"/>
  <c r="I842" i="10"/>
  <c r="T842" i="10"/>
  <c r="U842" i="10"/>
  <c r="V842" i="10"/>
  <c r="W842" i="10"/>
  <c r="X842" i="10"/>
  <c r="Y842" i="10"/>
  <c r="Z842" i="10"/>
  <c r="AA842" i="10"/>
  <c r="AB842" i="10"/>
  <c r="AC842" i="10"/>
  <c r="AD842" i="10"/>
  <c r="AF842" i="10"/>
  <c r="AG842" i="10"/>
  <c r="AH842" i="10"/>
  <c r="AI842" i="10"/>
  <c r="AT842" i="10"/>
  <c r="AU842" i="10"/>
  <c r="AV842" i="10"/>
  <c r="AW842" i="10"/>
  <c r="AX842" i="10"/>
  <c r="AY842" i="10"/>
  <c r="AZ842" i="10"/>
  <c r="BA842" i="10"/>
  <c r="BB842" i="10"/>
  <c r="BC842" i="10"/>
  <c r="D840" i="10"/>
  <c r="E840" i="10"/>
  <c r="F840" i="10"/>
  <c r="G840" i="10"/>
  <c r="H840" i="10"/>
  <c r="I840" i="10"/>
  <c r="T840" i="10"/>
  <c r="U840" i="10"/>
  <c r="V840" i="10"/>
  <c r="W840" i="10"/>
  <c r="X840" i="10"/>
  <c r="Y840" i="10"/>
  <c r="Z840" i="10"/>
  <c r="AA840" i="10"/>
  <c r="AB840" i="10"/>
  <c r="AC840" i="10"/>
  <c r="AD840" i="10"/>
  <c r="AF840" i="10"/>
  <c r="AG840" i="10"/>
  <c r="AH840" i="10"/>
  <c r="AI840" i="10"/>
  <c r="AT840" i="10"/>
  <c r="AU840" i="10"/>
  <c r="AV840" i="10"/>
  <c r="AW840" i="10"/>
  <c r="AX840" i="10"/>
  <c r="AY840" i="10"/>
  <c r="AZ840" i="10"/>
  <c r="BA840" i="10"/>
  <c r="BB840" i="10"/>
  <c r="BC840" i="10"/>
  <c r="D838" i="10"/>
  <c r="E838" i="10"/>
  <c r="F838" i="10"/>
  <c r="G838" i="10"/>
  <c r="H838" i="10"/>
  <c r="I838" i="10"/>
  <c r="T838" i="10"/>
  <c r="U838" i="10"/>
  <c r="V838" i="10"/>
  <c r="W838" i="10"/>
  <c r="X838" i="10"/>
  <c r="Y838" i="10"/>
  <c r="Z838" i="10"/>
  <c r="AA838" i="10"/>
  <c r="AB838" i="10"/>
  <c r="AC838" i="10"/>
  <c r="AD838" i="10"/>
  <c r="AF838" i="10"/>
  <c r="AG838" i="10"/>
  <c r="AH838" i="10"/>
  <c r="AI838" i="10"/>
  <c r="AT838" i="10"/>
  <c r="AU838" i="10"/>
  <c r="AV838" i="10"/>
  <c r="AW838" i="10"/>
  <c r="AX838" i="10"/>
  <c r="AY838" i="10"/>
  <c r="AZ838" i="10"/>
  <c r="BA838" i="10"/>
  <c r="BB838" i="10"/>
  <c r="BC838" i="10"/>
  <c r="D836" i="10"/>
  <c r="E836" i="10"/>
  <c r="F836" i="10"/>
  <c r="G836" i="10"/>
  <c r="H836" i="10"/>
  <c r="I836" i="10"/>
  <c r="T836" i="10"/>
  <c r="U836" i="10"/>
  <c r="V836" i="10"/>
  <c r="W836" i="10"/>
  <c r="X836" i="10"/>
  <c r="Y836" i="10"/>
  <c r="Z836" i="10"/>
  <c r="AA836" i="10"/>
  <c r="AB836" i="10"/>
  <c r="AC836" i="10"/>
  <c r="AD836" i="10"/>
  <c r="AF836" i="10"/>
  <c r="AG836" i="10"/>
  <c r="AH836" i="10"/>
  <c r="AI836" i="10"/>
  <c r="AT836" i="10"/>
  <c r="AU836" i="10"/>
  <c r="AV836" i="10"/>
  <c r="AW836" i="10"/>
  <c r="AX836" i="10"/>
  <c r="AY836" i="10"/>
  <c r="AZ836" i="10"/>
  <c r="BA836" i="10"/>
  <c r="BB836" i="10"/>
  <c r="BC836" i="10"/>
  <c r="D834" i="10"/>
  <c r="E834" i="10"/>
  <c r="F834" i="10"/>
  <c r="G834" i="10"/>
  <c r="H834" i="10"/>
  <c r="I834" i="10"/>
  <c r="T834" i="10"/>
  <c r="U834" i="10"/>
  <c r="V834" i="10"/>
  <c r="W834" i="10"/>
  <c r="X834" i="10"/>
  <c r="Y834" i="10"/>
  <c r="Z834" i="10"/>
  <c r="AA834" i="10"/>
  <c r="AB834" i="10"/>
  <c r="AC834" i="10"/>
  <c r="AD834" i="10"/>
  <c r="AF834" i="10"/>
  <c r="AG834" i="10"/>
  <c r="AH834" i="10"/>
  <c r="AI834" i="10"/>
  <c r="AT834" i="10"/>
  <c r="AU834" i="10"/>
  <c r="AV834" i="10"/>
  <c r="AW834" i="10"/>
  <c r="AX834" i="10"/>
  <c r="AY834" i="10"/>
  <c r="AZ834" i="10"/>
  <c r="BA834" i="10"/>
  <c r="BB834" i="10"/>
  <c r="BC834" i="10"/>
  <c r="D829" i="10"/>
  <c r="E829" i="10"/>
  <c r="F829" i="10"/>
  <c r="G829" i="10"/>
  <c r="H829" i="10"/>
  <c r="I829" i="10"/>
  <c r="T829" i="10"/>
  <c r="U829" i="10"/>
  <c r="V829" i="10"/>
  <c r="W829" i="10"/>
  <c r="X829" i="10"/>
  <c r="Y829" i="10"/>
  <c r="Z829" i="10"/>
  <c r="AA829" i="10"/>
  <c r="AB829" i="10"/>
  <c r="AC829" i="10"/>
  <c r="AD829" i="10"/>
  <c r="AF829" i="10"/>
  <c r="AG829" i="10"/>
  <c r="AH829" i="10"/>
  <c r="AI829" i="10"/>
  <c r="AT829" i="10"/>
  <c r="AU829" i="10"/>
  <c r="AV829" i="10"/>
  <c r="AW829" i="10"/>
  <c r="AX829" i="10"/>
  <c r="AY829" i="10"/>
  <c r="AZ829" i="10"/>
  <c r="BA829" i="10"/>
  <c r="BB829" i="10"/>
  <c r="BC829" i="10"/>
  <c r="D815" i="10"/>
  <c r="E815" i="10"/>
  <c r="F815" i="10"/>
  <c r="G815" i="10"/>
  <c r="H815" i="10"/>
  <c r="I815" i="10"/>
  <c r="T815" i="10"/>
  <c r="U815" i="10"/>
  <c r="V815" i="10"/>
  <c r="W815" i="10"/>
  <c r="X815" i="10"/>
  <c r="Y815" i="10"/>
  <c r="Z815" i="10"/>
  <c r="AA815" i="10"/>
  <c r="AB815" i="10"/>
  <c r="AC815" i="10"/>
  <c r="AD815" i="10"/>
  <c r="AF815" i="10"/>
  <c r="AG815" i="10"/>
  <c r="AH815" i="10"/>
  <c r="AI815" i="10"/>
  <c r="AT815" i="10"/>
  <c r="AU815" i="10"/>
  <c r="AV815" i="10"/>
  <c r="AW815" i="10"/>
  <c r="AX815" i="10"/>
  <c r="AY815" i="10"/>
  <c r="AZ815" i="10"/>
  <c r="BA815" i="10"/>
  <c r="BB815" i="10"/>
  <c r="BC815" i="10"/>
  <c r="D810" i="10"/>
  <c r="E810" i="10"/>
  <c r="F810" i="10"/>
  <c r="G810" i="10"/>
  <c r="H810" i="10"/>
  <c r="I810" i="10"/>
  <c r="T810" i="10"/>
  <c r="U810" i="10"/>
  <c r="V810" i="10"/>
  <c r="W810" i="10"/>
  <c r="X810" i="10"/>
  <c r="Y810" i="10"/>
  <c r="Z810" i="10"/>
  <c r="AA810" i="10"/>
  <c r="AB810" i="10"/>
  <c r="AC810" i="10"/>
  <c r="AD810" i="10"/>
  <c r="AF810" i="10"/>
  <c r="AG810" i="10"/>
  <c r="AH810" i="10"/>
  <c r="AI810" i="10"/>
  <c r="AT810" i="10"/>
  <c r="AU810" i="10"/>
  <c r="AV810" i="10"/>
  <c r="AW810" i="10"/>
  <c r="AX810" i="10"/>
  <c r="AY810" i="10"/>
  <c r="AZ810" i="10"/>
  <c r="BA810" i="10"/>
  <c r="BB810" i="10"/>
  <c r="BC810" i="10"/>
  <c r="D808" i="10"/>
  <c r="E808" i="10"/>
  <c r="F808" i="10"/>
  <c r="G808" i="10"/>
  <c r="H808" i="10"/>
  <c r="I808" i="10"/>
  <c r="T808" i="10"/>
  <c r="U808" i="10"/>
  <c r="V808" i="10"/>
  <c r="W808" i="10"/>
  <c r="X808" i="10"/>
  <c r="Y808" i="10"/>
  <c r="Z808" i="10"/>
  <c r="AA808" i="10"/>
  <c r="AB808" i="10"/>
  <c r="AC808" i="10"/>
  <c r="AD808" i="10"/>
  <c r="AF808" i="10"/>
  <c r="AG808" i="10"/>
  <c r="AH808" i="10"/>
  <c r="AI808" i="10"/>
  <c r="AT808" i="10"/>
  <c r="AU808" i="10"/>
  <c r="AV808" i="10"/>
  <c r="AW808" i="10"/>
  <c r="AX808" i="10"/>
  <c r="AY808" i="10"/>
  <c r="AZ808" i="10"/>
  <c r="BA808" i="10"/>
  <c r="BB808" i="10"/>
  <c r="BC808" i="10"/>
  <c r="D806" i="10"/>
  <c r="E806" i="10"/>
  <c r="F806" i="10"/>
  <c r="G806" i="10"/>
  <c r="H806" i="10"/>
  <c r="I806" i="10"/>
  <c r="T806" i="10"/>
  <c r="U806" i="10"/>
  <c r="V806" i="10"/>
  <c r="W806" i="10"/>
  <c r="X806" i="10"/>
  <c r="Y806" i="10"/>
  <c r="Z806" i="10"/>
  <c r="AA806" i="10"/>
  <c r="AB806" i="10"/>
  <c r="AC806" i="10"/>
  <c r="AD806" i="10"/>
  <c r="AF806" i="10"/>
  <c r="AG806" i="10"/>
  <c r="AH806" i="10"/>
  <c r="AI806" i="10"/>
  <c r="AT806" i="10"/>
  <c r="AU806" i="10"/>
  <c r="AV806" i="10"/>
  <c r="AW806" i="10"/>
  <c r="AX806" i="10"/>
  <c r="AY806" i="10"/>
  <c r="AZ806" i="10"/>
  <c r="BA806" i="10"/>
  <c r="BB806" i="10"/>
  <c r="BC806" i="10"/>
  <c r="D804" i="10"/>
  <c r="E804" i="10"/>
  <c r="F804" i="10"/>
  <c r="G804" i="10"/>
  <c r="H804" i="10"/>
  <c r="I804" i="10"/>
  <c r="T804" i="10"/>
  <c r="U804" i="10"/>
  <c r="V804" i="10"/>
  <c r="W804" i="10"/>
  <c r="X804" i="10"/>
  <c r="Y804" i="10"/>
  <c r="Z804" i="10"/>
  <c r="AA804" i="10"/>
  <c r="AB804" i="10"/>
  <c r="AC804" i="10"/>
  <c r="AD804" i="10"/>
  <c r="AF804" i="10"/>
  <c r="AG804" i="10"/>
  <c r="AH804" i="10"/>
  <c r="AI804" i="10"/>
  <c r="AT804" i="10"/>
  <c r="AU804" i="10"/>
  <c r="AV804" i="10"/>
  <c r="AW804" i="10"/>
  <c r="AX804" i="10"/>
  <c r="AY804" i="10"/>
  <c r="AZ804" i="10"/>
  <c r="BA804" i="10"/>
  <c r="BB804" i="10"/>
  <c r="BC804" i="10"/>
  <c r="D801" i="10"/>
  <c r="E801" i="10"/>
  <c r="F801" i="10"/>
  <c r="G801" i="10"/>
  <c r="H801" i="10"/>
  <c r="I801" i="10"/>
  <c r="T801" i="10"/>
  <c r="U801" i="10"/>
  <c r="V801" i="10"/>
  <c r="W801" i="10"/>
  <c r="X801" i="10"/>
  <c r="Y801" i="10"/>
  <c r="Z801" i="10"/>
  <c r="AA801" i="10"/>
  <c r="AB801" i="10"/>
  <c r="AC801" i="10"/>
  <c r="AD801" i="10"/>
  <c r="AF801" i="10"/>
  <c r="AG801" i="10"/>
  <c r="AH801" i="10"/>
  <c r="AI801" i="10"/>
  <c r="AT801" i="10"/>
  <c r="AU801" i="10"/>
  <c r="AV801" i="10"/>
  <c r="AW801" i="10"/>
  <c r="AX801" i="10"/>
  <c r="AY801" i="10"/>
  <c r="AZ801" i="10"/>
  <c r="BA801" i="10"/>
  <c r="BB801" i="10"/>
  <c r="BC801" i="10"/>
  <c r="D796" i="10"/>
  <c r="E796" i="10"/>
  <c r="F796" i="10"/>
  <c r="G796" i="10"/>
  <c r="H796" i="10"/>
  <c r="I796" i="10"/>
  <c r="T796" i="10"/>
  <c r="U796" i="10"/>
  <c r="V796" i="10"/>
  <c r="W796" i="10"/>
  <c r="X796" i="10"/>
  <c r="Y796" i="10"/>
  <c r="Z796" i="10"/>
  <c r="AA796" i="10"/>
  <c r="AB796" i="10"/>
  <c r="AC796" i="10"/>
  <c r="AD796" i="10"/>
  <c r="AF796" i="10"/>
  <c r="AG796" i="10"/>
  <c r="AH796" i="10"/>
  <c r="AI796" i="10"/>
  <c r="AT796" i="10"/>
  <c r="AU796" i="10"/>
  <c r="AV796" i="10"/>
  <c r="AW796" i="10"/>
  <c r="AX796" i="10"/>
  <c r="AY796" i="10"/>
  <c r="AZ796" i="10"/>
  <c r="BA796" i="10"/>
  <c r="BB796" i="10"/>
  <c r="BC796" i="10"/>
  <c r="D791" i="10"/>
  <c r="E791" i="10"/>
  <c r="F791" i="10"/>
  <c r="G791" i="10"/>
  <c r="H791" i="10"/>
  <c r="I791" i="10"/>
  <c r="T791" i="10"/>
  <c r="U791" i="10"/>
  <c r="V791" i="10"/>
  <c r="W791" i="10"/>
  <c r="X791" i="10"/>
  <c r="Y791" i="10"/>
  <c r="Z791" i="10"/>
  <c r="AA791" i="10"/>
  <c r="AA790" i="10" s="1"/>
  <c r="AB791" i="10"/>
  <c r="AC791" i="10"/>
  <c r="AD791" i="10"/>
  <c r="AF791" i="10"/>
  <c r="AF790" i="10" s="1"/>
  <c r="AG791" i="10"/>
  <c r="AH791" i="10"/>
  <c r="AI791" i="10"/>
  <c r="AT791" i="10"/>
  <c r="AU791" i="10"/>
  <c r="AV791" i="10"/>
  <c r="AV790" i="10" s="1"/>
  <c r="AW791" i="10"/>
  <c r="AX791" i="10"/>
  <c r="AY791" i="10"/>
  <c r="AZ791" i="10"/>
  <c r="BA791" i="10"/>
  <c r="BB791" i="10"/>
  <c r="BC791" i="10"/>
  <c r="D790" i="10"/>
  <c r="G790" i="10"/>
  <c r="H790" i="10"/>
  <c r="I790" i="10"/>
  <c r="T790" i="10"/>
  <c r="W790" i="10"/>
  <c r="X790" i="10"/>
  <c r="Y790" i="10"/>
  <c r="AB790" i="10"/>
  <c r="AC790" i="10"/>
  <c r="AG790" i="10"/>
  <c r="AI790" i="10"/>
  <c r="AU790" i="10"/>
  <c r="AW790" i="10"/>
  <c r="AY790" i="10"/>
  <c r="AZ790" i="10"/>
  <c r="BC790" i="10"/>
  <c r="D788" i="10"/>
  <c r="E788" i="10"/>
  <c r="F788" i="10"/>
  <c r="G788" i="10"/>
  <c r="H788" i="10"/>
  <c r="I788" i="10"/>
  <c r="T788" i="10"/>
  <c r="U788" i="10"/>
  <c r="V788" i="10"/>
  <c r="W788" i="10"/>
  <c r="X788" i="10"/>
  <c r="Y788" i="10"/>
  <c r="Z788" i="10"/>
  <c r="AA788" i="10"/>
  <c r="AB788" i="10"/>
  <c r="AC788" i="10"/>
  <c r="AD788" i="10"/>
  <c r="AF788" i="10"/>
  <c r="AG788" i="10"/>
  <c r="AH788" i="10"/>
  <c r="AI788" i="10"/>
  <c r="AT788" i="10"/>
  <c r="AU788" i="10"/>
  <c r="AV788" i="10"/>
  <c r="AW788" i="10"/>
  <c r="AX788" i="10"/>
  <c r="AY788" i="10"/>
  <c r="AZ788" i="10"/>
  <c r="BA788" i="10"/>
  <c r="BB788" i="10"/>
  <c r="BC788" i="10"/>
  <c r="D786" i="10"/>
  <c r="E786" i="10"/>
  <c r="F786" i="10"/>
  <c r="G786" i="10"/>
  <c r="H786" i="10"/>
  <c r="I786" i="10"/>
  <c r="T786" i="10"/>
  <c r="U786" i="10"/>
  <c r="V786" i="10"/>
  <c r="W786" i="10"/>
  <c r="X786" i="10"/>
  <c r="Y786" i="10"/>
  <c r="Z786" i="10"/>
  <c r="AA786" i="10"/>
  <c r="AB786" i="10"/>
  <c r="AC786" i="10"/>
  <c r="AD786" i="10"/>
  <c r="AF786" i="10"/>
  <c r="AG786" i="10"/>
  <c r="AH786" i="10"/>
  <c r="AI786" i="10"/>
  <c r="AT786" i="10"/>
  <c r="AU786" i="10"/>
  <c r="AV786" i="10"/>
  <c r="AW786" i="10"/>
  <c r="AX786" i="10"/>
  <c r="AY786" i="10"/>
  <c r="AZ786" i="10"/>
  <c r="BA786" i="10"/>
  <c r="BB786" i="10"/>
  <c r="BC786" i="10"/>
  <c r="D783" i="10"/>
  <c r="E783" i="10"/>
  <c r="F783" i="10"/>
  <c r="G783" i="10"/>
  <c r="H783" i="10"/>
  <c r="I783" i="10"/>
  <c r="T783" i="10"/>
  <c r="U783" i="10"/>
  <c r="V783" i="10"/>
  <c r="W783" i="10"/>
  <c r="X783" i="10"/>
  <c r="Y783" i="10"/>
  <c r="Z783" i="10"/>
  <c r="AA783" i="10"/>
  <c r="AB783" i="10"/>
  <c r="AC783" i="10"/>
  <c r="AD783" i="10"/>
  <c r="AF783" i="10"/>
  <c r="AG783" i="10"/>
  <c r="AH783" i="10"/>
  <c r="AI783" i="10"/>
  <c r="AT783" i="10"/>
  <c r="AU783" i="10"/>
  <c r="AV783" i="10"/>
  <c r="AW783" i="10"/>
  <c r="AX783" i="10"/>
  <c r="AY783" i="10"/>
  <c r="AZ783" i="10"/>
  <c r="BA783" i="10"/>
  <c r="BB783" i="10"/>
  <c r="BC783" i="10"/>
  <c r="D775" i="10"/>
  <c r="E775" i="10"/>
  <c r="F775" i="10"/>
  <c r="G775" i="10"/>
  <c r="H775" i="10"/>
  <c r="I775" i="10"/>
  <c r="T775" i="10"/>
  <c r="U775" i="10"/>
  <c r="V775" i="10"/>
  <c r="W775" i="10"/>
  <c r="X775" i="10"/>
  <c r="Y775" i="10"/>
  <c r="Z775" i="10"/>
  <c r="AA775" i="10"/>
  <c r="AB775" i="10"/>
  <c r="AC775" i="10"/>
  <c r="AD775" i="10"/>
  <c r="AF775" i="10"/>
  <c r="AG775" i="10"/>
  <c r="AH775" i="10"/>
  <c r="AI775" i="10"/>
  <c r="AT775" i="10"/>
  <c r="AU775" i="10"/>
  <c r="AV775" i="10"/>
  <c r="AW775" i="10"/>
  <c r="AX775" i="10"/>
  <c r="AY775" i="10"/>
  <c r="AZ775" i="10"/>
  <c r="BA775" i="10"/>
  <c r="BB775" i="10"/>
  <c r="BC775" i="10"/>
  <c r="D773" i="10"/>
  <c r="E773" i="10"/>
  <c r="F773" i="10"/>
  <c r="G773" i="10"/>
  <c r="H773" i="10"/>
  <c r="I773" i="10"/>
  <c r="T773" i="10"/>
  <c r="U773" i="10"/>
  <c r="V773" i="10"/>
  <c r="W773" i="10"/>
  <c r="X773" i="10"/>
  <c r="Y773" i="10"/>
  <c r="Z773" i="10"/>
  <c r="AA773" i="10"/>
  <c r="AB773" i="10"/>
  <c r="AC773" i="10"/>
  <c r="AD773" i="10"/>
  <c r="AF773" i="10"/>
  <c r="AG773" i="10"/>
  <c r="AH773" i="10"/>
  <c r="AI773" i="10"/>
  <c r="AT773" i="10"/>
  <c r="AU773" i="10"/>
  <c r="AV773" i="10"/>
  <c r="AW773" i="10"/>
  <c r="AX773" i="10"/>
  <c r="AY773" i="10"/>
  <c r="AZ773" i="10"/>
  <c r="BA773" i="10"/>
  <c r="BB773" i="10"/>
  <c r="BC773" i="10"/>
  <c r="D771" i="10"/>
  <c r="E771" i="10"/>
  <c r="F771" i="10"/>
  <c r="G771" i="10"/>
  <c r="H771" i="10"/>
  <c r="I771" i="10"/>
  <c r="T771" i="10"/>
  <c r="U771" i="10"/>
  <c r="V771" i="10"/>
  <c r="W771" i="10"/>
  <c r="X771" i="10"/>
  <c r="Y771" i="10"/>
  <c r="Z771" i="10"/>
  <c r="AA771" i="10"/>
  <c r="AB771" i="10"/>
  <c r="AC771" i="10"/>
  <c r="AD771" i="10"/>
  <c r="AF771" i="10"/>
  <c r="AG771" i="10"/>
  <c r="AH771" i="10"/>
  <c r="AI771" i="10"/>
  <c r="AT771" i="10"/>
  <c r="AU771" i="10"/>
  <c r="AV771" i="10"/>
  <c r="AW771" i="10"/>
  <c r="AX771" i="10"/>
  <c r="AY771" i="10"/>
  <c r="AZ771" i="10"/>
  <c r="BA771" i="10"/>
  <c r="BB771" i="10"/>
  <c r="BC771" i="10"/>
  <c r="D760" i="10"/>
  <c r="E760" i="10"/>
  <c r="F760" i="10"/>
  <c r="G760" i="10"/>
  <c r="H760" i="10"/>
  <c r="I760" i="10"/>
  <c r="T760" i="10"/>
  <c r="U760" i="10"/>
  <c r="V760" i="10"/>
  <c r="W760" i="10"/>
  <c r="X760" i="10"/>
  <c r="Y760" i="10"/>
  <c r="Z760" i="10"/>
  <c r="AA760" i="10"/>
  <c r="AB760" i="10"/>
  <c r="AC760" i="10"/>
  <c r="AD760" i="10"/>
  <c r="AF760" i="10"/>
  <c r="AG760" i="10"/>
  <c r="AH760" i="10"/>
  <c r="AI760" i="10"/>
  <c r="AT760" i="10"/>
  <c r="AU760" i="10"/>
  <c r="AV760" i="10"/>
  <c r="AW760" i="10"/>
  <c r="AX760" i="10"/>
  <c r="AY760" i="10"/>
  <c r="AZ760" i="10"/>
  <c r="BA760" i="10"/>
  <c r="BB760" i="10"/>
  <c r="BC760" i="10"/>
  <c r="D757" i="10"/>
  <c r="E757" i="10"/>
  <c r="F757" i="10"/>
  <c r="G757" i="10"/>
  <c r="H757" i="10"/>
  <c r="I757" i="10"/>
  <c r="T757" i="10"/>
  <c r="U757" i="10"/>
  <c r="V757" i="10"/>
  <c r="W757" i="10"/>
  <c r="X757" i="10"/>
  <c r="Y757" i="10"/>
  <c r="Z757" i="10"/>
  <c r="AA757" i="10"/>
  <c r="AB757" i="10"/>
  <c r="AC757" i="10"/>
  <c r="AD757" i="10"/>
  <c r="AF757" i="10"/>
  <c r="AG757" i="10"/>
  <c r="AH757" i="10"/>
  <c r="AI757" i="10"/>
  <c r="AT757" i="10"/>
  <c r="AU757" i="10"/>
  <c r="AV757" i="10"/>
  <c r="AW757" i="10"/>
  <c r="AX757" i="10"/>
  <c r="AY757" i="10"/>
  <c r="AZ757" i="10"/>
  <c r="BA757" i="10"/>
  <c r="BB757" i="10"/>
  <c r="BC757" i="10"/>
  <c r="D754" i="10"/>
  <c r="E754" i="10"/>
  <c r="F754" i="10"/>
  <c r="G754" i="10"/>
  <c r="H754" i="10"/>
  <c r="I754" i="10"/>
  <c r="T754" i="10"/>
  <c r="U754" i="10"/>
  <c r="V754" i="10"/>
  <c r="W754" i="10"/>
  <c r="X754" i="10"/>
  <c r="Y754" i="10"/>
  <c r="Z754" i="10"/>
  <c r="AA754" i="10"/>
  <c r="AB754" i="10"/>
  <c r="AC754" i="10"/>
  <c r="AD754" i="10"/>
  <c r="AF754" i="10"/>
  <c r="AG754" i="10"/>
  <c r="AH754" i="10"/>
  <c r="AI754" i="10"/>
  <c r="AT754" i="10"/>
  <c r="AU754" i="10"/>
  <c r="AV754" i="10"/>
  <c r="AW754" i="10"/>
  <c r="AX754" i="10"/>
  <c r="AY754" i="10"/>
  <c r="AZ754" i="10"/>
  <c r="BA754" i="10"/>
  <c r="BB754" i="10"/>
  <c r="BC754" i="10"/>
  <c r="D746" i="10"/>
  <c r="E746" i="10"/>
  <c r="F746" i="10"/>
  <c r="G746" i="10"/>
  <c r="H746" i="10"/>
  <c r="I746" i="10"/>
  <c r="T746" i="10"/>
  <c r="U746" i="10"/>
  <c r="V746" i="10"/>
  <c r="W746" i="10"/>
  <c r="X746" i="10"/>
  <c r="Y746" i="10"/>
  <c r="Z746" i="10"/>
  <c r="AA746" i="10"/>
  <c r="AB746" i="10"/>
  <c r="AC746" i="10"/>
  <c r="AD746" i="10"/>
  <c r="AF746" i="10"/>
  <c r="AG746" i="10"/>
  <c r="AH746" i="10"/>
  <c r="AI746" i="10"/>
  <c r="AT746" i="10"/>
  <c r="AU746" i="10"/>
  <c r="AV746" i="10"/>
  <c r="AW746" i="10"/>
  <c r="AX746" i="10"/>
  <c r="AY746" i="10"/>
  <c r="AZ746" i="10"/>
  <c r="BA746" i="10"/>
  <c r="BB746" i="10"/>
  <c r="BC746" i="10"/>
  <c r="D713" i="10"/>
  <c r="E713" i="10"/>
  <c r="F713" i="10"/>
  <c r="G713" i="10"/>
  <c r="H713" i="10"/>
  <c r="I713" i="10"/>
  <c r="T713" i="10"/>
  <c r="U713" i="10"/>
  <c r="V713" i="10"/>
  <c r="W713" i="10"/>
  <c r="X713" i="10"/>
  <c r="Y713" i="10"/>
  <c r="Z713" i="10"/>
  <c r="AA713" i="10"/>
  <c r="AB713" i="10"/>
  <c r="AC713" i="10"/>
  <c r="AD713" i="10"/>
  <c r="AF713" i="10"/>
  <c r="AG713" i="10"/>
  <c r="AH713" i="10"/>
  <c r="AT713" i="10"/>
  <c r="AU713" i="10"/>
  <c r="AV713" i="10"/>
  <c r="AW713" i="10"/>
  <c r="AX713" i="10"/>
  <c r="AY713" i="10"/>
  <c r="AZ713" i="10"/>
  <c r="BA713" i="10"/>
  <c r="BB713" i="10"/>
  <c r="BC713" i="10"/>
  <c r="D703" i="10"/>
  <c r="E703" i="10"/>
  <c r="F703" i="10"/>
  <c r="G703" i="10"/>
  <c r="H703" i="10"/>
  <c r="I703" i="10"/>
  <c r="T703" i="10"/>
  <c r="U703" i="10"/>
  <c r="V703" i="10"/>
  <c r="W703" i="10"/>
  <c r="X703" i="10"/>
  <c r="Y703" i="10"/>
  <c r="Z703" i="10"/>
  <c r="AA703" i="10"/>
  <c r="AB703" i="10"/>
  <c r="AC703" i="10"/>
  <c r="AD703" i="10"/>
  <c r="AF703" i="10"/>
  <c r="AG703" i="10"/>
  <c r="AH703" i="10"/>
  <c r="AT703" i="10"/>
  <c r="AU703" i="10"/>
  <c r="AV703" i="10"/>
  <c r="AW703" i="10"/>
  <c r="AX703" i="10"/>
  <c r="AY703" i="10"/>
  <c r="AZ703" i="10"/>
  <c r="BA703" i="10"/>
  <c r="BB703" i="10"/>
  <c r="BC703" i="10"/>
  <c r="D700" i="10"/>
  <c r="E700" i="10"/>
  <c r="F700" i="10"/>
  <c r="G700" i="10"/>
  <c r="H700" i="10"/>
  <c r="I700" i="10"/>
  <c r="T700" i="10"/>
  <c r="U700" i="10"/>
  <c r="V700" i="10"/>
  <c r="W700" i="10"/>
  <c r="X700" i="10"/>
  <c r="Y700" i="10"/>
  <c r="Z700" i="10"/>
  <c r="AA700" i="10"/>
  <c r="AB700" i="10"/>
  <c r="AC700" i="10"/>
  <c r="AD700" i="10"/>
  <c r="AF700" i="10"/>
  <c r="AG700" i="10"/>
  <c r="AH700" i="10"/>
  <c r="AI700" i="10"/>
  <c r="AT700" i="10"/>
  <c r="AU700" i="10"/>
  <c r="AV700" i="10"/>
  <c r="AW700" i="10"/>
  <c r="AX700" i="10"/>
  <c r="AY700" i="10"/>
  <c r="AZ700" i="10"/>
  <c r="BA700" i="10"/>
  <c r="BB700" i="10"/>
  <c r="BC700" i="10"/>
  <c r="D691" i="10"/>
  <c r="E691" i="10"/>
  <c r="F691" i="10"/>
  <c r="G691" i="10"/>
  <c r="H691" i="10"/>
  <c r="I691" i="10"/>
  <c r="T691" i="10"/>
  <c r="U691" i="10"/>
  <c r="V691" i="10"/>
  <c r="W691" i="10"/>
  <c r="X691" i="10"/>
  <c r="Y691" i="10"/>
  <c r="Z691" i="10"/>
  <c r="AA691" i="10"/>
  <c r="AB691" i="10"/>
  <c r="AC691" i="10"/>
  <c r="AD691" i="10"/>
  <c r="AF691" i="10"/>
  <c r="AG691" i="10"/>
  <c r="AH691" i="10"/>
  <c r="AI691" i="10"/>
  <c r="AT691" i="10"/>
  <c r="AU691" i="10"/>
  <c r="AV691" i="10"/>
  <c r="AW691" i="10"/>
  <c r="AX691" i="10"/>
  <c r="AY691" i="10"/>
  <c r="AZ691" i="10"/>
  <c r="BA691" i="10"/>
  <c r="BB691" i="10"/>
  <c r="BC691" i="10"/>
  <c r="D670" i="10"/>
  <c r="E670" i="10"/>
  <c r="F670" i="10"/>
  <c r="G670" i="10"/>
  <c r="H670" i="10"/>
  <c r="I670" i="10"/>
  <c r="T670" i="10"/>
  <c r="U670" i="10"/>
  <c r="V670" i="10"/>
  <c r="W670" i="10"/>
  <c r="X670" i="10"/>
  <c r="Y670" i="10"/>
  <c r="Z670" i="10"/>
  <c r="AA670" i="10"/>
  <c r="AB670" i="10"/>
  <c r="AC670" i="10"/>
  <c r="AD670" i="10"/>
  <c r="AF670" i="10"/>
  <c r="AG670" i="10"/>
  <c r="AH670" i="10"/>
  <c r="AI670" i="10"/>
  <c r="AT670" i="10"/>
  <c r="AU670" i="10"/>
  <c r="AV670" i="10"/>
  <c r="AW670" i="10"/>
  <c r="AX670" i="10"/>
  <c r="AY670" i="10"/>
  <c r="AZ670" i="10"/>
  <c r="BA670" i="10"/>
  <c r="BB670" i="10"/>
  <c r="BC670" i="10"/>
  <c r="D660" i="10"/>
  <c r="E660" i="10"/>
  <c r="F660" i="10"/>
  <c r="G660" i="10"/>
  <c r="H660" i="10"/>
  <c r="I660" i="10"/>
  <c r="T660" i="10"/>
  <c r="U660" i="10"/>
  <c r="V660" i="10"/>
  <c r="W660" i="10"/>
  <c r="X660" i="10"/>
  <c r="Y660" i="10"/>
  <c r="Z660" i="10"/>
  <c r="AA660" i="10"/>
  <c r="AB660" i="10"/>
  <c r="AC660" i="10"/>
  <c r="AD660" i="10"/>
  <c r="AF660" i="10"/>
  <c r="AG660" i="10"/>
  <c r="AH660" i="10"/>
  <c r="AI660" i="10"/>
  <c r="AT660" i="10"/>
  <c r="AU660" i="10"/>
  <c r="AV660" i="10"/>
  <c r="AW660" i="10"/>
  <c r="AX660" i="10"/>
  <c r="AY660" i="10"/>
  <c r="AZ660" i="10"/>
  <c r="BA660" i="10"/>
  <c r="BB660" i="10"/>
  <c r="BC660" i="10"/>
  <c r="D655" i="10"/>
  <c r="E655" i="10"/>
  <c r="F655" i="10"/>
  <c r="G655" i="10"/>
  <c r="H655" i="10"/>
  <c r="I655" i="10"/>
  <c r="T655" i="10"/>
  <c r="U655" i="10"/>
  <c r="V655" i="10"/>
  <c r="W655" i="10"/>
  <c r="X655" i="10"/>
  <c r="Y655" i="10"/>
  <c r="Z655" i="10"/>
  <c r="AA655" i="10"/>
  <c r="AB655" i="10"/>
  <c r="AC655" i="10"/>
  <c r="AD655" i="10"/>
  <c r="AF655" i="10"/>
  <c r="AG655" i="10"/>
  <c r="AH655" i="10"/>
  <c r="AI655" i="10"/>
  <c r="AT655" i="10"/>
  <c r="AU655" i="10"/>
  <c r="AV655" i="10"/>
  <c r="AW655" i="10"/>
  <c r="AX655" i="10"/>
  <c r="AY655" i="10"/>
  <c r="AZ655" i="10"/>
  <c r="BA655" i="10"/>
  <c r="BB655" i="10"/>
  <c r="BC655" i="10"/>
  <c r="D645" i="10"/>
  <c r="E645" i="10"/>
  <c r="F645" i="10"/>
  <c r="G645" i="10"/>
  <c r="H645" i="10"/>
  <c r="I645" i="10"/>
  <c r="T645" i="10"/>
  <c r="U645" i="10"/>
  <c r="V645" i="10"/>
  <c r="W645" i="10"/>
  <c r="X645" i="10"/>
  <c r="Y645" i="10"/>
  <c r="Z645" i="10"/>
  <c r="AA645" i="10"/>
  <c r="AB645" i="10"/>
  <c r="AC645" i="10"/>
  <c r="AD645" i="10"/>
  <c r="AF645" i="10"/>
  <c r="AG645" i="10"/>
  <c r="AH645" i="10"/>
  <c r="AI645" i="10"/>
  <c r="AT645" i="10"/>
  <c r="AU645" i="10"/>
  <c r="AV645" i="10"/>
  <c r="AW645" i="10"/>
  <c r="AX645" i="10"/>
  <c r="AY645" i="10"/>
  <c r="AZ645" i="10"/>
  <c r="BA645" i="10"/>
  <c r="BB645" i="10"/>
  <c r="BC645" i="10"/>
  <c r="D642" i="10"/>
  <c r="E642" i="10"/>
  <c r="F642" i="10"/>
  <c r="G642" i="10"/>
  <c r="H642" i="10"/>
  <c r="I642" i="10"/>
  <c r="T642" i="10"/>
  <c r="U642" i="10"/>
  <c r="V642" i="10"/>
  <c r="W642" i="10"/>
  <c r="X642" i="10"/>
  <c r="Y642" i="10"/>
  <c r="Z642" i="10"/>
  <c r="AA642" i="10"/>
  <c r="AB642" i="10"/>
  <c r="AC642" i="10"/>
  <c r="AD642" i="10"/>
  <c r="AF642" i="10"/>
  <c r="AG642" i="10"/>
  <c r="AH642" i="10"/>
  <c r="AI642" i="10"/>
  <c r="AT642" i="10"/>
  <c r="AU642" i="10"/>
  <c r="AV642" i="10"/>
  <c r="AW642" i="10"/>
  <c r="AX642" i="10"/>
  <c r="AY642" i="10"/>
  <c r="AZ642" i="10"/>
  <c r="BA642" i="10"/>
  <c r="BB642" i="10"/>
  <c r="BC642" i="10"/>
  <c r="D630" i="10"/>
  <c r="E630" i="10"/>
  <c r="F630" i="10"/>
  <c r="G630" i="10"/>
  <c r="H630" i="10"/>
  <c r="I630" i="10"/>
  <c r="T630" i="10"/>
  <c r="U630" i="10"/>
  <c r="V630" i="10"/>
  <c r="W630" i="10"/>
  <c r="X630" i="10"/>
  <c r="Y630" i="10"/>
  <c r="Z630" i="10"/>
  <c r="AA630" i="10"/>
  <c r="AB630" i="10"/>
  <c r="AC630" i="10"/>
  <c r="AD630" i="10"/>
  <c r="AF630" i="10"/>
  <c r="AG630" i="10"/>
  <c r="AH630" i="10"/>
  <c r="AI630" i="10"/>
  <c r="AT630" i="10"/>
  <c r="AU630" i="10"/>
  <c r="AV630" i="10"/>
  <c r="AW630" i="10"/>
  <c r="AX630" i="10"/>
  <c r="AY630" i="10"/>
  <c r="AZ630" i="10"/>
  <c r="BA630" i="10"/>
  <c r="BB630" i="10"/>
  <c r="BC630" i="10"/>
  <c r="D628" i="10"/>
  <c r="E628" i="10"/>
  <c r="F628" i="10"/>
  <c r="G628" i="10"/>
  <c r="H628" i="10"/>
  <c r="I628" i="10"/>
  <c r="T628" i="10"/>
  <c r="U628" i="10"/>
  <c r="V628" i="10"/>
  <c r="W628" i="10"/>
  <c r="X628" i="10"/>
  <c r="Y628" i="10"/>
  <c r="Z628" i="10"/>
  <c r="AA628" i="10"/>
  <c r="AB628" i="10"/>
  <c r="AC628" i="10"/>
  <c r="AD628" i="10"/>
  <c r="AF628" i="10"/>
  <c r="AG628" i="10"/>
  <c r="AH628" i="10"/>
  <c r="AI628" i="10"/>
  <c r="AT628" i="10"/>
  <c r="AU628" i="10"/>
  <c r="AV628" i="10"/>
  <c r="AW628" i="10"/>
  <c r="AX628" i="10"/>
  <c r="AY628" i="10"/>
  <c r="AZ628" i="10"/>
  <c r="BA628" i="10"/>
  <c r="BB628" i="10"/>
  <c r="BC628" i="10"/>
  <c r="D606" i="10"/>
  <c r="E606" i="10"/>
  <c r="F606" i="10"/>
  <c r="G606" i="10"/>
  <c r="H606" i="10"/>
  <c r="I606" i="10"/>
  <c r="T606" i="10"/>
  <c r="U606" i="10"/>
  <c r="V606" i="10"/>
  <c r="W606" i="10"/>
  <c r="X606" i="10"/>
  <c r="Y606" i="10"/>
  <c r="Z606" i="10"/>
  <c r="AA606" i="10"/>
  <c r="AB606" i="10"/>
  <c r="AC606" i="10"/>
  <c r="AD606" i="10"/>
  <c r="AF606" i="10"/>
  <c r="AG606" i="10"/>
  <c r="AH606" i="10"/>
  <c r="AI606" i="10"/>
  <c r="AT606" i="10"/>
  <c r="AU606" i="10"/>
  <c r="AV606" i="10"/>
  <c r="AW606" i="10"/>
  <c r="AX606" i="10"/>
  <c r="AY606" i="10"/>
  <c r="AZ606" i="10"/>
  <c r="BA606" i="10"/>
  <c r="BB606" i="10"/>
  <c r="BC606" i="10"/>
  <c r="D596" i="10"/>
  <c r="E596" i="10"/>
  <c r="F596" i="10"/>
  <c r="G596" i="10"/>
  <c r="H596" i="10"/>
  <c r="I596" i="10"/>
  <c r="T596" i="10"/>
  <c r="U596" i="10"/>
  <c r="V596" i="10"/>
  <c r="W596" i="10"/>
  <c r="X596" i="10"/>
  <c r="Y596" i="10"/>
  <c r="Z596" i="10"/>
  <c r="AA596" i="10"/>
  <c r="AB596" i="10"/>
  <c r="AC596" i="10"/>
  <c r="AD596" i="10"/>
  <c r="AF596" i="10"/>
  <c r="AG596" i="10"/>
  <c r="AH596" i="10"/>
  <c r="AI596" i="10"/>
  <c r="AT596" i="10"/>
  <c r="AU596" i="10"/>
  <c r="AV596" i="10"/>
  <c r="AW596" i="10"/>
  <c r="AX596" i="10"/>
  <c r="AY596" i="10"/>
  <c r="AZ596" i="10"/>
  <c r="BA596" i="10"/>
  <c r="BB596" i="10"/>
  <c r="BC596" i="10"/>
  <c r="D590" i="10"/>
  <c r="E590" i="10"/>
  <c r="F590" i="10"/>
  <c r="G590" i="10"/>
  <c r="H590" i="10"/>
  <c r="I590" i="10"/>
  <c r="T590" i="10"/>
  <c r="U590" i="10"/>
  <c r="V590" i="10"/>
  <c r="W590" i="10"/>
  <c r="X590" i="10"/>
  <c r="Y590" i="10"/>
  <c r="Z590" i="10"/>
  <c r="AA590" i="10"/>
  <c r="AB590" i="10"/>
  <c r="AC590" i="10"/>
  <c r="AD590" i="10"/>
  <c r="AF590" i="10"/>
  <c r="AG590" i="10"/>
  <c r="AH590" i="10"/>
  <c r="AI590" i="10"/>
  <c r="AT590" i="10"/>
  <c r="AU590" i="10"/>
  <c r="AV590" i="10"/>
  <c r="AW590" i="10"/>
  <c r="AX590" i="10"/>
  <c r="AY590" i="10"/>
  <c r="AZ590" i="10"/>
  <c r="BA590" i="10"/>
  <c r="BB590" i="10"/>
  <c r="BC590" i="10"/>
  <c r="D576" i="10"/>
  <c r="E576" i="10"/>
  <c r="F576" i="10"/>
  <c r="G576" i="10"/>
  <c r="H576" i="10"/>
  <c r="I576" i="10"/>
  <c r="T576" i="10"/>
  <c r="U576" i="10"/>
  <c r="V576" i="10"/>
  <c r="W576" i="10"/>
  <c r="X576" i="10"/>
  <c r="Y576" i="10"/>
  <c r="Z576" i="10"/>
  <c r="AA576" i="10"/>
  <c r="AB576" i="10"/>
  <c r="AC576" i="10"/>
  <c r="AD576" i="10"/>
  <c r="AF576" i="10"/>
  <c r="AG576" i="10"/>
  <c r="AH576" i="10"/>
  <c r="AI576" i="10"/>
  <c r="AT576" i="10"/>
  <c r="AU576" i="10"/>
  <c r="AV576" i="10"/>
  <c r="AW576" i="10"/>
  <c r="AX576" i="10"/>
  <c r="AY576" i="10"/>
  <c r="AZ576" i="10"/>
  <c r="BA576" i="10"/>
  <c r="BB576" i="10"/>
  <c r="BC576" i="10"/>
  <c r="D571" i="10"/>
  <c r="E571" i="10"/>
  <c r="F571" i="10"/>
  <c r="G571" i="10"/>
  <c r="H571" i="10"/>
  <c r="I571" i="10"/>
  <c r="T571" i="10"/>
  <c r="U571" i="10"/>
  <c r="V571" i="10"/>
  <c r="W571" i="10"/>
  <c r="X571" i="10"/>
  <c r="Y571" i="10"/>
  <c r="Z571" i="10"/>
  <c r="AA571" i="10"/>
  <c r="AB571" i="10"/>
  <c r="AC571" i="10"/>
  <c r="AD571" i="10"/>
  <c r="AF571" i="10"/>
  <c r="AG571" i="10"/>
  <c r="AH571" i="10"/>
  <c r="AI571" i="10"/>
  <c r="AT571" i="10"/>
  <c r="AU571" i="10"/>
  <c r="AV571" i="10"/>
  <c r="AW571" i="10"/>
  <c r="AX571" i="10"/>
  <c r="AY571" i="10"/>
  <c r="AZ571" i="10"/>
  <c r="BA571" i="10"/>
  <c r="BB571" i="10"/>
  <c r="BC571" i="10"/>
  <c r="D566" i="10"/>
  <c r="E566" i="10"/>
  <c r="F566" i="10"/>
  <c r="G566" i="10"/>
  <c r="H566" i="10"/>
  <c r="I566" i="10"/>
  <c r="T566" i="10"/>
  <c r="U566" i="10"/>
  <c r="V566" i="10"/>
  <c r="W566" i="10"/>
  <c r="X566" i="10"/>
  <c r="Y566" i="10"/>
  <c r="Z566" i="10"/>
  <c r="AA566" i="10"/>
  <c r="AB566" i="10"/>
  <c r="AC566" i="10"/>
  <c r="AD566" i="10"/>
  <c r="AF566" i="10"/>
  <c r="AG566" i="10"/>
  <c r="AH566" i="10"/>
  <c r="AI566" i="10"/>
  <c r="AT566" i="10"/>
  <c r="AU566" i="10"/>
  <c r="AV566" i="10"/>
  <c r="AW566" i="10"/>
  <c r="AX566" i="10"/>
  <c r="AY566" i="10"/>
  <c r="AZ566" i="10"/>
  <c r="BA566" i="10"/>
  <c r="BB566" i="10"/>
  <c r="BC566" i="10"/>
  <c r="D563" i="10"/>
  <c r="E563" i="10"/>
  <c r="F563" i="10"/>
  <c r="G563" i="10"/>
  <c r="H563" i="10"/>
  <c r="I563" i="10"/>
  <c r="T563" i="10"/>
  <c r="U563" i="10"/>
  <c r="V563" i="10"/>
  <c r="W563" i="10"/>
  <c r="X563" i="10"/>
  <c r="Y563" i="10"/>
  <c r="Z563" i="10"/>
  <c r="AA563" i="10"/>
  <c r="AB563" i="10"/>
  <c r="AC563" i="10"/>
  <c r="AD563" i="10"/>
  <c r="AF563" i="10"/>
  <c r="AG563" i="10"/>
  <c r="AH563" i="10"/>
  <c r="AI563" i="10"/>
  <c r="AT563" i="10"/>
  <c r="AU563" i="10"/>
  <c r="AV563" i="10"/>
  <c r="AW563" i="10"/>
  <c r="AX563" i="10"/>
  <c r="AY563" i="10"/>
  <c r="AZ563" i="10"/>
  <c r="BA563" i="10"/>
  <c r="BB563" i="10"/>
  <c r="BC563" i="10"/>
  <c r="D553" i="10"/>
  <c r="E553" i="10"/>
  <c r="F553" i="10"/>
  <c r="G553" i="10"/>
  <c r="H553" i="10"/>
  <c r="I553" i="10"/>
  <c r="T553" i="10"/>
  <c r="U553" i="10"/>
  <c r="V553" i="10"/>
  <c r="W553" i="10"/>
  <c r="X553" i="10"/>
  <c r="Y553" i="10"/>
  <c r="Z553" i="10"/>
  <c r="AA553" i="10"/>
  <c r="AB553" i="10"/>
  <c r="AC553" i="10"/>
  <c r="AD553" i="10"/>
  <c r="AF553" i="10"/>
  <c r="AG553" i="10"/>
  <c r="AH553" i="10"/>
  <c r="AI553" i="10"/>
  <c r="AT553" i="10"/>
  <c r="AU553" i="10"/>
  <c r="AV553" i="10"/>
  <c r="AW553" i="10"/>
  <c r="AX553" i="10"/>
  <c r="AY553" i="10"/>
  <c r="AZ553" i="10"/>
  <c r="BA553" i="10"/>
  <c r="BB553" i="10"/>
  <c r="BC553" i="10"/>
  <c r="D535" i="10"/>
  <c r="E535" i="10"/>
  <c r="F535" i="10"/>
  <c r="G535" i="10"/>
  <c r="H535" i="10"/>
  <c r="I535" i="10"/>
  <c r="T535" i="10"/>
  <c r="U535" i="10"/>
  <c r="V535" i="10"/>
  <c r="W535" i="10"/>
  <c r="X535" i="10"/>
  <c r="Y535" i="10"/>
  <c r="Z535" i="10"/>
  <c r="AA535" i="10"/>
  <c r="AB535" i="10"/>
  <c r="AC535" i="10"/>
  <c r="AD535" i="10"/>
  <c r="AF535" i="10"/>
  <c r="AG535" i="10"/>
  <c r="AH535" i="10"/>
  <c r="AI535" i="10"/>
  <c r="AT535" i="10"/>
  <c r="AU535" i="10"/>
  <c r="AV535" i="10"/>
  <c r="AW535" i="10"/>
  <c r="AX535" i="10"/>
  <c r="AY535" i="10"/>
  <c r="AZ535" i="10"/>
  <c r="BA535" i="10"/>
  <c r="BB535" i="10"/>
  <c r="BC535" i="10"/>
  <c r="D529" i="10"/>
  <c r="E529" i="10"/>
  <c r="F529" i="10"/>
  <c r="G529" i="10"/>
  <c r="H529" i="10"/>
  <c r="I529" i="10"/>
  <c r="T529" i="10"/>
  <c r="U529" i="10"/>
  <c r="V529" i="10"/>
  <c r="W529" i="10"/>
  <c r="X529" i="10"/>
  <c r="Y529" i="10"/>
  <c r="Z529" i="10"/>
  <c r="AA529" i="10"/>
  <c r="AB529" i="10"/>
  <c r="AC529" i="10"/>
  <c r="AD529" i="10"/>
  <c r="AF529" i="10"/>
  <c r="AG529" i="10"/>
  <c r="AH529" i="10"/>
  <c r="AI529" i="10"/>
  <c r="AT529" i="10"/>
  <c r="AU529" i="10"/>
  <c r="AV529" i="10"/>
  <c r="AW529" i="10"/>
  <c r="AX529" i="10"/>
  <c r="AY529" i="10"/>
  <c r="AZ529" i="10"/>
  <c r="BA529" i="10"/>
  <c r="BB529" i="10"/>
  <c r="BC529" i="10"/>
  <c r="D527" i="10"/>
  <c r="E527" i="10"/>
  <c r="F527" i="10"/>
  <c r="G527" i="10"/>
  <c r="H527" i="10"/>
  <c r="I527" i="10"/>
  <c r="T527" i="10"/>
  <c r="U527" i="10"/>
  <c r="V527" i="10"/>
  <c r="W527" i="10"/>
  <c r="X527" i="10"/>
  <c r="Y527" i="10"/>
  <c r="Z527" i="10"/>
  <c r="AA527" i="10"/>
  <c r="AB527" i="10"/>
  <c r="AC527" i="10"/>
  <c r="AD527" i="10"/>
  <c r="AF527" i="10"/>
  <c r="AG527" i="10"/>
  <c r="AH527" i="10"/>
  <c r="AI527" i="10"/>
  <c r="AT527" i="10"/>
  <c r="AU527" i="10"/>
  <c r="AV527" i="10"/>
  <c r="AW527" i="10"/>
  <c r="AX527" i="10"/>
  <c r="AY527" i="10"/>
  <c r="AZ527" i="10"/>
  <c r="BA527" i="10"/>
  <c r="BB527" i="10"/>
  <c r="BC527" i="10"/>
  <c r="AC20" i="14" l="1"/>
  <c r="AC19" i="14" s="1"/>
  <c r="AD20" i="14"/>
  <c r="AD19" i="14" s="1"/>
  <c r="AH20" i="14"/>
  <c r="AH19" i="14" s="1"/>
  <c r="R20" i="14"/>
  <c r="AL20" i="14"/>
  <c r="N20" i="14"/>
  <c r="N19" i="14" s="1"/>
  <c r="F20" i="14"/>
  <c r="AO20" i="14"/>
  <c r="Y20" i="14"/>
  <c r="M20" i="14"/>
  <c r="E20" i="14"/>
  <c r="AG20" i="14"/>
  <c r="Q20" i="14"/>
  <c r="J409" i="14"/>
  <c r="AU20" i="14"/>
  <c r="AM20" i="14"/>
  <c r="AM19" i="14" s="1"/>
  <c r="AE20" i="14"/>
  <c r="AE19" i="14" s="1"/>
  <c r="W20" i="14"/>
  <c r="W19" i="14" s="1"/>
  <c r="S20" i="14"/>
  <c r="S19" i="14" s="1"/>
  <c r="K20" i="14"/>
  <c r="K19" i="14" s="1"/>
  <c r="AA20" i="14"/>
  <c r="AA19" i="14" s="1"/>
  <c r="AS409" i="14"/>
  <c r="AO409" i="14"/>
  <c r="AK409" i="14"/>
  <c r="AG409" i="14"/>
  <c r="AG19" i="14" s="1"/>
  <c r="AC409" i="14"/>
  <c r="Y409" i="14"/>
  <c r="U409" i="14"/>
  <c r="Q409" i="14"/>
  <c r="M409" i="14"/>
  <c r="AU790" i="14"/>
  <c r="AU19" i="14" s="1"/>
  <c r="R19" i="14"/>
  <c r="AL19" i="14"/>
  <c r="F19" i="14"/>
  <c r="AO19" i="14"/>
  <c r="M19" i="14"/>
  <c r="E19" i="14"/>
  <c r="G20" i="14"/>
  <c r="G19" i="14" s="1"/>
  <c r="O20" i="14"/>
  <c r="O19" i="14" s="1"/>
  <c r="AI20" i="14"/>
  <c r="AI19" i="14" s="1"/>
  <c r="AQ20" i="14"/>
  <c r="AQ19" i="14" s="1"/>
  <c r="I20" i="14"/>
  <c r="I19" i="14" s="1"/>
  <c r="AT20" i="14"/>
  <c r="AT19" i="14" s="1"/>
  <c r="AP20" i="14"/>
  <c r="AP19" i="14" s="1"/>
  <c r="Z20" i="14"/>
  <c r="Z19" i="14" s="1"/>
  <c r="J20" i="14"/>
  <c r="J19" i="14" s="1"/>
  <c r="V20" i="14"/>
  <c r="V19" i="14" s="1"/>
  <c r="AS20" i="14"/>
  <c r="AS19" i="14" s="1"/>
  <c r="AK20" i="14"/>
  <c r="AK19" i="14" s="1"/>
  <c r="U20" i="14"/>
  <c r="U19" i="14" s="1"/>
  <c r="U790" i="10"/>
  <c r="E790" i="10"/>
  <c r="BA790" i="10"/>
  <c r="BB790" i="10"/>
  <c r="AX790" i="10"/>
  <c r="AH790" i="10"/>
  <c r="Z790" i="10"/>
  <c r="V790" i="10"/>
  <c r="F790" i="10"/>
  <c r="AD790" i="10"/>
  <c r="AT790" i="10"/>
  <c r="D520" i="10"/>
  <c r="E520" i="10"/>
  <c r="F520" i="10"/>
  <c r="G520" i="10"/>
  <c r="H520" i="10"/>
  <c r="I520" i="10"/>
  <c r="T520" i="10"/>
  <c r="U520" i="10"/>
  <c r="V520" i="10"/>
  <c r="W520" i="10"/>
  <c r="X520" i="10"/>
  <c r="Y520" i="10"/>
  <c r="Z520" i="10"/>
  <c r="AA520" i="10"/>
  <c r="AB520" i="10"/>
  <c r="AC520" i="10"/>
  <c r="AD520" i="10"/>
  <c r="AF520" i="10"/>
  <c r="AG520" i="10"/>
  <c r="AH520" i="10"/>
  <c r="AI520" i="10"/>
  <c r="AT520" i="10"/>
  <c r="AU520" i="10"/>
  <c r="AV520" i="10"/>
  <c r="AW520" i="10"/>
  <c r="AX520" i="10"/>
  <c r="AY520" i="10"/>
  <c r="AZ520" i="10"/>
  <c r="BA520" i="10"/>
  <c r="BB520" i="10"/>
  <c r="BC520" i="10"/>
  <c r="D497" i="10"/>
  <c r="E497" i="10"/>
  <c r="F497" i="10"/>
  <c r="G497" i="10"/>
  <c r="H497" i="10"/>
  <c r="I497" i="10"/>
  <c r="T497" i="10"/>
  <c r="U497" i="10"/>
  <c r="V497" i="10"/>
  <c r="W497" i="10"/>
  <c r="X497" i="10"/>
  <c r="Y497" i="10"/>
  <c r="Z497" i="10"/>
  <c r="AA497" i="10"/>
  <c r="AB497" i="10"/>
  <c r="AC497" i="10"/>
  <c r="AD497" i="10"/>
  <c r="AF497" i="10"/>
  <c r="AG497" i="10"/>
  <c r="AH497" i="10"/>
  <c r="AI497" i="10"/>
  <c r="AT497" i="10"/>
  <c r="AU497" i="10"/>
  <c r="AV497" i="10"/>
  <c r="AW497" i="10"/>
  <c r="AX497" i="10"/>
  <c r="AY497" i="10"/>
  <c r="AZ497" i="10"/>
  <c r="BA497" i="10"/>
  <c r="BB497" i="10"/>
  <c r="BC497" i="10"/>
  <c r="D493" i="10"/>
  <c r="E493" i="10"/>
  <c r="F493" i="10"/>
  <c r="G493" i="10"/>
  <c r="H493" i="10"/>
  <c r="I493" i="10"/>
  <c r="T493" i="10"/>
  <c r="U493" i="10"/>
  <c r="V493" i="10"/>
  <c r="W493" i="10"/>
  <c r="X493" i="10"/>
  <c r="Y493" i="10"/>
  <c r="Z493" i="10"/>
  <c r="AA493" i="10"/>
  <c r="AB493" i="10"/>
  <c r="AC493" i="10"/>
  <c r="AD493" i="10"/>
  <c r="AF493" i="10"/>
  <c r="AG493" i="10"/>
  <c r="AH493" i="10"/>
  <c r="AI493" i="10"/>
  <c r="AT493" i="10"/>
  <c r="AU493" i="10"/>
  <c r="AV493" i="10"/>
  <c r="AW493" i="10"/>
  <c r="AX493" i="10"/>
  <c r="AY493" i="10"/>
  <c r="AZ493" i="10"/>
  <c r="BA493" i="10"/>
  <c r="BB493" i="10"/>
  <c r="BC493" i="10"/>
  <c r="D491" i="10"/>
  <c r="E491" i="10"/>
  <c r="F491" i="10"/>
  <c r="G491" i="10"/>
  <c r="H491" i="10"/>
  <c r="I491" i="10"/>
  <c r="J491" i="10"/>
  <c r="K491" i="10"/>
  <c r="L491" i="10"/>
  <c r="M491" i="10"/>
  <c r="N491" i="10"/>
  <c r="T491" i="10"/>
  <c r="U491" i="10"/>
  <c r="V491" i="10"/>
  <c r="W491" i="10"/>
  <c r="X491" i="10"/>
  <c r="Y491" i="10"/>
  <c r="Z491" i="10"/>
  <c r="AA491" i="10"/>
  <c r="AB491" i="10"/>
  <c r="AC491" i="10"/>
  <c r="AD491" i="10"/>
  <c r="AF491" i="10"/>
  <c r="AG491" i="10"/>
  <c r="AH491" i="10"/>
  <c r="AI491" i="10"/>
  <c r="AJ491" i="10"/>
  <c r="AK491" i="10"/>
  <c r="AL491" i="10"/>
  <c r="AM491" i="10"/>
  <c r="AN491" i="10"/>
  <c r="AT491" i="10"/>
  <c r="AU491" i="10"/>
  <c r="AV491" i="10"/>
  <c r="AW491" i="10"/>
  <c r="AX491" i="10"/>
  <c r="AY491" i="10"/>
  <c r="AZ491" i="10"/>
  <c r="BA491" i="10"/>
  <c r="BB491" i="10"/>
  <c r="BC491" i="10"/>
  <c r="D488" i="10"/>
  <c r="E488" i="10"/>
  <c r="F488" i="10"/>
  <c r="G488" i="10"/>
  <c r="H488" i="10"/>
  <c r="I488" i="10"/>
  <c r="T488" i="10"/>
  <c r="U488" i="10"/>
  <c r="V488" i="10"/>
  <c r="W488" i="10"/>
  <c r="X488" i="10"/>
  <c r="Y488" i="10"/>
  <c r="Z488" i="10"/>
  <c r="AA488" i="10"/>
  <c r="AB488" i="10"/>
  <c r="AC488" i="10"/>
  <c r="AD488" i="10"/>
  <c r="AF488" i="10"/>
  <c r="AG488" i="10"/>
  <c r="AH488" i="10"/>
  <c r="AI488" i="10"/>
  <c r="AT488" i="10"/>
  <c r="AU488" i="10"/>
  <c r="AV488" i="10"/>
  <c r="AW488" i="10"/>
  <c r="AX488" i="10"/>
  <c r="AY488" i="10"/>
  <c r="AZ488" i="10"/>
  <c r="BA488" i="10"/>
  <c r="BB488" i="10"/>
  <c r="BC488" i="10"/>
  <c r="D483" i="10"/>
  <c r="E483" i="10"/>
  <c r="F483" i="10"/>
  <c r="G483" i="10"/>
  <c r="H483" i="10"/>
  <c r="I483" i="10"/>
  <c r="T483" i="10"/>
  <c r="U483" i="10"/>
  <c r="V483" i="10"/>
  <c r="W483" i="10"/>
  <c r="X483" i="10"/>
  <c r="Y483" i="10"/>
  <c r="Z483" i="10"/>
  <c r="AA483" i="10"/>
  <c r="AB483" i="10"/>
  <c r="AC483" i="10"/>
  <c r="AD483" i="10"/>
  <c r="AF483" i="10"/>
  <c r="AG483" i="10"/>
  <c r="AH483" i="10"/>
  <c r="AI483" i="10"/>
  <c r="AT483" i="10"/>
  <c r="AU483" i="10"/>
  <c r="AV483" i="10"/>
  <c r="AW483" i="10"/>
  <c r="AX483" i="10"/>
  <c r="AY483" i="10"/>
  <c r="AZ483" i="10"/>
  <c r="BA483" i="10"/>
  <c r="BB483" i="10"/>
  <c r="BC483" i="10"/>
  <c r="D478" i="10"/>
  <c r="E478" i="10"/>
  <c r="F478" i="10"/>
  <c r="G478" i="10"/>
  <c r="H478" i="10"/>
  <c r="I478" i="10"/>
  <c r="T478" i="10"/>
  <c r="U478" i="10"/>
  <c r="V478" i="10"/>
  <c r="W478" i="10"/>
  <c r="X478" i="10"/>
  <c r="Y478" i="10"/>
  <c r="Z478" i="10"/>
  <c r="AA478" i="10"/>
  <c r="AB478" i="10"/>
  <c r="AC478" i="10"/>
  <c r="AD478" i="10"/>
  <c r="AF478" i="10"/>
  <c r="AG478" i="10"/>
  <c r="AH478" i="10"/>
  <c r="AI478" i="10"/>
  <c r="AT478" i="10"/>
  <c r="AU478" i="10"/>
  <c r="AV478" i="10"/>
  <c r="AW478" i="10"/>
  <c r="AX478" i="10"/>
  <c r="AY478" i="10"/>
  <c r="AZ478" i="10"/>
  <c r="BA478" i="10"/>
  <c r="BB478" i="10"/>
  <c r="BC478" i="10"/>
  <c r="D473" i="10"/>
  <c r="E473" i="10"/>
  <c r="F473" i="10"/>
  <c r="G473" i="10"/>
  <c r="H473" i="10"/>
  <c r="I473" i="10"/>
  <c r="T473" i="10"/>
  <c r="U473" i="10"/>
  <c r="V473" i="10"/>
  <c r="W473" i="10"/>
  <c r="X473" i="10"/>
  <c r="Y473" i="10"/>
  <c r="Z473" i="10"/>
  <c r="AA473" i="10"/>
  <c r="AB473" i="10"/>
  <c r="AC473" i="10"/>
  <c r="AD473" i="10"/>
  <c r="AF473" i="10"/>
  <c r="AG473" i="10"/>
  <c r="AH473" i="10"/>
  <c r="AI473" i="10"/>
  <c r="AT473" i="10"/>
  <c r="AU473" i="10"/>
  <c r="AV473" i="10"/>
  <c r="AW473" i="10"/>
  <c r="AX473" i="10"/>
  <c r="AY473" i="10"/>
  <c r="AZ473" i="10"/>
  <c r="BA473" i="10"/>
  <c r="BB473" i="10"/>
  <c r="BC473" i="10"/>
  <c r="D462" i="10"/>
  <c r="E462" i="10"/>
  <c r="F462" i="10"/>
  <c r="G462" i="10"/>
  <c r="H462" i="10"/>
  <c r="I462" i="10"/>
  <c r="T462" i="10"/>
  <c r="U462" i="10"/>
  <c r="V462" i="10"/>
  <c r="W462" i="10"/>
  <c r="X462" i="10"/>
  <c r="Y462" i="10"/>
  <c r="Z462" i="10"/>
  <c r="AA462" i="10"/>
  <c r="AB462" i="10"/>
  <c r="AC462" i="10"/>
  <c r="AD462" i="10"/>
  <c r="AF462" i="10"/>
  <c r="AG462" i="10"/>
  <c r="AH462" i="10"/>
  <c r="AI462" i="10"/>
  <c r="AT462" i="10"/>
  <c r="AU462" i="10"/>
  <c r="AV462" i="10"/>
  <c r="AW462" i="10"/>
  <c r="AX462" i="10"/>
  <c r="AY462" i="10"/>
  <c r="AZ462" i="10"/>
  <c r="BA462" i="10"/>
  <c r="BB462" i="10"/>
  <c r="BC462" i="10"/>
  <c r="D456" i="10"/>
  <c r="E456" i="10"/>
  <c r="F456" i="10"/>
  <c r="G456" i="10"/>
  <c r="H456" i="10"/>
  <c r="I456" i="10"/>
  <c r="T456" i="10"/>
  <c r="U456" i="10"/>
  <c r="V456" i="10"/>
  <c r="W456" i="10"/>
  <c r="X456" i="10"/>
  <c r="Y456" i="10"/>
  <c r="Z456" i="10"/>
  <c r="AA456" i="10"/>
  <c r="AB456" i="10"/>
  <c r="AC456" i="10"/>
  <c r="AD456" i="10"/>
  <c r="AF456" i="10"/>
  <c r="AG456" i="10"/>
  <c r="AH456" i="10"/>
  <c r="AI456" i="10"/>
  <c r="AT456" i="10"/>
  <c r="AU456" i="10"/>
  <c r="AV456" i="10"/>
  <c r="AW456" i="10"/>
  <c r="AX456" i="10"/>
  <c r="AY456" i="10"/>
  <c r="AZ456" i="10"/>
  <c r="BA456" i="10"/>
  <c r="BB456" i="10"/>
  <c r="BC456" i="10"/>
  <c r="D437" i="10"/>
  <c r="E437" i="10"/>
  <c r="F437" i="10"/>
  <c r="G437" i="10"/>
  <c r="H437" i="10"/>
  <c r="I437" i="10"/>
  <c r="T437" i="10"/>
  <c r="U437" i="10"/>
  <c r="V437" i="10"/>
  <c r="W437" i="10"/>
  <c r="X437" i="10"/>
  <c r="Y437" i="10"/>
  <c r="Z437" i="10"/>
  <c r="AA437" i="10"/>
  <c r="AB437" i="10"/>
  <c r="AC437" i="10"/>
  <c r="AD437" i="10"/>
  <c r="AF437" i="10"/>
  <c r="AG437" i="10"/>
  <c r="AH437" i="10"/>
  <c r="AI437" i="10"/>
  <c r="AT437" i="10"/>
  <c r="AU437" i="10"/>
  <c r="AV437" i="10"/>
  <c r="AW437" i="10"/>
  <c r="AX437" i="10"/>
  <c r="AY437" i="10"/>
  <c r="AZ437" i="10"/>
  <c r="BA437" i="10"/>
  <c r="BB437" i="10"/>
  <c r="BC437" i="10"/>
  <c r="D430" i="10"/>
  <c r="E430" i="10"/>
  <c r="F430" i="10"/>
  <c r="G430" i="10"/>
  <c r="H430" i="10"/>
  <c r="I430" i="10"/>
  <c r="T430" i="10"/>
  <c r="U430" i="10"/>
  <c r="V430" i="10"/>
  <c r="W430" i="10"/>
  <c r="X430" i="10"/>
  <c r="Y430" i="10"/>
  <c r="Z430" i="10"/>
  <c r="AA430" i="10"/>
  <c r="AB430" i="10"/>
  <c r="AC430" i="10"/>
  <c r="AD430" i="10"/>
  <c r="AF430" i="10"/>
  <c r="AG430" i="10"/>
  <c r="AH430" i="10"/>
  <c r="AI430" i="10"/>
  <c r="AT430" i="10"/>
  <c r="AU430" i="10"/>
  <c r="AV430" i="10"/>
  <c r="AW430" i="10"/>
  <c r="AX430" i="10"/>
  <c r="AY430" i="10"/>
  <c r="AZ430" i="10"/>
  <c r="BA430" i="10"/>
  <c r="BB430" i="10"/>
  <c r="BC430" i="10"/>
  <c r="D416" i="10"/>
  <c r="E416" i="10"/>
  <c r="F416" i="10"/>
  <c r="G416" i="10"/>
  <c r="H416" i="10"/>
  <c r="I416" i="10"/>
  <c r="T416" i="10"/>
  <c r="U416" i="10"/>
  <c r="V416" i="10"/>
  <c r="W416" i="10"/>
  <c r="X416" i="10"/>
  <c r="Y416" i="10"/>
  <c r="Z416" i="10"/>
  <c r="AA416" i="10"/>
  <c r="AB416" i="10"/>
  <c r="AC416" i="10"/>
  <c r="AD416" i="10"/>
  <c r="AF416" i="10"/>
  <c r="AG416" i="10"/>
  <c r="AH416" i="10"/>
  <c r="AI416" i="10"/>
  <c r="AT416" i="10"/>
  <c r="AU416" i="10"/>
  <c r="AV416" i="10"/>
  <c r="AW416" i="10"/>
  <c r="AX416" i="10"/>
  <c r="AY416" i="10"/>
  <c r="AZ416" i="10"/>
  <c r="BA416" i="10"/>
  <c r="BB416" i="10"/>
  <c r="BC416" i="10"/>
  <c r="D410" i="10"/>
  <c r="D409" i="10" s="1"/>
  <c r="E410" i="10"/>
  <c r="F410" i="10"/>
  <c r="G410" i="10"/>
  <c r="H410" i="10"/>
  <c r="H409" i="10" s="1"/>
  <c r="I410" i="10"/>
  <c r="T410" i="10"/>
  <c r="U410" i="10"/>
  <c r="V410" i="10"/>
  <c r="W410" i="10"/>
  <c r="X410" i="10"/>
  <c r="Y410" i="10"/>
  <c r="Z410" i="10"/>
  <c r="Z409" i="10" s="1"/>
  <c r="AA410" i="10"/>
  <c r="AA409" i="10" s="1"/>
  <c r="AB410" i="10"/>
  <c r="AC410" i="10"/>
  <c r="AD410" i="10"/>
  <c r="AF410" i="10"/>
  <c r="AG410" i="10"/>
  <c r="AG409" i="10" s="1"/>
  <c r="AH410" i="10"/>
  <c r="AI410" i="10"/>
  <c r="AT410" i="10"/>
  <c r="AU410" i="10"/>
  <c r="AV410" i="10"/>
  <c r="AW410" i="10"/>
  <c r="AW409" i="10" s="1"/>
  <c r="AX410" i="10"/>
  <c r="AX409" i="10" s="1"/>
  <c r="AY410" i="10"/>
  <c r="AZ410" i="10"/>
  <c r="BA410" i="10"/>
  <c r="BB410" i="10"/>
  <c r="BC410" i="10"/>
  <c r="E409" i="10"/>
  <c r="F409" i="10"/>
  <c r="G409" i="10"/>
  <c r="I409" i="10"/>
  <c r="U409" i="10"/>
  <c r="W409" i="10"/>
  <c r="AC409" i="10"/>
  <c r="AH409" i="10"/>
  <c r="AU409" i="10"/>
  <c r="AY409" i="10"/>
  <c r="BA409" i="10"/>
  <c r="BC409" i="10"/>
  <c r="D401" i="10"/>
  <c r="E401" i="10"/>
  <c r="F401" i="10"/>
  <c r="G401" i="10"/>
  <c r="H401" i="10"/>
  <c r="I401" i="10"/>
  <c r="T401" i="10"/>
  <c r="U401" i="10"/>
  <c r="V401" i="10"/>
  <c r="W401" i="10"/>
  <c r="X401" i="10"/>
  <c r="Y401" i="10"/>
  <c r="Z401" i="10"/>
  <c r="AA401" i="10"/>
  <c r="AB401" i="10"/>
  <c r="AC401" i="10"/>
  <c r="AD401" i="10"/>
  <c r="AF401" i="10"/>
  <c r="AG401" i="10"/>
  <c r="AH401" i="10"/>
  <c r="AI401" i="10"/>
  <c r="AT401" i="10"/>
  <c r="AU401" i="10"/>
  <c r="AV401" i="10"/>
  <c r="AW401" i="10"/>
  <c r="AX401" i="10"/>
  <c r="AY401" i="10"/>
  <c r="AZ401" i="10"/>
  <c r="BA401" i="10"/>
  <c r="BB401" i="10"/>
  <c r="BC401" i="10"/>
  <c r="D364" i="10"/>
  <c r="E364" i="10"/>
  <c r="F364" i="10"/>
  <c r="G364" i="10"/>
  <c r="H364" i="10"/>
  <c r="I364" i="10"/>
  <c r="T364" i="10"/>
  <c r="U364" i="10"/>
  <c r="V364" i="10"/>
  <c r="W364" i="10"/>
  <c r="X364" i="10"/>
  <c r="Y364" i="10"/>
  <c r="Z364" i="10"/>
  <c r="AA364" i="10"/>
  <c r="AB364" i="10"/>
  <c r="AC364" i="10"/>
  <c r="AD364" i="10"/>
  <c r="AF364" i="10"/>
  <c r="AG364" i="10"/>
  <c r="AH364" i="10"/>
  <c r="AI364" i="10"/>
  <c r="AT364" i="10"/>
  <c r="AU364" i="10"/>
  <c r="AV364" i="10"/>
  <c r="AW364" i="10"/>
  <c r="AX364" i="10"/>
  <c r="AY364" i="10"/>
  <c r="AZ364" i="10"/>
  <c r="BA364" i="10"/>
  <c r="BB364" i="10"/>
  <c r="BC364" i="10"/>
  <c r="D347" i="10"/>
  <c r="E347" i="10"/>
  <c r="F347" i="10"/>
  <c r="G347" i="10"/>
  <c r="H347" i="10"/>
  <c r="I347" i="10"/>
  <c r="T347" i="10"/>
  <c r="U347" i="10"/>
  <c r="V347" i="10"/>
  <c r="W347" i="10"/>
  <c r="X347" i="10"/>
  <c r="Y347" i="10"/>
  <c r="Z347" i="10"/>
  <c r="AA347" i="10"/>
  <c r="AB347" i="10"/>
  <c r="AC347" i="10"/>
  <c r="AD347" i="10"/>
  <c r="AF347" i="10"/>
  <c r="AG347" i="10"/>
  <c r="AH347" i="10"/>
  <c r="AI347" i="10"/>
  <c r="AT347" i="10"/>
  <c r="AU347" i="10"/>
  <c r="AV347" i="10"/>
  <c r="AW347" i="10"/>
  <c r="AX347" i="10"/>
  <c r="AY347" i="10"/>
  <c r="AZ347" i="10"/>
  <c r="BA347" i="10"/>
  <c r="BB347" i="10"/>
  <c r="BC347" i="10"/>
  <c r="D339" i="10"/>
  <c r="E339" i="10"/>
  <c r="F339" i="10"/>
  <c r="G339" i="10"/>
  <c r="H339" i="10"/>
  <c r="I339" i="10"/>
  <c r="T339" i="10"/>
  <c r="U339" i="10"/>
  <c r="V339" i="10"/>
  <c r="W339" i="10"/>
  <c r="X339" i="10"/>
  <c r="Y339" i="10"/>
  <c r="Z339" i="10"/>
  <c r="AA339" i="10"/>
  <c r="AB339" i="10"/>
  <c r="AC339" i="10"/>
  <c r="AD339" i="10"/>
  <c r="AF339" i="10"/>
  <c r="AG339" i="10"/>
  <c r="AH339" i="10"/>
  <c r="AI339" i="10"/>
  <c r="AT339" i="10"/>
  <c r="AU339" i="10"/>
  <c r="AV339" i="10"/>
  <c r="AW339" i="10"/>
  <c r="AX339" i="10"/>
  <c r="AY339" i="10"/>
  <c r="AZ339" i="10"/>
  <c r="BA339" i="10"/>
  <c r="BB339" i="10"/>
  <c r="BC339" i="10"/>
  <c r="D334" i="10"/>
  <c r="E334" i="10"/>
  <c r="F334" i="10"/>
  <c r="G334" i="10"/>
  <c r="H334" i="10"/>
  <c r="I334" i="10"/>
  <c r="T334" i="10"/>
  <c r="U334" i="10"/>
  <c r="V334" i="10"/>
  <c r="W334" i="10"/>
  <c r="X334" i="10"/>
  <c r="Y334" i="10"/>
  <c r="Z334" i="10"/>
  <c r="AA334" i="10"/>
  <c r="AB334" i="10"/>
  <c r="AC334" i="10"/>
  <c r="AD334" i="10"/>
  <c r="AF334" i="10"/>
  <c r="AG334" i="10"/>
  <c r="AH334" i="10"/>
  <c r="AI334" i="10"/>
  <c r="AT334" i="10"/>
  <c r="AU334" i="10"/>
  <c r="AV334" i="10"/>
  <c r="AW334" i="10"/>
  <c r="AX334" i="10"/>
  <c r="AY334" i="10"/>
  <c r="AZ334" i="10"/>
  <c r="BA334" i="10"/>
  <c r="BB334" i="10"/>
  <c r="BC334" i="10"/>
  <c r="D331" i="10"/>
  <c r="E331" i="10"/>
  <c r="F331" i="10"/>
  <c r="G331" i="10"/>
  <c r="H331" i="10"/>
  <c r="I331" i="10"/>
  <c r="T331" i="10"/>
  <c r="U331" i="10"/>
  <c r="V331" i="10"/>
  <c r="W331" i="10"/>
  <c r="X331" i="10"/>
  <c r="Y331" i="10"/>
  <c r="Z331" i="10"/>
  <c r="AA331" i="10"/>
  <c r="AB331" i="10"/>
  <c r="AC331" i="10"/>
  <c r="AD331" i="10"/>
  <c r="AF331" i="10"/>
  <c r="AG331" i="10"/>
  <c r="AH331" i="10"/>
  <c r="AI331" i="10"/>
  <c r="AT331" i="10"/>
  <c r="AU331" i="10"/>
  <c r="AV331" i="10"/>
  <c r="AW331" i="10"/>
  <c r="AX331" i="10"/>
  <c r="AY331" i="10"/>
  <c r="AZ331" i="10"/>
  <c r="BA331" i="10"/>
  <c r="BB331" i="10"/>
  <c r="BC331" i="10"/>
  <c r="D321" i="10"/>
  <c r="E321" i="10"/>
  <c r="F321" i="10"/>
  <c r="G321" i="10"/>
  <c r="H321" i="10"/>
  <c r="I321" i="10"/>
  <c r="T321" i="10"/>
  <c r="U321" i="10"/>
  <c r="V321" i="10"/>
  <c r="W321" i="10"/>
  <c r="X321" i="10"/>
  <c r="Y321" i="10"/>
  <c r="Z321" i="10"/>
  <c r="AA321" i="10"/>
  <c r="AB321" i="10"/>
  <c r="AC321" i="10"/>
  <c r="AD321" i="10"/>
  <c r="AF321" i="10"/>
  <c r="AG321" i="10"/>
  <c r="AH321" i="10"/>
  <c r="AI321" i="10"/>
  <c r="AT321" i="10"/>
  <c r="AU321" i="10"/>
  <c r="AV321" i="10"/>
  <c r="AW321" i="10"/>
  <c r="AX321" i="10"/>
  <c r="AY321" i="10"/>
  <c r="AZ321" i="10"/>
  <c r="BA321" i="10"/>
  <c r="BB321" i="10"/>
  <c r="BC321" i="10"/>
  <c r="D315" i="10"/>
  <c r="E315" i="10"/>
  <c r="F315" i="10"/>
  <c r="G315" i="10"/>
  <c r="H315" i="10"/>
  <c r="I315" i="10"/>
  <c r="T315" i="10"/>
  <c r="U315" i="10"/>
  <c r="V315" i="10"/>
  <c r="W315" i="10"/>
  <c r="X315" i="10"/>
  <c r="Y315" i="10"/>
  <c r="Z315" i="10"/>
  <c r="AA315" i="10"/>
  <c r="AB315" i="10"/>
  <c r="AC315" i="10"/>
  <c r="AD315" i="10"/>
  <c r="AF315" i="10"/>
  <c r="AG315" i="10"/>
  <c r="AH315" i="10"/>
  <c r="AI315" i="10"/>
  <c r="AT315" i="10"/>
  <c r="AU315" i="10"/>
  <c r="AV315" i="10"/>
  <c r="AW315" i="10"/>
  <c r="AX315" i="10"/>
  <c r="AY315" i="10"/>
  <c r="AZ315" i="10"/>
  <c r="BA315" i="10"/>
  <c r="BB315" i="10"/>
  <c r="BC315" i="10"/>
  <c r="D276" i="10"/>
  <c r="E276" i="10"/>
  <c r="F276" i="10"/>
  <c r="G276" i="10"/>
  <c r="H276" i="10"/>
  <c r="I276" i="10"/>
  <c r="T276" i="10"/>
  <c r="U276" i="10"/>
  <c r="V276" i="10"/>
  <c r="W276" i="10"/>
  <c r="X276" i="10"/>
  <c r="Y276" i="10"/>
  <c r="Z276" i="10"/>
  <c r="AA276" i="10"/>
  <c r="AB276" i="10"/>
  <c r="AC276" i="10"/>
  <c r="AD276" i="10"/>
  <c r="AF276" i="10"/>
  <c r="AG276" i="10"/>
  <c r="AH276" i="10"/>
  <c r="AI276" i="10"/>
  <c r="AT276" i="10"/>
  <c r="AU276" i="10"/>
  <c r="AV276" i="10"/>
  <c r="AW276" i="10"/>
  <c r="AX276" i="10"/>
  <c r="AY276" i="10"/>
  <c r="AZ276" i="10"/>
  <c r="BA276" i="10"/>
  <c r="BB276" i="10"/>
  <c r="BC276" i="10"/>
  <c r="D267" i="10"/>
  <c r="E267" i="10"/>
  <c r="F267" i="10"/>
  <c r="G267" i="10"/>
  <c r="H267" i="10"/>
  <c r="I267" i="10"/>
  <c r="T267" i="10"/>
  <c r="U267" i="10"/>
  <c r="V267" i="10"/>
  <c r="W267" i="10"/>
  <c r="X267" i="10"/>
  <c r="Y267" i="10"/>
  <c r="Z267" i="10"/>
  <c r="AA267" i="10"/>
  <c r="AB267" i="10"/>
  <c r="AC267" i="10"/>
  <c r="AD267" i="10"/>
  <c r="AF267" i="10"/>
  <c r="AG267" i="10"/>
  <c r="AH267" i="10"/>
  <c r="AI267" i="10"/>
  <c r="AT267" i="10"/>
  <c r="AU267" i="10"/>
  <c r="AV267" i="10"/>
  <c r="AW267" i="10"/>
  <c r="AX267" i="10"/>
  <c r="AY267" i="10"/>
  <c r="AZ267" i="10"/>
  <c r="BA267" i="10"/>
  <c r="BB267" i="10"/>
  <c r="BC267" i="10"/>
  <c r="D259" i="10"/>
  <c r="E259" i="10"/>
  <c r="F259" i="10"/>
  <c r="G259" i="10"/>
  <c r="H259" i="10"/>
  <c r="I259" i="10"/>
  <c r="T259" i="10"/>
  <c r="U259" i="10"/>
  <c r="V259" i="10"/>
  <c r="W259" i="10"/>
  <c r="X259" i="10"/>
  <c r="Y259" i="10"/>
  <c r="Z259" i="10"/>
  <c r="AA259" i="10"/>
  <c r="AB259" i="10"/>
  <c r="AC259" i="10"/>
  <c r="AD259" i="10"/>
  <c r="AF259" i="10"/>
  <c r="AG259" i="10"/>
  <c r="AH259" i="10"/>
  <c r="AI259" i="10"/>
  <c r="AT259" i="10"/>
  <c r="AU259" i="10"/>
  <c r="AV259" i="10"/>
  <c r="AW259" i="10"/>
  <c r="AX259" i="10"/>
  <c r="AY259" i="10"/>
  <c r="AZ259" i="10"/>
  <c r="BA259" i="10"/>
  <c r="BB259" i="10"/>
  <c r="BC259" i="10"/>
  <c r="D248" i="10"/>
  <c r="E248" i="10"/>
  <c r="F248" i="10"/>
  <c r="G248" i="10"/>
  <c r="H248" i="10"/>
  <c r="I248" i="10"/>
  <c r="T248" i="10"/>
  <c r="U248" i="10"/>
  <c r="V248" i="10"/>
  <c r="W248" i="10"/>
  <c r="X248" i="10"/>
  <c r="Y248" i="10"/>
  <c r="Z248" i="10"/>
  <c r="AA248" i="10"/>
  <c r="AB248" i="10"/>
  <c r="AC248" i="10"/>
  <c r="AD248" i="10"/>
  <c r="AF248" i="10"/>
  <c r="AG248" i="10"/>
  <c r="AH248" i="10"/>
  <c r="AI248" i="10"/>
  <c r="AT248" i="10"/>
  <c r="AU248" i="10"/>
  <c r="AV248" i="10"/>
  <c r="AW248" i="10"/>
  <c r="AX248" i="10"/>
  <c r="AY248" i="10"/>
  <c r="AZ248" i="10"/>
  <c r="BA248" i="10"/>
  <c r="BB248" i="10"/>
  <c r="BC248" i="10"/>
  <c r="D241" i="10"/>
  <c r="E241" i="10"/>
  <c r="F241" i="10"/>
  <c r="G241" i="10"/>
  <c r="H241" i="10"/>
  <c r="I241" i="10"/>
  <c r="T241" i="10"/>
  <c r="U241" i="10"/>
  <c r="V241" i="10"/>
  <c r="W241" i="10"/>
  <c r="X241" i="10"/>
  <c r="Y241" i="10"/>
  <c r="Z241" i="10"/>
  <c r="AA241" i="10"/>
  <c r="AB241" i="10"/>
  <c r="AC241" i="10"/>
  <c r="AD241" i="10"/>
  <c r="AF241" i="10"/>
  <c r="AG241" i="10"/>
  <c r="AH241" i="10"/>
  <c r="AI241" i="10"/>
  <c r="AT241" i="10"/>
  <c r="AU241" i="10"/>
  <c r="AV241" i="10"/>
  <c r="AW241" i="10"/>
  <c r="AX241" i="10"/>
  <c r="AY241" i="10"/>
  <c r="AZ241" i="10"/>
  <c r="BA241" i="10"/>
  <c r="BB241" i="10"/>
  <c r="BC241" i="10"/>
  <c r="D237" i="10"/>
  <c r="E237" i="10"/>
  <c r="F237" i="10"/>
  <c r="G237" i="10"/>
  <c r="H237" i="10"/>
  <c r="I237" i="10"/>
  <c r="T237" i="10"/>
  <c r="U237" i="10"/>
  <c r="V237" i="10"/>
  <c r="W237" i="10"/>
  <c r="X237" i="10"/>
  <c r="Y237" i="10"/>
  <c r="Z237" i="10"/>
  <c r="AA237" i="10"/>
  <c r="AB237" i="10"/>
  <c r="AC237" i="10"/>
  <c r="AD237" i="10"/>
  <c r="AF237" i="10"/>
  <c r="AG237" i="10"/>
  <c r="AH237" i="10"/>
  <c r="AI237" i="10"/>
  <c r="AT237" i="10"/>
  <c r="AU237" i="10"/>
  <c r="AV237" i="10"/>
  <c r="AW237" i="10"/>
  <c r="AX237" i="10"/>
  <c r="AY237" i="10"/>
  <c r="AZ237" i="10"/>
  <c r="BA237" i="10"/>
  <c r="BB237" i="10"/>
  <c r="BC237" i="10"/>
  <c r="D225" i="10"/>
  <c r="E225" i="10"/>
  <c r="F225" i="10"/>
  <c r="G225" i="10"/>
  <c r="H225" i="10"/>
  <c r="I225" i="10"/>
  <c r="T225" i="10"/>
  <c r="U225" i="10"/>
  <c r="V225" i="10"/>
  <c r="W225" i="10"/>
  <c r="X225" i="10"/>
  <c r="Y225" i="10"/>
  <c r="Z225" i="10"/>
  <c r="AA225" i="10"/>
  <c r="AB225" i="10"/>
  <c r="AC225" i="10"/>
  <c r="AD225" i="10"/>
  <c r="AF225" i="10"/>
  <c r="AG225" i="10"/>
  <c r="AH225" i="10"/>
  <c r="AI225" i="10"/>
  <c r="AT225" i="10"/>
  <c r="AU225" i="10"/>
  <c r="AV225" i="10"/>
  <c r="AW225" i="10"/>
  <c r="AX225" i="10"/>
  <c r="AY225" i="10"/>
  <c r="AZ225" i="10"/>
  <c r="BA225" i="10"/>
  <c r="BB225" i="10"/>
  <c r="BC225" i="10"/>
  <c r="D221" i="10"/>
  <c r="E221" i="10"/>
  <c r="F221" i="10"/>
  <c r="G221" i="10"/>
  <c r="H221" i="10"/>
  <c r="I221" i="10"/>
  <c r="T221" i="10"/>
  <c r="U221" i="10"/>
  <c r="V221" i="10"/>
  <c r="W221" i="10"/>
  <c r="X221" i="10"/>
  <c r="Y221" i="10"/>
  <c r="Z221" i="10"/>
  <c r="AA221" i="10"/>
  <c r="AB221" i="10"/>
  <c r="AC221" i="10"/>
  <c r="AD221" i="10"/>
  <c r="AF221" i="10"/>
  <c r="AG221" i="10"/>
  <c r="AH221" i="10"/>
  <c r="AI221" i="10"/>
  <c r="AT221" i="10"/>
  <c r="AU221" i="10"/>
  <c r="AV221" i="10"/>
  <c r="AW221" i="10"/>
  <c r="AX221" i="10"/>
  <c r="AY221" i="10"/>
  <c r="AZ221" i="10"/>
  <c r="BA221" i="10"/>
  <c r="BB221" i="10"/>
  <c r="BC221" i="10"/>
  <c r="D217" i="10"/>
  <c r="E217" i="10"/>
  <c r="F217" i="10"/>
  <c r="G217" i="10"/>
  <c r="H217" i="10"/>
  <c r="I217" i="10"/>
  <c r="T217" i="10"/>
  <c r="U217" i="10"/>
  <c r="V217" i="10"/>
  <c r="W217" i="10"/>
  <c r="X217" i="10"/>
  <c r="Y217" i="10"/>
  <c r="Z217" i="10"/>
  <c r="AA217" i="10"/>
  <c r="AB217" i="10"/>
  <c r="AC217" i="10"/>
  <c r="AD217" i="10"/>
  <c r="AF217" i="10"/>
  <c r="AG217" i="10"/>
  <c r="AH217" i="10"/>
  <c r="AI217" i="10"/>
  <c r="AT217" i="10"/>
  <c r="AU217" i="10"/>
  <c r="AV217" i="10"/>
  <c r="AW217" i="10"/>
  <c r="AX217" i="10"/>
  <c r="AY217" i="10"/>
  <c r="AZ217" i="10"/>
  <c r="BA217" i="10"/>
  <c r="BB217" i="10"/>
  <c r="BC217" i="10"/>
  <c r="D215" i="10"/>
  <c r="E215" i="10"/>
  <c r="F215" i="10"/>
  <c r="G215" i="10"/>
  <c r="H215" i="10"/>
  <c r="I215" i="10"/>
  <c r="T215" i="10"/>
  <c r="U215" i="10"/>
  <c r="V215" i="10"/>
  <c r="W215" i="10"/>
  <c r="X215" i="10"/>
  <c r="Y215" i="10"/>
  <c r="Z215" i="10"/>
  <c r="AA215" i="10"/>
  <c r="AB215" i="10"/>
  <c r="AC215" i="10"/>
  <c r="AD215" i="10"/>
  <c r="AF215" i="10"/>
  <c r="AG215" i="10"/>
  <c r="AH215" i="10"/>
  <c r="AI215" i="10"/>
  <c r="AT215" i="10"/>
  <c r="AU215" i="10"/>
  <c r="AV215" i="10"/>
  <c r="AW215" i="10"/>
  <c r="AX215" i="10"/>
  <c r="AY215" i="10"/>
  <c r="AZ215" i="10"/>
  <c r="BA215" i="10"/>
  <c r="BB215" i="10"/>
  <c r="BC215" i="10"/>
  <c r="D211" i="10"/>
  <c r="E211" i="10"/>
  <c r="F211" i="10"/>
  <c r="G211" i="10"/>
  <c r="H211" i="10"/>
  <c r="I211" i="10"/>
  <c r="T211" i="10"/>
  <c r="U211" i="10"/>
  <c r="V211" i="10"/>
  <c r="W211" i="10"/>
  <c r="X211" i="10"/>
  <c r="Y211" i="10"/>
  <c r="Z211" i="10"/>
  <c r="AA211" i="10"/>
  <c r="AB211" i="10"/>
  <c r="AC211" i="10"/>
  <c r="AD211" i="10"/>
  <c r="AF211" i="10"/>
  <c r="AG211" i="10"/>
  <c r="AH211" i="10"/>
  <c r="AI211" i="10"/>
  <c r="AT211" i="10"/>
  <c r="AU211" i="10"/>
  <c r="AV211" i="10"/>
  <c r="AW211" i="10"/>
  <c r="AX211" i="10"/>
  <c r="AY211" i="10"/>
  <c r="AZ211" i="10"/>
  <c r="BA211" i="10"/>
  <c r="BB211" i="10"/>
  <c r="BC211" i="10"/>
  <c r="D196" i="10"/>
  <c r="E196" i="10"/>
  <c r="F196" i="10"/>
  <c r="G196" i="10"/>
  <c r="H196" i="10"/>
  <c r="I196" i="10"/>
  <c r="T196" i="10"/>
  <c r="U196" i="10"/>
  <c r="V196" i="10"/>
  <c r="W196" i="10"/>
  <c r="X196" i="10"/>
  <c r="Y196" i="10"/>
  <c r="Z196" i="10"/>
  <c r="AA196" i="10"/>
  <c r="AB196" i="10"/>
  <c r="AC196" i="10"/>
  <c r="AD196" i="10"/>
  <c r="AF196" i="10"/>
  <c r="AG196" i="10"/>
  <c r="AH196" i="10"/>
  <c r="AI196" i="10"/>
  <c r="AT196" i="10"/>
  <c r="AU196" i="10"/>
  <c r="AV196" i="10"/>
  <c r="AW196" i="10"/>
  <c r="AX196" i="10"/>
  <c r="AY196" i="10"/>
  <c r="AZ196" i="10"/>
  <c r="BA196" i="10"/>
  <c r="BB196" i="10"/>
  <c r="BC196" i="10"/>
  <c r="D191" i="10"/>
  <c r="E191" i="10"/>
  <c r="F191" i="10"/>
  <c r="G191" i="10"/>
  <c r="H191" i="10"/>
  <c r="I191" i="10"/>
  <c r="T191" i="10"/>
  <c r="U191" i="10"/>
  <c r="V191" i="10"/>
  <c r="W191" i="10"/>
  <c r="X191" i="10"/>
  <c r="Y191" i="10"/>
  <c r="Z191" i="10"/>
  <c r="AA191" i="10"/>
  <c r="AB191" i="10"/>
  <c r="AC191" i="10"/>
  <c r="AD191" i="10"/>
  <c r="AF191" i="10"/>
  <c r="AG191" i="10"/>
  <c r="AH191" i="10"/>
  <c r="AI191" i="10"/>
  <c r="AT191" i="10"/>
  <c r="AU191" i="10"/>
  <c r="AV191" i="10"/>
  <c r="AW191" i="10"/>
  <c r="AX191" i="10"/>
  <c r="AY191" i="10"/>
  <c r="AZ191" i="10"/>
  <c r="BA191" i="10"/>
  <c r="BB191" i="10"/>
  <c r="BC191" i="10"/>
  <c r="D189" i="10"/>
  <c r="E189" i="10"/>
  <c r="F189" i="10"/>
  <c r="G189" i="10"/>
  <c r="H189" i="10"/>
  <c r="I189" i="10"/>
  <c r="T189" i="10"/>
  <c r="U189" i="10"/>
  <c r="V189" i="10"/>
  <c r="W189" i="10"/>
  <c r="X189" i="10"/>
  <c r="Y189" i="10"/>
  <c r="Z189" i="10"/>
  <c r="AA189" i="10"/>
  <c r="AB189" i="10"/>
  <c r="AC189" i="10"/>
  <c r="AD189" i="10"/>
  <c r="AF189" i="10"/>
  <c r="AG189" i="10"/>
  <c r="AH189" i="10"/>
  <c r="AI189" i="10"/>
  <c r="AT189" i="10"/>
  <c r="AU189" i="10"/>
  <c r="AV189" i="10"/>
  <c r="AW189" i="10"/>
  <c r="AX189" i="10"/>
  <c r="AY189" i="10"/>
  <c r="AZ189" i="10"/>
  <c r="BA189" i="10"/>
  <c r="BB189" i="10"/>
  <c r="BC189" i="10"/>
  <c r="D170" i="10"/>
  <c r="E170" i="10"/>
  <c r="F170" i="10"/>
  <c r="G170" i="10"/>
  <c r="H170" i="10"/>
  <c r="I170" i="10"/>
  <c r="T170" i="10"/>
  <c r="U170" i="10"/>
  <c r="V170" i="10"/>
  <c r="W170" i="10"/>
  <c r="X170" i="10"/>
  <c r="Y170" i="10"/>
  <c r="Z170" i="10"/>
  <c r="AA170" i="10"/>
  <c r="AB170" i="10"/>
  <c r="AC170" i="10"/>
  <c r="AD170" i="10"/>
  <c r="AF170" i="10"/>
  <c r="AG170" i="10"/>
  <c r="AH170" i="10"/>
  <c r="AI170" i="10"/>
  <c r="AT170" i="10"/>
  <c r="AU170" i="10"/>
  <c r="AV170" i="10"/>
  <c r="AW170" i="10"/>
  <c r="AX170" i="10"/>
  <c r="AY170" i="10"/>
  <c r="AZ170" i="10"/>
  <c r="BA170" i="10"/>
  <c r="BB170" i="10"/>
  <c r="BC170" i="10"/>
  <c r="D152" i="10"/>
  <c r="E152" i="10"/>
  <c r="F152" i="10"/>
  <c r="G152" i="10"/>
  <c r="H152" i="10"/>
  <c r="I152" i="10"/>
  <c r="T152" i="10"/>
  <c r="U152" i="10"/>
  <c r="V152" i="10"/>
  <c r="W152" i="10"/>
  <c r="X152" i="10"/>
  <c r="Y152" i="10"/>
  <c r="Z152" i="10"/>
  <c r="AA152" i="10"/>
  <c r="AB152" i="10"/>
  <c r="AC152" i="10"/>
  <c r="AD152" i="10"/>
  <c r="AF152" i="10"/>
  <c r="AG152" i="10"/>
  <c r="AH152" i="10"/>
  <c r="AI152" i="10"/>
  <c r="AT152" i="10"/>
  <c r="AU152" i="10"/>
  <c r="AV152" i="10"/>
  <c r="AW152" i="10"/>
  <c r="AX152" i="10"/>
  <c r="AY152" i="10"/>
  <c r="AZ152" i="10"/>
  <c r="BA152" i="10"/>
  <c r="BB152" i="10"/>
  <c r="BC152" i="10"/>
  <c r="D134" i="10"/>
  <c r="E134" i="10"/>
  <c r="F134" i="10"/>
  <c r="G134" i="10"/>
  <c r="H134" i="10"/>
  <c r="I134" i="10"/>
  <c r="T134" i="10"/>
  <c r="U134" i="10"/>
  <c r="V134" i="10"/>
  <c r="W134" i="10"/>
  <c r="X134" i="10"/>
  <c r="Y134" i="10"/>
  <c r="Z134" i="10"/>
  <c r="AA134" i="10"/>
  <c r="AB134" i="10"/>
  <c r="AC134" i="10"/>
  <c r="AD134" i="10"/>
  <c r="AF134" i="10"/>
  <c r="AG134" i="10"/>
  <c r="AH134" i="10"/>
  <c r="AI134" i="10"/>
  <c r="AT134" i="10"/>
  <c r="AU134" i="10"/>
  <c r="AV134" i="10"/>
  <c r="AW134" i="10"/>
  <c r="AX134" i="10"/>
  <c r="AY134" i="10"/>
  <c r="AZ134" i="10"/>
  <c r="BA134" i="10"/>
  <c r="BB134" i="10"/>
  <c r="BC134" i="10"/>
  <c r="D132" i="10"/>
  <c r="E132" i="10"/>
  <c r="F132" i="10"/>
  <c r="G132" i="10"/>
  <c r="H132" i="10"/>
  <c r="I132" i="10"/>
  <c r="T132" i="10"/>
  <c r="U132" i="10"/>
  <c r="V132" i="10"/>
  <c r="W132" i="10"/>
  <c r="X132" i="10"/>
  <c r="Y132" i="10"/>
  <c r="Z132" i="10"/>
  <c r="AA132" i="10"/>
  <c r="AB132" i="10"/>
  <c r="AC132" i="10"/>
  <c r="AD132" i="10"/>
  <c r="AF132" i="10"/>
  <c r="AG132" i="10"/>
  <c r="AH132" i="10"/>
  <c r="AI132" i="10"/>
  <c r="AT132" i="10"/>
  <c r="AU132" i="10"/>
  <c r="AV132" i="10"/>
  <c r="AW132" i="10"/>
  <c r="AX132" i="10"/>
  <c r="AY132" i="10"/>
  <c r="AZ132" i="10"/>
  <c r="BA132" i="10"/>
  <c r="BB132" i="10"/>
  <c r="BC132" i="10"/>
  <c r="D128" i="10"/>
  <c r="E128" i="10"/>
  <c r="F128" i="10"/>
  <c r="G128" i="10"/>
  <c r="H128" i="10"/>
  <c r="I128" i="10"/>
  <c r="T128" i="10"/>
  <c r="U128" i="10"/>
  <c r="V128" i="10"/>
  <c r="W128" i="10"/>
  <c r="X128" i="10"/>
  <c r="Y128" i="10"/>
  <c r="Z128" i="10"/>
  <c r="AA128" i="10"/>
  <c r="AB128" i="10"/>
  <c r="AC128" i="10"/>
  <c r="AD128" i="10"/>
  <c r="AF128" i="10"/>
  <c r="AG128" i="10"/>
  <c r="AH128" i="10"/>
  <c r="AI128" i="10"/>
  <c r="AT128" i="10"/>
  <c r="AU128" i="10"/>
  <c r="AV128" i="10"/>
  <c r="AW128" i="10"/>
  <c r="AX128" i="10"/>
  <c r="AY128" i="10"/>
  <c r="AZ128" i="10"/>
  <c r="BA128" i="10"/>
  <c r="BB128" i="10"/>
  <c r="BC128" i="10"/>
  <c r="D123" i="10"/>
  <c r="E123" i="10"/>
  <c r="F123" i="10"/>
  <c r="G123" i="10"/>
  <c r="H123" i="10"/>
  <c r="I123" i="10"/>
  <c r="T123" i="10"/>
  <c r="U123" i="10"/>
  <c r="V123" i="10"/>
  <c r="W123" i="10"/>
  <c r="X123" i="10"/>
  <c r="Y123" i="10"/>
  <c r="Z123" i="10"/>
  <c r="AA123" i="10"/>
  <c r="AB123" i="10"/>
  <c r="AC123" i="10"/>
  <c r="AD123" i="10"/>
  <c r="AF123" i="10"/>
  <c r="AG123" i="10"/>
  <c r="AH123" i="10"/>
  <c r="AI123" i="10"/>
  <c r="AT123" i="10"/>
  <c r="AU123" i="10"/>
  <c r="AV123" i="10"/>
  <c r="AW123" i="10"/>
  <c r="AX123" i="10"/>
  <c r="AY123" i="10"/>
  <c r="AZ123" i="10"/>
  <c r="BA123" i="10"/>
  <c r="BB123" i="10"/>
  <c r="BC123" i="10"/>
  <c r="D117" i="10"/>
  <c r="E117" i="10"/>
  <c r="F117" i="10"/>
  <c r="G117" i="10"/>
  <c r="H117" i="10"/>
  <c r="I117" i="10"/>
  <c r="T117" i="10"/>
  <c r="U117" i="10"/>
  <c r="V117" i="10"/>
  <c r="W117" i="10"/>
  <c r="X117" i="10"/>
  <c r="Y117" i="10"/>
  <c r="Z117" i="10"/>
  <c r="AA117" i="10"/>
  <c r="AB117" i="10"/>
  <c r="AC117" i="10"/>
  <c r="AD117" i="10"/>
  <c r="AF117" i="10"/>
  <c r="AG117" i="10"/>
  <c r="AH117" i="10"/>
  <c r="AI117" i="10"/>
  <c r="AT117" i="10"/>
  <c r="AU117" i="10"/>
  <c r="AV117" i="10"/>
  <c r="AW117" i="10"/>
  <c r="AX117" i="10"/>
  <c r="AY117" i="10"/>
  <c r="AZ117" i="10"/>
  <c r="BA117" i="10"/>
  <c r="BB117" i="10"/>
  <c r="BC117" i="10"/>
  <c r="D110" i="10"/>
  <c r="E110" i="10"/>
  <c r="F110" i="10"/>
  <c r="G110" i="10"/>
  <c r="H110" i="10"/>
  <c r="I110" i="10"/>
  <c r="T110" i="10"/>
  <c r="U110" i="10"/>
  <c r="V110" i="10"/>
  <c r="W110" i="10"/>
  <c r="X110" i="10"/>
  <c r="Y110" i="10"/>
  <c r="Z110" i="10"/>
  <c r="AA110" i="10"/>
  <c r="AB110" i="10"/>
  <c r="AC110" i="10"/>
  <c r="AD110" i="10"/>
  <c r="AF110" i="10"/>
  <c r="AG110" i="10"/>
  <c r="AH110" i="10"/>
  <c r="AI110" i="10"/>
  <c r="AT110" i="10"/>
  <c r="AU110" i="10"/>
  <c r="AV110" i="10"/>
  <c r="AW110" i="10"/>
  <c r="AX110" i="10"/>
  <c r="AY110" i="10"/>
  <c r="AZ110" i="10"/>
  <c r="BA110" i="10"/>
  <c r="BB110" i="10"/>
  <c r="BC110" i="10"/>
  <c r="D104" i="10"/>
  <c r="E104" i="10"/>
  <c r="F104" i="10"/>
  <c r="G104" i="10"/>
  <c r="H104" i="10"/>
  <c r="I104" i="10"/>
  <c r="T104" i="10"/>
  <c r="U104" i="10"/>
  <c r="V104" i="10"/>
  <c r="W104" i="10"/>
  <c r="X104" i="10"/>
  <c r="Y104" i="10"/>
  <c r="Z104" i="10"/>
  <c r="AA104" i="10"/>
  <c r="AB104" i="10"/>
  <c r="AC104" i="10"/>
  <c r="AD104" i="10"/>
  <c r="AF104" i="10"/>
  <c r="AG104" i="10"/>
  <c r="AH104" i="10"/>
  <c r="AI104" i="10"/>
  <c r="AT104" i="10"/>
  <c r="AU104" i="10"/>
  <c r="AV104" i="10"/>
  <c r="AW104" i="10"/>
  <c r="AX104" i="10"/>
  <c r="AY104" i="10"/>
  <c r="AZ104" i="10"/>
  <c r="BA104" i="10"/>
  <c r="BB104" i="10"/>
  <c r="BC104" i="10"/>
  <c r="D88" i="10"/>
  <c r="E88" i="10"/>
  <c r="F88" i="10"/>
  <c r="G88" i="10"/>
  <c r="H88" i="10"/>
  <c r="I88" i="10"/>
  <c r="T88" i="10"/>
  <c r="U88" i="10"/>
  <c r="V88" i="10"/>
  <c r="W88" i="10"/>
  <c r="X88" i="10"/>
  <c r="Y88" i="10"/>
  <c r="Z88" i="10"/>
  <c r="AA88" i="10"/>
  <c r="AB88" i="10"/>
  <c r="AC88" i="10"/>
  <c r="AD88" i="10"/>
  <c r="AF88" i="10"/>
  <c r="AG88" i="10"/>
  <c r="AH88" i="10"/>
  <c r="AI88" i="10"/>
  <c r="AT88" i="10"/>
  <c r="AU88" i="10"/>
  <c r="AV88" i="10"/>
  <c r="AW88" i="10"/>
  <c r="AX88" i="10"/>
  <c r="AY88" i="10"/>
  <c r="AZ88" i="10"/>
  <c r="BA88" i="10"/>
  <c r="BB88" i="10"/>
  <c r="BC88" i="10"/>
  <c r="D79" i="10"/>
  <c r="E79" i="10"/>
  <c r="F79" i="10"/>
  <c r="G79" i="10"/>
  <c r="H79" i="10"/>
  <c r="I79" i="10"/>
  <c r="T79" i="10"/>
  <c r="U79" i="10"/>
  <c r="V79" i="10"/>
  <c r="W79" i="10"/>
  <c r="X79" i="10"/>
  <c r="Y79" i="10"/>
  <c r="Z79" i="10"/>
  <c r="AA79" i="10"/>
  <c r="AB79" i="10"/>
  <c r="AC79" i="10"/>
  <c r="AD79" i="10"/>
  <c r="AF79" i="10"/>
  <c r="AG79" i="10"/>
  <c r="AH79" i="10"/>
  <c r="AI79" i="10"/>
  <c r="AT79" i="10"/>
  <c r="AU79" i="10"/>
  <c r="AV79" i="10"/>
  <c r="AW79" i="10"/>
  <c r="AX79" i="10"/>
  <c r="AY79" i="10"/>
  <c r="AZ79" i="10"/>
  <c r="BA79" i="10"/>
  <c r="BB79" i="10"/>
  <c r="BC79" i="10"/>
  <c r="D76" i="10"/>
  <c r="E76" i="10"/>
  <c r="F76" i="10"/>
  <c r="G76" i="10"/>
  <c r="H76" i="10"/>
  <c r="I76" i="10"/>
  <c r="T76" i="10"/>
  <c r="U76" i="10"/>
  <c r="V76" i="10"/>
  <c r="W76" i="10"/>
  <c r="X76" i="10"/>
  <c r="Y76" i="10"/>
  <c r="Z76" i="10"/>
  <c r="AA76" i="10"/>
  <c r="AB76" i="10"/>
  <c r="AC76" i="10"/>
  <c r="AD76" i="10"/>
  <c r="AF76" i="10"/>
  <c r="AG76" i="10"/>
  <c r="AH76" i="10"/>
  <c r="AI76" i="10"/>
  <c r="AT76" i="10"/>
  <c r="AU76" i="10"/>
  <c r="AV76" i="10"/>
  <c r="AW76" i="10"/>
  <c r="AX76" i="10"/>
  <c r="AY76" i="10"/>
  <c r="AZ76" i="10"/>
  <c r="BA76" i="10"/>
  <c r="BB76" i="10"/>
  <c r="BC76" i="10"/>
  <c r="D60" i="10"/>
  <c r="E60" i="10"/>
  <c r="F60" i="10"/>
  <c r="G60" i="10"/>
  <c r="H60" i="10"/>
  <c r="I60" i="10"/>
  <c r="T60" i="10"/>
  <c r="U60" i="10"/>
  <c r="V60" i="10"/>
  <c r="W60" i="10"/>
  <c r="X60" i="10"/>
  <c r="Y60" i="10"/>
  <c r="Z60" i="10"/>
  <c r="AA60" i="10"/>
  <c r="AB60" i="10"/>
  <c r="AC60" i="10"/>
  <c r="AD60" i="10"/>
  <c r="AF60" i="10"/>
  <c r="AG60" i="10"/>
  <c r="AH60" i="10"/>
  <c r="AI60" i="10"/>
  <c r="AT60" i="10"/>
  <c r="AU60" i="10"/>
  <c r="AV60" i="10"/>
  <c r="AW60" i="10"/>
  <c r="AX60" i="10"/>
  <c r="AY60" i="10"/>
  <c r="AZ60" i="10"/>
  <c r="BA60" i="10"/>
  <c r="BB60" i="10"/>
  <c r="BC60" i="10"/>
  <c r="D57" i="10"/>
  <c r="E57" i="10"/>
  <c r="F57" i="10"/>
  <c r="G57" i="10"/>
  <c r="H57" i="10"/>
  <c r="I57" i="10"/>
  <c r="T57" i="10"/>
  <c r="U57" i="10"/>
  <c r="V57" i="10"/>
  <c r="W57" i="10"/>
  <c r="X57" i="10"/>
  <c r="Y57" i="10"/>
  <c r="Z57" i="10"/>
  <c r="AA57" i="10"/>
  <c r="AB57" i="10"/>
  <c r="AC57" i="10"/>
  <c r="AD57" i="10"/>
  <c r="AF57" i="10"/>
  <c r="AG57" i="10"/>
  <c r="AH57" i="10"/>
  <c r="AI57" i="10"/>
  <c r="AT57" i="10"/>
  <c r="AU57" i="10"/>
  <c r="AV57" i="10"/>
  <c r="AW57" i="10"/>
  <c r="AX57" i="10"/>
  <c r="AY57" i="10"/>
  <c r="AZ57" i="10"/>
  <c r="BA57" i="10"/>
  <c r="BB57" i="10"/>
  <c r="BC57" i="10"/>
  <c r="D53" i="10"/>
  <c r="E53" i="10"/>
  <c r="F53" i="10"/>
  <c r="G53" i="10"/>
  <c r="H53" i="10"/>
  <c r="I53" i="10"/>
  <c r="T53" i="10"/>
  <c r="U53" i="10"/>
  <c r="V53" i="10"/>
  <c r="W53" i="10"/>
  <c r="X53" i="10"/>
  <c r="Y53" i="10"/>
  <c r="Z53" i="10"/>
  <c r="AA53" i="10"/>
  <c r="AB53" i="10"/>
  <c r="AC53" i="10"/>
  <c r="AD53" i="10"/>
  <c r="AF53" i="10"/>
  <c r="AG53" i="10"/>
  <c r="AH53" i="10"/>
  <c r="AI53" i="10"/>
  <c r="AT53" i="10"/>
  <c r="AU53" i="10"/>
  <c r="AV53" i="10"/>
  <c r="AW53" i="10"/>
  <c r="AX53" i="10"/>
  <c r="AY53" i="10"/>
  <c r="AZ53" i="10"/>
  <c r="BA53" i="10"/>
  <c r="BB53" i="10"/>
  <c r="BC53" i="10"/>
  <c r="D46" i="10"/>
  <c r="E46" i="10"/>
  <c r="F46" i="10"/>
  <c r="G46" i="10"/>
  <c r="H46" i="10"/>
  <c r="I46" i="10"/>
  <c r="T46" i="10"/>
  <c r="U46" i="10"/>
  <c r="V46" i="10"/>
  <c r="W46" i="10"/>
  <c r="X46" i="10"/>
  <c r="Y46" i="10"/>
  <c r="Z46" i="10"/>
  <c r="AA46" i="10"/>
  <c r="AB46" i="10"/>
  <c r="AC46" i="10"/>
  <c r="AD46" i="10"/>
  <c r="AF46" i="10"/>
  <c r="AG46" i="10"/>
  <c r="AH46" i="10"/>
  <c r="AI46" i="10"/>
  <c r="AT46" i="10"/>
  <c r="AU46" i="10"/>
  <c r="AV46" i="10"/>
  <c r="AW46" i="10"/>
  <c r="AX46" i="10"/>
  <c r="AY46" i="10"/>
  <c r="AZ46" i="10"/>
  <c r="BA46" i="10"/>
  <c r="BB46" i="10"/>
  <c r="BC46" i="10"/>
  <c r="D39" i="10"/>
  <c r="E39" i="10"/>
  <c r="F39" i="10"/>
  <c r="G39" i="10"/>
  <c r="H39" i="10"/>
  <c r="I39" i="10"/>
  <c r="T39" i="10"/>
  <c r="U39" i="10"/>
  <c r="V39" i="10"/>
  <c r="W39" i="10"/>
  <c r="X39" i="10"/>
  <c r="Y39" i="10"/>
  <c r="Z39" i="10"/>
  <c r="AA39" i="10"/>
  <c r="AB39" i="10"/>
  <c r="AC39" i="10"/>
  <c r="AD39" i="10"/>
  <c r="AF39" i="10"/>
  <c r="AG39" i="10"/>
  <c r="AH39" i="10"/>
  <c r="AI39" i="10"/>
  <c r="AT39" i="10"/>
  <c r="AU39" i="10"/>
  <c r="AV39" i="10"/>
  <c r="AW39" i="10"/>
  <c r="AX39" i="10"/>
  <c r="AY39" i="10"/>
  <c r="AZ39" i="10"/>
  <c r="BA39" i="10"/>
  <c r="BB39" i="10"/>
  <c r="BC39" i="10"/>
  <c r="D32" i="10"/>
  <c r="E32" i="10"/>
  <c r="F32" i="10"/>
  <c r="G32" i="10"/>
  <c r="H32" i="10"/>
  <c r="I32" i="10"/>
  <c r="T32" i="10"/>
  <c r="U32" i="10"/>
  <c r="V32" i="10"/>
  <c r="W32" i="10"/>
  <c r="X32" i="10"/>
  <c r="Y32" i="10"/>
  <c r="Z32" i="10"/>
  <c r="AA32" i="10"/>
  <c r="AB32" i="10"/>
  <c r="AC32" i="10"/>
  <c r="AD32" i="10"/>
  <c r="AF32" i="10"/>
  <c r="AG32" i="10"/>
  <c r="AH32" i="10"/>
  <c r="AI32" i="10"/>
  <c r="AT32" i="10"/>
  <c r="AU32" i="10"/>
  <c r="AV32" i="10"/>
  <c r="AW32" i="10"/>
  <c r="AX32" i="10"/>
  <c r="AY32" i="10"/>
  <c r="AZ32" i="10"/>
  <c r="BA32" i="10"/>
  <c r="BB32" i="10"/>
  <c r="BC32" i="10"/>
  <c r="D29" i="10"/>
  <c r="E29" i="10"/>
  <c r="F29" i="10"/>
  <c r="G29" i="10"/>
  <c r="H29" i="10"/>
  <c r="I29" i="10"/>
  <c r="T29" i="10"/>
  <c r="U29" i="10"/>
  <c r="V29" i="10"/>
  <c r="W29" i="10"/>
  <c r="X29" i="10"/>
  <c r="Y29" i="10"/>
  <c r="Z29" i="10"/>
  <c r="AA29" i="10"/>
  <c r="AB29" i="10"/>
  <c r="AC29" i="10"/>
  <c r="AD29" i="10"/>
  <c r="AF29" i="10"/>
  <c r="AG29" i="10"/>
  <c r="AH29" i="10"/>
  <c r="AI29" i="10"/>
  <c r="AT29" i="10"/>
  <c r="AU29" i="10"/>
  <c r="AV29" i="10"/>
  <c r="AW29" i="10"/>
  <c r="AX29" i="10"/>
  <c r="AY29" i="10"/>
  <c r="AZ29" i="10"/>
  <c r="BA29" i="10"/>
  <c r="BB29" i="10"/>
  <c r="BC29" i="10"/>
  <c r="D24" i="10"/>
  <c r="E24" i="10"/>
  <c r="F24" i="10"/>
  <c r="G24" i="10"/>
  <c r="H24" i="10"/>
  <c r="I24" i="10"/>
  <c r="T24" i="10"/>
  <c r="U24" i="10"/>
  <c r="V24" i="10"/>
  <c r="W24" i="10"/>
  <c r="X24" i="10"/>
  <c r="Y24" i="10"/>
  <c r="Z24" i="10"/>
  <c r="AA24" i="10"/>
  <c r="AB24" i="10"/>
  <c r="AC24" i="10"/>
  <c r="AD24" i="10"/>
  <c r="AF24" i="10"/>
  <c r="AG24" i="10"/>
  <c r="AH24" i="10"/>
  <c r="AI24" i="10"/>
  <c r="AT24" i="10"/>
  <c r="AU24" i="10"/>
  <c r="AV24" i="10"/>
  <c r="AW24" i="10"/>
  <c r="AX24" i="10"/>
  <c r="AY24" i="10"/>
  <c r="AZ24" i="10"/>
  <c r="BA24" i="10"/>
  <c r="BB24" i="10"/>
  <c r="BC24" i="10"/>
  <c r="D21" i="10"/>
  <c r="E21" i="10"/>
  <c r="F21" i="10"/>
  <c r="G21" i="10"/>
  <c r="H21" i="10"/>
  <c r="I21" i="10"/>
  <c r="T21" i="10"/>
  <c r="U21" i="10"/>
  <c r="V21" i="10"/>
  <c r="W21" i="10"/>
  <c r="X21" i="10"/>
  <c r="Y21" i="10"/>
  <c r="Z21" i="10"/>
  <c r="AA21" i="10"/>
  <c r="AB21" i="10"/>
  <c r="AC21" i="10"/>
  <c r="AD21" i="10"/>
  <c r="AF21" i="10"/>
  <c r="AG21" i="10"/>
  <c r="AH21" i="10"/>
  <c r="AI21" i="10"/>
  <c r="AT21" i="10"/>
  <c r="AU21" i="10"/>
  <c r="AV21" i="10"/>
  <c r="AW21" i="10"/>
  <c r="AX21" i="10"/>
  <c r="AY21" i="10"/>
  <c r="AZ21" i="10"/>
  <c r="BA21" i="10"/>
  <c r="BB21" i="10"/>
  <c r="BC21" i="10"/>
  <c r="D20" i="10"/>
  <c r="E20" i="10"/>
  <c r="E19" i="10" s="1"/>
  <c r="F20" i="10"/>
  <c r="G20" i="10"/>
  <c r="H20" i="10"/>
  <c r="I20" i="10"/>
  <c r="T20" i="10"/>
  <c r="U20" i="10"/>
  <c r="V20" i="10"/>
  <c r="W20" i="10"/>
  <c r="X20" i="10"/>
  <c r="Y20" i="10"/>
  <c r="Z20" i="10"/>
  <c r="AA20" i="10"/>
  <c r="AB20" i="10"/>
  <c r="AC20" i="10"/>
  <c r="AD20" i="10"/>
  <c r="AF20" i="10"/>
  <c r="AG20" i="10"/>
  <c r="AH20" i="10"/>
  <c r="AI20" i="10"/>
  <c r="AT20" i="10"/>
  <c r="AU20" i="10"/>
  <c r="AV20" i="10"/>
  <c r="AW20" i="10"/>
  <c r="AX20" i="10"/>
  <c r="AY20" i="10"/>
  <c r="AZ20" i="10"/>
  <c r="BA20" i="10"/>
  <c r="BB20" i="10"/>
  <c r="BC20" i="10"/>
  <c r="I19" i="10"/>
  <c r="AH19" i="10"/>
  <c r="AU19" i="10"/>
  <c r="D994" i="8"/>
  <c r="E994" i="8"/>
  <c r="F994" i="8"/>
  <c r="G994" i="8"/>
  <c r="H994" i="8"/>
  <c r="I994" i="8"/>
  <c r="J994" i="8"/>
  <c r="K994" i="8"/>
  <c r="L994" i="8"/>
  <c r="M994" i="8"/>
  <c r="N994" i="8"/>
  <c r="O994" i="8"/>
  <c r="P994" i="8"/>
  <c r="Q994" i="8"/>
  <c r="R994" i="8"/>
  <c r="S994" i="8"/>
  <c r="T994" i="8"/>
  <c r="U994" i="8"/>
  <c r="V994" i="8"/>
  <c r="W994" i="8"/>
  <c r="X994" i="8"/>
  <c r="Y994" i="8"/>
  <c r="Z994" i="8"/>
  <c r="AA994" i="8"/>
  <c r="AB994" i="8"/>
  <c r="AC994" i="8"/>
  <c r="AD994" i="8"/>
  <c r="AE994" i="8"/>
  <c r="AF994" i="8"/>
  <c r="AG994" i="8"/>
  <c r="AH994" i="8"/>
  <c r="AI994" i="8"/>
  <c r="AJ994" i="8"/>
  <c r="AK994" i="8"/>
  <c r="AL994" i="8"/>
  <c r="AM994" i="8"/>
  <c r="AN994" i="8"/>
  <c r="AS994" i="8"/>
  <c r="AT994" i="8"/>
  <c r="AU994" i="8"/>
  <c r="AV994" i="8"/>
  <c r="AW994" i="8"/>
  <c r="AX994" i="8"/>
  <c r="AY994" i="8"/>
  <c r="AZ994" i="8"/>
  <c r="BA994" i="8"/>
  <c r="BB994" i="8"/>
  <c r="BC994" i="8"/>
  <c r="BD994" i="8"/>
  <c r="BE994" i="8"/>
  <c r="BF994" i="8"/>
  <c r="BG994" i="8"/>
  <c r="BH994" i="8"/>
  <c r="BI994" i="8"/>
  <c r="BJ994" i="8"/>
  <c r="BK994" i="8"/>
  <c r="BL994" i="8"/>
  <c r="BM994" i="8"/>
  <c r="BN994" i="8"/>
  <c r="BO994" i="8"/>
  <c r="BP994" i="8"/>
  <c r="BQ994" i="8"/>
  <c r="BR994" i="8"/>
  <c r="BS994" i="8"/>
  <c r="BT994" i="8"/>
  <c r="BU994" i="8"/>
  <c r="BV994" i="8"/>
  <c r="BW994" i="8"/>
  <c r="BX994" i="8"/>
  <c r="BZ994" i="8"/>
  <c r="CA994" i="8"/>
  <c r="D992" i="8"/>
  <c r="E992" i="8"/>
  <c r="H992" i="8"/>
  <c r="J992" i="8"/>
  <c r="K992" i="8"/>
  <c r="L992" i="8"/>
  <c r="M992" i="8"/>
  <c r="N992" i="8"/>
  <c r="O992" i="8"/>
  <c r="P992" i="8"/>
  <c r="Q992" i="8"/>
  <c r="R992" i="8"/>
  <c r="S992" i="8"/>
  <c r="T992" i="8"/>
  <c r="U992" i="8"/>
  <c r="V992" i="8"/>
  <c r="W992" i="8"/>
  <c r="X992" i="8"/>
  <c r="Y992" i="8"/>
  <c r="Z992" i="8"/>
  <c r="AA992" i="8"/>
  <c r="AB992" i="8"/>
  <c r="AC992" i="8"/>
  <c r="AD992" i="8"/>
  <c r="AE992" i="8"/>
  <c r="AF992" i="8"/>
  <c r="AG992" i="8"/>
  <c r="AH992" i="8"/>
  <c r="AI992" i="8"/>
  <c r="AJ992" i="8"/>
  <c r="AK992" i="8"/>
  <c r="AL992" i="8"/>
  <c r="AM992" i="8"/>
  <c r="AN992" i="8"/>
  <c r="AS992" i="8"/>
  <c r="AT992" i="8"/>
  <c r="AU992" i="8"/>
  <c r="AX992" i="8"/>
  <c r="AZ992" i="8"/>
  <c r="BA992" i="8"/>
  <c r="BB992" i="8"/>
  <c r="BC992" i="8"/>
  <c r="BD992" i="8"/>
  <c r="BE992" i="8"/>
  <c r="BF992" i="8"/>
  <c r="BG992" i="8"/>
  <c r="BH992" i="8"/>
  <c r="BI992" i="8"/>
  <c r="BJ992" i="8"/>
  <c r="BK992" i="8"/>
  <c r="BL992" i="8"/>
  <c r="BM992" i="8"/>
  <c r="BN992" i="8"/>
  <c r="BO992" i="8"/>
  <c r="BP992" i="8"/>
  <c r="BQ992" i="8"/>
  <c r="BR992" i="8"/>
  <c r="BS992" i="8"/>
  <c r="BT992" i="8"/>
  <c r="BU992" i="8"/>
  <c r="BV992" i="8"/>
  <c r="BW992" i="8"/>
  <c r="BX992" i="8"/>
  <c r="BZ992" i="8"/>
  <c r="CA992" i="8"/>
  <c r="D989" i="8"/>
  <c r="E989" i="8"/>
  <c r="H989" i="8"/>
  <c r="J989" i="8"/>
  <c r="K989" i="8"/>
  <c r="L989" i="8"/>
  <c r="M989" i="8"/>
  <c r="N989" i="8"/>
  <c r="O989" i="8"/>
  <c r="P989" i="8"/>
  <c r="Q989" i="8"/>
  <c r="R989" i="8"/>
  <c r="S989" i="8"/>
  <c r="T989" i="8"/>
  <c r="U989" i="8"/>
  <c r="V989" i="8"/>
  <c r="W989" i="8"/>
  <c r="X989" i="8"/>
  <c r="Y989" i="8"/>
  <c r="Z989" i="8"/>
  <c r="AA989" i="8"/>
  <c r="AB989" i="8"/>
  <c r="AC989" i="8"/>
  <c r="AD989" i="8"/>
  <c r="AE989" i="8"/>
  <c r="AF989" i="8"/>
  <c r="AG989" i="8"/>
  <c r="AH989" i="8"/>
  <c r="AI989" i="8"/>
  <c r="AJ989" i="8"/>
  <c r="AK989" i="8"/>
  <c r="AL989" i="8"/>
  <c r="AM989" i="8"/>
  <c r="AN989" i="8"/>
  <c r="AS989" i="8"/>
  <c r="AT989" i="8"/>
  <c r="AU989" i="8"/>
  <c r="AX989" i="8"/>
  <c r="AZ989" i="8"/>
  <c r="BA989" i="8"/>
  <c r="BB989" i="8"/>
  <c r="BC989" i="8"/>
  <c r="BD989" i="8"/>
  <c r="BE989" i="8"/>
  <c r="BF989" i="8"/>
  <c r="BG989" i="8"/>
  <c r="BH989" i="8"/>
  <c r="BI989" i="8"/>
  <c r="BJ989" i="8"/>
  <c r="BK989" i="8"/>
  <c r="BL989" i="8"/>
  <c r="BM989" i="8"/>
  <c r="BN989" i="8"/>
  <c r="BO989" i="8"/>
  <c r="BP989" i="8"/>
  <c r="BQ989" i="8"/>
  <c r="BR989" i="8"/>
  <c r="BS989" i="8"/>
  <c r="BT989" i="8"/>
  <c r="BU989" i="8"/>
  <c r="BV989" i="8"/>
  <c r="BW989" i="8"/>
  <c r="BX989" i="8"/>
  <c r="BZ989" i="8"/>
  <c r="CA989" i="8"/>
  <c r="D986" i="8"/>
  <c r="E986" i="8"/>
  <c r="H986" i="8"/>
  <c r="J986" i="8"/>
  <c r="K986" i="8"/>
  <c r="L986" i="8"/>
  <c r="M986" i="8"/>
  <c r="N986" i="8"/>
  <c r="O986" i="8"/>
  <c r="P986" i="8"/>
  <c r="Q986" i="8"/>
  <c r="R986" i="8"/>
  <c r="S986" i="8"/>
  <c r="T986" i="8"/>
  <c r="U986" i="8"/>
  <c r="V986" i="8"/>
  <c r="W986" i="8"/>
  <c r="X986" i="8"/>
  <c r="Y986" i="8"/>
  <c r="Z986" i="8"/>
  <c r="AA986" i="8"/>
  <c r="AB986" i="8"/>
  <c r="AC986" i="8"/>
  <c r="AD986" i="8"/>
  <c r="AE986" i="8"/>
  <c r="AF986" i="8"/>
  <c r="AG986" i="8"/>
  <c r="AH986" i="8"/>
  <c r="AI986" i="8"/>
  <c r="AJ986" i="8"/>
  <c r="AK986" i="8"/>
  <c r="AL986" i="8"/>
  <c r="AM986" i="8"/>
  <c r="AN986" i="8"/>
  <c r="AS986" i="8"/>
  <c r="AT986" i="8"/>
  <c r="AU986" i="8"/>
  <c r="AX986" i="8"/>
  <c r="AZ986" i="8"/>
  <c r="BA986" i="8"/>
  <c r="BB986" i="8"/>
  <c r="BC986" i="8"/>
  <c r="BD986" i="8"/>
  <c r="BE986" i="8"/>
  <c r="BF986" i="8"/>
  <c r="BG986" i="8"/>
  <c r="BH986" i="8"/>
  <c r="BI986" i="8"/>
  <c r="BJ986" i="8"/>
  <c r="BK986" i="8"/>
  <c r="BL986" i="8"/>
  <c r="BM986" i="8"/>
  <c r="BN986" i="8"/>
  <c r="BO986" i="8"/>
  <c r="BP986" i="8"/>
  <c r="BQ986" i="8"/>
  <c r="BR986" i="8"/>
  <c r="BS986" i="8"/>
  <c r="BT986" i="8"/>
  <c r="BU986" i="8"/>
  <c r="BV986" i="8"/>
  <c r="BW986" i="8"/>
  <c r="BX986" i="8"/>
  <c r="BZ986" i="8"/>
  <c r="CA986" i="8"/>
  <c r="D984" i="8"/>
  <c r="E984" i="8"/>
  <c r="H984" i="8"/>
  <c r="J984" i="8"/>
  <c r="K984" i="8"/>
  <c r="L984" i="8"/>
  <c r="M984" i="8"/>
  <c r="N984" i="8"/>
  <c r="O984" i="8"/>
  <c r="P984" i="8"/>
  <c r="Q984" i="8"/>
  <c r="R984" i="8"/>
  <c r="S984" i="8"/>
  <c r="T984" i="8"/>
  <c r="U984" i="8"/>
  <c r="V984" i="8"/>
  <c r="W984" i="8"/>
  <c r="X984" i="8"/>
  <c r="Y984" i="8"/>
  <c r="Z984" i="8"/>
  <c r="AA984" i="8"/>
  <c r="AB984" i="8"/>
  <c r="AC984" i="8"/>
  <c r="AD984" i="8"/>
  <c r="AE984" i="8"/>
  <c r="AF984" i="8"/>
  <c r="AG984" i="8"/>
  <c r="AH984" i="8"/>
  <c r="AI984" i="8"/>
  <c r="AJ984" i="8"/>
  <c r="AK984" i="8"/>
  <c r="AL984" i="8"/>
  <c r="AM984" i="8"/>
  <c r="AN984" i="8"/>
  <c r="AS984" i="8"/>
  <c r="AT984" i="8"/>
  <c r="AU984" i="8"/>
  <c r="AX984" i="8"/>
  <c r="AZ984" i="8"/>
  <c r="BA984" i="8"/>
  <c r="BB984" i="8"/>
  <c r="BC984" i="8"/>
  <c r="BD984" i="8"/>
  <c r="BE984" i="8"/>
  <c r="BF984" i="8"/>
  <c r="BG984" i="8"/>
  <c r="BH984" i="8"/>
  <c r="BI984" i="8"/>
  <c r="BJ984" i="8"/>
  <c r="BK984" i="8"/>
  <c r="BL984" i="8"/>
  <c r="BM984" i="8"/>
  <c r="BN984" i="8"/>
  <c r="BO984" i="8"/>
  <c r="BP984" i="8"/>
  <c r="BQ984" i="8"/>
  <c r="BR984" i="8"/>
  <c r="BS984" i="8"/>
  <c r="BT984" i="8"/>
  <c r="BU984" i="8"/>
  <c r="BV984" i="8"/>
  <c r="BW984" i="8"/>
  <c r="BX984" i="8"/>
  <c r="BZ984" i="8"/>
  <c r="CA984" i="8"/>
  <c r="D982" i="8"/>
  <c r="E982" i="8"/>
  <c r="H982" i="8"/>
  <c r="J982" i="8"/>
  <c r="K982" i="8"/>
  <c r="L982" i="8"/>
  <c r="M982" i="8"/>
  <c r="N982" i="8"/>
  <c r="O982" i="8"/>
  <c r="P982" i="8"/>
  <c r="Q982" i="8"/>
  <c r="R982" i="8"/>
  <c r="S982" i="8"/>
  <c r="T982" i="8"/>
  <c r="U982" i="8"/>
  <c r="V982" i="8"/>
  <c r="W982" i="8"/>
  <c r="X982" i="8"/>
  <c r="Y982" i="8"/>
  <c r="Z982" i="8"/>
  <c r="AA982" i="8"/>
  <c r="AB982" i="8"/>
  <c r="AC982" i="8"/>
  <c r="AD982" i="8"/>
  <c r="AE982" i="8"/>
  <c r="AF982" i="8"/>
  <c r="AG982" i="8"/>
  <c r="AH982" i="8"/>
  <c r="AI982" i="8"/>
  <c r="AJ982" i="8"/>
  <c r="AK982" i="8"/>
  <c r="AL982" i="8"/>
  <c r="AM982" i="8"/>
  <c r="AN982" i="8"/>
  <c r="AS982" i="8"/>
  <c r="AT982" i="8"/>
  <c r="AU982" i="8"/>
  <c r="AX982" i="8"/>
  <c r="AZ982" i="8"/>
  <c r="BA982" i="8"/>
  <c r="BB982" i="8"/>
  <c r="BC982" i="8"/>
  <c r="BD982" i="8"/>
  <c r="BE982" i="8"/>
  <c r="BF982" i="8"/>
  <c r="BG982" i="8"/>
  <c r="BH982" i="8"/>
  <c r="BI982" i="8"/>
  <c r="BJ982" i="8"/>
  <c r="BK982" i="8"/>
  <c r="BL982" i="8"/>
  <c r="BM982" i="8"/>
  <c r="BN982" i="8"/>
  <c r="BO982" i="8"/>
  <c r="BP982" i="8"/>
  <c r="BQ982" i="8"/>
  <c r="BR982" i="8"/>
  <c r="BS982" i="8"/>
  <c r="BT982" i="8"/>
  <c r="BU982" i="8"/>
  <c r="BV982" i="8"/>
  <c r="BW982" i="8"/>
  <c r="BX982" i="8"/>
  <c r="BZ982" i="8"/>
  <c r="CA982" i="8"/>
  <c r="D980" i="8"/>
  <c r="E980" i="8"/>
  <c r="H980" i="8"/>
  <c r="J980" i="8"/>
  <c r="K980" i="8"/>
  <c r="L980" i="8"/>
  <c r="M980" i="8"/>
  <c r="N980" i="8"/>
  <c r="O980" i="8"/>
  <c r="P980" i="8"/>
  <c r="Q980" i="8"/>
  <c r="R980" i="8"/>
  <c r="S980" i="8"/>
  <c r="T980" i="8"/>
  <c r="U980" i="8"/>
  <c r="V980" i="8"/>
  <c r="W980" i="8"/>
  <c r="X980" i="8"/>
  <c r="Y980" i="8"/>
  <c r="Z980" i="8"/>
  <c r="AA980" i="8"/>
  <c r="AB980" i="8"/>
  <c r="AC980" i="8"/>
  <c r="AD980" i="8"/>
  <c r="AE980" i="8"/>
  <c r="AF980" i="8"/>
  <c r="AG980" i="8"/>
  <c r="AH980" i="8"/>
  <c r="AI980" i="8"/>
  <c r="AJ980" i="8"/>
  <c r="AK980" i="8"/>
  <c r="AL980" i="8"/>
  <c r="AM980" i="8"/>
  <c r="AN980" i="8"/>
  <c r="AS980" i="8"/>
  <c r="AT980" i="8"/>
  <c r="AU980" i="8"/>
  <c r="AX980" i="8"/>
  <c r="AZ980" i="8"/>
  <c r="BA980" i="8"/>
  <c r="BB980" i="8"/>
  <c r="BC980" i="8"/>
  <c r="BD980" i="8"/>
  <c r="BE980" i="8"/>
  <c r="BF980" i="8"/>
  <c r="BG980" i="8"/>
  <c r="BH980" i="8"/>
  <c r="BI980" i="8"/>
  <c r="BJ980" i="8"/>
  <c r="BK980" i="8"/>
  <c r="BL980" i="8"/>
  <c r="BM980" i="8"/>
  <c r="BN980" i="8"/>
  <c r="BO980" i="8"/>
  <c r="BP980" i="8"/>
  <c r="BQ980" i="8"/>
  <c r="BR980" i="8"/>
  <c r="BS980" i="8"/>
  <c r="BT980" i="8"/>
  <c r="BU980" i="8"/>
  <c r="BV980" i="8"/>
  <c r="BW980" i="8"/>
  <c r="BX980" i="8"/>
  <c r="BZ980" i="8"/>
  <c r="CA980" i="8"/>
  <c r="D974" i="8"/>
  <c r="E974" i="8"/>
  <c r="H974" i="8"/>
  <c r="J974" i="8"/>
  <c r="K974" i="8"/>
  <c r="L974" i="8"/>
  <c r="M974" i="8"/>
  <c r="N974" i="8"/>
  <c r="O974" i="8"/>
  <c r="P974" i="8"/>
  <c r="Q974" i="8"/>
  <c r="R974" i="8"/>
  <c r="S974" i="8"/>
  <c r="T974" i="8"/>
  <c r="U974" i="8"/>
  <c r="V974" i="8"/>
  <c r="W974" i="8"/>
  <c r="X974" i="8"/>
  <c r="Y974" i="8"/>
  <c r="Z974" i="8"/>
  <c r="AA974" i="8"/>
  <c r="AB974" i="8"/>
  <c r="AC974" i="8"/>
  <c r="AD974" i="8"/>
  <c r="AE974" i="8"/>
  <c r="AF974" i="8"/>
  <c r="AG974" i="8"/>
  <c r="AH974" i="8"/>
  <c r="AI974" i="8"/>
  <c r="AJ974" i="8"/>
  <c r="AK974" i="8"/>
  <c r="AL974" i="8"/>
  <c r="AM974" i="8"/>
  <c r="AN974" i="8"/>
  <c r="AS974" i="8"/>
  <c r="AT974" i="8"/>
  <c r="AU974" i="8"/>
  <c r="AX974" i="8"/>
  <c r="AZ974" i="8"/>
  <c r="BA974" i="8"/>
  <c r="BB974" i="8"/>
  <c r="BC974" i="8"/>
  <c r="BD974" i="8"/>
  <c r="BE974" i="8"/>
  <c r="BF974" i="8"/>
  <c r="BG974" i="8"/>
  <c r="BH974" i="8"/>
  <c r="BI974" i="8"/>
  <c r="BJ974" i="8"/>
  <c r="BK974" i="8"/>
  <c r="BL974" i="8"/>
  <c r="BM974" i="8"/>
  <c r="BN974" i="8"/>
  <c r="BO974" i="8"/>
  <c r="BP974" i="8"/>
  <c r="BQ974" i="8"/>
  <c r="BR974" i="8"/>
  <c r="BS974" i="8"/>
  <c r="BT974" i="8"/>
  <c r="BU974" i="8"/>
  <c r="BV974" i="8"/>
  <c r="BW974" i="8"/>
  <c r="BX974" i="8"/>
  <c r="BZ974" i="8"/>
  <c r="CA974" i="8"/>
  <c r="D968" i="8"/>
  <c r="E968" i="8"/>
  <c r="H968" i="8"/>
  <c r="J968" i="8"/>
  <c r="K968" i="8"/>
  <c r="L968" i="8"/>
  <c r="M968" i="8"/>
  <c r="N968" i="8"/>
  <c r="O968" i="8"/>
  <c r="P968" i="8"/>
  <c r="Q968" i="8"/>
  <c r="R968" i="8"/>
  <c r="S968" i="8"/>
  <c r="T968" i="8"/>
  <c r="U968" i="8"/>
  <c r="V968" i="8"/>
  <c r="W968" i="8"/>
  <c r="X968" i="8"/>
  <c r="Y968" i="8"/>
  <c r="Z968" i="8"/>
  <c r="AA968" i="8"/>
  <c r="AB968" i="8"/>
  <c r="AC968" i="8"/>
  <c r="AD968" i="8"/>
  <c r="AE968" i="8"/>
  <c r="AF968" i="8"/>
  <c r="AG968" i="8"/>
  <c r="AH968" i="8"/>
  <c r="AI968" i="8"/>
  <c r="AJ968" i="8"/>
  <c r="AK968" i="8"/>
  <c r="AL968" i="8"/>
  <c r="AM968" i="8"/>
  <c r="AN968" i="8"/>
  <c r="AS968" i="8"/>
  <c r="AT968" i="8"/>
  <c r="AU968" i="8"/>
  <c r="AX968" i="8"/>
  <c r="AZ968" i="8"/>
  <c r="BA968" i="8"/>
  <c r="BB968" i="8"/>
  <c r="BC968" i="8"/>
  <c r="BD968" i="8"/>
  <c r="BE968" i="8"/>
  <c r="BF968" i="8"/>
  <c r="BG968" i="8"/>
  <c r="BH968" i="8"/>
  <c r="BI968" i="8"/>
  <c r="BJ968" i="8"/>
  <c r="BK968" i="8"/>
  <c r="BL968" i="8"/>
  <c r="BM968" i="8"/>
  <c r="BN968" i="8"/>
  <c r="BO968" i="8"/>
  <c r="BP968" i="8"/>
  <c r="BQ968" i="8"/>
  <c r="BR968" i="8"/>
  <c r="BS968" i="8"/>
  <c r="BT968" i="8"/>
  <c r="BU968" i="8"/>
  <c r="BV968" i="8"/>
  <c r="BW968" i="8"/>
  <c r="BX968" i="8"/>
  <c r="BZ968" i="8"/>
  <c r="CA968" i="8"/>
  <c r="D966" i="8"/>
  <c r="E966" i="8"/>
  <c r="H966" i="8"/>
  <c r="J966" i="8"/>
  <c r="K966" i="8"/>
  <c r="L966" i="8"/>
  <c r="M966" i="8"/>
  <c r="N966" i="8"/>
  <c r="O966" i="8"/>
  <c r="P966" i="8"/>
  <c r="Q966" i="8"/>
  <c r="R966" i="8"/>
  <c r="S966" i="8"/>
  <c r="T966" i="8"/>
  <c r="U966" i="8"/>
  <c r="V966" i="8"/>
  <c r="W966" i="8"/>
  <c r="X966" i="8"/>
  <c r="Y966" i="8"/>
  <c r="Z966" i="8"/>
  <c r="AA966" i="8"/>
  <c r="AB966" i="8"/>
  <c r="AC966" i="8"/>
  <c r="AD966" i="8"/>
  <c r="AE966" i="8"/>
  <c r="AF966" i="8"/>
  <c r="AG966" i="8"/>
  <c r="AH966" i="8"/>
  <c r="AI966" i="8"/>
  <c r="AJ966" i="8"/>
  <c r="AK966" i="8"/>
  <c r="AL966" i="8"/>
  <c r="AM966" i="8"/>
  <c r="AN966" i="8"/>
  <c r="AS966" i="8"/>
  <c r="AT966" i="8"/>
  <c r="AU966" i="8"/>
  <c r="AX966" i="8"/>
  <c r="AZ966" i="8"/>
  <c r="BA966" i="8"/>
  <c r="BB966" i="8"/>
  <c r="BC966" i="8"/>
  <c r="BD966" i="8"/>
  <c r="BE966" i="8"/>
  <c r="BF966" i="8"/>
  <c r="BG966" i="8"/>
  <c r="BH966" i="8"/>
  <c r="BI966" i="8"/>
  <c r="BJ966" i="8"/>
  <c r="BK966" i="8"/>
  <c r="BL966" i="8"/>
  <c r="BM966" i="8"/>
  <c r="BN966" i="8"/>
  <c r="BO966" i="8"/>
  <c r="BP966" i="8"/>
  <c r="BQ966" i="8"/>
  <c r="BR966" i="8"/>
  <c r="BS966" i="8"/>
  <c r="BT966" i="8"/>
  <c r="BU966" i="8"/>
  <c r="BV966" i="8"/>
  <c r="BW966" i="8"/>
  <c r="BX966" i="8"/>
  <c r="BZ966" i="8"/>
  <c r="CA966" i="8"/>
  <c r="D961" i="8"/>
  <c r="E961" i="8"/>
  <c r="H961" i="8"/>
  <c r="J961" i="8"/>
  <c r="K961" i="8"/>
  <c r="L961" i="8"/>
  <c r="M961" i="8"/>
  <c r="N961" i="8"/>
  <c r="O961" i="8"/>
  <c r="P961" i="8"/>
  <c r="Q961" i="8"/>
  <c r="R961" i="8"/>
  <c r="S961" i="8"/>
  <c r="T961" i="8"/>
  <c r="U961" i="8"/>
  <c r="V961" i="8"/>
  <c r="W961" i="8"/>
  <c r="X961" i="8"/>
  <c r="Y961" i="8"/>
  <c r="Z961" i="8"/>
  <c r="AA961" i="8"/>
  <c r="AB961" i="8"/>
  <c r="AC961" i="8"/>
  <c r="AD961" i="8"/>
  <c r="AE961" i="8"/>
  <c r="AF961" i="8"/>
  <c r="AG961" i="8"/>
  <c r="AH961" i="8"/>
  <c r="AI961" i="8"/>
  <c r="AJ961" i="8"/>
  <c r="AK961" i="8"/>
  <c r="AL961" i="8"/>
  <c r="AM961" i="8"/>
  <c r="AN961" i="8"/>
  <c r="AS961" i="8"/>
  <c r="AT961" i="8"/>
  <c r="AU961" i="8"/>
  <c r="AX961" i="8"/>
  <c r="AZ961" i="8"/>
  <c r="BA961" i="8"/>
  <c r="BB961" i="8"/>
  <c r="BC961" i="8"/>
  <c r="BD961" i="8"/>
  <c r="BE961" i="8"/>
  <c r="BF961" i="8"/>
  <c r="BG961" i="8"/>
  <c r="BH961" i="8"/>
  <c r="BI961" i="8"/>
  <c r="BJ961" i="8"/>
  <c r="BK961" i="8"/>
  <c r="BL961" i="8"/>
  <c r="BM961" i="8"/>
  <c r="BN961" i="8"/>
  <c r="BO961" i="8"/>
  <c r="BP961" i="8"/>
  <c r="BQ961" i="8"/>
  <c r="BR961" i="8"/>
  <c r="BS961" i="8"/>
  <c r="BT961" i="8"/>
  <c r="BU961" i="8"/>
  <c r="BV961" i="8"/>
  <c r="BW961" i="8"/>
  <c r="BX961" i="8"/>
  <c r="BZ961" i="8"/>
  <c r="CA961" i="8"/>
  <c r="D951" i="8"/>
  <c r="E951" i="8"/>
  <c r="H951" i="8"/>
  <c r="J951" i="8"/>
  <c r="K951" i="8"/>
  <c r="L951" i="8"/>
  <c r="M951" i="8"/>
  <c r="N951" i="8"/>
  <c r="O951" i="8"/>
  <c r="P951" i="8"/>
  <c r="Q951" i="8"/>
  <c r="R951" i="8"/>
  <c r="S951" i="8"/>
  <c r="T951" i="8"/>
  <c r="U951" i="8"/>
  <c r="V951" i="8"/>
  <c r="W951" i="8"/>
  <c r="X951" i="8"/>
  <c r="Y951" i="8"/>
  <c r="Z951" i="8"/>
  <c r="AA951" i="8"/>
  <c r="AB951" i="8"/>
  <c r="AC951" i="8"/>
  <c r="AD951" i="8"/>
  <c r="AE951" i="8"/>
  <c r="AF951" i="8"/>
  <c r="AG951" i="8"/>
  <c r="AH951" i="8"/>
  <c r="AI951" i="8"/>
  <c r="AJ951" i="8"/>
  <c r="AK951" i="8"/>
  <c r="AL951" i="8"/>
  <c r="AM951" i="8"/>
  <c r="AN951" i="8"/>
  <c r="AS951" i="8"/>
  <c r="AT951" i="8"/>
  <c r="AU951" i="8"/>
  <c r="AX951" i="8"/>
  <c r="AZ951" i="8"/>
  <c r="BA951" i="8"/>
  <c r="BB951" i="8"/>
  <c r="BC951" i="8"/>
  <c r="BD951" i="8"/>
  <c r="BE951" i="8"/>
  <c r="BF951" i="8"/>
  <c r="BG951" i="8"/>
  <c r="BH951" i="8"/>
  <c r="BI951" i="8"/>
  <c r="BJ951" i="8"/>
  <c r="BK951" i="8"/>
  <c r="BL951" i="8"/>
  <c r="BM951" i="8"/>
  <c r="BN951" i="8"/>
  <c r="BO951" i="8"/>
  <c r="BP951" i="8"/>
  <c r="BQ951" i="8"/>
  <c r="BR951" i="8"/>
  <c r="BS951" i="8"/>
  <c r="BT951" i="8"/>
  <c r="BU951" i="8"/>
  <c r="BV951" i="8"/>
  <c r="BW951" i="8"/>
  <c r="BX951" i="8"/>
  <c r="BZ951" i="8"/>
  <c r="CA951" i="8"/>
  <c r="D949" i="8"/>
  <c r="E949" i="8"/>
  <c r="H949" i="8"/>
  <c r="J949" i="8"/>
  <c r="K949" i="8"/>
  <c r="L949" i="8"/>
  <c r="M949" i="8"/>
  <c r="N949" i="8"/>
  <c r="O949" i="8"/>
  <c r="P949" i="8"/>
  <c r="Q949" i="8"/>
  <c r="R949" i="8"/>
  <c r="S949" i="8"/>
  <c r="T949" i="8"/>
  <c r="U949" i="8"/>
  <c r="V949" i="8"/>
  <c r="W949" i="8"/>
  <c r="X949" i="8"/>
  <c r="Y949" i="8"/>
  <c r="Z949" i="8"/>
  <c r="AA949" i="8"/>
  <c r="AB949" i="8"/>
  <c r="AC949" i="8"/>
  <c r="AD949" i="8"/>
  <c r="AE949" i="8"/>
  <c r="AF949" i="8"/>
  <c r="AG949" i="8"/>
  <c r="AH949" i="8"/>
  <c r="AI949" i="8"/>
  <c r="AJ949" i="8"/>
  <c r="AK949" i="8"/>
  <c r="AL949" i="8"/>
  <c r="AM949" i="8"/>
  <c r="AN949" i="8"/>
  <c r="AS949" i="8"/>
  <c r="AT949" i="8"/>
  <c r="AU949" i="8"/>
  <c r="AX949" i="8"/>
  <c r="AZ949" i="8"/>
  <c r="BA949" i="8"/>
  <c r="BB949" i="8"/>
  <c r="BC949" i="8"/>
  <c r="BD949" i="8"/>
  <c r="BE949" i="8"/>
  <c r="BF949" i="8"/>
  <c r="BG949" i="8"/>
  <c r="BH949" i="8"/>
  <c r="BI949" i="8"/>
  <c r="BJ949" i="8"/>
  <c r="BK949" i="8"/>
  <c r="BL949" i="8"/>
  <c r="BM949" i="8"/>
  <c r="BN949" i="8"/>
  <c r="BO949" i="8"/>
  <c r="BP949" i="8"/>
  <c r="BQ949" i="8"/>
  <c r="BR949" i="8"/>
  <c r="BS949" i="8"/>
  <c r="BT949" i="8"/>
  <c r="BU949" i="8"/>
  <c r="BV949" i="8"/>
  <c r="BW949" i="8"/>
  <c r="BX949" i="8"/>
  <c r="BZ949" i="8"/>
  <c r="CA949" i="8"/>
  <c r="D944" i="8"/>
  <c r="E944" i="8"/>
  <c r="H944" i="8"/>
  <c r="J944" i="8"/>
  <c r="K944" i="8"/>
  <c r="L944" i="8"/>
  <c r="M944" i="8"/>
  <c r="N944" i="8"/>
  <c r="O944" i="8"/>
  <c r="P944" i="8"/>
  <c r="Q944" i="8"/>
  <c r="R944" i="8"/>
  <c r="S944" i="8"/>
  <c r="T944" i="8"/>
  <c r="U944" i="8"/>
  <c r="V944" i="8"/>
  <c r="W944" i="8"/>
  <c r="X944" i="8"/>
  <c r="Y944" i="8"/>
  <c r="Z944" i="8"/>
  <c r="AA944" i="8"/>
  <c r="AB944" i="8"/>
  <c r="AC944" i="8"/>
  <c r="AD944" i="8"/>
  <c r="AE944" i="8"/>
  <c r="AF944" i="8"/>
  <c r="AG944" i="8"/>
  <c r="AH944" i="8"/>
  <c r="AI944" i="8"/>
  <c r="AJ944" i="8"/>
  <c r="AK944" i="8"/>
  <c r="AL944" i="8"/>
  <c r="AM944" i="8"/>
  <c r="AN944" i="8"/>
  <c r="AS944" i="8"/>
  <c r="AT944" i="8"/>
  <c r="AU944" i="8"/>
  <c r="AX944" i="8"/>
  <c r="AZ944" i="8"/>
  <c r="BA944" i="8"/>
  <c r="BB944" i="8"/>
  <c r="BC944" i="8"/>
  <c r="BD944" i="8"/>
  <c r="BE944" i="8"/>
  <c r="BF944" i="8"/>
  <c r="BG944" i="8"/>
  <c r="BH944" i="8"/>
  <c r="BI944" i="8"/>
  <c r="BJ944" i="8"/>
  <c r="BK944" i="8"/>
  <c r="BL944" i="8"/>
  <c r="BM944" i="8"/>
  <c r="BN944" i="8"/>
  <c r="BO944" i="8"/>
  <c r="BP944" i="8"/>
  <c r="BQ944" i="8"/>
  <c r="BR944" i="8"/>
  <c r="BS944" i="8"/>
  <c r="BT944" i="8"/>
  <c r="BU944" i="8"/>
  <c r="BV944" i="8"/>
  <c r="BW944" i="8"/>
  <c r="BX944" i="8"/>
  <c r="BZ944" i="8"/>
  <c r="CA944" i="8"/>
  <c r="D941" i="8"/>
  <c r="E941" i="8"/>
  <c r="H941" i="8"/>
  <c r="J941" i="8"/>
  <c r="K941" i="8"/>
  <c r="L941" i="8"/>
  <c r="M941" i="8"/>
  <c r="N941" i="8"/>
  <c r="O941" i="8"/>
  <c r="P941" i="8"/>
  <c r="Q941" i="8"/>
  <c r="R941" i="8"/>
  <c r="S941" i="8"/>
  <c r="T941" i="8"/>
  <c r="U941" i="8"/>
  <c r="V941" i="8"/>
  <c r="W941" i="8"/>
  <c r="X941" i="8"/>
  <c r="Y941" i="8"/>
  <c r="Z941" i="8"/>
  <c r="AA941" i="8"/>
  <c r="AB941" i="8"/>
  <c r="AC941" i="8"/>
  <c r="AD941" i="8"/>
  <c r="AE941" i="8"/>
  <c r="AF941" i="8"/>
  <c r="AG941" i="8"/>
  <c r="AH941" i="8"/>
  <c r="AI941" i="8"/>
  <c r="AJ941" i="8"/>
  <c r="AK941" i="8"/>
  <c r="AL941" i="8"/>
  <c r="AM941" i="8"/>
  <c r="AN941" i="8"/>
  <c r="AS941" i="8"/>
  <c r="AT941" i="8"/>
  <c r="AU941" i="8"/>
  <c r="AX941" i="8"/>
  <c r="AZ941" i="8"/>
  <c r="BA941" i="8"/>
  <c r="BB941" i="8"/>
  <c r="BC941" i="8"/>
  <c r="BD941" i="8"/>
  <c r="BE941" i="8"/>
  <c r="BF941" i="8"/>
  <c r="BG941" i="8"/>
  <c r="BH941" i="8"/>
  <c r="BI941" i="8"/>
  <c r="BJ941" i="8"/>
  <c r="BK941" i="8"/>
  <c r="BL941" i="8"/>
  <c r="BM941" i="8"/>
  <c r="BN941" i="8"/>
  <c r="BO941" i="8"/>
  <c r="BP941" i="8"/>
  <c r="BQ941" i="8"/>
  <c r="BR941" i="8"/>
  <c r="BS941" i="8"/>
  <c r="BT941" i="8"/>
  <c r="BU941" i="8"/>
  <c r="BV941" i="8"/>
  <c r="BW941" i="8"/>
  <c r="BX941" i="8"/>
  <c r="BZ941" i="8"/>
  <c r="CA941" i="8"/>
  <c r="D939" i="8"/>
  <c r="E939" i="8"/>
  <c r="H939" i="8"/>
  <c r="J939" i="8"/>
  <c r="K939" i="8"/>
  <c r="L939" i="8"/>
  <c r="M939" i="8"/>
  <c r="N939" i="8"/>
  <c r="O939" i="8"/>
  <c r="P939" i="8"/>
  <c r="Q939" i="8"/>
  <c r="R939" i="8"/>
  <c r="S939" i="8"/>
  <c r="T939" i="8"/>
  <c r="U939" i="8"/>
  <c r="V939" i="8"/>
  <c r="W939" i="8"/>
  <c r="X939" i="8"/>
  <c r="Y939" i="8"/>
  <c r="Z939" i="8"/>
  <c r="AA939" i="8"/>
  <c r="AB939" i="8"/>
  <c r="AC939" i="8"/>
  <c r="AD939" i="8"/>
  <c r="AE939" i="8"/>
  <c r="AF939" i="8"/>
  <c r="AG939" i="8"/>
  <c r="AH939" i="8"/>
  <c r="AI939" i="8"/>
  <c r="AJ939" i="8"/>
  <c r="AK939" i="8"/>
  <c r="AL939" i="8"/>
  <c r="AM939" i="8"/>
  <c r="AN939" i="8"/>
  <c r="AS939" i="8"/>
  <c r="AT939" i="8"/>
  <c r="AU939" i="8"/>
  <c r="AX939" i="8"/>
  <c r="AZ939" i="8"/>
  <c r="BA939" i="8"/>
  <c r="BB939" i="8"/>
  <c r="BC939" i="8"/>
  <c r="BD939" i="8"/>
  <c r="BE939" i="8"/>
  <c r="BF939" i="8"/>
  <c r="BG939" i="8"/>
  <c r="BH939" i="8"/>
  <c r="BI939" i="8"/>
  <c r="BJ939" i="8"/>
  <c r="BK939" i="8"/>
  <c r="BL939" i="8"/>
  <c r="BM939" i="8"/>
  <c r="BN939" i="8"/>
  <c r="BO939" i="8"/>
  <c r="BP939" i="8"/>
  <c r="BQ939" i="8"/>
  <c r="BR939" i="8"/>
  <c r="BS939" i="8"/>
  <c r="BT939" i="8"/>
  <c r="BU939" i="8"/>
  <c r="BV939" i="8"/>
  <c r="BW939" i="8"/>
  <c r="BX939" i="8"/>
  <c r="BZ939" i="8"/>
  <c r="CA939" i="8"/>
  <c r="D934" i="8"/>
  <c r="E934" i="8"/>
  <c r="H934" i="8"/>
  <c r="J934" i="8"/>
  <c r="K934" i="8"/>
  <c r="L934" i="8"/>
  <c r="M934" i="8"/>
  <c r="N934" i="8"/>
  <c r="O934" i="8"/>
  <c r="P934" i="8"/>
  <c r="Q934" i="8"/>
  <c r="R934" i="8"/>
  <c r="S934" i="8"/>
  <c r="T934" i="8"/>
  <c r="U934" i="8"/>
  <c r="V934" i="8"/>
  <c r="W934" i="8"/>
  <c r="X934" i="8"/>
  <c r="Y934" i="8"/>
  <c r="Z934" i="8"/>
  <c r="AA934" i="8"/>
  <c r="AB934" i="8"/>
  <c r="AC934" i="8"/>
  <c r="AD934" i="8"/>
  <c r="AE934" i="8"/>
  <c r="AF934" i="8"/>
  <c r="AG934" i="8"/>
  <c r="AH934" i="8"/>
  <c r="AI934" i="8"/>
  <c r="AJ934" i="8"/>
  <c r="AK934" i="8"/>
  <c r="AL934" i="8"/>
  <c r="AM934" i="8"/>
  <c r="AN934" i="8"/>
  <c r="AS934" i="8"/>
  <c r="AT934" i="8"/>
  <c r="AU934" i="8"/>
  <c r="AX934" i="8"/>
  <c r="AZ934" i="8"/>
  <c r="BA934" i="8"/>
  <c r="BB934" i="8"/>
  <c r="BC934" i="8"/>
  <c r="BD934" i="8"/>
  <c r="BE934" i="8"/>
  <c r="BF934" i="8"/>
  <c r="BG934" i="8"/>
  <c r="BH934" i="8"/>
  <c r="BI934" i="8"/>
  <c r="BJ934" i="8"/>
  <c r="BK934" i="8"/>
  <c r="BL934" i="8"/>
  <c r="BM934" i="8"/>
  <c r="BN934" i="8"/>
  <c r="BO934" i="8"/>
  <c r="BP934" i="8"/>
  <c r="BQ934" i="8"/>
  <c r="BR934" i="8"/>
  <c r="BS934" i="8"/>
  <c r="BT934" i="8"/>
  <c r="BU934" i="8"/>
  <c r="BV934" i="8"/>
  <c r="BW934" i="8"/>
  <c r="BX934" i="8"/>
  <c r="BZ934" i="8"/>
  <c r="CA934" i="8"/>
  <c r="D919" i="8"/>
  <c r="E919" i="8"/>
  <c r="H919" i="8"/>
  <c r="J919" i="8"/>
  <c r="K919" i="8"/>
  <c r="L919" i="8"/>
  <c r="M919" i="8"/>
  <c r="N919" i="8"/>
  <c r="O919" i="8"/>
  <c r="P919" i="8"/>
  <c r="Q919" i="8"/>
  <c r="R919" i="8"/>
  <c r="S919" i="8"/>
  <c r="T919" i="8"/>
  <c r="U919" i="8"/>
  <c r="V919" i="8"/>
  <c r="W919" i="8"/>
  <c r="X919" i="8"/>
  <c r="Y919" i="8"/>
  <c r="Z919" i="8"/>
  <c r="AA919" i="8"/>
  <c r="AB919" i="8"/>
  <c r="AC919" i="8"/>
  <c r="AD919" i="8"/>
  <c r="AE919" i="8"/>
  <c r="AF919" i="8"/>
  <c r="AG919" i="8"/>
  <c r="AH919" i="8"/>
  <c r="AI919" i="8"/>
  <c r="AJ919" i="8"/>
  <c r="AK919" i="8"/>
  <c r="AL919" i="8"/>
  <c r="AM919" i="8"/>
  <c r="AN919" i="8"/>
  <c r="AS919" i="8"/>
  <c r="AT919" i="8"/>
  <c r="AU919" i="8"/>
  <c r="AX919" i="8"/>
  <c r="AZ919" i="8"/>
  <c r="BA919" i="8"/>
  <c r="BB919" i="8"/>
  <c r="BC919" i="8"/>
  <c r="BD919" i="8"/>
  <c r="BE919" i="8"/>
  <c r="BF919" i="8"/>
  <c r="BG919" i="8"/>
  <c r="BH919" i="8"/>
  <c r="BI919" i="8"/>
  <c r="BJ919" i="8"/>
  <c r="BK919" i="8"/>
  <c r="BL919" i="8"/>
  <c r="BM919" i="8"/>
  <c r="BN919" i="8"/>
  <c r="BO919" i="8"/>
  <c r="BP919" i="8"/>
  <c r="BQ919" i="8"/>
  <c r="BR919" i="8"/>
  <c r="BS919" i="8"/>
  <c r="BT919" i="8"/>
  <c r="BU919" i="8"/>
  <c r="BV919" i="8"/>
  <c r="BW919" i="8"/>
  <c r="BX919" i="8"/>
  <c r="BZ919" i="8"/>
  <c r="CA919" i="8"/>
  <c r="D905" i="8"/>
  <c r="E905" i="8"/>
  <c r="H905" i="8"/>
  <c r="J905" i="8"/>
  <c r="K905" i="8"/>
  <c r="L905" i="8"/>
  <c r="M905" i="8"/>
  <c r="N905" i="8"/>
  <c r="O905" i="8"/>
  <c r="P905" i="8"/>
  <c r="Q905" i="8"/>
  <c r="R905" i="8"/>
  <c r="S905" i="8"/>
  <c r="T905" i="8"/>
  <c r="U905" i="8"/>
  <c r="V905" i="8"/>
  <c r="W905" i="8"/>
  <c r="X905" i="8"/>
  <c r="Y905" i="8"/>
  <c r="Z905" i="8"/>
  <c r="AA905" i="8"/>
  <c r="AB905" i="8"/>
  <c r="AC905" i="8"/>
  <c r="AD905" i="8"/>
  <c r="AE905" i="8"/>
  <c r="AF905" i="8"/>
  <c r="AG905" i="8"/>
  <c r="AH905" i="8"/>
  <c r="AI905" i="8"/>
  <c r="AJ905" i="8"/>
  <c r="AK905" i="8"/>
  <c r="AL905" i="8"/>
  <c r="AM905" i="8"/>
  <c r="AN905" i="8"/>
  <c r="AS905" i="8"/>
  <c r="AT905" i="8"/>
  <c r="AU905" i="8"/>
  <c r="AX905" i="8"/>
  <c r="AZ905" i="8"/>
  <c r="BA905" i="8"/>
  <c r="BB905" i="8"/>
  <c r="BC905" i="8"/>
  <c r="BD905" i="8"/>
  <c r="BE905" i="8"/>
  <c r="BF905" i="8"/>
  <c r="BG905" i="8"/>
  <c r="BH905" i="8"/>
  <c r="BI905" i="8"/>
  <c r="BJ905" i="8"/>
  <c r="BK905" i="8"/>
  <c r="BL905" i="8"/>
  <c r="BM905" i="8"/>
  <c r="BN905" i="8"/>
  <c r="BO905" i="8"/>
  <c r="BP905" i="8"/>
  <c r="BQ905" i="8"/>
  <c r="BR905" i="8"/>
  <c r="BS905" i="8"/>
  <c r="BT905" i="8"/>
  <c r="BU905" i="8"/>
  <c r="BV905" i="8"/>
  <c r="BW905" i="8"/>
  <c r="BX905" i="8"/>
  <c r="BZ905" i="8"/>
  <c r="CA905" i="8"/>
  <c r="D885" i="8"/>
  <c r="E885" i="8"/>
  <c r="H885" i="8"/>
  <c r="J885" i="8"/>
  <c r="K885" i="8"/>
  <c r="L885" i="8"/>
  <c r="M885" i="8"/>
  <c r="N885" i="8"/>
  <c r="O885" i="8"/>
  <c r="P885" i="8"/>
  <c r="Q885" i="8"/>
  <c r="R885" i="8"/>
  <c r="S885" i="8"/>
  <c r="T885" i="8"/>
  <c r="U885" i="8"/>
  <c r="V885" i="8"/>
  <c r="W885" i="8"/>
  <c r="X885" i="8"/>
  <c r="Y885" i="8"/>
  <c r="Z885" i="8"/>
  <c r="AA885" i="8"/>
  <c r="AB885" i="8"/>
  <c r="AC885" i="8"/>
  <c r="AD885" i="8"/>
  <c r="AE885" i="8"/>
  <c r="AF885" i="8"/>
  <c r="AG885" i="8"/>
  <c r="AH885" i="8"/>
  <c r="AI885" i="8"/>
  <c r="AJ885" i="8"/>
  <c r="AK885" i="8"/>
  <c r="AL885" i="8"/>
  <c r="AM885" i="8"/>
  <c r="AN885" i="8"/>
  <c r="AS885" i="8"/>
  <c r="AT885" i="8"/>
  <c r="AU885" i="8"/>
  <c r="AX885" i="8"/>
  <c r="AZ885" i="8"/>
  <c r="BA885" i="8"/>
  <c r="BB885" i="8"/>
  <c r="BC885" i="8"/>
  <c r="BD885" i="8"/>
  <c r="BE885" i="8"/>
  <c r="BF885" i="8"/>
  <c r="BG885" i="8"/>
  <c r="BH885" i="8"/>
  <c r="BI885" i="8"/>
  <c r="BJ885" i="8"/>
  <c r="BK885" i="8"/>
  <c r="BL885" i="8"/>
  <c r="BM885" i="8"/>
  <c r="BN885" i="8"/>
  <c r="BO885" i="8"/>
  <c r="BP885" i="8"/>
  <c r="BQ885" i="8"/>
  <c r="BR885" i="8"/>
  <c r="BS885" i="8"/>
  <c r="BT885" i="8"/>
  <c r="BU885" i="8"/>
  <c r="BV885" i="8"/>
  <c r="BW885" i="8"/>
  <c r="BX885" i="8"/>
  <c r="BZ885" i="8"/>
  <c r="CA885" i="8"/>
  <c r="D882" i="8"/>
  <c r="E882" i="8"/>
  <c r="H882" i="8"/>
  <c r="J882" i="8"/>
  <c r="K882" i="8"/>
  <c r="L882" i="8"/>
  <c r="M882" i="8"/>
  <c r="N882" i="8"/>
  <c r="O882" i="8"/>
  <c r="P882" i="8"/>
  <c r="Q882" i="8"/>
  <c r="R882" i="8"/>
  <c r="S882" i="8"/>
  <c r="T882" i="8"/>
  <c r="U882" i="8"/>
  <c r="V882" i="8"/>
  <c r="W882" i="8"/>
  <c r="X882" i="8"/>
  <c r="Y882" i="8"/>
  <c r="Z882" i="8"/>
  <c r="AA882" i="8"/>
  <c r="AB882" i="8"/>
  <c r="AC882" i="8"/>
  <c r="AD882" i="8"/>
  <c r="AE882" i="8"/>
  <c r="AF882" i="8"/>
  <c r="AG882" i="8"/>
  <c r="AH882" i="8"/>
  <c r="AI882" i="8"/>
  <c r="AJ882" i="8"/>
  <c r="AK882" i="8"/>
  <c r="AL882" i="8"/>
  <c r="AM882" i="8"/>
  <c r="AN882" i="8"/>
  <c r="AS882" i="8"/>
  <c r="AT882" i="8"/>
  <c r="AU882" i="8"/>
  <c r="AX882" i="8"/>
  <c r="AZ882" i="8"/>
  <c r="BA882" i="8"/>
  <c r="BB882" i="8"/>
  <c r="BC882" i="8"/>
  <c r="BD882" i="8"/>
  <c r="BE882" i="8"/>
  <c r="BF882" i="8"/>
  <c r="BG882" i="8"/>
  <c r="BH882" i="8"/>
  <c r="BI882" i="8"/>
  <c r="BJ882" i="8"/>
  <c r="BK882" i="8"/>
  <c r="BL882" i="8"/>
  <c r="BM882" i="8"/>
  <c r="BN882" i="8"/>
  <c r="BO882" i="8"/>
  <c r="BP882" i="8"/>
  <c r="BQ882" i="8"/>
  <c r="BR882" i="8"/>
  <c r="BS882" i="8"/>
  <c r="BT882" i="8"/>
  <c r="BU882" i="8"/>
  <c r="BV882" i="8"/>
  <c r="BW882" i="8"/>
  <c r="BX882" i="8"/>
  <c r="BZ882" i="8"/>
  <c r="CA882" i="8"/>
  <c r="D879" i="8"/>
  <c r="E879" i="8"/>
  <c r="H879" i="8"/>
  <c r="J879" i="8"/>
  <c r="K879" i="8"/>
  <c r="L879" i="8"/>
  <c r="M879" i="8"/>
  <c r="N879" i="8"/>
  <c r="O879" i="8"/>
  <c r="P879" i="8"/>
  <c r="Q879" i="8"/>
  <c r="R879" i="8"/>
  <c r="S879" i="8"/>
  <c r="T879" i="8"/>
  <c r="U879" i="8"/>
  <c r="V879" i="8"/>
  <c r="W879" i="8"/>
  <c r="X879" i="8"/>
  <c r="Y879" i="8"/>
  <c r="Z879" i="8"/>
  <c r="AA879" i="8"/>
  <c r="AB879" i="8"/>
  <c r="AC879" i="8"/>
  <c r="AD879" i="8"/>
  <c r="AE879" i="8"/>
  <c r="AF879" i="8"/>
  <c r="AG879" i="8"/>
  <c r="AH879" i="8"/>
  <c r="AI879" i="8"/>
  <c r="AJ879" i="8"/>
  <c r="AK879" i="8"/>
  <c r="AL879" i="8"/>
  <c r="AM879" i="8"/>
  <c r="AN879" i="8"/>
  <c r="AS879" i="8"/>
  <c r="AT879" i="8"/>
  <c r="AU879" i="8"/>
  <c r="AX879" i="8"/>
  <c r="AZ879" i="8"/>
  <c r="BA879" i="8"/>
  <c r="BB879" i="8"/>
  <c r="BC879" i="8"/>
  <c r="BD879" i="8"/>
  <c r="BE879" i="8"/>
  <c r="BF879" i="8"/>
  <c r="BG879" i="8"/>
  <c r="BH879" i="8"/>
  <c r="BI879" i="8"/>
  <c r="BJ879" i="8"/>
  <c r="BK879" i="8"/>
  <c r="BL879" i="8"/>
  <c r="BM879" i="8"/>
  <c r="BN879" i="8"/>
  <c r="BO879" i="8"/>
  <c r="BP879" i="8"/>
  <c r="BQ879" i="8"/>
  <c r="BR879" i="8"/>
  <c r="BS879" i="8"/>
  <c r="BT879" i="8"/>
  <c r="BU879" i="8"/>
  <c r="BV879" i="8"/>
  <c r="BW879" i="8"/>
  <c r="BX879" i="8"/>
  <c r="BZ879" i="8"/>
  <c r="CA879" i="8"/>
  <c r="D871" i="8"/>
  <c r="E871" i="8"/>
  <c r="H871" i="8"/>
  <c r="J871" i="8"/>
  <c r="K871" i="8"/>
  <c r="L871" i="8"/>
  <c r="M871" i="8"/>
  <c r="N871" i="8"/>
  <c r="O871" i="8"/>
  <c r="P871" i="8"/>
  <c r="Q871" i="8"/>
  <c r="R871" i="8"/>
  <c r="S871" i="8"/>
  <c r="T871" i="8"/>
  <c r="U871" i="8"/>
  <c r="V871" i="8"/>
  <c r="W871" i="8"/>
  <c r="X871" i="8"/>
  <c r="Y871" i="8"/>
  <c r="Z871" i="8"/>
  <c r="AA871" i="8"/>
  <c r="AB871" i="8"/>
  <c r="AC871" i="8"/>
  <c r="AD871" i="8"/>
  <c r="AE871" i="8"/>
  <c r="AF871" i="8"/>
  <c r="AG871" i="8"/>
  <c r="AH871" i="8"/>
  <c r="AI871" i="8"/>
  <c r="AJ871" i="8"/>
  <c r="AK871" i="8"/>
  <c r="AL871" i="8"/>
  <c r="AM871" i="8"/>
  <c r="AN871" i="8"/>
  <c r="AS871" i="8"/>
  <c r="AT871" i="8"/>
  <c r="AU871" i="8"/>
  <c r="AX871" i="8"/>
  <c r="AZ871" i="8"/>
  <c r="BA871" i="8"/>
  <c r="BB871" i="8"/>
  <c r="BC871" i="8"/>
  <c r="BD871" i="8"/>
  <c r="BE871" i="8"/>
  <c r="BF871" i="8"/>
  <c r="BG871" i="8"/>
  <c r="BH871" i="8"/>
  <c r="BI871" i="8"/>
  <c r="BJ871" i="8"/>
  <c r="BK871" i="8"/>
  <c r="BL871" i="8"/>
  <c r="BM871" i="8"/>
  <c r="BN871" i="8"/>
  <c r="BO871" i="8"/>
  <c r="BP871" i="8"/>
  <c r="BQ871" i="8"/>
  <c r="BR871" i="8"/>
  <c r="BS871" i="8"/>
  <c r="BT871" i="8"/>
  <c r="BU871" i="8"/>
  <c r="BV871" i="8"/>
  <c r="BW871" i="8"/>
  <c r="BX871" i="8"/>
  <c r="BZ871" i="8"/>
  <c r="CA871" i="8"/>
  <c r="D868" i="8"/>
  <c r="E868" i="8"/>
  <c r="H868" i="8"/>
  <c r="J868" i="8"/>
  <c r="K868" i="8"/>
  <c r="L868" i="8"/>
  <c r="M868" i="8"/>
  <c r="N868" i="8"/>
  <c r="O868" i="8"/>
  <c r="P868" i="8"/>
  <c r="Q868" i="8"/>
  <c r="R868" i="8"/>
  <c r="S868" i="8"/>
  <c r="T868" i="8"/>
  <c r="U868" i="8"/>
  <c r="V868" i="8"/>
  <c r="W868" i="8"/>
  <c r="X868" i="8"/>
  <c r="Y868" i="8"/>
  <c r="Z868" i="8"/>
  <c r="AA868" i="8"/>
  <c r="AB868" i="8"/>
  <c r="AC868" i="8"/>
  <c r="AD868" i="8"/>
  <c r="AE868" i="8"/>
  <c r="AF868" i="8"/>
  <c r="AG868" i="8"/>
  <c r="AH868" i="8"/>
  <c r="AI868" i="8"/>
  <c r="AJ868" i="8"/>
  <c r="AK868" i="8"/>
  <c r="AL868" i="8"/>
  <c r="AM868" i="8"/>
  <c r="AN868" i="8"/>
  <c r="AS868" i="8"/>
  <c r="AT868" i="8"/>
  <c r="AU868" i="8"/>
  <c r="AX868" i="8"/>
  <c r="AZ868" i="8"/>
  <c r="BA868" i="8"/>
  <c r="BB868" i="8"/>
  <c r="BC868" i="8"/>
  <c r="BD868" i="8"/>
  <c r="BE868" i="8"/>
  <c r="BF868" i="8"/>
  <c r="BG868" i="8"/>
  <c r="BH868" i="8"/>
  <c r="BI868" i="8"/>
  <c r="BJ868" i="8"/>
  <c r="BK868" i="8"/>
  <c r="BL868" i="8"/>
  <c r="BM868" i="8"/>
  <c r="BN868" i="8"/>
  <c r="BO868" i="8"/>
  <c r="BP868" i="8"/>
  <c r="BQ868" i="8"/>
  <c r="BR868" i="8"/>
  <c r="BS868" i="8"/>
  <c r="BT868" i="8"/>
  <c r="BU868" i="8"/>
  <c r="BV868" i="8"/>
  <c r="BW868" i="8"/>
  <c r="BX868" i="8"/>
  <c r="BZ868" i="8"/>
  <c r="CA868" i="8"/>
  <c r="D866" i="8"/>
  <c r="E866" i="8"/>
  <c r="H866" i="8"/>
  <c r="J866" i="8"/>
  <c r="K866" i="8"/>
  <c r="L866" i="8"/>
  <c r="M866" i="8"/>
  <c r="N866" i="8"/>
  <c r="O866" i="8"/>
  <c r="P866" i="8"/>
  <c r="Q866" i="8"/>
  <c r="R866" i="8"/>
  <c r="S866" i="8"/>
  <c r="T866" i="8"/>
  <c r="U866" i="8"/>
  <c r="V866" i="8"/>
  <c r="W866" i="8"/>
  <c r="X866" i="8"/>
  <c r="Y866" i="8"/>
  <c r="Z866" i="8"/>
  <c r="AA866" i="8"/>
  <c r="AB866" i="8"/>
  <c r="AC866" i="8"/>
  <c r="AD866" i="8"/>
  <c r="AE866" i="8"/>
  <c r="AF866" i="8"/>
  <c r="AG866" i="8"/>
  <c r="AH866" i="8"/>
  <c r="AI866" i="8"/>
  <c r="AJ866" i="8"/>
  <c r="AK866" i="8"/>
  <c r="AL866" i="8"/>
  <c r="AM866" i="8"/>
  <c r="AN866" i="8"/>
  <c r="AS866" i="8"/>
  <c r="AT866" i="8"/>
  <c r="AU866" i="8"/>
  <c r="AX866" i="8"/>
  <c r="AZ866" i="8"/>
  <c r="BA866" i="8"/>
  <c r="BB866" i="8"/>
  <c r="BC866" i="8"/>
  <c r="BD866" i="8"/>
  <c r="BE866" i="8"/>
  <c r="BF866" i="8"/>
  <c r="BG866" i="8"/>
  <c r="BH866" i="8"/>
  <c r="BI866" i="8"/>
  <c r="BJ866" i="8"/>
  <c r="BK866" i="8"/>
  <c r="BL866" i="8"/>
  <c r="BM866" i="8"/>
  <c r="BN866" i="8"/>
  <c r="BO866" i="8"/>
  <c r="BP866" i="8"/>
  <c r="BQ866" i="8"/>
  <c r="BR866" i="8"/>
  <c r="BS866" i="8"/>
  <c r="BT866" i="8"/>
  <c r="BU866" i="8"/>
  <c r="BV866" i="8"/>
  <c r="BW866" i="8"/>
  <c r="BX866" i="8"/>
  <c r="BZ866" i="8"/>
  <c r="CA866" i="8"/>
  <c r="D860" i="8"/>
  <c r="E860" i="8"/>
  <c r="H860" i="8"/>
  <c r="J860" i="8"/>
  <c r="K860" i="8"/>
  <c r="L860" i="8"/>
  <c r="M860" i="8"/>
  <c r="N860" i="8"/>
  <c r="O860" i="8"/>
  <c r="P860" i="8"/>
  <c r="Q860" i="8"/>
  <c r="R860" i="8"/>
  <c r="S860" i="8"/>
  <c r="T860" i="8"/>
  <c r="U860" i="8"/>
  <c r="V860" i="8"/>
  <c r="W860" i="8"/>
  <c r="X860" i="8"/>
  <c r="Y860" i="8"/>
  <c r="Z860" i="8"/>
  <c r="AA860" i="8"/>
  <c r="AB860" i="8"/>
  <c r="AC860" i="8"/>
  <c r="AD860" i="8"/>
  <c r="AE860" i="8"/>
  <c r="AF860" i="8"/>
  <c r="AG860" i="8"/>
  <c r="AH860" i="8"/>
  <c r="AI860" i="8"/>
  <c r="AJ860" i="8"/>
  <c r="AK860" i="8"/>
  <c r="AL860" i="8"/>
  <c r="AM860" i="8"/>
  <c r="AN860" i="8"/>
  <c r="AS860" i="8"/>
  <c r="AT860" i="8"/>
  <c r="AU860" i="8"/>
  <c r="AX860" i="8"/>
  <c r="AZ860" i="8"/>
  <c r="BA860" i="8"/>
  <c r="BB860" i="8"/>
  <c r="BC860" i="8"/>
  <c r="BD860" i="8"/>
  <c r="BE860" i="8"/>
  <c r="BF860" i="8"/>
  <c r="BG860" i="8"/>
  <c r="BH860" i="8"/>
  <c r="BI860" i="8"/>
  <c r="BJ860" i="8"/>
  <c r="BK860" i="8"/>
  <c r="BL860" i="8"/>
  <c r="BM860" i="8"/>
  <c r="BN860" i="8"/>
  <c r="BO860" i="8"/>
  <c r="BP860" i="8"/>
  <c r="BQ860" i="8"/>
  <c r="BR860" i="8"/>
  <c r="BS860" i="8"/>
  <c r="BT860" i="8"/>
  <c r="BU860" i="8"/>
  <c r="BV860" i="8"/>
  <c r="BW860" i="8"/>
  <c r="BX860" i="8"/>
  <c r="BZ860" i="8"/>
  <c r="CA860" i="8"/>
  <c r="D858" i="8"/>
  <c r="E858" i="8"/>
  <c r="H858" i="8"/>
  <c r="J858" i="8"/>
  <c r="K858" i="8"/>
  <c r="L858" i="8"/>
  <c r="M858" i="8"/>
  <c r="N858" i="8"/>
  <c r="O858" i="8"/>
  <c r="P858" i="8"/>
  <c r="Q858" i="8"/>
  <c r="R858" i="8"/>
  <c r="S858" i="8"/>
  <c r="T858" i="8"/>
  <c r="U858" i="8"/>
  <c r="V858" i="8"/>
  <c r="W858" i="8"/>
  <c r="X858" i="8"/>
  <c r="Y858" i="8"/>
  <c r="Z858" i="8"/>
  <c r="AA858" i="8"/>
  <c r="AB858" i="8"/>
  <c r="AC858" i="8"/>
  <c r="AD858" i="8"/>
  <c r="AE858" i="8"/>
  <c r="AF858" i="8"/>
  <c r="AG858" i="8"/>
  <c r="AH858" i="8"/>
  <c r="AI858" i="8"/>
  <c r="AJ858" i="8"/>
  <c r="AK858" i="8"/>
  <c r="AL858" i="8"/>
  <c r="AM858" i="8"/>
  <c r="AN858" i="8"/>
  <c r="AS858" i="8"/>
  <c r="AT858" i="8"/>
  <c r="AU858" i="8"/>
  <c r="AX858" i="8"/>
  <c r="AZ858" i="8"/>
  <c r="BA858" i="8"/>
  <c r="BB858" i="8"/>
  <c r="BC858" i="8"/>
  <c r="BD858" i="8"/>
  <c r="BE858" i="8"/>
  <c r="BF858" i="8"/>
  <c r="BG858" i="8"/>
  <c r="BH858" i="8"/>
  <c r="BI858" i="8"/>
  <c r="BJ858" i="8"/>
  <c r="BK858" i="8"/>
  <c r="BL858" i="8"/>
  <c r="BM858" i="8"/>
  <c r="BN858" i="8"/>
  <c r="BO858" i="8"/>
  <c r="BP858" i="8"/>
  <c r="BQ858" i="8"/>
  <c r="BR858" i="8"/>
  <c r="BS858" i="8"/>
  <c r="BT858" i="8"/>
  <c r="BU858" i="8"/>
  <c r="BV858" i="8"/>
  <c r="BW858" i="8"/>
  <c r="BX858" i="8"/>
  <c r="BZ858" i="8"/>
  <c r="CA858" i="8"/>
  <c r="D848" i="8"/>
  <c r="E848" i="8"/>
  <c r="H848" i="8"/>
  <c r="J848" i="8"/>
  <c r="K848" i="8"/>
  <c r="L848" i="8"/>
  <c r="M848" i="8"/>
  <c r="N848" i="8"/>
  <c r="O848" i="8"/>
  <c r="P848" i="8"/>
  <c r="Q848" i="8"/>
  <c r="R848" i="8"/>
  <c r="S848" i="8"/>
  <c r="T848" i="8"/>
  <c r="U848" i="8"/>
  <c r="V848" i="8"/>
  <c r="W848" i="8"/>
  <c r="X848" i="8"/>
  <c r="Y848" i="8"/>
  <c r="Z848" i="8"/>
  <c r="AA848" i="8"/>
  <c r="AB848" i="8"/>
  <c r="AC848" i="8"/>
  <c r="AD848" i="8"/>
  <c r="AE848" i="8"/>
  <c r="AF848" i="8"/>
  <c r="AG848" i="8"/>
  <c r="AH848" i="8"/>
  <c r="AI848" i="8"/>
  <c r="AJ848" i="8"/>
  <c r="AK848" i="8"/>
  <c r="AL848" i="8"/>
  <c r="AM848" i="8"/>
  <c r="AN848" i="8"/>
  <c r="AS848" i="8"/>
  <c r="AT848" i="8"/>
  <c r="AU848" i="8"/>
  <c r="AX848" i="8"/>
  <c r="AZ848" i="8"/>
  <c r="BA848" i="8"/>
  <c r="BB848" i="8"/>
  <c r="BC848" i="8"/>
  <c r="BD848" i="8"/>
  <c r="BE848" i="8"/>
  <c r="BF848" i="8"/>
  <c r="BG848" i="8"/>
  <c r="BH848" i="8"/>
  <c r="BI848" i="8"/>
  <c r="BJ848" i="8"/>
  <c r="BK848" i="8"/>
  <c r="BL848" i="8"/>
  <c r="BM848" i="8"/>
  <c r="BN848" i="8"/>
  <c r="BO848" i="8"/>
  <c r="BP848" i="8"/>
  <c r="BQ848" i="8"/>
  <c r="BR848" i="8"/>
  <c r="BS848" i="8"/>
  <c r="BT848" i="8"/>
  <c r="BU848" i="8"/>
  <c r="BV848" i="8"/>
  <c r="BW848" i="8"/>
  <c r="BX848" i="8"/>
  <c r="BZ848" i="8"/>
  <c r="CA848" i="8"/>
  <c r="D843" i="8"/>
  <c r="E843" i="8"/>
  <c r="H843" i="8"/>
  <c r="J843" i="8"/>
  <c r="K843" i="8"/>
  <c r="L843" i="8"/>
  <c r="M843" i="8"/>
  <c r="N843" i="8"/>
  <c r="O843" i="8"/>
  <c r="P843" i="8"/>
  <c r="Q843" i="8"/>
  <c r="R843" i="8"/>
  <c r="S843" i="8"/>
  <c r="T843" i="8"/>
  <c r="U843" i="8"/>
  <c r="V843" i="8"/>
  <c r="W843" i="8"/>
  <c r="X843" i="8"/>
  <c r="Y843" i="8"/>
  <c r="Z843" i="8"/>
  <c r="AA843" i="8"/>
  <c r="AB843" i="8"/>
  <c r="AC843" i="8"/>
  <c r="AD843" i="8"/>
  <c r="AE843" i="8"/>
  <c r="AF843" i="8"/>
  <c r="AG843" i="8"/>
  <c r="AH843" i="8"/>
  <c r="AI843" i="8"/>
  <c r="AJ843" i="8"/>
  <c r="AK843" i="8"/>
  <c r="AL843" i="8"/>
  <c r="AM843" i="8"/>
  <c r="AN843" i="8"/>
  <c r="AS843" i="8"/>
  <c r="AT843" i="8"/>
  <c r="AU843" i="8"/>
  <c r="AX843" i="8"/>
  <c r="AZ843" i="8"/>
  <c r="BA843" i="8"/>
  <c r="BB843" i="8"/>
  <c r="BC843" i="8"/>
  <c r="BD843" i="8"/>
  <c r="BE843" i="8"/>
  <c r="BF843" i="8"/>
  <c r="BG843" i="8"/>
  <c r="BH843" i="8"/>
  <c r="BI843" i="8"/>
  <c r="BJ843" i="8"/>
  <c r="BK843" i="8"/>
  <c r="BL843" i="8"/>
  <c r="BM843" i="8"/>
  <c r="BN843" i="8"/>
  <c r="BO843" i="8"/>
  <c r="BP843" i="8"/>
  <c r="BQ843" i="8"/>
  <c r="BR843" i="8"/>
  <c r="BS843" i="8"/>
  <c r="BT843" i="8"/>
  <c r="BU843" i="8"/>
  <c r="BV843" i="8"/>
  <c r="BW843" i="8"/>
  <c r="BX843" i="8"/>
  <c r="BZ843" i="8"/>
  <c r="CA843" i="8"/>
  <c r="D841" i="8"/>
  <c r="E841" i="8"/>
  <c r="H841" i="8"/>
  <c r="J841" i="8"/>
  <c r="K841" i="8"/>
  <c r="L841" i="8"/>
  <c r="M841" i="8"/>
  <c r="N841" i="8"/>
  <c r="O841" i="8"/>
  <c r="P841" i="8"/>
  <c r="Q841" i="8"/>
  <c r="R841" i="8"/>
  <c r="S841" i="8"/>
  <c r="T841" i="8"/>
  <c r="U841" i="8"/>
  <c r="V841" i="8"/>
  <c r="W841" i="8"/>
  <c r="X841" i="8"/>
  <c r="Y841" i="8"/>
  <c r="Z841" i="8"/>
  <c r="AA841" i="8"/>
  <c r="AB841" i="8"/>
  <c r="AC841" i="8"/>
  <c r="AD841" i="8"/>
  <c r="AE841" i="8"/>
  <c r="AF841" i="8"/>
  <c r="AG841" i="8"/>
  <c r="AH841" i="8"/>
  <c r="AI841" i="8"/>
  <c r="AJ841" i="8"/>
  <c r="AK841" i="8"/>
  <c r="AL841" i="8"/>
  <c r="AM841" i="8"/>
  <c r="AN841" i="8"/>
  <c r="AS841" i="8"/>
  <c r="AT841" i="8"/>
  <c r="AU841" i="8"/>
  <c r="AX841" i="8"/>
  <c r="AZ841" i="8"/>
  <c r="BA841" i="8"/>
  <c r="BB841" i="8"/>
  <c r="BC841" i="8"/>
  <c r="BD841" i="8"/>
  <c r="BE841" i="8"/>
  <c r="BF841" i="8"/>
  <c r="BG841" i="8"/>
  <c r="BH841" i="8"/>
  <c r="BI841" i="8"/>
  <c r="BJ841" i="8"/>
  <c r="BK841" i="8"/>
  <c r="BL841" i="8"/>
  <c r="BM841" i="8"/>
  <c r="BN841" i="8"/>
  <c r="BO841" i="8"/>
  <c r="BP841" i="8"/>
  <c r="BQ841" i="8"/>
  <c r="BR841" i="8"/>
  <c r="BS841" i="8"/>
  <c r="BT841" i="8"/>
  <c r="BU841" i="8"/>
  <c r="BV841" i="8"/>
  <c r="BW841" i="8"/>
  <c r="BX841" i="8"/>
  <c r="BZ841" i="8"/>
  <c r="CA841" i="8"/>
  <c r="D839" i="8"/>
  <c r="E839" i="8"/>
  <c r="H839" i="8"/>
  <c r="J839" i="8"/>
  <c r="K839" i="8"/>
  <c r="L839" i="8"/>
  <c r="M839" i="8"/>
  <c r="N839" i="8"/>
  <c r="O839" i="8"/>
  <c r="P839" i="8"/>
  <c r="Q839" i="8"/>
  <c r="R839" i="8"/>
  <c r="S839" i="8"/>
  <c r="T839" i="8"/>
  <c r="U839" i="8"/>
  <c r="V839" i="8"/>
  <c r="W839" i="8"/>
  <c r="X839" i="8"/>
  <c r="Y839" i="8"/>
  <c r="Z839" i="8"/>
  <c r="AA839" i="8"/>
  <c r="AB839" i="8"/>
  <c r="AC839" i="8"/>
  <c r="AD839" i="8"/>
  <c r="AE839" i="8"/>
  <c r="AF839" i="8"/>
  <c r="AG839" i="8"/>
  <c r="AH839" i="8"/>
  <c r="AI839" i="8"/>
  <c r="AJ839" i="8"/>
  <c r="AK839" i="8"/>
  <c r="AL839" i="8"/>
  <c r="AM839" i="8"/>
  <c r="AN839" i="8"/>
  <c r="AS839" i="8"/>
  <c r="AT839" i="8"/>
  <c r="AU839" i="8"/>
  <c r="AX839" i="8"/>
  <c r="AZ839" i="8"/>
  <c r="BA839" i="8"/>
  <c r="BB839" i="8"/>
  <c r="BC839" i="8"/>
  <c r="BD839" i="8"/>
  <c r="BE839" i="8"/>
  <c r="BF839" i="8"/>
  <c r="BG839" i="8"/>
  <c r="BH839" i="8"/>
  <c r="BI839" i="8"/>
  <c r="BJ839" i="8"/>
  <c r="BK839" i="8"/>
  <c r="BL839" i="8"/>
  <c r="BM839" i="8"/>
  <c r="BN839" i="8"/>
  <c r="BO839" i="8"/>
  <c r="BP839" i="8"/>
  <c r="BQ839" i="8"/>
  <c r="BR839" i="8"/>
  <c r="BS839" i="8"/>
  <c r="BT839" i="8"/>
  <c r="BU839" i="8"/>
  <c r="BV839" i="8"/>
  <c r="BW839" i="8"/>
  <c r="BX839" i="8"/>
  <c r="BZ839" i="8"/>
  <c r="CA839" i="8"/>
  <c r="D837" i="8"/>
  <c r="E837" i="8"/>
  <c r="H837" i="8"/>
  <c r="J837" i="8"/>
  <c r="K837" i="8"/>
  <c r="L837" i="8"/>
  <c r="M837" i="8"/>
  <c r="N837" i="8"/>
  <c r="O837" i="8"/>
  <c r="P837" i="8"/>
  <c r="Q837" i="8"/>
  <c r="R837" i="8"/>
  <c r="S837" i="8"/>
  <c r="T837" i="8"/>
  <c r="U837" i="8"/>
  <c r="V837" i="8"/>
  <c r="W837" i="8"/>
  <c r="X837" i="8"/>
  <c r="Y837" i="8"/>
  <c r="Z837" i="8"/>
  <c r="AA837" i="8"/>
  <c r="AB837" i="8"/>
  <c r="AC837" i="8"/>
  <c r="AD837" i="8"/>
  <c r="AE837" i="8"/>
  <c r="AF837" i="8"/>
  <c r="AG837" i="8"/>
  <c r="AH837" i="8"/>
  <c r="AI837" i="8"/>
  <c r="AJ837" i="8"/>
  <c r="AK837" i="8"/>
  <c r="AL837" i="8"/>
  <c r="AM837" i="8"/>
  <c r="AN837" i="8"/>
  <c r="AS837" i="8"/>
  <c r="AT837" i="8"/>
  <c r="AU837" i="8"/>
  <c r="AX837" i="8"/>
  <c r="AZ837" i="8"/>
  <c r="BA837" i="8"/>
  <c r="BB837" i="8"/>
  <c r="BC837" i="8"/>
  <c r="BD837" i="8"/>
  <c r="BE837" i="8"/>
  <c r="BF837" i="8"/>
  <c r="BG837" i="8"/>
  <c r="BH837" i="8"/>
  <c r="BI837" i="8"/>
  <c r="BJ837" i="8"/>
  <c r="BK837" i="8"/>
  <c r="BL837" i="8"/>
  <c r="BM837" i="8"/>
  <c r="BN837" i="8"/>
  <c r="BO837" i="8"/>
  <c r="BP837" i="8"/>
  <c r="BQ837" i="8"/>
  <c r="BR837" i="8"/>
  <c r="BS837" i="8"/>
  <c r="BT837" i="8"/>
  <c r="BU837" i="8"/>
  <c r="BV837" i="8"/>
  <c r="BW837" i="8"/>
  <c r="BX837" i="8"/>
  <c r="BZ837" i="8"/>
  <c r="CA837" i="8"/>
  <c r="D835" i="8"/>
  <c r="E835" i="8"/>
  <c r="H835" i="8"/>
  <c r="J835" i="8"/>
  <c r="K835" i="8"/>
  <c r="L835" i="8"/>
  <c r="M835" i="8"/>
  <c r="N835" i="8"/>
  <c r="O835" i="8"/>
  <c r="P835" i="8"/>
  <c r="Q835" i="8"/>
  <c r="R835" i="8"/>
  <c r="S835" i="8"/>
  <c r="T835" i="8"/>
  <c r="U835" i="8"/>
  <c r="V835" i="8"/>
  <c r="W835" i="8"/>
  <c r="X835" i="8"/>
  <c r="Y835" i="8"/>
  <c r="Z835" i="8"/>
  <c r="AA835" i="8"/>
  <c r="AB835" i="8"/>
  <c r="AC835" i="8"/>
  <c r="AD835" i="8"/>
  <c r="AE835" i="8"/>
  <c r="AF835" i="8"/>
  <c r="AG835" i="8"/>
  <c r="AH835" i="8"/>
  <c r="AI835" i="8"/>
  <c r="AJ835" i="8"/>
  <c r="AK835" i="8"/>
  <c r="AL835" i="8"/>
  <c r="AM835" i="8"/>
  <c r="AN835" i="8"/>
  <c r="AS835" i="8"/>
  <c r="AT835" i="8"/>
  <c r="AU835" i="8"/>
  <c r="AX835" i="8"/>
  <c r="AZ835" i="8"/>
  <c r="BA835" i="8"/>
  <c r="BB835" i="8"/>
  <c r="BC835" i="8"/>
  <c r="BD835" i="8"/>
  <c r="BE835" i="8"/>
  <c r="BF835" i="8"/>
  <c r="BG835" i="8"/>
  <c r="BH835" i="8"/>
  <c r="BI835" i="8"/>
  <c r="BJ835" i="8"/>
  <c r="BK835" i="8"/>
  <c r="BL835" i="8"/>
  <c r="BM835" i="8"/>
  <c r="BN835" i="8"/>
  <c r="BO835" i="8"/>
  <c r="BP835" i="8"/>
  <c r="BQ835" i="8"/>
  <c r="BR835" i="8"/>
  <c r="BS835" i="8"/>
  <c r="BT835" i="8"/>
  <c r="BU835" i="8"/>
  <c r="BV835" i="8"/>
  <c r="BW835" i="8"/>
  <c r="BX835" i="8"/>
  <c r="BZ835" i="8"/>
  <c r="CA835" i="8"/>
  <c r="D830" i="8"/>
  <c r="E830" i="8"/>
  <c r="H830" i="8"/>
  <c r="J830" i="8"/>
  <c r="K830" i="8"/>
  <c r="L830" i="8"/>
  <c r="M830" i="8"/>
  <c r="N830" i="8"/>
  <c r="O830" i="8"/>
  <c r="P830" i="8"/>
  <c r="Q830" i="8"/>
  <c r="R830" i="8"/>
  <c r="S830" i="8"/>
  <c r="T830" i="8"/>
  <c r="U830" i="8"/>
  <c r="V830" i="8"/>
  <c r="W830" i="8"/>
  <c r="X830" i="8"/>
  <c r="Y830" i="8"/>
  <c r="Z830" i="8"/>
  <c r="AA830" i="8"/>
  <c r="AB830" i="8"/>
  <c r="AC830" i="8"/>
  <c r="AD830" i="8"/>
  <c r="AE830" i="8"/>
  <c r="AF830" i="8"/>
  <c r="AG830" i="8"/>
  <c r="AH830" i="8"/>
  <c r="AI830" i="8"/>
  <c r="AJ830" i="8"/>
  <c r="AK830" i="8"/>
  <c r="AL830" i="8"/>
  <c r="AM830" i="8"/>
  <c r="AN830" i="8"/>
  <c r="AS830" i="8"/>
  <c r="AT830" i="8"/>
  <c r="AU830" i="8"/>
  <c r="AX830" i="8"/>
  <c r="AZ830" i="8"/>
  <c r="BA830" i="8"/>
  <c r="BB830" i="8"/>
  <c r="BC830" i="8"/>
  <c r="BD830" i="8"/>
  <c r="BE830" i="8"/>
  <c r="BF830" i="8"/>
  <c r="BG830" i="8"/>
  <c r="BH830" i="8"/>
  <c r="BI830" i="8"/>
  <c r="BJ830" i="8"/>
  <c r="BK830" i="8"/>
  <c r="BL830" i="8"/>
  <c r="BM830" i="8"/>
  <c r="BN830" i="8"/>
  <c r="BO830" i="8"/>
  <c r="BP830" i="8"/>
  <c r="BQ830" i="8"/>
  <c r="BR830" i="8"/>
  <c r="BS830" i="8"/>
  <c r="BT830" i="8"/>
  <c r="BU830" i="8"/>
  <c r="BV830" i="8"/>
  <c r="BW830" i="8"/>
  <c r="BX830" i="8"/>
  <c r="BZ830" i="8"/>
  <c r="CA830" i="8"/>
  <c r="D816" i="8"/>
  <c r="E816" i="8"/>
  <c r="H816" i="8"/>
  <c r="J816" i="8"/>
  <c r="K816" i="8"/>
  <c r="L816" i="8"/>
  <c r="M816" i="8"/>
  <c r="N816" i="8"/>
  <c r="O816" i="8"/>
  <c r="P816" i="8"/>
  <c r="Q816" i="8"/>
  <c r="R816" i="8"/>
  <c r="S816" i="8"/>
  <c r="T816" i="8"/>
  <c r="U816" i="8"/>
  <c r="V816" i="8"/>
  <c r="W816" i="8"/>
  <c r="X816" i="8"/>
  <c r="Y816" i="8"/>
  <c r="Z816" i="8"/>
  <c r="AA816" i="8"/>
  <c r="AB816" i="8"/>
  <c r="AC816" i="8"/>
  <c r="AD816" i="8"/>
  <c r="AE816" i="8"/>
  <c r="AF816" i="8"/>
  <c r="AG816" i="8"/>
  <c r="AH816" i="8"/>
  <c r="AI816" i="8"/>
  <c r="AJ816" i="8"/>
  <c r="AK816" i="8"/>
  <c r="AL816" i="8"/>
  <c r="AM816" i="8"/>
  <c r="AN816" i="8"/>
  <c r="AS816" i="8"/>
  <c r="AT816" i="8"/>
  <c r="AU816" i="8"/>
  <c r="AX816" i="8"/>
  <c r="AZ816" i="8"/>
  <c r="BA816" i="8"/>
  <c r="BB816" i="8"/>
  <c r="BC816" i="8"/>
  <c r="BD816" i="8"/>
  <c r="BE816" i="8"/>
  <c r="BF816" i="8"/>
  <c r="BG816" i="8"/>
  <c r="BH816" i="8"/>
  <c r="BI816" i="8"/>
  <c r="BJ816" i="8"/>
  <c r="BK816" i="8"/>
  <c r="BL816" i="8"/>
  <c r="BM816" i="8"/>
  <c r="BN816" i="8"/>
  <c r="BO816" i="8"/>
  <c r="BP816" i="8"/>
  <c r="BQ816" i="8"/>
  <c r="BR816" i="8"/>
  <c r="BS816" i="8"/>
  <c r="BT816" i="8"/>
  <c r="BU816" i="8"/>
  <c r="BV816" i="8"/>
  <c r="BW816" i="8"/>
  <c r="BX816" i="8"/>
  <c r="BZ816" i="8"/>
  <c r="CA816" i="8"/>
  <c r="D811" i="8"/>
  <c r="E811" i="8"/>
  <c r="H811" i="8"/>
  <c r="J811" i="8"/>
  <c r="K811" i="8"/>
  <c r="L811" i="8"/>
  <c r="M811" i="8"/>
  <c r="N811" i="8"/>
  <c r="O811" i="8"/>
  <c r="P811" i="8"/>
  <c r="Q811" i="8"/>
  <c r="R811" i="8"/>
  <c r="S811" i="8"/>
  <c r="T811" i="8"/>
  <c r="U811" i="8"/>
  <c r="V811" i="8"/>
  <c r="W811" i="8"/>
  <c r="X811" i="8"/>
  <c r="Y811" i="8"/>
  <c r="Z811" i="8"/>
  <c r="AA811" i="8"/>
  <c r="AB811" i="8"/>
  <c r="AC811" i="8"/>
  <c r="AD811" i="8"/>
  <c r="AE811" i="8"/>
  <c r="AF811" i="8"/>
  <c r="AG811" i="8"/>
  <c r="AH811" i="8"/>
  <c r="AI811" i="8"/>
  <c r="AJ811" i="8"/>
  <c r="AK811" i="8"/>
  <c r="AL811" i="8"/>
  <c r="AM811" i="8"/>
  <c r="AN811" i="8"/>
  <c r="AS811" i="8"/>
  <c r="AT811" i="8"/>
  <c r="AU811" i="8"/>
  <c r="AX811" i="8"/>
  <c r="AZ811" i="8"/>
  <c r="BA811" i="8"/>
  <c r="BB811" i="8"/>
  <c r="BC811" i="8"/>
  <c r="BD811" i="8"/>
  <c r="BE811" i="8"/>
  <c r="BF811" i="8"/>
  <c r="BG811" i="8"/>
  <c r="BH811" i="8"/>
  <c r="BI811" i="8"/>
  <c r="BJ811" i="8"/>
  <c r="BK811" i="8"/>
  <c r="BL811" i="8"/>
  <c r="BM811" i="8"/>
  <c r="BN811" i="8"/>
  <c r="BO811" i="8"/>
  <c r="BP811" i="8"/>
  <c r="BQ811" i="8"/>
  <c r="BR811" i="8"/>
  <c r="BS811" i="8"/>
  <c r="BT811" i="8"/>
  <c r="BU811" i="8"/>
  <c r="BV811" i="8"/>
  <c r="BW811" i="8"/>
  <c r="BX811" i="8"/>
  <c r="BZ811" i="8"/>
  <c r="CA811" i="8"/>
  <c r="D809" i="8"/>
  <c r="E809" i="8"/>
  <c r="H809" i="8"/>
  <c r="J809" i="8"/>
  <c r="K809" i="8"/>
  <c r="L809" i="8"/>
  <c r="M809" i="8"/>
  <c r="N809" i="8"/>
  <c r="O809" i="8"/>
  <c r="P809" i="8"/>
  <c r="Q809" i="8"/>
  <c r="R809" i="8"/>
  <c r="S809" i="8"/>
  <c r="T809" i="8"/>
  <c r="U809" i="8"/>
  <c r="V809" i="8"/>
  <c r="W809" i="8"/>
  <c r="X809" i="8"/>
  <c r="Y809" i="8"/>
  <c r="Z809" i="8"/>
  <c r="AA809" i="8"/>
  <c r="AB809" i="8"/>
  <c r="AC809" i="8"/>
  <c r="AD809" i="8"/>
  <c r="AE809" i="8"/>
  <c r="AF809" i="8"/>
  <c r="AG809" i="8"/>
  <c r="AH809" i="8"/>
  <c r="AI809" i="8"/>
  <c r="AJ809" i="8"/>
  <c r="AK809" i="8"/>
  <c r="AL809" i="8"/>
  <c r="AM809" i="8"/>
  <c r="AN809" i="8"/>
  <c r="AS809" i="8"/>
  <c r="AT809" i="8"/>
  <c r="AU809" i="8"/>
  <c r="AX809" i="8"/>
  <c r="AZ809" i="8"/>
  <c r="BA809" i="8"/>
  <c r="BB809" i="8"/>
  <c r="BC809" i="8"/>
  <c r="BD809" i="8"/>
  <c r="BE809" i="8"/>
  <c r="BF809" i="8"/>
  <c r="BG809" i="8"/>
  <c r="BH809" i="8"/>
  <c r="BI809" i="8"/>
  <c r="BJ809" i="8"/>
  <c r="BK809" i="8"/>
  <c r="BL809" i="8"/>
  <c r="BM809" i="8"/>
  <c r="BN809" i="8"/>
  <c r="BO809" i="8"/>
  <c r="BP809" i="8"/>
  <c r="BQ809" i="8"/>
  <c r="BR809" i="8"/>
  <c r="BS809" i="8"/>
  <c r="BT809" i="8"/>
  <c r="BU809" i="8"/>
  <c r="BV809" i="8"/>
  <c r="BW809" i="8"/>
  <c r="BX809" i="8"/>
  <c r="BZ809" i="8"/>
  <c r="CA809" i="8"/>
  <c r="D807" i="8"/>
  <c r="E807" i="8"/>
  <c r="H807" i="8"/>
  <c r="J807" i="8"/>
  <c r="K807" i="8"/>
  <c r="L807" i="8"/>
  <c r="M807" i="8"/>
  <c r="N807" i="8"/>
  <c r="O807" i="8"/>
  <c r="P807" i="8"/>
  <c r="Q807" i="8"/>
  <c r="R807" i="8"/>
  <c r="S807" i="8"/>
  <c r="T807" i="8"/>
  <c r="U807" i="8"/>
  <c r="V807" i="8"/>
  <c r="W807" i="8"/>
  <c r="X807" i="8"/>
  <c r="Y807" i="8"/>
  <c r="Z807" i="8"/>
  <c r="AA807" i="8"/>
  <c r="AB807" i="8"/>
  <c r="AC807" i="8"/>
  <c r="AD807" i="8"/>
  <c r="AE807" i="8"/>
  <c r="AF807" i="8"/>
  <c r="AG807" i="8"/>
  <c r="AH807" i="8"/>
  <c r="AI807" i="8"/>
  <c r="AJ807" i="8"/>
  <c r="AK807" i="8"/>
  <c r="AL807" i="8"/>
  <c r="AM807" i="8"/>
  <c r="AN807" i="8"/>
  <c r="AS807" i="8"/>
  <c r="AT807" i="8"/>
  <c r="AU807" i="8"/>
  <c r="AX807" i="8"/>
  <c r="AZ807" i="8"/>
  <c r="BA807" i="8"/>
  <c r="BB807" i="8"/>
  <c r="BC807" i="8"/>
  <c r="BD807" i="8"/>
  <c r="BE807" i="8"/>
  <c r="BF807" i="8"/>
  <c r="BG807" i="8"/>
  <c r="BH807" i="8"/>
  <c r="BI807" i="8"/>
  <c r="BJ807" i="8"/>
  <c r="BK807" i="8"/>
  <c r="BL807" i="8"/>
  <c r="BM807" i="8"/>
  <c r="BN807" i="8"/>
  <c r="BO807" i="8"/>
  <c r="BP807" i="8"/>
  <c r="BQ807" i="8"/>
  <c r="BR807" i="8"/>
  <c r="BS807" i="8"/>
  <c r="BT807" i="8"/>
  <c r="BU807" i="8"/>
  <c r="BV807" i="8"/>
  <c r="BW807" i="8"/>
  <c r="BX807" i="8"/>
  <c r="BZ807" i="8"/>
  <c r="CA807" i="8"/>
  <c r="D805" i="8"/>
  <c r="E805" i="8"/>
  <c r="H805" i="8"/>
  <c r="J805" i="8"/>
  <c r="K805" i="8"/>
  <c r="L805" i="8"/>
  <c r="M805" i="8"/>
  <c r="N805" i="8"/>
  <c r="O805" i="8"/>
  <c r="P805" i="8"/>
  <c r="Q805" i="8"/>
  <c r="R805" i="8"/>
  <c r="S805" i="8"/>
  <c r="T805" i="8"/>
  <c r="U805" i="8"/>
  <c r="V805" i="8"/>
  <c r="W805" i="8"/>
  <c r="X805" i="8"/>
  <c r="Y805" i="8"/>
  <c r="Z805" i="8"/>
  <c r="AA805" i="8"/>
  <c r="AB805" i="8"/>
  <c r="AC805" i="8"/>
  <c r="AD805" i="8"/>
  <c r="AE805" i="8"/>
  <c r="AF805" i="8"/>
  <c r="AG805" i="8"/>
  <c r="AH805" i="8"/>
  <c r="AI805" i="8"/>
  <c r="AJ805" i="8"/>
  <c r="AK805" i="8"/>
  <c r="AL805" i="8"/>
  <c r="AM805" i="8"/>
  <c r="AN805" i="8"/>
  <c r="AS805" i="8"/>
  <c r="AT805" i="8"/>
  <c r="AU805" i="8"/>
  <c r="AX805" i="8"/>
  <c r="AZ805" i="8"/>
  <c r="BA805" i="8"/>
  <c r="BB805" i="8"/>
  <c r="BC805" i="8"/>
  <c r="BD805" i="8"/>
  <c r="BE805" i="8"/>
  <c r="BF805" i="8"/>
  <c r="BG805" i="8"/>
  <c r="BH805" i="8"/>
  <c r="BI805" i="8"/>
  <c r="BJ805" i="8"/>
  <c r="BK805" i="8"/>
  <c r="BL805" i="8"/>
  <c r="BM805" i="8"/>
  <c r="BN805" i="8"/>
  <c r="BO805" i="8"/>
  <c r="BP805" i="8"/>
  <c r="BQ805" i="8"/>
  <c r="BR805" i="8"/>
  <c r="BS805" i="8"/>
  <c r="BT805" i="8"/>
  <c r="BU805" i="8"/>
  <c r="BV805" i="8"/>
  <c r="BW805" i="8"/>
  <c r="BX805" i="8"/>
  <c r="BZ805" i="8"/>
  <c r="CA805" i="8"/>
  <c r="D802" i="8"/>
  <c r="E802" i="8"/>
  <c r="H802" i="8"/>
  <c r="J802" i="8"/>
  <c r="K802" i="8"/>
  <c r="L802" i="8"/>
  <c r="M802" i="8"/>
  <c r="N802" i="8"/>
  <c r="O802" i="8"/>
  <c r="P802" i="8"/>
  <c r="Q802" i="8"/>
  <c r="R802" i="8"/>
  <c r="S802" i="8"/>
  <c r="T802" i="8"/>
  <c r="U802" i="8"/>
  <c r="V802" i="8"/>
  <c r="W802" i="8"/>
  <c r="X802" i="8"/>
  <c r="Y802" i="8"/>
  <c r="Z802" i="8"/>
  <c r="AA802" i="8"/>
  <c r="AB802" i="8"/>
  <c r="AC802" i="8"/>
  <c r="AD802" i="8"/>
  <c r="AE802" i="8"/>
  <c r="AF802" i="8"/>
  <c r="AG802" i="8"/>
  <c r="AH802" i="8"/>
  <c r="AI802" i="8"/>
  <c r="AJ802" i="8"/>
  <c r="AK802" i="8"/>
  <c r="AL802" i="8"/>
  <c r="AM802" i="8"/>
  <c r="AN802" i="8"/>
  <c r="AS802" i="8"/>
  <c r="AT802" i="8"/>
  <c r="AU802" i="8"/>
  <c r="AX802" i="8"/>
  <c r="AZ802" i="8"/>
  <c r="BA802" i="8"/>
  <c r="BB802" i="8"/>
  <c r="BC802" i="8"/>
  <c r="BD802" i="8"/>
  <c r="BE802" i="8"/>
  <c r="BF802" i="8"/>
  <c r="BG802" i="8"/>
  <c r="BH802" i="8"/>
  <c r="BI802" i="8"/>
  <c r="BJ802" i="8"/>
  <c r="BK802" i="8"/>
  <c r="BL802" i="8"/>
  <c r="BM802" i="8"/>
  <c r="BN802" i="8"/>
  <c r="BO802" i="8"/>
  <c r="BP802" i="8"/>
  <c r="BQ802" i="8"/>
  <c r="BR802" i="8"/>
  <c r="BS802" i="8"/>
  <c r="BT802" i="8"/>
  <c r="BU802" i="8"/>
  <c r="BV802" i="8"/>
  <c r="BW802" i="8"/>
  <c r="BX802" i="8"/>
  <c r="BZ802" i="8"/>
  <c r="CA802" i="8"/>
  <c r="D797" i="8"/>
  <c r="E797" i="8"/>
  <c r="H797" i="8"/>
  <c r="J797" i="8"/>
  <c r="K797" i="8"/>
  <c r="L797" i="8"/>
  <c r="M797" i="8"/>
  <c r="N797" i="8"/>
  <c r="O797" i="8"/>
  <c r="P797" i="8"/>
  <c r="Q797" i="8"/>
  <c r="R797" i="8"/>
  <c r="S797" i="8"/>
  <c r="T797" i="8"/>
  <c r="U797" i="8"/>
  <c r="V797" i="8"/>
  <c r="W797" i="8"/>
  <c r="X797" i="8"/>
  <c r="Y797" i="8"/>
  <c r="Z797" i="8"/>
  <c r="AA797" i="8"/>
  <c r="AB797" i="8"/>
  <c r="AC797" i="8"/>
  <c r="AD797" i="8"/>
  <c r="AE797" i="8"/>
  <c r="AF797" i="8"/>
  <c r="AG797" i="8"/>
  <c r="AH797" i="8"/>
  <c r="AI797" i="8"/>
  <c r="AJ797" i="8"/>
  <c r="AK797" i="8"/>
  <c r="AL797" i="8"/>
  <c r="AM797" i="8"/>
  <c r="AN797" i="8"/>
  <c r="AS797" i="8"/>
  <c r="AT797" i="8"/>
  <c r="AU797" i="8"/>
  <c r="AX797" i="8"/>
  <c r="AZ797" i="8"/>
  <c r="BA797" i="8"/>
  <c r="BB797" i="8"/>
  <c r="BC797" i="8"/>
  <c r="BD797" i="8"/>
  <c r="BE797" i="8"/>
  <c r="BF797" i="8"/>
  <c r="BG797" i="8"/>
  <c r="BH797" i="8"/>
  <c r="BI797" i="8"/>
  <c r="BJ797" i="8"/>
  <c r="BK797" i="8"/>
  <c r="BL797" i="8"/>
  <c r="BM797" i="8"/>
  <c r="BN797" i="8"/>
  <c r="BO797" i="8"/>
  <c r="BP797" i="8"/>
  <c r="BQ797" i="8"/>
  <c r="BR797" i="8"/>
  <c r="BS797" i="8"/>
  <c r="BT797" i="8"/>
  <c r="BU797" i="8"/>
  <c r="BV797" i="8"/>
  <c r="BW797" i="8"/>
  <c r="BX797" i="8"/>
  <c r="BZ797" i="8"/>
  <c r="CA797" i="8"/>
  <c r="D792" i="8"/>
  <c r="E792" i="8"/>
  <c r="H792" i="8"/>
  <c r="J792" i="8"/>
  <c r="K792" i="8"/>
  <c r="L792" i="8"/>
  <c r="M792" i="8"/>
  <c r="N792" i="8"/>
  <c r="O792" i="8"/>
  <c r="P792" i="8"/>
  <c r="Q792" i="8"/>
  <c r="R792" i="8"/>
  <c r="S792" i="8"/>
  <c r="T792" i="8"/>
  <c r="U792" i="8"/>
  <c r="V792" i="8"/>
  <c r="W792" i="8"/>
  <c r="X792" i="8"/>
  <c r="Y792" i="8"/>
  <c r="Z792" i="8"/>
  <c r="AA792" i="8"/>
  <c r="AB792" i="8"/>
  <c r="AC792" i="8"/>
  <c r="AD792" i="8"/>
  <c r="AE792" i="8"/>
  <c r="AF792" i="8"/>
  <c r="AG792" i="8"/>
  <c r="AH792" i="8"/>
  <c r="AI792" i="8"/>
  <c r="AJ792" i="8"/>
  <c r="AK792" i="8"/>
  <c r="AL792" i="8"/>
  <c r="AM792" i="8"/>
  <c r="AN792" i="8"/>
  <c r="AS792" i="8"/>
  <c r="AT792" i="8"/>
  <c r="AU792" i="8"/>
  <c r="AX792" i="8"/>
  <c r="AZ792" i="8"/>
  <c r="BA792" i="8"/>
  <c r="BB792" i="8"/>
  <c r="BC792" i="8"/>
  <c r="BD792" i="8"/>
  <c r="BE792" i="8"/>
  <c r="BF792" i="8"/>
  <c r="BG792" i="8"/>
  <c r="BH792" i="8"/>
  <c r="BI792" i="8"/>
  <c r="BJ792" i="8"/>
  <c r="BK792" i="8"/>
  <c r="BL792" i="8"/>
  <c r="BM792" i="8"/>
  <c r="BN792" i="8"/>
  <c r="BO792" i="8"/>
  <c r="BP792" i="8"/>
  <c r="BQ792" i="8"/>
  <c r="BR792" i="8"/>
  <c r="BS792" i="8"/>
  <c r="BT792" i="8"/>
  <c r="BU792" i="8"/>
  <c r="BV792" i="8"/>
  <c r="BW792" i="8"/>
  <c r="BX792" i="8"/>
  <c r="BZ792" i="8"/>
  <c r="CA792" i="8"/>
  <c r="D791" i="8"/>
  <c r="E791" i="8"/>
  <c r="H791" i="8"/>
  <c r="J791" i="8"/>
  <c r="K791" i="8"/>
  <c r="L791" i="8"/>
  <c r="M791" i="8"/>
  <c r="N791" i="8"/>
  <c r="O791" i="8"/>
  <c r="P791" i="8"/>
  <c r="Q791" i="8"/>
  <c r="R791" i="8"/>
  <c r="S791" i="8"/>
  <c r="T791" i="8"/>
  <c r="U791" i="8"/>
  <c r="V791" i="8"/>
  <c r="W791" i="8"/>
  <c r="X791" i="8"/>
  <c r="Y791" i="8"/>
  <c r="Z791" i="8"/>
  <c r="AA791" i="8"/>
  <c r="AB791" i="8"/>
  <c r="AC791" i="8"/>
  <c r="AD791" i="8"/>
  <c r="AE791" i="8"/>
  <c r="AF791" i="8"/>
  <c r="AG791" i="8"/>
  <c r="AH791" i="8"/>
  <c r="AI791" i="8"/>
  <c r="AJ791" i="8"/>
  <c r="AK791" i="8"/>
  <c r="AL791" i="8"/>
  <c r="AM791" i="8"/>
  <c r="AN791" i="8"/>
  <c r="AS791" i="8"/>
  <c r="AT791" i="8"/>
  <c r="AU791" i="8"/>
  <c r="AX791" i="8"/>
  <c r="AZ791" i="8"/>
  <c r="BA791" i="8"/>
  <c r="BB791" i="8"/>
  <c r="BC791" i="8"/>
  <c r="BD791" i="8"/>
  <c r="BE791" i="8"/>
  <c r="BF791" i="8"/>
  <c r="BG791" i="8"/>
  <c r="BH791" i="8"/>
  <c r="BI791" i="8"/>
  <c r="BJ791" i="8"/>
  <c r="BK791" i="8"/>
  <c r="BL791" i="8"/>
  <c r="BM791" i="8"/>
  <c r="BN791" i="8"/>
  <c r="BO791" i="8"/>
  <c r="BP791" i="8"/>
  <c r="BQ791" i="8"/>
  <c r="BR791" i="8"/>
  <c r="BS791" i="8"/>
  <c r="BT791" i="8"/>
  <c r="BU791" i="8"/>
  <c r="BV791" i="8"/>
  <c r="BW791" i="8"/>
  <c r="BX791" i="8"/>
  <c r="BZ791" i="8"/>
  <c r="CA791" i="8"/>
  <c r="D789" i="8"/>
  <c r="E789" i="8"/>
  <c r="H789" i="8"/>
  <c r="J789" i="8"/>
  <c r="K789" i="8"/>
  <c r="L789" i="8"/>
  <c r="M789" i="8"/>
  <c r="N789" i="8"/>
  <c r="O789" i="8"/>
  <c r="P789" i="8"/>
  <c r="Q789" i="8"/>
  <c r="R789" i="8"/>
  <c r="S789" i="8"/>
  <c r="T789" i="8"/>
  <c r="U789" i="8"/>
  <c r="V789" i="8"/>
  <c r="W789" i="8"/>
  <c r="X789" i="8"/>
  <c r="Y789" i="8"/>
  <c r="Z789" i="8"/>
  <c r="AA789" i="8"/>
  <c r="AB789" i="8"/>
  <c r="AC789" i="8"/>
  <c r="AD789" i="8"/>
  <c r="AE789" i="8"/>
  <c r="AF789" i="8"/>
  <c r="AG789" i="8"/>
  <c r="AH789" i="8"/>
  <c r="AI789" i="8"/>
  <c r="AJ789" i="8"/>
  <c r="AK789" i="8"/>
  <c r="AL789" i="8"/>
  <c r="AM789" i="8"/>
  <c r="AN789" i="8"/>
  <c r="AS789" i="8"/>
  <c r="AT789" i="8"/>
  <c r="AU789" i="8"/>
  <c r="AX789" i="8"/>
  <c r="AZ789" i="8"/>
  <c r="BA789" i="8"/>
  <c r="BB789" i="8"/>
  <c r="BC789" i="8"/>
  <c r="BD789" i="8"/>
  <c r="BE789" i="8"/>
  <c r="BF789" i="8"/>
  <c r="BG789" i="8"/>
  <c r="BH789" i="8"/>
  <c r="BI789" i="8"/>
  <c r="BJ789" i="8"/>
  <c r="BK789" i="8"/>
  <c r="BL789" i="8"/>
  <c r="BM789" i="8"/>
  <c r="BN789" i="8"/>
  <c r="BO789" i="8"/>
  <c r="BP789" i="8"/>
  <c r="BQ789" i="8"/>
  <c r="BR789" i="8"/>
  <c r="BS789" i="8"/>
  <c r="BT789" i="8"/>
  <c r="BU789" i="8"/>
  <c r="BV789" i="8"/>
  <c r="BW789" i="8"/>
  <c r="BX789" i="8"/>
  <c r="BZ789" i="8"/>
  <c r="CA789" i="8"/>
  <c r="D787" i="8"/>
  <c r="E787" i="8"/>
  <c r="H787" i="8"/>
  <c r="J787" i="8"/>
  <c r="K787" i="8"/>
  <c r="L787" i="8"/>
  <c r="M787" i="8"/>
  <c r="N787" i="8"/>
  <c r="O787" i="8"/>
  <c r="P787" i="8"/>
  <c r="Q787" i="8"/>
  <c r="R787" i="8"/>
  <c r="S787" i="8"/>
  <c r="T787" i="8"/>
  <c r="U787" i="8"/>
  <c r="V787" i="8"/>
  <c r="W787" i="8"/>
  <c r="X787" i="8"/>
  <c r="Y787" i="8"/>
  <c r="Z787" i="8"/>
  <c r="AA787" i="8"/>
  <c r="AB787" i="8"/>
  <c r="AC787" i="8"/>
  <c r="AD787" i="8"/>
  <c r="AE787" i="8"/>
  <c r="AF787" i="8"/>
  <c r="AG787" i="8"/>
  <c r="AH787" i="8"/>
  <c r="AI787" i="8"/>
  <c r="AJ787" i="8"/>
  <c r="AK787" i="8"/>
  <c r="AL787" i="8"/>
  <c r="AM787" i="8"/>
  <c r="AN787" i="8"/>
  <c r="AS787" i="8"/>
  <c r="AT787" i="8"/>
  <c r="AU787" i="8"/>
  <c r="AX787" i="8"/>
  <c r="AZ787" i="8"/>
  <c r="BA787" i="8"/>
  <c r="BB787" i="8"/>
  <c r="BC787" i="8"/>
  <c r="BD787" i="8"/>
  <c r="BE787" i="8"/>
  <c r="BF787" i="8"/>
  <c r="BG787" i="8"/>
  <c r="BH787" i="8"/>
  <c r="BI787" i="8"/>
  <c r="BJ787" i="8"/>
  <c r="BK787" i="8"/>
  <c r="BL787" i="8"/>
  <c r="BM787" i="8"/>
  <c r="BN787" i="8"/>
  <c r="BO787" i="8"/>
  <c r="BP787" i="8"/>
  <c r="BQ787" i="8"/>
  <c r="BR787" i="8"/>
  <c r="BS787" i="8"/>
  <c r="BT787" i="8"/>
  <c r="BU787" i="8"/>
  <c r="BV787" i="8"/>
  <c r="BW787" i="8"/>
  <c r="BX787" i="8"/>
  <c r="BZ787" i="8"/>
  <c r="CA787" i="8"/>
  <c r="D784" i="8"/>
  <c r="E784" i="8"/>
  <c r="H784" i="8"/>
  <c r="J784" i="8"/>
  <c r="K784" i="8"/>
  <c r="L784" i="8"/>
  <c r="M784" i="8"/>
  <c r="N784" i="8"/>
  <c r="O784" i="8"/>
  <c r="P784" i="8"/>
  <c r="Q784" i="8"/>
  <c r="R784" i="8"/>
  <c r="S784" i="8"/>
  <c r="T784" i="8"/>
  <c r="U784" i="8"/>
  <c r="V784" i="8"/>
  <c r="W784" i="8"/>
  <c r="X784" i="8"/>
  <c r="Y784" i="8"/>
  <c r="Z784" i="8"/>
  <c r="AA784" i="8"/>
  <c r="AB784" i="8"/>
  <c r="AC784" i="8"/>
  <c r="AD784" i="8"/>
  <c r="AE784" i="8"/>
  <c r="AF784" i="8"/>
  <c r="AG784" i="8"/>
  <c r="AH784" i="8"/>
  <c r="AI784" i="8"/>
  <c r="AJ784" i="8"/>
  <c r="AK784" i="8"/>
  <c r="AL784" i="8"/>
  <c r="AM784" i="8"/>
  <c r="AN784" i="8"/>
  <c r="AS784" i="8"/>
  <c r="AT784" i="8"/>
  <c r="AU784" i="8"/>
  <c r="AX784" i="8"/>
  <c r="AZ784" i="8"/>
  <c r="BA784" i="8"/>
  <c r="BB784" i="8"/>
  <c r="BC784" i="8"/>
  <c r="BD784" i="8"/>
  <c r="BE784" i="8"/>
  <c r="BF784" i="8"/>
  <c r="BG784" i="8"/>
  <c r="BH784" i="8"/>
  <c r="BI784" i="8"/>
  <c r="BJ784" i="8"/>
  <c r="BK784" i="8"/>
  <c r="BL784" i="8"/>
  <c r="BM784" i="8"/>
  <c r="BN784" i="8"/>
  <c r="BO784" i="8"/>
  <c r="BP784" i="8"/>
  <c r="BQ784" i="8"/>
  <c r="BR784" i="8"/>
  <c r="BS784" i="8"/>
  <c r="BT784" i="8"/>
  <c r="BU784" i="8"/>
  <c r="BV784" i="8"/>
  <c r="BW784" i="8"/>
  <c r="BX784" i="8"/>
  <c r="BZ784" i="8"/>
  <c r="CA784" i="8"/>
  <c r="D776" i="8"/>
  <c r="E776" i="8"/>
  <c r="H776" i="8"/>
  <c r="J776" i="8"/>
  <c r="K776" i="8"/>
  <c r="L776" i="8"/>
  <c r="M776" i="8"/>
  <c r="N776" i="8"/>
  <c r="O776" i="8"/>
  <c r="P776" i="8"/>
  <c r="Q776" i="8"/>
  <c r="R776" i="8"/>
  <c r="S776" i="8"/>
  <c r="T776" i="8"/>
  <c r="U776" i="8"/>
  <c r="V776" i="8"/>
  <c r="W776" i="8"/>
  <c r="X776" i="8"/>
  <c r="Y776" i="8"/>
  <c r="Z776" i="8"/>
  <c r="AA776" i="8"/>
  <c r="AB776" i="8"/>
  <c r="AC776" i="8"/>
  <c r="AD776" i="8"/>
  <c r="AE776" i="8"/>
  <c r="AF776" i="8"/>
  <c r="AG776" i="8"/>
  <c r="AH776" i="8"/>
  <c r="AI776" i="8"/>
  <c r="AJ776" i="8"/>
  <c r="AK776" i="8"/>
  <c r="AL776" i="8"/>
  <c r="AM776" i="8"/>
  <c r="AN776" i="8"/>
  <c r="AS776" i="8"/>
  <c r="AT776" i="8"/>
  <c r="AU776" i="8"/>
  <c r="AX776" i="8"/>
  <c r="AZ776" i="8"/>
  <c r="BA776" i="8"/>
  <c r="BB776" i="8"/>
  <c r="BC776" i="8"/>
  <c r="BD776" i="8"/>
  <c r="BE776" i="8"/>
  <c r="BF776" i="8"/>
  <c r="BG776" i="8"/>
  <c r="BH776" i="8"/>
  <c r="BI776" i="8"/>
  <c r="BJ776" i="8"/>
  <c r="BK776" i="8"/>
  <c r="BL776" i="8"/>
  <c r="BM776" i="8"/>
  <c r="BN776" i="8"/>
  <c r="BO776" i="8"/>
  <c r="BP776" i="8"/>
  <c r="BQ776" i="8"/>
  <c r="BR776" i="8"/>
  <c r="BS776" i="8"/>
  <c r="BT776" i="8"/>
  <c r="BU776" i="8"/>
  <c r="BV776" i="8"/>
  <c r="BW776" i="8"/>
  <c r="BX776" i="8"/>
  <c r="BZ776" i="8"/>
  <c r="CA776" i="8"/>
  <c r="D774" i="8"/>
  <c r="E774" i="8"/>
  <c r="H774" i="8"/>
  <c r="J774" i="8"/>
  <c r="K774" i="8"/>
  <c r="L774" i="8"/>
  <c r="M774" i="8"/>
  <c r="N774" i="8"/>
  <c r="O774" i="8"/>
  <c r="P774" i="8"/>
  <c r="Q774" i="8"/>
  <c r="R774" i="8"/>
  <c r="S774" i="8"/>
  <c r="T774" i="8"/>
  <c r="U774" i="8"/>
  <c r="V774" i="8"/>
  <c r="W774" i="8"/>
  <c r="X774" i="8"/>
  <c r="Y774" i="8"/>
  <c r="Z774" i="8"/>
  <c r="AA774" i="8"/>
  <c r="AB774" i="8"/>
  <c r="AC774" i="8"/>
  <c r="AD774" i="8"/>
  <c r="AE774" i="8"/>
  <c r="AF774" i="8"/>
  <c r="AG774" i="8"/>
  <c r="AH774" i="8"/>
  <c r="AI774" i="8"/>
  <c r="AJ774" i="8"/>
  <c r="AK774" i="8"/>
  <c r="AL774" i="8"/>
  <c r="AM774" i="8"/>
  <c r="AN774" i="8"/>
  <c r="AS774" i="8"/>
  <c r="AT774" i="8"/>
  <c r="AU774" i="8"/>
  <c r="AX774" i="8"/>
  <c r="AZ774" i="8"/>
  <c r="BA774" i="8"/>
  <c r="BB774" i="8"/>
  <c r="BC774" i="8"/>
  <c r="BD774" i="8"/>
  <c r="BE774" i="8"/>
  <c r="BF774" i="8"/>
  <c r="BG774" i="8"/>
  <c r="BH774" i="8"/>
  <c r="BI774" i="8"/>
  <c r="BJ774" i="8"/>
  <c r="BK774" i="8"/>
  <c r="BL774" i="8"/>
  <c r="BM774" i="8"/>
  <c r="BN774" i="8"/>
  <c r="BO774" i="8"/>
  <c r="BP774" i="8"/>
  <c r="BQ774" i="8"/>
  <c r="BR774" i="8"/>
  <c r="BS774" i="8"/>
  <c r="BT774" i="8"/>
  <c r="BU774" i="8"/>
  <c r="BV774" i="8"/>
  <c r="BW774" i="8"/>
  <c r="BX774" i="8"/>
  <c r="BZ774" i="8"/>
  <c r="CA774" i="8"/>
  <c r="D772" i="8"/>
  <c r="E772" i="8"/>
  <c r="H772" i="8"/>
  <c r="J772" i="8"/>
  <c r="K772" i="8"/>
  <c r="L772" i="8"/>
  <c r="M772" i="8"/>
  <c r="N772" i="8"/>
  <c r="O772" i="8"/>
  <c r="P772" i="8"/>
  <c r="Q772" i="8"/>
  <c r="R772" i="8"/>
  <c r="S772" i="8"/>
  <c r="T772" i="8"/>
  <c r="U772" i="8"/>
  <c r="V772" i="8"/>
  <c r="W772" i="8"/>
  <c r="X772" i="8"/>
  <c r="Y772" i="8"/>
  <c r="Z772" i="8"/>
  <c r="AA772" i="8"/>
  <c r="AB772" i="8"/>
  <c r="AC772" i="8"/>
  <c r="AD772" i="8"/>
  <c r="AE772" i="8"/>
  <c r="AF772" i="8"/>
  <c r="AG772" i="8"/>
  <c r="AH772" i="8"/>
  <c r="AI772" i="8"/>
  <c r="AJ772" i="8"/>
  <c r="AK772" i="8"/>
  <c r="AL772" i="8"/>
  <c r="AM772" i="8"/>
  <c r="AN772" i="8"/>
  <c r="AS772" i="8"/>
  <c r="AT772" i="8"/>
  <c r="AU772" i="8"/>
  <c r="AX772" i="8"/>
  <c r="AZ772" i="8"/>
  <c r="BA772" i="8"/>
  <c r="BB772" i="8"/>
  <c r="BC772" i="8"/>
  <c r="BD772" i="8"/>
  <c r="BE772" i="8"/>
  <c r="BF772" i="8"/>
  <c r="BG772" i="8"/>
  <c r="BH772" i="8"/>
  <c r="BI772" i="8"/>
  <c r="BJ772" i="8"/>
  <c r="BK772" i="8"/>
  <c r="BL772" i="8"/>
  <c r="BM772" i="8"/>
  <c r="BN772" i="8"/>
  <c r="BO772" i="8"/>
  <c r="BP772" i="8"/>
  <c r="BQ772" i="8"/>
  <c r="BR772" i="8"/>
  <c r="BS772" i="8"/>
  <c r="BT772" i="8"/>
  <c r="BU772" i="8"/>
  <c r="BV772" i="8"/>
  <c r="BW772" i="8"/>
  <c r="BX772" i="8"/>
  <c r="BZ772" i="8"/>
  <c r="CA772" i="8"/>
  <c r="D761" i="8"/>
  <c r="E761" i="8"/>
  <c r="H761" i="8"/>
  <c r="J761" i="8"/>
  <c r="K761" i="8"/>
  <c r="L761" i="8"/>
  <c r="M761" i="8"/>
  <c r="N761" i="8"/>
  <c r="O761" i="8"/>
  <c r="P761" i="8"/>
  <c r="Q761" i="8"/>
  <c r="R761" i="8"/>
  <c r="S761" i="8"/>
  <c r="T761" i="8"/>
  <c r="U761" i="8"/>
  <c r="V761" i="8"/>
  <c r="W761" i="8"/>
  <c r="X761" i="8"/>
  <c r="Y761" i="8"/>
  <c r="Z761" i="8"/>
  <c r="AA761" i="8"/>
  <c r="AB761" i="8"/>
  <c r="AC761" i="8"/>
  <c r="AD761" i="8"/>
  <c r="AE761" i="8"/>
  <c r="AF761" i="8"/>
  <c r="AG761" i="8"/>
  <c r="AH761" i="8"/>
  <c r="AI761" i="8"/>
  <c r="AJ761" i="8"/>
  <c r="AK761" i="8"/>
  <c r="AL761" i="8"/>
  <c r="AM761" i="8"/>
  <c r="AN761" i="8"/>
  <c r="AS761" i="8"/>
  <c r="AT761" i="8"/>
  <c r="AU761" i="8"/>
  <c r="AX761" i="8"/>
  <c r="AZ761" i="8"/>
  <c r="BA761" i="8"/>
  <c r="BB761" i="8"/>
  <c r="BC761" i="8"/>
  <c r="BD761" i="8"/>
  <c r="BE761" i="8"/>
  <c r="BF761" i="8"/>
  <c r="BG761" i="8"/>
  <c r="BH761" i="8"/>
  <c r="BI761" i="8"/>
  <c r="BJ761" i="8"/>
  <c r="BK761" i="8"/>
  <c r="BL761" i="8"/>
  <c r="BM761" i="8"/>
  <c r="BN761" i="8"/>
  <c r="BO761" i="8"/>
  <c r="BP761" i="8"/>
  <c r="BQ761" i="8"/>
  <c r="BR761" i="8"/>
  <c r="BS761" i="8"/>
  <c r="BT761" i="8"/>
  <c r="BU761" i="8"/>
  <c r="BV761" i="8"/>
  <c r="BW761" i="8"/>
  <c r="BX761" i="8"/>
  <c r="BZ761" i="8"/>
  <c r="CA761" i="8"/>
  <c r="D758" i="8"/>
  <c r="E758" i="8"/>
  <c r="H758" i="8"/>
  <c r="J758" i="8"/>
  <c r="K758" i="8"/>
  <c r="L758" i="8"/>
  <c r="M758" i="8"/>
  <c r="N758" i="8"/>
  <c r="O758" i="8"/>
  <c r="P758" i="8"/>
  <c r="Q758" i="8"/>
  <c r="R758" i="8"/>
  <c r="S758" i="8"/>
  <c r="T758" i="8"/>
  <c r="U758" i="8"/>
  <c r="V758" i="8"/>
  <c r="W758" i="8"/>
  <c r="X758" i="8"/>
  <c r="Y758" i="8"/>
  <c r="Z758" i="8"/>
  <c r="AA758" i="8"/>
  <c r="AB758" i="8"/>
  <c r="AC758" i="8"/>
  <c r="AD758" i="8"/>
  <c r="AE758" i="8"/>
  <c r="AF758" i="8"/>
  <c r="AG758" i="8"/>
  <c r="AH758" i="8"/>
  <c r="AI758" i="8"/>
  <c r="AJ758" i="8"/>
  <c r="AK758" i="8"/>
  <c r="AL758" i="8"/>
  <c r="AM758" i="8"/>
  <c r="AN758" i="8"/>
  <c r="AS758" i="8"/>
  <c r="AT758" i="8"/>
  <c r="AU758" i="8"/>
  <c r="AX758" i="8"/>
  <c r="AZ758" i="8"/>
  <c r="BA758" i="8"/>
  <c r="BB758" i="8"/>
  <c r="BC758" i="8"/>
  <c r="BD758" i="8"/>
  <c r="BE758" i="8"/>
  <c r="BF758" i="8"/>
  <c r="BG758" i="8"/>
  <c r="BH758" i="8"/>
  <c r="BI758" i="8"/>
  <c r="BJ758" i="8"/>
  <c r="BK758" i="8"/>
  <c r="BL758" i="8"/>
  <c r="BM758" i="8"/>
  <c r="BN758" i="8"/>
  <c r="BO758" i="8"/>
  <c r="BP758" i="8"/>
  <c r="BQ758" i="8"/>
  <c r="BR758" i="8"/>
  <c r="BS758" i="8"/>
  <c r="BT758" i="8"/>
  <c r="BU758" i="8"/>
  <c r="BV758" i="8"/>
  <c r="BW758" i="8"/>
  <c r="BX758" i="8"/>
  <c r="BZ758" i="8"/>
  <c r="CA758" i="8"/>
  <c r="D755" i="8"/>
  <c r="E755" i="8"/>
  <c r="H755" i="8"/>
  <c r="J755" i="8"/>
  <c r="K755" i="8"/>
  <c r="L755" i="8"/>
  <c r="M755" i="8"/>
  <c r="N755" i="8"/>
  <c r="O755" i="8"/>
  <c r="P755" i="8"/>
  <c r="Q755" i="8"/>
  <c r="R755" i="8"/>
  <c r="S755" i="8"/>
  <c r="T755" i="8"/>
  <c r="U755" i="8"/>
  <c r="V755" i="8"/>
  <c r="W755" i="8"/>
  <c r="X755" i="8"/>
  <c r="Y755" i="8"/>
  <c r="Z755" i="8"/>
  <c r="AA755" i="8"/>
  <c r="AB755" i="8"/>
  <c r="AC755" i="8"/>
  <c r="AD755" i="8"/>
  <c r="AE755" i="8"/>
  <c r="AF755" i="8"/>
  <c r="AG755" i="8"/>
  <c r="AH755" i="8"/>
  <c r="AI755" i="8"/>
  <c r="AJ755" i="8"/>
  <c r="AK755" i="8"/>
  <c r="AL755" i="8"/>
  <c r="AM755" i="8"/>
  <c r="AN755" i="8"/>
  <c r="AS755" i="8"/>
  <c r="AT755" i="8"/>
  <c r="AU755" i="8"/>
  <c r="AX755" i="8"/>
  <c r="AZ755" i="8"/>
  <c r="BA755" i="8"/>
  <c r="BB755" i="8"/>
  <c r="BC755" i="8"/>
  <c r="BD755" i="8"/>
  <c r="BE755" i="8"/>
  <c r="BF755" i="8"/>
  <c r="BG755" i="8"/>
  <c r="BH755" i="8"/>
  <c r="BI755" i="8"/>
  <c r="BJ755" i="8"/>
  <c r="BK755" i="8"/>
  <c r="BL755" i="8"/>
  <c r="BM755" i="8"/>
  <c r="BN755" i="8"/>
  <c r="BO755" i="8"/>
  <c r="BP755" i="8"/>
  <c r="BQ755" i="8"/>
  <c r="BR755" i="8"/>
  <c r="BS755" i="8"/>
  <c r="BT755" i="8"/>
  <c r="BU755" i="8"/>
  <c r="BV755" i="8"/>
  <c r="BW755" i="8"/>
  <c r="BX755" i="8"/>
  <c r="BZ755" i="8"/>
  <c r="CA755" i="8"/>
  <c r="D747" i="8"/>
  <c r="E747" i="8"/>
  <c r="H747" i="8"/>
  <c r="J747" i="8"/>
  <c r="K747" i="8"/>
  <c r="L747" i="8"/>
  <c r="M747" i="8"/>
  <c r="N747" i="8"/>
  <c r="O747" i="8"/>
  <c r="P747" i="8"/>
  <c r="Q747" i="8"/>
  <c r="R747" i="8"/>
  <c r="S747" i="8"/>
  <c r="T747" i="8"/>
  <c r="U747" i="8"/>
  <c r="V747" i="8"/>
  <c r="W747" i="8"/>
  <c r="X747" i="8"/>
  <c r="Y747" i="8"/>
  <c r="Z747" i="8"/>
  <c r="AA747" i="8"/>
  <c r="AB747" i="8"/>
  <c r="AC747" i="8"/>
  <c r="AD747" i="8"/>
  <c r="AE747" i="8"/>
  <c r="AF747" i="8"/>
  <c r="AG747" i="8"/>
  <c r="AH747" i="8"/>
  <c r="AI747" i="8"/>
  <c r="AJ747" i="8"/>
  <c r="AK747" i="8"/>
  <c r="AL747" i="8"/>
  <c r="AM747" i="8"/>
  <c r="AN747" i="8"/>
  <c r="AS747" i="8"/>
  <c r="AT747" i="8"/>
  <c r="AU747" i="8"/>
  <c r="AX747" i="8"/>
  <c r="AZ747" i="8"/>
  <c r="BA747" i="8"/>
  <c r="BB747" i="8"/>
  <c r="BC747" i="8"/>
  <c r="BD747" i="8"/>
  <c r="BE747" i="8"/>
  <c r="BF747" i="8"/>
  <c r="BG747" i="8"/>
  <c r="BH747" i="8"/>
  <c r="BI747" i="8"/>
  <c r="BJ747" i="8"/>
  <c r="BK747" i="8"/>
  <c r="BL747" i="8"/>
  <c r="BM747" i="8"/>
  <c r="BN747" i="8"/>
  <c r="BO747" i="8"/>
  <c r="BP747" i="8"/>
  <c r="BQ747" i="8"/>
  <c r="BR747" i="8"/>
  <c r="BS747" i="8"/>
  <c r="BT747" i="8"/>
  <c r="BU747" i="8"/>
  <c r="BV747" i="8"/>
  <c r="BW747" i="8"/>
  <c r="BX747" i="8"/>
  <c r="BZ747" i="8"/>
  <c r="CA747" i="8"/>
  <c r="D714" i="8"/>
  <c r="E714" i="8"/>
  <c r="H714" i="8"/>
  <c r="J714" i="8"/>
  <c r="K714" i="8"/>
  <c r="L714" i="8"/>
  <c r="M714" i="8"/>
  <c r="N714" i="8"/>
  <c r="O714" i="8"/>
  <c r="P714" i="8"/>
  <c r="Q714" i="8"/>
  <c r="R714" i="8"/>
  <c r="S714" i="8"/>
  <c r="T714" i="8"/>
  <c r="U714" i="8"/>
  <c r="V714" i="8"/>
  <c r="W714" i="8"/>
  <c r="X714" i="8"/>
  <c r="Y714" i="8"/>
  <c r="Z714" i="8"/>
  <c r="AA714" i="8"/>
  <c r="AB714" i="8"/>
  <c r="AC714" i="8"/>
  <c r="AD714" i="8"/>
  <c r="AE714" i="8"/>
  <c r="AF714" i="8"/>
  <c r="AG714" i="8"/>
  <c r="AH714" i="8"/>
  <c r="AI714" i="8"/>
  <c r="AJ714" i="8"/>
  <c r="AK714" i="8"/>
  <c r="AL714" i="8"/>
  <c r="AM714" i="8"/>
  <c r="AN714" i="8"/>
  <c r="AS714" i="8"/>
  <c r="AT714" i="8"/>
  <c r="AU714" i="8"/>
  <c r="AX714" i="8"/>
  <c r="AZ714" i="8"/>
  <c r="BA714" i="8"/>
  <c r="BB714" i="8"/>
  <c r="BC714" i="8"/>
  <c r="BD714" i="8"/>
  <c r="BE714" i="8"/>
  <c r="BF714" i="8"/>
  <c r="BG714" i="8"/>
  <c r="BH714" i="8"/>
  <c r="BI714" i="8"/>
  <c r="BJ714" i="8"/>
  <c r="BK714" i="8"/>
  <c r="BL714" i="8"/>
  <c r="BM714" i="8"/>
  <c r="BN714" i="8"/>
  <c r="BO714" i="8"/>
  <c r="BP714" i="8"/>
  <c r="BQ714" i="8"/>
  <c r="BR714" i="8"/>
  <c r="BS714" i="8"/>
  <c r="BT714" i="8"/>
  <c r="BU714" i="8"/>
  <c r="BV714" i="8"/>
  <c r="BW714" i="8"/>
  <c r="BX714" i="8"/>
  <c r="BZ714" i="8"/>
  <c r="CA714" i="8"/>
  <c r="D704" i="8"/>
  <c r="E704" i="8"/>
  <c r="H704" i="8"/>
  <c r="J704" i="8"/>
  <c r="K704" i="8"/>
  <c r="L704" i="8"/>
  <c r="M704" i="8"/>
  <c r="N704" i="8"/>
  <c r="O704" i="8"/>
  <c r="P704" i="8"/>
  <c r="Q704" i="8"/>
  <c r="R704" i="8"/>
  <c r="S704" i="8"/>
  <c r="T704" i="8"/>
  <c r="U704" i="8"/>
  <c r="V704" i="8"/>
  <c r="W704" i="8"/>
  <c r="X704" i="8"/>
  <c r="Y704" i="8"/>
  <c r="Z704" i="8"/>
  <c r="AA704" i="8"/>
  <c r="AB704" i="8"/>
  <c r="AC704" i="8"/>
  <c r="AD704" i="8"/>
  <c r="AE704" i="8"/>
  <c r="AF704" i="8"/>
  <c r="AG704" i="8"/>
  <c r="AH704" i="8"/>
  <c r="AI704" i="8"/>
  <c r="AJ704" i="8"/>
  <c r="AK704" i="8"/>
  <c r="AL704" i="8"/>
  <c r="AM704" i="8"/>
  <c r="AN704" i="8"/>
  <c r="AS704" i="8"/>
  <c r="AT704" i="8"/>
  <c r="AU704" i="8"/>
  <c r="AX704" i="8"/>
  <c r="AZ704" i="8"/>
  <c r="BA704" i="8"/>
  <c r="BB704" i="8"/>
  <c r="BC704" i="8"/>
  <c r="BD704" i="8"/>
  <c r="BE704" i="8"/>
  <c r="BF704" i="8"/>
  <c r="BG704" i="8"/>
  <c r="BH704" i="8"/>
  <c r="BI704" i="8"/>
  <c r="BJ704" i="8"/>
  <c r="BK704" i="8"/>
  <c r="BL704" i="8"/>
  <c r="BM704" i="8"/>
  <c r="BN704" i="8"/>
  <c r="BO704" i="8"/>
  <c r="BP704" i="8"/>
  <c r="BQ704" i="8"/>
  <c r="BR704" i="8"/>
  <c r="BS704" i="8"/>
  <c r="BT704" i="8"/>
  <c r="BU704" i="8"/>
  <c r="BV704" i="8"/>
  <c r="BW704" i="8"/>
  <c r="BX704" i="8"/>
  <c r="BZ704" i="8"/>
  <c r="CA704" i="8"/>
  <c r="D701" i="8"/>
  <c r="E701" i="8"/>
  <c r="H701" i="8"/>
  <c r="J701" i="8"/>
  <c r="K701" i="8"/>
  <c r="L701" i="8"/>
  <c r="M701" i="8"/>
  <c r="N701" i="8"/>
  <c r="O701" i="8"/>
  <c r="P701" i="8"/>
  <c r="Q701" i="8"/>
  <c r="R701" i="8"/>
  <c r="S701" i="8"/>
  <c r="T701" i="8"/>
  <c r="U701" i="8"/>
  <c r="V701" i="8"/>
  <c r="W701" i="8"/>
  <c r="X701" i="8"/>
  <c r="Y701" i="8"/>
  <c r="Z701" i="8"/>
  <c r="AA701" i="8"/>
  <c r="AB701" i="8"/>
  <c r="AC701" i="8"/>
  <c r="AD701" i="8"/>
  <c r="AE701" i="8"/>
  <c r="AF701" i="8"/>
  <c r="AG701" i="8"/>
  <c r="AH701" i="8"/>
  <c r="AI701" i="8"/>
  <c r="AJ701" i="8"/>
  <c r="AK701" i="8"/>
  <c r="AL701" i="8"/>
  <c r="AM701" i="8"/>
  <c r="AN701" i="8"/>
  <c r="AS701" i="8"/>
  <c r="AT701" i="8"/>
  <c r="AU701" i="8"/>
  <c r="AX701" i="8"/>
  <c r="AZ701" i="8"/>
  <c r="BA701" i="8"/>
  <c r="BB701" i="8"/>
  <c r="BC701" i="8"/>
  <c r="BD701" i="8"/>
  <c r="BE701" i="8"/>
  <c r="BF701" i="8"/>
  <c r="BG701" i="8"/>
  <c r="BH701" i="8"/>
  <c r="BI701" i="8"/>
  <c r="BJ701" i="8"/>
  <c r="BK701" i="8"/>
  <c r="BL701" i="8"/>
  <c r="BM701" i="8"/>
  <c r="BN701" i="8"/>
  <c r="BO701" i="8"/>
  <c r="BP701" i="8"/>
  <c r="BQ701" i="8"/>
  <c r="BR701" i="8"/>
  <c r="BS701" i="8"/>
  <c r="BT701" i="8"/>
  <c r="BU701" i="8"/>
  <c r="BV701" i="8"/>
  <c r="BW701" i="8"/>
  <c r="BX701" i="8"/>
  <c r="BZ701" i="8"/>
  <c r="CA701" i="8"/>
  <c r="D692" i="8"/>
  <c r="E692" i="8"/>
  <c r="H692" i="8"/>
  <c r="J692" i="8"/>
  <c r="K692" i="8"/>
  <c r="L692" i="8"/>
  <c r="M692" i="8"/>
  <c r="N692" i="8"/>
  <c r="O692" i="8"/>
  <c r="P692" i="8"/>
  <c r="Q692" i="8"/>
  <c r="R692" i="8"/>
  <c r="S692" i="8"/>
  <c r="T692" i="8"/>
  <c r="U692" i="8"/>
  <c r="V692" i="8"/>
  <c r="W692" i="8"/>
  <c r="X692" i="8"/>
  <c r="Y692" i="8"/>
  <c r="Z692" i="8"/>
  <c r="AA692" i="8"/>
  <c r="AB692" i="8"/>
  <c r="AC692" i="8"/>
  <c r="AD692" i="8"/>
  <c r="AE692" i="8"/>
  <c r="AF692" i="8"/>
  <c r="AG692" i="8"/>
  <c r="AH692" i="8"/>
  <c r="AI692" i="8"/>
  <c r="AJ692" i="8"/>
  <c r="AK692" i="8"/>
  <c r="AL692" i="8"/>
  <c r="AM692" i="8"/>
  <c r="AN692" i="8"/>
  <c r="AS692" i="8"/>
  <c r="AT692" i="8"/>
  <c r="AU692" i="8"/>
  <c r="AX692" i="8"/>
  <c r="AZ692" i="8"/>
  <c r="BA692" i="8"/>
  <c r="BB692" i="8"/>
  <c r="BC692" i="8"/>
  <c r="BD692" i="8"/>
  <c r="BE692" i="8"/>
  <c r="BF692" i="8"/>
  <c r="BG692" i="8"/>
  <c r="BH692" i="8"/>
  <c r="BI692" i="8"/>
  <c r="BJ692" i="8"/>
  <c r="BK692" i="8"/>
  <c r="BL692" i="8"/>
  <c r="BM692" i="8"/>
  <c r="BN692" i="8"/>
  <c r="BO692" i="8"/>
  <c r="BP692" i="8"/>
  <c r="BQ692" i="8"/>
  <c r="BR692" i="8"/>
  <c r="BS692" i="8"/>
  <c r="BT692" i="8"/>
  <c r="BU692" i="8"/>
  <c r="BV692" i="8"/>
  <c r="BW692" i="8"/>
  <c r="BX692" i="8"/>
  <c r="BZ692" i="8"/>
  <c r="CA692" i="8"/>
  <c r="D671" i="8"/>
  <c r="E671" i="8"/>
  <c r="H671" i="8"/>
  <c r="J671" i="8"/>
  <c r="K671" i="8"/>
  <c r="L671" i="8"/>
  <c r="M671" i="8"/>
  <c r="N671" i="8"/>
  <c r="O671" i="8"/>
  <c r="P671" i="8"/>
  <c r="Q671" i="8"/>
  <c r="R671" i="8"/>
  <c r="S671" i="8"/>
  <c r="T671" i="8"/>
  <c r="U671" i="8"/>
  <c r="V671" i="8"/>
  <c r="W671" i="8"/>
  <c r="X671" i="8"/>
  <c r="Y671" i="8"/>
  <c r="Z671" i="8"/>
  <c r="AA671" i="8"/>
  <c r="AB671" i="8"/>
  <c r="AC671" i="8"/>
  <c r="AD671" i="8"/>
  <c r="AE671" i="8"/>
  <c r="AF671" i="8"/>
  <c r="AG671" i="8"/>
  <c r="AH671" i="8"/>
  <c r="AI671" i="8"/>
  <c r="AJ671" i="8"/>
  <c r="AK671" i="8"/>
  <c r="AL671" i="8"/>
  <c r="AM671" i="8"/>
  <c r="AN671" i="8"/>
  <c r="AS671" i="8"/>
  <c r="AT671" i="8"/>
  <c r="AU671" i="8"/>
  <c r="AX671" i="8"/>
  <c r="AZ671" i="8"/>
  <c r="BA671" i="8"/>
  <c r="BB671" i="8"/>
  <c r="BC671" i="8"/>
  <c r="BD671" i="8"/>
  <c r="BE671" i="8"/>
  <c r="BF671" i="8"/>
  <c r="BG671" i="8"/>
  <c r="BH671" i="8"/>
  <c r="BI671" i="8"/>
  <c r="BJ671" i="8"/>
  <c r="BK671" i="8"/>
  <c r="BL671" i="8"/>
  <c r="BM671" i="8"/>
  <c r="BN671" i="8"/>
  <c r="BO671" i="8"/>
  <c r="BP671" i="8"/>
  <c r="BQ671" i="8"/>
  <c r="BR671" i="8"/>
  <c r="BS671" i="8"/>
  <c r="BT671" i="8"/>
  <c r="BU671" i="8"/>
  <c r="BV671" i="8"/>
  <c r="BW671" i="8"/>
  <c r="BX671" i="8"/>
  <c r="BZ671" i="8"/>
  <c r="CA671" i="8"/>
  <c r="D661" i="8"/>
  <c r="E661" i="8"/>
  <c r="H661" i="8"/>
  <c r="J661" i="8"/>
  <c r="K661" i="8"/>
  <c r="L661" i="8"/>
  <c r="M661" i="8"/>
  <c r="N661" i="8"/>
  <c r="O661" i="8"/>
  <c r="P661" i="8"/>
  <c r="Q661" i="8"/>
  <c r="R661" i="8"/>
  <c r="S661" i="8"/>
  <c r="T661" i="8"/>
  <c r="U661" i="8"/>
  <c r="V661" i="8"/>
  <c r="W661" i="8"/>
  <c r="X661" i="8"/>
  <c r="Y661" i="8"/>
  <c r="Z661" i="8"/>
  <c r="AA661" i="8"/>
  <c r="AB661" i="8"/>
  <c r="AC661" i="8"/>
  <c r="AD661" i="8"/>
  <c r="AE661" i="8"/>
  <c r="AF661" i="8"/>
  <c r="AG661" i="8"/>
  <c r="AH661" i="8"/>
  <c r="AI661" i="8"/>
  <c r="AJ661" i="8"/>
  <c r="AK661" i="8"/>
  <c r="AL661" i="8"/>
  <c r="AM661" i="8"/>
  <c r="AN661" i="8"/>
  <c r="AS661" i="8"/>
  <c r="AT661" i="8"/>
  <c r="AU661" i="8"/>
  <c r="AX661" i="8"/>
  <c r="AZ661" i="8"/>
  <c r="BA661" i="8"/>
  <c r="BB661" i="8"/>
  <c r="BC661" i="8"/>
  <c r="BD661" i="8"/>
  <c r="BE661" i="8"/>
  <c r="BF661" i="8"/>
  <c r="BG661" i="8"/>
  <c r="BH661" i="8"/>
  <c r="BI661" i="8"/>
  <c r="BJ661" i="8"/>
  <c r="BK661" i="8"/>
  <c r="BL661" i="8"/>
  <c r="BM661" i="8"/>
  <c r="BN661" i="8"/>
  <c r="BO661" i="8"/>
  <c r="BP661" i="8"/>
  <c r="BQ661" i="8"/>
  <c r="BR661" i="8"/>
  <c r="BS661" i="8"/>
  <c r="BT661" i="8"/>
  <c r="BU661" i="8"/>
  <c r="BV661" i="8"/>
  <c r="BW661" i="8"/>
  <c r="BX661" i="8"/>
  <c r="BZ661" i="8"/>
  <c r="CA661" i="8"/>
  <c r="D656" i="8"/>
  <c r="E656" i="8"/>
  <c r="H656" i="8"/>
  <c r="J656" i="8"/>
  <c r="K656" i="8"/>
  <c r="L656" i="8"/>
  <c r="M656" i="8"/>
  <c r="N656" i="8"/>
  <c r="O656" i="8"/>
  <c r="P656" i="8"/>
  <c r="Q656" i="8"/>
  <c r="R656" i="8"/>
  <c r="S656" i="8"/>
  <c r="T656" i="8"/>
  <c r="U656" i="8"/>
  <c r="V656" i="8"/>
  <c r="W656" i="8"/>
  <c r="X656" i="8"/>
  <c r="Y656" i="8"/>
  <c r="Z656" i="8"/>
  <c r="AA656" i="8"/>
  <c r="AB656" i="8"/>
  <c r="AC656" i="8"/>
  <c r="AD656" i="8"/>
  <c r="AE656" i="8"/>
  <c r="AF656" i="8"/>
  <c r="AG656" i="8"/>
  <c r="AH656" i="8"/>
  <c r="AI656" i="8"/>
  <c r="AJ656" i="8"/>
  <c r="AK656" i="8"/>
  <c r="AL656" i="8"/>
  <c r="AM656" i="8"/>
  <c r="AN656" i="8"/>
  <c r="AS656" i="8"/>
  <c r="AT656" i="8"/>
  <c r="AU656" i="8"/>
  <c r="AX656" i="8"/>
  <c r="AZ656" i="8"/>
  <c r="BA656" i="8"/>
  <c r="BB656" i="8"/>
  <c r="BC656" i="8"/>
  <c r="BD656" i="8"/>
  <c r="BE656" i="8"/>
  <c r="BF656" i="8"/>
  <c r="BG656" i="8"/>
  <c r="BH656" i="8"/>
  <c r="BI656" i="8"/>
  <c r="BJ656" i="8"/>
  <c r="BK656" i="8"/>
  <c r="BL656" i="8"/>
  <c r="BM656" i="8"/>
  <c r="BN656" i="8"/>
  <c r="BO656" i="8"/>
  <c r="BP656" i="8"/>
  <c r="BQ656" i="8"/>
  <c r="BR656" i="8"/>
  <c r="BS656" i="8"/>
  <c r="BT656" i="8"/>
  <c r="BU656" i="8"/>
  <c r="BV656" i="8"/>
  <c r="BW656" i="8"/>
  <c r="BX656" i="8"/>
  <c r="BZ656" i="8"/>
  <c r="CA656" i="8"/>
  <c r="D646" i="8"/>
  <c r="E646" i="8"/>
  <c r="H646" i="8"/>
  <c r="J646" i="8"/>
  <c r="K646" i="8"/>
  <c r="L646" i="8"/>
  <c r="M646" i="8"/>
  <c r="N646" i="8"/>
  <c r="O646" i="8"/>
  <c r="P646" i="8"/>
  <c r="Q646" i="8"/>
  <c r="R646" i="8"/>
  <c r="S646" i="8"/>
  <c r="T646" i="8"/>
  <c r="U646" i="8"/>
  <c r="V646" i="8"/>
  <c r="W646" i="8"/>
  <c r="X646" i="8"/>
  <c r="Y646" i="8"/>
  <c r="Z646" i="8"/>
  <c r="AA646" i="8"/>
  <c r="AB646" i="8"/>
  <c r="AC646" i="8"/>
  <c r="AD646" i="8"/>
  <c r="AE646" i="8"/>
  <c r="AF646" i="8"/>
  <c r="AG646" i="8"/>
  <c r="AH646" i="8"/>
  <c r="AI646" i="8"/>
  <c r="AJ646" i="8"/>
  <c r="AK646" i="8"/>
  <c r="AL646" i="8"/>
  <c r="AM646" i="8"/>
  <c r="AN646" i="8"/>
  <c r="AS646" i="8"/>
  <c r="AT646" i="8"/>
  <c r="AU646" i="8"/>
  <c r="AX646" i="8"/>
  <c r="AZ646" i="8"/>
  <c r="BA646" i="8"/>
  <c r="BB646" i="8"/>
  <c r="BC646" i="8"/>
  <c r="BD646" i="8"/>
  <c r="BE646" i="8"/>
  <c r="BF646" i="8"/>
  <c r="BG646" i="8"/>
  <c r="BH646" i="8"/>
  <c r="BI646" i="8"/>
  <c r="BJ646" i="8"/>
  <c r="BK646" i="8"/>
  <c r="BL646" i="8"/>
  <c r="BM646" i="8"/>
  <c r="BN646" i="8"/>
  <c r="BO646" i="8"/>
  <c r="BP646" i="8"/>
  <c r="BQ646" i="8"/>
  <c r="BR646" i="8"/>
  <c r="BS646" i="8"/>
  <c r="BT646" i="8"/>
  <c r="BU646" i="8"/>
  <c r="BV646" i="8"/>
  <c r="BW646" i="8"/>
  <c r="BX646" i="8"/>
  <c r="BZ646" i="8"/>
  <c r="CA646" i="8"/>
  <c r="D643" i="8"/>
  <c r="E643" i="8"/>
  <c r="H643" i="8"/>
  <c r="J643" i="8"/>
  <c r="K643" i="8"/>
  <c r="L643" i="8"/>
  <c r="M643" i="8"/>
  <c r="N643" i="8"/>
  <c r="O643" i="8"/>
  <c r="P643" i="8"/>
  <c r="Q643" i="8"/>
  <c r="R643" i="8"/>
  <c r="S643" i="8"/>
  <c r="T643" i="8"/>
  <c r="U643" i="8"/>
  <c r="V643" i="8"/>
  <c r="W643" i="8"/>
  <c r="X643" i="8"/>
  <c r="Y643" i="8"/>
  <c r="Z643" i="8"/>
  <c r="AA643" i="8"/>
  <c r="AB643" i="8"/>
  <c r="AC643" i="8"/>
  <c r="AD643" i="8"/>
  <c r="AE643" i="8"/>
  <c r="AF643" i="8"/>
  <c r="AG643" i="8"/>
  <c r="AH643" i="8"/>
  <c r="AI643" i="8"/>
  <c r="AJ643" i="8"/>
  <c r="AK643" i="8"/>
  <c r="AL643" i="8"/>
  <c r="AM643" i="8"/>
  <c r="AN643" i="8"/>
  <c r="AS643" i="8"/>
  <c r="AT643" i="8"/>
  <c r="AU643" i="8"/>
  <c r="AX643" i="8"/>
  <c r="AZ643" i="8"/>
  <c r="BA643" i="8"/>
  <c r="BB643" i="8"/>
  <c r="BC643" i="8"/>
  <c r="BD643" i="8"/>
  <c r="BE643" i="8"/>
  <c r="BF643" i="8"/>
  <c r="BG643" i="8"/>
  <c r="BH643" i="8"/>
  <c r="BI643" i="8"/>
  <c r="BJ643" i="8"/>
  <c r="BK643" i="8"/>
  <c r="BL643" i="8"/>
  <c r="BM643" i="8"/>
  <c r="BN643" i="8"/>
  <c r="BO643" i="8"/>
  <c r="BP643" i="8"/>
  <c r="BQ643" i="8"/>
  <c r="BR643" i="8"/>
  <c r="BS643" i="8"/>
  <c r="BT643" i="8"/>
  <c r="BU643" i="8"/>
  <c r="BV643" i="8"/>
  <c r="BW643" i="8"/>
  <c r="BX643" i="8"/>
  <c r="BZ643" i="8"/>
  <c r="CA643" i="8"/>
  <c r="D631" i="8"/>
  <c r="E631" i="8"/>
  <c r="H631" i="8"/>
  <c r="J631" i="8"/>
  <c r="K631" i="8"/>
  <c r="L631" i="8"/>
  <c r="M631" i="8"/>
  <c r="N631" i="8"/>
  <c r="O631" i="8"/>
  <c r="P631" i="8"/>
  <c r="Q631" i="8"/>
  <c r="R631" i="8"/>
  <c r="S631" i="8"/>
  <c r="T631" i="8"/>
  <c r="U631" i="8"/>
  <c r="V631" i="8"/>
  <c r="W631" i="8"/>
  <c r="X631" i="8"/>
  <c r="Y631" i="8"/>
  <c r="Z631" i="8"/>
  <c r="AA631" i="8"/>
  <c r="AB631" i="8"/>
  <c r="AC631" i="8"/>
  <c r="AD631" i="8"/>
  <c r="AE631" i="8"/>
  <c r="AF631" i="8"/>
  <c r="AG631" i="8"/>
  <c r="AH631" i="8"/>
  <c r="AI631" i="8"/>
  <c r="AJ631" i="8"/>
  <c r="AK631" i="8"/>
  <c r="AL631" i="8"/>
  <c r="AM631" i="8"/>
  <c r="AN631" i="8"/>
  <c r="AS631" i="8"/>
  <c r="AT631" i="8"/>
  <c r="AU631" i="8"/>
  <c r="AX631" i="8"/>
  <c r="AZ631" i="8"/>
  <c r="BA631" i="8"/>
  <c r="BB631" i="8"/>
  <c r="BC631" i="8"/>
  <c r="BD631" i="8"/>
  <c r="BE631" i="8"/>
  <c r="BF631" i="8"/>
  <c r="BG631" i="8"/>
  <c r="BH631" i="8"/>
  <c r="BI631" i="8"/>
  <c r="BJ631" i="8"/>
  <c r="BK631" i="8"/>
  <c r="BL631" i="8"/>
  <c r="BM631" i="8"/>
  <c r="BN631" i="8"/>
  <c r="BO631" i="8"/>
  <c r="BP631" i="8"/>
  <c r="BQ631" i="8"/>
  <c r="BR631" i="8"/>
  <c r="BS631" i="8"/>
  <c r="BT631" i="8"/>
  <c r="BU631" i="8"/>
  <c r="BV631" i="8"/>
  <c r="BW631" i="8"/>
  <c r="BX631" i="8"/>
  <c r="BZ631" i="8"/>
  <c r="CA631" i="8"/>
  <c r="D629" i="8"/>
  <c r="E629" i="8"/>
  <c r="H629" i="8"/>
  <c r="J629" i="8"/>
  <c r="K629" i="8"/>
  <c r="L629" i="8"/>
  <c r="M629" i="8"/>
  <c r="N629" i="8"/>
  <c r="O629" i="8"/>
  <c r="P629" i="8"/>
  <c r="Q629" i="8"/>
  <c r="R629" i="8"/>
  <c r="S629" i="8"/>
  <c r="T629" i="8"/>
  <c r="U629" i="8"/>
  <c r="V629" i="8"/>
  <c r="W629" i="8"/>
  <c r="X629" i="8"/>
  <c r="Y629" i="8"/>
  <c r="Z629" i="8"/>
  <c r="AA629" i="8"/>
  <c r="AB629" i="8"/>
  <c r="AC629" i="8"/>
  <c r="AD629" i="8"/>
  <c r="AE629" i="8"/>
  <c r="AF629" i="8"/>
  <c r="AG629" i="8"/>
  <c r="AH629" i="8"/>
  <c r="AI629" i="8"/>
  <c r="AJ629" i="8"/>
  <c r="AK629" i="8"/>
  <c r="AL629" i="8"/>
  <c r="AM629" i="8"/>
  <c r="AN629" i="8"/>
  <c r="AS629" i="8"/>
  <c r="AT629" i="8"/>
  <c r="AU629" i="8"/>
  <c r="AX629" i="8"/>
  <c r="AZ629" i="8"/>
  <c r="BA629" i="8"/>
  <c r="BB629" i="8"/>
  <c r="BC629" i="8"/>
  <c r="BD629" i="8"/>
  <c r="BE629" i="8"/>
  <c r="BF629" i="8"/>
  <c r="BG629" i="8"/>
  <c r="BH629" i="8"/>
  <c r="BI629" i="8"/>
  <c r="BJ629" i="8"/>
  <c r="BK629" i="8"/>
  <c r="BL629" i="8"/>
  <c r="BM629" i="8"/>
  <c r="BN629" i="8"/>
  <c r="BO629" i="8"/>
  <c r="BP629" i="8"/>
  <c r="BQ629" i="8"/>
  <c r="BR629" i="8"/>
  <c r="BS629" i="8"/>
  <c r="BT629" i="8"/>
  <c r="BU629" i="8"/>
  <c r="BV629" i="8"/>
  <c r="BW629" i="8"/>
  <c r="BX629" i="8"/>
  <c r="BZ629" i="8"/>
  <c r="CA629" i="8"/>
  <c r="D607" i="8"/>
  <c r="E607" i="8"/>
  <c r="H607" i="8"/>
  <c r="J607" i="8"/>
  <c r="K607" i="8"/>
  <c r="L607" i="8"/>
  <c r="M607" i="8"/>
  <c r="N607" i="8"/>
  <c r="O607" i="8"/>
  <c r="P607" i="8"/>
  <c r="Q607" i="8"/>
  <c r="R607" i="8"/>
  <c r="S607" i="8"/>
  <c r="T607" i="8"/>
  <c r="U607" i="8"/>
  <c r="V607" i="8"/>
  <c r="W607" i="8"/>
  <c r="X607" i="8"/>
  <c r="Y607" i="8"/>
  <c r="Z607" i="8"/>
  <c r="AA607" i="8"/>
  <c r="AB607" i="8"/>
  <c r="AC607" i="8"/>
  <c r="AD607" i="8"/>
  <c r="AE607" i="8"/>
  <c r="AF607" i="8"/>
  <c r="AG607" i="8"/>
  <c r="AH607" i="8"/>
  <c r="AI607" i="8"/>
  <c r="AJ607" i="8"/>
  <c r="AK607" i="8"/>
  <c r="AL607" i="8"/>
  <c r="AM607" i="8"/>
  <c r="AN607" i="8"/>
  <c r="AS607" i="8"/>
  <c r="AT607" i="8"/>
  <c r="AU607" i="8"/>
  <c r="AX607" i="8"/>
  <c r="AZ607" i="8"/>
  <c r="BA607" i="8"/>
  <c r="BB607" i="8"/>
  <c r="BC607" i="8"/>
  <c r="BD607" i="8"/>
  <c r="BE607" i="8"/>
  <c r="BF607" i="8"/>
  <c r="BG607" i="8"/>
  <c r="BH607" i="8"/>
  <c r="BI607" i="8"/>
  <c r="BJ607" i="8"/>
  <c r="BK607" i="8"/>
  <c r="BL607" i="8"/>
  <c r="BM607" i="8"/>
  <c r="BN607" i="8"/>
  <c r="BO607" i="8"/>
  <c r="BP607" i="8"/>
  <c r="BQ607" i="8"/>
  <c r="BR607" i="8"/>
  <c r="BS607" i="8"/>
  <c r="BT607" i="8"/>
  <c r="BU607" i="8"/>
  <c r="BV607" i="8"/>
  <c r="BW607" i="8"/>
  <c r="BX607" i="8"/>
  <c r="BZ607" i="8"/>
  <c r="CA607" i="8"/>
  <c r="D597" i="8"/>
  <c r="E597" i="8"/>
  <c r="H597" i="8"/>
  <c r="J597" i="8"/>
  <c r="K597" i="8"/>
  <c r="L597" i="8"/>
  <c r="M597" i="8"/>
  <c r="N597" i="8"/>
  <c r="O597" i="8"/>
  <c r="P597" i="8"/>
  <c r="Q597" i="8"/>
  <c r="R597" i="8"/>
  <c r="S597" i="8"/>
  <c r="T597" i="8"/>
  <c r="U597" i="8"/>
  <c r="V597" i="8"/>
  <c r="W597" i="8"/>
  <c r="X597" i="8"/>
  <c r="Y597" i="8"/>
  <c r="Z597" i="8"/>
  <c r="AA597" i="8"/>
  <c r="AB597" i="8"/>
  <c r="AC597" i="8"/>
  <c r="AD597" i="8"/>
  <c r="AE597" i="8"/>
  <c r="AF597" i="8"/>
  <c r="AG597" i="8"/>
  <c r="AH597" i="8"/>
  <c r="AI597" i="8"/>
  <c r="AJ597" i="8"/>
  <c r="AK597" i="8"/>
  <c r="AL597" i="8"/>
  <c r="AM597" i="8"/>
  <c r="AN597" i="8"/>
  <c r="AS597" i="8"/>
  <c r="AT597" i="8"/>
  <c r="AU597" i="8"/>
  <c r="AX597" i="8"/>
  <c r="AZ597" i="8"/>
  <c r="BA597" i="8"/>
  <c r="BB597" i="8"/>
  <c r="BC597" i="8"/>
  <c r="BD597" i="8"/>
  <c r="BE597" i="8"/>
  <c r="BF597" i="8"/>
  <c r="BG597" i="8"/>
  <c r="BH597" i="8"/>
  <c r="BI597" i="8"/>
  <c r="BJ597" i="8"/>
  <c r="BK597" i="8"/>
  <c r="BL597" i="8"/>
  <c r="BM597" i="8"/>
  <c r="BN597" i="8"/>
  <c r="BO597" i="8"/>
  <c r="BP597" i="8"/>
  <c r="BQ597" i="8"/>
  <c r="BR597" i="8"/>
  <c r="BS597" i="8"/>
  <c r="BT597" i="8"/>
  <c r="BU597" i="8"/>
  <c r="BV597" i="8"/>
  <c r="BW597" i="8"/>
  <c r="BX597" i="8"/>
  <c r="BZ597" i="8"/>
  <c r="CA597" i="8"/>
  <c r="D591" i="8"/>
  <c r="E591" i="8"/>
  <c r="H591" i="8"/>
  <c r="J591" i="8"/>
  <c r="K591" i="8"/>
  <c r="L591" i="8"/>
  <c r="M591" i="8"/>
  <c r="N591" i="8"/>
  <c r="O591" i="8"/>
  <c r="P591" i="8"/>
  <c r="Q591" i="8"/>
  <c r="R591" i="8"/>
  <c r="S591" i="8"/>
  <c r="T591" i="8"/>
  <c r="U591" i="8"/>
  <c r="V591" i="8"/>
  <c r="W591" i="8"/>
  <c r="X591" i="8"/>
  <c r="Y591" i="8"/>
  <c r="Z591" i="8"/>
  <c r="AA591" i="8"/>
  <c r="AB591" i="8"/>
  <c r="AC591" i="8"/>
  <c r="AD591" i="8"/>
  <c r="AE591" i="8"/>
  <c r="AF591" i="8"/>
  <c r="AG591" i="8"/>
  <c r="AH591" i="8"/>
  <c r="AI591" i="8"/>
  <c r="AJ591" i="8"/>
  <c r="AK591" i="8"/>
  <c r="AL591" i="8"/>
  <c r="AM591" i="8"/>
  <c r="AN591" i="8"/>
  <c r="AS591" i="8"/>
  <c r="AT591" i="8"/>
  <c r="AU591" i="8"/>
  <c r="AX591" i="8"/>
  <c r="AZ591" i="8"/>
  <c r="BA591" i="8"/>
  <c r="BB591" i="8"/>
  <c r="BC591" i="8"/>
  <c r="BD591" i="8"/>
  <c r="BE591" i="8"/>
  <c r="BF591" i="8"/>
  <c r="BG591" i="8"/>
  <c r="BH591" i="8"/>
  <c r="BI591" i="8"/>
  <c r="BJ591" i="8"/>
  <c r="BK591" i="8"/>
  <c r="BL591" i="8"/>
  <c r="BM591" i="8"/>
  <c r="BN591" i="8"/>
  <c r="BO591" i="8"/>
  <c r="BP591" i="8"/>
  <c r="BQ591" i="8"/>
  <c r="BR591" i="8"/>
  <c r="BS591" i="8"/>
  <c r="BT591" i="8"/>
  <c r="BU591" i="8"/>
  <c r="BV591" i="8"/>
  <c r="BW591" i="8"/>
  <c r="BX591" i="8"/>
  <c r="BZ591" i="8"/>
  <c r="CA591" i="8"/>
  <c r="D577" i="8"/>
  <c r="E577" i="8"/>
  <c r="H577" i="8"/>
  <c r="J577" i="8"/>
  <c r="K577" i="8"/>
  <c r="L577" i="8"/>
  <c r="M577" i="8"/>
  <c r="N577" i="8"/>
  <c r="O577" i="8"/>
  <c r="P577" i="8"/>
  <c r="Q577" i="8"/>
  <c r="R577" i="8"/>
  <c r="S577" i="8"/>
  <c r="T577" i="8"/>
  <c r="U577" i="8"/>
  <c r="V577" i="8"/>
  <c r="W577" i="8"/>
  <c r="X577" i="8"/>
  <c r="Y577" i="8"/>
  <c r="Z577" i="8"/>
  <c r="AA577" i="8"/>
  <c r="AB577" i="8"/>
  <c r="AC577" i="8"/>
  <c r="AD577" i="8"/>
  <c r="AE577" i="8"/>
  <c r="AF577" i="8"/>
  <c r="AG577" i="8"/>
  <c r="AH577" i="8"/>
  <c r="AI577" i="8"/>
  <c r="AJ577" i="8"/>
  <c r="AK577" i="8"/>
  <c r="AL577" i="8"/>
  <c r="AM577" i="8"/>
  <c r="AN577" i="8"/>
  <c r="AS577" i="8"/>
  <c r="AT577" i="8"/>
  <c r="AU577" i="8"/>
  <c r="AX577" i="8"/>
  <c r="AZ577" i="8"/>
  <c r="BA577" i="8"/>
  <c r="BB577" i="8"/>
  <c r="BC577" i="8"/>
  <c r="BD577" i="8"/>
  <c r="BE577" i="8"/>
  <c r="BF577" i="8"/>
  <c r="BG577" i="8"/>
  <c r="BH577" i="8"/>
  <c r="BI577" i="8"/>
  <c r="BJ577" i="8"/>
  <c r="BK577" i="8"/>
  <c r="BL577" i="8"/>
  <c r="BM577" i="8"/>
  <c r="BN577" i="8"/>
  <c r="BO577" i="8"/>
  <c r="BP577" i="8"/>
  <c r="BQ577" i="8"/>
  <c r="BR577" i="8"/>
  <c r="BS577" i="8"/>
  <c r="BT577" i="8"/>
  <c r="BU577" i="8"/>
  <c r="BV577" i="8"/>
  <c r="BW577" i="8"/>
  <c r="BX577" i="8"/>
  <c r="BZ577" i="8"/>
  <c r="CA577" i="8"/>
  <c r="D572" i="8"/>
  <c r="E572" i="8"/>
  <c r="H572" i="8"/>
  <c r="J572" i="8"/>
  <c r="K572" i="8"/>
  <c r="L572" i="8"/>
  <c r="M572" i="8"/>
  <c r="N572" i="8"/>
  <c r="O572" i="8"/>
  <c r="P572" i="8"/>
  <c r="Q572" i="8"/>
  <c r="R572" i="8"/>
  <c r="S572" i="8"/>
  <c r="T572" i="8"/>
  <c r="U572" i="8"/>
  <c r="V572" i="8"/>
  <c r="W572" i="8"/>
  <c r="X572" i="8"/>
  <c r="Y572" i="8"/>
  <c r="Z572" i="8"/>
  <c r="AA572" i="8"/>
  <c r="AB572" i="8"/>
  <c r="AC572" i="8"/>
  <c r="AD572" i="8"/>
  <c r="AE572" i="8"/>
  <c r="AF572" i="8"/>
  <c r="AG572" i="8"/>
  <c r="AH572" i="8"/>
  <c r="AI572" i="8"/>
  <c r="AJ572" i="8"/>
  <c r="AK572" i="8"/>
  <c r="AL572" i="8"/>
  <c r="AM572" i="8"/>
  <c r="AN572" i="8"/>
  <c r="AS572" i="8"/>
  <c r="AT572" i="8"/>
  <c r="AU572" i="8"/>
  <c r="AX572" i="8"/>
  <c r="AZ572" i="8"/>
  <c r="BA572" i="8"/>
  <c r="BB572" i="8"/>
  <c r="BC572" i="8"/>
  <c r="BD572" i="8"/>
  <c r="BE572" i="8"/>
  <c r="BF572" i="8"/>
  <c r="BG572" i="8"/>
  <c r="BH572" i="8"/>
  <c r="BI572" i="8"/>
  <c r="BJ572" i="8"/>
  <c r="BK572" i="8"/>
  <c r="BL572" i="8"/>
  <c r="BM572" i="8"/>
  <c r="BN572" i="8"/>
  <c r="BO572" i="8"/>
  <c r="BP572" i="8"/>
  <c r="BQ572" i="8"/>
  <c r="BR572" i="8"/>
  <c r="BS572" i="8"/>
  <c r="BT572" i="8"/>
  <c r="BU572" i="8"/>
  <c r="BV572" i="8"/>
  <c r="BW572" i="8"/>
  <c r="BX572" i="8"/>
  <c r="BZ572" i="8"/>
  <c r="CA572" i="8"/>
  <c r="D567" i="8"/>
  <c r="E567" i="8"/>
  <c r="H567" i="8"/>
  <c r="J567" i="8"/>
  <c r="K567" i="8"/>
  <c r="L567" i="8"/>
  <c r="M567" i="8"/>
  <c r="N567" i="8"/>
  <c r="O567" i="8"/>
  <c r="P567" i="8"/>
  <c r="Q567" i="8"/>
  <c r="R567" i="8"/>
  <c r="S567" i="8"/>
  <c r="T567" i="8"/>
  <c r="U567" i="8"/>
  <c r="V567" i="8"/>
  <c r="W567" i="8"/>
  <c r="X567" i="8"/>
  <c r="Y567" i="8"/>
  <c r="Z567" i="8"/>
  <c r="AA567" i="8"/>
  <c r="AB567" i="8"/>
  <c r="AC567" i="8"/>
  <c r="AD567" i="8"/>
  <c r="AE567" i="8"/>
  <c r="AF567" i="8"/>
  <c r="AG567" i="8"/>
  <c r="AH567" i="8"/>
  <c r="AI567" i="8"/>
  <c r="AJ567" i="8"/>
  <c r="AK567" i="8"/>
  <c r="AL567" i="8"/>
  <c r="AM567" i="8"/>
  <c r="AN567" i="8"/>
  <c r="AS567" i="8"/>
  <c r="AT567" i="8"/>
  <c r="AU567" i="8"/>
  <c r="AX567" i="8"/>
  <c r="AZ567" i="8"/>
  <c r="BA567" i="8"/>
  <c r="BB567" i="8"/>
  <c r="BC567" i="8"/>
  <c r="BD567" i="8"/>
  <c r="BE567" i="8"/>
  <c r="BF567" i="8"/>
  <c r="BG567" i="8"/>
  <c r="BH567" i="8"/>
  <c r="BI567" i="8"/>
  <c r="BJ567" i="8"/>
  <c r="BK567" i="8"/>
  <c r="BL567" i="8"/>
  <c r="BM567" i="8"/>
  <c r="BN567" i="8"/>
  <c r="BO567" i="8"/>
  <c r="BP567" i="8"/>
  <c r="BQ567" i="8"/>
  <c r="BR567" i="8"/>
  <c r="BS567" i="8"/>
  <c r="BT567" i="8"/>
  <c r="BU567" i="8"/>
  <c r="BV567" i="8"/>
  <c r="BW567" i="8"/>
  <c r="BX567" i="8"/>
  <c r="BZ567" i="8"/>
  <c r="CA567" i="8"/>
  <c r="D564" i="8"/>
  <c r="E564" i="8"/>
  <c r="H564" i="8"/>
  <c r="J564" i="8"/>
  <c r="K564" i="8"/>
  <c r="L564" i="8"/>
  <c r="M564" i="8"/>
  <c r="N564" i="8"/>
  <c r="O564" i="8"/>
  <c r="P564" i="8"/>
  <c r="Q564" i="8"/>
  <c r="R564" i="8"/>
  <c r="S564" i="8"/>
  <c r="T564" i="8"/>
  <c r="U564" i="8"/>
  <c r="V564" i="8"/>
  <c r="W564" i="8"/>
  <c r="X564" i="8"/>
  <c r="Y564" i="8"/>
  <c r="Z564" i="8"/>
  <c r="AA564" i="8"/>
  <c r="AB564" i="8"/>
  <c r="AC564" i="8"/>
  <c r="AD564" i="8"/>
  <c r="AE564" i="8"/>
  <c r="AF564" i="8"/>
  <c r="AG564" i="8"/>
  <c r="AH564" i="8"/>
  <c r="AI564" i="8"/>
  <c r="AJ564" i="8"/>
  <c r="AK564" i="8"/>
  <c r="AL564" i="8"/>
  <c r="AM564" i="8"/>
  <c r="AN564" i="8"/>
  <c r="AS564" i="8"/>
  <c r="AT564" i="8"/>
  <c r="AU564" i="8"/>
  <c r="AX564" i="8"/>
  <c r="AZ564" i="8"/>
  <c r="BA564" i="8"/>
  <c r="BB564" i="8"/>
  <c r="BC564" i="8"/>
  <c r="BD564" i="8"/>
  <c r="BE564" i="8"/>
  <c r="BF564" i="8"/>
  <c r="BG564" i="8"/>
  <c r="BH564" i="8"/>
  <c r="BI564" i="8"/>
  <c r="BJ564" i="8"/>
  <c r="BK564" i="8"/>
  <c r="BL564" i="8"/>
  <c r="BM564" i="8"/>
  <c r="BN564" i="8"/>
  <c r="BO564" i="8"/>
  <c r="BP564" i="8"/>
  <c r="BQ564" i="8"/>
  <c r="BR564" i="8"/>
  <c r="BS564" i="8"/>
  <c r="BT564" i="8"/>
  <c r="BU564" i="8"/>
  <c r="BV564" i="8"/>
  <c r="BW564" i="8"/>
  <c r="BX564" i="8"/>
  <c r="BZ564" i="8"/>
  <c r="CA564" i="8"/>
  <c r="CA554" i="8"/>
  <c r="BZ554" i="8"/>
  <c r="BX554" i="8"/>
  <c r="BW554" i="8"/>
  <c r="BV554" i="8"/>
  <c r="BU554" i="8"/>
  <c r="BT554" i="8"/>
  <c r="BS554" i="8"/>
  <c r="BR554" i="8"/>
  <c r="BQ554" i="8"/>
  <c r="BP554" i="8"/>
  <c r="BO554" i="8"/>
  <c r="BN554" i="8"/>
  <c r="BM554" i="8"/>
  <c r="BL554" i="8"/>
  <c r="BK554" i="8"/>
  <c r="BJ554" i="8"/>
  <c r="BI554" i="8"/>
  <c r="BH554" i="8"/>
  <c r="BG554" i="8"/>
  <c r="BF554" i="8"/>
  <c r="BE554" i="8"/>
  <c r="BD554" i="8"/>
  <c r="BC554" i="8"/>
  <c r="BB554" i="8"/>
  <c r="BA554" i="8"/>
  <c r="AZ554" i="8"/>
  <c r="AX554" i="8"/>
  <c r="AU554" i="8"/>
  <c r="AT554" i="8"/>
  <c r="AS554" i="8"/>
  <c r="AN554" i="8"/>
  <c r="AM554" i="8"/>
  <c r="AL554" i="8"/>
  <c r="AK554" i="8"/>
  <c r="AJ554" i="8"/>
  <c r="AI554" i="8"/>
  <c r="AH554" i="8"/>
  <c r="AG554" i="8"/>
  <c r="AF554" i="8"/>
  <c r="AE554" i="8"/>
  <c r="AD554" i="8"/>
  <c r="AC554" i="8"/>
  <c r="AB554" i="8"/>
  <c r="AA554" i="8"/>
  <c r="Z554" i="8"/>
  <c r="Y554" i="8"/>
  <c r="X554" i="8"/>
  <c r="W554" i="8"/>
  <c r="V554" i="8"/>
  <c r="U554" i="8"/>
  <c r="T554" i="8"/>
  <c r="S554" i="8"/>
  <c r="R554" i="8"/>
  <c r="Q554" i="8"/>
  <c r="P554" i="8"/>
  <c r="O554" i="8"/>
  <c r="N554" i="8"/>
  <c r="M554" i="8"/>
  <c r="L554" i="8"/>
  <c r="K554" i="8"/>
  <c r="J554" i="8"/>
  <c r="H554" i="8"/>
  <c r="E554" i="8"/>
  <c r="D554" i="8"/>
  <c r="D536" i="8"/>
  <c r="E536" i="8"/>
  <c r="H536" i="8"/>
  <c r="J536" i="8"/>
  <c r="K536" i="8"/>
  <c r="L536" i="8"/>
  <c r="M536" i="8"/>
  <c r="N536" i="8"/>
  <c r="O536" i="8"/>
  <c r="P536" i="8"/>
  <c r="Q536" i="8"/>
  <c r="R536" i="8"/>
  <c r="S536" i="8"/>
  <c r="T536" i="8"/>
  <c r="U536" i="8"/>
  <c r="V536" i="8"/>
  <c r="W536" i="8"/>
  <c r="X536" i="8"/>
  <c r="Y536" i="8"/>
  <c r="Z536" i="8"/>
  <c r="AA536" i="8"/>
  <c r="AB536" i="8"/>
  <c r="AC536" i="8"/>
  <c r="AD536" i="8"/>
  <c r="AE536" i="8"/>
  <c r="AF536" i="8"/>
  <c r="AG536" i="8"/>
  <c r="AH536" i="8"/>
  <c r="AI536" i="8"/>
  <c r="AJ536" i="8"/>
  <c r="AK536" i="8"/>
  <c r="AL536" i="8"/>
  <c r="AM536" i="8"/>
  <c r="AN536" i="8"/>
  <c r="AS536" i="8"/>
  <c r="AT536" i="8"/>
  <c r="AU536" i="8"/>
  <c r="AX536" i="8"/>
  <c r="AZ536" i="8"/>
  <c r="BA536" i="8"/>
  <c r="BB536" i="8"/>
  <c r="BC536" i="8"/>
  <c r="BD536" i="8"/>
  <c r="BE536" i="8"/>
  <c r="BF536" i="8"/>
  <c r="BG536" i="8"/>
  <c r="BH536" i="8"/>
  <c r="BI536" i="8"/>
  <c r="BJ536" i="8"/>
  <c r="BK536" i="8"/>
  <c r="BL536" i="8"/>
  <c r="BM536" i="8"/>
  <c r="BN536" i="8"/>
  <c r="BO536" i="8"/>
  <c r="BP536" i="8"/>
  <c r="BQ536" i="8"/>
  <c r="BR536" i="8"/>
  <c r="BS536" i="8"/>
  <c r="BT536" i="8"/>
  <c r="BU536" i="8"/>
  <c r="BV536" i="8"/>
  <c r="BW536" i="8"/>
  <c r="BX536" i="8"/>
  <c r="BZ536" i="8"/>
  <c r="CA536" i="8"/>
  <c r="D530" i="8"/>
  <c r="E530" i="8"/>
  <c r="H530" i="8"/>
  <c r="J530" i="8"/>
  <c r="K530" i="8"/>
  <c r="L530" i="8"/>
  <c r="M530" i="8"/>
  <c r="N530" i="8"/>
  <c r="O530" i="8"/>
  <c r="P530" i="8"/>
  <c r="Q530" i="8"/>
  <c r="R530" i="8"/>
  <c r="S530" i="8"/>
  <c r="T530" i="8"/>
  <c r="U530" i="8"/>
  <c r="V530" i="8"/>
  <c r="W530" i="8"/>
  <c r="X530" i="8"/>
  <c r="Y530" i="8"/>
  <c r="Z530" i="8"/>
  <c r="AA530" i="8"/>
  <c r="AB530" i="8"/>
  <c r="AC530" i="8"/>
  <c r="AD530" i="8"/>
  <c r="AE530" i="8"/>
  <c r="AF530" i="8"/>
  <c r="AG530" i="8"/>
  <c r="AH530" i="8"/>
  <c r="AI530" i="8"/>
  <c r="AJ530" i="8"/>
  <c r="AK530" i="8"/>
  <c r="AL530" i="8"/>
  <c r="AM530" i="8"/>
  <c r="AN530" i="8"/>
  <c r="AS530" i="8"/>
  <c r="AT530" i="8"/>
  <c r="AU530" i="8"/>
  <c r="AX530" i="8"/>
  <c r="AZ530" i="8"/>
  <c r="BA530" i="8"/>
  <c r="BB530" i="8"/>
  <c r="BC530" i="8"/>
  <c r="BD530" i="8"/>
  <c r="BE530" i="8"/>
  <c r="BF530" i="8"/>
  <c r="BG530" i="8"/>
  <c r="BH530" i="8"/>
  <c r="BI530" i="8"/>
  <c r="BJ530" i="8"/>
  <c r="BK530" i="8"/>
  <c r="BL530" i="8"/>
  <c r="BM530" i="8"/>
  <c r="BN530" i="8"/>
  <c r="BO530" i="8"/>
  <c r="BP530" i="8"/>
  <c r="BQ530" i="8"/>
  <c r="BR530" i="8"/>
  <c r="BS530" i="8"/>
  <c r="BT530" i="8"/>
  <c r="BU530" i="8"/>
  <c r="BV530" i="8"/>
  <c r="BW530" i="8"/>
  <c r="BX530" i="8"/>
  <c r="BZ530" i="8"/>
  <c r="CA530" i="8"/>
  <c r="D528" i="8"/>
  <c r="E528" i="8"/>
  <c r="H528" i="8"/>
  <c r="J528" i="8"/>
  <c r="K528" i="8"/>
  <c r="L528" i="8"/>
  <c r="M528" i="8"/>
  <c r="N528" i="8"/>
  <c r="O528" i="8"/>
  <c r="P528" i="8"/>
  <c r="Q528" i="8"/>
  <c r="R528" i="8"/>
  <c r="S528" i="8"/>
  <c r="T528" i="8"/>
  <c r="U528" i="8"/>
  <c r="V528" i="8"/>
  <c r="W528" i="8"/>
  <c r="X528" i="8"/>
  <c r="Y528" i="8"/>
  <c r="Z528" i="8"/>
  <c r="AA528" i="8"/>
  <c r="AB528" i="8"/>
  <c r="AC528" i="8"/>
  <c r="AD528" i="8"/>
  <c r="AE528" i="8"/>
  <c r="AF528" i="8"/>
  <c r="AG528" i="8"/>
  <c r="AH528" i="8"/>
  <c r="AI528" i="8"/>
  <c r="AJ528" i="8"/>
  <c r="AK528" i="8"/>
  <c r="AL528" i="8"/>
  <c r="AM528" i="8"/>
  <c r="AN528" i="8"/>
  <c r="AS528" i="8"/>
  <c r="AT528" i="8"/>
  <c r="AU528" i="8"/>
  <c r="AX528" i="8"/>
  <c r="AZ528" i="8"/>
  <c r="BA528" i="8"/>
  <c r="BB528" i="8"/>
  <c r="BC528" i="8"/>
  <c r="BD528" i="8"/>
  <c r="BE528" i="8"/>
  <c r="BF528" i="8"/>
  <c r="BG528" i="8"/>
  <c r="BH528" i="8"/>
  <c r="BI528" i="8"/>
  <c r="BJ528" i="8"/>
  <c r="BK528" i="8"/>
  <c r="BL528" i="8"/>
  <c r="BM528" i="8"/>
  <c r="BN528" i="8"/>
  <c r="BO528" i="8"/>
  <c r="BP528" i="8"/>
  <c r="BQ528" i="8"/>
  <c r="BR528" i="8"/>
  <c r="BS528" i="8"/>
  <c r="BT528" i="8"/>
  <c r="BU528" i="8"/>
  <c r="BV528" i="8"/>
  <c r="BW528" i="8"/>
  <c r="BX528" i="8"/>
  <c r="BZ528" i="8"/>
  <c r="CA528" i="8"/>
  <c r="D521" i="8"/>
  <c r="E521" i="8"/>
  <c r="H521" i="8"/>
  <c r="J521" i="8"/>
  <c r="K521" i="8"/>
  <c r="L521" i="8"/>
  <c r="M521" i="8"/>
  <c r="N521" i="8"/>
  <c r="O521" i="8"/>
  <c r="P521" i="8"/>
  <c r="Q521" i="8"/>
  <c r="R521" i="8"/>
  <c r="S521" i="8"/>
  <c r="T521" i="8"/>
  <c r="U521" i="8"/>
  <c r="V521" i="8"/>
  <c r="W521" i="8"/>
  <c r="X521" i="8"/>
  <c r="Y521" i="8"/>
  <c r="Z521" i="8"/>
  <c r="AA521" i="8"/>
  <c r="AB521" i="8"/>
  <c r="AC521" i="8"/>
  <c r="AD521" i="8"/>
  <c r="AE521" i="8"/>
  <c r="AF521" i="8"/>
  <c r="AG521" i="8"/>
  <c r="AH521" i="8"/>
  <c r="AI521" i="8"/>
  <c r="AJ521" i="8"/>
  <c r="AK521" i="8"/>
  <c r="AL521" i="8"/>
  <c r="AM521" i="8"/>
  <c r="AN521" i="8"/>
  <c r="AS521" i="8"/>
  <c r="AT521" i="8"/>
  <c r="AU521" i="8"/>
  <c r="AX521" i="8"/>
  <c r="AZ521" i="8"/>
  <c r="BA521" i="8"/>
  <c r="BB521" i="8"/>
  <c r="BC521" i="8"/>
  <c r="BD521" i="8"/>
  <c r="BE521" i="8"/>
  <c r="BF521" i="8"/>
  <c r="BG521" i="8"/>
  <c r="BH521" i="8"/>
  <c r="BI521" i="8"/>
  <c r="BJ521" i="8"/>
  <c r="BK521" i="8"/>
  <c r="BL521" i="8"/>
  <c r="BM521" i="8"/>
  <c r="BN521" i="8"/>
  <c r="BO521" i="8"/>
  <c r="BP521" i="8"/>
  <c r="BQ521" i="8"/>
  <c r="BR521" i="8"/>
  <c r="BS521" i="8"/>
  <c r="BT521" i="8"/>
  <c r="BU521" i="8"/>
  <c r="BV521" i="8"/>
  <c r="BW521" i="8"/>
  <c r="BX521" i="8"/>
  <c r="BZ521" i="8"/>
  <c r="CA521" i="8"/>
  <c r="D498" i="8"/>
  <c r="E498" i="8"/>
  <c r="H498" i="8"/>
  <c r="J498" i="8"/>
  <c r="K498" i="8"/>
  <c r="L498" i="8"/>
  <c r="M498" i="8"/>
  <c r="N498" i="8"/>
  <c r="O498" i="8"/>
  <c r="P498" i="8"/>
  <c r="Q498" i="8"/>
  <c r="R498" i="8"/>
  <c r="S498" i="8"/>
  <c r="T498" i="8"/>
  <c r="U498" i="8"/>
  <c r="V498" i="8"/>
  <c r="W498" i="8"/>
  <c r="X498" i="8"/>
  <c r="Y498" i="8"/>
  <c r="Z498" i="8"/>
  <c r="AA498" i="8"/>
  <c r="AB498" i="8"/>
  <c r="AC498" i="8"/>
  <c r="AD498" i="8"/>
  <c r="AE498" i="8"/>
  <c r="AF498" i="8"/>
  <c r="AG498" i="8"/>
  <c r="AH498" i="8"/>
  <c r="AI498" i="8"/>
  <c r="AJ498" i="8"/>
  <c r="AK498" i="8"/>
  <c r="AL498" i="8"/>
  <c r="AM498" i="8"/>
  <c r="AN498" i="8"/>
  <c r="AS498" i="8"/>
  <c r="AT498" i="8"/>
  <c r="AU498" i="8"/>
  <c r="AX498" i="8"/>
  <c r="AZ498" i="8"/>
  <c r="BA498" i="8"/>
  <c r="BB498" i="8"/>
  <c r="BC498" i="8"/>
  <c r="BD498" i="8"/>
  <c r="BE498" i="8"/>
  <c r="BF498" i="8"/>
  <c r="BG498" i="8"/>
  <c r="BH498" i="8"/>
  <c r="BI498" i="8"/>
  <c r="BJ498" i="8"/>
  <c r="BK498" i="8"/>
  <c r="BL498" i="8"/>
  <c r="BM498" i="8"/>
  <c r="BN498" i="8"/>
  <c r="BO498" i="8"/>
  <c r="BP498" i="8"/>
  <c r="BQ498" i="8"/>
  <c r="BR498" i="8"/>
  <c r="BS498" i="8"/>
  <c r="BT498" i="8"/>
  <c r="BU498" i="8"/>
  <c r="BV498" i="8"/>
  <c r="BW498" i="8"/>
  <c r="BX498" i="8"/>
  <c r="BZ498" i="8"/>
  <c r="CA498" i="8"/>
  <c r="D494" i="8"/>
  <c r="E494" i="8"/>
  <c r="H494" i="8"/>
  <c r="J494" i="8"/>
  <c r="K494" i="8"/>
  <c r="L494" i="8"/>
  <c r="M494" i="8"/>
  <c r="N494" i="8"/>
  <c r="O494" i="8"/>
  <c r="P494" i="8"/>
  <c r="Q494" i="8"/>
  <c r="R494" i="8"/>
  <c r="S494" i="8"/>
  <c r="T494" i="8"/>
  <c r="U494" i="8"/>
  <c r="V494" i="8"/>
  <c r="W494" i="8"/>
  <c r="X494" i="8"/>
  <c r="Y494" i="8"/>
  <c r="Z494" i="8"/>
  <c r="AA494" i="8"/>
  <c r="AB494" i="8"/>
  <c r="AC494" i="8"/>
  <c r="AD494" i="8"/>
  <c r="AE494" i="8"/>
  <c r="AF494" i="8"/>
  <c r="AG494" i="8"/>
  <c r="AH494" i="8"/>
  <c r="AI494" i="8"/>
  <c r="AJ494" i="8"/>
  <c r="AK494" i="8"/>
  <c r="AL494" i="8"/>
  <c r="AM494" i="8"/>
  <c r="AN494" i="8"/>
  <c r="AS494" i="8"/>
  <c r="AT494" i="8"/>
  <c r="AU494" i="8"/>
  <c r="AX494" i="8"/>
  <c r="AZ494" i="8"/>
  <c r="BA494" i="8"/>
  <c r="BB494" i="8"/>
  <c r="BC494" i="8"/>
  <c r="BD494" i="8"/>
  <c r="BE494" i="8"/>
  <c r="BF494" i="8"/>
  <c r="BG494" i="8"/>
  <c r="BH494" i="8"/>
  <c r="BI494" i="8"/>
  <c r="BJ494" i="8"/>
  <c r="BK494" i="8"/>
  <c r="BL494" i="8"/>
  <c r="BM494" i="8"/>
  <c r="BN494" i="8"/>
  <c r="BO494" i="8"/>
  <c r="BP494" i="8"/>
  <c r="BQ494" i="8"/>
  <c r="BR494" i="8"/>
  <c r="BS494" i="8"/>
  <c r="BT494" i="8"/>
  <c r="BU494" i="8"/>
  <c r="BV494" i="8"/>
  <c r="BW494" i="8"/>
  <c r="BX494" i="8"/>
  <c r="BZ494" i="8"/>
  <c r="CA494" i="8"/>
  <c r="D492" i="8"/>
  <c r="E492" i="8"/>
  <c r="F492" i="8"/>
  <c r="G492" i="8"/>
  <c r="H492" i="8"/>
  <c r="I492" i="8"/>
  <c r="J492" i="8"/>
  <c r="K492" i="8"/>
  <c r="L492" i="8"/>
  <c r="M492" i="8"/>
  <c r="N492" i="8"/>
  <c r="O492" i="8"/>
  <c r="P492" i="8"/>
  <c r="Q492" i="8"/>
  <c r="R492" i="8"/>
  <c r="S492" i="8"/>
  <c r="T492" i="8"/>
  <c r="U492" i="8"/>
  <c r="V492" i="8"/>
  <c r="W492" i="8"/>
  <c r="X492" i="8"/>
  <c r="Y492" i="8"/>
  <c r="Z492" i="8"/>
  <c r="AA492" i="8"/>
  <c r="AB492" i="8"/>
  <c r="AC492" i="8"/>
  <c r="AD492" i="8"/>
  <c r="AE492" i="8"/>
  <c r="AF492" i="8"/>
  <c r="AG492" i="8"/>
  <c r="AH492" i="8"/>
  <c r="AI492" i="8"/>
  <c r="AJ492" i="8"/>
  <c r="AK492" i="8"/>
  <c r="AL492" i="8"/>
  <c r="AM492" i="8"/>
  <c r="AN492" i="8"/>
  <c r="AS492" i="8"/>
  <c r="AT492" i="8"/>
  <c r="AU492" i="8"/>
  <c r="AV492" i="8"/>
  <c r="AW492" i="8"/>
  <c r="AX492" i="8"/>
  <c r="AY492" i="8"/>
  <c r="AZ492" i="8"/>
  <c r="BA492" i="8"/>
  <c r="BB492" i="8"/>
  <c r="BC492" i="8"/>
  <c r="BD492" i="8"/>
  <c r="BE492" i="8"/>
  <c r="BF492" i="8"/>
  <c r="BG492" i="8"/>
  <c r="BH492" i="8"/>
  <c r="BI492" i="8"/>
  <c r="BJ492" i="8"/>
  <c r="BK492" i="8"/>
  <c r="BL492" i="8"/>
  <c r="BM492" i="8"/>
  <c r="BN492" i="8"/>
  <c r="BO492" i="8"/>
  <c r="BP492" i="8"/>
  <c r="BQ492" i="8"/>
  <c r="BR492" i="8"/>
  <c r="BS492" i="8"/>
  <c r="BT492" i="8"/>
  <c r="BU492" i="8"/>
  <c r="BV492" i="8"/>
  <c r="BW492" i="8"/>
  <c r="BX492" i="8"/>
  <c r="BZ492" i="8"/>
  <c r="CA492" i="8"/>
  <c r="D489" i="8"/>
  <c r="E489" i="8"/>
  <c r="H489" i="8"/>
  <c r="J489" i="8"/>
  <c r="K489" i="8"/>
  <c r="L489" i="8"/>
  <c r="M489" i="8"/>
  <c r="N489" i="8"/>
  <c r="O489" i="8"/>
  <c r="P489" i="8"/>
  <c r="Q489" i="8"/>
  <c r="R489" i="8"/>
  <c r="S489" i="8"/>
  <c r="T489" i="8"/>
  <c r="U489" i="8"/>
  <c r="V489" i="8"/>
  <c r="W489" i="8"/>
  <c r="X489" i="8"/>
  <c r="Y489" i="8"/>
  <c r="Z489" i="8"/>
  <c r="AA489" i="8"/>
  <c r="AB489" i="8"/>
  <c r="AC489" i="8"/>
  <c r="AD489" i="8"/>
  <c r="AE489" i="8"/>
  <c r="AF489" i="8"/>
  <c r="AG489" i="8"/>
  <c r="AH489" i="8"/>
  <c r="AI489" i="8"/>
  <c r="AJ489" i="8"/>
  <c r="AK489" i="8"/>
  <c r="AL489" i="8"/>
  <c r="AM489" i="8"/>
  <c r="AN489" i="8"/>
  <c r="AS489" i="8"/>
  <c r="AT489" i="8"/>
  <c r="AU489" i="8"/>
  <c r="AX489" i="8"/>
  <c r="AZ489" i="8"/>
  <c r="BA489" i="8"/>
  <c r="BB489" i="8"/>
  <c r="BC489" i="8"/>
  <c r="BD489" i="8"/>
  <c r="BE489" i="8"/>
  <c r="BF489" i="8"/>
  <c r="BG489" i="8"/>
  <c r="BH489" i="8"/>
  <c r="BI489" i="8"/>
  <c r="BJ489" i="8"/>
  <c r="BK489" i="8"/>
  <c r="BL489" i="8"/>
  <c r="BM489" i="8"/>
  <c r="BN489" i="8"/>
  <c r="BO489" i="8"/>
  <c r="BP489" i="8"/>
  <c r="BQ489" i="8"/>
  <c r="BR489" i="8"/>
  <c r="BS489" i="8"/>
  <c r="BT489" i="8"/>
  <c r="BU489" i="8"/>
  <c r="BV489" i="8"/>
  <c r="BW489" i="8"/>
  <c r="BX489" i="8"/>
  <c r="BZ489" i="8"/>
  <c r="CA489" i="8"/>
  <c r="D484" i="8"/>
  <c r="E484" i="8"/>
  <c r="H484" i="8"/>
  <c r="J484" i="8"/>
  <c r="K484" i="8"/>
  <c r="L484" i="8"/>
  <c r="M484" i="8"/>
  <c r="N484" i="8"/>
  <c r="O484" i="8"/>
  <c r="P484" i="8"/>
  <c r="Q484" i="8"/>
  <c r="R484" i="8"/>
  <c r="S484" i="8"/>
  <c r="T484" i="8"/>
  <c r="U484" i="8"/>
  <c r="V484" i="8"/>
  <c r="W484" i="8"/>
  <c r="X484" i="8"/>
  <c r="Y484" i="8"/>
  <c r="Z484" i="8"/>
  <c r="AA484" i="8"/>
  <c r="AB484" i="8"/>
  <c r="AC484" i="8"/>
  <c r="AD484" i="8"/>
  <c r="AE484" i="8"/>
  <c r="AF484" i="8"/>
  <c r="AG484" i="8"/>
  <c r="AH484" i="8"/>
  <c r="AI484" i="8"/>
  <c r="AJ484" i="8"/>
  <c r="AK484" i="8"/>
  <c r="AL484" i="8"/>
  <c r="AM484" i="8"/>
  <c r="AN484" i="8"/>
  <c r="AS484" i="8"/>
  <c r="AT484" i="8"/>
  <c r="AU484" i="8"/>
  <c r="AX484" i="8"/>
  <c r="AZ484" i="8"/>
  <c r="BA484" i="8"/>
  <c r="BB484" i="8"/>
  <c r="BC484" i="8"/>
  <c r="BD484" i="8"/>
  <c r="BE484" i="8"/>
  <c r="BF484" i="8"/>
  <c r="BG484" i="8"/>
  <c r="BH484" i="8"/>
  <c r="BI484" i="8"/>
  <c r="BJ484" i="8"/>
  <c r="BK484" i="8"/>
  <c r="BL484" i="8"/>
  <c r="BM484" i="8"/>
  <c r="BN484" i="8"/>
  <c r="BO484" i="8"/>
  <c r="BP484" i="8"/>
  <c r="BQ484" i="8"/>
  <c r="BR484" i="8"/>
  <c r="BS484" i="8"/>
  <c r="BT484" i="8"/>
  <c r="BU484" i="8"/>
  <c r="BV484" i="8"/>
  <c r="BW484" i="8"/>
  <c r="BX484" i="8"/>
  <c r="BZ484" i="8"/>
  <c r="CA484" i="8"/>
  <c r="D479" i="8"/>
  <c r="E479" i="8"/>
  <c r="H479" i="8"/>
  <c r="J479" i="8"/>
  <c r="K479" i="8"/>
  <c r="L479" i="8"/>
  <c r="M479" i="8"/>
  <c r="N479" i="8"/>
  <c r="O479" i="8"/>
  <c r="P479" i="8"/>
  <c r="Q479" i="8"/>
  <c r="R479" i="8"/>
  <c r="S479" i="8"/>
  <c r="T479" i="8"/>
  <c r="U479" i="8"/>
  <c r="V479" i="8"/>
  <c r="W479" i="8"/>
  <c r="X479" i="8"/>
  <c r="Y479" i="8"/>
  <c r="Z479" i="8"/>
  <c r="AA479" i="8"/>
  <c r="AB479" i="8"/>
  <c r="AC479" i="8"/>
  <c r="AD479" i="8"/>
  <c r="AE479" i="8"/>
  <c r="AF479" i="8"/>
  <c r="AG479" i="8"/>
  <c r="AH479" i="8"/>
  <c r="AI479" i="8"/>
  <c r="AJ479" i="8"/>
  <c r="AK479" i="8"/>
  <c r="AL479" i="8"/>
  <c r="AM479" i="8"/>
  <c r="AN479" i="8"/>
  <c r="AS479" i="8"/>
  <c r="AT479" i="8"/>
  <c r="AU479" i="8"/>
  <c r="AX479" i="8"/>
  <c r="AZ479" i="8"/>
  <c r="BA479" i="8"/>
  <c r="BB479" i="8"/>
  <c r="BC479" i="8"/>
  <c r="BD479" i="8"/>
  <c r="BE479" i="8"/>
  <c r="BF479" i="8"/>
  <c r="BG479" i="8"/>
  <c r="BH479" i="8"/>
  <c r="BI479" i="8"/>
  <c r="BJ479" i="8"/>
  <c r="BK479" i="8"/>
  <c r="BL479" i="8"/>
  <c r="BM479" i="8"/>
  <c r="BN479" i="8"/>
  <c r="BO479" i="8"/>
  <c r="BP479" i="8"/>
  <c r="BQ479" i="8"/>
  <c r="BR479" i="8"/>
  <c r="BS479" i="8"/>
  <c r="BT479" i="8"/>
  <c r="BU479" i="8"/>
  <c r="BV479" i="8"/>
  <c r="BW479" i="8"/>
  <c r="BX479" i="8"/>
  <c r="BZ479" i="8"/>
  <c r="CA479" i="8"/>
  <c r="D474" i="8"/>
  <c r="E474" i="8"/>
  <c r="H474" i="8"/>
  <c r="J474" i="8"/>
  <c r="K474" i="8"/>
  <c r="L474" i="8"/>
  <c r="M474" i="8"/>
  <c r="N474" i="8"/>
  <c r="O474" i="8"/>
  <c r="P474" i="8"/>
  <c r="Q474" i="8"/>
  <c r="R474" i="8"/>
  <c r="S474" i="8"/>
  <c r="T474" i="8"/>
  <c r="U474" i="8"/>
  <c r="V474" i="8"/>
  <c r="W474" i="8"/>
  <c r="X474" i="8"/>
  <c r="Y474" i="8"/>
  <c r="Z474" i="8"/>
  <c r="AA474" i="8"/>
  <c r="AB474" i="8"/>
  <c r="AC474" i="8"/>
  <c r="AD474" i="8"/>
  <c r="AE474" i="8"/>
  <c r="AF474" i="8"/>
  <c r="AG474" i="8"/>
  <c r="AH474" i="8"/>
  <c r="AI474" i="8"/>
  <c r="AJ474" i="8"/>
  <c r="AK474" i="8"/>
  <c r="AL474" i="8"/>
  <c r="AM474" i="8"/>
  <c r="AN474" i="8"/>
  <c r="AS474" i="8"/>
  <c r="AT474" i="8"/>
  <c r="AU474" i="8"/>
  <c r="AX474" i="8"/>
  <c r="AZ474" i="8"/>
  <c r="BA474" i="8"/>
  <c r="BB474" i="8"/>
  <c r="BC474" i="8"/>
  <c r="BD474" i="8"/>
  <c r="BE474" i="8"/>
  <c r="BF474" i="8"/>
  <c r="BG474" i="8"/>
  <c r="BH474" i="8"/>
  <c r="BI474" i="8"/>
  <c r="BJ474" i="8"/>
  <c r="BK474" i="8"/>
  <c r="BL474" i="8"/>
  <c r="BM474" i="8"/>
  <c r="BN474" i="8"/>
  <c r="BO474" i="8"/>
  <c r="BP474" i="8"/>
  <c r="BQ474" i="8"/>
  <c r="BR474" i="8"/>
  <c r="BS474" i="8"/>
  <c r="BT474" i="8"/>
  <c r="BU474" i="8"/>
  <c r="BV474" i="8"/>
  <c r="BW474" i="8"/>
  <c r="BX474" i="8"/>
  <c r="BZ474" i="8"/>
  <c r="CA474" i="8"/>
  <c r="D463" i="8"/>
  <c r="E463" i="8"/>
  <c r="H463" i="8"/>
  <c r="J463" i="8"/>
  <c r="K463" i="8"/>
  <c r="L463" i="8"/>
  <c r="M463" i="8"/>
  <c r="N463" i="8"/>
  <c r="O463" i="8"/>
  <c r="P463" i="8"/>
  <c r="Q463" i="8"/>
  <c r="R463" i="8"/>
  <c r="S463" i="8"/>
  <c r="T463" i="8"/>
  <c r="U463" i="8"/>
  <c r="V463" i="8"/>
  <c r="W463" i="8"/>
  <c r="X463" i="8"/>
  <c r="Y463" i="8"/>
  <c r="Z463" i="8"/>
  <c r="AA463" i="8"/>
  <c r="AB463" i="8"/>
  <c r="AC463" i="8"/>
  <c r="AD463" i="8"/>
  <c r="AE463" i="8"/>
  <c r="AF463" i="8"/>
  <c r="AG463" i="8"/>
  <c r="AH463" i="8"/>
  <c r="AI463" i="8"/>
  <c r="AJ463" i="8"/>
  <c r="AK463" i="8"/>
  <c r="AL463" i="8"/>
  <c r="AM463" i="8"/>
  <c r="AN463" i="8"/>
  <c r="AS463" i="8"/>
  <c r="AT463" i="8"/>
  <c r="AU463" i="8"/>
  <c r="AX463" i="8"/>
  <c r="AZ463" i="8"/>
  <c r="BA463" i="8"/>
  <c r="BB463" i="8"/>
  <c r="BC463" i="8"/>
  <c r="BD463" i="8"/>
  <c r="BE463" i="8"/>
  <c r="BF463" i="8"/>
  <c r="BG463" i="8"/>
  <c r="BH463" i="8"/>
  <c r="BI463" i="8"/>
  <c r="BJ463" i="8"/>
  <c r="BK463" i="8"/>
  <c r="BL463" i="8"/>
  <c r="BM463" i="8"/>
  <c r="BN463" i="8"/>
  <c r="BO463" i="8"/>
  <c r="BP463" i="8"/>
  <c r="BQ463" i="8"/>
  <c r="BR463" i="8"/>
  <c r="BS463" i="8"/>
  <c r="BT463" i="8"/>
  <c r="BU463" i="8"/>
  <c r="BV463" i="8"/>
  <c r="BW463" i="8"/>
  <c r="BX463" i="8"/>
  <c r="BZ463" i="8"/>
  <c r="CA463" i="8"/>
  <c r="D457" i="8"/>
  <c r="E457" i="8"/>
  <c r="H457" i="8"/>
  <c r="J457" i="8"/>
  <c r="K457" i="8"/>
  <c r="L457" i="8"/>
  <c r="M457" i="8"/>
  <c r="N457" i="8"/>
  <c r="O457" i="8"/>
  <c r="P457" i="8"/>
  <c r="Q457" i="8"/>
  <c r="R457" i="8"/>
  <c r="S457" i="8"/>
  <c r="T457" i="8"/>
  <c r="U457" i="8"/>
  <c r="V457" i="8"/>
  <c r="W457" i="8"/>
  <c r="X457" i="8"/>
  <c r="Y457" i="8"/>
  <c r="Z457" i="8"/>
  <c r="AA457" i="8"/>
  <c r="AB457" i="8"/>
  <c r="AC457" i="8"/>
  <c r="AD457" i="8"/>
  <c r="AE457" i="8"/>
  <c r="AF457" i="8"/>
  <c r="AG457" i="8"/>
  <c r="AH457" i="8"/>
  <c r="AI457" i="8"/>
  <c r="AJ457" i="8"/>
  <c r="AK457" i="8"/>
  <c r="AL457" i="8"/>
  <c r="AM457" i="8"/>
  <c r="AN457" i="8"/>
  <c r="AS457" i="8"/>
  <c r="AT457" i="8"/>
  <c r="AU457" i="8"/>
  <c r="AX457" i="8"/>
  <c r="AZ457" i="8"/>
  <c r="BA457" i="8"/>
  <c r="BB457" i="8"/>
  <c r="BC457" i="8"/>
  <c r="BD457" i="8"/>
  <c r="BE457" i="8"/>
  <c r="BF457" i="8"/>
  <c r="BG457" i="8"/>
  <c r="BH457" i="8"/>
  <c r="BI457" i="8"/>
  <c r="BJ457" i="8"/>
  <c r="BK457" i="8"/>
  <c r="BL457" i="8"/>
  <c r="BM457" i="8"/>
  <c r="BN457" i="8"/>
  <c r="BO457" i="8"/>
  <c r="BP457" i="8"/>
  <c r="BQ457" i="8"/>
  <c r="BR457" i="8"/>
  <c r="BS457" i="8"/>
  <c r="BT457" i="8"/>
  <c r="BU457" i="8"/>
  <c r="BV457" i="8"/>
  <c r="BW457" i="8"/>
  <c r="BX457" i="8"/>
  <c r="BZ457" i="8"/>
  <c r="CA457" i="8"/>
  <c r="D438" i="8"/>
  <c r="E438" i="8"/>
  <c r="H438" i="8"/>
  <c r="J438" i="8"/>
  <c r="K438" i="8"/>
  <c r="L438" i="8"/>
  <c r="M438" i="8"/>
  <c r="N438" i="8"/>
  <c r="O438" i="8"/>
  <c r="P438" i="8"/>
  <c r="Q438" i="8"/>
  <c r="R438" i="8"/>
  <c r="S438" i="8"/>
  <c r="T438" i="8"/>
  <c r="U438" i="8"/>
  <c r="V438" i="8"/>
  <c r="W438" i="8"/>
  <c r="X438" i="8"/>
  <c r="Y438" i="8"/>
  <c r="Z438" i="8"/>
  <c r="AA438" i="8"/>
  <c r="AB438" i="8"/>
  <c r="AC438" i="8"/>
  <c r="AD438" i="8"/>
  <c r="AE438" i="8"/>
  <c r="AF438" i="8"/>
  <c r="AG438" i="8"/>
  <c r="AH438" i="8"/>
  <c r="AI438" i="8"/>
  <c r="AJ438" i="8"/>
  <c r="AK438" i="8"/>
  <c r="AL438" i="8"/>
  <c r="AM438" i="8"/>
  <c r="AN438" i="8"/>
  <c r="AS438" i="8"/>
  <c r="AT438" i="8"/>
  <c r="AU438" i="8"/>
  <c r="AX438" i="8"/>
  <c r="AZ438" i="8"/>
  <c r="BA438" i="8"/>
  <c r="BB438" i="8"/>
  <c r="BC438" i="8"/>
  <c r="BD438" i="8"/>
  <c r="BE438" i="8"/>
  <c r="BF438" i="8"/>
  <c r="BG438" i="8"/>
  <c r="BH438" i="8"/>
  <c r="BI438" i="8"/>
  <c r="BJ438" i="8"/>
  <c r="BK438" i="8"/>
  <c r="BL438" i="8"/>
  <c r="BM438" i="8"/>
  <c r="BN438" i="8"/>
  <c r="BO438" i="8"/>
  <c r="BP438" i="8"/>
  <c r="BQ438" i="8"/>
  <c r="BR438" i="8"/>
  <c r="BS438" i="8"/>
  <c r="BT438" i="8"/>
  <c r="BU438" i="8"/>
  <c r="BV438" i="8"/>
  <c r="BW438" i="8"/>
  <c r="BX438" i="8"/>
  <c r="BZ438" i="8"/>
  <c r="CA438" i="8"/>
  <c r="D431" i="8"/>
  <c r="E431" i="8"/>
  <c r="H431" i="8"/>
  <c r="J431" i="8"/>
  <c r="K431" i="8"/>
  <c r="L431" i="8"/>
  <c r="M431" i="8"/>
  <c r="N431" i="8"/>
  <c r="O431" i="8"/>
  <c r="P431" i="8"/>
  <c r="Q431" i="8"/>
  <c r="R431" i="8"/>
  <c r="S431" i="8"/>
  <c r="T431" i="8"/>
  <c r="U431" i="8"/>
  <c r="V431" i="8"/>
  <c r="W431" i="8"/>
  <c r="X431" i="8"/>
  <c r="Y431" i="8"/>
  <c r="Z431" i="8"/>
  <c r="AA431" i="8"/>
  <c r="AB431" i="8"/>
  <c r="AC431" i="8"/>
  <c r="AD431" i="8"/>
  <c r="AE431" i="8"/>
  <c r="AF431" i="8"/>
  <c r="AG431" i="8"/>
  <c r="AH431" i="8"/>
  <c r="AI431" i="8"/>
  <c r="AJ431" i="8"/>
  <c r="AK431" i="8"/>
  <c r="AL431" i="8"/>
  <c r="AM431" i="8"/>
  <c r="AN431" i="8"/>
  <c r="AS431" i="8"/>
  <c r="AT431" i="8"/>
  <c r="AU431" i="8"/>
  <c r="AX431" i="8"/>
  <c r="AZ431" i="8"/>
  <c r="BA431" i="8"/>
  <c r="BB431" i="8"/>
  <c r="BC431" i="8"/>
  <c r="BD431" i="8"/>
  <c r="BE431" i="8"/>
  <c r="BF431" i="8"/>
  <c r="BG431" i="8"/>
  <c r="BH431" i="8"/>
  <c r="BI431" i="8"/>
  <c r="BJ431" i="8"/>
  <c r="BK431" i="8"/>
  <c r="BL431" i="8"/>
  <c r="BM431" i="8"/>
  <c r="BN431" i="8"/>
  <c r="BO431" i="8"/>
  <c r="BP431" i="8"/>
  <c r="BQ431" i="8"/>
  <c r="BR431" i="8"/>
  <c r="BS431" i="8"/>
  <c r="BT431" i="8"/>
  <c r="BU431" i="8"/>
  <c r="BV431" i="8"/>
  <c r="BW431" i="8"/>
  <c r="BX431" i="8"/>
  <c r="BZ431" i="8"/>
  <c r="CA431" i="8"/>
  <c r="D417" i="8"/>
  <c r="E417" i="8"/>
  <c r="H417" i="8"/>
  <c r="J417" i="8"/>
  <c r="K417" i="8"/>
  <c r="L417" i="8"/>
  <c r="M417" i="8"/>
  <c r="N417" i="8"/>
  <c r="O417" i="8"/>
  <c r="P417" i="8"/>
  <c r="Q417" i="8"/>
  <c r="R417" i="8"/>
  <c r="S417" i="8"/>
  <c r="T417" i="8"/>
  <c r="U417" i="8"/>
  <c r="V417" i="8"/>
  <c r="W417" i="8"/>
  <c r="X417" i="8"/>
  <c r="Y417" i="8"/>
  <c r="Z417" i="8"/>
  <c r="AA417" i="8"/>
  <c r="AB417" i="8"/>
  <c r="AC417" i="8"/>
  <c r="AD417" i="8"/>
  <c r="AE417" i="8"/>
  <c r="AF417" i="8"/>
  <c r="AG417" i="8"/>
  <c r="AH417" i="8"/>
  <c r="AI417" i="8"/>
  <c r="AJ417" i="8"/>
  <c r="AK417" i="8"/>
  <c r="AL417" i="8"/>
  <c r="AM417" i="8"/>
  <c r="AN417" i="8"/>
  <c r="AS417" i="8"/>
  <c r="AT417" i="8"/>
  <c r="AU417" i="8"/>
  <c r="AX417" i="8"/>
  <c r="AZ417" i="8"/>
  <c r="BA417" i="8"/>
  <c r="BB417" i="8"/>
  <c r="BC417" i="8"/>
  <c r="BD417" i="8"/>
  <c r="BE417" i="8"/>
  <c r="BF417" i="8"/>
  <c r="BG417" i="8"/>
  <c r="BH417" i="8"/>
  <c r="BI417" i="8"/>
  <c r="BJ417" i="8"/>
  <c r="BK417" i="8"/>
  <c r="BL417" i="8"/>
  <c r="BM417" i="8"/>
  <c r="BN417" i="8"/>
  <c r="BO417" i="8"/>
  <c r="BP417" i="8"/>
  <c r="BQ417" i="8"/>
  <c r="BR417" i="8"/>
  <c r="BS417" i="8"/>
  <c r="BT417" i="8"/>
  <c r="BU417" i="8"/>
  <c r="BV417" i="8"/>
  <c r="BW417" i="8"/>
  <c r="BX417" i="8"/>
  <c r="BZ417" i="8"/>
  <c r="CA417" i="8"/>
  <c r="D411" i="8"/>
  <c r="E411" i="8"/>
  <c r="H411" i="8"/>
  <c r="J411" i="8"/>
  <c r="K411" i="8"/>
  <c r="L411" i="8"/>
  <c r="M411" i="8"/>
  <c r="N411" i="8"/>
  <c r="O411" i="8"/>
  <c r="P411" i="8"/>
  <c r="Q411" i="8"/>
  <c r="R411" i="8"/>
  <c r="R410" i="8" s="1"/>
  <c r="S411" i="8"/>
  <c r="T411" i="8"/>
  <c r="U411" i="8"/>
  <c r="V411" i="8"/>
  <c r="W411" i="8"/>
  <c r="X411" i="8"/>
  <c r="Y411" i="8"/>
  <c r="Z411" i="8"/>
  <c r="AA411" i="8"/>
  <c r="AB411" i="8"/>
  <c r="AC411" i="8"/>
  <c r="AD411" i="8"/>
  <c r="AD410" i="8" s="1"/>
  <c r="AE411" i="8"/>
  <c r="AF411" i="8"/>
  <c r="AG411" i="8"/>
  <c r="AH411" i="8"/>
  <c r="AI411" i="8"/>
  <c r="AJ411" i="8"/>
  <c r="AK411" i="8"/>
  <c r="AL411" i="8"/>
  <c r="AM411" i="8"/>
  <c r="AN411" i="8"/>
  <c r="AS411" i="8"/>
  <c r="AT411" i="8"/>
  <c r="AU411" i="8"/>
  <c r="AX411" i="8"/>
  <c r="AZ411" i="8"/>
  <c r="BA411" i="8"/>
  <c r="BB411" i="8"/>
  <c r="BC411" i="8"/>
  <c r="BD411" i="8"/>
  <c r="BE411" i="8"/>
  <c r="BF411" i="8"/>
  <c r="BG411" i="8"/>
  <c r="BH411" i="8"/>
  <c r="BI411" i="8"/>
  <c r="BI410" i="8" s="1"/>
  <c r="BJ411" i="8"/>
  <c r="BK411" i="8"/>
  <c r="BL411" i="8"/>
  <c r="BM411" i="8"/>
  <c r="BN411" i="8"/>
  <c r="BO411" i="8"/>
  <c r="BP411" i="8"/>
  <c r="BQ411" i="8"/>
  <c r="BQ410" i="8" s="1"/>
  <c r="BR411" i="8"/>
  <c r="BS411" i="8"/>
  <c r="BT411" i="8"/>
  <c r="BU411" i="8"/>
  <c r="BV411" i="8"/>
  <c r="BW411" i="8"/>
  <c r="BX411" i="8"/>
  <c r="BZ411" i="8"/>
  <c r="CA411" i="8"/>
  <c r="D410" i="8"/>
  <c r="H410" i="8"/>
  <c r="P410" i="8"/>
  <c r="S410" i="8"/>
  <c r="T410" i="8"/>
  <c r="X410" i="8"/>
  <c r="AB410" i="8"/>
  <c r="AF410" i="8"/>
  <c r="AJ410" i="8"/>
  <c r="AN410" i="8"/>
  <c r="AT410" i="8"/>
  <c r="AZ410" i="8"/>
  <c r="BD410" i="8"/>
  <c r="BE410" i="8"/>
  <c r="BH410" i="8"/>
  <c r="BL410" i="8"/>
  <c r="BM410" i="8"/>
  <c r="BP410" i="8"/>
  <c r="BT410" i="8"/>
  <c r="BU410" i="8"/>
  <c r="BX410" i="8"/>
  <c r="D402" i="8"/>
  <c r="E402" i="8"/>
  <c r="H402" i="8"/>
  <c r="J402" i="8"/>
  <c r="K402" i="8"/>
  <c r="L402" i="8"/>
  <c r="M402" i="8"/>
  <c r="N402" i="8"/>
  <c r="O402" i="8"/>
  <c r="P402" i="8"/>
  <c r="Q402" i="8"/>
  <c r="R402" i="8"/>
  <c r="S402" i="8"/>
  <c r="T402" i="8"/>
  <c r="U402" i="8"/>
  <c r="V402" i="8"/>
  <c r="W402" i="8"/>
  <c r="X402" i="8"/>
  <c r="Y402" i="8"/>
  <c r="Z402" i="8"/>
  <c r="AA402" i="8"/>
  <c r="AB402" i="8"/>
  <c r="AC402" i="8"/>
  <c r="AD402" i="8"/>
  <c r="AE402" i="8"/>
  <c r="AF402" i="8"/>
  <c r="AG402" i="8"/>
  <c r="AH402" i="8"/>
  <c r="AI402" i="8"/>
  <c r="AJ402" i="8"/>
  <c r="AK402" i="8"/>
  <c r="AL402" i="8"/>
  <c r="AM402" i="8"/>
  <c r="AN402" i="8"/>
  <c r="AS402" i="8"/>
  <c r="AT402" i="8"/>
  <c r="AU402" i="8"/>
  <c r="AX402" i="8"/>
  <c r="AZ402" i="8"/>
  <c r="BA402" i="8"/>
  <c r="BB402" i="8"/>
  <c r="BC402" i="8"/>
  <c r="BD402" i="8"/>
  <c r="BE402" i="8"/>
  <c r="BF402" i="8"/>
  <c r="BG402" i="8"/>
  <c r="BH402" i="8"/>
  <c r="BI402" i="8"/>
  <c r="BJ402" i="8"/>
  <c r="BK402" i="8"/>
  <c r="BL402" i="8"/>
  <c r="BM402" i="8"/>
  <c r="BN402" i="8"/>
  <c r="BO402" i="8"/>
  <c r="BP402" i="8"/>
  <c r="BQ402" i="8"/>
  <c r="BR402" i="8"/>
  <c r="BS402" i="8"/>
  <c r="BT402" i="8"/>
  <c r="BU402" i="8"/>
  <c r="BV402" i="8"/>
  <c r="BW402" i="8"/>
  <c r="BX402" i="8"/>
  <c r="BZ402" i="8"/>
  <c r="CA402" i="8"/>
  <c r="D365" i="8"/>
  <c r="E365" i="8"/>
  <c r="H365" i="8"/>
  <c r="J365" i="8"/>
  <c r="K365" i="8"/>
  <c r="L365" i="8"/>
  <c r="M365" i="8"/>
  <c r="N365" i="8"/>
  <c r="O365" i="8"/>
  <c r="P365" i="8"/>
  <c r="Q365" i="8"/>
  <c r="R365" i="8"/>
  <c r="S365" i="8"/>
  <c r="T365" i="8"/>
  <c r="U365" i="8"/>
  <c r="V365" i="8"/>
  <c r="W365" i="8"/>
  <c r="X365" i="8"/>
  <c r="Y365" i="8"/>
  <c r="Z365" i="8"/>
  <c r="AA365" i="8"/>
  <c r="AB365" i="8"/>
  <c r="AC365" i="8"/>
  <c r="AD365" i="8"/>
  <c r="AE365" i="8"/>
  <c r="AF365" i="8"/>
  <c r="AG365" i="8"/>
  <c r="AH365" i="8"/>
  <c r="AI365" i="8"/>
  <c r="AJ365" i="8"/>
  <c r="AK365" i="8"/>
  <c r="AL365" i="8"/>
  <c r="AM365" i="8"/>
  <c r="AN365" i="8"/>
  <c r="AS365" i="8"/>
  <c r="AT365" i="8"/>
  <c r="AU365" i="8"/>
  <c r="AX365" i="8"/>
  <c r="AZ365" i="8"/>
  <c r="BA365" i="8"/>
  <c r="BB365" i="8"/>
  <c r="BC365" i="8"/>
  <c r="BD365" i="8"/>
  <c r="BE365" i="8"/>
  <c r="BF365" i="8"/>
  <c r="BG365" i="8"/>
  <c r="BH365" i="8"/>
  <c r="BI365" i="8"/>
  <c r="BJ365" i="8"/>
  <c r="BK365" i="8"/>
  <c r="BL365" i="8"/>
  <c r="BM365" i="8"/>
  <c r="BN365" i="8"/>
  <c r="BO365" i="8"/>
  <c r="BP365" i="8"/>
  <c r="BQ365" i="8"/>
  <c r="BR365" i="8"/>
  <c r="BS365" i="8"/>
  <c r="BT365" i="8"/>
  <c r="BU365" i="8"/>
  <c r="BV365" i="8"/>
  <c r="BW365" i="8"/>
  <c r="BX365" i="8"/>
  <c r="BZ365" i="8"/>
  <c r="CA365" i="8"/>
  <c r="D348" i="8"/>
  <c r="E348" i="8"/>
  <c r="H348" i="8"/>
  <c r="J348" i="8"/>
  <c r="K348" i="8"/>
  <c r="L348" i="8"/>
  <c r="M348" i="8"/>
  <c r="N348" i="8"/>
  <c r="O348" i="8"/>
  <c r="P348" i="8"/>
  <c r="Q348" i="8"/>
  <c r="R348" i="8"/>
  <c r="S348" i="8"/>
  <c r="T348" i="8"/>
  <c r="U348" i="8"/>
  <c r="V348" i="8"/>
  <c r="W348" i="8"/>
  <c r="X348" i="8"/>
  <c r="Y348" i="8"/>
  <c r="Z348" i="8"/>
  <c r="AA348" i="8"/>
  <c r="AB348" i="8"/>
  <c r="AC348" i="8"/>
  <c r="AD348" i="8"/>
  <c r="AE348" i="8"/>
  <c r="AF348" i="8"/>
  <c r="AG348" i="8"/>
  <c r="AH348" i="8"/>
  <c r="AI348" i="8"/>
  <c r="AJ348" i="8"/>
  <c r="AK348" i="8"/>
  <c r="AL348" i="8"/>
  <c r="AM348" i="8"/>
  <c r="AN348" i="8"/>
  <c r="AS348" i="8"/>
  <c r="AT348" i="8"/>
  <c r="AU348" i="8"/>
  <c r="AX348" i="8"/>
  <c r="AZ348" i="8"/>
  <c r="BA348" i="8"/>
  <c r="BB348" i="8"/>
  <c r="BC348" i="8"/>
  <c r="BD348" i="8"/>
  <c r="BE348" i="8"/>
  <c r="BF348" i="8"/>
  <c r="BG348" i="8"/>
  <c r="BH348" i="8"/>
  <c r="BI348" i="8"/>
  <c r="BJ348" i="8"/>
  <c r="BK348" i="8"/>
  <c r="BL348" i="8"/>
  <c r="BM348" i="8"/>
  <c r="BN348" i="8"/>
  <c r="BO348" i="8"/>
  <c r="BP348" i="8"/>
  <c r="BQ348" i="8"/>
  <c r="BR348" i="8"/>
  <c r="BS348" i="8"/>
  <c r="BT348" i="8"/>
  <c r="BU348" i="8"/>
  <c r="BV348" i="8"/>
  <c r="BW348" i="8"/>
  <c r="BX348" i="8"/>
  <c r="BZ348" i="8"/>
  <c r="CA348" i="8"/>
  <c r="D340" i="8"/>
  <c r="E340" i="8"/>
  <c r="H340" i="8"/>
  <c r="J340" i="8"/>
  <c r="K340" i="8"/>
  <c r="L340" i="8"/>
  <c r="M340" i="8"/>
  <c r="N340" i="8"/>
  <c r="O340" i="8"/>
  <c r="P340" i="8"/>
  <c r="Q340" i="8"/>
  <c r="R340" i="8"/>
  <c r="S340" i="8"/>
  <c r="T340" i="8"/>
  <c r="U340" i="8"/>
  <c r="V340" i="8"/>
  <c r="W340" i="8"/>
  <c r="X340" i="8"/>
  <c r="Y340" i="8"/>
  <c r="Z340" i="8"/>
  <c r="AA340" i="8"/>
  <c r="AB340" i="8"/>
  <c r="AC340" i="8"/>
  <c r="AD340" i="8"/>
  <c r="AE340" i="8"/>
  <c r="AF340" i="8"/>
  <c r="AG340" i="8"/>
  <c r="AH340" i="8"/>
  <c r="AI340" i="8"/>
  <c r="AJ340" i="8"/>
  <c r="AK340" i="8"/>
  <c r="AL340" i="8"/>
  <c r="AM340" i="8"/>
  <c r="AN340" i="8"/>
  <c r="AS340" i="8"/>
  <c r="AT340" i="8"/>
  <c r="AU340" i="8"/>
  <c r="AX340" i="8"/>
  <c r="AZ340" i="8"/>
  <c r="BA340" i="8"/>
  <c r="BB340" i="8"/>
  <c r="BC340" i="8"/>
  <c r="BD340" i="8"/>
  <c r="BE340" i="8"/>
  <c r="BF340" i="8"/>
  <c r="BG340" i="8"/>
  <c r="BH340" i="8"/>
  <c r="BI340" i="8"/>
  <c r="BJ340" i="8"/>
  <c r="BK340" i="8"/>
  <c r="BL340" i="8"/>
  <c r="BM340" i="8"/>
  <c r="BN340" i="8"/>
  <c r="BO340" i="8"/>
  <c r="BP340" i="8"/>
  <c r="BQ340" i="8"/>
  <c r="BR340" i="8"/>
  <c r="BS340" i="8"/>
  <c r="BT340" i="8"/>
  <c r="BU340" i="8"/>
  <c r="BV340" i="8"/>
  <c r="BW340" i="8"/>
  <c r="BX340" i="8"/>
  <c r="BZ340" i="8"/>
  <c r="CA340" i="8"/>
  <c r="D335" i="8"/>
  <c r="E335" i="8"/>
  <c r="H335" i="8"/>
  <c r="J335" i="8"/>
  <c r="K335" i="8"/>
  <c r="L335" i="8"/>
  <c r="M335" i="8"/>
  <c r="N335" i="8"/>
  <c r="O335" i="8"/>
  <c r="P335" i="8"/>
  <c r="Q335" i="8"/>
  <c r="R335" i="8"/>
  <c r="S335" i="8"/>
  <c r="T335" i="8"/>
  <c r="U335" i="8"/>
  <c r="V335" i="8"/>
  <c r="W335" i="8"/>
  <c r="X335" i="8"/>
  <c r="Y335" i="8"/>
  <c r="Z335" i="8"/>
  <c r="AA335" i="8"/>
  <c r="AB335" i="8"/>
  <c r="AC335" i="8"/>
  <c r="AD335" i="8"/>
  <c r="AE335" i="8"/>
  <c r="AF335" i="8"/>
  <c r="AG335" i="8"/>
  <c r="AH335" i="8"/>
  <c r="AI335" i="8"/>
  <c r="AJ335" i="8"/>
  <c r="AK335" i="8"/>
  <c r="AL335" i="8"/>
  <c r="AM335" i="8"/>
  <c r="AN335" i="8"/>
  <c r="AS335" i="8"/>
  <c r="AT335" i="8"/>
  <c r="AU335" i="8"/>
  <c r="AX335" i="8"/>
  <c r="AZ335" i="8"/>
  <c r="BA335" i="8"/>
  <c r="BB335" i="8"/>
  <c r="BC335" i="8"/>
  <c r="BD335" i="8"/>
  <c r="BE335" i="8"/>
  <c r="BF335" i="8"/>
  <c r="BG335" i="8"/>
  <c r="BH335" i="8"/>
  <c r="BI335" i="8"/>
  <c r="BJ335" i="8"/>
  <c r="BK335" i="8"/>
  <c r="BL335" i="8"/>
  <c r="BM335" i="8"/>
  <c r="BN335" i="8"/>
  <c r="BO335" i="8"/>
  <c r="BP335" i="8"/>
  <c r="BQ335" i="8"/>
  <c r="BR335" i="8"/>
  <c r="BS335" i="8"/>
  <c r="BT335" i="8"/>
  <c r="BU335" i="8"/>
  <c r="BV335" i="8"/>
  <c r="BW335" i="8"/>
  <c r="BX335" i="8"/>
  <c r="BZ335" i="8"/>
  <c r="CA335" i="8"/>
  <c r="D332" i="8"/>
  <c r="E332" i="8"/>
  <c r="H332" i="8"/>
  <c r="J332" i="8"/>
  <c r="K332" i="8"/>
  <c r="L332" i="8"/>
  <c r="M332" i="8"/>
  <c r="N332" i="8"/>
  <c r="O332" i="8"/>
  <c r="P332" i="8"/>
  <c r="Q332" i="8"/>
  <c r="R332" i="8"/>
  <c r="S332" i="8"/>
  <c r="T332" i="8"/>
  <c r="U332" i="8"/>
  <c r="V332" i="8"/>
  <c r="W332" i="8"/>
  <c r="X332" i="8"/>
  <c r="Y332" i="8"/>
  <c r="Z332" i="8"/>
  <c r="AA332" i="8"/>
  <c r="AB332" i="8"/>
  <c r="AC332" i="8"/>
  <c r="AD332" i="8"/>
  <c r="AE332" i="8"/>
  <c r="AF332" i="8"/>
  <c r="AG332" i="8"/>
  <c r="AH332" i="8"/>
  <c r="AI332" i="8"/>
  <c r="AJ332" i="8"/>
  <c r="AK332" i="8"/>
  <c r="AL332" i="8"/>
  <c r="AM332" i="8"/>
  <c r="AN332" i="8"/>
  <c r="AS332" i="8"/>
  <c r="AT332" i="8"/>
  <c r="AU332" i="8"/>
  <c r="AX332" i="8"/>
  <c r="AZ332" i="8"/>
  <c r="BA332" i="8"/>
  <c r="BB332" i="8"/>
  <c r="BC332" i="8"/>
  <c r="BD332" i="8"/>
  <c r="BE332" i="8"/>
  <c r="BF332" i="8"/>
  <c r="BG332" i="8"/>
  <c r="BH332" i="8"/>
  <c r="BI332" i="8"/>
  <c r="BJ332" i="8"/>
  <c r="BK332" i="8"/>
  <c r="BL332" i="8"/>
  <c r="BM332" i="8"/>
  <c r="BN332" i="8"/>
  <c r="BO332" i="8"/>
  <c r="BP332" i="8"/>
  <c r="BQ332" i="8"/>
  <c r="BR332" i="8"/>
  <c r="BS332" i="8"/>
  <c r="BT332" i="8"/>
  <c r="BU332" i="8"/>
  <c r="BV332" i="8"/>
  <c r="BW332" i="8"/>
  <c r="BX332" i="8"/>
  <c r="BZ332" i="8"/>
  <c r="CA332" i="8"/>
  <c r="D322" i="8"/>
  <c r="E322" i="8"/>
  <c r="H322" i="8"/>
  <c r="J322" i="8"/>
  <c r="K322" i="8"/>
  <c r="L322" i="8"/>
  <c r="M322" i="8"/>
  <c r="N322" i="8"/>
  <c r="O322" i="8"/>
  <c r="P322" i="8"/>
  <c r="Q322" i="8"/>
  <c r="R322" i="8"/>
  <c r="S322" i="8"/>
  <c r="T322" i="8"/>
  <c r="U322" i="8"/>
  <c r="V322" i="8"/>
  <c r="W322" i="8"/>
  <c r="X322" i="8"/>
  <c r="Y322" i="8"/>
  <c r="Z322" i="8"/>
  <c r="AA322" i="8"/>
  <c r="AB322" i="8"/>
  <c r="AC322" i="8"/>
  <c r="AD322" i="8"/>
  <c r="AE322" i="8"/>
  <c r="AF322" i="8"/>
  <c r="AG322" i="8"/>
  <c r="AH322" i="8"/>
  <c r="AI322" i="8"/>
  <c r="AJ322" i="8"/>
  <c r="AK322" i="8"/>
  <c r="AL322" i="8"/>
  <c r="AM322" i="8"/>
  <c r="AN322" i="8"/>
  <c r="AS322" i="8"/>
  <c r="AT322" i="8"/>
  <c r="AU322" i="8"/>
  <c r="AX322" i="8"/>
  <c r="AZ322" i="8"/>
  <c r="BA322" i="8"/>
  <c r="BB322" i="8"/>
  <c r="BC322" i="8"/>
  <c r="BD322" i="8"/>
  <c r="BE322" i="8"/>
  <c r="BF322" i="8"/>
  <c r="BG322" i="8"/>
  <c r="BH322" i="8"/>
  <c r="BI322" i="8"/>
  <c r="BJ322" i="8"/>
  <c r="BK322" i="8"/>
  <c r="BL322" i="8"/>
  <c r="BM322" i="8"/>
  <c r="BN322" i="8"/>
  <c r="BO322" i="8"/>
  <c r="BP322" i="8"/>
  <c r="BQ322" i="8"/>
  <c r="BR322" i="8"/>
  <c r="BS322" i="8"/>
  <c r="BT322" i="8"/>
  <c r="BU322" i="8"/>
  <c r="BV322" i="8"/>
  <c r="BW322" i="8"/>
  <c r="BX322" i="8"/>
  <c r="BZ322" i="8"/>
  <c r="CA322" i="8"/>
  <c r="D316" i="8"/>
  <c r="E316" i="8"/>
  <c r="H316" i="8"/>
  <c r="J316" i="8"/>
  <c r="K316" i="8"/>
  <c r="L316" i="8"/>
  <c r="M316" i="8"/>
  <c r="N316" i="8"/>
  <c r="O316" i="8"/>
  <c r="P316" i="8"/>
  <c r="Q316" i="8"/>
  <c r="R316" i="8"/>
  <c r="S316" i="8"/>
  <c r="T316" i="8"/>
  <c r="U316" i="8"/>
  <c r="V316" i="8"/>
  <c r="W316" i="8"/>
  <c r="X316" i="8"/>
  <c r="Y316" i="8"/>
  <c r="Z316" i="8"/>
  <c r="AA316" i="8"/>
  <c r="AB316" i="8"/>
  <c r="AC316" i="8"/>
  <c r="AD316" i="8"/>
  <c r="AE316" i="8"/>
  <c r="AF316" i="8"/>
  <c r="AG316" i="8"/>
  <c r="AH316" i="8"/>
  <c r="AI316" i="8"/>
  <c r="AJ316" i="8"/>
  <c r="AK316" i="8"/>
  <c r="AL316" i="8"/>
  <c r="AM316" i="8"/>
  <c r="AN316" i="8"/>
  <c r="AS316" i="8"/>
  <c r="AT316" i="8"/>
  <c r="AU316" i="8"/>
  <c r="AX316" i="8"/>
  <c r="AZ316" i="8"/>
  <c r="BA316" i="8"/>
  <c r="BB316" i="8"/>
  <c r="BC316" i="8"/>
  <c r="BD316" i="8"/>
  <c r="BE316" i="8"/>
  <c r="BF316" i="8"/>
  <c r="BG316" i="8"/>
  <c r="BH316" i="8"/>
  <c r="BI316" i="8"/>
  <c r="BJ316" i="8"/>
  <c r="BK316" i="8"/>
  <c r="BL316" i="8"/>
  <c r="BM316" i="8"/>
  <c r="BN316" i="8"/>
  <c r="BO316" i="8"/>
  <c r="BP316" i="8"/>
  <c r="BQ316" i="8"/>
  <c r="BR316" i="8"/>
  <c r="BS316" i="8"/>
  <c r="BT316" i="8"/>
  <c r="BU316" i="8"/>
  <c r="BV316" i="8"/>
  <c r="BW316" i="8"/>
  <c r="BX316" i="8"/>
  <c r="BZ316" i="8"/>
  <c r="CA316" i="8"/>
  <c r="D277" i="8"/>
  <c r="E277" i="8"/>
  <c r="H277" i="8"/>
  <c r="J277" i="8"/>
  <c r="K277" i="8"/>
  <c r="L277" i="8"/>
  <c r="M277" i="8"/>
  <c r="N277" i="8"/>
  <c r="O277" i="8"/>
  <c r="P277" i="8"/>
  <c r="Q277" i="8"/>
  <c r="R277" i="8"/>
  <c r="S277" i="8"/>
  <c r="T277" i="8"/>
  <c r="U277" i="8"/>
  <c r="V277" i="8"/>
  <c r="W277" i="8"/>
  <c r="X277" i="8"/>
  <c r="Y277" i="8"/>
  <c r="Z277" i="8"/>
  <c r="AA277" i="8"/>
  <c r="AB277" i="8"/>
  <c r="AC277" i="8"/>
  <c r="AD277" i="8"/>
  <c r="AE277" i="8"/>
  <c r="AF277" i="8"/>
  <c r="AG277" i="8"/>
  <c r="AH277" i="8"/>
  <c r="AI277" i="8"/>
  <c r="AJ277" i="8"/>
  <c r="AK277" i="8"/>
  <c r="AL277" i="8"/>
  <c r="AM277" i="8"/>
  <c r="AN277" i="8"/>
  <c r="AS277" i="8"/>
  <c r="AT277" i="8"/>
  <c r="AU277" i="8"/>
  <c r="AX277" i="8"/>
  <c r="AZ277" i="8"/>
  <c r="BA277" i="8"/>
  <c r="BB277" i="8"/>
  <c r="BC277" i="8"/>
  <c r="BD277" i="8"/>
  <c r="BE277" i="8"/>
  <c r="BF277" i="8"/>
  <c r="BG277" i="8"/>
  <c r="BH277" i="8"/>
  <c r="BI277" i="8"/>
  <c r="BJ277" i="8"/>
  <c r="BK277" i="8"/>
  <c r="BL277" i="8"/>
  <c r="BM277" i="8"/>
  <c r="BN277" i="8"/>
  <c r="BO277" i="8"/>
  <c r="BP277" i="8"/>
  <c r="BQ277" i="8"/>
  <c r="BR277" i="8"/>
  <c r="BS277" i="8"/>
  <c r="BT277" i="8"/>
  <c r="BU277" i="8"/>
  <c r="BV277" i="8"/>
  <c r="BW277" i="8"/>
  <c r="BX277" i="8"/>
  <c r="BZ277" i="8"/>
  <c r="CA277" i="8"/>
  <c r="D268" i="8"/>
  <c r="E268" i="8"/>
  <c r="H268" i="8"/>
  <c r="J268" i="8"/>
  <c r="K268" i="8"/>
  <c r="L268" i="8"/>
  <c r="M268" i="8"/>
  <c r="N268" i="8"/>
  <c r="O268" i="8"/>
  <c r="P268" i="8"/>
  <c r="Q268" i="8"/>
  <c r="R268" i="8"/>
  <c r="S268" i="8"/>
  <c r="T268" i="8"/>
  <c r="U268" i="8"/>
  <c r="V268" i="8"/>
  <c r="W268" i="8"/>
  <c r="X268" i="8"/>
  <c r="Y268" i="8"/>
  <c r="Z268" i="8"/>
  <c r="AA268" i="8"/>
  <c r="AB268" i="8"/>
  <c r="AC268" i="8"/>
  <c r="AD268" i="8"/>
  <c r="AE268" i="8"/>
  <c r="AF268" i="8"/>
  <c r="AG268" i="8"/>
  <c r="AH268" i="8"/>
  <c r="AI268" i="8"/>
  <c r="AJ268" i="8"/>
  <c r="AK268" i="8"/>
  <c r="AL268" i="8"/>
  <c r="AM268" i="8"/>
  <c r="AN268" i="8"/>
  <c r="AS268" i="8"/>
  <c r="AT268" i="8"/>
  <c r="AU268" i="8"/>
  <c r="AX268" i="8"/>
  <c r="AZ268" i="8"/>
  <c r="BA268" i="8"/>
  <c r="BB268" i="8"/>
  <c r="BC268" i="8"/>
  <c r="BD268" i="8"/>
  <c r="BE268" i="8"/>
  <c r="BF268" i="8"/>
  <c r="BG268" i="8"/>
  <c r="BH268" i="8"/>
  <c r="BI268" i="8"/>
  <c r="BJ268" i="8"/>
  <c r="BK268" i="8"/>
  <c r="BL268" i="8"/>
  <c r="BM268" i="8"/>
  <c r="BN268" i="8"/>
  <c r="BO268" i="8"/>
  <c r="BP268" i="8"/>
  <c r="BQ268" i="8"/>
  <c r="BR268" i="8"/>
  <c r="BS268" i="8"/>
  <c r="BT268" i="8"/>
  <c r="BU268" i="8"/>
  <c r="BV268" i="8"/>
  <c r="BW268" i="8"/>
  <c r="BX268" i="8"/>
  <c r="BZ268" i="8"/>
  <c r="CA268" i="8"/>
  <c r="D260" i="8"/>
  <c r="E260" i="8"/>
  <c r="H260" i="8"/>
  <c r="J260" i="8"/>
  <c r="K260" i="8"/>
  <c r="L260" i="8"/>
  <c r="M260" i="8"/>
  <c r="N260" i="8"/>
  <c r="O260" i="8"/>
  <c r="P260" i="8"/>
  <c r="Q260" i="8"/>
  <c r="R260" i="8"/>
  <c r="S260" i="8"/>
  <c r="T260" i="8"/>
  <c r="U260" i="8"/>
  <c r="V260" i="8"/>
  <c r="W260" i="8"/>
  <c r="X260" i="8"/>
  <c r="Y260" i="8"/>
  <c r="Z260" i="8"/>
  <c r="AA260" i="8"/>
  <c r="AB260" i="8"/>
  <c r="AC260" i="8"/>
  <c r="AD260" i="8"/>
  <c r="AE260" i="8"/>
  <c r="AF260" i="8"/>
  <c r="AG260" i="8"/>
  <c r="AH260" i="8"/>
  <c r="AI260" i="8"/>
  <c r="AJ260" i="8"/>
  <c r="AK260" i="8"/>
  <c r="AL260" i="8"/>
  <c r="AM260" i="8"/>
  <c r="AN260" i="8"/>
  <c r="AS260" i="8"/>
  <c r="AT260" i="8"/>
  <c r="AU260" i="8"/>
  <c r="AX260" i="8"/>
  <c r="AZ260" i="8"/>
  <c r="BA260" i="8"/>
  <c r="BB260" i="8"/>
  <c r="BC260" i="8"/>
  <c r="BD260" i="8"/>
  <c r="BE260" i="8"/>
  <c r="BF260" i="8"/>
  <c r="BG260" i="8"/>
  <c r="BH260" i="8"/>
  <c r="BI260" i="8"/>
  <c r="BJ260" i="8"/>
  <c r="BK260" i="8"/>
  <c r="BL260" i="8"/>
  <c r="BM260" i="8"/>
  <c r="BN260" i="8"/>
  <c r="BO260" i="8"/>
  <c r="BP260" i="8"/>
  <c r="BQ260" i="8"/>
  <c r="BR260" i="8"/>
  <c r="BS260" i="8"/>
  <c r="BT260" i="8"/>
  <c r="BU260" i="8"/>
  <c r="BV260" i="8"/>
  <c r="BW260" i="8"/>
  <c r="BX260" i="8"/>
  <c r="BZ260" i="8"/>
  <c r="CA260" i="8"/>
  <c r="D249" i="8"/>
  <c r="E249" i="8"/>
  <c r="H249" i="8"/>
  <c r="J249" i="8"/>
  <c r="K249" i="8"/>
  <c r="L249" i="8"/>
  <c r="M249" i="8"/>
  <c r="N249" i="8"/>
  <c r="O249" i="8"/>
  <c r="P249" i="8"/>
  <c r="Q249" i="8"/>
  <c r="R249" i="8"/>
  <c r="S249" i="8"/>
  <c r="T249" i="8"/>
  <c r="U249" i="8"/>
  <c r="V249" i="8"/>
  <c r="W249" i="8"/>
  <c r="X249" i="8"/>
  <c r="Y249" i="8"/>
  <c r="Z249" i="8"/>
  <c r="AA249" i="8"/>
  <c r="AB249" i="8"/>
  <c r="AC249" i="8"/>
  <c r="AD249" i="8"/>
  <c r="AE249" i="8"/>
  <c r="AF249" i="8"/>
  <c r="AG249" i="8"/>
  <c r="AH249" i="8"/>
  <c r="AI249" i="8"/>
  <c r="AJ249" i="8"/>
  <c r="AK249" i="8"/>
  <c r="AL249" i="8"/>
  <c r="AM249" i="8"/>
  <c r="AN249" i="8"/>
  <c r="AS249" i="8"/>
  <c r="AT249" i="8"/>
  <c r="AU249" i="8"/>
  <c r="AX249" i="8"/>
  <c r="AZ249" i="8"/>
  <c r="BA249" i="8"/>
  <c r="BB249" i="8"/>
  <c r="BC249" i="8"/>
  <c r="BD249" i="8"/>
  <c r="BE249" i="8"/>
  <c r="BF249" i="8"/>
  <c r="BG249" i="8"/>
  <c r="BH249" i="8"/>
  <c r="BI249" i="8"/>
  <c r="BJ249" i="8"/>
  <c r="BK249" i="8"/>
  <c r="BL249" i="8"/>
  <c r="BM249" i="8"/>
  <c r="BN249" i="8"/>
  <c r="BO249" i="8"/>
  <c r="BP249" i="8"/>
  <c r="BQ249" i="8"/>
  <c r="BR249" i="8"/>
  <c r="BS249" i="8"/>
  <c r="BT249" i="8"/>
  <c r="BU249" i="8"/>
  <c r="BV249" i="8"/>
  <c r="BW249" i="8"/>
  <c r="BX249" i="8"/>
  <c r="BZ249" i="8"/>
  <c r="CA249" i="8"/>
  <c r="D242" i="8"/>
  <c r="E242" i="8"/>
  <c r="H242" i="8"/>
  <c r="J242" i="8"/>
  <c r="K242" i="8"/>
  <c r="L242" i="8"/>
  <c r="M242" i="8"/>
  <c r="N242" i="8"/>
  <c r="O242" i="8"/>
  <c r="P242" i="8"/>
  <c r="Q242" i="8"/>
  <c r="R242" i="8"/>
  <c r="S242" i="8"/>
  <c r="T242" i="8"/>
  <c r="U242" i="8"/>
  <c r="V242" i="8"/>
  <c r="W242" i="8"/>
  <c r="X242" i="8"/>
  <c r="Y242" i="8"/>
  <c r="Z242" i="8"/>
  <c r="AA242" i="8"/>
  <c r="AB242" i="8"/>
  <c r="AC242" i="8"/>
  <c r="AD242" i="8"/>
  <c r="AE242" i="8"/>
  <c r="AF242" i="8"/>
  <c r="AG242" i="8"/>
  <c r="AH242" i="8"/>
  <c r="AI242" i="8"/>
  <c r="AJ242" i="8"/>
  <c r="AK242" i="8"/>
  <c r="AL242" i="8"/>
  <c r="AM242" i="8"/>
  <c r="AN242" i="8"/>
  <c r="AS242" i="8"/>
  <c r="AT242" i="8"/>
  <c r="AU242" i="8"/>
  <c r="AX242" i="8"/>
  <c r="AZ242" i="8"/>
  <c r="BA242" i="8"/>
  <c r="BB242" i="8"/>
  <c r="BC242" i="8"/>
  <c r="BD242" i="8"/>
  <c r="BE242" i="8"/>
  <c r="BF242" i="8"/>
  <c r="BG242" i="8"/>
  <c r="BH242" i="8"/>
  <c r="BI242" i="8"/>
  <c r="BJ242" i="8"/>
  <c r="BK242" i="8"/>
  <c r="BL242" i="8"/>
  <c r="BM242" i="8"/>
  <c r="BN242" i="8"/>
  <c r="BO242" i="8"/>
  <c r="BP242" i="8"/>
  <c r="BQ242" i="8"/>
  <c r="BR242" i="8"/>
  <c r="BS242" i="8"/>
  <c r="BT242" i="8"/>
  <c r="BU242" i="8"/>
  <c r="BV242" i="8"/>
  <c r="BW242" i="8"/>
  <c r="BX242" i="8"/>
  <c r="BZ242" i="8"/>
  <c r="CA242" i="8"/>
  <c r="D238" i="8"/>
  <c r="E238" i="8"/>
  <c r="H238" i="8"/>
  <c r="J238" i="8"/>
  <c r="K238" i="8"/>
  <c r="L238" i="8"/>
  <c r="M238" i="8"/>
  <c r="N238" i="8"/>
  <c r="O238" i="8"/>
  <c r="P238" i="8"/>
  <c r="Q238" i="8"/>
  <c r="R238" i="8"/>
  <c r="S238" i="8"/>
  <c r="T238" i="8"/>
  <c r="U238" i="8"/>
  <c r="V238" i="8"/>
  <c r="W238" i="8"/>
  <c r="X238" i="8"/>
  <c r="Y238" i="8"/>
  <c r="Z238" i="8"/>
  <c r="AA238" i="8"/>
  <c r="AB238" i="8"/>
  <c r="AC238" i="8"/>
  <c r="AD238" i="8"/>
  <c r="AE238" i="8"/>
  <c r="AF238" i="8"/>
  <c r="AG238" i="8"/>
  <c r="AH238" i="8"/>
  <c r="AI238" i="8"/>
  <c r="AJ238" i="8"/>
  <c r="AK238" i="8"/>
  <c r="AL238" i="8"/>
  <c r="AM238" i="8"/>
  <c r="AN238" i="8"/>
  <c r="AS238" i="8"/>
  <c r="AT238" i="8"/>
  <c r="AU238" i="8"/>
  <c r="AX238" i="8"/>
  <c r="AZ238" i="8"/>
  <c r="BA238" i="8"/>
  <c r="BB238" i="8"/>
  <c r="BC238" i="8"/>
  <c r="BD238" i="8"/>
  <c r="BE238" i="8"/>
  <c r="BF238" i="8"/>
  <c r="BG238" i="8"/>
  <c r="BH238" i="8"/>
  <c r="BI238" i="8"/>
  <c r="BJ238" i="8"/>
  <c r="BK238" i="8"/>
  <c r="BL238" i="8"/>
  <c r="BM238" i="8"/>
  <c r="BN238" i="8"/>
  <c r="BO238" i="8"/>
  <c r="BP238" i="8"/>
  <c r="BQ238" i="8"/>
  <c r="BR238" i="8"/>
  <c r="BS238" i="8"/>
  <c r="BT238" i="8"/>
  <c r="BU238" i="8"/>
  <c r="BV238" i="8"/>
  <c r="BW238" i="8"/>
  <c r="BX238" i="8"/>
  <c r="BZ238" i="8"/>
  <c r="CA238" i="8"/>
  <c r="D226" i="8"/>
  <c r="E226" i="8"/>
  <c r="H226" i="8"/>
  <c r="J226" i="8"/>
  <c r="K226" i="8"/>
  <c r="L226" i="8"/>
  <c r="M226" i="8"/>
  <c r="N226" i="8"/>
  <c r="O226" i="8"/>
  <c r="P226" i="8"/>
  <c r="Q226" i="8"/>
  <c r="R226" i="8"/>
  <c r="S226" i="8"/>
  <c r="T226" i="8"/>
  <c r="U226" i="8"/>
  <c r="V226" i="8"/>
  <c r="W226" i="8"/>
  <c r="X226" i="8"/>
  <c r="Y226" i="8"/>
  <c r="Z226" i="8"/>
  <c r="AA226" i="8"/>
  <c r="AB226" i="8"/>
  <c r="AC226" i="8"/>
  <c r="AD226" i="8"/>
  <c r="AE226" i="8"/>
  <c r="AF226" i="8"/>
  <c r="AG226" i="8"/>
  <c r="AH226" i="8"/>
  <c r="AI226" i="8"/>
  <c r="AJ226" i="8"/>
  <c r="AK226" i="8"/>
  <c r="AL226" i="8"/>
  <c r="AM226" i="8"/>
  <c r="AN226" i="8"/>
  <c r="AS226" i="8"/>
  <c r="AT226" i="8"/>
  <c r="AU226" i="8"/>
  <c r="AX226" i="8"/>
  <c r="AZ226" i="8"/>
  <c r="BA226" i="8"/>
  <c r="BB226" i="8"/>
  <c r="BC226" i="8"/>
  <c r="BD226" i="8"/>
  <c r="BE226" i="8"/>
  <c r="BF226" i="8"/>
  <c r="BG226" i="8"/>
  <c r="BH226" i="8"/>
  <c r="BI226" i="8"/>
  <c r="BJ226" i="8"/>
  <c r="BK226" i="8"/>
  <c r="BL226" i="8"/>
  <c r="BM226" i="8"/>
  <c r="BN226" i="8"/>
  <c r="BO226" i="8"/>
  <c r="BP226" i="8"/>
  <c r="BQ226" i="8"/>
  <c r="BR226" i="8"/>
  <c r="BS226" i="8"/>
  <c r="BT226" i="8"/>
  <c r="BU226" i="8"/>
  <c r="BV226" i="8"/>
  <c r="BW226" i="8"/>
  <c r="BX226" i="8"/>
  <c r="BZ226" i="8"/>
  <c r="CA226" i="8"/>
  <c r="D222" i="8"/>
  <c r="E222" i="8"/>
  <c r="H222" i="8"/>
  <c r="J222" i="8"/>
  <c r="K222" i="8"/>
  <c r="L222" i="8"/>
  <c r="M222" i="8"/>
  <c r="N222" i="8"/>
  <c r="O222" i="8"/>
  <c r="P222" i="8"/>
  <c r="Q222" i="8"/>
  <c r="R222" i="8"/>
  <c r="S222" i="8"/>
  <c r="T222" i="8"/>
  <c r="U222" i="8"/>
  <c r="V222" i="8"/>
  <c r="W222" i="8"/>
  <c r="X222" i="8"/>
  <c r="Y222" i="8"/>
  <c r="Z222" i="8"/>
  <c r="AA222" i="8"/>
  <c r="AB222" i="8"/>
  <c r="AC222" i="8"/>
  <c r="AD222" i="8"/>
  <c r="AE222" i="8"/>
  <c r="AF222" i="8"/>
  <c r="AG222" i="8"/>
  <c r="AH222" i="8"/>
  <c r="AI222" i="8"/>
  <c r="AJ222" i="8"/>
  <c r="AK222" i="8"/>
  <c r="AL222" i="8"/>
  <c r="AM222" i="8"/>
  <c r="AN222" i="8"/>
  <c r="AS222" i="8"/>
  <c r="AT222" i="8"/>
  <c r="AU222" i="8"/>
  <c r="AX222" i="8"/>
  <c r="AZ222" i="8"/>
  <c r="BA222" i="8"/>
  <c r="BB222" i="8"/>
  <c r="BC222" i="8"/>
  <c r="BD222" i="8"/>
  <c r="BE222" i="8"/>
  <c r="BF222" i="8"/>
  <c r="BG222" i="8"/>
  <c r="BH222" i="8"/>
  <c r="BI222" i="8"/>
  <c r="BJ222" i="8"/>
  <c r="BK222" i="8"/>
  <c r="BL222" i="8"/>
  <c r="BM222" i="8"/>
  <c r="BN222" i="8"/>
  <c r="BO222" i="8"/>
  <c r="BP222" i="8"/>
  <c r="BQ222" i="8"/>
  <c r="BR222" i="8"/>
  <c r="BS222" i="8"/>
  <c r="BT222" i="8"/>
  <c r="BU222" i="8"/>
  <c r="BV222" i="8"/>
  <c r="BW222" i="8"/>
  <c r="BX222" i="8"/>
  <c r="BZ222" i="8"/>
  <c r="CA222" i="8"/>
  <c r="D218" i="8"/>
  <c r="E218" i="8"/>
  <c r="H218" i="8"/>
  <c r="J218" i="8"/>
  <c r="K218" i="8"/>
  <c r="L218" i="8"/>
  <c r="M218" i="8"/>
  <c r="N218" i="8"/>
  <c r="O218" i="8"/>
  <c r="P218" i="8"/>
  <c r="Q218" i="8"/>
  <c r="R218" i="8"/>
  <c r="S218" i="8"/>
  <c r="T218" i="8"/>
  <c r="U218" i="8"/>
  <c r="V218" i="8"/>
  <c r="W218" i="8"/>
  <c r="X218" i="8"/>
  <c r="Y218" i="8"/>
  <c r="Z218" i="8"/>
  <c r="AA218" i="8"/>
  <c r="AB218" i="8"/>
  <c r="AC218" i="8"/>
  <c r="AD218" i="8"/>
  <c r="AE218" i="8"/>
  <c r="AF218" i="8"/>
  <c r="AG218" i="8"/>
  <c r="AH218" i="8"/>
  <c r="AI218" i="8"/>
  <c r="AJ218" i="8"/>
  <c r="AK218" i="8"/>
  <c r="AL218" i="8"/>
  <c r="AM218" i="8"/>
  <c r="AN218" i="8"/>
  <c r="AS218" i="8"/>
  <c r="AT218" i="8"/>
  <c r="AU218" i="8"/>
  <c r="AX218" i="8"/>
  <c r="AZ218" i="8"/>
  <c r="BA218" i="8"/>
  <c r="BB218" i="8"/>
  <c r="BC218" i="8"/>
  <c r="BD218" i="8"/>
  <c r="BE218" i="8"/>
  <c r="BF218" i="8"/>
  <c r="BG218" i="8"/>
  <c r="BH218" i="8"/>
  <c r="BI218" i="8"/>
  <c r="BJ218" i="8"/>
  <c r="BK218" i="8"/>
  <c r="BL218" i="8"/>
  <c r="BM218" i="8"/>
  <c r="BN218" i="8"/>
  <c r="BO218" i="8"/>
  <c r="BP218" i="8"/>
  <c r="BQ218" i="8"/>
  <c r="BR218" i="8"/>
  <c r="BS218" i="8"/>
  <c r="BT218" i="8"/>
  <c r="BU218" i="8"/>
  <c r="BV218" i="8"/>
  <c r="BW218" i="8"/>
  <c r="BX218" i="8"/>
  <c r="BZ218" i="8"/>
  <c r="CA218" i="8"/>
  <c r="D216" i="8"/>
  <c r="E216" i="8"/>
  <c r="H216" i="8"/>
  <c r="J216" i="8"/>
  <c r="K216" i="8"/>
  <c r="L216" i="8"/>
  <c r="M216" i="8"/>
  <c r="N216" i="8"/>
  <c r="O216" i="8"/>
  <c r="P216" i="8"/>
  <c r="Q216" i="8"/>
  <c r="R216" i="8"/>
  <c r="S216" i="8"/>
  <c r="T216" i="8"/>
  <c r="U216" i="8"/>
  <c r="V216" i="8"/>
  <c r="W216" i="8"/>
  <c r="X216" i="8"/>
  <c r="Y216" i="8"/>
  <c r="Z216" i="8"/>
  <c r="AA216" i="8"/>
  <c r="AB216" i="8"/>
  <c r="AC216" i="8"/>
  <c r="AD216" i="8"/>
  <c r="AE216" i="8"/>
  <c r="AF216" i="8"/>
  <c r="AG216" i="8"/>
  <c r="AH216" i="8"/>
  <c r="AI216" i="8"/>
  <c r="AJ216" i="8"/>
  <c r="AK216" i="8"/>
  <c r="AL216" i="8"/>
  <c r="AM216" i="8"/>
  <c r="AN216" i="8"/>
  <c r="AS216" i="8"/>
  <c r="AT216" i="8"/>
  <c r="AU216" i="8"/>
  <c r="AX216" i="8"/>
  <c r="AZ216" i="8"/>
  <c r="BA216" i="8"/>
  <c r="BB216" i="8"/>
  <c r="BC216" i="8"/>
  <c r="BD216" i="8"/>
  <c r="BE216" i="8"/>
  <c r="BF216" i="8"/>
  <c r="BG216" i="8"/>
  <c r="BH216" i="8"/>
  <c r="BI216" i="8"/>
  <c r="BJ216" i="8"/>
  <c r="BK216" i="8"/>
  <c r="BL216" i="8"/>
  <c r="BM216" i="8"/>
  <c r="BN216" i="8"/>
  <c r="BO216" i="8"/>
  <c r="BP216" i="8"/>
  <c r="BQ216" i="8"/>
  <c r="BR216" i="8"/>
  <c r="BS216" i="8"/>
  <c r="BT216" i="8"/>
  <c r="BU216" i="8"/>
  <c r="BV216" i="8"/>
  <c r="BW216" i="8"/>
  <c r="BX216" i="8"/>
  <c r="BZ216" i="8"/>
  <c r="CA216" i="8"/>
  <c r="D212" i="8"/>
  <c r="E212" i="8"/>
  <c r="H212" i="8"/>
  <c r="J212" i="8"/>
  <c r="K212" i="8"/>
  <c r="L212" i="8"/>
  <c r="M212" i="8"/>
  <c r="N212" i="8"/>
  <c r="O212" i="8"/>
  <c r="P212" i="8"/>
  <c r="Q212" i="8"/>
  <c r="R212" i="8"/>
  <c r="S212" i="8"/>
  <c r="T212" i="8"/>
  <c r="U212" i="8"/>
  <c r="V212" i="8"/>
  <c r="W212" i="8"/>
  <c r="X212" i="8"/>
  <c r="Y212" i="8"/>
  <c r="Z212" i="8"/>
  <c r="AA212" i="8"/>
  <c r="AB212" i="8"/>
  <c r="AC212" i="8"/>
  <c r="AD212" i="8"/>
  <c r="AE212" i="8"/>
  <c r="AF212" i="8"/>
  <c r="AG212" i="8"/>
  <c r="AH212" i="8"/>
  <c r="AI212" i="8"/>
  <c r="AJ212" i="8"/>
  <c r="AK212" i="8"/>
  <c r="AL212" i="8"/>
  <c r="AM212" i="8"/>
  <c r="AN212" i="8"/>
  <c r="AS212" i="8"/>
  <c r="AT212" i="8"/>
  <c r="AU212" i="8"/>
  <c r="AX212" i="8"/>
  <c r="AZ212" i="8"/>
  <c r="BA212" i="8"/>
  <c r="BB212" i="8"/>
  <c r="BC212" i="8"/>
  <c r="BD212" i="8"/>
  <c r="BE212" i="8"/>
  <c r="BF212" i="8"/>
  <c r="BG212" i="8"/>
  <c r="BH212" i="8"/>
  <c r="BI212" i="8"/>
  <c r="BJ212" i="8"/>
  <c r="BK212" i="8"/>
  <c r="BL212" i="8"/>
  <c r="BM212" i="8"/>
  <c r="BN212" i="8"/>
  <c r="BO212" i="8"/>
  <c r="BP212" i="8"/>
  <c r="BQ212" i="8"/>
  <c r="BR212" i="8"/>
  <c r="BS212" i="8"/>
  <c r="BT212" i="8"/>
  <c r="BU212" i="8"/>
  <c r="BV212" i="8"/>
  <c r="BW212" i="8"/>
  <c r="BX212" i="8"/>
  <c r="BZ212" i="8"/>
  <c r="CA212" i="8"/>
  <c r="D197" i="8"/>
  <c r="E197" i="8"/>
  <c r="H197" i="8"/>
  <c r="J197" i="8"/>
  <c r="K197" i="8"/>
  <c r="L197" i="8"/>
  <c r="M197" i="8"/>
  <c r="N197" i="8"/>
  <c r="O197" i="8"/>
  <c r="P197" i="8"/>
  <c r="Q197" i="8"/>
  <c r="R197" i="8"/>
  <c r="S197" i="8"/>
  <c r="T197" i="8"/>
  <c r="U197" i="8"/>
  <c r="V197" i="8"/>
  <c r="W197" i="8"/>
  <c r="X197" i="8"/>
  <c r="Y197" i="8"/>
  <c r="Z197" i="8"/>
  <c r="AA197" i="8"/>
  <c r="AB197" i="8"/>
  <c r="AC197" i="8"/>
  <c r="AD197" i="8"/>
  <c r="AE197" i="8"/>
  <c r="AF197" i="8"/>
  <c r="AG197" i="8"/>
  <c r="AH197" i="8"/>
  <c r="AI197" i="8"/>
  <c r="AJ197" i="8"/>
  <c r="AK197" i="8"/>
  <c r="AL197" i="8"/>
  <c r="AM197" i="8"/>
  <c r="AN197" i="8"/>
  <c r="AS197" i="8"/>
  <c r="AT197" i="8"/>
  <c r="AU197" i="8"/>
  <c r="AX197" i="8"/>
  <c r="AZ197" i="8"/>
  <c r="BA197" i="8"/>
  <c r="BB197" i="8"/>
  <c r="BC197" i="8"/>
  <c r="BD197" i="8"/>
  <c r="BE197" i="8"/>
  <c r="BF197" i="8"/>
  <c r="BG197" i="8"/>
  <c r="BH197" i="8"/>
  <c r="BI197" i="8"/>
  <c r="BJ197" i="8"/>
  <c r="BK197" i="8"/>
  <c r="BL197" i="8"/>
  <c r="BM197" i="8"/>
  <c r="BN197" i="8"/>
  <c r="BO197" i="8"/>
  <c r="BP197" i="8"/>
  <c r="BQ197" i="8"/>
  <c r="BR197" i="8"/>
  <c r="BS197" i="8"/>
  <c r="BT197" i="8"/>
  <c r="BU197" i="8"/>
  <c r="BV197" i="8"/>
  <c r="BW197" i="8"/>
  <c r="BX197" i="8"/>
  <c r="BZ197" i="8"/>
  <c r="CA197" i="8"/>
  <c r="D192" i="8"/>
  <c r="E192" i="8"/>
  <c r="H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G192" i="8"/>
  <c r="AH192" i="8"/>
  <c r="AI192" i="8"/>
  <c r="AJ192" i="8"/>
  <c r="AK192" i="8"/>
  <c r="AL192" i="8"/>
  <c r="AM192" i="8"/>
  <c r="AN192" i="8"/>
  <c r="AS192" i="8"/>
  <c r="AT192" i="8"/>
  <c r="AU192" i="8"/>
  <c r="AX192" i="8"/>
  <c r="AZ192" i="8"/>
  <c r="BA192" i="8"/>
  <c r="BB192" i="8"/>
  <c r="BC192" i="8"/>
  <c r="BD192" i="8"/>
  <c r="BE192" i="8"/>
  <c r="BF192" i="8"/>
  <c r="BG192" i="8"/>
  <c r="BH192" i="8"/>
  <c r="BI192" i="8"/>
  <c r="BJ192" i="8"/>
  <c r="BK192" i="8"/>
  <c r="BL192" i="8"/>
  <c r="BM192" i="8"/>
  <c r="BN192" i="8"/>
  <c r="BO192" i="8"/>
  <c r="BP192" i="8"/>
  <c r="BQ192" i="8"/>
  <c r="BR192" i="8"/>
  <c r="BS192" i="8"/>
  <c r="BT192" i="8"/>
  <c r="BU192" i="8"/>
  <c r="BV192" i="8"/>
  <c r="BW192" i="8"/>
  <c r="BX192" i="8"/>
  <c r="BZ192" i="8"/>
  <c r="CA192" i="8"/>
  <c r="D190" i="8"/>
  <c r="E190" i="8"/>
  <c r="H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W190" i="8"/>
  <c r="X190" i="8"/>
  <c r="Y190" i="8"/>
  <c r="Z190" i="8"/>
  <c r="AA190" i="8"/>
  <c r="AB190" i="8"/>
  <c r="AC190" i="8"/>
  <c r="AD190" i="8"/>
  <c r="AE190" i="8"/>
  <c r="AF190" i="8"/>
  <c r="AG190" i="8"/>
  <c r="AH190" i="8"/>
  <c r="AI190" i="8"/>
  <c r="AJ190" i="8"/>
  <c r="AK190" i="8"/>
  <c r="AL190" i="8"/>
  <c r="AM190" i="8"/>
  <c r="AN190" i="8"/>
  <c r="AS190" i="8"/>
  <c r="AT190" i="8"/>
  <c r="AU190" i="8"/>
  <c r="AX190" i="8"/>
  <c r="AZ190" i="8"/>
  <c r="BA190" i="8"/>
  <c r="BB190" i="8"/>
  <c r="BC190" i="8"/>
  <c r="BD190" i="8"/>
  <c r="BE190" i="8"/>
  <c r="BF190" i="8"/>
  <c r="BG190" i="8"/>
  <c r="BH190" i="8"/>
  <c r="BI190" i="8"/>
  <c r="BJ190" i="8"/>
  <c r="BK190" i="8"/>
  <c r="BL190" i="8"/>
  <c r="BM190" i="8"/>
  <c r="BN190" i="8"/>
  <c r="BO190" i="8"/>
  <c r="BP190" i="8"/>
  <c r="BQ190" i="8"/>
  <c r="BR190" i="8"/>
  <c r="BS190" i="8"/>
  <c r="BT190" i="8"/>
  <c r="BU190" i="8"/>
  <c r="BV190" i="8"/>
  <c r="BW190" i="8"/>
  <c r="BX190" i="8"/>
  <c r="BZ190" i="8"/>
  <c r="CA190" i="8"/>
  <c r="D171" i="8"/>
  <c r="E171" i="8"/>
  <c r="H171" i="8"/>
  <c r="J171" i="8"/>
  <c r="K171" i="8"/>
  <c r="L171" i="8"/>
  <c r="M171" i="8"/>
  <c r="N171" i="8"/>
  <c r="O171" i="8"/>
  <c r="P171" i="8"/>
  <c r="Q171" i="8"/>
  <c r="R171" i="8"/>
  <c r="S171" i="8"/>
  <c r="T171" i="8"/>
  <c r="U171" i="8"/>
  <c r="V171" i="8"/>
  <c r="W171" i="8"/>
  <c r="X171" i="8"/>
  <c r="Y171" i="8"/>
  <c r="Z171" i="8"/>
  <c r="AA171" i="8"/>
  <c r="AB171" i="8"/>
  <c r="AC171" i="8"/>
  <c r="AD171" i="8"/>
  <c r="AE171" i="8"/>
  <c r="AF171" i="8"/>
  <c r="AG171" i="8"/>
  <c r="AH171" i="8"/>
  <c r="AI171" i="8"/>
  <c r="AJ171" i="8"/>
  <c r="AK171" i="8"/>
  <c r="AL171" i="8"/>
  <c r="AM171" i="8"/>
  <c r="AN171" i="8"/>
  <c r="AS171" i="8"/>
  <c r="AT171" i="8"/>
  <c r="AU171" i="8"/>
  <c r="AX171" i="8"/>
  <c r="AZ171" i="8"/>
  <c r="BA171" i="8"/>
  <c r="BB171" i="8"/>
  <c r="BC171" i="8"/>
  <c r="BD171" i="8"/>
  <c r="BE171" i="8"/>
  <c r="BF171" i="8"/>
  <c r="BG171" i="8"/>
  <c r="BH171" i="8"/>
  <c r="BI171" i="8"/>
  <c r="BJ171" i="8"/>
  <c r="BK171" i="8"/>
  <c r="BL171" i="8"/>
  <c r="BM171" i="8"/>
  <c r="BN171" i="8"/>
  <c r="BO171" i="8"/>
  <c r="BP171" i="8"/>
  <c r="BQ171" i="8"/>
  <c r="BR171" i="8"/>
  <c r="BS171" i="8"/>
  <c r="BT171" i="8"/>
  <c r="BU171" i="8"/>
  <c r="BV171" i="8"/>
  <c r="BW171" i="8"/>
  <c r="BX171" i="8"/>
  <c r="BZ171" i="8"/>
  <c r="CA171" i="8"/>
  <c r="D153" i="8"/>
  <c r="E153" i="8"/>
  <c r="H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V153" i="8"/>
  <c r="W153" i="8"/>
  <c r="X153" i="8"/>
  <c r="Y153" i="8"/>
  <c r="Z153" i="8"/>
  <c r="AA153" i="8"/>
  <c r="AB153" i="8"/>
  <c r="AC153" i="8"/>
  <c r="AD153" i="8"/>
  <c r="AE153" i="8"/>
  <c r="AF153" i="8"/>
  <c r="AG153" i="8"/>
  <c r="AH153" i="8"/>
  <c r="AI153" i="8"/>
  <c r="AJ153" i="8"/>
  <c r="AK153" i="8"/>
  <c r="AL153" i="8"/>
  <c r="AM153" i="8"/>
  <c r="AN153" i="8"/>
  <c r="AS153" i="8"/>
  <c r="AT153" i="8"/>
  <c r="AU153" i="8"/>
  <c r="AX153" i="8"/>
  <c r="AZ153" i="8"/>
  <c r="BA153" i="8"/>
  <c r="BB153" i="8"/>
  <c r="BC153" i="8"/>
  <c r="BD153" i="8"/>
  <c r="BE153" i="8"/>
  <c r="BF153" i="8"/>
  <c r="BG153" i="8"/>
  <c r="BH153" i="8"/>
  <c r="BI153" i="8"/>
  <c r="BJ153" i="8"/>
  <c r="BK153" i="8"/>
  <c r="BL153" i="8"/>
  <c r="BM153" i="8"/>
  <c r="BN153" i="8"/>
  <c r="BO153" i="8"/>
  <c r="BP153" i="8"/>
  <c r="BQ153" i="8"/>
  <c r="BR153" i="8"/>
  <c r="BS153" i="8"/>
  <c r="BT153" i="8"/>
  <c r="BU153" i="8"/>
  <c r="BV153" i="8"/>
  <c r="BW153" i="8"/>
  <c r="BX153" i="8"/>
  <c r="BZ153" i="8"/>
  <c r="CA153" i="8"/>
  <c r="D135" i="8"/>
  <c r="E135" i="8"/>
  <c r="H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AE135" i="8"/>
  <c r="AF135" i="8"/>
  <c r="AG135" i="8"/>
  <c r="AH135" i="8"/>
  <c r="AI135" i="8"/>
  <c r="AJ135" i="8"/>
  <c r="AK135" i="8"/>
  <c r="AL135" i="8"/>
  <c r="AM135" i="8"/>
  <c r="AN135" i="8"/>
  <c r="AS135" i="8"/>
  <c r="AT135" i="8"/>
  <c r="AU135" i="8"/>
  <c r="AX135" i="8"/>
  <c r="AZ135" i="8"/>
  <c r="BA135" i="8"/>
  <c r="BB135" i="8"/>
  <c r="BC135" i="8"/>
  <c r="BD135" i="8"/>
  <c r="BE135" i="8"/>
  <c r="BF135" i="8"/>
  <c r="BG135" i="8"/>
  <c r="BH135" i="8"/>
  <c r="BI135" i="8"/>
  <c r="BJ135" i="8"/>
  <c r="BK135" i="8"/>
  <c r="BL135" i="8"/>
  <c r="BM135" i="8"/>
  <c r="BN135" i="8"/>
  <c r="BO135" i="8"/>
  <c r="BP135" i="8"/>
  <c r="BQ135" i="8"/>
  <c r="BR135" i="8"/>
  <c r="BS135" i="8"/>
  <c r="BT135" i="8"/>
  <c r="BU135" i="8"/>
  <c r="BV135" i="8"/>
  <c r="BW135" i="8"/>
  <c r="BX135" i="8"/>
  <c r="BZ135" i="8"/>
  <c r="CA135" i="8"/>
  <c r="D133" i="8"/>
  <c r="E133" i="8"/>
  <c r="H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AE133" i="8"/>
  <c r="AF133" i="8"/>
  <c r="AG133" i="8"/>
  <c r="AH133" i="8"/>
  <c r="AI133" i="8"/>
  <c r="AJ133" i="8"/>
  <c r="AK133" i="8"/>
  <c r="AL133" i="8"/>
  <c r="AM133" i="8"/>
  <c r="AN133" i="8"/>
  <c r="AS133" i="8"/>
  <c r="AT133" i="8"/>
  <c r="AU133" i="8"/>
  <c r="AX133" i="8"/>
  <c r="AZ133" i="8"/>
  <c r="BA133" i="8"/>
  <c r="BB133" i="8"/>
  <c r="BC133" i="8"/>
  <c r="BD133" i="8"/>
  <c r="BE133" i="8"/>
  <c r="BF133" i="8"/>
  <c r="BG133" i="8"/>
  <c r="BH133" i="8"/>
  <c r="BI133" i="8"/>
  <c r="BJ133" i="8"/>
  <c r="BK133" i="8"/>
  <c r="BL133" i="8"/>
  <c r="BM133" i="8"/>
  <c r="BN133" i="8"/>
  <c r="BO133" i="8"/>
  <c r="BP133" i="8"/>
  <c r="BQ133" i="8"/>
  <c r="BR133" i="8"/>
  <c r="BS133" i="8"/>
  <c r="BT133" i="8"/>
  <c r="BU133" i="8"/>
  <c r="BV133" i="8"/>
  <c r="BW133" i="8"/>
  <c r="BX133" i="8"/>
  <c r="BZ133" i="8"/>
  <c r="CA133" i="8"/>
  <c r="D129" i="8"/>
  <c r="E129" i="8"/>
  <c r="H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V129" i="8"/>
  <c r="W129" i="8"/>
  <c r="X129" i="8"/>
  <c r="Y129" i="8"/>
  <c r="Z129" i="8"/>
  <c r="AA129" i="8"/>
  <c r="AB129" i="8"/>
  <c r="AC129" i="8"/>
  <c r="AD129" i="8"/>
  <c r="AE129" i="8"/>
  <c r="AF129" i="8"/>
  <c r="AG129" i="8"/>
  <c r="AH129" i="8"/>
  <c r="AI129" i="8"/>
  <c r="AJ129" i="8"/>
  <c r="AK129" i="8"/>
  <c r="AL129" i="8"/>
  <c r="AM129" i="8"/>
  <c r="AN129" i="8"/>
  <c r="AS129" i="8"/>
  <c r="AT129" i="8"/>
  <c r="AU129" i="8"/>
  <c r="AX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BN129" i="8"/>
  <c r="BO129" i="8"/>
  <c r="BP129" i="8"/>
  <c r="BQ129" i="8"/>
  <c r="BR129" i="8"/>
  <c r="BS129" i="8"/>
  <c r="BT129" i="8"/>
  <c r="BU129" i="8"/>
  <c r="BV129" i="8"/>
  <c r="BW129" i="8"/>
  <c r="BX129" i="8"/>
  <c r="BZ129" i="8"/>
  <c r="CA129" i="8"/>
  <c r="D124" i="8"/>
  <c r="E124" i="8"/>
  <c r="H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V124" i="8"/>
  <c r="W124" i="8"/>
  <c r="X124" i="8"/>
  <c r="Y124" i="8"/>
  <c r="Z124" i="8"/>
  <c r="AA124" i="8"/>
  <c r="AB124" i="8"/>
  <c r="AC124" i="8"/>
  <c r="AD124" i="8"/>
  <c r="AE124" i="8"/>
  <c r="AF124" i="8"/>
  <c r="AG124" i="8"/>
  <c r="AH124" i="8"/>
  <c r="AI124" i="8"/>
  <c r="AJ124" i="8"/>
  <c r="AK124" i="8"/>
  <c r="AL124" i="8"/>
  <c r="AM124" i="8"/>
  <c r="AN124" i="8"/>
  <c r="AS124" i="8"/>
  <c r="AT124" i="8"/>
  <c r="AU124" i="8"/>
  <c r="AX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BN124" i="8"/>
  <c r="BO124" i="8"/>
  <c r="BP124" i="8"/>
  <c r="BQ124" i="8"/>
  <c r="BR124" i="8"/>
  <c r="BS124" i="8"/>
  <c r="BT124" i="8"/>
  <c r="BU124" i="8"/>
  <c r="BV124" i="8"/>
  <c r="BW124" i="8"/>
  <c r="BX124" i="8"/>
  <c r="BZ124" i="8"/>
  <c r="CA124" i="8"/>
  <c r="D118" i="8"/>
  <c r="E118" i="8"/>
  <c r="H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V118" i="8"/>
  <c r="W118" i="8"/>
  <c r="X118" i="8"/>
  <c r="Y118" i="8"/>
  <c r="Z118" i="8"/>
  <c r="AA118" i="8"/>
  <c r="AB118" i="8"/>
  <c r="AC118" i="8"/>
  <c r="AD118" i="8"/>
  <c r="AE118" i="8"/>
  <c r="AF118" i="8"/>
  <c r="AG118" i="8"/>
  <c r="AH118" i="8"/>
  <c r="AI118" i="8"/>
  <c r="AJ118" i="8"/>
  <c r="AK118" i="8"/>
  <c r="AL118" i="8"/>
  <c r="AM118" i="8"/>
  <c r="AN118" i="8"/>
  <c r="AS118" i="8"/>
  <c r="AT118" i="8"/>
  <c r="AU118" i="8"/>
  <c r="AX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BN118" i="8"/>
  <c r="BO118" i="8"/>
  <c r="BP118" i="8"/>
  <c r="BQ118" i="8"/>
  <c r="BR118" i="8"/>
  <c r="BS118" i="8"/>
  <c r="BT118" i="8"/>
  <c r="BU118" i="8"/>
  <c r="BV118" i="8"/>
  <c r="BW118" i="8"/>
  <c r="BX118" i="8"/>
  <c r="BZ118" i="8"/>
  <c r="CA118" i="8"/>
  <c r="D111" i="8"/>
  <c r="E111" i="8"/>
  <c r="H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V111" i="8"/>
  <c r="W111" i="8"/>
  <c r="X111" i="8"/>
  <c r="Y111" i="8"/>
  <c r="Z111" i="8"/>
  <c r="AA111" i="8"/>
  <c r="AB111" i="8"/>
  <c r="AC111" i="8"/>
  <c r="AD111" i="8"/>
  <c r="AE111" i="8"/>
  <c r="AF111" i="8"/>
  <c r="AG111" i="8"/>
  <c r="AH111" i="8"/>
  <c r="AI111" i="8"/>
  <c r="AJ111" i="8"/>
  <c r="AK111" i="8"/>
  <c r="AL111" i="8"/>
  <c r="AM111" i="8"/>
  <c r="AN111" i="8"/>
  <c r="AS111" i="8"/>
  <c r="AT111" i="8"/>
  <c r="AU111" i="8"/>
  <c r="AX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BN111" i="8"/>
  <c r="BO111" i="8"/>
  <c r="BP111" i="8"/>
  <c r="BQ111" i="8"/>
  <c r="BR111" i="8"/>
  <c r="BS111" i="8"/>
  <c r="BT111" i="8"/>
  <c r="BU111" i="8"/>
  <c r="BV111" i="8"/>
  <c r="BW111" i="8"/>
  <c r="BX111" i="8"/>
  <c r="BZ111" i="8"/>
  <c r="CA111" i="8"/>
  <c r="D105" i="8"/>
  <c r="E105" i="8"/>
  <c r="H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V105" i="8"/>
  <c r="W105" i="8"/>
  <c r="X105" i="8"/>
  <c r="Y105" i="8"/>
  <c r="Z105" i="8"/>
  <c r="AA105" i="8"/>
  <c r="AB105" i="8"/>
  <c r="AC105" i="8"/>
  <c r="AD105" i="8"/>
  <c r="AE105" i="8"/>
  <c r="AF105" i="8"/>
  <c r="AG105" i="8"/>
  <c r="AH105" i="8"/>
  <c r="AI105" i="8"/>
  <c r="AJ105" i="8"/>
  <c r="AK105" i="8"/>
  <c r="AL105" i="8"/>
  <c r="AM105" i="8"/>
  <c r="AN105" i="8"/>
  <c r="AS105" i="8"/>
  <c r="AT105" i="8"/>
  <c r="AU105" i="8"/>
  <c r="AX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BN105" i="8"/>
  <c r="BO105" i="8"/>
  <c r="BP105" i="8"/>
  <c r="BQ105" i="8"/>
  <c r="BR105" i="8"/>
  <c r="BS105" i="8"/>
  <c r="BT105" i="8"/>
  <c r="BU105" i="8"/>
  <c r="BV105" i="8"/>
  <c r="BW105" i="8"/>
  <c r="BX105" i="8"/>
  <c r="BZ105" i="8"/>
  <c r="CA105" i="8"/>
  <c r="D89" i="8"/>
  <c r="E89" i="8"/>
  <c r="H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Y89" i="8"/>
  <c r="Z89" i="8"/>
  <c r="AA89" i="8"/>
  <c r="AB89" i="8"/>
  <c r="AC89" i="8"/>
  <c r="AD89" i="8"/>
  <c r="AE89" i="8"/>
  <c r="AF89" i="8"/>
  <c r="AG89" i="8"/>
  <c r="AH89" i="8"/>
  <c r="AI89" i="8"/>
  <c r="AJ89" i="8"/>
  <c r="AK89" i="8"/>
  <c r="AL89" i="8"/>
  <c r="AM89" i="8"/>
  <c r="AN89" i="8"/>
  <c r="AS89" i="8"/>
  <c r="AT89" i="8"/>
  <c r="AU89" i="8"/>
  <c r="AX89" i="8"/>
  <c r="AZ89" i="8"/>
  <c r="BA89" i="8"/>
  <c r="BB89" i="8"/>
  <c r="BC89" i="8"/>
  <c r="BD89" i="8"/>
  <c r="BE89" i="8"/>
  <c r="BF89" i="8"/>
  <c r="BG89" i="8"/>
  <c r="BH89" i="8"/>
  <c r="BI89" i="8"/>
  <c r="BJ89" i="8"/>
  <c r="BK89" i="8"/>
  <c r="BL89" i="8"/>
  <c r="BM89" i="8"/>
  <c r="BN89" i="8"/>
  <c r="BO89" i="8"/>
  <c r="BP89" i="8"/>
  <c r="BQ89" i="8"/>
  <c r="BR89" i="8"/>
  <c r="BS89" i="8"/>
  <c r="BT89" i="8"/>
  <c r="BU89" i="8"/>
  <c r="BV89" i="8"/>
  <c r="BW89" i="8"/>
  <c r="BX89" i="8"/>
  <c r="BZ89" i="8"/>
  <c r="CA89" i="8"/>
  <c r="D80" i="8"/>
  <c r="E80" i="8"/>
  <c r="H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W80" i="8"/>
  <c r="X80" i="8"/>
  <c r="Y80" i="8"/>
  <c r="Z80" i="8"/>
  <c r="AA80" i="8"/>
  <c r="AB80" i="8"/>
  <c r="AC80" i="8"/>
  <c r="AD80" i="8"/>
  <c r="AE80" i="8"/>
  <c r="AF80" i="8"/>
  <c r="AG80" i="8"/>
  <c r="AH80" i="8"/>
  <c r="AI80" i="8"/>
  <c r="AJ80" i="8"/>
  <c r="AK80" i="8"/>
  <c r="AL80" i="8"/>
  <c r="AM80" i="8"/>
  <c r="AN80" i="8"/>
  <c r="AS80" i="8"/>
  <c r="AT80" i="8"/>
  <c r="AU80" i="8"/>
  <c r="AX80" i="8"/>
  <c r="AZ80" i="8"/>
  <c r="BA80" i="8"/>
  <c r="BB80" i="8"/>
  <c r="BC80" i="8"/>
  <c r="BD80" i="8"/>
  <c r="BE80" i="8"/>
  <c r="BF80" i="8"/>
  <c r="BG80" i="8"/>
  <c r="BH80" i="8"/>
  <c r="BI80" i="8"/>
  <c r="BJ80" i="8"/>
  <c r="BK80" i="8"/>
  <c r="BL80" i="8"/>
  <c r="BM80" i="8"/>
  <c r="BN80" i="8"/>
  <c r="BO80" i="8"/>
  <c r="BP80" i="8"/>
  <c r="BQ80" i="8"/>
  <c r="BR80" i="8"/>
  <c r="BS80" i="8"/>
  <c r="BT80" i="8"/>
  <c r="BU80" i="8"/>
  <c r="BV80" i="8"/>
  <c r="BW80" i="8"/>
  <c r="BX80" i="8"/>
  <c r="BZ80" i="8"/>
  <c r="CA80" i="8"/>
  <c r="D77" i="8"/>
  <c r="E77" i="8"/>
  <c r="H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S77" i="8"/>
  <c r="AT77" i="8"/>
  <c r="AU77" i="8"/>
  <c r="AX77" i="8"/>
  <c r="AZ77" i="8"/>
  <c r="BA77" i="8"/>
  <c r="BB77" i="8"/>
  <c r="BC77" i="8"/>
  <c r="BD77" i="8"/>
  <c r="BE77" i="8"/>
  <c r="BF77" i="8"/>
  <c r="BG77" i="8"/>
  <c r="BH77" i="8"/>
  <c r="BI77" i="8"/>
  <c r="BJ77" i="8"/>
  <c r="BK77" i="8"/>
  <c r="BL77" i="8"/>
  <c r="BM77" i="8"/>
  <c r="BN77" i="8"/>
  <c r="BO77" i="8"/>
  <c r="BP77" i="8"/>
  <c r="BQ77" i="8"/>
  <c r="BR77" i="8"/>
  <c r="BS77" i="8"/>
  <c r="BT77" i="8"/>
  <c r="BU77" i="8"/>
  <c r="BV77" i="8"/>
  <c r="BW77" i="8"/>
  <c r="BX77" i="8"/>
  <c r="BZ77" i="8"/>
  <c r="CA77" i="8"/>
  <c r="D61" i="8"/>
  <c r="E61" i="8"/>
  <c r="H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AA61" i="8"/>
  <c r="AB61" i="8"/>
  <c r="AC61" i="8"/>
  <c r="AD61" i="8"/>
  <c r="AE61" i="8"/>
  <c r="AF61" i="8"/>
  <c r="AG61" i="8"/>
  <c r="AH61" i="8"/>
  <c r="AI61" i="8"/>
  <c r="AJ61" i="8"/>
  <c r="AK61" i="8"/>
  <c r="AL61" i="8"/>
  <c r="AM61" i="8"/>
  <c r="AN61" i="8"/>
  <c r="AS61" i="8"/>
  <c r="AT61" i="8"/>
  <c r="AU61" i="8"/>
  <c r="AX61" i="8"/>
  <c r="AZ61" i="8"/>
  <c r="BA61" i="8"/>
  <c r="BB61" i="8"/>
  <c r="BC61" i="8"/>
  <c r="BD61" i="8"/>
  <c r="BE61" i="8"/>
  <c r="BF61" i="8"/>
  <c r="BG61" i="8"/>
  <c r="BH61" i="8"/>
  <c r="BI61" i="8"/>
  <c r="BJ61" i="8"/>
  <c r="BK61" i="8"/>
  <c r="BL61" i="8"/>
  <c r="BM61" i="8"/>
  <c r="BN61" i="8"/>
  <c r="BO61" i="8"/>
  <c r="BP61" i="8"/>
  <c r="BQ61" i="8"/>
  <c r="BR61" i="8"/>
  <c r="BS61" i="8"/>
  <c r="BT61" i="8"/>
  <c r="BU61" i="8"/>
  <c r="BV61" i="8"/>
  <c r="BW61" i="8"/>
  <c r="BX61" i="8"/>
  <c r="BZ61" i="8"/>
  <c r="CA61" i="8"/>
  <c r="D58" i="8"/>
  <c r="E58" i="8"/>
  <c r="H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S58" i="8"/>
  <c r="AT58" i="8"/>
  <c r="AU58" i="8"/>
  <c r="AX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BN58" i="8"/>
  <c r="BO58" i="8"/>
  <c r="BP58" i="8"/>
  <c r="BQ58" i="8"/>
  <c r="BR58" i="8"/>
  <c r="BS58" i="8"/>
  <c r="BT58" i="8"/>
  <c r="BU58" i="8"/>
  <c r="BV58" i="8"/>
  <c r="BW58" i="8"/>
  <c r="BX58" i="8"/>
  <c r="BZ58" i="8"/>
  <c r="CA58" i="8"/>
  <c r="D54" i="8"/>
  <c r="E54" i="8"/>
  <c r="H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S54" i="8"/>
  <c r="AT54" i="8"/>
  <c r="AU54" i="8"/>
  <c r="AX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BN54" i="8"/>
  <c r="BO54" i="8"/>
  <c r="BP54" i="8"/>
  <c r="BQ54" i="8"/>
  <c r="BR54" i="8"/>
  <c r="BS54" i="8"/>
  <c r="BT54" i="8"/>
  <c r="BU54" i="8"/>
  <c r="BV54" i="8"/>
  <c r="BW54" i="8"/>
  <c r="BX54" i="8"/>
  <c r="BZ54" i="8"/>
  <c r="CA54" i="8"/>
  <c r="CA47" i="8"/>
  <c r="D47" i="8"/>
  <c r="E47" i="8"/>
  <c r="H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S47" i="8"/>
  <c r="AT47" i="8"/>
  <c r="AU47" i="8"/>
  <c r="AX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BN47" i="8"/>
  <c r="BO47" i="8"/>
  <c r="BP47" i="8"/>
  <c r="BQ47" i="8"/>
  <c r="BR47" i="8"/>
  <c r="BS47" i="8"/>
  <c r="BT47" i="8"/>
  <c r="BU47" i="8"/>
  <c r="BV47" i="8"/>
  <c r="BW47" i="8"/>
  <c r="BX47" i="8"/>
  <c r="BZ47" i="8"/>
  <c r="D40" i="8"/>
  <c r="E40" i="8"/>
  <c r="H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S40" i="8"/>
  <c r="AT40" i="8"/>
  <c r="AU40" i="8"/>
  <c r="AX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Z40" i="8"/>
  <c r="CA40" i="8"/>
  <c r="D33" i="8"/>
  <c r="E33" i="8"/>
  <c r="H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AG33" i="8"/>
  <c r="AH33" i="8"/>
  <c r="AI33" i="8"/>
  <c r="AJ33" i="8"/>
  <c r="AK33" i="8"/>
  <c r="AL33" i="8"/>
  <c r="AM33" i="8"/>
  <c r="AN33" i="8"/>
  <c r="AS33" i="8"/>
  <c r="AT33" i="8"/>
  <c r="AU33" i="8"/>
  <c r="AX33" i="8"/>
  <c r="AZ33" i="8"/>
  <c r="BA33" i="8"/>
  <c r="BB33" i="8"/>
  <c r="BC33" i="8"/>
  <c r="BD33" i="8"/>
  <c r="BE33" i="8"/>
  <c r="BF33" i="8"/>
  <c r="BG33" i="8"/>
  <c r="BH33" i="8"/>
  <c r="BI33" i="8"/>
  <c r="BJ33" i="8"/>
  <c r="BK33" i="8"/>
  <c r="BL33" i="8"/>
  <c r="BM33" i="8"/>
  <c r="BN33" i="8"/>
  <c r="BO33" i="8"/>
  <c r="BP33" i="8"/>
  <c r="BQ33" i="8"/>
  <c r="BR33" i="8"/>
  <c r="BS33" i="8"/>
  <c r="BT33" i="8"/>
  <c r="BU33" i="8"/>
  <c r="BV33" i="8"/>
  <c r="BW33" i="8"/>
  <c r="BX33" i="8"/>
  <c r="BZ33" i="8"/>
  <c r="CA33" i="8"/>
  <c r="D30" i="8"/>
  <c r="E30" i="8"/>
  <c r="H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S30" i="8"/>
  <c r="AT30" i="8"/>
  <c r="AU30" i="8"/>
  <c r="AX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Z30" i="8"/>
  <c r="CA30" i="8"/>
  <c r="D25" i="8"/>
  <c r="E25" i="8"/>
  <c r="H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S25" i="8"/>
  <c r="AT25" i="8"/>
  <c r="AU25" i="8"/>
  <c r="AX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Z25" i="8"/>
  <c r="CA25" i="8"/>
  <c r="D22" i="8"/>
  <c r="E22" i="8"/>
  <c r="H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I21" i="8" s="1"/>
  <c r="AJ22" i="8"/>
  <c r="AK22" i="8"/>
  <c r="AL22" i="8"/>
  <c r="AM22" i="8"/>
  <c r="AN22" i="8"/>
  <c r="AS22" i="8"/>
  <c r="AT22" i="8"/>
  <c r="AU22" i="8"/>
  <c r="AU21" i="8" s="1"/>
  <c r="AX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W21" i="8" s="1"/>
  <c r="BX22" i="8"/>
  <c r="BZ22" i="8"/>
  <c r="CA22" i="8"/>
  <c r="O21" i="8"/>
  <c r="W21" i="8"/>
  <c r="BG21" i="8"/>
  <c r="BO21" i="8"/>
  <c r="D992" i="13"/>
  <c r="E992" i="13"/>
  <c r="F992" i="13"/>
  <c r="G992" i="13"/>
  <c r="H992" i="13"/>
  <c r="I992" i="13"/>
  <c r="J992" i="13"/>
  <c r="K992" i="13"/>
  <c r="L992" i="13"/>
  <c r="M992" i="13"/>
  <c r="N992" i="13"/>
  <c r="O992" i="13"/>
  <c r="P992" i="13"/>
  <c r="Q992" i="13"/>
  <c r="R992" i="13"/>
  <c r="S992" i="13"/>
  <c r="T992" i="13"/>
  <c r="U992" i="13"/>
  <c r="V992" i="13"/>
  <c r="D990" i="13"/>
  <c r="E990" i="13"/>
  <c r="F990" i="13"/>
  <c r="G990" i="13"/>
  <c r="H990" i="13"/>
  <c r="I990" i="13"/>
  <c r="J990" i="13"/>
  <c r="K990" i="13"/>
  <c r="L990" i="13"/>
  <c r="M990" i="13"/>
  <c r="N990" i="13"/>
  <c r="O990" i="13"/>
  <c r="P990" i="13"/>
  <c r="Q990" i="13"/>
  <c r="R990" i="13"/>
  <c r="S990" i="13"/>
  <c r="T990" i="13"/>
  <c r="U990" i="13"/>
  <c r="V990" i="13"/>
  <c r="D987" i="13"/>
  <c r="E987" i="13"/>
  <c r="F987" i="13"/>
  <c r="G987" i="13"/>
  <c r="H987" i="13"/>
  <c r="I987" i="13"/>
  <c r="J987" i="13"/>
  <c r="K987" i="13"/>
  <c r="L987" i="13"/>
  <c r="M987" i="13"/>
  <c r="N987" i="13"/>
  <c r="O987" i="13"/>
  <c r="P987" i="13"/>
  <c r="Q987" i="13"/>
  <c r="R987" i="13"/>
  <c r="S987" i="13"/>
  <c r="T987" i="13"/>
  <c r="U987" i="13"/>
  <c r="V987" i="13"/>
  <c r="D984" i="13"/>
  <c r="E984" i="13"/>
  <c r="F984" i="13"/>
  <c r="G984" i="13"/>
  <c r="H984" i="13"/>
  <c r="I984" i="13"/>
  <c r="J984" i="13"/>
  <c r="K984" i="13"/>
  <c r="L984" i="13"/>
  <c r="M984" i="13"/>
  <c r="N984" i="13"/>
  <c r="O984" i="13"/>
  <c r="P984" i="13"/>
  <c r="Q984" i="13"/>
  <c r="R984" i="13"/>
  <c r="S984" i="13"/>
  <c r="T984" i="13"/>
  <c r="U984" i="13"/>
  <c r="V984" i="13"/>
  <c r="D982" i="13"/>
  <c r="E982" i="13"/>
  <c r="F982" i="13"/>
  <c r="G982" i="13"/>
  <c r="H982" i="13"/>
  <c r="I982" i="13"/>
  <c r="J982" i="13"/>
  <c r="K982" i="13"/>
  <c r="L982" i="13"/>
  <c r="M982" i="13"/>
  <c r="N982" i="13"/>
  <c r="O982" i="13"/>
  <c r="P982" i="13"/>
  <c r="Q982" i="13"/>
  <c r="R982" i="13"/>
  <c r="S982" i="13"/>
  <c r="T982" i="13"/>
  <c r="U982" i="13"/>
  <c r="V982" i="13"/>
  <c r="D980" i="13"/>
  <c r="E980" i="13"/>
  <c r="F980" i="13"/>
  <c r="G980" i="13"/>
  <c r="H980" i="13"/>
  <c r="I980" i="13"/>
  <c r="J980" i="13"/>
  <c r="K980" i="13"/>
  <c r="L980" i="13"/>
  <c r="M980" i="13"/>
  <c r="N980" i="13"/>
  <c r="O980" i="13"/>
  <c r="P980" i="13"/>
  <c r="Q980" i="13"/>
  <c r="R980" i="13"/>
  <c r="S980" i="13"/>
  <c r="T980" i="13"/>
  <c r="U980" i="13"/>
  <c r="V980" i="13"/>
  <c r="D978" i="13"/>
  <c r="E978" i="13"/>
  <c r="F978" i="13"/>
  <c r="G978" i="13"/>
  <c r="H978" i="13"/>
  <c r="I978" i="13"/>
  <c r="J978" i="13"/>
  <c r="K978" i="13"/>
  <c r="L978" i="13"/>
  <c r="M978" i="13"/>
  <c r="N978" i="13"/>
  <c r="O978" i="13"/>
  <c r="P978" i="13"/>
  <c r="Q978" i="13"/>
  <c r="R978" i="13"/>
  <c r="S978" i="13"/>
  <c r="T978" i="13"/>
  <c r="U978" i="13"/>
  <c r="V978" i="13"/>
  <c r="D972" i="13"/>
  <c r="E972" i="13"/>
  <c r="F972" i="13"/>
  <c r="G972" i="13"/>
  <c r="H972" i="13"/>
  <c r="I972" i="13"/>
  <c r="J972" i="13"/>
  <c r="K972" i="13"/>
  <c r="L972" i="13"/>
  <c r="M972" i="13"/>
  <c r="N972" i="13"/>
  <c r="O972" i="13"/>
  <c r="P972" i="13"/>
  <c r="Q972" i="13"/>
  <c r="R972" i="13"/>
  <c r="S972" i="13"/>
  <c r="T972" i="13"/>
  <c r="U972" i="13"/>
  <c r="V972" i="13"/>
  <c r="D966" i="13"/>
  <c r="E966" i="13"/>
  <c r="F966" i="13"/>
  <c r="G966" i="13"/>
  <c r="H966" i="13"/>
  <c r="I966" i="13"/>
  <c r="J966" i="13"/>
  <c r="K966" i="13"/>
  <c r="L966" i="13"/>
  <c r="M966" i="13"/>
  <c r="N966" i="13"/>
  <c r="O966" i="13"/>
  <c r="P966" i="13"/>
  <c r="Q966" i="13"/>
  <c r="R966" i="13"/>
  <c r="S966" i="13"/>
  <c r="T966" i="13"/>
  <c r="U966" i="13"/>
  <c r="V966" i="13"/>
  <c r="D964" i="13"/>
  <c r="E964" i="13"/>
  <c r="F964" i="13"/>
  <c r="G964" i="13"/>
  <c r="H964" i="13"/>
  <c r="I964" i="13"/>
  <c r="J964" i="13"/>
  <c r="K964" i="13"/>
  <c r="L964" i="13"/>
  <c r="M964" i="13"/>
  <c r="N964" i="13"/>
  <c r="O964" i="13"/>
  <c r="P964" i="13"/>
  <c r="Q964" i="13"/>
  <c r="R964" i="13"/>
  <c r="S964" i="13"/>
  <c r="T964" i="13"/>
  <c r="U964" i="13"/>
  <c r="V964" i="13"/>
  <c r="D959" i="13"/>
  <c r="E959" i="13"/>
  <c r="F959" i="13"/>
  <c r="G959" i="13"/>
  <c r="H959" i="13"/>
  <c r="I959" i="13"/>
  <c r="J959" i="13"/>
  <c r="K959" i="13"/>
  <c r="L959" i="13"/>
  <c r="M959" i="13"/>
  <c r="N959" i="13"/>
  <c r="O959" i="13"/>
  <c r="P959" i="13"/>
  <c r="Q959" i="13"/>
  <c r="R959" i="13"/>
  <c r="S959" i="13"/>
  <c r="T959" i="13"/>
  <c r="U959" i="13"/>
  <c r="V959" i="13"/>
  <c r="D949" i="13"/>
  <c r="E949" i="13"/>
  <c r="F949" i="13"/>
  <c r="G949" i="13"/>
  <c r="H949" i="13"/>
  <c r="I949" i="13"/>
  <c r="J949" i="13"/>
  <c r="K949" i="13"/>
  <c r="L949" i="13"/>
  <c r="M949" i="13"/>
  <c r="N949" i="13"/>
  <c r="O949" i="13"/>
  <c r="P949" i="13"/>
  <c r="Q949" i="13"/>
  <c r="R949" i="13"/>
  <c r="S949" i="13"/>
  <c r="T949" i="13"/>
  <c r="U949" i="13"/>
  <c r="V949" i="13"/>
  <c r="D947" i="13"/>
  <c r="E947" i="13"/>
  <c r="F947" i="13"/>
  <c r="G947" i="13"/>
  <c r="H947" i="13"/>
  <c r="I947" i="13"/>
  <c r="J947" i="13"/>
  <c r="K947" i="13"/>
  <c r="L947" i="13"/>
  <c r="M947" i="13"/>
  <c r="N947" i="13"/>
  <c r="O947" i="13"/>
  <c r="P947" i="13"/>
  <c r="Q947" i="13"/>
  <c r="R947" i="13"/>
  <c r="S947" i="13"/>
  <c r="T947" i="13"/>
  <c r="U947" i="13"/>
  <c r="V947" i="13"/>
  <c r="D942" i="13"/>
  <c r="E942" i="13"/>
  <c r="F942" i="13"/>
  <c r="G942" i="13"/>
  <c r="H942" i="13"/>
  <c r="I942" i="13"/>
  <c r="J942" i="13"/>
  <c r="K942" i="13"/>
  <c r="L942" i="13"/>
  <c r="M942" i="13"/>
  <c r="N942" i="13"/>
  <c r="O942" i="13"/>
  <c r="P942" i="13"/>
  <c r="Q942" i="13"/>
  <c r="R942" i="13"/>
  <c r="S942" i="13"/>
  <c r="T942" i="13"/>
  <c r="U942" i="13"/>
  <c r="V942" i="13"/>
  <c r="D939" i="13"/>
  <c r="E939" i="13"/>
  <c r="F939" i="13"/>
  <c r="G939" i="13"/>
  <c r="H939" i="13"/>
  <c r="I939" i="13"/>
  <c r="J939" i="13"/>
  <c r="K939" i="13"/>
  <c r="L939" i="13"/>
  <c r="M939" i="13"/>
  <c r="N939" i="13"/>
  <c r="O939" i="13"/>
  <c r="P939" i="13"/>
  <c r="Q939" i="13"/>
  <c r="R939" i="13"/>
  <c r="S939" i="13"/>
  <c r="T939" i="13"/>
  <c r="U939" i="13"/>
  <c r="V939" i="13"/>
  <c r="D937" i="13"/>
  <c r="E937" i="13"/>
  <c r="F937" i="13"/>
  <c r="G937" i="13"/>
  <c r="H937" i="13"/>
  <c r="I937" i="13"/>
  <c r="J937" i="13"/>
  <c r="K937" i="13"/>
  <c r="L937" i="13"/>
  <c r="M937" i="13"/>
  <c r="N937" i="13"/>
  <c r="O937" i="13"/>
  <c r="P937" i="13"/>
  <c r="Q937" i="13"/>
  <c r="R937" i="13"/>
  <c r="S937" i="13"/>
  <c r="T937" i="13"/>
  <c r="U937" i="13"/>
  <c r="V937" i="13"/>
  <c r="D932" i="13"/>
  <c r="E932" i="13"/>
  <c r="F932" i="13"/>
  <c r="G932" i="13"/>
  <c r="H932" i="13"/>
  <c r="I932" i="13"/>
  <c r="J932" i="13"/>
  <c r="K932" i="13"/>
  <c r="L932" i="13"/>
  <c r="M932" i="13"/>
  <c r="N932" i="13"/>
  <c r="O932" i="13"/>
  <c r="P932" i="13"/>
  <c r="Q932" i="13"/>
  <c r="R932" i="13"/>
  <c r="S932" i="13"/>
  <c r="T932" i="13"/>
  <c r="U932" i="13"/>
  <c r="V932" i="13"/>
  <c r="D917" i="13"/>
  <c r="E917" i="13"/>
  <c r="F917" i="13"/>
  <c r="G917" i="13"/>
  <c r="H917" i="13"/>
  <c r="I917" i="13"/>
  <c r="J917" i="13"/>
  <c r="K917" i="13"/>
  <c r="L917" i="13"/>
  <c r="M917" i="13"/>
  <c r="N917" i="13"/>
  <c r="O917" i="13"/>
  <c r="P917" i="13"/>
  <c r="Q917" i="13"/>
  <c r="R917" i="13"/>
  <c r="S917" i="13"/>
  <c r="T917" i="13"/>
  <c r="U917" i="13"/>
  <c r="V917" i="13"/>
  <c r="D903" i="13"/>
  <c r="E903" i="13"/>
  <c r="F903" i="13"/>
  <c r="G903" i="13"/>
  <c r="H903" i="13"/>
  <c r="I903" i="13"/>
  <c r="J903" i="13"/>
  <c r="K903" i="13"/>
  <c r="L903" i="13"/>
  <c r="M903" i="13"/>
  <c r="N903" i="13"/>
  <c r="O903" i="13"/>
  <c r="P903" i="13"/>
  <c r="Q903" i="13"/>
  <c r="R903" i="13"/>
  <c r="S903" i="13"/>
  <c r="T903" i="13"/>
  <c r="U903" i="13"/>
  <c r="V903" i="13"/>
  <c r="D883" i="13"/>
  <c r="E883" i="13"/>
  <c r="F883" i="13"/>
  <c r="G883" i="13"/>
  <c r="H883" i="13"/>
  <c r="I883" i="13"/>
  <c r="J883" i="13"/>
  <c r="K883" i="13"/>
  <c r="L883" i="13"/>
  <c r="M883" i="13"/>
  <c r="N883" i="13"/>
  <c r="O883" i="13"/>
  <c r="P883" i="13"/>
  <c r="Q883" i="13"/>
  <c r="R883" i="13"/>
  <c r="S883" i="13"/>
  <c r="T883" i="13"/>
  <c r="U883" i="13"/>
  <c r="V883" i="13"/>
  <c r="D880" i="13"/>
  <c r="E880" i="13"/>
  <c r="F880" i="13"/>
  <c r="G880" i="13"/>
  <c r="H880" i="13"/>
  <c r="I880" i="13"/>
  <c r="J880" i="13"/>
  <c r="K880" i="13"/>
  <c r="L880" i="13"/>
  <c r="M880" i="13"/>
  <c r="N880" i="13"/>
  <c r="O880" i="13"/>
  <c r="P880" i="13"/>
  <c r="Q880" i="13"/>
  <c r="R880" i="13"/>
  <c r="S880" i="13"/>
  <c r="T880" i="13"/>
  <c r="U880" i="13"/>
  <c r="V880" i="13"/>
  <c r="D877" i="13"/>
  <c r="E877" i="13"/>
  <c r="F877" i="13"/>
  <c r="G877" i="13"/>
  <c r="H877" i="13"/>
  <c r="I877" i="13"/>
  <c r="J877" i="13"/>
  <c r="K877" i="13"/>
  <c r="L877" i="13"/>
  <c r="M877" i="13"/>
  <c r="N877" i="13"/>
  <c r="O877" i="13"/>
  <c r="P877" i="13"/>
  <c r="Q877" i="13"/>
  <c r="R877" i="13"/>
  <c r="S877" i="13"/>
  <c r="T877" i="13"/>
  <c r="U877" i="13"/>
  <c r="V877" i="13"/>
  <c r="D869" i="13"/>
  <c r="E869" i="13"/>
  <c r="F869" i="13"/>
  <c r="G869" i="13"/>
  <c r="H869" i="13"/>
  <c r="I869" i="13"/>
  <c r="J869" i="13"/>
  <c r="K869" i="13"/>
  <c r="L869" i="13"/>
  <c r="M869" i="13"/>
  <c r="N869" i="13"/>
  <c r="O869" i="13"/>
  <c r="P869" i="13"/>
  <c r="Q869" i="13"/>
  <c r="R869" i="13"/>
  <c r="S869" i="13"/>
  <c r="T869" i="13"/>
  <c r="U869" i="13"/>
  <c r="V869" i="13"/>
  <c r="D866" i="13"/>
  <c r="E866" i="13"/>
  <c r="F866" i="13"/>
  <c r="G866" i="13"/>
  <c r="H866" i="13"/>
  <c r="I866" i="13"/>
  <c r="J866" i="13"/>
  <c r="K866" i="13"/>
  <c r="L866" i="13"/>
  <c r="M866" i="13"/>
  <c r="N866" i="13"/>
  <c r="O866" i="13"/>
  <c r="P866" i="13"/>
  <c r="Q866" i="13"/>
  <c r="R866" i="13"/>
  <c r="S866" i="13"/>
  <c r="T866" i="13"/>
  <c r="U866" i="13"/>
  <c r="V866" i="13"/>
  <c r="D864" i="13"/>
  <c r="E864" i="13"/>
  <c r="F864" i="13"/>
  <c r="G864" i="13"/>
  <c r="H864" i="13"/>
  <c r="I864" i="13"/>
  <c r="J864" i="13"/>
  <c r="K864" i="13"/>
  <c r="L864" i="13"/>
  <c r="M864" i="13"/>
  <c r="N864" i="13"/>
  <c r="O864" i="13"/>
  <c r="P864" i="13"/>
  <c r="Q864" i="13"/>
  <c r="R864" i="13"/>
  <c r="S864" i="13"/>
  <c r="T864" i="13"/>
  <c r="U864" i="13"/>
  <c r="V864" i="13"/>
  <c r="D858" i="13"/>
  <c r="E858" i="13"/>
  <c r="F858" i="13"/>
  <c r="G858" i="13"/>
  <c r="H858" i="13"/>
  <c r="I858" i="13"/>
  <c r="J858" i="13"/>
  <c r="K858" i="13"/>
  <c r="L858" i="13"/>
  <c r="M858" i="13"/>
  <c r="N858" i="13"/>
  <c r="O858" i="13"/>
  <c r="P858" i="13"/>
  <c r="Q858" i="13"/>
  <c r="R858" i="13"/>
  <c r="S858" i="13"/>
  <c r="T858" i="13"/>
  <c r="U858" i="13"/>
  <c r="V858" i="13"/>
  <c r="D856" i="13"/>
  <c r="E856" i="13"/>
  <c r="F856" i="13"/>
  <c r="G856" i="13"/>
  <c r="H856" i="13"/>
  <c r="I856" i="13"/>
  <c r="J856" i="13"/>
  <c r="K856" i="13"/>
  <c r="L856" i="13"/>
  <c r="M856" i="13"/>
  <c r="N856" i="13"/>
  <c r="O856" i="13"/>
  <c r="P856" i="13"/>
  <c r="Q856" i="13"/>
  <c r="R856" i="13"/>
  <c r="S856" i="13"/>
  <c r="T856" i="13"/>
  <c r="U856" i="13"/>
  <c r="V856" i="13"/>
  <c r="D846" i="13"/>
  <c r="E846" i="13"/>
  <c r="F846" i="13"/>
  <c r="G846" i="13"/>
  <c r="H846" i="13"/>
  <c r="I846" i="13"/>
  <c r="J846" i="13"/>
  <c r="K846" i="13"/>
  <c r="L846" i="13"/>
  <c r="M846" i="13"/>
  <c r="N846" i="13"/>
  <c r="O846" i="13"/>
  <c r="P846" i="13"/>
  <c r="Q846" i="13"/>
  <c r="R846" i="13"/>
  <c r="S846" i="13"/>
  <c r="T846" i="13"/>
  <c r="U846" i="13"/>
  <c r="V846" i="13"/>
  <c r="D841" i="13"/>
  <c r="E841" i="13"/>
  <c r="F841" i="13"/>
  <c r="G841" i="13"/>
  <c r="H841" i="13"/>
  <c r="I841" i="13"/>
  <c r="J841" i="13"/>
  <c r="K841" i="13"/>
  <c r="L841" i="13"/>
  <c r="M841" i="13"/>
  <c r="N841" i="13"/>
  <c r="O841" i="13"/>
  <c r="P841" i="13"/>
  <c r="Q841" i="13"/>
  <c r="R841" i="13"/>
  <c r="S841" i="13"/>
  <c r="T841" i="13"/>
  <c r="U841" i="13"/>
  <c r="V841" i="13"/>
  <c r="D839" i="13"/>
  <c r="E839" i="13"/>
  <c r="F839" i="13"/>
  <c r="G839" i="13"/>
  <c r="H839" i="13"/>
  <c r="I839" i="13"/>
  <c r="J839" i="13"/>
  <c r="K839" i="13"/>
  <c r="L839" i="13"/>
  <c r="M839" i="13"/>
  <c r="N839" i="13"/>
  <c r="O839" i="13"/>
  <c r="P839" i="13"/>
  <c r="Q839" i="13"/>
  <c r="R839" i="13"/>
  <c r="S839" i="13"/>
  <c r="T839" i="13"/>
  <c r="U839" i="13"/>
  <c r="V839" i="13"/>
  <c r="D837" i="13"/>
  <c r="E837" i="13"/>
  <c r="F837" i="13"/>
  <c r="G837" i="13"/>
  <c r="H837" i="13"/>
  <c r="I837" i="13"/>
  <c r="J837" i="13"/>
  <c r="K837" i="13"/>
  <c r="L837" i="13"/>
  <c r="M837" i="13"/>
  <c r="N837" i="13"/>
  <c r="O837" i="13"/>
  <c r="P837" i="13"/>
  <c r="Q837" i="13"/>
  <c r="R837" i="13"/>
  <c r="S837" i="13"/>
  <c r="T837" i="13"/>
  <c r="U837" i="13"/>
  <c r="V837" i="13"/>
  <c r="D835" i="13"/>
  <c r="E835" i="13"/>
  <c r="F835" i="13"/>
  <c r="G835" i="13"/>
  <c r="H835" i="13"/>
  <c r="I835" i="13"/>
  <c r="J835" i="13"/>
  <c r="K835" i="13"/>
  <c r="L835" i="13"/>
  <c r="M835" i="13"/>
  <c r="N835" i="13"/>
  <c r="O835" i="13"/>
  <c r="P835" i="13"/>
  <c r="Q835" i="13"/>
  <c r="R835" i="13"/>
  <c r="S835" i="13"/>
  <c r="T835" i="13"/>
  <c r="U835" i="13"/>
  <c r="V835" i="13"/>
  <c r="D833" i="13"/>
  <c r="E833" i="13"/>
  <c r="F833" i="13"/>
  <c r="G833" i="13"/>
  <c r="H833" i="13"/>
  <c r="I833" i="13"/>
  <c r="J833" i="13"/>
  <c r="K833" i="13"/>
  <c r="L833" i="13"/>
  <c r="M833" i="13"/>
  <c r="N833" i="13"/>
  <c r="O833" i="13"/>
  <c r="P833" i="13"/>
  <c r="Q833" i="13"/>
  <c r="R833" i="13"/>
  <c r="S833" i="13"/>
  <c r="T833" i="13"/>
  <c r="U833" i="13"/>
  <c r="V833" i="13"/>
  <c r="D828" i="13"/>
  <c r="E828" i="13"/>
  <c r="F828" i="13"/>
  <c r="G828" i="13"/>
  <c r="H828" i="13"/>
  <c r="I828" i="13"/>
  <c r="J828" i="13"/>
  <c r="K828" i="13"/>
  <c r="L828" i="13"/>
  <c r="M828" i="13"/>
  <c r="N828" i="13"/>
  <c r="O828" i="13"/>
  <c r="P828" i="13"/>
  <c r="Q828" i="13"/>
  <c r="R828" i="13"/>
  <c r="S828" i="13"/>
  <c r="T828" i="13"/>
  <c r="U828" i="13"/>
  <c r="V828" i="13"/>
  <c r="D814" i="13"/>
  <c r="E814" i="13"/>
  <c r="F814" i="13"/>
  <c r="G814" i="13"/>
  <c r="H814" i="13"/>
  <c r="I814" i="13"/>
  <c r="J814" i="13"/>
  <c r="K814" i="13"/>
  <c r="L814" i="13"/>
  <c r="M814" i="13"/>
  <c r="N814" i="13"/>
  <c r="O814" i="13"/>
  <c r="P814" i="13"/>
  <c r="Q814" i="13"/>
  <c r="R814" i="13"/>
  <c r="S814" i="13"/>
  <c r="T814" i="13"/>
  <c r="U814" i="13"/>
  <c r="V814" i="13"/>
  <c r="D809" i="13"/>
  <c r="E809" i="13"/>
  <c r="F809" i="13"/>
  <c r="G809" i="13"/>
  <c r="H809" i="13"/>
  <c r="I809" i="13"/>
  <c r="J809" i="13"/>
  <c r="K809" i="13"/>
  <c r="L809" i="13"/>
  <c r="M809" i="13"/>
  <c r="N809" i="13"/>
  <c r="O809" i="13"/>
  <c r="P809" i="13"/>
  <c r="Q809" i="13"/>
  <c r="R809" i="13"/>
  <c r="S809" i="13"/>
  <c r="T809" i="13"/>
  <c r="U809" i="13"/>
  <c r="V809" i="13"/>
  <c r="D807" i="13"/>
  <c r="E807" i="13"/>
  <c r="F807" i="13"/>
  <c r="G807" i="13"/>
  <c r="H807" i="13"/>
  <c r="I807" i="13"/>
  <c r="J807" i="13"/>
  <c r="K807" i="13"/>
  <c r="L807" i="13"/>
  <c r="M807" i="13"/>
  <c r="N807" i="13"/>
  <c r="O807" i="13"/>
  <c r="P807" i="13"/>
  <c r="Q807" i="13"/>
  <c r="R807" i="13"/>
  <c r="S807" i="13"/>
  <c r="T807" i="13"/>
  <c r="U807" i="13"/>
  <c r="V807" i="13"/>
  <c r="D805" i="13"/>
  <c r="E805" i="13"/>
  <c r="F805" i="13"/>
  <c r="G805" i="13"/>
  <c r="H805" i="13"/>
  <c r="I805" i="13"/>
  <c r="J805" i="13"/>
  <c r="K805" i="13"/>
  <c r="L805" i="13"/>
  <c r="M805" i="13"/>
  <c r="N805" i="13"/>
  <c r="O805" i="13"/>
  <c r="P805" i="13"/>
  <c r="Q805" i="13"/>
  <c r="R805" i="13"/>
  <c r="S805" i="13"/>
  <c r="T805" i="13"/>
  <c r="U805" i="13"/>
  <c r="V805" i="13"/>
  <c r="D803" i="13"/>
  <c r="E803" i="13"/>
  <c r="F803" i="13"/>
  <c r="G803" i="13"/>
  <c r="H803" i="13"/>
  <c r="I803" i="13"/>
  <c r="J803" i="13"/>
  <c r="K803" i="13"/>
  <c r="L803" i="13"/>
  <c r="M803" i="13"/>
  <c r="N803" i="13"/>
  <c r="O803" i="13"/>
  <c r="P803" i="13"/>
  <c r="Q803" i="13"/>
  <c r="R803" i="13"/>
  <c r="S803" i="13"/>
  <c r="T803" i="13"/>
  <c r="U803" i="13"/>
  <c r="V803" i="13"/>
  <c r="D800" i="13"/>
  <c r="E800" i="13"/>
  <c r="F800" i="13"/>
  <c r="G800" i="13"/>
  <c r="H800" i="13"/>
  <c r="I800" i="13"/>
  <c r="J800" i="13"/>
  <c r="K800" i="13"/>
  <c r="L800" i="13"/>
  <c r="M800" i="13"/>
  <c r="N800" i="13"/>
  <c r="O800" i="13"/>
  <c r="P800" i="13"/>
  <c r="Q800" i="13"/>
  <c r="R800" i="13"/>
  <c r="S800" i="13"/>
  <c r="T800" i="13"/>
  <c r="U800" i="13"/>
  <c r="V800" i="13"/>
  <c r="D795" i="13"/>
  <c r="E795" i="13"/>
  <c r="F795" i="13"/>
  <c r="G795" i="13"/>
  <c r="H795" i="13"/>
  <c r="I795" i="13"/>
  <c r="J795" i="13"/>
  <c r="K795" i="13"/>
  <c r="L795" i="13"/>
  <c r="M795" i="13"/>
  <c r="N795" i="13"/>
  <c r="O795" i="13"/>
  <c r="P795" i="13"/>
  <c r="Q795" i="13"/>
  <c r="R795" i="13"/>
  <c r="S795" i="13"/>
  <c r="S789" i="13" s="1"/>
  <c r="T795" i="13"/>
  <c r="U795" i="13"/>
  <c r="V795" i="13"/>
  <c r="D790" i="13"/>
  <c r="E790" i="13"/>
  <c r="F790" i="13"/>
  <c r="G790" i="13"/>
  <c r="H790" i="13"/>
  <c r="I790" i="13"/>
  <c r="J790" i="13"/>
  <c r="K790" i="13"/>
  <c r="L790" i="13"/>
  <c r="M790" i="13"/>
  <c r="N790" i="13"/>
  <c r="O790" i="13"/>
  <c r="P790" i="13"/>
  <c r="Q790" i="13"/>
  <c r="R790" i="13"/>
  <c r="S790" i="13"/>
  <c r="T790" i="13"/>
  <c r="U790" i="13"/>
  <c r="V790" i="13"/>
  <c r="D787" i="13"/>
  <c r="E787" i="13"/>
  <c r="F787" i="13"/>
  <c r="G787" i="13"/>
  <c r="H787" i="13"/>
  <c r="I787" i="13"/>
  <c r="J787" i="13"/>
  <c r="K787" i="13"/>
  <c r="L787" i="13"/>
  <c r="M787" i="13"/>
  <c r="N787" i="13"/>
  <c r="O787" i="13"/>
  <c r="P787" i="13"/>
  <c r="Q787" i="13"/>
  <c r="R787" i="13"/>
  <c r="S787" i="13"/>
  <c r="T787" i="13"/>
  <c r="U787" i="13"/>
  <c r="V787" i="13"/>
  <c r="D785" i="13"/>
  <c r="E785" i="13"/>
  <c r="F785" i="13"/>
  <c r="G785" i="13"/>
  <c r="H785" i="13"/>
  <c r="I785" i="13"/>
  <c r="J785" i="13"/>
  <c r="K785" i="13"/>
  <c r="L785" i="13"/>
  <c r="M785" i="13"/>
  <c r="N785" i="13"/>
  <c r="O785" i="13"/>
  <c r="P785" i="13"/>
  <c r="Q785" i="13"/>
  <c r="R785" i="13"/>
  <c r="S785" i="13"/>
  <c r="T785" i="13"/>
  <c r="U785" i="13"/>
  <c r="V785" i="13"/>
  <c r="D782" i="13"/>
  <c r="E782" i="13"/>
  <c r="F782" i="13"/>
  <c r="G782" i="13"/>
  <c r="H782" i="13"/>
  <c r="I782" i="13"/>
  <c r="J782" i="13"/>
  <c r="K782" i="13"/>
  <c r="L782" i="13"/>
  <c r="M782" i="13"/>
  <c r="N782" i="13"/>
  <c r="O782" i="13"/>
  <c r="P782" i="13"/>
  <c r="Q782" i="13"/>
  <c r="R782" i="13"/>
  <c r="S782" i="13"/>
  <c r="T782" i="13"/>
  <c r="U782" i="13"/>
  <c r="V782" i="13"/>
  <c r="D774" i="13"/>
  <c r="E774" i="13"/>
  <c r="F774" i="13"/>
  <c r="G774" i="13"/>
  <c r="H774" i="13"/>
  <c r="I774" i="13"/>
  <c r="J774" i="13"/>
  <c r="K774" i="13"/>
  <c r="L774" i="13"/>
  <c r="M774" i="13"/>
  <c r="N774" i="13"/>
  <c r="O774" i="13"/>
  <c r="P774" i="13"/>
  <c r="Q774" i="13"/>
  <c r="R774" i="13"/>
  <c r="S774" i="13"/>
  <c r="T774" i="13"/>
  <c r="U774" i="13"/>
  <c r="V774" i="13"/>
  <c r="D772" i="13"/>
  <c r="E772" i="13"/>
  <c r="F772" i="13"/>
  <c r="G772" i="13"/>
  <c r="H772" i="13"/>
  <c r="I772" i="13"/>
  <c r="J772" i="13"/>
  <c r="K772" i="13"/>
  <c r="L772" i="13"/>
  <c r="M772" i="13"/>
  <c r="N772" i="13"/>
  <c r="O772" i="13"/>
  <c r="P772" i="13"/>
  <c r="Q772" i="13"/>
  <c r="R772" i="13"/>
  <c r="S772" i="13"/>
  <c r="T772" i="13"/>
  <c r="U772" i="13"/>
  <c r="V772" i="13"/>
  <c r="D770" i="13"/>
  <c r="E770" i="13"/>
  <c r="F770" i="13"/>
  <c r="G770" i="13"/>
  <c r="H770" i="13"/>
  <c r="I770" i="13"/>
  <c r="J770" i="13"/>
  <c r="K770" i="13"/>
  <c r="L770" i="13"/>
  <c r="M770" i="13"/>
  <c r="N770" i="13"/>
  <c r="O770" i="13"/>
  <c r="P770" i="13"/>
  <c r="Q770" i="13"/>
  <c r="R770" i="13"/>
  <c r="S770" i="13"/>
  <c r="T770" i="13"/>
  <c r="U770" i="13"/>
  <c r="V770" i="13"/>
  <c r="D759" i="13"/>
  <c r="E759" i="13"/>
  <c r="F759" i="13"/>
  <c r="G759" i="13"/>
  <c r="H759" i="13"/>
  <c r="I759" i="13"/>
  <c r="J759" i="13"/>
  <c r="K759" i="13"/>
  <c r="L759" i="13"/>
  <c r="M759" i="13"/>
  <c r="N759" i="13"/>
  <c r="O759" i="13"/>
  <c r="P759" i="13"/>
  <c r="Q759" i="13"/>
  <c r="R759" i="13"/>
  <c r="S759" i="13"/>
  <c r="T759" i="13"/>
  <c r="U759" i="13"/>
  <c r="V759" i="13"/>
  <c r="D756" i="13"/>
  <c r="E756" i="13"/>
  <c r="F756" i="13"/>
  <c r="G756" i="13"/>
  <c r="H756" i="13"/>
  <c r="I756" i="13"/>
  <c r="J756" i="13"/>
  <c r="K756" i="13"/>
  <c r="L756" i="13"/>
  <c r="M756" i="13"/>
  <c r="N756" i="13"/>
  <c r="O756" i="13"/>
  <c r="P756" i="13"/>
  <c r="Q756" i="13"/>
  <c r="R756" i="13"/>
  <c r="S756" i="13"/>
  <c r="T756" i="13"/>
  <c r="U756" i="13"/>
  <c r="V756" i="13"/>
  <c r="D753" i="13"/>
  <c r="E753" i="13"/>
  <c r="F753" i="13"/>
  <c r="G753" i="13"/>
  <c r="H753" i="13"/>
  <c r="I753" i="13"/>
  <c r="J753" i="13"/>
  <c r="K753" i="13"/>
  <c r="L753" i="13"/>
  <c r="M753" i="13"/>
  <c r="N753" i="13"/>
  <c r="O753" i="13"/>
  <c r="P753" i="13"/>
  <c r="Q753" i="13"/>
  <c r="R753" i="13"/>
  <c r="S753" i="13"/>
  <c r="T753" i="13"/>
  <c r="U753" i="13"/>
  <c r="V753" i="13"/>
  <c r="D745" i="13"/>
  <c r="E745" i="13"/>
  <c r="F745" i="13"/>
  <c r="G745" i="13"/>
  <c r="H745" i="13"/>
  <c r="I745" i="13"/>
  <c r="J745" i="13"/>
  <c r="K745" i="13"/>
  <c r="L745" i="13"/>
  <c r="M745" i="13"/>
  <c r="N745" i="13"/>
  <c r="O745" i="13"/>
  <c r="P745" i="13"/>
  <c r="Q745" i="13"/>
  <c r="R745" i="13"/>
  <c r="S745" i="13"/>
  <c r="T745" i="13"/>
  <c r="U745" i="13"/>
  <c r="V745" i="13"/>
  <c r="D712" i="13"/>
  <c r="E712" i="13"/>
  <c r="F712" i="13"/>
  <c r="G712" i="13"/>
  <c r="H712" i="13"/>
  <c r="I712" i="13"/>
  <c r="J712" i="13"/>
  <c r="K712" i="13"/>
  <c r="L712" i="13"/>
  <c r="M712" i="13"/>
  <c r="N712" i="13"/>
  <c r="O712" i="13"/>
  <c r="P712" i="13"/>
  <c r="Q712" i="13"/>
  <c r="R712" i="13"/>
  <c r="S712" i="13"/>
  <c r="T712" i="13"/>
  <c r="U712" i="13"/>
  <c r="V712" i="13"/>
  <c r="D702" i="13"/>
  <c r="E702" i="13"/>
  <c r="F702" i="13"/>
  <c r="G702" i="13"/>
  <c r="H702" i="13"/>
  <c r="I702" i="13"/>
  <c r="J702" i="13"/>
  <c r="K702" i="13"/>
  <c r="L702" i="13"/>
  <c r="M702" i="13"/>
  <c r="N702" i="13"/>
  <c r="O702" i="13"/>
  <c r="P702" i="13"/>
  <c r="Q702" i="13"/>
  <c r="R702" i="13"/>
  <c r="S702" i="13"/>
  <c r="T702" i="13"/>
  <c r="U702" i="13"/>
  <c r="V702" i="13"/>
  <c r="D699" i="13"/>
  <c r="E699" i="13"/>
  <c r="F699" i="13"/>
  <c r="G699" i="13"/>
  <c r="H699" i="13"/>
  <c r="I699" i="13"/>
  <c r="J699" i="13"/>
  <c r="K699" i="13"/>
  <c r="L699" i="13"/>
  <c r="M699" i="13"/>
  <c r="N699" i="13"/>
  <c r="O699" i="13"/>
  <c r="P699" i="13"/>
  <c r="Q699" i="13"/>
  <c r="R699" i="13"/>
  <c r="S699" i="13"/>
  <c r="T699" i="13"/>
  <c r="U699" i="13"/>
  <c r="V699" i="13"/>
  <c r="D690" i="13"/>
  <c r="E690" i="13"/>
  <c r="F690" i="13"/>
  <c r="G690" i="13"/>
  <c r="H690" i="13"/>
  <c r="I690" i="13"/>
  <c r="J690" i="13"/>
  <c r="K690" i="13"/>
  <c r="L690" i="13"/>
  <c r="M690" i="13"/>
  <c r="N690" i="13"/>
  <c r="O690" i="13"/>
  <c r="P690" i="13"/>
  <c r="Q690" i="13"/>
  <c r="R690" i="13"/>
  <c r="S690" i="13"/>
  <c r="T690" i="13"/>
  <c r="U690" i="13"/>
  <c r="V690" i="13"/>
  <c r="D669" i="13"/>
  <c r="E669" i="13"/>
  <c r="F669" i="13"/>
  <c r="G669" i="13"/>
  <c r="H669" i="13"/>
  <c r="I669" i="13"/>
  <c r="J669" i="13"/>
  <c r="K669" i="13"/>
  <c r="L669" i="13"/>
  <c r="M669" i="13"/>
  <c r="N669" i="13"/>
  <c r="O669" i="13"/>
  <c r="P669" i="13"/>
  <c r="Q669" i="13"/>
  <c r="R669" i="13"/>
  <c r="S669" i="13"/>
  <c r="T669" i="13"/>
  <c r="U669" i="13"/>
  <c r="V669" i="13"/>
  <c r="D659" i="13"/>
  <c r="E659" i="13"/>
  <c r="F659" i="13"/>
  <c r="G659" i="13"/>
  <c r="H659" i="13"/>
  <c r="I659" i="13"/>
  <c r="J659" i="13"/>
  <c r="K659" i="13"/>
  <c r="L659" i="13"/>
  <c r="M659" i="13"/>
  <c r="N659" i="13"/>
  <c r="O659" i="13"/>
  <c r="P659" i="13"/>
  <c r="Q659" i="13"/>
  <c r="R659" i="13"/>
  <c r="S659" i="13"/>
  <c r="T659" i="13"/>
  <c r="U659" i="13"/>
  <c r="V659" i="13"/>
  <c r="D654" i="13"/>
  <c r="E654" i="13"/>
  <c r="F654" i="13"/>
  <c r="G654" i="13"/>
  <c r="H654" i="13"/>
  <c r="I654" i="13"/>
  <c r="J654" i="13"/>
  <c r="K654" i="13"/>
  <c r="L654" i="13"/>
  <c r="M654" i="13"/>
  <c r="N654" i="13"/>
  <c r="O654" i="13"/>
  <c r="P654" i="13"/>
  <c r="Q654" i="13"/>
  <c r="R654" i="13"/>
  <c r="S654" i="13"/>
  <c r="T654" i="13"/>
  <c r="U654" i="13"/>
  <c r="V654" i="13"/>
  <c r="D644" i="13"/>
  <c r="E644" i="13"/>
  <c r="F644" i="13"/>
  <c r="G644" i="13"/>
  <c r="H644" i="13"/>
  <c r="I644" i="13"/>
  <c r="J644" i="13"/>
  <c r="K644" i="13"/>
  <c r="L644" i="13"/>
  <c r="M644" i="13"/>
  <c r="N644" i="13"/>
  <c r="O644" i="13"/>
  <c r="P644" i="13"/>
  <c r="Q644" i="13"/>
  <c r="R644" i="13"/>
  <c r="S644" i="13"/>
  <c r="T644" i="13"/>
  <c r="U644" i="13"/>
  <c r="V644" i="13"/>
  <c r="D641" i="13"/>
  <c r="E641" i="13"/>
  <c r="F641" i="13"/>
  <c r="G641" i="13"/>
  <c r="H641" i="13"/>
  <c r="I641" i="13"/>
  <c r="J641" i="13"/>
  <c r="K641" i="13"/>
  <c r="L641" i="13"/>
  <c r="M641" i="13"/>
  <c r="N641" i="13"/>
  <c r="O641" i="13"/>
  <c r="P641" i="13"/>
  <c r="Q641" i="13"/>
  <c r="R641" i="13"/>
  <c r="S641" i="13"/>
  <c r="T641" i="13"/>
  <c r="U641" i="13"/>
  <c r="V641" i="13"/>
  <c r="D629" i="13"/>
  <c r="E629" i="13"/>
  <c r="F629" i="13"/>
  <c r="G629" i="13"/>
  <c r="H629" i="13"/>
  <c r="I629" i="13"/>
  <c r="J629" i="13"/>
  <c r="K629" i="13"/>
  <c r="L629" i="13"/>
  <c r="M629" i="13"/>
  <c r="N629" i="13"/>
  <c r="O629" i="13"/>
  <c r="P629" i="13"/>
  <c r="Q629" i="13"/>
  <c r="R629" i="13"/>
  <c r="S629" i="13"/>
  <c r="T629" i="13"/>
  <c r="U629" i="13"/>
  <c r="V629" i="13"/>
  <c r="D627" i="13"/>
  <c r="E627" i="13"/>
  <c r="F627" i="13"/>
  <c r="G627" i="13"/>
  <c r="H627" i="13"/>
  <c r="I627" i="13"/>
  <c r="J627" i="13"/>
  <c r="K627" i="13"/>
  <c r="L627" i="13"/>
  <c r="M627" i="13"/>
  <c r="N627" i="13"/>
  <c r="O627" i="13"/>
  <c r="P627" i="13"/>
  <c r="Q627" i="13"/>
  <c r="R627" i="13"/>
  <c r="S627" i="13"/>
  <c r="T627" i="13"/>
  <c r="U627" i="13"/>
  <c r="V627" i="13"/>
  <c r="D605" i="13"/>
  <c r="E605" i="13"/>
  <c r="F605" i="13"/>
  <c r="G605" i="13"/>
  <c r="H605" i="13"/>
  <c r="I605" i="13"/>
  <c r="J605" i="13"/>
  <c r="K605" i="13"/>
  <c r="L605" i="13"/>
  <c r="M605" i="13"/>
  <c r="N605" i="13"/>
  <c r="O605" i="13"/>
  <c r="P605" i="13"/>
  <c r="Q605" i="13"/>
  <c r="R605" i="13"/>
  <c r="S605" i="13"/>
  <c r="T605" i="13"/>
  <c r="U605" i="13"/>
  <c r="V605" i="13"/>
  <c r="D595" i="13"/>
  <c r="E595" i="13"/>
  <c r="F595" i="13"/>
  <c r="G595" i="13"/>
  <c r="H595" i="13"/>
  <c r="I595" i="13"/>
  <c r="J595" i="13"/>
  <c r="K595" i="13"/>
  <c r="L595" i="13"/>
  <c r="M595" i="13"/>
  <c r="N595" i="13"/>
  <c r="O595" i="13"/>
  <c r="P595" i="13"/>
  <c r="Q595" i="13"/>
  <c r="R595" i="13"/>
  <c r="S595" i="13"/>
  <c r="T595" i="13"/>
  <c r="U595" i="13"/>
  <c r="V595" i="13"/>
  <c r="D589" i="13"/>
  <c r="E589" i="13"/>
  <c r="F589" i="13"/>
  <c r="G589" i="13"/>
  <c r="H589" i="13"/>
  <c r="I589" i="13"/>
  <c r="J589" i="13"/>
  <c r="K589" i="13"/>
  <c r="L589" i="13"/>
  <c r="M589" i="13"/>
  <c r="N589" i="13"/>
  <c r="O589" i="13"/>
  <c r="P589" i="13"/>
  <c r="Q589" i="13"/>
  <c r="R589" i="13"/>
  <c r="S589" i="13"/>
  <c r="T589" i="13"/>
  <c r="U589" i="13"/>
  <c r="V589" i="13"/>
  <c r="D575" i="13"/>
  <c r="E575" i="13"/>
  <c r="F575" i="13"/>
  <c r="G575" i="13"/>
  <c r="H575" i="13"/>
  <c r="I575" i="13"/>
  <c r="J575" i="13"/>
  <c r="K575" i="13"/>
  <c r="L575" i="13"/>
  <c r="M575" i="13"/>
  <c r="N575" i="13"/>
  <c r="O575" i="13"/>
  <c r="P575" i="13"/>
  <c r="Q575" i="13"/>
  <c r="R575" i="13"/>
  <c r="S575" i="13"/>
  <c r="T575" i="13"/>
  <c r="U575" i="13"/>
  <c r="V575" i="13"/>
  <c r="D570" i="13"/>
  <c r="E570" i="13"/>
  <c r="F570" i="13"/>
  <c r="G570" i="13"/>
  <c r="H570" i="13"/>
  <c r="I570" i="13"/>
  <c r="J570" i="13"/>
  <c r="K570" i="13"/>
  <c r="L570" i="13"/>
  <c r="M570" i="13"/>
  <c r="N570" i="13"/>
  <c r="O570" i="13"/>
  <c r="P570" i="13"/>
  <c r="Q570" i="13"/>
  <c r="R570" i="13"/>
  <c r="S570" i="13"/>
  <c r="T570" i="13"/>
  <c r="U570" i="13"/>
  <c r="V570" i="13"/>
  <c r="D565" i="13"/>
  <c r="E565" i="13"/>
  <c r="F565" i="13"/>
  <c r="G565" i="13"/>
  <c r="H565" i="13"/>
  <c r="I565" i="13"/>
  <c r="J565" i="13"/>
  <c r="K565" i="13"/>
  <c r="L565" i="13"/>
  <c r="M565" i="13"/>
  <c r="N565" i="13"/>
  <c r="O565" i="13"/>
  <c r="P565" i="13"/>
  <c r="Q565" i="13"/>
  <c r="R565" i="13"/>
  <c r="S565" i="13"/>
  <c r="T565" i="13"/>
  <c r="U565" i="13"/>
  <c r="V565" i="13"/>
  <c r="D562" i="13"/>
  <c r="E562" i="13"/>
  <c r="F562" i="13"/>
  <c r="G562" i="13"/>
  <c r="H562" i="13"/>
  <c r="I562" i="13"/>
  <c r="J562" i="13"/>
  <c r="K562" i="13"/>
  <c r="L562" i="13"/>
  <c r="M562" i="13"/>
  <c r="N562" i="13"/>
  <c r="O562" i="13"/>
  <c r="P562" i="13"/>
  <c r="Q562" i="13"/>
  <c r="R562" i="13"/>
  <c r="S562" i="13"/>
  <c r="T562" i="13"/>
  <c r="U562" i="13"/>
  <c r="V562" i="13"/>
  <c r="D552" i="13"/>
  <c r="E552" i="13"/>
  <c r="F552" i="13"/>
  <c r="G552" i="13"/>
  <c r="H552" i="13"/>
  <c r="I552" i="13"/>
  <c r="J552" i="13"/>
  <c r="K552" i="13"/>
  <c r="L552" i="13"/>
  <c r="M552" i="13"/>
  <c r="N552" i="13"/>
  <c r="O552" i="13"/>
  <c r="P552" i="13"/>
  <c r="Q552" i="13"/>
  <c r="R552" i="13"/>
  <c r="S552" i="13"/>
  <c r="T552" i="13"/>
  <c r="U552" i="13"/>
  <c r="V552" i="13"/>
  <c r="D534" i="13"/>
  <c r="E534" i="13"/>
  <c r="F534" i="13"/>
  <c r="G534" i="13"/>
  <c r="H534" i="13"/>
  <c r="I534" i="13"/>
  <c r="J534" i="13"/>
  <c r="K534" i="13"/>
  <c r="L534" i="13"/>
  <c r="M534" i="13"/>
  <c r="N534" i="13"/>
  <c r="O534" i="13"/>
  <c r="P534" i="13"/>
  <c r="Q534" i="13"/>
  <c r="R534" i="13"/>
  <c r="S534" i="13"/>
  <c r="T534" i="13"/>
  <c r="U534" i="13"/>
  <c r="V534" i="13"/>
  <c r="D528" i="13"/>
  <c r="E528" i="13"/>
  <c r="F528" i="13"/>
  <c r="G528" i="13"/>
  <c r="H528" i="13"/>
  <c r="I528" i="13"/>
  <c r="J528" i="13"/>
  <c r="K528" i="13"/>
  <c r="L528" i="13"/>
  <c r="M528" i="13"/>
  <c r="N528" i="13"/>
  <c r="O528" i="13"/>
  <c r="P528" i="13"/>
  <c r="Q528" i="13"/>
  <c r="R528" i="13"/>
  <c r="S528" i="13"/>
  <c r="T528" i="13"/>
  <c r="U528" i="13"/>
  <c r="V528" i="13"/>
  <c r="D526" i="13"/>
  <c r="E526" i="13"/>
  <c r="F526" i="13"/>
  <c r="G526" i="13"/>
  <c r="H526" i="13"/>
  <c r="I526" i="13"/>
  <c r="J526" i="13"/>
  <c r="K526" i="13"/>
  <c r="L526" i="13"/>
  <c r="M526" i="13"/>
  <c r="N526" i="13"/>
  <c r="O526" i="13"/>
  <c r="P526" i="13"/>
  <c r="Q526" i="13"/>
  <c r="R526" i="13"/>
  <c r="S526" i="13"/>
  <c r="T526" i="13"/>
  <c r="U526" i="13"/>
  <c r="V526" i="13"/>
  <c r="D519" i="13"/>
  <c r="E519" i="13"/>
  <c r="F519" i="13"/>
  <c r="G519" i="13"/>
  <c r="H519" i="13"/>
  <c r="I519" i="13"/>
  <c r="J519" i="13"/>
  <c r="K519" i="13"/>
  <c r="L519" i="13"/>
  <c r="M519" i="13"/>
  <c r="N519" i="13"/>
  <c r="O519" i="13"/>
  <c r="P519" i="13"/>
  <c r="Q519" i="13"/>
  <c r="R519" i="13"/>
  <c r="S519" i="13"/>
  <c r="T519" i="13"/>
  <c r="U519" i="13"/>
  <c r="V519" i="13"/>
  <c r="D496" i="13"/>
  <c r="E496" i="13"/>
  <c r="F496" i="13"/>
  <c r="G496" i="13"/>
  <c r="H496" i="13"/>
  <c r="I496" i="13"/>
  <c r="J496" i="13"/>
  <c r="K496" i="13"/>
  <c r="L496" i="13"/>
  <c r="M496" i="13"/>
  <c r="N496" i="13"/>
  <c r="O496" i="13"/>
  <c r="P496" i="13"/>
  <c r="Q496" i="13"/>
  <c r="R496" i="13"/>
  <c r="S496" i="13"/>
  <c r="T496" i="13"/>
  <c r="U496" i="13"/>
  <c r="V496" i="13"/>
  <c r="D492" i="13"/>
  <c r="E492" i="13"/>
  <c r="F492" i="13"/>
  <c r="G492" i="13"/>
  <c r="H492" i="13"/>
  <c r="I492" i="13"/>
  <c r="J492" i="13"/>
  <c r="K492" i="13"/>
  <c r="L492" i="13"/>
  <c r="M492" i="13"/>
  <c r="N492" i="13"/>
  <c r="O492" i="13"/>
  <c r="P492" i="13"/>
  <c r="Q492" i="13"/>
  <c r="R492" i="13"/>
  <c r="S492" i="13"/>
  <c r="T492" i="13"/>
  <c r="U492" i="13"/>
  <c r="V492" i="13"/>
  <c r="D490" i="13"/>
  <c r="E490" i="13"/>
  <c r="F490" i="13"/>
  <c r="G490" i="13"/>
  <c r="H490" i="13"/>
  <c r="I490" i="13"/>
  <c r="J490" i="13"/>
  <c r="K490" i="13"/>
  <c r="L490" i="13"/>
  <c r="M490" i="13"/>
  <c r="N490" i="13"/>
  <c r="O490" i="13"/>
  <c r="P490" i="13"/>
  <c r="Q490" i="13"/>
  <c r="R490" i="13"/>
  <c r="S490" i="13"/>
  <c r="T490" i="13"/>
  <c r="U490" i="13"/>
  <c r="V490" i="13"/>
  <c r="D487" i="13"/>
  <c r="E487" i="13"/>
  <c r="F487" i="13"/>
  <c r="G487" i="13"/>
  <c r="H487" i="13"/>
  <c r="I487" i="13"/>
  <c r="J487" i="13"/>
  <c r="K487" i="13"/>
  <c r="L487" i="13"/>
  <c r="M487" i="13"/>
  <c r="N487" i="13"/>
  <c r="O487" i="13"/>
  <c r="P487" i="13"/>
  <c r="Q487" i="13"/>
  <c r="R487" i="13"/>
  <c r="S487" i="13"/>
  <c r="T487" i="13"/>
  <c r="U487" i="13"/>
  <c r="V487" i="13"/>
  <c r="D482" i="13"/>
  <c r="E482" i="13"/>
  <c r="F482" i="13"/>
  <c r="G482" i="13"/>
  <c r="H482" i="13"/>
  <c r="I482" i="13"/>
  <c r="J482" i="13"/>
  <c r="K482" i="13"/>
  <c r="L482" i="13"/>
  <c r="M482" i="13"/>
  <c r="N482" i="13"/>
  <c r="O482" i="13"/>
  <c r="P482" i="13"/>
  <c r="Q482" i="13"/>
  <c r="R482" i="13"/>
  <c r="S482" i="13"/>
  <c r="T482" i="13"/>
  <c r="U482" i="13"/>
  <c r="V482" i="13"/>
  <c r="D477" i="13"/>
  <c r="E477" i="13"/>
  <c r="F477" i="13"/>
  <c r="G477" i="13"/>
  <c r="H477" i="13"/>
  <c r="I477" i="13"/>
  <c r="J477" i="13"/>
  <c r="K477" i="13"/>
  <c r="L477" i="13"/>
  <c r="M477" i="13"/>
  <c r="N477" i="13"/>
  <c r="O477" i="13"/>
  <c r="P477" i="13"/>
  <c r="Q477" i="13"/>
  <c r="R477" i="13"/>
  <c r="S477" i="13"/>
  <c r="T477" i="13"/>
  <c r="U477" i="13"/>
  <c r="V477" i="13"/>
  <c r="D472" i="13"/>
  <c r="E472" i="13"/>
  <c r="F472" i="13"/>
  <c r="G472" i="13"/>
  <c r="H472" i="13"/>
  <c r="I472" i="13"/>
  <c r="J472" i="13"/>
  <c r="K472" i="13"/>
  <c r="L472" i="13"/>
  <c r="M472" i="13"/>
  <c r="N472" i="13"/>
  <c r="O472" i="13"/>
  <c r="P472" i="13"/>
  <c r="Q472" i="13"/>
  <c r="R472" i="13"/>
  <c r="S472" i="13"/>
  <c r="T472" i="13"/>
  <c r="U472" i="13"/>
  <c r="V472" i="13"/>
  <c r="D461" i="13"/>
  <c r="E461" i="13"/>
  <c r="F461" i="13"/>
  <c r="G461" i="13"/>
  <c r="H461" i="13"/>
  <c r="I461" i="13"/>
  <c r="J461" i="13"/>
  <c r="K461" i="13"/>
  <c r="L461" i="13"/>
  <c r="M461" i="13"/>
  <c r="N461" i="13"/>
  <c r="O461" i="13"/>
  <c r="P461" i="13"/>
  <c r="Q461" i="13"/>
  <c r="R461" i="13"/>
  <c r="S461" i="13"/>
  <c r="T461" i="13"/>
  <c r="U461" i="13"/>
  <c r="V461" i="13"/>
  <c r="D455" i="13"/>
  <c r="E455" i="13"/>
  <c r="F455" i="13"/>
  <c r="G455" i="13"/>
  <c r="H455" i="13"/>
  <c r="I455" i="13"/>
  <c r="J455" i="13"/>
  <c r="K455" i="13"/>
  <c r="L455" i="13"/>
  <c r="M455" i="13"/>
  <c r="N455" i="13"/>
  <c r="O455" i="13"/>
  <c r="P455" i="13"/>
  <c r="Q455" i="13"/>
  <c r="R455" i="13"/>
  <c r="S455" i="13"/>
  <c r="T455" i="13"/>
  <c r="U455" i="13"/>
  <c r="V455" i="13"/>
  <c r="D436" i="13"/>
  <c r="E436" i="13"/>
  <c r="F436" i="13"/>
  <c r="G436" i="13"/>
  <c r="H436" i="13"/>
  <c r="I436" i="13"/>
  <c r="J436" i="13"/>
  <c r="K436" i="13"/>
  <c r="L436" i="13"/>
  <c r="M436" i="13"/>
  <c r="N436" i="13"/>
  <c r="O436" i="13"/>
  <c r="P436" i="13"/>
  <c r="Q436" i="13"/>
  <c r="R436" i="13"/>
  <c r="S436" i="13"/>
  <c r="T436" i="13"/>
  <c r="U436" i="13"/>
  <c r="V436" i="13"/>
  <c r="D429" i="13"/>
  <c r="E429" i="13"/>
  <c r="F429" i="13"/>
  <c r="G429" i="13"/>
  <c r="H429" i="13"/>
  <c r="I429" i="13"/>
  <c r="J429" i="13"/>
  <c r="K429" i="13"/>
  <c r="L429" i="13"/>
  <c r="M429" i="13"/>
  <c r="N429" i="13"/>
  <c r="O429" i="13"/>
  <c r="P429" i="13"/>
  <c r="Q429" i="13"/>
  <c r="R429" i="13"/>
  <c r="S429" i="13"/>
  <c r="T429" i="13"/>
  <c r="U429" i="13"/>
  <c r="V429" i="13"/>
  <c r="D415" i="13"/>
  <c r="E415" i="13"/>
  <c r="F415" i="13"/>
  <c r="G415" i="13"/>
  <c r="H415" i="13"/>
  <c r="I415" i="13"/>
  <c r="J415" i="13"/>
  <c r="K415" i="13"/>
  <c r="L415" i="13"/>
  <c r="M415" i="13"/>
  <c r="N415" i="13"/>
  <c r="O415" i="13"/>
  <c r="P415" i="13"/>
  <c r="Q415" i="13"/>
  <c r="R415" i="13"/>
  <c r="S415" i="13"/>
  <c r="T415" i="13"/>
  <c r="U415" i="13"/>
  <c r="V415" i="13"/>
  <c r="D409" i="13"/>
  <c r="E409" i="13"/>
  <c r="F409" i="13"/>
  <c r="G409" i="13"/>
  <c r="H409" i="13"/>
  <c r="I409" i="13"/>
  <c r="J409" i="13"/>
  <c r="K409" i="13"/>
  <c r="L409" i="13"/>
  <c r="M409" i="13"/>
  <c r="N409" i="13"/>
  <c r="O409" i="13"/>
  <c r="P409" i="13"/>
  <c r="Q409" i="13"/>
  <c r="R409" i="13"/>
  <c r="S409" i="13"/>
  <c r="T409" i="13"/>
  <c r="U409" i="13"/>
  <c r="V409" i="13"/>
  <c r="D400" i="13"/>
  <c r="E400" i="13"/>
  <c r="F400" i="13"/>
  <c r="G400" i="13"/>
  <c r="H400" i="13"/>
  <c r="I400" i="13"/>
  <c r="J400" i="13"/>
  <c r="K400" i="13"/>
  <c r="L400" i="13"/>
  <c r="M400" i="13"/>
  <c r="N400" i="13"/>
  <c r="O400" i="13"/>
  <c r="P400" i="13"/>
  <c r="Q400" i="13"/>
  <c r="R400" i="13"/>
  <c r="S400" i="13"/>
  <c r="T400" i="13"/>
  <c r="U400" i="13"/>
  <c r="V400" i="13"/>
  <c r="D363" i="13"/>
  <c r="E363" i="13"/>
  <c r="F363" i="13"/>
  <c r="G363" i="13"/>
  <c r="H363" i="13"/>
  <c r="I363" i="13"/>
  <c r="J363" i="13"/>
  <c r="K363" i="13"/>
  <c r="L363" i="13"/>
  <c r="M363" i="13"/>
  <c r="N363" i="13"/>
  <c r="O363" i="13"/>
  <c r="P363" i="13"/>
  <c r="Q363" i="13"/>
  <c r="R363" i="13"/>
  <c r="S363" i="13"/>
  <c r="T363" i="13"/>
  <c r="U363" i="13"/>
  <c r="V363" i="13"/>
  <c r="D346" i="13"/>
  <c r="E346" i="13"/>
  <c r="F346" i="13"/>
  <c r="G346" i="13"/>
  <c r="H346" i="13"/>
  <c r="I346" i="13"/>
  <c r="J346" i="13"/>
  <c r="K346" i="13"/>
  <c r="L346" i="13"/>
  <c r="M346" i="13"/>
  <c r="N346" i="13"/>
  <c r="O346" i="13"/>
  <c r="P346" i="13"/>
  <c r="Q346" i="13"/>
  <c r="R346" i="13"/>
  <c r="S346" i="13"/>
  <c r="T346" i="13"/>
  <c r="U346" i="13"/>
  <c r="V346" i="13"/>
  <c r="D338" i="13"/>
  <c r="E338" i="13"/>
  <c r="F338" i="13"/>
  <c r="G338" i="13"/>
  <c r="H338" i="13"/>
  <c r="I338" i="13"/>
  <c r="J338" i="13"/>
  <c r="K338" i="13"/>
  <c r="L338" i="13"/>
  <c r="M338" i="13"/>
  <c r="N338" i="13"/>
  <c r="O338" i="13"/>
  <c r="P338" i="13"/>
  <c r="Q338" i="13"/>
  <c r="R338" i="13"/>
  <c r="S338" i="13"/>
  <c r="T338" i="13"/>
  <c r="U338" i="13"/>
  <c r="V338" i="13"/>
  <c r="D333" i="13"/>
  <c r="E333" i="13"/>
  <c r="F333" i="13"/>
  <c r="G333" i="13"/>
  <c r="H333" i="13"/>
  <c r="I333" i="13"/>
  <c r="J333" i="13"/>
  <c r="K333" i="13"/>
  <c r="L333" i="13"/>
  <c r="M333" i="13"/>
  <c r="N333" i="13"/>
  <c r="O333" i="13"/>
  <c r="P333" i="13"/>
  <c r="Q333" i="13"/>
  <c r="R333" i="13"/>
  <c r="S333" i="13"/>
  <c r="T333" i="13"/>
  <c r="U333" i="13"/>
  <c r="V333" i="13"/>
  <c r="D330" i="13"/>
  <c r="E330" i="13"/>
  <c r="F330" i="13"/>
  <c r="G330" i="13"/>
  <c r="H330" i="13"/>
  <c r="I330" i="13"/>
  <c r="J330" i="13"/>
  <c r="K330" i="13"/>
  <c r="L330" i="13"/>
  <c r="M330" i="13"/>
  <c r="N330" i="13"/>
  <c r="O330" i="13"/>
  <c r="P330" i="13"/>
  <c r="Q330" i="13"/>
  <c r="R330" i="13"/>
  <c r="S330" i="13"/>
  <c r="T330" i="13"/>
  <c r="U330" i="13"/>
  <c r="V330" i="13"/>
  <c r="D320" i="13"/>
  <c r="E320" i="13"/>
  <c r="F320" i="13"/>
  <c r="G320" i="13"/>
  <c r="H320" i="13"/>
  <c r="I320" i="13"/>
  <c r="J320" i="13"/>
  <c r="K320" i="13"/>
  <c r="L320" i="13"/>
  <c r="M320" i="13"/>
  <c r="N320" i="13"/>
  <c r="O320" i="13"/>
  <c r="P320" i="13"/>
  <c r="Q320" i="13"/>
  <c r="R320" i="13"/>
  <c r="S320" i="13"/>
  <c r="T320" i="13"/>
  <c r="U320" i="13"/>
  <c r="V320" i="13"/>
  <c r="D314" i="13"/>
  <c r="E314" i="13"/>
  <c r="F314" i="13"/>
  <c r="G314" i="13"/>
  <c r="H314" i="13"/>
  <c r="I314" i="13"/>
  <c r="J314" i="13"/>
  <c r="K314" i="13"/>
  <c r="L314" i="13"/>
  <c r="M314" i="13"/>
  <c r="N314" i="13"/>
  <c r="O314" i="13"/>
  <c r="P314" i="13"/>
  <c r="Q314" i="13"/>
  <c r="R314" i="13"/>
  <c r="S314" i="13"/>
  <c r="T314" i="13"/>
  <c r="U314" i="13"/>
  <c r="V314" i="13"/>
  <c r="D275" i="13"/>
  <c r="E275" i="13"/>
  <c r="F275" i="13"/>
  <c r="G275" i="13"/>
  <c r="H275" i="13"/>
  <c r="I275" i="13"/>
  <c r="J275" i="13"/>
  <c r="K275" i="13"/>
  <c r="L275" i="13"/>
  <c r="M275" i="13"/>
  <c r="N275" i="13"/>
  <c r="O275" i="13"/>
  <c r="P275" i="13"/>
  <c r="Q275" i="13"/>
  <c r="R275" i="13"/>
  <c r="S275" i="13"/>
  <c r="T275" i="13"/>
  <c r="U275" i="13"/>
  <c r="V275" i="13"/>
  <c r="D266" i="13"/>
  <c r="E266" i="13"/>
  <c r="F266" i="13"/>
  <c r="G266" i="13"/>
  <c r="H266" i="13"/>
  <c r="I266" i="13"/>
  <c r="J266" i="13"/>
  <c r="K266" i="13"/>
  <c r="L266" i="13"/>
  <c r="M266" i="13"/>
  <c r="N266" i="13"/>
  <c r="O266" i="13"/>
  <c r="P266" i="13"/>
  <c r="Q266" i="13"/>
  <c r="R266" i="13"/>
  <c r="S266" i="13"/>
  <c r="T266" i="13"/>
  <c r="U266" i="13"/>
  <c r="V266" i="13"/>
  <c r="D258" i="13"/>
  <c r="E258" i="13"/>
  <c r="F258" i="13"/>
  <c r="G258" i="13"/>
  <c r="H258" i="13"/>
  <c r="I258" i="13"/>
  <c r="J258" i="13"/>
  <c r="K258" i="13"/>
  <c r="L258" i="13"/>
  <c r="M258" i="13"/>
  <c r="N258" i="13"/>
  <c r="O258" i="13"/>
  <c r="P258" i="13"/>
  <c r="Q258" i="13"/>
  <c r="R258" i="13"/>
  <c r="S258" i="13"/>
  <c r="T258" i="13"/>
  <c r="U258" i="13"/>
  <c r="V258" i="13"/>
  <c r="D247" i="13"/>
  <c r="E247" i="13"/>
  <c r="F247" i="13"/>
  <c r="G247" i="13"/>
  <c r="H247" i="13"/>
  <c r="I247" i="13"/>
  <c r="J247" i="13"/>
  <c r="K247" i="13"/>
  <c r="L247" i="13"/>
  <c r="M247" i="13"/>
  <c r="N247" i="13"/>
  <c r="O247" i="13"/>
  <c r="P247" i="13"/>
  <c r="Q247" i="13"/>
  <c r="R247" i="13"/>
  <c r="S247" i="13"/>
  <c r="T247" i="13"/>
  <c r="U247" i="13"/>
  <c r="V247" i="13"/>
  <c r="D240" i="13"/>
  <c r="E240" i="13"/>
  <c r="F240" i="13"/>
  <c r="G240" i="13"/>
  <c r="H240" i="13"/>
  <c r="I240" i="13"/>
  <c r="J240" i="13"/>
  <c r="K240" i="13"/>
  <c r="L240" i="13"/>
  <c r="M240" i="13"/>
  <c r="N240" i="13"/>
  <c r="O240" i="13"/>
  <c r="P240" i="13"/>
  <c r="Q240" i="13"/>
  <c r="R240" i="13"/>
  <c r="S240" i="13"/>
  <c r="T240" i="13"/>
  <c r="U240" i="13"/>
  <c r="V240" i="13"/>
  <c r="D236" i="13"/>
  <c r="E236" i="13"/>
  <c r="F236" i="13"/>
  <c r="G236" i="13"/>
  <c r="H236" i="13"/>
  <c r="I236" i="13"/>
  <c r="J236" i="13"/>
  <c r="K236" i="13"/>
  <c r="L236" i="13"/>
  <c r="M236" i="13"/>
  <c r="N236" i="13"/>
  <c r="O236" i="13"/>
  <c r="P236" i="13"/>
  <c r="Q236" i="13"/>
  <c r="R236" i="13"/>
  <c r="S236" i="13"/>
  <c r="T236" i="13"/>
  <c r="U236" i="13"/>
  <c r="V236" i="13"/>
  <c r="D224" i="13"/>
  <c r="E224" i="13"/>
  <c r="F224" i="13"/>
  <c r="G224" i="13"/>
  <c r="H224" i="13"/>
  <c r="I224" i="13"/>
  <c r="J224" i="13"/>
  <c r="K224" i="13"/>
  <c r="L224" i="13"/>
  <c r="M224" i="13"/>
  <c r="N224" i="13"/>
  <c r="O224" i="13"/>
  <c r="P224" i="13"/>
  <c r="Q224" i="13"/>
  <c r="R224" i="13"/>
  <c r="S224" i="13"/>
  <c r="T224" i="13"/>
  <c r="U224" i="13"/>
  <c r="V224" i="13"/>
  <c r="D220" i="13"/>
  <c r="E220" i="13"/>
  <c r="F220" i="13"/>
  <c r="G220" i="13"/>
  <c r="H220" i="13"/>
  <c r="I220" i="13"/>
  <c r="J220" i="13"/>
  <c r="K220" i="13"/>
  <c r="L220" i="13"/>
  <c r="M220" i="13"/>
  <c r="N220" i="13"/>
  <c r="O220" i="13"/>
  <c r="P220" i="13"/>
  <c r="Q220" i="13"/>
  <c r="R220" i="13"/>
  <c r="S220" i="13"/>
  <c r="T220" i="13"/>
  <c r="U220" i="13"/>
  <c r="V220" i="13"/>
  <c r="D216" i="13"/>
  <c r="E216" i="13"/>
  <c r="F216" i="13"/>
  <c r="G216" i="13"/>
  <c r="H216" i="13"/>
  <c r="I216" i="13"/>
  <c r="J216" i="13"/>
  <c r="K216" i="13"/>
  <c r="L216" i="13"/>
  <c r="M216" i="13"/>
  <c r="N216" i="13"/>
  <c r="O216" i="13"/>
  <c r="P216" i="13"/>
  <c r="Q216" i="13"/>
  <c r="R216" i="13"/>
  <c r="S216" i="13"/>
  <c r="T216" i="13"/>
  <c r="U216" i="13"/>
  <c r="V216" i="13"/>
  <c r="D214" i="13"/>
  <c r="E214" i="13"/>
  <c r="F214" i="13"/>
  <c r="G214" i="13"/>
  <c r="H214" i="13"/>
  <c r="I214" i="13"/>
  <c r="J214" i="13"/>
  <c r="K214" i="13"/>
  <c r="L214" i="13"/>
  <c r="M214" i="13"/>
  <c r="N214" i="13"/>
  <c r="O214" i="13"/>
  <c r="P214" i="13"/>
  <c r="Q214" i="13"/>
  <c r="R214" i="13"/>
  <c r="S214" i="13"/>
  <c r="T214" i="13"/>
  <c r="U214" i="13"/>
  <c r="V214" i="13"/>
  <c r="D210" i="13"/>
  <c r="E210" i="13"/>
  <c r="F210" i="13"/>
  <c r="G210" i="13"/>
  <c r="H210" i="13"/>
  <c r="I210" i="13"/>
  <c r="J210" i="13"/>
  <c r="K210" i="13"/>
  <c r="L210" i="13"/>
  <c r="M210" i="13"/>
  <c r="N210" i="13"/>
  <c r="O210" i="13"/>
  <c r="P210" i="13"/>
  <c r="Q210" i="13"/>
  <c r="R210" i="13"/>
  <c r="S210" i="13"/>
  <c r="T210" i="13"/>
  <c r="U210" i="13"/>
  <c r="V210" i="13"/>
  <c r="D195" i="13"/>
  <c r="E195" i="13"/>
  <c r="F195" i="13"/>
  <c r="G195" i="13"/>
  <c r="H195" i="13"/>
  <c r="I195" i="13"/>
  <c r="J195" i="13"/>
  <c r="K195" i="13"/>
  <c r="L195" i="13"/>
  <c r="M195" i="13"/>
  <c r="N195" i="13"/>
  <c r="O195" i="13"/>
  <c r="P195" i="13"/>
  <c r="Q195" i="13"/>
  <c r="R195" i="13"/>
  <c r="S195" i="13"/>
  <c r="T195" i="13"/>
  <c r="U195" i="13"/>
  <c r="V195" i="13"/>
  <c r="D190" i="13"/>
  <c r="E190" i="13"/>
  <c r="F190" i="13"/>
  <c r="G190" i="13"/>
  <c r="H190" i="13"/>
  <c r="I190" i="13"/>
  <c r="J190" i="13"/>
  <c r="K190" i="13"/>
  <c r="L190" i="13"/>
  <c r="M190" i="13"/>
  <c r="N190" i="13"/>
  <c r="O190" i="13"/>
  <c r="P190" i="13"/>
  <c r="Q190" i="13"/>
  <c r="R190" i="13"/>
  <c r="S190" i="13"/>
  <c r="T190" i="13"/>
  <c r="U190" i="13"/>
  <c r="V190" i="13"/>
  <c r="D188" i="13"/>
  <c r="E188" i="13"/>
  <c r="F188" i="13"/>
  <c r="G188" i="13"/>
  <c r="H188" i="13"/>
  <c r="I188" i="13"/>
  <c r="J188" i="13"/>
  <c r="K188" i="13"/>
  <c r="L188" i="13"/>
  <c r="M188" i="13"/>
  <c r="N188" i="13"/>
  <c r="O188" i="13"/>
  <c r="P188" i="13"/>
  <c r="Q188" i="13"/>
  <c r="R188" i="13"/>
  <c r="S188" i="13"/>
  <c r="T188" i="13"/>
  <c r="U188" i="13"/>
  <c r="V188" i="13"/>
  <c r="D169" i="13"/>
  <c r="E169" i="13"/>
  <c r="F169" i="13"/>
  <c r="G169" i="13"/>
  <c r="H169" i="13"/>
  <c r="I169" i="13"/>
  <c r="J169" i="13"/>
  <c r="K169" i="13"/>
  <c r="L169" i="13"/>
  <c r="M169" i="13"/>
  <c r="N169" i="13"/>
  <c r="O169" i="13"/>
  <c r="P169" i="13"/>
  <c r="Q169" i="13"/>
  <c r="R169" i="13"/>
  <c r="S169" i="13"/>
  <c r="T169" i="13"/>
  <c r="U169" i="13"/>
  <c r="V169" i="13"/>
  <c r="D151" i="13"/>
  <c r="E151" i="13"/>
  <c r="F151" i="13"/>
  <c r="G151" i="13"/>
  <c r="H151" i="13"/>
  <c r="I151" i="13"/>
  <c r="J151" i="13"/>
  <c r="K151" i="13"/>
  <c r="L151" i="13"/>
  <c r="M151" i="13"/>
  <c r="N151" i="13"/>
  <c r="O151" i="13"/>
  <c r="P151" i="13"/>
  <c r="Q151" i="13"/>
  <c r="R151" i="13"/>
  <c r="S151" i="13"/>
  <c r="T151" i="13"/>
  <c r="U151" i="13"/>
  <c r="V151" i="13"/>
  <c r="D133" i="13"/>
  <c r="E133" i="13"/>
  <c r="F133" i="13"/>
  <c r="G133" i="13"/>
  <c r="H133" i="13"/>
  <c r="I133" i="13"/>
  <c r="J133" i="13"/>
  <c r="K133" i="13"/>
  <c r="L133" i="13"/>
  <c r="M133" i="13"/>
  <c r="N133" i="13"/>
  <c r="O133" i="13"/>
  <c r="P133" i="13"/>
  <c r="Q133" i="13"/>
  <c r="R133" i="13"/>
  <c r="S133" i="13"/>
  <c r="T133" i="13"/>
  <c r="U133" i="13"/>
  <c r="V133" i="13"/>
  <c r="D131" i="13"/>
  <c r="E131" i="13"/>
  <c r="F131" i="13"/>
  <c r="G131" i="13"/>
  <c r="H131" i="13"/>
  <c r="I131" i="13"/>
  <c r="J131" i="13"/>
  <c r="K131" i="13"/>
  <c r="L131" i="13"/>
  <c r="M131" i="13"/>
  <c r="N131" i="13"/>
  <c r="O131" i="13"/>
  <c r="P131" i="13"/>
  <c r="Q131" i="13"/>
  <c r="R131" i="13"/>
  <c r="S131" i="13"/>
  <c r="T131" i="13"/>
  <c r="U131" i="13"/>
  <c r="V131" i="13"/>
  <c r="D127" i="13"/>
  <c r="E127" i="13"/>
  <c r="F127" i="13"/>
  <c r="G127" i="13"/>
  <c r="H127" i="13"/>
  <c r="I127" i="13"/>
  <c r="J127" i="13"/>
  <c r="K127" i="13"/>
  <c r="L127" i="13"/>
  <c r="M127" i="13"/>
  <c r="N127" i="13"/>
  <c r="O127" i="13"/>
  <c r="P127" i="13"/>
  <c r="Q127" i="13"/>
  <c r="R127" i="13"/>
  <c r="S127" i="13"/>
  <c r="T127" i="13"/>
  <c r="U127" i="13"/>
  <c r="V127" i="13"/>
  <c r="D122" i="13"/>
  <c r="E122" i="13"/>
  <c r="F122" i="13"/>
  <c r="G122" i="13"/>
  <c r="H122" i="13"/>
  <c r="I122" i="13"/>
  <c r="J122" i="13"/>
  <c r="K122" i="13"/>
  <c r="L122" i="13"/>
  <c r="M122" i="13"/>
  <c r="N122" i="13"/>
  <c r="O122" i="13"/>
  <c r="P122" i="13"/>
  <c r="Q122" i="13"/>
  <c r="R122" i="13"/>
  <c r="S122" i="13"/>
  <c r="T122" i="13"/>
  <c r="U122" i="13"/>
  <c r="V122" i="13"/>
  <c r="D116" i="13"/>
  <c r="E116" i="13"/>
  <c r="F116" i="13"/>
  <c r="G116" i="13"/>
  <c r="H116" i="13"/>
  <c r="I116" i="13"/>
  <c r="J116" i="13"/>
  <c r="K116" i="13"/>
  <c r="L116" i="13"/>
  <c r="M116" i="13"/>
  <c r="N116" i="13"/>
  <c r="O116" i="13"/>
  <c r="P116" i="13"/>
  <c r="Q116" i="13"/>
  <c r="R116" i="13"/>
  <c r="S116" i="13"/>
  <c r="T116" i="13"/>
  <c r="U116" i="13"/>
  <c r="V116" i="13"/>
  <c r="D109" i="13"/>
  <c r="E109" i="13"/>
  <c r="F109" i="13"/>
  <c r="G109" i="13"/>
  <c r="H109" i="13"/>
  <c r="I109" i="13"/>
  <c r="J109" i="13"/>
  <c r="K109" i="13"/>
  <c r="L109" i="13"/>
  <c r="M109" i="13"/>
  <c r="N109" i="13"/>
  <c r="O109" i="13"/>
  <c r="P109" i="13"/>
  <c r="Q109" i="13"/>
  <c r="R109" i="13"/>
  <c r="S109" i="13"/>
  <c r="T109" i="13"/>
  <c r="U109" i="13"/>
  <c r="V109" i="13"/>
  <c r="D103" i="13"/>
  <c r="E103" i="13"/>
  <c r="F103" i="13"/>
  <c r="G103" i="13"/>
  <c r="H103" i="13"/>
  <c r="I103" i="13"/>
  <c r="J103" i="13"/>
  <c r="K103" i="13"/>
  <c r="L103" i="13"/>
  <c r="M103" i="13"/>
  <c r="N103" i="13"/>
  <c r="O103" i="13"/>
  <c r="P103" i="13"/>
  <c r="Q103" i="13"/>
  <c r="R103" i="13"/>
  <c r="S103" i="13"/>
  <c r="T103" i="13"/>
  <c r="U103" i="13"/>
  <c r="V103" i="13"/>
  <c r="D87" i="13"/>
  <c r="E87" i="13"/>
  <c r="F87" i="13"/>
  <c r="G87" i="13"/>
  <c r="H87" i="13"/>
  <c r="I87" i="13"/>
  <c r="J87" i="13"/>
  <c r="K87" i="13"/>
  <c r="L87" i="13"/>
  <c r="M87" i="13"/>
  <c r="N87" i="13"/>
  <c r="O87" i="13"/>
  <c r="P87" i="13"/>
  <c r="Q87" i="13"/>
  <c r="R87" i="13"/>
  <c r="S87" i="13"/>
  <c r="T87" i="13"/>
  <c r="U87" i="13"/>
  <c r="V87" i="13"/>
  <c r="D78" i="13"/>
  <c r="E78" i="13"/>
  <c r="F78" i="13"/>
  <c r="G78" i="13"/>
  <c r="H78" i="13"/>
  <c r="I78" i="13"/>
  <c r="J78" i="13"/>
  <c r="K78" i="13"/>
  <c r="L78" i="13"/>
  <c r="M78" i="13"/>
  <c r="N78" i="13"/>
  <c r="O78" i="13"/>
  <c r="P78" i="13"/>
  <c r="Q78" i="13"/>
  <c r="R78" i="13"/>
  <c r="S78" i="13"/>
  <c r="T78" i="13"/>
  <c r="U78" i="13"/>
  <c r="V78" i="13"/>
  <c r="D75" i="13"/>
  <c r="E75" i="13"/>
  <c r="F75" i="13"/>
  <c r="G75" i="13"/>
  <c r="H75" i="13"/>
  <c r="I75" i="13"/>
  <c r="J75" i="13"/>
  <c r="K75" i="13"/>
  <c r="L75" i="13"/>
  <c r="M75" i="13"/>
  <c r="N75" i="13"/>
  <c r="O75" i="13"/>
  <c r="P75" i="13"/>
  <c r="Q75" i="13"/>
  <c r="R75" i="13"/>
  <c r="S75" i="13"/>
  <c r="T75" i="13"/>
  <c r="U75" i="13"/>
  <c r="V75" i="13"/>
  <c r="D59" i="13"/>
  <c r="E59" i="13"/>
  <c r="F59" i="13"/>
  <c r="G59" i="13"/>
  <c r="H59" i="13"/>
  <c r="I59" i="13"/>
  <c r="J59" i="13"/>
  <c r="K59" i="13"/>
  <c r="L59" i="13"/>
  <c r="M59" i="13"/>
  <c r="N59" i="13"/>
  <c r="O59" i="13"/>
  <c r="P59" i="13"/>
  <c r="Q59" i="13"/>
  <c r="R59" i="13"/>
  <c r="S59" i="13"/>
  <c r="T59" i="13"/>
  <c r="U59" i="13"/>
  <c r="V59" i="13"/>
  <c r="D56" i="13"/>
  <c r="E56" i="13"/>
  <c r="F56" i="13"/>
  <c r="G56" i="13"/>
  <c r="H56" i="13"/>
  <c r="I56" i="13"/>
  <c r="J56" i="13"/>
  <c r="K56" i="13"/>
  <c r="L56" i="13"/>
  <c r="M56" i="13"/>
  <c r="N56" i="13"/>
  <c r="O56" i="13"/>
  <c r="P56" i="13"/>
  <c r="Q56" i="13"/>
  <c r="R56" i="13"/>
  <c r="S56" i="13"/>
  <c r="T56" i="13"/>
  <c r="U56" i="13"/>
  <c r="V56" i="13"/>
  <c r="D52" i="13"/>
  <c r="E52" i="13"/>
  <c r="F52" i="13"/>
  <c r="G52" i="13"/>
  <c r="H52" i="13"/>
  <c r="I52" i="13"/>
  <c r="J52" i="13"/>
  <c r="K52" i="13"/>
  <c r="L52" i="13"/>
  <c r="M52" i="13"/>
  <c r="N52" i="13"/>
  <c r="O52" i="13"/>
  <c r="P52" i="13"/>
  <c r="Q52" i="13"/>
  <c r="R52" i="13"/>
  <c r="S52" i="13"/>
  <c r="T52" i="13"/>
  <c r="U52" i="13"/>
  <c r="V52" i="13"/>
  <c r="D45" i="13"/>
  <c r="E45" i="13"/>
  <c r="F45" i="13"/>
  <c r="G45" i="13"/>
  <c r="H45" i="13"/>
  <c r="I45" i="13"/>
  <c r="J45" i="13"/>
  <c r="K45" i="13"/>
  <c r="L45" i="13"/>
  <c r="M45" i="13"/>
  <c r="N45" i="13"/>
  <c r="O45" i="13"/>
  <c r="P45" i="13"/>
  <c r="Q45" i="13"/>
  <c r="R45" i="13"/>
  <c r="S45" i="13"/>
  <c r="T45" i="13"/>
  <c r="U45" i="13"/>
  <c r="V45" i="13"/>
  <c r="D38" i="13"/>
  <c r="E38" i="13"/>
  <c r="F38" i="13"/>
  <c r="G38" i="13"/>
  <c r="H38" i="13"/>
  <c r="I38" i="13"/>
  <c r="J38" i="13"/>
  <c r="K38" i="13"/>
  <c r="L38" i="13"/>
  <c r="M38" i="13"/>
  <c r="N38" i="13"/>
  <c r="O38" i="13"/>
  <c r="P38" i="13"/>
  <c r="Q38" i="13"/>
  <c r="R38" i="13"/>
  <c r="S38" i="13"/>
  <c r="T38" i="13"/>
  <c r="U38" i="13"/>
  <c r="V38" i="13"/>
  <c r="D31" i="13"/>
  <c r="E31" i="13"/>
  <c r="F31" i="13"/>
  <c r="G31" i="13"/>
  <c r="H31" i="13"/>
  <c r="I31" i="13"/>
  <c r="J31" i="13"/>
  <c r="K31" i="13"/>
  <c r="L31" i="13"/>
  <c r="M31" i="13"/>
  <c r="N31" i="13"/>
  <c r="O31" i="13"/>
  <c r="P31" i="13"/>
  <c r="Q31" i="13"/>
  <c r="R31" i="13"/>
  <c r="S31" i="13"/>
  <c r="T31" i="13"/>
  <c r="U31" i="13"/>
  <c r="V31" i="13"/>
  <c r="V28" i="13"/>
  <c r="D28" i="13"/>
  <c r="E28" i="13"/>
  <c r="F28" i="13"/>
  <c r="G28" i="13"/>
  <c r="H28" i="13"/>
  <c r="I28" i="13"/>
  <c r="J28" i="13"/>
  <c r="K28" i="13"/>
  <c r="L28" i="13"/>
  <c r="M28" i="13"/>
  <c r="N28" i="13"/>
  <c r="O28" i="13"/>
  <c r="P28" i="13"/>
  <c r="Q28" i="13"/>
  <c r="R28" i="13"/>
  <c r="S28" i="13"/>
  <c r="T28" i="13"/>
  <c r="U28" i="13"/>
  <c r="D23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R23" i="13"/>
  <c r="S23" i="13"/>
  <c r="T23" i="13"/>
  <c r="U23" i="13"/>
  <c r="V23" i="13"/>
  <c r="D20" i="13"/>
  <c r="D19" i="13" s="1"/>
  <c r="E20" i="13"/>
  <c r="F20" i="13"/>
  <c r="G20" i="13"/>
  <c r="H20" i="13"/>
  <c r="H19" i="13" s="1"/>
  <c r="I20" i="13"/>
  <c r="I19" i="13" s="1"/>
  <c r="J20" i="13"/>
  <c r="K20" i="13"/>
  <c r="L20" i="13"/>
  <c r="M20" i="13"/>
  <c r="N20" i="13"/>
  <c r="O20" i="13"/>
  <c r="P20" i="13"/>
  <c r="P19" i="13" s="1"/>
  <c r="Q20" i="13"/>
  <c r="R20" i="13"/>
  <c r="S20" i="13"/>
  <c r="T20" i="13"/>
  <c r="T19" i="13" s="1"/>
  <c r="U20" i="13"/>
  <c r="V20" i="13"/>
  <c r="O19" i="13"/>
  <c r="D992" i="4"/>
  <c r="E992" i="4"/>
  <c r="F992" i="4"/>
  <c r="G992" i="4"/>
  <c r="H992" i="4"/>
  <c r="I992" i="4"/>
  <c r="J992" i="4"/>
  <c r="K992" i="4"/>
  <c r="L992" i="4"/>
  <c r="M992" i="4"/>
  <c r="N992" i="4"/>
  <c r="O992" i="4"/>
  <c r="P992" i="4"/>
  <c r="S992" i="4"/>
  <c r="T992" i="4"/>
  <c r="D990" i="4"/>
  <c r="E990" i="4"/>
  <c r="F990" i="4"/>
  <c r="G990" i="4"/>
  <c r="H990" i="4"/>
  <c r="I990" i="4"/>
  <c r="J990" i="4"/>
  <c r="K990" i="4"/>
  <c r="L990" i="4"/>
  <c r="M990" i="4"/>
  <c r="N990" i="4"/>
  <c r="O990" i="4"/>
  <c r="P990" i="4"/>
  <c r="S990" i="4"/>
  <c r="T990" i="4"/>
  <c r="D987" i="4"/>
  <c r="E987" i="4"/>
  <c r="F987" i="4"/>
  <c r="G987" i="4"/>
  <c r="H987" i="4"/>
  <c r="I987" i="4"/>
  <c r="J987" i="4"/>
  <c r="K987" i="4"/>
  <c r="L987" i="4"/>
  <c r="M987" i="4"/>
  <c r="N987" i="4"/>
  <c r="O987" i="4"/>
  <c r="P987" i="4"/>
  <c r="S987" i="4"/>
  <c r="T987" i="4"/>
  <c r="D984" i="4"/>
  <c r="E984" i="4"/>
  <c r="F984" i="4"/>
  <c r="G984" i="4"/>
  <c r="H984" i="4"/>
  <c r="I984" i="4"/>
  <c r="J984" i="4"/>
  <c r="K984" i="4"/>
  <c r="L984" i="4"/>
  <c r="M984" i="4"/>
  <c r="N984" i="4"/>
  <c r="O984" i="4"/>
  <c r="P984" i="4"/>
  <c r="S984" i="4"/>
  <c r="T984" i="4"/>
  <c r="D982" i="4"/>
  <c r="E982" i="4"/>
  <c r="F982" i="4"/>
  <c r="G982" i="4"/>
  <c r="H982" i="4"/>
  <c r="I982" i="4"/>
  <c r="J982" i="4"/>
  <c r="K982" i="4"/>
  <c r="L982" i="4"/>
  <c r="M982" i="4"/>
  <c r="N982" i="4"/>
  <c r="O982" i="4"/>
  <c r="P982" i="4"/>
  <c r="S982" i="4"/>
  <c r="T982" i="4"/>
  <c r="D980" i="4"/>
  <c r="E980" i="4"/>
  <c r="F980" i="4"/>
  <c r="G980" i="4"/>
  <c r="H980" i="4"/>
  <c r="I980" i="4"/>
  <c r="J980" i="4"/>
  <c r="K980" i="4"/>
  <c r="L980" i="4"/>
  <c r="M980" i="4"/>
  <c r="N980" i="4"/>
  <c r="O980" i="4"/>
  <c r="P980" i="4"/>
  <c r="S980" i="4"/>
  <c r="T980" i="4"/>
  <c r="D978" i="4"/>
  <c r="E978" i="4"/>
  <c r="F978" i="4"/>
  <c r="G978" i="4"/>
  <c r="H978" i="4"/>
  <c r="I978" i="4"/>
  <c r="J978" i="4"/>
  <c r="K978" i="4"/>
  <c r="L978" i="4"/>
  <c r="M978" i="4"/>
  <c r="N978" i="4"/>
  <c r="O978" i="4"/>
  <c r="P978" i="4"/>
  <c r="S978" i="4"/>
  <c r="T978" i="4"/>
  <c r="D972" i="4"/>
  <c r="E972" i="4"/>
  <c r="F972" i="4"/>
  <c r="G972" i="4"/>
  <c r="H972" i="4"/>
  <c r="I972" i="4"/>
  <c r="J972" i="4"/>
  <c r="K972" i="4"/>
  <c r="L972" i="4"/>
  <c r="M972" i="4"/>
  <c r="N972" i="4"/>
  <c r="O972" i="4"/>
  <c r="P972" i="4"/>
  <c r="S972" i="4"/>
  <c r="T972" i="4"/>
  <c r="D966" i="4"/>
  <c r="E966" i="4"/>
  <c r="F966" i="4"/>
  <c r="G966" i="4"/>
  <c r="H966" i="4"/>
  <c r="I966" i="4"/>
  <c r="J966" i="4"/>
  <c r="K966" i="4"/>
  <c r="L966" i="4"/>
  <c r="M966" i="4"/>
  <c r="N966" i="4"/>
  <c r="O966" i="4"/>
  <c r="P966" i="4"/>
  <c r="S966" i="4"/>
  <c r="T966" i="4"/>
  <c r="D964" i="4"/>
  <c r="E964" i="4"/>
  <c r="F964" i="4"/>
  <c r="G964" i="4"/>
  <c r="H964" i="4"/>
  <c r="I964" i="4"/>
  <c r="J964" i="4"/>
  <c r="K964" i="4"/>
  <c r="L964" i="4"/>
  <c r="M964" i="4"/>
  <c r="N964" i="4"/>
  <c r="O964" i="4"/>
  <c r="P964" i="4"/>
  <c r="S964" i="4"/>
  <c r="T964" i="4"/>
  <c r="D959" i="4"/>
  <c r="E959" i="4"/>
  <c r="F959" i="4"/>
  <c r="G959" i="4"/>
  <c r="H959" i="4"/>
  <c r="I959" i="4"/>
  <c r="J959" i="4"/>
  <c r="K959" i="4"/>
  <c r="L959" i="4"/>
  <c r="M959" i="4"/>
  <c r="N959" i="4"/>
  <c r="O959" i="4"/>
  <c r="P959" i="4"/>
  <c r="S959" i="4"/>
  <c r="T959" i="4"/>
  <c r="D949" i="4"/>
  <c r="E949" i="4"/>
  <c r="F949" i="4"/>
  <c r="G949" i="4"/>
  <c r="H949" i="4"/>
  <c r="I949" i="4"/>
  <c r="J949" i="4"/>
  <c r="K949" i="4"/>
  <c r="L949" i="4"/>
  <c r="M949" i="4"/>
  <c r="N949" i="4"/>
  <c r="O949" i="4"/>
  <c r="P949" i="4"/>
  <c r="S949" i="4"/>
  <c r="T949" i="4"/>
  <c r="D947" i="4"/>
  <c r="E947" i="4"/>
  <c r="F947" i="4"/>
  <c r="G947" i="4"/>
  <c r="H947" i="4"/>
  <c r="I947" i="4"/>
  <c r="J947" i="4"/>
  <c r="K947" i="4"/>
  <c r="L947" i="4"/>
  <c r="M947" i="4"/>
  <c r="N947" i="4"/>
  <c r="O947" i="4"/>
  <c r="P947" i="4"/>
  <c r="S947" i="4"/>
  <c r="T947" i="4"/>
  <c r="D942" i="4"/>
  <c r="E942" i="4"/>
  <c r="F942" i="4"/>
  <c r="G942" i="4"/>
  <c r="H942" i="4"/>
  <c r="I942" i="4"/>
  <c r="J942" i="4"/>
  <c r="K942" i="4"/>
  <c r="L942" i="4"/>
  <c r="M942" i="4"/>
  <c r="N942" i="4"/>
  <c r="O942" i="4"/>
  <c r="P942" i="4"/>
  <c r="S942" i="4"/>
  <c r="T942" i="4"/>
  <c r="D939" i="4"/>
  <c r="E939" i="4"/>
  <c r="F939" i="4"/>
  <c r="G939" i="4"/>
  <c r="H939" i="4"/>
  <c r="I939" i="4"/>
  <c r="J939" i="4"/>
  <c r="K939" i="4"/>
  <c r="L939" i="4"/>
  <c r="M939" i="4"/>
  <c r="N939" i="4"/>
  <c r="O939" i="4"/>
  <c r="P939" i="4"/>
  <c r="S939" i="4"/>
  <c r="T939" i="4"/>
  <c r="D937" i="4"/>
  <c r="E937" i="4"/>
  <c r="F937" i="4"/>
  <c r="G937" i="4"/>
  <c r="H937" i="4"/>
  <c r="I937" i="4"/>
  <c r="J937" i="4"/>
  <c r="K937" i="4"/>
  <c r="L937" i="4"/>
  <c r="M937" i="4"/>
  <c r="N937" i="4"/>
  <c r="O937" i="4"/>
  <c r="P937" i="4"/>
  <c r="S937" i="4"/>
  <c r="T937" i="4"/>
  <c r="D932" i="4"/>
  <c r="E932" i="4"/>
  <c r="F932" i="4"/>
  <c r="G932" i="4"/>
  <c r="H932" i="4"/>
  <c r="I932" i="4"/>
  <c r="J932" i="4"/>
  <c r="K932" i="4"/>
  <c r="L932" i="4"/>
  <c r="M932" i="4"/>
  <c r="N932" i="4"/>
  <c r="O932" i="4"/>
  <c r="P932" i="4"/>
  <c r="S932" i="4"/>
  <c r="T932" i="4"/>
  <c r="D917" i="4"/>
  <c r="E917" i="4"/>
  <c r="F917" i="4"/>
  <c r="G917" i="4"/>
  <c r="H917" i="4"/>
  <c r="I917" i="4"/>
  <c r="J917" i="4"/>
  <c r="K917" i="4"/>
  <c r="L917" i="4"/>
  <c r="M917" i="4"/>
  <c r="N917" i="4"/>
  <c r="O917" i="4"/>
  <c r="P917" i="4"/>
  <c r="S917" i="4"/>
  <c r="T917" i="4"/>
  <c r="D903" i="4"/>
  <c r="E903" i="4"/>
  <c r="F903" i="4"/>
  <c r="G903" i="4"/>
  <c r="H903" i="4"/>
  <c r="I903" i="4"/>
  <c r="J903" i="4"/>
  <c r="K903" i="4"/>
  <c r="L903" i="4"/>
  <c r="M903" i="4"/>
  <c r="N903" i="4"/>
  <c r="O903" i="4"/>
  <c r="P903" i="4"/>
  <c r="S903" i="4"/>
  <c r="T903" i="4"/>
  <c r="D883" i="4"/>
  <c r="E883" i="4"/>
  <c r="F883" i="4"/>
  <c r="G883" i="4"/>
  <c r="H883" i="4"/>
  <c r="I883" i="4"/>
  <c r="J883" i="4"/>
  <c r="K883" i="4"/>
  <c r="L883" i="4"/>
  <c r="M883" i="4"/>
  <c r="N883" i="4"/>
  <c r="O883" i="4"/>
  <c r="P883" i="4"/>
  <c r="S883" i="4"/>
  <c r="T883" i="4"/>
  <c r="D880" i="4"/>
  <c r="E880" i="4"/>
  <c r="F880" i="4"/>
  <c r="G880" i="4"/>
  <c r="H880" i="4"/>
  <c r="I880" i="4"/>
  <c r="J880" i="4"/>
  <c r="K880" i="4"/>
  <c r="L880" i="4"/>
  <c r="M880" i="4"/>
  <c r="N880" i="4"/>
  <c r="O880" i="4"/>
  <c r="P880" i="4"/>
  <c r="S880" i="4"/>
  <c r="T880" i="4"/>
  <c r="D877" i="4"/>
  <c r="E877" i="4"/>
  <c r="F877" i="4"/>
  <c r="G877" i="4"/>
  <c r="H877" i="4"/>
  <c r="I877" i="4"/>
  <c r="J877" i="4"/>
  <c r="K877" i="4"/>
  <c r="L877" i="4"/>
  <c r="M877" i="4"/>
  <c r="N877" i="4"/>
  <c r="O877" i="4"/>
  <c r="P877" i="4"/>
  <c r="S877" i="4"/>
  <c r="T877" i="4"/>
  <c r="D869" i="4"/>
  <c r="E869" i="4"/>
  <c r="F869" i="4"/>
  <c r="G869" i="4"/>
  <c r="H869" i="4"/>
  <c r="I869" i="4"/>
  <c r="J869" i="4"/>
  <c r="K869" i="4"/>
  <c r="L869" i="4"/>
  <c r="M869" i="4"/>
  <c r="N869" i="4"/>
  <c r="O869" i="4"/>
  <c r="P869" i="4"/>
  <c r="S869" i="4"/>
  <c r="T869" i="4"/>
  <c r="D866" i="4"/>
  <c r="E866" i="4"/>
  <c r="F866" i="4"/>
  <c r="G866" i="4"/>
  <c r="H866" i="4"/>
  <c r="I866" i="4"/>
  <c r="J866" i="4"/>
  <c r="K866" i="4"/>
  <c r="L866" i="4"/>
  <c r="M866" i="4"/>
  <c r="N866" i="4"/>
  <c r="O866" i="4"/>
  <c r="P866" i="4"/>
  <c r="S866" i="4"/>
  <c r="T866" i="4"/>
  <c r="D864" i="4"/>
  <c r="E864" i="4"/>
  <c r="F864" i="4"/>
  <c r="G864" i="4"/>
  <c r="H864" i="4"/>
  <c r="I864" i="4"/>
  <c r="J864" i="4"/>
  <c r="K864" i="4"/>
  <c r="L864" i="4"/>
  <c r="M864" i="4"/>
  <c r="N864" i="4"/>
  <c r="O864" i="4"/>
  <c r="P864" i="4"/>
  <c r="S864" i="4"/>
  <c r="T864" i="4"/>
  <c r="D858" i="4"/>
  <c r="E858" i="4"/>
  <c r="F858" i="4"/>
  <c r="G858" i="4"/>
  <c r="H858" i="4"/>
  <c r="I858" i="4"/>
  <c r="J858" i="4"/>
  <c r="K858" i="4"/>
  <c r="L858" i="4"/>
  <c r="M858" i="4"/>
  <c r="N858" i="4"/>
  <c r="O858" i="4"/>
  <c r="P858" i="4"/>
  <c r="S858" i="4"/>
  <c r="T858" i="4"/>
  <c r="D856" i="4"/>
  <c r="E856" i="4"/>
  <c r="F856" i="4"/>
  <c r="G856" i="4"/>
  <c r="H856" i="4"/>
  <c r="I856" i="4"/>
  <c r="J856" i="4"/>
  <c r="K856" i="4"/>
  <c r="L856" i="4"/>
  <c r="M856" i="4"/>
  <c r="N856" i="4"/>
  <c r="O856" i="4"/>
  <c r="P856" i="4"/>
  <c r="S856" i="4"/>
  <c r="D846" i="4"/>
  <c r="E846" i="4"/>
  <c r="F846" i="4"/>
  <c r="G846" i="4"/>
  <c r="H846" i="4"/>
  <c r="I846" i="4"/>
  <c r="J846" i="4"/>
  <c r="K846" i="4"/>
  <c r="L846" i="4"/>
  <c r="M846" i="4"/>
  <c r="N846" i="4"/>
  <c r="O846" i="4"/>
  <c r="P846" i="4"/>
  <c r="S846" i="4"/>
  <c r="T846" i="4"/>
  <c r="D841" i="4"/>
  <c r="E841" i="4"/>
  <c r="F841" i="4"/>
  <c r="G841" i="4"/>
  <c r="H841" i="4"/>
  <c r="I841" i="4"/>
  <c r="J841" i="4"/>
  <c r="K841" i="4"/>
  <c r="L841" i="4"/>
  <c r="M841" i="4"/>
  <c r="N841" i="4"/>
  <c r="O841" i="4"/>
  <c r="P841" i="4"/>
  <c r="S841" i="4"/>
  <c r="T841" i="4"/>
  <c r="D839" i="4"/>
  <c r="E839" i="4"/>
  <c r="F839" i="4"/>
  <c r="G839" i="4"/>
  <c r="H839" i="4"/>
  <c r="I839" i="4"/>
  <c r="J839" i="4"/>
  <c r="K839" i="4"/>
  <c r="L839" i="4"/>
  <c r="M839" i="4"/>
  <c r="N839" i="4"/>
  <c r="O839" i="4"/>
  <c r="P839" i="4"/>
  <c r="S839" i="4"/>
  <c r="T839" i="4"/>
  <c r="D837" i="4"/>
  <c r="E837" i="4"/>
  <c r="F837" i="4"/>
  <c r="G837" i="4"/>
  <c r="H837" i="4"/>
  <c r="I837" i="4"/>
  <c r="J837" i="4"/>
  <c r="K837" i="4"/>
  <c r="L837" i="4"/>
  <c r="M837" i="4"/>
  <c r="N837" i="4"/>
  <c r="O837" i="4"/>
  <c r="P837" i="4"/>
  <c r="S837" i="4"/>
  <c r="T837" i="4"/>
  <c r="D835" i="4"/>
  <c r="E835" i="4"/>
  <c r="F835" i="4"/>
  <c r="G835" i="4"/>
  <c r="H835" i="4"/>
  <c r="I835" i="4"/>
  <c r="J835" i="4"/>
  <c r="K835" i="4"/>
  <c r="L835" i="4"/>
  <c r="M835" i="4"/>
  <c r="N835" i="4"/>
  <c r="O835" i="4"/>
  <c r="P835" i="4"/>
  <c r="S835" i="4"/>
  <c r="T835" i="4"/>
  <c r="D833" i="4"/>
  <c r="E833" i="4"/>
  <c r="F833" i="4"/>
  <c r="G833" i="4"/>
  <c r="H833" i="4"/>
  <c r="I833" i="4"/>
  <c r="J833" i="4"/>
  <c r="K833" i="4"/>
  <c r="L833" i="4"/>
  <c r="M833" i="4"/>
  <c r="N833" i="4"/>
  <c r="O833" i="4"/>
  <c r="P833" i="4"/>
  <c r="S833" i="4"/>
  <c r="T833" i="4"/>
  <c r="D828" i="4"/>
  <c r="E828" i="4"/>
  <c r="F828" i="4"/>
  <c r="G828" i="4"/>
  <c r="H828" i="4"/>
  <c r="I828" i="4"/>
  <c r="J828" i="4"/>
  <c r="K828" i="4"/>
  <c r="L828" i="4"/>
  <c r="M828" i="4"/>
  <c r="N828" i="4"/>
  <c r="O828" i="4"/>
  <c r="P828" i="4"/>
  <c r="S828" i="4"/>
  <c r="T828" i="4"/>
  <c r="D814" i="4"/>
  <c r="E814" i="4"/>
  <c r="F814" i="4"/>
  <c r="G814" i="4"/>
  <c r="H814" i="4"/>
  <c r="I814" i="4"/>
  <c r="J814" i="4"/>
  <c r="K814" i="4"/>
  <c r="L814" i="4"/>
  <c r="M814" i="4"/>
  <c r="N814" i="4"/>
  <c r="O814" i="4"/>
  <c r="P814" i="4"/>
  <c r="S814" i="4"/>
  <c r="T814" i="4"/>
  <c r="D809" i="4"/>
  <c r="E809" i="4"/>
  <c r="F809" i="4"/>
  <c r="G809" i="4"/>
  <c r="H809" i="4"/>
  <c r="I809" i="4"/>
  <c r="J809" i="4"/>
  <c r="K809" i="4"/>
  <c r="L809" i="4"/>
  <c r="M809" i="4"/>
  <c r="N809" i="4"/>
  <c r="O809" i="4"/>
  <c r="P809" i="4"/>
  <c r="S809" i="4"/>
  <c r="T809" i="4"/>
  <c r="D807" i="4"/>
  <c r="E807" i="4"/>
  <c r="F807" i="4"/>
  <c r="G807" i="4"/>
  <c r="H807" i="4"/>
  <c r="I807" i="4"/>
  <c r="J807" i="4"/>
  <c r="K807" i="4"/>
  <c r="L807" i="4"/>
  <c r="M807" i="4"/>
  <c r="N807" i="4"/>
  <c r="O807" i="4"/>
  <c r="P807" i="4"/>
  <c r="S807" i="4"/>
  <c r="T807" i="4"/>
  <c r="D805" i="4"/>
  <c r="E805" i="4"/>
  <c r="F805" i="4"/>
  <c r="G805" i="4"/>
  <c r="H805" i="4"/>
  <c r="I805" i="4"/>
  <c r="J805" i="4"/>
  <c r="K805" i="4"/>
  <c r="L805" i="4"/>
  <c r="M805" i="4"/>
  <c r="N805" i="4"/>
  <c r="O805" i="4"/>
  <c r="P805" i="4"/>
  <c r="S805" i="4"/>
  <c r="T805" i="4"/>
  <c r="D803" i="4"/>
  <c r="E803" i="4"/>
  <c r="F803" i="4"/>
  <c r="G803" i="4"/>
  <c r="H803" i="4"/>
  <c r="I803" i="4"/>
  <c r="J803" i="4"/>
  <c r="K803" i="4"/>
  <c r="L803" i="4"/>
  <c r="M803" i="4"/>
  <c r="N803" i="4"/>
  <c r="O803" i="4"/>
  <c r="P803" i="4"/>
  <c r="S803" i="4"/>
  <c r="T803" i="4"/>
  <c r="D800" i="4"/>
  <c r="E800" i="4"/>
  <c r="F800" i="4"/>
  <c r="G800" i="4"/>
  <c r="H800" i="4"/>
  <c r="I800" i="4"/>
  <c r="J800" i="4"/>
  <c r="K800" i="4"/>
  <c r="L800" i="4"/>
  <c r="M800" i="4"/>
  <c r="N800" i="4"/>
  <c r="O800" i="4"/>
  <c r="P800" i="4"/>
  <c r="S800" i="4"/>
  <c r="T800" i="4"/>
  <c r="D795" i="4"/>
  <c r="E795" i="4"/>
  <c r="F795" i="4"/>
  <c r="G795" i="4"/>
  <c r="H795" i="4"/>
  <c r="I795" i="4"/>
  <c r="J795" i="4"/>
  <c r="K795" i="4"/>
  <c r="L795" i="4"/>
  <c r="M795" i="4"/>
  <c r="N795" i="4"/>
  <c r="O795" i="4"/>
  <c r="P795" i="4"/>
  <c r="S795" i="4"/>
  <c r="T795" i="4"/>
  <c r="D790" i="4"/>
  <c r="E790" i="4"/>
  <c r="F790" i="4"/>
  <c r="G790" i="4"/>
  <c r="H790" i="4"/>
  <c r="I790" i="4"/>
  <c r="J790" i="4"/>
  <c r="K790" i="4"/>
  <c r="L790" i="4"/>
  <c r="M790" i="4"/>
  <c r="N790" i="4"/>
  <c r="O790" i="4"/>
  <c r="P790" i="4"/>
  <c r="S790" i="4"/>
  <c r="T790" i="4"/>
  <c r="S789" i="4"/>
  <c r="D787" i="4"/>
  <c r="E787" i="4"/>
  <c r="F787" i="4"/>
  <c r="G787" i="4"/>
  <c r="H787" i="4"/>
  <c r="I787" i="4"/>
  <c r="J787" i="4"/>
  <c r="K787" i="4"/>
  <c r="L787" i="4"/>
  <c r="M787" i="4"/>
  <c r="N787" i="4"/>
  <c r="O787" i="4"/>
  <c r="P787" i="4"/>
  <c r="S787" i="4"/>
  <c r="T787" i="4"/>
  <c r="D785" i="4"/>
  <c r="E785" i="4"/>
  <c r="F785" i="4"/>
  <c r="G785" i="4"/>
  <c r="H785" i="4"/>
  <c r="I785" i="4"/>
  <c r="J785" i="4"/>
  <c r="K785" i="4"/>
  <c r="L785" i="4"/>
  <c r="M785" i="4"/>
  <c r="N785" i="4"/>
  <c r="O785" i="4"/>
  <c r="P785" i="4"/>
  <c r="S785" i="4"/>
  <c r="T785" i="4"/>
  <c r="D782" i="4"/>
  <c r="E782" i="4"/>
  <c r="F782" i="4"/>
  <c r="G782" i="4"/>
  <c r="H782" i="4"/>
  <c r="I782" i="4"/>
  <c r="J782" i="4"/>
  <c r="K782" i="4"/>
  <c r="L782" i="4"/>
  <c r="M782" i="4"/>
  <c r="N782" i="4"/>
  <c r="O782" i="4"/>
  <c r="P782" i="4"/>
  <c r="S782" i="4"/>
  <c r="T782" i="4"/>
  <c r="D774" i="4"/>
  <c r="E774" i="4"/>
  <c r="F774" i="4"/>
  <c r="G774" i="4"/>
  <c r="H774" i="4"/>
  <c r="I774" i="4"/>
  <c r="J774" i="4"/>
  <c r="K774" i="4"/>
  <c r="L774" i="4"/>
  <c r="M774" i="4"/>
  <c r="N774" i="4"/>
  <c r="O774" i="4"/>
  <c r="P774" i="4"/>
  <c r="S774" i="4"/>
  <c r="T774" i="4"/>
  <c r="D772" i="4"/>
  <c r="E772" i="4"/>
  <c r="F772" i="4"/>
  <c r="G772" i="4"/>
  <c r="H772" i="4"/>
  <c r="I772" i="4"/>
  <c r="J772" i="4"/>
  <c r="K772" i="4"/>
  <c r="L772" i="4"/>
  <c r="M772" i="4"/>
  <c r="N772" i="4"/>
  <c r="O772" i="4"/>
  <c r="P772" i="4"/>
  <c r="S772" i="4"/>
  <c r="T772" i="4"/>
  <c r="D770" i="4"/>
  <c r="E770" i="4"/>
  <c r="F770" i="4"/>
  <c r="G770" i="4"/>
  <c r="H770" i="4"/>
  <c r="I770" i="4"/>
  <c r="J770" i="4"/>
  <c r="K770" i="4"/>
  <c r="L770" i="4"/>
  <c r="M770" i="4"/>
  <c r="N770" i="4"/>
  <c r="O770" i="4"/>
  <c r="P770" i="4"/>
  <c r="S770" i="4"/>
  <c r="T770" i="4"/>
  <c r="D759" i="4"/>
  <c r="E759" i="4"/>
  <c r="F759" i="4"/>
  <c r="G759" i="4"/>
  <c r="H759" i="4"/>
  <c r="I759" i="4"/>
  <c r="J759" i="4"/>
  <c r="K759" i="4"/>
  <c r="L759" i="4"/>
  <c r="M759" i="4"/>
  <c r="N759" i="4"/>
  <c r="O759" i="4"/>
  <c r="P759" i="4"/>
  <c r="S759" i="4"/>
  <c r="T759" i="4"/>
  <c r="D756" i="4"/>
  <c r="E756" i="4"/>
  <c r="F756" i="4"/>
  <c r="G756" i="4"/>
  <c r="H756" i="4"/>
  <c r="I756" i="4"/>
  <c r="J756" i="4"/>
  <c r="K756" i="4"/>
  <c r="L756" i="4"/>
  <c r="M756" i="4"/>
  <c r="N756" i="4"/>
  <c r="O756" i="4"/>
  <c r="P756" i="4"/>
  <c r="S756" i="4"/>
  <c r="T756" i="4"/>
  <c r="D753" i="4"/>
  <c r="E753" i="4"/>
  <c r="F753" i="4"/>
  <c r="G753" i="4"/>
  <c r="H753" i="4"/>
  <c r="I753" i="4"/>
  <c r="J753" i="4"/>
  <c r="K753" i="4"/>
  <c r="L753" i="4"/>
  <c r="M753" i="4"/>
  <c r="N753" i="4"/>
  <c r="O753" i="4"/>
  <c r="P753" i="4"/>
  <c r="S753" i="4"/>
  <c r="T753" i="4"/>
  <c r="D745" i="4"/>
  <c r="E745" i="4"/>
  <c r="F745" i="4"/>
  <c r="G745" i="4"/>
  <c r="H745" i="4"/>
  <c r="I745" i="4"/>
  <c r="J745" i="4"/>
  <c r="K745" i="4"/>
  <c r="L745" i="4"/>
  <c r="M745" i="4"/>
  <c r="N745" i="4"/>
  <c r="O745" i="4"/>
  <c r="P745" i="4"/>
  <c r="S745" i="4"/>
  <c r="T745" i="4"/>
  <c r="D712" i="4"/>
  <c r="E712" i="4"/>
  <c r="F712" i="4"/>
  <c r="G712" i="4"/>
  <c r="H712" i="4"/>
  <c r="I712" i="4"/>
  <c r="J712" i="4"/>
  <c r="K712" i="4"/>
  <c r="L712" i="4"/>
  <c r="M712" i="4"/>
  <c r="N712" i="4"/>
  <c r="O712" i="4"/>
  <c r="P712" i="4"/>
  <c r="S712" i="4"/>
  <c r="T712" i="4"/>
  <c r="D702" i="4"/>
  <c r="E702" i="4"/>
  <c r="F702" i="4"/>
  <c r="G702" i="4"/>
  <c r="H702" i="4"/>
  <c r="I702" i="4"/>
  <c r="J702" i="4"/>
  <c r="K702" i="4"/>
  <c r="L702" i="4"/>
  <c r="M702" i="4"/>
  <c r="N702" i="4"/>
  <c r="O702" i="4"/>
  <c r="P702" i="4"/>
  <c r="S702" i="4"/>
  <c r="T702" i="4"/>
  <c r="D699" i="4"/>
  <c r="E699" i="4"/>
  <c r="F699" i="4"/>
  <c r="G699" i="4"/>
  <c r="H699" i="4"/>
  <c r="I699" i="4"/>
  <c r="J699" i="4"/>
  <c r="K699" i="4"/>
  <c r="L699" i="4"/>
  <c r="M699" i="4"/>
  <c r="N699" i="4"/>
  <c r="O699" i="4"/>
  <c r="P699" i="4"/>
  <c r="S699" i="4"/>
  <c r="T699" i="4"/>
  <c r="D690" i="4"/>
  <c r="E690" i="4"/>
  <c r="F690" i="4"/>
  <c r="G690" i="4"/>
  <c r="H690" i="4"/>
  <c r="I690" i="4"/>
  <c r="J690" i="4"/>
  <c r="K690" i="4"/>
  <c r="L690" i="4"/>
  <c r="M690" i="4"/>
  <c r="N690" i="4"/>
  <c r="O690" i="4"/>
  <c r="P690" i="4"/>
  <c r="S690" i="4"/>
  <c r="T690" i="4"/>
  <c r="D669" i="4"/>
  <c r="E669" i="4"/>
  <c r="F669" i="4"/>
  <c r="G669" i="4"/>
  <c r="H669" i="4"/>
  <c r="I669" i="4"/>
  <c r="J669" i="4"/>
  <c r="K669" i="4"/>
  <c r="L669" i="4"/>
  <c r="M669" i="4"/>
  <c r="N669" i="4"/>
  <c r="O669" i="4"/>
  <c r="P669" i="4"/>
  <c r="S669" i="4"/>
  <c r="T669" i="4"/>
  <c r="D659" i="4"/>
  <c r="E659" i="4"/>
  <c r="F659" i="4"/>
  <c r="G659" i="4"/>
  <c r="H659" i="4"/>
  <c r="I659" i="4"/>
  <c r="J659" i="4"/>
  <c r="K659" i="4"/>
  <c r="L659" i="4"/>
  <c r="M659" i="4"/>
  <c r="N659" i="4"/>
  <c r="O659" i="4"/>
  <c r="P659" i="4"/>
  <c r="S659" i="4"/>
  <c r="T659" i="4"/>
  <c r="D654" i="4"/>
  <c r="E654" i="4"/>
  <c r="F654" i="4"/>
  <c r="G654" i="4"/>
  <c r="H654" i="4"/>
  <c r="I654" i="4"/>
  <c r="J654" i="4"/>
  <c r="K654" i="4"/>
  <c r="L654" i="4"/>
  <c r="M654" i="4"/>
  <c r="N654" i="4"/>
  <c r="O654" i="4"/>
  <c r="P654" i="4"/>
  <c r="S654" i="4"/>
  <c r="T654" i="4"/>
  <c r="D644" i="4"/>
  <c r="E644" i="4"/>
  <c r="F644" i="4"/>
  <c r="G644" i="4"/>
  <c r="H644" i="4"/>
  <c r="I644" i="4"/>
  <c r="J644" i="4"/>
  <c r="K644" i="4"/>
  <c r="L644" i="4"/>
  <c r="M644" i="4"/>
  <c r="N644" i="4"/>
  <c r="O644" i="4"/>
  <c r="P644" i="4"/>
  <c r="S644" i="4"/>
  <c r="T644" i="4"/>
  <c r="D641" i="4"/>
  <c r="E641" i="4"/>
  <c r="F641" i="4"/>
  <c r="G641" i="4"/>
  <c r="H641" i="4"/>
  <c r="I641" i="4"/>
  <c r="J641" i="4"/>
  <c r="K641" i="4"/>
  <c r="L641" i="4"/>
  <c r="M641" i="4"/>
  <c r="N641" i="4"/>
  <c r="O641" i="4"/>
  <c r="P641" i="4"/>
  <c r="S641" i="4"/>
  <c r="T641" i="4"/>
  <c r="T629" i="4"/>
  <c r="D629" i="4"/>
  <c r="E629" i="4"/>
  <c r="F629" i="4"/>
  <c r="G629" i="4"/>
  <c r="H629" i="4"/>
  <c r="I629" i="4"/>
  <c r="J629" i="4"/>
  <c r="K629" i="4"/>
  <c r="L629" i="4"/>
  <c r="M629" i="4"/>
  <c r="N629" i="4"/>
  <c r="O629" i="4"/>
  <c r="P629" i="4"/>
  <c r="S629" i="4"/>
  <c r="D627" i="4"/>
  <c r="E627" i="4"/>
  <c r="F627" i="4"/>
  <c r="G627" i="4"/>
  <c r="H627" i="4"/>
  <c r="I627" i="4"/>
  <c r="J627" i="4"/>
  <c r="K627" i="4"/>
  <c r="L627" i="4"/>
  <c r="M627" i="4"/>
  <c r="N627" i="4"/>
  <c r="O627" i="4"/>
  <c r="P627" i="4"/>
  <c r="S627" i="4"/>
  <c r="T627" i="4"/>
  <c r="D605" i="4"/>
  <c r="E605" i="4"/>
  <c r="F605" i="4"/>
  <c r="G605" i="4"/>
  <c r="H605" i="4"/>
  <c r="I605" i="4"/>
  <c r="J605" i="4"/>
  <c r="K605" i="4"/>
  <c r="L605" i="4"/>
  <c r="M605" i="4"/>
  <c r="N605" i="4"/>
  <c r="O605" i="4"/>
  <c r="P605" i="4"/>
  <c r="S605" i="4"/>
  <c r="T605" i="4"/>
  <c r="D595" i="4"/>
  <c r="E595" i="4"/>
  <c r="F595" i="4"/>
  <c r="G595" i="4"/>
  <c r="H595" i="4"/>
  <c r="I595" i="4"/>
  <c r="J595" i="4"/>
  <c r="K595" i="4"/>
  <c r="L595" i="4"/>
  <c r="M595" i="4"/>
  <c r="N595" i="4"/>
  <c r="O595" i="4"/>
  <c r="P595" i="4"/>
  <c r="S595" i="4"/>
  <c r="T595" i="4"/>
  <c r="D589" i="4"/>
  <c r="E589" i="4"/>
  <c r="F589" i="4"/>
  <c r="G589" i="4"/>
  <c r="H589" i="4"/>
  <c r="I589" i="4"/>
  <c r="J589" i="4"/>
  <c r="K589" i="4"/>
  <c r="L589" i="4"/>
  <c r="M589" i="4"/>
  <c r="N589" i="4"/>
  <c r="O589" i="4"/>
  <c r="P589" i="4"/>
  <c r="S589" i="4"/>
  <c r="T589" i="4"/>
  <c r="D575" i="4"/>
  <c r="E575" i="4"/>
  <c r="F575" i="4"/>
  <c r="G575" i="4"/>
  <c r="H575" i="4"/>
  <c r="I575" i="4"/>
  <c r="J575" i="4"/>
  <c r="K575" i="4"/>
  <c r="L575" i="4"/>
  <c r="M575" i="4"/>
  <c r="N575" i="4"/>
  <c r="O575" i="4"/>
  <c r="P575" i="4"/>
  <c r="S575" i="4"/>
  <c r="T575" i="4"/>
  <c r="D570" i="4"/>
  <c r="E570" i="4"/>
  <c r="F570" i="4"/>
  <c r="G570" i="4"/>
  <c r="H570" i="4"/>
  <c r="I570" i="4"/>
  <c r="J570" i="4"/>
  <c r="K570" i="4"/>
  <c r="L570" i="4"/>
  <c r="M570" i="4"/>
  <c r="N570" i="4"/>
  <c r="O570" i="4"/>
  <c r="P570" i="4"/>
  <c r="S570" i="4"/>
  <c r="T570" i="4"/>
  <c r="D565" i="4"/>
  <c r="E565" i="4"/>
  <c r="F565" i="4"/>
  <c r="G565" i="4"/>
  <c r="H565" i="4"/>
  <c r="I565" i="4"/>
  <c r="J565" i="4"/>
  <c r="K565" i="4"/>
  <c r="L565" i="4"/>
  <c r="M565" i="4"/>
  <c r="N565" i="4"/>
  <c r="O565" i="4"/>
  <c r="P565" i="4"/>
  <c r="S565" i="4"/>
  <c r="T565" i="4"/>
  <c r="D562" i="4"/>
  <c r="E562" i="4"/>
  <c r="F562" i="4"/>
  <c r="G562" i="4"/>
  <c r="H562" i="4"/>
  <c r="I562" i="4"/>
  <c r="J562" i="4"/>
  <c r="K562" i="4"/>
  <c r="L562" i="4"/>
  <c r="M562" i="4"/>
  <c r="N562" i="4"/>
  <c r="O562" i="4"/>
  <c r="P562" i="4"/>
  <c r="S562" i="4"/>
  <c r="T562" i="4"/>
  <c r="D552" i="4"/>
  <c r="E552" i="4"/>
  <c r="F552" i="4"/>
  <c r="G552" i="4"/>
  <c r="H552" i="4"/>
  <c r="I552" i="4"/>
  <c r="J552" i="4"/>
  <c r="K552" i="4"/>
  <c r="L552" i="4"/>
  <c r="M552" i="4"/>
  <c r="N552" i="4"/>
  <c r="O552" i="4"/>
  <c r="P552" i="4"/>
  <c r="S552" i="4"/>
  <c r="T552" i="4"/>
  <c r="D534" i="4"/>
  <c r="E534" i="4"/>
  <c r="F534" i="4"/>
  <c r="G534" i="4"/>
  <c r="H534" i="4"/>
  <c r="I534" i="4"/>
  <c r="J534" i="4"/>
  <c r="K534" i="4"/>
  <c r="L534" i="4"/>
  <c r="M534" i="4"/>
  <c r="N534" i="4"/>
  <c r="O534" i="4"/>
  <c r="P534" i="4"/>
  <c r="S534" i="4"/>
  <c r="T534" i="4"/>
  <c r="D528" i="4"/>
  <c r="E528" i="4"/>
  <c r="F528" i="4"/>
  <c r="G528" i="4"/>
  <c r="H528" i="4"/>
  <c r="I528" i="4"/>
  <c r="J528" i="4"/>
  <c r="K528" i="4"/>
  <c r="L528" i="4"/>
  <c r="M528" i="4"/>
  <c r="N528" i="4"/>
  <c r="O528" i="4"/>
  <c r="P528" i="4"/>
  <c r="S528" i="4"/>
  <c r="T528" i="4"/>
  <c r="D526" i="4"/>
  <c r="E526" i="4"/>
  <c r="F526" i="4"/>
  <c r="G526" i="4"/>
  <c r="H526" i="4"/>
  <c r="I526" i="4"/>
  <c r="J526" i="4"/>
  <c r="K526" i="4"/>
  <c r="L526" i="4"/>
  <c r="M526" i="4"/>
  <c r="N526" i="4"/>
  <c r="O526" i="4"/>
  <c r="P526" i="4"/>
  <c r="S526" i="4"/>
  <c r="T526" i="4"/>
  <c r="D519" i="4"/>
  <c r="E519" i="4"/>
  <c r="F519" i="4"/>
  <c r="G519" i="4"/>
  <c r="H519" i="4"/>
  <c r="I519" i="4"/>
  <c r="J519" i="4"/>
  <c r="K519" i="4"/>
  <c r="L519" i="4"/>
  <c r="M519" i="4"/>
  <c r="N519" i="4"/>
  <c r="O519" i="4"/>
  <c r="P519" i="4"/>
  <c r="S519" i="4"/>
  <c r="T519" i="4"/>
  <c r="D496" i="4"/>
  <c r="E496" i="4"/>
  <c r="F496" i="4"/>
  <c r="G496" i="4"/>
  <c r="H496" i="4"/>
  <c r="I496" i="4"/>
  <c r="J496" i="4"/>
  <c r="K496" i="4"/>
  <c r="L496" i="4"/>
  <c r="M496" i="4"/>
  <c r="N496" i="4"/>
  <c r="O496" i="4"/>
  <c r="P496" i="4"/>
  <c r="S496" i="4"/>
  <c r="T496" i="4"/>
  <c r="D492" i="4"/>
  <c r="E492" i="4"/>
  <c r="F492" i="4"/>
  <c r="G492" i="4"/>
  <c r="H492" i="4"/>
  <c r="I492" i="4"/>
  <c r="J492" i="4"/>
  <c r="K492" i="4"/>
  <c r="L492" i="4"/>
  <c r="M492" i="4"/>
  <c r="N492" i="4"/>
  <c r="O492" i="4"/>
  <c r="P492" i="4"/>
  <c r="S492" i="4"/>
  <c r="T492" i="4"/>
  <c r="D490" i="4"/>
  <c r="E490" i="4"/>
  <c r="F490" i="4"/>
  <c r="G490" i="4"/>
  <c r="H490" i="4"/>
  <c r="I490" i="4"/>
  <c r="J490" i="4"/>
  <c r="K490" i="4"/>
  <c r="L490" i="4"/>
  <c r="M490" i="4"/>
  <c r="N490" i="4"/>
  <c r="O490" i="4"/>
  <c r="P490" i="4"/>
  <c r="S490" i="4"/>
  <c r="T490" i="4"/>
  <c r="D487" i="4"/>
  <c r="E487" i="4"/>
  <c r="F487" i="4"/>
  <c r="G487" i="4"/>
  <c r="H487" i="4"/>
  <c r="I487" i="4"/>
  <c r="J487" i="4"/>
  <c r="K487" i="4"/>
  <c r="L487" i="4"/>
  <c r="M487" i="4"/>
  <c r="N487" i="4"/>
  <c r="O487" i="4"/>
  <c r="P487" i="4"/>
  <c r="S487" i="4"/>
  <c r="T487" i="4"/>
  <c r="D482" i="4"/>
  <c r="E482" i="4"/>
  <c r="F482" i="4"/>
  <c r="G482" i="4"/>
  <c r="H482" i="4"/>
  <c r="I482" i="4"/>
  <c r="J482" i="4"/>
  <c r="K482" i="4"/>
  <c r="L482" i="4"/>
  <c r="M482" i="4"/>
  <c r="N482" i="4"/>
  <c r="O482" i="4"/>
  <c r="P482" i="4"/>
  <c r="S482" i="4"/>
  <c r="T482" i="4"/>
  <c r="D477" i="4"/>
  <c r="E477" i="4"/>
  <c r="F477" i="4"/>
  <c r="G477" i="4"/>
  <c r="H477" i="4"/>
  <c r="I477" i="4"/>
  <c r="J477" i="4"/>
  <c r="K477" i="4"/>
  <c r="L477" i="4"/>
  <c r="M477" i="4"/>
  <c r="N477" i="4"/>
  <c r="O477" i="4"/>
  <c r="P477" i="4"/>
  <c r="S477" i="4"/>
  <c r="T477" i="4"/>
  <c r="D472" i="4"/>
  <c r="E472" i="4"/>
  <c r="F472" i="4"/>
  <c r="G472" i="4"/>
  <c r="H472" i="4"/>
  <c r="I472" i="4"/>
  <c r="J472" i="4"/>
  <c r="K472" i="4"/>
  <c r="L472" i="4"/>
  <c r="M472" i="4"/>
  <c r="N472" i="4"/>
  <c r="O472" i="4"/>
  <c r="P472" i="4"/>
  <c r="S472" i="4"/>
  <c r="T472" i="4"/>
  <c r="D461" i="4"/>
  <c r="E461" i="4"/>
  <c r="F461" i="4"/>
  <c r="G461" i="4"/>
  <c r="H461" i="4"/>
  <c r="I461" i="4"/>
  <c r="J461" i="4"/>
  <c r="K461" i="4"/>
  <c r="L461" i="4"/>
  <c r="M461" i="4"/>
  <c r="N461" i="4"/>
  <c r="O461" i="4"/>
  <c r="P461" i="4"/>
  <c r="S461" i="4"/>
  <c r="T461" i="4"/>
  <c r="D455" i="4"/>
  <c r="E455" i="4"/>
  <c r="F455" i="4"/>
  <c r="G455" i="4"/>
  <c r="H455" i="4"/>
  <c r="I455" i="4"/>
  <c r="J455" i="4"/>
  <c r="K455" i="4"/>
  <c r="L455" i="4"/>
  <c r="M455" i="4"/>
  <c r="N455" i="4"/>
  <c r="O455" i="4"/>
  <c r="P455" i="4"/>
  <c r="S455" i="4"/>
  <c r="T455" i="4"/>
  <c r="D436" i="4"/>
  <c r="E436" i="4"/>
  <c r="F436" i="4"/>
  <c r="G436" i="4"/>
  <c r="H436" i="4"/>
  <c r="I436" i="4"/>
  <c r="J436" i="4"/>
  <c r="K436" i="4"/>
  <c r="L436" i="4"/>
  <c r="M436" i="4"/>
  <c r="N436" i="4"/>
  <c r="O436" i="4"/>
  <c r="P436" i="4"/>
  <c r="S436" i="4"/>
  <c r="T436" i="4"/>
  <c r="D429" i="4"/>
  <c r="E429" i="4"/>
  <c r="F429" i="4"/>
  <c r="G429" i="4"/>
  <c r="H429" i="4"/>
  <c r="I429" i="4"/>
  <c r="J429" i="4"/>
  <c r="K429" i="4"/>
  <c r="L429" i="4"/>
  <c r="M429" i="4"/>
  <c r="N429" i="4"/>
  <c r="O429" i="4"/>
  <c r="P429" i="4"/>
  <c r="S429" i="4"/>
  <c r="T429" i="4"/>
  <c r="D415" i="4"/>
  <c r="E415" i="4"/>
  <c r="F415" i="4"/>
  <c r="G415" i="4"/>
  <c r="H415" i="4"/>
  <c r="I415" i="4"/>
  <c r="J415" i="4"/>
  <c r="K415" i="4"/>
  <c r="L415" i="4"/>
  <c r="M415" i="4"/>
  <c r="N415" i="4"/>
  <c r="O415" i="4"/>
  <c r="P415" i="4"/>
  <c r="S415" i="4"/>
  <c r="T415" i="4"/>
  <c r="D409" i="4"/>
  <c r="E409" i="4"/>
  <c r="F409" i="4"/>
  <c r="G409" i="4"/>
  <c r="H409" i="4"/>
  <c r="I409" i="4"/>
  <c r="J409" i="4"/>
  <c r="K409" i="4"/>
  <c r="K408" i="4" s="1"/>
  <c r="L409" i="4"/>
  <c r="M409" i="4"/>
  <c r="N409" i="4"/>
  <c r="O409" i="4"/>
  <c r="P409" i="4"/>
  <c r="S409" i="4"/>
  <c r="S408" i="4" s="1"/>
  <c r="T409" i="4"/>
  <c r="G408" i="4"/>
  <c r="D400" i="4"/>
  <c r="E400" i="4"/>
  <c r="F400" i="4"/>
  <c r="G400" i="4"/>
  <c r="H400" i="4"/>
  <c r="I400" i="4"/>
  <c r="J400" i="4"/>
  <c r="K400" i="4"/>
  <c r="L400" i="4"/>
  <c r="M400" i="4"/>
  <c r="N400" i="4"/>
  <c r="O400" i="4"/>
  <c r="P400" i="4"/>
  <c r="S400" i="4"/>
  <c r="T400" i="4"/>
  <c r="D363" i="4"/>
  <c r="E363" i="4"/>
  <c r="F363" i="4"/>
  <c r="G363" i="4"/>
  <c r="H363" i="4"/>
  <c r="I363" i="4"/>
  <c r="J363" i="4"/>
  <c r="K363" i="4"/>
  <c r="L363" i="4"/>
  <c r="M363" i="4"/>
  <c r="N363" i="4"/>
  <c r="O363" i="4"/>
  <c r="P363" i="4"/>
  <c r="S363" i="4"/>
  <c r="T363" i="4"/>
  <c r="D346" i="4"/>
  <c r="E346" i="4"/>
  <c r="F346" i="4"/>
  <c r="G346" i="4"/>
  <c r="H346" i="4"/>
  <c r="I346" i="4"/>
  <c r="J346" i="4"/>
  <c r="K346" i="4"/>
  <c r="L346" i="4"/>
  <c r="M346" i="4"/>
  <c r="N346" i="4"/>
  <c r="O346" i="4"/>
  <c r="P346" i="4"/>
  <c r="S346" i="4"/>
  <c r="T346" i="4"/>
  <c r="D338" i="4"/>
  <c r="E338" i="4"/>
  <c r="F338" i="4"/>
  <c r="G338" i="4"/>
  <c r="H338" i="4"/>
  <c r="I338" i="4"/>
  <c r="J338" i="4"/>
  <c r="K338" i="4"/>
  <c r="L338" i="4"/>
  <c r="M338" i="4"/>
  <c r="N338" i="4"/>
  <c r="O338" i="4"/>
  <c r="P338" i="4"/>
  <c r="S338" i="4"/>
  <c r="T338" i="4"/>
  <c r="D333" i="4"/>
  <c r="E333" i="4"/>
  <c r="F333" i="4"/>
  <c r="G333" i="4"/>
  <c r="H333" i="4"/>
  <c r="I333" i="4"/>
  <c r="J333" i="4"/>
  <c r="K333" i="4"/>
  <c r="L333" i="4"/>
  <c r="M333" i="4"/>
  <c r="N333" i="4"/>
  <c r="O333" i="4"/>
  <c r="P333" i="4"/>
  <c r="S333" i="4"/>
  <c r="T333" i="4"/>
  <c r="D330" i="4"/>
  <c r="E330" i="4"/>
  <c r="F330" i="4"/>
  <c r="G330" i="4"/>
  <c r="H330" i="4"/>
  <c r="I330" i="4"/>
  <c r="J330" i="4"/>
  <c r="K330" i="4"/>
  <c r="L330" i="4"/>
  <c r="M330" i="4"/>
  <c r="N330" i="4"/>
  <c r="O330" i="4"/>
  <c r="P330" i="4"/>
  <c r="S330" i="4"/>
  <c r="T330" i="4"/>
  <c r="D320" i="4"/>
  <c r="E320" i="4"/>
  <c r="F320" i="4"/>
  <c r="G320" i="4"/>
  <c r="H320" i="4"/>
  <c r="I320" i="4"/>
  <c r="J320" i="4"/>
  <c r="K320" i="4"/>
  <c r="L320" i="4"/>
  <c r="M320" i="4"/>
  <c r="N320" i="4"/>
  <c r="O320" i="4"/>
  <c r="P320" i="4"/>
  <c r="S320" i="4"/>
  <c r="T320" i="4"/>
  <c r="D314" i="4"/>
  <c r="E314" i="4"/>
  <c r="F314" i="4"/>
  <c r="G314" i="4"/>
  <c r="H314" i="4"/>
  <c r="I314" i="4"/>
  <c r="J314" i="4"/>
  <c r="K314" i="4"/>
  <c r="L314" i="4"/>
  <c r="M314" i="4"/>
  <c r="N314" i="4"/>
  <c r="O314" i="4"/>
  <c r="P314" i="4"/>
  <c r="S314" i="4"/>
  <c r="T314" i="4"/>
  <c r="D275" i="4"/>
  <c r="E275" i="4"/>
  <c r="F275" i="4"/>
  <c r="G275" i="4"/>
  <c r="H275" i="4"/>
  <c r="I275" i="4"/>
  <c r="J275" i="4"/>
  <c r="K275" i="4"/>
  <c r="L275" i="4"/>
  <c r="M275" i="4"/>
  <c r="N275" i="4"/>
  <c r="O275" i="4"/>
  <c r="P275" i="4"/>
  <c r="S275" i="4"/>
  <c r="T275" i="4"/>
  <c r="D266" i="4"/>
  <c r="E266" i="4"/>
  <c r="F266" i="4"/>
  <c r="G266" i="4"/>
  <c r="H266" i="4"/>
  <c r="I266" i="4"/>
  <c r="J266" i="4"/>
  <c r="K266" i="4"/>
  <c r="L266" i="4"/>
  <c r="M266" i="4"/>
  <c r="N266" i="4"/>
  <c r="O266" i="4"/>
  <c r="P266" i="4"/>
  <c r="S266" i="4"/>
  <c r="T266" i="4"/>
  <c r="D258" i="4"/>
  <c r="E258" i="4"/>
  <c r="F258" i="4"/>
  <c r="G258" i="4"/>
  <c r="H258" i="4"/>
  <c r="I258" i="4"/>
  <c r="J258" i="4"/>
  <c r="K258" i="4"/>
  <c r="L258" i="4"/>
  <c r="M258" i="4"/>
  <c r="N258" i="4"/>
  <c r="O258" i="4"/>
  <c r="P258" i="4"/>
  <c r="S258" i="4"/>
  <c r="T258" i="4"/>
  <c r="D247" i="4"/>
  <c r="E247" i="4"/>
  <c r="F247" i="4"/>
  <c r="G247" i="4"/>
  <c r="H247" i="4"/>
  <c r="I247" i="4"/>
  <c r="J247" i="4"/>
  <c r="K247" i="4"/>
  <c r="L247" i="4"/>
  <c r="M247" i="4"/>
  <c r="N247" i="4"/>
  <c r="O247" i="4"/>
  <c r="P247" i="4"/>
  <c r="S247" i="4"/>
  <c r="T247" i="4"/>
  <c r="D240" i="4"/>
  <c r="E240" i="4"/>
  <c r="F240" i="4"/>
  <c r="G240" i="4"/>
  <c r="H240" i="4"/>
  <c r="I240" i="4"/>
  <c r="J240" i="4"/>
  <c r="K240" i="4"/>
  <c r="L240" i="4"/>
  <c r="M240" i="4"/>
  <c r="N240" i="4"/>
  <c r="O240" i="4"/>
  <c r="P240" i="4"/>
  <c r="S240" i="4"/>
  <c r="T240" i="4"/>
  <c r="D236" i="4"/>
  <c r="E236" i="4"/>
  <c r="F236" i="4"/>
  <c r="G236" i="4"/>
  <c r="H236" i="4"/>
  <c r="I236" i="4"/>
  <c r="J236" i="4"/>
  <c r="K236" i="4"/>
  <c r="L236" i="4"/>
  <c r="M236" i="4"/>
  <c r="N236" i="4"/>
  <c r="O236" i="4"/>
  <c r="P236" i="4"/>
  <c r="S236" i="4"/>
  <c r="T236" i="4"/>
  <c r="D224" i="4"/>
  <c r="E224" i="4"/>
  <c r="F224" i="4"/>
  <c r="G224" i="4"/>
  <c r="H224" i="4"/>
  <c r="I224" i="4"/>
  <c r="J224" i="4"/>
  <c r="K224" i="4"/>
  <c r="L224" i="4"/>
  <c r="M224" i="4"/>
  <c r="N224" i="4"/>
  <c r="O224" i="4"/>
  <c r="P224" i="4"/>
  <c r="S224" i="4"/>
  <c r="T224" i="4"/>
  <c r="D220" i="4"/>
  <c r="E220" i="4"/>
  <c r="F220" i="4"/>
  <c r="G220" i="4"/>
  <c r="H220" i="4"/>
  <c r="I220" i="4"/>
  <c r="J220" i="4"/>
  <c r="K220" i="4"/>
  <c r="L220" i="4"/>
  <c r="M220" i="4"/>
  <c r="N220" i="4"/>
  <c r="O220" i="4"/>
  <c r="P220" i="4"/>
  <c r="S220" i="4"/>
  <c r="T220" i="4"/>
  <c r="D216" i="4"/>
  <c r="E216" i="4"/>
  <c r="F216" i="4"/>
  <c r="G216" i="4"/>
  <c r="H216" i="4"/>
  <c r="I216" i="4"/>
  <c r="J216" i="4"/>
  <c r="K216" i="4"/>
  <c r="L216" i="4"/>
  <c r="M216" i="4"/>
  <c r="N216" i="4"/>
  <c r="O216" i="4"/>
  <c r="P216" i="4"/>
  <c r="S216" i="4"/>
  <c r="T216" i="4"/>
  <c r="D214" i="4"/>
  <c r="E214" i="4"/>
  <c r="F214" i="4"/>
  <c r="G214" i="4"/>
  <c r="H214" i="4"/>
  <c r="I214" i="4"/>
  <c r="J214" i="4"/>
  <c r="K214" i="4"/>
  <c r="L214" i="4"/>
  <c r="M214" i="4"/>
  <c r="N214" i="4"/>
  <c r="O214" i="4"/>
  <c r="P214" i="4"/>
  <c r="S214" i="4"/>
  <c r="T214" i="4"/>
  <c r="D210" i="4"/>
  <c r="E210" i="4"/>
  <c r="F210" i="4"/>
  <c r="G210" i="4"/>
  <c r="H210" i="4"/>
  <c r="I210" i="4"/>
  <c r="J210" i="4"/>
  <c r="K210" i="4"/>
  <c r="L210" i="4"/>
  <c r="M210" i="4"/>
  <c r="N210" i="4"/>
  <c r="O210" i="4"/>
  <c r="P210" i="4"/>
  <c r="S210" i="4"/>
  <c r="T210" i="4"/>
  <c r="D195" i="4"/>
  <c r="E195" i="4"/>
  <c r="F195" i="4"/>
  <c r="G195" i="4"/>
  <c r="H195" i="4"/>
  <c r="I195" i="4"/>
  <c r="J195" i="4"/>
  <c r="K195" i="4"/>
  <c r="L195" i="4"/>
  <c r="M195" i="4"/>
  <c r="N195" i="4"/>
  <c r="O195" i="4"/>
  <c r="P195" i="4"/>
  <c r="S195" i="4"/>
  <c r="T195" i="4"/>
  <c r="D190" i="4"/>
  <c r="E190" i="4"/>
  <c r="F190" i="4"/>
  <c r="G190" i="4"/>
  <c r="H190" i="4"/>
  <c r="I190" i="4"/>
  <c r="J190" i="4"/>
  <c r="K190" i="4"/>
  <c r="L190" i="4"/>
  <c r="M190" i="4"/>
  <c r="N190" i="4"/>
  <c r="O190" i="4"/>
  <c r="P190" i="4"/>
  <c r="S190" i="4"/>
  <c r="T190" i="4"/>
  <c r="D188" i="4"/>
  <c r="E188" i="4"/>
  <c r="F188" i="4"/>
  <c r="G188" i="4"/>
  <c r="H188" i="4"/>
  <c r="I188" i="4"/>
  <c r="J188" i="4"/>
  <c r="K188" i="4"/>
  <c r="L188" i="4"/>
  <c r="M188" i="4"/>
  <c r="N188" i="4"/>
  <c r="O188" i="4"/>
  <c r="P188" i="4"/>
  <c r="S188" i="4"/>
  <c r="T188" i="4"/>
  <c r="D169" i="4"/>
  <c r="E169" i="4"/>
  <c r="F169" i="4"/>
  <c r="G169" i="4"/>
  <c r="H169" i="4"/>
  <c r="I169" i="4"/>
  <c r="J169" i="4"/>
  <c r="K169" i="4"/>
  <c r="L169" i="4"/>
  <c r="M169" i="4"/>
  <c r="N169" i="4"/>
  <c r="O169" i="4"/>
  <c r="P169" i="4"/>
  <c r="S169" i="4"/>
  <c r="T169" i="4"/>
  <c r="D151" i="4"/>
  <c r="E151" i="4"/>
  <c r="F151" i="4"/>
  <c r="G151" i="4"/>
  <c r="H151" i="4"/>
  <c r="I151" i="4"/>
  <c r="J151" i="4"/>
  <c r="K151" i="4"/>
  <c r="L151" i="4"/>
  <c r="M151" i="4"/>
  <c r="N151" i="4"/>
  <c r="O151" i="4"/>
  <c r="P151" i="4"/>
  <c r="S151" i="4"/>
  <c r="T151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P133" i="4"/>
  <c r="S133" i="4"/>
  <c r="T133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P131" i="4"/>
  <c r="S131" i="4"/>
  <c r="T131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S127" i="4"/>
  <c r="T127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S122" i="4"/>
  <c r="T122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S116" i="4"/>
  <c r="T116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S109" i="4"/>
  <c r="T109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S103" i="4"/>
  <c r="T103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S87" i="4"/>
  <c r="T87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S78" i="4"/>
  <c r="T78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S75" i="4"/>
  <c r="T75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S59" i="4"/>
  <c r="T59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S56" i="4"/>
  <c r="T56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S52" i="4"/>
  <c r="T52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S45" i="4"/>
  <c r="T45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S38" i="4"/>
  <c r="T38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S31" i="4"/>
  <c r="T31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S28" i="4"/>
  <c r="T28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S23" i="4"/>
  <c r="T23" i="4"/>
  <c r="D20" i="4"/>
  <c r="D19" i="4" s="1"/>
  <c r="E20" i="4"/>
  <c r="F20" i="4"/>
  <c r="G20" i="4"/>
  <c r="H20" i="4"/>
  <c r="I20" i="4"/>
  <c r="J20" i="4"/>
  <c r="K20" i="4"/>
  <c r="L20" i="4"/>
  <c r="M20" i="4"/>
  <c r="N20" i="4"/>
  <c r="O20" i="4"/>
  <c r="P20" i="4"/>
  <c r="S20" i="4"/>
  <c r="T20" i="4"/>
  <c r="E837" i="7"/>
  <c r="F837" i="7"/>
  <c r="G837" i="7"/>
  <c r="H837" i="7"/>
  <c r="I837" i="7"/>
  <c r="J837" i="7"/>
  <c r="K837" i="7"/>
  <c r="L837" i="7"/>
  <c r="M837" i="7"/>
  <c r="O837" i="7"/>
  <c r="P837" i="7"/>
  <c r="Q837" i="7"/>
  <c r="R837" i="7"/>
  <c r="S837" i="7"/>
  <c r="U837" i="7"/>
  <c r="W837" i="7"/>
  <c r="X837" i="7"/>
  <c r="D837" i="7"/>
  <c r="E839" i="7"/>
  <c r="F839" i="7"/>
  <c r="G839" i="7"/>
  <c r="H839" i="7"/>
  <c r="I839" i="7"/>
  <c r="J839" i="7"/>
  <c r="K839" i="7"/>
  <c r="L839" i="7"/>
  <c r="M839" i="7"/>
  <c r="O839" i="7"/>
  <c r="P839" i="7"/>
  <c r="Q839" i="7"/>
  <c r="R839" i="7"/>
  <c r="S839" i="7"/>
  <c r="U839" i="7"/>
  <c r="W839" i="7"/>
  <c r="X839" i="7"/>
  <c r="D839" i="7"/>
  <c r="E841" i="7"/>
  <c r="F841" i="7"/>
  <c r="G841" i="7"/>
  <c r="H841" i="7"/>
  <c r="I841" i="7"/>
  <c r="J841" i="7"/>
  <c r="K841" i="7"/>
  <c r="L841" i="7"/>
  <c r="M841" i="7"/>
  <c r="O841" i="7"/>
  <c r="P841" i="7"/>
  <c r="Q841" i="7"/>
  <c r="R841" i="7"/>
  <c r="S841" i="7"/>
  <c r="U841" i="7"/>
  <c r="W841" i="7"/>
  <c r="X841" i="7"/>
  <c r="D841" i="7"/>
  <c r="E949" i="7"/>
  <c r="F949" i="7"/>
  <c r="G949" i="7"/>
  <c r="H949" i="7"/>
  <c r="I949" i="7"/>
  <c r="J949" i="7"/>
  <c r="K949" i="7"/>
  <c r="L949" i="7"/>
  <c r="M949" i="7"/>
  <c r="O949" i="7"/>
  <c r="P949" i="7"/>
  <c r="Q949" i="7"/>
  <c r="R949" i="7"/>
  <c r="S949" i="7"/>
  <c r="U949" i="7"/>
  <c r="W949" i="7"/>
  <c r="X949" i="7"/>
  <c r="D949" i="7"/>
  <c r="E982" i="7"/>
  <c r="F982" i="7"/>
  <c r="G982" i="7"/>
  <c r="H982" i="7"/>
  <c r="I982" i="7"/>
  <c r="J982" i="7"/>
  <c r="K982" i="7"/>
  <c r="L982" i="7"/>
  <c r="M982" i="7"/>
  <c r="O982" i="7"/>
  <c r="P982" i="7"/>
  <c r="Q982" i="7"/>
  <c r="R982" i="7"/>
  <c r="S982" i="7"/>
  <c r="U982" i="7"/>
  <c r="W982" i="7"/>
  <c r="X982" i="7"/>
  <c r="D982" i="7"/>
  <c r="D994" i="7"/>
  <c r="E994" i="7"/>
  <c r="F994" i="7"/>
  <c r="G994" i="7"/>
  <c r="H994" i="7"/>
  <c r="I994" i="7"/>
  <c r="J994" i="7"/>
  <c r="K994" i="7"/>
  <c r="L994" i="7"/>
  <c r="M994" i="7"/>
  <c r="O994" i="7"/>
  <c r="P994" i="7"/>
  <c r="Q994" i="7"/>
  <c r="R994" i="7"/>
  <c r="S994" i="7"/>
  <c r="U994" i="7"/>
  <c r="W994" i="7"/>
  <c r="X994" i="7"/>
  <c r="D992" i="7"/>
  <c r="E992" i="7"/>
  <c r="F992" i="7"/>
  <c r="G992" i="7"/>
  <c r="H992" i="7"/>
  <c r="I992" i="7"/>
  <c r="J992" i="7"/>
  <c r="K992" i="7"/>
  <c r="L992" i="7"/>
  <c r="M992" i="7"/>
  <c r="O992" i="7"/>
  <c r="P992" i="7"/>
  <c r="Q992" i="7"/>
  <c r="R992" i="7"/>
  <c r="S992" i="7"/>
  <c r="U992" i="7"/>
  <c r="W992" i="7"/>
  <c r="X992" i="7"/>
  <c r="D989" i="7"/>
  <c r="E989" i="7"/>
  <c r="F989" i="7"/>
  <c r="G989" i="7"/>
  <c r="H989" i="7"/>
  <c r="I989" i="7"/>
  <c r="J989" i="7"/>
  <c r="K989" i="7"/>
  <c r="L989" i="7"/>
  <c r="M989" i="7"/>
  <c r="O989" i="7"/>
  <c r="P989" i="7"/>
  <c r="Q989" i="7"/>
  <c r="R989" i="7"/>
  <c r="S989" i="7"/>
  <c r="U989" i="7"/>
  <c r="W989" i="7"/>
  <c r="X989" i="7"/>
  <c r="D986" i="7"/>
  <c r="E986" i="7"/>
  <c r="F986" i="7"/>
  <c r="G986" i="7"/>
  <c r="H986" i="7"/>
  <c r="I986" i="7"/>
  <c r="J986" i="7"/>
  <c r="K986" i="7"/>
  <c r="L986" i="7"/>
  <c r="M986" i="7"/>
  <c r="O986" i="7"/>
  <c r="P986" i="7"/>
  <c r="Q986" i="7"/>
  <c r="R986" i="7"/>
  <c r="S986" i="7"/>
  <c r="U986" i="7"/>
  <c r="W986" i="7"/>
  <c r="X986" i="7"/>
  <c r="D984" i="7"/>
  <c r="E984" i="7"/>
  <c r="F984" i="7"/>
  <c r="G984" i="7"/>
  <c r="H984" i="7"/>
  <c r="I984" i="7"/>
  <c r="J984" i="7"/>
  <c r="K984" i="7"/>
  <c r="L984" i="7"/>
  <c r="M984" i="7"/>
  <c r="O984" i="7"/>
  <c r="P984" i="7"/>
  <c r="Q984" i="7"/>
  <c r="R984" i="7"/>
  <c r="S984" i="7"/>
  <c r="U984" i="7"/>
  <c r="W984" i="7"/>
  <c r="D980" i="7"/>
  <c r="E980" i="7"/>
  <c r="F980" i="7"/>
  <c r="G980" i="7"/>
  <c r="H980" i="7"/>
  <c r="I980" i="7"/>
  <c r="J980" i="7"/>
  <c r="K980" i="7"/>
  <c r="L980" i="7"/>
  <c r="M980" i="7"/>
  <c r="O980" i="7"/>
  <c r="P980" i="7"/>
  <c r="Q980" i="7"/>
  <c r="R980" i="7"/>
  <c r="S980" i="7"/>
  <c r="U980" i="7"/>
  <c r="W980" i="7"/>
  <c r="X980" i="7"/>
  <c r="D974" i="7"/>
  <c r="E974" i="7"/>
  <c r="F974" i="7"/>
  <c r="G974" i="7"/>
  <c r="H974" i="7"/>
  <c r="I974" i="7"/>
  <c r="J974" i="7"/>
  <c r="K974" i="7"/>
  <c r="L974" i="7"/>
  <c r="M974" i="7"/>
  <c r="O974" i="7"/>
  <c r="P974" i="7"/>
  <c r="Q974" i="7"/>
  <c r="R974" i="7"/>
  <c r="S974" i="7"/>
  <c r="U974" i="7"/>
  <c r="W974" i="7"/>
  <c r="X974" i="7"/>
  <c r="D968" i="7"/>
  <c r="E968" i="7"/>
  <c r="F968" i="7"/>
  <c r="G968" i="7"/>
  <c r="H968" i="7"/>
  <c r="I968" i="7"/>
  <c r="J968" i="7"/>
  <c r="K968" i="7"/>
  <c r="L968" i="7"/>
  <c r="M968" i="7"/>
  <c r="O968" i="7"/>
  <c r="P968" i="7"/>
  <c r="Q968" i="7"/>
  <c r="R968" i="7"/>
  <c r="S968" i="7"/>
  <c r="U968" i="7"/>
  <c r="W968" i="7"/>
  <c r="X968" i="7"/>
  <c r="D966" i="7"/>
  <c r="E966" i="7"/>
  <c r="F966" i="7"/>
  <c r="G966" i="7"/>
  <c r="H966" i="7"/>
  <c r="I966" i="7"/>
  <c r="J966" i="7"/>
  <c r="K966" i="7"/>
  <c r="L966" i="7"/>
  <c r="M966" i="7"/>
  <c r="O966" i="7"/>
  <c r="P966" i="7"/>
  <c r="Q966" i="7"/>
  <c r="R966" i="7"/>
  <c r="S966" i="7"/>
  <c r="U966" i="7"/>
  <c r="W966" i="7"/>
  <c r="X966" i="7"/>
  <c r="D961" i="7"/>
  <c r="E961" i="7"/>
  <c r="F961" i="7"/>
  <c r="G961" i="7"/>
  <c r="H961" i="7"/>
  <c r="I961" i="7"/>
  <c r="J961" i="7"/>
  <c r="K961" i="7"/>
  <c r="L961" i="7"/>
  <c r="M961" i="7"/>
  <c r="O961" i="7"/>
  <c r="P961" i="7"/>
  <c r="Q961" i="7"/>
  <c r="R961" i="7"/>
  <c r="S961" i="7"/>
  <c r="U961" i="7"/>
  <c r="W961" i="7"/>
  <c r="X961" i="7"/>
  <c r="D951" i="7"/>
  <c r="E951" i="7"/>
  <c r="F951" i="7"/>
  <c r="G951" i="7"/>
  <c r="H951" i="7"/>
  <c r="I951" i="7"/>
  <c r="J951" i="7"/>
  <c r="K951" i="7"/>
  <c r="L951" i="7"/>
  <c r="M951" i="7"/>
  <c r="O951" i="7"/>
  <c r="P951" i="7"/>
  <c r="Q951" i="7"/>
  <c r="R951" i="7"/>
  <c r="S951" i="7"/>
  <c r="U951" i="7"/>
  <c r="W951" i="7"/>
  <c r="X951" i="7"/>
  <c r="D944" i="7"/>
  <c r="E944" i="7"/>
  <c r="F944" i="7"/>
  <c r="G944" i="7"/>
  <c r="H944" i="7"/>
  <c r="I944" i="7"/>
  <c r="J944" i="7"/>
  <c r="K944" i="7"/>
  <c r="L944" i="7"/>
  <c r="M944" i="7"/>
  <c r="O944" i="7"/>
  <c r="P944" i="7"/>
  <c r="Q944" i="7"/>
  <c r="R944" i="7"/>
  <c r="S944" i="7"/>
  <c r="U944" i="7"/>
  <c r="W944" i="7"/>
  <c r="X944" i="7"/>
  <c r="X941" i="7"/>
  <c r="D941" i="7"/>
  <c r="E941" i="7"/>
  <c r="F941" i="7"/>
  <c r="G941" i="7"/>
  <c r="H941" i="7"/>
  <c r="I941" i="7"/>
  <c r="J941" i="7"/>
  <c r="K941" i="7"/>
  <c r="L941" i="7"/>
  <c r="M941" i="7"/>
  <c r="O941" i="7"/>
  <c r="P941" i="7"/>
  <c r="Q941" i="7"/>
  <c r="R941" i="7"/>
  <c r="S941" i="7"/>
  <c r="U941" i="7"/>
  <c r="W941" i="7"/>
  <c r="D939" i="7"/>
  <c r="E939" i="7"/>
  <c r="F939" i="7"/>
  <c r="G939" i="7"/>
  <c r="H939" i="7"/>
  <c r="I939" i="7"/>
  <c r="J939" i="7"/>
  <c r="K939" i="7"/>
  <c r="L939" i="7"/>
  <c r="M939" i="7"/>
  <c r="O939" i="7"/>
  <c r="P939" i="7"/>
  <c r="Q939" i="7"/>
  <c r="R939" i="7"/>
  <c r="S939" i="7"/>
  <c r="U939" i="7"/>
  <c r="W939" i="7"/>
  <c r="X939" i="7"/>
  <c r="D934" i="7"/>
  <c r="E934" i="7"/>
  <c r="F934" i="7"/>
  <c r="G934" i="7"/>
  <c r="H934" i="7"/>
  <c r="I934" i="7"/>
  <c r="J934" i="7"/>
  <c r="K934" i="7"/>
  <c r="L934" i="7"/>
  <c r="M934" i="7"/>
  <c r="O934" i="7"/>
  <c r="P934" i="7"/>
  <c r="Q934" i="7"/>
  <c r="R934" i="7"/>
  <c r="S934" i="7"/>
  <c r="U934" i="7"/>
  <c r="W934" i="7"/>
  <c r="X934" i="7"/>
  <c r="D919" i="7"/>
  <c r="E919" i="7"/>
  <c r="F919" i="7"/>
  <c r="G919" i="7"/>
  <c r="H919" i="7"/>
  <c r="I919" i="7"/>
  <c r="J919" i="7"/>
  <c r="K919" i="7"/>
  <c r="L919" i="7"/>
  <c r="M919" i="7"/>
  <c r="O919" i="7"/>
  <c r="P919" i="7"/>
  <c r="Q919" i="7"/>
  <c r="R919" i="7"/>
  <c r="S919" i="7"/>
  <c r="U919" i="7"/>
  <c r="W919" i="7"/>
  <c r="X919" i="7"/>
  <c r="D905" i="7"/>
  <c r="E905" i="7"/>
  <c r="F905" i="7"/>
  <c r="G905" i="7"/>
  <c r="H905" i="7"/>
  <c r="I905" i="7"/>
  <c r="J905" i="7"/>
  <c r="K905" i="7"/>
  <c r="L905" i="7"/>
  <c r="M905" i="7"/>
  <c r="O905" i="7"/>
  <c r="P905" i="7"/>
  <c r="Q905" i="7"/>
  <c r="R905" i="7"/>
  <c r="S905" i="7"/>
  <c r="U905" i="7"/>
  <c r="W905" i="7"/>
  <c r="X905" i="7"/>
  <c r="D885" i="7"/>
  <c r="E885" i="7"/>
  <c r="F885" i="7"/>
  <c r="G885" i="7"/>
  <c r="H885" i="7"/>
  <c r="I885" i="7"/>
  <c r="J885" i="7"/>
  <c r="K885" i="7"/>
  <c r="L885" i="7"/>
  <c r="M885" i="7"/>
  <c r="O885" i="7"/>
  <c r="P885" i="7"/>
  <c r="Q885" i="7"/>
  <c r="R885" i="7"/>
  <c r="S885" i="7"/>
  <c r="U885" i="7"/>
  <c r="W885" i="7"/>
  <c r="X885" i="7"/>
  <c r="D882" i="7"/>
  <c r="E882" i="7"/>
  <c r="F882" i="7"/>
  <c r="G882" i="7"/>
  <c r="H882" i="7"/>
  <c r="I882" i="7"/>
  <c r="J882" i="7"/>
  <c r="K882" i="7"/>
  <c r="L882" i="7"/>
  <c r="M882" i="7"/>
  <c r="O882" i="7"/>
  <c r="P882" i="7"/>
  <c r="Q882" i="7"/>
  <c r="R882" i="7"/>
  <c r="S882" i="7"/>
  <c r="U882" i="7"/>
  <c r="W882" i="7"/>
  <c r="X882" i="7"/>
  <c r="D879" i="7"/>
  <c r="E879" i="7"/>
  <c r="F879" i="7"/>
  <c r="G879" i="7"/>
  <c r="H879" i="7"/>
  <c r="I879" i="7"/>
  <c r="J879" i="7"/>
  <c r="K879" i="7"/>
  <c r="L879" i="7"/>
  <c r="M879" i="7"/>
  <c r="O879" i="7"/>
  <c r="P879" i="7"/>
  <c r="Q879" i="7"/>
  <c r="R879" i="7"/>
  <c r="S879" i="7"/>
  <c r="U879" i="7"/>
  <c r="W879" i="7"/>
  <c r="X879" i="7"/>
  <c r="D871" i="7"/>
  <c r="E871" i="7"/>
  <c r="F871" i="7"/>
  <c r="G871" i="7"/>
  <c r="H871" i="7"/>
  <c r="I871" i="7"/>
  <c r="J871" i="7"/>
  <c r="K871" i="7"/>
  <c r="L871" i="7"/>
  <c r="M871" i="7"/>
  <c r="O871" i="7"/>
  <c r="P871" i="7"/>
  <c r="Q871" i="7"/>
  <c r="R871" i="7"/>
  <c r="S871" i="7"/>
  <c r="U871" i="7"/>
  <c r="W871" i="7"/>
  <c r="X871" i="7"/>
  <c r="D868" i="7"/>
  <c r="E868" i="7"/>
  <c r="F868" i="7"/>
  <c r="G868" i="7"/>
  <c r="H868" i="7"/>
  <c r="I868" i="7"/>
  <c r="J868" i="7"/>
  <c r="K868" i="7"/>
  <c r="L868" i="7"/>
  <c r="M868" i="7"/>
  <c r="O868" i="7"/>
  <c r="P868" i="7"/>
  <c r="Q868" i="7"/>
  <c r="R868" i="7"/>
  <c r="S868" i="7"/>
  <c r="U868" i="7"/>
  <c r="W868" i="7"/>
  <c r="X868" i="7"/>
  <c r="D866" i="7"/>
  <c r="E866" i="7"/>
  <c r="F866" i="7"/>
  <c r="G866" i="7"/>
  <c r="H866" i="7"/>
  <c r="I866" i="7"/>
  <c r="J866" i="7"/>
  <c r="K866" i="7"/>
  <c r="L866" i="7"/>
  <c r="M866" i="7"/>
  <c r="O866" i="7"/>
  <c r="P866" i="7"/>
  <c r="Q866" i="7"/>
  <c r="R866" i="7"/>
  <c r="S866" i="7"/>
  <c r="U866" i="7"/>
  <c r="W866" i="7"/>
  <c r="X866" i="7"/>
  <c r="D860" i="7"/>
  <c r="E860" i="7"/>
  <c r="F860" i="7"/>
  <c r="G860" i="7"/>
  <c r="H860" i="7"/>
  <c r="I860" i="7"/>
  <c r="J860" i="7"/>
  <c r="K860" i="7"/>
  <c r="L860" i="7"/>
  <c r="M860" i="7"/>
  <c r="O860" i="7"/>
  <c r="P860" i="7"/>
  <c r="Q860" i="7"/>
  <c r="R860" i="7"/>
  <c r="S860" i="7"/>
  <c r="U860" i="7"/>
  <c r="W860" i="7"/>
  <c r="X860" i="7"/>
  <c r="D858" i="7"/>
  <c r="E858" i="7"/>
  <c r="F858" i="7"/>
  <c r="G858" i="7"/>
  <c r="H858" i="7"/>
  <c r="I858" i="7"/>
  <c r="J858" i="7"/>
  <c r="K858" i="7"/>
  <c r="L858" i="7"/>
  <c r="M858" i="7"/>
  <c r="O858" i="7"/>
  <c r="P858" i="7"/>
  <c r="Q858" i="7"/>
  <c r="R858" i="7"/>
  <c r="S858" i="7"/>
  <c r="U858" i="7"/>
  <c r="W858" i="7"/>
  <c r="X858" i="7"/>
  <c r="D848" i="7"/>
  <c r="E848" i="7"/>
  <c r="F848" i="7"/>
  <c r="G848" i="7"/>
  <c r="H848" i="7"/>
  <c r="I848" i="7"/>
  <c r="J848" i="7"/>
  <c r="K848" i="7"/>
  <c r="L848" i="7"/>
  <c r="M848" i="7"/>
  <c r="O848" i="7"/>
  <c r="P848" i="7"/>
  <c r="Q848" i="7"/>
  <c r="R848" i="7"/>
  <c r="S848" i="7"/>
  <c r="U848" i="7"/>
  <c r="W848" i="7"/>
  <c r="X848" i="7"/>
  <c r="D843" i="7"/>
  <c r="E843" i="7"/>
  <c r="F843" i="7"/>
  <c r="G843" i="7"/>
  <c r="H843" i="7"/>
  <c r="I843" i="7"/>
  <c r="J843" i="7"/>
  <c r="K843" i="7"/>
  <c r="L843" i="7"/>
  <c r="M843" i="7"/>
  <c r="O843" i="7"/>
  <c r="P843" i="7"/>
  <c r="Q843" i="7"/>
  <c r="R843" i="7"/>
  <c r="S843" i="7"/>
  <c r="U843" i="7"/>
  <c r="W843" i="7"/>
  <c r="X843" i="7"/>
  <c r="D835" i="7"/>
  <c r="E835" i="7"/>
  <c r="F835" i="7"/>
  <c r="G835" i="7"/>
  <c r="H835" i="7"/>
  <c r="I835" i="7"/>
  <c r="J835" i="7"/>
  <c r="K835" i="7"/>
  <c r="L835" i="7"/>
  <c r="M835" i="7"/>
  <c r="O835" i="7"/>
  <c r="P835" i="7"/>
  <c r="Q835" i="7"/>
  <c r="R835" i="7"/>
  <c r="S835" i="7"/>
  <c r="U835" i="7"/>
  <c r="W835" i="7"/>
  <c r="X835" i="7"/>
  <c r="D830" i="7"/>
  <c r="E830" i="7"/>
  <c r="F830" i="7"/>
  <c r="G830" i="7"/>
  <c r="H830" i="7"/>
  <c r="I830" i="7"/>
  <c r="J830" i="7"/>
  <c r="K830" i="7"/>
  <c r="L830" i="7"/>
  <c r="M830" i="7"/>
  <c r="O830" i="7"/>
  <c r="P830" i="7"/>
  <c r="Q830" i="7"/>
  <c r="R830" i="7"/>
  <c r="S830" i="7"/>
  <c r="U830" i="7"/>
  <c r="W830" i="7"/>
  <c r="X830" i="7"/>
  <c r="D816" i="7"/>
  <c r="E816" i="7"/>
  <c r="F816" i="7"/>
  <c r="G816" i="7"/>
  <c r="H816" i="7"/>
  <c r="I816" i="7"/>
  <c r="J816" i="7"/>
  <c r="K816" i="7"/>
  <c r="L816" i="7"/>
  <c r="M816" i="7"/>
  <c r="O816" i="7"/>
  <c r="P816" i="7"/>
  <c r="Q816" i="7"/>
  <c r="R816" i="7"/>
  <c r="S816" i="7"/>
  <c r="U816" i="7"/>
  <c r="W816" i="7"/>
  <c r="X816" i="7"/>
  <c r="D811" i="7"/>
  <c r="E811" i="7"/>
  <c r="F811" i="7"/>
  <c r="G811" i="7"/>
  <c r="H811" i="7"/>
  <c r="I811" i="7"/>
  <c r="J811" i="7"/>
  <c r="K811" i="7"/>
  <c r="L811" i="7"/>
  <c r="M811" i="7"/>
  <c r="O811" i="7"/>
  <c r="P811" i="7"/>
  <c r="Q811" i="7"/>
  <c r="R811" i="7"/>
  <c r="S811" i="7"/>
  <c r="U811" i="7"/>
  <c r="W811" i="7"/>
  <c r="X811" i="7"/>
  <c r="D809" i="7"/>
  <c r="E809" i="7"/>
  <c r="F809" i="7"/>
  <c r="G809" i="7"/>
  <c r="H809" i="7"/>
  <c r="I809" i="7"/>
  <c r="J809" i="7"/>
  <c r="K809" i="7"/>
  <c r="L809" i="7"/>
  <c r="M809" i="7"/>
  <c r="O809" i="7"/>
  <c r="P809" i="7"/>
  <c r="Q809" i="7"/>
  <c r="R809" i="7"/>
  <c r="S809" i="7"/>
  <c r="U809" i="7"/>
  <c r="W809" i="7"/>
  <c r="X809" i="7"/>
  <c r="D807" i="7"/>
  <c r="E807" i="7"/>
  <c r="F807" i="7"/>
  <c r="G807" i="7"/>
  <c r="H807" i="7"/>
  <c r="I807" i="7"/>
  <c r="J807" i="7"/>
  <c r="K807" i="7"/>
  <c r="L807" i="7"/>
  <c r="M807" i="7"/>
  <c r="O807" i="7"/>
  <c r="P807" i="7"/>
  <c r="Q807" i="7"/>
  <c r="R807" i="7"/>
  <c r="S807" i="7"/>
  <c r="U807" i="7"/>
  <c r="W807" i="7"/>
  <c r="X807" i="7"/>
  <c r="D805" i="7"/>
  <c r="E805" i="7"/>
  <c r="F805" i="7"/>
  <c r="G805" i="7"/>
  <c r="H805" i="7"/>
  <c r="I805" i="7"/>
  <c r="J805" i="7"/>
  <c r="K805" i="7"/>
  <c r="L805" i="7"/>
  <c r="M805" i="7"/>
  <c r="O805" i="7"/>
  <c r="P805" i="7"/>
  <c r="Q805" i="7"/>
  <c r="R805" i="7"/>
  <c r="S805" i="7"/>
  <c r="U805" i="7"/>
  <c r="W805" i="7"/>
  <c r="X805" i="7"/>
  <c r="D802" i="7"/>
  <c r="E802" i="7"/>
  <c r="F802" i="7"/>
  <c r="G802" i="7"/>
  <c r="H802" i="7"/>
  <c r="I802" i="7"/>
  <c r="J802" i="7"/>
  <c r="K802" i="7"/>
  <c r="L802" i="7"/>
  <c r="M802" i="7"/>
  <c r="O802" i="7"/>
  <c r="P802" i="7"/>
  <c r="Q802" i="7"/>
  <c r="R802" i="7"/>
  <c r="S802" i="7"/>
  <c r="U802" i="7"/>
  <c r="W802" i="7"/>
  <c r="X802" i="7"/>
  <c r="D797" i="7"/>
  <c r="E797" i="7"/>
  <c r="F797" i="7"/>
  <c r="G797" i="7"/>
  <c r="H797" i="7"/>
  <c r="I797" i="7"/>
  <c r="J797" i="7"/>
  <c r="K797" i="7"/>
  <c r="L797" i="7"/>
  <c r="M797" i="7"/>
  <c r="O797" i="7"/>
  <c r="P797" i="7"/>
  <c r="Q797" i="7"/>
  <c r="R797" i="7"/>
  <c r="S797" i="7"/>
  <c r="U797" i="7"/>
  <c r="W797" i="7"/>
  <c r="X797" i="7"/>
  <c r="D792" i="7"/>
  <c r="E792" i="7"/>
  <c r="F792" i="7"/>
  <c r="G792" i="7"/>
  <c r="H792" i="7"/>
  <c r="I792" i="7"/>
  <c r="J792" i="7"/>
  <c r="K792" i="7"/>
  <c r="L792" i="7"/>
  <c r="M792" i="7"/>
  <c r="O792" i="7"/>
  <c r="P792" i="7"/>
  <c r="Q792" i="7"/>
  <c r="R792" i="7"/>
  <c r="S792" i="7"/>
  <c r="U792" i="7"/>
  <c r="W792" i="7"/>
  <c r="X792" i="7"/>
  <c r="D789" i="7"/>
  <c r="E789" i="7"/>
  <c r="F789" i="7"/>
  <c r="G789" i="7"/>
  <c r="H789" i="7"/>
  <c r="I789" i="7"/>
  <c r="J789" i="7"/>
  <c r="K789" i="7"/>
  <c r="L789" i="7"/>
  <c r="M789" i="7"/>
  <c r="O789" i="7"/>
  <c r="P789" i="7"/>
  <c r="Q789" i="7"/>
  <c r="R789" i="7"/>
  <c r="S789" i="7"/>
  <c r="U789" i="7"/>
  <c r="W789" i="7"/>
  <c r="X789" i="7"/>
  <c r="D787" i="7"/>
  <c r="E787" i="7"/>
  <c r="F787" i="7"/>
  <c r="G787" i="7"/>
  <c r="H787" i="7"/>
  <c r="I787" i="7"/>
  <c r="J787" i="7"/>
  <c r="K787" i="7"/>
  <c r="L787" i="7"/>
  <c r="M787" i="7"/>
  <c r="O787" i="7"/>
  <c r="P787" i="7"/>
  <c r="Q787" i="7"/>
  <c r="R787" i="7"/>
  <c r="S787" i="7"/>
  <c r="U787" i="7"/>
  <c r="W787" i="7"/>
  <c r="X787" i="7"/>
  <c r="D784" i="7"/>
  <c r="E784" i="7"/>
  <c r="F784" i="7"/>
  <c r="G784" i="7"/>
  <c r="H784" i="7"/>
  <c r="I784" i="7"/>
  <c r="J784" i="7"/>
  <c r="K784" i="7"/>
  <c r="L784" i="7"/>
  <c r="M784" i="7"/>
  <c r="O784" i="7"/>
  <c r="P784" i="7"/>
  <c r="Q784" i="7"/>
  <c r="R784" i="7"/>
  <c r="S784" i="7"/>
  <c r="U784" i="7"/>
  <c r="W784" i="7"/>
  <c r="X784" i="7"/>
  <c r="D776" i="7"/>
  <c r="E776" i="7"/>
  <c r="F776" i="7"/>
  <c r="G776" i="7"/>
  <c r="H776" i="7"/>
  <c r="I776" i="7"/>
  <c r="J776" i="7"/>
  <c r="K776" i="7"/>
  <c r="L776" i="7"/>
  <c r="M776" i="7"/>
  <c r="O776" i="7"/>
  <c r="P776" i="7"/>
  <c r="Q776" i="7"/>
  <c r="R776" i="7"/>
  <c r="S776" i="7"/>
  <c r="U776" i="7"/>
  <c r="W776" i="7"/>
  <c r="X776" i="7"/>
  <c r="D774" i="7"/>
  <c r="E774" i="7"/>
  <c r="F774" i="7"/>
  <c r="G774" i="7"/>
  <c r="H774" i="7"/>
  <c r="I774" i="7"/>
  <c r="J774" i="7"/>
  <c r="K774" i="7"/>
  <c r="L774" i="7"/>
  <c r="M774" i="7"/>
  <c r="O774" i="7"/>
  <c r="P774" i="7"/>
  <c r="Q774" i="7"/>
  <c r="R774" i="7"/>
  <c r="S774" i="7"/>
  <c r="U774" i="7"/>
  <c r="W774" i="7"/>
  <c r="X774" i="7"/>
  <c r="D772" i="7"/>
  <c r="E772" i="7"/>
  <c r="F772" i="7"/>
  <c r="G772" i="7"/>
  <c r="H772" i="7"/>
  <c r="I772" i="7"/>
  <c r="J772" i="7"/>
  <c r="K772" i="7"/>
  <c r="L772" i="7"/>
  <c r="M772" i="7"/>
  <c r="O772" i="7"/>
  <c r="P772" i="7"/>
  <c r="Q772" i="7"/>
  <c r="R772" i="7"/>
  <c r="S772" i="7"/>
  <c r="U772" i="7"/>
  <c r="W772" i="7"/>
  <c r="X772" i="7"/>
  <c r="D761" i="7"/>
  <c r="E761" i="7"/>
  <c r="F761" i="7"/>
  <c r="G761" i="7"/>
  <c r="H761" i="7"/>
  <c r="I761" i="7"/>
  <c r="J761" i="7"/>
  <c r="K761" i="7"/>
  <c r="L761" i="7"/>
  <c r="M761" i="7"/>
  <c r="O761" i="7"/>
  <c r="P761" i="7"/>
  <c r="Q761" i="7"/>
  <c r="R761" i="7"/>
  <c r="S761" i="7"/>
  <c r="U761" i="7"/>
  <c r="W761" i="7"/>
  <c r="X761" i="7"/>
  <c r="D758" i="7"/>
  <c r="E758" i="7"/>
  <c r="F758" i="7"/>
  <c r="G758" i="7"/>
  <c r="H758" i="7"/>
  <c r="I758" i="7"/>
  <c r="J758" i="7"/>
  <c r="K758" i="7"/>
  <c r="L758" i="7"/>
  <c r="M758" i="7"/>
  <c r="O758" i="7"/>
  <c r="P758" i="7"/>
  <c r="Q758" i="7"/>
  <c r="R758" i="7"/>
  <c r="S758" i="7"/>
  <c r="U758" i="7"/>
  <c r="W758" i="7"/>
  <c r="X758" i="7"/>
  <c r="D755" i="7"/>
  <c r="E755" i="7"/>
  <c r="F755" i="7"/>
  <c r="G755" i="7"/>
  <c r="H755" i="7"/>
  <c r="I755" i="7"/>
  <c r="J755" i="7"/>
  <c r="K755" i="7"/>
  <c r="L755" i="7"/>
  <c r="M755" i="7"/>
  <c r="O755" i="7"/>
  <c r="P755" i="7"/>
  <c r="Q755" i="7"/>
  <c r="R755" i="7"/>
  <c r="S755" i="7"/>
  <c r="U755" i="7"/>
  <c r="W755" i="7"/>
  <c r="X755" i="7"/>
  <c r="D747" i="7"/>
  <c r="E747" i="7"/>
  <c r="F747" i="7"/>
  <c r="G747" i="7"/>
  <c r="H747" i="7"/>
  <c r="I747" i="7"/>
  <c r="J747" i="7"/>
  <c r="K747" i="7"/>
  <c r="L747" i="7"/>
  <c r="M747" i="7"/>
  <c r="O747" i="7"/>
  <c r="P747" i="7"/>
  <c r="Q747" i="7"/>
  <c r="R747" i="7"/>
  <c r="S747" i="7"/>
  <c r="U747" i="7"/>
  <c r="W747" i="7"/>
  <c r="X747" i="7"/>
  <c r="D714" i="7"/>
  <c r="E714" i="7"/>
  <c r="F714" i="7"/>
  <c r="G714" i="7"/>
  <c r="H714" i="7"/>
  <c r="I714" i="7"/>
  <c r="J714" i="7"/>
  <c r="K714" i="7"/>
  <c r="L714" i="7"/>
  <c r="M714" i="7"/>
  <c r="O714" i="7"/>
  <c r="P714" i="7"/>
  <c r="Q714" i="7"/>
  <c r="R714" i="7"/>
  <c r="S714" i="7"/>
  <c r="U714" i="7"/>
  <c r="W714" i="7"/>
  <c r="X714" i="7"/>
  <c r="D704" i="7"/>
  <c r="E704" i="7"/>
  <c r="F704" i="7"/>
  <c r="G704" i="7"/>
  <c r="H704" i="7"/>
  <c r="I704" i="7"/>
  <c r="J704" i="7"/>
  <c r="K704" i="7"/>
  <c r="L704" i="7"/>
  <c r="M704" i="7"/>
  <c r="O704" i="7"/>
  <c r="P704" i="7"/>
  <c r="Q704" i="7"/>
  <c r="R704" i="7"/>
  <c r="S704" i="7"/>
  <c r="U704" i="7"/>
  <c r="W704" i="7"/>
  <c r="X704" i="7"/>
  <c r="D701" i="7"/>
  <c r="E701" i="7"/>
  <c r="F701" i="7"/>
  <c r="G701" i="7"/>
  <c r="H701" i="7"/>
  <c r="I701" i="7"/>
  <c r="J701" i="7"/>
  <c r="K701" i="7"/>
  <c r="L701" i="7"/>
  <c r="M701" i="7"/>
  <c r="O701" i="7"/>
  <c r="P701" i="7"/>
  <c r="Q701" i="7"/>
  <c r="R701" i="7"/>
  <c r="S701" i="7"/>
  <c r="U701" i="7"/>
  <c r="W701" i="7"/>
  <c r="X701" i="7"/>
  <c r="D692" i="7"/>
  <c r="E692" i="7"/>
  <c r="F692" i="7"/>
  <c r="G692" i="7"/>
  <c r="H692" i="7"/>
  <c r="I692" i="7"/>
  <c r="J692" i="7"/>
  <c r="K692" i="7"/>
  <c r="L692" i="7"/>
  <c r="M692" i="7"/>
  <c r="O692" i="7"/>
  <c r="P692" i="7"/>
  <c r="Q692" i="7"/>
  <c r="R692" i="7"/>
  <c r="S692" i="7"/>
  <c r="U692" i="7"/>
  <c r="W692" i="7"/>
  <c r="X692" i="7"/>
  <c r="D671" i="7"/>
  <c r="E671" i="7"/>
  <c r="F671" i="7"/>
  <c r="G671" i="7"/>
  <c r="H671" i="7"/>
  <c r="I671" i="7"/>
  <c r="J671" i="7"/>
  <c r="K671" i="7"/>
  <c r="L671" i="7"/>
  <c r="M671" i="7"/>
  <c r="O671" i="7"/>
  <c r="P671" i="7"/>
  <c r="Q671" i="7"/>
  <c r="R671" i="7"/>
  <c r="S671" i="7"/>
  <c r="U671" i="7"/>
  <c r="W671" i="7"/>
  <c r="X671" i="7"/>
  <c r="D661" i="7"/>
  <c r="E661" i="7"/>
  <c r="F661" i="7"/>
  <c r="G661" i="7"/>
  <c r="H661" i="7"/>
  <c r="I661" i="7"/>
  <c r="J661" i="7"/>
  <c r="K661" i="7"/>
  <c r="L661" i="7"/>
  <c r="M661" i="7"/>
  <c r="O661" i="7"/>
  <c r="P661" i="7"/>
  <c r="Q661" i="7"/>
  <c r="R661" i="7"/>
  <c r="S661" i="7"/>
  <c r="U661" i="7"/>
  <c r="W661" i="7"/>
  <c r="X661" i="7"/>
  <c r="D656" i="7"/>
  <c r="E656" i="7"/>
  <c r="F656" i="7"/>
  <c r="G656" i="7"/>
  <c r="H656" i="7"/>
  <c r="I656" i="7"/>
  <c r="J656" i="7"/>
  <c r="K656" i="7"/>
  <c r="L656" i="7"/>
  <c r="M656" i="7"/>
  <c r="O656" i="7"/>
  <c r="P656" i="7"/>
  <c r="Q656" i="7"/>
  <c r="R656" i="7"/>
  <c r="S656" i="7"/>
  <c r="U656" i="7"/>
  <c r="W656" i="7"/>
  <c r="X656" i="7"/>
  <c r="D646" i="7"/>
  <c r="E646" i="7"/>
  <c r="F646" i="7"/>
  <c r="G646" i="7"/>
  <c r="H646" i="7"/>
  <c r="I646" i="7"/>
  <c r="J646" i="7"/>
  <c r="K646" i="7"/>
  <c r="L646" i="7"/>
  <c r="M646" i="7"/>
  <c r="O646" i="7"/>
  <c r="P646" i="7"/>
  <c r="Q646" i="7"/>
  <c r="R646" i="7"/>
  <c r="S646" i="7"/>
  <c r="U646" i="7"/>
  <c r="W646" i="7"/>
  <c r="X646" i="7"/>
  <c r="D643" i="7"/>
  <c r="E643" i="7"/>
  <c r="F643" i="7"/>
  <c r="G643" i="7"/>
  <c r="H643" i="7"/>
  <c r="I643" i="7"/>
  <c r="J643" i="7"/>
  <c r="K643" i="7"/>
  <c r="L643" i="7"/>
  <c r="M643" i="7"/>
  <c r="O643" i="7"/>
  <c r="P643" i="7"/>
  <c r="Q643" i="7"/>
  <c r="R643" i="7"/>
  <c r="S643" i="7"/>
  <c r="U643" i="7"/>
  <c r="W643" i="7"/>
  <c r="X643" i="7"/>
  <c r="D631" i="7"/>
  <c r="E631" i="7"/>
  <c r="F631" i="7"/>
  <c r="G631" i="7"/>
  <c r="H631" i="7"/>
  <c r="I631" i="7"/>
  <c r="J631" i="7"/>
  <c r="K631" i="7"/>
  <c r="L631" i="7"/>
  <c r="M631" i="7"/>
  <c r="O631" i="7"/>
  <c r="P631" i="7"/>
  <c r="Q631" i="7"/>
  <c r="R631" i="7"/>
  <c r="S631" i="7"/>
  <c r="U631" i="7"/>
  <c r="W631" i="7"/>
  <c r="X631" i="7"/>
  <c r="X629" i="7"/>
  <c r="D629" i="7"/>
  <c r="E629" i="7"/>
  <c r="F629" i="7"/>
  <c r="G629" i="7"/>
  <c r="H629" i="7"/>
  <c r="I629" i="7"/>
  <c r="J629" i="7"/>
  <c r="K629" i="7"/>
  <c r="L629" i="7"/>
  <c r="M629" i="7"/>
  <c r="O629" i="7"/>
  <c r="P629" i="7"/>
  <c r="Q629" i="7"/>
  <c r="R629" i="7"/>
  <c r="S629" i="7"/>
  <c r="U629" i="7"/>
  <c r="W629" i="7"/>
  <c r="D607" i="7"/>
  <c r="E607" i="7"/>
  <c r="F607" i="7"/>
  <c r="G607" i="7"/>
  <c r="H607" i="7"/>
  <c r="I607" i="7"/>
  <c r="J607" i="7"/>
  <c r="K607" i="7"/>
  <c r="L607" i="7"/>
  <c r="M607" i="7"/>
  <c r="O607" i="7"/>
  <c r="P607" i="7"/>
  <c r="Q607" i="7"/>
  <c r="R607" i="7"/>
  <c r="S607" i="7"/>
  <c r="U607" i="7"/>
  <c r="W607" i="7"/>
  <c r="X607" i="7"/>
  <c r="D597" i="7"/>
  <c r="E597" i="7"/>
  <c r="F597" i="7"/>
  <c r="G597" i="7"/>
  <c r="H597" i="7"/>
  <c r="I597" i="7"/>
  <c r="J597" i="7"/>
  <c r="K597" i="7"/>
  <c r="L597" i="7"/>
  <c r="M597" i="7"/>
  <c r="O597" i="7"/>
  <c r="P597" i="7"/>
  <c r="Q597" i="7"/>
  <c r="R597" i="7"/>
  <c r="S597" i="7"/>
  <c r="U597" i="7"/>
  <c r="W597" i="7"/>
  <c r="X597" i="7"/>
  <c r="D591" i="7"/>
  <c r="E591" i="7"/>
  <c r="F591" i="7"/>
  <c r="G591" i="7"/>
  <c r="H591" i="7"/>
  <c r="I591" i="7"/>
  <c r="J591" i="7"/>
  <c r="K591" i="7"/>
  <c r="L591" i="7"/>
  <c r="M591" i="7"/>
  <c r="O591" i="7"/>
  <c r="P591" i="7"/>
  <c r="Q591" i="7"/>
  <c r="R591" i="7"/>
  <c r="S591" i="7"/>
  <c r="U591" i="7"/>
  <c r="W591" i="7"/>
  <c r="X591" i="7"/>
  <c r="D577" i="7"/>
  <c r="E577" i="7"/>
  <c r="F577" i="7"/>
  <c r="G577" i="7"/>
  <c r="H577" i="7"/>
  <c r="I577" i="7"/>
  <c r="J577" i="7"/>
  <c r="K577" i="7"/>
  <c r="L577" i="7"/>
  <c r="M577" i="7"/>
  <c r="O577" i="7"/>
  <c r="P577" i="7"/>
  <c r="Q577" i="7"/>
  <c r="R577" i="7"/>
  <c r="S577" i="7"/>
  <c r="U577" i="7"/>
  <c r="W577" i="7"/>
  <c r="X577" i="7"/>
  <c r="D572" i="7"/>
  <c r="E572" i="7"/>
  <c r="F572" i="7"/>
  <c r="G572" i="7"/>
  <c r="H572" i="7"/>
  <c r="I572" i="7"/>
  <c r="J572" i="7"/>
  <c r="K572" i="7"/>
  <c r="L572" i="7"/>
  <c r="M572" i="7"/>
  <c r="O572" i="7"/>
  <c r="P572" i="7"/>
  <c r="Q572" i="7"/>
  <c r="R572" i="7"/>
  <c r="S572" i="7"/>
  <c r="U572" i="7"/>
  <c r="W572" i="7"/>
  <c r="X572" i="7"/>
  <c r="D567" i="7"/>
  <c r="E567" i="7"/>
  <c r="F567" i="7"/>
  <c r="G567" i="7"/>
  <c r="H567" i="7"/>
  <c r="I567" i="7"/>
  <c r="J567" i="7"/>
  <c r="K567" i="7"/>
  <c r="L567" i="7"/>
  <c r="M567" i="7"/>
  <c r="O567" i="7"/>
  <c r="P567" i="7"/>
  <c r="Q567" i="7"/>
  <c r="R567" i="7"/>
  <c r="S567" i="7"/>
  <c r="U567" i="7"/>
  <c r="W567" i="7"/>
  <c r="X567" i="7"/>
  <c r="D564" i="7"/>
  <c r="E564" i="7"/>
  <c r="F564" i="7"/>
  <c r="G564" i="7"/>
  <c r="H564" i="7"/>
  <c r="I564" i="7"/>
  <c r="J564" i="7"/>
  <c r="K564" i="7"/>
  <c r="L564" i="7"/>
  <c r="M564" i="7"/>
  <c r="O564" i="7"/>
  <c r="P564" i="7"/>
  <c r="Q564" i="7"/>
  <c r="R564" i="7"/>
  <c r="S564" i="7"/>
  <c r="U564" i="7"/>
  <c r="W564" i="7"/>
  <c r="X564" i="7"/>
  <c r="D554" i="7"/>
  <c r="E554" i="7"/>
  <c r="F554" i="7"/>
  <c r="G554" i="7"/>
  <c r="H554" i="7"/>
  <c r="I554" i="7"/>
  <c r="J554" i="7"/>
  <c r="K554" i="7"/>
  <c r="L554" i="7"/>
  <c r="M554" i="7"/>
  <c r="O554" i="7"/>
  <c r="P554" i="7"/>
  <c r="Q554" i="7"/>
  <c r="R554" i="7"/>
  <c r="S554" i="7"/>
  <c r="U554" i="7"/>
  <c r="W554" i="7"/>
  <c r="X554" i="7"/>
  <c r="D536" i="7"/>
  <c r="E536" i="7"/>
  <c r="F536" i="7"/>
  <c r="G536" i="7"/>
  <c r="H536" i="7"/>
  <c r="I536" i="7"/>
  <c r="J536" i="7"/>
  <c r="K536" i="7"/>
  <c r="L536" i="7"/>
  <c r="M536" i="7"/>
  <c r="O536" i="7"/>
  <c r="P536" i="7"/>
  <c r="Q536" i="7"/>
  <c r="R536" i="7"/>
  <c r="S536" i="7"/>
  <c r="U536" i="7"/>
  <c r="W536" i="7"/>
  <c r="X536" i="7"/>
  <c r="D530" i="7"/>
  <c r="E530" i="7"/>
  <c r="F530" i="7"/>
  <c r="G530" i="7"/>
  <c r="H530" i="7"/>
  <c r="I530" i="7"/>
  <c r="J530" i="7"/>
  <c r="K530" i="7"/>
  <c r="L530" i="7"/>
  <c r="M530" i="7"/>
  <c r="O530" i="7"/>
  <c r="P530" i="7"/>
  <c r="Q530" i="7"/>
  <c r="R530" i="7"/>
  <c r="S530" i="7"/>
  <c r="U530" i="7"/>
  <c r="W530" i="7"/>
  <c r="X530" i="7"/>
  <c r="D528" i="7"/>
  <c r="E528" i="7"/>
  <c r="F528" i="7"/>
  <c r="G528" i="7"/>
  <c r="H528" i="7"/>
  <c r="I528" i="7"/>
  <c r="J528" i="7"/>
  <c r="K528" i="7"/>
  <c r="L528" i="7"/>
  <c r="M528" i="7"/>
  <c r="O528" i="7"/>
  <c r="P528" i="7"/>
  <c r="Q528" i="7"/>
  <c r="R528" i="7"/>
  <c r="S528" i="7"/>
  <c r="U528" i="7"/>
  <c r="W528" i="7"/>
  <c r="X528" i="7"/>
  <c r="D521" i="7"/>
  <c r="E521" i="7"/>
  <c r="F521" i="7"/>
  <c r="G521" i="7"/>
  <c r="H521" i="7"/>
  <c r="I521" i="7"/>
  <c r="J521" i="7"/>
  <c r="K521" i="7"/>
  <c r="L521" i="7"/>
  <c r="M521" i="7"/>
  <c r="O521" i="7"/>
  <c r="P521" i="7"/>
  <c r="Q521" i="7"/>
  <c r="R521" i="7"/>
  <c r="S521" i="7"/>
  <c r="U521" i="7"/>
  <c r="W521" i="7"/>
  <c r="X521" i="7"/>
  <c r="D498" i="7"/>
  <c r="E498" i="7"/>
  <c r="F498" i="7"/>
  <c r="G498" i="7"/>
  <c r="H498" i="7"/>
  <c r="I498" i="7"/>
  <c r="J498" i="7"/>
  <c r="K498" i="7"/>
  <c r="L498" i="7"/>
  <c r="M498" i="7"/>
  <c r="O498" i="7"/>
  <c r="P498" i="7"/>
  <c r="Q498" i="7"/>
  <c r="R498" i="7"/>
  <c r="S498" i="7"/>
  <c r="U498" i="7"/>
  <c r="W498" i="7"/>
  <c r="X498" i="7"/>
  <c r="D494" i="7"/>
  <c r="E494" i="7"/>
  <c r="F494" i="7"/>
  <c r="G494" i="7"/>
  <c r="H494" i="7"/>
  <c r="I494" i="7"/>
  <c r="J494" i="7"/>
  <c r="K494" i="7"/>
  <c r="L494" i="7"/>
  <c r="M494" i="7"/>
  <c r="O494" i="7"/>
  <c r="P494" i="7"/>
  <c r="Q494" i="7"/>
  <c r="R494" i="7"/>
  <c r="S494" i="7"/>
  <c r="U494" i="7"/>
  <c r="W494" i="7"/>
  <c r="X494" i="7"/>
  <c r="D492" i="7"/>
  <c r="E492" i="7"/>
  <c r="F492" i="7"/>
  <c r="G492" i="7"/>
  <c r="H492" i="7"/>
  <c r="I492" i="7"/>
  <c r="J492" i="7"/>
  <c r="K492" i="7"/>
  <c r="L492" i="7"/>
  <c r="M492" i="7"/>
  <c r="O492" i="7"/>
  <c r="P492" i="7"/>
  <c r="Q492" i="7"/>
  <c r="R492" i="7"/>
  <c r="S492" i="7"/>
  <c r="U492" i="7"/>
  <c r="W492" i="7"/>
  <c r="X492" i="7"/>
  <c r="D489" i="7"/>
  <c r="E489" i="7"/>
  <c r="F489" i="7"/>
  <c r="G489" i="7"/>
  <c r="H489" i="7"/>
  <c r="I489" i="7"/>
  <c r="J489" i="7"/>
  <c r="K489" i="7"/>
  <c r="L489" i="7"/>
  <c r="M489" i="7"/>
  <c r="O489" i="7"/>
  <c r="P489" i="7"/>
  <c r="Q489" i="7"/>
  <c r="R489" i="7"/>
  <c r="S489" i="7"/>
  <c r="U489" i="7"/>
  <c r="W489" i="7"/>
  <c r="X489" i="7"/>
  <c r="D484" i="7"/>
  <c r="E484" i="7"/>
  <c r="F484" i="7"/>
  <c r="G484" i="7"/>
  <c r="H484" i="7"/>
  <c r="I484" i="7"/>
  <c r="J484" i="7"/>
  <c r="K484" i="7"/>
  <c r="L484" i="7"/>
  <c r="M484" i="7"/>
  <c r="O484" i="7"/>
  <c r="P484" i="7"/>
  <c r="Q484" i="7"/>
  <c r="R484" i="7"/>
  <c r="S484" i="7"/>
  <c r="U484" i="7"/>
  <c r="W484" i="7"/>
  <c r="X484" i="7"/>
  <c r="D479" i="7"/>
  <c r="E479" i="7"/>
  <c r="F479" i="7"/>
  <c r="G479" i="7"/>
  <c r="H479" i="7"/>
  <c r="I479" i="7"/>
  <c r="J479" i="7"/>
  <c r="K479" i="7"/>
  <c r="L479" i="7"/>
  <c r="M479" i="7"/>
  <c r="O479" i="7"/>
  <c r="P479" i="7"/>
  <c r="Q479" i="7"/>
  <c r="R479" i="7"/>
  <c r="S479" i="7"/>
  <c r="U479" i="7"/>
  <c r="W479" i="7"/>
  <c r="X479" i="7"/>
  <c r="D474" i="7"/>
  <c r="E474" i="7"/>
  <c r="F474" i="7"/>
  <c r="G474" i="7"/>
  <c r="H474" i="7"/>
  <c r="I474" i="7"/>
  <c r="J474" i="7"/>
  <c r="K474" i="7"/>
  <c r="L474" i="7"/>
  <c r="M474" i="7"/>
  <c r="O474" i="7"/>
  <c r="P474" i="7"/>
  <c r="Q474" i="7"/>
  <c r="R474" i="7"/>
  <c r="S474" i="7"/>
  <c r="U474" i="7"/>
  <c r="W474" i="7"/>
  <c r="X474" i="7"/>
  <c r="D463" i="7"/>
  <c r="E463" i="7"/>
  <c r="F463" i="7"/>
  <c r="G463" i="7"/>
  <c r="H463" i="7"/>
  <c r="I463" i="7"/>
  <c r="J463" i="7"/>
  <c r="K463" i="7"/>
  <c r="L463" i="7"/>
  <c r="M463" i="7"/>
  <c r="O463" i="7"/>
  <c r="P463" i="7"/>
  <c r="Q463" i="7"/>
  <c r="R463" i="7"/>
  <c r="S463" i="7"/>
  <c r="U463" i="7"/>
  <c r="W463" i="7"/>
  <c r="X463" i="7"/>
  <c r="D457" i="7"/>
  <c r="E457" i="7"/>
  <c r="F457" i="7"/>
  <c r="G457" i="7"/>
  <c r="H457" i="7"/>
  <c r="I457" i="7"/>
  <c r="J457" i="7"/>
  <c r="K457" i="7"/>
  <c r="L457" i="7"/>
  <c r="M457" i="7"/>
  <c r="O457" i="7"/>
  <c r="P457" i="7"/>
  <c r="Q457" i="7"/>
  <c r="R457" i="7"/>
  <c r="S457" i="7"/>
  <c r="U457" i="7"/>
  <c r="W457" i="7"/>
  <c r="X457" i="7"/>
  <c r="D438" i="7"/>
  <c r="E438" i="7"/>
  <c r="F438" i="7"/>
  <c r="G438" i="7"/>
  <c r="H438" i="7"/>
  <c r="I438" i="7"/>
  <c r="J438" i="7"/>
  <c r="K438" i="7"/>
  <c r="L438" i="7"/>
  <c r="M438" i="7"/>
  <c r="O438" i="7"/>
  <c r="P438" i="7"/>
  <c r="Q438" i="7"/>
  <c r="R438" i="7"/>
  <c r="S438" i="7"/>
  <c r="U438" i="7"/>
  <c r="W438" i="7"/>
  <c r="X438" i="7"/>
  <c r="D431" i="7"/>
  <c r="E431" i="7"/>
  <c r="F431" i="7"/>
  <c r="G431" i="7"/>
  <c r="H431" i="7"/>
  <c r="I431" i="7"/>
  <c r="J431" i="7"/>
  <c r="K431" i="7"/>
  <c r="L431" i="7"/>
  <c r="M431" i="7"/>
  <c r="O431" i="7"/>
  <c r="P431" i="7"/>
  <c r="Q431" i="7"/>
  <c r="R431" i="7"/>
  <c r="S431" i="7"/>
  <c r="U431" i="7"/>
  <c r="W431" i="7"/>
  <c r="X431" i="7"/>
  <c r="D417" i="7"/>
  <c r="E417" i="7"/>
  <c r="F417" i="7"/>
  <c r="G417" i="7"/>
  <c r="H417" i="7"/>
  <c r="I417" i="7"/>
  <c r="J417" i="7"/>
  <c r="K417" i="7"/>
  <c r="L417" i="7"/>
  <c r="M417" i="7"/>
  <c r="O417" i="7"/>
  <c r="P417" i="7"/>
  <c r="Q417" i="7"/>
  <c r="R417" i="7"/>
  <c r="S417" i="7"/>
  <c r="U417" i="7"/>
  <c r="W417" i="7"/>
  <c r="X417" i="7"/>
  <c r="D411" i="7"/>
  <c r="E411" i="7"/>
  <c r="F411" i="7"/>
  <c r="G411" i="7"/>
  <c r="G410" i="7" s="1"/>
  <c r="H411" i="7"/>
  <c r="I411" i="7"/>
  <c r="J411" i="7"/>
  <c r="K411" i="7"/>
  <c r="L411" i="7"/>
  <c r="M411" i="7"/>
  <c r="O411" i="7"/>
  <c r="P411" i="7"/>
  <c r="Q411" i="7"/>
  <c r="R411" i="7"/>
  <c r="S411" i="7"/>
  <c r="U411" i="7"/>
  <c r="W411" i="7"/>
  <c r="X411" i="7"/>
  <c r="D402" i="7"/>
  <c r="E402" i="7"/>
  <c r="F402" i="7"/>
  <c r="G402" i="7"/>
  <c r="H402" i="7"/>
  <c r="I402" i="7"/>
  <c r="J402" i="7"/>
  <c r="K402" i="7"/>
  <c r="L402" i="7"/>
  <c r="M402" i="7"/>
  <c r="O402" i="7"/>
  <c r="P402" i="7"/>
  <c r="Q402" i="7"/>
  <c r="R402" i="7"/>
  <c r="S402" i="7"/>
  <c r="U402" i="7"/>
  <c r="W402" i="7"/>
  <c r="X402" i="7"/>
  <c r="D365" i="7"/>
  <c r="E365" i="7"/>
  <c r="F365" i="7"/>
  <c r="G365" i="7"/>
  <c r="H365" i="7"/>
  <c r="I365" i="7"/>
  <c r="J365" i="7"/>
  <c r="K365" i="7"/>
  <c r="L365" i="7"/>
  <c r="M365" i="7"/>
  <c r="O365" i="7"/>
  <c r="P365" i="7"/>
  <c r="Q365" i="7"/>
  <c r="R365" i="7"/>
  <c r="S365" i="7"/>
  <c r="U365" i="7"/>
  <c r="W365" i="7"/>
  <c r="X365" i="7"/>
  <c r="D348" i="7"/>
  <c r="E348" i="7"/>
  <c r="F348" i="7"/>
  <c r="G348" i="7"/>
  <c r="H348" i="7"/>
  <c r="I348" i="7"/>
  <c r="J348" i="7"/>
  <c r="K348" i="7"/>
  <c r="L348" i="7"/>
  <c r="M348" i="7"/>
  <c r="O348" i="7"/>
  <c r="P348" i="7"/>
  <c r="Q348" i="7"/>
  <c r="R348" i="7"/>
  <c r="S348" i="7"/>
  <c r="U348" i="7"/>
  <c r="W348" i="7"/>
  <c r="X348" i="7"/>
  <c r="D340" i="7"/>
  <c r="E340" i="7"/>
  <c r="F340" i="7"/>
  <c r="G340" i="7"/>
  <c r="H340" i="7"/>
  <c r="I340" i="7"/>
  <c r="J340" i="7"/>
  <c r="K340" i="7"/>
  <c r="L340" i="7"/>
  <c r="M340" i="7"/>
  <c r="O340" i="7"/>
  <c r="P340" i="7"/>
  <c r="Q340" i="7"/>
  <c r="R340" i="7"/>
  <c r="S340" i="7"/>
  <c r="U340" i="7"/>
  <c r="W340" i="7"/>
  <c r="X340" i="7"/>
  <c r="D335" i="7"/>
  <c r="E335" i="7"/>
  <c r="F335" i="7"/>
  <c r="G335" i="7"/>
  <c r="H335" i="7"/>
  <c r="I335" i="7"/>
  <c r="J335" i="7"/>
  <c r="K335" i="7"/>
  <c r="L335" i="7"/>
  <c r="M335" i="7"/>
  <c r="O335" i="7"/>
  <c r="P335" i="7"/>
  <c r="Q335" i="7"/>
  <c r="R335" i="7"/>
  <c r="S335" i="7"/>
  <c r="U335" i="7"/>
  <c r="W335" i="7"/>
  <c r="X335" i="7"/>
  <c r="D332" i="7"/>
  <c r="E332" i="7"/>
  <c r="F332" i="7"/>
  <c r="G332" i="7"/>
  <c r="H332" i="7"/>
  <c r="I332" i="7"/>
  <c r="J332" i="7"/>
  <c r="K332" i="7"/>
  <c r="L332" i="7"/>
  <c r="M332" i="7"/>
  <c r="O332" i="7"/>
  <c r="P332" i="7"/>
  <c r="Q332" i="7"/>
  <c r="R332" i="7"/>
  <c r="S332" i="7"/>
  <c r="U332" i="7"/>
  <c r="W332" i="7"/>
  <c r="X332" i="7"/>
  <c r="D322" i="7"/>
  <c r="E322" i="7"/>
  <c r="F322" i="7"/>
  <c r="G322" i="7"/>
  <c r="H322" i="7"/>
  <c r="I322" i="7"/>
  <c r="J322" i="7"/>
  <c r="K322" i="7"/>
  <c r="L322" i="7"/>
  <c r="M322" i="7"/>
  <c r="O322" i="7"/>
  <c r="P322" i="7"/>
  <c r="Q322" i="7"/>
  <c r="R322" i="7"/>
  <c r="S322" i="7"/>
  <c r="U322" i="7"/>
  <c r="W322" i="7"/>
  <c r="X322" i="7"/>
  <c r="D316" i="7"/>
  <c r="E316" i="7"/>
  <c r="F316" i="7"/>
  <c r="G316" i="7"/>
  <c r="H316" i="7"/>
  <c r="I316" i="7"/>
  <c r="J316" i="7"/>
  <c r="K316" i="7"/>
  <c r="L316" i="7"/>
  <c r="M316" i="7"/>
  <c r="O316" i="7"/>
  <c r="P316" i="7"/>
  <c r="Q316" i="7"/>
  <c r="R316" i="7"/>
  <c r="S316" i="7"/>
  <c r="U316" i="7"/>
  <c r="W316" i="7"/>
  <c r="X316" i="7"/>
  <c r="D277" i="7"/>
  <c r="E277" i="7"/>
  <c r="F277" i="7"/>
  <c r="G277" i="7"/>
  <c r="H277" i="7"/>
  <c r="I277" i="7"/>
  <c r="J277" i="7"/>
  <c r="K277" i="7"/>
  <c r="L277" i="7"/>
  <c r="M277" i="7"/>
  <c r="O277" i="7"/>
  <c r="P277" i="7"/>
  <c r="Q277" i="7"/>
  <c r="R277" i="7"/>
  <c r="S277" i="7"/>
  <c r="U277" i="7"/>
  <c r="W277" i="7"/>
  <c r="X277" i="7"/>
  <c r="D268" i="7"/>
  <c r="E268" i="7"/>
  <c r="F268" i="7"/>
  <c r="G268" i="7"/>
  <c r="H268" i="7"/>
  <c r="I268" i="7"/>
  <c r="J268" i="7"/>
  <c r="K268" i="7"/>
  <c r="L268" i="7"/>
  <c r="M268" i="7"/>
  <c r="O268" i="7"/>
  <c r="P268" i="7"/>
  <c r="Q268" i="7"/>
  <c r="R268" i="7"/>
  <c r="S268" i="7"/>
  <c r="U268" i="7"/>
  <c r="W268" i="7"/>
  <c r="X268" i="7"/>
  <c r="D260" i="7"/>
  <c r="E260" i="7"/>
  <c r="F260" i="7"/>
  <c r="G260" i="7"/>
  <c r="H260" i="7"/>
  <c r="I260" i="7"/>
  <c r="J260" i="7"/>
  <c r="K260" i="7"/>
  <c r="L260" i="7"/>
  <c r="M260" i="7"/>
  <c r="O260" i="7"/>
  <c r="P260" i="7"/>
  <c r="Q260" i="7"/>
  <c r="R260" i="7"/>
  <c r="S260" i="7"/>
  <c r="U260" i="7"/>
  <c r="W260" i="7"/>
  <c r="X260" i="7"/>
  <c r="D249" i="7"/>
  <c r="E249" i="7"/>
  <c r="F249" i="7"/>
  <c r="G249" i="7"/>
  <c r="H249" i="7"/>
  <c r="I249" i="7"/>
  <c r="J249" i="7"/>
  <c r="K249" i="7"/>
  <c r="L249" i="7"/>
  <c r="M249" i="7"/>
  <c r="O249" i="7"/>
  <c r="P249" i="7"/>
  <c r="Q249" i="7"/>
  <c r="R249" i="7"/>
  <c r="S249" i="7"/>
  <c r="U249" i="7"/>
  <c r="W249" i="7"/>
  <c r="X249" i="7"/>
  <c r="D242" i="7"/>
  <c r="E242" i="7"/>
  <c r="F242" i="7"/>
  <c r="G242" i="7"/>
  <c r="H242" i="7"/>
  <c r="I242" i="7"/>
  <c r="J242" i="7"/>
  <c r="K242" i="7"/>
  <c r="L242" i="7"/>
  <c r="M242" i="7"/>
  <c r="O242" i="7"/>
  <c r="P242" i="7"/>
  <c r="Q242" i="7"/>
  <c r="R242" i="7"/>
  <c r="S242" i="7"/>
  <c r="U242" i="7"/>
  <c r="W242" i="7"/>
  <c r="X242" i="7"/>
  <c r="D238" i="7"/>
  <c r="E238" i="7"/>
  <c r="F238" i="7"/>
  <c r="G238" i="7"/>
  <c r="H238" i="7"/>
  <c r="I238" i="7"/>
  <c r="J238" i="7"/>
  <c r="K238" i="7"/>
  <c r="L238" i="7"/>
  <c r="M238" i="7"/>
  <c r="O238" i="7"/>
  <c r="P238" i="7"/>
  <c r="Q238" i="7"/>
  <c r="R238" i="7"/>
  <c r="S238" i="7"/>
  <c r="U238" i="7"/>
  <c r="W238" i="7"/>
  <c r="X238" i="7"/>
  <c r="D226" i="7"/>
  <c r="E226" i="7"/>
  <c r="F226" i="7"/>
  <c r="G226" i="7"/>
  <c r="H226" i="7"/>
  <c r="I226" i="7"/>
  <c r="J226" i="7"/>
  <c r="K226" i="7"/>
  <c r="L226" i="7"/>
  <c r="M226" i="7"/>
  <c r="O226" i="7"/>
  <c r="P226" i="7"/>
  <c r="Q226" i="7"/>
  <c r="R226" i="7"/>
  <c r="S226" i="7"/>
  <c r="U226" i="7"/>
  <c r="W226" i="7"/>
  <c r="X226" i="7"/>
  <c r="D222" i="7"/>
  <c r="E222" i="7"/>
  <c r="F222" i="7"/>
  <c r="G222" i="7"/>
  <c r="H222" i="7"/>
  <c r="I222" i="7"/>
  <c r="J222" i="7"/>
  <c r="K222" i="7"/>
  <c r="L222" i="7"/>
  <c r="M222" i="7"/>
  <c r="O222" i="7"/>
  <c r="P222" i="7"/>
  <c r="Q222" i="7"/>
  <c r="R222" i="7"/>
  <c r="S222" i="7"/>
  <c r="U222" i="7"/>
  <c r="W222" i="7"/>
  <c r="X222" i="7"/>
  <c r="D218" i="7"/>
  <c r="E218" i="7"/>
  <c r="F218" i="7"/>
  <c r="G218" i="7"/>
  <c r="H218" i="7"/>
  <c r="I218" i="7"/>
  <c r="J218" i="7"/>
  <c r="K218" i="7"/>
  <c r="L218" i="7"/>
  <c r="M218" i="7"/>
  <c r="O218" i="7"/>
  <c r="P218" i="7"/>
  <c r="Q218" i="7"/>
  <c r="R218" i="7"/>
  <c r="S218" i="7"/>
  <c r="U218" i="7"/>
  <c r="W218" i="7"/>
  <c r="X218" i="7"/>
  <c r="D216" i="7"/>
  <c r="E216" i="7"/>
  <c r="F216" i="7"/>
  <c r="G216" i="7"/>
  <c r="H216" i="7"/>
  <c r="I216" i="7"/>
  <c r="J216" i="7"/>
  <c r="K216" i="7"/>
  <c r="L216" i="7"/>
  <c r="M216" i="7"/>
  <c r="O216" i="7"/>
  <c r="P216" i="7"/>
  <c r="Q216" i="7"/>
  <c r="R216" i="7"/>
  <c r="S216" i="7"/>
  <c r="U216" i="7"/>
  <c r="W216" i="7"/>
  <c r="X216" i="7"/>
  <c r="D212" i="7"/>
  <c r="E212" i="7"/>
  <c r="F212" i="7"/>
  <c r="G212" i="7"/>
  <c r="H212" i="7"/>
  <c r="I212" i="7"/>
  <c r="J212" i="7"/>
  <c r="K212" i="7"/>
  <c r="L212" i="7"/>
  <c r="M212" i="7"/>
  <c r="O212" i="7"/>
  <c r="P212" i="7"/>
  <c r="Q212" i="7"/>
  <c r="R212" i="7"/>
  <c r="S212" i="7"/>
  <c r="U212" i="7"/>
  <c r="W212" i="7"/>
  <c r="X212" i="7"/>
  <c r="D197" i="7"/>
  <c r="E197" i="7"/>
  <c r="F197" i="7"/>
  <c r="G197" i="7"/>
  <c r="H197" i="7"/>
  <c r="I197" i="7"/>
  <c r="J197" i="7"/>
  <c r="K197" i="7"/>
  <c r="L197" i="7"/>
  <c r="M197" i="7"/>
  <c r="O197" i="7"/>
  <c r="P197" i="7"/>
  <c r="Q197" i="7"/>
  <c r="R197" i="7"/>
  <c r="S197" i="7"/>
  <c r="U197" i="7"/>
  <c r="W197" i="7"/>
  <c r="X197" i="7"/>
  <c r="D192" i="7"/>
  <c r="E192" i="7"/>
  <c r="F192" i="7"/>
  <c r="G192" i="7"/>
  <c r="H192" i="7"/>
  <c r="I192" i="7"/>
  <c r="J192" i="7"/>
  <c r="K192" i="7"/>
  <c r="L192" i="7"/>
  <c r="M192" i="7"/>
  <c r="O192" i="7"/>
  <c r="P192" i="7"/>
  <c r="Q192" i="7"/>
  <c r="R192" i="7"/>
  <c r="S192" i="7"/>
  <c r="U192" i="7"/>
  <c r="W192" i="7"/>
  <c r="X192" i="7"/>
  <c r="D190" i="7"/>
  <c r="E190" i="7"/>
  <c r="F190" i="7"/>
  <c r="G190" i="7"/>
  <c r="H190" i="7"/>
  <c r="I190" i="7"/>
  <c r="J190" i="7"/>
  <c r="K190" i="7"/>
  <c r="L190" i="7"/>
  <c r="M190" i="7"/>
  <c r="O190" i="7"/>
  <c r="P190" i="7"/>
  <c r="Q190" i="7"/>
  <c r="R190" i="7"/>
  <c r="S190" i="7"/>
  <c r="U190" i="7"/>
  <c r="W190" i="7"/>
  <c r="X190" i="7"/>
  <c r="D171" i="7"/>
  <c r="E171" i="7"/>
  <c r="F171" i="7"/>
  <c r="G171" i="7"/>
  <c r="H171" i="7"/>
  <c r="I171" i="7"/>
  <c r="J171" i="7"/>
  <c r="K171" i="7"/>
  <c r="L171" i="7"/>
  <c r="M171" i="7"/>
  <c r="O171" i="7"/>
  <c r="P171" i="7"/>
  <c r="Q171" i="7"/>
  <c r="R171" i="7"/>
  <c r="S171" i="7"/>
  <c r="U171" i="7"/>
  <c r="W171" i="7"/>
  <c r="X171" i="7"/>
  <c r="D153" i="7"/>
  <c r="E153" i="7"/>
  <c r="F153" i="7"/>
  <c r="G153" i="7"/>
  <c r="H153" i="7"/>
  <c r="I153" i="7"/>
  <c r="J153" i="7"/>
  <c r="K153" i="7"/>
  <c r="L153" i="7"/>
  <c r="M153" i="7"/>
  <c r="O153" i="7"/>
  <c r="P153" i="7"/>
  <c r="Q153" i="7"/>
  <c r="R153" i="7"/>
  <c r="S153" i="7"/>
  <c r="U153" i="7"/>
  <c r="W153" i="7"/>
  <c r="X153" i="7"/>
  <c r="D135" i="7"/>
  <c r="E135" i="7"/>
  <c r="F135" i="7"/>
  <c r="G135" i="7"/>
  <c r="H135" i="7"/>
  <c r="I135" i="7"/>
  <c r="J135" i="7"/>
  <c r="K135" i="7"/>
  <c r="L135" i="7"/>
  <c r="M135" i="7"/>
  <c r="O135" i="7"/>
  <c r="P135" i="7"/>
  <c r="Q135" i="7"/>
  <c r="R135" i="7"/>
  <c r="S135" i="7"/>
  <c r="U135" i="7"/>
  <c r="W135" i="7"/>
  <c r="X135" i="7"/>
  <c r="D133" i="7"/>
  <c r="E133" i="7"/>
  <c r="F133" i="7"/>
  <c r="G133" i="7"/>
  <c r="H133" i="7"/>
  <c r="I133" i="7"/>
  <c r="J133" i="7"/>
  <c r="K133" i="7"/>
  <c r="L133" i="7"/>
  <c r="M133" i="7"/>
  <c r="O133" i="7"/>
  <c r="P133" i="7"/>
  <c r="Q133" i="7"/>
  <c r="R133" i="7"/>
  <c r="S133" i="7"/>
  <c r="U133" i="7"/>
  <c r="W133" i="7"/>
  <c r="X133" i="7"/>
  <c r="D129" i="7"/>
  <c r="E129" i="7"/>
  <c r="F129" i="7"/>
  <c r="G129" i="7"/>
  <c r="H129" i="7"/>
  <c r="I129" i="7"/>
  <c r="J129" i="7"/>
  <c r="K129" i="7"/>
  <c r="L129" i="7"/>
  <c r="M129" i="7"/>
  <c r="O129" i="7"/>
  <c r="P129" i="7"/>
  <c r="Q129" i="7"/>
  <c r="R129" i="7"/>
  <c r="S129" i="7"/>
  <c r="U129" i="7"/>
  <c r="W129" i="7"/>
  <c r="X129" i="7"/>
  <c r="D124" i="7"/>
  <c r="E124" i="7"/>
  <c r="F124" i="7"/>
  <c r="G124" i="7"/>
  <c r="H124" i="7"/>
  <c r="I124" i="7"/>
  <c r="J124" i="7"/>
  <c r="K124" i="7"/>
  <c r="L124" i="7"/>
  <c r="M124" i="7"/>
  <c r="O124" i="7"/>
  <c r="P124" i="7"/>
  <c r="Q124" i="7"/>
  <c r="R124" i="7"/>
  <c r="S124" i="7"/>
  <c r="U124" i="7"/>
  <c r="W124" i="7"/>
  <c r="X124" i="7"/>
  <c r="D118" i="7"/>
  <c r="E118" i="7"/>
  <c r="F118" i="7"/>
  <c r="G118" i="7"/>
  <c r="H118" i="7"/>
  <c r="I118" i="7"/>
  <c r="J118" i="7"/>
  <c r="K118" i="7"/>
  <c r="L118" i="7"/>
  <c r="M118" i="7"/>
  <c r="O118" i="7"/>
  <c r="P118" i="7"/>
  <c r="Q118" i="7"/>
  <c r="R118" i="7"/>
  <c r="S118" i="7"/>
  <c r="U118" i="7"/>
  <c r="W118" i="7"/>
  <c r="X118" i="7"/>
  <c r="D111" i="7"/>
  <c r="E111" i="7"/>
  <c r="F111" i="7"/>
  <c r="G111" i="7"/>
  <c r="H111" i="7"/>
  <c r="I111" i="7"/>
  <c r="J111" i="7"/>
  <c r="K111" i="7"/>
  <c r="L111" i="7"/>
  <c r="M111" i="7"/>
  <c r="O111" i="7"/>
  <c r="P111" i="7"/>
  <c r="Q111" i="7"/>
  <c r="R111" i="7"/>
  <c r="S111" i="7"/>
  <c r="U111" i="7"/>
  <c r="W111" i="7"/>
  <c r="X111" i="7"/>
  <c r="D89" i="7"/>
  <c r="E89" i="7"/>
  <c r="F89" i="7"/>
  <c r="G89" i="7"/>
  <c r="H89" i="7"/>
  <c r="I89" i="7"/>
  <c r="J89" i="7"/>
  <c r="K89" i="7"/>
  <c r="L89" i="7"/>
  <c r="M89" i="7"/>
  <c r="O89" i="7"/>
  <c r="P89" i="7"/>
  <c r="Q89" i="7"/>
  <c r="R89" i="7"/>
  <c r="S89" i="7"/>
  <c r="U89" i="7"/>
  <c r="W89" i="7"/>
  <c r="X89" i="7"/>
  <c r="D105" i="7"/>
  <c r="E105" i="7"/>
  <c r="F105" i="7"/>
  <c r="G105" i="7"/>
  <c r="H105" i="7"/>
  <c r="I105" i="7"/>
  <c r="J105" i="7"/>
  <c r="K105" i="7"/>
  <c r="L105" i="7"/>
  <c r="M105" i="7"/>
  <c r="O105" i="7"/>
  <c r="P105" i="7"/>
  <c r="Q105" i="7"/>
  <c r="R105" i="7"/>
  <c r="S105" i="7"/>
  <c r="U105" i="7"/>
  <c r="W105" i="7"/>
  <c r="X105" i="7"/>
  <c r="D80" i="7"/>
  <c r="E80" i="7"/>
  <c r="F80" i="7"/>
  <c r="G80" i="7"/>
  <c r="H80" i="7"/>
  <c r="I80" i="7"/>
  <c r="J80" i="7"/>
  <c r="K80" i="7"/>
  <c r="L80" i="7"/>
  <c r="M80" i="7"/>
  <c r="O80" i="7"/>
  <c r="P80" i="7"/>
  <c r="Q80" i="7"/>
  <c r="R80" i="7"/>
  <c r="S80" i="7"/>
  <c r="U80" i="7"/>
  <c r="W80" i="7"/>
  <c r="X80" i="7"/>
  <c r="D77" i="7"/>
  <c r="E77" i="7"/>
  <c r="F77" i="7"/>
  <c r="G77" i="7"/>
  <c r="H77" i="7"/>
  <c r="I77" i="7"/>
  <c r="J77" i="7"/>
  <c r="K77" i="7"/>
  <c r="L77" i="7"/>
  <c r="M77" i="7"/>
  <c r="O77" i="7"/>
  <c r="P77" i="7"/>
  <c r="Q77" i="7"/>
  <c r="R77" i="7"/>
  <c r="S77" i="7"/>
  <c r="U77" i="7"/>
  <c r="W77" i="7"/>
  <c r="X77" i="7"/>
  <c r="D61" i="7"/>
  <c r="E61" i="7"/>
  <c r="F61" i="7"/>
  <c r="G61" i="7"/>
  <c r="H61" i="7"/>
  <c r="I61" i="7"/>
  <c r="J61" i="7"/>
  <c r="K61" i="7"/>
  <c r="L61" i="7"/>
  <c r="M61" i="7"/>
  <c r="O61" i="7"/>
  <c r="P61" i="7"/>
  <c r="Q61" i="7"/>
  <c r="R61" i="7"/>
  <c r="S61" i="7"/>
  <c r="U61" i="7"/>
  <c r="W61" i="7"/>
  <c r="X61" i="7"/>
  <c r="D58" i="7"/>
  <c r="E58" i="7"/>
  <c r="F58" i="7"/>
  <c r="G58" i="7"/>
  <c r="H58" i="7"/>
  <c r="I58" i="7"/>
  <c r="J58" i="7"/>
  <c r="K58" i="7"/>
  <c r="L58" i="7"/>
  <c r="M58" i="7"/>
  <c r="O58" i="7"/>
  <c r="P58" i="7"/>
  <c r="Q58" i="7"/>
  <c r="R58" i="7"/>
  <c r="S58" i="7"/>
  <c r="U58" i="7"/>
  <c r="W58" i="7"/>
  <c r="X58" i="7"/>
  <c r="D54" i="7"/>
  <c r="E54" i="7"/>
  <c r="F54" i="7"/>
  <c r="G54" i="7"/>
  <c r="H54" i="7"/>
  <c r="I54" i="7"/>
  <c r="J54" i="7"/>
  <c r="K54" i="7"/>
  <c r="L54" i="7"/>
  <c r="M54" i="7"/>
  <c r="O54" i="7"/>
  <c r="P54" i="7"/>
  <c r="Q54" i="7"/>
  <c r="R54" i="7"/>
  <c r="S54" i="7"/>
  <c r="U54" i="7"/>
  <c r="W54" i="7"/>
  <c r="X54" i="7"/>
  <c r="D47" i="7"/>
  <c r="E47" i="7"/>
  <c r="F47" i="7"/>
  <c r="G47" i="7"/>
  <c r="H47" i="7"/>
  <c r="I47" i="7"/>
  <c r="J47" i="7"/>
  <c r="K47" i="7"/>
  <c r="L47" i="7"/>
  <c r="M47" i="7"/>
  <c r="O47" i="7"/>
  <c r="P47" i="7"/>
  <c r="Q47" i="7"/>
  <c r="R47" i="7"/>
  <c r="S47" i="7"/>
  <c r="U47" i="7"/>
  <c r="W47" i="7"/>
  <c r="X47" i="7"/>
  <c r="D40" i="7"/>
  <c r="E40" i="7"/>
  <c r="F40" i="7"/>
  <c r="G40" i="7"/>
  <c r="H40" i="7"/>
  <c r="I40" i="7"/>
  <c r="J40" i="7"/>
  <c r="K40" i="7"/>
  <c r="L40" i="7"/>
  <c r="M40" i="7"/>
  <c r="O40" i="7"/>
  <c r="P40" i="7"/>
  <c r="Q40" i="7"/>
  <c r="R40" i="7"/>
  <c r="S40" i="7"/>
  <c r="U40" i="7"/>
  <c r="W40" i="7"/>
  <c r="X40" i="7"/>
  <c r="D33" i="7"/>
  <c r="E33" i="7"/>
  <c r="F33" i="7"/>
  <c r="G33" i="7"/>
  <c r="H33" i="7"/>
  <c r="I33" i="7"/>
  <c r="J33" i="7"/>
  <c r="K33" i="7"/>
  <c r="L33" i="7"/>
  <c r="M33" i="7"/>
  <c r="O33" i="7"/>
  <c r="P33" i="7"/>
  <c r="Q33" i="7"/>
  <c r="R33" i="7"/>
  <c r="S33" i="7"/>
  <c r="U33" i="7"/>
  <c r="W33" i="7"/>
  <c r="X33" i="7"/>
  <c r="D30" i="7"/>
  <c r="E30" i="7"/>
  <c r="F30" i="7"/>
  <c r="G30" i="7"/>
  <c r="H30" i="7"/>
  <c r="I30" i="7"/>
  <c r="J30" i="7"/>
  <c r="K30" i="7"/>
  <c r="L30" i="7"/>
  <c r="M30" i="7"/>
  <c r="O30" i="7"/>
  <c r="P30" i="7"/>
  <c r="Q30" i="7"/>
  <c r="R30" i="7"/>
  <c r="S30" i="7"/>
  <c r="U30" i="7"/>
  <c r="W30" i="7"/>
  <c r="X30" i="7"/>
  <c r="D25" i="7"/>
  <c r="E25" i="7"/>
  <c r="F25" i="7"/>
  <c r="G25" i="7"/>
  <c r="H25" i="7"/>
  <c r="I25" i="7"/>
  <c r="J25" i="7"/>
  <c r="K25" i="7"/>
  <c r="L25" i="7"/>
  <c r="M25" i="7"/>
  <c r="O25" i="7"/>
  <c r="P25" i="7"/>
  <c r="Q25" i="7"/>
  <c r="R25" i="7"/>
  <c r="S25" i="7"/>
  <c r="U25" i="7"/>
  <c r="W25" i="7"/>
  <c r="X25" i="7"/>
  <c r="D22" i="7"/>
  <c r="E22" i="7"/>
  <c r="F22" i="7"/>
  <c r="G22" i="7"/>
  <c r="H22" i="7"/>
  <c r="I22" i="7"/>
  <c r="J22" i="7"/>
  <c r="K22" i="7"/>
  <c r="L22" i="7"/>
  <c r="M22" i="7"/>
  <c r="O22" i="7"/>
  <c r="P22" i="7"/>
  <c r="Q22" i="7"/>
  <c r="R22" i="7"/>
  <c r="S22" i="7"/>
  <c r="U22" i="7"/>
  <c r="W22" i="7"/>
  <c r="X22" i="7"/>
  <c r="Q19" i="14" l="1"/>
  <c r="Y19" i="14"/>
  <c r="Y409" i="10"/>
  <c r="AA19" i="10"/>
  <c r="AG19" i="10"/>
  <c r="AX19" i="10"/>
  <c r="Z19" i="10"/>
  <c r="Y19" i="10"/>
  <c r="G19" i="10"/>
  <c r="BC19" i="10"/>
  <c r="AW19" i="10"/>
  <c r="AC19" i="10"/>
  <c r="W19" i="10"/>
  <c r="F19" i="10"/>
  <c r="BB409" i="10"/>
  <c r="BB19" i="10" s="1"/>
  <c r="AT409" i="10"/>
  <c r="AT19" i="10" s="1"/>
  <c r="AD409" i="10"/>
  <c r="AD19" i="10" s="1"/>
  <c r="V409" i="10"/>
  <c r="V19" i="10" s="1"/>
  <c r="BA19" i="10"/>
  <c r="U19" i="10"/>
  <c r="AY19" i="10"/>
  <c r="H19" i="10"/>
  <c r="D19" i="10"/>
  <c r="AZ409" i="10"/>
  <c r="AZ19" i="10" s="1"/>
  <c r="AV409" i="10"/>
  <c r="AV19" i="10" s="1"/>
  <c r="AF409" i="10"/>
  <c r="AF19" i="10" s="1"/>
  <c r="AB409" i="10"/>
  <c r="AB19" i="10" s="1"/>
  <c r="X409" i="10"/>
  <c r="X19" i="10" s="1"/>
  <c r="T409" i="10"/>
  <c r="T19" i="10" s="1"/>
  <c r="BX21" i="8"/>
  <c r="BT21" i="8"/>
  <c r="BP21" i="8"/>
  <c r="BL21" i="8"/>
  <c r="BH21" i="8"/>
  <c r="BD21" i="8"/>
  <c r="AZ21" i="8"/>
  <c r="AN21" i="8"/>
  <c r="AJ21" i="8"/>
  <c r="AF21" i="8"/>
  <c r="AF20" i="8" s="1"/>
  <c r="AB21" i="8"/>
  <c r="X21" i="8"/>
  <c r="T21" i="8"/>
  <c r="T20" i="8" s="1"/>
  <c r="P21" i="8"/>
  <c r="P20" i="8" s="1"/>
  <c r="L21" i="8"/>
  <c r="H21" i="8"/>
  <c r="D21" i="8"/>
  <c r="BE21" i="8"/>
  <c r="Y21" i="8"/>
  <c r="BI21" i="8"/>
  <c r="AC21" i="8"/>
  <c r="Q21" i="8"/>
  <c r="BQ21" i="8"/>
  <c r="BA21" i="8"/>
  <c r="AS21" i="8"/>
  <c r="AK21" i="8"/>
  <c r="U21" i="8"/>
  <c r="M21" i="8"/>
  <c r="E21" i="8"/>
  <c r="BU21" i="8"/>
  <c r="BM21" i="8"/>
  <c r="AG21" i="8"/>
  <c r="CA21" i="8"/>
  <c r="BS21" i="8"/>
  <c r="BK21" i="8"/>
  <c r="AM21" i="8"/>
  <c r="AE21" i="8"/>
  <c r="BC21" i="8"/>
  <c r="S21" i="8"/>
  <c r="AA21" i="8"/>
  <c r="K21" i="8"/>
  <c r="BJ21" i="8"/>
  <c r="BJ20" i="8" s="1"/>
  <c r="AT21" i="8"/>
  <c r="AD21" i="8"/>
  <c r="N21" i="8"/>
  <c r="BB21" i="8"/>
  <c r="V21" i="8"/>
  <c r="J21" i="8"/>
  <c r="BV21" i="8"/>
  <c r="BN21" i="8"/>
  <c r="BN20" i="8" s="1"/>
  <c r="BZ21" i="8"/>
  <c r="BR21" i="8"/>
  <c r="BF21" i="8"/>
  <c r="AX21" i="8"/>
  <c r="AL21" i="8"/>
  <c r="AH21" i="8"/>
  <c r="Z21" i="8"/>
  <c r="R21" i="8"/>
  <c r="BZ410" i="8"/>
  <c r="E410" i="8"/>
  <c r="E20" i="8" s="1"/>
  <c r="BA410" i="8"/>
  <c r="BA20" i="8" s="1"/>
  <c r="AS410" i="8"/>
  <c r="AK410" i="8"/>
  <c r="AG410" i="8"/>
  <c r="AG20" i="8" s="1"/>
  <c r="AC410" i="8"/>
  <c r="AC20" i="8" s="1"/>
  <c r="Y410" i="8"/>
  <c r="U410" i="8"/>
  <c r="Q410" i="8"/>
  <c r="Q20" i="8" s="1"/>
  <c r="BW410" i="8"/>
  <c r="BW20" i="8" s="1"/>
  <c r="L410" i="8"/>
  <c r="CA410" i="8"/>
  <c r="BV410" i="8"/>
  <c r="BR410" i="8"/>
  <c r="BR20" i="8" s="1"/>
  <c r="BN410" i="8"/>
  <c r="BJ410" i="8"/>
  <c r="BF410" i="8"/>
  <c r="BB410" i="8"/>
  <c r="AL410" i="8"/>
  <c r="Z410" i="8"/>
  <c r="V410" i="8"/>
  <c r="V20" i="8" s="1"/>
  <c r="J410" i="8"/>
  <c r="AX410" i="8"/>
  <c r="AX20" i="8" s="1"/>
  <c r="AH410" i="8"/>
  <c r="N410" i="8"/>
  <c r="N20" i="8" s="1"/>
  <c r="BS410" i="8"/>
  <c r="BO410" i="8"/>
  <c r="BO20" i="8" s="1"/>
  <c r="BK410" i="8"/>
  <c r="BG410" i="8"/>
  <c r="BG20" i="8" s="1"/>
  <c r="BC410" i="8"/>
  <c r="BC20" i="8" s="1"/>
  <c r="AU410" i="8"/>
  <c r="AU20" i="8" s="1"/>
  <c r="AM410" i="8"/>
  <c r="AE410" i="8"/>
  <c r="AE20" i="8" s="1"/>
  <c r="AA410" i="8"/>
  <c r="W410" i="8"/>
  <c r="W20" i="8" s="1"/>
  <c r="O410" i="8"/>
  <c r="K410" i="8"/>
  <c r="K20" i="8" s="1"/>
  <c r="AI410" i="8"/>
  <c r="AI20" i="8" s="1"/>
  <c r="BE20" i="8"/>
  <c r="BU20" i="8"/>
  <c r="BM20" i="8"/>
  <c r="AZ20" i="8"/>
  <c r="AJ20" i="8"/>
  <c r="H20" i="8"/>
  <c r="BI20" i="8"/>
  <c r="BQ20" i="8"/>
  <c r="O20" i="8"/>
  <c r="CA20" i="8"/>
  <c r="BS20" i="8"/>
  <c r="BK20" i="8"/>
  <c r="AM20" i="8"/>
  <c r="S20" i="8"/>
  <c r="AA20" i="8"/>
  <c r="AT20" i="8"/>
  <c r="AD20" i="8"/>
  <c r="BB20" i="8"/>
  <c r="BZ20" i="8"/>
  <c r="AL20" i="8"/>
  <c r="R20" i="8"/>
  <c r="BX20" i="8"/>
  <c r="BT20" i="8"/>
  <c r="BP20" i="8"/>
  <c r="BL20" i="8"/>
  <c r="BH20" i="8"/>
  <c r="BD20" i="8"/>
  <c r="AN20" i="8"/>
  <c r="AB20" i="8"/>
  <c r="X20" i="8"/>
  <c r="D20" i="8"/>
  <c r="L20" i="8"/>
  <c r="Y20" i="8"/>
  <c r="AS20" i="8"/>
  <c r="AK20" i="8"/>
  <c r="U20" i="8"/>
  <c r="M410" i="8"/>
  <c r="M20" i="8" s="1"/>
  <c r="J20" i="8"/>
  <c r="O789" i="13"/>
  <c r="K789" i="13"/>
  <c r="G789" i="13"/>
  <c r="G19" i="13"/>
  <c r="E789" i="13"/>
  <c r="Q789" i="13"/>
  <c r="I789" i="13"/>
  <c r="U789" i="13"/>
  <c r="M789" i="13"/>
  <c r="T789" i="13"/>
  <c r="P789" i="13"/>
  <c r="L789" i="13"/>
  <c r="H789" i="13"/>
  <c r="D789" i="13"/>
  <c r="V789" i="13"/>
  <c r="R789" i="13"/>
  <c r="N789" i="13"/>
  <c r="J789" i="13"/>
  <c r="F789" i="13"/>
  <c r="M408" i="13"/>
  <c r="R408" i="13"/>
  <c r="V408" i="13"/>
  <c r="P408" i="13"/>
  <c r="P18" i="13" s="1"/>
  <c r="T408" i="13"/>
  <c r="L408" i="13"/>
  <c r="H408" i="13"/>
  <c r="H18" i="13" s="1"/>
  <c r="N408" i="13"/>
  <c r="Q408" i="13"/>
  <c r="I408" i="13"/>
  <c r="D408" i="13"/>
  <c r="D18" i="13" s="1"/>
  <c r="F408" i="13"/>
  <c r="U408" i="13"/>
  <c r="E408" i="13"/>
  <c r="J408" i="13"/>
  <c r="S408" i="13"/>
  <c r="O408" i="13"/>
  <c r="K408" i="13"/>
  <c r="G408" i="13"/>
  <c r="S19" i="13"/>
  <c r="K19" i="13"/>
  <c r="U19" i="13"/>
  <c r="Q19" i="13"/>
  <c r="E19" i="13"/>
  <c r="M19" i="13"/>
  <c r="L19" i="13"/>
  <c r="V19" i="13"/>
  <c r="R19" i="13"/>
  <c r="N19" i="13"/>
  <c r="J19" i="13"/>
  <c r="F19" i="13"/>
  <c r="O408" i="4"/>
  <c r="O19" i="4"/>
  <c r="K19" i="4"/>
  <c r="G19" i="4"/>
  <c r="G18" i="4" s="1"/>
  <c r="S19" i="4"/>
  <c r="S18" i="4" s="1"/>
  <c r="O789" i="4"/>
  <c r="K789" i="4"/>
  <c r="G789" i="4"/>
  <c r="L789" i="4"/>
  <c r="M789" i="4"/>
  <c r="H789" i="4"/>
  <c r="E789" i="4"/>
  <c r="I789" i="4"/>
  <c r="D789" i="4"/>
  <c r="P789" i="4"/>
  <c r="N789" i="4"/>
  <c r="J789" i="4"/>
  <c r="F789" i="4"/>
  <c r="K18" i="4"/>
  <c r="L408" i="4"/>
  <c r="H408" i="4"/>
  <c r="T408" i="4"/>
  <c r="M408" i="4"/>
  <c r="I408" i="4"/>
  <c r="D408" i="4"/>
  <c r="P408" i="4"/>
  <c r="O18" i="4"/>
  <c r="E408" i="4"/>
  <c r="N408" i="4"/>
  <c r="J408" i="4"/>
  <c r="F408" i="4"/>
  <c r="T19" i="4"/>
  <c r="H19" i="4"/>
  <c r="H18" i="4" s="1"/>
  <c r="M19" i="4"/>
  <c r="I19" i="4"/>
  <c r="P19" i="4"/>
  <c r="L19" i="4"/>
  <c r="E19" i="4"/>
  <c r="N19" i="4"/>
  <c r="J19" i="4"/>
  <c r="F19" i="4"/>
  <c r="O791" i="7"/>
  <c r="D791" i="7"/>
  <c r="W791" i="7"/>
  <c r="S791" i="7"/>
  <c r="K791" i="7"/>
  <c r="G791" i="7"/>
  <c r="S410" i="7"/>
  <c r="O410" i="7"/>
  <c r="K410" i="7"/>
  <c r="W410" i="7"/>
  <c r="M791" i="7"/>
  <c r="H791" i="7"/>
  <c r="L791" i="7"/>
  <c r="I791" i="7"/>
  <c r="P791" i="7"/>
  <c r="Q791" i="7"/>
  <c r="U791" i="7"/>
  <c r="E791" i="7"/>
  <c r="R791" i="7"/>
  <c r="J791" i="7"/>
  <c r="F791" i="7"/>
  <c r="L410" i="7"/>
  <c r="M410" i="7"/>
  <c r="H410" i="7"/>
  <c r="I410" i="7"/>
  <c r="X410" i="7"/>
  <c r="D410" i="7"/>
  <c r="P410" i="7"/>
  <c r="Q410" i="7"/>
  <c r="U410" i="7"/>
  <c r="E410" i="7"/>
  <c r="R410" i="7"/>
  <c r="J410" i="7"/>
  <c r="F410" i="7"/>
  <c r="W21" i="7"/>
  <c r="S21" i="7"/>
  <c r="O21" i="7"/>
  <c r="K21" i="7"/>
  <c r="G21" i="7"/>
  <c r="L21" i="7"/>
  <c r="M21" i="7"/>
  <c r="H21" i="7"/>
  <c r="I21" i="7"/>
  <c r="X21" i="7"/>
  <c r="D21" i="7"/>
  <c r="P21" i="7"/>
  <c r="Q21" i="7"/>
  <c r="U21" i="7"/>
  <c r="E21" i="7"/>
  <c r="R21" i="7"/>
  <c r="J21" i="7"/>
  <c r="F21" i="7"/>
  <c r="AH20" i="8" l="1"/>
  <c r="Z20" i="8"/>
  <c r="BF20" i="8"/>
  <c r="BV20" i="8"/>
  <c r="O18" i="13"/>
  <c r="G18" i="13"/>
  <c r="I18" i="13"/>
  <c r="M18" i="13"/>
  <c r="T18" i="13"/>
  <c r="U18" i="13"/>
  <c r="J18" i="13"/>
  <c r="R18" i="13"/>
  <c r="V18" i="13"/>
  <c r="L18" i="13"/>
  <c r="N18" i="13"/>
  <c r="F18" i="13"/>
  <c r="S18" i="13"/>
  <c r="Q18" i="13"/>
  <c r="K18" i="13"/>
  <c r="E18" i="13"/>
  <c r="D18" i="4"/>
  <c r="L18" i="4"/>
  <c r="M18" i="4"/>
  <c r="F18" i="4"/>
  <c r="E18" i="4"/>
  <c r="I18" i="4"/>
  <c r="P18" i="4"/>
  <c r="J18" i="4"/>
  <c r="N18" i="4"/>
  <c r="O20" i="7"/>
  <c r="W20" i="7"/>
  <c r="K20" i="7"/>
  <c r="G20" i="7"/>
  <c r="S20" i="7"/>
  <c r="L20" i="7"/>
  <c r="M20" i="7"/>
  <c r="H20" i="7"/>
  <c r="R20" i="7"/>
  <c r="Q20" i="7"/>
  <c r="I20" i="7"/>
  <c r="J20" i="7"/>
  <c r="E20" i="7"/>
  <c r="D20" i="7"/>
  <c r="P20" i="7"/>
  <c r="U20" i="7"/>
  <c r="F20" i="7"/>
  <c r="AS1000" i="10"/>
  <c r="AR1000" i="10"/>
  <c r="AQ1000" i="10"/>
  <c r="AP1000" i="10"/>
  <c r="AS999" i="10"/>
  <c r="AR999" i="10"/>
  <c r="AQ999" i="10"/>
  <c r="AP999" i="10"/>
  <c r="AS998" i="10"/>
  <c r="AR998" i="10"/>
  <c r="AQ998" i="10"/>
  <c r="AP998" i="10"/>
  <c r="AS997" i="10"/>
  <c r="AR997" i="10"/>
  <c r="AQ997" i="10"/>
  <c r="AP997" i="10"/>
  <c r="AS996" i="10"/>
  <c r="AR996" i="10"/>
  <c r="AQ996" i="10"/>
  <c r="AP996" i="10"/>
  <c r="AS995" i="10"/>
  <c r="AR995" i="10"/>
  <c r="AQ995" i="10"/>
  <c r="AP995" i="10"/>
  <c r="AS994" i="10"/>
  <c r="AS993" i="10" s="1"/>
  <c r="AR994" i="10"/>
  <c r="AR993" i="10" s="1"/>
  <c r="AQ994" i="10"/>
  <c r="AQ993" i="10" s="1"/>
  <c r="AP994" i="10"/>
  <c r="AP993" i="10" s="1"/>
  <c r="AS959" i="10"/>
  <c r="AR959" i="10"/>
  <c r="AQ959" i="10"/>
  <c r="AP959" i="10"/>
  <c r="AS947" i="10"/>
  <c r="AR947" i="10"/>
  <c r="AQ947" i="10"/>
  <c r="AP947" i="10"/>
  <c r="AS937" i="10"/>
  <c r="AR937" i="10"/>
  <c r="AQ937" i="10"/>
  <c r="AP937" i="10"/>
  <c r="AS903" i="10"/>
  <c r="AR903" i="10"/>
  <c r="AQ903" i="10"/>
  <c r="AP903" i="10"/>
  <c r="AS877" i="10"/>
  <c r="AR877" i="10"/>
  <c r="AQ877" i="10"/>
  <c r="AP877" i="10"/>
  <c r="AS864" i="10"/>
  <c r="AR864" i="10"/>
  <c r="AQ864" i="10"/>
  <c r="AP864" i="10"/>
  <c r="AS800" i="10"/>
  <c r="AR800" i="10"/>
  <c r="AQ800" i="10"/>
  <c r="AP800" i="10"/>
  <c r="AS799" i="10"/>
  <c r="AR799" i="10"/>
  <c r="AQ799" i="10"/>
  <c r="AP799" i="10"/>
  <c r="AS798" i="10"/>
  <c r="AR798" i="10"/>
  <c r="AQ798" i="10"/>
  <c r="AP798" i="10"/>
  <c r="AS785" i="10"/>
  <c r="AR785" i="10"/>
  <c r="AQ785" i="10"/>
  <c r="AP785" i="10"/>
  <c r="AS759" i="10"/>
  <c r="AR759" i="10"/>
  <c r="AQ759" i="10"/>
  <c r="AP759" i="10"/>
  <c r="AS753" i="10"/>
  <c r="AR753" i="10"/>
  <c r="AQ753" i="10"/>
  <c r="AP753" i="10"/>
  <c r="AS745" i="10"/>
  <c r="AR745" i="10"/>
  <c r="AQ745" i="10"/>
  <c r="AP745" i="10"/>
  <c r="AS744" i="10"/>
  <c r="AR744" i="10"/>
  <c r="AQ744" i="10"/>
  <c r="AP744" i="10"/>
  <c r="AS743" i="10"/>
  <c r="AR743" i="10"/>
  <c r="AQ743" i="10"/>
  <c r="AP743" i="10"/>
  <c r="AS742" i="10"/>
  <c r="AR742" i="10"/>
  <c r="AQ742" i="10"/>
  <c r="AP742" i="10"/>
  <c r="AS570" i="10"/>
  <c r="AR570" i="10"/>
  <c r="AQ570" i="10"/>
  <c r="AP570" i="10"/>
  <c r="AS534" i="10"/>
  <c r="AR534" i="10"/>
  <c r="AQ534" i="10"/>
  <c r="AP534" i="10"/>
  <c r="AS492" i="10"/>
  <c r="AS491" i="10" s="1"/>
  <c r="AR492" i="10"/>
  <c r="AR491" i="10" s="1"/>
  <c r="AQ492" i="10"/>
  <c r="AQ491" i="10" s="1"/>
  <c r="AP492" i="10"/>
  <c r="AP491" i="10" s="1"/>
  <c r="AS472" i="10"/>
  <c r="AR472" i="10"/>
  <c r="AQ472" i="10"/>
  <c r="AP472" i="10"/>
  <c r="AS429" i="10"/>
  <c r="AR429" i="10"/>
  <c r="AQ429" i="10"/>
  <c r="AP429" i="10"/>
  <c r="AS415" i="10"/>
  <c r="AR415" i="10"/>
  <c r="AQ415" i="10"/>
  <c r="AP415" i="10"/>
  <c r="AS414" i="10"/>
  <c r="AR414" i="10"/>
  <c r="AQ414" i="10"/>
  <c r="AP414" i="10"/>
  <c r="AS413" i="10"/>
  <c r="AR413" i="10"/>
  <c r="AQ413" i="10"/>
  <c r="AP413" i="10"/>
  <c r="AS408" i="10"/>
  <c r="AR408" i="10"/>
  <c r="AQ408" i="10"/>
  <c r="AP408" i="10"/>
  <c r="AS407" i="10"/>
  <c r="AR407" i="10"/>
  <c r="AQ407" i="10"/>
  <c r="AP407" i="10"/>
  <c r="AS400" i="10"/>
  <c r="AR400" i="10"/>
  <c r="AQ400" i="10"/>
  <c r="AP400" i="10"/>
  <c r="AS399" i="10"/>
  <c r="AR399" i="10"/>
  <c r="AQ399" i="10"/>
  <c r="AP399" i="10"/>
  <c r="AS398" i="10"/>
  <c r="AR398" i="10"/>
  <c r="AQ398" i="10"/>
  <c r="AP398" i="10"/>
  <c r="AS397" i="10"/>
  <c r="AR397" i="10"/>
  <c r="AQ397" i="10"/>
  <c r="AP397" i="10"/>
  <c r="AS396" i="10"/>
  <c r="AR396" i="10"/>
  <c r="AQ396" i="10"/>
  <c r="AP396" i="10"/>
  <c r="AS395" i="10"/>
  <c r="AR395" i="10"/>
  <c r="AQ395" i="10"/>
  <c r="AP395" i="10"/>
  <c r="AS394" i="10"/>
  <c r="AR394" i="10"/>
  <c r="AQ394" i="10"/>
  <c r="AP394" i="10"/>
  <c r="AS363" i="10"/>
  <c r="AR363" i="10"/>
  <c r="AQ363" i="10"/>
  <c r="AP363" i="10"/>
  <c r="AS362" i="10"/>
  <c r="AR362" i="10"/>
  <c r="AQ362" i="10"/>
  <c r="AP362" i="10"/>
  <c r="AS361" i="10"/>
  <c r="AR361" i="10"/>
  <c r="AQ361" i="10"/>
  <c r="AP361" i="10"/>
  <c r="AS346" i="10"/>
  <c r="AR346" i="10"/>
  <c r="AQ346" i="10"/>
  <c r="AP346" i="10"/>
  <c r="AS345" i="10"/>
  <c r="AR345" i="10"/>
  <c r="AQ345" i="10"/>
  <c r="AP345" i="10"/>
  <c r="AS338" i="10"/>
  <c r="AR338" i="10"/>
  <c r="AQ338" i="10"/>
  <c r="AP338" i="10"/>
  <c r="AS330" i="10"/>
  <c r="AR330" i="10"/>
  <c r="AQ330" i="10"/>
  <c r="AP330" i="10"/>
  <c r="AS314" i="10"/>
  <c r="AR314" i="10"/>
  <c r="AQ314" i="10"/>
  <c r="AP314" i="10"/>
  <c r="AS313" i="10"/>
  <c r="AR313" i="10"/>
  <c r="AQ313" i="10"/>
  <c r="AP313" i="10"/>
  <c r="AS265" i="10"/>
  <c r="AR265" i="10"/>
  <c r="AQ265" i="10"/>
  <c r="AP265" i="10"/>
  <c r="AS258" i="10"/>
  <c r="AR258" i="10"/>
  <c r="AQ258" i="10"/>
  <c r="AP258" i="10"/>
  <c r="AS257" i="10"/>
  <c r="AR257" i="10"/>
  <c r="AQ257" i="10"/>
  <c r="AP257" i="10"/>
  <c r="AS256" i="10"/>
  <c r="AR256" i="10"/>
  <c r="AQ256" i="10"/>
  <c r="AP256" i="10"/>
  <c r="AS247" i="10"/>
  <c r="AR247" i="10"/>
  <c r="AQ247" i="10"/>
  <c r="AP247" i="10"/>
  <c r="AS246" i="10"/>
  <c r="AR246" i="10"/>
  <c r="AQ246" i="10"/>
  <c r="AP246" i="10"/>
  <c r="AS236" i="10"/>
  <c r="AR236" i="10"/>
  <c r="AQ236" i="10"/>
  <c r="AP236" i="10"/>
  <c r="AS209" i="10"/>
  <c r="AR209" i="10"/>
  <c r="AQ209" i="10"/>
  <c r="AP209" i="10"/>
  <c r="AS188" i="10"/>
  <c r="AR188" i="10"/>
  <c r="AQ188" i="10"/>
  <c r="AP188" i="10"/>
  <c r="AS187" i="10"/>
  <c r="AR187" i="10"/>
  <c r="AQ187" i="10"/>
  <c r="AP187" i="10"/>
  <c r="AS186" i="10"/>
  <c r="AR186" i="10"/>
  <c r="AQ186" i="10"/>
  <c r="AP186" i="10"/>
  <c r="AS185" i="10"/>
  <c r="AR185" i="10"/>
  <c r="AQ185" i="10"/>
  <c r="AP185" i="10"/>
  <c r="AS184" i="10"/>
  <c r="AR184" i="10"/>
  <c r="AQ184" i="10"/>
  <c r="AP184" i="10"/>
  <c r="AS169" i="10"/>
  <c r="AR169" i="10"/>
  <c r="AQ169" i="10"/>
  <c r="AP169" i="10"/>
  <c r="AS150" i="10"/>
  <c r="AR150" i="10"/>
  <c r="AQ150" i="10"/>
  <c r="AP150" i="10"/>
  <c r="AS149" i="10"/>
  <c r="AR149" i="10"/>
  <c r="AQ149" i="10"/>
  <c r="AP149" i="10"/>
  <c r="AS121" i="10"/>
  <c r="AR121" i="10"/>
  <c r="AQ121" i="10"/>
  <c r="AP121" i="10"/>
  <c r="AS103" i="10"/>
  <c r="AR103" i="10"/>
  <c r="AQ103" i="10"/>
  <c r="AP103" i="10"/>
  <c r="AS87" i="10"/>
  <c r="AR87" i="10"/>
  <c r="AQ87" i="10"/>
  <c r="AP87" i="10"/>
  <c r="AS86" i="10"/>
  <c r="AR86" i="10"/>
  <c r="AQ86" i="10"/>
  <c r="AP86" i="10"/>
  <c r="AS59" i="10"/>
  <c r="AR59" i="10"/>
  <c r="AQ59" i="10"/>
  <c r="AP59" i="10"/>
  <c r="AS52" i="10"/>
  <c r="AR52" i="10"/>
  <c r="AQ52" i="10"/>
  <c r="AP52" i="10"/>
  <c r="AS28" i="10"/>
  <c r="AR28" i="10"/>
  <c r="AQ28" i="10"/>
  <c r="AP28" i="10"/>
  <c r="AE1000" i="10"/>
  <c r="AO1000" i="10" s="1"/>
  <c r="AE999" i="10"/>
  <c r="AO999" i="10" s="1"/>
  <c r="AE998" i="10"/>
  <c r="AO998" i="10" s="1"/>
  <c r="AE997" i="10"/>
  <c r="AO997" i="10" s="1"/>
  <c r="AE996" i="10"/>
  <c r="AO996" i="10" s="1"/>
  <c r="AE995" i="10"/>
  <c r="AO995" i="10" s="1"/>
  <c r="AE994" i="10"/>
  <c r="AE992" i="10"/>
  <c r="AE991" i="10" s="1"/>
  <c r="AE990" i="10"/>
  <c r="AE989" i="10"/>
  <c r="AE988" i="10" s="1"/>
  <c r="AE987" i="10"/>
  <c r="AE986" i="10"/>
  <c r="AE984" i="10"/>
  <c r="AE983" i="10" s="1"/>
  <c r="AE982" i="10"/>
  <c r="AE981" i="10" s="1"/>
  <c r="AE980" i="10"/>
  <c r="AE979" i="10" s="1"/>
  <c r="AE978" i="10"/>
  <c r="AE977" i="10"/>
  <c r="AE976" i="10"/>
  <c r="AE975" i="10"/>
  <c r="AE974" i="10"/>
  <c r="AE972" i="10"/>
  <c r="AE971" i="10"/>
  <c r="AE970" i="10"/>
  <c r="AE969" i="10"/>
  <c r="AE968" i="10"/>
  <c r="AE966" i="10"/>
  <c r="AE965" i="10" s="1"/>
  <c r="AE964" i="10"/>
  <c r="AE963" i="10"/>
  <c r="AE962" i="10"/>
  <c r="AE961" i="10"/>
  <c r="AE960" i="10" s="1"/>
  <c r="AE959" i="10"/>
  <c r="AO959" i="10" s="1"/>
  <c r="AE958" i="10"/>
  <c r="AE957" i="10"/>
  <c r="AE956" i="10"/>
  <c r="AE955" i="10"/>
  <c r="AE954" i="10"/>
  <c r="AE953" i="10"/>
  <c r="AE952" i="10"/>
  <c r="AE951" i="10"/>
  <c r="AE949" i="10"/>
  <c r="AE948" i="10" s="1"/>
  <c r="AE947" i="10"/>
  <c r="AO947" i="10" s="1"/>
  <c r="AE946" i="10"/>
  <c r="AE945" i="10"/>
  <c r="AE944" i="10"/>
  <c r="AE942" i="10"/>
  <c r="AE941" i="10"/>
  <c r="AE940" i="10" s="1"/>
  <c r="AE939" i="10"/>
  <c r="AE938" i="10" s="1"/>
  <c r="AE937" i="10"/>
  <c r="AO937" i="10" s="1"/>
  <c r="AE936" i="10"/>
  <c r="AE935" i="10"/>
  <c r="AE934" i="10"/>
  <c r="AE932" i="10"/>
  <c r="AE931" i="10"/>
  <c r="AE930" i="10"/>
  <c r="AE929" i="10"/>
  <c r="AE928" i="10"/>
  <c r="AE927" i="10"/>
  <c r="AE926" i="10"/>
  <c r="AE925" i="10"/>
  <c r="AE924" i="10"/>
  <c r="AE923" i="10"/>
  <c r="AE922" i="10"/>
  <c r="AE921" i="10"/>
  <c r="AE920" i="10"/>
  <c r="AE919" i="10"/>
  <c r="AE917" i="10"/>
  <c r="AE916" i="10"/>
  <c r="AE915" i="10"/>
  <c r="AE914" i="10"/>
  <c r="AE913" i="10"/>
  <c r="AE912" i="10"/>
  <c r="AE911" i="10"/>
  <c r="AE910" i="10"/>
  <c r="AE909" i="10"/>
  <c r="AE908" i="10"/>
  <c r="AE907" i="10"/>
  <c r="AE906" i="10"/>
  <c r="AE905" i="10"/>
  <c r="AE904" i="10" s="1"/>
  <c r="AE903" i="10"/>
  <c r="AO903" i="10" s="1"/>
  <c r="AE902" i="10"/>
  <c r="AE901" i="10"/>
  <c r="AE900" i="10"/>
  <c r="AE899" i="10"/>
  <c r="AE898" i="10"/>
  <c r="AE897" i="10"/>
  <c r="AE896" i="10"/>
  <c r="AE895" i="10"/>
  <c r="AE894" i="10"/>
  <c r="AE893" i="10"/>
  <c r="AE892" i="10"/>
  <c r="AE891" i="10"/>
  <c r="AE890" i="10"/>
  <c r="AE889" i="10"/>
  <c r="AE888" i="10"/>
  <c r="AE887" i="10"/>
  <c r="AE886" i="10"/>
  <c r="AE885" i="10"/>
  <c r="AE883" i="10"/>
  <c r="AE882" i="10"/>
  <c r="AE880" i="10"/>
  <c r="AE879" i="10"/>
  <c r="AE878" i="10" s="1"/>
  <c r="AE877" i="10"/>
  <c r="AO877" i="10" s="1"/>
  <c r="AE876" i="10"/>
  <c r="AE875" i="10"/>
  <c r="AE874" i="10"/>
  <c r="AE873" i="10"/>
  <c r="AE872" i="10"/>
  <c r="AE871" i="10"/>
  <c r="AE869" i="10"/>
  <c r="AE868" i="10"/>
  <c r="AE867" i="10" s="1"/>
  <c r="AE866" i="10"/>
  <c r="AE865" i="10" s="1"/>
  <c r="AE864" i="10"/>
  <c r="AO864" i="10" s="1"/>
  <c r="AE863" i="10"/>
  <c r="AE862" i="10"/>
  <c r="AE861" i="10"/>
  <c r="AE860" i="10"/>
  <c r="AE858" i="10"/>
  <c r="AE857" i="10" s="1"/>
  <c r="AE856" i="10"/>
  <c r="AE855" i="10"/>
  <c r="AE854" i="10"/>
  <c r="AE853" i="10"/>
  <c r="AE852" i="10"/>
  <c r="AE851" i="10"/>
  <c r="AE850" i="10"/>
  <c r="AE849" i="10"/>
  <c r="AE848" i="10"/>
  <c r="AE847" i="10" s="1"/>
  <c r="AE846" i="10"/>
  <c r="AE845" i="10"/>
  <c r="AE844" i="10"/>
  <c r="AE843" i="10"/>
  <c r="AE842" i="10" s="1"/>
  <c r="AE841" i="10"/>
  <c r="AE840" i="10" s="1"/>
  <c r="AE839" i="10"/>
  <c r="AE838" i="10" s="1"/>
  <c r="AE837" i="10"/>
  <c r="AE836" i="10" s="1"/>
  <c r="AE835" i="10"/>
  <c r="AE834" i="10" s="1"/>
  <c r="AE833" i="10"/>
  <c r="AE832" i="10"/>
  <c r="AE831" i="10"/>
  <c r="AE830" i="10"/>
  <c r="AE829" i="10" s="1"/>
  <c r="AE828" i="10"/>
  <c r="AE827" i="10"/>
  <c r="AE826" i="10"/>
  <c r="AE825" i="10"/>
  <c r="AE824" i="10"/>
  <c r="AE823" i="10"/>
  <c r="AE822" i="10"/>
  <c r="AE821" i="10"/>
  <c r="AE820" i="10"/>
  <c r="AE819" i="10"/>
  <c r="AE818" i="10"/>
  <c r="AE817" i="10"/>
  <c r="AE816" i="10"/>
  <c r="AE814" i="10"/>
  <c r="AE813" i="10"/>
  <c r="AE812" i="10"/>
  <c r="AE811" i="10"/>
  <c r="AE809" i="10"/>
  <c r="AE808" i="10" s="1"/>
  <c r="AE807" i="10"/>
  <c r="AE806" i="10" s="1"/>
  <c r="AE805" i="10"/>
  <c r="AE804" i="10" s="1"/>
  <c r="AE803" i="10"/>
  <c r="AE802" i="10"/>
  <c r="AE800" i="10"/>
  <c r="AO800" i="10" s="1"/>
  <c r="AE799" i="10"/>
  <c r="AO799" i="10" s="1"/>
  <c r="AE798" i="10"/>
  <c r="AO798" i="10" s="1"/>
  <c r="AE797" i="10"/>
  <c r="AE795" i="10"/>
  <c r="AE794" i="10"/>
  <c r="AE793" i="10"/>
  <c r="AE792" i="10"/>
  <c r="AE789" i="10"/>
  <c r="AE788" i="10" s="1"/>
  <c r="AE787" i="10"/>
  <c r="AE786" i="10" s="1"/>
  <c r="AE785" i="10"/>
  <c r="AO785" i="10" s="1"/>
  <c r="AE784" i="10"/>
  <c r="AE782" i="10"/>
  <c r="AE781" i="10"/>
  <c r="AE780" i="10"/>
  <c r="AE779" i="10"/>
  <c r="AE778" i="10"/>
  <c r="AE777" i="10"/>
  <c r="AE776" i="10"/>
  <c r="AE774" i="10"/>
  <c r="AE773" i="10" s="1"/>
  <c r="AE772" i="10"/>
  <c r="AE771" i="10" s="1"/>
  <c r="AE770" i="10"/>
  <c r="AE769" i="10"/>
  <c r="AE768" i="10"/>
  <c r="AE767" i="10"/>
  <c r="AE766" i="10"/>
  <c r="AE765" i="10"/>
  <c r="AE764" i="10"/>
  <c r="AE763" i="10"/>
  <c r="AE762" i="10"/>
  <c r="AE761" i="10"/>
  <c r="AE759" i="10"/>
  <c r="AO759" i="10" s="1"/>
  <c r="AE758" i="10"/>
  <c r="AE757" i="10" s="1"/>
  <c r="AE756" i="10"/>
  <c r="AE755" i="10"/>
  <c r="AE753" i="10"/>
  <c r="AO753" i="10" s="1"/>
  <c r="AE752" i="10"/>
  <c r="AE751" i="10"/>
  <c r="AE750" i="10"/>
  <c r="AE749" i="10"/>
  <c r="AE748" i="10"/>
  <c r="AE747" i="10"/>
  <c r="AE746" i="10" s="1"/>
  <c r="AE745" i="10"/>
  <c r="AO745" i="10" s="1"/>
  <c r="AE744" i="10"/>
  <c r="AO744" i="10" s="1"/>
  <c r="AE743" i="10"/>
  <c r="AO743" i="10" s="1"/>
  <c r="AE742" i="10"/>
  <c r="AO742" i="10" s="1"/>
  <c r="AE741" i="10"/>
  <c r="AE740" i="10"/>
  <c r="AE739" i="10"/>
  <c r="AE738" i="10"/>
  <c r="AE737" i="10"/>
  <c r="AE736" i="10"/>
  <c r="AE735" i="10"/>
  <c r="AE734" i="10"/>
  <c r="AE733" i="10"/>
  <c r="AE732" i="10"/>
  <c r="AE731" i="10"/>
  <c r="AE730" i="10"/>
  <c r="AE729" i="10"/>
  <c r="AE728" i="10"/>
  <c r="AE727" i="10"/>
  <c r="AE726" i="10"/>
  <c r="AE725" i="10"/>
  <c r="AE724" i="10"/>
  <c r="AE723" i="10"/>
  <c r="AE722" i="10"/>
  <c r="AE721" i="10"/>
  <c r="AE720" i="10"/>
  <c r="AI719" i="10"/>
  <c r="AI713" i="10" s="1"/>
  <c r="AE718" i="10"/>
  <c r="AE717" i="10"/>
  <c r="AE716" i="10"/>
  <c r="AE715" i="10"/>
  <c r="AE714" i="10"/>
  <c r="AI712" i="10"/>
  <c r="AE711" i="10"/>
  <c r="AE710" i="10"/>
  <c r="AE709" i="10"/>
  <c r="AE708" i="10"/>
  <c r="AE707" i="10"/>
  <c r="AE706" i="10"/>
  <c r="AE705" i="10"/>
  <c r="AE704" i="10"/>
  <c r="AE702" i="10"/>
  <c r="AE701" i="10"/>
  <c r="AE700" i="10" s="1"/>
  <c r="AE699" i="10"/>
  <c r="AE698" i="10"/>
  <c r="AE697" i="10"/>
  <c r="AE696" i="10"/>
  <c r="AE695" i="10"/>
  <c r="AE694" i="10"/>
  <c r="AE693" i="10"/>
  <c r="AE692" i="10"/>
  <c r="AE690" i="10"/>
  <c r="AE689" i="10"/>
  <c r="AE688" i="10"/>
  <c r="AE687" i="10"/>
  <c r="AE686" i="10"/>
  <c r="AE685" i="10"/>
  <c r="AE684" i="10"/>
  <c r="AE683" i="10"/>
  <c r="AE682" i="10"/>
  <c r="AE681" i="10"/>
  <c r="AE680" i="10"/>
  <c r="AE679" i="10"/>
  <c r="AE678" i="10"/>
  <c r="AE677" i="10"/>
  <c r="AE676" i="10"/>
  <c r="AE675" i="10"/>
  <c r="AE674" i="10"/>
  <c r="AE673" i="10"/>
  <c r="AE672" i="10"/>
  <c r="AE671" i="10"/>
  <c r="AE669" i="10"/>
  <c r="AE668" i="10"/>
  <c r="AE667" i="10"/>
  <c r="AE666" i="10"/>
  <c r="AE665" i="10"/>
  <c r="AE664" i="10"/>
  <c r="AE663" i="10"/>
  <c r="AE662" i="10"/>
  <c r="AE661" i="10"/>
  <c r="AE660" i="10" s="1"/>
  <c r="AE659" i="10"/>
  <c r="AE658" i="10"/>
  <c r="AE657" i="10"/>
  <c r="AE656" i="10"/>
  <c r="AE655" i="10" s="1"/>
  <c r="AE654" i="10"/>
  <c r="AE653" i="10"/>
  <c r="AE652" i="10"/>
  <c r="AE651" i="10"/>
  <c r="AE650" i="10"/>
  <c r="AE649" i="10"/>
  <c r="AE648" i="10"/>
  <c r="AE647" i="10"/>
  <c r="AE646" i="10"/>
  <c r="AE644" i="10"/>
  <c r="AE643" i="10"/>
  <c r="AE642" i="10" s="1"/>
  <c r="AE641" i="10"/>
  <c r="AE640" i="10"/>
  <c r="AE639" i="10"/>
  <c r="AE638" i="10"/>
  <c r="AE637" i="10"/>
  <c r="AE636" i="10"/>
  <c r="AE635" i="10"/>
  <c r="AE634" i="10"/>
  <c r="AE633" i="10"/>
  <c r="AE632" i="10"/>
  <c r="AE631" i="10"/>
  <c r="AE629" i="10"/>
  <c r="AE628" i="10" s="1"/>
  <c r="AE627" i="10"/>
  <c r="AE626" i="10"/>
  <c r="AE625" i="10"/>
  <c r="AE624" i="10"/>
  <c r="AE623" i="10"/>
  <c r="AE622" i="10"/>
  <c r="AE621" i="10"/>
  <c r="AE620" i="10"/>
  <c r="AE619" i="10"/>
  <c r="AE618" i="10"/>
  <c r="AE617" i="10"/>
  <c r="AE616" i="10"/>
  <c r="AE615" i="10"/>
  <c r="AE614" i="10"/>
  <c r="AE613" i="10"/>
  <c r="AE612" i="10"/>
  <c r="AE611" i="10"/>
  <c r="AE610" i="10"/>
  <c r="AE609" i="10"/>
  <c r="AE608" i="10"/>
  <c r="AE607" i="10"/>
  <c r="AE606" i="10" s="1"/>
  <c r="AE605" i="10"/>
  <c r="AE604" i="10"/>
  <c r="AE603" i="10"/>
  <c r="AE602" i="10"/>
  <c r="AE601" i="10"/>
  <c r="AE600" i="10"/>
  <c r="AE599" i="10"/>
  <c r="AE598" i="10"/>
  <c r="AE597" i="10"/>
  <c r="AE595" i="10"/>
  <c r="AE594" i="10"/>
  <c r="AE593" i="10"/>
  <c r="AE592" i="10"/>
  <c r="AE591" i="10"/>
  <c r="AE589" i="10"/>
  <c r="AE588" i="10"/>
  <c r="AE587" i="10"/>
  <c r="AE586" i="10"/>
  <c r="AE585" i="10"/>
  <c r="AE584" i="10"/>
  <c r="AE583" i="10"/>
  <c r="AE582" i="10"/>
  <c r="AE581" i="10"/>
  <c r="AE580" i="10"/>
  <c r="AE579" i="10"/>
  <c r="AE578" i="10"/>
  <c r="AE577" i="10"/>
  <c r="AE575" i="10"/>
  <c r="AE574" i="10"/>
  <c r="AE573" i="10"/>
  <c r="AE572" i="10"/>
  <c r="AE570" i="10"/>
  <c r="AO570" i="10" s="1"/>
  <c r="AE569" i="10"/>
  <c r="AE568" i="10"/>
  <c r="AE567" i="10"/>
  <c r="AE565" i="10"/>
  <c r="AE564" i="10"/>
  <c r="AE562" i="10"/>
  <c r="AE561" i="10"/>
  <c r="AE560" i="10"/>
  <c r="AE559" i="10"/>
  <c r="AE558" i="10"/>
  <c r="AE557" i="10"/>
  <c r="AE556" i="10"/>
  <c r="AE555" i="10"/>
  <c r="AE554" i="10"/>
  <c r="AE552" i="10"/>
  <c r="AE551" i="10"/>
  <c r="AE550" i="10"/>
  <c r="AE549" i="10"/>
  <c r="AE548" i="10"/>
  <c r="AE547" i="10"/>
  <c r="AE546" i="10"/>
  <c r="AE545" i="10"/>
  <c r="AE544" i="10"/>
  <c r="AE543" i="10"/>
  <c r="AE542" i="10"/>
  <c r="AE541" i="10"/>
  <c r="AE540" i="10"/>
  <c r="AE539" i="10"/>
  <c r="AE538" i="10"/>
  <c r="AE537" i="10"/>
  <c r="AE536" i="10"/>
  <c r="AE534" i="10"/>
  <c r="AO534" i="10" s="1"/>
  <c r="AE533" i="10"/>
  <c r="AE532" i="10"/>
  <c r="AE531" i="10"/>
  <c r="AE530" i="10"/>
  <c r="AE529" i="10" s="1"/>
  <c r="AE528" i="10"/>
  <c r="AE527" i="10" s="1"/>
  <c r="AE526" i="10"/>
  <c r="AE525" i="10"/>
  <c r="AE524" i="10"/>
  <c r="AE523" i="10"/>
  <c r="AE522" i="10"/>
  <c r="AE521" i="10"/>
  <c r="AE519" i="10"/>
  <c r="AE518" i="10"/>
  <c r="AE517" i="10"/>
  <c r="AE516" i="10"/>
  <c r="AE515" i="10"/>
  <c r="AE514" i="10"/>
  <c r="AE513" i="10"/>
  <c r="AE512" i="10"/>
  <c r="AE511" i="10"/>
  <c r="AE510" i="10"/>
  <c r="AE509" i="10"/>
  <c r="AE508" i="10"/>
  <c r="AE507" i="10"/>
  <c r="AE506" i="10"/>
  <c r="AE505" i="10"/>
  <c r="AE504" i="10"/>
  <c r="AE503" i="10"/>
  <c r="AE502" i="10"/>
  <c r="AE501" i="10"/>
  <c r="AE500" i="10"/>
  <c r="AE499" i="10"/>
  <c r="AE498" i="10"/>
  <c r="AE496" i="10"/>
  <c r="AE495" i="10"/>
  <c r="AE494" i="10"/>
  <c r="AE493" i="10" s="1"/>
  <c r="AE492" i="10"/>
  <c r="AE491" i="10" s="1"/>
  <c r="AE490" i="10"/>
  <c r="AE489" i="10"/>
  <c r="AE488" i="10" s="1"/>
  <c r="AE487" i="10"/>
  <c r="AE486" i="10"/>
  <c r="AE485" i="10"/>
  <c r="AE484" i="10"/>
  <c r="AE482" i="10"/>
  <c r="AE481" i="10"/>
  <c r="AE480" i="10"/>
  <c r="AE479" i="10"/>
  <c r="AE477" i="10"/>
  <c r="AE476" i="10"/>
  <c r="AE475" i="10"/>
  <c r="AE474" i="10"/>
  <c r="AE472" i="10"/>
  <c r="AO472" i="10" s="1"/>
  <c r="AE471" i="10"/>
  <c r="AE470" i="10"/>
  <c r="AE469" i="10"/>
  <c r="AE468" i="10"/>
  <c r="AE467" i="10"/>
  <c r="AE466" i="10"/>
  <c r="AE465" i="10"/>
  <c r="AE464" i="10"/>
  <c r="AE463" i="10"/>
  <c r="AE461" i="10"/>
  <c r="AE460" i="10"/>
  <c r="AE459" i="10"/>
  <c r="AE458" i="10"/>
  <c r="AE457" i="10"/>
  <c r="AE455" i="10"/>
  <c r="AE454" i="10"/>
  <c r="AE453" i="10"/>
  <c r="AE452" i="10"/>
  <c r="AE451" i="10"/>
  <c r="AE450" i="10"/>
  <c r="AE449" i="10"/>
  <c r="AE448" i="10"/>
  <c r="AE447" i="10"/>
  <c r="AE446" i="10"/>
  <c r="AE445" i="10"/>
  <c r="AE444" i="10"/>
  <c r="AE443" i="10"/>
  <c r="AE442" i="10"/>
  <c r="AE441" i="10"/>
  <c r="AE440" i="10"/>
  <c r="AE439" i="10"/>
  <c r="AE438" i="10"/>
  <c r="AE437" i="10" s="1"/>
  <c r="AE436" i="10"/>
  <c r="AE435" i="10"/>
  <c r="AE434" i="10"/>
  <c r="AE433" i="10"/>
  <c r="AE432" i="10"/>
  <c r="AE431" i="10"/>
  <c r="AE429" i="10"/>
  <c r="AO429" i="10" s="1"/>
  <c r="AE428" i="10"/>
  <c r="AE427" i="10"/>
  <c r="AE426" i="10"/>
  <c r="AE425" i="10"/>
  <c r="AE424" i="10"/>
  <c r="AE423" i="10"/>
  <c r="AE422" i="10"/>
  <c r="AE421" i="10"/>
  <c r="AE420" i="10"/>
  <c r="AE419" i="10"/>
  <c r="AE418" i="10"/>
  <c r="AE417" i="10"/>
  <c r="AE415" i="10"/>
  <c r="AO415" i="10" s="1"/>
  <c r="AE414" i="10"/>
  <c r="AO414" i="10" s="1"/>
  <c r="AE413" i="10"/>
  <c r="AO413" i="10" s="1"/>
  <c r="AE412" i="10"/>
  <c r="AE411" i="10"/>
  <c r="AE410" i="10" s="1"/>
  <c r="AE408" i="10"/>
  <c r="AO408" i="10" s="1"/>
  <c r="AE407" i="10"/>
  <c r="AO407" i="10" s="1"/>
  <c r="AE406" i="10"/>
  <c r="AE405" i="10"/>
  <c r="AE404" i="10"/>
  <c r="AE403" i="10"/>
  <c r="AE402" i="10"/>
  <c r="AE400" i="10"/>
  <c r="AO400" i="10" s="1"/>
  <c r="AE399" i="10"/>
  <c r="AO399" i="10" s="1"/>
  <c r="AE398" i="10"/>
  <c r="AO398" i="10" s="1"/>
  <c r="AE397" i="10"/>
  <c r="AO397" i="10" s="1"/>
  <c r="AE396" i="10"/>
  <c r="AO396" i="10" s="1"/>
  <c r="AE395" i="10"/>
  <c r="AO395" i="10" s="1"/>
  <c r="AE394" i="10"/>
  <c r="AO394" i="10" s="1"/>
  <c r="AE393" i="10"/>
  <c r="AE392" i="10"/>
  <c r="AE391" i="10"/>
  <c r="AE390" i="10"/>
  <c r="AE389" i="10"/>
  <c r="AE388" i="10"/>
  <c r="AE387" i="10"/>
  <c r="AE386" i="10"/>
  <c r="AE385" i="10"/>
  <c r="AE384" i="10"/>
  <c r="AE383" i="10"/>
  <c r="AE382" i="10"/>
  <c r="AE381" i="10"/>
  <c r="AE380" i="10"/>
  <c r="AE379" i="10"/>
  <c r="AE378" i="10"/>
  <c r="AE377" i="10"/>
  <c r="AE376" i="10"/>
  <c r="AE375" i="10"/>
  <c r="AE374" i="10"/>
  <c r="AE373" i="10"/>
  <c r="AE372" i="10"/>
  <c r="AE371" i="10"/>
  <c r="AE370" i="10"/>
  <c r="AE369" i="10"/>
  <c r="AE368" i="10"/>
  <c r="AE367" i="10"/>
  <c r="AE366" i="10"/>
  <c r="AE365" i="10"/>
  <c r="AE363" i="10"/>
  <c r="AO363" i="10" s="1"/>
  <c r="AE362" i="10"/>
  <c r="AO362" i="10" s="1"/>
  <c r="AE361" i="10"/>
  <c r="AO361" i="10" s="1"/>
  <c r="AE360" i="10"/>
  <c r="AE359" i="10"/>
  <c r="AE358" i="10"/>
  <c r="AE357" i="10"/>
  <c r="AE356" i="10"/>
  <c r="AE355" i="10"/>
  <c r="AE354" i="10"/>
  <c r="AE353" i="10"/>
  <c r="AE352" i="10"/>
  <c r="AE351" i="10"/>
  <c r="AE350" i="10"/>
  <c r="AE349" i="10"/>
  <c r="AE348" i="10"/>
  <c r="AE346" i="10"/>
  <c r="AO346" i="10" s="1"/>
  <c r="AE345" i="10"/>
  <c r="AO345" i="10" s="1"/>
  <c r="AE344" i="10"/>
  <c r="AE343" i="10"/>
  <c r="AE342" i="10"/>
  <c r="AE341" i="10"/>
  <c r="AE340" i="10"/>
  <c r="AE338" i="10"/>
  <c r="AO338" i="10" s="1"/>
  <c r="AE337" i="10"/>
  <c r="AE336" i="10"/>
  <c r="AE335" i="10"/>
  <c r="AE333" i="10"/>
  <c r="AE332" i="10"/>
  <c r="AE331" i="10" s="1"/>
  <c r="AE330" i="10"/>
  <c r="AO330" i="10" s="1"/>
  <c r="AE329" i="10"/>
  <c r="AE328" i="10"/>
  <c r="AE327" i="10"/>
  <c r="AE326" i="10"/>
  <c r="AE325" i="10"/>
  <c r="AE324" i="10"/>
  <c r="AE323" i="10"/>
  <c r="AE322" i="10"/>
  <c r="AE320" i="10"/>
  <c r="AE319" i="10"/>
  <c r="AE318" i="10"/>
  <c r="AE317" i="10"/>
  <c r="AE316" i="10"/>
  <c r="AE314" i="10"/>
  <c r="AO314" i="10" s="1"/>
  <c r="AE313" i="10"/>
  <c r="AO313" i="10" s="1"/>
  <c r="AE312" i="10"/>
  <c r="AE311" i="10"/>
  <c r="AE310" i="10"/>
  <c r="AE309" i="10"/>
  <c r="AE308" i="10"/>
  <c r="AE307" i="10"/>
  <c r="AE306" i="10"/>
  <c r="AE305" i="10"/>
  <c r="AE304" i="10"/>
  <c r="AE303" i="10"/>
  <c r="AE302" i="10"/>
  <c r="AE301" i="10"/>
  <c r="AE300" i="10"/>
  <c r="AE299" i="10"/>
  <c r="AE298" i="10"/>
  <c r="AE297" i="10"/>
  <c r="AE296" i="10"/>
  <c r="AE295" i="10"/>
  <c r="AE294" i="10"/>
  <c r="AE293" i="10"/>
  <c r="AE292" i="10"/>
  <c r="AE291" i="10"/>
  <c r="AE290" i="10"/>
  <c r="AE289" i="10"/>
  <c r="AE288" i="10"/>
  <c r="AE287" i="10"/>
  <c r="AE286" i="10"/>
  <c r="AE285" i="10"/>
  <c r="AE284" i="10"/>
  <c r="AE283" i="10"/>
  <c r="AE282" i="10"/>
  <c r="AE281" i="10"/>
  <c r="AE280" i="10"/>
  <c r="AE279" i="10"/>
  <c r="AE278" i="10"/>
  <c r="AE277" i="10"/>
  <c r="AE276" i="10" s="1"/>
  <c r="AE275" i="10"/>
  <c r="AE274" i="10"/>
  <c r="AE273" i="10"/>
  <c r="AE272" i="10"/>
  <c r="AE271" i="10"/>
  <c r="AE270" i="10"/>
  <c r="AE269" i="10"/>
  <c r="AE268" i="10"/>
  <c r="AE267" i="10" s="1"/>
  <c r="AE266" i="10"/>
  <c r="AE265" i="10"/>
  <c r="AO265" i="10" s="1"/>
  <c r="AE264" i="10"/>
  <c r="AE263" i="10"/>
  <c r="AE262" i="10"/>
  <c r="AE261" i="10"/>
  <c r="AE260" i="10"/>
  <c r="AE258" i="10"/>
  <c r="AO258" i="10" s="1"/>
  <c r="AE257" i="10"/>
  <c r="AO257" i="10" s="1"/>
  <c r="AE256" i="10"/>
  <c r="AO256" i="10" s="1"/>
  <c r="AE255" i="10"/>
  <c r="AE254" i="10"/>
  <c r="AE253" i="10"/>
  <c r="AE252" i="10"/>
  <c r="AE251" i="10"/>
  <c r="AE250" i="10"/>
  <c r="AE249" i="10"/>
  <c r="AE247" i="10"/>
  <c r="AO247" i="10" s="1"/>
  <c r="AE246" i="10"/>
  <c r="AO246" i="10" s="1"/>
  <c r="AE245" i="10"/>
  <c r="AE244" i="10"/>
  <c r="AE243" i="10"/>
  <c r="AE242" i="10"/>
  <c r="AE240" i="10"/>
  <c r="AE239" i="10"/>
  <c r="AE238" i="10"/>
  <c r="AE236" i="10"/>
  <c r="AO236" i="10" s="1"/>
  <c r="AE235" i="10"/>
  <c r="AE234" i="10"/>
  <c r="AE233" i="10"/>
  <c r="AE232" i="10"/>
  <c r="AE231" i="10"/>
  <c r="AE230" i="10"/>
  <c r="AE229" i="10"/>
  <c r="AE228" i="10"/>
  <c r="AE227" i="10"/>
  <c r="AE226" i="10"/>
  <c r="AE224" i="10"/>
  <c r="AE223" i="10"/>
  <c r="AE222" i="10"/>
  <c r="AE221" i="10" s="1"/>
  <c r="AE220" i="10"/>
  <c r="AE219" i="10"/>
  <c r="AE218" i="10"/>
  <c r="AE217" i="10" s="1"/>
  <c r="AE216" i="10"/>
  <c r="AE215" i="10" s="1"/>
  <c r="AE214" i="10"/>
  <c r="AE213" i="10"/>
  <c r="AE212" i="10"/>
  <c r="AE211" i="10" s="1"/>
  <c r="AE210" i="10"/>
  <c r="AE209" i="10"/>
  <c r="AO209" i="10" s="1"/>
  <c r="AE208" i="10"/>
  <c r="AE207" i="10"/>
  <c r="AE206" i="10"/>
  <c r="AE205" i="10"/>
  <c r="AE204" i="10"/>
  <c r="AE203" i="10"/>
  <c r="AE202" i="10"/>
  <c r="AE201" i="10"/>
  <c r="AE200" i="10"/>
  <c r="AE199" i="10"/>
  <c r="AE198" i="10"/>
  <c r="AE197" i="10"/>
  <c r="AE195" i="10"/>
  <c r="AE194" i="10"/>
  <c r="AE193" i="10"/>
  <c r="AE192" i="10"/>
  <c r="AE190" i="10"/>
  <c r="AE189" i="10" s="1"/>
  <c r="AE188" i="10"/>
  <c r="AO188" i="10" s="1"/>
  <c r="AE187" i="10"/>
  <c r="AO187" i="10" s="1"/>
  <c r="AE186" i="10"/>
  <c r="AO186" i="10" s="1"/>
  <c r="AE185" i="10"/>
  <c r="AO185" i="10" s="1"/>
  <c r="AE184" i="10"/>
  <c r="AO184" i="10" s="1"/>
  <c r="AE183" i="10"/>
  <c r="AE182" i="10"/>
  <c r="AE181" i="10"/>
  <c r="AE180" i="10"/>
  <c r="AE179" i="10"/>
  <c r="AE178" i="10"/>
  <c r="AE177" i="10"/>
  <c r="AE176" i="10"/>
  <c r="AE175" i="10"/>
  <c r="AE174" i="10"/>
  <c r="AE173" i="10"/>
  <c r="AE172" i="10"/>
  <c r="AE171" i="10"/>
  <c r="AE170" i="10" s="1"/>
  <c r="AE169" i="10"/>
  <c r="AO169" i="10" s="1"/>
  <c r="AE168" i="10"/>
  <c r="AE167" i="10"/>
  <c r="AE166" i="10"/>
  <c r="AE165" i="10"/>
  <c r="AE164" i="10"/>
  <c r="AE163" i="10"/>
  <c r="AE162" i="10"/>
  <c r="AE161" i="10"/>
  <c r="AE160" i="10"/>
  <c r="AE159" i="10"/>
  <c r="AE158" i="10"/>
  <c r="AE157" i="10"/>
  <c r="AE156" i="10"/>
  <c r="AE155" i="10"/>
  <c r="AE154" i="10"/>
  <c r="AE153" i="10"/>
  <c r="AE151" i="10"/>
  <c r="AE150" i="10"/>
  <c r="AO150" i="10" s="1"/>
  <c r="AE149" i="10"/>
  <c r="AO149" i="10" s="1"/>
  <c r="AE148" i="10"/>
  <c r="AE147" i="10"/>
  <c r="AE146" i="10"/>
  <c r="AE145" i="10"/>
  <c r="AE144" i="10"/>
  <c r="AE143" i="10"/>
  <c r="AE142" i="10"/>
  <c r="AE141" i="10"/>
  <c r="AE140" i="10"/>
  <c r="AE139" i="10"/>
  <c r="AE138" i="10"/>
  <c r="AE137" i="10"/>
  <c r="AE136" i="10"/>
  <c r="AE135" i="10"/>
  <c r="AE133" i="10"/>
  <c r="AE132" i="10" s="1"/>
  <c r="AE131" i="10"/>
  <c r="AE130" i="10"/>
  <c r="AE129" i="10"/>
  <c r="AE127" i="10"/>
  <c r="AE126" i="10"/>
  <c r="AE125" i="10"/>
  <c r="AE124" i="10"/>
  <c r="AE122" i="10"/>
  <c r="AE121" i="10"/>
  <c r="AO121" i="10" s="1"/>
  <c r="AE120" i="10"/>
  <c r="AE119" i="10"/>
  <c r="AE118" i="10"/>
  <c r="AE116" i="10"/>
  <c r="AE115" i="10"/>
  <c r="AE114" i="10"/>
  <c r="AE113" i="10"/>
  <c r="AE112" i="10"/>
  <c r="AE111" i="10"/>
  <c r="AE109" i="10"/>
  <c r="AE108" i="10"/>
  <c r="AE107" i="10"/>
  <c r="AE106" i="10"/>
  <c r="AE105" i="10"/>
  <c r="AE103" i="10"/>
  <c r="AO103" i="10" s="1"/>
  <c r="AE102" i="10"/>
  <c r="AE101" i="10"/>
  <c r="AE100" i="10"/>
  <c r="AE99" i="10"/>
  <c r="AE98" i="10"/>
  <c r="AE97" i="10"/>
  <c r="AE96" i="10"/>
  <c r="AE95" i="10"/>
  <c r="AE94" i="10"/>
  <c r="AE93" i="10"/>
  <c r="AE92" i="10"/>
  <c r="AE91" i="10"/>
  <c r="AE90" i="10"/>
  <c r="AE89" i="10"/>
  <c r="AE87" i="10"/>
  <c r="AO87" i="10" s="1"/>
  <c r="AE86" i="10"/>
  <c r="AO86" i="10" s="1"/>
  <c r="AE85" i="10"/>
  <c r="AE84" i="10"/>
  <c r="AE83" i="10"/>
  <c r="AE82" i="10"/>
  <c r="AE81" i="10"/>
  <c r="AE80" i="10"/>
  <c r="AE78" i="10"/>
  <c r="AE77" i="10"/>
  <c r="AE76" i="10" s="1"/>
  <c r="AE75" i="10"/>
  <c r="AE74" i="10"/>
  <c r="AE73" i="10"/>
  <c r="AE72" i="10"/>
  <c r="AE71" i="10"/>
  <c r="AE70" i="10"/>
  <c r="AE69" i="10"/>
  <c r="AE68" i="10"/>
  <c r="AE67" i="10"/>
  <c r="AE66" i="10"/>
  <c r="AE65" i="10"/>
  <c r="AE64" i="10"/>
  <c r="AE63" i="10"/>
  <c r="AE62" i="10"/>
  <c r="AE61" i="10"/>
  <c r="AE59" i="10"/>
  <c r="AO59" i="10" s="1"/>
  <c r="AE58" i="10"/>
  <c r="AE57" i="10" s="1"/>
  <c r="AE56" i="10"/>
  <c r="AE55" i="10"/>
  <c r="AE54" i="10"/>
  <c r="AE52" i="10"/>
  <c r="AO52" i="10" s="1"/>
  <c r="AE51" i="10"/>
  <c r="AE50" i="10"/>
  <c r="AE49" i="10"/>
  <c r="AE48" i="10"/>
  <c r="AE47" i="10"/>
  <c r="AE45" i="10"/>
  <c r="AE44" i="10"/>
  <c r="AE43" i="10"/>
  <c r="AE42" i="10"/>
  <c r="AE41" i="10"/>
  <c r="AE40" i="10"/>
  <c r="AE38" i="10"/>
  <c r="AE37" i="10"/>
  <c r="AE36" i="10"/>
  <c r="AE35" i="10"/>
  <c r="AE34" i="10"/>
  <c r="AE33" i="10"/>
  <c r="AE31" i="10"/>
  <c r="AE30" i="10"/>
  <c r="AE29" i="10" s="1"/>
  <c r="AE28" i="10"/>
  <c r="AO28" i="10" s="1"/>
  <c r="AE27" i="10"/>
  <c r="AE26" i="10"/>
  <c r="AE25" i="10"/>
  <c r="AE23" i="10"/>
  <c r="AE22" i="10"/>
  <c r="AE60" i="10" l="1"/>
  <c r="AE104" i="10"/>
  <c r="AE123" i="10"/>
  <c r="AE128" i="10"/>
  <c r="AE134" i="10"/>
  <c r="AE237" i="10"/>
  <c r="AE315" i="10"/>
  <c r="AE334" i="10"/>
  <c r="AE339" i="10"/>
  <c r="AE430" i="10"/>
  <c r="AE456" i="10"/>
  <c r="AE553" i="10"/>
  <c r="AE590" i="10"/>
  <c r="AE630" i="10"/>
  <c r="AE783" i="10"/>
  <c r="AE791" i="10"/>
  <c r="AE796" i="10"/>
  <c r="AE801" i="10"/>
  <c r="AE859" i="10"/>
  <c r="AE870" i="10"/>
  <c r="AE943" i="10"/>
  <c r="AE973" i="10"/>
  <c r="AE985" i="10"/>
  <c r="AE21" i="10"/>
  <c r="AE32" i="10"/>
  <c r="AE46" i="10"/>
  <c r="AE79" i="10"/>
  <c r="AE88" i="10"/>
  <c r="AE110" i="10"/>
  <c r="AE152" i="10"/>
  <c r="AE191" i="10"/>
  <c r="AE196" i="10"/>
  <c r="AE225" i="10"/>
  <c r="AE248" i="10"/>
  <c r="AE321" i="10"/>
  <c r="AE462" i="10"/>
  <c r="AE497" i="10"/>
  <c r="AE563" i="10"/>
  <c r="AE596" i="10"/>
  <c r="AE645" i="10"/>
  <c r="AE712" i="10"/>
  <c r="AE703" i="10" s="1"/>
  <c r="AI703" i="10"/>
  <c r="AI409" i="10" s="1"/>
  <c r="AI19" i="10" s="1"/>
  <c r="AE754" i="10"/>
  <c r="AE760" i="10"/>
  <c r="AE775" i="10"/>
  <c r="AE810" i="10"/>
  <c r="AE815" i="10"/>
  <c r="AE881" i="10"/>
  <c r="AE933" i="10"/>
  <c r="AE950" i="10"/>
  <c r="AO994" i="10"/>
  <c r="AO993" i="10" s="1"/>
  <c r="AE993" i="10"/>
  <c r="AE24" i="10"/>
  <c r="AE39" i="10"/>
  <c r="AE53" i="10"/>
  <c r="AE117" i="10"/>
  <c r="AE241" i="10"/>
  <c r="AE259" i="10"/>
  <c r="AE347" i="10"/>
  <c r="AE364" i="10"/>
  <c r="AE401" i="10"/>
  <c r="AE416" i="10"/>
  <c r="AE473" i="10"/>
  <c r="AE478" i="10"/>
  <c r="AE483" i="10"/>
  <c r="AE520" i="10"/>
  <c r="AE535" i="10"/>
  <c r="AE566" i="10"/>
  <c r="AE571" i="10"/>
  <c r="AE576" i="10"/>
  <c r="AE670" i="10"/>
  <c r="AE691" i="10"/>
  <c r="AE884" i="10"/>
  <c r="AE918" i="10"/>
  <c r="AE967" i="10"/>
  <c r="AO492" i="10"/>
  <c r="AO491" i="10" s="1"/>
  <c r="AE719" i="10"/>
  <c r="AE713" i="10" s="1"/>
  <c r="AE409" i="10" l="1"/>
  <c r="AE20" i="10"/>
  <c r="AE790" i="10"/>
  <c r="AN992" i="10"/>
  <c r="AM992" i="10"/>
  <c r="AL992" i="10"/>
  <c r="AL991" i="10" s="1"/>
  <c r="AK992" i="10"/>
  <c r="AK991" i="10" s="1"/>
  <c r="AJ992" i="10"/>
  <c r="AN990" i="10"/>
  <c r="AS990" i="10" s="1"/>
  <c r="AM990" i="10"/>
  <c r="AR990" i="10" s="1"/>
  <c r="AL990" i="10"/>
  <c r="AQ990" i="10" s="1"/>
  <c r="AK990" i="10"/>
  <c r="AP990" i="10" s="1"/>
  <c r="AJ990" i="10"/>
  <c r="AO990" i="10" s="1"/>
  <c r="AN989" i="10"/>
  <c r="AN988" i="10" s="1"/>
  <c r="AM989" i="10"/>
  <c r="AL989" i="10"/>
  <c r="AK989" i="10"/>
  <c r="AJ989" i="10"/>
  <c r="AJ988" i="10" s="1"/>
  <c r="AN987" i="10"/>
  <c r="AS987" i="10" s="1"/>
  <c r="AM987" i="10"/>
  <c r="AR987" i="10" s="1"/>
  <c r="AL987" i="10"/>
  <c r="AQ987" i="10" s="1"/>
  <c r="AK987" i="10"/>
  <c r="AP987" i="10" s="1"/>
  <c r="AJ987" i="10"/>
  <c r="AO987" i="10" s="1"/>
  <c r="AN986" i="10"/>
  <c r="AM986" i="10"/>
  <c r="AL986" i="10"/>
  <c r="AL985" i="10" s="1"/>
  <c r="AK986" i="10"/>
  <c r="AJ986" i="10"/>
  <c r="AN984" i="10"/>
  <c r="AM984" i="10"/>
  <c r="AL984" i="10"/>
  <c r="AL983" i="10" s="1"/>
  <c r="AK984" i="10"/>
  <c r="AJ984" i="10"/>
  <c r="AN982" i="10"/>
  <c r="AN981" i="10" s="1"/>
  <c r="AM982" i="10"/>
  <c r="AM981" i="10" s="1"/>
  <c r="AL982" i="10"/>
  <c r="AK982" i="10"/>
  <c r="AJ982" i="10"/>
  <c r="AJ981" i="10" s="1"/>
  <c r="AN980" i="10"/>
  <c r="AN979" i="10" s="1"/>
  <c r="AM980" i="10"/>
  <c r="AL980" i="10"/>
  <c r="AK980" i="10"/>
  <c r="AK979" i="10" s="1"/>
  <c r="AJ980" i="10"/>
  <c r="AJ979" i="10" s="1"/>
  <c r="AN978" i="10"/>
  <c r="AS978" i="10" s="1"/>
  <c r="AM978" i="10"/>
  <c r="AR978" i="10" s="1"/>
  <c r="AL978" i="10"/>
  <c r="AQ978" i="10" s="1"/>
  <c r="AK978" i="10"/>
  <c r="AP978" i="10" s="1"/>
  <c r="AJ978" i="10"/>
  <c r="AO978" i="10" s="1"/>
  <c r="AN977" i="10"/>
  <c r="AS977" i="10" s="1"/>
  <c r="AM977" i="10"/>
  <c r="AR977" i="10" s="1"/>
  <c r="AL977" i="10"/>
  <c r="AQ977" i="10" s="1"/>
  <c r="AK977" i="10"/>
  <c r="AP977" i="10" s="1"/>
  <c r="AJ977" i="10"/>
  <c r="AO977" i="10" s="1"/>
  <c r="AN976" i="10"/>
  <c r="AS976" i="10" s="1"/>
  <c r="AM976" i="10"/>
  <c r="AR976" i="10" s="1"/>
  <c r="AL976" i="10"/>
  <c r="AQ976" i="10" s="1"/>
  <c r="AK976" i="10"/>
  <c r="AP976" i="10" s="1"/>
  <c r="AJ976" i="10"/>
  <c r="AO976" i="10" s="1"/>
  <c r="AN975" i="10"/>
  <c r="AS975" i="10" s="1"/>
  <c r="AM975" i="10"/>
  <c r="AR975" i="10" s="1"/>
  <c r="AL975" i="10"/>
  <c r="AQ975" i="10" s="1"/>
  <c r="AK975" i="10"/>
  <c r="AP975" i="10" s="1"/>
  <c r="AJ975" i="10"/>
  <c r="AO975" i="10" s="1"/>
  <c r="AN974" i="10"/>
  <c r="AM974" i="10"/>
  <c r="AL974" i="10"/>
  <c r="AK974" i="10"/>
  <c r="AJ974" i="10"/>
  <c r="AN972" i="10"/>
  <c r="AS972" i="10" s="1"/>
  <c r="AM972" i="10"/>
  <c r="AR972" i="10" s="1"/>
  <c r="AL972" i="10"/>
  <c r="AQ972" i="10" s="1"/>
  <c r="AK972" i="10"/>
  <c r="AP972" i="10" s="1"/>
  <c r="AJ972" i="10"/>
  <c r="AO972" i="10" s="1"/>
  <c r="AN971" i="10"/>
  <c r="AS971" i="10" s="1"/>
  <c r="AM971" i="10"/>
  <c r="AR971" i="10" s="1"/>
  <c r="AL971" i="10"/>
  <c r="AQ971" i="10" s="1"/>
  <c r="AK971" i="10"/>
  <c r="AP971" i="10" s="1"/>
  <c r="AJ971" i="10"/>
  <c r="AO971" i="10" s="1"/>
  <c r="AN970" i="10"/>
  <c r="AS970" i="10" s="1"/>
  <c r="AM970" i="10"/>
  <c r="AR970" i="10" s="1"/>
  <c r="AL970" i="10"/>
  <c r="AQ970" i="10" s="1"/>
  <c r="AK970" i="10"/>
  <c r="AP970" i="10" s="1"/>
  <c r="AJ970" i="10"/>
  <c r="AO970" i="10" s="1"/>
  <c r="AN969" i="10"/>
  <c r="AS969" i="10" s="1"/>
  <c r="AM969" i="10"/>
  <c r="AR969" i="10" s="1"/>
  <c r="AL969" i="10"/>
  <c r="AQ969" i="10" s="1"/>
  <c r="AK969" i="10"/>
  <c r="AP969" i="10" s="1"/>
  <c r="AJ969" i="10"/>
  <c r="AO969" i="10" s="1"/>
  <c r="AN968" i="10"/>
  <c r="AM968" i="10"/>
  <c r="AL968" i="10"/>
  <c r="AK968" i="10"/>
  <c r="AJ968" i="10"/>
  <c r="AN966" i="10"/>
  <c r="AN965" i="10" s="1"/>
  <c r="AM966" i="10"/>
  <c r="AM965" i="10" s="1"/>
  <c r="AL966" i="10"/>
  <c r="AK966" i="10"/>
  <c r="AJ966" i="10"/>
  <c r="AJ965" i="10" s="1"/>
  <c r="AN964" i="10"/>
  <c r="AS964" i="10" s="1"/>
  <c r="AM964" i="10"/>
  <c r="AR964" i="10" s="1"/>
  <c r="AL964" i="10"/>
  <c r="AQ964" i="10" s="1"/>
  <c r="AK964" i="10"/>
  <c r="AP964" i="10" s="1"/>
  <c r="AJ964" i="10"/>
  <c r="AO964" i="10" s="1"/>
  <c r="AN963" i="10"/>
  <c r="AS963" i="10" s="1"/>
  <c r="AM963" i="10"/>
  <c r="AR963" i="10" s="1"/>
  <c r="AL963" i="10"/>
  <c r="AQ963" i="10" s="1"/>
  <c r="AK963" i="10"/>
  <c r="AP963" i="10" s="1"/>
  <c r="AJ963" i="10"/>
  <c r="AO963" i="10" s="1"/>
  <c r="AN962" i="10"/>
  <c r="AS962" i="10" s="1"/>
  <c r="AM962" i="10"/>
  <c r="AR962" i="10" s="1"/>
  <c r="AL962" i="10"/>
  <c r="AQ962" i="10" s="1"/>
  <c r="AK962" i="10"/>
  <c r="AP962" i="10" s="1"/>
  <c r="AJ962" i="10"/>
  <c r="AO962" i="10" s="1"/>
  <c r="AN961" i="10"/>
  <c r="AM961" i="10"/>
  <c r="AL961" i="10"/>
  <c r="AK961" i="10"/>
  <c r="AJ961" i="10"/>
  <c r="AN958" i="10"/>
  <c r="AS958" i="10" s="1"/>
  <c r="AM958" i="10"/>
  <c r="AR958" i="10" s="1"/>
  <c r="AL958" i="10"/>
  <c r="AQ958" i="10" s="1"/>
  <c r="AK958" i="10"/>
  <c r="AP958" i="10" s="1"/>
  <c r="AJ958" i="10"/>
  <c r="AO958" i="10" s="1"/>
  <c r="AN957" i="10"/>
  <c r="AS957" i="10" s="1"/>
  <c r="AM957" i="10"/>
  <c r="AR957" i="10" s="1"/>
  <c r="AL957" i="10"/>
  <c r="AQ957" i="10" s="1"/>
  <c r="AK957" i="10"/>
  <c r="AP957" i="10" s="1"/>
  <c r="AJ957" i="10"/>
  <c r="AO957" i="10" s="1"/>
  <c r="AN956" i="10"/>
  <c r="AS956" i="10" s="1"/>
  <c r="AM956" i="10"/>
  <c r="AR956" i="10" s="1"/>
  <c r="AL956" i="10"/>
  <c r="AQ956" i="10" s="1"/>
  <c r="AK956" i="10"/>
  <c r="AP956" i="10" s="1"/>
  <c r="AJ956" i="10"/>
  <c r="AO956" i="10" s="1"/>
  <c r="AN955" i="10"/>
  <c r="AS955" i="10" s="1"/>
  <c r="AM955" i="10"/>
  <c r="AR955" i="10" s="1"/>
  <c r="AL955" i="10"/>
  <c r="AQ955" i="10" s="1"/>
  <c r="AK955" i="10"/>
  <c r="AP955" i="10" s="1"/>
  <c r="AJ955" i="10"/>
  <c r="AO955" i="10" s="1"/>
  <c r="AN954" i="10"/>
  <c r="AS954" i="10" s="1"/>
  <c r="AM954" i="10"/>
  <c r="AR954" i="10" s="1"/>
  <c r="AL954" i="10"/>
  <c r="AQ954" i="10" s="1"/>
  <c r="AK954" i="10"/>
  <c r="AP954" i="10" s="1"/>
  <c r="AJ954" i="10"/>
  <c r="AO954" i="10" s="1"/>
  <c r="AN953" i="10"/>
  <c r="AS953" i="10" s="1"/>
  <c r="AM953" i="10"/>
  <c r="AR953" i="10" s="1"/>
  <c r="AL953" i="10"/>
  <c r="AQ953" i="10" s="1"/>
  <c r="AK953" i="10"/>
  <c r="AP953" i="10" s="1"/>
  <c r="AJ953" i="10"/>
  <c r="AO953" i="10" s="1"/>
  <c r="AN952" i="10"/>
  <c r="AS952" i="10" s="1"/>
  <c r="AM952" i="10"/>
  <c r="AR952" i="10" s="1"/>
  <c r="AL952" i="10"/>
  <c r="AQ952" i="10" s="1"/>
  <c r="AK952" i="10"/>
  <c r="AP952" i="10" s="1"/>
  <c r="AJ952" i="10"/>
  <c r="AO952" i="10" s="1"/>
  <c r="AN951" i="10"/>
  <c r="AM951" i="10"/>
  <c r="AL951" i="10"/>
  <c r="AK951" i="10"/>
  <c r="AJ951" i="10"/>
  <c r="AN949" i="10"/>
  <c r="AN948" i="10" s="1"/>
  <c r="AM949" i="10"/>
  <c r="AL949" i="10"/>
  <c r="AL948" i="10" s="1"/>
  <c r="AK949" i="10"/>
  <c r="AK948" i="10" s="1"/>
  <c r="AJ949" i="10"/>
  <c r="AJ948" i="10" s="1"/>
  <c r="AN946" i="10"/>
  <c r="AS946" i="10" s="1"/>
  <c r="AM946" i="10"/>
  <c r="AR946" i="10" s="1"/>
  <c r="AL946" i="10"/>
  <c r="AQ946" i="10" s="1"/>
  <c r="AK946" i="10"/>
  <c r="AP946" i="10" s="1"/>
  <c r="AJ946" i="10"/>
  <c r="AO946" i="10" s="1"/>
  <c r="AN945" i="10"/>
  <c r="AS945" i="10" s="1"/>
  <c r="AM945" i="10"/>
  <c r="AR945" i="10" s="1"/>
  <c r="AL945" i="10"/>
  <c r="AQ945" i="10" s="1"/>
  <c r="AK945" i="10"/>
  <c r="AP945" i="10" s="1"/>
  <c r="AJ945" i="10"/>
  <c r="AO945" i="10" s="1"/>
  <c r="AN944" i="10"/>
  <c r="AM944" i="10"/>
  <c r="AL944" i="10"/>
  <c r="AK944" i="10"/>
  <c r="AJ944" i="10"/>
  <c r="AN942" i="10"/>
  <c r="AS942" i="10" s="1"/>
  <c r="AM942" i="10"/>
  <c r="AR942" i="10" s="1"/>
  <c r="AL942" i="10"/>
  <c r="AQ942" i="10" s="1"/>
  <c r="AK942" i="10"/>
  <c r="AP942" i="10" s="1"/>
  <c r="AJ942" i="10"/>
  <c r="AO942" i="10" s="1"/>
  <c r="AN941" i="10"/>
  <c r="AM941" i="10"/>
  <c r="AL941" i="10"/>
  <c r="AK941" i="10"/>
  <c r="AJ941" i="10"/>
  <c r="AN939" i="10"/>
  <c r="AN938" i="10" s="1"/>
  <c r="AM939" i="10"/>
  <c r="AL939" i="10"/>
  <c r="AK939" i="10"/>
  <c r="AK938" i="10" s="1"/>
  <c r="AJ939" i="10"/>
  <c r="AJ938" i="10" s="1"/>
  <c r="AN936" i="10"/>
  <c r="AS936" i="10" s="1"/>
  <c r="AM936" i="10"/>
  <c r="AR936" i="10" s="1"/>
  <c r="AL936" i="10"/>
  <c r="AQ936" i="10" s="1"/>
  <c r="AK936" i="10"/>
  <c r="AP936" i="10" s="1"/>
  <c r="AJ936" i="10"/>
  <c r="AO936" i="10" s="1"/>
  <c r="AN935" i="10"/>
  <c r="AS935" i="10" s="1"/>
  <c r="AM935" i="10"/>
  <c r="AR935" i="10" s="1"/>
  <c r="AL935" i="10"/>
  <c r="AQ935" i="10" s="1"/>
  <c r="AK935" i="10"/>
  <c r="AP935" i="10" s="1"/>
  <c r="AJ935" i="10"/>
  <c r="AO935" i="10" s="1"/>
  <c r="AN934" i="10"/>
  <c r="AM934" i="10"/>
  <c r="AL934" i="10"/>
  <c r="AK934" i="10"/>
  <c r="AJ934" i="10"/>
  <c r="AN932" i="10"/>
  <c r="AS932" i="10" s="1"/>
  <c r="AM932" i="10"/>
  <c r="AR932" i="10" s="1"/>
  <c r="AL932" i="10"/>
  <c r="AQ932" i="10" s="1"/>
  <c r="AK932" i="10"/>
  <c r="AP932" i="10" s="1"/>
  <c r="AJ932" i="10"/>
  <c r="AO932" i="10" s="1"/>
  <c r="AN931" i="10"/>
  <c r="AS931" i="10" s="1"/>
  <c r="AM931" i="10"/>
  <c r="AR931" i="10" s="1"/>
  <c r="AL931" i="10"/>
  <c r="AQ931" i="10" s="1"/>
  <c r="AK931" i="10"/>
  <c r="AP931" i="10" s="1"/>
  <c r="AJ931" i="10"/>
  <c r="AO931" i="10" s="1"/>
  <c r="AN930" i="10"/>
  <c r="AS930" i="10" s="1"/>
  <c r="AM930" i="10"/>
  <c r="AR930" i="10" s="1"/>
  <c r="AL930" i="10"/>
  <c r="AQ930" i="10" s="1"/>
  <c r="AK930" i="10"/>
  <c r="AP930" i="10" s="1"/>
  <c r="AJ930" i="10"/>
  <c r="AO930" i="10" s="1"/>
  <c r="AN929" i="10"/>
  <c r="AS929" i="10" s="1"/>
  <c r="AM929" i="10"/>
  <c r="AR929" i="10" s="1"/>
  <c r="AL929" i="10"/>
  <c r="AQ929" i="10" s="1"/>
  <c r="AK929" i="10"/>
  <c r="AP929" i="10" s="1"/>
  <c r="AJ929" i="10"/>
  <c r="AO929" i="10" s="1"/>
  <c r="AN928" i="10"/>
  <c r="AS928" i="10" s="1"/>
  <c r="AM928" i="10"/>
  <c r="AR928" i="10" s="1"/>
  <c r="AL928" i="10"/>
  <c r="AQ928" i="10" s="1"/>
  <c r="AK928" i="10"/>
  <c r="AP928" i="10" s="1"/>
  <c r="AJ928" i="10"/>
  <c r="AO928" i="10" s="1"/>
  <c r="AN927" i="10"/>
  <c r="AS927" i="10" s="1"/>
  <c r="AM927" i="10"/>
  <c r="AR927" i="10" s="1"/>
  <c r="AL927" i="10"/>
  <c r="AQ927" i="10" s="1"/>
  <c r="AK927" i="10"/>
  <c r="AP927" i="10" s="1"/>
  <c r="AJ927" i="10"/>
  <c r="AO927" i="10" s="1"/>
  <c r="AN926" i="10"/>
  <c r="AS926" i="10" s="1"/>
  <c r="AM926" i="10"/>
  <c r="AR926" i="10" s="1"/>
  <c r="AL926" i="10"/>
  <c r="AQ926" i="10" s="1"/>
  <c r="AK926" i="10"/>
  <c r="AP926" i="10" s="1"/>
  <c r="AJ926" i="10"/>
  <c r="AO926" i="10" s="1"/>
  <c r="AN925" i="10"/>
  <c r="AS925" i="10" s="1"/>
  <c r="AM925" i="10"/>
  <c r="AR925" i="10" s="1"/>
  <c r="AL925" i="10"/>
  <c r="AQ925" i="10" s="1"/>
  <c r="AK925" i="10"/>
  <c r="AP925" i="10" s="1"/>
  <c r="AJ925" i="10"/>
  <c r="AO925" i="10" s="1"/>
  <c r="AN924" i="10"/>
  <c r="AS924" i="10" s="1"/>
  <c r="AM924" i="10"/>
  <c r="AR924" i="10" s="1"/>
  <c r="AL924" i="10"/>
  <c r="AQ924" i="10" s="1"/>
  <c r="AK924" i="10"/>
  <c r="AP924" i="10" s="1"/>
  <c r="AJ924" i="10"/>
  <c r="AO924" i="10" s="1"/>
  <c r="AN923" i="10"/>
  <c r="AS923" i="10" s="1"/>
  <c r="AM923" i="10"/>
  <c r="AR923" i="10" s="1"/>
  <c r="AL923" i="10"/>
  <c r="AQ923" i="10" s="1"/>
  <c r="AK923" i="10"/>
  <c r="AP923" i="10" s="1"/>
  <c r="AJ923" i="10"/>
  <c r="AO923" i="10" s="1"/>
  <c r="AN922" i="10"/>
  <c r="AS922" i="10" s="1"/>
  <c r="AM922" i="10"/>
  <c r="AR922" i="10" s="1"/>
  <c r="AL922" i="10"/>
  <c r="AQ922" i="10" s="1"/>
  <c r="AK922" i="10"/>
  <c r="AP922" i="10" s="1"/>
  <c r="AJ922" i="10"/>
  <c r="AO922" i="10" s="1"/>
  <c r="AN921" i="10"/>
  <c r="AS921" i="10" s="1"/>
  <c r="AM921" i="10"/>
  <c r="AR921" i="10" s="1"/>
  <c r="AL921" i="10"/>
  <c r="AQ921" i="10" s="1"/>
  <c r="AK921" i="10"/>
  <c r="AP921" i="10" s="1"/>
  <c r="AJ921" i="10"/>
  <c r="AO921" i="10" s="1"/>
  <c r="AN920" i="10"/>
  <c r="AS920" i="10" s="1"/>
  <c r="AM920" i="10"/>
  <c r="AR920" i="10" s="1"/>
  <c r="AL920" i="10"/>
  <c r="AQ920" i="10" s="1"/>
  <c r="AK920" i="10"/>
  <c r="AP920" i="10" s="1"/>
  <c r="AJ920" i="10"/>
  <c r="AO920" i="10" s="1"/>
  <c r="AN919" i="10"/>
  <c r="AM919" i="10"/>
  <c r="AL919" i="10"/>
  <c r="AK919" i="10"/>
  <c r="AJ919" i="10"/>
  <c r="AN917" i="10"/>
  <c r="AS917" i="10" s="1"/>
  <c r="AM917" i="10"/>
  <c r="AR917" i="10" s="1"/>
  <c r="AL917" i="10"/>
  <c r="AQ917" i="10" s="1"/>
  <c r="AK917" i="10"/>
  <c r="AP917" i="10" s="1"/>
  <c r="AJ917" i="10"/>
  <c r="AO917" i="10" s="1"/>
  <c r="AN916" i="10"/>
  <c r="AS916" i="10" s="1"/>
  <c r="AM916" i="10"/>
  <c r="AR916" i="10" s="1"/>
  <c r="AL916" i="10"/>
  <c r="AQ916" i="10" s="1"/>
  <c r="AK916" i="10"/>
  <c r="AP916" i="10" s="1"/>
  <c r="AJ916" i="10"/>
  <c r="AO916" i="10" s="1"/>
  <c r="AN915" i="10"/>
  <c r="AS915" i="10" s="1"/>
  <c r="AM915" i="10"/>
  <c r="AR915" i="10" s="1"/>
  <c r="AL915" i="10"/>
  <c r="AQ915" i="10" s="1"/>
  <c r="AK915" i="10"/>
  <c r="AP915" i="10" s="1"/>
  <c r="AJ915" i="10"/>
  <c r="AO915" i="10" s="1"/>
  <c r="AN914" i="10"/>
  <c r="AS914" i="10" s="1"/>
  <c r="AM914" i="10"/>
  <c r="AR914" i="10" s="1"/>
  <c r="AL914" i="10"/>
  <c r="AQ914" i="10" s="1"/>
  <c r="AK914" i="10"/>
  <c r="AP914" i="10" s="1"/>
  <c r="AJ914" i="10"/>
  <c r="AO914" i="10" s="1"/>
  <c r="AN913" i="10"/>
  <c r="AS913" i="10" s="1"/>
  <c r="AM913" i="10"/>
  <c r="AR913" i="10" s="1"/>
  <c r="AL913" i="10"/>
  <c r="AQ913" i="10" s="1"/>
  <c r="AK913" i="10"/>
  <c r="AP913" i="10" s="1"/>
  <c r="AJ913" i="10"/>
  <c r="AO913" i="10" s="1"/>
  <c r="AN912" i="10"/>
  <c r="AS912" i="10" s="1"/>
  <c r="AM912" i="10"/>
  <c r="AR912" i="10" s="1"/>
  <c r="AL912" i="10"/>
  <c r="AQ912" i="10" s="1"/>
  <c r="AK912" i="10"/>
  <c r="AP912" i="10" s="1"/>
  <c r="AJ912" i="10"/>
  <c r="AO912" i="10" s="1"/>
  <c r="AN911" i="10"/>
  <c r="AS911" i="10" s="1"/>
  <c r="AM911" i="10"/>
  <c r="AR911" i="10" s="1"/>
  <c r="AL911" i="10"/>
  <c r="AQ911" i="10" s="1"/>
  <c r="AK911" i="10"/>
  <c r="AP911" i="10" s="1"/>
  <c r="AJ911" i="10"/>
  <c r="AO911" i="10" s="1"/>
  <c r="AN910" i="10"/>
  <c r="AS910" i="10" s="1"/>
  <c r="AM910" i="10"/>
  <c r="AR910" i="10" s="1"/>
  <c r="AL910" i="10"/>
  <c r="AQ910" i="10" s="1"/>
  <c r="AK910" i="10"/>
  <c r="AP910" i="10" s="1"/>
  <c r="AJ910" i="10"/>
  <c r="AO910" i="10" s="1"/>
  <c r="AN909" i="10"/>
  <c r="AS909" i="10" s="1"/>
  <c r="AM909" i="10"/>
  <c r="AR909" i="10" s="1"/>
  <c r="AL909" i="10"/>
  <c r="AQ909" i="10" s="1"/>
  <c r="AK909" i="10"/>
  <c r="AP909" i="10" s="1"/>
  <c r="AJ909" i="10"/>
  <c r="AO909" i="10" s="1"/>
  <c r="AN908" i="10"/>
  <c r="AS908" i="10" s="1"/>
  <c r="AM908" i="10"/>
  <c r="AR908" i="10" s="1"/>
  <c r="AL908" i="10"/>
  <c r="AQ908" i="10" s="1"/>
  <c r="AK908" i="10"/>
  <c r="AP908" i="10" s="1"/>
  <c r="AJ908" i="10"/>
  <c r="AO908" i="10" s="1"/>
  <c r="AN907" i="10"/>
  <c r="AS907" i="10" s="1"/>
  <c r="AM907" i="10"/>
  <c r="AR907" i="10" s="1"/>
  <c r="AL907" i="10"/>
  <c r="AQ907" i="10" s="1"/>
  <c r="AK907" i="10"/>
  <c r="AP907" i="10" s="1"/>
  <c r="AJ907" i="10"/>
  <c r="AO907" i="10" s="1"/>
  <c r="AN906" i="10"/>
  <c r="AS906" i="10" s="1"/>
  <c r="AM906" i="10"/>
  <c r="AR906" i="10" s="1"/>
  <c r="AL906" i="10"/>
  <c r="AQ906" i="10" s="1"/>
  <c r="AK906" i="10"/>
  <c r="AP906" i="10" s="1"/>
  <c r="AJ906" i="10"/>
  <c r="AO906" i="10" s="1"/>
  <c r="AN905" i="10"/>
  <c r="AM905" i="10"/>
  <c r="AL905" i="10"/>
  <c r="AK905" i="10"/>
  <c r="AJ905" i="10"/>
  <c r="AN902" i="10"/>
  <c r="AS902" i="10" s="1"/>
  <c r="AM902" i="10"/>
  <c r="AR902" i="10" s="1"/>
  <c r="AL902" i="10"/>
  <c r="AQ902" i="10" s="1"/>
  <c r="AK902" i="10"/>
  <c r="AP902" i="10" s="1"/>
  <c r="AJ902" i="10"/>
  <c r="AO902" i="10" s="1"/>
  <c r="AN901" i="10"/>
  <c r="AS901" i="10" s="1"/>
  <c r="AM901" i="10"/>
  <c r="AR901" i="10" s="1"/>
  <c r="AL901" i="10"/>
  <c r="AQ901" i="10" s="1"/>
  <c r="AK901" i="10"/>
  <c r="AP901" i="10" s="1"/>
  <c r="AJ901" i="10"/>
  <c r="AO901" i="10" s="1"/>
  <c r="AN900" i="10"/>
  <c r="AS900" i="10" s="1"/>
  <c r="AM900" i="10"/>
  <c r="AR900" i="10" s="1"/>
  <c r="AL900" i="10"/>
  <c r="AQ900" i="10" s="1"/>
  <c r="AK900" i="10"/>
  <c r="AP900" i="10" s="1"/>
  <c r="AJ900" i="10"/>
  <c r="AO900" i="10" s="1"/>
  <c r="AN899" i="10"/>
  <c r="AS899" i="10" s="1"/>
  <c r="AM899" i="10"/>
  <c r="AR899" i="10" s="1"/>
  <c r="AL899" i="10"/>
  <c r="AQ899" i="10" s="1"/>
  <c r="AK899" i="10"/>
  <c r="AP899" i="10" s="1"/>
  <c r="AJ899" i="10"/>
  <c r="AO899" i="10" s="1"/>
  <c r="AN898" i="10"/>
  <c r="AS898" i="10" s="1"/>
  <c r="AM898" i="10"/>
  <c r="AR898" i="10" s="1"/>
  <c r="AL898" i="10"/>
  <c r="AQ898" i="10" s="1"/>
  <c r="AK898" i="10"/>
  <c r="AP898" i="10" s="1"/>
  <c r="AJ898" i="10"/>
  <c r="AO898" i="10" s="1"/>
  <c r="AN897" i="10"/>
  <c r="AS897" i="10" s="1"/>
  <c r="AM897" i="10"/>
  <c r="AR897" i="10" s="1"/>
  <c r="AL897" i="10"/>
  <c r="AQ897" i="10" s="1"/>
  <c r="AK897" i="10"/>
  <c r="AP897" i="10" s="1"/>
  <c r="AJ897" i="10"/>
  <c r="AO897" i="10" s="1"/>
  <c r="AN896" i="10"/>
  <c r="AS896" i="10" s="1"/>
  <c r="AM896" i="10"/>
  <c r="AR896" i="10" s="1"/>
  <c r="AL896" i="10"/>
  <c r="AQ896" i="10" s="1"/>
  <c r="AK896" i="10"/>
  <c r="AP896" i="10" s="1"/>
  <c r="AJ896" i="10"/>
  <c r="AO896" i="10" s="1"/>
  <c r="AN895" i="10"/>
  <c r="AS895" i="10" s="1"/>
  <c r="AM895" i="10"/>
  <c r="AR895" i="10" s="1"/>
  <c r="AL895" i="10"/>
  <c r="AQ895" i="10" s="1"/>
  <c r="AK895" i="10"/>
  <c r="AP895" i="10" s="1"/>
  <c r="AJ895" i="10"/>
  <c r="AO895" i="10" s="1"/>
  <c r="AN894" i="10"/>
  <c r="AS894" i="10" s="1"/>
  <c r="AM894" i="10"/>
  <c r="AR894" i="10" s="1"/>
  <c r="AL894" i="10"/>
  <c r="AQ894" i="10" s="1"/>
  <c r="AK894" i="10"/>
  <c r="AP894" i="10" s="1"/>
  <c r="AJ894" i="10"/>
  <c r="AO894" i="10" s="1"/>
  <c r="AN893" i="10"/>
  <c r="AS893" i="10" s="1"/>
  <c r="AM893" i="10"/>
  <c r="AR893" i="10" s="1"/>
  <c r="AL893" i="10"/>
  <c r="AQ893" i="10" s="1"/>
  <c r="AK893" i="10"/>
  <c r="AP893" i="10" s="1"/>
  <c r="AJ893" i="10"/>
  <c r="AO893" i="10" s="1"/>
  <c r="AN892" i="10"/>
  <c r="AS892" i="10" s="1"/>
  <c r="AM892" i="10"/>
  <c r="AR892" i="10" s="1"/>
  <c r="AL892" i="10"/>
  <c r="AQ892" i="10" s="1"/>
  <c r="AK892" i="10"/>
  <c r="AP892" i="10" s="1"/>
  <c r="AJ892" i="10"/>
  <c r="AO892" i="10" s="1"/>
  <c r="AN891" i="10"/>
  <c r="AS891" i="10" s="1"/>
  <c r="AM891" i="10"/>
  <c r="AR891" i="10" s="1"/>
  <c r="AL891" i="10"/>
  <c r="AQ891" i="10" s="1"/>
  <c r="AK891" i="10"/>
  <c r="AP891" i="10" s="1"/>
  <c r="AJ891" i="10"/>
  <c r="AO891" i="10" s="1"/>
  <c r="AN890" i="10"/>
  <c r="AS890" i="10" s="1"/>
  <c r="AM890" i="10"/>
  <c r="AR890" i="10" s="1"/>
  <c r="AL890" i="10"/>
  <c r="AQ890" i="10" s="1"/>
  <c r="AK890" i="10"/>
  <c r="AP890" i="10" s="1"/>
  <c r="AJ890" i="10"/>
  <c r="AO890" i="10" s="1"/>
  <c r="AN889" i="10"/>
  <c r="AS889" i="10" s="1"/>
  <c r="AM889" i="10"/>
  <c r="AR889" i="10" s="1"/>
  <c r="AL889" i="10"/>
  <c r="AQ889" i="10" s="1"/>
  <c r="AK889" i="10"/>
  <c r="AP889" i="10" s="1"/>
  <c r="AJ889" i="10"/>
  <c r="AO889" i="10" s="1"/>
  <c r="AN888" i="10"/>
  <c r="AS888" i="10" s="1"/>
  <c r="AM888" i="10"/>
  <c r="AR888" i="10" s="1"/>
  <c r="AL888" i="10"/>
  <c r="AQ888" i="10" s="1"/>
  <c r="AK888" i="10"/>
  <c r="AP888" i="10" s="1"/>
  <c r="AJ888" i="10"/>
  <c r="AO888" i="10" s="1"/>
  <c r="AN887" i="10"/>
  <c r="AS887" i="10" s="1"/>
  <c r="AM887" i="10"/>
  <c r="AR887" i="10" s="1"/>
  <c r="AL887" i="10"/>
  <c r="AQ887" i="10" s="1"/>
  <c r="AK887" i="10"/>
  <c r="AP887" i="10" s="1"/>
  <c r="AJ887" i="10"/>
  <c r="AO887" i="10" s="1"/>
  <c r="AN886" i="10"/>
  <c r="AS886" i="10" s="1"/>
  <c r="AM886" i="10"/>
  <c r="AR886" i="10" s="1"/>
  <c r="AL886" i="10"/>
  <c r="AQ886" i="10" s="1"/>
  <c r="AK886" i="10"/>
  <c r="AP886" i="10" s="1"/>
  <c r="AJ886" i="10"/>
  <c r="AO886" i="10" s="1"/>
  <c r="AN885" i="10"/>
  <c r="AM885" i="10"/>
  <c r="AL885" i="10"/>
  <c r="AK885" i="10"/>
  <c r="AJ885" i="10"/>
  <c r="AN883" i="10"/>
  <c r="AS883" i="10" s="1"/>
  <c r="AM883" i="10"/>
  <c r="AR883" i="10" s="1"/>
  <c r="AL883" i="10"/>
  <c r="AQ883" i="10" s="1"/>
  <c r="AK883" i="10"/>
  <c r="AP883" i="10" s="1"/>
  <c r="AJ883" i="10"/>
  <c r="AO883" i="10" s="1"/>
  <c r="AN882" i="10"/>
  <c r="AM882" i="10"/>
  <c r="AL882" i="10"/>
  <c r="AK882" i="10"/>
  <c r="AK881" i="10" s="1"/>
  <c r="AJ882" i="10"/>
  <c r="AN880" i="10"/>
  <c r="AS880" i="10" s="1"/>
  <c r="AM880" i="10"/>
  <c r="AR880" i="10" s="1"/>
  <c r="AL880" i="10"/>
  <c r="AQ880" i="10" s="1"/>
  <c r="AK880" i="10"/>
  <c r="AP880" i="10" s="1"/>
  <c r="AJ880" i="10"/>
  <c r="AO880" i="10" s="1"/>
  <c r="AN879" i="10"/>
  <c r="AM879" i="10"/>
  <c r="AM878" i="10" s="1"/>
  <c r="AL879" i="10"/>
  <c r="AK879" i="10"/>
  <c r="AJ879" i="10"/>
  <c r="AN876" i="10"/>
  <c r="AS876" i="10" s="1"/>
  <c r="AM876" i="10"/>
  <c r="AR876" i="10" s="1"/>
  <c r="AL876" i="10"/>
  <c r="AQ876" i="10" s="1"/>
  <c r="AK876" i="10"/>
  <c r="AP876" i="10" s="1"/>
  <c r="AJ876" i="10"/>
  <c r="AO876" i="10" s="1"/>
  <c r="AN875" i="10"/>
  <c r="AS875" i="10" s="1"/>
  <c r="AM875" i="10"/>
  <c r="AR875" i="10" s="1"/>
  <c r="AL875" i="10"/>
  <c r="AQ875" i="10" s="1"/>
  <c r="AK875" i="10"/>
  <c r="AP875" i="10" s="1"/>
  <c r="AJ875" i="10"/>
  <c r="AO875" i="10" s="1"/>
  <c r="AN874" i="10"/>
  <c r="AS874" i="10" s="1"/>
  <c r="AM874" i="10"/>
  <c r="AR874" i="10" s="1"/>
  <c r="AL874" i="10"/>
  <c r="AQ874" i="10" s="1"/>
  <c r="AK874" i="10"/>
  <c r="AP874" i="10" s="1"/>
  <c r="AJ874" i="10"/>
  <c r="AO874" i="10" s="1"/>
  <c r="AN873" i="10"/>
  <c r="AS873" i="10" s="1"/>
  <c r="AM873" i="10"/>
  <c r="AR873" i="10" s="1"/>
  <c r="AL873" i="10"/>
  <c r="AQ873" i="10" s="1"/>
  <c r="AK873" i="10"/>
  <c r="AP873" i="10" s="1"/>
  <c r="AJ873" i="10"/>
  <c r="AO873" i="10" s="1"/>
  <c r="AN872" i="10"/>
  <c r="AS872" i="10" s="1"/>
  <c r="AM872" i="10"/>
  <c r="AR872" i="10" s="1"/>
  <c r="AL872" i="10"/>
  <c r="AQ872" i="10" s="1"/>
  <c r="AK872" i="10"/>
  <c r="AP872" i="10" s="1"/>
  <c r="AJ872" i="10"/>
  <c r="AO872" i="10" s="1"/>
  <c r="AN871" i="10"/>
  <c r="AM871" i="10"/>
  <c r="AL871" i="10"/>
  <c r="AK871" i="10"/>
  <c r="AJ871" i="10"/>
  <c r="AN869" i="10"/>
  <c r="AS869" i="10" s="1"/>
  <c r="AM869" i="10"/>
  <c r="AR869" i="10" s="1"/>
  <c r="AL869" i="10"/>
  <c r="AQ869" i="10" s="1"/>
  <c r="AK869" i="10"/>
  <c r="AP869" i="10" s="1"/>
  <c r="AJ869" i="10"/>
  <c r="AO869" i="10" s="1"/>
  <c r="AN868" i="10"/>
  <c r="AM868" i="10"/>
  <c r="AM867" i="10" s="1"/>
  <c r="AL868" i="10"/>
  <c r="AK868" i="10"/>
  <c r="AJ868" i="10"/>
  <c r="AN866" i="10"/>
  <c r="AN865" i="10" s="1"/>
  <c r="AM866" i="10"/>
  <c r="AL866" i="10"/>
  <c r="AK866" i="10"/>
  <c r="AK865" i="10" s="1"/>
  <c r="AJ866" i="10"/>
  <c r="AJ865" i="10" s="1"/>
  <c r="AN863" i="10"/>
  <c r="AS863" i="10" s="1"/>
  <c r="AM863" i="10"/>
  <c r="AR863" i="10" s="1"/>
  <c r="AL863" i="10"/>
  <c r="AQ863" i="10" s="1"/>
  <c r="AK863" i="10"/>
  <c r="AP863" i="10" s="1"/>
  <c r="AJ863" i="10"/>
  <c r="AO863" i="10" s="1"/>
  <c r="AN862" i="10"/>
  <c r="AS862" i="10" s="1"/>
  <c r="AM862" i="10"/>
  <c r="AR862" i="10" s="1"/>
  <c r="AL862" i="10"/>
  <c r="AQ862" i="10" s="1"/>
  <c r="AK862" i="10"/>
  <c r="AP862" i="10" s="1"/>
  <c r="AJ862" i="10"/>
  <c r="AO862" i="10" s="1"/>
  <c r="AN861" i="10"/>
  <c r="AS861" i="10" s="1"/>
  <c r="AM861" i="10"/>
  <c r="AR861" i="10" s="1"/>
  <c r="AL861" i="10"/>
  <c r="AQ861" i="10" s="1"/>
  <c r="AK861" i="10"/>
  <c r="AP861" i="10" s="1"/>
  <c r="AJ861" i="10"/>
  <c r="AO861" i="10" s="1"/>
  <c r="AN860" i="10"/>
  <c r="AM860" i="10"/>
  <c r="AL860" i="10"/>
  <c r="AK860" i="10"/>
  <c r="AJ860" i="10"/>
  <c r="AN858" i="10"/>
  <c r="AM858" i="10"/>
  <c r="AM857" i="10" s="1"/>
  <c r="AL858" i="10"/>
  <c r="AL857" i="10" s="1"/>
  <c r="AK858" i="10"/>
  <c r="AJ858" i="10"/>
  <c r="AJ857" i="10" s="1"/>
  <c r="AN856" i="10"/>
  <c r="AS856" i="10" s="1"/>
  <c r="AM856" i="10"/>
  <c r="AR856" i="10" s="1"/>
  <c r="AL856" i="10"/>
  <c r="AQ856" i="10" s="1"/>
  <c r="AK856" i="10"/>
  <c r="AP856" i="10" s="1"/>
  <c r="AJ856" i="10"/>
  <c r="AO856" i="10" s="1"/>
  <c r="AN855" i="10"/>
  <c r="AS855" i="10" s="1"/>
  <c r="AM855" i="10"/>
  <c r="AR855" i="10" s="1"/>
  <c r="AL855" i="10"/>
  <c r="AQ855" i="10" s="1"/>
  <c r="AK855" i="10"/>
  <c r="AP855" i="10" s="1"/>
  <c r="AJ855" i="10"/>
  <c r="AO855" i="10" s="1"/>
  <c r="AN854" i="10"/>
  <c r="AS854" i="10" s="1"/>
  <c r="AM854" i="10"/>
  <c r="AR854" i="10" s="1"/>
  <c r="AL854" i="10"/>
  <c r="AQ854" i="10" s="1"/>
  <c r="AK854" i="10"/>
  <c r="AP854" i="10" s="1"/>
  <c r="AJ854" i="10"/>
  <c r="AO854" i="10" s="1"/>
  <c r="AN853" i="10"/>
  <c r="AS853" i="10" s="1"/>
  <c r="AM853" i="10"/>
  <c r="AR853" i="10" s="1"/>
  <c r="AL853" i="10"/>
  <c r="AQ853" i="10" s="1"/>
  <c r="AK853" i="10"/>
  <c r="AP853" i="10" s="1"/>
  <c r="AJ853" i="10"/>
  <c r="AO853" i="10" s="1"/>
  <c r="AN852" i="10"/>
  <c r="AS852" i="10" s="1"/>
  <c r="AM852" i="10"/>
  <c r="AR852" i="10" s="1"/>
  <c r="AL852" i="10"/>
  <c r="AQ852" i="10" s="1"/>
  <c r="AK852" i="10"/>
  <c r="AP852" i="10" s="1"/>
  <c r="AJ852" i="10"/>
  <c r="AO852" i="10" s="1"/>
  <c r="AN851" i="10"/>
  <c r="AS851" i="10" s="1"/>
  <c r="AM851" i="10"/>
  <c r="AR851" i="10" s="1"/>
  <c r="AL851" i="10"/>
  <c r="AQ851" i="10" s="1"/>
  <c r="AK851" i="10"/>
  <c r="AP851" i="10" s="1"/>
  <c r="AJ851" i="10"/>
  <c r="AO851" i="10" s="1"/>
  <c r="AN850" i="10"/>
  <c r="AS850" i="10" s="1"/>
  <c r="AM850" i="10"/>
  <c r="AR850" i="10" s="1"/>
  <c r="AL850" i="10"/>
  <c r="AQ850" i="10" s="1"/>
  <c r="AK850" i="10"/>
  <c r="AP850" i="10" s="1"/>
  <c r="AJ850" i="10"/>
  <c r="AO850" i="10" s="1"/>
  <c r="AN849" i="10"/>
  <c r="AS849" i="10" s="1"/>
  <c r="AM849" i="10"/>
  <c r="AR849" i="10" s="1"/>
  <c r="AL849" i="10"/>
  <c r="AQ849" i="10" s="1"/>
  <c r="AK849" i="10"/>
  <c r="AP849" i="10" s="1"/>
  <c r="AJ849" i="10"/>
  <c r="AO849" i="10" s="1"/>
  <c r="AN848" i="10"/>
  <c r="AM848" i="10"/>
  <c r="AL848" i="10"/>
  <c r="AK848" i="10"/>
  <c r="AJ848" i="10"/>
  <c r="AN846" i="10"/>
  <c r="AS846" i="10" s="1"/>
  <c r="AM846" i="10"/>
  <c r="AR846" i="10" s="1"/>
  <c r="AL846" i="10"/>
  <c r="AQ846" i="10" s="1"/>
  <c r="AK846" i="10"/>
  <c r="AP846" i="10" s="1"/>
  <c r="AJ846" i="10"/>
  <c r="AO846" i="10" s="1"/>
  <c r="AN845" i="10"/>
  <c r="AS845" i="10" s="1"/>
  <c r="AM845" i="10"/>
  <c r="AR845" i="10" s="1"/>
  <c r="AL845" i="10"/>
  <c r="AQ845" i="10" s="1"/>
  <c r="AK845" i="10"/>
  <c r="AP845" i="10" s="1"/>
  <c r="AJ845" i="10"/>
  <c r="AO845" i="10" s="1"/>
  <c r="AN844" i="10"/>
  <c r="AS844" i="10" s="1"/>
  <c r="AM844" i="10"/>
  <c r="AR844" i="10" s="1"/>
  <c r="AL844" i="10"/>
  <c r="AQ844" i="10" s="1"/>
  <c r="AK844" i="10"/>
  <c r="AP844" i="10" s="1"/>
  <c r="AJ844" i="10"/>
  <c r="AO844" i="10" s="1"/>
  <c r="AN843" i="10"/>
  <c r="AM843" i="10"/>
  <c r="AL843" i="10"/>
  <c r="AK843" i="10"/>
  <c r="AJ843" i="10"/>
  <c r="AN841" i="10"/>
  <c r="AN840" i="10" s="1"/>
  <c r="AM841" i="10"/>
  <c r="AM840" i="10" s="1"/>
  <c r="AL841" i="10"/>
  <c r="AL840" i="10" s="1"/>
  <c r="AK841" i="10"/>
  <c r="AK840" i="10" s="1"/>
  <c r="AJ841" i="10"/>
  <c r="AJ840" i="10" s="1"/>
  <c r="AN839" i="10"/>
  <c r="AM839" i="10"/>
  <c r="AM838" i="10" s="1"/>
  <c r="AL839" i="10"/>
  <c r="AL838" i="10" s="1"/>
  <c r="AK839" i="10"/>
  <c r="AK838" i="10" s="1"/>
  <c r="AJ839" i="10"/>
  <c r="AN837" i="10"/>
  <c r="AN836" i="10" s="1"/>
  <c r="AM837" i="10"/>
  <c r="AL837" i="10"/>
  <c r="AL836" i="10" s="1"/>
  <c r="AK837" i="10"/>
  <c r="AJ837" i="10"/>
  <c r="AN835" i="10"/>
  <c r="AN834" i="10" s="1"/>
  <c r="AM835" i="10"/>
  <c r="AM834" i="10" s="1"/>
  <c r="AL835" i="10"/>
  <c r="AK835" i="10"/>
  <c r="AK834" i="10" s="1"/>
  <c r="AJ835" i="10"/>
  <c r="AJ834" i="10" s="1"/>
  <c r="AN833" i="10"/>
  <c r="AS833" i="10" s="1"/>
  <c r="AM833" i="10"/>
  <c r="AR833" i="10" s="1"/>
  <c r="AL833" i="10"/>
  <c r="AQ833" i="10" s="1"/>
  <c r="AK833" i="10"/>
  <c r="AP833" i="10" s="1"/>
  <c r="AJ833" i="10"/>
  <c r="AO833" i="10" s="1"/>
  <c r="AN832" i="10"/>
  <c r="AS832" i="10" s="1"/>
  <c r="AM832" i="10"/>
  <c r="AR832" i="10" s="1"/>
  <c r="AL832" i="10"/>
  <c r="AQ832" i="10" s="1"/>
  <c r="AK832" i="10"/>
  <c r="AP832" i="10" s="1"/>
  <c r="AJ832" i="10"/>
  <c r="AO832" i="10" s="1"/>
  <c r="AN831" i="10"/>
  <c r="AS831" i="10" s="1"/>
  <c r="AM831" i="10"/>
  <c r="AR831" i="10" s="1"/>
  <c r="AL831" i="10"/>
  <c r="AQ831" i="10" s="1"/>
  <c r="AK831" i="10"/>
  <c r="AP831" i="10" s="1"/>
  <c r="AJ831" i="10"/>
  <c r="AO831" i="10" s="1"/>
  <c r="AN830" i="10"/>
  <c r="AM830" i="10"/>
  <c r="AL830" i="10"/>
  <c r="AK830" i="10"/>
  <c r="AJ830" i="10"/>
  <c r="AN828" i="10"/>
  <c r="AS828" i="10" s="1"/>
  <c r="AM828" i="10"/>
  <c r="AR828" i="10" s="1"/>
  <c r="AL828" i="10"/>
  <c r="AQ828" i="10" s="1"/>
  <c r="AK828" i="10"/>
  <c r="AP828" i="10" s="1"/>
  <c r="AJ828" i="10"/>
  <c r="AO828" i="10" s="1"/>
  <c r="AN827" i="10"/>
  <c r="AS827" i="10" s="1"/>
  <c r="AM827" i="10"/>
  <c r="AR827" i="10" s="1"/>
  <c r="AL827" i="10"/>
  <c r="AQ827" i="10" s="1"/>
  <c r="AK827" i="10"/>
  <c r="AP827" i="10" s="1"/>
  <c r="AJ827" i="10"/>
  <c r="AO827" i="10" s="1"/>
  <c r="AN826" i="10"/>
  <c r="AS826" i="10" s="1"/>
  <c r="AM826" i="10"/>
  <c r="AR826" i="10" s="1"/>
  <c r="AL826" i="10"/>
  <c r="AQ826" i="10" s="1"/>
  <c r="AK826" i="10"/>
  <c r="AP826" i="10" s="1"/>
  <c r="AJ826" i="10"/>
  <c r="AO826" i="10" s="1"/>
  <c r="AN825" i="10"/>
  <c r="AS825" i="10" s="1"/>
  <c r="AM825" i="10"/>
  <c r="AR825" i="10" s="1"/>
  <c r="AL825" i="10"/>
  <c r="AQ825" i="10" s="1"/>
  <c r="AK825" i="10"/>
  <c r="AP825" i="10" s="1"/>
  <c r="AJ825" i="10"/>
  <c r="AO825" i="10" s="1"/>
  <c r="AN824" i="10"/>
  <c r="AS824" i="10" s="1"/>
  <c r="AM824" i="10"/>
  <c r="AR824" i="10" s="1"/>
  <c r="AL824" i="10"/>
  <c r="AQ824" i="10" s="1"/>
  <c r="AK824" i="10"/>
  <c r="AP824" i="10" s="1"/>
  <c r="AJ824" i="10"/>
  <c r="AO824" i="10" s="1"/>
  <c r="AN823" i="10"/>
  <c r="AS823" i="10" s="1"/>
  <c r="AM823" i="10"/>
  <c r="AR823" i="10" s="1"/>
  <c r="AL823" i="10"/>
  <c r="AQ823" i="10" s="1"/>
  <c r="AK823" i="10"/>
  <c r="AP823" i="10" s="1"/>
  <c r="AJ823" i="10"/>
  <c r="AO823" i="10" s="1"/>
  <c r="AN822" i="10"/>
  <c r="AS822" i="10" s="1"/>
  <c r="AM822" i="10"/>
  <c r="AR822" i="10" s="1"/>
  <c r="AL822" i="10"/>
  <c r="AQ822" i="10" s="1"/>
  <c r="AK822" i="10"/>
  <c r="AP822" i="10" s="1"/>
  <c r="AJ822" i="10"/>
  <c r="AO822" i="10" s="1"/>
  <c r="AN821" i="10"/>
  <c r="AS821" i="10" s="1"/>
  <c r="AM821" i="10"/>
  <c r="AR821" i="10" s="1"/>
  <c r="AL821" i="10"/>
  <c r="AQ821" i="10" s="1"/>
  <c r="AK821" i="10"/>
  <c r="AP821" i="10" s="1"/>
  <c r="AJ821" i="10"/>
  <c r="AO821" i="10" s="1"/>
  <c r="AN820" i="10"/>
  <c r="AS820" i="10" s="1"/>
  <c r="AM820" i="10"/>
  <c r="AR820" i="10" s="1"/>
  <c r="AL820" i="10"/>
  <c r="AQ820" i="10" s="1"/>
  <c r="AK820" i="10"/>
  <c r="AP820" i="10" s="1"/>
  <c r="AJ820" i="10"/>
  <c r="AO820" i="10" s="1"/>
  <c r="AN819" i="10"/>
  <c r="AS819" i="10" s="1"/>
  <c r="AM819" i="10"/>
  <c r="AR819" i="10" s="1"/>
  <c r="AL819" i="10"/>
  <c r="AQ819" i="10" s="1"/>
  <c r="AK819" i="10"/>
  <c r="AP819" i="10" s="1"/>
  <c r="AJ819" i="10"/>
  <c r="AO819" i="10" s="1"/>
  <c r="AN818" i="10"/>
  <c r="AS818" i="10" s="1"/>
  <c r="AM818" i="10"/>
  <c r="AR818" i="10" s="1"/>
  <c r="AL818" i="10"/>
  <c r="AQ818" i="10" s="1"/>
  <c r="AK818" i="10"/>
  <c r="AP818" i="10" s="1"/>
  <c r="AJ818" i="10"/>
  <c r="AO818" i="10" s="1"/>
  <c r="AN817" i="10"/>
  <c r="AS817" i="10" s="1"/>
  <c r="AM817" i="10"/>
  <c r="AR817" i="10" s="1"/>
  <c r="AL817" i="10"/>
  <c r="AQ817" i="10" s="1"/>
  <c r="AK817" i="10"/>
  <c r="AP817" i="10" s="1"/>
  <c r="AJ817" i="10"/>
  <c r="AO817" i="10" s="1"/>
  <c r="AN816" i="10"/>
  <c r="AM816" i="10"/>
  <c r="AL816" i="10"/>
  <c r="AK816" i="10"/>
  <c r="AJ816" i="10"/>
  <c r="AN814" i="10"/>
  <c r="AS814" i="10" s="1"/>
  <c r="AM814" i="10"/>
  <c r="AR814" i="10" s="1"/>
  <c r="AL814" i="10"/>
  <c r="AQ814" i="10" s="1"/>
  <c r="AK814" i="10"/>
  <c r="AP814" i="10" s="1"/>
  <c r="AJ814" i="10"/>
  <c r="AO814" i="10" s="1"/>
  <c r="AN813" i="10"/>
  <c r="AS813" i="10" s="1"/>
  <c r="AM813" i="10"/>
  <c r="AR813" i="10" s="1"/>
  <c r="AL813" i="10"/>
  <c r="AQ813" i="10" s="1"/>
  <c r="AK813" i="10"/>
  <c r="AP813" i="10" s="1"/>
  <c r="AJ813" i="10"/>
  <c r="AO813" i="10" s="1"/>
  <c r="AN812" i="10"/>
  <c r="AS812" i="10" s="1"/>
  <c r="AM812" i="10"/>
  <c r="AR812" i="10" s="1"/>
  <c r="AL812" i="10"/>
  <c r="AQ812" i="10" s="1"/>
  <c r="AK812" i="10"/>
  <c r="AP812" i="10" s="1"/>
  <c r="AJ812" i="10"/>
  <c r="AO812" i="10" s="1"/>
  <c r="AN811" i="10"/>
  <c r="AM811" i="10"/>
  <c r="AL811" i="10"/>
  <c r="AK811" i="10"/>
  <c r="AJ811" i="10"/>
  <c r="AN809" i="10"/>
  <c r="AN808" i="10" s="1"/>
  <c r="AM809" i="10"/>
  <c r="AM808" i="10" s="1"/>
  <c r="AL809" i="10"/>
  <c r="AL808" i="10" s="1"/>
  <c r="AK809" i="10"/>
  <c r="AK808" i="10" s="1"/>
  <c r="AJ809" i="10"/>
  <c r="AN807" i="10"/>
  <c r="AN806" i="10" s="1"/>
  <c r="AM807" i="10"/>
  <c r="AM806" i="10" s="1"/>
  <c r="AL807" i="10"/>
  <c r="AL806" i="10" s="1"/>
  <c r="AK807" i="10"/>
  <c r="AK806" i="10" s="1"/>
  <c r="AJ807" i="10"/>
  <c r="AJ806" i="10" s="1"/>
  <c r="AN805" i="10"/>
  <c r="AN804" i="10" s="1"/>
  <c r="AM805" i="10"/>
  <c r="AM804" i="10" s="1"/>
  <c r="AL805" i="10"/>
  <c r="AL804" i="10" s="1"/>
  <c r="AK805" i="10"/>
  <c r="AK804" i="10" s="1"/>
  <c r="AJ805" i="10"/>
  <c r="AJ804" i="10" s="1"/>
  <c r="AN803" i="10"/>
  <c r="AS803" i="10" s="1"/>
  <c r="AM803" i="10"/>
  <c r="AR803" i="10" s="1"/>
  <c r="AL803" i="10"/>
  <c r="AQ803" i="10" s="1"/>
  <c r="AK803" i="10"/>
  <c r="AP803" i="10" s="1"/>
  <c r="AJ803" i="10"/>
  <c r="AO803" i="10" s="1"/>
  <c r="AN802" i="10"/>
  <c r="AM802" i="10"/>
  <c r="AL802" i="10"/>
  <c r="AK802" i="10"/>
  <c r="AJ802" i="10"/>
  <c r="AN797" i="10"/>
  <c r="AM797" i="10"/>
  <c r="AL797" i="10"/>
  <c r="AL796" i="10" s="1"/>
  <c r="AK797" i="10"/>
  <c r="AK796" i="10" s="1"/>
  <c r="AJ797" i="10"/>
  <c r="AJ796" i="10" s="1"/>
  <c r="AN795" i="10"/>
  <c r="AS795" i="10" s="1"/>
  <c r="AM795" i="10"/>
  <c r="AR795" i="10" s="1"/>
  <c r="AL795" i="10"/>
  <c r="AQ795" i="10" s="1"/>
  <c r="AK795" i="10"/>
  <c r="AP795" i="10" s="1"/>
  <c r="AJ795" i="10"/>
  <c r="AO795" i="10" s="1"/>
  <c r="AN794" i="10"/>
  <c r="AS794" i="10" s="1"/>
  <c r="AM794" i="10"/>
  <c r="AR794" i="10" s="1"/>
  <c r="AL794" i="10"/>
  <c r="AQ794" i="10" s="1"/>
  <c r="AK794" i="10"/>
  <c r="AP794" i="10" s="1"/>
  <c r="AJ794" i="10"/>
  <c r="AO794" i="10" s="1"/>
  <c r="AN793" i="10"/>
  <c r="AS793" i="10" s="1"/>
  <c r="AM793" i="10"/>
  <c r="AR793" i="10" s="1"/>
  <c r="AL793" i="10"/>
  <c r="AQ793" i="10" s="1"/>
  <c r="AK793" i="10"/>
  <c r="AP793" i="10" s="1"/>
  <c r="AJ793" i="10"/>
  <c r="AO793" i="10" s="1"/>
  <c r="AN792" i="10"/>
  <c r="AM792" i="10"/>
  <c r="AL792" i="10"/>
  <c r="AK792" i="10"/>
  <c r="AJ792" i="10"/>
  <c r="AN789" i="10"/>
  <c r="AM789" i="10"/>
  <c r="AM788" i="10" s="1"/>
  <c r="AL789" i="10"/>
  <c r="AL788" i="10" s="1"/>
  <c r="AK789" i="10"/>
  <c r="AJ789" i="10"/>
  <c r="AN787" i="10"/>
  <c r="AN786" i="10" s="1"/>
  <c r="AM787" i="10"/>
  <c r="AM786" i="10" s="1"/>
  <c r="AL787" i="10"/>
  <c r="AK787" i="10"/>
  <c r="AJ787" i="10"/>
  <c r="AJ786" i="10" s="1"/>
  <c r="AN784" i="10"/>
  <c r="AN783" i="10" s="1"/>
  <c r="AM784" i="10"/>
  <c r="AL784" i="10"/>
  <c r="AL783" i="10" s="1"/>
  <c r="AK784" i="10"/>
  <c r="AK783" i="10" s="1"/>
  <c r="AJ784" i="10"/>
  <c r="AJ783" i="10" s="1"/>
  <c r="AN782" i="10"/>
  <c r="AS782" i="10" s="1"/>
  <c r="AM782" i="10"/>
  <c r="AR782" i="10" s="1"/>
  <c r="AL782" i="10"/>
  <c r="AQ782" i="10" s="1"/>
  <c r="AK782" i="10"/>
  <c r="AP782" i="10" s="1"/>
  <c r="AJ782" i="10"/>
  <c r="AO782" i="10" s="1"/>
  <c r="AN781" i="10"/>
  <c r="AS781" i="10" s="1"/>
  <c r="AM781" i="10"/>
  <c r="AR781" i="10" s="1"/>
  <c r="AL781" i="10"/>
  <c r="AQ781" i="10" s="1"/>
  <c r="AK781" i="10"/>
  <c r="AP781" i="10" s="1"/>
  <c r="AJ781" i="10"/>
  <c r="AO781" i="10" s="1"/>
  <c r="AN780" i="10"/>
  <c r="AS780" i="10" s="1"/>
  <c r="AM780" i="10"/>
  <c r="AR780" i="10" s="1"/>
  <c r="AL780" i="10"/>
  <c r="AQ780" i="10" s="1"/>
  <c r="AK780" i="10"/>
  <c r="AP780" i="10" s="1"/>
  <c r="AJ780" i="10"/>
  <c r="AO780" i="10" s="1"/>
  <c r="AN779" i="10"/>
  <c r="AS779" i="10" s="1"/>
  <c r="AM779" i="10"/>
  <c r="AR779" i="10" s="1"/>
  <c r="AL779" i="10"/>
  <c r="AQ779" i="10" s="1"/>
  <c r="AK779" i="10"/>
  <c r="AP779" i="10" s="1"/>
  <c r="AJ779" i="10"/>
  <c r="AO779" i="10" s="1"/>
  <c r="AN778" i="10"/>
  <c r="AS778" i="10" s="1"/>
  <c r="AM778" i="10"/>
  <c r="AR778" i="10" s="1"/>
  <c r="AL778" i="10"/>
  <c r="AQ778" i="10" s="1"/>
  <c r="AK778" i="10"/>
  <c r="AP778" i="10" s="1"/>
  <c r="AJ778" i="10"/>
  <c r="AO778" i="10" s="1"/>
  <c r="AN777" i="10"/>
  <c r="AS777" i="10" s="1"/>
  <c r="AM777" i="10"/>
  <c r="AR777" i="10" s="1"/>
  <c r="AL777" i="10"/>
  <c r="AQ777" i="10" s="1"/>
  <c r="AK777" i="10"/>
  <c r="AP777" i="10" s="1"/>
  <c r="AJ777" i="10"/>
  <c r="AO777" i="10" s="1"/>
  <c r="AN776" i="10"/>
  <c r="AM776" i="10"/>
  <c r="AL776" i="10"/>
  <c r="AK776" i="10"/>
  <c r="AJ776" i="10"/>
  <c r="AN774" i="10"/>
  <c r="AN773" i="10" s="1"/>
  <c r="AM774" i="10"/>
  <c r="AL774" i="10"/>
  <c r="AL773" i="10" s="1"/>
  <c r="AK774" i="10"/>
  <c r="AK773" i="10" s="1"/>
  <c r="AJ774" i="10"/>
  <c r="AJ773" i="10" s="1"/>
  <c r="AN772" i="10"/>
  <c r="AM772" i="10"/>
  <c r="AM771" i="10" s="1"/>
  <c r="AL772" i="10"/>
  <c r="AL771" i="10" s="1"/>
  <c r="AK772" i="10"/>
  <c r="AK771" i="10" s="1"/>
  <c r="AJ772" i="10"/>
  <c r="AN770" i="10"/>
  <c r="AS770" i="10" s="1"/>
  <c r="AM770" i="10"/>
  <c r="AR770" i="10" s="1"/>
  <c r="AL770" i="10"/>
  <c r="AQ770" i="10" s="1"/>
  <c r="AK770" i="10"/>
  <c r="AP770" i="10" s="1"/>
  <c r="AJ770" i="10"/>
  <c r="AO770" i="10" s="1"/>
  <c r="AN769" i="10"/>
  <c r="AS769" i="10" s="1"/>
  <c r="AM769" i="10"/>
  <c r="AR769" i="10" s="1"/>
  <c r="AL769" i="10"/>
  <c r="AQ769" i="10" s="1"/>
  <c r="AK769" i="10"/>
  <c r="AP769" i="10" s="1"/>
  <c r="AJ769" i="10"/>
  <c r="AO769" i="10" s="1"/>
  <c r="AN768" i="10"/>
  <c r="AS768" i="10" s="1"/>
  <c r="AM768" i="10"/>
  <c r="AR768" i="10" s="1"/>
  <c r="AL768" i="10"/>
  <c r="AQ768" i="10" s="1"/>
  <c r="AK768" i="10"/>
  <c r="AP768" i="10" s="1"/>
  <c r="AJ768" i="10"/>
  <c r="AO768" i="10" s="1"/>
  <c r="AN767" i="10"/>
  <c r="AS767" i="10" s="1"/>
  <c r="AM767" i="10"/>
  <c r="AR767" i="10" s="1"/>
  <c r="AL767" i="10"/>
  <c r="AQ767" i="10" s="1"/>
  <c r="AK767" i="10"/>
  <c r="AP767" i="10" s="1"/>
  <c r="AJ767" i="10"/>
  <c r="AO767" i="10" s="1"/>
  <c r="AN766" i="10"/>
  <c r="AS766" i="10" s="1"/>
  <c r="AM766" i="10"/>
  <c r="AR766" i="10" s="1"/>
  <c r="AL766" i="10"/>
  <c r="AQ766" i="10" s="1"/>
  <c r="AK766" i="10"/>
  <c r="AP766" i="10" s="1"/>
  <c r="AJ766" i="10"/>
  <c r="AO766" i="10" s="1"/>
  <c r="AN765" i="10"/>
  <c r="AS765" i="10" s="1"/>
  <c r="AM765" i="10"/>
  <c r="AR765" i="10" s="1"/>
  <c r="AL765" i="10"/>
  <c r="AQ765" i="10" s="1"/>
  <c r="AK765" i="10"/>
  <c r="AP765" i="10" s="1"/>
  <c r="AJ765" i="10"/>
  <c r="AO765" i="10" s="1"/>
  <c r="AN764" i="10"/>
  <c r="AS764" i="10" s="1"/>
  <c r="AM764" i="10"/>
  <c r="AR764" i="10" s="1"/>
  <c r="AL764" i="10"/>
  <c r="AQ764" i="10" s="1"/>
  <c r="AK764" i="10"/>
  <c r="AP764" i="10" s="1"/>
  <c r="AJ764" i="10"/>
  <c r="AO764" i="10" s="1"/>
  <c r="AN763" i="10"/>
  <c r="AS763" i="10" s="1"/>
  <c r="AM763" i="10"/>
  <c r="AR763" i="10" s="1"/>
  <c r="AL763" i="10"/>
  <c r="AQ763" i="10" s="1"/>
  <c r="AK763" i="10"/>
  <c r="AP763" i="10" s="1"/>
  <c r="AJ763" i="10"/>
  <c r="AO763" i="10" s="1"/>
  <c r="AN762" i="10"/>
  <c r="AS762" i="10" s="1"/>
  <c r="AM762" i="10"/>
  <c r="AR762" i="10" s="1"/>
  <c r="AL762" i="10"/>
  <c r="AQ762" i="10" s="1"/>
  <c r="AK762" i="10"/>
  <c r="AP762" i="10" s="1"/>
  <c r="AJ762" i="10"/>
  <c r="AO762" i="10" s="1"/>
  <c r="AN761" i="10"/>
  <c r="AM761" i="10"/>
  <c r="AL761" i="10"/>
  <c r="AK761" i="10"/>
  <c r="AJ761" i="10"/>
  <c r="AN758" i="10"/>
  <c r="AM758" i="10"/>
  <c r="AM757" i="10" s="1"/>
  <c r="AL758" i="10"/>
  <c r="AL757" i="10" s="1"/>
  <c r="AK758" i="10"/>
  <c r="AK757" i="10" s="1"/>
  <c r="AJ758" i="10"/>
  <c r="AJ757" i="10" s="1"/>
  <c r="AN756" i="10"/>
  <c r="AS756" i="10" s="1"/>
  <c r="AM756" i="10"/>
  <c r="AR756" i="10" s="1"/>
  <c r="AL756" i="10"/>
  <c r="AQ756" i="10" s="1"/>
  <c r="AK756" i="10"/>
  <c r="AP756" i="10" s="1"/>
  <c r="AJ756" i="10"/>
  <c r="AO756" i="10" s="1"/>
  <c r="AN755" i="10"/>
  <c r="AN754" i="10" s="1"/>
  <c r="AM755" i="10"/>
  <c r="AL755" i="10"/>
  <c r="AK755" i="10"/>
  <c r="AJ755" i="10"/>
  <c r="AJ754" i="10" s="1"/>
  <c r="AN752" i="10"/>
  <c r="AS752" i="10" s="1"/>
  <c r="AM752" i="10"/>
  <c r="AR752" i="10" s="1"/>
  <c r="AL752" i="10"/>
  <c r="AQ752" i="10" s="1"/>
  <c r="AK752" i="10"/>
  <c r="AP752" i="10" s="1"/>
  <c r="AJ752" i="10"/>
  <c r="AO752" i="10" s="1"/>
  <c r="AN751" i="10"/>
  <c r="AS751" i="10" s="1"/>
  <c r="AM751" i="10"/>
  <c r="AR751" i="10" s="1"/>
  <c r="AL751" i="10"/>
  <c r="AQ751" i="10" s="1"/>
  <c r="AK751" i="10"/>
  <c r="AP751" i="10" s="1"/>
  <c r="AJ751" i="10"/>
  <c r="AO751" i="10" s="1"/>
  <c r="AN750" i="10"/>
  <c r="AS750" i="10" s="1"/>
  <c r="AM750" i="10"/>
  <c r="AR750" i="10" s="1"/>
  <c r="AL750" i="10"/>
  <c r="AQ750" i="10" s="1"/>
  <c r="AK750" i="10"/>
  <c r="AP750" i="10" s="1"/>
  <c r="AJ750" i="10"/>
  <c r="AO750" i="10" s="1"/>
  <c r="AN749" i="10"/>
  <c r="AS749" i="10" s="1"/>
  <c r="AM749" i="10"/>
  <c r="AR749" i="10" s="1"/>
  <c r="AL749" i="10"/>
  <c r="AQ749" i="10" s="1"/>
  <c r="AK749" i="10"/>
  <c r="AP749" i="10" s="1"/>
  <c r="AJ749" i="10"/>
  <c r="AO749" i="10" s="1"/>
  <c r="AN748" i="10"/>
  <c r="AS748" i="10" s="1"/>
  <c r="AM748" i="10"/>
  <c r="AR748" i="10" s="1"/>
  <c r="AL748" i="10"/>
  <c r="AQ748" i="10" s="1"/>
  <c r="AK748" i="10"/>
  <c r="AP748" i="10" s="1"/>
  <c r="AJ748" i="10"/>
  <c r="AO748" i="10" s="1"/>
  <c r="AN747" i="10"/>
  <c r="AM747" i="10"/>
  <c r="AL747" i="10"/>
  <c r="AK747" i="10"/>
  <c r="AJ747" i="10"/>
  <c r="AN741" i="10"/>
  <c r="AS741" i="10" s="1"/>
  <c r="AM741" i="10"/>
  <c r="AR741" i="10" s="1"/>
  <c r="AL741" i="10"/>
  <c r="AQ741" i="10" s="1"/>
  <c r="AK741" i="10"/>
  <c r="AP741" i="10" s="1"/>
  <c r="AJ741" i="10"/>
  <c r="AO741" i="10" s="1"/>
  <c r="AN740" i="10"/>
  <c r="AS740" i="10" s="1"/>
  <c r="AM740" i="10"/>
  <c r="AR740" i="10" s="1"/>
  <c r="AL740" i="10"/>
  <c r="AQ740" i="10" s="1"/>
  <c r="AK740" i="10"/>
  <c r="AP740" i="10" s="1"/>
  <c r="AJ740" i="10"/>
  <c r="AO740" i="10" s="1"/>
  <c r="AN739" i="10"/>
  <c r="AS739" i="10" s="1"/>
  <c r="AM739" i="10"/>
  <c r="AR739" i="10" s="1"/>
  <c r="AL739" i="10"/>
  <c r="AQ739" i="10" s="1"/>
  <c r="AK739" i="10"/>
  <c r="AP739" i="10" s="1"/>
  <c r="AJ739" i="10"/>
  <c r="AO739" i="10" s="1"/>
  <c r="AN738" i="10"/>
  <c r="AS738" i="10" s="1"/>
  <c r="AM738" i="10"/>
  <c r="AR738" i="10" s="1"/>
  <c r="AL738" i="10"/>
  <c r="AQ738" i="10" s="1"/>
  <c r="AK738" i="10"/>
  <c r="AP738" i="10" s="1"/>
  <c r="AJ738" i="10"/>
  <c r="AO738" i="10" s="1"/>
  <c r="AN737" i="10"/>
  <c r="AS737" i="10" s="1"/>
  <c r="AM737" i="10"/>
  <c r="AR737" i="10" s="1"/>
  <c r="AL737" i="10"/>
  <c r="AQ737" i="10" s="1"/>
  <c r="AK737" i="10"/>
  <c r="AP737" i="10" s="1"/>
  <c r="AJ737" i="10"/>
  <c r="AO737" i="10" s="1"/>
  <c r="AN736" i="10"/>
  <c r="AS736" i="10" s="1"/>
  <c r="AM736" i="10"/>
  <c r="AR736" i="10" s="1"/>
  <c r="AL736" i="10"/>
  <c r="AQ736" i="10" s="1"/>
  <c r="AK736" i="10"/>
  <c r="AP736" i="10" s="1"/>
  <c r="AJ736" i="10"/>
  <c r="AO736" i="10" s="1"/>
  <c r="AN735" i="10"/>
  <c r="AS735" i="10" s="1"/>
  <c r="AM735" i="10"/>
  <c r="AR735" i="10" s="1"/>
  <c r="AL735" i="10"/>
  <c r="AQ735" i="10" s="1"/>
  <c r="AK735" i="10"/>
  <c r="AP735" i="10" s="1"/>
  <c r="AJ735" i="10"/>
  <c r="AO735" i="10" s="1"/>
  <c r="AN734" i="10"/>
  <c r="AS734" i="10" s="1"/>
  <c r="AM734" i="10"/>
  <c r="AR734" i="10" s="1"/>
  <c r="AL734" i="10"/>
  <c r="AQ734" i="10" s="1"/>
  <c r="AK734" i="10"/>
  <c r="AP734" i="10" s="1"/>
  <c r="AJ734" i="10"/>
  <c r="AO734" i="10" s="1"/>
  <c r="AN733" i="10"/>
  <c r="AS733" i="10" s="1"/>
  <c r="AM733" i="10"/>
  <c r="AR733" i="10" s="1"/>
  <c r="AL733" i="10"/>
  <c r="AQ733" i="10" s="1"/>
  <c r="AK733" i="10"/>
  <c r="AP733" i="10" s="1"/>
  <c r="AJ733" i="10"/>
  <c r="AO733" i="10" s="1"/>
  <c r="AN732" i="10"/>
  <c r="AS732" i="10" s="1"/>
  <c r="AM732" i="10"/>
  <c r="AR732" i="10" s="1"/>
  <c r="AL732" i="10"/>
  <c r="AQ732" i="10" s="1"/>
  <c r="AK732" i="10"/>
  <c r="AP732" i="10" s="1"/>
  <c r="AJ732" i="10"/>
  <c r="AO732" i="10" s="1"/>
  <c r="AN731" i="10"/>
  <c r="AS731" i="10" s="1"/>
  <c r="AM731" i="10"/>
  <c r="AR731" i="10" s="1"/>
  <c r="AL731" i="10"/>
  <c r="AQ731" i="10" s="1"/>
  <c r="AK731" i="10"/>
  <c r="AP731" i="10" s="1"/>
  <c r="AJ731" i="10"/>
  <c r="AO731" i="10" s="1"/>
  <c r="AN730" i="10"/>
  <c r="AS730" i="10" s="1"/>
  <c r="AM730" i="10"/>
  <c r="AR730" i="10" s="1"/>
  <c r="AL730" i="10"/>
  <c r="AQ730" i="10" s="1"/>
  <c r="AK730" i="10"/>
  <c r="AP730" i="10" s="1"/>
  <c r="AJ730" i="10"/>
  <c r="AO730" i="10" s="1"/>
  <c r="AN729" i="10"/>
  <c r="AS729" i="10" s="1"/>
  <c r="AM729" i="10"/>
  <c r="AR729" i="10" s="1"/>
  <c r="AL729" i="10"/>
  <c r="AQ729" i="10" s="1"/>
  <c r="AK729" i="10"/>
  <c r="AP729" i="10" s="1"/>
  <c r="AJ729" i="10"/>
  <c r="AO729" i="10" s="1"/>
  <c r="AN728" i="10"/>
  <c r="AS728" i="10" s="1"/>
  <c r="AM728" i="10"/>
  <c r="AR728" i="10" s="1"/>
  <c r="AL728" i="10"/>
  <c r="AQ728" i="10" s="1"/>
  <c r="AK728" i="10"/>
  <c r="AP728" i="10" s="1"/>
  <c r="AJ728" i="10"/>
  <c r="AO728" i="10" s="1"/>
  <c r="AN727" i="10"/>
  <c r="AS727" i="10" s="1"/>
  <c r="AM727" i="10"/>
  <c r="AR727" i="10" s="1"/>
  <c r="AL727" i="10"/>
  <c r="AQ727" i="10" s="1"/>
  <c r="AK727" i="10"/>
  <c r="AP727" i="10" s="1"/>
  <c r="AJ727" i="10"/>
  <c r="AO727" i="10" s="1"/>
  <c r="AN726" i="10"/>
  <c r="AS726" i="10" s="1"/>
  <c r="AM726" i="10"/>
  <c r="AR726" i="10" s="1"/>
  <c r="AL726" i="10"/>
  <c r="AQ726" i="10" s="1"/>
  <c r="AK726" i="10"/>
  <c r="AP726" i="10" s="1"/>
  <c r="AJ726" i="10"/>
  <c r="AO726" i="10" s="1"/>
  <c r="AN725" i="10"/>
  <c r="AS725" i="10" s="1"/>
  <c r="AM725" i="10"/>
  <c r="AR725" i="10" s="1"/>
  <c r="AL725" i="10"/>
  <c r="AQ725" i="10" s="1"/>
  <c r="AK725" i="10"/>
  <c r="AP725" i="10" s="1"/>
  <c r="AJ725" i="10"/>
  <c r="AO725" i="10" s="1"/>
  <c r="AN724" i="10"/>
  <c r="AS724" i="10" s="1"/>
  <c r="AM724" i="10"/>
  <c r="AR724" i="10" s="1"/>
  <c r="AL724" i="10"/>
  <c r="AQ724" i="10" s="1"/>
  <c r="AK724" i="10"/>
  <c r="AP724" i="10" s="1"/>
  <c r="AJ724" i="10"/>
  <c r="AO724" i="10" s="1"/>
  <c r="AN723" i="10"/>
  <c r="AS723" i="10" s="1"/>
  <c r="AM723" i="10"/>
  <c r="AR723" i="10" s="1"/>
  <c r="AL723" i="10"/>
  <c r="AQ723" i="10" s="1"/>
  <c r="AK723" i="10"/>
  <c r="AP723" i="10" s="1"/>
  <c r="AJ723" i="10"/>
  <c r="AO723" i="10" s="1"/>
  <c r="AN722" i="10"/>
  <c r="AS722" i="10" s="1"/>
  <c r="AM722" i="10"/>
  <c r="AR722" i="10" s="1"/>
  <c r="AL722" i="10"/>
  <c r="AQ722" i="10" s="1"/>
  <c r="AK722" i="10"/>
  <c r="AP722" i="10" s="1"/>
  <c r="AJ722" i="10"/>
  <c r="AO722" i="10" s="1"/>
  <c r="AN721" i="10"/>
  <c r="AS721" i="10" s="1"/>
  <c r="AM721" i="10"/>
  <c r="AR721" i="10" s="1"/>
  <c r="AL721" i="10"/>
  <c r="AQ721" i="10" s="1"/>
  <c r="AK721" i="10"/>
  <c r="AP721" i="10" s="1"/>
  <c r="AJ721" i="10"/>
  <c r="AO721" i="10" s="1"/>
  <c r="AN720" i="10"/>
  <c r="AS720" i="10" s="1"/>
  <c r="AM720" i="10"/>
  <c r="AR720" i="10" s="1"/>
  <c r="AL720" i="10"/>
  <c r="AQ720" i="10" s="1"/>
  <c r="AK720" i="10"/>
  <c r="AP720" i="10" s="1"/>
  <c r="AJ720" i="10"/>
  <c r="AO720" i="10" s="1"/>
  <c r="AN719" i="10"/>
  <c r="AS719" i="10" s="1"/>
  <c r="AM719" i="10"/>
  <c r="AR719" i="10" s="1"/>
  <c r="AL719" i="10"/>
  <c r="AQ719" i="10" s="1"/>
  <c r="AK719" i="10"/>
  <c r="AP719" i="10" s="1"/>
  <c r="AJ719" i="10"/>
  <c r="AO719" i="10" s="1"/>
  <c r="AN718" i="10"/>
  <c r="AS718" i="10" s="1"/>
  <c r="AM718" i="10"/>
  <c r="AR718" i="10" s="1"/>
  <c r="AL718" i="10"/>
  <c r="AQ718" i="10" s="1"/>
  <c r="AK718" i="10"/>
  <c r="AP718" i="10" s="1"/>
  <c r="AJ718" i="10"/>
  <c r="AO718" i="10" s="1"/>
  <c r="AN717" i="10"/>
  <c r="AS717" i="10" s="1"/>
  <c r="AM717" i="10"/>
  <c r="AR717" i="10" s="1"/>
  <c r="AL717" i="10"/>
  <c r="AQ717" i="10" s="1"/>
  <c r="AK717" i="10"/>
  <c r="AP717" i="10" s="1"/>
  <c r="AJ717" i="10"/>
  <c r="AO717" i="10" s="1"/>
  <c r="AN716" i="10"/>
  <c r="AS716" i="10" s="1"/>
  <c r="AM716" i="10"/>
  <c r="AR716" i="10" s="1"/>
  <c r="AL716" i="10"/>
  <c r="AQ716" i="10" s="1"/>
  <c r="AK716" i="10"/>
  <c r="AP716" i="10" s="1"/>
  <c r="AJ716" i="10"/>
  <c r="AO716" i="10" s="1"/>
  <c r="AN715" i="10"/>
  <c r="AS715" i="10" s="1"/>
  <c r="AM715" i="10"/>
  <c r="AR715" i="10" s="1"/>
  <c r="AL715" i="10"/>
  <c r="AQ715" i="10" s="1"/>
  <c r="AK715" i="10"/>
  <c r="AP715" i="10" s="1"/>
  <c r="AJ715" i="10"/>
  <c r="AO715" i="10" s="1"/>
  <c r="AN714" i="10"/>
  <c r="AM714" i="10"/>
  <c r="AL714" i="10"/>
  <c r="AK714" i="10"/>
  <c r="AJ714" i="10"/>
  <c r="AN712" i="10"/>
  <c r="AS712" i="10" s="1"/>
  <c r="AM712" i="10"/>
  <c r="AR712" i="10" s="1"/>
  <c r="AL712" i="10"/>
  <c r="AQ712" i="10" s="1"/>
  <c r="AK712" i="10"/>
  <c r="AP712" i="10" s="1"/>
  <c r="AJ712" i="10"/>
  <c r="AO712" i="10" s="1"/>
  <c r="AN711" i="10"/>
  <c r="AS711" i="10" s="1"/>
  <c r="AM711" i="10"/>
  <c r="AR711" i="10" s="1"/>
  <c r="AL711" i="10"/>
  <c r="AQ711" i="10" s="1"/>
  <c r="AK711" i="10"/>
  <c r="AP711" i="10" s="1"/>
  <c r="AJ711" i="10"/>
  <c r="AO711" i="10" s="1"/>
  <c r="AN710" i="10"/>
  <c r="AS710" i="10" s="1"/>
  <c r="AM710" i="10"/>
  <c r="AR710" i="10" s="1"/>
  <c r="AL710" i="10"/>
  <c r="AQ710" i="10" s="1"/>
  <c r="AK710" i="10"/>
  <c r="AP710" i="10" s="1"/>
  <c r="AJ710" i="10"/>
  <c r="AO710" i="10" s="1"/>
  <c r="AN709" i="10"/>
  <c r="AS709" i="10" s="1"/>
  <c r="AM709" i="10"/>
  <c r="AR709" i="10" s="1"/>
  <c r="AL709" i="10"/>
  <c r="AQ709" i="10" s="1"/>
  <c r="AK709" i="10"/>
  <c r="AP709" i="10" s="1"/>
  <c r="AJ709" i="10"/>
  <c r="AO709" i="10" s="1"/>
  <c r="AN708" i="10"/>
  <c r="AS708" i="10" s="1"/>
  <c r="AM708" i="10"/>
  <c r="AR708" i="10" s="1"/>
  <c r="AL708" i="10"/>
  <c r="AQ708" i="10" s="1"/>
  <c r="AK708" i="10"/>
  <c r="AP708" i="10" s="1"/>
  <c r="AJ708" i="10"/>
  <c r="AO708" i="10" s="1"/>
  <c r="AN707" i="10"/>
  <c r="AS707" i="10" s="1"/>
  <c r="AM707" i="10"/>
  <c r="AR707" i="10" s="1"/>
  <c r="AL707" i="10"/>
  <c r="AQ707" i="10" s="1"/>
  <c r="AK707" i="10"/>
  <c r="AP707" i="10" s="1"/>
  <c r="AJ707" i="10"/>
  <c r="AO707" i="10" s="1"/>
  <c r="AN706" i="10"/>
  <c r="AS706" i="10" s="1"/>
  <c r="AM706" i="10"/>
  <c r="AR706" i="10" s="1"/>
  <c r="AL706" i="10"/>
  <c r="AQ706" i="10" s="1"/>
  <c r="AK706" i="10"/>
  <c r="AP706" i="10" s="1"/>
  <c r="AJ706" i="10"/>
  <c r="AO706" i="10" s="1"/>
  <c r="AN705" i="10"/>
  <c r="AS705" i="10" s="1"/>
  <c r="AM705" i="10"/>
  <c r="AR705" i="10" s="1"/>
  <c r="AL705" i="10"/>
  <c r="AQ705" i="10" s="1"/>
  <c r="AK705" i="10"/>
  <c r="AP705" i="10" s="1"/>
  <c r="AJ705" i="10"/>
  <c r="AO705" i="10" s="1"/>
  <c r="AN704" i="10"/>
  <c r="AM704" i="10"/>
  <c r="AL704" i="10"/>
  <c r="AK704" i="10"/>
  <c r="AJ704" i="10"/>
  <c r="AN702" i="10"/>
  <c r="AS702" i="10" s="1"/>
  <c r="AM702" i="10"/>
  <c r="AR702" i="10" s="1"/>
  <c r="AL702" i="10"/>
  <c r="AQ702" i="10" s="1"/>
  <c r="AK702" i="10"/>
  <c r="AP702" i="10" s="1"/>
  <c r="AJ702" i="10"/>
  <c r="AO702" i="10" s="1"/>
  <c r="AN701" i="10"/>
  <c r="AM701" i="10"/>
  <c r="AL701" i="10"/>
  <c r="AK701" i="10"/>
  <c r="AJ701" i="10"/>
  <c r="AN699" i="10"/>
  <c r="AS699" i="10" s="1"/>
  <c r="AM699" i="10"/>
  <c r="AR699" i="10" s="1"/>
  <c r="AL699" i="10"/>
  <c r="AQ699" i="10" s="1"/>
  <c r="AK699" i="10"/>
  <c r="AP699" i="10" s="1"/>
  <c r="AJ699" i="10"/>
  <c r="AO699" i="10" s="1"/>
  <c r="AN698" i="10"/>
  <c r="AS698" i="10" s="1"/>
  <c r="AM698" i="10"/>
  <c r="AR698" i="10" s="1"/>
  <c r="AL698" i="10"/>
  <c r="AQ698" i="10" s="1"/>
  <c r="AK698" i="10"/>
  <c r="AP698" i="10" s="1"/>
  <c r="AJ698" i="10"/>
  <c r="AO698" i="10" s="1"/>
  <c r="AN697" i="10"/>
  <c r="AS697" i="10" s="1"/>
  <c r="AM697" i="10"/>
  <c r="AR697" i="10" s="1"/>
  <c r="AL697" i="10"/>
  <c r="AQ697" i="10" s="1"/>
  <c r="AK697" i="10"/>
  <c r="AP697" i="10" s="1"/>
  <c r="AJ697" i="10"/>
  <c r="AO697" i="10" s="1"/>
  <c r="AN696" i="10"/>
  <c r="AS696" i="10" s="1"/>
  <c r="AM696" i="10"/>
  <c r="AR696" i="10" s="1"/>
  <c r="AL696" i="10"/>
  <c r="AQ696" i="10" s="1"/>
  <c r="AK696" i="10"/>
  <c r="AP696" i="10" s="1"/>
  <c r="AJ696" i="10"/>
  <c r="AO696" i="10" s="1"/>
  <c r="AN695" i="10"/>
  <c r="AS695" i="10" s="1"/>
  <c r="AM695" i="10"/>
  <c r="AR695" i="10" s="1"/>
  <c r="AL695" i="10"/>
  <c r="AQ695" i="10" s="1"/>
  <c r="AK695" i="10"/>
  <c r="AP695" i="10" s="1"/>
  <c r="AJ695" i="10"/>
  <c r="AO695" i="10" s="1"/>
  <c r="AN694" i="10"/>
  <c r="AS694" i="10" s="1"/>
  <c r="AM694" i="10"/>
  <c r="AR694" i="10" s="1"/>
  <c r="AL694" i="10"/>
  <c r="AQ694" i="10" s="1"/>
  <c r="AK694" i="10"/>
  <c r="AP694" i="10" s="1"/>
  <c r="AJ694" i="10"/>
  <c r="AO694" i="10" s="1"/>
  <c r="AN693" i="10"/>
  <c r="AS693" i="10" s="1"/>
  <c r="AM693" i="10"/>
  <c r="AR693" i="10" s="1"/>
  <c r="AL693" i="10"/>
  <c r="AQ693" i="10" s="1"/>
  <c r="AK693" i="10"/>
  <c r="AP693" i="10" s="1"/>
  <c r="AJ693" i="10"/>
  <c r="AO693" i="10" s="1"/>
  <c r="AN692" i="10"/>
  <c r="AM692" i="10"/>
  <c r="AL692" i="10"/>
  <c r="AK692" i="10"/>
  <c r="AJ692" i="10"/>
  <c r="AN690" i="10"/>
  <c r="AS690" i="10" s="1"/>
  <c r="AM690" i="10"/>
  <c r="AR690" i="10" s="1"/>
  <c r="AL690" i="10"/>
  <c r="AQ690" i="10" s="1"/>
  <c r="AK690" i="10"/>
  <c r="AP690" i="10" s="1"/>
  <c r="AJ690" i="10"/>
  <c r="AO690" i="10" s="1"/>
  <c r="AN689" i="10"/>
  <c r="AS689" i="10" s="1"/>
  <c r="AM689" i="10"/>
  <c r="AR689" i="10" s="1"/>
  <c r="AL689" i="10"/>
  <c r="AQ689" i="10" s="1"/>
  <c r="AK689" i="10"/>
  <c r="AP689" i="10" s="1"/>
  <c r="AJ689" i="10"/>
  <c r="AO689" i="10" s="1"/>
  <c r="AN688" i="10"/>
  <c r="AS688" i="10" s="1"/>
  <c r="AM688" i="10"/>
  <c r="AR688" i="10" s="1"/>
  <c r="AL688" i="10"/>
  <c r="AQ688" i="10" s="1"/>
  <c r="AK688" i="10"/>
  <c r="AP688" i="10" s="1"/>
  <c r="AJ688" i="10"/>
  <c r="AO688" i="10" s="1"/>
  <c r="AN687" i="10"/>
  <c r="AS687" i="10" s="1"/>
  <c r="AM687" i="10"/>
  <c r="AR687" i="10" s="1"/>
  <c r="AL687" i="10"/>
  <c r="AQ687" i="10" s="1"/>
  <c r="AK687" i="10"/>
  <c r="AP687" i="10" s="1"/>
  <c r="AJ687" i="10"/>
  <c r="AO687" i="10" s="1"/>
  <c r="AN686" i="10"/>
  <c r="AS686" i="10" s="1"/>
  <c r="AM686" i="10"/>
  <c r="AR686" i="10" s="1"/>
  <c r="AL686" i="10"/>
  <c r="AQ686" i="10" s="1"/>
  <c r="AK686" i="10"/>
  <c r="AP686" i="10" s="1"/>
  <c r="AJ686" i="10"/>
  <c r="AO686" i="10" s="1"/>
  <c r="AN685" i="10"/>
  <c r="AS685" i="10" s="1"/>
  <c r="AM685" i="10"/>
  <c r="AR685" i="10" s="1"/>
  <c r="AL685" i="10"/>
  <c r="AQ685" i="10" s="1"/>
  <c r="AK685" i="10"/>
  <c r="AP685" i="10" s="1"/>
  <c r="AJ685" i="10"/>
  <c r="AO685" i="10" s="1"/>
  <c r="AN684" i="10"/>
  <c r="AS684" i="10" s="1"/>
  <c r="AM684" i="10"/>
  <c r="AR684" i="10" s="1"/>
  <c r="AL684" i="10"/>
  <c r="AQ684" i="10" s="1"/>
  <c r="AK684" i="10"/>
  <c r="AP684" i="10" s="1"/>
  <c r="AJ684" i="10"/>
  <c r="AO684" i="10" s="1"/>
  <c r="AN683" i="10"/>
  <c r="AS683" i="10" s="1"/>
  <c r="AM683" i="10"/>
  <c r="AR683" i="10" s="1"/>
  <c r="AL683" i="10"/>
  <c r="AQ683" i="10" s="1"/>
  <c r="AK683" i="10"/>
  <c r="AP683" i="10" s="1"/>
  <c r="AJ683" i="10"/>
  <c r="AO683" i="10" s="1"/>
  <c r="AN682" i="10"/>
  <c r="AS682" i="10" s="1"/>
  <c r="AM682" i="10"/>
  <c r="AR682" i="10" s="1"/>
  <c r="AL682" i="10"/>
  <c r="AQ682" i="10" s="1"/>
  <c r="AK682" i="10"/>
  <c r="AP682" i="10" s="1"/>
  <c r="AJ682" i="10"/>
  <c r="AO682" i="10" s="1"/>
  <c r="AN681" i="10"/>
  <c r="AS681" i="10" s="1"/>
  <c r="AM681" i="10"/>
  <c r="AR681" i="10" s="1"/>
  <c r="AL681" i="10"/>
  <c r="AQ681" i="10" s="1"/>
  <c r="AK681" i="10"/>
  <c r="AP681" i="10" s="1"/>
  <c r="AJ681" i="10"/>
  <c r="AO681" i="10" s="1"/>
  <c r="AN680" i="10"/>
  <c r="AS680" i="10" s="1"/>
  <c r="AM680" i="10"/>
  <c r="AR680" i="10" s="1"/>
  <c r="AL680" i="10"/>
  <c r="AQ680" i="10" s="1"/>
  <c r="AK680" i="10"/>
  <c r="AP680" i="10" s="1"/>
  <c r="AJ680" i="10"/>
  <c r="AO680" i="10" s="1"/>
  <c r="AN679" i="10"/>
  <c r="AS679" i="10" s="1"/>
  <c r="AM679" i="10"/>
  <c r="AR679" i="10" s="1"/>
  <c r="AL679" i="10"/>
  <c r="AQ679" i="10" s="1"/>
  <c r="AK679" i="10"/>
  <c r="AP679" i="10" s="1"/>
  <c r="AJ679" i="10"/>
  <c r="AO679" i="10" s="1"/>
  <c r="AN678" i="10"/>
  <c r="AS678" i="10" s="1"/>
  <c r="AM678" i="10"/>
  <c r="AR678" i="10" s="1"/>
  <c r="AL678" i="10"/>
  <c r="AQ678" i="10" s="1"/>
  <c r="AK678" i="10"/>
  <c r="AP678" i="10" s="1"/>
  <c r="AJ678" i="10"/>
  <c r="AO678" i="10" s="1"/>
  <c r="AN677" i="10"/>
  <c r="AS677" i="10" s="1"/>
  <c r="AM677" i="10"/>
  <c r="AR677" i="10" s="1"/>
  <c r="AL677" i="10"/>
  <c r="AQ677" i="10" s="1"/>
  <c r="AK677" i="10"/>
  <c r="AP677" i="10" s="1"/>
  <c r="AJ677" i="10"/>
  <c r="AO677" i="10" s="1"/>
  <c r="AN676" i="10"/>
  <c r="AS676" i="10" s="1"/>
  <c r="AM676" i="10"/>
  <c r="AR676" i="10" s="1"/>
  <c r="AL676" i="10"/>
  <c r="AQ676" i="10" s="1"/>
  <c r="AK676" i="10"/>
  <c r="AP676" i="10" s="1"/>
  <c r="AJ676" i="10"/>
  <c r="AO676" i="10" s="1"/>
  <c r="AN675" i="10"/>
  <c r="AS675" i="10" s="1"/>
  <c r="AM675" i="10"/>
  <c r="AR675" i="10" s="1"/>
  <c r="AL675" i="10"/>
  <c r="AQ675" i="10" s="1"/>
  <c r="AK675" i="10"/>
  <c r="AP675" i="10" s="1"/>
  <c r="AJ675" i="10"/>
  <c r="AO675" i="10" s="1"/>
  <c r="AN674" i="10"/>
  <c r="AS674" i="10" s="1"/>
  <c r="AM674" i="10"/>
  <c r="AR674" i="10" s="1"/>
  <c r="AL674" i="10"/>
  <c r="AQ674" i="10" s="1"/>
  <c r="AK674" i="10"/>
  <c r="AP674" i="10" s="1"/>
  <c r="AJ674" i="10"/>
  <c r="AO674" i="10" s="1"/>
  <c r="AN673" i="10"/>
  <c r="AS673" i="10" s="1"/>
  <c r="AM673" i="10"/>
  <c r="AR673" i="10" s="1"/>
  <c r="AL673" i="10"/>
  <c r="AQ673" i="10" s="1"/>
  <c r="AK673" i="10"/>
  <c r="AP673" i="10" s="1"/>
  <c r="AJ673" i="10"/>
  <c r="AO673" i="10" s="1"/>
  <c r="AN672" i="10"/>
  <c r="AS672" i="10" s="1"/>
  <c r="AM672" i="10"/>
  <c r="AR672" i="10" s="1"/>
  <c r="AL672" i="10"/>
  <c r="AQ672" i="10" s="1"/>
  <c r="AK672" i="10"/>
  <c r="AP672" i="10" s="1"/>
  <c r="AJ672" i="10"/>
  <c r="AO672" i="10" s="1"/>
  <c r="AN671" i="10"/>
  <c r="AM671" i="10"/>
  <c r="AL671" i="10"/>
  <c r="AK671" i="10"/>
  <c r="AJ671" i="10"/>
  <c r="AN669" i="10"/>
  <c r="AS669" i="10" s="1"/>
  <c r="AM669" i="10"/>
  <c r="AR669" i="10" s="1"/>
  <c r="AL669" i="10"/>
  <c r="AQ669" i="10" s="1"/>
  <c r="AK669" i="10"/>
  <c r="AP669" i="10" s="1"/>
  <c r="AJ669" i="10"/>
  <c r="AO669" i="10" s="1"/>
  <c r="AN668" i="10"/>
  <c r="AS668" i="10" s="1"/>
  <c r="AM668" i="10"/>
  <c r="AR668" i="10" s="1"/>
  <c r="AL668" i="10"/>
  <c r="AQ668" i="10" s="1"/>
  <c r="AK668" i="10"/>
  <c r="AP668" i="10" s="1"/>
  <c r="AJ668" i="10"/>
  <c r="AO668" i="10" s="1"/>
  <c r="AN667" i="10"/>
  <c r="AS667" i="10" s="1"/>
  <c r="AM667" i="10"/>
  <c r="AR667" i="10" s="1"/>
  <c r="AL667" i="10"/>
  <c r="AQ667" i="10" s="1"/>
  <c r="AK667" i="10"/>
  <c r="AP667" i="10" s="1"/>
  <c r="AJ667" i="10"/>
  <c r="AO667" i="10" s="1"/>
  <c r="AN666" i="10"/>
  <c r="AS666" i="10" s="1"/>
  <c r="AM666" i="10"/>
  <c r="AR666" i="10" s="1"/>
  <c r="AL666" i="10"/>
  <c r="AQ666" i="10" s="1"/>
  <c r="AK666" i="10"/>
  <c r="AP666" i="10" s="1"/>
  <c r="AJ666" i="10"/>
  <c r="AO666" i="10" s="1"/>
  <c r="AN665" i="10"/>
  <c r="AS665" i="10" s="1"/>
  <c r="AM665" i="10"/>
  <c r="AR665" i="10" s="1"/>
  <c r="AL665" i="10"/>
  <c r="AQ665" i="10" s="1"/>
  <c r="AK665" i="10"/>
  <c r="AP665" i="10" s="1"/>
  <c r="AJ665" i="10"/>
  <c r="AO665" i="10" s="1"/>
  <c r="AN664" i="10"/>
  <c r="AS664" i="10" s="1"/>
  <c r="AM664" i="10"/>
  <c r="AR664" i="10" s="1"/>
  <c r="AL664" i="10"/>
  <c r="AQ664" i="10" s="1"/>
  <c r="AK664" i="10"/>
  <c r="AP664" i="10" s="1"/>
  <c r="AJ664" i="10"/>
  <c r="AO664" i="10" s="1"/>
  <c r="AN663" i="10"/>
  <c r="AS663" i="10" s="1"/>
  <c r="AM663" i="10"/>
  <c r="AR663" i="10" s="1"/>
  <c r="AL663" i="10"/>
  <c r="AQ663" i="10" s="1"/>
  <c r="AK663" i="10"/>
  <c r="AP663" i="10" s="1"/>
  <c r="AJ663" i="10"/>
  <c r="AO663" i="10" s="1"/>
  <c r="AN662" i="10"/>
  <c r="AS662" i="10" s="1"/>
  <c r="AM662" i="10"/>
  <c r="AR662" i="10" s="1"/>
  <c r="AL662" i="10"/>
  <c r="AQ662" i="10" s="1"/>
  <c r="AK662" i="10"/>
  <c r="AP662" i="10" s="1"/>
  <c r="AJ662" i="10"/>
  <c r="AO662" i="10" s="1"/>
  <c r="AN661" i="10"/>
  <c r="AM661" i="10"/>
  <c r="AL661" i="10"/>
  <c r="AK661" i="10"/>
  <c r="AJ661" i="10"/>
  <c r="AN659" i="10"/>
  <c r="AS659" i="10" s="1"/>
  <c r="AM659" i="10"/>
  <c r="AR659" i="10" s="1"/>
  <c r="AL659" i="10"/>
  <c r="AQ659" i="10" s="1"/>
  <c r="AK659" i="10"/>
  <c r="AP659" i="10" s="1"/>
  <c r="AJ659" i="10"/>
  <c r="AO659" i="10" s="1"/>
  <c r="AN658" i="10"/>
  <c r="AS658" i="10" s="1"/>
  <c r="AM658" i="10"/>
  <c r="AR658" i="10" s="1"/>
  <c r="AL658" i="10"/>
  <c r="AQ658" i="10" s="1"/>
  <c r="AK658" i="10"/>
  <c r="AP658" i="10" s="1"/>
  <c r="AJ658" i="10"/>
  <c r="AO658" i="10" s="1"/>
  <c r="AN657" i="10"/>
  <c r="AS657" i="10" s="1"/>
  <c r="AM657" i="10"/>
  <c r="AR657" i="10" s="1"/>
  <c r="AL657" i="10"/>
  <c r="AQ657" i="10" s="1"/>
  <c r="AK657" i="10"/>
  <c r="AP657" i="10" s="1"/>
  <c r="AJ657" i="10"/>
  <c r="AO657" i="10" s="1"/>
  <c r="AN656" i="10"/>
  <c r="AM656" i="10"/>
  <c r="AL656" i="10"/>
  <c r="AK656" i="10"/>
  <c r="AJ656" i="10"/>
  <c r="AN654" i="10"/>
  <c r="AS654" i="10" s="1"/>
  <c r="AM654" i="10"/>
  <c r="AR654" i="10" s="1"/>
  <c r="AL654" i="10"/>
  <c r="AQ654" i="10" s="1"/>
  <c r="AK654" i="10"/>
  <c r="AP654" i="10" s="1"/>
  <c r="AJ654" i="10"/>
  <c r="AO654" i="10" s="1"/>
  <c r="AN653" i="10"/>
  <c r="AS653" i="10" s="1"/>
  <c r="AM653" i="10"/>
  <c r="AR653" i="10" s="1"/>
  <c r="AL653" i="10"/>
  <c r="AQ653" i="10" s="1"/>
  <c r="AK653" i="10"/>
  <c r="AP653" i="10" s="1"/>
  <c r="AJ653" i="10"/>
  <c r="AO653" i="10" s="1"/>
  <c r="AN652" i="10"/>
  <c r="AS652" i="10" s="1"/>
  <c r="AM652" i="10"/>
  <c r="AR652" i="10" s="1"/>
  <c r="AL652" i="10"/>
  <c r="AQ652" i="10" s="1"/>
  <c r="AK652" i="10"/>
  <c r="AP652" i="10" s="1"/>
  <c r="AJ652" i="10"/>
  <c r="AO652" i="10" s="1"/>
  <c r="AN651" i="10"/>
  <c r="AS651" i="10" s="1"/>
  <c r="AM651" i="10"/>
  <c r="AR651" i="10" s="1"/>
  <c r="AL651" i="10"/>
  <c r="AQ651" i="10" s="1"/>
  <c r="AK651" i="10"/>
  <c r="AP651" i="10" s="1"/>
  <c r="AJ651" i="10"/>
  <c r="AO651" i="10" s="1"/>
  <c r="AN650" i="10"/>
  <c r="AS650" i="10" s="1"/>
  <c r="AM650" i="10"/>
  <c r="AR650" i="10" s="1"/>
  <c r="AL650" i="10"/>
  <c r="AQ650" i="10" s="1"/>
  <c r="AK650" i="10"/>
  <c r="AP650" i="10" s="1"/>
  <c r="AJ650" i="10"/>
  <c r="AO650" i="10" s="1"/>
  <c r="AN649" i="10"/>
  <c r="AS649" i="10" s="1"/>
  <c r="AM649" i="10"/>
  <c r="AR649" i="10" s="1"/>
  <c r="AL649" i="10"/>
  <c r="AQ649" i="10" s="1"/>
  <c r="AK649" i="10"/>
  <c r="AP649" i="10" s="1"/>
  <c r="AJ649" i="10"/>
  <c r="AO649" i="10" s="1"/>
  <c r="AN648" i="10"/>
  <c r="AS648" i="10" s="1"/>
  <c r="AM648" i="10"/>
  <c r="AR648" i="10" s="1"/>
  <c r="AL648" i="10"/>
  <c r="AQ648" i="10" s="1"/>
  <c r="AK648" i="10"/>
  <c r="AP648" i="10" s="1"/>
  <c r="AJ648" i="10"/>
  <c r="AO648" i="10" s="1"/>
  <c r="AN647" i="10"/>
  <c r="AS647" i="10" s="1"/>
  <c r="AM647" i="10"/>
  <c r="AR647" i="10" s="1"/>
  <c r="AL647" i="10"/>
  <c r="AQ647" i="10" s="1"/>
  <c r="AK647" i="10"/>
  <c r="AP647" i="10" s="1"/>
  <c r="AJ647" i="10"/>
  <c r="AO647" i="10" s="1"/>
  <c r="AN646" i="10"/>
  <c r="AM646" i="10"/>
  <c r="AL646" i="10"/>
  <c r="AK646" i="10"/>
  <c r="AJ646" i="10"/>
  <c r="AN644" i="10"/>
  <c r="AS644" i="10" s="1"/>
  <c r="AM644" i="10"/>
  <c r="AR644" i="10" s="1"/>
  <c r="AL644" i="10"/>
  <c r="AQ644" i="10" s="1"/>
  <c r="AK644" i="10"/>
  <c r="AP644" i="10" s="1"/>
  <c r="AJ644" i="10"/>
  <c r="AO644" i="10" s="1"/>
  <c r="AN643" i="10"/>
  <c r="AM643" i="10"/>
  <c r="AL643" i="10"/>
  <c r="AK643" i="10"/>
  <c r="AJ643" i="10"/>
  <c r="AN641" i="10"/>
  <c r="AS641" i="10" s="1"/>
  <c r="AM641" i="10"/>
  <c r="AR641" i="10" s="1"/>
  <c r="AL641" i="10"/>
  <c r="AQ641" i="10" s="1"/>
  <c r="AK641" i="10"/>
  <c r="AP641" i="10" s="1"/>
  <c r="AJ641" i="10"/>
  <c r="AO641" i="10" s="1"/>
  <c r="AN640" i="10"/>
  <c r="AS640" i="10" s="1"/>
  <c r="AM640" i="10"/>
  <c r="AR640" i="10" s="1"/>
  <c r="AL640" i="10"/>
  <c r="AQ640" i="10" s="1"/>
  <c r="AK640" i="10"/>
  <c r="AP640" i="10" s="1"/>
  <c r="AJ640" i="10"/>
  <c r="AO640" i="10" s="1"/>
  <c r="AN639" i="10"/>
  <c r="AS639" i="10" s="1"/>
  <c r="AM639" i="10"/>
  <c r="AR639" i="10" s="1"/>
  <c r="AL639" i="10"/>
  <c r="AQ639" i="10" s="1"/>
  <c r="AK639" i="10"/>
  <c r="AP639" i="10" s="1"/>
  <c r="AJ639" i="10"/>
  <c r="AO639" i="10" s="1"/>
  <c r="AN638" i="10"/>
  <c r="AS638" i="10" s="1"/>
  <c r="AM638" i="10"/>
  <c r="AR638" i="10" s="1"/>
  <c r="AL638" i="10"/>
  <c r="AQ638" i="10" s="1"/>
  <c r="AK638" i="10"/>
  <c r="AP638" i="10" s="1"/>
  <c r="AJ638" i="10"/>
  <c r="AO638" i="10" s="1"/>
  <c r="AN637" i="10"/>
  <c r="AS637" i="10" s="1"/>
  <c r="AM637" i="10"/>
  <c r="AR637" i="10" s="1"/>
  <c r="AL637" i="10"/>
  <c r="AQ637" i="10" s="1"/>
  <c r="AK637" i="10"/>
  <c r="AP637" i="10" s="1"/>
  <c r="AJ637" i="10"/>
  <c r="AO637" i="10" s="1"/>
  <c r="AN636" i="10"/>
  <c r="AS636" i="10" s="1"/>
  <c r="AM636" i="10"/>
  <c r="AR636" i="10" s="1"/>
  <c r="AL636" i="10"/>
  <c r="AQ636" i="10" s="1"/>
  <c r="AK636" i="10"/>
  <c r="AP636" i="10" s="1"/>
  <c r="AJ636" i="10"/>
  <c r="AO636" i="10" s="1"/>
  <c r="AN635" i="10"/>
  <c r="AS635" i="10" s="1"/>
  <c r="AM635" i="10"/>
  <c r="AR635" i="10" s="1"/>
  <c r="AL635" i="10"/>
  <c r="AQ635" i="10" s="1"/>
  <c r="AK635" i="10"/>
  <c r="AP635" i="10" s="1"/>
  <c r="AJ635" i="10"/>
  <c r="AO635" i="10" s="1"/>
  <c r="AN634" i="10"/>
  <c r="AS634" i="10" s="1"/>
  <c r="AM634" i="10"/>
  <c r="AR634" i="10" s="1"/>
  <c r="AL634" i="10"/>
  <c r="AQ634" i="10" s="1"/>
  <c r="AK634" i="10"/>
  <c r="AP634" i="10" s="1"/>
  <c r="AJ634" i="10"/>
  <c r="AO634" i="10" s="1"/>
  <c r="AN633" i="10"/>
  <c r="AS633" i="10" s="1"/>
  <c r="AM633" i="10"/>
  <c r="AR633" i="10" s="1"/>
  <c r="AL633" i="10"/>
  <c r="AQ633" i="10" s="1"/>
  <c r="AK633" i="10"/>
  <c r="AP633" i="10" s="1"/>
  <c r="AJ633" i="10"/>
  <c r="AO633" i="10" s="1"/>
  <c r="AN632" i="10"/>
  <c r="AS632" i="10" s="1"/>
  <c r="AM632" i="10"/>
  <c r="AR632" i="10" s="1"/>
  <c r="AL632" i="10"/>
  <c r="AQ632" i="10" s="1"/>
  <c r="AK632" i="10"/>
  <c r="AP632" i="10" s="1"/>
  <c r="AJ632" i="10"/>
  <c r="AO632" i="10" s="1"/>
  <c r="AN631" i="10"/>
  <c r="AM631" i="10"/>
  <c r="AL631" i="10"/>
  <c r="AK631" i="10"/>
  <c r="AJ631" i="10"/>
  <c r="AN629" i="10"/>
  <c r="AN628" i="10" s="1"/>
  <c r="AM629" i="10"/>
  <c r="AM628" i="10" s="1"/>
  <c r="AL629" i="10"/>
  <c r="AL628" i="10" s="1"/>
  <c r="AK629" i="10"/>
  <c r="AJ629" i="10"/>
  <c r="AN627" i="10"/>
  <c r="AS627" i="10" s="1"/>
  <c r="AM627" i="10"/>
  <c r="AR627" i="10" s="1"/>
  <c r="AL627" i="10"/>
  <c r="AQ627" i="10" s="1"/>
  <c r="AK627" i="10"/>
  <c r="AP627" i="10" s="1"/>
  <c r="AJ627" i="10"/>
  <c r="AO627" i="10" s="1"/>
  <c r="AN626" i="10"/>
  <c r="AS626" i="10" s="1"/>
  <c r="AM626" i="10"/>
  <c r="AR626" i="10" s="1"/>
  <c r="AL626" i="10"/>
  <c r="AQ626" i="10" s="1"/>
  <c r="AK626" i="10"/>
  <c r="AP626" i="10" s="1"/>
  <c r="AJ626" i="10"/>
  <c r="AO626" i="10" s="1"/>
  <c r="AN625" i="10"/>
  <c r="AS625" i="10" s="1"/>
  <c r="AM625" i="10"/>
  <c r="AR625" i="10" s="1"/>
  <c r="AL625" i="10"/>
  <c r="AQ625" i="10" s="1"/>
  <c r="AK625" i="10"/>
  <c r="AP625" i="10" s="1"/>
  <c r="AJ625" i="10"/>
  <c r="AO625" i="10" s="1"/>
  <c r="AN624" i="10"/>
  <c r="AS624" i="10" s="1"/>
  <c r="AM624" i="10"/>
  <c r="AR624" i="10" s="1"/>
  <c r="AL624" i="10"/>
  <c r="AQ624" i="10" s="1"/>
  <c r="AK624" i="10"/>
  <c r="AP624" i="10" s="1"/>
  <c r="AJ624" i="10"/>
  <c r="AO624" i="10" s="1"/>
  <c r="AN623" i="10"/>
  <c r="AS623" i="10" s="1"/>
  <c r="AM623" i="10"/>
  <c r="AR623" i="10" s="1"/>
  <c r="AL623" i="10"/>
  <c r="AQ623" i="10" s="1"/>
  <c r="AK623" i="10"/>
  <c r="AP623" i="10" s="1"/>
  <c r="AJ623" i="10"/>
  <c r="AO623" i="10" s="1"/>
  <c r="AN622" i="10"/>
  <c r="AS622" i="10" s="1"/>
  <c r="AM622" i="10"/>
  <c r="AR622" i="10" s="1"/>
  <c r="AL622" i="10"/>
  <c r="AQ622" i="10" s="1"/>
  <c r="AK622" i="10"/>
  <c r="AP622" i="10" s="1"/>
  <c r="AJ622" i="10"/>
  <c r="AO622" i="10" s="1"/>
  <c r="AN621" i="10"/>
  <c r="AS621" i="10" s="1"/>
  <c r="AM621" i="10"/>
  <c r="AR621" i="10" s="1"/>
  <c r="AL621" i="10"/>
  <c r="AQ621" i="10" s="1"/>
  <c r="AK621" i="10"/>
  <c r="AP621" i="10" s="1"/>
  <c r="AJ621" i="10"/>
  <c r="AO621" i="10" s="1"/>
  <c r="AN620" i="10"/>
  <c r="AS620" i="10" s="1"/>
  <c r="AM620" i="10"/>
  <c r="AR620" i="10" s="1"/>
  <c r="AL620" i="10"/>
  <c r="AQ620" i="10" s="1"/>
  <c r="AK620" i="10"/>
  <c r="AP620" i="10" s="1"/>
  <c r="AJ620" i="10"/>
  <c r="AO620" i="10" s="1"/>
  <c r="AN619" i="10"/>
  <c r="AS619" i="10" s="1"/>
  <c r="AM619" i="10"/>
  <c r="AR619" i="10" s="1"/>
  <c r="AL619" i="10"/>
  <c r="AQ619" i="10" s="1"/>
  <c r="AK619" i="10"/>
  <c r="AP619" i="10" s="1"/>
  <c r="AJ619" i="10"/>
  <c r="AO619" i="10" s="1"/>
  <c r="AN618" i="10"/>
  <c r="AS618" i="10" s="1"/>
  <c r="AM618" i="10"/>
  <c r="AR618" i="10" s="1"/>
  <c r="AL618" i="10"/>
  <c r="AQ618" i="10" s="1"/>
  <c r="AK618" i="10"/>
  <c r="AP618" i="10" s="1"/>
  <c r="AJ618" i="10"/>
  <c r="AO618" i="10" s="1"/>
  <c r="AN617" i="10"/>
  <c r="AS617" i="10" s="1"/>
  <c r="AM617" i="10"/>
  <c r="AR617" i="10" s="1"/>
  <c r="AL617" i="10"/>
  <c r="AQ617" i="10" s="1"/>
  <c r="AK617" i="10"/>
  <c r="AP617" i="10" s="1"/>
  <c r="AJ617" i="10"/>
  <c r="AO617" i="10" s="1"/>
  <c r="AN616" i="10"/>
  <c r="AS616" i="10" s="1"/>
  <c r="AM616" i="10"/>
  <c r="AR616" i="10" s="1"/>
  <c r="AL616" i="10"/>
  <c r="AQ616" i="10" s="1"/>
  <c r="AK616" i="10"/>
  <c r="AP616" i="10" s="1"/>
  <c r="AJ616" i="10"/>
  <c r="AO616" i="10" s="1"/>
  <c r="AN615" i="10"/>
  <c r="AS615" i="10" s="1"/>
  <c r="AM615" i="10"/>
  <c r="AR615" i="10" s="1"/>
  <c r="AL615" i="10"/>
  <c r="AQ615" i="10" s="1"/>
  <c r="AK615" i="10"/>
  <c r="AP615" i="10" s="1"/>
  <c r="AJ615" i="10"/>
  <c r="AO615" i="10" s="1"/>
  <c r="AN614" i="10"/>
  <c r="AS614" i="10" s="1"/>
  <c r="AM614" i="10"/>
  <c r="AR614" i="10" s="1"/>
  <c r="AL614" i="10"/>
  <c r="AQ614" i="10" s="1"/>
  <c r="AK614" i="10"/>
  <c r="AP614" i="10" s="1"/>
  <c r="AJ614" i="10"/>
  <c r="AO614" i="10" s="1"/>
  <c r="AN613" i="10"/>
  <c r="AS613" i="10" s="1"/>
  <c r="AM613" i="10"/>
  <c r="AR613" i="10" s="1"/>
  <c r="AL613" i="10"/>
  <c r="AQ613" i="10" s="1"/>
  <c r="AK613" i="10"/>
  <c r="AP613" i="10" s="1"/>
  <c r="AJ613" i="10"/>
  <c r="AO613" i="10" s="1"/>
  <c r="AN612" i="10"/>
  <c r="AS612" i="10" s="1"/>
  <c r="AM612" i="10"/>
  <c r="AR612" i="10" s="1"/>
  <c r="AL612" i="10"/>
  <c r="AQ612" i="10" s="1"/>
  <c r="AK612" i="10"/>
  <c r="AP612" i="10" s="1"/>
  <c r="AJ612" i="10"/>
  <c r="AO612" i="10" s="1"/>
  <c r="AN611" i="10"/>
  <c r="AS611" i="10" s="1"/>
  <c r="AM611" i="10"/>
  <c r="AR611" i="10" s="1"/>
  <c r="AL611" i="10"/>
  <c r="AQ611" i="10" s="1"/>
  <c r="AK611" i="10"/>
  <c r="AP611" i="10" s="1"/>
  <c r="AJ611" i="10"/>
  <c r="AO611" i="10" s="1"/>
  <c r="AN610" i="10"/>
  <c r="AS610" i="10" s="1"/>
  <c r="AM610" i="10"/>
  <c r="AR610" i="10" s="1"/>
  <c r="AL610" i="10"/>
  <c r="AQ610" i="10" s="1"/>
  <c r="AK610" i="10"/>
  <c r="AP610" i="10" s="1"/>
  <c r="AJ610" i="10"/>
  <c r="AO610" i="10" s="1"/>
  <c r="AN609" i="10"/>
  <c r="AS609" i="10" s="1"/>
  <c r="AM609" i="10"/>
  <c r="AR609" i="10" s="1"/>
  <c r="AL609" i="10"/>
  <c r="AQ609" i="10" s="1"/>
  <c r="AK609" i="10"/>
  <c r="AP609" i="10" s="1"/>
  <c r="AJ609" i="10"/>
  <c r="AO609" i="10" s="1"/>
  <c r="AN608" i="10"/>
  <c r="AS608" i="10" s="1"/>
  <c r="AM608" i="10"/>
  <c r="AR608" i="10" s="1"/>
  <c r="AL608" i="10"/>
  <c r="AQ608" i="10" s="1"/>
  <c r="AK608" i="10"/>
  <c r="AP608" i="10" s="1"/>
  <c r="AJ608" i="10"/>
  <c r="AO608" i="10" s="1"/>
  <c r="AN607" i="10"/>
  <c r="AM607" i="10"/>
  <c r="AL607" i="10"/>
  <c r="AK607" i="10"/>
  <c r="AJ607" i="10"/>
  <c r="AN605" i="10"/>
  <c r="AS605" i="10" s="1"/>
  <c r="AM605" i="10"/>
  <c r="AR605" i="10" s="1"/>
  <c r="AL605" i="10"/>
  <c r="AQ605" i="10" s="1"/>
  <c r="AK605" i="10"/>
  <c r="AP605" i="10" s="1"/>
  <c r="AJ605" i="10"/>
  <c r="AO605" i="10" s="1"/>
  <c r="AN604" i="10"/>
  <c r="AS604" i="10" s="1"/>
  <c r="AM604" i="10"/>
  <c r="AR604" i="10" s="1"/>
  <c r="AL604" i="10"/>
  <c r="AQ604" i="10" s="1"/>
  <c r="AK604" i="10"/>
  <c r="AP604" i="10" s="1"/>
  <c r="AJ604" i="10"/>
  <c r="AO604" i="10" s="1"/>
  <c r="AN603" i="10"/>
  <c r="AS603" i="10" s="1"/>
  <c r="AM603" i="10"/>
  <c r="AR603" i="10" s="1"/>
  <c r="AL603" i="10"/>
  <c r="AQ603" i="10" s="1"/>
  <c r="AK603" i="10"/>
  <c r="AP603" i="10" s="1"/>
  <c r="AJ603" i="10"/>
  <c r="AO603" i="10" s="1"/>
  <c r="AN602" i="10"/>
  <c r="AS602" i="10" s="1"/>
  <c r="AM602" i="10"/>
  <c r="AR602" i="10" s="1"/>
  <c r="AL602" i="10"/>
  <c r="AQ602" i="10" s="1"/>
  <c r="AK602" i="10"/>
  <c r="AP602" i="10" s="1"/>
  <c r="AJ602" i="10"/>
  <c r="AO602" i="10" s="1"/>
  <c r="AN601" i="10"/>
  <c r="AS601" i="10" s="1"/>
  <c r="AM601" i="10"/>
  <c r="AR601" i="10" s="1"/>
  <c r="AL601" i="10"/>
  <c r="AQ601" i="10" s="1"/>
  <c r="AK601" i="10"/>
  <c r="AP601" i="10" s="1"/>
  <c r="AJ601" i="10"/>
  <c r="AO601" i="10" s="1"/>
  <c r="AN600" i="10"/>
  <c r="AS600" i="10" s="1"/>
  <c r="AM600" i="10"/>
  <c r="AR600" i="10" s="1"/>
  <c r="AL600" i="10"/>
  <c r="AQ600" i="10" s="1"/>
  <c r="AK600" i="10"/>
  <c r="AP600" i="10" s="1"/>
  <c r="AJ600" i="10"/>
  <c r="AO600" i="10" s="1"/>
  <c r="AN599" i="10"/>
  <c r="AS599" i="10" s="1"/>
  <c r="AM599" i="10"/>
  <c r="AR599" i="10" s="1"/>
  <c r="AL599" i="10"/>
  <c r="AQ599" i="10" s="1"/>
  <c r="AK599" i="10"/>
  <c r="AP599" i="10" s="1"/>
  <c r="AJ599" i="10"/>
  <c r="AO599" i="10" s="1"/>
  <c r="AN598" i="10"/>
  <c r="AS598" i="10" s="1"/>
  <c r="AM598" i="10"/>
  <c r="AR598" i="10" s="1"/>
  <c r="AL598" i="10"/>
  <c r="AQ598" i="10" s="1"/>
  <c r="AK598" i="10"/>
  <c r="AP598" i="10" s="1"/>
  <c r="AJ598" i="10"/>
  <c r="AO598" i="10" s="1"/>
  <c r="AN597" i="10"/>
  <c r="AM597" i="10"/>
  <c r="AL597" i="10"/>
  <c r="AK597" i="10"/>
  <c r="AJ597" i="10"/>
  <c r="AN595" i="10"/>
  <c r="AS595" i="10" s="1"/>
  <c r="AM595" i="10"/>
  <c r="AR595" i="10" s="1"/>
  <c r="AL595" i="10"/>
  <c r="AQ595" i="10" s="1"/>
  <c r="AK595" i="10"/>
  <c r="AP595" i="10" s="1"/>
  <c r="AJ595" i="10"/>
  <c r="AO595" i="10" s="1"/>
  <c r="AN594" i="10"/>
  <c r="AS594" i="10" s="1"/>
  <c r="AM594" i="10"/>
  <c r="AR594" i="10" s="1"/>
  <c r="AL594" i="10"/>
  <c r="AQ594" i="10" s="1"/>
  <c r="AK594" i="10"/>
  <c r="AP594" i="10" s="1"/>
  <c r="AJ594" i="10"/>
  <c r="AO594" i="10" s="1"/>
  <c r="AN593" i="10"/>
  <c r="AS593" i="10" s="1"/>
  <c r="AM593" i="10"/>
  <c r="AR593" i="10" s="1"/>
  <c r="AL593" i="10"/>
  <c r="AQ593" i="10" s="1"/>
  <c r="AK593" i="10"/>
  <c r="AP593" i="10" s="1"/>
  <c r="AJ593" i="10"/>
  <c r="AO593" i="10" s="1"/>
  <c r="AN592" i="10"/>
  <c r="AS592" i="10" s="1"/>
  <c r="AM592" i="10"/>
  <c r="AR592" i="10" s="1"/>
  <c r="AL592" i="10"/>
  <c r="AQ592" i="10" s="1"/>
  <c r="AK592" i="10"/>
  <c r="AP592" i="10" s="1"/>
  <c r="AJ592" i="10"/>
  <c r="AO592" i="10" s="1"/>
  <c r="AN591" i="10"/>
  <c r="AM591" i="10"/>
  <c r="AL591" i="10"/>
  <c r="AK591" i="10"/>
  <c r="AJ591" i="10"/>
  <c r="AN589" i="10"/>
  <c r="AS589" i="10" s="1"/>
  <c r="AM589" i="10"/>
  <c r="AR589" i="10" s="1"/>
  <c r="AL589" i="10"/>
  <c r="AQ589" i="10" s="1"/>
  <c r="AK589" i="10"/>
  <c r="AP589" i="10" s="1"/>
  <c r="AJ589" i="10"/>
  <c r="AO589" i="10" s="1"/>
  <c r="AN588" i="10"/>
  <c r="AS588" i="10" s="1"/>
  <c r="AM588" i="10"/>
  <c r="AR588" i="10" s="1"/>
  <c r="AL588" i="10"/>
  <c r="AQ588" i="10" s="1"/>
  <c r="AK588" i="10"/>
  <c r="AP588" i="10" s="1"/>
  <c r="AJ588" i="10"/>
  <c r="AO588" i="10" s="1"/>
  <c r="AN587" i="10"/>
  <c r="AS587" i="10" s="1"/>
  <c r="AM587" i="10"/>
  <c r="AR587" i="10" s="1"/>
  <c r="AL587" i="10"/>
  <c r="AQ587" i="10" s="1"/>
  <c r="AK587" i="10"/>
  <c r="AP587" i="10" s="1"/>
  <c r="AJ587" i="10"/>
  <c r="AO587" i="10" s="1"/>
  <c r="AN586" i="10"/>
  <c r="AS586" i="10" s="1"/>
  <c r="AM586" i="10"/>
  <c r="AR586" i="10" s="1"/>
  <c r="AL586" i="10"/>
  <c r="AQ586" i="10" s="1"/>
  <c r="AK586" i="10"/>
  <c r="AP586" i="10" s="1"/>
  <c r="AJ586" i="10"/>
  <c r="AO586" i="10" s="1"/>
  <c r="AN585" i="10"/>
  <c r="AS585" i="10" s="1"/>
  <c r="AM585" i="10"/>
  <c r="AR585" i="10" s="1"/>
  <c r="AL585" i="10"/>
  <c r="AQ585" i="10" s="1"/>
  <c r="AK585" i="10"/>
  <c r="AP585" i="10" s="1"/>
  <c r="AJ585" i="10"/>
  <c r="AO585" i="10" s="1"/>
  <c r="AN584" i="10"/>
  <c r="AS584" i="10" s="1"/>
  <c r="AM584" i="10"/>
  <c r="AR584" i="10" s="1"/>
  <c r="AL584" i="10"/>
  <c r="AQ584" i="10" s="1"/>
  <c r="AK584" i="10"/>
  <c r="AP584" i="10" s="1"/>
  <c r="AJ584" i="10"/>
  <c r="AO584" i="10" s="1"/>
  <c r="AN583" i="10"/>
  <c r="AS583" i="10" s="1"/>
  <c r="AM583" i="10"/>
  <c r="AR583" i="10" s="1"/>
  <c r="AL583" i="10"/>
  <c r="AQ583" i="10" s="1"/>
  <c r="AK583" i="10"/>
  <c r="AP583" i="10" s="1"/>
  <c r="AJ583" i="10"/>
  <c r="AO583" i="10" s="1"/>
  <c r="AN582" i="10"/>
  <c r="AS582" i="10" s="1"/>
  <c r="AM582" i="10"/>
  <c r="AR582" i="10" s="1"/>
  <c r="AL582" i="10"/>
  <c r="AQ582" i="10" s="1"/>
  <c r="AK582" i="10"/>
  <c r="AP582" i="10" s="1"/>
  <c r="AJ582" i="10"/>
  <c r="AO582" i="10" s="1"/>
  <c r="AN581" i="10"/>
  <c r="AS581" i="10" s="1"/>
  <c r="AM581" i="10"/>
  <c r="AR581" i="10" s="1"/>
  <c r="AL581" i="10"/>
  <c r="AQ581" i="10" s="1"/>
  <c r="AK581" i="10"/>
  <c r="AP581" i="10" s="1"/>
  <c r="AJ581" i="10"/>
  <c r="AO581" i="10" s="1"/>
  <c r="AN580" i="10"/>
  <c r="AS580" i="10" s="1"/>
  <c r="AM580" i="10"/>
  <c r="AR580" i="10" s="1"/>
  <c r="AL580" i="10"/>
  <c r="AQ580" i="10" s="1"/>
  <c r="AK580" i="10"/>
  <c r="AP580" i="10" s="1"/>
  <c r="AJ580" i="10"/>
  <c r="AO580" i="10" s="1"/>
  <c r="AN579" i="10"/>
  <c r="AS579" i="10" s="1"/>
  <c r="AM579" i="10"/>
  <c r="AR579" i="10" s="1"/>
  <c r="AL579" i="10"/>
  <c r="AQ579" i="10" s="1"/>
  <c r="AK579" i="10"/>
  <c r="AP579" i="10" s="1"/>
  <c r="AJ579" i="10"/>
  <c r="AO579" i="10" s="1"/>
  <c r="AN578" i="10"/>
  <c r="AS578" i="10" s="1"/>
  <c r="AM578" i="10"/>
  <c r="AR578" i="10" s="1"/>
  <c r="AL578" i="10"/>
  <c r="AQ578" i="10" s="1"/>
  <c r="AK578" i="10"/>
  <c r="AP578" i="10" s="1"/>
  <c r="AJ578" i="10"/>
  <c r="AO578" i="10" s="1"/>
  <c r="AN577" i="10"/>
  <c r="AM577" i="10"/>
  <c r="AL577" i="10"/>
  <c r="AK577" i="10"/>
  <c r="AJ577" i="10"/>
  <c r="AN575" i="10"/>
  <c r="AS575" i="10" s="1"/>
  <c r="AM575" i="10"/>
  <c r="AR575" i="10" s="1"/>
  <c r="AL575" i="10"/>
  <c r="AQ575" i="10" s="1"/>
  <c r="AK575" i="10"/>
  <c r="AP575" i="10" s="1"/>
  <c r="AJ575" i="10"/>
  <c r="AO575" i="10" s="1"/>
  <c r="AN574" i="10"/>
  <c r="AS574" i="10" s="1"/>
  <c r="AM574" i="10"/>
  <c r="AR574" i="10" s="1"/>
  <c r="AL574" i="10"/>
  <c r="AQ574" i="10" s="1"/>
  <c r="AK574" i="10"/>
  <c r="AP574" i="10" s="1"/>
  <c r="AJ574" i="10"/>
  <c r="AO574" i="10" s="1"/>
  <c r="AN573" i="10"/>
  <c r="AS573" i="10" s="1"/>
  <c r="AM573" i="10"/>
  <c r="AR573" i="10" s="1"/>
  <c r="AL573" i="10"/>
  <c r="AQ573" i="10" s="1"/>
  <c r="AK573" i="10"/>
  <c r="AP573" i="10" s="1"/>
  <c r="AJ573" i="10"/>
  <c r="AO573" i="10" s="1"/>
  <c r="AN572" i="10"/>
  <c r="AM572" i="10"/>
  <c r="AL572" i="10"/>
  <c r="AK572" i="10"/>
  <c r="AJ572" i="10"/>
  <c r="AN569" i="10"/>
  <c r="AS569" i="10" s="1"/>
  <c r="AM569" i="10"/>
  <c r="AR569" i="10" s="1"/>
  <c r="AL569" i="10"/>
  <c r="AQ569" i="10" s="1"/>
  <c r="AK569" i="10"/>
  <c r="AP569" i="10" s="1"/>
  <c r="AJ569" i="10"/>
  <c r="AO569" i="10" s="1"/>
  <c r="AN568" i="10"/>
  <c r="AS568" i="10" s="1"/>
  <c r="AM568" i="10"/>
  <c r="AR568" i="10" s="1"/>
  <c r="AL568" i="10"/>
  <c r="AQ568" i="10" s="1"/>
  <c r="AK568" i="10"/>
  <c r="AP568" i="10" s="1"/>
  <c r="AJ568" i="10"/>
  <c r="AO568" i="10" s="1"/>
  <c r="AN567" i="10"/>
  <c r="AM567" i="10"/>
  <c r="AL567" i="10"/>
  <c r="AK567" i="10"/>
  <c r="AJ567" i="10"/>
  <c r="AN565" i="10"/>
  <c r="AS565" i="10" s="1"/>
  <c r="AM565" i="10"/>
  <c r="AL565" i="10"/>
  <c r="AQ565" i="10" s="1"/>
  <c r="AK565" i="10"/>
  <c r="AP565" i="10" s="1"/>
  <c r="AJ565" i="10"/>
  <c r="AO565" i="10" s="1"/>
  <c r="AN564" i="10"/>
  <c r="AM564" i="10"/>
  <c r="AL564" i="10"/>
  <c r="AK564" i="10"/>
  <c r="AJ564" i="10"/>
  <c r="AN562" i="10"/>
  <c r="AS562" i="10" s="1"/>
  <c r="AM562" i="10"/>
  <c r="AR562" i="10" s="1"/>
  <c r="AL562" i="10"/>
  <c r="AQ562" i="10" s="1"/>
  <c r="AK562" i="10"/>
  <c r="AP562" i="10" s="1"/>
  <c r="AJ562" i="10"/>
  <c r="AO562" i="10" s="1"/>
  <c r="AN561" i="10"/>
  <c r="AS561" i="10" s="1"/>
  <c r="AM561" i="10"/>
  <c r="AR561" i="10" s="1"/>
  <c r="AL561" i="10"/>
  <c r="AQ561" i="10" s="1"/>
  <c r="AK561" i="10"/>
  <c r="AP561" i="10" s="1"/>
  <c r="AJ561" i="10"/>
  <c r="AO561" i="10" s="1"/>
  <c r="AN560" i="10"/>
  <c r="AS560" i="10" s="1"/>
  <c r="AM560" i="10"/>
  <c r="AR560" i="10" s="1"/>
  <c r="AL560" i="10"/>
  <c r="AQ560" i="10" s="1"/>
  <c r="AK560" i="10"/>
  <c r="AP560" i="10" s="1"/>
  <c r="AJ560" i="10"/>
  <c r="AO560" i="10" s="1"/>
  <c r="AN559" i="10"/>
  <c r="AS559" i="10" s="1"/>
  <c r="AM559" i="10"/>
  <c r="AR559" i="10" s="1"/>
  <c r="AL559" i="10"/>
  <c r="AQ559" i="10" s="1"/>
  <c r="AK559" i="10"/>
  <c r="AP559" i="10" s="1"/>
  <c r="AJ559" i="10"/>
  <c r="AO559" i="10" s="1"/>
  <c r="AN558" i="10"/>
  <c r="AS558" i="10" s="1"/>
  <c r="AM558" i="10"/>
  <c r="AR558" i="10" s="1"/>
  <c r="AL558" i="10"/>
  <c r="AQ558" i="10" s="1"/>
  <c r="AK558" i="10"/>
  <c r="AP558" i="10" s="1"/>
  <c r="AJ558" i="10"/>
  <c r="AO558" i="10" s="1"/>
  <c r="AN557" i="10"/>
  <c r="AS557" i="10" s="1"/>
  <c r="AM557" i="10"/>
  <c r="AR557" i="10" s="1"/>
  <c r="AL557" i="10"/>
  <c r="AQ557" i="10" s="1"/>
  <c r="AK557" i="10"/>
  <c r="AP557" i="10" s="1"/>
  <c r="AJ557" i="10"/>
  <c r="AO557" i="10" s="1"/>
  <c r="AN556" i="10"/>
  <c r="AS556" i="10" s="1"/>
  <c r="AM556" i="10"/>
  <c r="AR556" i="10" s="1"/>
  <c r="AL556" i="10"/>
  <c r="AQ556" i="10" s="1"/>
  <c r="AK556" i="10"/>
  <c r="AP556" i="10" s="1"/>
  <c r="AJ556" i="10"/>
  <c r="AO556" i="10" s="1"/>
  <c r="AN555" i="10"/>
  <c r="AS555" i="10" s="1"/>
  <c r="AM555" i="10"/>
  <c r="AR555" i="10" s="1"/>
  <c r="AL555" i="10"/>
  <c r="AQ555" i="10" s="1"/>
  <c r="AK555" i="10"/>
  <c r="AP555" i="10" s="1"/>
  <c r="AJ555" i="10"/>
  <c r="AO555" i="10" s="1"/>
  <c r="AN554" i="10"/>
  <c r="AM554" i="10"/>
  <c r="AL554" i="10"/>
  <c r="AK554" i="10"/>
  <c r="AJ554" i="10"/>
  <c r="AN552" i="10"/>
  <c r="AS552" i="10" s="1"/>
  <c r="AM552" i="10"/>
  <c r="AR552" i="10" s="1"/>
  <c r="AL552" i="10"/>
  <c r="AQ552" i="10" s="1"/>
  <c r="AK552" i="10"/>
  <c r="AP552" i="10" s="1"/>
  <c r="AJ552" i="10"/>
  <c r="AO552" i="10" s="1"/>
  <c r="AN551" i="10"/>
  <c r="AS551" i="10" s="1"/>
  <c r="AM551" i="10"/>
  <c r="AR551" i="10" s="1"/>
  <c r="AL551" i="10"/>
  <c r="AQ551" i="10" s="1"/>
  <c r="AK551" i="10"/>
  <c r="AP551" i="10" s="1"/>
  <c r="AJ551" i="10"/>
  <c r="AO551" i="10" s="1"/>
  <c r="AN550" i="10"/>
  <c r="AS550" i="10" s="1"/>
  <c r="AM550" i="10"/>
  <c r="AR550" i="10" s="1"/>
  <c r="AL550" i="10"/>
  <c r="AQ550" i="10" s="1"/>
  <c r="AK550" i="10"/>
  <c r="AP550" i="10" s="1"/>
  <c r="AJ550" i="10"/>
  <c r="AO550" i="10" s="1"/>
  <c r="AN549" i="10"/>
  <c r="AS549" i="10" s="1"/>
  <c r="AM549" i="10"/>
  <c r="AR549" i="10" s="1"/>
  <c r="AL549" i="10"/>
  <c r="AQ549" i="10" s="1"/>
  <c r="AK549" i="10"/>
  <c r="AP549" i="10" s="1"/>
  <c r="AJ549" i="10"/>
  <c r="AO549" i="10" s="1"/>
  <c r="AN548" i="10"/>
  <c r="AS548" i="10" s="1"/>
  <c r="AM548" i="10"/>
  <c r="AR548" i="10" s="1"/>
  <c r="AL548" i="10"/>
  <c r="AQ548" i="10" s="1"/>
  <c r="AK548" i="10"/>
  <c r="AP548" i="10" s="1"/>
  <c r="AJ548" i="10"/>
  <c r="AO548" i="10" s="1"/>
  <c r="AN547" i="10"/>
  <c r="AS547" i="10" s="1"/>
  <c r="AM547" i="10"/>
  <c r="AR547" i="10" s="1"/>
  <c r="AL547" i="10"/>
  <c r="AQ547" i="10" s="1"/>
  <c r="AK547" i="10"/>
  <c r="AP547" i="10" s="1"/>
  <c r="AJ547" i="10"/>
  <c r="AO547" i="10" s="1"/>
  <c r="AN546" i="10"/>
  <c r="AS546" i="10" s="1"/>
  <c r="AM546" i="10"/>
  <c r="AR546" i="10" s="1"/>
  <c r="AL546" i="10"/>
  <c r="AQ546" i="10" s="1"/>
  <c r="AK546" i="10"/>
  <c r="AP546" i="10" s="1"/>
  <c r="AJ546" i="10"/>
  <c r="AO546" i="10" s="1"/>
  <c r="AN545" i="10"/>
  <c r="AS545" i="10" s="1"/>
  <c r="AM545" i="10"/>
  <c r="AR545" i="10" s="1"/>
  <c r="AL545" i="10"/>
  <c r="AQ545" i="10" s="1"/>
  <c r="AK545" i="10"/>
  <c r="AP545" i="10" s="1"/>
  <c r="AJ545" i="10"/>
  <c r="AO545" i="10" s="1"/>
  <c r="AN544" i="10"/>
  <c r="AS544" i="10" s="1"/>
  <c r="AM544" i="10"/>
  <c r="AR544" i="10" s="1"/>
  <c r="AL544" i="10"/>
  <c r="AQ544" i="10" s="1"/>
  <c r="AK544" i="10"/>
  <c r="AP544" i="10" s="1"/>
  <c r="AJ544" i="10"/>
  <c r="AO544" i="10" s="1"/>
  <c r="AN543" i="10"/>
  <c r="AS543" i="10" s="1"/>
  <c r="AM543" i="10"/>
  <c r="AR543" i="10" s="1"/>
  <c r="AL543" i="10"/>
  <c r="AQ543" i="10" s="1"/>
  <c r="AK543" i="10"/>
  <c r="AP543" i="10" s="1"/>
  <c r="AJ543" i="10"/>
  <c r="AO543" i="10" s="1"/>
  <c r="AN542" i="10"/>
  <c r="AS542" i="10" s="1"/>
  <c r="AM542" i="10"/>
  <c r="AR542" i="10" s="1"/>
  <c r="AL542" i="10"/>
  <c r="AQ542" i="10" s="1"/>
  <c r="AK542" i="10"/>
  <c r="AP542" i="10" s="1"/>
  <c r="AJ542" i="10"/>
  <c r="AO542" i="10" s="1"/>
  <c r="AN541" i="10"/>
  <c r="AS541" i="10" s="1"/>
  <c r="AM541" i="10"/>
  <c r="AR541" i="10" s="1"/>
  <c r="AL541" i="10"/>
  <c r="AQ541" i="10" s="1"/>
  <c r="AK541" i="10"/>
  <c r="AP541" i="10" s="1"/>
  <c r="AJ541" i="10"/>
  <c r="AO541" i="10" s="1"/>
  <c r="AN540" i="10"/>
  <c r="AS540" i="10" s="1"/>
  <c r="AM540" i="10"/>
  <c r="AR540" i="10" s="1"/>
  <c r="AL540" i="10"/>
  <c r="AQ540" i="10" s="1"/>
  <c r="AK540" i="10"/>
  <c r="AP540" i="10" s="1"/>
  <c r="AJ540" i="10"/>
  <c r="AO540" i="10" s="1"/>
  <c r="AN539" i="10"/>
  <c r="AS539" i="10" s="1"/>
  <c r="AM539" i="10"/>
  <c r="AR539" i="10" s="1"/>
  <c r="AL539" i="10"/>
  <c r="AQ539" i="10" s="1"/>
  <c r="AK539" i="10"/>
  <c r="AP539" i="10" s="1"/>
  <c r="AJ539" i="10"/>
  <c r="AO539" i="10" s="1"/>
  <c r="AN538" i="10"/>
  <c r="AS538" i="10" s="1"/>
  <c r="AM538" i="10"/>
  <c r="AR538" i="10" s="1"/>
  <c r="AL538" i="10"/>
  <c r="AQ538" i="10" s="1"/>
  <c r="AK538" i="10"/>
  <c r="AP538" i="10" s="1"/>
  <c r="AJ538" i="10"/>
  <c r="AO538" i="10" s="1"/>
  <c r="AN537" i="10"/>
  <c r="AS537" i="10" s="1"/>
  <c r="AM537" i="10"/>
  <c r="AR537" i="10" s="1"/>
  <c r="AL537" i="10"/>
  <c r="AQ537" i="10" s="1"/>
  <c r="AK537" i="10"/>
  <c r="AP537" i="10" s="1"/>
  <c r="AJ537" i="10"/>
  <c r="AO537" i="10" s="1"/>
  <c r="AN536" i="10"/>
  <c r="AM536" i="10"/>
  <c r="AL536" i="10"/>
  <c r="AK536" i="10"/>
  <c r="AJ536" i="10"/>
  <c r="AN533" i="10"/>
  <c r="AS533" i="10" s="1"/>
  <c r="AM533" i="10"/>
  <c r="AR533" i="10" s="1"/>
  <c r="AL533" i="10"/>
  <c r="AQ533" i="10" s="1"/>
  <c r="AK533" i="10"/>
  <c r="AP533" i="10" s="1"/>
  <c r="AJ533" i="10"/>
  <c r="AO533" i="10" s="1"/>
  <c r="AN532" i="10"/>
  <c r="AS532" i="10" s="1"/>
  <c r="AM532" i="10"/>
  <c r="AR532" i="10" s="1"/>
  <c r="AL532" i="10"/>
  <c r="AQ532" i="10" s="1"/>
  <c r="AK532" i="10"/>
  <c r="AP532" i="10" s="1"/>
  <c r="AJ532" i="10"/>
  <c r="AO532" i="10" s="1"/>
  <c r="AN531" i="10"/>
  <c r="AS531" i="10" s="1"/>
  <c r="AM531" i="10"/>
  <c r="AR531" i="10" s="1"/>
  <c r="AL531" i="10"/>
  <c r="AQ531" i="10" s="1"/>
  <c r="AK531" i="10"/>
  <c r="AP531" i="10" s="1"/>
  <c r="AJ531" i="10"/>
  <c r="AO531" i="10" s="1"/>
  <c r="AN530" i="10"/>
  <c r="AM530" i="10"/>
  <c r="AL530" i="10"/>
  <c r="AK530" i="10"/>
  <c r="AJ530" i="10"/>
  <c r="AN528" i="10"/>
  <c r="AN527" i="10" s="1"/>
  <c r="AM528" i="10"/>
  <c r="AM527" i="10" s="1"/>
  <c r="AL528" i="10"/>
  <c r="AK528" i="10"/>
  <c r="AK527" i="10" s="1"/>
  <c r="AJ528" i="10"/>
  <c r="AJ527" i="10" s="1"/>
  <c r="AN526" i="10"/>
  <c r="AS526" i="10" s="1"/>
  <c r="AM526" i="10"/>
  <c r="AR526" i="10" s="1"/>
  <c r="AL526" i="10"/>
  <c r="AQ526" i="10" s="1"/>
  <c r="AK526" i="10"/>
  <c r="AP526" i="10" s="1"/>
  <c r="AJ526" i="10"/>
  <c r="AO526" i="10" s="1"/>
  <c r="AN525" i="10"/>
  <c r="AS525" i="10" s="1"/>
  <c r="AM525" i="10"/>
  <c r="AR525" i="10" s="1"/>
  <c r="AL525" i="10"/>
  <c r="AQ525" i="10" s="1"/>
  <c r="AK525" i="10"/>
  <c r="AP525" i="10" s="1"/>
  <c r="AJ525" i="10"/>
  <c r="AO525" i="10" s="1"/>
  <c r="AN524" i="10"/>
  <c r="AS524" i="10" s="1"/>
  <c r="AM524" i="10"/>
  <c r="AR524" i="10" s="1"/>
  <c r="AL524" i="10"/>
  <c r="AQ524" i="10" s="1"/>
  <c r="AK524" i="10"/>
  <c r="AP524" i="10" s="1"/>
  <c r="AJ524" i="10"/>
  <c r="AO524" i="10" s="1"/>
  <c r="AN523" i="10"/>
  <c r="AS523" i="10" s="1"/>
  <c r="AM523" i="10"/>
  <c r="AR523" i="10" s="1"/>
  <c r="AL523" i="10"/>
  <c r="AQ523" i="10" s="1"/>
  <c r="AK523" i="10"/>
  <c r="AP523" i="10" s="1"/>
  <c r="AJ523" i="10"/>
  <c r="AO523" i="10" s="1"/>
  <c r="AN522" i="10"/>
  <c r="AS522" i="10" s="1"/>
  <c r="AM522" i="10"/>
  <c r="AR522" i="10" s="1"/>
  <c r="AL522" i="10"/>
  <c r="AQ522" i="10" s="1"/>
  <c r="AK522" i="10"/>
  <c r="AP522" i="10" s="1"/>
  <c r="AJ522" i="10"/>
  <c r="AO522" i="10" s="1"/>
  <c r="AN521" i="10"/>
  <c r="AM521" i="10"/>
  <c r="AL521" i="10"/>
  <c r="AK521" i="10"/>
  <c r="AJ521" i="10"/>
  <c r="AN519" i="10"/>
  <c r="AS519" i="10" s="1"/>
  <c r="AM519" i="10"/>
  <c r="AR519" i="10" s="1"/>
  <c r="AL519" i="10"/>
  <c r="AQ519" i="10" s="1"/>
  <c r="AK519" i="10"/>
  <c r="AP519" i="10" s="1"/>
  <c r="AJ519" i="10"/>
  <c r="AO519" i="10" s="1"/>
  <c r="AN518" i="10"/>
  <c r="AS518" i="10" s="1"/>
  <c r="AM518" i="10"/>
  <c r="AR518" i="10" s="1"/>
  <c r="AL518" i="10"/>
  <c r="AQ518" i="10" s="1"/>
  <c r="AK518" i="10"/>
  <c r="AP518" i="10" s="1"/>
  <c r="AJ518" i="10"/>
  <c r="AO518" i="10" s="1"/>
  <c r="AN517" i="10"/>
  <c r="AS517" i="10" s="1"/>
  <c r="AM517" i="10"/>
  <c r="AR517" i="10" s="1"/>
  <c r="AL517" i="10"/>
  <c r="AQ517" i="10" s="1"/>
  <c r="AK517" i="10"/>
  <c r="AP517" i="10" s="1"/>
  <c r="AJ517" i="10"/>
  <c r="AO517" i="10" s="1"/>
  <c r="AN516" i="10"/>
  <c r="AS516" i="10" s="1"/>
  <c r="AM516" i="10"/>
  <c r="AR516" i="10" s="1"/>
  <c r="AL516" i="10"/>
  <c r="AQ516" i="10" s="1"/>
  <c r="AK516" i="10"/>
  <c r="AP516" i="10" s="1"/>
  <c r="AJ516" i="10"/>
  <c r="AO516" i="10" s="1"/>
  <c r="AN515" i="10"/>
  <c r="AS515" i="10" s="1"/>
  <c r="AM515" i="10"/>
  <c r="AR515" i="10" s="1"/>
  <c r="AL515" i="10"/>
  <c r="AQ515" i="10" s="1"/>
  <c r="AK515" i="10"/>
  <c r="AP515" i="10" s="1"/>
  <c r="AJ515" i="10"/>
  <c r="AO515" i="10" s="1"/>
  <c r="AN514" i="10"/>
  <c r="AS514" i="10" s="1"/>
  <c r="AM514" i="10"/>
  <c r="AR514" i="10" s="1"/>
  <c r="AL514" i="10"/>
  <c r="AQ514" i="10" s="1"/>
  <c r="AK514" i="10"/>
  <c r="AP514" i="10" s="1"/>
  <c r="AJ514" i="10"/>
  <c r="AO514" i="10" s="1"/>
  <c r="AN513" i="10"/>
  <c r="AS513" i="10" s="1"/>
  <c r="AM513" i="10"/>
  <c r="AR513" i="10" s="1"/>
  <c r="AL513" i="10"/>
  <c r="AQ513" i="10" s="1"/>
  <c r="AK513" i="10"/>
  <c r="AP513" i="10" s="1"/>
  <c r="AJ513" i="10"/>
  <c r="AO513" i="10" s="1"/>
  <c r="AN512" i="10"/>
  <c r="AS512" i="10" s="1"/>
  <c r="AM512" i="10"/>
  <c r="AR512" i="10" s="1"/>
  <c r="AL512" i="10"/>
  <c r="AQ512" i="10" s="1"/>
  <c r="AK512" i="10"/>
  <c r="AP512" i="10" s="1"/>
  <c r="AJ512" i="10"/>
  <c r="AO512" i="10" s="1"/>
  <c r="AN511" i="10"/>
  <c r="AS511" i="10" s="1"/>
  <c r="AM511" i="10"/>
  <c r="AR511" i="10" s="1"/>
  <c r="AL511" i="10"/>
  <c r="AQ511" i="10" s="1"/>
  <c r="AK511" i="10"/>
  <c r="AP511" i="10" s="1"/>
  <c r="AJ511" i="10"/>
  <c r="AO511" i="10" s="1"/>
  <c r="AN510" i="10"/>
  <c r="AS510" i="10" s="1"/>
  <c r="AM510" i="10"/>
  <c r="AR510" i="10" s="1"/>
  <c r="AL510" i="10"/>
  <c r="AQ510" i="10" s="1"/>
  <c r="AK510" i="10"/>
  <c r="AP510" i="10" s="1"/>
  <c r="AJ510" i="10"/>
  <c r="AO510" i="10" s="1"/>
  <c r="AN509" i="10"/>
  <c r="AS509" i="10" s="1"/>
  <c r="AM509" i="10"/>
  <c r="AR509" i="10" s="1"/>
  <c r="AL509" i="10"/>
  <c r="AQ509" i="10" s="1"/>
  <c r="AK509" i="10"/>
  <c r="AP509" i="10" s="1"/>
  <c r="AJ509" i="10"/>
  <c r="AO509" i="10" s="1"/>
  <c r="AN508" i="10"/>
  <c r="AS508" i="10" s="1"/>
  <c r="AM508" i="10"/>
  <c r="AR508" i="10" s="1"/>
  <c r="AL508" i="10"/>
  <c r="AQ508" i="10" s="1"/>
  <c r="AK508" i="10"/>
  <c r="AP508" i="10" s="1"/>
  <c r="AJ508" i="10"/>
  <c r="AO508" i="10" s="1"/>
  <c r="AN507" i="10"/>
  <c r="AS507" i="10" s="1"/>
  <c r="AM507" i="10"/>
  <c r="AR507" i="10" s="1"/>
  <c r="AL507" i="10"/>
  <c r="AQ507" i="10" s="1"/>
  <c r="AK507" i="10"/>
  <c r="AP507" i="10" s="1"/>
  <c r="AJ507" i="10"/>
  <c r="AO507" i="10" s="1"/>
  <c r="AN506" i="10"/>
  <c r="AS506" i="10" s="1"/>
  <c r="AM506" i="10"/>
  <c r="AR506" i="10" s="1"/>
  <c r="AL506" i="10"/>
  <c r="AQ506" i="10" s="1"/>
  <c r="AK506" i="10"/>
  <c r="AP506" i="10" s="1"/>
  <c r="AJ506" i="10"/>
  <c r="AO506" i="10" s="1"/>
  <c r="AN505" i="10"/>
  <c r="AS505" i="10" s="1"/>
  <c r="AM505" i="10"/>
  <c r="AR505" i="10" s="1"/>
  <c r="AL505" i="10"/>
  <c r="AQ505" i="10" s="1"/>
  <c r="AK505" i="10"/>
  <c r="AP505" i="10" s="1"/>
  <c r="AJ505" i="10"/>
  <c r="AO505" i="10" s="1"/>
  <c r="AN504" i="10"/>
  <c r="AS504" i="10" s="1"/>
  <c r="AM504" i="10"/>
  <c r="AR504" i="10" s="1"/>
  <c r="AL504" i="10"/>
  <c r="AQ504" i="10" s="1"/>
  <c r="AK504" i="10"/>
  <c r="AP504" i="10" s="1"/>
  <c r="AJ504" i="10"/>
  <c r="AO504" i="10" s="1"/>
  <c r="AN503" i="10"/>
  <c r="AS503" i="10" s="1"/>
  <c r="AM503" i="10"/>
  <c r="AR503" i="10" s="1"/>
  <c r="AL503" i="10"/>
  <c r="AQ503" i="10" s="1"/>
  <c r="AK503" i="10"/>
  <c r="AP503" i="10" s="1"/>
  <c r="AJ503" i="10"/>
  <c r="AO503" i="10" s="1"/>
  <c r="AN502" i="10"/>
  <c r="AS502" i="10" s="1"/>
  <c r="AM502" i="10"/>
  <c r="AR502" i="10" s="1"/>
  <c r="AL502" i="10"/>
  <c r="AQ502" i="10" s="1"/>
  <c r="AK502" i="10"/>
  <c r="AP502" i="10" s="1"/>
  <c r="AJ502" i="10"/>
  <c r="AO502" i="10" s="1"/>
  <c r="AN501" i="10"/>
  <c r="AS501" i="10" s="1"/>
  <c r="AM501" i="10"/>
  <c r="AR501" i="10" s="1"/>
  <c r="AL501" i="10"/>
  <c r="AQ501" i="10" s="1"/>
  <c r="AK501" i="10"/>
  <c r="AP501" i="10" s="1"/>
  <c r="AJ501" i="10"/>
  <c r="AO501" i="10" s="1"/>
  <c r="AN500" i="10"/>
  <c r="AS500" i="10" s="1"/>
  <c r="AM500" i="10"/>
  <c r="AR500" i="10" s="1"/>
  <c r="AL500" i="10"/>
  <c r="AQ500" i="10" s="1"/>
  <c r="AK500" i="10"/>
  <c r="AP500" i="10" s="1"/>
  <c r="AJ500" i="10"/>
  <c r="AO500" i="10" s="1"/>
  <c r="AN499" i="10"/>
  <c r="AS499" i="10" s="1"/>
  <c r="AM499" i="10"/>
  <c r="AR499" i="10" s="1"/>
  <c r="AL499" i="10"/>
  <c r="AQ499" i="10" s="1"/>
  <c r="AK499" i="10"/>
  <c r="AP499" i="10" s="1"/>
  <c r="AJ499" i="10"/>
  <c r="AO499" i="10" s="1"/>
  <c r="AN498" i="10"/>
  <c r="AM498" i="10"/>
  <c r="AL498" i="10"/>
  <c r="AK498" i="10"/>
  <c r="AJ498" i="10"/>
  <c r="AN496" i="10"/>
  <c r="AS496" i="10" s="1"/>
  <c r="AM496" i="10"/>
  <c r="AR496" i="10" s="1"/>
  <c r="AL496" i="10"/>
  <c r="AQ496" i="10" s="1"/>
  <c r="AK496" i="10"/>
  <c r="AP496" i="10" s="1"/>
  <c r="AJ496" i="10"/>
  <c r="AO496" i="10" s="1"/>
  <c r="AN495" i="10"/>
  <c r="AS495" i="10" s="1"/>
  <c r="AM495" i="10"/>
  <c r="AR495" i="10" s="1"/>
  <c r="AL495" i="10"/>
  <c r="AQ495" i="10" s="1"/>
  <c r="AK495" i="10"/>
  <c r="AP495" i="10" s="1"/>
  <c r="AJ495" i="10"/>
  <c r="AO495" i="10" s="1"/>
  <c r="AN494" i="10"/>
  <c r="AM494" i="10"/>
  <c r="AL494" i="10"/>
  <c r="AK494" i="10"/>
  <c r="AJ494" i="10"/>
  <c r="AN490" i="10"/>
  <c r="AS490" i="10" s="1"/>
  <c r="AM490" i="10"/>
  <c r="AR490" i="10" s="1"/>
  <c r="AL490" i="10"/>
  <c r="AQ490" i="10" s="1"/>
  <c r="AK490" i="10"/>
  <c r="AP490" i="10" s="1"/>
  <c r="AJ490" i="10"/>
  <c r="AO490" i="10" s="1"/>
  <c r="AN489" i="10"/>
  <c r="AM489" i="10"/>
  <c r="AL489" i="10"/>
  <c r="AK489" i="10"/>
  <c r="AJ489" i="10"/>
  <c r="AN487" i="10"/>
  <c r="AS487" i="10" s="1"/>
  <c r="AM487" i="10"/>
  <c r="AR487" i="10" s="1"/>
  <c r="AL487" i="10"/>
  <c r="AQ487" i="10" s="1"/>
  <c r="AK487" i="10"/>
  <c r="AP487" i="10" s="1"/>
  <c r="AJ487" i="10"/>
  <c r="AO487" i="10" s="1"/>
  <c r="AN486" i="10"/>
  <c r="AS486" i="10" s="1"/>
  <c r="AM486" i="10"/>
  <c r="AR486" i="10" s="1"/>
  <c r="AL486" i="10"/>
  <c r="AQ486" i="10" s="1"/>
  <c r="AK486" i="10"/>
  <c r="AP486" i="10" s="1"/>
  <c r="AJ486" i="10"/>
  <c r="AO486" i="10" s="1"/>
  <c r="AN485" i="10"/>
  <c r="AS485" i="10" s="1"/>
  <c r="AM485" i="10"/>
  <c r="AR485" i="10" s="1"/>
  <c r="AL485" i="10"/>
  <c r="AQ485" i="10" s="1"/>
  <c r="AK485" i="10"/>
  <c r="AP485" i="10" s="1"/>
  <c r="AJ485" i="10"/>
  <c r="AO485" i="10" s="1"/>
  <c r="AN484" i="10"/>
  <c r="AM484" i="10"/>
  <c r="AL484" i="10"/>
  <c r="AK484" i="10"/>
  <c r="AJ484" i="10"/>
  <c r="AN482" i="10"/>
  <c r="AS482" i="10" s="1"/>
  <c r="AM482" i="10"/>
  <c r="AR482" i="10" s="1"/>
  <c r="AL482" i="10"/>
  <c r="AQ482" i="10" s="1"/>
  <c r="AK482" i="10"/>
  <c r="AP482" i="10" s="1"/>
  <c r="AJ482" i="10"/>
  <c r="AO482" i="10" s="1"/>
  <c r="AN481" i="10"/>
  <c r="AS481" i="10" s="1"/>
  <c r="AM481" i="10"/>
  <c r="AR481" i="10" s="1"/>
  <c r="AL481" i="10"/>
  <c r="AQ481" i="10" s="1"/>
  <c r="AK481" i="10"/>
  <c r="AP481" i="10" s="1"/>
  <c r="AJ481" i="10"/>
  <c r="AO481" i="10" s="1"/>
  <c r="AN480" i="10"/>
  <c r="AS480" i="10" s="1"/>
  <c r="AM480" i="10"/>
  <c r="AR480" i="10" s="1"/>
  <c r="AL480" i="10"/>
  <c r="AQ480" i="10" s="1"/>
  <c r="AK480" i="10"/>
  <c r="AP480" i="10" s="1"/>
  <c r="AJ480" i="10"/>
  <c r="AO480" i="10" s="1"/>
  <c r="AN479" i="10"/>
  <c r="AM479" i="10"/>
  <c r="AL479" i="10"/>
  <c r="AK479" i="10"/>
  <c r="AJ479" i="10"/>
  <c r="AN477" i="10"/>
  <c r="AS477" i="10" s="1"/>
  <c r="AM477" i="10"/>
  <c r="AR477" i="10" s="1"/>
  <c r="AL477" i="10"/>
  <c r="AQ477" i="10" s="1"/>
  <c r="AK477" i="10"/>
  <c r="AP477" i="10" s="1"/>
  <c r="AJ477" i="10"/>
  <c r="AO477" i="10" s="1"/>
  <c r="AN476" i="10"/>
  <c r="AS476" i="10" s="1"/>
  <c r="AM476" i="10"/>
  <c r="AR476" i="10" s="1"/>
  <c r="AL476" i="10"/>
  <c r="AQ476" i="10" s="1"/>
  <c r="AK476" i="10"/>
  <c r="AP476" i="10" s="1"/>
  <c r="AJ476" i="10"/>
  <c r="AO476" i="10" s="1"/>
  <c r="AN475" i="10"/>
  <c r="AS475" i="10" s="1"/>
  <c r="AM475" i="10"/>
  <c r="AR475" i="10" s="1"/>
  <c r="AL475" i="10"/>
  <c r="AQ475" i="10" s="1"/>
  <c r="AK475" i="10"/>
  <c r="AP475" i="10" s="1"/>
  <c r="AJ475" i="10"/>
  <c r="AO475" i="10" s="1"/>
  <c r="AN474" i="10"/>
  <c r="AM474" i="10"/>
  <c r="AL474" i="10"/>
  <c r="AK474" i="10"/>
  <c r="AJ474" i="10"/>
  <c r="AN471" i="10"/>
  <c r="AS471" i="10" s="1"/>
  <c r="AM471" i="10"/>
  <c r="AR471" i="10" s="1"/>
  <c r="AL471" i="10"/>
  <c r="AQ471" i="10" s="1"/>
  <c r="AK471" i="10"/>
  <c r="AP471" i="10" s="1"/>
  <c r="AJ471" i="10"/>
  <c r="AO471" i="10" s="1"/>
  <c r="AN470" i="10"/>
  <c r="AS470" i="10" s="1"/>
  <c r="AM470" i="10"/>
  <c r="AR470" i="10" s="1"/>
  <c r="AL470" i="10"/>
  <c r="AQ470" i="10" s="1"/>
  <c r="AK470" i="10"/>
  <c r="AP470" i="10" s="1"/>
  <c r="AJ470" i="10"/>
  <c r="AO470" i="10" s="1"/>
  <c r="AN469" i="10"/>
  <c r="AS469" i="10" s="1"/>
  <c r="AM469" i="10"/>
  <c r="AR469" i="10" s="1"/>
  <c r="AL469" i="10"/>
  <c r="AQ469" i="10" s="1"/>
  <c r="AK469" i="10"/>
  <c r="AP469" i="10" s="1"/>
  <c r="AJ469" i="10"/>
  <c r="AO469" i="10" s="1"/>
  <c r="AN468" i="10"/>
  <c r="AS468" i="10" s="1"/>
  <c r="AM468" i="10"/>
  <c r="AR468" i="10" s="1"/>
  <c r="AL468" i="10"/>
  <c r="AQ468" i="10" s="1"/>
  <c r="AK468" i="10"/>
  <c r="AP468" i="10" s="1"/>
  <c r="AJ468" i="10"/>
  <c r="AO468" i="10" s="1"/>
  <c r="AN467" i="10"/>
  <c r="AS467" i="10" s="1"/>
  <c r="AM467" i="10"/>
  <c r="AR467" i="10" s="1"/>
  <c r="AL467" i="10"/>
  <c r="AQ467" i="10" s="1"/>
  <c r="AK467" i="10"/>
  <c r="AP467" i="10" s="1"/>
  <c r="AJ467" i="10"/>
  <c r="AO467" i="10" s="1"/>
  <c r="AN466" i="10"/>
  <c r="AS466" i="10" s="1"/>
  <c r="AM466" i="10"/>
  <c r="AR466" i="10" s="1"/>
  <c r="AL466" i="10"/>
  <c r="AQ466" i="10" s="1"/>
  <c r="AK466" i="10"/>
  <c r="AP466" i="10" s="1"/>
  <c r="AJ466" i="10"/>
  <c r="AO466" i="10" s="1"/>
  <c r="AN465" i="10"/>
  <c r="AS465" i="10" s="1"/>
  <c r="AM465" i="10"/>
  <c r="AR465" i="10" s="1"/>
  <c r="AL465" i="10"/>
  <c r="AQ465" i="10" s="1"/>
  <c r="AK465" i="10"/>
  <c r="AP465" i="10" s="1"/>
  <c r="AJ465" i="10"/>
  <c r="AO465" i="10" s="1"/>
  <c r="AN464" i="10"/>
  <c r="AS464" i="10" s="1"/>
  <c r="AM464" i="10"/>
  <c r="AR464" i="10" s="1"/>
  <c r="AL464" i="10"/>
  <c r="AQ464" i="10" s="1"/>
  <c r="AK464" i="10"/>
  <c r="AP464" i="10" s="1"/>
  <c r="AJ464" i="10"/>
  <c r="AO464" i="10" s="1"/>
  <c r="AN463" i="10"/>
  <c r="AM463" i="10"/>
  <c r="AL463" i="10"/>
  <c r="AK463" i="10"/>
  <c r="AJ463" i="10"/>
  <c r="AN461" i="10"/>
  <c r="AS461" i="10" s="1"/>
  <c r="AM461" i="10"/>
  <c r="AR461" i="10" s="1"/>
  <c r="AL461" i="10"/>
  <c r="AQ461" i="10" s="1"/>
  <c r="AK461" i="10"/>
  <c r="AP461" i="10" s="1"/>
  <c r="AJ461" i="10"/>
  <c r="AO461" i="10" s="1"/>
  <c r="AN460" i="10"/>
  <c r="AS460" i="10" s="1"/>
  <c r="AM460" i="10"/>
  <c r="AR460" i="10" s="1"/>
  <c r="AL460" i="10"/>
  <c r="AQ460" i="10" s="1"/>
  <c r="AK460" i="10"/>
  <c r="AP460" i="10" s="1"/>
  <c r="AJ460" i="10"/>
  <c r="AO460" i="10" s="1"/>
  <c r="AN459" i="10"/>
  <c r="AS459" i="10" s="1"/>
  <c r="AM459" i="10"/>
  <c r="AR459" i="10" s="1"/>
  <c r="AL459" i="10"/>
  <c r="AQ459" i="10" s="1"/>
  <c r="AK459" i="10"/>
  <c r="AP459" i="10" s="1"/>
  <c r="AJ459" i="10"/>
  <c r="AO459" i="10" s="1"/>
  <c r="AN458" i="10"/>
  <c r="AS458" i="10" s="1"/>
  <c r="AM458" i="10"/>
  <c r="AR458" i="10" s="1"/>
  <c r="AL458" i="10"/>
  <c r="AQ458" i="10" s="1"/>
  <c r="AK458" i="10"/>
  <c r="AP458" i="10" s="1"/>
  <c r="AJ458" i="10"/>
  <c r="AO458" i="10" s="1"/>
  <c r="AN457" i="10"/>
  <c r="AM457" i="10"/>
  <c r="AL457" i="10"/>
  <c r="AK457" i="10"/>
  <c r="AJ457" i="10"/>
  <c r="AN455" i="10"/>
  <c r="AS455" i="10" s="1"/>
  <c r="AM455" i="10"/>
  <c r="AR455" i="10" s="1"/>
  <c r="AL455" i="10"/>
  <c r="AQ455" i="10" s="1"/>
  <c r="AK455" i="10"/>
  <c r="AP455" i="10" s="1"/>
  <c r="AJ455" i="10"/>
  <c r="AO455" i="10" s="1"/>
  <c r="AN454" i="10"/>
  <c r="AS454" i="10" s="1"/>
  <c r="AM454" i="10"/>
  <c r="AR454" i="10" s="1"/>
  <c r="AL454" i="10"/>
  <c r="AQ454" i="10" s="1"/>
  <c r="AK454" i="10"/>
  <c r="AP454" i="10" s="1"/>
  <c r="AJ454" i="10"/>
  <c r="AO454" i="10" s="1"/>
  <c r="AN453" i="10"/>
  <c r="AS453" i="10" s="1"/>
  <c r="AM453" i="10"/>
  <c r="AR453" i="10" s="1"/>
  <c r="AL453" i="10"/>
  <c r="AQ453" i="10" s="1"/>
  <c r="AK453" i="10"/>
  <c r="AP453" i="10" s="1"/>
  <c r="AJ453" i="10"/>
  <c r="AO453" i="10" s="1"/>
  <c r="AN452" i="10"/>
  <c r="AS452" i="10" s="1"/>
  <c r="AM452" i="10"/>
  <c r="AR452" i="10" s="1"/>
  <c r="AL452" i="10"/>
  <c r="AQ452" i="10" s="1"/>
  <c r="AK452" i="10"/>
  <c r="AP452" i="10" s="1"/>
  <c r="AJ452" i="10"/>
  <c r="AO452" i="10" s="1"/>
  <c r="AN451" i="10"/>
  <c r="AS451" i="10" s="1"/>
  <c r="AM451" i="10"/>
  <c r="AR451" i="10" s="1"/>
  <c r="AL451" i="10"/>
  <c r="AQ451" i="10" s="1"/>
  <c r="AK451" i="10"/>
  <c r="AP451" i="10" s="1"/>
  <c r="AJ451" i="10"/>
  <c r="AO451" i="10" s="1"/>
  <c r="AN450" i="10"/>
  <c r="AS450" i="10" s="1"/>
  <c r="AM450" i="10"/>
  <c r="AR450" i="10" s="1"/>
  <c r="AL450" i="10"/>
  <c r="AQ450" i="10" s="1"/>
  <c r="AK450" i="10"/>
  <c r="AP450" i="10" s="1"/>
  <c r="AJ450" i="10"/>
  <c r="AO450" i="10" s="1"/>
  <c r="AN449" i="10"/>
  <c r="AS449" i="10" s="1"/>
  <c r="AM449" i="10"/>
  <c r="AR449" i="10" s="1"/>
  <c r="AL449" i="10"/>
  <c r="AQ449" i="10" s="1"/>
  <c r="AK449" i="10"/>
  <c r="AP449" i="10" s="1"/>
  <c r="AJ449" i="10"/>
  <c r="AO449" i="10" s="1"/>
  <c r="AN448" i="10"/>
  <c r="AS448" i="10" s="1"/>
  <c r="AM448" i="10"/>
  <c r="AR448" i="10" s="1"/>
  <c r="AL448" i="10"/>
  <c r="AQ448" i="10" s="1"/>
  <c r="AK448" i="10"/>
  <c r="AP448" i="10" s="1"/>
  <c r="AJ448" i="10"/>
  <c r="AO448" i="10" s="1"/>
  <c r="AN447" i="10"/>
  <c r="AS447" i="10" s="1"/>
  <c r="AM447" i="10"/>
  <c r="AR447" i="10" s="1"/>
  <c r="AL447" i="10"/>
  <c r="AQ447" i="10" s="1"/>
  <c r="AK447" i="10"/>
  <c r="AP447" i="10" s="1"/>
  <c r="AJ447" i="10"/>
  <c r="AO447" i="10" s="1"/>
  <c r="AN446" i="10"/>
  <c r="AS446" i="10" s="1"/>
  <c r="AM446" i="10"/>
  <c r="AR446" i="10" s="1"/>
  <c r="AL446" i="10"/>
  <c r="AQ446" i="10" s="1"/>
  <c r="AK446" i="10"/>
  <c r="AP446" i="10" s="1"/>
  <c r="AJ446" i="10"/>
  <c r="AO446" i="10" s="1"/>
  <c r="AN445" i="10"/>
  <c r="AS445" i="10" s="1"/>
  <c r="AM445" i="10"/>
  <c r="AR445" i="10" s="1"/>
  <c r="AL445" i="10"/>
  <c r="AQ445" i="10" s="1"/>
  <c r="AK445" i="10"/>
  <c r="AP445" i="10" s="1"/>
  <c r="AJ445" i="10"/>
  <c r="AO445" i="10" s="1"/>
  <c r="AN444" i="10"/>
  <c r="AS444" i="10" s="1"/>
  <c r="AM444" i="10"/>
  <c r="AR444" i="10" s="1"/>
  <c r="AL444" i="10"/>
  <c r="AQ444" i="10" s="1"/>
  <c r="AK444" i="10"/>
  <c r="AP444" i="10" s="1"/>
  <c r="AJ444" i="10"/>
  <c r="AO444" i="10" s="1"/>
  <c r="AN443" i="10"/>
  <c r="AS443" i="10" s="1"/>
  <c r="AM443" i="10"/>
  <c r="AR443" i="10" s="1"/>
  <c r="AL443" i="10"/>
  <c r="AQ443" i="10" s="1"/>
  <c r="AK443" i="10"/>
  <c r="AP443" i="10" s="1"/>
  <c r="AJ443" i="10"/>
  <c r="AO443" i="10" s="1"/>
  <c r="AN442" i="10"/>
  <c r="AS442" i="10" s="1"/>
  <c r="AM442" i="10"/>
  <c r="AR442" i="10" s="1"/>
  <c r="AL442" i="10"/>
  <c r="AQ442" i="10" s="1"/>
  <c r="AK442" i="10"/>
  <c r="AP442" i="10" s="1"/>
  <c r="AJ442" i="10"/>
  <c r="AO442" i="10" s="1"/>
  <c r="AN441" i="10"/>
  <c r="AS441" i="10" s="1"/>
  <c r="AM441" i="10"/>
  <c r="AR441" i="10" s="1"/>
  <c r="AL441" i="10"/>
  <c r="AQ441" i="10" s="1"/>
  <c r="AK441" i="10"/>
  <c r="AP441" i="10" s="1"/>
  <c r="AJ441" i="10"/>
  <c r="AO441" i="10" s="1"/>
  <c r="AN440" i="10"/>
  <c r="AS440" i="10" s="1"/>
  <c r="AM440" i="10"/>
  <c r="AR440" i="10" s="1"/>
  <c r="AL440" i="10"/>
  <c r="AQ440" i="10" s="1"/>
  <c r="AK440" i="10"/>
  <c r="AP440" i="10" s="1"/>
  <c r="AJ440" i="10"/>
  <c r="AO440" i="10" s="1"/>
  <c r="AN439" i="10"/>
  <c r="AS439" i="10" s="1"/>
  <c r="AM439" i="10"/>
  <c r="AR439" i="10" s="1"/>
  <c r="AL439" i="10"/>
  <c r="AQ439" i="10" s="1"/>
  <c r="AK439" i="10"/>
  <c r="AP439" i="10" s="1"/>
  <c r="AJ439" i="10"/>
  <c r="AO439" i="10" s="1"/>
  <c r="AN438" i="10"/>
  <c r="AM438" i="10"/>
  <c r="AL438" i="10"/>
  <c r="AK438" i="10"/>
  <c r="AJ438" i="10"/>
  <c r="AN436" i="10"/>
  <c r="AS436" i="10" s="1"/>
  <c r="AM436" i="10"/>
  <c r="AR436" i="10" s="1"/>
  <c r="AL436" i="10"/>
  <c r="AQ436" i="10" s="1"/>
  <c r="AK436" i="10"/>
  <c r="AP436" i="10" s="1"/>
  <c r="AJ436" i="10"/>
  <c r="AO436" i="10" s="1"/>
  <c r="AN435" i="10"/>
  <c r="AS435" i="10" s="1"/>
  <c r="AM435" i="10"/>
  <c r="AR435" i="10" s="1"/>
  <c r="AL435" i="10"/>
  <c r="AQ435" i="10" s="1"/>
  <c r="AK435" i="10"/>
  <c r="AP435" i="10" s="1"/>
  <c r="AJ435" i="10"/>
  <c r="AO435" i="10" s="1"/>
  <c r="AN434" i="10"/>
  <c r="AS434" i="10" s="1"/>
  <c r="AM434" i="10"/>
  <c r="AR434" i="10" s="1"/>
  <c r="AL434" i="10"/>
  <c r="AQ434" i="10" s="1"/>
  <c r="AK434" i="10"/>
  <c r="AP434" i="10" s="1"/>
  <c r="AJ434" i="10"/>
  <c r="AO434" i="10" s="1"/>
  <c r="AN433" i="10"/>
  <c r="AS433" i="10" s="1"/>
  <c r="AM433" i="10"/>
  <c r="AR433" i="10" s="1"/>
  <c r="AL433" i="10"/>
  <c r="AQ433" i="10" s="1"/>
  <c r="AK433" i="10"/>
  <c r="AP433" i="10" s="1"/>
  <c r="AJ433" i="10"/>
  <c r="AO433" i="10" s="1"/>
  <c r="AN432" i="10"/>
  <c r="AS432" i="10" s="1"/>
  <c r="AM432" i="10"/>
  <c r="AR432" i="10" s="1"/>
  <c r="AL432" i="10"/>
  <c r="AQ432" i="10" s="1"/>
  <c r="AK432" i="10"/>
  <c r="AP432" i="10" s="1"/>
  <c r="AJ432" i="10"/>
  <c r="AO432" i="10" s="1"/>
  <c r="AN431" i="10"/>
  <c r="AM431" i="10"/>
  <c r="AL431" i="10"/>
  <c r="AK431" i="10"/>
  <c r="AJ431" i="10"/>
  <c r="AN428" i="10"/>
  <c r="AS428" i="10" s="1"/>
  <c r="AM428" i="10"/>
  <c r="AR428" i="10" s="1"/>
  <c r="AL428" i="10"/>
  <c r="AQ428" i="10" s="1"/>
  <c r="AK428" i="10"/>
  <c r="AP428" i="10" s="1"/>
  <c r="AJ428" i="10"/>
  <c r="AO428" i="10" s="1"/>
  <c r="AN427" i="10"/>
  <c r="AS427" i="10" s="1"/>
  <c r="AM427" i="10"/>
  <c r="AR427" i="10" s="1"/>
  <c r="AL427" i="10"/>
  <c r="AQ427" i="10" s="1"/>
  <c r="AK427" i="10"/>
  <c r="AP427" i="10" s="1"/>
  <c r="AJ427" i="10"/>
  <c r="AO427" i="10" s="1"/>
  <c r="AN426" i="10"/>
  <c r="AS426" i="10" s="1"/>
  <c r="AM426" i="10"/>
  <c r="AR426" i="10" s="1"/>
  <c r="AL426" i="10"/>
  <c r="AQ426" i="10" s="1"/>
  <c r="AK426" i="10"/>
  <c r="AP426" i="10" s="1"/>
  <c r="AJ426" i="10"/>
  <c r="AO426" i="10" s="1"/>
  <c r="AN425" i="10"/>
  <c r="AS425" i="10" s="1"/>
  <c r="AM425" i="10"/>
  <c r="AR425" i="10" s="1"/>
  <c r="AL425" i="10"/>
  <c r="AQ425" i="10" s="1"/>
  <c r="AK425" i="10"/>
  <c r="AP425" i="10" s="1"/>
  <c r="AJ425" i="10"/>
  <c r="AO425" i="10" s="1"/>
  <c r="AN424" i="10"/>
  <c r="AS424" i="10" s="1"/>
  <c r="AM424" i="10"/>
  <c r="AR424" i="10" s="1"/>
  <c r="AL424" i="10"/>
  <c r="AQ424" i="10" s="1"/>
  <c r="AK424" i="10"/>
  <c r="AP424" i="10" s="1"/>
  <c r="AJ424" i="10"/>
  <c r="AO424" i="10" s="1"/>
  <c r="AN423" i="10"/>
  <c r="AS423" i="10" s="1"/>
  <c r="AM423" i="10"/>
  <c r="AR423" i="10" s="1"/>
  <c r="AL423" i="10"/>
  <c r="AQ423" i="10" s="1"/>
  <c r="AK423" i="10"/>
  <c r="AP423" i="10" s="1"/>
  <c r="AJ423" i="10"/>
  <c r="AO423" i="10" s="1"/>
  <c r="AN422" i="10"/>
  <c r="AS422" i="10" s="1"/>
  <c r="AM422" i="10"/>
  <c r="AR422" i="10" s="1"/>
  <c r="AL422" i="10"/>
  <c r="AQ422" i="10" s="1"/>
  <c r="AK422" i="10"/>
  <c r="AP422" i="10" s="1"/>
  <c r="AJ422" i="10"/>
  <c r="AO422" i="10" s="1"/>
  <c r="AN421" i="10"/>
  <c r="AS421" i="10" s="1"/>
  <c r="AM421" i="10"/>
  <c r="AR421" i="10" s="1"/>
  <c r="AL421" i="10"/>
  <c r="AQ421" i="10" s="1"/>
  <c r="AK421" i="10"/>
  <c r="AP421" i="10" s="1"/>
  <c r="AJ421" i="10"/>
  <c r="AO421" i="10" s="1"/>
  <c r="AN420" i="10"/>
  <c r="AS420" i="10" s="1"/>
  <c r="AM420" i="10"/>
  <c r="AR420" i="10" s="1"/>
  <c r="AL420" i="10"/>
  <c r="AQ420" i="10" s="1"/>
  <c r="AK420" i="10"/>
  <c r="AP420" i="10" s="1"/>
  <c r="AJ420" i="10"/>
  <c r="AO420" i="10" s="1"/>
  <c r="AN419" i="10"/>
  <c r="AS419" i="10" s="1"/>
  <c r="AM419" i="10"/>
  <c r="AR419" i="10" s="1"/>
  <c r="AL419" i="10"/>
  <c r="AQ419" i="10" s="1"/>
  <c r="AK419" i="10"/>
  <c r="AP419" i="10" s="1"/>
  <c r="AJ419" i="10"/>
  <c r="AO419" i="10" s="1"/>
  <c r="AN418" i="10"/>
  <c r="AS418" i="10" s="1"/>
  <c r="AM418" i="10"/>
  <c r="AR418" i="10" s="1"/>
  <c r="AL418" i="10"/>
  <c r="AQ418" i="10" s="1"/>
  <c r="AK418" i="10"/>
  <c r="AP418" i="10" s="1"/>
  <c r="AJ418" i="10"/>
  <c r="AO418" i="10" s="1"/>
  <c r="AN417" i="10"/>
  <c r="AM417" i="10"/>
  <c r="AL417" i="10"/>
  <c r="AK417" i="10"/>
  <c r="AJ417" i="10"/>
  <c r="AN412" i="10"/>
  <c r="AS412" i="10" s="1"/>
  <c r="AM412" i="10"/>
  <c r="AR412" i="10" s="1"/>
  <c r="AL412" i="10"/>
  <c r="AQ412" i="10" s="1"/>
  <c r="AK412" i="10"/>
  <c r="AP412" i="10" s="1"/>
  <c r="AJ412" i="10"/>
  <c r="AO412" i="10" s="1"/>
  <c r="AN411" i="10"/>
  <c r="AM411" i="10"/>
  <c r="AL411" i="10"/>
  <c r="AK411" i="10"/>
  <c r="AJ411" i="10"/>
  <c r="AN406" i="10"/>
  <c r="AS406" i="10" s="1"/>
  <c r="AM406" i="10"/>
  <c r="AR406" i="10" s="1"/>
  <c r="AL406" i="10"/>
  <c r="AQ406" i="10" s="1"/>
  <c r="AK406" i="10"/>
  <c r="AP406" i="10" s="1"/>
  <c r="AJ406" i="10"/>
  <c r="AO406" i="10" s="1"/>
  <c r="AN405" i="10"/>
  <c r="AS405" i="10" s="1"/>
  <c r="AM405" i="10"/>
  <c r="AR405" i="10" s="1"/>
  <c r="AL405" i="10"/>
  <c r="AQ405" i="10" s="1"/>
  <c r="AK405" i="10"/>
  <c r="AP405" i="10" s="1"/>
  <c r="AJ405" i="10"/>
  <c r="AO405" i="10" s="1"/>
  <c r="AN404" i="10"/>
  <c r="AS404" i="10" s="1"/>
  <c r="AM404" i="10"/>
  <c r="AR404" i="10" s="1"/>
  <c r="AL404" i="10"/>
  <c r="AQ404" i="10" s="1"/>
  <c r="AK404" i="10"/>
  <c r="AP404" i="10" s="1"/>
  <c r="AJ404" i="10"/>
  <c r="AO404" i="10" s="1"/>
  <c r="AN403" i="10"/>
  <c r="AS403" i="10" s="1"/>
  <c r="AM403" i="10"/>
  <c r="AR403" i="10" s="1"/>
  <c r="AL403" i="10"/>
  <c r="AQ403" i="10" s="1"/>
  <c r="AK403" i="10"/>
  <c r="AP403" i="10" s="1"/>
  <c r="AJ403" i="10"/>
  <c r="AO403" i="10" s="1"/>
  <c r="AN402" i="10"/>
  <c r="AM402" i="10"/>
  <c r="AL402" i="10"/>
  <c r="AK402" i="10"/>
  <c r="AJ402" i="10"/>
  <c r="AN393" i="10"/>
  <c r="AS393" i="10" s="1"/>
  <c r="AM393" i="10"/>
  <c r="AR393" i="10" s="1"/>
  <c r="AL393" i="10"/>
  <c r="AQ393" i="10" s="1"/>
  <c r="AK393" i="10"/>
  <c r="AP393" i="10" s="1"/>
  <c r="AJ393" i="10"/>
  <c r="AO393" i="10" s="1"/>
  <c r="AN392" i="10"/>
  <c r="AS392" i="10" s="1"/>
  <c r="AM392" i="10"/>
  <c r="AR392" i="10" s="1"/>
  <c r="AL392" i="10"/>
  <c r="AQ392" i="10" s="1"/>
  <c r="AK392" i="10"/>
  <c r="AP392" i="10" s="1"/>
  <c r="AJ392" i="10"/>
  <c r="AO392" i="10" s="1"/>
  <c r="AN391" i="10"/>
  <c r="AS391" i="10" s="1"/>
  <c r="AM391" i="10"/>
  <c r="AR391" i="10" s="1"/>
  <c r="AL391" i="10"/>
  <c r="AQ391" i="10" s="1"/>
  <c r="AK391" i="10"/>
  <c r="AP391" i="10" s="1"/>
  <c r="AJ391" i="10"/>
  <c r="AO391" i="10" s="1"/>
  <c r="AN390" i="10"/>
  <c r="AS390" i="10" s="1"/>
  <c r="AM390" i="10"/>
  <c r="AR390" i="10" s="1"/>
  <c r="AL390" i="10"/>
  <c r="AQ390" i="10" s="1"/>
  <c r="AK390" i="10"/>
  <c r="AP390" i="10" s="1"/>
  <c r="AJ390" i="10"/>
  <c r="AO390" i="10" s="1"/>
  <c r="AN389" i="10"/>
  <c r="AS389" i="10" s="1"/>
  <c r="AM389" i="10"/>
  <c r="AR389" i="10" s="1"/>
  <c r="AL389" i="10"/>
  <c r="AQ389" i="10" s="1"/>
  <c r="AK389" i="10"/>
  <c r="AP389" i="10" s="1"/>
  <c r="AJ389" i="10"/>
  <c r="AO389" i="10" s="1"/>
  <c r="AN388" i="10"/>
  <c r="AS388" i="10" s="1"/>
  <c r="AM388" i="10"/>
  <c r="AR388" i="10" s="1"/>
  <c r="AL388" i="10"/>
  <c r="AQ388" i="10" s="1"/>
  <c r="AK388" i="10"/>
  <c r="AP388" i="10" s="1"/>
  <c r="AJ388" i="10"/>
  <c r="AO388" i="10" s="1"/>
  <c r="AN387" i="10"/>
  <c r="AS387" i="10" s="1"/>
  <c r="AM387" i="10"/>
  <c r="AR387" i="10" s="1"/>
  <c r="AL387" i="10"/>
  <c r="AQ387" i="10" s="1"/>
  <c r="AK387" i="10"/>
  <c r="AP387" i="10" s="1"/>
  <c r="AJ387" i="10"/>
  <c r="AO387" i="10" s="1"/>
  <c r="AN386" i="10"/>
  <c r="AS386" i="10" s="1"/>
  <c r="AM386" i="10"/>
  <c r="AR386" i="10" s="1"/>
  <c r="AL386" i="10"/>
  <c r="AQ386" i="10" s="1"/>
  <c r="AK386" i="10"/>
  <c r="AP386" i="10" s="1"/>
  <c r="AJ386" i="10"/>
  <c r="AO386" i="10" s="1"/>
  <c r="AN385" i="10"/>
  <c r="AS385" i="10" s="1"/>
  <c r="AM385" i="10"/>
  <c r="AR385" i="10" s="1"/>
  <c r="AL385" i="10"/>
  <c r="AQ385" i="10" s="1"/>
  <c r="AK385" i="10"/>
  <c r="AP385" i="10" s="1"/>
  <c r="AJ385" i="10"/>
  <c r="AO385" i="10" s="1"/>
  <c r="AN384" i="10"/>
  <c r="AS384" i="10" s="1"/>
  <c r="AM384" i="10"/>
  <c r="AR384" i="10" s="1"/>
  <c r="AL384" i="10"/>
  <c r="AQ384" i="10" s="1"/>
  <c r="AK384" i="10"/>
  <c r="AP384" i="10" s="1"/>
  <c r="AJ384" i="10"/>
  <c r="AO384" i="10" s="1"/>
  <c r="AN383" i="10"/>
  <c r="AS383" i="10" s="1"/>
  <c r="AM383" i="10"/>
  <c r="AR383" i="10" s="1"/>
  <c r="AL383" i="10"/>
  <c r="AQ383" i="10" s="1"/>
  <c r="AK383" i="10"/>
  <c r="AP383" i="10" s="1"/>
  <c r="AJ383" i="10"/>
  <c r="AO383" i="10" s="1"/>
  <c r="AN382" i="10"/>
  <c r="AS382" i="10" s="1"/>
  <c r="AM382" i="10"/>
  <c r="AR382" i="10" s="1"/>
  <c r="AL382" i="10"/>
  <c r="AQ382" i="10" s="1"/>
  <c r="AK382" i="10"/>
  <c r="AP382" i="10" s="1"/>
  <c r="AJ382" i="10"/>
  <c r="AO382" i="10" s="1"/>
  <c r="AN381" i="10"/>
  <c r="AS381" i="10" s="1"/>
  <c r="AM381" i="10"/>
  <c r="AR381" i="10" s="1"/>
  <c r="AL381" i="10"/>
  <c r="AQ381" i="10" s="1"/>
  <c r="AK381" i="10"/>
  <c r="AP381" i="10" s="1"/>
  <c r="AJ381" i="10"/>
  <c r="AO381" i="10" s="1"/>
  <c r="AN380" i="10"/>
  <c r="AS380" i="10" s="1"/>
  <c r="AM380" i="10"/>
  <c r="AR380" i="10" s="1"/>
  <c r="AL380" i="10"/>
  <c r="AQ380" i="10" s="1"/>
  <c r="AK380" i="10"/>
  <c r="AP380" i="10" s="1"/>
  <c r="AJ380" i="10"/>
  <c r="AO380" i="10" s="1"/>
  <c r="AN379" i="10"/>
  <c r="AS379" i="10" s="1"/>
  <c r="AM379" i="10"/>
  <c r="AR379" i="10" s="1"/>
  <c r="AL379" i="10"/>
  <c r="AQ379" i="10" s="1"/>
  <c r="AK379" i="10"/>
  <c r="AP379" i="10" s="1"/>
  <c r="AJ379" i="10"/>
  <c r="AO379" i="10" s="1"/>
  <c r="AN378" i="10"/>
  <c r="AS378" i="10" s="1"/>
  <c r="AM378" i="10"/>
  <c r="AR378" i="10" s="1"/>
  <c r="AL378" i="10"/>
  <c r="AQ378" i="10" s="1"/>
  <c r="AK378" i="10"/>
  <c r="AP378" i="10" s="1"/>
  <c r="AJ378" i="10"/>
  <c r="AO378" i="10" s="1"/>
  <c r="AN377" i="10"/>
  <c r="AS377" i="10" s="1"/>
  <c r="AM377" i="10"/>
  <c r="AR377" i="10" s="1"/>
  <c r="AL377" i="10"/>
  <c r="AQ377" i="10" s="1"/>
  <c r="AK377" i="10"/>
  <c r="AP377" i="10" s="1"/>
  <c r="AJ377" i="10"/>
  <c r="AO377" i="10" s="1"/>
  <c r="AN376" i="10"/>
  <c r="AS376" i="10" s="1"/>
  <c r="AM376" i="10"/>
  <c r="AR376" i="10" s="1"/>
  <c r="AL376" i="10"/>
  <c r="AQ376" i="10" s="1"/>
  <c r="AK376" i="10"/>
  <c r="AP376" i="10" s="1"/>
  <c r="AJ376" i="10"/>
  <c r="AO376" i="10" s="1"/>
  <c r="AN375" i="10"/>
  <c r="AS375" i="10" s="1"/>
  <c r="AM375" i="10"/>
  <c r="AR375" i="10" s="1"/>
  <c r="AL375" i="10"/>
  <c r="AQ375" i="10" s="1"/>
  <c r="AK375" i="10"/>
  <c r="AP375" i="10" s="1"/>
  <c r="AJ375" i="10"/>
  <c r="AO375" i="10" s="1"/>
  <c r="AN374" i="10"/>
  <c r="AS374" i="10" s="1"/>
  <c r="AM374" i="10"/>
  <c r="AR374" i="10" s="1"/>
  <c r="AL374" i="10"/>
  <c r="AQ374" i="10" s="1"/>
  <c r="AK374" i="10"/>
  <c r="AP374" i="10" s="1"/>
  <c r="AJ374" i="10"/>
  <c r="AO374" i="10" s="1"/>
  <c r="AN373" i="10"/>
  <c r="AS373" i="10" s="1"/>
  <c r="AM373" i="10"/>
  <c r="AR373" i="10" s="1"/>
  <c r="AL373" i="10"/>
  <c r="AQ373" i="10" s="1"/>
  <c r="AK373" i="10"/>
  <c r="AP373" i="10" s="1"/>
  <c r="AJ373" i="10"/>
  <c r="AO373" i="10" s="1"/>
  <c r="AN372" i="10"/>
  <c r="AS372" i="10" s="1"/>
  <c r="AM372" i="10"/>
  <c r="AR372" i="10" s="1"/>
  <c r="AL372" i="10"/>
  <c r="AQ372" i="10" s="1"/>
  <c r="AK372" i="10"/>
  <c r="AP372" i="10" s="1"/>
  <c r="AJ372" i="10"/>
  <c r="AO372" i="10" s="1"/>
  <c r="AN371" i="10"/>
  <c r="AS371" i="10" s="1"/>
  <c r="AM371" i="10"/>
  <c r="AR371" i="10" s="1"/>
  <c r="AL371" i="10"/>
  <c r="AQ371" i="10" s="1"/>
  <c r="AK371" i="10"/>
  <c r="AP371" i="10" s="1"/>
  <c r="AJ371" i="10"/>
  <c r="AO371" i="10" s="1"/>
  <c r="AN370" i="10"/>
  <c r="AS370" i="10" s="1"/>
  <c r="AM370" i="10"/>
  <c r="AR370" i="10" s="1"/>
  <c r="AL370" i="10"/>
  <c r="AQ370" i="10" s="1"/>
  <c r="AK370" i="10"/>
  <c r="AP370" i="10" s="1"/>
  <c r="AJ370" i="10"/>
  <c r="AO370" i="10" s="1"/>
  <c r="AN369" i="10"/>
  <c r="AS369" i="10" s="1"/>
  <c r="AM369" i="10"/>
  <c r="AR369" i="10" s="1"/>
  <c r="AL369" i="10"/>
  <c r="AQ369" i="10" s="1"/>
  <c r="AK369" i="10"/>
  <c r="AP369" i="10" s="1"/>
  <c r="AJ369" i="10"/>
  <c r="AO369" i="10" s="1"/>
  <c r="AN368" i="10"/>
  <c r="AS368" i="10" s="1"/>
  <c r="AM368" i="10"/>
  <c r="AR368" i="10" s="1"/>
  <c r="AL368" i="10"/>
  <c r="AQ368" i="10" s="1"/>
  <c r="AK368" i="10"/>
  <c r="AP368" i="10" s="1"/>
  <c r="AJ368" i="10"/>
  <c r="AO368" i="10" s="1"/>
  <c r="AN367" i="10"/>
  <c r="AS367" i="10" s="1"/>
  <c r="AM367" i="10"/>
  <c r="AR367" i="10" s="1"/>
  <c r="AL367" i="10"/>
  <c r="AQ367" i="10" s="1"/>
  <c r="AK367" i="10"/>
  <c r="AP367" i="10" s="1"/>
  <c r="AJ367" i="10"/>
  <c r="AO367" i="10" s="1"/>
  <c r="AN366" i="10"/>
  <c r="AS366" i="10" s="1"/>
  <c r="AM366" i="10"/>
  <c r="AR366" i="10" s="1"/>
  <c r="AL366" i="10"/>
  <c r="AQ366" i="10" s="1"/>
  <c r="AK366" i="10"/>
  <c r="AP366" i="10" s="1"/>
  <c r="AJ366" i="10"/>
  <c r="AO366" i="10" s="1"/>
  <c r="AN365" i="10"/>
  <c r="AM365" i="10"/>
  <c r="AL365" i="10"/>
  <c r="AK365" i="10"/>
  <c r="AJ365" i="10"/>
  <c r="AN360" i="10"/>
  <c r="AS360" i="10" s="1"/>
  <c r="AM360" i="10"/>
  <c r="AR360" i="10" s="1"/>
  <c r="AL360" i="10"/>
  <c r="AQ360" i="10" s="1"/>
  <c r="AK360" i="10"/>
  <c r="AP360" i="10" s="1"/>
  <c r="AJ360" i="10"/>
  <c r="AO360" i="10" s="1"/>
  <c r="AN359" i="10"/>
  <c r="AS359" i="10" s="1"/>
  <c r="AM359" i="10"/>
  <c r="AR359" i="10" s="1"/>
  <c r="AL359" i="10"/>
  <c r="AQ359" i="10" s="1"/>
  <c r="AK359" i="10"/>
  <c r="AP359" i="10" s="1"/>
  <c r="AJ359" i="10"/>
  <c r="AO359" i="10" s="1"/>
  <c r="AN358" i="10"/>
  <c r="AS358" i="10" s="1"/>
  <c r="AM358" i="10"/>
  <c r="AR358" i="10" s="1"/>
  <c r="AL358" i="10"/>
  <c r="AQ358" i="10" s="1"/>
  <c r="AK358" i="10"/>
  <c r="AP358" i="10" s="1"/>
  <c r="AJ358" i="10"/>
  <c r="AO358" i="10" s="1"/>
  <c r="AN357" i="10"/>
  <c r="AS357" i="10" s="1"/>
  <c r="AM357" i="10"/>
  <c r="AR357" i="10" s="1"/>
  <c r="AL357" i="10"/>
  <c r="AQ357" i="10" s="1"/>
  <c r="AK357" i="10"/>
  <c r="AP357" i="10" s="1"/>
  <c r="AJ357" i="10"/>
  <c r="AO357" i="10" s="1"/>
  <c r="AN356" i="10"/>
  <c r="AS356" i="10" s="1"/>
  <c r="AM356" i="10"/>
  <c r="AR356" i="10" s="1"/>
  <c r="AL356" i="10"/>
  <c r="AQ356" i="10" s="1"/>
  <c r="AK356" i="10"/>
  <c r="AP356" i="10" s="1"/>
  <c r="AJ356" i="10"/>
  <c r="AO356" i="10" s="1"/>
  <c r="AN355" i="10"/>
  <c r="AS355" i="10" s="1"/>
  <c r="AM355" i="10"/>
  <c r="AR355" i="10" s="1"/>
  <c r="AL355" i="10"/>
  <c r="AQ355" i="10" s="1"/>
  <c r="AK355" i="10"/>
  <c r="AP355" i="10" s="1"/>
  <c r="AJ355" i="10"/>
  <c r="AO355" i="10" s="1"/>
  <c r="AN354" i="10"/>
  <c r="AS354" i="10" s="1"/>
  <c r="AM354" i="10"/>
  <c r="AR354" i="10" s="1"/>
  <c r="AL354" i="10"/>
  <c r="AQ354" i="10" s="1"/>
  <c r="AK354" i="10"/>
  <c r="AP354" i="10" s="1"/>
  <c r="AJ354" i="10"/>
  <c r="AO354" i="10" s="1"/>
  <c r="AN353" i="10"/>
  <c r="AS353" i="10" s="1"/>
  <c r="AM353" i="10"/>
  <c r="AR353" i="10" s="1"/>
  <c r="AL353" i="10"/>
  <c r="AQ353" i="10" s="1"/>
  <c r="AK353" i="10"/>
  <c r="AP353" i="10" s="1"/>
  <c r="AJ353" i="10"/>
  <c r="AO353" i="10" s="1"/>
  <c r="AN352" i="10"/>
  <c r="AS352" i="10" s="1"/>
  <c r="AM352" i="10"/>
  <c r="AR352" i="10" s="1"/>
  <c r="AL352" i="10"/>
  <c r="AQ352" i="10" s="1"/>
  <c r="AK352" i="10"/>
  <c r="AP352" i="10" s="1"/>
  <c r="AJ352" i="10"/>
  <c r="AO352" i="10" s="1"/>
  <c r="AN351" i="10"/>
  <c r="AS351" i="10" s="1"/>
  <c r="AM351" i="10"/>
  <c r="AR351" i="10" s="1"/>
  <c r="AL351" i="10"/>
  <c r="AQ351" i="10" s="1"/>
  <c r="AK351" i="10"/>
  <c r="AP351" i="10" s="1"/>
  <c r="AJ351" i="10"/>
  <c r="AO351" i="10" s="1"/>
  <c r="AN350" i="10"/>
  <c r="AS350" i="10" s="1"/>
  <c r="AM350" i="10"/>
  <c r="AR350" i="10" s="1"/>
  <c r="AL350" i="10"/>
  <c r="AQ350" i="10" s="1"/>
  <c r="AK350" i="10"/>
  <c r="AP350" i="10" s="1"/>
  <c r="AJ350" i="10"/>
  <c r="AO350" i="10" s="1"/>
  <c r="AN349" i="10"/>
  <c r="AS349" i="10" s="1"/>
  <c r="AM349" i="10"/>
  <c r="AR349" i="10" s="1"/>
  <c r="AL349" i="10"/>
  <c r="AQ349" i="10" s="1"/>
  <c r="AK349" i="10"/>
  <c r="AP349" i="10" s="1"/>
  <c r="AJ349" i="10"/>
  <c r="AO349" i="10" s="1"/>
  <c r="AN348" i="10"/>
  <c r="AM348" i="10"/>
  <c r="AL348" i="10"/>
  <c r="AK348" i="10"/>
  <c r="AJ348" i="10"/>
  <c r="AN344" i="10"/>
  <c r="AS344" i="10" s="1"/>
  <c r="AM344" i="10"/>
  <c r="AR344" i="10" s="1"/>
  <c r="AL344" i="10"/>
  <c r="AQ344" i="10" s="1"/>
  <c r="AK344" i="10"/>
  <c r="AP344" i="10" s="1"/>
  <c r="AJ344" i="10"/>
  <c r="AO344" i="10" s="1"/>
  <c r="AN343" i="10"/>
  <c r="AS343" i="10" s="1"/>
  <c r="AM343" i="10"/>
  <c r="AR343" i="10" s="1"/>
  <c r="AL343" i="10"/>
  <c r="AQ343" i="10" s="1"/>
  <c r="AK343" i="10"/>
  <c r="AP343" i="10" s="1"/>
  <c r="AJ343" i="10"/>
  <c r="AO343" i="10" s="1"/>
  <c r="AN342" i="10"/>
  <c r="AS342" i="10" s="1"/>
  <c r="AM342" i="10"/>
  <c r="AR342" i="10" s="1"/>
  <c r="AL342" i="10"/>
  <c r="AQ342" i="10" s="1"/>
  <c r="AK342" i="10"/>
  <c r="AP342" i="10" s="1"/>
  <c r="AJ342" i="10"/>
  <c r="AO342" i="10" s="1"/>
  <c r="AN341" i="10"/>
  <c r="AS341" i="10" s="1"/>
  <c r="AM341" i="10"/>
  <c r="AR341" i="10" s="1"/>
  <c r="AL341" i="10"/>
  <c r="AQ341" i="10" s="1"/>
  <c r="AK341" i="10"/>
  <c r="AP341" i="10" s="1"/>
  <c r="AJ341" i="10"/>
  <c r="AO341" i="10" s="1"/>
  <c r="AN340" i="10"/>
  <c r="AM340" i="10"/>
  <c r="AL340" i="10"/>
  <c r="AK340" i="10"/>
  <c r="AJ340" i="10"/>
  <c r="AN337" i="10"/>
  <c r="AS337" i="10" s="1"/>
  <c r="AM337" i="10"/>
  <c r="AR337" i="10" s="1"/>
  <c r="AL337" i="10"/>
  <c r="AQ337" i="10" s="1"/>
  <c r="AK337" i="10"/>
  <c r="AP337" i="10" s="1"/>
  <c r="AJ337" i="10"/>
  <c r="AO337" i="10" s="1"/>
  <c r="AN336" i="10"/>
  <c r="AS336" i="10" s="1"/>
  <c r="AM336" i="10"/>
  <c r="AR336" i="10" s="1"/>
  <c r="AL336" i="10"/>
  <c r="AQ336" i="10" s="1"/>
  <c r="AK336" i="10"/>
  <c r="AP336" i="10" s="1"/>
  <c r="AJ336" i="10"/>
  <c r="AO336" i="10" s="1"/>
  <c r="AN335" i="10"/>
  <c r="AM335" i="10"/>
  <c r="AL335" i="10"/>
  <c r="AK335" i="10"/>
  <c r="AJ335" i="10"/>
  <c r="AN333" i="10"/>
  <c r="AS333" i="10" s="1"/>
  <c r="AM333" i="10"/>
  <c r="AR333" i="10" s="1"/>
  <c r="AL333" i="10"/>
  <c r="AQ333" i="10" s="1"/>
  <c r="AK333" i="10"/>
  <c r="AP333" i="10" s="1"/>
  <c r="AJ333" i="10"/>
  <c r="AO333" i="10" s="1"/>
  <c r="AN332" i="10"/>
  <c r="AM332" i="10"/>
  <c r="AL332" i="10"/>
  <c r="AK332" i="10"/>
  <c r="AJ332" i="10"/>
  <c r="AN329" i="10"/>
  <c r="AS329" i="10" s="1"/>
  <c r="AM329" i="10"/>
  <c r="AR329" i="10" s="1"/>
  <c r="AL329" i="10"/>
  <c r="AQ329" i="10" s="1"/>
  <c r="AK329" i="10"/>
  <c r="AP329" i="10" s="1"/>
  <c r="AJ329" i="10"/>
  <c r="AO329" i="10" s="1"/>
  <c r="AN328" i="10"/>
  <c r="AS328" i="10" s="1"/>
  <c r="AM328" i="10"/>
  <c r="AR328" i="10" s="1"/>
  <c r="AL328" i="10"/>
  <c r="AQ328" i="10" s="1"/>
  <c r="AK328" i="10"/>
  <c r="AP328" i="10" s="1"/>
  <c r="AJ328" i="10"/>
  <c r="AO328" i="10" s="1"/>
  <c r="AN327" i="10"/>
  <c r="AS327" i="10" s="1"/>
  <c r="AM327" i="10"/>
  <c r="AR327" i="10" s="1"/>
  <c r="AL327" i="10"/>
  <c r="AQ327" i="10" s="1"/>
  <c r="AK327" i="10"/>
  <c r="AP327" i="10" s="1"/>
  <c r="AJ327" i="10"/>
  <c r="AO327" i="10" s="1"/>
  <c r="AN326" i="10"/>
  <c r="AS326" i="10" s="1"/>
  <c r="AM326" i="10"/>
  <c r="AR326" i="10" s="1"/>
  <c r="AL326" i="10"/>
  <c r="AQ326" i="10" s="1"/>
  <c r="AK326" i="10"/>
  <c r="AP326" i="10" s="1"/>
  <c r="AJ326" i="10"/>
  <c r="AO326" i="10" s="1"/>
  <c r="AN325" i="10"/>
  <c r="AS325" i="10" s="1"/>
  <c r="AM325" i="10"/>
  <c r="AR325" i="10" s="1"/>
  <c r="AL325" i="10"/>
  <c r="AQ325" i="10" s="1"/>
  <c r="AK325" i="10"/>
  <c r="AJ325" i="10"/>
  <c r="AO325" i="10" s="1"/>
  <c r="AN324" i="10"/>
  <c r="AS324" i="10" s="1"/>
  <c r="AM324" i="10"/>
  <c r="AR324" i="10" s="1"/>
  <c r="AL324" i="10"/>
  <c r="AQ324" i="10" s="1"/>
  <c r="AK324" i="10"/>
  <c r="AP324" i="10" s="1"/>
  <c r="AJ324" i="10"/>
  <c r="AO324" i="10" s="1"/>
  <c r="AN323" i="10"/>
  <c r="AS323" i="10" s="1"/>
  <c r="AM323" i="10"/>
  <c r="AR323" i="10" s="1"/>
  <c r="AL323" i="10"/>
  <c r="AQ323" i="10" s="1"/>
  <c r="AK323" i="10"/>
  <c r="AP323" i="10" s="1"/>
  <c r="AJ323" i="10"/>
  <c r="AO323" i="10" s="1"/>
  <c r="AN322" i="10"/>
  <c r="AM322" i="10"/>
  <c r="AL322" i="10"/>
  <c r="AK322" i="10"/>
  <c r="AJ322" i="10"/>
  <c r="AN320" i="10"/>
  <c r="AS320" i="10" s="1"/>
  <c r="AM320" i="10"/>
  <c r="AR320" i="10" s="1"/>
  <c r="AL320" i="10"/>
  <c r="AQ320" i="10" s="1"/>
  <c r="AK320" i="10"/>
  <c r="AP320" i="10" s="1"/>
  <c r="AJ320" i="10"/>
  <c r="AO320" i="10" s="1"/>
  <c r="AN319" i="10"/>
  <c r="AS319" i="10" s="1"/>
  <c r="AM319" i="10"/>
  <c r="AR319" i="10" s="1"/>
  <c r="AL319" i="10"/>
  <c r="AK319" i="10"/>
  <c r="AP319" i="10" s="1"/>
  <c r="AJ319" i="10"/>
  <c r="AO319" i="10" s="1"/>
  <c r="AN318" i="10"/>
  <c r="AS318" i="10" s="1"/>
  <c r="AM318" i="10"/>
  <c r="AR318" i="10" s="1"/>
  <c r="AL318" i="10"/>
  <c r="AQ318" i="10" s="1"/>
  <c r="AK318" i="10"/>
  <c r="AP318" i="10" s="1"/>
  <c r="AJ318" i="10"/>
  <c r="AO318" i="10" s="1"/>
  <c r="AN317" i="10"/>
  <c r="AS317" i="10" s="1"/>
  <c r="AM317" i="10"/>
  <c r="AR317" i="10" s="1"/>
  <c r="AL317" i="10"/>
  <c r="AQ317" i="10" s="1"/>
  <c r="AK317" i="10"/>
  <c r="AP317" i="10" s="1"/>
  <c r="AJ317" i="10"/>
  <c r="AO317" i="10" s="1"/>
  <c r="AN316" i="10"/>
  <c r="AM316" i="10"/>
  <c r="AL316" i="10"/>
  <c r="AK316" i="10"/>
  <c r="AJ316" i="10"/>
  <c r="AN312" i="10"/>
  <c r="AS312" i="10" s="1"/>
  <c r="AM312" i="10"/>
  <c r="AR312" i="10" s="1"/>
  <c r="AL312" i="10"/>
  <c r="AQ312" i="10" s="1"/>
  <c r="AK312" i="10"/>
  <c r="AP312" i="10" s="1"/>
  <c r="AJ312" i="10"/>
  <c r="AO312" i="10" s="1"/>
  <c r="AN311" i="10"/>
  <c r="AS311" i="10" s="1"/>
  <c r="AM311" i="10"/>
  <c r="AR311" i="10" s="1"/>
  <c r="AL311" i="10"/>
  <c r="AQ311" i="10" s="1"/>
  <c r="AK311" i="10"/>
  <c r="AP311" i="10" s="1"/>
  <c r="AJ311" i="10"/>
  <c r="AO311" i="10" s="1"/>
  <c r="AN310" i="10"/>
  <c r="AS310" i="10" s="1"/>
  <c r="AM310" i="10"/>
  <c r="AR310" i="10" s="1"/>
  <c r="AL310" i="10"/>
  <c r="AQ310" i="10" s="1"/>
  <c r="AK310" i="10"/>
  <c r="AP310" i="10" s="1"/>
  <c r="AJ310" i="10"/>
  <c r="AO310" i="10" s="1"/>
  <c r="AN309" i="10"/>
  <c r="AS309" i="10" s="1"/>
  <c r="AM309" i="10"/>
  <c r="AR309" i="10" s="1"/>
  <c r="AL309" i="10"/>
  <c r="AQ309" i="10" s="1"/>
  <c r="AK309" i="10"/>
  <c r="AP309" i="10" s="1"/>
  <c r="AJ309" i="10"/>
  <c r="AO309" i="10" s="1"/>
  <c r="AN308" i="10"/>
  <c r="AS308" i="10" s="1"/>
  <c r="AM308" i="10"/>
  <c r="AR308" i="10" s="1"/>
  <c r="AL308" i="10"/>
  <c r="AQ308" i="10" s="1"/>
  <c r="AK308" i="10"/>
  <c r="AP308" i="10" s="1"/>
  <c r="AJ308" i="10"/>
  <c r="AO308" i="10" s="1"/>
  <c r="AN307" i="10"/>
  <c r="AS307" i="10" s="1"/>
  <c r="AM307" i="10"/>
  <c r="AR307" i="10" s="1"/>
  <c r="AL307" i="10"/>
  <c r="AQ307" i="10" s="1"/>
  <c r="AK307" i="10"/>
  <c r="AP307" i="10" s="1"/>
  <c r="AJ307" i="10"/>
  <c r="AO307" i="10" s="1"/>
  <c r="AN306" i="10"/>
  <c r="AS306" i="10" s="1"/>
  <c r="AM306" i="10"/>
  <c r="AR306" i="10" s="1"/>
  <c r="AL306" i="10"/>
  <c r="AQ306" i="10" s="1"/>
  <c r="AK306" i="10"/>
  <c r="AP306" i="10" s="1"/>
  <c r="AJ306" i="10"/>
  <c r="AO306" i="10" s="1"/>
  <c r="AN305" i="10"/>
  <c r="AS305" i="10" s="1"/>
  <c r="AM305" i="10"/>
  <c r="AR305" i="10" s="1"/>
  <c r="AL305" i="10"/>
  <c r="AQ305" i="10" s="1"/>
  <c r="AK305" i="10"/>
  <c r="AP305" i="10" s="1"/>
  <c r="AJ305" i="10"/>
  <c r="AO305" i="10" s="1"/>
  <c r="AN304" i="10"/>
  <c r="AS304" i="10" s="1"/>
  <c r="AM304" i="10"/>
  <c r="AR304" i="10" s="1"/>
  <c r="AL304" i="10"/>
  <c r="AQ304" i="10" s="1"/>
  <c r="AK304" i="10"/>
  <c r="AP304" i="10" s="1"/>
  <c r="AJ304" i="10"/>
  <c r="AO304" i="10" s="1"/>
  <c r="AN303" i="10"/>
  <c r="AS303" i="10" s="1"/>
  <c r="AM303" i="10"/>
  <c r="AR303" i="10" s="1"/>
  <c r="AL303" i="10"/>
  <c r="AQ303" i="10" s="1"/>
  <c r="AK303" i="10"/>
  <c r="AP303" i="10" s="1"/>
  <c r="AJ303" i="10"/>
  <c r="AO303" i="10" s="1"/>
  <c r="AN302" i="10"/>
  <c r="AS302" i="10" s="1"/>
  <c r="AM302" i="10"/>
  <c r="AR302" i="10" s="1"/>
  <c r="AL302" i="10"/>
  <c r="AQ302" i="10" s="1"/>
  <c r="AK302" i="10"/>
  <c r="AP302" i="10" s="1"/>
  <c r="AJ302" i="10"/>
  <c r="AO302" i="10" s="1"/>
  <c r="AN301" i="10"/>
  <c r="AS301" i="10" s="1"/>
  <c r="AM301" i="10"/>
  <c r="AR301" i="10" s="1"/>
  <c r="AL301" i="10"/>
  <c r="AQ301" i="10" s="1"/>
  <c r="AK301" i="10"/>
  <c r="AP301" i="10" s="1"/>
  <c r="AJ301" i="10"/>
  <c r="AO301" i="10" s="1"/>
  <c r="AN300" i="10"/>
  <c r="AS300" i="10" s="1"/>
  <c r="AM300" i="10"/>
  <c r="AR300" i="10" s="1"/>
  <c r="AL300" i="10"/>
  <c r="AQ300" i="10" s="1"/>
  <c r="AK300" i="10"/>
  <c r="AP300" i="10" s="1"/>
  <c r="AJ300" i="10"/>
  <c r="AO300" i="10" s="1"/>
  <c r="AN299" i="10"/>
  <c r="AS299" i="10" s="1"/>
  <c r="AM299" i="10"/>
  <c r="AR299" i="10" s="1"/>
  <c r="AL299" i="10"/>
  <c r="AQ299" i="10" s="1"/>
  <c r="AK299" i="10"/>
  <c r="AP299" i="10" s="1"/>
  <c r="AJ299" i="10"/>
  <c r="AO299" i="10" s="1"/>
  <c r="AN298" i="10"/>
  <c r="AS298" i="10" s="1"/>
  <c r="AM298" i="10"/>
  <c r="AR298" i="10" s="1"/>
  <c r="AL298" i="10"/>
  <c r="AQ298" i="10" s="1"/>
  <c r="AK298" i="10"/>
  <c r="AP298" i="10" s="1"/>
  <c r="AJ298" i="10"/>
  <c r="AO298" i="10" s="1"/>
  <c r="AN297" i="10"/>
  <c r="AS297" i="10" s="1"/>
  <c r="AM297" i="10"/>
  <c r="AR297" i="10" s="1"/>
  <c r="AL297" i="10"/>
  <c r="AQ297" i="10" s="1"/>
  <c r="AK297" i="10"/>
  <c r="AP297" i="10" s="1"/>
  <c r="AJ297" i="10"/>
  <c r="AO297" i="10" s="1"/>
  <c r="AN296" i="10"/>
  <c r="AS296" i="10" s="1"/>
  <c r="AM296" i="10"/>
  <c r="AR296" i="10" s="1"/>
  <c r="AL296" i="10"/>
  <c r="AQ296" i="10" s="1"/>
  <c r="AK296" i="10"/>
  <c r="AP296" i="10" s="1"/>
  <c r="AJ296" i="10"/>
  <c r="AO296" i="10" s="1"/>
  <c r="AN295" i="10"/>
  <c r="AS295" i="10" s="1"/>
  <c r="AM295" i="10"/>
  <c r="AR295" i="10" s="1"/>
  <c r="AL295" i="10"/>
  <c r="AQ295" i="10" s="1"/>
  <c r="AK295" i="10"/>
  <c r="AP295" i="10" s="1"/>
  <c r="AJ295" i="10"/>
  <c r="AO295" i="10" s="1"/>
  <c r="AN294" i="10"/>
  <c r="AS294" i="10" s="1"/>
  <c r="AM294" i="10"/>
  <c r="AR294" i="10" s="1"/>
  <c r="AL294" i="10"/>
  <c r="AQ294" i="10" s="1"/>
  <c r="AK294" i="10"/>
  <c r="AP294" i="10" s="1"/>
  <c r="AJ294" i="10"/>
  <c r="AO294" i="10" s="1"/>
  <c r="AN293" i="10"/>
  <c r="AS293" i="10" s="1"/>
  <c r="AM293" i="10"/>
  <c r="AR293" i="10" s="1"/>
  <c r="AL293" i="10"/>
  <c r="AQ293" i="10" s="1"/>
  <c r="AK293" i="10"/>
  <c r="AP293" i="10" s="1"/>
  <c r="AJ293" i="10"/>
  <c r="AO293" i="10" s="1"/>
  <c r="AN292" i="10"/>
  <c r="AS292" i="10" s="1"/>
  <c r="AM292" i="10"/>
  <c r="AR292" i="10" s="1"/>
  <c r="AL292" i="10"/>
  <c r="AQ292" i="10" s="1"/>
  <c r="AK292" i="10"/>
  <c r="AP292" i="10" s="1"/>
  <c r="AJ292" i="10"/>
  <c r="AO292" i="10" s="1"/>
  <c r="AN291" i="10"/>
  <c r="AS291" i="10" s="1"/>
  <c r="AM291" i="10"/>
  <c r="AR291" i="10" s="1"/>
  <c r="AL291" i="10"/>
  <c r="AQ291" i="10" s="1"/>
  <c r="AK291" i="10"/>
  <c r="AP291" i="10" s="1"/>
  <c r="AJ291" i="10"/>
  <c r="AO291" i="10" s="1"/>
  <c r="AN290" i="10"/>
  <c r="AS290" i="10" s="1"/>
  <c r="AM290" i="10"/>
  <c r="AR290" i="10" s="1"/>
  <c r="AL290" i="10"/>
  <c r="AQ290" i="10" s="1"/>
  <c r="AK290" i="10"/>
  <c r="AP290" i="10" s="1"/>
  <c r="AJ290" i="10"/>
  <c r="AO290" i="10" s="1"/>
  <c r="AN289" i="10"/>
  <c r="AS289" i="10" s="1"/>
  <c r="AM289" i="10"/>
  <c r="AR289" i="10" s="1"/>
  <c r="AL289" i="10"/>
  <c r="AQ289" i="10" s="1"/>
  <c r="AK289" i="10"/>
  <c r="AP289" i="10" s="1"/>
  <c r="AJ289" i="10"/>
  <c r="AO289" i="10" s="1"/>
  <c r="AN288" i="10"/>
  <c r="AS288" i="10" s="1"/>
  <c r="AM288" i="10"/>
  <c r="AR288" i="10" s="1"/>
  <c r="AL288" i="10"/>
  <c r="AQ288" i="10" s="1"/>
  <c r="AK288" i="10"/>
  <c r="AP288" i="10" s="1"/>
  <c r="AJ288" i="10"/>
  <c r="AO288" i="10" s="1"/>
  <c r="AN287" i="10"/>
  <c r="AS287" i="10" s="1"/>
  <c r="AM287" i="10"/>
  <c r="AR287" i="10" s="1"/>
  <c r="AL287" i="10"/>
  <c r="AQ287" i="10" s="1"/>
  <c r="AK287" i="10"/>
  <c r="AP287" i="10" s="1"/>
  <c r="AJ287" i="10"/>
  <c r="AO287" i="10" s="1"/>
  <c r="AN286" i="10"/>
  <c r="AS286" i="10" s="1"/>
  <c r="AM286" i="10"/>
  <c r="AR286" i="10" s="1"/>
  <c r="AL286" i="10"/>
  <c r="AQ286" i="10" s="1"/>
  <c r="AK286" i="10"/>
  <c r="AP286" i="10" s="1"/>
  <c r="AJ286" i="10"/>
  <c r="AO286" i="10" s="1"/>
  <c r="AN285" i="10"/>
  <c r="AS285" i="10" s="1"/>
  <c r="AM285" i="10"/>
  <c r="AR285" i="10" s="1"/>
  <c r="AL285" i="10"/>
  <c r="AQ285" i="10" s="1"/>
  <c r="AK285" i="10"/>
  <c r="AP285" i="10" s="1"/>
  <c r="AJ285" i="10"/>
  <c r="AO285" i="10" s="1"/>
  <c r="AN284" i="10"/>
  <c r="AS284" i="10" s="1"/>
  <c r="AM284" i="10"/>
  <c r="AR284" i="10" s="1"/>
  <c r="AL284" i="10"/>
  <c r="AQ284" i="10" s="1"/>
  <c r="AK284" i="10"/>
  <c r="AP284" i="10" s="1"/>
  <c r="AJ284" i="10"/>
  <c r="AO284" i="10" s="1"/>
  <c r="AN283" i="10"/>
  <c r="AS283" i="10" s="1"/>
  <c r="AM283" i="10"/>
  <c r="AR283" i="10" s="1"/>
  <c r="AL283" i="10"/>
  <c r="AQ283" i="10" s="1"/>
  <c r="AK283" i="10"/>
  <c r="AP283" i="10" s="1"/>
  <c r="AJ283" i="10"/>
  <c r="AO283" i="10" s="1"/>
  <c r="AN282" i="10"/>
  <c r="AS282" i="10" s="1"/>
  <c r="AM282" i="10"/>
  <c r="AR282" i="10" s="1"/>
  <c r="AL282" i="10"/>
  <c r="AQ282" i="10" s="1"/>
  <c r="AK282" i="10"/>
  <c r="AP282" i="10" s="1"/>
  <c r="AJ282" i="10"/>
  <c r="AO282" i="10" s="1"/>
  <c r="AN281" i="10"/>
  <c r="AS281" i="10" s="1"/>
  <c r="AM281" i="10"/>
  <c r="AR281" i="10" s="1"/>
  <c r="AL281" i="10"/>
  <c r="AQ281" i="10" s="1"/>
  <c r="AK281" i="10"/>
  <c r="AP281" i="10" s="1"/>
  <c r="AJ281" i="10"/>
  <c r="AO281" i="10" s="1"/>
  <c r="AN280" i="10"/>
  <c r="AS280" i="10" s="1"/>
  <c r="AM280" i="10"/>
  <c r="AR280" i="10" s="1"/>
  <c r="AL280" i="10"/>
  <c r="AQ280" i="10" s="1"/>
  <c r="AK280" i="10"/>
  <c r="AP280" i="10" s="1"/>
  <c r="AJ280" i="10"/>
  <c r="AO280" i="10" s="1"/>
  <c r="AN279" i="10"/>
  <c r="AS279" i="10" s="1"/>
  <c r="AM279" i="10"/>
  <c r="AR279" i="10" s="1"/>
  <c r="AL279" i="10"/>
  <c r="AQ279" i="10" s="1"/>
  <c r="AK279" i="10"/>
  <c r="AP279" i="10" s="1"/>
  <c r="AJ279" i="10"/>
  <c r="AO279" i="10" s="1"/>
  <c r="AN278" i="10"/>
  <c r="AS278" i="10" s="1"/>
  <c r="AM278" i="10"/>
  <c r="AR278" i="10" s="1"/>
  <c r="AL278" i="10"/>
  <c r="AQ278" i="10" s="1"/>
  <c r="AK278" i="10"/>
  <c r="AP278" i="10" s="1"/>
  <c r="AJ278" i="10"/>
  <c r="AO278" i="10" s="1"/>
  <c r="AN277" i="10"/>
  <c r="AM277" i="10"/>
  <c r="AL277" i="10"/>
  <c r="AK277" i="10"/>
  <c r="AJ277" i="10"/>
  <c r="AN275" i="10"/>
  <c r="AS275" i="10" s="1"/>
  <c r="AM275" i="10"/>
  <c r="AR275" i="10" s="1"/>
  <c r="AL275" i="10"/>
  <c r="AQ275" i="10" s="1"/>
  <c r="AK275" i="10"/>
  <c r="AP275" i="10" s="1"/>
  <c r="AJ275" i="10"/>
  <c r="AO275" i="10" s="1"/>
  <c r="AN274" i="10"/>
  <c r="AS274" i="10" s="1"/>
  <c r="AM274" i="10"/>
  <c r="AR274" i="10" s="1"/>
  <c r="AL274" i="10"/>
  <c r="AQ274" i="10" s="1"/>
  <c r="AK274" i="10"/>
  <c r="AP274" i="10" s="1"/>
  <c r="AJ274" i="10"/>
  <c r="AO274" i="10" s="1"/>
  <c r="AN273" i="10"/>
  <c r="AS273" i="10" s="1"/>
  <c r="AM273" i="10"/>
  <c r="AR273" i="10" s="1"/>
  <c r="AL273" i="10"/>
  <c r="AQ273" i="10" s="1"/>
  <c r="AK273" i="10"/>
  <c r="AP273" i="10" s="1"/>
  <c r="AJ273" i="10"/>
  <c r="AO273" i="10" s="1"/>
  <c r="AN272" i="10"/>
  <c r="AS272" i="10" s="1"/>
  <c r="AM272" i="10"/>
  <c r="AR272" i="10" s="1"/>
  <c r="AL272" i="10"/>
  <c r="AQ272" i="10" s="1"/>
  <c r="AK272" i="10"/>
  <c r="AP272" i="10" s="1"/>
  <c r="AJ272" i="10"/>
  <c r="AO272" i="10" s="1"/>
  <c r="AN271" i="10"/>
  <c r="AS271" i="10" s="1"/>
  <c r="AM271" i="10"/>
  <c r="AR271" i="10" s="1"/>
  <c r="AL271" i="10"/>
  <c r="AQ271" i="10" s="1"/>
  <c r="AK271" i="10"/>
  <c r="AP271" i="10" s="1"/>
  <c r="AJ271" i="10"/>
  <c r="AO271" i="10" s="1"/>
  <c r="AN270" i="10"/>
  <c r="AS270" i="10" s="1"/>
  <c r="AM270" i="10"/>
  <c r="AR270" i="10" s="1"/>
  <c r="AL270" i="10"/>
  <c r="AQ270" i="10" s="1"/>
  <c r="AK270" i="10"/>
  <c r="AP270" i="10" s="1"/>
  <c r="AJ270" i="10"/>
  <c r="AO270" i="10" s="1"/>
  <c r="AN269" i="10"/>
  <c r="AS269" i="10" s="1"/>
  <c r="AM269" i="10"/>
  <c r="AR269" i="10" s="1"/>
  <c r="AL269" i="10"/>
  <c r="AQ269" i="10" s="1"/>
  <c r="AK269" i="10"/>
  <c r="AP269" i="10" s="1"/>
  <c r="AJ269" i="10"/>
  <c r="AO269" i="10" s="1"/>
  <c r="AN268" i="10"/>
  <c r="AM268" i="10"/>
  <c r="AL268" i="10"/>
  <c r="AK268" i="10"/>
  <c r="AJ268" i="10"/>
  <c r="AN266" i="10"/>
  <c r="AS266" i="10" s="1"/>
  <c r="AM266" i="10"/>
  <c r="AR266" i="10" s="1"/>
  <c r="AL266" i="10"/>
  <c r="AQ266" i="10" s="1"/>
  <c r="AK266" i="10"/>
  <c r="AP266" i="10" s="1"/>
  <c r="AJ266" i="10"/>
  <c r="AO266" i="10" s="1"/>
  <c r="AN264" i="10"/>
  <c r="AS264" i="10" s="1"/>
  <c r="AM264" i="10"/>
  <c r="AR264" i="10" s="1"/>
  <c r="AL264" i="10"/>
  <c r="AQ264" i="10" s="1"/>
  <c r="AK264" i="10"/>
  <c r="AP264" i="10" s="1"/>
  <c r="AJ264" i="10"/>
  <c r="AO264" i="10" s="1"/>
  <c r="AN263" i="10"/>
  <c r="AS263" i="10" s="1"/>
  <c r="AM263" i="10"/>
  <c r="AR263" i="10" s="1"/>
  <c r="AL263" i="10"/>
  <c r="AQ263" i="10" s="1"/>
  <c r="AK263" i="10"/>
  <c r="AP263" i="10" s="1"/>
  <c r="AJ263" i="10"/>
  <c r="AO263" i="10" s="1"/>
  <c r="AN262" i="10"/>
  <c r="AS262" i="10" s="1"/>
  <c r="AM262" i="10"/>
  <c r="AR262" i="10" s="1"/>
  <c r="AL262" i="10"/>
  <c r="AQ262" i="10" s="1"/>
  <c r="AK262" i="10"/>
  <c r="AP262" i="10" s="1"/>
  <c r="AJ262" i="10"/>
  <c r="AO262" i="10" s="1"/>
  <c r="AN261" i="10"/>
  <c r="AS261" i="10" s="1"/>
  <c r="AM261" i="10"/>
  <c r="AR261" i="10" s="1"/>
  <c r="AL261" i="10"/>
  <c r="AQ261" i="10" s="1"/>
  <c r="AK261" i="10"/>
  <c r="AP261" i="10" s="1"/>
  <c r="AJ261" i="10"/>
  <c r="AO261" i="10" s="1"/>
  <c r="AN260" i="10"/>
  <c r="AM260" i="10"/>
  <c r="AL260" i="10"/>
  <c r="AK260" i="10"/>
  <c r="AJ260" i="10"/>
  <c r="AN255" i="10"/>
  <c r="AS255" i="10" s="1"/>
  <c r="AM255" i="10"/>
  <c r="AR255" i="10" s="1"/>
  <c r="AL255" i="10"/>
  <c r="AQ255" i="10" s="1"/>
  <c r="AK255" i="10"/>
  <c r="AP255" i="10" s="1"/>
  <c r="AJ255" i="10"/>
  <c r="AO255" i="10" s="1"/>
  <c r="AN254" i="10"/>
  <c r="AS254" i="10" s="1"/>
  <c r="AM254" i="10"/>
  <c r="AR254" i="10" s="1"/>
  <c r="AL254" i="10"/>
  <c r="AQ254" i="10" s="1"/>
  <c r="AK254" i="10"/>
  <c r="AP254" i="10" s="1"/>
  <c r="AJ254" i="10"/>
  <c r="AO254" i="10" s="1"/>
  <c r="AN253" i="10"/>
  <c r="AS253" i="10" s="1"/>
  <c r="AM253" i="10"/>
  <c r="AR253" i="10" s="1"/>
  <c r="AL253" i="10"/>
  <c r="AQ253" i="10" s="1"/>
  <c r="AK253" i="10"/>
  <c r="AP253" i="10" s="1"/>
  <c r="AJ253" i="10"/>
  <c r="AO253" i="10" s="1"/>
  <c r="AN252" i="10"/>
  <c r="AS252" i="10" s="1"/>
  <c r="AM252" i="10"/>
  <c r="AR252" i="10" s="1"/>
  <c r="AL252" i="10"/>
  <c r="AQ252" i="10" s="1"/>
  <c r="AK252" i="10"/>
  <c r="AP252" i="10" s="1"/>
  <c r="AJ252" i="10"/>
  <c r="AO252" i="10" s="1"/>
  <c r="AN251" i="10"/>
  <c r="AS251" i="10" s="1"/>
  <c r="AM251" i="10"/>
  <c r="AR251" i="10" s="1"/>
  <c r="AL251" i="10"/>
  <c r="AQ251" i="10" s="1"/>
  <c r="AK251" i="10"/>
  <c r="AP251" i="10" s="1"/>
  <c r="AJ251" i="10"/>
  <c r="AO251" i="10" s="1"/>
  <c r="AN250" i="10"/>
  <c r="AS250" i="10" s="1"/>
  <c r="AM250" i="10"/>
  <c r="AR250" i="10" s="1"/>
  <c r="AL250" i="10"/>
  <c r="AQ250" i="10" s="1"/>
  <c r="AK250" i="10"/>
  <c r="AP250" i="10" s="1"/>
  <c r="AJ250" i="10"/>
  <c r="AO250" i="10" s="1"/>
  <c r="AN249" i="10"/>
  <c r="AM249" i="10"/>
  <c r="AL249" i="10"/>
  <c r="AK249" i="10"/>
  <c r="AJ249" i="10"/>
  <c r="AN245" i="10"/>
  <c r="AS245" i="10" s="1"/>
  <c r="AM245" i="10"/>
  <c r="AR245" i="10" s="1"/>
  <c r="AL245" i="10"/>
  <c r="AQ245" i="10" s="1"/>
  <c r="AK245" i="10"/>
  <c r="AP245" i="10" s="1"/>
  <c r="AJ245" i="10"/>
  <c r="AO245" i="10" s="1"/>
  <c r="AN244" i="10"/>
  <c r="AS244" i="10" s="1"/>
  <c r="AM244" i="10"/>
  <c r="AR244" i="10" s="1"/>
  <c r="AL244" i="10"/>
  <c r="AQ244" i="10" s="1"/>
  <c r="AK244" i="10"/>
  <c r="AP244" i="10" s="1"/>
  <c r="AJ244" i="10"/>
  <c r="AO244" i="10" s="1"/>
  <c r="AN243" i="10"/>
  <c r="AS243" i="10" s="1"/>
  <c r="AM243" i="10"/>
  <c r="AR243" i="10" s="1"/>
  <c r="AL243" i="10"/>
  <c r="AQ243" i="10" s="1"/>
  <c r="AK243" i="10"/>
  <c r="AP243" i="10" s="1"/>
  <c r="AJ243" i="10"/>
  <c r="AO243" i="10" s="1"/>
  <c r="AN242" i="10"/>
  <c r="AM242" i="10"/>
  <c r="AL242" i="10"/>
  <c r="AK242" i="10"/>
  <c r="AJ242" i="10"/>
  <c r="AN240" i="10"/>
  <c r="AS240" i="10" s="1"/>
  <c r="AM240" i="10"/>
  <c r="AR240" i="10" s="1"/>
  <c r="AL240" i="10"/>
  <c r="AQ240" i="10" s="1"/>
  <c r="AK240" i="10"/>
  <c r="AP240" i="10" s="1"/>
  <c r="AJ240" i="10"/>
  <c r="AO240" i="10" s="1"/>
  <c r="AN239" i="10"/>
  <c r="AS239" i="10" s="1"/>
  <c r="AM239" i="10"/>
  <c r="AR239" i="10" s="1"/>
  <c r="AL239" i="10"/>
  <c r="AQ239" i="10" s="1"/>
  <c r="AK239" i="10"/>
  <c r="AP239" i="10" s="1"/>
  <c r="AJ239" i="10"/>
  <c r="AO239" i="10" s="1"/>
  <c r="AN238" i="10"/>
  <c r="AM238" i="10"/>
  <c r="AL238" i="10"/>
  <c r="AK238" i="10"/>
  <c r="AJ238" i="10"/>
  <c r="AN235" i="10"/>
  <c r="AS235" i="10" s="1"/>
  <c r="AM235" i="10"/>
  <c r="AR235" i="10" s="1"/>
  <c r="AL235" i="10"/>
  <c r="AQ235" i="10" s="1"/>
  <c r="AK235" i="10"/>
  <c r="AP235" i="10" s="1"/>
  <c r="AJ235" i="10"/>
  <c r="AO235" i="10" s="1"/>
  <c r="AN234" i="10"/>
  <c r="AS234" i="10" s="1"/>
  <c r="AM234" i="10"/>
  <c r="AR234" i="10" s="1"/>
  <c r="AL234" i="10"/>
  <c r="AQ234" i="10" s="1"/>
  <c r="AK234" i="10"/>
  <c r="AP234" i="10" s="1"/>
  <c r="AJ234" i="10"/>
  <c r="AO234" i="10" s="1"/>
  <c r="AN233" i="10"/>
  <c r="AS233" i="10" s="1"/>
  <c r="AM233" i="10"/>
  <c r="AR233" i="10" s="1"/>
  <c r="AL233" i="10"/>
  <c r="AQ233" i="10" s="1"/>
  <c r="AK233" i="10"/>
  <c r="AP233" i="10" s="1"/>
  <c r="AJ233" i="10"/>
  <c r="AO233" i="10" s="1"/>
  <c r="AN232" i="10"/>
  <c r="AS232" i="10" s="1"/>
  <c r="AM232" i="10"/>
  <c r="AR232" i="10" s="1"/>
  <c r="AL232" i="10"/>
  <c r="AQ232" i="10" s="1"/>
  <c r="AK232" i="10"/>
  <c r="AP232" i="10" s="1"/>
  <c r="AJ232" i="10"/>
  <c r="AO232" i="10" s="1"/>
  <c r="AN231" i="10"/>
  <c r="AS231" i="10" s="1"/>
  <c r="AM231" i="10"/>
  <c r="AR231" i="10" s="1"/>
  <c r="AL231" i="10"/>
  <c r="AQ231" i="10" s="1"/>
  <c r="AK231" i="10"/>
  <c r="AP231" i="10" s="1"/>
  <c r="AJ231" i="10"/>
  <c r="AO231" i="10" s="1"/>
  <c r="AN230" i="10"/>
  <c r="AS230" i="10" s="1"/>
  <c r="AM230" i="10"/>
  <c r="AR230" i="10" s="1"/>
  <c r="AL230" i="10"/>
  <c r="AQ230" i="10" s="1"/>
  <c r="AK230" i="10"/>
  <c r="AP230" i="10" s="1"/>
  <c r="AJ230" i="10"/>
  <c r="AO230" i="10" s="1"/>
  <c r="AN229" i="10"/>
  <c r="AS229" i="10" s="1"/>
  <c r="AM229" i="10"/>
  <c r="AR229" i="10" s="1"/>
  <c r="AL229" i="10"/>
  <c r="AQ229" i="10" s="1"/>
  <c r="AK229" i="10"/>
  <c r="AP229" i="10" s="1"/>
  <c r="AJ229" i="10"/>
  <c r="AO229" i="10" s="1"/>
  <c r="AN228" i="10"/>
  <c r="AS228" i="10" s="1"/>
  <c r="AM228" i="10"/>
  <c r="AR228" i="10" s="1"/>
  <c r="AL228" i="10"/>
  <c r="AQ228" i="10" s="1"/>
  <c r="AK228" i="10"/>
  <c r="AP228" i="10" s="1"/>
  <c r="AJ228" i="10"/>
  <c r="AO228" i="10" s="1"/>
  <c r="AN227" i="10"/>
  <c r="AS227" i="10" s="1"/>
  <c r="AM227" i="10"/>
  <c r="AR227" i="10" s="1"/>
  <c r="AL227" i="10"/>
  <c r="AQ227" i="10" s="1"/>
  <c r="AK227" i="10"/>
  <c r="AP227" i="10" s="1"/>
  <c r="AJ227" i="10"/>
  <c r="AO227" i="10" s="1"/>
  <c r="AN226" i="10"/>
  <c r="AM226" i="10"/>
  <c r="AL226" i="10"/>
  <c r="AK226" i="10"/>
  <c r="AJ226" i="10"/>
  <c r="AN224" i="10"/>
  <c r="AS224" i="10" s="1"/>
  <c r="AM224" i="10"/>
  <c r="AR224" i="10" s="1"/>
  <c r="AL224" i="10"/>
  <c r="AQ224" i="10" s="1"/>
  <c r="AK224" i="10"/>
  <c r="AP224" i="10" s="1"/>
  <c r="AJ224" i="10"/>
  <c r="AO224" i="10" s="1"/>
  <c r="AN223" i="10"/>
  <c r="AS223" i="10" s="1"/>
  <c r="AM223" i="10"/>
  <c r="AR223" i="10" s="1"/>
  <c r="AL223" i="10"/>
  <c r="AQ223" i="10" s="1"/>
  <c r="AK223" i="10"/>
  <c r="AP223" i="10" s="1"/>
  <c r="AJ223" i="10"/>
  <c r="AO223" i="10" s="1"/>
  <c r="AN222" i="10"/>
  <c r="AM222" i="10"/>
  <c r="AL222" i="10"/>
  <c r="AK222" i="10"/>
  <c r="AJ222" i="10"/>
  <c r="AN220" i="10"/>
  <c r="AS220" i="10" s="1"/>
  <c r="AM220" i="10"/>
  <c r="AR220" i="10" s="1"/>
  <c r="AL220" i="10"/>
  <c r="AQ220" i="10" s="1"/>
  <c r="AK220" i="10"/>
  <c r="AP220" i="10" s="1"/>
  <c r="AJ220" i="10"/>
  <c r="AO220" i="10" s="1"/>
  <c r="AN219" i="10"/>
  <c r="AS219" i="10" s="1"/>
  <c r="AM219" i="10"/>
  <c r="AR219" i="10" s="1"/>
  <c r="AL219" i="10"/>
  <c r="AQ219" i="10" s="1"/>
  <c r="AK219" i="10"/>
  <c r="AP219" i="10" s="1"/>
  <c r="AJ219" i="10"/>
  <c r="AO219" i="10" s="1"/>
  <c r="AN218" i="10"/>
  <c r="AM218" i="10"/>
  <c r="AL218" i="10"/>
  <c r="AK218" i="10"/>
  <c r="AJ218" i="10"/>
  <c r="AN216" i="10"/>
  <c r="AN215" i="10" s="1"/>
  <c r="AM216" i="10"/>
  <c r="AM215" i="10" s="1"/>
  <c r="AL216" i="10"/>
  <c r="AL215" i="10" s="1"/>
  <c r="AK216" i="10"/>
  <c r="AK215" i="10" s="1"/>
  <c r="AJ216" i="10"/>
  <c r="AJ215" i="10" s="1"/>
  <c r="AN214" i="10"/>
  <c r="AS214" i="10" s="1"/>
  <c r="AM214" i="10"/>
  <c r="AR214" i="10" s="1"/>
  <c r="AL214" i="10"/>
  <c r="AQ214" i="10" s="1"/>
  <c r="AK214" i="10"/>
  <c r="AP214" i="10" s="1"/>
  <c r="AJ214" i="10"/>
  <c r="AO214" i="10" s="1"/>
  <c r="AN213" i="10"/>
  <c r="AS213" i="10" s="1"/>
  <c r="AM213" i="10"/>
  <c r="AR213" i="10" s="1"/>
  <c r="AL213" i="10"/>
  <c r="AQ213" i="10" s="1"/>
  <c r="AK213" i="10"/>
  <c r="AP213" i="10" s="1"/>
  <c r="AJ213" i="10"/>
  <c r="AO213" i="10" s="1"/>
  <c r="AN212" i="10"/>
  <c r="AM212" i="10"/>
  <c r="AL212" i="10"/>
  <c r="AK212" i="10"/>
  <c r="AJ212" i="10"/>
  <c r="AN210" i="10"/>
  <c r="AS210" i="10" s="1"/>
  <c r="AM210" i="10"/>
  <c r="AR210" i="10" s="1"/>
  <c r="AL210" i="10"/>
  <c r="AQ210" i="10" s="1"/>
  <c r="AK210" i="10"/>
  <c r="AP210" i="10" s="1"/>
  <c r="AJ210" i="10"/>
  <c r="AO210" i="10" s="1"/>
  <c r="AN208" i="10"/>
  <c r="AS208" i="10" s="1"/>
  <c r="AM208" i="10"/>
  <c r="AR208" i="10" s="1"/>
  <c r="AL208" i="10"/>
  <c r="AQ208" i="10" s="1"/>
  <c r="AK208" i="10"/>
  <c r="AP208" i="10" s="1"/>
  <c r="AJ208" i="10"/>
  <c r="AO208" i="10" s="1"/>
  <c r="AN207" i="10"/>
  <c r="AS207" i="10" s="1"/>
  <c r="AM207" i="10"/>
  <c r="AR207" i="10" s="1"/>
  <c r="AL207" i="10"/>
  <c r="AQ207" i="10" s="1"/>
  <c r="AK207" i="10"/>
  <c r="AP207" i="10" s="1"/>
  <c r="AJ207" i="10"/>
  <c r="AO207" i="10" s="1"/>
  <c r="AN206" i="10"/>
  <c r="AS206" i="10" s="1"/>
  <c r="AM206" i="10"/>
  <c r="AR206" i="10" s="1"/>
  <c r="AL206" i="10"/>
  <c r="AQ206" i="10" s="1"/>
  <c r="AK206" i="10"/>
  <c r="AP206" i="10" s="1"/>
  <c r="AJ206" i="10"/>
  <c r="AO206" i="10" s="1"/>
  <c r="AN205" i="10"/>
  <c r="AS205" i="10" s="1"/>
  <c r="AM205" i="10"/>
  <c r="AR205" i="10" s="1"/>
  <c r="AL205" i="10"/>
  <c r="AQ205" i="10" s="1"/>
  <c r="AK205" i="10"/>
  <c r="AP205" i="10" s="1"/>
  <c r="AJ205" i="10"/>
  <c r="AO205" i="10" s="1"/>
  <c r="AN204" i="10"/>
  <c r="AS204" i="10" s="1"/>
  <c r="AM204" i="10"/>
  <c r="AR204" i="10" s="1"/>
  <c r="AL204" i="10"/>
  <c r="AQ204" i="10" s="1"/>
  <c r="AK204" i="10"/>
  <c r="AP204" i="10" s="1"/>
  <c r="AJ204" i="10"/>
  <c r="AO204" i="10" s="1"/>
  <c r="AN203" i="10"/>
  <c r="AS203" i="10" s="1"/>
  <c r="AM203" i="10"/>
  <c r="AR203" i="10" s="1"/>
  <c r="AL203" i="10"/>
  <c r="AQ203" i="10" s="1"/>
  <c r="AK203" i="10"/>
  <c r="AP203" i="10" s="1"/>
  <c r="AJ203" i="10"/>
  <c r="AO203" i="10" s="1"/>
  <c r="AN202" i="10"/>
  <c r="AS202" i="10" s="1"/>
  <c r="AM202" i="10"/>
  <c r="AR202" i="10" s="1"/>
  <c r="AL202" i="10"/>
  <c r="AQ202" i="10" s="1"/>
  <c r="AK202" i="10"/>
  <c r="AP202" i="10" s="1"/>
  <c r="AJ202" i="10"/>
  <c r="AO202" i="10" s="1"/>
  <c r="AN201" i="10"/>
  <c r="AS201" i="10" s="1"/>
  <c r="AM201" i="10"/>
  <c r="AR201" i="10" s="1"/>
  <c r="AL201" i="10"/>
  <c r="AQ201" i="10" s="1"/>
  <c r="AK201" i="10"/>
  <c r="AP201" i="10" s="1"/>
  <c r="AJ201" i="10"/>
  <c r="AO201" i="10" s="1"/>
  <c r="AN200" i="10"/>
  <c r="AS200" i="10" s="1"/>
  <c r="AM200" i="10"/>
  <c r="AR200" i="10" s="1"/>
  <c r="AL200" i="10"/>
  <c r="AQ200" i="10" s="1"/>
  <c r="AK200" i="10"/>
  <c r="AP200" i="10" s="1"/>
  <c r="AJ200" i="10"/>
  <c r="AO200" i="10" s="1"/>
  <c r="AN199" i="10"/>
  <c r="AS199" i="10" s="1"/>
  <c r="AM199" i="10"/>
  <c r="AR199" i="10" s="1"/>
  <c r="AL199" i="10"/>
  <c r="AQ199" i="10" s="1"/>
  <c r="AK199" i="10"/>
  <c r="AP199" i="10" s="1"/>
  <c r="AJ199" i="10"/>
  <c r="AO199" i="10" s="1"/>
  <c r="AN198" i="10"/>
  <c r="AS198" i="10" s="1"/>
  <c r="AM198" i="10"/>
  <c r="AR198" i="10" s="1"/>
  <c r="AL198" i="10"/>
  <c r="AQ198" i="10" s="1"/>
  <c r="AK198" i="10"/>
  <c r="AP198" i="10" s="1"/>
  <c r="AJ198" i="10"/>
  <c r="AO198" i="10" s="1"/>
  <c r="AN197" i="10"/>
  <c r="AM197" i="10"/>
  <c r="AL197" i="10"/>
  <c r="AK197" i="10"/>
  <c r="AJ197" i="10"/>
  <c r="AN195" i="10"/>
  <c r="AS195" i="10" s="1"/>
  <c r="AM195" i="10"/>
  <c r="AR195" i="10" s="1"/>
  <c r="AL195" i="10"/>
  <c r="AQ195" i="10" s="1"/>
  <c r="AK195" i="10"/>
  <c r="AP195" i="10" s="1"/>
  <c r="AJ195" i="10"/>
  <c r="AO195" i="10" s="1"/>
  <c r="AN194" i="10"/>
  <c r="AS194" i="10" s="1"/>
  <c r="AM194" i="10"/>
  <c r="AR194" i="10" s="1"/>
  <c r="AL194" i="10"/>
  <c r="AQ194" i="10" s="1"/>
  <c r="AK194" i="10"/>
  <c r="AP194" i="10" s="1"/>
  <c r="AJ194" i="10"/>
  <c r="AO194" i="10" s="1"/>
  <c r="AN193" i="10"/>
  <c r="AS193" i="10" s="1"/>
  <c r="AM193" i="10"/>
  <c r="AR193" i="10" s="1"/>
  <c r="AL193" i="10"/>
  <c r="AQ193" i="10" s="1"/>
  <c r="AK193" i="10"/>
  <c r="AP193" i="10" s="1"/>
  <c r="AJ193" i="10"/>
  <c r="AO193" i="10" s="1"/>
  <c r="AN192" i="10"/>
  <c r="AM192" i="10"/>
  <c r="AL192" i="10"/>
  <c r="AK192" i="10"/>
  <c r="AJ192" i="10"/>
  <c r="AN190" i="10"/>
  <c r="AM190" i="10"/>
  <c r="AM189" i="10" s="1"/>
  <c r="AL190" i="10"/>
  <c r="AL189" i="10" s="1"/>
  <c r="AK190" i="10"/>
  <c r="AK189" i="10" s="1"/>
  <c r="AJ190" i="10"/>
  <c r="AJ189" i="10" s="1"/>
  <c r="AN183" i="10"/>
  <c r="AS183" i="10" s="1"/>
  <c r="AM183" i="10"/>
  <c r="AR183" i="10" s="1"/>
  <c r="AL183" i="10"/>
  <c r="AQ183" i="10" s="1"/>
  <c r="AK183" i="10"/>
  <c r="AP183" i="10" s="1"/>
  <c r="AJ183" i="10"/>
  <c r="AO183" i="10" s="1"/>
  <c r="AN182" i="10"/>
  <c r="AS182" i="10" s="1"/>
  <c r="AM182" i="10"/>
  <c r="AR182" i="10" s="1"/>
  <c r="AL182" i="10"/>
  <c r="AQ182" i="10" s="1"/>
  <c r="AK182" i="10"/>
  <c r="AP182" i="10" s="1"/>
  <c r="AJ182" i="10"/>
  <c r="AO182" i="10" s="1"/>
  <c r="AN181" i="10"/>
  <c r="AS181" i="10" s="1"/>
  <c r="AM181" i="10"/>
  <c r="AR181" i="10" s="1"/>
  <c r="AL181" i="10"/>
  <c r="AQ181" i="10" s="1"/>
  <c r="AK181" i="10"/>
  <c r="AP181" i="10" s="1"/>
  <c r="AJ181" i="10"/>
  <c r="AO181" i="10" s="1"/>
  <c r="AN180" i="10"/>
  <c r="AS180" i="10" s="1"/>
  <c r="AM180" i="10"/>
  <c r="AR180" i="10" s="1"/>
  <c r="AL180" i="10"/>
  <c r="AQ180" i="10" s="1"/>
  <c r="AK180" i="10"/>
  <c r="AP180" i="10" s="1"/>
  <c r="AJ180" i="10"/>
  <c r="AO180" i="10" s="1"/>
  <c r="AN179" i="10"/>
  <c r="AS179" i="10" s="1"/>
  <c r="AM179" i="10"/>
  <c r="AR179" i="10" s="1"/>
  <c r="AL179" i="10"/>
  <c r="AQ179" i="10" s="1"/>
  <c r="AK179" i="10"/>
  <c r="AP179" i="10" s="1"/>
  <c r="AJ179" i="10"/>
  <c r="AO179" i="10" s="1"/>
  <c r="AN178" i="10"/>
  <c r="AS178" i="10" s="1"/>
  <c r="AM178" i="10"/>
  <c r="AR178" i="10" s="1"/>
  <c r="AL178" i="10"/>
  <c r="AQ178" i="10" s="1"/>
  <c r="AK178" i="10"/>
  <c r="AP178" i="10" s="1"/>
  <c r="AJ178" i="10"/>
  <c r="AO178" i="10" s="1"/>
  <c r="AN177" i="10"/>
  <c r="AS177" i="10" s="1"/>
  <c r="AM177" i="10"/>
  <c r="AR177" i="10" s="1"/>
  <c r="AL177" i="10"/>
  <c r="AQ177" i="10" s="1"/>
  <c r="AK177" i="10"/>
  <c r="AP177" i="10" s="1"/>
  <c r="AJ177" i="10"/>
  <c r="AO177" i="10" s="1"/>
  <c r="AN176" i="10"/>
  <c r="AS176" i="10" s="1"/>
  <c r="AM176" i="10"/>
  <c r="AR176" i="10" s="1"/>
  <c r="AL176" i="10"/>
  <c r="AQ176" i="10" s="1"/>
  <c r="AK176" i="10"/>
  <c r="AP176" i="10" s="1"/>
  <c r="AJ176" i="10"/>
  <c r="AO176" i="10" s="1"/>
  <c r="AN175" i="10"/>
  <c r="AS175" i="10" s="1"/>
  <c r="AM175" i="10"/>
  <c r="AR175" i="10" s="1"/>
  <c r="AL175" i="10"/>
  <c r="AQ175" i="10" s="1"/>
  <c r="AK175" i="10"/>
  <c r="AP175" i="10" s="1"/>
  <c r="AJ175" i="10"/>
  <c r="AO175" i="10" s="1"/>
  <c r="AN174" i="10"/>
  <c r="AS174" i="10" s="1"/>
  <c r="AM174" i="10"/>
  <c r="AR174" i="10" s="1"/>
  <c r="AL174" i="10"/>
  <c r="AQ174" i="10" s="1"/>
  <c r="AK174" i="10"/>
  <c r="AP174" i="10" s="1"/>
  <c r="AJ174" i="10"/>
  <c r="AO174" i="10" s="1"/>
  <c r="AN173" i="10"/>
  <c r="AS173" i="10" s="1"/>
  <c r="AM173" i="10"/>
  <c r="AR173" i="10" s="1"/>
  <c r="AL173" i="10"/>
  <c r="AQ173" i="10" s="1"/>
  <c r="AK173" i="10"/>
  <c r="AP173" i="10" s="1"/>
  <c r="AJ173" i="10"/>
  <c r="AO173" i="10" s="1"/>
  <c r="AN172" i="10"/>
  <c r="AS172" i="10" s="1"/>
  <c r="AM172" i="10"/>
  <c r="AR172" i="10" s="1"/>
  <c r="AL172" i="10"/>
  <c r="AQ172" i="10" s="1"/>
  <c r="AK172" i="10"/>
  <c r="AP172" i="10" s="1"/>
  <c r="AJ172" i="10"/>
  <c r="AO172" i="10" s="1"/>
  <c r="AN171" i="10"/>
  <c r="AM171" i="10"/>
  <c r="AL171" i="10"/>
  <c r="AK171" i="10"/>
  <c r="AJ171" i="10"/>
  <c r="AN168" i="10"/>
  <c r="AS168" i="10" s="1"/>
  <c r="AM168" i="10"/>
  <c r="AR168" i="10" s="1"/>
  <c r="AL168" i="10"/>
  <c r="AQ168" i="10" s="1"/>
  <c r="AK168" i="10"/>
  <c r="AP168" i="10" s="1"/>
  <c r="AJ168" i="10"/>
  <c r="AO168" i="10" s="1"/>
  <c r="AN167" i="10"/>
  <c r="AS167" i="10" s="1"/>
  <c r="AM167" i="10"/>
  <c r="AR167" i="10" s="1"/>
  <c r="AL167" i="10"/>
  <c r="AQ167" i="10" s="1"/>
  <c r="AK167" i="10"/>
  <c r="AP167" i="10" s="1"/>
  <c r="AJ167" i="10"/>
  <c r="AO167" i="10" s="1"/>
  <c r="AN166" i="10"/>
  <c r="AS166" i="10" s="1"/>
  <c r="AM166" i="10"/>
  <c r="AR166" i="10" s="1"/>
  <c r="AL166" i="10"/>
  <c r="AQ166" i="10" s="1"/>
  <c r="AK166" i="10"/>
  <c r="AP166" i="10" s="1"/>
  <c r="AJ166" i="10"/>
  <c r="AO166" i="10" s="1"/>
  <c r="AN165" i="10"/>
  <c r="AS165" i="10" s="1"/>
  <c r="AM165" i="10"/>
  <c r="AR165" i="10" s="1"/>
  <c r="AL165" i="10"/>
  <c r="AQ165" i="10" s="1"/>
  <c r="AK165" i="10"/>
  <c r="AP165" i="10" s="1"/>
  <c r="AJ165" i="10"/>
  <c r="AO165" i="10" s="1"/>
  <c r="AN164" i="10"/>
  <c r="AS164" i="10" s="1"/>
  <c r="AM164" i="10"/>
  <c r="AR164" i="10" s="1"/>
  <c r="AL164" i="10"/>
  <c r="AQ164" i="10" s="1"/>
  <c r="AK164" i="10"/>
  <c r="AP164" i="10" s="1"/>
  <c r="AJ164" i="10"/>
  <c r="AO164" i="10" s="1"/>
  <c r="AN163" i="10"/>
  <c r="AS163" i="10" s="1"/>
  <c r="AM163" i="10"/>
  <c r="AR163" i="10" s="1"/>
  <c r="AL163" i="10"/>
  <c r="AQ163" i="10" s="1"/>
  <c r="AK163" i="10"/>
  <c r="AP163" i="10" s="1"/>
  <c r="AJ163" i="10"/>
  <c r="AO163" i="10" s="1"/>
  <c r="AN162" i="10"/>
  <c r="AS162" i="10" s="1"/>
  <c r="AM162" i="10"/>
  <c r="AR162" i="10" s="1"/>
  <c r="AL162" i="10"/>
  <c r="AQ162" i="10" s="1"/>
  <c r="AK162" i="10"/>
  <c r="AP162" i="10" s="1"/>
  <c r="AJ162" i="10"/>
  <c r="AO162" i="10" s="1"/>
  <c r="AN161" i="10"/>
  <c r="AS161" i="10" s="1"/>
  <c r="AM161" i="10"/>
  <c r="AR161" i="10" s="1"/>
  <c r="AL161" i="10"/>
  <c r="AQ161" i="10" s="1"/>
  <c r="AK161" i="10"/>
  <c r="AP161" i="10" s="1"/>
  <c r="AJ161" i="10"/>
  <c r="AO161" i="10" s="1"/>
  <c r="AN160" i="10"/>
  <c r="AS160" i="10" s="1"/>
  <c r="AM160" i="10"/>
  <c r="AR160" i="10" s="1"/>
  <c r="AL160" i="10"/>
  <c r="AQ160" i="10" s="1"/>
  <c r="AK160" i="10"/>
  <c r="AP160" i="10" s="1"/>
  <c r="AJ160" i="10"/>
  <c r="AO160" i="10" s="1"/>
  <c r="AN159" i="10"/>
  <c r="AS159" i="10" s="1"/>
  <c r="AM159" i="10"/>
  <c r="AR159" i="10" s="1"/>
  <c r="AL159" i="10"/>
  <c r="AQ159" i="10" s="1"/>
  <c r="AK159" i="10"/>
  <c r="AP159" i="10" s="1"/>
  <c r="AJ159" i="10"/>
  <c r="AO159" i="10" s="1"/>
  <c r="AN158" i="10"/>
  <c r="AS158" i="10" s="1"/>
  <c r="AM158" i="10"/>
  <c r="AR158" i="10" s="1"/>
  <c r="AL158" i="10"/>
  <c r="AQ158" i="10" s="1"/>
  <c r="AK158" i="10"/>
  <c r="AP158" i="10" s="1"/>
  <c r="AJ158" i="10"/>
  <c r="AO158" i="10" s="1"/>
  <c r="AN157" i="10"/>
  <c r="AS157" i="10" s="1"/>
  <c r="AM157" i="10"/>
  <c r="AR157" i="10" s="1"/>
  <c r="AL157" i="10"/>
  <c r="AQ157" i="10" s="1"/>
  <c r="AK157" i="10"/>
  <c r="AP157" i="10" s="1"/>
  <c r="AJ157" i="10"/>
  <c r="AO157" i="10" s="1"/>
  <c r="AN156" i="10"/>
  <c r="AS156" i="10" s="1"/>
  <c r="AM156" i="10"/>
  <c r="AR156" i="10" s="1"/>
  <c r="AL156" i="10"/>
  <c r="AQ156" i="10" s="1"/>
  <c r="AK156" i="10"/>
  <c r="AP156" i="10" s="1"/>
  <c r="AJ156" i="10"/>
  <c r="AO156" i="10" s="1"/>
  <c r="AN155" i="10"/>
  <c r="AS155" i="10" s="1"/>
  <c r="AM155" i="10"/>
  <c r="AR155" i="10" s="1"/>
  <c r="AL155" i="10"/>
  <c r="AQ155" i="10" s="1"/>
  <c r="AK155" i="10"/>
  <c r="AP155" i="10" s="1"/>
  <c r="AJ155" i="10"/>
  <c r="AO155" i="10" s="1"/>
  <c r="AN154" i="10"/>
  <c r="AS154" i="10" s="1"/>
  <c r="AM154" i="10"/>
  <c r="AR154" i="10" s="1"/>
  <c r="AL154" i="10"/>
  <c r="AQ154" i="10" s="1"/>
  <c r="AK154" i="10"/>
  <c r="AP154" i="10" s="1"/>
  <c r="AJ154" i="10"/>
  <c r="AO154" i="10" s="1"/>
  <c r="AN153" i="10"/>
  <c r="AM153" i="10"/>
  <c r="AL153" i="10"/>
  <c r="AK153" i="10"/>
  <c r="AJ153" i="10"/>
  <c r="AN151" i="10"/>
  <c r="AS151" i="10" s="1"/>
  <c r="AM151" i="10"/>
  <c r="AR151" i="10" s="1"/>
  <c r="AL151" i="10"/>
  <c r="AQ151" i="10" s="1"/>
  <c r="AK151" i="10"/>
  <c r="AP151" i="10" s="1"/>
  <c r="AJ151" i="10"/>
  <c r="AO151" i="10" s="1"/>
  <c r="AN148" i="10"/>
  <c r="AS148" i="10" s="1"/>
  <c r="AM148" i="10"/>
  <c r="AR148" i="10" s="1"/>
  <c r="AL148" i="10"/>
  <c r="AQ148" i="10" s="1"/>
  <c r="AK148" i="10"/>
  <c r="AP148" i="10" s="1"/>
  <c r="AJ148" i="10"/>
  <c r="AO148" i="10" s="1"/>
  <c r="AN147" i="10"/>
  <c r="AS147" i="10" s="1"/>
  <c r="AM147" i="10"/>
  <c r="AR147" i="10" s="1"/>
  <c r="AL147" i="10"/>
  <c r="AQ147" i="10" s="1"/>
  <c r="AK147" i="10"/>
  <c r="AP147" i="10" s="1"/>
  <c r="AJ147" i="10"/>
  <c r="AO147" i="10" s="1"/>
  <c r="AN146" i="10"/>
  <c r="AS146" i="10" s="1"/>
  <c r="AM146" i="10"/>
  <c r="AR146" i="10" s="1"/>
  <c r="AL146" i="10"/>
  <c r="AQ146" i="10" s="1"/>
  <c r="AK146" i="10"/>
  <c r="AP146" i="10" s="1"/>
  <c r="AJ146" i="10"/>
  <c r="AO146" i="10" s="1"/>
  <c r="AN145" i="10"/>
  <c r="AS145" i="10" s="1"/>
  <c r="AM145" i="10"/>
  <c r="AR145" i="10" s="1"/>
  <c r="AL145" i="10"/>
  <c r="AQ145" i="10" s="1"/>
  <c r="AK145" i="10"/>
  <c r="AP145" i="10" s="1"/>
  <c r="AJ145" i="10"/>
  <c r="AO145" i="10" s="1"/>
  <c r="AN144" i="10"/>
  <c r="AS144" i="10" s="1"/>
  <c r="AM144" i="10"/>
  <c r="AR144" i="10" s="1"/>
  <c r="AL144" i="10"/>
  <c r="AQ144" i="10" s="1"/>
  <c r="AK144" i="10"/>
  <c r="AP144" i="10" s="1"/>
  <c r="AJ144" i="10"/>
  <c r="AO144" i="10" s="1"/>
  <c r="AN143" i="10"/>
  <c r="AS143" i="10" s="1"/>
  <c r="AM143" i="10"/>
  <c r="AR143" i="10" s="1"/>
  <c r="AL143" i="10"/>
  <c r="AQ143" i="10" s="1"/>
  <c r="AK143" i="10"/>
  <c r="AP143" i="10" s="1"/>
  <c r="AJ143" i="10"/>
  <c r="AO143" i="10" s="1"/>
  <c r="AN142" i="10"/>
  <c r="AS142" i="10" s="1"/>
  <c r="AM142" i="10"/>
  <c r="AR142" i="10" s="1"/>
  <c r="AL142" i="10"/>
  <c r="AQ142" i="10" s="1"/>
  <c r="AK142" i="10"/>
  <c r="AP142" i="10" s="1"/>
  <c r="AJ142" i="10"/>
  <c r="AO142" i="10" s="1"/>
  <c r="AN141" i="10"/>
  <c r="AS141" i="10" s="1"/>
  <c r="AM141" i="10"/>
  <c r="AR141" i="10" s="1"/>
  <c r="AL141" i="10"/>
  <c r="AQ141" i="10" s="1"/>
  <c r="AK141" i="10"/>
  <c r="AP141" i="10" s="1"/>
  <c r="AJ141" i="10"/>
  <c r="AO141" i="10" s="1"/>
  <c r="AN140" i="10"/>
  <c r="AS140" i="10" s="1"/>
  <c r="AM140" i="10"/>
  <c r="AR140" i="10" s="1"/>
  <c r="AL140" i="10"/>
  <c r="AQ140" i="10" s="1"/>
  <c r="AK140" i="10"/>
  <c r="AP140" i="10" s="1"/>
  <c r="AJ140" i="10"/>
  <c r="AO140" i="10" s="1"/>
  <c r="AN139" i="10"/>
  <c r="AS139" i="10" s="1"/>
  <c r="AM139" i="10"/>
  <c r="AR139" i="10" s="1"/>
  <c r="AL139" i="10"/>
  <c r="AQ139" i="10" s="1"/>
  <c r="AK139" i="10"/>
  <c r="AP139" i="10" s="1"/>
  <c r="AJ139" i="10"/>
  <c r="AO139" i="10" s="1"/>
  <c r="AN138" i="10"/>
  <c r="AS138" i="10" s="1"/>
  <c r="AM138" i="10"/>
  <c r="AR138" i="10" s="1"/>
  <c r="AL138" i="10"/>
  <c r="AQ138" i="10" s="1"/>
  <c r="AK138" i="10"/>
  <c r="AP138" i="10" s="1"/>
  <c r="AJ138" i="10"/>
  <c r="AO138" i="10" s="1"/>
  <c r="AN137" i="10"/>
  <c r="AS137" i="10" s="1"/>
  <c r="AM137" i="10"/>
  <c r="AR137" i="10" s="1"/>
  <c r="AL137" i="10"/>
  <c r="AQ137" i="10" s="1"/>
  <c r="AK137" i="10"/>
  <c r="AP137" i="10" s="1"/>
  <c r="AJ137" i="10"/>
  <c r="AO137" i="10" s="1"/>
  <c r="AN136" i="10"/>
  <c r="AS136" i="10" s="1"/>
  <c r="AM136" i="10"/>
  <c r="AR136" i="10" s="1"/>
  <c r="AL136" i="10"/>
  <c r="AQ136" i="10" s="1"/>
  <c r="AK136" i="10"/>
  <c r="AP136" i="10" s="1"/>
  <c r="AJ136" i="10"/>
  <c r="AO136" i="10" s="1"/>
  <c r="AN135" i="10"/>
  <c r="AM135" i="10"/>
  <c r="AL135" i="10"/>
  <c r="AK135" i="10"/>
  <c r="AJ135" i="10"/>
  <c r="AN133" i="10"/>
  <c r="AN132" i="10" s="1"/>
  <c r="AM133" i="10"/>
  <c r="AM132" i="10" s="1"/>
  <c r="AL133" i="10"/>
  <c r="AL132" i="10" s="1"/>
  <c r="AK133" i="10"/>
  <c r="AJ133" i="10"/>
  <c r="AJ132" i="10" s="1"/>
  <c r="AN131" i="10"/>
  <c r="AS131" i="10" s="1"/>
  <c r="AM131" i="10"/>
  <c r="AR131" i="10" s="1"/>
  <c r="AL131" i="10"/>
  <c r="AQ131" i="10" s="1"/>
  <c r="AK131" i="10"/>
  <c r="AP131" i="10" s="1"/>
  <c r="AJ131" i="10"/>
  <c r="AO131" i="10" s="1"/>
  <c r="AN130" i="10"/>
  <c r="AS130" i="10" s="1"/>
  <c r="AM130" i="10"/>
  <c r="AR130" i="10" s="1"/>
  <c r="AL130" i="10"/>
  <c r="AQ130" i="10" s="1"/>
  <c r="AK130" i="10"/>
  <c r="AP130" i="10" s="1"/>
  <c r="AJ130" i="10"/>
  <c r="AO130" i="10" s="1"/>
  <c r="AN129" i="10"/>
  <c r="AM129" i="10"/>
  <c r="AL129" i="10"/>
  <c r="AK129" i="10"/>
  <c r="AJ129" i="10"/>
  <c r="AN127" i="10"/>
  <c r="AS127" i="10" s="1"/>
  <c r="AM127" i="10"/>
  <c r="AR127" i="10" s="1"/>
  <c r="AL127" i="10"/>
  <c r="AQ127" i="10" s="1"/>
  <c r="AK127" i="10"/>
  <c r="AP127" i="10" s="1"/>
  <c r="AJ127" i="10"/>
  <c r="AO127" i="10" s="1"/>
  <c r="AN126" i="10"/>
  <c r="AS126" i="10" s="1"/>
  <c r="AM126" i="10"/>
  <c r="AR126" i="10" s="1"/>
  <c r="AL126" i="10"/>
  <c r="AQ126" i="10" s="1"/>
  <c r="AK126" i="10"/>
  <c r="AP126" i="10" s="1"/>
  <c r="AJ126" i="10"/>
  <c r="AO126" i="10" s="1"/>
  <c r="AN125" i="10"/>
  <c r="AS125" i="10" s="1"/>
  <c r="AM125" i="10"/>
  <c r="AR125" i="10" s="1"/>
  <c r="AL125" i="10"/>
  <c r="AQ125" i="10" s="1"/>
  <c r="AK125" i="10"/>
  <c r="AP125" i="10" s="1"/>
  <c r="AJ125" i="10"/>
  <c r="AO125" i="10" s="1"/>
  <c r="AN124" i="10"/>
  <c r="AM124" i="10"/>
  <c r="AL124" i="10"/>
  <c r="AK124" i="10"/>
  <c r="AJ124" i="10"/>
  <c r="AN122" i="10"/>
  <c r="AS122" i="10" s="1"/>
  <c r="AM122" i="10"/>
  <c r="AR122" i="10" s="1"/>
  <c r="AL122" i="10"/>
  <c r="AQ122" i="10" s="1"/>
  <c r="AK122" i="10"/>
  <c r="AP122" i="10" s="1"/>
  <c r="AJ122" i="10"/>
  <c r="AO122" i="10" s="1"/>
  <c r="AN120" i="10"/>
  <c r="AS120" i="10" s="1"/>
  <c r="AM120" i="10"/>
  <c r="AR120" i="10" s="1"/>
  <c r="AL120" i="10"/>
  <c r="AQ120" i="10" s="1"/>
  <c r="AK120" i="10"/>
  <c r="AP120" i="10" s="1"/>
  <c r="AJ120" i="10"/>
  <c r="AO120" i="10" s="1"/>
  <c r="AN119" i="10"/>
  <c r="AS119" i="10" s="1"/>
  <c r="AM119" i="10"/>
  <c r="AR119" i="10" s="1"/>
  <c r="AL119" i="10"/>
  <c r="AQ119" i="10" s="1"/>
  <c r="AK119" i="10"/>
  <c r="AP119" i="10" s="1"/>
  <c r="AJ119" i="10"/>
  <c r="AO119" i="10" s="1"/>
  <c r="AN118" i="10"/>
  <c r="AM118" i="10"/>
  <c r="AL118" i="10"/>
  <c r="AK118" i="10"/>
  <c r="AJ118" i="10"/>
  <c r="AN116" i="10"/>
  <c r="AS116" i="10" s="1"/>
  <c r="AM116" i="10"/>
  <c r="AR116" i="10" s="1"/>
  <c r="AL116" i="10"/>
  <c r="AQ116" i="10" s="1"/>
  <c r="AK116" i="10"/>
  <c r="AP116" i="10" s="1"/>
  <c r="AJ116" i="10"/>
  <c r="AO116" i="10" s="1"/>
  <c r="AN115" i="10"/>
  <c r="AS115" i="10" s="1"/>
  <c r="AM115" i="10"/>
  <c r="AR115" i="10" s="1"/>
  <c r="AL115" i="10"/>
  <c r="AQ115" i="10" s="1"/>
  <c r="AK115" i="10"/>
  <c r="AP115" i="10" s="1"/>
  <c r="AJ115" i="10"/>
  <c r="AO115" i="10" s="1"/>
  <c r="AN114" i="10"/>
  <c r="AS114" i="10" s="1"/>
  <c r="AM114" i="10"/>
  <c r="AR114" i="10" s="1"/>
  <c r="AL114" i="10"/>
  <c r="AQ114" i="10" s="1"/>
  <c r="AK114" i="10"/>
  <c r="AP114" i="10" s="1"/>
  <c r="AJ114" i="10"/>
  <c r="AO114" i="10" s="1"/>
  <c r="AN113" i="10"/>
  <c r="AS113" i="10" s="1"/>
  <c r="AM113" i="10"/>
  <c r="AR113" i="10" s="1"/>
  <c r="AL113" i="10"/>
  <c r="AQ113" i="10" s="1"/>
  <c r="AK113" i="10"/>
  <c r="AP113" i="10" s="1"/>
  <c r="AJ113" i="10"/>
  <c r="AO113" i="10" s="1"/>
  <c r="AN112" i="10"/>
  <c r="AS112" i="10" s="1"/>
  <c r="AM112" i="10"/>
  <c r="AR112" i="10" s="1"/>
  <c r="AL112" i="10"/>
  <c r="AQ112" i="10" s="1"/>
  <c r="AK112" i="10"/>
  <c r="AP112" i="10" s="1"/>
  <c r="AJ112" i="10"/>
  <c r="AO112" i="10" s="1"/>
  <c r="AN111" i="10"/>
  <c r="AM111" i="10"/>
  <c r="AL111" i="10"/>
  <c r="AK111" i="10"/>
  <c r="AJ111" i="10"/>
  <c r="AN109" i="10"/>
  <c r="AS109" i="10" s="1"/>
  <c r="AM109" i="10"/>
  <c r="AR109" i="10" s="1"/>
  <c r="AL109" i="10"/>
  <c r="AQ109" i="10" s="1"/>
  <c r="AK109" i="10"/>
  <c r="AP109" i="10" s="1"/>
  <c r="AJ109" i="10"/>
  <c r="AO109" i="10" s="1"/>
  <c r="AN108" i="10"/>
  <c r="AS108" i="10" s="1"/>
  <c r="AM108" i="10"/>
  <c r="AR108" i="10" s="1"/>
  <c r="AL108" i="10"/>
  <c r="AQ108" i="10" s="1"/>
  <c r="AK108" i="10"/>
  <c r="AP108" i="10" s="1"/>
  <c r="AJ108" i="10"/>
  <c r="AO108" i="10" s="1"/>
  <c r="AN107" i="10"/>
  <c r="AS107" i="10" s="1"/>
  <c r="AM107" i="10"/>
  <c r="AR107" i="10" s="1"/>
  <c r="AL107" i="10"/>
  <c r="AQ107" i="10" s="1"/>
  <c r="AK107" i="10"/>
  <c r="AP107" i="10" s="1"/>
  <c r="AJ107" i="10"/>
  <c r="AO107" i="10" s="1"/>
  <c r="AN106" i="10"/>
  <c r="AS106" i="10" s="1"/>
  <c r="AM106" i="10"/>
  <c r="AR106" i="10" s="1"/>
  <c r="AL106" i="10"/>
  <c r="AQ106" i="10" s="1"/>
  <c r="AK106" i="10"/>
  <c r="AP106" i="10" s="1"/>
  <c r="AJ106" i="10"/>
  <c r="AO106" i="10" s="1"/>
  <c r="AN105" i="10"/>
  <c r="AM105" i="10"/>
  <c r="AL105" i="10"/>
  <c r="AK105" i="10"/>
  <c r="AJ105" i="10"/>
  <c r="AN102" i="10"/>
  <c r="AS102" i="10" s="1"/>
  <c r="AM102" i="10"/>
  <c r="AR102" i="10" s="1"/>
  <c r="AL102" i="10"/>
  <c r="AQ102" i="10" s="1"/>
  <c r="AK102" i="10"/>
  <c r="AP102" i="10" s="1"/>
  <c r="AJ102" i="10"/>
  <c r="AO102" i="10" s="1"/>
  <c r="AN101" i="10"/>
  <c r="AS101" i="10" s="1"/>
  <c r="AM101" i="10"/>
  <c r="AR101" i="10" s="1"/>
  <c r="AL101" i="10"/>
  <c r="AQ101" i="10" s="1"/>
  <c r="AK101" i="10"/>
  <c r="AP101" i="10" s="1"/>
  <c r="AJ101" i="10"/>
  <c r="AO101" i="10" s="1"/>
  <c r="AN100" i="10"/>
  <c r="AS100" i="10" s="1"/>
  <c r="AM100" i="10"/>
  <c r="AR100" i="10" s="1"/>
  <c r="AL100" i="10"/>
  <c r="AQ100" i="10" s="1"/>
  <c r="AK100" i="10"/>
  <c r="AP100" i="10" s="1"/>
  <c r="AJ100" i="10"/>
  <c r="AO100" i="10" s="1"/>
  <c r="AN99" i="10"/>
  <c r="AS99" i="10" s="1"/>
  <c r="AM99" i="10"/>
  <c r="AR99" i="10" s="1"/>
  <c r="AL99" i="10"/>
  <c r="AQ99" i="10" s="1"/>
  <c r="AK99" i="10"/>
  <c r="AP99" i="10" s="1"/>
  <c r="AJ99" i="10"/>
  <c r="AO99" i="10" s="1"/>
  <c r="AN98" i="10"/>
  <c r="AS98" i="10" s="1"/>
  <c r="AM98" i="10"/>
  <c r="AR98" i="10" s="1"/>
  <c r="AL98" i="10"/>
  <c r="AQ98" i="10" s="1"/>
  <c r="AK98" i="10"/>
  <c r="AP98" i="10" s="1"/>
  <c r="AJ98" i="10"/>
  <c r="AO98" i="10" s="1"/>
  <c r="AN97" i="10"/>
  <c r="AS97" i="10" s="1"/>
  <c r="AM97" i="10"/>
  <c r="AR97" i="10" s="1"/>
  <c r="AL97" i="10"/>
  <c r="AQ97" i="10" s="1"/>
  <c r="AK97" i="10"/>
  <c r="AP97" i="10" s="1"/>
  <c r="AJ97" i="10"/>
  <c r="AO97" i="10" s="1"/>
  <c r="AN96" i="10"/>
  <c r="AS96" i="10" s="1"/>
  <c r="AM96" i="10"/>
  <c r="AR96" i="10" s="1"/>
  <c r="AL96" i="10"/>
  <c r="AQ96" i="10" s="1"/>
  <c r="AK96" i="10"/>
  <c r="AP96" i="10" s="1"/>
  <c r="AJ96" i="10"/>
  <c r="AO96" i="10" s="1"/>
  <c r="AN95" i="10"/>
  <c r="AS95" i="10" s="1"/>
  <c r="AM95" i="10"/>
  <c r="AR95" i="10" s="1"/>
  <c r="AL95" i="10"/>
  <c r="AQ95" i="10" s="1"/>
  <c r="AK95" i="10"/>
  <c r="AP95" i="10" s="1"/>
  <c r="AJ95" i="10"/>
  <c r="AO95" i="10" s="1"/>
  <c r="AN94" i="10"/>
  <c r="AS94" i="10" s="1"/>
  <c r="AM94" i="10"/>
  <c r="AR94" i="10" s="1"/>
  <c r="AL94" i="10"/>
  <c r="AQ94" i="10" s="1"/>
  <c r="AK94" i="10"/>
  <c r="AP94" i="10" s="1"/>
  <c r="AJ94" i="10"/>
  <c r="AO94" i="10" s="1"/>
  <c r="AN93" i="10"/>
  <c r="AS93" i="10" s="1"/>
  <c r="AM93" i="10"/>
  <c r="AR93" i="10" s="1"/>
  <c r="AL93" i="10"/>
  <c r="AQ93" i="10" s="1"/>
  <c r="AK93" i="10"/>
  <c r="AP93" i="10" s="1"/>
  <c r="AJ93" i="10"/>
  <c r="AO93" i="10" s="1"/>
  <c r="AN92" i="10"/>
  <c r="AS92" i="10" s="1"/>
  <c r="AM92" i="10"/>
  <c r="AR92" i="10" s="1"/>
  <c r="AL92" i="10"/>
  <c r="AQ92" i="10" s="1"/>
  <c r="AK92" i="10"/>
  <c r="AP92" i="10" s="1"/>
  <c r="AJ92" i="10"/>
  <c r="AO92" i="10" s="1"/>
  <c r="AN91" i="10"/>
  <c r="AS91" i="10" s="1"/>
  <c r="AM91" i="10"/>
  <c r="AR91" i="10" s="1"/>
  <c r="AL91" i="10"/>
  <c r="AQ91" i="10" s="1"/>
  <c r="AK91" i="10"/>
  <c r="AP91" i="10" s="1"/>
  <c r="AJ91" i="10"/>
  <c r="AO91" i="10" s="1"/>
  <c r="AN90" i="10"/>
  <c r="AS90" i="10" s="1"/>
  <c r="AM90" i="10"/>
  <c r="AR90" i="10" s="1"/>
  <c r="AL90" i="10"/>
  <c r="AQ90" i="10" s="1"/>
  <c r="AK90" i="10"/>
  <c r="AP90" i="10" s="1"/>
  <c r="AJ90" i="10"/>
  <c r="AO90" i="10" s="1"/>
  <c r="AN89" i="10"/>
  <c r="AM89" i="10"/>
  <c r="AL89" i="10"/>
  <c r="AK89" i="10"/>
  <c r="AJ89" i="10"/>
  <c r="AN85" i="10"/>
  <c r="AS85" i="10" s="1"/>
  <c r="AM85" i="10"/>
  <c r="AR85" i="10" s="1"/>
  <c r="AL85" i="10"/>
  <c r="AQ85" i="10" s="1"/>
  <c r="AK85" i="10"/>
  <c r="AP85" i="10" s="1"/>
  <c r="AJ85" i="10"/>
  <c r="AO85" i="10" s="1"/>
  <c r="AN84" i="10"/>
  <c r="AS84" i="10" s="1"/>
  <c r="AM84" i="10"/>
  <c r="AR84" i="10" s="1"/>
  <c r="AL84" i="10"/>
  <c r="AQ84" i="10" s="1"/>
  <c r="AK84" i="10"/>
  <c r="AP84" i="10" s="1"/>
  <c r="AJ84" i="10"/>
  <c r="AO84" i="10" s="1"/>
  <c r="AN83" i="10"/>
  <c r="AS83" i="10" s="1"/>
  <c r="AM83" i="10"/>
  <c r="AR83" i="10" s="1"/>
  <c r="AL83" i="10"/>
  <c r="AQ83" i="10" s="1"/>
  <c r="AK83" i="10"/>
  <c r="AP83" i="10" s="1"/>
  <c r="AJ83" i="10"/>
  <c r="AO83" i="10" s="1"/>
  <c r="AN82" i="10"/>
  <c r="AS82" i="10" s="1"/>
  <c r="AM82" i="10"/>
  <c r="AR82" i="10" s="1"/>
  <c r="AL82" i="10"/>
  <c r="AQ82" i="10" s="1"/>
  <c r="AK82" i="10"/>
  <c r="AP82" i="10" s="1"/>
  <c r="AJ82" i="10"/>
  <c r="AO82" i="10" s="1"/>
  <c r="AN81" i="10"/>
  <c r="AS81" i="10" s="1"/>
  <c r="AM81" i="10"/>
  <c r="AR81" i="10" s="1"/>
  <c r="AL81" i="10"/>
  <c r="AQ81" i="10" s="1"/>
  <c r="AK81" i="10"/>
  <c r="AP81" i="10" s="1"/>
  <c r="AJ81" i="10"/>
  <c r="AO81" i="10" s="1"/>
  <c r="AN80" i="10"/>
  <c r="AM80" i="10"/>
  <c r="AL80" i="10"/>
  <c r="AK80" i="10"/>
  <c r="AJ80" i="10"/>
  <c r="AN78" i="10"/>
  <c r="AS78" i="10" s="1"/>
  <c r="AM78" i="10"/>
  <c r="AR78" i="10" s="1"/>
  <c r="AL78" i="10"/>
  <c r="AQ78" i="10" s="1"/>
  <c r="AK78" i="10"/>
  <c r="AP78" i="10" s="1"/>
  <c r="AJ78" i="10"/>
  <c r="AO78" i="10" s="1"/>
  <c r="AN77" i="10"/>
  <c r="AM77" i="10"/>
  <c r="AL77" i="10"/>
  <c r="AK77" i="10"/>
  <c r="AJ77" i="10"/>
  <c r="AN75" i="10"/>
  <c r="AS75" i="10" s="1"/>
  <c r="AM75" i="10"/>
  <c r="AR75" i="10" s="1"/>
  <c r="AL75" i="10"/>
  <c r="AQ75" i="10" s="1"/>
  <c r="AK75" i="10"/>
  <c r="AP75" i="10" s="1"/>
  <c r="AJ75" i="10"/>
  <c r="AO75" i="10" s="1"/>
  <c r="AN74" i="10"/>
  <c r="AS74" i="10" s="1"/>
  <c r="AM74" i="10"/>
  <c r="AR74" i="10" s="1"/>
  <c r="AL74" i="10"/>
  <c r="AQ74" i="10" s="1"/>
  <c r="AK74" i="10"/>
  <c r="AP74" i="10" s="1"/>
  <c r="AJ74" i="10"/>
  <c r="AO74" i="10" s="1"/>
  <c r="AN73" i="10"/>
  <c r="AS73" i="10" s="1"/>
  <c r="AM73" i="10"/>
  <c r="AR73" i="10" s="1"/>
  <c r="AL73" i="10"/>
  <c r="AQ73" i="10" s="1"/>
  <c r="AK73" i="10"/>
  <c r="AP73" i="10" s="1"/>
  <c r="AJ73" i="10"/>
  <c r="AO73" i="10" s="1"/>
  <c r="AN72" i="10"/>
  <c r="AS72" i="10" s="1"/>
  <c r="AM72" i="10"/>
  <c r="AR72" i="10" s="1"/>
  <c r="AL72" i="10"/>
  <c r="AQ72" i="10" s="1"/>
  <c r="AK72" i="10"/>
  <c r="AP72" i="10" s="1"/>
  <c r="AJ72" i="10"/>
  <c r="AO72" i="10" s="1"/>
  <c r="AN71" i="10"/>
  <c r="AS71" i="10" s="1"/>
  <c r="AM71" i="10"/>
  <c r="AR71" i="10" s="1"/>
  <c r="AL71" i="10"/>
  <c r="AQ71" i="10" s="1"/>
  <c r="AK71" i="10"/>
  <c r="AP71" i="10" s="1"/>
  <c r="AJ71" i="10"/>
  <c r="AO71" i="10" s="1"/>
  <c r="AN70" i="10"/>
  <c r="AS70" i="10" s="1"/>
  <c r="AM70" i="10"/>
  <c r="AR70" i="10" s="1"/>
  <c r="AL70" i="10"/>
  <c r="AQ70" i="10" s="1"/>
  <c r="AK70" i="10"/>
  <c r="AP70" i="10" s="1"/>
  <c r="AJ70" i="10"/>
  <c r="AO70" i="10" s="1"/>
  <c r="AN69" i="10"/>
  <c r="AS69" i="10" s="1"/>
  <c r="AM69" i="10"/>
  <c r="AR69" i="10" s="1"/>
  <c r="AL69" i="10"/>
  <c r="AQ69" i="10" s="1"/>
  <c r="AK69" i="10"/>
  <c r="AP69" i="10" s="1"/>
  <c r="AJ69" i="10"/>
  <c r="AO69" i="10" s="1"/>
  <c r="AN68" i="10"/>
  <c r="AS68" i="10" s="1"/>
  <c r="AM68" i="10"/>
  <c r="AR68" i="10" s="1"/>
  <c r="AL68" i="10"/>
  <c r="AQ68" i="10" s="1"/>
  <c r="AK68" i="10"/>
  <c r="AP68" i="10" s="1"/>
  <c r="AJ68" i="10"/>
  <c r="AO68" i="10" s="1"/>
  <c r="AN67" i="10"/>
  <c r="AS67" i="10" s="1"/>
  <c r="AM67" i="10"/>
  <c r="AR67" i="10" s="1"/>
  <c r="AL67" i="10"/>
  <c r="AQ67" i="10" s="1"/>
  <c r="AK67" i="10"/>
  <c r="AP67" i="10" s="1"/>
  <c r="AJ67" i="10"/>
  <c r="AO67" i="10" s="1"/>
  <c r="AN66" i="10"/>
  <c r="AS66" i="10" s="1"/>
  <c r="AM66" i="10"/>
  <c r="AR66" i="10" s="1"/>
  <c r="AL66" i="10"/>
  <c r="AQ66" i="10" s="1"/>
  <c r="AK66" i="10"/>
  <c r="AP66" i="10" s="1"/>
  <c r="AJ66" i="10"/>
  <c r="AO66" i="10" s="1"/>
  <c r="AN65" i="10"/>
  <c r="AS65" i="10" s="1"/>
  <c r="AM65" i="10"/>
  <c r="AR65" i="10" s="1"/>
  <c r="AL65" i="10"/>
  <c r="AQ65" i="10" s="1"/>
  <c r="AK65" i="10"/>
  <c r="AP65" i="10" s="1"/>
  <c r="AJ65" i="10"/>
  <c r="AO65" i="10" s="1"/>
  <c r="AN64" i="10"/>
  <c r="AS64" i="10" s="1"/>
  <c r="AM64" i="10"/>
  <c r="AR64" i="10" s="1"/>
  <c r="AL64" i="10"/>
  <c r="AQ64" i="10" s="1"/>
  <c r="AK64" i="10"/>
  <c r="AP64" i="10" s="1"/>
  <c r="AJ64" i="10"/>
  <c r="AN63" i="10"/>
  <c r="AS63" i="10" s="1"/>
  <c r="AM63" i="10"/>
  <c r="AR63" i="10" s="1"/>
  <c r="AL63" i="10"/>
  <c r="AQ63" i="10" s="1"/>
  <c r="AK63" i="10"/>
  <c r="AP63" i="10" s="1"/>
  <c r="AJ63" i="10"/>
  <c r="AO63" i="10" s="1"/>
  <c r="AN62" i="10"/>
  <c r="AS62" i="10" s="1"/>
  <c r="AM62" i="10"/>
  <c r="AR62" i="10" s="1"/>
  <c r="AL62" i="10"/>
  <c r="AQ62" i="10" s="1"/>
  <c r="AK62" i="10"/>
  <c r="AP62" i="10" s="1"/>
  <c r="AJ62" i="10"/>
  <c r="AO62" i="10" s="1"/>
  <c r="AN61" i="10"/>
  <c r="AM61" i="10"/>
  <c r="AL61" i="10"/>
  <c r="AK61" i="10"/>
  <c r="AJ61" i="10"/>
  <c r="AN58" i="10"/>
  <c r="AM58" i="10"/>
  <c r="AM57" i="10" s="1"/>
  <c r="AL58" i="10"/>
  <c r="AL57" i="10" s="1"/>
  <c r="AK58" i="10"/>
  <c r="AK57" i="10" s="1"/>
  <c r="AJ58" i="10"/>
  <c r="AJ57" i="10" s="1"/>
  <c r="AN56" i="10"/>
  <c r="AS56" i="10" s="1"/>
  <c r="AM56" i="10"/>
  <c r="AR56" i="10" s="1"/>
  <c r="AL56" i="10"/>
  <c r="AQ56" i="10" s="1"/>
  <c r="AK56" i="10"/>
  <c r="AP56" i="10" s="1"/>
  <c r="AJ56" i="10"/>
  <c r="AO56" i="10" s="1"/>
  <c r="AN55" i="10"/>
  <c r="AS55" i="10" s="1"/>
  <c r="AM55" i="10"/>
  <c r="AR55" i="10" s="1"/>
  <c r="AL55" i="10"/>
  <c r="AQ55" i="10" s="1"/>
  <c r="AK55" i="10"/>
  <c r="AP55" i="10" s="1"/>
  <c r="AJ55" i="10"/>
  <c r="AO55" i="10" s="1"/>
  <c r="AN54" i="10"/>
  <c r="AM54" i="10"/>
  <c r="AL54" i="10"/>
  <c r="AK54" i="10"/>
  <c r="AJ54" i="10"/>
  <c r="AN51" i="10"/>
  <c r="AS51" i="10" s="1"/>
  <c r="AM51" i="10"/>
  <c r="AR51" i="10" s="1"/>
  <c r="AL51" i="10"/>
  <c r="AQ51" i="10" s="1"/>
  <c r="AK51" i="10"/>
  <c r="AP51" i="10" s="1"/>
  <c r="AJ51" i="10"/>
  <c r="AO51" i="10" s="1"/>
  <c r="AN50" i="10"/>
  <c r="AS50" i="10" s="1"/>
  <c r="AM50" i="10"/>
  <c r="AR50" i="10" s="1"/>
  <c r="AL50" i="10"/>
  <c r="AQ50" i="10" s="1"/>
  <c r="AK50" i="10"/>
  <c r="AP50" i="10" s="1"/>
  <c r="AJ50" i="10"/>
  <c r="AO50" i="10" s="1"/>
  <c r="AN49" i="10"/>
  <c r="AS49" i="10" s="1"/>
  <c r="AM49" i="10"/>
  <c r="AR49" i="10" s="1"/>
  <c r="AL49" i="10"/>
  <c r="AQ49" i="10" s="1"/>
  <c r="AK49" i="10"/>
  <c r="AP49" i="10" s="1"/>
  <c r="AJ49" i="10"/>
  <c r="AO49" i="10" s="1"/>
  <c r="AN48" i="10"/>
  <c r="AS48" i="10" s="1"/>
  <c r="AM48" i="10"/>
  <c r="AR48" i="10" s="1"/>
  <c r="AL48" i="10"/>
  <c r="AQ48" i="10" s="1"/>
  <c r="AK48" i="10"/>
  <c r="AP48" i="10" s="1"/>
  <c r="AJ48" i="10"/>
  <c r="AO48" i="10" s="1"/>
  <c r="AN47" i="10"/>
  <c r="AM47" i="10"/>
  <c r="AL47" i="10"/>
  <c r="AK47" i="10"/>
  <c r="AJ47" i="10"/>
  <c r="AN45" i="10"/>
  <c r="AS45" i="10" s="1"/>
  <c r="AM45" i="10"/>
  <c r="AR45" i="10" s="1"/>
  <c r="AL45" i="10"/>
  <c r="AQ45" i="10" s="1"/>
  <c r="AK45" i="10"/>
  <c r="AP45" i="10" s="1"/>
  <c r="AJ45" i="10"/>
  <c r="AO45" i="10" s="1"/>
  <c r="AN44" i="10"/>
  <c r="AS44" i="10" s="1"/>
  <c r="AM44" i="10"/>
  <c r="AR44" i="10" s="1"/>
  <c r="AL44" i="10"/>
  <c r="AQ44" i="10" s="1"/>
  <c r="AK44" i="10"/>
  <c r="AP44" i="10" s="1"/>
  <c r="AJ44" i="10"/>
  <c r="AO44" i="10" s="1"/>
  <c r="AN43" i="10"/>
  <c r="AS43" i="10" s="1"/>
  <c r="AM43" i="10"/>
  <c r="AR43" i="10" s="1"/>
  <c r="AL43" i="10"/>
  <c r="AQ43" i="10" s="1"/>
  <c r="AK43" i="10"/>
  <c r="AP43" i="10" s="1"/>
  <c r="AJ43" i="10"/>
  <c r="AO43" i="10" s="1"/>
  <c r="AN42" i="10"/>
  <c r="AS42" i="10" s="1"/>
  <c r="AM42" i="10"/>
  <c r="AR42" i="10" s="1"/>
  <c r="AL42" i="10"/>
  <c r="AQ42" i="10" s="1"/>
  <c r="AK42" i="10"/>
  <c r="AP42" i="10" s="1"/>
  <c r="AJ42" i="10"/>
  <c r="AO42" i="10" s="1"/>
  <c r="AN41" i="10"/>
  <c r="AS41" i="10" s="1"/>
  <c r="AM41" i="10"/>
  <c r="AR41" i="10" s="1"/>
  <c r="AL41" i="10"/>
  <c r="AQ41" i="10" s="1"/>
  <c r="AK41" i="10"/>
  <c r="AP41" i="10" s="1"/>
  <c r="AJ41" i="10"/>
  <c r="AO41" i="10" s="1"/>
  <c r="AN40" i="10"/>
  <c r="AM40" i="10"/>
  <c r="AL40" i="10"/>
  <c r="AK40" i="10"/>
  <c r="AJ40" i="10"/>
  <c r="AN38" i="10"/>
  <c r="AS38" i="10" s="1"/>
  <c r="AM38" i="10"/>
  <c r="AR38" i="10" s="1"/>
  <c r="AL38" i="10"/>
  <c r="AQ38" i="10" s="1"/>
  <c r="AK38" i="10"/>
  <c r="AP38" i="10" s="1"/>
  <c r="AJ38" i="10"/>
  <c r="AO38" i="10" s="1"/>
  <c r="AN37" i="10"/>
  <c r="AS37" i="10" s="1"/>
  <c r="AM37" i="10"/>
  <c r="AR37" i="10" s="1"/>
  <c r="AL37" i="10"/>
  <c r="AQ37" i="10" s="1"/>
  <c r="AK37" i="10"/>
  <c r="AP37" i="10" s="1"/>
  <c r="AJ37" i="10"/>
  <c r="AO37" i="10" s="1"/>
  <c r="AN36" i="10"/>
  <c r="AS36" i="10" s="1"/>
  <c r="AM36" i="10"/>
  <c r="AR36" i="10" s="1"/>
  <c r="AL36" i="10"/>
  <c r="AQ36" i="10" s="1"/>
  <c r="AK36" i="10"/>
  <c r="AP36" i="10" s="1"/>
  <c r="AJ36" i="10"/>
  <c r="AO36" i="10" s="1"/>
  <c r="AN35" i="10"/>
  <c r="AS35" i="10" s="1"/>
  <c r="AM35" i="10"/>
  <c r="AR35" i="10" s="1"/>
  <c r="AL35" i="10"/>
  <c r="AQ35" i="10" s="1"/>
  <c r="AK35" i="10"/>
  <c r="AP35" i="10" s="1"/>
  <c r="AJ35" i="10"/>
  <c r="AO35" i="10" s="1"/>
  <c r="AN34" i="10"/>
  <c r="AS34" i="10" s="1"/>
  <c r="AM34" i="10"/>
  <c r="AR34" i="10" s="1"/>
  <c r="AL34" i="10"/>
  <c r="AQ34" i="10" s="1"/>
  <c r="AK34" i="10"/>
  <c r="AP34" i="10" s="1"/>
  <c r="AJ34" i="10"/>
  <c r="AO34" i="10" s="1"/>
  <c r="AN33" i="10"/>
  <c r="AM33" i="10"/>
  <c r="AL33" i="10"/>
  <c r="AK33" i="10"/>
  <c r="AJ33" i="10"/>
  <c r="AN31" i="10"/>
  <c r="AS31" i="10" s="1"/>
  <c r="AM31" i="10"/>
  <c r="AR31" i="10" s="1"/>
  <c r="AL31" i="10"/>
  <c r="AQ31" i="10" s="1"/>
  <c r="AK31" i="10"/>
  <c r="AP31" i="10" s="1"/>
  <c r="AJ31" i="10"/>
  <c r="AO31" i="10" s="1"/>
  <c r="AN30" i="10"/>
  <c r="AM30" i="10"/>
  <c r="AL30" i="10"/>
  <c r="AK30" i="10"/>
  <c r="AJ30" i="10"/>
  <c r="AN27" i="10"/>
  <c r="AS27" i="10" s="1"/>
  <c r="AM27" i="10"/>
  <c r="AR27" i="10" s="1"/>
  <c r="AL27" i="10"/>
  <c r="AQ27" i="10" s="1"/>
  <c r="AK27" i="10"/>
  <c r="AP27" i="10" s="1"/>
  <c r="AJ27" i="10"/>
  <c r="AO27" i="10" s="1"/>
  <c r="AN26" i="10"/>
  <c r="AS26" i="10" s="1"/>
  <c r="AM26" i="10"/>
  <c r="AR26" i="10" s="1"/>
  <c r="AL26" i="10"/>
  <c r="AQ26" i="10" s="1"/>
  <c r="AK26" i="10"/>
  <c r="AP26" i="10" s="1"/>
  <c r="AJ26" i="10"/>
  <c r="AN25" i="10"/>
  <c r="AM25" i="10"/>
  <c r="AL25" i="10"/>
  <c r="AK25" i="10"/>
  <c r="AJ25" i="10"/>
  <c r="AN23" i="10"/>
  <c r="AS23" i="10" s="1"/>
  <c r="AM23" i="10"/>
  <c r="AR23" i="10" s="1"/>
  <c r="AL23" i="10"/>
  <c r="AQ23" i="10" s="1"/>
  <c r="AK23" i="10"/>
  <c r="AP23" i="10" s="1"/>
  <c r="AJ23" i="10"/>
  <c r="AO23" i="10" s="1"/>
  <c r="AN22" i="10"/>
  <c r="AM22" i="10"/>
  <c r="AL22" i="10"/>
  <c r="AK22" i="10"/>
  <c r="AJ22" i="10"/>
  <c r="S1000" i="10"/>
  <c r="R1000" i="10"/>
  <c r="Q1000" i="10"/>
  <c r="P1000" i="10"/>
  <c r="O1000" i="10"/>
  <c r="S999" i="10"/>
  <c r="R999" i="10"/>
  <c r="Q999" i="10"/>
  <c r="P999" i="10"/>
  <c r="O999" i="10"/>
  <c r="S998" i="10"/>
  <c r="R998" i="10"/>
  <c r="Q998" i="10"/>
  <c r="P998" i="10"/>
  <c r="O998" i="10"/>
  <c r="S997" i="10"/>
  <c r="R997" i="10"/>
  <c r="Q997" i="10"/>
  <c r="P997" i="10"/>
  <c r="O997" i="10"/>
  <c r="S996" i="10"/>
  <c r="R996" i="10"/>
  <c r="Q996" i="10"/>
  <c r="P996" i="10"/>
  <c r="O996" i="10"/>
  <c r="S995" i="10"/>
  <c r="R995" i="10"/>
  <c r="Q995" i="10"/>
  <c r="P995" i="10"/>
  <c r="O995" i="10"/>
  <c r="S994" i="10"/>
  <c r="R994" i="10"/>
  <c r="Q994" i="10"/>
  <c r="P994" i="10"/>
  <c r="O994" i="10"/>
  <c r="S959" i="10"/>
  <c r="R959" i="10"/>
  <c r="Q959" i="10"/>
  <c r="P959" i="10"/>
  <c r="O959" i="10"/>
  <c r="S947" i="10"/>
  <c r="R947" i="10"/>
  <c r="Q947" i="10"/>
  <c r="P947" i="10"/>
  <c r="O947" i="10"/>
  <c r="S937" i="10"/>
  <c r="R937" i="10"/>
  <c r="Q937" i="10"/>
  <c r="P937" i="10"/>
  <c r="O937" i="10"/>
  <c r="S903" i="10"/>
  <c r="R903" i="10"/>
  <c r="Q903" i="10"/>
  <c r="P903" i="10"/>
  <c r="O903" i="10"/>
  <c r="S877" i="10"/>
  <c r="R877" i="10"/>
  <c r="Q877" i="10"/>
  <c r="P877" i="10"/>
  <c r="O877" i="10"/>
  <c r="S864" i="10"/>
  <c r="R864" i="10"/>
  <c r="Q864" i="10"/>
  <c r="P864" i="10"/>
  <c r="O864" i="10"/>
  <c r="S800" i="10"/>
  <c r="R800" i="10"/>
  <c r="Q800" i="10"/>
  <c r="P800" i="10"/>
  <c r="O800" i="10"/>
  <c r="S799" i="10"/>
  <c r="R799" i="10"/>
  <c r="Q799" i="10"/>
  <c r="P799" i="10"/>
  <c r="O799" i="10"/>
  <c r="S798" i="10"/>
  <c r="R798" i="10"/>
  <c r="Q798" i="10"/>
  <c r="P798" i="10"/>
  <c r="O798" i="10"/>
  <c r="S785" i="10"/>
  <c r="R785" i="10"/>
  <c r="Q785" i="10"/>
  <c r="P785" i="10"/>
  <c r="O785" i="10"/>
  <c r="S759" i="10"/>
  <c r="R759" i="10"/>
  <c r="Q759" i="10"/>
  <c r="P759" i="10"/>
  <c r="O759" i="10"/>
  <c r="S753" i="10"/>
  <c r="R753" i="10"/>
  <c r="Q753" i="10"/>
  <c r="P753" i="10"/>
  <c r="O753" i="10"/>
  <c r="S745" i="10"/>
  <c r="R745" i="10"/>
  <c r="Q745" i="10"/>
  <c r="P745" i="10"/>
  <c r="O745" i="10"/>
  <c r="S744" i="10"/>
  <c r="R744" i="10"/>
  <c r="Q744" i="10"/>
  <c r="P744" i="10"/>
  <c r="O744" i="10"/>
  <c r="S743" i="10"/>
  <c r="R743" i="10"/>
  <c r="Q743" i="10"/>
  <c r="P743" i="10"/>
  <c r="O743" i="10"/>
  <c r="S742" i="10"/>
  <c r="R742" i="10"/>
  <c r="Q742" i="10"/>
  <c r="P742" i="10"/>
  <c r="O742" i="10"/>
  <c r="S570" i="10"/>
  <c r="R570" i="10"/>
  <c r="Q570" i="10"/>
  <c r="P570" i="10"/>
  <c r="O570" i="10"/>
  <c r="S534" i="10"/>
  <c r="R534" i="10"/>
  <c r="Q534" i="10"/>
  <c r="P534" i="10"/>
  <c r="O534" i="10"/>
  <c r="S492" i="10"/>
  <c r="S491" i="10" s="1"/>
  <c r="R492" i="10"/>
  <c r="R491" i="10" s="1"/>
  <c r="Q492" i="10"/>
  <c r="Q491" i="10" s="1"/>
  <c r="P492" i="10"/>
  <c r="P491" i="10" s="1"/>
  <c r="O492" i="10"/>
  <c r="O491" i="10" s="1"/>
  <c r="S472" i="10"/>
  <c r="R472" i="10"/>
  <c r="Q472" i="10"/>
  <c r="P472" i="10"/>
  <c r="O472" i="10"/>
  <c r="S429" i="10"/>
  <c r="R429" i="10"/>
  <c r="Q429" i="10"/>
  <c r="P429" i="10"/>
  <c r="O429" i="10"/>
  <c r="S415" i="10"/>
  <c r="R415" i="10"/>
  <c r="Q415" i="10"/>
  <c r="P415" i="10"/>
  <c r="O415" i="10"/>
  <c r="S414" i="10"/>
  <c r="R414" i="10"/>
  <c r="Q414" i="10"/>
  <c r="P414" i="10"/>
  <c r="O414" i="10"/>
  <c r="S413" i="10"/>
  <c r="R413" i="10"/>
  <c r="Q413" i="10"/>
  <c r="P413" i="10"/>
  <c r="O413" i="10"/>
  <c r="S408" i="10"/>
  <c r="R408" i="10"/>
  <c r="Q408" i="10"/>
  <c r="P408" i="10"/>
  <c r="O408" i="10"/>
  <c r="S407" i="10"/>
  <c r="R407" i="10"/>
  <c r="Q407" i="10"/>
  <c r="P407" i="10"/>
  <c r="O407" i="10"/>
  <c r="S400" i="10"/>
  <c r="R400" i="10"/>
  <c r="Q400" i="10"/>
  <c r="P400" i="10"/>
  <c r="O400" i="10"/>
  <c r="S399" i="10"/>
  <c r="R399" i="10"/>
  <c r="Q399" i="10"/>
  <c r="P399" i="10"/>
  <c r="O399" i="10"/>
  <c r="S398" i="10"/>
  <c r="R398" i="10"/>
  <c r="Q398" i="10"/>
  <c r="P398" i="10"/>
  <c r="O398" i="10"/>
  <c r="S397" i="10"/>
  <c r="R397" i="10"/>
  <c r="Q397" i="10"/>
  <c r="P397" i="10"/>
  <c r="O397" i="10"/>
  <c r="S396" i="10"/>
  <c r="R396" i="10"/>
  <c r="Q396" i="10"/>
  <c r="P396" i="10"/>
  <c r="O396" i="10"/>
  <c r="S395" i="10"/>
  <c r="R395" i="10"/>
  <c r="Q395" i="10"/>
  <c r="P395" i="10"/>
  <c r="O395" i="10"/>
  <c r="S394" i="10"/>
  <c r="R394" i="10"/>
  <c r="Q394" i="10"/>
  <c r="P394" i="10"/>
  <c r="O394" i="10"/>
  <c r="S363" i="10"/>
  <c r="R363" i="10"/>
  <c r="Q363" i="10"/>
  <c r="P363" i="10"/>
  <c r="O363" i="10"/>
  <c r="S362" i="10"/>
  <c r="R362" i="10"/>
  <c r="Q362" i="10"/>
  <c r="P362" i="10"/>
  <c r="O362" i="10"/>
  <c r="S361" i="10"/>
  <c r="R361" i="10"/>
  <c r="Q361" i="10"/>
  <c r="P361" i="10"/>
  <c r="O361" i="10"/>
  <c r="S346" i="10"/>
  <c r="R346" i="10"/>
  <c r="Q346" i="10"/>
  <c r="P346" i="10"/>
  <c r="O346" i="10"/>
  <c r="S345" i="10"/>
  <c r="R345" i="10"/>
  <c r="Q345" i="10"/>
  <c r="P345" i="10"/>
  <c r="O345" i="10"/>
  <c r="S338" i="10"/>
  <c r="R338" i="10"/>
  <c r="Q338" i="10"/>
  <c r="P338" i="10"/>
  <c r="O338" i="10"/>
  <c r="S330" i="10"/>
  <c r="R330" i="10"/>
  <c r="Q330" i="10"/>
  <c r="P330" i="10"/>
  <c r="O330" i="10"/>
  <c r="S314" i="10"/>
  <c r="R314" i="10"/>
  <c r="Q314" i="10"/>
  <c r="P314" i="10"/>
  <c r="O314" i="10"/>
  <c r="S313" i="10"/>
  <c r="R313" i="10"/>
  <c r="Q313" i="10"/>
  <c r="P313" i="10"/>
  <c r="O313" i="10"/>
  <c r="S265" i="10"/>
  <c r="R265" i="10"/>
  <c r="Q265" i="10"/>
  <c r="P265" i="10"/>
  <c r="O265" i="10"/>
  <c r="S258" i="10"/>
  <c r="R258" i="10"/>
  <c r="Q258" i="10"/>
  <c r="P258" i="10"/>
  <c r="O258" i="10"/>
  <c r="S257" i="10"/>
  <c r="R257" i="10"/>
  <c r="Q257" i="10"/>
  <c r="P257" i="10"/>
  <c r="O257" i="10"/>
  <c r="S256" i="10"/>
  <c r="R256" i="10"/>
  <c r="Q256" i="10"/>
  <c r="P256" i="10"/>
  <c r="O256" i="10"/>
  <c r="S247" i="10"/>
  <c r="R247" i="10"/>
  <c r="Q247" i="10"/>
  <c r="P247" i="10"/>
  <c r="O247" i="10"/>
  <c r="S246" i="10"/>
  <c r="R246" i="10"/>
  <c r="Q246" i="10"/>
  <c r="P246" i="10"/>
  <c r="O246" i="10"/>
  <c r="S236" i="10"/>
  <c r="R236" i="10"/>
  <c r="Q236" i="10"/>
  <c r="P236" i="10"/>
  <c r="O236" i="10"/>
  <c r="S209" i="10"/>
  <c r="R209" i="10"/>
  <c r="Q209" i="10"/>
  <c r="P209" i="10"/>
  <c r="O209" i="10"/>
  <c r="S188" i="10"/>
  <c r="R188" i="10"/>
  <c r="Q188" i="10"/>
  <c r="P188" i="10"/>
  <c r="O188" i="10"/>
  <c r="S187" i="10"/>
  <c r="R187" i="10"/>
  <c r="Q187" i="10"/>
  <c r="P187" i="10"/>
  <c r="O187" i="10"/>
  <c r="S186" i="10"/>
  <c r="R186" i="10"/>
  <c r="Q186" i="10"/>
  <c r="P186" i="10"/>
  <c r="O186" i="10"/>
  <c r="S185" i="10"/>
  <c r="R185" i="10"/>
  <c r="Q185" i="10"/>
  <c r="P185" i="10"/>
  <c r="O185" i="10"/>
  <c r="S184" i="10"/>
  <c r="R184" i="10"/>
  <c r="Q184" i="10"/>
  <c r="P184" i="10"/>
  <c r="O184" i="10"/>
  <c r="S169" i="10"/>
  <c r="R169" i="10"/>
  <c r="Q169" i="10"/>
  <c r="P169" i="10"/>
  <c r="O169" i="10"/>
  <c r="S150" i="10"/>
  <c r="R150" i="10"/>
  <c r="Q150" i="10"/>
  <c r="P150" i="10"/>
  <c r="O150" i="10"/>
  <c r="S149" i="10"/>
  <c r="R149" i="10"/>
  <c r="Q149" i="10"/>
  <c r="P149" i="10"/>
  <c r="O149" i="10"/>
  <c r="S121" i="10"/>
  <c r="R121" i="10"/>
  <c r="Q121" i="10"/>
  <c r="P121" i="10"/>
  <c r="O121" i="10"/>
  <c r="S103" i="10"/>
  <c r="R103" i="10"/>
  <c r="Q103" i="10"/>
  <c r="P103" i="10"/>
  <c r="O103" i="10"/>
  <c r="S87" i="10"/>
  <c r="R87" i="10"/>
  <c r="Q87" i="10"/>
  <c r="P87" i="10"/>
  <c r="O87" i="10"/>
  <c r="S86" i="10"/>
  <c r="R86" i="10"/>
  <c r="Q86" i="10"/>
  <c r="P86" i="10"/>
  <c r="O86" i="10"/>
  <c r="S59" i="10"/>
  <c r="R59" i="10"/>
  <c r="Q59" i="10"/>
  <c r="P59" i="10"/>
  <c r="O59" i="10"/>
  <c r="S52" i="10"/>
  <c r="R52" i="10"/>
  <c r="Q52" i="10"/>
  <c r="P52" i="10"/>
  <c r="O52" i="10"/>
  <c r="S28" i="10"/>
  <c r="R28" i="10"/>
  <c r="Q28" i="10"/>
  <c r="P28" i="10"/>
  <c r="O28" i="10"/>
  <c r="N992" i="10"/>
  <c r="N991" i="10" s="1"/>
  <c r="M992" i="10"/>
  <c r="M991" i="10" s="1"/>
  <c r="L992" i="10"/>
  <c r="L991" i="10" s="1"/>
  <c r="K992" i="10"/>
  <c r="K991" i="10" s="1"/>
  <c r="J992" i="10"/>
  <c r="J991" i="10" s="1"/>
  <c r="N990" i="10"/>
  <c r="S990" i="10" s="1"/>
  <c r="M990" i="10"/>
  <c r="R990" i="10" s="1"/>
  <c r="L990" i="10"/>
  <c r="Q990" i="10" s="1"/>
  <c r="K990" i="10"/>
  <c r="P990" i="10" s="1"/>
  <c r="J990" i="10"/>
  <c r="O990" i="10" s="1"/>
  <c r="N989" i="10"/>
  <c r="M989" i="10"/>
  <c r="L989" i="10"/>
  <c r="K989" i="10"/>
  <c r="K988" i="10" s="1"/>
  <c r="J989" i="10"/>
  <c r="N987" i="10"/>
  <c r="S987" i="10" s="1"/>
  <c r="M987" i="10"/>
  <c r="R987" i="10" s="1"/>
  <c r="L987" i="10"/>
  <c r="Q987" i="10" s="1"/>
  <c r="K987" i="10"/>
  <c r="P987" i="10" s="1"/>
  <c r="J987" i="10"/>
  <c r="O987" i="10" s="1"/>
  <c r="N986" i="10"/>
  <c r="M986" i="10"/>
  <c r="L986" i="10"/>
  <c r="K986" i="10"/>
  <c r="J986" i="10"/>
  <c r="N984" i="10"/>
  <c r="N983" i="10" s="1"/>
  <c r="M984" i="10"/>
  <c r="M983" i="10" s="1"/>
  <c r="L984" i="10"/>
  <c r="L983" i="10" s="1"/>
  <c r="K984" i="10"/>
  <c r="J984" i="10"/>
  <c r="N982" i="10"/>
  <c r="N981" i="10" s="1"/>
  <c r="M982" i="10"/>
  <c r="M981" i="10" s="1"/>
  <c r="L982" i="10"/>
  <c r="K982" i="10"/>
  <c r="K981" i="10" s="1"/>
  <c r="J982" i="10"/>
  <c r="N980" i="10"/>
  <c r="N979" i="10" s="1"/>
  <c r="M980" i="10"/>
  <c r="M979" i="10" s="1"/>
  <c r="L980" i="10"/>
  <c r="L979" i="10" s="1"/>
  <c r="K980" i="10"/>
  <c r="K979" i="10" s="1"/>
  <c r="J980" i="10"/>
  <c r="J979" i="10" s="1"/>
  <c r="N978" i="10"/>
  <c r="S978" i="10" s="1"/>
  <c r="M978" i="10"/>
  <c r="R978" i="10" s="1"/>
  <c r="L978" i="10"/>
  <c r="Q978" i="10" s="1"/>
  <c r="K978" i="10"/>
  <c r="P978" i="10" s="1"/>
  <c r="J978" i="10"/>
  <c r="O978" i="10" s="1"/>
  <c r="N977" i="10"/>
  <c r="S977" i="10" s="1"/>
  <c r="M977" i="10"/>
  <c r="R977" i="10" s="1"/>
  <c r="L977" i="10"/>
  <c r="Q977" i="10" s="1"/>
  <c r="K977" i="10"/>
  <c r="P977" i="10" s="1"/>
  <c r="J977" i="10"/>
  <c r="O977" i="10" s="1"/>
  <c r="N976" i="10"/>
  <c r="S976" i="10" s="1"/>
  <c r="M976" i="10"/>
  <c r="R976" i="10" s="1"/>
  <c r="L976" i="10"/>
  <c r="Q976" i="10" s="1"/>
  <c r="K976" i="10"/>
  <c r="P976" i="10" s="1"/>
  <c r="J976" i="10"/>
  <c r="O976" i="10" s="1"/>
  <c r="N975" i="10"/>
  <c r="S975" i="10" s="1"/>
  <c r="M975" i="10"/>
  <c r="R975" i="10" s="1"/>
  <c r="L975" i="10"/>
  <c r="Q975" i="10" s="1"/>
  <c r="K975" i="10"/>
  <c r="P975" i="10" s="1"/>
  <c r="J975" i="10"/>
  <c r="O975" i="10" s="1"/>
  <c r="N974" i="10"/>
  <c r="M974" i="10"/>
  <c r="L974" i="10"/>
  <c r="K974" i="10"/>
  <c r="J974" i="10"/>
  <c r="N972" i="10"/>
  <c r="S972" i="10" s="1"/>
  <c r="M972" i="10"/>
  <c r="R972" i="10" s="1"/>
  <c r="L972" i="10"/>
  <c r="Q972" i="10" s="1"/>
  <c r="K972" i="10"/>
  <c r="P972" i="10" s="1"/>
  <c r="J972" i="10"/>
  <c r="O972" i="10" s="1"/>
  <c r="N971" i="10"/>
  <c r="S971" i="10" s="1"/>
  <c r="M971" i="10"/>
  <c r="R971" i="10" s="1"/>
  <c r="L971" i="10"/>
  <c r="Q971" i="10" s="1"/>
  <c r="K971" i="10"/>
  <c r="P971" i="10" s="1"/>
  <c r="J971" i="10"/>
  <c r="O971" i="10" s="1"/>
  <c r="N970" i="10"/>
  <c r="S970" i="10" s="1"/>
  <c r="M970" i="10"/>
  <c r="R970" i="10" s="1"/>
  <c r="L970" i="10"/>
  <c r="Q970" i="10" s="1"/>
  <c r="K970" i="10"/>
  <c r="P970" i="10" s="1"/>
  <c r="J970" i="10"/>
  <c r="O970" i="10" s="1"/>
  <c r="N969" i="10"/>
  <c r="S969" i="10" s="1"/>
  <c r="M969" i="10"/>
  <c r="R969" i="10" s="1"/>
  <c r="L969" i="10"/>
  <c r="Q969" i="10" s="1"/>
  <c r="K969" i="10"/>
  <c r="P969" i="10" s="1"/>
  <c r="J969" i="10"/>
  <c r="O969" i="10" s="1"/>
  <c r="N968" i="10"/>
  <c r="M968" i="10"/>
  <c r="L968" i="10"/>
  <c r="K968" i="10"/>
  <c r="J968" i="10"/>
  <c r="N966" i="10"/>
  <c r="N965" i="10" s="1"/>
  <c r="M966" i="10"/>
  <c r="M965" i="10" s="1"/>
  <c r="L966" i="10"/>
  <c r="K966" i="10"/>
  <c r="J966" i="10"/>
  <c r="J965" i="10" s="1"/>
  <c r="N964" i="10"/>
  <c r="S964" i="10" s="1"/>
  <c r="M964" i="10"/>
  <c r="R964" i="10" s="1"/>
  <c r="L964" i="10"/>
  <c r="Q964" i="10" s="1"/>
  <c r="K964" i="10"/>
  <c r="P964" i="10" s="1"/>
  <c r="J964" i="10"/>
  <c r="O964" i="10" s="1"/>
  <c r="N963" i="10"/>
  <c r="S963" i="10" s="1"/>
  <c r="M963" i="10"/>
  <c r="R963" i="10" s="1"/>
  <c r="L963" i="10"/>
  <c r="Q963" i="10" s="1"/>
  <c r="K963" i="10"/>
  <c r="P963" i="10" s="1"/>
  <c r="J963" i="10"/>
  <c r="O963" i="10" s="1"/>
  <c r="N962" i="10"/>
  <c r="S962" i="10" s="1"/>
  <c r="M962" i="10"/>
  <c r="R962" i="10" s="1"/>
  <c r="L962" i="10"/>
  <c r="Q962" i="10" s="1"/>
  <c r="K962" i="10"/>
  <c r="P962" i="10" s="1"/>
  <c r="J962" i="10"/>
  <c r="O962" i="10" s="1"/>
  <c r="N961" i="10"/>
  <c r="M961" i="10"/>
  <c r="L961" i="10"/>
  <c r="K961" i="10"/>
  <c r="J961" i="10"/>
  <c r="N958" i="10"/>
  <c r="S958" i="10" s="1"/>
  <c r="M958" i="10"/>
  <c r="R958" i="10" s="1"/>
  <c r="L958" i="10"/>
  <c r="Q958" i="10" s="1"/>
  <c r="K958" i="10"/>
  <c r="P958" i="10" s="1"/>
  <c r="J958" i="10"/>
  <c r="O958" i="10" s="1"/>
  <c r="N957" i="10"/>
  <c r="S957" i="10" s="1"/>
  <c r="M957" i="10"/>
  <c r="R957" i="10" s="1"/>
  <c r="L957" i="10"/>
  <c r="Q957" i="10" s="1"/>
  <c r="K957" i="10"/>
  <c r="P957" i="10" s="1"/>
  <c r="J957" i="10"/>
  <c r="O957" i="10" s="1"/>
  <c r="N956" i="10"/>
  <c r="S956" i="10" s="1"/>
  <c r="M956" i="10"/>
  <c r="R956" i="10" s="1"/>
  <c r="L956" i="10"/>
  <c r="Q956" i="10" s="1"/>
  <c r="K956" i="10"/>
  <c r="P956" i="10" s="1"/>
  <c r="J956" i="10"/>
  <c r="O956" i="10" s="1"/>
  <c r="N955" i="10"/>
  <c r="S955" i="10" s="1"/>
  <c r="M955" i="10"/>
  <c r="R955" i="10" s="1"/>
  <c r="L955" i="10"/>
  <c r="Q955" i="10" s="1"/>
  <c r="K955" i="10"/>
  <c r="P955" i="10" s="1"/>
  <c r="J955" i="10"/>
  <c r="O955" i="10" s="1"/>
  <c r="N954" i="10"/>
  <c r="S954" i="10" s="1"/>
  <c r="M954" i="10"/>
  <c r="R954" i="10" s="1"/>
  <c r="L954" i="10"/>
  <c r="Q954" i="10" s="1"/>
  <c r="K954" i="10"/>
  <c r="P954" i="10" s="1"/>
  <c r="J954" i="10"/>
  <c r="O954" i="10" s="1"/>
  <c r="N953" i="10"/>
  <c r="S953" i="10" s="1"/>
  <c r="M953" i="10"/>
  <c r="R953" i="10" s="1"/>
  <c r="L953" i="10"/>
  <c r="Q953" i="10" s="1"/>
  <c r="K953" i="10"/>
  <c r="P953" i="10" s="1"/>
  <c r="J953" i="10"/>
  <c r="O953" i="10" s="1"/>
  <c r="N952" i="10"/>
  <c r="S952" i="10" s="1"/>
  <c r="M952" i="10"/>
  <c r="R952" i="10" s="1"/>
  <c r="L952" i="10"/>
  <c r="Q952" i="10" s="1"/>
  <c r="K952" i="10"/>
  <c r="P952" i="10" s="1"/>
  <c r="J952" i="10"/>
  <c r="O952" i="10" s="1"/>
  <c r="N951" i="10"/>
  <c r="M951" i="10"/>
  <c r="L951" i="10"/>
  <c r="K951" i="10"/>
  <c r="J951" i="10"/>
  <c r="N949" i="10"/>
  <c r="N948" i="10" s="1"/>
  <c r="M949" i="10"/>
  <c r="L949" i="10"/>
  <c r="L948" i="10" s="1"/>
  <c r="K949" i="10"/>
  <c r="K948" i="10" s="1"/>
  <c r="J949" i="10"/>
  <c r="J948" i="10" s="1"/>
  <c r="N946" i="10"/>
  <c r="S946" i="10" s="1"/>
  <c r="M946" i="10"/>
  <c r="R946" i="10" s="1"/>
  <c r="L946" i="10"/>
  <c r="Q946" i="10" s="1"/>
  <c r="K946" i="10"/>
  <c r="P946" i="10" s="1"/>
  <c r="J946" i="10"/>
  <c r="O946" i="10" s="1"/>
  <c r="N945" i="10"/>
  <c r="S945" i="10" s="1"/>
  <c r="M945" i="10"/>
  <c r="R945" i="10" s="1"/>
  <c r="L945" i="10"/>
  <c r="Q945" i="10" s="1"/>
  <c r="K945" i="10"/>
  <c r="P945" i="10" s="1"/>
  <c r="J945" i="10"/>
  <c r="O945" i="10" s="1"/>
  <c r="N944" i="10"/>
  <c r="M944" i="10"/>
  <c r="L944" i="10"/>
  <c r="K944" i="10"/>
  <c r="J944" i="10"/>
  <c r="N942" i="10"/>
  <c r="S942" i="10" s="1"/>
  <c r="M942" i="10"/>
  <c r="R942" i="10" s="1"/>
  <c r="L942" i="10"/>
  <c r="Q942" i="10" s="1"/>
  <c r="K942" i="10"/>
  <c r="P942" i="10" s="1"/>
  <c r="J942" i="10"/>
  <c r="O942" i="10" s="1"/>
  <c r="N941" i="10"/>
  <c r="M941" i="10"/>
  <c r="M940" i="10" s="1"/>
  <c r="L941" i="10"/>
  <c r="K941" i="10"/>
  <c r="J941" i="10"/>
  <c r="N939" i="10"/>
  <c r="N938" i="10" s="1"/>
  <c r="M939" i="10"/>
  <c r="M938" i="10" s="1"/>
  <c r="L939" i="10"/>
  <c r="L938" i="10" s="1"/>
  <c r="K939" i="10"/>
  <c r="K938" i="10" s="1"/>
  <c r="J939" i="10"/>
  <c r="J938" i="10" s="1"/>
  <c r="N936" i="10"/>
  <c r="S936" i="10" s="1"/>
  <c r="M936" i="10"/>
  <c r="R936" i="10" s="1"/>
  <c r="L936" i="10"/>
  <c r="Q936" i="10" s="1"/>
  <c r="K936" i="10"/>
  <c r="P936" i="10" s="1"/>
  <c r="J936" i="10"/>
  <c r="O936" i="10" s="1"/>
  <c r="N935" i="10"/>
  <c r="S935" i="10" s="1"/>
  <c r="M935" i="10"/>
  <c r="R935" i="10" s="1"/>
  <c r="L935" i="10"/>
  <c r="Q935" i="10" s="1"/>
  <c r="K935" i="10"/>
  <c r="P935" i="10" s="1"/>
  <c r="J935" i="10"/>
  <c r="O935" i="10" s="1"/>
  <c r="N934" i="10"/>
  <c r="M934" i="10"/>
  <c r="L934" i="10"/>
  <c r="K934" i="10"/>
  <c r="J934" i="10"/>
  <c r="N932" i="10"/>
  <c r="S932" i="10" s="1"/>
  <c r="M932" i="10"/>
  <c r="R932" i="10" s="1"/>
  <c r="L932" i="10"/>
  <c r="Q932" i="10" s="1"/>
  <c r="K932" i="10"/>
  <c r="P932" i="10" s="1"/>
  <c r="J932" i="10"/>
  <c r="O932" i="10" s="1"/>
  <c r="N931" i="10"/>
  <c r="S931" i="10" s="1"/>
  <c r="M931" i="10"/>
  <c r="R931" i="10" s="1"/>
  <c r="L931" i="10"/>
  <c r="Q931" i="10" s="1"/>
  <c r="K931" i="10"/>
  <c r="P931" i="10" s="1"/>
  <c r="J931" i="10"/>
  <c r="O931" i="10" s="1"/>
  <c r="N930" i="10"/>
  <c r="S930" i="10" s="1"/>
  <c r="M930" i="10"/>
  <c r="R930" i="10" s="1"/>
  <c r="L930" i="10"/>
  <c r="Q930" i="10" s="1"/>
  <c r="K930" i="10"/>
  <c r="P930" i="10" s="1"/>
  <c r="J930" i="10"/>
  <c r="O930" i="10" s="1"/>
  <c r="N929" i="10"/>
  <c r="S929" i="10" s="1"/>
  <c r="M929" i="10"/>
  <c r="R929" i="10" s="1"/>
  <c r="L929" i="10"/>
  <c r="Q929" i="10" s="1"/>
  <c r="K929" i="10"/>
  <c r="P929" i="10" s="1"/>
  <c r="J929" i="10"/>
  <c r="O929" i="10" s="1"/>
  <c r="N928" i="10"/>
  <c r="S928" i="10" s="1"/>
  <c r="M928" i="10"/>
  <c r="R928" i="10" s="1"/>
  <c r="L928" i="10"/>
  <c r="Q928" i="10" s="1"/>
  <c r="K928" i="10"/>
  <c r="P928" i="10" s="1"/>
  <c r="J928" i="10"/>
  <c r="O928" i="10" s="1"/>
  <c r="N927" i="10"/>
  <c r="S927" i="10" s="1"/>
  <c r="M927" i="10"/>
  <c r="R927" i="10" s="1"/>
  <c r="L927" i="10"/>
  <c r="Q927" i="10" s="1"/>
  <c r="K927" i="10"/>
  <c r="P927" i="10" s="1"/>
  <c r="J927" i="10"/>
  <c r="O927" i="10" s="1"/>
  <c r="N926" i="10"/>
  <c r="S926" i="10" s="1"/>
  <c r="M926" i="10"/>
  <c r="R926" i="10" s="1"/>
  <c r="L926" i="10"/>
  <c r="Q926" i="10" s="1"/>
  <c r="K926" i="10"/>
  <c r="P926" i="10" s="1"/>
  <c r="J926" i="10"/>
  <c r="O926" i="10" s="1"/>
  <c r="N925" i="10"/>
  <c r="S925" i="10" s="1"/>
  <c r="M925" i="10"/>
  <c r="R925" i="10" s="1"/>
  <c r="L925" i="10"/>
  <c r="Q925" i="10" s="1"/>
  <c r="K925" i="10"/>
  <c r="P925" i="10" s="1"/>
  <c r="J925" i="10"/>
  <c r="O925" i="10" s="1"/>
  <c r="N924" i="10"/>
  <c r="S924" i="10" s="1"/>
  <c r="M924" i="10"/>
  <c r="R924" i="10" s="1"/>
  <c r="L924" i="10"/>
  <c r="Q924" i="10" s="1"/>
  <c r="K924" i="10"/>
  <c r="P924" i="10" s="1"/>
  <c r="J924" i="10"/>
  <c r="O924" i="10" s="1"/>
  <c r="N923" i="10"/>
  <c r="S923" i="10" s="1"/>
  <c r="M923" i="10"/>
  <c r="R923" i="10" s="1"/>
  <c r="L923" i="10"/>
  <c r="Q923" i="10" s="1"/>
  <c r="K923" i="10"/>
  <c r="P923" i="10" s="1"/>
  <c r="J923" i="10"/>
  <c r="O923" i="10" s="1"/>
  <c r="N922" i="10"/>
  <c r="S922" i="10" s="1"/>
  <c r="M922" i="10"/>
  <c r="R922" i="10" s="1"/>
  <c r="L922" i="10"/>
  <c r="Q922" i="10" s="1"/>
  <c r="K922" i="10"/>
  <c r="P922" i="10" s="1"/>
  <c r="J922" i="10"/>
  <c r="O922" i="10" s="1"/>
  <c r="N921" i="10"/>
  <c r="S921" i="10" s="1"/>
  <c r="M921" i="10"/>
  <c r="R921" i="10" s="1"/>
  <c r="L921" i="10"/>
  <c r="Q921" i="10" s="1"/>
  <c r="K921" i="10"/>
  <c r="P921" i="10" s="1"/>
  <c r="J921" i="10"/>
  <c r="O921" i="10" s="1"/>
  <c r="N920" i="10"/>
  <c r="S920" i="10" s="1"/>
  <c r="M920" i="10"/>
  <c r="R920" i="10" s="1"/>
  <c r="L920" i="10"/>
  <c r="Q920" i="10" s="1"/>
  <c r="K920" i="10"/>
  <c r="P920" i="10" s="1"/>
  <c r="J920" i="10"/>
  <c r="O920" i="10" s="1"/>
  <c r="N919" i="10"/>
  <c r="M919" i="10"/>
  <c r="L919" i="10"/>
  <c r="K919" i="10"/>
  <c r="J919" i="10"/>
  <c r="N917" i="10"/>
  <c r="S917" i="10" s="1"/>
  <c r="M917" i="10"/>
  <c r="R917" i="10" s="1"/>
  <c r="L917" i="10"/>
  <c r="Q917" i="10" s="1"/>
  <c r="K917" i="10"/>
  <c r="P917" i="10" s="1"/>
  <c r="J917" i="10"/>
  <c r="O917" i="10" s="1"/>
  <c r="N916" i="10"/>
  <c r="S916" i="10" s="1"/>
  <c r="M916" i="10"/>
  <c r="R916" i="10" s="1"/>
  <c r="L916" i="10"/>
  <c r="Q916" i="10" s="1"/>
  <c r="K916" i="10"/>
  <c r="P916" i="10" s="1"/>
  <c r="J916" i="10"/>
  <c r="O916" i="10" s="1"/>
  <c r="N915" i="10"/>
  <c r="S915" i="10" s="1"/>
  <c r="M915" i="10"/>
  <c r="R915" i="10" s="1"/>
  <c r="L915" i="10"/>
  <c r="Q915" i="10" s="1"/>
  <c r="K915" i="10"/>
  <c r="P915" i="10" s="1"/>
  <c r="J915" i="10"/>
  <c r="O915" i="10" s="1"/>
  <c r="N914" i="10"/>
  <c r="S914" i="10" s="1"/>
  <c r="M914" i="10"/>
  <c r="R914" i="10" s="1"/>
  <c r="L914" i="10"/>
  <c r="Q914" i="10" s="1"/>
  <c r="K914" i="10"/>
  <c r="P914" i="10" s="1"/>
  <c r="J914" i="10"/>
  <c r="O914" i="10" s="1"/>
  <c r="N913" i="10"/>
  <c r="S913" i="10" s="1"/>
  <c r="M913" i="10"/>
  <c r="R913" i="10" s="1"/>
  <c r="L913" i="10"/>
  <c r="Q913" i="10" s="1"/>
  <c r="K913" i="10"/>
  <c r="P913" i="10" s="1"/>
  <c r="J913" i="10"/>
  <c r="O913" i="10" s="1"/>
  <c r="N912" i="10"/>
  <c r="S912" i="10" s="1"/>
  <c r="M912" i="10"/>
  <c r="R912" i="10" s="1"/>
  <c r="L912" i="10"/>
  <c r="Q912" i="10" s="1"/>
  <c r="K912" i="10"/>
  <c r="P912" i="10" s="1"/>
  <c r="J912" i="10"/>
  <c r="O912" i="10" s="1"/>
  <c r="N911" i="10"/>
  <c r="S911" i="10" s="1"/>
  <c r="M911" i="10"/>
  <c r="R911" i="10" s="1"/>
  <c r="L911" i="10"/>
  <c r="Q911" i="10" s="1"/>
  <c r="K911" i="10"/>
  <c r="P911" i="10" s="1"/>
  <c r="J911" i="10"/>
  <c r="O911" i="10" s="1"/>
  <c r="N910" i="10"/>
  <c r="S910" i="10" s="1"/>
  <c r="M910" i="10"/>
  <c r="R910" i="10" s="1"/>
  <c r="L910" i="10"/>
  <c r="Q910" i="10" s="1"/>
  <c r="K910" i="10"/>
  <c r="P910" i="10" s="1"/>
  <c r="J910" i="10"/>
  <c r="O910" i="10" s="1"/>
  <c r="N909" i="10"/>
  <c r="S909" i="10" s="1"/>
  <c r="M909" i="10"/>
  <c r="R909" i="10" s="1"/>
  <c r="L909" i="10"/>
  <c r="Q909" i="10" s="1"/>
  <c r="K909" i="10"/>
  <c r="P909" i="10" s="1"/>
  <c r="J909" i="10"/>
  <c r="O909" i="10" s="1"/>
  <c r="N908" i="10"/>
  <c r="S908" i="10" s="1"/>
  <c r="M908" i="10"/>
  <c r="R908" i="10" s="1"/>
  <c r="L908" i="10"/>
  <c r="Q908" i="10" s="1"/>
  <c r="K908" i="10"/>
  <c r="P908" i="10" s="1"/>
  <c r="J908" i="10"/>
  <c r="O908" i="10" s="1"/>
  <c r="N907" i="10"/>
  <c r="S907" i="10" s="1"/>
  <c r="M907" i="10"/>
  <c r="R907" i="10" s="1"/>
  <c r="L907" i="10"/>
  <c r="Q907" i="10" s="1"/>
  <c r="K907" i="10"/>
  <c r="P907" i="10" s="1"/>
  <c r="J907" i="10"/>
  <c r="O907" i="10" s="1"/>
  <c r="N906" i="10"/>
  <c r="S906" i="10" s="1"/>
  <c r="M906" i="10"/>
  <c r="R906" i="10" s="1"/>
  <c r="L906" i="10"/>
  <c r="Q906" i="10" s="1"/>
  <c r="K906" i="10"/>
  <c r="P906" i="10" s="1"/>
  <c r="J906" i="10"/>
  <c r="O906" i="10" s="1"/>
  <c r="N905" i="10"/>
  <c r="M905" i="10"/>
  <c r="L905" i="10"/>
  <c r="K905" i="10"/>
  <c r="J905" i="10"/>
  <c r="N902" i="10"/>
  <c r="S902" i="10" s="1"/>
  <c r="M902" i="10"/>
  <c r="R902" i="10" s="1"/>
  <c r="L902" i="10"/>
  <c r="Q902" i="10" s="1"/>
  <c r="K902" i="10"/>
  <c r="P902" i="10" s="1"/>
  <c r="J902" i="10"/>
  <c r="O902" i="10" s="1"/>
  <c r="N901" i="10"/>
  <c r="S901" i="10" s="1"/>
  <c r="M901" i="10"/>
  <c r="R901" i="10" s="1"/>
  <c r="L901" i="10"/>
  <c r="Q901" i="10" s="1"/>
  <c r="K901" i="10"/>
  <c r="P901" i="10" s="1"/>
  <c r="J901" i="10"/>
  <c r="O901" i="10" s="1"/>
  <c r="N900" i="10"/>
  <c r="S900" i="10" s="1"/>
  <c r="M900" i="10"/>
  <c r="R900" i="10" s="1"/>
  <c r="L900" i="10"/>
  <c r="Q900" i="10" s="1"/>
  <c r="K900" i="10"/>
  <c r="P900" i="10" s="1"/>
  <c r="J900" i="10"/>
  <c r="O900" i="10" s="1"/>
  <c r="N899" i="10"/>
  <c r="S899" i="10" s="1"/>
  <c r="M899" i="10"/>
  <c r="R899" i="10" s="1"/>
  <c r="L899" i="10"/>
  <c r="Q899" i="10" s="1"/>
  <c r="K899" i="10"/>
  <c r="P899" i="10" s="1"/>
  <c r="J899" i="10"/>
  <c r="O899" i="10" s="1"/>
  <c r="N898" i="10"/>
  <c r="S898" i="10" s="1"/>
  <c r="M898" i="10"/>
  <c r="R898" i="10" s="1"/>
  <c r="L898" i="10"/>
  <c r="Q898" i="10" s="1"/>
  <c r="K898" i="10"/>
  <c r="P898" i="10" s="1"/>
  <c r="J898" i="10"/>
  <c r="O898" i="10" s="1"/>
  <c r="N897" i="10"/>
  <c r="S897" i="10" s="1"/>
  <c r="M897" i="10"/>
  <c r="R897" i="10" s="1"/>
  <c r="L897" i="10"/>
  <c r="Q897" i="10" s="1"/>
  <c r="K897" i="10"/>
  <c r="P897" i="10" s="1"/>
  <c r="J897" i="10"/>
  <c r="O897" i="10" s="1"/>
  <c r="N896" i="10"/>
  <c r="S896" i="10" s="1"/>
  <c r="M896" i="10"/>
  <c r="R896" i="10" s="1"/>
  <c r="L896" i="10"/>
  <c r="Q896" i="10" s="1"/>
  <c r="K896" i="10"/>
  <c r="P896" i="10" s="1"/>
  <c r="J896" i="10"/>
  <c r="O896" i="10" s="1"/>
  <c r="N895" i="10"/>
  <c r="S895" i="10" s="1"/>
  <c r="M895" i="10"/>
  <c r="R895" i="10" s="1"/>
  <c r="L895" i="10"/>
  <c r="Q895" i="10" s="1"/>
  <c r="K895" i="10"/>
  <c r="P895" i="10" s="1"/>
  <c r="J895" i="10"/>
  <c r="O895" i="10" s="1"/>
  <c r="N894" i="10"/>
  <c r="S894" i="10" s="1"/>
  <c r="M894" i="10"/>
  <c r="R894" i="10" s="1"/>
  <c r="L894" i="10"/>
  <c r="Q894" i="10" s="1"/>
  <c r="K894" i="10"/>
  <c r="P894" i="10" s="1"/>
  <c r="J894" i="10"/>
  <c r="O894" i="10" s="1"/>
  <c r="N893" i="10"/>
  <c r="S893" i="10" s="1"/>
  <c r="M893" i="10"/>
  <c r="R893" i="10" s="1"/>
  <c r="L893" i="10"/>
  <c r="Q893" i="10" s="1"/>
  <c r="K893" i="10"/>
  <c r="P893" i="10" s="1"/>
  <c r="J893" i="10"/>
  <c r="O893" i="10" s="1"/>
  <c r="N892" i="10"/>
  <c r="S892" i="10" s="1"/>
  <c r="M892" i="10"/>
  <c r="R892" i="10" s="1"/>
  <c r="L892" i="10"/>
  <c r="Q892" i="10" s="1"/>
  <c r="K892" i="10"/>
  <c r="P892" i="10" s="1"/>
  <c r="J892" i="10"/>
  <c r="O892" i="10" s="1"/>
  <c r="N891" i="10"/>
  <c r="S891" i="10" s="1"/>
  <c r="M891" i="10"/>
  <c r="R891" i="10" s="1"/>
  <c r="L891" i="10"/>
  <c r="Q891" i="10" s="1"/>
  <c r="K891" i="10"/>
  <c r="P891" i="10" s="1"/>
  <c r="J891" i="10"/>
  <c r="O891" i="10" s="1"/>
  <c r="N890" i="10"/>
  <c r="S890" i="10" s="1"/>
  <c r="M890" i="10"/>
  <c r="R890" i="10" s="1"/>
  <c r="L890" i="10"/>
  <c r="Q890" i="10" s="1"/>
  <c r="K890" i="10"/>
  <c r="P890" i="10" s="1"/>
  <c r="J890" i="10"/>
  <c r="O890" i="10" s="1"/>
  <c r="N889" i="10"/>
  <c r="S889" i="10" s="1"/>
  <c r="M889" i="10"/>
  <c r="R889" i="10" s="1"/>
  <c r="L889" i="10"/>
  <c r="Q889" i="10" s="1"/>
  <c r="K889" i="10"/>
  <c r="P889" i="10" s="1"/>
  <c r="J889" i="10"/>
  <c r="O889" i="10" s="1"/>
  <c r="N888" i="10"/>
  <c r="S888" i="10" s="1"/>
  <c r="M888" i="10"/>
  <c r="R888" i="10" s="1"/>
  <c r="L888" i="10"/>
  <c r="Q888" i="10" s="1"/>
  <c r="K888" i="10"/>
  <c r="P888" i="10" s="1"/>
  <c r="J888" i="10"/>
  <c r="O888" i="10" s="1"/>
  <c r="N887" i="10"/>
  <c r="S887" i="10" s="1"/>
  <c r="M887" i="10"/>
  <c r="R887" i="10" s="1"/>
  <c r="L887" i="10"/>
  <c r="Q887" i="10" s="1"/>
  <c r="K887" i="10"/>
  <c r="P887" i="10" s="1"/>
  <c r="J887" i="10"/>
  <c r="O887" i="10" s="1"/>
  <c r="N886" i="10"/>
  <c r="S886" i="10" s="1"/>
  <c r="M886" i="10"/>
  <c r="R886" i="10" s="1"/>
  <c r="L886" i="10"/>
  <c r="Q886" i="10" s="1"/>
  <c r="K886" i="10"/>
  <c r="P886" i="10" s="1"/>
  <c r="J886" i="10"/>
  <c r="O886" i="10" s="1"/>
  <c r="N885" i="10"/>
  <c r="M885" i="10"/>
  <c r="L885" i="10"/>
  <c r="K885" i="10"/>
  <c r="J885" i="10"/>
  <c r="N883" i="10"/>
  <c r="S883" i="10" s="1"/>
  <c r="M883" i="10"/>
  <c r="R883" i="10" s="1"/>
  <c r="L883" i="10"/>
  <c r="Q883" i="10" s="1"/>
  <c r="K883" i="10"/>
  <c r="P883" i="10" s="1"/>
  <c r="J883" i="10"/>
  <c r="O883" i="10" s="1"/>
  <c r="N882" i="10"/>
  <c r="M882" i="10"/>
  <c r="L882" i="10"/>
  <c r="K882" i="10"/>
  <c r="J882" i="10"/>
  <c r="N880" i="10"/>
  <c r="S880" i="10" s="1"/>
  <c r="M880" i="10"/>
  <c r="R880" i="10" s="1"/>
  <c r="L880" i="10"/>
  <c r="Q880" i="10" s="1"/>
  <c r="K880" i="10"/>
  <c r="P880" i="10" s="1"/>
  <c r="J880" i="10"/>
  <c r="O880" i="10" s="1"/>
  <c r="N879" i="10"/>
  <c r="N878" i="10" s="1"/>
  <c r="M879" i="10"/>
  <c r="L879" i="10"/>
  <c r="K879" i="10"/>
  <c r="J879" i="10"/>
  <c r="J878" i="10" s="1"/>
  <c r="N876" i="10"/>
  <c r="S876" i="10" s="1"/>
  <c r="M876" i="10"/>
  <c r="R876" i="10" s="1"/>
  <c r="L876" i="10"/>
  <c r="Q876" i="10" s="1"/>
  <c r="K876" i="10"/>
  <c r="P876" i="10" s="1"/>
  <c r="J876" i="10"/>
  <c r="O876" i="10" s="1"/>
  <c r="N875" i="10"/>
  <c r="S875" i="10" s="1"/>
  <c r="M875" i="10"/>
  <c r="R875" i="10" s="1"/>
  <c r="L875" i="10"/>
  <c r="Q875" i="10" s="1"/>
  <c r="K875" i="10"/>
  <c r="P875" i="10" s="1"/>
  <c r="J875" i="10"/>
  <c r="O875" i="10" s="1"/>
  <c r="N874" i="10"/>
  <c r="S874" i="10" s="1"/>
  <c r="M874" i="10"/>
  <c r="R874" i="10" s="1"/>
  <c r="L874" i="10"/>
  <c r="Q874" i="10" s="1"/>
  <c r="K874" i="10"/>
  <c r="P874" i="10" s="1"/>
  <c r="J874" i="10"/>
  <c r="O874" i="10" s="1"/>
  <c r="N873" i="10"/>
  <c r="S873" i="10" s="1"/>
  <c r="M873" i="10"/>
  <c r="R873" i="10" s="1"/>
  <c r="L873" i="10"/>
  <c r="Q873" i="10" s="1"/>
  <c r="K873" i="10"/>
  <c r="P873" i="10" s="1"/>
  <c r="J873" i="10"/>
  <c r="O873" i="10" s="1"/>
  <c r="N872" i="10"/>
  <c r="S872" i="10" s="1"/>
  <c r="M872" i="10"/>
  <c r="R872" i="10" s="1"/>
  <c r="L872" i="10"/>
  <c r="Q872" i="10" s="1"/>
  <c r="K872" i="10"/>
  <c r="P872" i="10" s="1"/>
  <c r="J872" i="10"/>
  <c r="O872" i="10" s="1"/>
  <c r="N871" i="10"/>
  <c r="M871" i="10"/>
  <c r="L871" i="10"/>
  <c r="K871" i="10"/>
  <c r="J871" i="10"/>
  <c r="N869" i="10"/>
  <c r="S869" i="10" s="1"/>
  <c r="M869" i="10"/>
  <c r="R869" i="10" s="1"/>
  <c r="L869" i="10"/>
  <c r="Q869" i="10" s="1"/>
  <c r="K869" i="10"/>
  <c r="P869" i="10" s="1"/>
  <c r="J869" i="10"/>
  <c r="O869" i="10" s="1"/>
  <c r="N868" i="10"/>
  <c r="M868" i="10"/>
  <c r="L868" i="10"/>
  <c r="K868" i="10"/>
  <c r="J868" i="10"/>
  <c r="N866" i="10"/>
  <c r="N865" i="10" s="1"/>
  <c r="M866" i="10"/>
  <c r="M865" i="10" s="1"/>
  <c r="L866" i="10"/>
  <c r="K866" i="10"/>
  <c r="K865" i="10" s="1"/>
  <c r="J866" i="10"/>
  <c r="J865" i="10" s="1"/>
  <c r="N863" i="10"/>
  <c r="S863" i="10" s="1"/>
  <c r="M863" i="10"/>
  <c r="R863" i="10" s="1"/>
  <c r="L863" i="10"/>
  <c r="Q863" i="10" s="1"/>
  <c r="K863" i="10"/>
  <c r="P863" i="10" s="1"/>
  <c r="J863" i="10"/>
  <c r="O863" i="10" s="1"/>
  <c r="N862" i="10"/>
  <c r="S862" i="10" s="1"/>
  <c r="M862" i="10"/>
  <c r="R862" i="10" s="1"/>
  <c r="L862" i="10"/>
  <c r="Q862" i="10" s="1"/>
  <c r="K862" i="10"/>
  <c r="P862" i="10" s="1"/>
  <c r="J862" i="10"/>
  <c r="O862" i="10" s="1"/>
  <c r="N861" i="10"/>
  <c r="S861" i="10" s="1"/>
  <c r="M861" i="10"/>
  <c r="R861" i="10" s="1"/>
  <c r="L861" i="10"/>
  <c r="Q861" i="10" s="1"/>
  <c r="K861" i="10"/>
  <c r="P861" i="10" s="1"/>
  <c r="J861" i="10"/>
  <c r="O861" i="10" s="1"/>
  <c r="N860" i="10"/>
  <c r="M860" i="10"/>
  <c r="L860" i="10"/>
  <c r="K860" i="10"/>
  <c r="J860" i="10"/>
  <c r="N858" i="10"/>
  <c r="N857" i="10" s="1"/>
  <c r="M858" i="10"/>
  <c r="M857" i="10" s="1"/>
  <c r="L858" i="10"/>
  <c r="L857" i="10" s="1"/>
  <c r="K858" i="10"/>
  <c r="K857" i="10" s="1"/>
  <c r="J858" i="10"/>
  <c r="J857" i="10" s="1"/>
  <c r="N856" i="10"/>
  <c r="S856" i="10" s="1"/>
  <c r="M856" i="10"/>
  <c r="R856" i="10" s="1"/>
  <c r="L856" i="10"/>
  <c r="Q856" i="10" s="1"/>
  <c r="K856" i="10"/>
  <c r="P856" i="10" s="1"/>
  <c r="J856" i="10"/>
  <c r="O856" i="10" s="1"/>
  <c r="N855" i="10"/>
  <c r="S855" i="10" s="1"/>
  <c r="M855" i="10"/>
  <c r="R855" i="10" s="1"/>
  <c r="L855" i="10"/>
  <c r="Q855" i="10" s="1"/>
  <c r="K855" i="10"/>
  <c r="P855" i="10" s="1"/>
  <c r="J855" i="10"/>
  <c r="O855" i="10" s="1"/>
  <c r="N854" i="10"/>
  <c r="S854" i="10" s="1"/>
  <c r="M854" i="10"/>
  <c r="R854" i="10" s="1"/>
  <c r="L854" i="10"/>
  <c r="Q854" i="10" s="1"/>
  <c r="K854" i="10"/>
  <c r="P854" i="10" s="1"/>
  <c r="J854" i="10"/>
  <c r="O854" i="10" s="1"/>
  <c r="N853" i="10"/>
  <c r="S853" i="10" s="1"/>
  <c r="M853" i="10"/>
  <c r="R853" i="10" s="1"/>
  <c r="L853" i="10"/>
  <c r="Q853" i="10" s="1"/>
  <c r="K853" i="10"/>
  <c r="P853" i="10" s="1"/>
  <c r="J853" i="10"/>
  <c r="O853" i="10" s="1"/>
  <c r="N852" i="10"/>
  <c r="S852" i="10" s="1"/>
  <c r="M852" i="10"/>
  <c r="R852" i="10" s="1"/>
  <c r="L852" i="10"/>
  <c r="Q852" i="10" s="1"/>
  <c r="K852" i="10"/>
  <c r="P852" i="10" s="1"/>
  <c r="J852" i="10"/>
  <c r="O852" i="10" s="1"/>
  <c r="N851" i="10"/>
  <c r="S851" i="10" s="1"/>
  <c r="M851" i="10"/>
  <c r="R851" i="10" s="1"/>
  <c r="L851" i="10"/>
  <c r="Q851" i="10" s="1"/>
  <c r="K851" i="10"/>
  <c r="P851" i="10" s="1"/>
  <c r="J851" i="10"/>
  <c r="O851" i="10" s="1"/>
  <c r="N850" i="10"/>
  <c r="S850" i="10" s="1"/>
  <c r="M850" i="10"/>
  <c r="R850" i="10" s="1"/>
  <c r="L850" i="10"/>
  <c r="Q850" i="10" s="1"/>
  <c r="K850" i="10"/>
  <c r="P850" i="10" s="1"/>
  <c r="J850" i="10"/>
  <c r="O850" i="10" s="1"/>
  <c r="N849" i="10"/>
  <c r="S849" i="10" s="1"/>
  <c r="M849" i="10"/>
  <c r="R849" i="10" s="1"/>
  <c r="L849" i="10"/>
  <c r="Q849" i="10" s="1"/>
  <c r="K849" i="10"/>
  <c r="P849" i="10" s="1"/>
  <c r="J849" i="10"/>
  <c r="O849" i="10" s="1"/>
  <c r="N848" i="10"/>
  <c r="M848" i="10"/>
  <c r="L848" i="10"/>
  <c r="K848" i="10"/>
  <c r="J848" i="10"/>
  <c r="N846" i="10"/>
  <c r="S846" i="10" s="1"/>
  <c r="M846" i="10"/>
  <c r="R846" i="10" s="1"/>
  <c r="L846" i="10"/>
  <c r="Q846" i="10" s="1"/>
  <c r="K846" i="10"/>
  <c r="P846" i="10" s="1"/>
  <c r="J846" i="10"/>
  <c r="O846" i="10" s="1"/>
  <c r="N845" i="10"/>
  <c r="S845" i="10" s="1"/>
  <c r="M845" i="10"/>
  <c r="R845" i="10" s="1"/>
  <c r="L845" i="10"/>
  <c r="Q845" i="10" s="1"/>
  <c r="K845" i="10"/>
  <c r="P845" i="10" s="1"/>
  <c r="J845" i="10"/>
  <c r="O845" i="10" s="1"/>
  <c r="N844" i="10"/>
  <c r="S844" i="10" s="1"/>
  <c r="M844" i="10"/>
  <c r="R844" i="10" s="1"/>
  <c r="L844" i="10"/>
  <c r="Q844" i="10" s="1"/>
  <c r="K844" i="10"/>
  <c r="P844" i="10" s="1"/>
  <c r="J844" i="10"/>
  <c r="O844" i="10" s="1"/>
  <c r="N843" i="10"/>
  <c r="M843" i="10"/>
  <c r="L843" i="10"/>
  <c r="K843" i="10"/>
  <c r="J843" i="10"/>
  <c r="N841" i="10"/>
  <c r="N840" i="10" s="1"/>
  <c r="M841" i="10"/>
  <c r="M840" i="10" s="1"/>
  <c r="L841" i="10"/>
  <c r="L840" i="10" s="1"/>
  <c r="K841" i="10"/>
  <c r="K840" i="10" s="1"/>
  <c r="J841" i="10"/>
  <c r="J840" i="10" s="1"/>
  <c r="N839" i="10"/>
  <c r="N838" i="10" s="1"/>
  <c r="M839" i="10"/>
  <c r="M838" i="10" s="1"/>
  <c r="L839" i="10"/>
  <c r="L838" i="10" s="1"/>
  <c r="K839" i="10"/>
  <c r="K838" i="10" s="1"/>
  <c r="J839" i="10"/>
  <c r="J838" i="10" s="1"/>
  <c r="N837" i="10"/>
  <c r="N836" i="10" s="1"/>
  <c r="M837" i="10"/>
  <c r="M836" i="10" s="1"/>
  <c r="L837" i="10"/>
  <c r="L836" i="10" s="1"/>
  <c r="K837" i="10"/>
  <c r="K836" i="10" s="1"/>
  <c r="J837" i="10"/>
  <c r="J836" i="10" s="1"/>
  <c r="N835" i="10"/>
  <c r="N834" i="10" s="1"/>
  <c r="M835" i="10"/>
  <c r="M834" i="10" s="1"/>
  <c r="L835" i="10"/>
  <c r="L834" i="10" s="1"/>
  <c r="K835" i="10"/>
  <c r="K834" i="10" s="1"/>
  <c r="J835" i="10"/>
  <c r="J834" i="10" s="1"/>
  <c r="N833" i="10"/>
  <c r="S833" i="10" s="1"/>
  <c r="M833" i="10"/>
  <c r="R833" i="10" s="1"/>
  <c r="L833" i="10"/>
  <c r="Q833" i="10" s="1"/>
  <c r="K833" i="10"/>
  <c r="P833" i="10" s="1"/>
  <c r="J833" i="10"/>
  <c r="O833" i="10" s="1"/>
  <c r="N832" i="10"/>
  <c r="S832" i="10" s="1"/>
  <c r="M832" i="10"/>
  <c r="R832" i="10" s="1"/>
  <c r="L832" i="10"/>
  <c r="Q832" i="10" s="1"/>
  <c r="K832" i="10"/>
  <c r="P832" i="10" s="1"/>
  <c r="J832" i="10"/>
  <c r="O832" i="10" s="1"/>
  <c r="N831" i="10"/>
  <c r="S831" i="10" s="1"/>
  <c r="M831" i="10"/>
  <c r="R831" i="10" s="1"/>
  <c r="L831" i="10"/>
  <c r="Q831" i="10" s="1"/>
  <c r="K831" i="10"/>
  <c r="P831" i="10" s="1"/>
  <c r="J831" i="10"/>
  <c r="O831" i="10" s="1"/>
  <c r="N830" i="10"/>
  <c r="M830" i="10"/>
  <c r="L830" i="10"/>
  <c r="K830" i="10"/>
  <c r="J830" i="10"/>
  <c r="N828" i="10"/>
  <c r="S828" i="10" s="1"/>
  <c r="M828" i="10"/>
  <c r="R828" i="10" s="1"/>
  <c r="L828" i="10"/>
  <c r="Q828" i="10" s="1"/>
  <c r="K828" i="10"/>
  <c r="P828" i="10" s="1"/>
  <c r="J828" i="10"/>
  <c r="O828" i="10" s="1"/>
  <c r="N827" i="10"/>
  <c r="S827" i="10" s="1"/>
  <c r="M827" i="10"/>
  <c r="R827" i="10" s="1"/>
  <c r="L827" i="10"/>
  <c r="Q827" i="10" s="1"/>
  <c r="K827" i="10"/>
  <c r="P827" i="10" s="1"/>
  <c r="J827" i="10"/>
  <c r="O827" i="10" s="1"/>
  <c r="N826" i="10"/>
  <c r="S826" i="10" s="1"/>
  <c r="M826" i="10"/>
  <c r="R826" i="10" s="1"/>
  <c r="L826" i="10"/>
  <c r="Q826" i="10" s="1"/>
  <c r="K826" i="10"/>
  <c r="P826" i="10" s="1"/>
  <c r="J826" i="10"/>
  <c r="O826" i="10" s="1"/>
  <c r="N825" i="10"/>
  <c r="S825" i="10" s="1"/>
  <c r="M825" i="10"/>
  <c r="R825" i="10" s="1"/>
  <c r="L825" i="10"/>
  <c r="Q825" i="10" s="1"/>
  <c r="K825" i="10"/>
  <c r="P825" i="10" s="1"/>
  <c r="J825" i="10"/>
  <c r="O825" i="10" s="1"/>
  <c r="N824" i="10"/>
  <c r="S824" i="10" s="1"/>
  <c r="M824" i="10"/>
  <c r="R824" i="10" s="1"/>
  <c r="L824" i="10"/>
  <c r="Q824" i="10" s="1"/>
  <c r="K824" i="10"/>
  <c r="P824" i="10" s="1"/>
  <c r="J824" i="10"/>
  <c r="O824" i="10" s="1"/>
  <c r="N823" i="10"/>
  <c r="S823" i="10" s="1"/>
  <c r="M823" i="10"/>
  <c r="R823" i="10" s="1"/>
  <c r="L823" i="10"/>
  <c r="Q823" i="10" s="1"/>
  <c r="K823" i="10"/>
  <c r="P823" i="10" s="1"/>
  <c r="J823" i="10"/>
  <c r="O823" i="10" s="1"/>
  <c r="N822" i="10"/>
  <c r="S822" i="10" s="1"/>
  <c r="M822" i="10"/>
  <c r="R822" i="10" s="1"/>
  <c r="L822" i="10"/>
  <c r="Q822" i="10" s="1"/>
  <c r="K822" i="10"/>
  <c r="P822" i="10" s="1"/>
  <c r="J822" i="10"/>
  <c r="O822" i="10" s="1"/>
  <c r="N821" i="10"/>
  <c r="S821" i="10" s="1"/>
  <c r="M821" i="10"/>
  <c r="R821" i="10" s="1"/>
  <c r="L821" i="10"/>
  <c r="Q821" i="10" s="1"/>
  <c r="K821" i="10"/>
  <c r="P821" i="10" s="1"/>
  <c r="J821" i="10"/>
  <c r="O821" i="10" s="1"/>
  <c r="N820" i="10"/>
  <c r="S820" i="10" s="1"/>
  <c r="M820" i="10"/>
  <c r="R820" i="10" s="1"/>
  <c r="L820" i="10"/>
  <c r="Q820" i="10" s="1"/>
  <c r="K820" i="10"/>
  <c r="P820" i="10" s="1"/>
  <c r="J820" i="10"/>
  <c r="O820" i="10" s="1"/>
  <c r="N819" i="10"/>
  <c r="S819" i="10" s="1"/>
  <c r="M819" i="10"/>
  <c r="R819" i="10" s="1"/>
  <c r="L819" i="10"/>
  <c r="Q819" i="10" s="1"/>
  <c r="K819" i="10"/>
  <c r="P819" i="10" s="1"/>
  <c r="J819" i="10"/>
  <c r="O819" i="10" s="1"/>
  <c r="N818" i="10"/>
  <c r="S818" i="10" s="1"/>
  <c r="M818" i="10"/>
  <c r="R818" i="10" s="1"/>
  <c r="L818" i="10"/>
  <c r="Q818" i="10" s="1"/>
  <c r="K818" i="10"/>
  <c r="P818" i="10" s="1"/>
  <c r="J818" i="10"/>
  <c r="O818" i="10" s="1"/>
  <c r="N817" i="10"/>
  <c r="S817" i="10" s="1"/>
  <c r="M817" i="10"/>
  <c r="R817" i="10" s="1"/>
  <c r="L817" i="10"/>
  <c r="Q817" i="10" s="1"/>
  <c r="K817" i="10"/>
  <c r="P817" i="10" s="1"/>
  <c r="J817" i="10"/>
  <c r="O817" i="10" s="1"/>
  <c r="N816" i="10"/>
  <c r="M816" i="10"/>
  <c r="L816" i="10"/>
  <c r="K816" i="10"/>
  <c r="J816" i="10"/>
  <c r="N814" i="10"/>
  <c r="S814" i="10" s="1"/>
  <c r="M814" i="10"/>
  <c r="R814" i="10" s="1"/>
  <c r="L814" i="10"/>
  <c r="Q814" i="10" s="1"/>
  <c r="K814" i="10"/>
  <c r="P814" i="10" s="1"/>
  <c r="J814" i="10"/>
  <c r="O814" i="10" s="1"/>
  <c r="N813" i="10"/>
  <c r="S813" i="10" s="1"/>
  <c r="M813" i="10"/>
  <c r="R813" i="10" s="1"/>
  <c r="L813" i="10"/>
  <c r="Q813" i="10" s="1"/>
  <c r="K813" i="10"/>
  <c r="P813" i="10" s="1"/>
  <c r="J813" i="10"/>
  <c r="O813" i="10" s="1"/>
  <c r="N812" i="10"/>
  <c r="S812" i="10" s="1"/>
  <c r="M812" i="10"/>
  <c r="R812" i="10" s="1"/>
  <c r="L812" i="10"/>
  <c r="Q812" i="10" s="1"/>
  <c r="K812" i="10"/>
  <c r="P812" i="10" s="1"/>
  <c r="J812" i="10"/>
  <c r="O812" i="10" s="1"/>
  <c r="N811" i="10"/>
  <c r="M811" i="10"/>
  <c r="L811" i="10"/>
  <c r="K811" i="10"/>
  <c r="J811" i="10"/>
  <c r="N809" i="10"/>
  <c r="N808" i="10" s="1"/>
  <c r="M809" i="10"/>
  <c r="M808" i="10" s="1"/>
  <c r="L809" i="10"/>
  <c r="L808" i="10" s="1"/>
  <c r="K809" i="10"/>
  <c r="K808" i="10" s="1"/>
  <c r="J809" i="10"/>
  <c r="J808" i="10" s="1"/>
  <c r="N807" i="10"/>
  <c r="N806" i="10" s="1"/>
  <c r="M807" i="10"/>
  <c r="M806" i="10" s="1"/>
  <c r="L807" i="10"/>
  <c r="L806" i="10" s="1"/>
  <c r="K807" i="10"/>
  <c r="K806" i="10" s="1"/>
  <c r="J807" i="10"/>
  <c r="J806" i="10" s="1"/>
  <c r="N805" i="10"/>
  <c r="N804" i="10" s="1"/>
  <c r="M805" i="10"/>
  <c r="M804" i="10" s="1"/>
  <c r="L805" i="10"/>
  <c r="L804" i="10" s="1"/>
  <c r="K805" i="10"/>
  <c r="J805" i="10"/>
  <c r="J804" i="10" s="1"/>
  <c r="N803" i="10"/>
  <c r="S803" i="10" s="1"/>
  <c r="M803" i="10"/>
  <c r="R803" i="10" s="1"/>
  <c r="L803" i="10"/>
  <c r="Q803" i="10" s="1"/>
  <c r="K803" i="10"/>
  <c r="P803" i="10" s="1"/>
  <c r="J803" i="10"/>
  <c r="O803" i="10" s="1"/>
  <c r="N802" i="10"/>
  <c r="M802" i="10"/>
  <c r="L802" i="10"/>
  <c r="K802" i="10"/>
  <c r="K801" i="10" s="1"/>
  <c r="J802" i="10"/>
  <c r="N797" i="10"/>
  <c r="N796" i="10" s="1"/>
  <c r="M797" i="10"/>
  <c r="L797" i="10"/>
  <c r="L796" i="10" s="1"/>
  <c r="K797" i="10"/>
  <c r="K796" i="10" s="1"/>
  <c r="J797" i="10"/>
  <c r="J796" i="10" s="1"/>
  <c r="N795" i="10"/>
  <c r="S795" i="10" s="1"/>
  <c r="M795" i="10"/>
  <c r="R795" i="10" s="1"/>
  <c r="L795" i="10"/>
  <c r="Q795" i="10" s="1"/>
  <c r="K795" i="10"/>
  <c r="P795" i="10" s="1"/>
  <c r="J795" i="10"/>
  <c r="O795" i="10" s="1"/>
  <c r="N794" i="10"/>
  <c r="S794" i="10" s="1"/>
  <c r="M794" i="10"/>
  <c r="R794" i="10" s="1"/>
  <c r="L794" i="10"/>
  <c r="Q794" i="10" s="1"/>
  <c r="K794" i="10"/>
  <c r="P794" i="10" s="1"/>
  <c r="J794" i="10"/>
  <c r="O794" i="10" s="1"/>
  <c r="N793" i="10"/>
  <c r="S793" i="10" s="1"/>
  <c r="M793" i="10"/>
  <c r="R793" i="10" s="1"/>
  <c r="L793" i="10"/>
  <c r="Q793" i="10" s="1"/>
  <c r="K793" i="10"/>
  <c r="P793" i="10" s="1"/>
  <c r="J793" i="10"/>
  <c r="O793" i="10" s="1"/>
  <c r="N792" i="10"/>
  <c r="M792" i="10"/>
  <c r="L792" i="10"/>
  <c r="K792" i="10"/>
  <c r="J792" i="10"/>
  <c r="N789" i="10"/>
  <c r="N788" i="10" s="1"/>
  <c r="M789" i="10"/>
  <c r="M788" i="10" s="1"/>
  <c r="L789" i="10"/>
  <c r="L788" i="10" s="1"/>
  <c r="K789" i="10"/>
  <c r="J789" i="10"/>
  <c r="N787" i="10"/>
  <c r="N786" i="10" s="1"/>
  <c r="M787" i="10"/>
  <c r="M786" i="10" s="1"/>
  <c r="L787" i="10"/>
  <c r="K787" i="10"/>
  <c r="J787" i="10"/>
  <c r="J786" i="10" s="1"/>
  <c r="N784" i="10"/>
  <c r="N783" i="10" s="1"/>
  <c r="M784" i="10"/>
  <c r="M783" i="10" s="1"/>
  <c r="L784" i="10"/>
  <c r="K784" i="10"/>
  <c r="K783" i="10" s="1"/>
  <c r="J784" i="10"/>
  <c r="J783" i="10" s="1"/>
  <c r="N782" i="10"/>
  <c r="S782" i="10" s="1"/>
  <c r="M782" i="10"/>
  <c r="R782" i="10" s="1"/>
  <c r="L782" i="10"/>
  <c r="Q782" i="10" s="1"/>
  <c r="K782" i="10"/>
  <c r="P782" i="10" s="1"/>
  <c r="J782" i="10"/>
  <c r="O782" i="10" s="1"/>
  <c r="N781" i="10"/>
  <c r="S781" i="10" s="1"/>
  <c r="M781" i="10"/>
  <c r="R781" i="10" s="1"/>
  <c r="L781" i="10"/>
  <c r="Q781" i="10" s="1"/>
  <c r="K781" i="10"/>
  <c r="P781" i="10" s="1"/>
  <c r="J781" i="10"/>
  <c r="O781" i="10" s="1"/>
  <c r="N780" i="10"/>
  <c r="S780" i="10" s="1"/>
  <c r="M780" i="10"/>
  <c r="R780" i="10" s="1"/>
  <c r="L780" i="10"/>
  <c r="Q780" i="10" s="1"/>
  <c r="K780" i="10"/>
  <c r="P780" i="10" s="1"/>
  <c r="J780" i="10"/>
  <c r="O780" i="10" s="1"/>
  <c r="N779" i="10"/>
  <c r="S779" i="10" s="1"/>
  <c r="M779" i="10"/>
  <c r="R779" i="10" s="1"/>
  <c r="L779" i="10"/>
  <c r="Q779" i="10" s="1"/>
  <c r="K779" i="10"/>
  <c r="P779" i="10" s="1"/>
  <c r="J779" i="10"/>
  <c r="O779" i="10" s="1"/>
  <c r="N778" i="10"/>
  <c r="S778" i="10" s="1"/>
  <c r="M778" i="10"/>
  <c r="R778" i="10" s="1"/>
  <c r="L778" i="10"/>
  <c r="Q778" i="10" s="1"/>
  <c r="K778" i="10"/>
  <c r="P778" i="10" s="1"/>
  <c r="J778" i="10"/>
  <c r="O778" i="10" s="1"/>
  <c r="N777" i="10"/>
  <c r="S777" i="10" s="1"/>
  <c r="M777" i="10"/>
  <c r="R777" i="10" s="1"/>
  <c r="L777" i="10"/>
  <c r="Q777" i="10" s="1"/>
  <c r="K777" i="10"/>
  <c r="P777" i="10" s="1"/>
  <c r="J777" i="10"/>
  <c r="O777" i="10" s="1"/>
  <c r="N776" i="10"/>
  <c r="M776" i="10"/>
  <c r="L776" i="10"/>
  <c r="K776" i="10"/>
  <c r="J776" i="10"/>
  <c r="N774" i="10"/>
  <c r="N773" i="10" s="1"/>
  <c r="M774" i="10"/>
  <c r="M773" i="10" s="1"/>
  <c r="L774" i="10"/>
  <c r="L773" i="10" s="1"/>
  <c r="K774" i="10"/>
  <c r="K773" i="10" s="1"/>
  <c r="J774" i="10"/>
  <c r="J773" i="10" s="1"/>
  <c r="N772" i="10"/>
  <c r="M772" i="10"/>
  <c r="M771" i="10" s="1"/>
  <c r="L772" i="10"/>
  <c r="L771" i="10" s="1"/>
  <c r="K772" i="10"/>
  <c r="K771" i="10" s="1"/>
  <c r="J772" i="10"/>
  <c r="J771" i="10" s="1"/>
  <c r="N770" i="10"/>
  <c r="S770" i="10" s="1"/>
  <c r="M770" i="10"/>
  <c r="R770" i="10" s="1"/>
  <c r="L770" i="10"/>
  <c r="Q770" i="10" s="1"/>
  <c r="K770" i="10"/>
  <c r="P770" i="10" s="1"/>
  <c r="J770" i="10"/>
  <c r="O770" i="10" s="1"/>
  <c r="N769" i="10"/>
  <c r="S769" i="10" s="1"/>
  <c r="M769" i="10"/>
  <c r="R769" i="10" s="1"/>
  <c r="L769" i="10"/>
  <c r="Q769" i="10" s="1"/>
  <c r="K769" i="10"/>
  <c r="P769" i="10" s="1"/>
  <c r="J769" i="10"/>
  <c r="O769" i="10" s="1"/>
  <c r="N768" i="10"/>
  <c r="S768" i="10" s="1"/>
  <c r="M768" i="10"/>
  <c r="R768" i="10" s="1"/>
  <c r="L768" i="10"/>
  <c r="Q768" i="10" s="1"/>
  <c r="K768" i="10"/>
  <c r="P768" i="10" s="1"/>
  <c r="J768" i="10"/>
  <c r="O768" i="10" s="1"/>
  <c r="N767" i="10"/>
  <c r="S767" i="10" s="1"/>
  <c r="M767" i="10"/>
  <c r="R767" i="10" s="1"/>
  <c r="L767" i="10"/>
  <c r="Q767" i="10" s="1"/>
  <c r="K767" i="10"/>
  <c r="P767" i="10" s="1"/>
  <c r="J767" i="10"/>
  <c r="O767" i="10" s="1"/>
  <c r="N766" i="10"/>
  <c r="S766" i="10" s="1"/>
  <c r="M766" i="10"/>
  <c r="R766" i="10" s="1"/>
  <c r="L766" i="10"/>
  <c r="Q766" i="10" s="1"/>
  <c r="K766" i="10"/>
  <c r="P766" i="10" s="1"/>
  <c r="J766" i="10"/>
  <c r="O766" i="10" s="1"/>
  <c r="N765" i="10"/>
  <c r="S765" i="10" s="1"/>
  <c r="M765" i="10"/>
  <c r="R765" i="10" s="1"/>
  <c r="L765" i="10"/>
  <c r="Q765" i="10" s="1"/>
  <c r="K765" i="10"/>
  <c r="P765" i="10" s="1"/>
  <c r="J765" i="10"/>
  <c r="O765" i="10" s="1"/>
  <c r="N764" i="10"/>
  <c r="S764" i="10" s="1"/>
  <c r="M764" i="10"/>
  <c r="R764" i="10" s="1"/>
  <c r="L764" i="10"/>
  <c r="Q764" i="10" s="1"/>
  <c r="K764" i="10"/>
  <c r="P764" i="10" s="1"/>
  <c r="J764" i="10"/>
  <c r="O764" i="10" s="1"/>
  <c r="N763" i="10"/>
  <c r="S763" i="10" s="1"/>
  <c r="M763" i="10"/>
  <c r="R763" i="10" s="1"/>
  <c r="L763" i="10"/>
  <c r="Q763" i="10" s="1"/>
  <c r="K763" i="10"/>
  <c r="P763" i="10" s="1"/>
  <c r="J763" i="10"/>
  <c r="O763" i="10" s="1"/>
  <c r="N762" i="10"/>
  <c r="S762" i="10" s="1"/>
  <c r="M762" i="10"/>
  <c r="R762" i="10" s="1"/>
  <c r="L762" i="10"/>
  <c r="Q762" i="10" s="1"/>
  <c r="K762" i="10"/>
  <c r="P762" i="10" s="1"/>
  <c r="J762" i="10"/>
  <c r="O762" i="10" s="1"/>
  <c r="N761" i="10"/>
  <c r="M761" i="10"/>
  <c r="L761" i="10"/>
  <c r="K761" i="10"/>
  <c r="J761" i="10"/>
  <c r="N758" i="10"/>
  <c r="N757" i="10" s="1"/>
  <c r="M758" i="10"/>
  <c r="L758" i="10"/>
  <c r="L757" i="10" s="1"/>
  <c r="K758" i="10"/>
  <c r="K757" i="10" s="1"/>
  <c r="J758" i="10"/>
  <c r="N756" i="10"/>
  <c r="S756" i="10" s="1"/>
  <c r="M756" i="10"/>
  <c r="R756" i="10" s="1"/>
  <c r="L756" i="10"/>
  <c r="Q756" i="10" s="1"/>
  <c r="K756" i="10"/>
  <c r="P756" i="10" s="1"/>
  <c r="J756" i="10"/>
  <c r="O756" i="10" s="1"/>
  <c r="N755" i="10"/>
  <c r="M755" i="10"/>
  <c r="L755" i="10"/>
  <c r="K755" i="10"/>
  <c r="J755" i="10"/>
  <c r="N752" i="10"/>
  <c r="S752" i="10" s="1"/>
  <c r="M752" i="10"/>
  <c r="R752" i="10" s="1"/>
  <c r="L752" i="10"/>
  <c r="Q752" i="10" s="1"/>
  <c r="K752" i="10"/>
  <c r="P752" i="10" s="1"/>
  <c r="J752" i="10"/>
  <c r="O752" i="10" s="1"/>
  <c r="N751" i="10"/>
  <c r="S751" i="10" s="1"/>
  <c r="M751" i="10"/>
  <c r="R751" i="10" s="1"/>
  <c r="L751" i="10"/>
  <c r="Q751" i="10" s="1"/>
  <c r="K751" i="10"/>
  <c r="P751" i="10" s="1"/>
  <c r="J751" i="10"/>
  <c r="O751" i="10" s="1"/>
  <c r="N750" i="10"/>
  <c r="S750" i="10" s="1"/>
  <c r="M750" i="10"/>
  <c r="R750" i="10" s="1"/>
  <c r="L750" i="10"/>
  <c r="Q750" i="10" s="1"/>
  <c r="K750" i="10"/>
  <c r="P750" i="10" s="1"/>
  <c r="J750" i="10"/>
  <c r="O750" i="10" s="1"/>
  <c r="N749" i="10"/>
  <c r="S749" i="10" s="1"/>
  <c r="M749" i="10"/>
  <c r="R749" i="10" s="1"/>
  <c r="L749" i="10"/>
  <c r="Q749" i="10" s="1"/>
  <c r="K749" i="10"/>
  <c r="P749" i="10" s="1"/>
  <c r="J749" i="10"/>
  <c r="O749" i="10" s="1"/>
  <c r="N748" i="10"/>
  <c r="S748" i="10" s="1"/>
  <c r="M748" i="10"/>
  <c r="R748" i="10" s="1"/>
  <c r="L748" i="10"/>
  <c r="Q748" i="10" s="1"/>
  <c r="K748" i="10"/>
  <c r="P748" i="10" s="1"/>
  <c r="J748" i="10"/>
  <c r="O748" i="10" s="1"/>
  <c r="N747" i="10"/>
  <c r="M747" i="10"/>
  <c r="L747" i="10"/>
  <c r="K747" i="10"/>
  <c r="J747" i="10"/>
  <c r="N741" i="10"/>
  <c r="S741" i="10" s="1"/>
  <c r="M741" i="10"/>
  <c r="R741" i="10" s="1"/>
  <c r="L741" i="10"/>
  <c r="Q741" i="10" s="1"/>
  <c r="K741" i="10"/>
  <c r="P741" i="10" s="1"/>
  <c r="J741" i="10"/>
  <c r="O741" i="10" s="1"/>
  <c r="N740" i="10"/>
  <c r="S740" i="10" s="1"/>
  <c r="M740" i="10"/>
  <c r="R740" i="10" s="1"/>
  <c r="L740" i="10"/>
  <c r="Q740" i="10" s="1"/>
  <c r="K740" i="10"/>
  <c r="P740" i="10" s="1"/>
  <c r="J740" i="10"/>
  <c r="O740" i="10" s="1"/>
  <c r="N739" i="10"/>
  <c r="S739" i="10" s="1"/>
  <c r="M739" i="10"/>
  <c r="R739" i="10" s="1"/>
  <c r="L739" i="10"/>
  <c r="Q739" i="10" s="1"/>
  <c r="K739" i="10"/>
  <c r="P739" i="10" s="1"/>
  <c r="J739" i="10"/>
  <c r="O739" i="10" s="1"/>
  <c r="N738" i="10"/>
  <c r="S738" i="10" s="1"/>
  <c r="M738" i="10"/>
  <c r="R738" i="10" s="1"/>
  <c r="L738" i="10"/>
  <c r="Q738" i="10" s="1"/>
  <c r="K738" i="10"/>
  <c r="P738" i="10" s="1"/>
  <c r="J738" i="10"/>
  <c r="O738" i="10" s="1"/>
  <c r="N737" i="10"/>
  <c r="S737" i="10" s="1"/>
  <c r="M737" i="10"/>
  <c r="R737" i="10" s="1"/>
  <c r="L737" i="10"/>
  <c r="Q737" i="10" s="1"/>
  <c r="K737" i="10"/>
  <c r="P737" i="10" s="1"/>
  <c r="J737" i="10"/>
  <c r="O737" i="10" s="1"/>
  <c r="N736" i="10"/>
  <c r="S736" i="10" s="1"/>
  <c r="M736" i="10"/>
  <c r="R736" i="10" s="1"/>
  <c r="L736" i="10"/>
  <c r="Q736" i="10" s="1"/>
  <c r="K736" i="10"/>
  <c r="P736" i="10" s="1"/>
  <c r="J736" i="10"/>
  <c r="O736" i="10" s="1"/>
  <c r="N735" i="10"/>
  <c r="S735" i="10" s="1"/>
  <c r="M735" i="10"/>
  <c r="R735" i="10" s="1"/>
  <c r="L735" i="10"/>
  <c r="Q735" i="10" s="1"/>
  <c r="K735" i="10"/>
  <c r="P735" i="10" s="1"/>
  <c r="J735" i="10"/>
  <c r="O735" i="10" s="1"/>
  <c r="N734" i="10"/>
  <c r="S734" i="10" s="1"/>
  <c r="M734" i="10"/>
  <c r="R734" i="10" s="1"/>
  <c r="L734" i="10"/>
  <c r="Q734" i="10" s="1"/>
  <c r="K734" i="10"/>
  <c r="P734" i="10" s="1"/>
  <c r="J734" i="10"/>
  <c r="O734" i="10" s="1"/>
  <c r="N733" i="10"/>
  <c r="S733" i="10" s="1"/>
  <c r="M733" i="10"/>
  <c r="R733" i="10" s="1"/>
  <c r="L733" i="10"/>
  <c r="Q733" i="10" s="1"/>
  <c r="K733" i="10"/>
  <c r="P733" i="10" s="1"/>
  <c r="J733" i="10"/>
  <c r="O733" i="10" s="1"/>
  <c r="N732" i="10"/>
  <c r="S732" i="10" s="1"/>
  <c r="M732" i="10"/>
  <c r="R732" i="10" s="1"/>
  <c r="L732" i="10"/>
  <c r="Q732" i="10" s="1"/>
  <c r="K732" i="10"/>
  <c r="P732" i="10" s="1"/>
  <c r="J732" i="10"/>
  <c r="O732" i="10" s="1"/>
  <c r="N731" i="10"/>
  <c r="S731" i="10" s="1"/>
  <c r="M731" i="10"/>
  <c r="R731" i="10" s="1"/>
  <c r="L731" i="10"/>
  <c r="Q731" i="10" s="1"/>
  <c r="K731" i="10"/>
  <c r="P731" i="10" s="1"/>
  <c r="J731" i="10"/>
  <c r="O731" i="10" s="1"/>
  <c r="N730" i="10"/>
  <c r="S730" i="10" s="1"/>
  <c r="M730" i="10"/>
  <c r="R730" i="10" s="1"/>
  <c r="L730" i="10"/>
  <c r="Q730" i="10" s="1"/>
  <c r="K730" i="10"/>
  <c r="P730" i="10" s="1"/>
  <c r="J730" i="10"/>
  <c r="O730" i="10" s="1"/>
  <c r="N729" i="10"/>
  <c r="S729" i="10" s="1"/>
  <c r="M729" i="10"/>
  <c r="R729" i="10" s="1"/>
  <c r="L729" i="10"/>
  <c r="Q729" i="10" s="1"/>
  <c r="K729" i="10"/>
  <c r="P729" i="10" s="1"/>
  <c r="J729" i="10"/>
  <c r="O729" i="10" s="1"/>
  <c r="N728" i="10"/>
  <c r="S728" i="10" s="1"/>
  <c r="M728" i="10"/>
  <c r="R728" i="10" s="1"/>
  <c r="L728" i="10"/>
  <c r="Q728" i="10" s="1"/>
  <c r="K728" i="10"/>
  <c r="P728" i="10" s="1"/>
  <c r="J728" i="10"/>
  <c r="O728" i="10" s="1"/>
  <c r="N727" i="10"/>
  <c r="S727" i="10" s="1"/>
  <c r="M727" i="10"/>
  <c r="R727" i="10" s="1"/>
  <c r="L727" i="10"/>
  <c r="Q727" i="10" s="1"/>
  <c r="K727" i="10"/>
  <c r="P727" i="10" s="1"/>
  <c r="J727" i="10"/>
  <c r="O727" i="10" s="1"/>
  <c r="N726" i="10"/>
  <c r="S726" i="10" s="1"/>
  <c r="M726" i="10"/>
  <c r="R726" i="10" s="1"/>
  <c r="L726" i="10"/>
  <c r="Q726" i="10" s="1"/>
  <c r="K726" i="10"/>
  <c r="P726" i="10" s="1"/>
  <c r="J726" i="10"/>
  <c r="O726" i="10" s="1"/>
  <c r="N725" i="10"/>
  <c r="S725" i="10" s="1"/>
  <c r="M725" i="10"/>
  <c r="R725" i="10" s="1"/>
  <c r="L725" i="10"/>
  <c r="Q725" i="10" s="1"/>
  <c r="K725" i="10"/>
  <c r="P725" i="10" s="1"/>
  <c r="J725" i="10"/>
  <c r="O725" i="10" s="1"/>
  <c r="N724" i="10"/>
  <c r="S724" i="10" s="1"/>
  <c r="M724" i="10"/>
  <c r="R724" i="10" s="1"/>
  <c r="L724" i="10"/>
  <c r="Q724" i="10" s="1"/>
  <c r="K724" i="10"/>
  <c r="P724" i="10" s="1"/>
  <c r="J724" i="10"/>
  <c r="O724" i="10" s="1"/>
  <c r="N723" i="10"/>
  <c r="S723" i="10" s="1"/>
  <c r="M723" i="10"/>
  <c r="R723" i="10" s="1"/>
  <c r="L723" i="10"/>
  <c r="Q723" i="10" s="1"/>
  <c r="K723" i="10"/>
  <c r="P723" i="10" s="1"/>
  <c r="J723" i="10"/>
  <c r="O723" i="10" s="1"/>
  <c r="N722" i="10"/>
  <c r="S722" i="10" s="1"/>
  <c r="M722" i="10"/>
  <c r="R722" i="10" s="1"/>
  <c r="L722" i="10"/>
  <c r="Q722" i="10" s="1"/>
  <c r="K722" i="10"/>
  <c r="P722" i="10" s="1"/>
  <c r="J722" i="10"/>
  <c r="O722" i="10" s="1"/>
  <c r="N721" i="10"/>
  <c r="S721" i="10" s="1"/>
  <c r="M721" i="10"/>
  <c r="R721" i="10" s="1"/>
  <c r="L721" i="10"/>
  <c r="Q721" i="10" s="1"/>
  <c r="K721" i="10"/>
  <c r="P721" i="10" s="1"/>
  <c r="J721" i="10"/>
  <c r="O721" i="10" s="1"/>
  <c r="N720" i="10"/>
  <c r="S720" i="10" s="1"/>
  <c r="M720" i="10"/>
  <c r="R720" i="10" s="1"/>
  <c r="L720" i="10"/>
  <c r="Q720" i="10" s="1"/>
  <c r="K720" i="10"/>
  <c r="P720" i="10" s="1"/>
  <c r="J720" i="10"/>
  <c r="O720" i="10" s="1"/>
  <c r="N719" i="10"/>
  <c r="S719" i="10" s="1"/>
  <c r="M719" i="10"/>
  <c r="R719" i="10" s="1"/>
  <c r="L719" i="10"/>
  <c r="Q719" i="10" s="1"/>
  <c r="K719" i="10"/>
  <c r="P719" i="10" s="1"/>
  <c r="J719" i="10"/>
  <c r="O719" i="10" s="1"/>
  <c r="N718" i="10"/>
  <c r="S718" i="10" s="1"/>
  <c r="M718" i="10"/>
  <c r="R718" i="10" s="1"/>
  <c r="L718" i="10"/>
  <c r="Q718" i="10" s="1"/>
  <c r="K718" i="10"/>
  <c r="P718" i="10" s="1"/>
  <c r="J718" i="10"/>
  <c r="O718" i="10" s="1"/>
  <c r="N717" i="10"/>
  <c r="S717" i="10" s="1"/>
  <c r="M717" i="10"/>
  <c r="R717" i="10" s="1"/>
  <c r="L717" i="10"/>
  <c r="Q717" i="10" s="1"/>
  <c r="K717" i="10"/>
  <c r="P717" i="10" s="1"/>
  <c r="J717" i="10"/>
  <c r="O717" i="10" s="1"/>
  <c r="N716" i="10"/>
  <c r="S716" i="10" s="1"/>
  <c r="M716" i="10"/>
  <c r="R716" i="10" s="1"/>
  <c r="L716" i="10"/>
  <c r="Q716" i="10" s="1"/>
  <c r="K716" i="10"/>
  <c r="P716" i="10" s="1"/>
  <c r="J716" i="10"/>
  <c r="O716" i="10" s="1"/>
  <c r="N715" i="10"/>
  <c r="S715" i="10" s="1"/>
  <c r="M715" i="10"/>
  <c r="R715" i="10" s="1"/>
  <c r="L715" i="10"/>
  <c r="Q715" i="10" s="1"/>
  <c r="K715" i="10"/>
  <c r="P715" i="10" s="1"/>
  <c r="J715" i="10"/>
  <c r="O715" i="10" s="1"/>
  <c r="N714" i="10"/>
  <c r="M714" i="10"/>
  <c r="L714" i="10"/>
  <c r="K714" i="10"/>
  <c r="J714" i="10"/>
  <c r="N712" i="10"/>
  <c r="S712" i="10" s="1"/>
  <c r="M712" i="10"/>
  <c r="R712" i="10" s="1"/>
  <c r="L712" i="10"/>
  <c r="Q712" i="10" s="1"/>
  <c r="K712" i="10"/>
  <c r="P712" i="10" s="1"/>
  <c r="J712" i="10"/>
  <c r="O712" i="10" s="1"/>
  <c r="N711" i="10"/>
  <c r="S711" i="10" s="1"/>
  <c r="M711" i="10"/>
  <c r="R711" i="10" s="1"/>
  <c r="L711" i="10"/>
  <c r="Q711" i="10" s="1"/>
  <c r="K711" i="10"/>
  <c r="P711" i="10" s="1"/>
  <c r="J711" i="10"/>
  <c r="O711" i="10" s="1"/>
  <c r="N710" i="10"/>
  <c r="S710" i="10" s="1"/>
  <c r="M710" i="10"/>
  <c r="R710" i="10" s="1"/>
  <c r="L710" i="10"/>
  <c r="Q710" i="10" s="1"/>
  <c r="K710" i="10"/>
  <c r="P710" i="10" s="1"/>
  <c r="J710" i="10"/>
  <c r="O710" i="10" s="1"/>
  <c r="N709" i="10"/>
  <c r="S709" i="10" s="1"/>
  <c r="M709" i="10"/>
  <c r="R709" i="10" s="1"/>
  <c r="L709" i="10"/>
  <c r="Q709" i="10" s="1"/>
  <c r="K709" i="10"/>
  <c r="P709" i="10" s="1"/>
  <c r="J709" i="10"/>
  <c r="O709" i="10" s="1"/>
  <c r="N708" i="10"/>
  <c r="S708" i="10" s="1"/>
  <c r="M708" i="10"/>
  <c r="R708" i="10" s="1"/>
  <c r="L708" i="10"/>
  <c r="Q708" i="10" s="1"/>
  <c r="K708" i="10"/>
  <c r="P708" i="10" s="1"/>
  <c r="J708" i="10"/>
  <c r="O708" i="10" s="1"/>
  <c r="N707" i="10"/>
  <c r="S707" i="10" s="1"/>
  <c r="M707" i="10"/>
  <c r="R707" i="10" s="1"/>
  <c r="L707" i="10"/>
  <c r="Q707" i="10" s="1"/>
  <c r="K707" i="10"/>
  <c r="P707" i="10" s="1"/>
  <c r="J707" i="10"/>
  <c r="O707" i="10" s="1"/>
  <c r="N706" i="10"/>
  <c r="S706" i="10" s="1"/>
  <c r="M706" i="10"/>
  <c r="R706" i="10" s="1"/>
  <c r="L706" i="10"/>
  <c r="Q706" i="10" s="1"/>
  <c r="K706" i="10"/>
  <c r="P706" i="10" s="1"/>
  <c r="J706" i="10"/>
  <c r="O706" i="10" s="1"/>
  <c r="N705" i="10"/>
  <c r="S705" i="10" s="1"/>
  <c r="M705" i="10"/>
  <c r="R705" i="10" s="1"/>
  <c r="L705" i="10"/>
  <c r="Q705" i="10" s="1"/>
  <c r="K705" i="10"/>
  <c r="P705" i="10" s="1"/>
  <c r="J705" i="10"/>
  <c r="O705" i="10" s="1"/>
  <c r="N704" i="10"/>
  <c r="M704" i="10"/>
  <c r="L704" i="10"/>
  <c r="K704" i="10"/>
  <c r="J704" i="10"/>
  <c r="N702" i="10"/>
  <c r="S702" i="10" s="1"/>
  <c r="M702" i="10"/>
  <c r="R702" i="10" s="1"/>
  <c r="L702" i="10"/>
  <c r="Q702" i="10" s="1"/>
  <c r="K702" i="10"/>
  <c r="P702" i="10" s="1"/>
  <c r="J702" i="10"/>
  <c r="O702" i="10" s="1"/>
  <c r="N701" i="10"/>
  <c r="N700" i="10" s="1"/>
  <c r="M701" i="10"/>
  <c r="L701" i="10"/>
  <c r="K701" i="10"/>
  <c r="J701" i="10"/>
  <c r="N699" i="10"/>
  <c r="S699" i="10" s="1"/>
  <c r="M699" i="10"/>
  <c r="R699" i="10" s="1"/>
  <c r="L699" i="10"/>
  <c r="Q699" i="10" s="1"/>
  <c r="K699" i="10"/>
  <c r="P699" i="10" s="1"/>
  <c r="J699" i="10"/>
  <c r="O699" i="10" s="1"/>
  <c r="N698" i="10"/>
  <c r="S698" i="10" s="1"/>
  <c r="M698" i="10"/>
  <c r="R698" i="10" s="1"/>
  <c r="L698" i="10"/>
  <c r="Q698" i="10" s="1"/>
  <c r="K698" i="10"/>
  <c r="P698" i="10" s="1"/>
  <c r="J698" i="10"/>
  <c r="O698" i="10" s="1"/>
  <c r="N697" i="10"/>
  <c r="S697" i="10" s="1"/>
  <c r="M697" i="10"/>
  <c r="R697" i="10" s="1"/>
  <c r="L697" i="10"/>
  <c r="Q697" i="10" s="1"/>
  <c r="K697" i="10"/>
  <c r="P697" i="10" s="1"/>
  <c r="J697" i="10"/>
  <c r="O697" i="10" s="1"/>
  <c r="N696" i="10"/>
  <c r="S696" i="10" s="1"/>
  <c r="M696" i="10"/>
  <c r="R696" i="10" s="1"/>
  <c r="L696" i="10"/>
  <c r="Q696" i="10" s="1"/>
  <c r="K696" i="10"/>
  <c r="P696" i="10" s="1"/>
  <c r="J696" i="10"/>
  <c r="O696" i="10" s="1"/>
  <c r="N695" i="10"/>
  <c r="S695" i="10" s="1"/>
  <c r="M695" i="10"/>
  <c r="R695" i="10" s="1"/>
  <c r="L695" i="10"/>
  <c r="Q695" i="10" s="1"/>
  <c r="K695" i="10"/>
  <c r="P695" i="10" s="1"/>
  <c r="J695" i="10"/>
  <c r="O695" i="10" s="1"/>
  <c r="N694" i="10"/>
  <c r="S694" i="10" s="1"/>
  <c r="M694" i="10"/>
  <c r="R694" i="10" s="1"/>
  <c r="L694" i="10"/>
  <c r="Q694" i="10" s="1"/>
  <c r="K694" i="10"/>
  <c r="P694" i="10" s="1"/>
  <c r="J694" i="10"/>
  <c r="O694" i="10" s="1"/>
  <c r="N693" i="10"/>
  <c r="S693" i="10" s="1"/>
  <c r="M693" i="10"/>
  <c r="R693" i="10" s="1"/>
  <c r="L693" i="10"/>
  <c r="Q693" i="10" s="1"/>
  <c r="K693" i="10"/>
  <c r="P693" i="10" s="1"/>
  <c r="J693" i="10"/>
  <c r="O693" i="10" s="1"/>
  <c r="N692" i="10"/>
  <c r="M692" i="10"/>
  <c r="L692" i="10"/>
  <c r="K692" i="10"/>
  <c r="J692" i="10"/>
  <c r="N690" i="10"/>
  <c r="S690" i="10" s="1"/>
  <c r="M690" i="10"/>
  <c r="R690" i="10" s="1"/>
  <c r="L690" i="10"/>
  <c r="Q690" i="10" s="1"/>
  <c r="K690" i="10"/>
  <c r="P690" i="10" s="1"/>
  <c r="J690" i="10"/>
  <c r="O690" i="10" s="1"/>
  <c r="N689" i="10"/>
  <c r="S689" i="10" s="1"/>
  <c r="M689" i="10"/>
  <c r="R689" i="10" s="1"/>
  <c r="L689" i="10"/>
  <c r="Q689" i="10" s="1"/>
  <c r="K689" i="10"/>
  <c r="P689" i="10" s="1"/>
  <c r="J689" i="10"/>
  <c r="O689" i="10" s="1"/>
  <c r="N688" i="10"/>
  <c r="S688" i="10" s="1"/>
  <c r="M688" i="10"/>
  <c r="R688" i="10" s="1"/>
  <c r="L688" i="10"/>
  <c r="Q688" i="10" s="1"/>
  <c r="K688" i="10"/>
  <c r="P688" i="10" s="1"/>
  <c r="J688" i="10"/>
  <c r="O688" i="10" s="1"/>
  <c r="N687" i="10"/>
  <c r="S687" i="10" s="1"/>
  <c r="M687" i="10"/>
  <c r="R687" i="10" s="1"/>
  <c r="L687" i="10"/>
  <c r="Q687" i="10" s="1"/>
  <c r="K687" i="10"/>
  <c r="P687" i="10" s="1"/>
  <c r="J687" i="10"/>
  <c r="O687" i="10" s="1"/>
  <c r="N686" i="10"/>
  <c r="S686" i="10" s="1"/>
  <c r="M686" i="10"/>
  <c r="R686" i="10" s="1"/>
  <c r="L686" i="10"/>
  <c r="Q686" i="10" s="1"/>
  <c r="K686" i="10"/>
  <c r="P686" i="10" s="1"/>
  <c r="J686" i="10"/>
  <c r="O686" i="10" s="1"/>
  <c r="N685" i="10"/>
  <c r="S685" i="10" s="1"/>
  <c r="M685" i="10"/>
  <c r="R685" i="10" s="1"/>
  <c r="L685" i="10"/>
  <c r="Q685" i="10" s="1"/>
  <c r="K685" i="10"/>
  <c r="P685" i="10" s="1"/>
  <c r="J685" i="10"/>
  <c r="O685" i="10" s="1"/>
  <c r="N684" i="10"/>
  <c r="S684" i="10" s="1"/>
  <c r="M684" i="10"/>
  <c r="R684" i="10" s="1"/>
  <c r="L684" i="10"/>
  <c r="Q684" i="10" s="1"/>
  <c r="K684" i="10"/>
  <c r="P684" i="10" s="1"/>
  <c r="J684" i="10"/>
  <c r="O684" i="10" s="1"/>
  <c r="N683" i="10"/>
  <c r="S683" i="10" s="1"/>
  <c r="M683" i="10"/>
  <c r="R683" i="10" s="1"/>
  <c r="L683" i="10"/>
  <c r="Q683" i="10" s="1"/>
  <c r="K683" i="10"/>
  <c r="P683" i="10" s="1"/>
  <c r="J683" i="10"/>
  <c r="O683" i="10" s="1"/>
  <c r="N682" i="10"/>
  <c r="S682" i="10" s="1"/>
  <c r="M682" i="10"/>
  <c r="R682" i="10" s="1"/>
  <c r="L682" i="10"/>
  <c r="Q682" i="10" s="1"/>
  <c r="K682" i="10"/>
  <c r="P682" i="10" s="1"/>
  <c r="J682" i="10"/>
  <c r="O682" i="10" s="1"/>
  <c r="N681" i="10"/>
  <c r="S681" i="10" s="1"/>
  <c r="M681" i="10"/>
  <c r="R681" i="10" s="1"/>
  <c r="L681" i="10"/>
  <c r="Q681" i="10" s="1"/>
  <c r="K681" i="10"/>
  <c r="P681" i="10" s="1"/>
  <c r="J681" i="10"/>
  <c r="O681" i="10" s="1"/>
  <c r="N680" i="10"/>
  <c r="S680" i="10" s="1"/>
  <c r="M680" i="10"/>
  <c r="R680" i="10" s="1"/>
  <c r="L680" i="10"/>
  <c r="Q680" i="10" s="1"/>
  <c r="K680" i="10"/>
  <c r="P680" i="10" s="1"/>
  <c r="J680" i="10"/>
  <c r="O680" i="10" s="1"/>
  <c r="N679" i="10"/>
  <c r="S679" i="10" s="1"/>
  <c r="M679" i="10"/>
  <c r="R679" i="10" s="1"/>
  <c r="L679" i="10"/>
  <c r="Q679" i="10" s="1"/>
  <c r="K679" i="10"/>
  <c r="P679" i="10" s="1"/>
  <c r="J679" i="10"/>
  <c r="O679" i="10" s="1"/>
  <c r="N678" i="10"/>
  <c r="S678" i="10" s="1"/>
  <c r="M678" i="10"/>
  <c r="R678" i="10" s="1"/>
  <c r="L678" i="10"/>
  <c r="Q678" i="10" s="1"/>
  <c r="K678" i="10"/>
  <c r="P678" i="10" s="1"/>
  <c r="J678" i="10"/>
  <c r="O678" i="10" s="1"/>
  <c r="N677" i="10"/>
  <c r="S677" i="10" s="1"/>
  <c r="M677" i="10"/>
  <c r="R677" i="10" s="1"/>
  <c r="L677" i="10"/>
  <c r="Q677" i="10" s="1"/>
  <c r="K677" i="10"/>
  <c r="P677" i="10" s="1"/>
  <c r="J677" i="10"/>
  <c r="O677" i="10" s="1"/>
  <c r="N676" i="10"/>
  <c r="S676" i="10" s="1"/>
  <c r="M676" i="10"/>
  <c r="R676" i="10" s="1"/>
  <c r="L676" i="10"/>
  <c r="Q676" i="10" s="1"/>
  <c r="K676" i="10"/>
  <c r="P676" i="10" s="1"/>
  <c r="J676" i="10"/>
  <c r="O676" i="10" s="1"/>
  <c r="N675" i="10"/>
  <c r="S675" i="10" s="1"/>
  <c r="M675" i="10"/>
  <c r="R675" i="10" s="1"/>
  <c r="L675" i="10"/>
  <c r="Q675" i="10" s="1"/>
  <c r="K675" i="10"/>
  <c r="P675" i="10" s="1"/>
  <c r="J675" i="10"/>
  <c r="O675" i="10" s="1"/>
  <c r="N674" i="10"/>
  <c r="S674" i="10" s="1"/>
  <c r="M674" i="10"/>
  <c r="R674" i="10" s="1"/>
  <c r="L674" i="10"/>
  <c r="Q674" i="10" s="1"/>
  <c r="K674" i="10"/>
  <c r="P674" i="10" s="1"/>
  <c r="J674" i="10"/>
  <c r="O674" i="10" s="1"/>
  <c r="N673" i="10"/>
  <c r="S673" i="10" s="1"/>
  <c r="M673" i="10"/>
  <c r="R673" i="10" s="1"/>
  <c r="L673" i="10"/>
  <c r="Q673" i="10" s="1"/>
  <c r="K673" i="10"/>
  <c r="P673" i="10" s="1"/>
  <c r="J673" i="10"/>
  <c r="O673" i="10" s="1"/>
  <c r="N672" i="10"/>
  <c r="S672" i="10" s="1"/>
  <c r="M672" i="10"/>
  <c r="R672" i="10" s="1"/>
  <c r="L672" i="10"/>
  <c r="Q672" i="10" s="1"/>
  <c r="K672" i="10"/>
  <c r="P672" i="10" s="1"/>
  <c r="J672" i="10"/>
  <c r="O672" i="10" s="1"/>
  <c r="N671" i="10"/>
  <c r="M671" i="10"/>
  <c r="L671" i="10"/>
  <c r="K671" i="10"/>
  <c r="J671" i="10"/>
  <c r="N669" i="10"/>
  <c r="S669" i="10" s="1"/>
  <c r="M669" i="10"/>
  <c r="R669" i="10" s="1"/>
  <c r="L669" i="10"/>
  <c r="Q669" i="10" s="1"/>
  <c r="K669" i="10"/>
  <c r="P669" i="10" s="1"/>
  <c r="J669" i="10"/>
  <c r="O669" i="10" s="1"/>
  <c r="N668" i="10"/>
  <c r="S668" i="10" s="1"/>
  <c r="M668" i="10"/>
  <c r="R668" i="10" s="1"/>
  <c r="L668" i="10"/>
  <c r="Q668" i="10" s="1"/>
  <c r="K668" i="10"/>
  <c r="P668" i="10" s="1"/>
  <c r="J668" i="10"/>
  <c r="O668" i="10" s="1"/>
  <c r="N667" i="10"/>
  <c r="S667" i="10" s="1"/>
  <c r="M667" i="10"/>
  <c r="R667" i="10" s="1"/>
  <c r="L667" i="10"/>
  <c r="Q667" i="10" s="1"/>
  <c r="K667" i="10"/>
  <c r="P667" i="10" s="1"/>
  <c r="J667" i="10"/>
  <c r="O667" i="10" s="1"/>
  <c r="N666" i="10"/>
  <c r="S666" i="10" s="1"/>
  <c r="M666" i="10"/>
  <c r="R666" i="10" s="1"/>
  <c r="L666" i="10"/>
  <c r="Q666" i="10" s="1"/>
  <c r="K666" i="10"/>
  <c r="P666" i="10" s="1"/>
  <c r="J666" i="10"/>
  <c r="O666" i="10" s="1"/>
  <c r="N665" i="10"/>
  <c r="S665" i="10" s="1"/>
  <c r="M665" i="10"/>
  <c r="R665" i="10" s="1"/>
  <c r="L665" i="10"/>
  <c r="Q665" i="10" s="1"/>
  <c r="K665" i="10"/>
  <c r="P665" i="10" s="1"/>
  <c r="J665" i="10"/>
  <c r="O665" i="10" s="1"/>
  <c r="N664" i="10"/>
  <c r="S664" i="10" s="1"/>
  <c r="M664" i="10"/>
  <c r="R664" i="10" s="1"/>
  <c r="L664" i="10"/>
  <c r="Q664" i="10" s="1"/>
  <c r="K664" i="10"/>
  <c r="P664" i="10" s="1"/>
  <c r="J664" i="10"/>
  <c r="O664" i="10" s="1"/>
  <c r="N663" i="10"/>
  <c r="S663" i="10" s="1"/>
  <c r="M663" i="10"/>
  <c r="R663" i="10" s="1"/>
  <c r="L663" i="10"/>
  <c r="Q663" i="10" s="1"/>
  <c r="K663" i="10"/>
  <c r="P663" i="10" s="1"/>
  <c r="J663" i="10"/>
  <c r="O663" i="10" s="1"/>
  <c r="N662" i="10"/>
  <c r="S662" i="10" s="1"/>
  <c r="M662" i="10"/>
  <c r="R662" i="10" s="1"/>
  <c r="L662" i="10"/>
  <c r="Q662" i="10" s="1"/>
  <c r="K662" i="10"/>
  <c r="P662" i="10" s="1"/>
  <c r="J662" i="10"/>
  <c r="O662" i="10" s="1"/>
  <c r="N661" i="10"/>
  <c r="M661" i="10"/>
  <c r="L661" i="10"/>
  <c r="K661" i="10"/>
  <c r="J661" i="10"/>
  <c r="N659" i="10"/>
  <c r="S659" i="10" s="1"/>
  <c r="M659" i="10"/>
  <c r="R659" i="10" s="1"/>
  <c r="L659" i="10"/>
  <c r="Q659" i="10" s="1"/>
  <c r="K659" i="10"/>
  <c r="P659" i="10" s="1"/>
  <c r="J659" i="10"/>
  <c r="O659" i="10" s="1"/>
  <c r="N658" i="10"/>
  <c r="S658" i="10" s="1"/>
  <c r="M658" i="10"/>
  <c r="R658" i="10" s="1"/>
  <c r="L658" i="10"/>
  <c r="Q658" i="10" s="1"/>
  <c r="K658" i="10"/>
  <c r="P658" i="10" s="1"/>
  <c r="J658" i="10"/>
  <c r="O658" i="10" s="1"/>
  <c r="N657" i="10"/>
  <c r="S657" i="10" s="1"/>
  <c r="M657" i="10"/>
  <c r="R657" i="10" s="1"/>
  <c r="L657" i="10"/>
  <c r="Q657" i="10" s="1"/>
  <c r="K657" i="10"/>
  <c r="P657" i="10" s="1"/>
  <c r="J657" i="10"/>
  <c r="O657" i="10" s="1"/>
  <c r="N656" i="10"/>
  <c r="M656" i="10"/>
  <c r="L656" i="10"/>
  <c r="K656" i="10"/>
  <c r="J656" i="10"/>
  <c r="N654" i="10"/>
  <c r="S654" i="10" s="1"/>
  <c r="M654" i="10"/>
  <c r="R654" i="10" s="1"/>
  <c r="L654" i="10"/>
  <c r="Q654" i="10" s="1"/>
  <c r="K654" i="10"/>
  <c r="P654" i="10" s="1"/>
  <c r="J654" i="10"/>
  <c r="O654" i="10" s="1"/>
  <c r="N653" i="10"/>
  <c r="S653" i="10" s="1"/>
  <c r="M653" i="10"/>
  <c r="R653" i="10" s="1"/>
  <c r="L653" i="10"/>
  <c r="Q653" i="10" s="1"/>
  <c r="K653" i="10"/>
  <c r="P653" i="10" s="1"/>
  <c r="J653" i="10"/>
  <c r="O653" i="10" s="1"/>
  <c r="N652" i="10"/>
  <c r="S652" i="10" s="1"/>
  <c r="M652" i="10"/>
  <c r="R652" i="10" s="1"/>
  <c r="L652" i="10"/>
  <c r="Q652" i="10" s="1"/>
  <c r="K652" i="10"/>
  <c r="P652" i="10" s="1"/>
  <c r="J652" i="10"/>
  <c r="O652" i="10" s="1"/>
  <c r="N651" i="10"/>
  <c r="S651" i="10" s="1"/>
  <c r="M651" i="10"/>
  <c r="R651" i="10" s="1"/>
  <c r="L651" i="10"/>
  <c r="Q651" i="10" s="1"/>
  <c r="K651" i="10"/>
  <c r="P651" i="10" s="1"/>
  <c r="J651" i="10"/>
  <c r="O651" i="10" s="1"/>
  <c r="N650" i="10"/>
  <c r="S650" i="10" s="1"/>
  <c r="M650" i="10"/>
  <c r="R650" i="10" s="1"/>
  <c r="L650" i="10"/>
  <c r="Q650" i="10" s="1"/>
  <c r="K650" i="10"/>
  <c r="P650" i="10" s="1"/>
  <c r="J650" i="10"/>
  <c r="O650" i="10" s="1"/>
  <c r="N649" i="10"/>
  <c r="S649" i="10" s="1"/>
  <c r="M649" i="10"/>
  <c r="R649" i="10" s="1"/>
  <c r="L649" i="10"/>
  <c r="Q649" i="10" s="1"/>
  <c r="K649" i="10"/>
  <c r="P649" i="10" s="1"/>
  <c r="J649" i="10"/>
  <c r="O649" i="10" s="1"/>
  <c r="N648" i="10"/>
  <c r="S648" i="10" s="1"/>
  <c r="M648" i="10"/>
  <c r="R648" i="10" s="1"/>
  <c r="L648" i="10"/>
  <c r="Q648" i="10" s="1"/>
  <c r="K648" i="10"/>
  <c r="P648" i="10" s="1"/>
  <c r="J648" i="10"/>
  <c r="O648" i="10" s="1"/>
  <c r="N647" i="10"/>
  <c r="S647" i="10" s="1"/>
  <c r="M647" i="10"/>
  <c r="R647" i="10" s="1"/>
  <c r="L647" i="10"/>
  <c r="Q647" i="10" s="1"/>
  <c r="K647" i="10"/>
  <c r="P647" i="10" s="1"/>
  <c r="J647" i="10"/>
  <c r="O647" i="10" s="1"/>
  <c r="N646" i="10"/>
  <c r="M646" i="10"/>
  <c r="L646" i="10"/>
  <c r="K646" i="10"/>
  <c r="J646" i="10"/>
  <c r="N644" i="10"/>
  <c r="S644" i="10" s="1"/>
  <c r="M644" i="10"/>
  <c r="R644" i="10" s="1"/>
  <c r="L644" i="10"/>
  <c r="Q644" i="10" s="1"/>
  <c r="K644" i="10"/>
  <c r="P644" i="10" s="1"/>
  <c r="J644" i="10"/>
  <c r="O644" i="10" s="1"/>
  <c r="N643" i="10"/>
  <c r="M643" i="10"/>
  <c r="L643" i="10"/>
  <c r="K643" i="10"/>
  <c r="J643" i="10"/>
  <c r="J642" i="10" s="1"/>
  <c r="N641" i="10"/>
  <c r="S641" i="10" s="1"/>
  <c r="M641" i="10"/>
  <c r="R641" i="10" s="1"/>
  <c r="L641" i="10"/>
  <c r="Q641" i="10" s="1"/>
  <c r="K641" i="10"/>
  <c r="P641" i="10" s="1"/>
  <c r="J641" i="10"/>
  <c r="O641" i="10" s="1"/>
  <c r="N640" i="10"/>
  <c r="S640" i="10" s="1"/>
  <c r="M640" i="10"/>
  <c r="R640" i="10" s="1"/>
  <c r="L640" i="10"/>
  <c r="Q640" i="10" s="1"/>
  <c r="K640" i="10"/>
  <c r="P640" i="10" s="1"/>
  <c r="J640" i="10"/>
  <c r="O640" i="10" s="1"/>
  <c r="N639" i="10"/>
  <c r="S639" i="10" s="1"/>
  <c r="M639" i="10"/>
  <c r="R639" i="10" s="1"/>
  <c r="L639" i="10"/>
  <c r="Q639" i="10" s="1"/>
  <c r="K639" i="10"/>
  <c r="P639" i="10" s="1"/>
  <c r="J639" i="10"/>
  <c r="O639" i="10" s="1"/>
  <c r="N638" i="10"/>
  <c r="S638" i="10" s="1"/>
  <c r="M638" i="10"/>
  <c r="R638" i="10" s="1"/>
  <c r="L638" i="10"/>
  <c r="Q638" i="10" s="1"/>
  <c r="K638" i="10"/>
  <c r="P638" i="10" s="1"/>
  <c r="J638" i="10"/>
  <c r="O638" i="10" s="1"/>
  <c r="N637" i="10"/>
  <c r="S637" i="10" s="1"/>
  <c r="M637" i="10"/>
  <c r="R637" i="10" s="1"/>
  <c r="L637" i="10"/>
  <c r="Q637" i="10" s="1"/>
  <c r="K637" i="10"/>
  <c r="P637" i="10" s="1"/>
  <c r="J637" i="10"/>
  <c r="O637" i="10" s="1"/>
  <c r="N636" i="10"/>
  <c r="S636" i="10" s="1"/>
  <c r="M636" i="10"/>
  <c r="R636" i="10" s="1"/>
  <c r="L636" i="10"/>
  <c r="Q636" i="10" s="1"/>
  <c r="K636" i="10"/>
  <c r="P636" i="10" s="1"/>
  <c r="J636" i="10"/>
  <c r="O636" i="10" s="1"/>
  <c r="N635" i="10"/>
  <c r="S635" i="10" s="1"/>
  <c r="M635" i="10"/>
  <c r="R635" i="10" s="1"/>
  <c r="L635" i="10"/>
  <c r="Q635" i="10" s="1"/>
  <c r="K635" i="10"/>
  <c r="P635" i="10" s="1"/>
  <c r="J635" i="10"/>
  <c r="O635" i="10" s="1"/>
  <c r="N634" i="10"/>
  <c r="S634" i="10" s="1"/>
  <c r="M634" i="10"/>
  <c r="R634" i="10" s="1"/>
  <c r="L634" i="10"/>
  <c r="Q634" i="10" s="1"/>
  <c r="K634" i="10"/>
  <c r="P634" i="10" s="1"/>
  <c r="J634" i="10"/>
  <c r="O634" i="10" s="1"/>
  <c r="N633" i="10"/>
  <c r="S633" i="10" s="1"/>
  <c r="M633" i="10"/>
  <c r="R633" i="10" s="1"/>
  <c r="L633" i="10"/>
  <c r="Q633" i="10" s="1"/>
  <c r="K633" i="10"/>
  <c r="P633" i="10" s="1"/>
  <c r="J633" i="10"/>
  <c r="O633" i="10" s="1"/>
  <c r="N632" i="10"/>
  <c r="S632" i="10" s="1"/>
  <c r="M632" i="10"/>
  <c r="R632" i="10" s="1"/>
  <c r="L632" i="10"/>
  <c r="Q632" i="10" s="1"/>
  <c r="K632" i="10"/>
  <c r="P632" i="10" s="1"/>
  <c r="J632" i="10"/>
  <c r="O632" i="10" s="1"/>
  <c r="N631" i="10"/>
  <c r="M631" i="10"/>
  <c r="L631" i="10"/>
  <c r="K631" i="10"/>
  <c r="J631" i="10"/>
  <c r="N629" i="10"/>
  <c r="N628" i="10" s="1"/>
  <c r="M629" i="10"/>
  <c r="M628" i="10" s="1"/>
  <c r="L629" i="10"/>
  <c r="L628" i="10" s="1"/>
  <c r="K629" i="10"/>
  <c r="J629" i="10"/>
  <c r="J628" i="10" s="1"/>
  <c r="N627" i="10"/>
  <c r="S627" i="10" s="1"/>
  <c r="M627" i="10"/>
  <c r="R627" i="10" s="1"/>
  <c r="L627" i="10"/>
  <c r="Q627" i="10" s="1"/>
  <c r="K627" i="10"/>
  <c r="P627" i="10" s="1"/>
  <c r="J627" i="10"/>
  <c r="O627" i="10" s="1"/>
  <c r="N626" i="10"/>
  <c r="S626" i="10" s="1"/>
  <c r="M626" i="10"/>
  <c r="R626" i="10" s="1"/>
  <c r="L626" i="10"/>
  <c r="Q626" i="10" s="1"/>
  <c r="K626" i="10"/>
  <c r="P626" i="10" s="1"/>
  <c r="J626" i="10"/>
  <c r="O626" i="10" s="1"/>
  <c r="N625" i="10"/>
  <c r="S625" i="10" s="1"/>
  <c r="M625" i="10"/>
  <c r="R625" i="10" s="1"/>
  <c r="L625" i="10"/>
  <c r="Q625" i="10" s="1"/>
  <c r="K625" i="10"/>
  <c r="P625" i="10" s="1"/>
  <c r="J625" i="10"/>
  <c r="O625" i="10" s="1"/>
  <c r="N624" i="10"/>
  <c r="S624" i="10" s="1"/>
  <c r="M624" i="10"/>
  <c r="R624" i="10" s="1"/>
  <c r="L624" i="10"/>
  <c r="Q624" i="10" s="1"/>
  <c r="K624" i="10"/>
  <c r="P624" i="10" s="1"/>
  <c r="J624" i="10"/>
  <c r="O624" i="10" s="1"/>
  <c r="N623" i="10"/>
  <c r="S623" i="10" s="1"/>
  <c r="M623" i="10"/>
  <c r="R623" i="10" s="1"/>
  <c r="L623" i="10"/>
  <c r="Q623" i="10" s="1"/>
  <c r="K623" i="10"/>
  <c r="P623" i="10" s="1"/>
  <c r="J623" i="10"/>
  <c r="O623" i="10" s="1"/>
  <c r="N622" i="10"/>
  <c r="S622" i="10" s="1"/>
  <c r="M622" i="10"/>
  <c r="R622" i="10" s="1"/>
  <c r="L622" i="10"/>
  <c r="Q622" i="10" s="1"/>
  <c r="K622" i="10"/>
  <c r="P622" i="10" s="1"/>
  <c r="J622" i="10"/>
  <c r="O622" i="10" s="1"/>
  <c r="N621" i="10"/>
  <c r="S621" i="10" s="1"/>
  <c r="M621" i="10"/>
  <c r="R621" i="10" s="1"/>
  <c r="L621" i="10"/>
  <c r="Q621" i="10" s="1"/>
  <c r="K621" i="10"/>
  <c r="P621" i="10" s="1"/>
  <c r="J621" i="10"/>
  <c r="O621" i="10" s="1"/>
  <c r="N620" i="10"/>
  <c r="S620" i="10" s="1"/>
  <c r="M620" i="10"/>
  <c r="R620" i="10" s="1"/>
  <c r="L620" i="10"/>
  <c r="Q620" i="10" s="1"/>
  <c r="K620" i="10"/>
  <c r="P620" i="10" s="1"/>
  <c r="J620" i="10"/>
  <c r="O620" i="10" s="1"/>
  <c r="N619" i="10"/>
  <c r="S619" i="10" s="1"/>
  <c r="M619" i="10"/>
  <c r="R619" i="10" s="1"/>
  <c r="L619" i="10"/>
  <c r="Q619" i="10" s="1"/>
  <c r="K619" i="10"/>
  <c r="P619" i="10" s="1"/>
  <c r="J619" i="10"/>
  <c r="O619" i="10" s="1"/>
  <c r="N618" i="10"/>
  <c r="S618" i="10" s="1"/>
  <c r="M618" i="10"/>
  <c r="R618" i="10" s="1"/>
  <c r="L618" i="10"/>
  <c r="Q618" i="10" s="1"/>
  <c r="K618" i="10"/>
  <c r="P618" i="10" s="1"/>
  <c r="J618" i="10"/>
  <c r="O618" i="10" s="1"/>
  <c r="N617" i="10"/>
  <c r="S617" i="10" s="1"/>
  <c r="M617" i="10"/>
  <c r="R617" i="10" s="1"/>
  <c r="L617" i="10"/>
  <c r="Q617" i="10" s="1"/>
  <c r="K617" i="10"/>
  <c r="P617" i="10" s="1"/>
  <c r="J617" i="10"/>
  <c r="O617" i="10" s="1"/>
  <c r="N616" i="10"/>
  <c r="S616" i="10" s="1"/>
  <c r="M616" i="10"/>
  <c r="R616" i="10" s="1"/>
  <c r="L616" i="10"/>
  <c r="Q616" i="10" s="1"/>
  <c r="K616" i="10"/>
  <c r="P616" i="10" s="1"/>
  <c r="J616" i="10"/>
  <c r="O616" i="10" s="1"/>
  <c r="N615" i="10"/>
  <c r="S615" i="10" s="1"/>
  <c r="M615" i="10"/>
  <c r="R615" i="10" s="1"/>
  <c r="L615" i="10"/>
  <c r="Q615" i="10" s="1"/>
  <c r="K615" i="10"/>
  <c r="P615" i="10" s="1"/>
  <c r="J615" i="10"/>
  <c r="O615" i="10" s="1"/>
  <c r="N614" i="10"/>
  <c r="S614" i="10" s="1"/>
  <c r="M614" i="10"/>
  <c r="R614" i="10" s="1"/>
  <c r="L614" i="10"/>
  <c r="Q614" i="10" s="1"/>
  <c r="K614" i="10"/>
  <c r="P614" i="10" s="1"/>
  <c r="J614" i="10"/>
  <c r="O614" i="10" s="1"/>
  <c r="N613" i="10"/>
  <c r="S613" i="10" s="1"/>
  <c r="M613" i="10"/>
  <c r="R613" i="10" s="1"/>
  <c r="L613" i="10"/>
  <c r="Q613" i="10" s="1"/>
  <c r="K613" i="10"/>
  <c r="P613" i="10" s="1"/>
  <c r="J613" i="10"/>
  <c r="O613" i="10" s="1"/>
  <c r="N612" i="10"/>
  <c r="S612" i="10" s="1"/>
  <c r="M612" i="10"/>
  <c r="R612" i="10" s="1"/>
  <c r="L612" i="10"/>
  <c r="Q612" i="10" s="1"/>
  <c r="K612" i="10"/>
  <c r="P612" i="10" s="1"/>
  <c r="J612" i="10"/>
  <c r="O612" i="10" s="1"/>
  <c r="N611" i="10"/>
  <c r="S611" i="10" s="1"/>
  <c r="M611" i="10"/>
  <c r="R611" i="10" s="1"/>
  <c r="L611" i="10"/>
  <c r="Q611" i="10" s="1"/>
  <c r="K611" i="10"/>
  <c r="P611" i="10" s="1"/>
  <c r="J611" i="10"/>
  <c r="O611" i="10" s="1"/>
  <c r="N610" i="10"/>
  <c r="S610" i="10" s="1"/>
  <c r="M610" i="10"/>
  <c r="R610" i="10" s="1"/>
  <c r="L610" i="10"/>
  <c r="Q610" i="10" s="1"/>
  <c r="K610" i="10"/>
  <c r="P610" i="10" s="1"/>
  <c r="J610" i="10"/>
  <c r="O610" i="10" s="1"/>
  <c r="N609" i="10"/>
  <c r="S609" i="10" s="1"/>
  <c r="M609" i="10"/>
  <c r="R609" i="10" s="1"/>
  <c r="L609" i="10"/>
  <c r="Q609" i="10" s="1"/>
  <c r="K609" i="10"/>
  <c r="P609" i="10" s="1"/>
  <c r="J609" i="10"/>
  <c r="O609" i="10" s="1"/>
  <c r="N608" i="10"/>
  <c r="S608" i="10" s="1"/>
  <c r="M608" i="10"/>
  <c r="R608" i="10" s="1"/>
  <c r="L608" i="10"/>
  <c r="Q608" i="10" s="1"/>
  <c r="K608" i="10"/>
  <c r="P608" i="10" s="1"/>
  <c r="J608" i="10"/>
  <c r="O608" i="10" s="1"/>
  <c r="N607" i="10"/>
  <c r="M607" i="10"/>
  <c r="L607" i="10"/>
  <c r="K607" i="10"/>
  <c r="J607" i="10"/>
  <c r="N605" i="10"/>
  <c r="S605" i="10" s="1"/>
  <c r="M605" i="10"/>
  <c r="R605" i="10" s="1"/>
  <c r="L605" i="10"/>
  <c r="Q605" i="10" s="1"/>
  <c r="K605" i="10"/>
  <c r="P605" i="10" s="1"/>
  <c r="J605" i="10"/>
  <c r="O605" i="10" s="1"/>
  <c r="N604" i="10"/>
  <c r="S604" i="10" s="1"/>
  <c r="M604" i="10"/>
  <c r="R604" i="10" s="1"/>
  <c r="L604" i="10"/>
  <c r="Q604" i="10" s="1"/>
  <c r="K604" i="10"/>
  <c r="P604" i="10" s="1"/>
  <c r="J604" i="10"/>
  <c r="O604" i="10" s="1"/>
  <c r="N603" i="10"/>
  <c r="S603" i="10" s="1"/>
  <c r="M603" i="10"/>
  <c r="R603" i="10" s="1"/>
  <c r="L603" i="10"/>
  <c r="Q603" i="10" s="1"/>
  <c r="K603" i="10"/>
  <c r="P603" i="10" s="1"/>
  <c r="J603" i="10"/>
  <c r="O603" i="10" s="1"/>
  <c r="N602" i="10"/>
  <c r="S602" i="10" s="1"/>
  <c r="M602" i="10"/>
  <c r="R602" i="10" s="1"/>
  <c r="L602" i="10"/>
  <c r="Q602" i="10" s="1"/>
  <c r="K602" i="10"/>
  <c r="P602" i="10" s="1"/>
  <c r="J602" i="10"/>
  <c r="O602" i="10" s="1"/>
  <c r="N601" i="10"/>
  <c r="S601" i="10" s="1"/>
  <c r="M601" i="10"/>
  <c r="R601" i="10" s="1"/>
  <c r="L601" i="10"/>
  <c r="Q601" i="10" s="1"/>
  <c r="K601" i="10"/>
  <c r="P601" i="10" s="1"/>
  <c r="J601" i="10"/>
  <c r="O601" i="10" s="1"/>
  <c r="N600" i="10"/>
  <c r="S600" i="10" s="1"/>
  <c r="M600" i="10"/>
  <c r="R600" i="10" s="1"/>
  <c r="L600" i="10"/>
  <c r="Q600" i="10" s="1"/>
  <c r="K600" i="10"/>
  <c r="P600" i="10" s="1"/>
  <c r="J600" i="10"/>
  <c r="O600" i="10" s="1"/>
  <c r="N599" i="10"/>
  <c r="S599" i="10" s="1"/>
  <c r="M599" i="10"/>
  <c r="R599" i="10" s="1"/>
  <c r="L599" i="10"/>
  <c r="Q599" i="10" s="1"/>
  <c r="K599" i="10"/>
  <c r="P599" i="10" s="1"/>
  <c r="J599" i="10"/>
  <c r="O599" i="10" s="1"/>
  <c r="N598" i="10"/>
  <c r="S598" i="10" s="1"/>
  <c r="M598" i="10"/>
  <c r="R598" i="10" s="1"/>
  <c r="L598" i="10"/>
  <c r="Q598" i="10" s="1"/>
  <c r="K598" i="10"/>
  <c r="P598" i="10" s="1"/>
  <c r="J598" i="10"/>
  <c r="O598" i="10" s="1"/>
  <c r="N597" i="10"/>
  <c r="M597" i="10"/>
  <c r="L597" i="10"/>
  <c r="K597" i="10"/>
  <c r="J597" i="10"/>
  <c r="N595" i="10"/>
  <c r="S595" i="10" s="1"/>
  <c r="M595" i="10"/>
  <c r="R595" i="10" s="1"/>
  <c r="L595" i="10"/>
  <c r="Q595" i="10" s="1"/>
  <c r="K595" i="10"/>
  <c r="P595" i="10" s="1"/>
  <c r="J595" i="10"/>
  <c r="O595" i="10" s="1"/>
  <c r="N594" i="10"/>
  <c r="S594" i="10" s="1"/>
  <c r="M594" i="10"/>
  <c r="R594" i="10" s="1"/>
  <c r="L594" i="10"/>
  <c r="Q594" i="10" s="1"/>
  <c r="K594" i="10"/>
  <c r="P594" i="10" s="1"/>
  <c r="J594" i="10"/>
  <c r="O594" i="10" s="1"/>
  <c r="N593" i="10"/>
  <c r="S593" i="10" s="1"/>
  <c r="M593" i="10"/>
  <c r="R593" i="10" s="1"/>
  <c r="L593" i="10"/>
  <c r="Q593" i="10" s="1"/>
  <c r="K593" i="10"/>
  <c r="P593" i="10" s="1"/>
  <c r="J593" i="10"/>
  <c r="O593" i="10" s="1"/>
  <c r="N592" i="10"/>
  <c r="S592" i="10" s="1"/>
  <c r="M592" i="10"/>
  <c r="R592" i="10" s="1"/>
  <c r="L592" i="10"/>
  <c r="Q592" i="10" s="1"/>
  <c r="K592" i="10"/>
  <c r="P592" i="10" s="1"/>
  <c r="J592" i="10"/>
  <c r="O592" i="10" s="1"/>
  <c r="N591" i="10"/>
  <c r="M591" i="10"/>
  <c r="L591" i="10"/>
  <c r="K591" i="10"/>
  <c r="J591" i="10"/>
  <c r="N589" i="10"/>
  <c r="S589" i="10" s="1"/>
  <c r="M589" i="10"/>
  <c r="R589" i="10" s="1"/>
  <c r="L589" i="10"/>
  <c r="Q589" i="10" s="1"/>
  <c r="K589" i="10"/>
  <c r="P589" i="10" s="1"/>
  <c r="J589" i="10"/>
  <c r="O589" i="10" s="1"/>
  <c r="N588" i="10"/>
  <c r="S588" i="10" s="1"/>
  <c r="M588" i="10"/>
  <c r="R588" i="10" s="1"/>
  <c r="L588" i="10"/>
  <c r="Q588" i="10" s="1"/>
  <c r="K588" i="10"/>
  <c r="P588" i="10" s="1"/>
  <c r="J588" i="10"/>
  <c r="O588" i="10" s="1"/>
  <c r="N587" i="10"/>
  <c r="S587" i="10" s="1"/>
  <c r="M587" i="10"/>
  <c r="R587" i="10" s="1"/>
  <c r="L587" i="10"/>
  <c r="Q587" i="10" s="1"/>
  <c r="K587" i="10"/>
  <c r="P587" i="10" s="1"/>
  <c r="J587" i="10"/>
  <c r="O587" i="10" s="1"/>
  <c r="N586" i="10"/>
  <c r="S586" i="10" s="1"/>
  <c r="M586" i="10"/>
  <c r="R586" i="10" s="1"/>
  <c r="L586" i="10"/>
  <c r="Q586" i="10" s="1"/>
  <c r="K586" i="10"/>
  <c r="P586" i="10" s="1"/>
  <c r="J586" i="10"/>
  <c r="O586" i="10" s="1"/>
  <c r="N585" i="10"/>
  <c r="S585" i="10" s="1"/>
  <c r="M585" i="10"/>
  <c r="R585" i="10" s="1"/>
  <c r="L585" i="10"/>
  <c r="Q585" i="10" s="1"/>
  <c r="K585" i="10"/>
  <c r="P585" i="10" s="1"/>
  <c r="J585" i="10"/>
  <c r="O585" i="10" s="1"/>
  <c r="N584" i="10"/>
  <c r="S584" i="10" s="1"/>
  <c r="M584" i="10"/>
  <c r="R584" i="10" s="1"/>
  <c r="L584" i="10"/>
  <c r="Q584" i="10" s="1"/>
  <c r="K584" i="10"/>
  <c r="P584" i="10" s="1"/>
  <c r="J584" i="10"/>
  <c r="O584" i="10" s="1"/>
  <c r="N583" i="10"/>
  <c r="S583" i="10" s="1"/>
  <c r="M583" i="10"/>
  <c r="R583" i="10" s="1"/>
  <c r="L583" i="10"/>
  <c r="Q583" i="10" s="1"/>
  <c r="K583" i="10"/>
  <c r="P583" i="10" s="1"/>
  <c r="J583" i="10"/>
  <c r="O583" i="10" s="1"/>
  <c r="N582" i="10"/>
  <c r="S582" i="10" s="1"/>
  <c r="M582" i="10"/>
  <c r="R582" i="10" s="1"/>
  <c r="L582" i="10"/>
  <c r="Q582" i="10" s="1"/>
  <c r="K582" i="10"/>
  <c r="P582" i="10" s="1"/>
  <c r="J582" i="10"/>
  <c r="O582" i="10" s="1"/>
  <c r="N581" i="10"/>
  <c r="S581" i="10" s="1"/>
  <c r="M581" i="10"/>
  <c r="R581" i="10" s="1"/>
  <c r="L581" i="10"/>
  <c r="Q581" i="10" s="1"/>
  <c r="K581" i="10"/>
  <c r="P581" i="10" s="1"/>
  <c r="J581" i="10"/>
  <c r="O581" i="10" s="1"/>
  <c r="N580" i="10"/>
  <c r="S580" i="10" s="1"/>
  <c r="M580" i="10"/>
  <c r="R580" i="10" s="1"/>
  <c r="L580" i="10"/>
  <c r="Q580" i="10" s="1"/>
  <c r="K580" i="10"/>
  <c r="P580" i="10" s="1"/>
  <c r="J580" i="10"/>
  <c r="O580" i="10" s="1"/>
  <c r="N579" i="10"/>
  <c r="S579" i="10" s="1"/>
  <c r="M579" i="10"/>
  <c r="R579" i="10" s="1"/>
  <c r="L579" i="10"/>
  <c r="Q579" i="10" s="1"/>
  <c r="K579" i="10"/>
  <c r="P579" i="10" s="1"/>
  <c r="J579" i="10"/>
  <c r="O579" i="10" s="1"/>
  <c r="N578" i="10"/>
  <c r="S578" i="10" s="1"/>
  <c r="M578" i="10"/>
  <c r="R578" i="10" s="1"/>
  <c r="L578" i="10"/>
  <c r="Q578" i="10" s="1"/>
  <c r="K578" i="10"/>
  <c r="P578" i="10" s="1"/>
  <c r="J578" i="10"/>
  <c r="O578" i="10" s="1"/>
  <c r="N577" i="10"/>
  <c r="M577" i="10"/>
  <c r="L577" i="10"/>
  <c r="K577" i="10"/>
  <c r="J577" i="10"/>
  <c r="N575" i="10"/>
  <c r="S575" i="10" s="1"/>
  <c r="M575" i="10"/>
  <c r="R575" i="10" s="1"/>
  <c r="L575" i="10"/>
  <c r="Q575" i="10" s="1"/>
  <c r="K575" i="10"/>
  <c r="P575" i="10" s="1"/>
  <c r="J575" i="10"/>
  <c r="O575" i="10" s="1"/>
  <c r="N574" i="10"/>
  <c r="S574" i="10" s="1"/>
  <c r="M574" i="10"/>
  <c r="R574" i="10" s="1"/>
  <c r="L574" i="10"/>
  <c r="Q574" i="10" s="1"/>
  <c r="K574" i="10"/>
  <c r="P574" i="10" s="1"/>
  <c r="J574" i="10"/>
  <c r="O574" i="10" s="1"/>
  <c r="N573" i="10"/>
  <c r="S573" i="10" s="1"/>
  <c r="M573" i="10"/>
  <c r="R573" i="10" s="1"/>
  <c r="L573" i="10"/>
  <c r="Q573" i="10" s="1"/>
  <c r="K573" i="10"/>
  <c r="P573" i="10" s="1"/>
  <c r="J573" i="10"/>
  <c r="O573" i="10" s="1"/>
  <c r="N572" i="10"/>
  <c r="M572" i="10"/>
  <c r="L572" i="10"/>
  <c r="K572" i="10"/>
  <c r="J572" i="10"/>
  <c r="N569" i="10"/>
  <c r="S569" i="10" s="1"/>
  <c r="M569" i="10"/>
  <c r="R569" i="10" s="1"/>
  <c r="L569" i="10"/>
  <c r="Q569" i="10" s="1"/>
  <c r="K569" i="10"/>
  <c r="P569" i="10" s="1"/>
  <c r="J569" i="10"/>
  <c r="O569" i="10" s="1"/>
  <c r="N568" i="10"/>
  <c r="S568" i="10" s="1"/>
  <c r="M568" i="10"/>
  <c r="R568" i="10" s="1"/>
  <c r="L568" i="10"/>
  <c r="Q568" i="10" s="1"/>
  <c r="K568" i="10"/>
  <c r="P568" i="10" s="1"/>
  <c r="J568" i="10"/>
  <c r="O568" i="10" s="1"/>
  <c r="N567" i="10"/>
  <c r="M567" i="10"/>
  <c r="L567" i="10"/>
  <c r="K567" i="10"/>
  <c r="J567" i="10"/>
  <c r="N565" i="10"/>
  <c r="S565" i="10" s="1"/>
  <c r="M565" i="10"/>
  <c r="R565" i="10" s="1"/>
  <c r="L565" i="10"/>
  <c r="Q565" i="10" s="1"/>
  <c r="K565" i="10"/>
  <c r="P565" i="10" s="1"/>
  <c r="J565" i="10"/>
  <c r="O565" i="10" s="1"/>
  <c r="N564" i="10"/>
  <c r="M564" i="10"/>
  <c r="L564" i="10"/>
  <c r="K564" i="10"/>
  <c r="J564" i="10"/>
  <c r="N562" i="10"/>
  <c r="S562" i="10" s="1"/>
  <c r="M562" i="10"/>
  <c r="R562" i="10" s="1"/>
  <c r="L562" i="10"/>
  <c r="Q562" i="10" s="1"/>
  <c r="K562" i="10"/>
  <c r="P562" i="10" s="1"/>
  <c r="J562" i="10"/>
  <c r="O562" i="10" s="1"/>
  <c r="N561" i="10"/>
  <c r="S561" i="10" s="1"/>
  <c r="M561" i="10"/>
  <c r="R561" i="10" s="1"/>
  <c r="L561" i="10"/>
  <c r="Q561" i="10" s="1"/>
  <c r="K561" i="10"/>
  <c r="P561" i="10" s="1"/>
  <c r="J561" i="10"/>
  <c r="O561" i="10" s="1"/>
  <c r="N560" i="10"/>
  <c r="S560" i="10" s="1"/>
  <c r="M560" i="10"/>
  <c r="R560" i="10" s="1"/>
  <c r="L560" i="10"/>
  <c r="Q560" i="10" s="1"/>
  <c r="K560" i="10"/>
  <c r="P560" i="10" s="1"/>
  <c r="J560" i="10"/>
  <c r="O560" i="10" s="1"/>
  <c r="N559" i="10"/>
  <c r="S559" i="10" s="1"/>
  <c r="M559" i="10"/>
  <c r="R559" i="10" s="1"/>
  <c r="L559" i="10"/>
  <c r="Q559" i="10" s="1"/>
  <c r="K559" i="10"/>
  <c r="P559" i="10" s="1"/>
  <c r="J559" i="10"/>
  <c r="O559" i="10" s="1"/>
  <c r="N558" i="10"/>
  <c r="S558" i="10" s="1"/>
  <c r="M558" i="10"/>
  <c r="R558" i="10" s="1"/>
  <c r="L558" i="10"/>
  <c r="Q558" i="10" s="1"/>
  <c r="K558" i="10"/>
  <c r="P558" i="10" s="1"/>
  <c r="J558" i="10"/>
  <c r="O558" i="10" s="1"/>
  <c r="N557" i="10"/>
  <c r="S557" i="10" s="1"/>
  <c r="M557" i="10"/>
  <c r="R557" i="10" s="1"/>
  <c r="L557" i="10"/>
  <c r="Q557" i="10" s="1"/>
  <c r="K557" i="10"/>
  <c r="P557" i="10" s="1"/>
  <c r="J557" i="10"/>
  <c r="O557" i="10" s="1"/>
  <c r="N556" i="10"/>
  <c r="S556" i="10" s="1"/>
  <c r="M556" i="10"/>
  <c r="R556" i="10" s="1"/>
  <c r="L556" i="10"/>
  <c r="Q556" i="10" s="1"/>
  <c r="K556" i="10"/>
  <c r="P556" i="10" s="1"/>
  <c r="J556" i="10"/>
  <c r="O556" i="10" s="1"/>
  <c r="N555" i="10"/>
  <c r="S555" i="10" s="1"/>
  <c r="M555" i="10"/>
  <c r="R555" i="10" s="1"/>
  <c r="L555" i="10"/>
  <c r="Q555" i="10" s="1"/>
  <c r="K555" i="10"/>
  <c r="P555" i="10" s="1"/>
  <c r="J555" i="10"/>
  <c r="O555" i="10" s="1"/>
  <c r="N554" i="10"/>
  <c r="M554" i="10"/>
  <c r="L554" i="10"/>
  <c r="K554" i="10"/>
  <c r="J554" i="10"/>
  <c r="N552" i="10"/>
  <c r="S552" i="10" s="1"/>
  <c r="M552" i="10"/>
  <c r="R552" i="10" s="1"/>
  <c r="L552" i="10"/>
  <c r="Q552" i="10" s="1"/>
  <c r="K552" i="10"/>
  <c r="P552" i="10" s="1"/>
  <c r="J552" i="10"/>
  <c r="O552" i="10" s="1"/>
  <c r="N551" i="10"/>
  <c r="S551" i="10" s="1"/>
  <c r="M551" i="10"/>
  <c r="R551" i="10" s="1"/>
  <c r="L551" i="10"/>
  <c r="Q551" i="10" s="1"/>
  <c r="K551" i="10"/>
  <c r="P551" i="10" s="1"/>
  <c r="J551" i="10"/>
  <c r="O551" i="10" s="1"/>
  <c r="N550" i="10"/>
  <c r="S550" i="10" s="1"/>
  <c r="M550" i="10"/>
  <c r="R550" i="10" s="1"/>
  <c r="L550" i="10"/>
  <c r="Q550" i="10" s="1"/>
  <c r="K550" i="10"/>
  <c r="P550" i="10" s="1"/>
  <c r="J550" i="10"/>
  <c r="O550" i="10" s="1"/>
  <c r="N549" i="10"/>
  <c r="S549" i="10" s="1"/>
  <c r="M549" i="10"/>
  <c r="R549" i="10" s="1"/>
  <c r="L549" i="10"/>
  <c r="Q549" i="10" s="1"/>
  <c r="K549" i="10"/>
  <c r="P549" i="10" s="1"/>
  <c r="J549" i="10"/>
  <c r="O549" i="10" s="1"/>
  <c r="N548" i="10"/>
  <c r="S548" i="10" s="1"/>
  <c r="M548" i="10"/>
  <c r="R548" i="10" s="1"/>
  <c r="L548" i="10"/>
  <c r="Q548" i="10" s="1"/>
  <c r="K548" i="10"/>
  <c r="P548" i="10" s="1"/>
  <c r="J548" i="10"/>
  <c r="O548" i="10" s="1"/>
  <c r="N547" i="10"/>
  <c r="S547" i="10" s="1"/>
  <c r="M547" i="10"/>
  <c r="R547" i="10" s="1"/>
  <c r="L547" i="10"/>
  <c r="Q547" i="10" s="1"/>
  <c r="K547" i="10"/>
  <c r="P547" i="10" s="1"/>
  <c r="J547" i="10"/>
  <c r="O547" i="10" s="1"/>
  <c r="N546" i="10"/>
  <c r="S546" i="10" s="1"/>
  <c r="M546" i="10"/>
  <c r="R546" i="10" s="1"/>
  <c r="L546" i="10"/>
  <c r="Q546" i="10" s="1"/>
  <c r="K546" i="10"/>
  <c r="P546" i="10" s="1"/>
  <c r="J546" i="10"/>
  <c r="O546" i="10" s="1"/>
  <c r="N545" i="10"/>
  <c r="S545" i="10" s="1"/>
  <c r="M545" i="10"/>
  <c r="R545" i="10" s="1"/>
  <c r="L545" i="10"/>
  <c r="Q545" i="10" s="1"/>
  <c r="K545" i="10"/>
  <c r="P545" i="10" s="1"/>
  <c r="J545" i="10"/>
  <c r="O545" i="10" s="1"/>
  <c r="N544" i="10"/>
  <c r="S544" i="10" s="1"/>
  <c r="M544" i="10"/>
  <c r="R544" i="10" s="1"/>
  <c r="L544" i="10"/>
  <c r="Q544" i="10" s="1"/>
  <c r="K544" i="10"/>
  <c r="P544" i="10" s="1"/>
  <c r="J544" i="10"/>
  <c r="O544" i="10" s="1"/>
  <c r="N543" i="10"/>
  <c r="S543" i="10" s="1"/>
  <c r="M543" i="10"/>
  <c r="R543" i="10" s="1"/>
  <c r="L543" i="10"/>
  <c r="Q543" i="10" s="1"/>
  <c r="K543" i="10"/>
  <c r="P543" i="10" s="1"/>
  <c r="J543" i="10"/>
  <c r="O543" i="10" s="1"/>
  <c r="N542" i="10"/>
  <c r="S542" i="10" s="1"/>
  <c r="M542" i="10"/>
  <c r="R542" i="10" s="1"/>
  <c r="L542" i="10"/>
  <c r="Q542" i="10" s="1"/>
  <c r="K542" i="10"/>
  <c r="P542" i="10" s="1"/>
  <c r="J542" i="10"/>
  <c r="O542" i="10" s="1"/>
  <c r="N541" i="10"/>
  <c r="S541" i="10" s="1"/>
  <c r="M541" i="10"/>
  <c r="R541" i="10" s="1"/>
  <c r="L541" i="10"/>
  <c r="Q541" i="10" s="1"/>
  <c r="K541" i="10"/>
  <c r="P541" i="10" s="1"/>
  <c r="J541" i="10"/>
  <c r="O541" i="10" s="1"/>
  <c r="N540" i="10"/>
  <c r="S540" i="10" s="1"/>
  <c r="M540" i="10"/>
  <c r="R540" i="10" s="1"/>
  <c r="L540" i="10"/>
  <c r="Q540" i="10" s="1"/>
  <c r="K540" i="10"/>
  <c r="P540" i="10" s="1"/>
  <c r="J540" i="10"/>
  <c r="O540" i="10" s="1"/>
  <c r="N539" i="10"/>
  <c r="S539" i="10" s="1"/>
  <c r="M539" i="10"/>
  <c r="R539" i="10" s="1"/>
  <c r="L539" i="10"/>
  <c r="Q539" i="10" s="1"/>
  <c r="K539" i="10"/>
  <c r="P539" i="10" s="1"/>
  <c r="J539" i="10"/>
  <c r="O539" i="10" s="1"/>
  <c r="N538" i="10"/>
  <c r="S538" i="10" s="1"/>
  <c r="M538" i="10"/>
  <c r="R538" i="10" s="1"/>
  <c r="L538" i="10"/>
  <c r="Q538" i="10" s="1"/>
  <c r="K538" i="10"/>
  <c r="P538" i="10" s="1"/>
  <c r="J538" i="10"/>
  <c r="O538" i="10" s="1"/>
  <c r="N537" i="10"/>
  <c r="S537" i="10" s="1"/>
  <c r="M537" i="10"/>
  <c r="R537" i="10" s="1"/>
  <c r="L537" i="10"/>
  <c r="Q537" i="10" s="1"/>
  <c r="K537" i="10"/>
  <c r="P537" i="10" s="1"/>
  <c r="J537" i="10"/>
  <c r="O537" i="10" s="1"/>
  <c r="N536" i="10"/>
  <c r="M536" i="10"/>
  <c r="L536" i="10"/>
  <c r="K536" i="10"/>
  <c r="J536" i="10"/>
  <c r="N533" i="10"/>
  <c r="S533" i="10" s="1"/>
  <c r="M533" i="10"/>
  <c r="R533" i="10" s="1"/>
  <c r="L533" i="10"/>
  <c r="Q533" i="10" s="1"/>
  <c r="K533" i="10"/>
  <c r="P533" i="10" s="1"/>
  <c r="J533" i="10"/>
  <c r="O533" i="10" s="1"/>
  <c r="N532" i="10"/>
  <c r="S532" i="10" s="1"/>
  <c r="M532" i="10"/>
  <c r="R532" i="10" s="1"/>
  <c r="L532" i="10"/>
  <c r="Q532" i="10" s="1"/>
  <c r="K532" i="10"/>
  <c r="P532" i="10" s="1"/>
  <c r="J532" i="10"/>
  <c r="O532" i="10" s="1"/>
  <c r="N531" i="10"/>
  <c r="S531" i="10" s="1"/>
  <c r="M531" i="10"/>
  <c r="R531" i="10" s="1"/>
  <c r="L531" i="10"/>
  <c r="Q531" i="10" s="1"/>
  <c r="K531" i="10"/>
  <c r="P531" i="10" s="1"/>
  <c r="J531" i="10"/>
  <c r="O531" i="10" s="1"/>
  <c r="N530" i="10"/>
  <c r="M530" i="10"/>
  <c r="L530" i="10"/>
  <c r="K530" i="10"/>
  <c r="J530" i="10"/>
  <c r="N528" i="10"/>
  <c r="N527" i="10" s="1"/>
  <c r="M528" i="10"/>
  <c r="M527" i="10" s="1"/>
  <c r="L528" i="10"/>
  <c r="L527" i="10" s="1"/>
  <c r="K528" i="10"/>
  <c r="K527" i="10" s="1"/>
  <c r="J528" i="10"/>
  <c r="J527" i="10" s="1"/>
  <c r="N526" i="10"/>
  <c r="S526" i="10" s="1"/>
  <c r="M526" i="10"/>
  <c r="R526" i="10" s="1"/>
  <c r="L526" i="10"/>
  <c r="Q526" i="10" s="1"/>
  <c r="K526" i="10"/>
  <c r="P526" i="10" s="1"/>
  <c r="J526" i="10"/>
  <c r="O526" i="10" s="1"/>
  <c r="N525" i="10"/>
  <c r="S525" i="10" s="1"/>
  <c r="M525" i="10"/>
  <c r="R525" i="10" s="1"/>
  <c r="L525" i="10"/>
  <c r="Q525" i="10" s="1"/>
  <c r="K525" i="10"/>
  <c r="P525" i="10" s="1"/>
  <c r="J525" i="10"/>
  <c r="O525" i="10" s="1"/>
  <c r="N524" i="10"/>
  <c r="S524" i="10" s="1"/>
  <c r="M524" i="10"/>
  <c r="R524" i="10" s="1"/>
  <c r="L524" i="10"/>
  <c r="Q524" i="10" s="1"/>
  <c r="K524" i="10"/>
  <c r="P524" i="10" s="1"/>
  <c r="J524" i="10"/>
  <c r="O524" i="10" s="1"/>
  <c r="N523" i="10"/>
  <c r="S523" i="10" s="1"/>
  <c r="M523" i="10"/>
  <c r="R523" i="10" s="1"/>
  <c r="L523" i="10"/>
  <c r="Q523" i="10" s="1"/>
  <c r="K523" i="10"/>
  <c r="P523" i="10" s="1"/>
  <c r="J523" i="10"/>
  <c r="O523" i="10" s="1"/>
  <c r="N522" i="10"/>
  <c r="S522" i="10" s="1"/>
  <c r="M522" i="10"/>
  <c r="R522" i="10" s="1"/>
  <c r="L522" i="10"/>
  <c r="Q522" i="10" s="1"/>
  <c r="K522" i="10"/>
  <c r="P522" i="10" s="1"/>
  <c r="J522" i="10"/>
  <c r="O522" i="10" s="1"/>
  <c r="N521" i="10"/>
  <c r="M521" i="10"/>
  <c r="L521" i="10"/>
  <c r="K521" i="10"/>
  <c r="J521" i="10"/>
  <c r="N519" i="10"/>
  <c r="S519" i="10" s="1"/>
  <c r="M519" i="10"/>
  <c r="R519" i="10" s="1"/>
  <c r="L519" i="10"/>
  <c r="Q519" i="10" s="1"/>
  <c r="K519" i="10"/>
  <c r="P519" i="10" s="1"/>
  <c r="J519" i="10"/>
  <c r="O519" i="10" s="1"/>
  <c r="N518" i="10"/>
  <c r="S518" i="10" s="1"/>
  <c r="M518" i="10"/>
  <c r="R518" i="10" s="1"/>
  <c r="L518" i="10"/>
  <c r="Q518" i="10" s="1"/>
  <c r="K518" i="10"/>
  <c r="P518" i="10" s="1"/>
  <c r="J518" i="10"/>
  <c r="O518" i="10" s="1"/>
  <c r="N517" i="10"/>
  <c r="S517" i="10" s="1"/>
  <c r="M517" i="10"/>
  <c r="R517" i="10" s="1"/>
  <c r="L517" i="10"/>
  <c r="Q517" i="10" s="1"/>
  <c r="K517" i="10"/>
  <c r="P517" i="10" s="1"/>
  <c r="J517" i="10"/>
  <c r="O517" i="10" s="1"/>
  <c r="N516" i="10"/>
  <c r="S516" i="10" s="1"/>
  <c r="M516" i="10"/>
  <c r="R516" i="10" s="1"/>
  <c r="L516" i="10"/>
  <c r="Q516" i="10" s="1"/>
  <c r="K516" i="10"/>
  <c r="P516" i="10" s="1"/>
  <c r="J516" i="10"/>
  <c r="O516" i="10" s="1"/>
  <c r="N515" i="10"/>
  <c r="S515" i="10" s="1"/>
  <c r="M515" i="10"/>
  <c r="R515" i="10" s="1"/>
  <c r="L515" i="10"/>
  <c r="Q515" i="10" s="1"/>
  <c r="K515" i="10"/>
  <c r="P515" i="10" s="1"/>
  <c r="J515" i="10"/>
  <c r="O515" i="10" s="1"/>
  <c r="N514" i="10"/>
  <c r="S514" i="10" s="1"/>
  <c r="M514" i="10"/>
  <c r="R514" i="10" s="1"/>
  <c r="L514" i="10"/>
  <c r="Q514" i="10" s="1"/>
  <c r="K514" i="10"/>
  <c r="P514" i="10" s="1"/>
  <c r="J514" i="10"/>
  <c r="O514" i="10" s="1"/>
  <c r="N513" i="10"/>
  <c r="S513" i="10" s="1"/>
  <c r="M513" i="10"/>
  <c r="R513" i="10" s="1"/>
  <c r="L513" i="10"/>
  <c r="Q513" i="10" s="1"/>
  <c r="K513" i="10"/>
  <c r="P513" i="10" s="1"/>
  <c r="J513" i="10"/>
  <c r="O513" i="10" s="1"/>
  <c r="N512" i="10"/>
  <c r="S512" i="10" s="1"/>
  <c r="M512" i="10"/>
  <c r="R512" i="10" s="1"/>
  <c r="L512" i="10"/>
  <c r="Q512" i="10" s="1"/>
  <c r="K512" i="10"/>
  <c r="P512" i="10" s="1"/>
  <c r="J512" i="10"/>
  <c r="O512" i="10" s="1"/>
  <c r="N511" i="10"/>
  <c r="S511" i="10" s="1"/>
  <c r="M511" i="10"/>
  <c r="R511" i="10" s="1"/>
  <c r="L511" i="10"/>
  <c r="Q511" i="10" s="1"/>
  <c r="K511" i="10"/>
  <c r="P511" i="10" s="1"/>
  <c r="J511" i="10"/>
  <c r="O511" i="10" s="1"/>
  <c r="N510" i="10"/>
  <c r="S510" i="10" s="1"/>
  <c r="M510" i="10"/>
  <c r="R510" i="10" s="1"/>
  <c r="L510" i="10"/>
  <c r="Q510" i="10" s="1"/>
  <c r="K510" i="10"/>
  <c r="P510" i="10" s="1"/>
  <c r="J510" i="10"/>
  <c r="O510" i="10" s="1"/>
  <c r="N509" i="10"/>
  <c r="S509" i="10" s="1"/>
  <c r="M509" i="10"/>
  <c r="R509" i="10" s="1"/>
  <c r="L509" i="10"/>
  <c r="Q509" i="10" s="1"/>
  <c r="K509" i="10"/>
  <c r="P509" i="10" s="1"/>
  <c r="J509" i="10"/>
  <c r="O509" i="10" s="1"/>
  <c r="N508" i="10"/>
  <c r="S508" i="10" s="1"/>
  <c r="M508" i="10"/>
  <c r="R508" i="10" s="1"/>
  <c r="L508" i="10"/>
  <c r="Q508" i="10" s="1"/>
  <c r="K508" i="10"/>
  <c r="P508" i="10" s="1"/>
  <c r="J508" i="10"/>
  <c r="O508" i="10" s="1"/>
  <c r="N507" i="10"/>
  <c r="S507" i="10" s="1"/>
  <c r="M507" i="10"/>
  <c r="R507" i="10" s="1"/>
  <c r="L507" i="10"/>
  <c r="Q507" i="10" s="1"/>
  <c r="K507" i="10"/>
  <c r="P507" i="10" s="1"/>
  <c r="J507" i="10"/>
  <c r="O507" i="10" s="1"/>
  <c r="N506" i="10"/>
  <c r="S506" i="10" s="1"/>
  <c r="M506" i="10"/>
  <c r="R506" i="10" s="1"/>
  <c r="L506" i="10"/>
  <c r="Q506" i="10" s="1"/>
  <c r="K506" i="10"/>
  <c r="P506" i="10" s="1"/>
  <c r="J506" i="10"/>
  <c r="O506" i="10" s="1"/>
  <c r="N505" i="10"/>
  <c r="S505" i="10" s="1"/>
  <c r="M505" i="10"/>
  <c r="R505" i="10" s="1"/>
  <c r="L505" i="10"/>
  <c r="Q505" i="10" s="1"/>
  <c r="K505" i="10"/>
  <c r="P505" i="10" s="1"/>
  <c r="J505" i="10"/>
  <c r="O505" i="10" s="1"/>
  <c r="N504" i="10"/>
  <c r="S504" i="10" s="1"/>
  <c r="M504" i="10"/>
  <c r="R504" i="10" s="1"/>
  <c r="L504" i="10"/>
  <c r="Q504" i="10" s="1"/>
  <c r="K504" i="10"/>
  <c r="P504" i="10" s="1"/>
  <c r="J504" i="10"/>
  <c r="O504" i="10" s="1"/>
  <c r="N503" i="10"/>
  <c r="S503" i="10" s="1"/>
  <c r="M503" i="10"/>
  <c r="R503" i="10" s="1"/>
  <c r="L503" i="10"/>
  <c r="Q503" i="10" s="1"/>
  <c r="K503" i="10"/>
  <c r="P503" i="10" s="1"/>
  <c r="J503" i="10"/>
  <c r="O503" i="10" s="1"/>
  <c r="N502" i="10"/>
  <c r="S502" i="10" s="1"/>
  <c r="M502" i="10"/>
  <c r="R502" i="10" s="1"/>
  <c r="L502" i="10"/>
  <c r="Q502" i="10" s="1"/>
  <c r="K502" i="10"/>
  <c r="P502" i="10" s="1"/>
  <c r="J502" i="10"/>
  <c r="O502" i="10" s="1"/>
  <c r="N501" i="10"/>
  <c r="S501" i="10" s="1"/>
  <c r="M501" i="10"/>
  <c r="R501" i="10" s="1"/>
  <c r="L501" i="10"/>
  <c r="Q501" i="10" s="1"/>
  <c r="K501" i="10"/>
  <c r="P501" i="10" s="1"/>
  <c r="J501" i="10"/>
  <c r="O501" i="10" s="1"/>
  <c r="N500" i="10"/>
  <c r="S500" i="10" s="1"/>
  <c r="M500" i="10"/>
  <c r="R500" i="10" s="1"/>
  <c r="L500" i="10"/>
  <c r="Q500" i="10" s="1"/>
  <c r="K500" i="10"/>
  <c r="P500" i="10" s="1"/>
  <c r="J500" i="10"/>
  <c r="O500" i="10" s="1"/>
  <c r="N499" i="10"/>
  <c r="S499" i="10" s="1"/>
  <c r="M499" i="10"/>
  <c r="R499" i="10" s="1"/>
  <c r="L499" i="10"/>
  <c r="Q499" i="10" s="1"/>
  <c r="K499" i="10"/>
  <c r="P499" i="10" s="1"/>
  <c r="J499" i="10"/>
  <c r="O499" i="10" s="1"/>
  <c r="N498" i="10"/>
  <c r="M498" i="10"/>
  <c r="L498" i="10"/>
  <c r="K498" i="10"/>
  <c r="J498" i="10"/>
  <c r="N496" i="10"/>
  <c r="S496" i="10" s="1"/>
  <c r="M496" i="10"/>
  <c r="R496" i="10" s="1"/>
  <c r="L496" i="10"/>
  <c r="Q496" i="10" s="1"/>
  <c r="K496" i="10"/>
  <c r="P496" i="10" s="1"/>
  <c r="J496" i="10"/>
  <c r="O496" i="10" s="1"/>
  <c r="N495" i="10"/>
  <c r="S495" i="10" s="1"/>
  <c r="M495" i="10"/>
  <c r="R495" i="10" s="1"/>
  <c r="L495" i="10"/>
  <c r="Q495" i="10" s="1"/>
  <c r="K495" i="10"/>
  <c r="P495" i="10" s="1"/>
  <c r="J495" i="10"/>
  <c r="O495" i="10" s="1"/>
  <c r="N494" i="10"/>
  <c r="M494" i="10"/>
  <c r="L494" i="10"/>
  <c r="K494" i="10"/>
  <c r="J494" i="10"/>
  <c r="N490" i="10"/>
  <c r="S490" i="10" s="1"/>
  <c r="M490" i="10"/>
  <c r="R490" i="10" s="1"/>
  <c r="L490" i="10"/>
  <c r="Q490" i="10" s="1"/>
  <c r="K490" i="10"/>
  <c r="P490" i="10" s="1"/>
  <c r="J490" i="10"/>
  <c r="O490" i="10" s="1"/>
  <c r="N489" i="10"/>
  <c r="M489" i="10"/>
  <c r="L489" i="10"/>
  <c r="K489" i="10"/>
  <c r="J489" i="10"/>
  <c r="N487" i="10"/>
  <c r="S487" i="10" s="1"/>
  <c r="M487" i="10"/>
  <c r="R487" i="10" s="1"/>
  <c r="L487" i="10"/>
  <c r="Q487" i="10" s="1"/>
  <c r="K487" i="10"/>
  <c r="P487" i="10" s="1"/>
  <c r="J487" i="10"/>
  <c r="O487" i="10" s="1"/>
  <c r="N486" i="10"/>
  <c r="S486" i="10" s="1"/>
  <c r="M486" i="10"/>
  <c r="R486" i="10" s="1"/>
  <c r="L486" i="10"/>
  <c r="Q486" i="10" s="1"/>
  <c r="K486" i="10"/>
  <c r="P486" i="10" s="1"/>
  <c r="J486" i="10"/>
  <c r="O486" i="10" s="1"/>
  <c r="N485" i="10"/>
  <c r="S485" i="10" s="1"/>
  <c r="M485" i="10"/>
  <c r="R485" i="10" s="1"/>
  <c r="L485" i="10"/>
  <c r="Q485" i="10" s="1"/>
  <c r="K485" i="10"/>
  <c r="P485" i="10" s="1"/>
  <c r="J485" i="10"/>
  <c r="O485" i="10" s="1"/>
  <c r="N484" i="10"/>
  <c r="M484" i="10"/>
  <c r="L484" i="10"/>
  <c r="K484" i="10"/>
  <c r="J484" i="10"/>
  <c r="N482" i="10"/>
  <c r="S482" i="10" s="1"/>
  <c r="M482" i="10"/>
  <c r="R482" i="10" s="1"/>
  <c r="L482" i="10"/>
  <c r="Q482" i="10" s="1"/>
  <c r="K482" i="10"/>
  <c r="P482" i="10" s="1"/>
  <c r="J482" i="10"/>
  <c r="O482" i="10" s="1"/>
  <c r="N481" i="10"/>
  <c r="S481" i="10" s="1"/>
  <c r="M481" i="10"/>
  <c r="R481" i="10" s="1"/>
  <c r="L481" i="10"/>
  <c r="Q481" i="10" s="1"/>
  <c r="K481" i="10"/>
  <c r="P481" i="10" s="1"/>
  <c r="J481" i="10"/>
  <c r="O481" i="10" s="1"/>
  <c r="N480" i="10"/>
  <c r="S480" i="10" s="1"/>
  <c r="M480" i="10"/>
  <c r="R480" i="10" s="1"/>
  <c r="L480" i="10"/>
  <c r="Q480" i="10" s="1"/>
  <c r="K480" i="10"/>
  <c r="P480" i="10" s="1"/>
  <c r="J480" i="10"/>
  <c r="O480" i="10" s="1"/>
  <c r="N479" i="10"/>
  <c r="M479" i="10"/>
  <c r="L479" i="10"/>
  <c r="K479" i="10"/>
  <c r="J479" i="10"/>
  <c r="N477" i="10"/>
  <c r="S477" i="10" s="1"/>
  <c r="M477" i="10"/>
  <c r="R477" i="10" s="1"/>
  <c r="L477" i="10"/>
  <c r="Q477" i="10" s="1"/>
  <c r="K477" i="10"/>
  <c r="P477" i="10" s="1"/>
  <c r="J477" i="10"/>
  <c r="O477" i="10" s="1"/>
  <c r="N476" i="10"/>
  <c r="S476" i="10" s="1"/>
  <c r="M476" i="10"/>
  <c r="R476" i="10" s="1"/>
  <c r="L476" i="10"/>
  <c r="Q476" i="10" s="1"/>
  <c r="K476" i="10"/>
  <c r="P476" i="10" s="1"/>
  <c r="J476" i="10"/>
  <c r="O476" i="10" s="1"/>
  <c r="N475" i="10"/>
  <c r="S475" i="10" s="1"/>
  <c r="M475" i="10"/>
  <c r="R475" i="10" s="1"/>
  <c r="L475" i="10"/>
  <c r="Q475" i="10" s="1"/>
  <c r="K475" i="10"/>
  <c r="P475" i="10" s="1"/>
  <c r="J475" i="10"/>
  <c r="O475" i="10" s="1"/>
  <c r="N474" i="10"/>
  <c r="M474" i="10"/>
  <c r="L474" i="10"/>
  <c r="K474" i="10"/>
  <c r="J474" i="10"/>
  <c r="N471" i="10"/>
  <c r="S471" i="10" s="1"/>
  <c r="M471" i="10"/>
  <c r="R471" i="10" s="1"/>
  <c r="L471" i="10"/>
  <c r="Q471" i="10" s="1"/>
  <c r="K471" i="10"/>
  <c r="P471" i="10" s="1"/>
  <c r="J471" i="10"/>
  <c r="O471" i="10" s="1"/>
  <c r="N470" i="10"/>
  <c r="S470" i="10" s="1"/>
  <c r="M470" i="10"/>
  <c r="R470" i="10" s="1"/>
  <c r="L470" i="10"/>
  <c r="Q470" i="10" s="1"/>
  <c r="K470" i="10"/>
  <c r="P470" i="10" s="1"/>
  <c r="J470" i="10"/>
  <c r="O470" i="10" s="1"/>
  <c r="N469" i="10"/>
  <c r="S469" i="10" s="1"/>
  <c r="M469" i="10"/>
  <c r="R469" i="10" s="1"/>
  <c r="L469" i="10"/>
  <c r="Q469" i="10" s="1"/>
  <c r="K469" i="10"/>
  <c r="P469" i="10" s="1"/>
  <c r="J469" i="10"/>
  <c r="O469" i="10" s="1"/>
  <c r="N468" i="10"/>
  <c r="S468" i="10" s="1"/>
  <c r="M468" i="10"/>
  <c r="R468" i="10" s="1"/>
  <c r="L468" i="10"/>
  <c r="Q468" i="10" s="1"/>
  <c r="K468" i="10"/>
  <c r="P468" i="10" s="1"/>
  <c r="J468" i="10"/>
  <c r="O468" i="10" s="1"/>
  <c r="N467" i="10"/>
  <c r="S467" i="10" s="1"/>
  <c r="M467" i="10"/>
  <c r="R467" i="10" s="1"/>
  <c r="L467" i="10"/>
  <c r="Q467" i="10" s="1"/>
  <c r="K467" i="10"/>
  <c r="P467" i="10" s="1"/>
  <c r="J467" i="10"/>
  <c r="O467" i="10" s="1"/>
  <c r="N466" i="10"/>
  <c r="S466" i="10" s="1"/>
  <c r="M466" i="10"/>
  <c r="R466" i="10" s="1"/>
  <c r="L466" i="10"/>
  <c r="Q466" i="10" s="1"/>
  <c r="K466" i="10"/>
  <c r="P466" i="10" s="1"/>
  <c r="J466" i="10"/>
  <c r="O466" i="10" s="1"/>
  <c r="N465" i="10"/>
  <c r="S465" i="10" s="1"/>
  <c r="M465" i="10"/>
  <c r="R465" i="10" s="1"/>
  <c r="L465" i="10"/>
  <c r="Q465" i="10" s="1"/>
  <c r="K465" i="10"/>
  <c r="P465" i="10" s="1"/>
  <c r="J465" i="10"/>
  <c r="O465" i="10" s="1"/>
  <c r="N464" i="10"/>
  <c r="S464" i="10" s="1"/>
  <c r="M464" i="10"/>
  <c r="R464" i="10" s="1"/>
  <c r="L464" i="10"/>
  <c r="Q464" i="10" s="1"/>
  <c r="K464" i="10"/>
  <c r="P464" i="10" s="1"/>
  <c r="J464" i="10"/>
  <c r="O464" i="10" s="1"/>
  <c r="N463" i="10"/>
  <c r="M463" i="10"/>
  <c r="L463" i="10"/>
  <c r="K463" i="10"/>
  <c r="J463" i="10"/>
  <c r="N461" i="10"/>
  <c r="S461" i="10" s="1"/>
  <c r="M461" i="10"/>
  <c r="R461" i="10" s="1"/>
  <c r="L461" i="10"/>
  <c r="Q461" i="10" s="1"/>
  <c r="K461" i="10"/>
  <c r="P461" i="10" s="1"/>
  <c r="J461" i="10"/>
  <c r="O461" i="10" s="1"/>
  <c r="N460" i="10"/>
  <c r="S460" i="10" s="1"/>
  <c r="M460" i="10"/>
  <c r="R460" i="10" s="1"/>
  <c r="L460" i="10"/>
  <c r="Q460" i="10" s="1"/>
  <c r="K460" i="10"/>
  <c r="P460" i="10" s="1"/>
  <c r="J460" i="10"/>
  <c r="O460" i="10" s="1"/>
  <c r="N459" i="10"/>
  <c r="S459" i="10" s="1"/>
  <c r="M459" i="10"/>
  <c r="R459" i="10" s="1"/>
  <c r="L459" i="10"/>
  <c r="Q459" i="10" s="1"/>
  <c r="K459" i="10"/>
  <c r="P459" i="10" s="1"/>
  <c r="J459" i="10"/>
  <c r="O459" i="10" s="1"/>
  <c r="N458" i="10"/>
  <c r="S458" i="10" s="1"/>
  <c r="M458" i="10"/>
  <c r="R458" i="10" s="1"/>
  <c r="L458" i="10"/>
  <c r="Q458" i="10" s="1"/>
  <c r="K458" i="10"/>
  <c r="P458" i="10" s="1"/>
  <c r="J458" i="10"/>
  <c r="O458" i="10" s="1"/>
  <c r="N457" i="10"/>
  <c r="M457" i="10"/>
  <c r="L457" i="10"/>
  <c r="K457" i="10"/>
  <c r="J457" i="10"/>
  <c r="N455" i="10"/>
  <c r="S455" i="10" s="1"/>
  <c r="M455" i="10"/>
  <c r="R455" i="10" s="1"/>
  <c r="L455" i="10"/>
  <c r="Q455" i="10" s="1"/>
  <c r="K455" i="10"/>
  <c r="P455" i="10" s="1"/>
  <c r="J455" i="10"/>
  <c r="O455" i="10" s="1"/>
  <c r="N454" i="10"/>
  <c r="S454" i="10" s="1"/>
  <c r="M454" i="10"/>
  <c r="R454" i="10" s="1"/>
  <c r="L454" i="10"/>
  <c r="Q454" i="10" s="1"/>
  <c r="K454" i="10"/>
  <c r="P454" i="10" s="1"/>
  <c r="J454" i="10"/>
  <c r="O454" i="10" s="1"/>
  <c r="N453" i="10"/>
  <c r="S453" i="10" s="1"/>
  <c r="M453" i="10"/>
  <c r="R453" i="10" s="1"/>
  <c r="L453" i="10"/>
  <c r="Q453" i="10" s="1"/>
  <c r="K453" i="10"/>
  <c r="P453" i="10" s="1"/>
  <c r="J453" i="10"/>
  <c r="O453" i="10" s="1"/>
  <c r="N452" i="10"/>
  <c r="S452" i="10" s="1"/>
  <c r="M452" i="10"/>
  <c r="R452" i="10" s="1"/>
  <c r="L452" i="10"/>
  <c r="Q452" i="10" s="1"/>
  <c r="K452" i="10"/>
  <c r="P452" i="10" s="1"/>
  <c r="J452" i="10"/>
  <c r="O452" i="10" s="1"/>
  <c r="N451" i="10"/>
  <c r="S451" i="10" s="1"/>
  <c r="M451" i="10"/>
  <c r="R451" i="10" s="1"/>
  <c r="L451" i="10"/>
  <c r="Q451" i="10" s="1"/>
  <c r="K451" i="10"/>
  <c r="P451" i="10" s="1"/>
  <c r="J451" i="10"/>
  <c r="O451" i="10" s="1"/>
  <c r="N450" i="10"/>
  <c r="S450" i="10" s="1"/>
  <c r="M450" i="10"/>
  <c r="R450" i="10" s="1"/>
  <c r="L450" i="10"/>
  <c r="Q450" i="10" s="1"/>
  <c r="K450" i="10"/>
  <c r="P450" i="10" s="1"/>
  <c r="J450" i="10"/>
  <c r="O450" i="10" s="1"/>
  <c r="N449" i="10"/>
  <c r="S449" i="10" s="1"/>
  <c r="M449" i="10"/>
  <c r="R449" i="10" s="1"/>
  <c r="L449" i="10"/>
  <c r="Q449" i="10" s="1"/>
  <c r="K449" i="10"/>
  <c r="P449" i="10" s="1"/>
  <c r="J449" i="10"/>
  <c r="O449" i="10" s="1"/>
  <c r="N448" i="10"/>
  <c r="S448" i="10" s="1"/>
  <c r="M448" i="10"/>
  <c r="R448" i="10" s="1"/>
  <c r="L448" i="10"/>
  <c r="Q448" i="10" s="1"/>
  <c r="K448" i="10"/>
  <c r="P448" i="10" s="1"/>
  <c r="J448" i="10"/>
  <c r="O448" i="10" s="1"/>
  <c r="N447" i="10"/>
  <c r="S447" i="10" s="1"/>
  <c r="M447" i="10"/>
  <c r="R447" i="10" s="1"/>
  <c r="L447" i="10"/>
  <c r="Q447" i="10" s="1"/>
  <c r="K447" i="10"/>
  <c r="P447" i="10" s="1"/>
  <c r="J447" i="10"/>
  <c r="O447" i="10" s="1"/>
  <c r="N446" i="10"/>
  <c r="S446" i="10" s="1"/>
  <c r="M446" i="10"/>
  <c r="R446" i="10" s="1"/>
  <c r="L446" i="10"/>
  <c r="Q446" i="10" s="1"/>
  <c r="K446" i="10"/>
  <c r="P446" i="10" s="1"/>
  <c r="J446" i="10"/>
  <c r="O446" i="10" s="1"/>
  <c r="N445" i="10"/>
  <c r="S445" i="10" s="1"/>
  <c r="M445" i="10"/>
  <c r="R445" i="10" s="1"/>
  <c r="L445" i="10"/>
  <c r="Q445" i="10" s="1"/>
  <c r="K445" i="10"/>
  <c r="P445" i="10" s="1"/>
  <c r="J445" i="10"/>
  <c r="O445" i="10" s="1"/>
  <c r="N444" i="10"/>
  <c r="S444" i="10" s="1"/>
  <c r="M444" i="10"/>
  <c r="R444" i="10" s="1"/>
  <c r="L444" i="10"/>
  <c r="Q444" i="10" s="1"/>
  <c r="K444" i="10"/>
  <c r="P444" i="10" s="1"/>
  <c r="J444" i="10"/>
  <c r="O444" i="10" s="1"/>
  <c r="N443" i="10"/>
  <c r="S443" i="10" s="1"/>
  <c r="M443" i="10"/>
  <c r="R443" i="10" s="1"/>
  <c r="L443" i="10"/>
  <c r="Q443" i="10" s="1"/>
  <c r="K443" i="10"/>
  <c r="P443" i="10" s="1"/>
  <c r="J443" i="10"/>
  <c r="O443" i="10" s="1"/>
  <c r="N442" i="10"/>
  <c r="S442" i="10" s="1"/>
  <c r="M442" i="10"/>
  <c r="R442" i="10" s="1"/>
  <c r="L442" i="10"/>
  <c r="Q442" i="10" s="1"/>
  <c r="K442" i="10"/>
  <c r="P442" i="10" s="1"/>
  <c r="J442" i="10"/>
  <c r="O442" i="10" s="1"/>
  <c r="N441" i="10"/>
  <c r="S441" i="10" s="1"/>
  <c r="M441" i="10"/>
  <c r="R441" i="10" s="1"/>
  <c r="L441" i="10"/>
  <c r="Q441" i="10" s="1"/>
  <c r="K441" i="10"/>
  <c r="P441" i="10" s="1"/>
  <c r="J441" i="10"/>
  <c r="O441" i="10" s="1"/>
  <c r="N440" i="10"/>
  <c r="S440" i="10" s="1"/>
  <c r="M440" i="10"/>
  <c r="R440" i="10" s="1"/>
  <c r="L440" i="10"/>
  <c r="Q440" i="10" s="1"/>
  <c r="K440" i="10"/>
  <c r="P440" i="10" s="1"/>
  <c r="J440" i="10"/>
  <c r="O440" i="10" s="1"/>
  <c r="N439" i="10"/>
  <c r="S439" i="10" s="1"/>
  <c r="M439" i="10"/>
  <c r="R439" i="10" s="1"/>
  <c r="L439" i="10"/>
  <c r="Q439" i="10" s="1"/>
  <c r="K439" i="10"/>
  <c r="P439" i="10" s="1"/>
  <c r="J439" i="10"/>
  <c r="O439" i="10" s="1"/>
  <c r="N438" i="10"/>
  <c r="M438" i="10"/>
  <c r="L438" i="10"/>
  <c r="K438" i="10"/>
  <c r="J438" i="10"/>
  <c r="N436" i="10"/>
  <c r="S436" i="10" s="1"/>
  <c r="M436" i="10"/>
  <c r="R436" i="10" s="1"/>
  <c r="L436" i="10"/>
  <c r="Q436" i="10" s="1"/>
  <c r="K436" i="10"/>
  <c r="P436" i="10" s="1"/>
  <c r="J436" i="10"/>
  <c r="O436" i="10" s="1"/>
  <c r="N435" i="10"/>
  <c r="S435" i="10" s="1"/>
  <c r="M435" i="10"/>
  <c r="R435" i="10" s="1"/>
  <c r="L435" i="10"/>
  <c r="Q435" i="10" s="1"/>
  <c r="K435" i="10"/>
  <c r="P435" i="10" s="1"/>
  <c r="J435" i="10"/>
  <c r="O435" i="10" s="1"/>
  <c r="N434" i="10"/>
  <c r="S434" i="10" s="1"/>
  <c r="M434" i="10"/>
  <c r="R434" i="10" s="1"/>
  <c r="L434" i="10"/>
  <c r="Q434" i="10" s="1"/>
  <c r="K434" i="10"/>
  <c r="P434" i="10" s="1"/>
  <c r="J434" i="10"/>
  <c r="O434" i="10" s="1"/>
  <c r="N433" i="10"/>
  <c r="S433" i="10" s="1"/>
  <c r="M433" i="10"/>
  <c r="R433" i="10" s="1"/>
  <c r="L433" i="10"/>
  <c r="Q433" i="10" s="1"/>
  <c r="K433" i="10"/>
  <c r="P433" i="10" s="1"/>
  <c r="J433" i="10"/>
  <c r="O433" i="10" s="1"/>
  <c r="N432" i="10"/>
  <c r="S432" i="10" s="1"/>
  <c r="M432" i="10"/>
  <c r="R432" i="10" s="1"/>
  <c r="L432" i="10"/>
  <c r="Q432" i="10" s="1"/>
  <c r="K432" i="10"/>
  <c r="P432" i="10" s="1"/>
  <c r="J432" i="10"/>
  <c r="O432" i="10" s="1"/>
  <c r="N431" i="10"/>
  <c r="M431" i="10"/>
  <c r="L431" i="10"/>
  <c r="K431" i="10"/>
  <c r="J431" i="10"/>
  <c r="N428" i="10"/>
  <c r="S428" i="10" s="1"/>
  <c r="M428" i="10"/>
  <c r="R428" i="10" s="1"/>
  <c r="L428" i="10"/>
  <c r="Q428" i="10" s="1"/>
  <c r="K428" i="10"/>
  <c r="P428" i="10" s="1"/>
  <c r="J428" i="10"/>
  <c r="O428" i="10" s="1"/>
  <c r="N427" i="10"/>
  <c r="S427" i="10" s="1"/>
  <c r="M427" i="10"/>
  <c r="R427" i="10" s="1"/>
  <c r="L427" i="10"/>
  <c r="Q427" i="10" s="1"/>
  <c r="K427" i="10"/>
  <c r="P427" i="10" s="1"/>
  <c r="J427" i="10"/>
  <c r="O427" i="10" s="1"/>
  <c r="N426" i="10"/>
  <c r="S426" i="10" s="1"/>
  <c r="M426" i="10"/>
  <c r="R426" i="10" s="1"/>
  <c r="L426" i="10"/>
  <c r="Q426" i="10" s="1"/>
  <c r="K426" i="10"/>
  <c r="P426" i="10" s="1"/>
  <c r="J426" i="10"/>
  <c r="O426" i="10" s="1"/>
  <c r="N425" i="10"/>
  <c r="S425" i="10" s="1"/>
  <c r="M425" i="10"/>
  <c r="R425" i="10" s="1"/>
  <c r="L425" i="10"/>
  <c r="Q425" i="10" s="1"/>
  <c r="K425" i="10"/>
  <c r="P425" i="10" s="1"/>
  <c r="J425" i="10"/>
  <c r="O425" i="10" s="1"/>
  <c r="N424" i="10"/>
  <c r="S424" i="10" s="1"/>
  <c r="M424" i="10"/>
  <c r="R424" i="10" s="1"/>
  <c r="L424" i="10"/>
  <c r="Q424" i="10" s="1"/>
  <c r="K424" i="10"/>
  <c r="P424" i="10" s="1"/>
  <c r="J424" i="10"/>
  <c r="O424" i="10" s="1"/>
  <c r="N423" i="10"/>
  <c r="S423" i="10" s="1"/>
  <c r="M423" i="10"/>
  <c r="R423" i="10" s="1"/>
  <c r="L423" i="10"/>
  <c r="Q423" i="10" s="1"/>
  <c r="K423" i="10"/>
  <c r="P423" i="10" s="1"/>
  <c r="J423" i="10"/>
  <c r="O423" i="10" s="1"/>
  <c r="N422" i="10"/>
  <c r="S422" i="10" s="1"/>
  <c r="M422" i="10"/>
  <c r="R422" i="10" s="1"/>
  <c r="L422" i="10"/>
  <c r="Q422" i="10" s="1"/>
  <c r="K422" i="10"/>
  <c r="P422" i="10" s="1"/>
  <c r="J422" i="10"/>
  <c r="O422" i="10" s="1"/>
  <c r="N421" i="10"/>
  <c r="S421" i="10" s="1"/>
  <c r="M421" i="10"/>
  <c r="R421" i="10" s="1"/>
  <c r="L421" i="10"/>
  <c r="Q421" i="10" s="1"/>
  <c r="K421" i="10"/>
  <c r="P421" i="10" s="1"/>
  <c r="J421" i="10"/>
  <c r="O421" i="10" s="1"/>
  <c r="N420" i="10"/>
  <c r="S420" i="10" s="1"/>
  <c r="M420" i="10"/>
  <c r="R420" i="10" s="1"/>
  <c r="L420" i="10"/>
  <c r="Q420" i="10" s="1"/>
  <c r="K420" i="10"/>
  <c r="P420" i="10" s="1"/>
  <c r="J420" i="10"/>
  <c r="O420" i="10" s="1"/>
  <c r="N419" i="10"/>
  <c r="S419" i="10" s="1"/>
  <c r="M419" i="10"/>
  <c r="R419" i="10" s="1"/>
  <c r="L419" i="10"/>
  <c r="Q419" i="10" s="1"/>
  <c r="K419" i="10"/>
  <c r="P419" i="10" s="1"/>
  <c r="J419" i="10"/>
  <c r="O419" i="10" s="1"/>
  <c r="N418" i="10"/>
  <c r="S418" i="10" s="1"/>
  <c r="M418" i="10"/>
  <c r="R418" i="10" s="1"/>
  <c r="L418" i="10"/>
  <c r="Q418" i="10" s="1"/>
  <c r="K418" i="10"/>
  <c r="P418" i="10" s="1"/>
  <c r="J418" i="10"/>
  <c r="O418" i="10" s="1"/>
  <c r="N417" i="10"/>
  <c r="M417" i="10"/>
  <c r="L417" i="10"/>
  <c r="K417" i="10"/>
  <c r="J417" i="10"/>
  <c r="N412" i="10"/>
  <c r="S412" i="10" s="1"/>
  <c r="M412" i="10"/>
  <c r="R412" i="10" s="1"/>
  <c r="L412" i="10"/>
  <c r="Q412" i="10" s="1"/>
  <c r="K412" i="10"/>
  <c r="P412" i="10" s="1"/>
  <c r="J412" i="10"/>
  <c r="O412" i="10" s="1"/>
  <c r="N411" i="10"/>
  <c r="M411" i="10"/>
  <c r="L411" i="10"/>
  <c r="K411" i="10"/>
  <c r="J411" i="10"/>
  <c r="N406" i="10"/>
  <c r="S406" i="10" s="1"/>
  <c r="M406" i="10"/>
  <c r="R406" i="10" s="1"/>
  <c r="L406" i="10"/>
  <c r="Q406" i="10" s="1"/>
  <c r="K406" i="10"/>
  <c r="P406" i="10" s="1"/>
  <c r="J406" i="10"/>
  <c r="O406" i="10" s="1"/>
  <c r="N405" i="10"/>
  <c r="S405" i="10" s="1"/>
  <c r="M405" i="10"/>
  <c r="R405" i="10" s="1"/>
  <c r="L405" i="10"/>
  <c r="Q405" i="10" s="1"/>
  <c r="K405" i="10"/>
  <c r="P405" i="10" s="1"/>
  <c r="J405" i="10"/>
  <c r="O405" i="10" s="1"/>
  <c r="N404" i="10"/>
  <c r="S404" i="10" s="1"/>
  <c r="M404" i="10"/>
  <c r="R404" i="10" s="1"/>
  <c r="L404" i="10"/>
  <c r="Q404" i="10" s="1"/>
  <c r="K404" i="10"/>
  <c r="P404" i="10" s="1"/>
  <c r="J404" i="10"/>
  <c r="O404" i="10" s="1"/>
  <c r="N403" i="10"/>
  <c r="S403" i="10" s="1"/>
  <c r="M403" i="10"/>
  <c r="R403" i="10" s="1"/>
  <c r="L403" i="10"/>
  <c r="Q403" i="10" s="1"/>
  <c r="K403" i="10"/>
  <c r="P403" i="10" s="1"/>
  <c r="J403" i="10"/>
  <c r="O403" i="10" s="1"/>
  <c r="N402" i="10"/>
  <c r="M402" i="10"/>
  <c r="L402" i="10"/>
  <c r="K402" i="10"/>
  <c r="J402" i="10"/>
  <c r="N393" i="10"/>
  <c r="S393" i="10" s="1"/>
  <c r="M393" i="10"/>
  <c r="R393" i="10" s="1"/>
  <c r="L393" i="10"/>
  <c r="Q393" i="10" s="1"/>
  <c r="K393" i="10"/>
  <c r="P393" i="10" s="1"/>
  <c r="J393" i="10"/>
  <c r="O393" i="10" s="1"/>
  <c r="N392" i="10"/>
  <c r="S392" i="10" s="1"/>
  <c r="M392" i="10"/>
  <c r="R392" i="10" s="1"/>
  <c r="L392" i="10"/>
  <c r="Q392" i="10" s="1"/>
  <c r="K392" i="10"/>
  <c r="P392" i="10" s="1"/>
  <c r="J392" i="10"/>
  <c r="O392" i="10" s="1"/>
  <c r="N391" i="10"/>
  <c r="S391" i="10" s="1"/>
  <c r="M391" i="10"/>
  <c r="R391" i="10" s="1"/>
  <c r="L391" i="10"/>
  <c r="Q391" i="10" s="1"/>
  <c r="K391" i="10"/>
  <c r="P391" i="10" s="1"/>
  <c r="J391" i="10"/>
  <c r="O391" i="10" s="1"/>
  <c r="N390" i="10"/>
  <c r="S390" i="10" s="1"/>
  <c r="M390" i="10"/>
  <c r="R390" i="10" s="1"/>
  <c r="L390" i="10"/>
  <c r="Q390" i="10" s="1"/>
  <c r="K390" i="10"/>
  <c r="P390" i="10" s="1"/>
  <c r="J390" i="10"/>
  <c r="O390" i="10" s="1"/>
  <c r="N389" i="10"/>
  <c r="S389" i="10" s="1"/>
  <c r="M389" i="10"/>
  <c r="R389" i="10" s="1"/>
  <c r="L389" i="10"/>
  <c r="Q389" i="10" s="1"/>
  <c r="K389" i="10"/>
  <c r="P389" i="10" s="1"/>
  <c r="J389" i="10"/>
  <c r="O389" i="10" s="1"/>
  <c r="N388" i="10"/>
  <c r="S388" i="10" s="1"/>
  <c r="M388" i="10"/>
  <c r="R388" i="10" s="1"/>
  <c r="L388" i="10"/>
  <c r="Q388" i="10" s="1"/>
  <c r="K388" i="10"/>
  <c r="P388" i="10" s="1"/>
  <c r="J388" i="10"/>
  <c r="O388" i="10" s="1"/>
  <c r="N387" i="10"/>
  <c r="S387" i="10" s="1"/>
  <c r="M387" i="10"/>
  <c r="R387" i="10" s="1"/>
  <c r="L387" i="10"/>
  <c r="Q387" i="10" s="1"/>
  <c r="K387" i="10"/>
  <c r="P387" i="10" s="1"/>
  <c r="J387" i="10"/>
  <c r="O387" i="10" s="1"/>
  <c r="N386" i="10"/>
  <c r="S386" i="10" s="1"/>
  <c r="M386" i="10"/>
  <c r="R386" i="10" s="1"/>
  <c r="L386" i="10"/>
  <c r="Q386" i="10" s="1"/>
  <c r="K386" i="10"/>
  <c r="P386" i="10" s="1"/>
  <c r="J386" i="10"/>
  <c r="O386" i="10" s="1"/>
  <c r="N385" i="10"/>
  <c r="S385" i="10" s="1"/>
  <c r="M385" i="10"/>
  <c r="R385" i="10" s="1"/>
  <c r="L385" i="10"/>
  <c r="Q385" i="10" s="1"/>
  <c r="K385" i="10"/>
  <c r="P385" i="10" s="1"/>
  <c r="J385" i="10"/>
  <c r="O385" i="10" s="1"/>
  <c r="N384" i="10"/>
  <c r="S384" i="10" s="1"/>
  <c r="M384" i="10"/>
  <c r="R384" i="10" s="1"/>
  <c r="L384" i="10"/>
  <c r="Q384" i="10" s="1"/>
  <c r="K384" i="10"/>
  <c r="P384" i="10" s="1"/>
  <c r="J384" i="10"/>
  <c r="O384" i="10" s="1"/>
  <c r="N383" i="10"/>
  <c r="S383" i="10" s="1"/>
  <c r="M383" i="10"/>
  <c r="R383" i="10" s="1"/>
  <c r="L383" i="10"/>
  <c r="Q383" i="10" s="1"/>
  <c r="K383" i="10"/>
  <c r="P383" i="10" s="1"/>
  <c r="J383" i="10"/>
  <c r="O383" i="10" s="1"/>
  <c r="N382" i="10"/>
  <c r="S382" i="10" s="1"/>
  <c r="M382" i="10"/>
  <c r="R382" i="10" s="1"/>
  <c r="L382" i="10"/>
  <c r="Q382" i="10" s="1"/>
  <c r="K382" i="10"/>
  <c r="P382" i="10" s="1"/>
  <c r="J382" i="10"/>
  <c r="O382" i="10" s="1"/>
  <c r="N381" i="10"/>
  <c r="S381" i="10" s="1"/>
  <c r="M381" i="10"/>
  <c r="R381" i="10" s="1"/>
  <c r="L381" i="10"/>
  <c r="Q381" i="10" s="1"/>
  <c r="K381" i="10"/>
  <c r="P381" i="10" s="1"/>
  <c r="J381" i="10"/>
  <c r="O381" i="10" s="1"/>
  <c r="N380" i="10"/>
  <c r="S380" i="10" s="1"/>
  <c r="M380" i="10"/>
  <c r="R380" i="10" s="1"/>
  <c r="L380" i="10"/>
  <c r="Q380" i="10" s="1"/>
  <c r="K380" i="10"/>
  <c r="P380" i="10" s="1"/>
  <c r="J380" i="10"/>
  <c r="O380" i="10" s="1"/>
  <c r="N379" i="10"/>
  <c r="S379" i="10" s="1"/>
  <c r="M379" i="10"/>
  <c r="R379" i="10" s="1"/>
  <c r="L379" i="10"/>
  <c r="Q379" i="10" s="1"/>
  <c r="K379" i="10"/>
  <c r="P379" i="10" s="1"/>
  <c r="J379" i="10"/>
  <c r="O379" i="10" s="1"/>
  <c r="N378" i="10"/>
  <c r="S378" i="10" s="1"/>
  <c r="M378" i="10"/>
  <c r="R378" i="10" s="1"/>
  <c r="L378" i="10"/>
  <c r="Q378" i="10" s="1"/>
  <c r="K378" i="10"/>
  <c r="P378" i="10" s="1"/>
  <c r="J378" i="10"/>
  <c r="O378" i="10" s="1"/>
  <c r="N377" i="10"/>
  <c r="S377" i="10" s="1"/>
  <c r="M377" i="10"/>
  <c r="R377" i="10" s="1"/>
  <c r="L377" i="10"/>
  <c r="Q377" i="10" s="1"/>
  <c r="K377" i="10"/>
  <c r="P377" i="10" s="1"/>
  <c r="J377" i="10"/>
  <c r="O377" i="10" s="1"/>
  <c r="N376" i="10"/>
  <c r="S376" i="10" s="1"/>
  <c r="M376" i="10"/>
  <c r="R376" i="10" s="1"/>
  <c r="L376" i="10"/>
  <c r="Q376" i="10" s="1"/>
  <c r="K376" i="10"/>
  <c r="P376" i="10" s="1"/>
  <c r="J376" i="10"/>
  <c r="O376" i="10" s="1"/>
  <c r="N375" i="10"/>
  <c r="S375" i="10" s="1"/>
  <c r="M375" i="10"/>
  <c r="R375" i="10" s="1"/>
  <c r="L375" i="10"/>
  <c r="Q375" i="10" s="1"/>
  <c r="K375" i="10"/>
  <c r="P375" i="10" s="1"/>
  <c r="J375" i="10"/>
  <c r="O375" i="10" s="1"/>
  <c r="N374" i="10"/>
  <c r="S374" i="10" s="1"/>
  <c r="M374" i="10"/>
  <c r="R374" i="10" s="1"/>
  <c r="L374" i="10"/>
  <c r="Q374" i="10" s="1"/>
  <c r="K374" i="10"/>
  <c r="P374" i="10" s="1"/>
  <c r="J374" i="10"/>
  <c r="O374" i="10" s="1"/>
  <c r="N373" i="10"/>
  <c r="S373" i="10" s="1"/>
  <c r="M373" i="10"/>
  <c r="R373" i="10" s="1"/>
  <c r="L373" i="10"/>
  <c r="Q373" i="10" s="1"/>
  <c r="K373" i="10"/>
  <c r="P373" i="10" s="1"/>
  <c r="J373" i="10"/>
  <c r="O373" i="10" s="1"/>
  <c r="N372" i="10"/>
  <c r="S372" i="10" s="1"/>
  <c r="M372" i="10"/>
  <c r="R372" i="10" s="1"/>
  <c r="L372" i="10"/>
  <c r="Q372" i="10" s="1"/>
  <c r="K372" i="10"/>
  <c r="P372" i="10" s="1"/>
  <c r="J372" i="10"/>
  <c r="O372" i="10" s="1"/>
  <c r="N371" i="10"/>
  <c r="S371" i="10" s="1"/>
  <c r="M371" i="10"/>
  <c r="R371" i="10" s="1"/>
  <c r="L371" i="10"/>
  <c r="Q371" i="10" s="1"/>
  <c r="K371" i="10"/>
  <c r="P371" i="10" s="1"/>
  <c r="J371" i="10"/>
  <c r="O371" i="10" s="1"/>
  <c r="N370" i="10"/>
  <c r="S370" i="10" s="1"/>
  <c r="M370" i="10"/>
  <c r="R370" i="10" s="1"/>
  <c r="L370" i="10"/>
  <c r="Q370" i="10" s="1"/>
  <c r="K370" i="10"/>
  <c r="P370" i="10" s="1"/>
  <c r="J370" i="10"/>
  <c r="O370" i="10" s="1"/>
  <c r="N369" i="10"/>
  <c r="S369" i="10" s="1"/>
  <c r="M369" i="10"/>
  <c r="R369" i="10" s="1"/>
  <c r="L369" i="10"/>
  <c r="Q369" i="10" s="1"/>
  <c r="K369" i="10"/>
  <c r="P369" i="10" s="1"/>
  <c r="J369" i="10"/>
  <c r="O369" i="10" s="1"/>
  <c r="N368" i="10"/>
  <c r="S368" i="10" s="1"/>
  <c r="M368" i="10"/>
  <c r="R368" i="10" s="1"/>
  <c r="L368" i="10"/>
  <c r="Q368" i="10" s="1"/>
  <c r="K368" i="10"/>
  <c r="P368" i="10" s="1"/>
  <c r="J368" i="10"/>
  <c r="O368" i="10" s="1"/>
  <c r="N367" i="10"/>
  <c r="S367" i="10" s="1"/>
  <c r="M367" i="10"/>
  <c r="R367" i="10" s="1"/>
  <c r="L367" i="10"/>
  <c r="Q367" i="10" s="1"/>
  <c r="K367" i="10"/>
  <c r="P367" i="10" s="1"/>
  <c r="J367" i="10"/>
  <c r="O367" i="10" s="1"/>
  <c r="N366" i="10"/>
  <c r="S366" i="10" s="1"/>
  <c r="M366" i="10"/>
  <c r="R366" i="10" s="1"/>
  <c r="L366" i="10"/>
  <c r="Q366" i="10" s="1"/>
  <c r="K366" i="10"/>
  <c r="P366" i="10" s="1"/>
  <c r="J366" i="10"/>
  <c r="O366" i="10" s="1"/>
  <c r="N365" i="10"/>
  <c r="M365" i="10"/>
  <c r="L365" i="10"/>
  <c r="K365" i="10"/>
  <c r="J365" i="10"/>
  <c r="N360" i="10"/>
  <c r="S360" i="10" s="1"/>
  <c r="M360" i="10"/>
  <c r="R360" i="10" s="1"/>
  <c r="L360" i="10"/>
  <c r="Q360" i="10" s="1"/>
  <c r="K360" i="10"/>
  <c r="P360" i="10" s="1"/>
  <c r="J360" i="10"/>
  <c r="O360" i="10" s="1"/>
  <c r="N359" i="10"/>
  <c r="S359" i="10" s="1"/>
  <c r="M359" i="10"/>
  <c r="R359" i="10" s="1"/>
  <c r="L359" i="10"/>
  <c r="Q359" i="10" s="1"/>
  <c r="K359" i="10"/>
  <c r="P359" i="10" s="1"/>
  <c r="J359" i="10"/>
  <c r="O359" i="10" s="1"/>
  <c r="N358" i="10"/>
  <c r="S358" i="10" s="1"/>
  <c r="M358" i="10"/>
  <c r="R358" i="10" s="1"/>
  <c r="L358" i="10"/>
  <c r="Q358" i="10" s="1"/>
  <c r="K358" i="10"/>
  <c r="P358" i="10" s="1"/>
  <c r="J358" i="10"/>
  <c r="O358" i="10" s="1"/>
  <c r="N357" i="10"/>
  <c r="S357" i="10" s="1"/>
  <c r="M357" i="10"/>
  <c r="R357" i="10" s="1"/>
  <c r="L357" i="10"/>
  <c r="Q357" i="10" s="1"/>
  <c r="K357" i="10"/>
  <c r="P357" i="10" s="1"/>
  <c r="J357" i="10"/>
  <c r="O357" i="10" s="1"/>
  <c r="N356" i="10"/>
  <c r="S356" i="10" s="1"/>
  <c r="M356" i="10"/>
  <c r="R356" i="10" s="1"/>
  <c r="L356" i="10"/>
  <c r="Q356" i="10" s="1"/>
  <c r="K356" i="10"/>
  <c r="P356" i="10" s="1"/>
  <c r="J356" i="10"/>
  <c r="O356" i="10" s="1"/>
  <c r="N355" i="10"/>
  <c r="S355" i="10" s="1"/>
  <c r="M355" i="10"/>
  <c r="R355" i="10" s="1"/>
  <c r="L355" i="10"/>
  <c r="Q355" i="10" s="1"/>
  <c r="K355" i="10"/>
  <c r="P355" i="10" s="1"/>
  <c r="J355" i="10"/>
  <c r="O355" i="10" s="1"/>
  <c r="N354" i="10"/>
  <c r="S354" i="10" s="1"/>
  <c r="M354" i="10"/>
  <c r="R354" i="10" s="1"/>
  <c r="L354" i="10"/>
  <c r="Q354" i="10" s="1"/>
  <c r="K354" i="10"/>
  <c r="P354" i="10" s="1"/>
  <c r="J354" i="10"/>
  <c r="O354" i="10" s="1"/>
  <c r="N353" i="10"/>
  <c r="S353" i="10" s="1"/>
  <c r="M353" i="10"/>
  <c r="R353" i="10" s="1"/>
  <c r="L353" i="10"/>
  <c r="Q353" i="10" s="1"/>
  <c r="K353" i="10"/>
  <c r="P353" i="10" s="1"/>
  <c r="J353" i="10"/>
  <c r="O353" i="10" s="1"/>
  <c r="N352" i="10"/>
  <c r="S352" i="10" s="1"/>
  <c r="M352" i="10"/>
  <c r="R352" i="10" s="1"/>
  <c r="L352" i="10"/>
  <c r="Q352" i="10" s="1"/>
  <c r="K352" i="10"/>
  <c r="P352" i="10" s="1"/>
  <c r="J352" i="10"/>
  <c r="O352" i="10" s="1"/>
  <c r="N351" i="10"/>
  <c r="S351" i="10" s="1"/>
  <c r="M351" i="10"/>
  <c r="R351" i="10" s="1"/>
  <c r="L351" i="10"/>
  <c r="Q351" i="10" s="1"/>
  <c r="K351" i="10"/>
  <c r="P351" i="10" s="1"/>
  <c r="J351" i="10"/>
  <c r="O351" i="10" s="1"/>
  <c r="N350" i="10"/>
  <c r="S350" i="10" s="1"/>
  <c r="M350" i="10"/>
  <c r="R350" i="10" s="1"/>
  <c r="L350" i="10"/>
  <c r="Q350" i="10" s="1"/>
  <c r="K350" i="10"/>
  <c r="P350" i="10" s="1"/>
  <c r="J350" i="10"/>
  <c r="O350" i="10" s="1"/>
  <c r="N349" i="10"/>
  <c r="S349" i="10" s="1"/>
  <c r="M349" i="10"/>
  <c r="R349" i="10" s="1"/>
  <c r="L349" i="10"/>
  <c r="Q349" i="10" s="1"/>
  <c r="K349" i="10"/>
  <c r="P349" i="10" s="1"/>
  <c r="J349" i="10"/>
  <c r="O349" i="10" s="1"/>
  <c r="N348" i="10"/>
  <c r="M348" i="10"/>
  <c r="L348" i="10"/>
  <c r="K348" i="10"/>
  <c r="J348" i="10"/>
  <c r="N344" i="10"/>
  <c r="S344" i="10" s="1"/>
  <c r="M344" i="10"/>
  <c r="R344" i="10" s="1"/>
  <c r="L344" i="10"/>
  <c r="Q344" i="10" s="1"/>
  <c r="K344" i="10"/>
  <c r="P344" i="10" s="1"/>
  <c r="J344" i="10"/>
  <c r="O344" i="10" s="1"/>
  <c r="N343" i="10"/>
  <c r="S343" i="10" s="1"/>
  <c r="M343" i="10"/>
  <c r="R343" i="10" s="1"/>
  <c r="L343" i="10"/>
  <c r="Q343" i="10" s="1"/>
  <c r="K343" i="10"/>
  <c r="P343" i="10" s="1"/>
  <c r="J343" i="10"/>
  <c r="O343" i="10" s="1"/>
  <c r="N342" i="10"/>
  <c r="S342" i="10" s="1"/>
  <c r="M342" i="10"/>
  <c r="R342" i="10" s="1"/>
  <c r="L342" i="10"/>
  <c r="Q342" i="10" s="1"/>
  <c r="K342" i="10"/>
  <c r="P342" i="10" s="1"/>
  <c r="J342" i="10"/>
  <c r="O342" i="10" s="1"/>
  <c r="N341" i="10"/>
  <c r="S341" i="10" s="1"/>
  <c r="M341" i="10"/>
  <c r="R341" i="10" s="1"/>
  <c r="L341" i="10"/>
  <c r="Q341" i="10" s="1"/>
  <c r="K341" i="10"/>
  <c r="P341" i="10" s="1"/>
  <c r="J341" i="10"/>
  <c r="O341" i="10" s="1"/>
  <c r="N340" i="10"/>
  <c r="M340" i="10"/>
  <c r="L340" i="10"/>
  <c r="K340" i="10"/>
  <c r="J340" i="10"/>
  <c r="N337" i="10"/>
  <c r="S337" i="10" s="1"/>
  <c r="M337" i="10"/>
  <c r="R337" i="10" s="1"/>
  <c r="L337" i="10"/>
  <c r="Q337" i="10" s="1"/>
  <c r="K337" i="10"/>
  <c r="P337" i="10" s="1"/>
  <c r="J337" i="10"/>
  <c r="O337" i="10" s="1"/>
  <c r="N336" i="10"/>
  <c r="S336" i="10" s="1"/>
  <c r="M336" i="10"/>
  <c r="R336" i="10" s="1"/>
  <c r="L336" i="10"/>
  <c r="Q336" i="10" s="1"/>
  <c r="K336" i="10"/>
  <c r="P336" i="10" s="1"/>
  <c r="J336" i="10"/>
  <c r="O336" i="10" s="1"/>
  <c r="N335" i="10"/>
  <c r="M335" i="10"/>
  <c r="L335" i="10"/>
  <c r="K335" i="10"/>
  <c r="J335" i="10"/>
  <c r="N333" i="10"/>
  <c r="S333" i="10" s="1"/>
  <c r="M333" i="10"/>
  <c r="R333" i="10" s="1"/>
  <c r="L333" i="10"/>
  <c r="Q333" i="10" s="1"/>
  <c r="K333" i="10"/>
  <c r="P333" i="10" s="1"/>
  <c r="J333" i="10"/>
  <c r="O333" i="10" s="1"/>
  <c r="N332" i="10"/>
  <c r="M332" i="10"/>
  <c r="L332" i="10"/>
  <c r="K332" i="10"/>
  <c r="J332" i="10"/>
  <c r="N329" i="10"/>
  <c r="S329" i="10" s="1"/>
  <c r="M329" i="10"/>
  <c r="R329" i="10" s="1"/>
  <c r="L329" i="10"/>
  <c r="Q329" i="10" s="1"/>
  <c r="K329" i="10"/>
  <c r="P329" i="10" s="1"/>
  <c r="J329" i="10"/>
  <c r="O329" i="10" s="1"/>
  <c r="N328" i="10"/>
  <c r="S328" i="10" s="1"/>
  <c r="M328" i="10"/>
  <c r="R328" i="10" s="1"/>
  <c r="L328" i="10"/>
  <c r="Q328" i="10" s="1"/>
  <c r="K328" i="10"/>
  <c r="P328" i="10" s="1"/>
  <c r="J328" i="10"/>
  <c r="O328" i="10" s="1"/>
  <c r="N327" i="10"/>
  <c r="S327" i="10" s="1"/>
  <c r="M327" i="10"/>
  <c r="R327" i="10" s="1"/>
  <c r="L327" i="10"/>
  <c r="Q327" i="10" s="1"/>
  <c r="K327" i="10"/>
  <c r="P327" i="10" s="1"/>
  <c r="J327" i="10"/>
  <c r="O327" i="10" s="1"/>
  <c r="N326" i="10"/>
  <c r="S326" i="10" s="1"/>
  <c r="M326" i="10"/>
  <c r="R326" i="10" s="1"/>
  <c r="L326" i="10"/>
  <c r="Q326" i="10" s="1"/>
  <c r="K326" i="10"/>
  <c r="P326" i="10" s="1"/>
  <c r="J326" i="10"/>
  <c r="O326" i="10" s="1"/>
  <c r="N325" i="10"/>
  <c r="S325" i="10" s="1"/>
  <c r="M325" i="10"/>
  <c r="R325" i="10" s="1"/>
  <c r="L325" i="10"/>
  <c r="Q325" i="10" s="1"/>
  <c r="K325" i="10"/>
  <c r="P325" i="10" s="1"/>
  <c r="J325" i="10"/>
  <c r="O325" i="10" s="1"/>
  <c r="N324" i="10"/>
  <c r="S324" i="10" s="1"/>
  <c r="M324" i="10"/>
  <c r="R324" i="10" s="1"/>
  <c r="L324" i="10"/>
  <c r="Q324" i="10" s="1"/>
  <c r="K324" i="10"/>
  <c r="P324" i="10" s="1"/>
  <c r="J324" i="10"/>
  <c r="O324" i="10" s="1"/>
  <c r="N323" i="10"/>
  <c r="S323" i="10" s="1"/>
  <c r="M323" i="10"/>
  <c r="R323" i="10" s="1"/>
  <c r="L323" i="10"/>
  <c r="Q323" i="10" s="1"/>
  <c r="K323" i="10"/>
  <c r="P323" i="10" s="1"/>
  <c r="J323" i="10"/>
  <c r="O323" i="10" s="1"/>
  <c r="N322" i="10"/>
  <c r="M322" i="10"/>
  <c r="L322" i="10"/>
  <c r="K322" i="10"/>
  <c r="J322" i="10"/>
  <c r="N320" i="10"/>
  <c r="S320" i="10" s="1"/>
  <c r="M320" i="10"/>
  <c r="R320" i="10" s="1"/>
  <c r="L320" i="10"/>
  <c r="Q320" i="10" s="1"/>
  <c r="K320" i="10"/>
  <c r="P320" i="10" s="1"/>
  <c r="J320" i="10"/>
  <c r="O320" i="10" s="1"/>
  <c r="N319" i="10"/>
  <c r="S319" i="10" s="1"/>
  <c r="M319" i="10"/>
  <c r="R319" i="10" s="1"/>
  <c r="L319" i="10"/>
  <c r="Q319" i="10" s="1"/>
  <c r="K319" i="10"/>
  <c r="P319" i="10" s="1"/>
  <c r="J319" i="10"/>
  <c r="O319" i="10" s="1"/>
  <c r="N318" i="10"/>
  <c r="S318" i="10" s="1"/>
  <c r="M318" i="10"/>
  <c r="R318" i="10" s="1"/>
  <c r="L318" i="10"/>
  <c r="Q318" i="10" s="1"/>
  <c r="K318" i="10"/>
  <c r="P318" i="10" s="1"/>
  <c r="J318" i="10"/>
  <c r="O318" i="10" s="1"/>
  <c r="N317" i="10"/>
  <c r="S317" i="10" s="1"/>
  <c r="M317" i="10"/>
  <c r="R317" i="10" s="1"/>
  <c r="L317" i="10"/>
  <c r="Q317" i="10" s="1"/>
  <c r="K317" i="10"/>
  <c r="P317" i="10" s="1"/>
  <c r="J317" i="10"/>
  <c r="O317" i="10" s="1"/>
  <c r="N316" i="10"/>
  <c r="M316" i="10"/>
  <c r="L316" i="10"/>
  <c r="K316" i="10"/>
  <c r="J316" i="10"/>
  <c r="N312" i="10"/>
  <c r="S312" i="10" s="1"/>
  <c r="M312" i="10"/>
  <c r="R312" i="10" s="1"/>
  <c r="L312" i="10"/>
  <c r="Q312" i="10" s="1"/>
  <c r="K312" i="10"/>
  <c r="P312" i="10" s="1"/>
  <c r="J312" i="10"/>
  <c r="O312" i="10" s="1"/>
  <c r="N311" i="10"/>
  <c r="S311" i="10" s="1"/>
  <c r="M311" i="10"/>
  <c r="R311" i="10" s="1"/>
  <c r="L311" i="10"/>
  <c r="Q311" i="10" s="1"/>
  <c r="K311" i="10"/>
  <c r="P311" i="10" s="1"/>
  <c r="J311" i="10"/>
  <c r="O311" i="10" s="1"/>
  <c r="N310" i="10"/>
  <c r="S310" i="10" s="1"/>
  <c r="M310" i="10"/>
  <c r="R310" i="10" s="1"/>
  <c r="L310" i="10"/>
  <c r="Q310" i="10" s="1"/>
  <c r="K310" i="10"/>
  <c r="P310" i="10" s="1"/>
  <c r="J310" i="10"/>
  <c r="O310" i="10" s="1"/>
  <c r="N309" i="10"/>
  <c r="S309" i="10" s="1"/>
  <c r="M309" i="10"/>
  <c r="R309" i="10" s="1"/>
  <c r="L309" i="10"/>
  <c r="Q309" i="10" s="1"/>
  <c r="K309" i="10"/>
  <c r="P309" i="10" s="1"/>
  <c r="J309" i="10"/>
  <c r="O309" i="10" s="1"/>
  <c r="N308" i="10"/>
  <c r="S308" i="10" s="1"/>
  <c r="M308" i="10"/>
  <c r="R308" i="10" s="1"/>
  <c r="L308" i="10"/>
  <c r="Q308" i="10" s="1"/>
  <c r="K308" i="10"/>
  <c r="P308" i="10" s="1"/>
  <c r="J308" i="10"/>
  <c r="O308" i="10" s="1"/>
  <c r="N307" i="10"/>
  <c r="S307" i="10" s="1"/>
  <c r="M307" i="10"/>
  <c r="R307" i="10" s="1"/>
  <c r="L307" i="10"/>
  <c r="Q307" i="10" s="1"/>
  <c r="K307" i="10"/>
  <c r="P307" i="10" s="1"/>
  <c r="J307" i="10"/>
  <c r="O307" i="10" s="1"/>
  <c r="N306" i="10"/>
  <c r="S306" i="10" s="1"/>
  <c r="M306" i="10"/>
  <c r="R306" i="10" s="1"/>
  <c r="L306" i="10"/>
  <c r="Q306" i="10" s="1"/>
  <c r="K306" i="10"/>
  <c r="P306" i="10" s="1"/>
  <c r="J306" i="10"/>
  <c r="O306" i="10" s="1"/>
  <c r="N305" i="10"/>
  <c r="S305" i="10" s="1"/>
  <c r="M305" i="10"/>
  <c r="R305" i="10" s="1"/>
  <c r="L305" i="10"/>
  <c r="Q305" i="10" s="1"/>
  <c r="K305" i="10"/>
  <c r="P305" i="10" s="1"/>
  <c r="J305" i="10"/>
  <c r="O305" i="10" s="1"/>
  <c r="N304" i="10"/>
  <c r="S304" i="10" s="1"/>
  <c r="M304" i="10"/>
  <c r="R304" i="10" s="1"/>
  <c r="L304" i="10"/>
  <c r="Q304" i="10" s="1"/>
  <c r="K304" i="10"/>
  <c r="P304" i="10" s="1"/>
  <c r="J304" i="10"/>
  <c r="O304" i="10" s="1"/>
  <c r="N303" i="10"/>
  <c r="S303" i="10" s="1"/>
  <c r="M303" i="10"/>
  <c r="R303" i="10" s="1"/>
  <c r="L303" i="10"/>
  <c r="Q303" i="10" s="1"/>
  <c r="K303" i="10"/>
  <c r="P303" i="10" s="1"/>
  <c r="J303" i="10"/>
  <c r="O303" i="10" s="1"/>
  <c r="N302" i="10"/>
  <c r="S302" i="10" s="1"/>
  <c r="M302" i="10"/>
  <c r="R302" i="10" s="1"/>
  <c r="L302" i="10"/>
  <c r="Q302" i="10" s="1"/>
  <c r="K302" i="10"/>
  <c r="P302" i="10" s="1"/>
  <c r="J302" i="10"/>
  <c r="O302" i="10" s="1"/>
  <c r="N301" i="10"/>
  <c r="S301" i="10" s="1"/>
  <c r="M301" i="10"/>
  <c r="R301" i="10" s="1"/>
  <c r="L301" i="10"/>
  <c r="Q301" i="10" s="1"/>
  <c r="K301" i="10"/>
  <c r="P301" i="10" s="1"/>
  <c r="J301" i="10"/>
  <c r="O301" i="10" s="1"/>
  <c r="N300" i="10"/>
  <c r="S300" i="10" s="1"/>
  <c r="M300" i="10"/>
  <c r="R300" i="10" s="1"/>
  <c r="L300" i="10"/>
  <c r="Q300" i="10" s="1"/>
  <c r="K300" i="10"/>
  <c r="P300" i="10" s="1"/>
  <c r="J300" i="10"/>
  <c r="O300" i="10" s="1"/>
  <c r="N299" i="10"/>
  <c r="S299" i="10" s="1"/>
  <c r="M299" i="10"/>
  <c r="R299" i="10" s="1"/>
  <c r="L299" i="10"/>
  <c r="Q299" i="10" s="1"/>
  <c r="K299" i="10"/>
  <c r="P299" i="10" s="1"/>
  <c r="J299" i="10"/>
  <c r="O299" i="10" s="1"/>
  <c r="N298" i="10"/>
  <c r="S298" i="10" s="1"/>
  <c r="M298" i="10"/>
  <c r="R298" i="10" s="1"/>
  <c r="L298" i="10"/>
  <c r="Q298" i="10" s="1"/>
  <c r="K298" i="10"/>
  <c r="P298" i="10" s="1"/>
  <c r="J298" i="10"/>
  <c r="O298" i="10" s="1"/>
  <c r="N297" i="10"/>
  <c r="S297" i="10" s="1"/>
  <c r="M297" i="10"/>
  <c r="R297" i="10" s="1"/>
  <c r="L297" i="10"/>
  <c r="Q297" i="10" s="1"/>
  <c r="K297" i="10"/>
  <c r="P297" i="10" s="1"/>
  <c r="J297" i="10"/>
  <c r="O297" i="10" s="1"/>
  <c r="N296" i="10"/>
  <c r="S296" i="10" s="1"/>
  <c r="M296" i="10"/>
  <c r="R296" i="10" s="1"/>
  <c r="L296" i="10"/>
  <c r="Q296" i="10" s="1"/>
  <c r="K296" i="10"/>
  <c r="P296" i="10" s="1"/>
  <c r="J296" i="10"/>
  <c r="O296" i="10" s="1"/>
  <c r="N295" i="10"/>
  <c r="S295" i="10" s="1"/>
  <c r="M295" i="10"/>
  <c r="R295" i="10" s="1"/>
  <c r="L295" i="10"/>
  <c r="Q295" i="10" s="1"/>
  <c r="K295" i="10"/>
  <c r="P295" i="10" s="1"/>
  <c r="J295" i="10"/>
  <c r="O295" i="10" s="1"/>
  <c r="N294" i="10"/>
  <c r="S294" i="10" s="1"/>
  <c r="M294" i="10"/>
  <c r="R294" i="10" s="1"/>
  <c r="L294" i="10"/>
  <c r="Q294" i="10" s="1"/>
  <c r="K294" i="10"/>
  <c r="P294" i="10" s="1"/>
  <c r="J294" i="10"/>
  <c r="O294" i="10" s="1"/>
  <c r="N293" i="10"/>
  <c r="S293" i="10" s="1"/>
  <c r="M293" i="10"/>
  <c r="R293" i="10" s="1"/>
  <c r="L293" i="10"/>
  <c r="Q293" i="10" s="1"/>
  <c r="K293" i="10"/>
  <c r="P293" i="10" s="1"/>
  <c r="J293" i="10"/>
  <c r="O293" i="10" s="1"/>
  <c r="N292" i="10"/>
  <c r="S292" i="10" s="1"/>
  <c r="M292" i="10"/>
  <c r="R292" i="10" s="1"/>
  <c r="L292" i="10"/>
  <c r="Q292" i="10" s="1"/>
  <c r="K292" i="10"/>
  <c r="P292" i="10" s="1"/>
  <c r="J292" i="10"/>
  <c r="O292" i="10" s="1"/>
  <c r="N291" i="10"/>
  <c r="S291" i="10" s="1"/>
  <c r="M291" i="10"/>
  <c r="R291" i="10" s="1"/>
  <c r="L291" i="10"/>
  <c r="Q291" i="10" s="1"/>
  <c r="K291" i="10"/>
  <c r="P291" i="10" s="1"/>
  <c r="J291" i="10"/>
  <c r="O291" i="10" s="1"/>
  <c r="N290" i="10"/>
  <c r="S290" i="10" s="1"/>
  <c r="M290" i="10"/>
  <c r="R290" i="10" s="1"/>
  <c r="L290" i="10"/>
  <c r="Q290" i="10" s="1"/>
  <c r="K290" i="10"/>
  <c r="P290" i="10" s="1"/>
  <c r="J290" i="10"/>
  <c r="O290" i="10" s="1"/>
  <c r="N289" i="10"/>
  <c r="S289" i="10" s="1"/>
  <c r="M289" i="10"/>
  <c r="R289" i="10" s="1"/>
  <c r="L289" i="10"/>
  <c r="Q289" i="10" s="1"/>
  <c r="K289" i="10"/>
  <c r="P289" i="10" s="1"/>
  <c r="J289" i="10"/>
  <c r="O289" i="10" s="1"/>
  <c r="N288" i="10"/>
  <c r="S288" i="10" s="1"/>
  <c r="M288" i="10"/>
  <c r="R288" i="10" s="1"/>
  <c r="L288" i="10"/>
  <c r="Q288" i="10" s="1"/>
  <c r="K288" i="10"/>
  <c r="P288" i="10" s="1"/>
  <c r="J288" i="10"/>
  <c r="O288" i="10" s="1"/>
  <c r="N287" i="10"/>
  <c r="S287" i="10" s="1"/>
  <c r="M287" i="10"/>
  <c r="R287" i="10" s="1"/>
  <c r="L287" i="10"/>
  <c r="Q287" i="10" s="1"/>
  <c r="K287" i="10"/>
  <c r="P287" i="10" s="1"/>
  <c r="J287" i="10"/>
  <c r="O287" i="10" s="1"/>
  <c r="N286" i="10"/>
  <c r="S286" i="10" s="1"/>
  <c r="M286" i="10"/>
  <c r="R286" i="10" s="1"/>
  <c r="L286" i="10"/>
  <c r="Q286" i="10" s="1"/>
  <c r="K286" i="10"/>
  <c r="P286" i="10" s="1"/>
  <c r="J286" i="10"/>
  <c r="O286" i="10" s="1"/>
  <c r="N285" i="10"/>
  <c r="S285" i="10" s="1"/>
  <c r="M285" i="10"/>
  <c r="R285" i="10" s="1"/>
  <c r="L285" i="10"/>
  <c r="Q285" i="10" s="1"/>
  <c r="K285" i="10"/>
  <c r="P285" i="10" s="1"/>
  <c r="J285" i="10"/>
  <c r="O285" i="10" s="1"/>
  <c r="N284" i="10"/>
  <c r="S284" i="10" s="1"/>
  <c r="M284" i="10"/>
  <c r="R284" i="10" s="1"/>
  <c r="L284" i="10"/>
  <c r="Q284" i="10" s="1"/>
  <c r="K284" i="10"/>
  <c r="P284" i="10" s="1"/>
  <c r="J284" i="10"/>
  <c r="O284" i="10" s="1"/>
  <c r="N283" i="10"/>
  <c r="S283" i="10" s="1"/>
  <c r="M283" i="10"/>
  <c r="R283" i="10" s="1"/>
  <c r="L283" i="10"/>
  <c r="Q283" i="10" s="1"/>
  <c r="K283" i="10"/>
  <c r="P283" i="10" s="1"/>
  <c r="J283" i="10"/>
  <c r="O283" i="10" s="1"/>
  <c r="N282" i="10"/>
  <c r="S282" i="10" s="1"/>
  <c r="M282" i="10"/>
  <c r="R282" i="10" s="1"/>
  <c r="L282" i="10"/>
  <c r="Q282" i="10" s="1"/>
  <c r="K282" i="10"/>
  <c r="P282" i="10" s="1"/>
  <c r="J282" i="10"/>
  <c r="O282" i="10" s="1"/>
  <c r="N281" i="10"/>
  <c r="S281" i="10" s="1"/>
  <c r="M281" i="10"/>
  <c r="R281" i="10" s="1"/>
  <c r="L281" i="10"/>
  <c r="Q281" i="10" s="1"/>
  <c r="K281" i="10"/>
  <c r="P281" i="10" s="1"/>
  <c r="J281" i="10"/>
  <c r="O281" i="10" s="1"/>
  <c r="N280" i="10"/>
  <c r="S280" i="10" s="1"/>
  <c r="M280" i="10"/>
  <c r="R280" i="10" s="1"/>
  <c r="L280" i="10"/>
  <c r="Q280" i="10" s="1"/>
  <c r="K280" i="10"/>
  <c r="P280" i="10" s="1"/>
  <c r="J280" i="10"/>
  <c r="O280" i="10" s="1"/>
  <c r="N279" i="10"/>
  <c r="S279" i="10" s="1"/>
  <c r="M279" i="10"/>
  <c r="R279" i="10" s="1"/>
  <c r="L279" i="10"/>
  <c r="Q279" i="10" s="1"/>
  <c r="K279" i="10"/>
  <c r="P279" i="10" s="1"/>
  <c r="J279" i="10"/>
  <c r="O279" i="10" s="1"/>
  <c r="N278" i="10"/>
  <c r="S278" i="10" s="1"/>
  <c r="M278" i="10"/>
  <c r="R278" i="10" s="1"/>
  <c r="L278" i="10"/>
  <c r="Q278" i="10" s="1"/>
  <c r="K278" i="10"/>
  <c r="P278" i="10" s="1"/>
  <c r="J278" i="10"/>
  <c r="O278" i="10" s="1"/>
  <c r="N277" i="10"/>
  <c r="M277" i="10"/>
  <c r="L277" i="10"/>
  <c r="K277" i="10"/>
  <c r="J277" i="10"/>
  <c r="N275" i="10"/>
  <c r="S275" i="10" s="1"/>
  <c r="M275" i="10"/>
  <c r="R275" i="10" s="1"/>
  <c r="L275" i="10"/>
  <c r="Q275" i="10" s="1"/>
  <c r="K275" i="10"/>
  <c r="P275" i="10" s="1"/>
  <c r="J275" i="10"/>
  <c r="O275" i="10" s="1"/>
  <c r="N274" i="10"/>
  <c r="S274" i="10" s="1"/>
  <c r="M274" i="10"/>
  <c r="R274" i="10" s="1"/>
  <c r="L274" i="10"/>
  <c r="Q274" i="10" s="1"/>
  <c r="K274" i="10"/>
  <c r="P274" i="10" s="1"/>
  <c r="J274" i="10"/>
  <c r="O274" i="10" s="1"/>
  <c r="N273" i="10"/>
  <c r="S273" i="10" s="1"/>
  <c r="M273" i="10"/>
  <c r="R273" i="10" s="1"/>
  <c r="L273" i="10"/>
  <c r="Q273" i="10" s="1"/>
  <c r="K273" i="10"/>
  <c r="P273" i="10" s="1"/>
  <c r="J273" i="10"/>
  <c r="O273" i="10" s="1"/>
  <c r="N272" i="10"/>
  <c r="S272" i="10" s="1"/>
  <c r="M272" i="10"/>
  <c r="R272" i="10" s="1"/>
  <c r="L272" i="10"/>
  <c r="Q272" i="10" s="1"/>
  <c r="K272" i="10"/>
  <c r="P272" i="10" s="1"/>
  <c r="J272" i="10"/>
  <c r="O272" i="10" s="1"/>
  <c r="N271" i="10"/>
  <c r="S271" i="10" s="1"/>
  <c r="M271" i="10"/>
  <c r="R271" i="10" s="1"/>
  <c r="L271" i="10"/>
  <c r="Q271" i="10" s="1"/>
  <c r="K271" i="10"/>
  <c r="P271" i="10" s="1"/>
  <c r="J271" i="10"/>
  <c r="O271" i="10" s="1"/>
  <c r="N270" i="10"/>
  <c r="S270" i="10" s="1"/>
  <c r="M270" i="10"/>
  <c r="R270" i="10" s="1"/>
  <c r="L270" i="10"/>
  <c r="Q270" i="10" s="1"/>
  <c r="K270" i="10"/>
  <c r="P270" i="10" s="1"/>
  <c r="J270" i="10"/>
  <c r="O270" i="10" s="1"/>
  <c r="N269" i="10"/>
  <c r="S269" i="10" s="1"/>
  <c r="M269" i="10"/>
  <c r="R269" i="10" s="1"/>
  <c r="L269" i="10"/>
  <c r="Q269" i="10" s="1"/>
  <c r="K269" i="10"/>
  <c r="P269" i="10" s="1"/>
  <c r="J269" i="10"/>
  <c r="O269" i="10" s="1"/>
  <c r="N268" i="10"/>
  <c r="M268" i="10"/>
  <c r="L268" i="10"/>
  <c r="K268" i="10"/>
  <c r="J268" i="10"/>
  <c r="N266" i="10"/>
  <c r="S266" i="10" s="1"/>
  <c r="M266" i="10"/>
  <c r="R266" i="10" s="1"/>
  <c r="L266" i="10"/>
  <c r="Q266" i="10" s="1"/>
  <c r="K266" i="10"/>
  <c r="P266" i="10" s="1"/>
  <c r="J266" i="10"/>
  <c r="O266" i="10" s="1"/>
  <c r="N264" i="10"/>
  <c r="S264" i="10" s="1"/>
  <c r="M264" i="10"/>
  <c r="R264" i="10" s="1"/>
  <c r="L264" i="10"/>
  <c r="Q264" i="10" s="1"/>
  <c r="K264" i="10"/>
  <c r="P264" i="10" s="1"/>
  <c r="J264" i="10"/>
  <c r="O264" i="10" s="1"/>
  <c r="N263" i="10"/>
  <c r="S263" i="10" s="1"/>
  <c r="M263" i="10"/>
  <c r="R263" i="10" s="1"/>
  <c r="L263" i="10"/>
  <c r="Q263" i="10" s="1"/>
  <c r="K263" i="10"/>
  <c r="P263" i="10" s="1"/>
  <c r="J263" i="10"/>
  <c r="O263" i="10" s="1"/>
  <c r="N262" i="10"/>
  <c r="S262" i="10" s="1"/>
  <c r="M262" i="10"/>
  <c r="R262" i="10" s="1"/>
  <c r="L262" i="10"/>
  <c r="Q262" i="10" s="1"/>
  <c r="K262" i="10"/>
  <c r="P262" i="10" s="1"/>
  <c r="J262" i="10"/>
  <c r="O262" i="10" s="1"/>
  <c r="N261" i="10"/>
  <c r="S261" i="10" s="1"/>
  <c r="M261" i="10"/>
  <c r="R261" i="10" s="1"/>
  <c r="L261" i="10"/>
  <c r="Q261" i="10" s="1"/>
  <c r="K261" i="10"/>
  <c r="P261" i="10" s="1"/>
  <c r="J261" i="10"/>
  <c r="O261" i="10" s="1"/>
  <c r="N260" i="10"/>
  <c r="M260" i="10"/>
  <c r="L260" i="10"/>
  <c r="K260" i="10"/>
  <c r="J260" i="10"/>
  <c r="N255" i="10"/>
  <c r="S255" i="10" s="1"/>
  <c r="M255" i="10"/>
  <c r="R255" i="10" s="1"/>
  <c r="L255" i="10"/>
  <c r="Q255" i="10" s="1"/>
  <c r="K255" i="10"/>
  <c r="P255" i="10" s="1"/>
  <c r="J255" i="10"/>
  <c r="O255" i="10" s="1"/>
  <c r="N254" i="10"/>
  <c r="S254" i="10" s="1"/>
  <c r="M254" i="10"/>
  <c r="R254" i="10" s="1"/>
  <c r="L254" i="10"/>
  <c r="Q254" i="10" s="1"/>
  <c r="K254" i="10"/>
  <c r="P254" i="10" s="1"/>
  <c r="J254" i="10"/>
  <c r="O254" i="10" s="1"/>
  <c r="N253" i="10"/>
  <c r="S253" i="10" s="1"/>
  <c r="M253" i="10"/>
  <c r="R253" i="10" s="1"/>
  <c r="L253" i="10"/>
  <c r="Q253" i="10" s="1"/>
  <c r="K253" i="10"/>
  <c r="P253" i="10" s="1"/>
  <c r="J253" i="10"/>
  <c r="O253" i="10" s="1"/>
  <c r="N252" i="10"/>
  <c r="S252" i="10" s="1"/>
  <c r="M252" i="10"/>
  <c r="R252" i="10" s="1"/>
  <c r="L252" i="10"/>
  <c r="Q252" i="10" s="1"/>
  <c r="K252" i="10"/>
  <c r="P252" i="10" s="1"/>
  <c r="J252" i="10"/>
  <c r="O252" i="10" s="1"/>
  <c r="N251" i="10"/>
  <c r="S251" i="10" s="1"/>
  <c r="M251" i="10"/>
  <c r="R251" i="10" s="1"/>
  <c r="L251" i="10"/>
  <c r="Q251" i="10" s="1"/>
  <c r="K251" i="10"/>
  <c r="P251" i="10" s="1"/>
  <c r="J251" i="10"/>
  <c r="O251" i="10" s="1"/>
  <c r="N250" i="10"/>
  <c r="S250" i="10" s="1"/>
  <c r="M250" i="10"/>
  <c r="R250" i="10" s="1"/>
  <c r="L250" i="10"/>
  <c r="Q250" i="10" s="1"/>
  <c r="K250" i="10"/>
  <c r="P250" i="10" s="1"/>
  <c r="J250" i="10"/>
  <c r="O250" i="10" s="1"/>
  <c r="N249" i="10"/>
  <c r="M249" i="10"/>
  <c r="L249" i="10"/>
  <c r="K249" i="10"/>
  <c r="J249" i="10"/>
  <c r="N245" i="10"/>
  <c r="S245" i="10" s="1"/>
  <c r="M245" i="10"/>
  <c r="R245" i="10" s="1"/>
  <c r="L245" i="10"/>
  <c r="Q245" i="10" s="1"/>
  <c r="K245" i="10"/>
  <c r="P245" i="10" s="1"/>
  <c r="J245" i="10"/>
  <c r="O245" i="10" s="1"/>
  <c r="N244" i="10"/>
  <c r="S244" i="10" s="1"/>
  <c r="M244" i="10"/>
  <c r="R244" i="10" s="1"/>
  <c r="L244" i="10"/>
  <c r="Q244" i="10" s="1"/>
  <c r="K244" i="10"/>
  <c r="P244" i="10" s="1"/>
  <c r="J244" i="10"/>
  <c r="O244" i="10" s="1"/>
  <c r="N243" i="10"/>
  <c r="S243" i="10" s="1"/>
  <c r="M243" i="10"/>
  <c r="R243" i="10" s="1"/>
  <c r="L243" i="10"/>
  <c r="Q243" i="10" s="1"/>
  <c r="K243" i="10"/>
  <c r="P243" i="10" s="1"/>
  <c r="J243" i="10"/>
  <c r="O243" i="10" s="1"/>
  <c r="N242" i="10"/>
  <c r="M242" i="10"/>
  <c r="L242" i="10"/>
  <c r="K242" i="10"/>
  <c r="J242" i="10"/>
  <c r="N240" i="10"/>
  <c r="S240" i="10" s="1"/>
  <c r="M240" i="10"/>
  <c r="R240" i="10" s="1"/>
  <c r="L240" i="10"/>
  <c r="Q240" i="10" s="1"/>
  <c r="K240" i="10"/>
  <c r="P240" i="10" s="1"/>
  <c r="J240" i="10"/>
  <c r="O240" i="10" s="1"/>
  <c r="N239" i="10"/>
  <c r="S239" i="10" s="1"/>
  <c r="M239" i="10"/>
  <c r="R239" i="10" s="1"/>
  <c r="L239" i="10"/>
  <c r="Q239" i="10" s="1"/>
  <c r="K239" i="10"/>
  <c r="P239" i="10" s="1"/>
  <c r="J239" i="10"/>
  <c r="O239" i="10" s="1"/>
  <c r="N238" i="10"/>
  <c r="M238" i="10"/>
  <c r="L238" i="10"/>
  <c r="K238" i="10"/>
  <c r="J238" i="10"/>
  <c r="N235" i="10"/>
  <c r="S235" i="10" s="1"/>
  <c r="M235" i="10"/>
  <c r="R235" i="10" s="1"/>
  <c r="L235" i="10"/>
  <c r="Q235" i="10" s="1"/>
  <c r="K235" i="10"/>
  <c r="P235" i="10" s="1"/>
  <c r="J235" i="10"/>
  <c r="O235" i="10" s="1"/>
  <c r="N234" i="10"/>
  <c r="S234" i="10" s="1"/>
  <c r="M234" i="10"/>
  <c r="R234" i="10" s="1"/>
  <c r="L234" i="10"/>
  <c r="Q234" i="10" s="1"/>
  <c r="K234" i="10"/>
  <c r="P234" i="10" s="1"/>
  <c r="J234" i="10"/>
  <c r="O234" i="10" s="1"/>
  <c r="N233" i="10"/>
  <c r="S233" i="10" s="1"/>
  <c r="M233" i="10"/>
  <c r="R233" i="10" s="1"/>
  <c r="L233" i="10"/>
  <c r="Q233" i="10" s="1"/>
  <c r="K233" i="10"/>
  <c r="P233" i="10" s="1"/>
  <c r="J233" i="10"/>
  <c r="O233" i="10" s="1"/>
  <c r="N232" i="10"/>
  <c r="S232" i="10" s="1"/>
  <c r="M232" i="10"/>
  <c r="R232" i="10" s="1"/>
  <c r="L232" i="10"/>
  <c r="Q232" i="10" s="1"/>
  <c r="K232" i="10"/>
  <c r="P232" i="10" s="1"/>
  <c r="J232" i="10"/>
  <c r="O232" i="10" s="1"/>
  <c r="N231" i="10"/>
  <c r="S231" i="10" s="1"/>
  <c r="M231" i="10"/>
  <c r="R231" i="10" s="1"/>
  <c r="L231" i="10"/>
  <c r="Q231" i="10" s="1"/>
  <c r="K231" i="10"/>
  <c r="P231" i="10" s="1"/>
  <c r="J231" i="10"/>
  <c r="O231" i="10" s="1"/>
  <c r="N230" i="10"/>
  <c r="S230" i="10" s="1"/>
  <c r="M230" i="10"/>
  <c r="R230" i="10" s="1"/>
  <c r="L230" i="10"/>
  <c r="Q230" i="10" s="1"/>
  <c r="K230" i="10"/>
  <c r="P230" i="10" s="1"/>
  <c r="J230" i="10"/>
  <c r="O230" i="10" s="1"/>
  <c r="N229" i="10"/>
  <c r="S229" i="10" s="1"/>
  <c r="M229" i="10"/>
  <c r="R229" i="10" s="1"/>
  <c r="L229" i="10"/>
  <c r="Q229" i="10" s="1"/>
  <c r="K229" i="10"/>
  <c r="P229" i="10" s="1"/>
  <c r="J229" i="10"/>
  <c r="O229" i="10" s="1"/>
  <c r="N228" i="10"/>
  <c r="S228" i="10" s="1"/>
  <c r="M228" i="10"/>
  <c r="R228" i="10" s="1"/>
  <c r="L228" i="10"/>
  <c r="Q228" i="10" s="1"/>
  <c r="K228" i="10"/>
  <c r="P228" i="10" s="1"/>
  <c r="J228" i="10"/>
  <c r="O228" i="10" s="1"/>
  <c r="N227" i="10"/>
  <c r="S227" i="10" s="1"/>
  <c r="M227" i="10"/>
  <c r="R227" i="10" s="1"/>
  <c r="L227" i="10"/>
  <c r="Q227" i="10" s="1"/>
  <c r="K227" i="10"/>
  <c r="P227" i="10" s="1"/>
  <c r="J227" i="10"/>
  <c r="O227" i="10" s="1"/>
  <c r="N226" i="10"/>
  <c r="M226" i="10"/>
  <c r="L226" i="10"/>
  <c r="K226" i="10"/>
  <c r="J226" i="10"/>
  <c r="N224" i="10"/>
  <c r="S224" i="10" s="1"/>
  <c r="M224" i="10"/>
  <c r="R224" i="10" s="1"/>
  <c r="L224" i="10"/>
  <c r="Q224" i="10" s="1"/>
  <c r="K224" i="10"/>
  <c r="P224" i="10" s="1"/>
  <c r="J224" i="10"/>
  <c r="O224" i="10" s="1"/>
  <c r="N223" i="10"/>
  <c r="S223" i="10" s="1"/>
  <c r="M223" i="10"/>
  <c r="R223" i="10" s="1"/>
  <c r="L223" i="10"/>
  <c r="Q223" i="10" s="1"/>
  <c r="K223" i="10"/>
  <c r="P223" i="10" s="1"/>
  <c r="J223" i="10"/>
  <c r="O223" i="10" s="1"/>
  <c r="N222" i="10"/>
  <c r="M222" i="10"/>
  <c r="L222" i="10"/>
  <c r="K222" i="10"/>
  <c r="J222" i="10"/>
  <c r="N220" i="10"/>
  <c r="S220" i="10" s="1"/>
  <c r="M220" i="10"/>
  <c r="R220" i="10" s="1"/>
  <c r="L220" i="10"/>
  <c r="Q220" i="10" s="1"/>
  <c r="K220" i="10"/>
  <c r="P220" i="10" s="1"/>
  <c r="J220" i="10"/>
  <c r="O220" i="10" s="1"/>
  <c r="N219" i="10"/>
  <c r="S219" i="10" s="1"/>
  <c r="M219" i="10"/>
  <c r="R219" i="10" s="1"/>
  <c r="L219" i="10"/>
  <c r="Q219" i="10" s="1"/>
  <c r="K219" i="10"/>
  <c r="P219" i="10" s="1"/>
  <c r="J219" i="10"/>
  <c r="O219" i="10" s="1"/>
  <c r="N218" i="10"/>
  <c r="M218" i="10"/>
  <c r="L218" i="10"/>
  <c r="K218" i="10"/>
  <c r="J218" i="10"/>
  <c r="N216" i="10"/>
  <c r="N215" i="10" s="1"/>
  <c r="M216" i="10"/>
  <c r="M215" i="10" s="1"/>
  <c r="L216" i="10"/>
  <c r="L215" i="10" s="1"/>
  <c r="K216" i="10"/>
  <c r="K215" i="10" s="1"/>
  <c r="J216" i="10"/>
  <c r="J215" i="10" s="1"/>
  <c r="N214" i="10"/>
  <c r="S214" i="10" s="1"/>
  <c r="M214" i="10"/>
  <c r="R214" i="10" s="1"/>
  <c r="L214" i="10"/>
  <c r="Q214" i="10" s="1"/>
  <c r="K214" i="10"/>
  <c r="P214" i="10" s="1"/>
  <c r="J214" i="10"/>
  <c r="O214" i="10" s="1"/>
  <c r="N213" i="10"/>
  <c r="S213" i="10" s="1"/>
  <c r="M213" i="10"/>
  <c r="R213" i="10" s="1"/>
  <c r="L213" i="10"/>
  <c r="Q213" i="10" s="1"/>
  <c r="K213" i="10"/>
  <c r="P213" i="10" s="1"/>
  <c r="J213" i="10"/>
  <c r="O213" i="10" s="1"/>
  <c r="N212" i="10"/>
  <c r="M212" i="10"/>
  <c r="L212" i="10"/>
  <c r="K212" i="10"/>
  <c r="J212" i="10"/>
  <c r="N210" i="10"/>
  <c r="S210" i="10" s="1"/>
  <c r="M210" i="10"/>
  <c r="R210" i="10" s="1"/>
  <c r="L210" i="10"/>
  <c r="Q210" i="10" s="1"/>
  <c r="K210" i="10"/>
  <c r="P210" i="10" s="1"/>
  <c r="J210" i="10"/>
  <c r="O210" i="10" s="1"/>
  <c r="N208" i="10"/>
  <c r="S208" i="10" s="1"/>
  <c r="M208" i="10"/>
  <c r="R208" i="10" s="1"/>
  <c r="L208" i="10"/>
  <c r="Q208" i="10" s="1"/>
  <c r="K208" i="10"/>
  <c r="P208" i="10" s="1"/>
  <c r="J208" i="10"/>
  <c r="O208" i="10" s="1"/>
  <c r="N207" i="10"/>
  <c r="S207" i="10" s="1"/>
  <c r="M207" i="10"/>
  <c r="R207" i="10" s="1"/>
  <c r="L207" i="10"/>
  <c r="Q207" i="10" s="1"/>
  <c r="K207" i="10"/>
  <c r="P207" i="10" s="1"/>
  <c r="J207" i="10"/>
  <c r="O207" i="10" s="1"/>
  <c r="N206" i="10"/>
  <c r="S206" i="10" s="1"/>
  <c r="M206" i="10"/>
  <c r="R206" i="10" s="1"/>
  <c r="L206" i="10"/>
  <c r="Q206" i="10" s="1"/>
  <c r="K206" i="10"/>
  <c r="P206" i="10" s="1"/>
  <c r="J206" i="10"/>
  <c r="O206" i="10" s="1"/>
  <c r="N205" i="10"/>
  <c r="S205" i="10" s="1"/>
  <c r="M205" i="10"/>
  <c r="R205" i="10" s="1"/>
  <c r="L205" i="10"/>
  <c r="Q205" i="10" s="1"/>
  <c r="K205" i="10"/>
  <c r="P205" i="10" s="1"/>
  <c r="J205" i="10"/>
  <c r="O205" i="10" s="1"/>
  <c r="N204" i="10"/>
  <c r="S204" i="10" s="1"/>
  <c r="M204" i="10"/>
  <c r="R204" i="10" s="1"/>
  <c r="L204" i="10"/>
  <c r="Q204" i="10" s="1"/>
  <c r="K204" i="10"/>
  <c r="P204" i="10" s="1"/>
  <c r="J204" i="10"/>
  <c r="O204" i="10" s="1"/>
  <c r="N203" i="10"/>
  <c r="S203" i="10" s="1"/>
  <c r="M203" i="10"/>
  <c r="R203" i="10" s="1"/>
  <c r="L203" i="10"/>
  <c r="Q203" i="10" s="1"/>
  <c r="K203" i="10"/>
  <c r="P203" i="10" s="1"/>
  <c r="J203" i="10"/>
  <c r="O203" i="10" s="1"/>
  <c r="N202" i="10"/>
  <c r="S202" i="10" s="1"/>
  <c r="M202" i="10"/>
  <c r="R202" i="10" s="1"/>
  <c r="L202" i="10"/>
  <c r="Q202" i="10" s="1"/>
  <c r="K202" i="10"/>
  <c r="P202" i="10" s="1"/>
  <c r="J202" i="10"/>
  <c r="O202" i="10" s="1"/>
  <c r="N201" i="10"/>
  <c r="S201" i="10" s="1"/>
  <c r="M201" i="10"/>
  <c r="R201" i="10" s="1"/>
  <c r="L201" i="10"/>
  <c r="Q201" i="10" s="1"/>
  <c r="K201" i="10"/>
  <c r="P201" i="10" s="1"/>
  <c r="J201" i="10"/>
  <c r="O201" i="10" s="1"/>
  <c r="N200" i="10"/>
  <c r="S200" i="10" s="1"/>
  <c r="M200" i="10"/>
  <c r="R200" i="10" s="1"/>
  <c r="L200" i="10"/>
  <c r="Q200" i="10" s="1"/>
  <c r="K200" i="10"/>
  <c r="P200" i="10" s="1"/>
  <c r="J200" i="10"/>
  <c r="O200" i="10" s="1"/>
  <c r="N199" i="10"/>
  <c r="S199" i="10" s="1"/>
  <c r="M199" i="10"/>
  <c r="R199" i="10" s="1"/>
  <c r="L199" i="10"/>
  <c r="Q199" i="10" s="1"/>
  <c r="K199" i="10"/>
  <c r="P199" i="10" s="1"/>
  <c r="J199" i="10"/>
  <c r="O199" i="10" s="1"/>
  <c r="N198" i="10"/>
  <c r="S198" i="10" s="1"/>
  <c r="M198" i="10"/>
  <c r="R198" i="10" s="1"/>
  <c r="L198" i="10"/>
  <c r="Q198" i="10" s="1"/>
  <c r="K198" i="10"/>
  <c r="P198" i="10" s="1"/>
  <c r="J198" i="10"/>
  <c r="O198" i="10" s="1"/>
  <c r="N197" i="10"/>
  <c r="M197" i="10"/>
  <c r="L197" i="10"/>
  <c r="K197" i="10"/>
  <c r="J197" i="10"/>
  <c r="N195" i="10"/>
  <c r="S195" i="10" s="1"/>
  <c r="M195" i="10"/>
  <c r="R195" i="10" s="1"/>
  <c r="L195" i="10"/>
  <c r="Q195" i="10" s="1"/>
  <c r="K195" i="10"/>
  <c r="P195" i="10" s="1"/>
  <c r="J195" i="10"/>
  <c r="O195" i="10" s="1"/>
  <c r="N194" i="10"/>
  <c r="S194" i="10" s="1"/>
  <c r="M194" i="10"/>
  <c r="R194" i="10" s="1"/>
  <c r="L194" i="10"/>
  <c r="Q194" i="10" s="1"/>
  <c r="K194" i="10"/>
  <c r="P194" i="10" s="1"/>
  <c r="J194" i="10"/>
  <c r="O194" i="10" s="1"/>
  <c r="N193" i="10"/>
  <c r="S193" i="10" s="1"/>
  <c r="M193" i="10"/>
  <c r="R193" i="10" s="1"/>
  <c r="L193" i="10"/>
  <c r="Q193" i="10" s="1"/>
  <c r="K193" i="10"/>
  <c r="P193" i="10" s="1"/>
  <c r="J193" i="10"/>
  <c r="O193" i="10" s="1"/>
  <c r="N192" i="10"/>
  <c r="M192" i="10"/>
  <c r="L192" i="10"/>
  <c r="K192" i="10"/>
  <c r="J192" i="10"/>
  <c r="N190" i="10"/>
  <c r="M190" i="10"/>
  <c r="M189" i="10" s="1"/>
  <c r="L190" i="10"/>
  <c r="L189" i="10" s="1"/>
  <c r="K190" i="10"/>
  <c r="K189" i="10" s="1"/>
  <c r="J190" i="10"/>
  <c r="J189" i="10" s="1"/>
  <c r="N183" i="10"/>
  <c r="S183" i="10" s="1"/>
  <c r="M183" i="10"/>
  <c r="R183" i="10" s="1"/>
  <c r="L183" i="10"/>
  <c r="Q183" i="10" s="1"/>
  <c r="K183" i="10"/>
  <c r="P183" i="10" s="1"/>
  <c r="J183" i="10"/>
  <c r="O183" i="10" s="1"/>
  <c r="N182" i="10"/>
  <c r="S182" i="10" s="1"/>
  <c r="M182" i="10"/>
  <c r="R182" i="10" s="1"/>
  <c r="L182" i="10"/>
  <c r="Q182" i="10" s="1"/>
  <c r="K182" i="10"/>
  <c r="P182" i="10" s="1"/>
  <c r="J182" i="10"/>
  <c r="O182" i="10" s="1"/>
  <c r="N181" i="10"/>
  <c r="S181" i="10" s="1"/>
  <c r="M181" i="10"/>
  <c r="R181" i="10" s="1"/>
  <c r="L181" i="10"/>
  <c r="Q181" i="10" s="1"/>
  <c r="K181" i="10"/>
  <c r="P181" i="10" s="1"/>
  <c r="J181" i="10"/>
  <c r="O181" i="10" s="1"/>
  <c r="N180" i="10"/>
  <c r="S180" i="10" s="1"/>
  <c r="M180" i="10"/>
  <c r="R180" i="10" s="1"/>
  <c r="L180" i="10"/>
  <c r="Q180" i="10" s="1"/>
  <c r="K180" i="10"/>
  <c r="P180" i="10" s="1"/>
  <c r="J180" i="10"/>
  <c r="O180" i="10" s="1"/>
  <c r="N179" i="10"/>
  <c r="S179" i="10" s="1"/>
  <c r="M179" i="10"/>
  <c r="R179" i="10" s="1"/>
  <c r="L179" i="10"/>
  <c r="Q179" i="10" s="1"/>
  <c r="K179" i="10"/>
  <c r="P179" i="10" s="1"/>
  <c r="J179" i="10"/>
  <c r="O179" i="10" s="1"/>
  <c r="N178" i="10"/>
  <c r="S178" i="10" s="1"/>
  <c r="M178" i="10"/>
  <c r="R178" i="10" s="1"/>
  <c r="L178" i="10"/>
  <c r="Q178" i="10" s="1"/>
  <c r="K178" i="10"/>
  <c r="P178" i="10" s="1"/>
  <c r="J178" i="10"/>
  <c r="O178" i="10" s="1"/>
  <c r="N177" i="10"/>
  <c r="S177" i="10" s="1"/>
  <c r="M177" i="10"/>
  <c r="R177" i="10" s="1"/>
  <c r="L177" i="10"/>
  <c r="Q177" i="10" s="1"/>
  <c r="K177" i="10"/>
  <c r="P177" i="10" s="1"/>
  <c r="J177" i="10"/>
  <c r="O177" i="10" s="1"/>
  <c r="N176" i="10"/>
  <c r="S176" i="10" s="1"/>
  <c r="M176" i="10"/>
  <c r="R176" i="10" s="1"/>
  <c r="L176" i="10"/>
  <c r="Q176" i="10" s="1"/>
  <c r="K176" i="10"/>
  <c r="P176" i="10" s="1"/>
  <c r="J176" i="10"/>
  <c r="O176" i="10" s="1"/>
  <c r="N175" i="10"/>
  <c r="S175" i="10" s="1"/>
  <c r="M175" i="10"/>
  <c r="R175" i="10" s="1"/>
  <c r="L175" i="10"/>
  <c r="Q175" i="10" s="1"/>
  <c r="K175" i="10"/>
  <c r="P175" i="10" s="1"/>
  <c r="J175" i="10"/>
  <c r="O175" i="10" s="1"/>
  <c r="N174" i="10"/>
  <c r="S174" i="10" s="1"/>
  <c r="M174" i="10"/>
  <c r="R174" i="10" s="1"/>
  <c r="L174" i="10"/>
  <c r="Q174" i="10" s="1"/>
  <c r="K174" i="10"/>
  <c r="P174" i="10" s="1"/>
  <c r="J174" i="10"/>
  <c r="O174" i="10" s="1"/>
  <c r="N173" i="10"/>
  <c r="S173" i="10" s="1"/>
  <c r="M173" i="10"/>
  <c r="R173" i="10" s="1"/>
  <c r="L173" i="10"/>
  <c r="Q173" i="10" s="1"/>
  <c r="K173" i="10"/>
  <c r="P173" i="10" s="1"/>
  <c r="J173" i="10"/>
  <c r="O173" i="10" s="1"/>
  <c r="N172" i="10"/>
  <c r="S172" i="10" s="1"/>
  <c r="M172" i="10"/>
  <c r="R172" i="10" s="1"/>
  <c r="L172" i="10"/>
  <c r="Q172" i="10" s="1"/>
  <c r="K172" i="10"/>
  <c r="P172" i="10" s="1"/>
  <c r="J172" i="10"/>
  <c r="O172" i="10" s="1"/>
  <c r="N171" i="10"/>
  <c r="M171" i="10"/>
  <c r="L171" i="10"/>
  <c r="K171" i="10"/>
  <c r="J171" i="10"/>
  <c r="N168" i="10"/>
  <c r="S168" i="10" s="1"/>
  <c r="M168" i="10"/>
  <c r="R168" i="10" s="1"/>
  <c r="L168" i="10"/>
  <c r="Q168" i="10" s="1"/>
  <c r="K168" i="10"/>
  <c r="P168" i="10" s="1"/>
  <c r="J168" i="10"/>
  <c r="O168" i="10" s="1"/>
  <c r="N167" i="10"/>
  <c r="S167" i="10" s="1"/>
  <c r="M167" i="10"/>
  <c r="R167" i="10" s="1"/>
  <c r="L167" i="10"/>
  <c r="Q167" i="10" s="1"/>
  <c r="K167" i="10"/>
  <c r="P167" i="10" s="1"/>
  <c r="J167" i="10"/>
  <c r="O167" i="10" s="1"/>
  <c r="N166" i="10"/>
  <c r="S166" i="10" s="1"/>
  <c r="M166" i="10"/>
  <c r="R166" i="10" s="1"/>
  <c r="L166" i="10"/>
  <c r="Q166" i="10" s="1"/>
  <c r="K166" i="10"/>
  <c r="P166" i="10" s="1"/>
  <c r="J166" i="10"/>
  <c r="O166" i="10" s="1"/>
  <c r="N165" i="10"/>
  <c r="S165" i="10" s="1"/>
  <c r="M165" i="10"/>
  <c r="R165" i="10" s="1"/>
  <c r="L165" i="10"/>
  <c r="Q165" i="10" s="1"/>
  <c r="K165" i="10"/>
  <c r="P165" i="10" s="1"/>
  <c r="J165" i="10"/>
  <c r="O165" i="10" s="1"/>
  <c r="N164" i="10"/>
  <c r="S164" i="10" s="1"/>
  <c r="M164" i="10"/>
  <c r="R164" i="10" s="1"/>
  <c r="L164" i="10"/>
  <c r="Q164" i="10" s="1"/>
  <c r="K164" i="10"/>
  <c r="P164" i="10" s="1"/>
  <c r="J164" i="10"/>
  <c r="O164" i="10" s="1"/>
  <c r="N163" i="10"/>
  <c r="S163" i="10" s="1"/>
  <c r="M163" i="10"/>
  <c r="R163" i="10" s="1"/>
  <c r="L163" i="10"/>
  <c r="Q163" i="10" s="1"/>
  <c r="K163" i="10"/>
  <c r="P163" i="10" s="1"/>
  <c r="J163" i="10"/>
  <c r="O163" i="10" s="1"/>
  <c r="N162" i="10"/>
  <c r="S162" i="10" s="1"/>
  <c r="M162" i="10"/>
  <c r="R162" i="10" s="1"/>
  <c r="L162" i="10"/>
  <c r="Q162" i="10" s="1"/>
  <c r="K162" i="10"/>
  <c r="P162" i="10" s="1"/>
  <c r="J162" i="10"/>
  <c r="O162" i="10" s="1"/>
  <c r="N161" i="10"/>
  <c r="S161" i="10" s="1"/>
  <c r="M161" i="10"/>
  <c r="R161" i="10" s="1"/>
  <c r="L161" i="10"/>
  <c r="Q161" i="10" s="1"/>
  <c r="K161" i="10"/>
  <c r="P161" i="10" s="1"/>
  <c r="J161" i="10"/>
  <c r="O161" i="10" s="1"/>
  <c r="N160" i="10"/>
  <c r="S160" i="10" s="1"/>
  <c r="M160" i="10"/>
  <c r="R160" i="10" s="1"/>
  <c r="L160" i="10"/>
  <c r="Q160" i="10" s="1"/>
  <c r="K160" i="10"/>
  <c r="P160" i="10" s="1"/>
  <c r="J160" i="10"/>
  <c r="O160" i="10" s="1"/>
  <c r="N159" i="10"/>
  <c r="S159" i="10" s="1"/>
  <c r="M159" i="10"/>
  <c r="R159" i="10" s="1"/>
  <c r="L159" i="10"/>
  <c r="Q159" i="10" s="1"/>
  <c r="K159" i="10"/>
  <c r="P159" i="10" s="1"/>
  <c r="J159" i="10"/>
  <c r="O159" i="10" s="1"/>
  <c r="N158" i="10"/>
  <c r="S158" i="10" s="1"/>
  <c r="M158" i="10"/>
  <c r="R158" i="10" s="1"/>
  <c r="L158" i="10"/>
  <c r="Q158" i="10" s="1"/>
  <c r="K158" i="10"/>
  <c r="P158" i="10" s="1"/>
  <c r="J158" i="10"/>
  <c r="O158" i="10" s="1"/>
  <c r="N157" i="10"/>
  <c r="S157" i="10" s="1"/>
  <c r="M157" i="10"/>
  <c r="R157" i="10" s="1"/>
  <c r="L157" i="10"/>
  <c r="Q157" i="10" s="1"/>
  <c r="K157" i="10"/>
  <c r="P157" i="10" s="1"/>
  <c r="J157" i="10"/>
  <c r="O157" i="10" s="1"/>
  <c r="N156" i="10"/>
  <c r="S156" i="10" s="1"/>
  <c r="M156" i="10"/>
  <c r="R156" i="10" s="1"/>
  <c r="L156" i="10"/>
  <c r="Q156" i="10" s="1"/>
  <c r="K156" i="10"/>
  <c r="P156" i="10" s="1"/>
  <c r="J156" i="10"/>
  <c r="O156" i="10" s="1"/>
  <c r="N155" i="10"/>
  <c r="S155" i="10" s="1"/>
  <c r="M155" i="10"/>
  <c r="R155" i="10" s="1"/>
  <c r="L155" i="10"/>
  <c r="Q155" i="10" s="1"/>
  <c r="K155" i="10"/>
  <c r="P155" i="10" s="1"/>
  <c r="J155" i="10"/>
  <c r="O155" i="10" s="1"/>
  <c r="N154" i="10"/>
  <c r="S154" i="10" s="1"/>
  <c r="M154" i="10"/>
  <c r="R154" i="10" s="1"/>
  <c r="L154" i="10"/>
  <c r="Q154" i="10" s="1"/>
  <c r="K154" i="10"/>
  <c r="P154" i="10" s="1"/>
  <c r="J154" i="10"/>
  <c r="O154" i="10" s="1"/>
  <c r="N153" i="10"/>
  <c r="M153" i="10"/>
  <c r="L153" i="10"/>
  <c r="K153" i="10"/>
  <c r="J153" i="10"/>
  <c r="N151" i="10"/>
  <c r="S151" i="10" s="1"/>
  <c r="M151" i="10"/>
  <c r="R151" i="10" s="1"/>
  <c r="L151" i="10"/>
  <c r="Q151" i="10" s="1"/>
  <c r="K151" i="10"/>
  <c r="P151" i="10" s="1"/>
  <c r="J151" i="10"/>
  <c r="O151" i="10" s="1"/>
  <c r="N148" i="10"/>
  <c r="S148" i="10" s="1"/>
  <c r="M148" i="10"/>
  <c r="R148" i="10" s="1"/>
  <c r="L148" i="10"/>
  <c r="Q148" i="10" s="1"/>
  <c r="K148" i="10"/>
  <c r="P148" i="10" s="1"/>
  <c r="J148" i="10"/>
  <c r="O148" i="10" s="1"/>
  <c r="N147" i="10"/>
  <c r="S147" i="10" s="1"/>
  <c r="M147" i="10"/>
  <c r="R147" i="10" s="1"/>
  <c r="L147" i="10"/>
  <c r="Q147" i="10" s="1"/>
  <c r="K147" i="10"/>
  <c r="P147" i="10" s="1"/>
  <c r="J147" i="10"/>
  <c r="O147" i="10" s="1"/>
  <c r="N146" i="10"/>
  <c r="S146" i="10" s="1"/>
  <c r="M146" i="10"/>
  <c r="R146" i="10" s="1"/>
  <c r="L146" i="10"/>
  <c r="Q146" i="10" s="1"/>
  <c r="K146" i="10"/>
  <c r="P146" i="10" s="1"/>
  <c r="J146" i="10"/>
  <c r="O146" i="10" s="1"/>
  <c r="N145" i="10"/>
  <c r="S145" i="10" s="1"/>
  <c r="M145" i="10"/>
  <c r="R145" i="10" s="1"/>
  <c r="L145" i="10"/>
  <c r="Q145" i="10" s="1"/>
  <c r="K145" i="10"/>
  <c r="P145" i="10" s="1"/>
  <c r="J145" i="10"/>
  <c r="O145" i="10" s="1"/>
  <c r="N144" i="10"/>
  <c r="S144" i="10" s="1"/>
  <c r="M144" i="10"/>
  <c r="R144" i="10" s="1"/>
  <c r="L144" i="10"/>
  <c r="Q144" i="10" s="1"/>
  <c r="K144" i="10"/>
  <c r="P144" i="10" s="1"/>
  <c r="J144" i="10"/>
  <c r="O144" i="10" s="1"/>
  <c r="N143" i="10"/>
  <c r="S143" i="10" s="1"/>
  <c r="M143" i="10"/>
  <c r="R143" i="10" s="1"/>
  <c r="L143" i="10"/>
  <c r="Q143" i="10" s="1"/>
  <c r="K143" i="10"/>
  <c r="P143" i="10" s="1"/>
  <c r="J143" i="10"/>
  <c r="O143" i="10" s="1"/>
  <c r="N142" i="10"/>
  <c r="S142" i="10" s="1"/>
  <c r="M142" i="10"/>
  <c r="R142" i="10" s="1"/>
  <c r="L142" i="10"/>
  <c r="Q142" i="10" s="1"/>
  <c r="K142" i="10"/>
  <c r="P142" i="10" s="1"/>
  <c r="J142" i="10"/>
  <c r="O142" i="10" s="1"/>
  <c r="N141" i="10"/>
  <c r="S141" i="10" s="1"/>
  <c r="M141" i="10"/>
  <c r="R141" i="10" s="1"/>
  <c r="L141" i="10"/>
  <c r="Q141" i="10" s="1"/>
  <c r="K141" i="10"/>
  <c r="P141" i="10" s="1"/>
  <c r="J141" i="10"/>
  <c r="O141" i="10" s="1"/>
  <c r="N140" i="10"/>
  <c r="S140" i="10" s="1"/>
  <c r="M140" i="10"/>
  <c r="R140" i="10" s="1"/>
  <c r="L140" i="10"/>
  <c r="Q140" i="10" s="1"/>
  <c r="K140" i="10"/>
  <c r="P140" i="10" s="1"/>
  <c r="J140" i="10"/>
  <c r="O140" i="10" s="1"/>
  <c r="N139" i="10"/>
  <c r="S139" i="10" s="1"/>
  <c r="M139" i="10"/>
  <c r="R139" i="10" s="1"/>
  <c r="L139" i="10"/>
  <c r="Q139" i="10" s="1"/>
  <c r="K139" i="10"/>
  <c r="P139" i="10" s="1"/>
  <c r="J139" i="10"/>
  <c r="O139" i="10" s="1"/>
  <c r="N138" i="10"/>
  <c r="S138" i="10" s="1"/>
  <c r="M138" i="10"/>
  <c r="R138" i="10" s="1"/>
  <c r="L138" i="10"/>
  <c r="Q138" i="10" s="1"/>
  <c r="K138" i="10"/>
  <c r="P138" i="10" s="1"/>
  <c r="J138" i="10"/>
  <c r="O138" i="10" s="1"/>
  <c r="N137" i="10"/>
  <c r="S137" i="10" s="1"/>
  <c r="M137" i="10"/>
  <c r="R137" i="10" s="1"/>
  <c r="L137" i="10"/>
  <c r="Q137" i="10" s="1"/>
  <c r="K137" i="10"/>
  <c r="P137" i="10" s="1"/>
  <c r="J137" i="10"/>
  <c r="O137" i="10" s="1"/>
  <c r="N136" i="10"/>
  <c r="S136" i="10" s="1"/>
  <c r="M136" i="10"/>
  <c r="R136" i="10" s="1"/>
  <c r="L136" i="10"/>
  <c r="Q136" i="10" s="1"/>
  <c r="K136" i="10"/>
  <c r="P136" i="10" s="1"/>
  <c r="J136" i="10"/>
  <c r="O136" i="10" s="1"/>
  <c r="N135" i="10"/>
  <c r="M135" i="10"/>
  <c r="L135" i="10"/>
  <c r="K135" i="10"/>
  <c r="J135" i="10"/>
  <c r="N133" i="10"/>
  <c r="N132" i="10" s="1"/>
  <c r="M133" i="10"/>
  <c r="M132" i="10" s="1"/>
  <c r="L133" i="10"/>
  <c r="L132" i="10" s="1"/>
  <c r="K133" i="10"/>
  <c r="K132" i="10" s="1"/>
  <c r="J133" i="10"/>
  <c r="J132" i="10" s="1"/>
  <c r="N131" i="10"/>
  <c r="S131" i="10" s="1"/>
  <c r="M131" i="10"/>
  <c r="R131" i="10" s="1"/>
  <c r="L131" i="10"/>
  <c r="Q131" i="10" s="1"/>
  <c r="K131" i="10"/>
  <c r="P131" i="10" s="1"/>
  <c r="J131" i="10"/>
  <c r="O131" i="10" s="1"/>
  <c r="N130" i="10"/>
  <c r="S130" i="10" s="1"/>
  <c r="M130" i="10"/>
  <c r="R130" i="10" s="1"/>
  <c r="L130" i="10"/>
  <c r="Q130" i="10" s="1"/>
  <c r="K130" i="10"/>
  <c r="P130" i="10" s="1"/>
  <c r="J130" i="10"/>
  <c r="O130" i="10" s="1"/>
  <c r="N129" i="10"/>
  <c r="M129" i="10"/>
  <c r="L129" i="10"/>
  <c r="K129" i="10"/>
  <c r="J129" i="10"/>
  <c r="N127" i="10"/>
  <c r="S127" i="10" s="1"/>
  <c r="M127" i="10"/>
  <c r="R127" i="10" s="1"/>
  <c r="L127" i="10"/>
  <c r="Q127" i="10" s="1"/>
  <c r="K127" i="10"/>
  <c r="P127" i="10" s="1"/>
  <c r="J127" i="10"/>
  <c r="O127" i="10" s="1"/>
  <c r="N126" i="10"/>
  <c r="S126" i="10" s="1"/>
  <c r="M126" i="10"/>
  <c r="R126" i="10" s="1"/>
  <c r="L126" i="10"/>
  <c r="Q126" i="10" s="1"/>
  <c r="K126" i="10"/>
  <c r="P126" i="10" s="1"/>
  <c r="J126" i="10"/>
  <c r="O126" i="10" s="1"/>
  <c r="N125" i="10"/>
  <c r="S125" i="10" s="1"/>
  <c r="M125" i="10"/>
  <c r="R125" i="10" s="1"/>
  <c r="L125" i="10"/>
  <c r="Q125" i="10" s="1"/>
  <c r="K125" i="10"/>
  <c r="P125" i="10" s="1"/>
  <c r="J125" i="10"/>
  <c r="O125" i="10" s="1"/>
  <c r="N124" i="10"/>
  <c r="M124" i="10"/>
  <c r="L124" i="10"/>
  <c r="K124" i="10"/>
  <c r="J124" i="10"/>
  <c r="N122" i="10"/>
  <c r="S122" i="10" s="1"/>
  <c r="M122" i="10"/>
  <c r="R122" i="10" s="1"/>
  <c r="L122" i="10"/>
  <c r="Q122" i="10" s="1"/>
  <c r="K122" i="10"/>
  <c r="P122" i="10" s="1"/>
  <c r="J122" i="10"/>
  <c r="O122" i="10" s="1"/>
  <c r="N120" i="10"/>
  <c r="S120" i="10" s="1"/>
  <c r="M120" i="10"/>
  <c r="R120" i="10" s="1"/>
  <c r="L120" i="10"/>
  <c r="Q120" i="10" s="1"/>
  <c r="K120" i="10"/>
  <c r="P120" i="10" s="1"/>
  <c r="J120" i="10"/>
  <c r="O120" i="10" s="1"/>
  <c r="N119" i="10"/>
  <c r="S119" i="10" s="1"/>
  <c r="M119" i="10"/>
  <c r="R119" i="10" s="1"/>
  <c r="L119" i="10"/>
  <c r="Q119" i="10" s="1"/>
  <c r="K119" i="10"/>
  <c r="P119" i="10" s="1"/>
  <c r="J119" i="10"/>
  <c r="O119" i="10" s="1"/>
  <c r="N118" i="10"/>
  <c r="M118" i="10"/>
  <c r="L118" i="10"/>
  <c r="K118" i="10"/>
  <c r="J118" i="10"/>
  <c r="N116" i="10"/>
  <c r="S116" i="10" s="1"/>
  <c r="M116" i="10"/>
  <c r="R116" i="10" s="1"/>
  <c r="L116" i="10"/>
  <c r="Q116" i="10" s="1"/>
  <c r="K116" i="10"/>
  <c r="P116" i="10" s="1"/>
  <c r="J116" i="10"/>
  <c r="O116" i="10" s="1"/>
  <c r="N115" i="10"/>
  <c r="S115" i="10" s="1"/>
  <c r="M115" i="10"/>
  <c r="R115" i="10" s="1"/>
  <c r="L115" i="10"/>
  <c r="Q115" i="10" s="1"/>
  <c r="K115" i="10"/>
  <c r="P115" i="10" s="1"/>
  <c r="J115" i="10"/>
  <c r="O115" i="10" s="1"/>
  <c r="N114" i="10"/>
  <c r="S114" i="10" s="1"/>
  <c r="M114" i="10"/>
  <c r="R114" i="10" s="1"/>
  <c r="L114" i="10"/>
  <c r="Q114" i="10" s="1"/>
  <c r="K114" i="10"/>
  <c r="P114" i="10" s="1"/>
  <c r="J114" i="10"/>
  <c r="O114" i="10" s="1"/>
  <c r="N113" i="10"/>
  <c r="S113" i="10" s="1"/>
  <c r="M113" i="10"/>
  <c r="R113" i="10" s="1"/>
  <c r="L113" i="10"/>
  <c r="Q113" i="10" s="1"/>
  <c r="K113" i="10"/>
  <c r="P113" i="10" s="1"/>
  <c r="J113" i="10"/>
  <c r="O113" i="10" s="1"/>
  <c r="N112" i="10"/>
  <c r="S112" i="10" s="1"/>
  <c r="M112" i="10"/>
  <c r="R112" i="10" s="1"/>
  <c r="L112" i="10"/>
  <c r="Q112" i="10" s="1"/>
  <c r="K112" i="10"/>
  <c r="P112" i="10" s="1"/>
  <c r="J112" i="10"/>
  <c r="O112" i="10" s="1"/>
  <c r="N111" i="10"/>
  <c r="M111" i="10"/>
  <c r="L111" i="10"/>
  <c r="K111" i="10"/>
  <c r="J111" i="10"/>
  <c r="N109" i="10"/>
  <c r="S109" i="10" s="1"/>
  <c r="M109" i="10"/>
  <c r="R109" i="10" s="1"/>
  <c r="L109" i="10"/>
  <c r="Q109" i="10" s="1"/>
  <c r="K109" i="10"/>
  <c r="P109" i="10" s="1"/>
  <c r="J109" i="10"/>
  <c r="O109" i="10" s="1"/>
  <c r="N108" i="10"/>
  <c r="S108" i="10" s="1"/>
  <c r="M108" i="10"/>
  <c r="R108" i="10" s="1"/>
  <c r="L108" i="10"/>
  <c r="Q108" i="10" s="1"/>
  <c r="K108" i="10"/>
  <c r="P108" i="10" s="1"/>
  <c r="J108" i="10"/>
  <c r="O108" i="10" s="1"/>
  <c r="N107" i="10"/>
  <c r="S107" i="10" s="1"/>
  <c r="M107" i="10"/>
  <c r="R107" i="10" s="1"/>
  <c r="L107" i="10"/>
  <c r="Q107" i="10" s="1"/>
  <c r="K107" i="10"/>
  <c r="P107" i="10" s="1"/>
  <c r="J107" i="10"/>
  <c r="O107" i="10" s="1"/>
  <c r="N106" i="10"/>
  <c r="S106" i="10" s="1"/>
  <c r="M106" i="10"/>
  <c r="R106" i="10" s="1"/>
  <c r="L106" i="10"/>
  <c r="Q106" i="10" s="1"/>
  <c r="K106" i="10"/>
  <c r="P106" i="10" s="1"/>
  <c r="J106" i="10"/>
  <c r="O106" i="10" s="1"/>
  <c r="N105" i="10"/>
  <c r="M105" i="10"/>
  <c r="L105" i="10"/>
  <c r="K105" i="10"/>
  <c r="J105" i="10"/>
  <c r="N102" i="10"/>
  <c r="S102" i="10" s="1"/>
  <c r="M102" i="10"/>
  <c r="R102" i="10" s="1"/>
  <c r="L102" i="10"/>
  <c r="Q102" i="10" s="1"/>
  <c r="K102" i="10"/>
  <c r="P102" i="10" s="1"/>
  <c r="J102" i="10"/>
  <c r="O102" i="10" s="1"/>
  <c r="N101" i="10"/>
  <c r="S101" i="10" s="1"/>
  <c r="M101" i="10"/>
  <c r="R101" i="10" s="1"/>
  <c r="L101" i="10"/>
  <c r="Q101" i="10" s="1"/>
  <c r="K101" i="10"/>
  <c r="P101" i="10" s="1"/>
  <c r="J101" i="10"/>
  <c r="O101" i="10" s="1"/>
  <c r="N100" i="10"/>
  <c r="S100" i="10" s="1"/>
  <c r="M100" i="10"/>
  <c r="R100" i="10" s="1"/>
  <c r="L100" i="10"/>
  <c r="Q100" i="10" s="1"/>
  <c r="K100" i="10"/>
  <c r="P100" i="10" s="1"/>
  <c r="J100" i="10"/>
  <c r="O100" i="10" s="1"/>
  <c r="N99" i="10"/>
  <c r="S99" i="10" s="1"/>
  <c r="M99" i="10"/>
  <c r="R99" i="10" s="1"/>
  <c r="L99" i="10"/>
  <c r="Q99" i="10" s="1"/>
  <c r="K99" i="10"/>
  <c r="P99" i="10" s="1"/>
  <c r="J99" i="10"/>
  <c r="O99" i="10" s="1"/>
  <c r="N98" i="10"/>
  <c r="S98" i="10" s="1"/>
  <c r="M98" i="10"/>
  <c r="R98" i="10" s="1"/>
  <c r="L98" i="10"/>
  <c r="Q98" i="10" s="1"/>
  <c r="K98" i="10"/>
  <c r="P98" i="10" s="1"/>
  <c r="J98" i="10"/>
  <c r="O98" i="10" s="1"/>
  <c r="N97" i="10"/>
  <c r="S97" i="10" s="1"/>
  <c r="M97" i="10"/>
  <c r="R97" i="10" s="1"/>
  <c r="L97" i="10"/>
  <c r="Q97" i="10" s="1"/>
  <c r="K97" i="10"/>
  <c r="P97" i="10" s="1"/>
  <c r="J97" i="10"/>
  <c r="O97" i="10" s="1"/>
  <c r="N96" i="10"/>
  <c r="S96" i="10" s="1"/>
  <c r="M96" i="10"/>
  <c r="R96" i="10" s="1"/>
  <c r="L96" i="10"/>
  <c r="Q96" i="10" s="1"/>
  <c r="K96" i="10"/>
  <c r="P96" i="10" s="1"/>
  <c r="J96" i="10"/>
  <c r="O96" i="10" s="1"/>
  <c r="N95" i="10"/>
  <c r="S95" i="10" s="1"/>
  <c r="M95" i="10"/>
  <c r="R95" i="10" s="1"/>
  <c r="L95" i="10"/>
  <c r="Q95" i="10" s="1"/>
  <c r="K95" i="10"/>
  <c r="P95" i="10" s="1"/>
  <c r="J95" i="10"/>
  <c r="O95" i="10" s="1"/>
  <c r="N94" i="10"/>
  <c r="S94" i="10" s="1"/>
  <c r="M94" i="10"/>
  <c r="R94" i="10" s="1"/>
  <c r="L94" i="10"/>
  <c r="Q94" i="10" s="1"/>
  <c r="K94" i="10"/>
  <c r="P94" i="10" s="1"/>
  <c r="J94" i="10"/>
  <c r="O94" i="10" s="1"/>
  <c r="N93" i="10"/>
  <c r="S93" i="10" s="1"/>
  <c r="M93" i="10"/>
  <c r="R93" i="10" s="1"/>
  <c r="L93" i="10"/>
  <c r="Q93" i="10" s="1"/>
  <c r="K93" i="10"/>
  <c r="P93" i="10" s="1"/>
  <c r="J93" i="10"/>
  <c r="O93" i="10" s="1"/>
  <c r="N92" i="10"/>
  <c r="S92" i="10" s="1"/>
  <c r="M92" i="10"/>
  <c r="R92" i="10" s="1"/>
  <c r="L92" i="10"/>
  <c r="Q92" i="10" s="1"/>
  <c r="K92" i="10"/>
  <c r="P92" i="10" s="1"/>
  <c r="J92" i="10"/>
  <c r="O92" i="10" s="1"/>
  <c r="N91" i="10"/>
  <c r="S91" i="10" s="1"/>
  <c r="M91" i="10"/>
  <c r="R91" i="10" s="1"/>
  <c r="L91" i="10"/>
  <c r="Q91" i="10" s="1"/>
  <c r="K91" i="10"/>
  <c r="P91" i="10" s="1"/>
  <c r="J91" i="10"/>
  <c r="O91" i="10" s="1"/>
  <c r="N90" i="10"/>
  <c r="S90" i="10" s="1"/>
  <c r="M90" i="10"/>
  <c r="R90" i="10" s="1"/>
  <c r="L90" i="10"/>
  <c r="Q90" i="10" s="1"/>
  <c r="K90" i="10"/>
  <c r="P90" i="10" s="1"/>
  <c r="J90" i="10"/>
  <c r="O90" i="10" s="1"/>
  <c r="N89" i="10"/>
  <c r="M89" i="10"/>
  <c r="L89" i="10"/>
  <c r="K89" i="10"/>
  <c r="J89" i="10"/>
  <c r="N85" i="10"/>
  <c r="S85" i="10" s="1"/>
  <c r="M85" i="10"/>
  <c r="R85" i="10" s="1"/>
  <c r="L85" i="10"/>
  <c r="Q85" i="10" s="1"/>
  <c r="K85" i="10"/>
  <c r="P85" i="10" s="1"/>
  <c r="J85" i="10"/>
  <c r="O85" i="10" s="1"/>
  <c r="N84" i="10"/>
  <c r="S84" i="10" s="1"/>
  <c r="M84" i="10"/>
  <c r="R84" i="10" s="1"/>
  <c r="L84" i="10"/>
  <c r="Q84" i="10" s="1"/>
  <c r="K84" i="10"/>
  <c r="P84" i="10" s="1"/>
  <c r="J84" i="10"/>
  <c r="O84" i="10" s="1"/>
  <c r="N83" i="10"/>
  <c r="S83" i="10" s="1"/>
  <c r="M83" i="10"/>
  <c r="R83" i="10" s="1"/>
  <c r="L83" i="10"/>
  <c r="Q83" i="10" s="1"/>
  <c r="K83" i="10"/>
  <c r="P83" i="10" s="1"/>
  <c r="J83" i="10"/>
  <c r="O83" i="10" s="1"/>
  <c r="N82" i="10"/>
  <c r="S82" i="10" s="1"/>
  <c r="M82" i="10"/>
  <c r="R82" i="10" s="1"/>
  <c r="L82" i="10"/>
  <c r="Q82" i="10" s="1"/>
  <c r="K82" i="10"/>
  <c r="P82" i="10" s="1"/>
  <c r="J82" i="10"/>
  <c r="O82" i="10" s="1"/>
  <c r="N81" i="10"/>
  <c r="S81" i="10" s="1"/>
  <c r="M81" i="10"/>
  <c r="R81" i="10" s="1"/>
  <c r="L81" i="10"/>
  <c r="Q81" i="10" s="1"/>
  <c r="K81" i="10"/>
  <c r="P81" i="10" s="1"/>
  <c r="J81" i="10"/>
  <c r="O81" i="10" s="1"/>
  <c r="N80" i="10"/>
  <c r="M80" i="10"/>
  <c r="L80" i="10"/>
  <c r="K80" i="10"/>
  <c r="J80" i="10"/>
  <c r="N78" i="10"/>
  <c r="S78" i="10" s="1"/>
  <c r="M78" i="10"/>
  <c r="R78" i="10" s="1"/>
  <c r="L78" i="10"/>
  <c r="Q78" i="10" s="1"/>
  <c r="K78" i="10"/>
  <c r="P78" i="10" s="1"/>
  <c r="J78" i="10"/>
  <c r="O78" i="10" s="1"/>
  <c r="N77" i="10"/>
  <c r="M77" i="10"/>
  <c r="L77" i="10"/>
  <c r="K77" i="10"/>
  <c r="J77" i="10"/>
  <c r="N75" i="10"/>
  <c r="S75" i="10" s="1"/>
  <c r="M75" i="10"/>
  <c r="R75" i="10" s="1"/>
  <c r="L75" i="10"/>
  <c r="Q75" i="10" s="1"/>
  <c r="K75" i="10"/>
  <c r="P75" i="10" s="1"/>
  <c r="J75" i="10"/>
  <c r="O75" i="10" s="1"/>
  <c r="N74" i="10"/>
  <c r="S74" i="10" s="1"/>
  <c r="M74" i="10"/>
  <c r="R74" i="10" s="1"/>
  <c r="L74" i="10"/>
  <c r="Q74" i="10" s="1"/>
  <c r="K74" i="10"/>
  <c r="P74" i="10" s="1"/>
  <c r="J74" i="10"/>
  <c r="O74" i="10" s="1"/>
  <c r="N73" i="10"/>
  <c r="S73" i="10" s="1"/>
  <c r="M73" i="10"/>
  <c r="R73" i="10" s="1"/>
  <c r="L73" i="10"/>
  <c r="Q73" i="10" s="1"/>
  <c r="K73" i="10"/>
  <c r="P73" i="10" s="1"/>
  <c r="J73" i="10"/>
  <c r="O73" i="10" s="1"/>
  <c r="N72" i="10"/>
  <c r="S72" i="10" s="1"/>
  <c r="M72" i="10"/>
  <c r="R72" i="10" s="1"/>
  <c r="L72" i="10"/>
  <c r="Q72" i="10" s="1"/>
  <c r="K72" i="10"/>
  <c r="P72" i="10" s="1"/>
  <c r="J72" i="10"/>
  <c r="O72" i="10" s="1"/>
  <c r="N71" i="10"/>
  <c r="S71" i="10" s="1"/>
  <c r="M71" i="10"/>
  <c r="R71" i="10" s="1"/>
  <c r="L71" i="10"/>
  <c r="Q71" i="10" s="1"/>
  <c r="K71" i="10"/>
  <c r="P71" i="10" s="1"/>
  <c r="J71" i="10"/>
  <c r="O71" i="10" s="1"/>
  <c r="N70" i="10"/>
  <c r="S70" i="10" s="1"/>
  <c r="M70" i="10"/>
  <c r="R70" i="10" s="1"/>
  <c r="L70" i="10"/>
  <c r="Q70" i="10" s="1"/>
  <c r="K70" i="10"/>
  <c r="P70" i="10" s="1"/>
  <c r="J70" i="10"/>
  <c r="O70" i="10" s="1"/>
  <c r="N69" i="10"/>
  <c r="S69" i="10" s="1"/>
  <c r="M69" i="10"/>
  <c r="R69" i="10" s="1"/>
  <c r="L69" i="10"/>
  <c r="Q69" i="10" s="1"/>
  <c r="K69" i="10"/>
  <c r="P69" i="10" s="1"/>
  <c r="J69" i="10"/>
  <c r="O69" i="10" s="1"/>
  <c r="N68" i="10"/>
  <c r="S68" i="10" s="1"/>
  <c r="M68" i="10"/>
  <c r="R68" i="10" s="1"/>
  <c r="L68" i="10"/>
  <c r="Q68" i="10" s="1"/>
  <c r="K68" i="10"/>
  <c r="P68" i="10" s="1"/>
  <c r="J68" i="10"/>
  <c r="O68" i="10" s="1"/>
  <c r="N67" i="10"/>
  <c r="S67" i="10" s="1"/>
  <c r="M67" i="10"/>
  <c r="R67" i="10" s="1"/>
  <c r="L67" i="10"/>
  <c r="Q67" i="10" s="1"/>
  <c r="K67" i="10"/>
  <c r="P67" i="10" s="1"/>
  <c r="J67" i="10"/>
  <c r="O67" i="10" s="1"/>
  <c r="N66" i="10"/>
  <c r="S66" i="10" s="1"/>
  <c r="M66" i="10"/>
  <c r="R66" i="10" s="1"/>
  <c r="L66" i="10"/>
  <c r="Q66" i="10" s="1"/>
  <c r="K66" i="10"/>
  <c r="P66" i="10" s="1"/>
  <c r="J66" i="10"/>
  <c r="O66" i="10" s="1"/>
  <c r="N65" i="10"/>
  <c r="S65" i="10" s="1"/>
  <c r="M65" i="10"/>
  <c r="R65" i="10" s="1"/>
  <c r="L65" i="10"/>
  <c r="Q65" i="10" s="1"/>
  <c r="K65" i="10"/>
  <c r="P65" i="10" s="1"/>
  <c r="J65" i="10"/>
  <c r="O65" i="10" s="1"/>
  <c r="N64" i="10"/>
  <c r="S64" i="10" s="1"/>
  <c r="M64" i="10"/>
  <c r="R64" i="10" s="1"/>
  <c r="L64" i="10"/>
  <c r="Q64" i="10" s="1"/>
  <c r="K64" i="10"/>
  <c r="P64" i="10" s="1"/>
  <c r="J64" i="10"/>
  <c r="O64" i="10" s="1"/>
  <c r="N63" i="10"/>
  <c r="S63" i="10" s="1"/>
  <c r="M63" i="10"/>
  <c r="R63" i="10" s="1"/>
  <c r="L63" i="10"/>
  <c r="Q63" i="10" s="1"/>
  <c r="K63" i="10"/>
  <c r="P63" i="10" s="1"/>
  <c r="J63" i="10"/>
  <c r="O63" i="10" s="1"/>
  <c r="N62" i="10"/>
  <c r="S62" i="10" s="1"/>
  <c r="M62" i="10"/>
  <c r="R62" i="10" s="1"/>
  <c r="L62" i="10"/>
  <c r="Q62" i="10" s="1"/>
  <c r="K62" i="10"/>
  <c r="P62" i="10" s="1"/>
  <c r="J62" i="10"/>
  <c r="O62" i="10" s="1"/>
  <c r="N61" i="10"/>
  <c r="M61" i="10"/>
  <c r="L61" i="10"/>
  <c r="K61" i="10"/>
  <c r="J61" i="10"/>
  <c r="N58" i="10"/>
  <c r="M58" i="10"/>
  <c r="M57" i="10" s="1"/>
  <c r="L58" i="10"/>
  <c r="L57" i="10" s="1"/>
  <c r="K58" i="10"/>
  <c r="J58" i="10"/>
  <c r="N56" i="10"/>
  <c r="S56" i="10" s="1"/>
  <c r="M56" i="10"/>
  <c r="R56" i="10" s="1"/>
  <c r="L56" i="10"/>
  <c r="Q56" i="10" s="1"/>
  <c r="K56" i="10"/>
  <c r="P56" i="10" s="1"/>
  <c r="J56" i="10"/>
  <c r="O56" i="10" s="1"/>
  <c r="N55" i="10"/>
  <c r="S55" i="10" s="1"/>
  <c r="M55" i="10"/>
  <c r="R55" i="10" s="1"/>
  <c r="L55" i="10"/>
  <c r="Q55" i="10" s="1"/>
  <c r="K55" i="10"/>
  <c r="P55" i="10" s="1"/>
  <c r="J55" i="10"/>
  <c r="O55" i="10" s="1"/>
  <c r="N54" i="10"/>
  <c r="M54" i="10"/>
  <c r="L54" i="10"/>
  <c r="K54" i="10"/>
  <c r="J54" i="10"/>
  <c r="N51" i="10"/>
  <c r="S51" i="10" s="1"/>
  <c r="M51" i="10"/>
  <c r="R51" i="10" s="1"/>
  <c r="L51" i="10"/>
  <c r="Q51" i="10" s="1"/>
  <c r="K51" i="10"/>
  <c r="P51" i="10" s="1"/>
  <c r="J51" i="10"/>
  <c r="O51" i="10" s="1"/>
  <c r="N50" i="10"/>
  <c r="S50" i="10" s="1"/>
  <c r="M50" i="10"/>
  <c r="R50" i="10" s="1"/>
  <c r="L50" i="10"/>
  <c r="Q50" i="10" s="1"/>
  <c r="K50" i="10"/>
  <c r="P50" i="10" s="1"/>
  <c r="J50" i="10"/>
  <c r="O50" i="10" s="1"/>
  <c r="N49" i="10"/>
  <c r="S49" i="10" s="1"/>
  <c r="M49" i="10"/>
  <c r="R49" i="10" s="1"/>
  <c r="L49" i="10"/>
  <c r="Q49" i="10" s="1"/>
  <c r="K49" i="10"/>
  <c r="P49" i="10" s="1"/>
  <c r="J49" i="10"/>
  <c r="O49" i="10" s="1"/>
  <c r="N48" i="10"/>
  <c r="S48" i="10" s="1"/>
  <c r="M48" i="10"/>
  <c r="R48" i="10" s="1"/>
  <c r="L48" i="10"/>
  <c r="Q48" i="10" s="1"/>
  <c r="K48" i="10"/>
  <c r="P48" i="10" s="1"/>
  <c r="J48" i="10"/>
  <c r="O48" i="10" s="1"/>
  <c r="N47" i="10"/>
  <c r="M47" i="10"/>
  <c r="L47" i="10"/>
  <c r="K47" i="10"/>
  <c r="J47" i="10"/>
  <c r="N45" i="10"/>
  <c r="S45" i="10" s="1"/>
  <c r="M45" i="10"/>
  <c r="R45" i="10" s="1"/>
  <c r="L45" i="10"/>
  <c r="Q45" i="10" s="1"/>
  <c r="K45" i="10"/>
  <c r="P45" i="10" s="1"/>
  <c r="J45" i="10"/>
  <c r="O45" i="10" s="1"/>
  <c r="N44" i="10"/>
  <c r="S44" i="10" s="1"/>
  <c r="M44" i="10"/>
  <c r="R44" i="10" s="1"/>
  <c r="L44" i="10"/>
  <c r="Q44" i="10" s="1"/>
  <c r="K44" i="10"/>
  <c r="P44" i="10" s="1"/>
  <c r="J44" i="10"/>
  <c r="O44" i="10" s="1"/>
  <c r="N43" i="10"/>
  <c r="S43" i="10" s="1"/>
  <c r="M43" i="10"/>
  <c r="R43" i="10" s="1"/>
  <c r="L43" i="10"/>
  <c r="Q43" i="10" s="1"/>
  <c r="K43" i="10"/>
  <c r="P43" i="10" s="1"/>
  <c r="J43" i="10"/>
  <c r="O43" i="10" s="1"/>
  <c r="N42" i="10"/>
  <c r="S42" i="10" s="1"/>
  <c r="M42" i="10"/>
  <c r="R42" i="10" s="1"/>
  <c r="L42" i="10"/>
  <c r="Q42" i="10" s="1"/>
  <c r="K42" i="10"/>
  <c r="P42" i="10" s="1"/>
  <c r="J42" i="10"/>
  <c r="O42" i="10" s="1"/>
  <c r="N41" i="10"/>
  <c r="S41" i="10" s="1"/>
  <c r="M41" i="10"/>
  <c r="R41" i="10" s="1"/>
  <c r="L41" i="10"/>
  <c r="Q41" i="10" s="1"/>
  <c r="K41" i="10"/>
  <c r="P41" i="10" s="1"/>
  <c r="J41" i="10"/>
  <c r="O41" i="10" s="1"/>
  <c r="N40" i="10"/>
  <c r="M40" i="10"/>
  <c r="L40" i="10"/>
  <c r="K40" i="10"/>
  <c r="J40" i="10"/>
  <c r="N38" i="10"/>
  <c r="S38" i="10" s="1"/>
  <c r="M38" i="10"/>
  <c r="R38" i="10" s="1"/>
  <c r="L38" i="10"/>
  <c r="Q38" i="10" s="1"/>
  <c r="K38" i="10"/>
  <c r="P38" i="10" s="1"/>
  <c r="J38" i="10"/>
  <c r="O38" i="10" s="1"/>
  <c r="N37" i="10"/>
  <c r="S37" i="10" s="1"/>
  <c r="M37" i="10"/>
  <c r="R37" i="10" s="1"/>
  <c r="L37" i="10"/>
  <c r="Q37" i="10" s="1"/>
  <c r="K37" i="10"/>
  <c r="P37" i="10" s="1"/>
  <c r="J37" i="10"/>
  <c r="O37" i="10" s="1"/>
  <c r="N36" i="10"/>
  <c r="S36" i="10" s="1"/>
  <c r="M36" i="10"/>
  <c r="R36" i="10" s="1"/>
  <c r="L36" i="10"/>
  <c r="Q36" i="10" s="1"/>
  <c r="K36" i="10"/>
  <c r="P36" i="10" s="1"/>
  <c r="J36" i="10"/>
  <c r="O36" i="10" s="1"/>
  <c r="N35" i="10"/>
  <c r="S35" i="10" s="1"/>
  <c r="M35" i="10"/>
  <c r="R35" i="10" s="1"/>
  <c r="L35" i="10"/>
  <c r="Q35" i="10" s="1"/>
  <c r="K35" i="10"/>
  <c r="P35" i="10" s="1"/>
  <c r="J35" i="10"/>
  <c r="O35" i="10" s="1"/>
  <c r="N34" i="10"/>
  <c r="S34" i="10" s="1"/>
  <c r="M34" i="10"/>
  <c r="R34" i="10" s="1"/>
  <c r="L34" i="10"/>
  <c r="Q34" i="10" s="1"/>
  <c r="K34" i="10"/>
  <c r="P34" i="10" s="1"/>
  <c r="J34" i="10"/>
  <c r="O34" i="10" s="1"/>
  <c r="N33" i="10"/>
  <c r="M33" i="10"/>
  <c r="L33" i="10"/>
  <c r="K33" i="10"/>
  <c r="J33" i="10"/>
  <c r="N31" i="10"/>
  <c r="S31" i="10" s="1"/>
  <c r="M31" i="10"/>
  <c r="R31" i="10" s="1"/>
  <c r="L31" i="10"/>
  <c r="Q31" i="10" s="1"/>
  <c r="K31" i="10"/>
  <c r="P31" i="10" s="1"/>
  <c r="J31" i="10"/>
  <c r="O31" i="10" s="1"/>
  <c r="N30" i="10"/>
  <c r="M30" i="10"/>
  <c r="L30" i="10"/>
  <c r="K30" i="10"/>
  <c r="J30" i="10"/>
  <c r="N27" i="10"/>
  <c r="S27" i="10" s="1"/>
  <c r="M27" i="10"/>
  <c r="R27" i="10" s="1"/>
  <c r="L27" i="10"/>
  <c r="Q27" i="10" s="1"/>
  <c r="K27" i="10"/>
  <c r="P27" i="10" s="1"/>
  <c r="J27" i="10"/>
  <c r="O27" i="10" s="1"/>
  <c r="N26" i="10"/>
  <c r="S26" i="10" s="1"/>
  <c r="M26" i="10"/>
  <c r="R26" i="10" s="1"/>
  <c r="L26" i="10"/>
  <c r="Q26" i="10" s="1"/>
  <c r="K26" i="10"/>
  <c r="P26" i="10" s="1"/>
  <c r="J26" i="10"/>
  <c r="O26" i="10" s="1"/>
  <c r="N25" i="10"/>
  <c r="M25" i="10"/>
  <c r="L25" i="10"/>
  <c r="K25" i="10"/>
  <c r="J25" i="10"/>
  <c r="N23" i="10"/>
  <c r="S23" i="10" s="1"/>
  <c r="M23" i="10"/>
  <c r="R23" i="10" s="1"/>
  <c r="L23" i="10"/>
  <c r="Q23" i="10" s="1"/>
  <c r="K23" i="10"/>
  <c r="P23" i="10" s="1"/>
  <c r="J23" i="10"/>
  <c r="O23" i="10" s="1"/>
  <c r="N22" i="10"/>
  <c r="M22" i="10"/>
  <c r="L22" i="10"/>
  <c r="K22" i="10"/>
  <c r="K21" i="10" s="1"/>
  <c r="J22" i="10"/>
  <c r="AR1001" i="8"/>
  <c r="AQ1001" i="8"/>
  <c r="AP1001" i="8"/>
  <c r="AR1000" i="8"/>
  <c r="AQ1000" i="8"/>
  <c r="AP1000" i="8"/>
  <c r="AR999" i="8"/>
  <c r="AQ999" i="8"/>
  <c r="AP999" i="8"/>
  <c r="AR998" i="8"/>
  <c r="AQ998" i="8"/>
  <c r="AP998" i="8"/>
  <c r="AR997" i="8"/>
  <c r="AQ997" i="8"/>
  <c r="AP997" i="8"/>
  <c r="AR996" i="8"/>
  <c r="AQ996" i="8"/>
  <c r="AP996" i="8"/>
  <c r="AR995" i="8"/>
  <c r="AR994" i="8" s="1"/>
  <c r="AQ995" i="8"/>
  <c r="AQ994" i="8" s="1"/>
  <c r="AP995" i="8"/>
  <c r="AP994" i="8" s="1"/>
  <c r="AQ993" i="8"/>
  <c r="AQ992" i="8" s="1"/>
  <c r="AQ991" i="8"/>
  <c r="AQ990" i="8"/>
  <c r="AQ989" i="8" s="1"/>
  <c r="AQ988" i="8"/>
  <c r="AQ987" i="8"/>
  <c r="AQ986" i="8" s="1"/>
  <c r="AQ985" i="8"/>
  <c r="AQ984" i="8" s="1"/>
  <c r="AQ983" i="8"/>
  <c r="AQ982" i="8" s="1"/>
  <c r="AQ981" i="8"/>
  <c r="AQ980" i="8" s="1"/>
  <c r="AQ979" i="8"/>
  <c r="AQ978" i="8"/>
  <c r="AQ977" i="8"/>
  <c r="AQ976" i="8"/>
  <c r="AQ975" i="8"/>
  <c r="AQ974" i="8" s="1"/>
  <c r="AQ973" i="8"/>
  <c r="AQ972" i="8"/>
  <c r="AQ971" i="8"/>
  <c r="AQ970" i="8"/>
  <c r="AQ969" i="8"/>
  <c r="AQ967" i="8"/>
  <c r="AQ966" i="8" s="1"/>
  <c r="AQ965" i="8"/>
  <c r="AQ964" i="8"/>
  <c r="AQ963" i="8"/>
  <c r="AQ962" i="8"/>
  <c r="AR960" i="8"/>
  <c r="AQ960" i="8"/>
  <c r="AP960" i="8"/>
  <c r="AQ959" i="8"/>
  <c r="AQ958" i="8"/>
  <c r="AQ957" i="8"/>
  <c r="AQ956" i="8"/>
  <c r="AQ955" i="8"/>
  <c r="AQ954" i="8"/>
  <c r="AQ953" i="8"/>
  <c r="AQ952" i="8"/>
  <c r="AQ951" i="8" s="1"/>
  <c r="AQ950" i="8"/>
  <c r="AQ949" i="8" s="1"/>
  <c r="AR948" i="8"/>
  <c r="AQ948" i="8"/>
  <c r="AP948" i="8"/>
  <c r="AQ947" i="8"/>
  <c r="AQ946" i="8"/>
  <c r="AQ945" i="8"/>
  <c r="AQ943" i="8"/>
  <c r="AQ942" i="8"/>
  <c r="AQ941" i="8" s="1"/>
  <c r="AQ940" i="8"/>
  <c r="AQ939" i="8" s="1"/>
  <c r="AR938" i="8"/>
  <c r="AQ938" i="8"/>
  <c r="AP938" i="8"/>
  <c r="AQ937" i="8"/>
  <c r="AQ936" i="8"/>
  <c r="AQ935" i="8"/>
  <c r="AQ933" i="8"/>
  <c r="AQ932" i="8"/>
  <c r="AQ931" i="8"/>
  <c r="AQ930" i="8"/>
  <c r="AQ929" i="8"/>
  <c r="AQ928" i="8"/>
  <c r="AQ927" i="8"/>
  <c r="AQ926" i="8"/>
  <c r="AQ925" i="8"/>
  <c r="AQ924" i="8"/>
  <c r="AQ923" i="8"/>
  <c r="AQ922" i="8"/>
  <c r="AQ921" i="8"/>
  <c r="AQ920" i="8"/>
  <c r="AQ918" i="8"/>
  <c r="AQ917" i="8"/>
  <c r="AQ916" i="8"/>
  <c r="AQ915" i="8"/>
  <c r="AQ914" i="8"/>
  <c r="AQ913" i="8"/>
  <c r="AQ912" i="8"/>
  <c r="AQ911" i="8"/>
  <c r="AQ910" i="8"/>
  <c r="AQ909" i="8"/>
  <c r="AQ908" i="8"/>
  <c r="AQ907" i="8"/>
  <c r="AQ906" i="8"/>
  <c r="AQ905" i="8" s="1"/>
  <c r="AR904" i="8"/>
  <c r="AQ904" i="8"/>
  <c r="AP904" i="8"/>
  <c r="AQ903" i="8"/>
  <c r="AQ902" i="8"/>
  <c r="AQ901" i="8"/>
  <c r="AQ900" i="8"/>
  <c r="AQ899" i="8"/>
  <c r="AQ898" i="8"/>
  <c r="AQ897" i="8"/>
  <c r="AQ896" i="8"/>
  <c r="AQ895" i="8"/>
  <c r="AQ894" i="8"/>
  <c r="AQ893" i="8"/>
  <c r="AQ892" i="8"/>
  <c r="AQ891" i="8"/>
  <c r="AQ890" i="8"/>
  <c r="AQ889" i="8"/>
  <c r="AQ888" i="8"/>
  <c r="AQ887" i="8"/>
  <c r="AQ886" i="8"/>
  <c r="AQ884" i="8"/>
  <c r="AQ883" i="8"/>
  <c r="AQ882" i="8" s="1"/>
  <c r="AQ881" i="8"/>
  <c r="AQ880" i="8"/>
  <c r="AQ879" i="8" s="1"/>
  <c r="AR878" i="8"/>
  <c r="AQ878" i="8"/>
  <c r="AP878" i="8"/>
  <c r="AQ877" i="8"/>
  <c r="AQ876" i="8"/>
  <c r="AQ875" i="8"/>
  <c r="AQ874" i="8"/>
  <c r="AQ873" i="8"/>
  <c r="AQ872" i="8"/>
  <c r="AQ870" i="8"/>
  <c r="AQ869" i="8"/>
  <c r="AQ868" i="8" s="1"/>
  <c r="AQ867" i="8"/>
  <c r="AQ866" i="8" s="1"/>
  <c r="AR865" i="8"/>
  <c r="AQ865" i="8"/>
  <c r="AP865" i="8"/>
  <c r="AQ864" i="8"/>
  <c r="AQ863" i="8"/>
  <c r="AQ862" i="8"/>
  <c r="AQ861" i="8"/>
  <c r="AQ860" i="8" s="1"/>
  <c r="AQ859" i="8"/>
  <c r="AQ858" i="8" s="1"/>
  <c r="AQ857" i="8"/>
  <c r="AQ856" i="8"/>
  <c r="AQ855" i="8"/>
  <c r="AQ854" i="8"/>
  <c r="AQ853" i="8"/>
  <c r="AQ852" i="8"/>
  <c r="AQ851" i="8"/>
  <c r="AQ850" i="8"/>
  <c r="AQ849" i="8"/>
  <c r="AQ847" i="8"/>
  <c r="AQ846" i="8"/>
  <c r="AQ845" i="8"/>
  <c r="AQ844" i="8"/>
  <c r="AQ843" i="8" s="1"/>
  <c r="AQ842" i="8"/>
  <c r="AQ841" i="8" s="1"/>
  <c r="AQ840" i="8"/>
  <c r="AQ839" i="8" s="1"/>
  <c r="AQ838" i="8"/>
  <c r="AQ837" i="8" s="1"/>
  <c r="AQ836" i="8"/>
  <c r="AQ835" i="8" s="1"/>
  <c r="AQ834" i="8"/>
  <c r="AQ833" i="8"/>
  <c r="AQ832" i="8"/>
  <c r="AQ831" i="8"/>
  <c r="AQ830" i="8" s="1"/>
  <c r="AQ829" i="8"/>
  <c r="AQ828" i="8"/>
  <c r="AQ827" i="8"/>
  <c r="AQ826" i="8"/>
  <c r="AQ825" i="8"/>
  <c r="AQ824" i="8"/>
  <c r="AQ823" i="8"/>
  <c r="AQ822" i="8"/>
  <c r="AQ821" i="8"/>
  <c r="AQ820" i="8"/>
  <c r="AQ819" i="8"/>
  <c r="AQ818" i="8"/>
  <c r="AQ817" i="8"/>
  <c r="AQ815" i="8"/>
  <c r="AQ814" i="8"/>
  <c r="AQ813" i="8"/>
  <c r="AQ812" i="8"/>
  <c r="AQ810" i="8"/>
  <c r="AQ809" i="8" s="1"/>
  <c r="AQ808" i="8"/>
  <c r="AQ807" i="8" s="1"/>
  <c r="AQ806" i="8"/>
  <c r="AQ805" i="8" s="1"/>
  <c r="AQ804" i="8"/>
  <c r="AQ803" i="8"/>
  <c r="AQ802" i="8" s="1"/>
  <c r="AR801" i="8"/>
  <c r="AQ801" i="8"/>
  <c r="AP801" i="8"/>
  <c r="AR800" i="8"/>
  <c r="AQ800" i="8"/>
  <c r="AP800" i="8"/>
  <c r="AR799" i="8"/>
  <c r="AQ799" i="8"/>
  <c r="AP799" i="8"/>
  <c r="AQ798" i="8"/>
  <c r="AQ797" i="8" s="1"/>
  <c r="AQ796" i="8"/>
  <c r="AQ795" i="8"/>
  <c r="AQ794" i="8"/>
  <c r="AQ793" i="8"/>
  <c r="AQ792" i="8" s="1"/>
  <c r="AQ790" i="8"/>
  <c r="AQ789" i="8" s="1"/>
  <c r="AQ788" i="8"/>
  <c r="AQ787" i="8" s="1"/>
  <c r="AR786" i="8"/>
  <c r="AQ786" i="8"/>
  <c r="AP786" i="8"/>
  <c r="AQ785" i="8"/>
  <c r="AQ783" i="8"/>
  <c r="AQ782" i="8"/>
  <c r="AQ781" i="8"/>
  <c r="AQ780" i="8"/>
  <c r="AQ779" i="8"/>
  <c r="AQ778" i="8"/>
  <c r="AQ777" i="8"/>
  <c r="AQ775" i="8"/>
  <c r="AQ774" i="8" s="1"/>
  <c r="AQ773" i="8"/>
  <c r="AQ772" i="8" s="1"/>
  <c r="AQ771" i="8"/>
  <c r="AQ770" i="8"/>
  <c r="AQ769" i="8"/>
  <c r="AQ768" i="8"/>
  <c r="AQ767" i="8"/>
  <c r="AQ766" i="8"/>
  <c r="AQ765" i="8"/>
  <c r="AQ764" i="8"/>
  <c r="AQ763" i="8"/>
  <c r="AQ762" i="8"/>
  <c r="AQ761" i="8" s="1"/>
  <c r="AR760" i="8"/>
  <c r="AQ760" i="8"/>
  <c r="AP760" i="8"/>
  <c r="AQ759" i="8"/>
  <c r="AQ758" i="8" s="1"/>
  <c r="AQ757" i="8"/>
  <c r="AQ756" i="8"/>
  <c r="AR754" i="8"/>
  <c r="AQ754" i="8"/>
  <c r="AP754" i="8"/>
  <c r="AQ753" i="8"/>
  <c r="AQ752" i="8"/>
  <c r="AQ751" i="8"/>
  <c r="AQ750" i="8"/>
  <c r="AQ749" i="8"/>
  <c r="AQ748" i="8"/>
  <c r="AQ747" i="8" s="1"/>
  <c r="AR746" i="8"/>
  <c r="AQ746" i="8"/>
  <c r="AP746" i="8"/>
  <c r="AR745" i="8"/>
  <c r="AQ745" i="8"/>
  <c r="AP745" i="8"/>
  <c r="AR744" i="8"/>
  <c r="AQ744" i="8"/>
  <c r="AP744" i="8"/>
  <c r="AR743" i="8"/>
  <c r="AQ743" i="8"/>
  <c r="AP743" i="8"/>
  <c r="AQ742" i="8"/>
  <c r="AQ741" i="8"/>
  <c r="AQ740" i="8"/>
  <c r="AQ739" i="8"/>
  <c r="AQ738" i="8"/>
  <c r="AQ737" i="8"/>
  <c r="AQ736" i="8"/>
  <c r="AQ735" i="8"/>
  <c r="AQ734" i="8"/>
  <c r="AQ733" i="8"/>
  <c r="AQ732" i="8"/>
  <c r="AQ731" i="8"/>
  <c r="AQ730" i="8"/>
  <c r="AQ729" i="8"/>
  <c r="AQ728" i="8"/>
  <c r="AQ727" i="8"/>
  <c r="AQ726" i="8"/>
  <c r="AQ725" i="8"/>
  <c r="AQ724" i="8"/>
  <c r="AQ723" i="8"/>
  <c r="AQ722" i="8"/>
  <c r="AQ721" i="8"/>
  <c r="AQ720" i="8"/>
  <c r="AQ719" i="8"/>
  <c r="AQ718" i="8"/>
  <c r="AQ717" i="8"/>
  <c r="AQ716" i="8"/>
  <c r="AQ715" i="8"/>
  <c r="AQ713" i="8"/>
  <c r="AQ712" i="8"/>
  <c r="AQ711" i="8"/>
  <c r="AQ710" i="8"/>
  <c r="AQ709" i="8"/>
  <c r="AQ708" i="8"/>
  <c r="AQ707" i="8"/>
  <c r="AQ706" i="8"/>
  <c r="AQ705" i="8"/>
  <c r="AQ704" i="8" s="1"/>
  <c r="AQ703" i="8"/>
  <c r="AQ702" i="8"/>
  <c r="AQ701" i="8" s="1"/>
  <c r="AQ700" i="8"/>
  <c r="AQ699" i="8"/>
  <c r="AQ698" i="8"/>
  <c r="AQ697" i="8"/>
  <c r="AQ696" i="8"/>
  <c r="AQ695" i="8"/>
  <c r="AQ694" i="8"/>
  <c r="AQ693" i="8"/>
  <c r="AQ692" i="8" s="1"/>
  <c r="AQ691" i="8"/>
  <c r="AQ690" i="8"/>
  <c r="AQ689" i="8"/>
  <c r="AQ688" i="8"/>
  <c r="AQ687" i="8"/>
  <c r="AQ686" i="8"/>
  <c r="AQ685" i="8"/>
  <c r="AQ684" i="8"/>
  <c r="AQ683" i="8"/>
  <c r="AQ682" i="8"/>
  <c r="AQ681" i="8"/>
  <c r="AQ680" i="8"/>
  <c r="AQ679" i="8"/>
  <c r="AQ678" i="8"/>
  <c r="AQ677" i="8"/>
  <c r="AQ676" i="8"/>
  <c r="AQ675" i="8"/>
  <c r="AQ674" i="8"/>
  <c r="AQ673" i="8"/>
  <c r="AQ672" i="8"/>
  <c r="AQ671" i="8" s="1"/>
  <c r="AQ670" i="8"/>
  <c r="AQ669" i="8"/>
  <c r="AQ668" i="8"/>
  <c r="AQ667" i="8"/>
  <c r="AQ666" i="8"/>
  <c r="AQ665" i="8"/>
  <c r="AQ664" i="8"/>
  <c r="AQ663" i="8"/>
  <c r="AQ662" i="8"/>
  <c r="AQ660" i="8"/>
  <c r="AQ659" i="8"/>
  <c r="AQ658" i="8"/>
  <c r="AQ657" i="8"/>
  <c r="AQ655" i="8"/>
  <c r="AQ654" i="8"/>
  <c r="AQ653" i="8"/>
  <c r="AQ652" i="8"/>
  <c r="AQ651" i="8"/>
  <c r="AQ650" i="8"/>
  <c r="AQ649" i="8"/>
  <c r="AQ648" i="8"/>
  <c r="AQ647" i="8"/>
  <c r="AQ645" i="8"/>
  <c r="AQ644" i="8"/>
  <c r="AQ643" i="8" s="1"/>
  <c r="AQ642" i="8"/>
  <c r="AQ641" i="8"/>
  <c r="AQ640" i="8"/>
  <c r="AQ639" i="8"/>
  <c r="AQ638" i="8"/>
  <c r="AQ637" i="8"/>
  <c r="AQ636" i="8"/>
  <c r="AQ635" i="8"/>
  <c r="AQ634" i="8"/>
  <c r="AQ633" i="8"/>
  <c r="AQ632" i="8"/>
  <c r="AQ630" i="8"/>
  <c r="AQ629" i="8" s="1"/>
  <c r="AQ628" i="8"/>
  <c r="AQ627" i="8"/>
  <c r="AQ626" i="8"/>
  <c r="AQ625" i="8"/>
  <c r="AQ624" i="8"/>
  <c r="AQ623" i="8"/>
  <c r="AQ622" i="8"/>
  <c r="AQ621" i="8"/>
  <c r="AQ620" i="8"/>
  <c r="AQ619" i="8"/>
  <c r="AQ618" i="8"/>
  <c r="AQ617" i="8"/>
  <c r="AQ616" i="8"/>
  <c r="AQ615" i="8"/>
  <c r="AQ614" i="8"/>
  <c r="AQ613" i="8"/>
  <c r="AQ612" i="8"/>
  <c r="AQ611" i="8"/>
  <c r="AQ610" i="8"/>
  <c r="AQ609" i="8"/>
  <c r="AQ608" i="8"/>
  <c r="AQ606" i="8"/>
  <c r="AQ605" i="8"/>
  <c r="AQ604" i="8"/>
  <c r="AQ603" i="8"/>
  <c r="AQ602" i="8"/>
  <c r="AQ601" i="8"/>
  <c r="AQ600" i="8"/>
  <c r="AQ599" i="8"/>
  <c r="AQ598" i="8"/>
  <c r="AQ596" i="8"/>
  <c r="AQ595" i="8"/>
  <c r="AQ594" i="8"/>
  <c r="AQ593" i="8"/>
  <c r="AQ592" i="8"/>
  <c r="AQ590" i="8"/>
  <c r="AQ589" i="8"/>
  <c r="AQ588" i="8"/>
  <c r="AQ587" i="8"/>
  <c r="AQ586" i="8"/>
  <c r="AQ585" i="8"/>
  <c r="AQ584" i="8"/>
  <c r="AQ583" i="8"/>
  <c r="AQ582" i="8"/>
  <c r="AQ581" i="8"/>
  <c r="AQ580" i="8"/>
  <c r="AQ579" i="8"/>
  <c r="AQ578" i="8"/>
  <c r="AQ577" i="8" s="1"/>
  <c r="AQ576" i="8"/>
  <c r="AQ575" i="8"/>
  <c r="AQ574" i="8"/>
  <c r="AQ573" i="8"/>
  <c r="AQ572" i="8" s="1"/>
  <c r="AR571" i="8"/>
  <c r="AQ571" i="8"/>
  <c r="AP571" i="8"/>
  <c r="AQ570" i="8"/>
  <c r="AQ569" i="8"/>
  <c r="AQ568" i="8"/>
  <c r="AQ566" i="8"/>
  <c r="AQ565" i="8"/>
  <c r="AQ564" i="8" s="1"/>
  <c r="AQ563" i="8"/>
  <c r="AQ562" i="8"/>
  <c r="AQ561" i="8"/>
  <c r="AQ560" i="8"/>
  <c r="AQ559" i="8"/>
  <c r="AQ558" i="8"/>
  <c r="AQ557" i="8"/>
  <c r="AQ556" i="8"/>
  <c r="AQ555" i="8"/>
  <c r="AQ553" i="8"/>
  <c r="AQ552" i="8"/>
  <c r="AQ551" i="8"/>
  <c r="AQ550" i="8"/>
  <c r="AQ549" i="8"/>
  <c r="AQ548" i="8"/>
  <c r="AQ547" i="8"/>
  <c r="AQ546" i="8"/>
  <c r="AQ545" i="8"/>
  <c r="AQ544" i="8"/>
  <c r="AQ543" i="8"/>
  <c r="AQ542" i="8"/>
  <c r="AQ541" i="8"/>
  <c r="AQ540" i="8"/>
  <c r="AQ539" i="8"/>
  <c r="AQ538" i="8"/>
  <c r="AQ537" i="8"/>
  <c r="AR535" i="8"/>
  <c r="AQ535" i="8"/>
  <c r="AP535" i="8"/>
  <c r="AQ534" i="8"/>
  <c r="AQ533" i="8"/>
  <c r="AQ532" i="8"/>
  <c r="AQ531" i="8"/>
  <c r="AQ529" i="8"/>
  <c r="AQ528" i="8" s="1"/>
  <c r="AQ527" i="8"/>
  <c r="AQ526" i="8"/>
  <c r="AQ525" i="8"/>
  <c r="AQ524" i="8"/>
  <c r="AQ523" i="8"/>
  <c r="AQ522" i="8"/>
  <c r="AQ520" i="8"/>
  <c r="AQ519" i="8"/>
  <c r="AQ518" i="8"/>
  <c r="AQ517" i="8"/>
  <c r="AQ516" i="8"/>
  <c r="AQ515" i="8"/>
  <c r="AQ514" i="8"/>
  <c r="AQ513" i="8"/>
  <c r="AQ512" i="8"/>
  <c r="AQ511" i="8"/>
  <c r="AQ510" i="8"/>
  <c r="AQ509" i="8"/>
  <c r="AQ508" i="8"/>
  <c r="AQ507" i="8"/>
  <c r="AQ506" i="8"/>
  <c r="AQ505" i="8"/>
  <c r="AQ504" i="8"/>
  <c r="AQ503" i="8"/>
  <c r="AQ502" i="8"/>
  <c r="AQ501" i="8"/>
  <c r="AQ500" i="8"/>
  <c r="AQ499" i="8"/>
  <c r="AQ497" i="8"/>
  <c r="AQ496" i="8"/>
  <c r="AQ495" i="8"/>
  <c r="AQ494" i="8" s="1"/>
  <c r="AR493" i="8"/>
  <c r="AR492" i="8" s="1"/>
  <c r="AQ493" i="8"/>
  <c r="AQ492" i="8" s="1"/>
  <c r="AP493" i="8"/>
  <c r="AP492" i="8" s="1"/>
  <c r="AQ491" i="8"/>
  <c r="AQ490" i="8"/>
  <c r="AQ489" i="8" s="1"/>
  <c r="AQ488" i="8"/>
  <c r="AQ487" i="8"/>
  <c r="AQ486" i="8"/>
  <c r="AQ485" i="8"/>
  <c r="AQ484" i="8" s="1"/>
  <c r="AQ483" i="8"/>
  <c r="AQ482" i="8"/>
  <c r="AQ481" i="8"/>
  <c r="AQ480" i="8"/>
  <c r="AQ479" i="8" s="1"/>
  <c r="AQ478" i="8"/>
  <c r="AQ477" i="8"/>
  <c r="AQ476" i="8"/>
  <c r="AQ475" i="8"/>
  <c r="AQ474" i="8" s="1"/>
  <c r="AR473" i="8"/>
  <c r="AQ473" i="8"/>
  <c r="AP473" i="8"/>
  <c r="AQ472" i="8"/>
  <c r="AQ471" i="8"/>
  <c r="AQ470" i="8"/>
  <c r="AQ469" i="8"/>
  <c r="AQ468" i="8"/>
  <c r="AQ467" i="8"/>
  <c r="AQ466" i="8"/>
  <c r="AQ465" i="8"/>
  <c r="AQ464" i="8"/>
  <c r="AQ463" i="8" s="1"/>
  <c r="AQ462" i="8"/>
  <c r="AQ461" i="8"/>
  <c r="AQ460" i="8"/>
  <c r="AQ459" i="8"/>
  <c r="AQ458" i="8"/>
  <c r="AQ456" i="8"/>
  <c r="AQ455" i="8"/>
  <c r="AQ454" i="8"/>
  <c r="AQ453" i="8"/>
  <c r="AQ452" i="8"/>
  <c r="AQ451" i="8"/>
  <c r="AQ450" i="8"/>
  <c r="AQ449" i="8"/>
  <c r="AQ448" i="8"/>
  <c r="AQ447" i="8"/>
  <c r="AQ446" i="8"/>
  <c r="AQ445" i="8"/>
  <c r="AQ444" i="8"/>
  <c r="AQ443" i="8"/>
  <c r="AQ442" i="8"/>
  <c r="AQ441" i="8"/>
  <c r="AQ440" i="8"/>
  <c r="AQ439" i="8"/>
  <c r="AQ437" i="8"/>
  <c r="AQ436" i="8"/>
  <c r="AQ435" i="8"/>
  <c r="AQ434" i="8"/>
  <c r="AQ433" i="8"/>
  <c r="AQ432" i="8"/>
  <c r="AR430" i="8"/>
  <c r="AQ430" i="8"/>
  <c r="AP430" i="8"/>
  <c r="AQ429" i="8"/>
  <c r="AQ428" i="8"/>
  <c r="AQ427" i="8"/>
  <c r="AQ426" i="8"/>
  <c r="AQ425" i="8"/>
  <c r="AQ424" i="8"/>
  <c r="AQ423" i="8"/>
  <c r="AQ422" i="8"/>
  <c r="AQ421" i="8"/>
  <c r="AQ420" i="8"/>
  <c r="AQ419" i="8"/>
  <c r="AQ418" i="8"/>
  <c r="AQ417" i="8" s="1"/>
  <c r="AR416" i="8"/>
  <c r="AQ416" i="8"/>
  <c r="AP416" i="8"/>
  <c r="AR415" i="8"/>
  <c r="AQ415" i="8"/>
  <c r="AP415" i="8"/>
  <c r="AR414" i="8"/>
  <c r="AQ414" i="8"/>
  <c r="AP414" i="8"/>
  <c r="AQ413" i="8"/>
  <c r="AQ412" i="8"/>
  <c r="AR409" i="8"/>
  <c r="AQ409" i="8"/>
  <c r="AP409" i="8"/>
  <c r="AR408" i="8"/>
  <c r="AQ408" i="8"/>
  <c r="AP408" i="8"/>
  <c r="AQ407" i="8"/>
  <c r="AQ406" i="8"/>
  <c r="AQ405" i="8"/>
  <c r="AQ404" i="8"/>
  <c r="AQ403" i="8"/>
  <c r="AR401" i="8"/>
  <c r="AQ401" i="8"/>
  <c r="AP401" i="8"/>
  <c r="AR400" i="8"/>
  <c r="AQ400" i="8"/>
  <c r="AP400" i="8"/>
  <c r="AR399" i="8"/>
  <c r="AQ399" i="8"/>
  <c r="AP399" i="8"/>
  <c r="AR398" i="8"/>
  <c r="AQ398" i="8"/>
  <c r="AP398" i="8"/>
  <c r="AR397" i="8"/>
  <c r="AQ397" i="8"/>
  <c r="AP397" i="8"/>
  <c r="AR396" i="8"/>
  <c r="AQ396" i="8"/>
  <c r="AP396" i="8"/>
  <c r="AR395" i="8"/>
  <c r="AQ395" i="8"/>
  <c r="AP395" i="8"/>
  <c r="AQ394" i="8"/>
  <c r="AQ393" i="8"/>
  <c r="AQ392" i="8"/>
  <c r="AQ391" i="8"/>
  <c r="AQ390" i="8"/>
  <c r="AQ389" i="8"/>
  <c r="AQ388" i="8"/>
  <c r="AQ387" i="8"/>
  <c r="AQ386" i="8"/>
  <c r="AQ385" i="8"/>
  <c r="AQ384" i="8"/>
  <c r="AQ383" i="8"/>
  <c r="AQ382" i="8"/>
  <c r="AQ381" i="8"/>
  <c r="AQ380" i="8"/>
  <c r="AQ379" i="8"/>
  <c r="AQ378" i="8"/>
  <c r="AQ377" i="8"/>
  <c r="AQ376" i="8"/>
  <c r="AQ375" i="8"/>
  <c r="AQ374" i="8"/>
  <c r="AQ373" i="8"/>
  <c r="AQ372" i="8"/>
  <c r="AQ371" i="8"/>
  <c r="AQ370" i="8"/>
  <c r="AQ369" i="8"/>
  <c r="AQ368" i="8"/>
  <c r="AQ367" i="8"/>
  <c r="AQ366" i="8"/>
  <c r="AQ365" i="8" s="1"/>
  <c r="AR364" i="8"/>
  <c r="AQ364" i="8"/>
  <c r="AP364" i="8"/>
  <c r="AR363" i="8"/>
  <c r="AQ363" i="8"/>
  <c r="AP363" i="8"/>
  <c r="AR362" i="8"/>
  <c r="AQ362" i="8"/>
  <c r="AP362" i="8"/>
  <c r="AQ361" i="8"/>
  <c r="AQ360" i="8"/>
  <c r="AQ359" i="8"/>
  <c r="AQ358" i="8"/>
  <c r="AQ357" i="8"/>
  <c r="AQ356" i="8"/>
  <c r="AQ355" i="8"/>
  <c r="AQ354" i="8"/>
  <c r="AQ353" i="8"/>
  <c r="AQ352" i="8"/>
  <c r="AQ351" i="8"/>
  <c r="AQ350" i="8"/>
  <c r="AQ349" i="8"/>
  <c r="AR347" i="8"/>
  <c r="AQ347" i="8"/>
  <c r="AP347" i="8"/>
  <c r="AR346" i="8"/>
  <c r="AQ346" i="8"/>
  <c r="AP346" i="8"/>
  <c r="AQ345" i="8"/>
  <c r="AQ344" i="8"/>
  <c r="AQ343" i="8"/>
  <c r="AQ342" i="8"/>
  <c r="AQ341" i="8"/>
  <c r="AR339" i="8"/>
  <c r="AQ339" i="8"/>
  <c r="AP339" i="8"/>
  <c r="AQ338" i="8"/>
  <c r="AQ337" i="8"/>
  <c r="AQ336" i="8"/>
  <c r="AQ335" i="8" s="1"/>
  <c r="AQ334" i="8"/>
  <c r="AQ333" i="8"/>
  <c r="AQ332" i="8" s="1"/>
  <c r="AR331" i="8"/>
  <c r="AQ331" i="8"/>
  <c r="AP331" i="8"/>
  <c r="AQ330" i="8"/>
  <c r="AQ329" i="8"/>
  <c r="AQ328" i="8"/>
  <c r="AQ327" i="8"/>
  <c r="AQ326" i="8"/>
  <c r="AQ325" i="8"/>
  <c r="AQ324" i="8"/>
  <c r="AQ323" i="8"/>
  <c r="AQ322" i="8" s="1"/>
  <c r="AQ321" i="8"/>
  <c r="AQ320" i="8"/>
  <c r="AQ319" i="8"/>
  <c r="AQ318" i="8"/>
  <c r="AQ317" i="8"/>
  <c r="AR315" i="8"/>
  <c r="AQ315" i="8"/>
  <c r="AP315" i="8"/>
  <c r="AR314" i="8"/>
  <c r="AQ314" i="8"/>
  <c r="AP314" i="8"/>
  <c r="AQ313" i="8"/>
  <c r="AQ312" i="8"/>
  <c r="AQ311" i="8"/>
  <c r="AQ310" i="8"/>
  <c r="AQ309" i="8"/>
  <c r="AQ308" i="8"/>
  <c r="AQ307" i="8"/>
  <c r="AQ306" i="8"/>
  <c r="AQ305" i="8"/>
  <c r="AQ304" i="8"/>
  <c r="AQ303" i="8"/>
  <c r="AQ302" i="8"/>
  <c r="AQ301" i="8"/>
  <c r="AQ300" i="8"/>
  <c r="AQ299" i="8"/>
  <c r="AQ298" i="8"/>
  <c r="AQ297" i="8"/>
  <c r="AQ296" i="8"/>
  <c r="AQ295" i="8"/>
  <c r="AQ294" i="8"/>
  <c r="AQ293" i="8"/>
  <c r="AQ292" i="8"/>
  <c r="AQ291" i="8"/>
  <c r="AQ290" i="8"/>
  <c r="AQ289" i="8"/>
  <c r="AQ288" i="8"/>
  <c r="AQ287" i="8"/>
  <c r="AQ286" i="8"/>
  <c r="AQ285" i="8"/>
  <c r="AQ284" i="8"/>
  <c r="AQ283" i="8"/>
  <c r="AQ282" i="8"/>
  <c r="AQ281" i="8"/>
  <c r="AQ280" i="8"/>
  <c r="AQ279" i="8"/>
  <c r="AQ278" i="8"/>
  <c r="AQ277" i="8" s="1"/>
  <c r="AQ276" i="8"/>
  <c r="AQ275" i="8"/>
  <c r="AQ274" i="8"/>
  <c r="AQ273" i="8"/>
  <c r="AQ272" i="8"/>
  <c r="AQ271" i="8"/>
  <c r="AQ270" i="8"/>
  <c r="AQ269" i="8"/>
  <c r="AQ268" i="8" s="1"/>
  <c r="AQ267" i="8"/>
  <c r="AR266" i="8"/>
  <c r="AQ266" i="8"/>
  <c r="AP266" i="8"/>
  <c r="AQ265" i="8"/>
  <c r="AQ264" i="8"/>
  <c r="AQ263" i="8"/>
  <c r="AQ262" i="8"/>
  <c r="AQ261" i="8"/>
  <c r="AR259" i="8"/>
  <c r="AQ259" i="8"/>
  <c r="AP259" i="8"/>
  <c r="AR258" i="8"/>
  <c r="AQ258" i="8"/>
  <c r="AP258" i="8"/>
  <c r="AR257" i="8"/>
  <c r="AQ257" i="8"/>
  <c r="AP257" i="8"/>
  <c r="AQ256" i="8"/>
  <c r="AQ255" i="8"/>
  <c r="AQ254" i="8"/>
  <c r="AQ253" i="8"/>
  <c r="AQ252" i="8"/>
  <c r="AQ251" i="8"/>
  <c r="AQ250" i="8"/>
  <c r="AR248" i="8"/>
  <c r="AQ248" i="8"/>
  <c r="AP248" i="8"/>
  <c r="AR247" i="8"/>
  <c r="AQ247" i="8"/>
  <c r="AP247" i="8"/>
  <c r="AQ246" i="8"/>
  <c r="AQ245" i="8"/>
  <c r="AQ244" i="8"/>
  <c r="AQ243" i="8"/>
  <c r="AQ241" i="8"/>
  <c r="AQ240" i="8"/>
  <c r="AQ239" i="8"/>
  <c r="AR237" i="8"/>
  <c r="AQ237" i="8"/>
  <c r="AP237" i="8"/>
  <c r="AQ236" i="8"/>
  <c r="AQ235" i="8"/>
  <c r="AQ234" i="8"/>
  <c r="AQ233" i="8"/>
  <c r="AQ232" i="8"/>
  <c r="AQ231" i="8"/>
  <c r="AQ230" i="8"/>
  <c r="AQ229" i="8"/>
  <c r="AQ228" i="8"/>
  <c r="AQ227" i="8"/>
  <c r="AQ225" i="8"/>
  <c r="AQ224" i="8"/>
  <c r="AQ223" i="8"/>
  <c r="AQ221" i="8"/>
  <c r="AQ220" i="8"/>
  <c r="AQ219" i="8"/>
  <c r="AQ217" i="8"/>
  <c r="AQ216" i="8" s="1"/>
  <c r="AQ215" i="8"/>
  <c r="AQ214" i="8"/>
  <c r="AQ213" i="8"/>
  <c r="AQ211" i="8"/>
  <c r="AR210" i="8"/>
  <c r="AQ210" i="8"/>
  <c r="AP210" i="8"/>
  <c r="AQ209" i="8"/>
  <c r="AQ208" i="8"/>
  <c r="AQ207" i="8"/>
  <c r="AQ206" i="8"/>
  <c r="AQ205" i="8"/>
  <c r="AQ204" i="8"/>
  <c r="AQ203" i="8"/>
  <c r="AQ202" i="8"/>
  <c r="AQ201" i="8"/>
  <c r="AQ200" i="8"/>
  <c r="AQ199" i="8"/>
  <c r="AQ198" i="8"/>
  <c r="AQ196" i="8"/>
  <c r="AQ195" i="8"/>
  <c r="AQ194" i="8"/>
  <c r="AQ193" i="8"/>
  <c r="AQ191" i="8"/>
  <c r="AQ190" i="8" s="1"/>
  <c r="AR189" i="8"/>
  <c r="AQ189" i="8"/>
  <c r="AP189" i="8"/>
  <c r="AR188" i="8"/>
  <c r="AQ188" i="8"/>
  <c r="AP188" i="8"/>
  <c r="AR187" i="8"/>
  <c r="AQ187" i="8"/>
  <c r="AP187" i="8"/>
  <c r="AR186" i="8"/>
  <c r="AQ186" i="8"/>
  <c r="AP186" i="8"/>
  <c r="AR185" i="8"/>
  <c r="AQ185" i="8"/>
  <c r="AP185" i="8"/>
  <c r="AQ184" i="8"/>
  <c r="AQ183" i="8"/>
  <c r="AQ182" i="8"/>
  <c r="AQ181" i="8"/>
  <c r="AQ180" i="8"/>
  <c r="AQ179" i="8"/>
  <c r="AQ178" i="8"/>
  <c r="AQ177" i="8"/>
  <c r="AQ176" i="8"/>
  <c r="AQ175" i="8"/>
  <c r="AQ174" i="8"/>
  <c r="AQ173" i="8"/>
  <c r="AQ172" i="8"/>
  <c r="AR170" i="8"/>
  <c r="AQ170" i="8"/>
  <c r="AP170" i="8"/>
  <c r="AQ169" i="8"/>
  <c r="AQ168" i="8"/>
  <c r="AQ167" i="8"/>
  <c r="AQ166" i="8"/>
  <c r="AQ165" i="8"/>
  <c r="AQ164" i="8"/>
  <c r="AQ163" i="8"/>
  <c r="AQ162" i="8"/>
  <c r="AQ161" i="8"/>
  <c r="AQ160" i="8"/>
  <c r="AQ159" i="8"/>
  <c r="AQ158" i="8"/>
  <c r="AQ157" i="8"/>
  <c r="AQ156" i="8"/>
  <c r="AQ155" i="8"/>
  <c r="AQ154" i="8"/>
  <c r="AQ152" i="8"/>
  <c r="AR151" i="8"/>
  <c r="AQ151" i="8"/>
  <c r="AP151" i="8"/>
  <c r="AR150" i="8"/>
  <c r="AQ150" i="8"/>
  <c r="AP150" i="8"/>
  <c r="AQ149" i="8"/>
  <c r="AQ148" i="8"/>
  <c r="AQ147" i="8"/>
  <c r="AQ146" i="8"/>
  <c r="AQ145" i="8"/>
  <c r="AQ144" i="8"/>
  <c r="AQ143" i="8"/>
  <c r="AQ142" i="8"/>
  <c r="AQ141" i="8"/>
  <c r="AQ140" i="8"/>
  <c r="AQ139" i="8"/>
  <c r="AQ138" i="8"/>
  <c r="AQ137" i="8"/>
  <c r="AQ136" i="8"/>
  <c r="AQ135" i="8" s="1"/>
  <c r="AQ134" i="8"/>
  <c r="AQ133" i="8" s="1"/>
  <c r="AQ132" i="8"/>
  <c r="AQ131" i="8"/>
  <c r="AQ130" i="8"/>
  <c r="AQ129" i="8" s="1"/>
  <c r="AQ128" i="8"/>
  <c r="AQ127" i="8"/>
  <c r="AQ126" i="8"/>
  <c r="AQ125" i="8"/>
  <c r="AQ124" i="8" s="1"/>
  <c r="AQ123" i="8"/>
  <c r="AR122" i="8"/>
  <c r="AQ122" i="8"/>
  <c r="AP122" i="8"/>
  <c r="AQ121" i="8"/>
  <c r="AQ120" i="8"/>
  <c r="AQ119" i="8"/>
  <c r="AQ117" i="8"/>
  <c r="AQ116" i="8"/>
  <c r="AQ115" i="8"/>
  <c r="AQ114" i="8"/>
  <c r="AQ113" i="8"/>
  <c r="AQ112" i="8"/>
  <c r="AQ110" i="8"/>
  <c r="AQ109" i="8"/>
  <c r="AQ108" i="8"/>
  <c r="AQ107" i="8"/>
  <c r="AQ106" i="8"/>
  <c r="AR104" i="8"/>
  <c r="AQ104" i="8"/>
  <c r="AP104" i="8"/>
  <c r="AQ103" i="8"/>
  <c r="AQ102" i="8"/>
  <c r="AQ101" i="8"/>
  <c r="AQ100" i="8"/>
  <c r="AQ99" i="8"/>
  <c r="AQ98" i="8"/>
  <c r="AQ97" i="8"/>
  <c r="AQ96" i="8"/>
  <c r="AQ95" i="8"/>
  <c r="AQ94" i="8"/>
  <c r="AQ93" i="8"/>
  <c r="AQ92" i="8"/>
  <c r="AQ91" i="8"/>
  <c r="AQ90" i="8"/>
  <c r="AR88" i="8"/>
  <c r="AQ88" i="8"/>
  <c r="AP88" i="8"/>
  <c r="AR87" i="8"/>
  <c r="AQ87" i="8"/>
  <c r="AP87" i="8"/>
  <c r="AQ86" i="8"/>
  <c r="AQ85" i="8"/>
  <c r="AQ84" i="8"/>
  <c r="AQ83" i="8"/>
  <c r="AQ82" i="8"/>
  <c r="AQ81" i="8"/>
  <c r="AQ79" i="8"/>
  <c r="AQ78" i="8"/>
  <c r="AQ76" i="8"/>
  <c r="AQ75" i="8"/>
  <c r="AQ74" i="8"/>
  <c r="AQ73" i="8"/>
  <c r="AQ72" i="8"/>
  <c r="AQ71" i="8"/>
  <c r="AQ70" i="8"/>
  <c r="AQ69" i="8"/>
  <c r="AQ68" i="8"/>
  <c r="AQ67" i="8"/>
  <c r="AQ66" i="8"/>
  <c r="AQ65" i="8"/>
  <c r="AQ64" i="8"/>
  <c r="AQ63" i="8"/>
  <c r="AQ62" i="8"/>
  <c r="AR60" i="8"/>
  <c r="AQ60" i="8"/>
  <c r="AP60" i="8"/>
  <c r="AQ59" i="8"/>
  <c r="AQ58" i="8" s="1"/>
  <c r="AQ57" i="8"/>
  <c r="AQ56" i="8"/>
  <c r="AQ55" i="8"/>
  <c r="AQ54" i="8" s="1"/>
  <c r="AR53" i="8"/>
  <c r="AQ53" i="8"/>
  <c r="AP53" i="8"/>
  <c r="AQ52" i="8"/>
  <c r="AQ51" i="8"/>
  <c r="AQ50" i="8"/>
  <c r="AQ49" i="8"/>
  <c r="AQ48" i="8"/>
  <c r="AQ47" i="8" s="1"/>
  <c r="AQ46" i="8"/>
  <c r="AQ45" i="8"/>
  <c r="AQ44" i="8"/>
  <c r="AQ43" i="8"/>
  <c r="AQ42" i="8"/>
  <c r="AQ41" i="8"/>
  <c r="AQ39" i="8"/>
  <c r="AQ38" i="8"/>
  <c r="AQ37" i="8"/>
  <c r="AQ36" i="8"/>
  <c r="AQ35" i="8"/>
  <c r="AQ34" i="8"/>
  <c r="AQ33" i="8" s="1"/>
  <c r="AQ32" i="8"/>
  <c r="AQ31" i="8"/>
  <c r="AQ30" i="8" s="1"/>
  <c r="AR29" i="8"/>
  <c r="AQ29" i="8"/>
  <c r="AP29" i="8"/>
  <c r="AQ28" i="8"/>
  <c r="AQ27" i="8"/>
  <c r="AQ26" i="8"/>
  <c r="AQ25" i="8" s="1"/>
  <c r="AQ24" i="8"/>
  <c r="AQ23" i="8"/>
  <c r="AQ22" i="8" s="1"/>
  <c r="AO1001" i="8"/>
  <c r="BY1001" i="8" s="1"/>
  <c r="AO1000" i="8"/>
  <c r="BY1000" i="8" s="1"/>
  <c r="AO999" i="8"/>
  <c r="BY999" i="8" s="1"/>
  <c r="AO998" i="8"/>
  <c r="BY998" i="8" s="1"/>
  <c r="AO997" i="8"/>
  <c r="BY997" i="8" s="1"/>
  <c r="AO996" i="8"/>
  <c r="BY996" i="8" s="1"/>
  <c r="AO995" i="8"/>
  <c r="AO960" i="8"/>
  <c r="BY960" i="8" s="1"/>
  <c r="AO948" i="8"/>
  <c r="BY948" i="8" s="1"/>
  <c r="AO938" i="8"/>
  <c r="BY938" i="8" s="1"/>
  <c r="AO904" i="8"/>
  <c r="BY904" i="8" s="1"/>
  <c r="AO878" i="8"/>
  <c r="BY878" i="8" s="1"/>
  <c r="AO865" i="8"/>
  <c r="BY865" i="8" s="1"/>
  <c r="AO801" i="8"/>
  <c r="BY801" i="8" s="1"/>
  <c r="AO800" i="8"/>
  <c r="BY800" i="8" s="1"/>
  <c r="AO799" i="8"/>
  <c r="BY799" i="8" s="1"/>
  <c r="AO786" i="8"/>
  <c r="BY786" i="8" s="1"/>
  <c r="AO760" i="8"/>
  <c r="BY760" i="8" s="1"/>
  <c r="AO754" i="8"/>
  <c r="BY754" i="8" s="1"/>
  <c r="AO746" i="8"/>
  <c r="BY746" i="8" s="1"/>
  <c r="AO745" i="8"/>
  <c r="BY745" i="8" s="1"/>
  <c r="AO744" i="8"/>
  <c r="BY744" i="8" s="1"/>
  <c r="AO743" i="8"/>
  <c r="BY743" i="8" s="1"/>
  <c r="AO571" i="8"/>
  <c r="BY571" i="8" s="1"/>
  <c r="AO535" i="8"/>
  <c r="BY535" i="8" s="1"/>
  <c r="AO493" i="8"/>
  <c r="AO473" i="8"/>
  <c r="BY473" i="8" s="1"/>
  <c r="AO430" i="8"/>
  <c r="BY430" i="8" s="1"/>
  <c r="AO416" i="8"/>
  <c r="BY416" i="8" s="1"/>
  <c r="AO415" i="8"/>
  <c r="BY415" i="8" s="1"/>
  <c r="AO414" i="8"/>
  <c r="BY414" i="8" s="1"/>
  <c r="AO409" i="8"/>
  <c r="BY409" i="8" s="1"/>
  <c r="AO408" i="8"/>
  <c r="BY408" i="8" s="1"/>
  <c r="AO401" i="8"/>
  <c r="BY401" i="8" s="1"/>
  <c r="AO400" i="8"/>
  <c r="BY400" i="8" s="1"/>
  <c r="AO399" i="8"/>
  <c r="BY399" i="8" s="1"/>
  <c r="AO398" i="8"/>
  <c r="BY398" i="8" s="1"/>
  <c r="AO397" i="8"/>
  <c r="BY397" i="8" s="1"/>
  <c r="AO396" i="8"/>
  <c r="BY396" i="8" s="1"/>
  <c r="AO395" i="8"/>
  <c r="BY395" i="8" s="1"/>
  <c r="AO364" i="8"/>
  <c r="BY364" i="8" s="1"/>
  <c r="AO363" i="8"/>
  <c r="BY363" i="8" s="1"/>
  <c r="AO362" i="8"/>
  <c r="BY362" i="8" s="1"/>
  <c r="AO347" i="8"/>
  <c r="BY347" i="8" s="1"/>
  <c r="AO346" i="8"/>
  <c r="BY346" i="8" s="1"/>
  <c r="AO339" i="8"/>
  <c r="BY339" i="8" s="1"/>
  <c r="AO331" i="8"/>
  <c r="BY331" i="8" s="1"/>
  <c r="AO315" i="8"/>
  <c r="BY315" i="8" s="1"/>
  <c r="AO314" i="8"/>
  <c r="BY314" i="8" s="1"/>
  <c r="AO266" i="8"/>
  <c r="BY266" i="8" s="1"/>
  <c r="AO259" i="8"/>
  <c r="BY259" i="8" s="1"/>
  <c r="AO258" i="8"/>
  <c r="BY258" i="8" s="1"/>
  <c r="AO257" i="8"/>
  <c r="BY257" i="8" s="1"/>
  <c r="AO248" i="8"/>
  <c r="BY248" i="8" s="1"/>
  <c r="AO247" i="8"/>
  <c r="BY247" i="8" s="1"/>
  <c r="AO237" i="8"/>
  <c r="BY237" i="8" s="1"/>
  <c r="AO210" i="8"/>
  <c r="BY210" i="8" s="1"/>
  <c r="AO189" i="8"/>
  <c r="BY189" i="8" s="1"/>
  <c r="AO188" i="8"/>
  <c r="BY188" i="8" s="1"/>
  <c r="AO187" i="8"/>
  <c r="BY187" i="8" s="1"/>
  <c r="AO186" i="8"/>
  <c r="BY186" i="8" s="1"/>
  <c r="AO185" i="8"/>
  <c r="BY185" i="8" s="1"/>
  <c r="AO170" i="8"/>
  <c r="BY170" i="8" s="1"/>
  <c r="AO151" i="8"/>
  <c r="BY151" i="8" s="1"/>
  <c r="AO150" i="8"/>
  <c r="BY150" i="8" s="1"/>
  <c r="AO122" i="8"/>
  <c r="BY122" i="8" s="1"/>
  <c r="AO104" i="8"/>
  <c r="BY104" i="8" s="1"/>
  <c r="AO88" i="8"/>
  <c r="BY88" i="8" s="1"/>
  <c r="AO87" i="8"/>
  <c r="BY87" i="8" s="1"/>
  <c r="AO60" i="8"/>
  <c r="BY60" i="8" s="1"/>
  <c r="AO53" i="8"/>
  <c r="BY53" i="8" s="1"/>
  <c r="AO29" i="8"/>
  <c r="BY29" i="8" s="1"/>
  <c r="AY993" i="8"/>
  <c r="AW993" i="8"/>
  <c r="AV993" i="8"/>
  <c r="AV992" i="8" s="1"/>
  <c r="AY991" i="8"/>
  <c r="AR991" i="8" s="1"/>
  <c r="AW991" i="8"/>
  <c r="AP991" i="8" s="1"/>
  <c r="AV991" i="8"/>
  <c r="AO991" i="8" s="1"/>
  <c r="AY990" i="8"/>
  <c r="AW990" i="8"/>
  <c r="AV990" i="8"/>
  <c r="AY988" i="8"/>
  <c r="AR988" i="8" s="1"/>
  <c r="AW988" i="8"/>
  <c r="AP988" i="8" s="1"/>
  <c r="AV988" i="8"/>
  <c r="AY987" i="8"/>
  <c r="AW987" i="8"/>
  <c r="AV987" i="8"/>
  <c r="AY985" i="8"/>
  <c r="AY984" i="8" s="1"/>
  <c r="AW985" i="8"/>
  <c r="AV985" i="8"/>
  <c r="AY983" i="8"/>
  <c r="AW983" i="8"/>
  <c r="AW982" i="8" s="1"/>
  <c r="AV983" i="8"/>
  <c r="AY981" i="8"/>
  <c r="AW981" i="8"/>
  <c r="AW980" i="8" s="1"/>
  <c r="AV981" i="8"/>
  <c r="AV980" i="8" s="1"/>
  <c r="AY979" i="8"/>
  <c r="AR979" i="8" s="1"/>
  <c r="AW979" i="8"/>
  <c r="AP979" i="8" s="1"/>
  <c r="AV979" i="8"/>
  <c r="AO979" i="8" s="1"/>
  <c r="AY978" i="8"/>
  <c r="AR978" i="8" s="1"/>
  <c r="AW978" i="8"/>
  <c r="AP978" i="8" s="1"/>
  <c r="AV978" i="8"/>
  <c r="AO978" i="8" s="1"/>
  <c r="AY977" i="8"/>
  <c r="AR977" i="8" s="1"/>
  <c r="AW977" i="8"/>
  <c r="AP977" i="8" s="1"/>
  <c r="AV977" i="8"/>
  <c r="AO977" i="8" s="1"/>
  <c r="AY976" i="8"/>
  <c r="AR976" i="8" s="1"/>
  <c r="AW976" i="8"/>
  <c r="AP976" i="8" s="1"/>
  <c r="AV976" i="8"/>
  <c r="AY975" i="8"/>
  <c r="AW975" i="8"/>
  <c r="AV975" i="8"/>
  <c r="AY973" i="8"/>
  <c r="AR973" i="8" s="1"/>
  <c r="AW973" i="8"/>
  <c r="AP973" i="8" s="1"/>
  <c r="AV973" i="8"/>
  <c r="AO973" i="8" s="1"/>
  <c r="AY972" i="8"/>
  <c r="AR972" i="8" s="1"/>
  <c r="AW972" i="8"/>
  <c r="AP972" i="8" s="1"/>
  <c r="AV972" i="8"/>
  <c r="AO972" i="8" s="1"/>
  <c r="AY971" i="8"/>
  <c r="AR971" i="8" s="1"/>
  <c r="AW971" i="8"/>
  <c r="AP971" i="8" s="1"/>
  <c r="AV971" i="8"/>
  <c r="AO971" i="8" s="1"/>
  <c r="AY970" i="8"/>
  <c r="AR970" i="8" s="1"/>
  <c r="AW970" i="8"/>
  <c r="AP970" i="8" s="1"/>
  <c r="AV970" i="8"/>
  <c r="AO970" i="8" s="1"/>
  <c r="AY969" i="8"/>
  <c r="AW969" i="8"/>
  <c r="AV969" i="8"/>
  <c r="AY967" i="8"/>
  <c r="AY966" i="8" s="1"/>
  <c r="AW967" i="8"/>
  <c r="AW966" i="8" s="1"/>
  <c r="AV967" i="8"/>
  <c r="AY965" i="8"/>
  <c r="AR965" i="8" s="1"/>
  <c r="AW965" i="8"/>
  <c r="AP965" i="8" s="1"/>
  <c r="AV965" i="8"/>
  <c r="AY964" i="8"/>
  <c r="AR964" i="8" s="1"/>
  <c r="AW964" i="8"/>
  <c r="AP964" i="8" s="1"/>
  <c r="AV964" i="8"/>
  <c r="AO964" i="8" s="1"/>
  <c r="AY963" i="8"/>
  <c r="AR963" i="8" s="1"/>
  <c r="AW963" i="8"/>
  <c r="AP963" i="8" s="1"/>
  <c r="AV963" i="8"/>
  <c r="AO963" i="8" s="1"/>
  <c r="AY962" i="8"/>
  <c r="AW962" i="8"/>
  <c r="AV962" i="8"/>
  <c r="AY959" i="8"/>
  <c r="AR959" i="8" s="1"/>
  <c r="AW959" i="8"/>
  <c r="AP959" i="8" s="1"/>
  <c r="AV959" i="8"/>
  <c r="AO959" i="8" s="1"/>
  <c r="AY958" i="8"/>
  <c r="AR958" i="8" s="1"/>
  <c r="AW958" i="8"/>
  <c r="AP958" i="8" s="1"/>
  <c r="AV958" i="8"/>
  <c r="AO958" i="8" s="1"/>
  <c r="AY957" i="8"/>
  <c r="AR957" i="8" s="1"/>
  <c r="AW957" i="8"/>
  <c r="AP957" i="8" s="1"/>
  <c r="AV957" i="8"/>
  <c r="AO957" i="8" s="1"/>
  <c r="AY956" i="8"/>
  <c r="AR956" i="8" s="1"/>
  <c r="AW956" i="8"/>
  <c r="AP956" i="8" s="1"/>
  <c r="AV956" i="8"/>
  <c r="AO956" i="8" s="1"/>
  <c r="AY955" i="8"/>
  <c r="AR955" i="8" s="1"/>
  <c r="AW955" i="8"/>
  <c r="AP955" i="8" s="1"/>
  <c r="AV955" i="8"/>
  <c r="AO955" i="8" s="1"/>
  <c r="AY954" i="8"/>
  <c r="AR954" i="8" s="1"/>
  <c r="AW954" i="8"/>
  <c r="AP954" i="8" s="1"/>
  <c r="AV954" i="8"/>
  <c r="AO954" i="8" s="1"/>
  <c r="AY953" i="8"/>
  <c r="AR953" i="8" s="1"/>
  <c r="AW953" i="8"/>
  <c r="AP953" i="8" s="1"/>
  <c r="AV953" i="8"/>
  <c r="AO953" i="8" s="1"/>
  <c r="AY952" i="8"/>
  <c r="AW952" i="8"/>
  <c r="AV952" i="8"/>
  <c r="AY950" i="8"/>
  <c r="AW950" i="8"/>
  <c r="AV950" i="8"/>
  <c r="AV949" i="8" s="1"/>
  <c r="AY947" i="8"/>
  <c r="AR947" i="8" s="1"/>
  <c r="AW947" i="8"/>
  <c r="AP947" i="8" s="1"/>
  <c r="AV947" i="8"/>
  <c r="AO947" i="8" s="1"/>
  <c r="AY946" i="8"/>
  <c r="AR946" i="8" s="1"/>
  <c r="AW946" i="8"/>
  <c r="AP946" i="8" s="1"/>
  <c r="AV946" i="8"/>
  <c r="AO946" i="8" s="1"/>
  <c r="AY945" i="8"/>
  <c r="AW945" i="8"/>
  <c r="AV945" i="8"/>
  <c r="AY943" i="8"/>
  <c r="AR943" i="8" s="1"/>
  <c r="AW943" i="8"/>
  <c r="AP943" i="8" s="1"/>
  <c r="AV943" i="8"/>
  <c r="AY942" i="8"/>
  <c r="AW942" i="8"/>
  <c r="AV942" i="8"/>
  <c r="AY940" i="8"/>
  <c r="AY939" i="8" s="1"/>
  <c r="AW940" i="8"/>
  <c r="AW939" i="8" s="1"/>
  <c r="AV940" i="8"/>
  <c r="AV939" i="8" s="1"/>
  <c r="AY937" i="8"/>
  <c r="AR937" i="8" s="1"/>
  <c r="AW937" i="8"/>
  <c r="AP937" i="8" s="1"/>
  <c r="AV937" i="8"/>
  <c r="AO937" i="8" s="1"/>
  <c r="AY936" i="8"/>
  <c r="AR936" i="8" s="1"/>
  <c r="AW936" i="8"/>
  <c r="AP936" i="8" s="1"/>
  <c r="AV936" i="8"/>
  <c r="AO936" i="8" s="1"/>
  <c r="AY935" i="8"/>
  <c r="AW935" i="8"/>
  <c r="AV935" i="8"/>
  <c r="AY933" i="8"/>
  <c r="AR933" i="8" s="1"/>
  <c r="AW933" i="8"/>
  <c r="AP933" i="8" s="1"/>
  <c r="AV933" i="8"/>
  <c r="AO933" i="8" s="1"/>
  <c r="AY932" i="8"/>
  <c r="AR932" i="8" s="1"/>
  <c r="AW932" i="8"/>
  <c r="AP932" i="8" s="1"/>
  <c r="AV932" i="8"/>
  <c r="AO932" i="8" s="1"/>
  <c r="AY931" i="8"/>
  <c r="AR931" i="8" s="1"/>
  <c r="AW931" i="8"/>
  <c r="AP931" i="8" s="1"/>
  <c r="AV931" i="8"/>
  <c r="AO931" i="8" s="1"/>
  <c r="AY930" i="8"/>
  <c r="AR930" i="8" s="1"/>
  <c r="AW930" i="8"/>
  <c r="AP930" i="8" s="1"/>
  <c r="AV930" i="8"/>
  <c r="AO930" i="8" s="1"/>
  <c r="AY929" i="8"/>
  <c r="AR929" i="8" s="1"/>
  <c r="AW929" i="8"/>
  <c r="AP929" i="8" s="1"/>
  <c r="AV929" i="8"/>
  <c r="AO929" i="8" s="1"/>
  <c r="AY928" i="8"/>
  <c r="AR928" i="8" s="1"/>
  <c r="AW928" i="8"/>
  <c r="AP928" i="8" s="1"/>
  <c r="AV928" i="8"/>
  <c r="AO928" i="8" s="1"/>
  <c r="AY927" i="8"/>
  <c r="AR927" i="8" s="1"/>
  <c r="AW927" i="8"/>
  <c r="AP927" i="8" s="1"/>
  <c r="AV927" i="8"/>
  <c r="AO927" i="8" s="1"/>
  <c r="AY926" i="8"/>
  <c r="AR926" i="8" s="1"/>
  <c r="AW926" i="8"/>
  <c r="AP926" i="8" s="1"/>
  <c r="AV926" i="8"/>
  <c r="AO926" i="8" s="1"/>
  <c r="AY925" i="8"/>
  <c r="AR925" i="8" s="1"/>
  <c r="AW925" i="8"/>
  <c r="AP925" i="8" s="1"/>
  <c r="AV925" i="8"/>
  <c r="AO925" i="8" s="1"/>
  <c r="AY924" i="8"/>
  <c r="AR924" i="8" s="1"/>
  <c r="AW924" i="8"/>
  <c r="AP924" i="8" s="1"/>
  <c r="AV924" i="8"/>
  <c r="AO924" i="8" s="1"/>
  <c r="AY923" i="8"/>
  <c r="AR923" i="8" s="1"/>
  <c r="AW923" i="8"/>
  <c r="AP923" i="8" s="1"/>
  <c r="AV923" i="8"/>
  <c r="AO923" i="8" s="1"/>
  <c r="AY922" i="8"/>
  <c r="AR922" i="8" s="1"/>
  <c r="AW922" i="8"/>
  <c r="AP922" i="8" s="1"/>
  <c r="AV922" i="8"/>
  <c r="AO922" i="8" s="1"/>
  <c r="AY921" i="8"/>
  <c r="AR921" i="8" s="1"/>
  <c r="AW921" i="8"/>
  <c r="AP921" i="8" s="1"/>
  <c r="AV921" i="8"/>
  <c r="AO921" i="8" s="1"/>
  <c r="AY920" i="8"/>
  <c r="AW920" i="8"/>
  <c r="AV920" i="8"/>
  <c r="AY918" i="8"/>
  <c r="AR918" i="8" s="1"/>
  <c r="AW918" i="8"/>
  <c r="AP918" i="8" s="1"/>
  <c r="AV918" i="8"/>
  <c r="AO918" i="8" s="1"/>
  <c r="AY917" i="8"/>
  <c r="AR917" i="8" s="1"/>
  <c r="AW917" i="8"/>
  <c r="AP917" i="8" s="1"/>
  <c r="AV917" i="8"/>
  <c r="AO917" i="8" s="1"/>
  <c r="AY916" i="8"/>
  <c r="AR916" i="8" s="1"/>
  <c r="AW916" i="8"/>
  <c r="AP916" i="8" s="1"/>
  <c r="AV916" i="8"/>
  <c r="AO916" i="8" s="1"/>
  <c r="AY915" i="8"/>
  <c r="AR915" i="8" s="1"/>
  <c r="AW915" i="8"/>
  <c r="AP915" i="8" s="1"/>
  <c r="AV915" i="8"/>
  <c r="AO915" i="8" s="1"/>
  <c r="AY914" i="8"/>
  <c r="AR914" i="8" s="1"/>
  <c r="AW914" i="8"/>
  <c r="AP914" i="8" s="1"/>
  <c r="AV914" i="8"/>
  <c r="AO914" i="8" s="1"/>
  <c r="AY913" i="8"/>
  <c r="AR913" i="8" s="1"/>
  <c r="AW913" i="8"/>
  <c r="AP913" i="8" s="1"/>
  <c r="AV913" i="8"/>
  <c r="AO913" i="8" s="1"/>
  <c r="AY912" i="8"/>
  <c r="AR912" i="8" s="1"/>
  <c r="AW912" i="8"/>
  <c r="AP912" i="8" s="1"/>
  <c r="AV912" i="8"/>
  <c r="AO912" i="8" s="1"/>
  <c r="AY911" i="8"/>
  <c r="AR911" i="8" s="1"/>
  <c r="AW911" i="8"/>
  <c r="AP911" i="8" s="1"/>
  <c r="AV911" i="8"/>
  <c r="AO911" i="8" s="1"/>
  <c r="AY910" i="8"/>
  <c r="AR910" i="8" s="1"/>
  <c r="AW910" i="8"/>
  <c r="AP910" i="8" s="1"/>
  <c r="AV910" i="8"/>
  <c r="AO910" i="8" s="1"/>
  <c r="AY909" i="8"/>
  <c r="AR909" i="8" s="1"/>
  <c r="AW909" i="8"/>
  <c r="AP909" i="8" s="1"/>
  <c r="AV909" i="8"/>
  <c r="AO909" i="8" s="1"/>
  <c r="AY908" i="8"/>
  <c r="AR908" i="8" s="1"/>
  <c r="AW908" i="8"/>
  <c r="AP908" i="8" s="1"/>
  <c r="AV908" i="8"/>
  <c r="AO908" i="8" s="1"/>
  <c r="AY907" i="8"/>
  <c r="AR907" i="8" s="1"/>
  <c r="AW907" i="8"/>
  <c r="AP907" i="8" s="1"/>
  <c r="AV907" i="8"/>
  <c r="AO907" i="8" s="1"/>
  <c r="AY906" i="8"/>
  <c r="AW906" i="8"/>
  <c r="AV906" i="8"/>
  <c r="AY903" i="8"/>
  <c r="AR903" i="8" s="1"/>
  <c r="AW903" i="8"/>
  <c r="AP903" i="8" s="1"/>
  <c r="AV903" i="8"/>
  <c r="AO903" i="8" s="1"/>
  <c r="AY902" i="8"/>
  <c r="AR902" i="8" s="1"/>
  <c r="AW902" i="8"/>
  <c r="AP902" i="8" s="1"/>
  <c r="AV902" i="8"/>
  <c r="AO902" i="8" s="1"/>
  <c r="AY901" i="8"/>
  <c r="AR901" i="8" s="1"/>
  <c r="AW901" i="8"/>
  <c r="AP901" i="8" s="1"/>
  <c r="AV901" i="8"/>
  <c r="AO901" i="8" s="1"/>
  <c r="AY900" i="8"/>
  <c r="AR900" i="8" s="1"/>
  <c r="AW900" i="8"/>
  <c r="AP900" i="8" s="1"/>
  <c r="AV900" i="8"/>
  <c r="AO900" i="8" s="1"/>
  <c r="AY899" i="8"/>
  <c r="AR899" i="8" s="1"/>
  <c r="AW899" i="8"/>
  <c r="AP899" i="8" s="1"/>
  <c r="AV899" i="8"/>
  <c r="AO899" i="8" s="1"/>
  <c r="AY898" i="8"/>
  <c r="AR898" i="8" s="1"/>
  <c r="AW898" i="8"/>
  <c r="AP898" i="8" s="1"/>
  <c r="AV898" i="8"/>
  <c r="AO898" i="8" s="1"/>
  <c r="AY897" i="8"/>
  <c r="AR897" i="8" s="1"/>
  <c r="AW897" i="8"/>
  <c r="AP897" i="8" s="1"/>
  <c r="AV897" i="8"/>
  <c r="AO897" i="8" s="1"/>
  <c r="AY896" i="8"/>
  <c r="AR896" i="8" s="1"/>
  <c r="AW896" i="8"/>
  <c r="AP896" i="8" s="1"/>
  <c r="AV896" i="8"/>
  <c r="AO896" i="8" s="1"/>
  <c r="AY895" i="8"/>
  <c r="AR895" i="8" s="1"/>
  <c r="AW895" i="8"/>
  <c r="AP895" i="8" s="1"/>
  <c r="AV895" i="8"/>
  <c r="AO895" i="8" s="1"/>
  <c r="AY894" i="8"/>
  <c r="AR894" i="8" s="1"/>
  <c r="AW894" i="8"/>
  <c r="AP894" i="8" s="1"/>
  <c r="AV894" i="8"/>
  <c r="AO894" i="8" s="1"/>
  <c r="AY893" i="8"/>
  <c r="AR893" i="8" s="1"/>
  <c r="AW893" i="8"/>
  <c r="AP893" i="8" s="1"/>
  <c r="AV893" i="8"/>
  <c r="AO893" i="8" s="1"/>
  <c r="AY892" i="8"/>
  <c r="AR892" i="8" s="1"/>
  <c r="AW892" i="8"/>
  <c r="AP892" i="8" s="1"/>
  <c r="AV892" i="8"/>
  <c r="AO892" i="8" s="1"/>
  <c r="AY891" i="8"/>
  <c r="AR891" i="8" s="1"/>
  <c r="AW891" i="8"/>
  <c r="AP891" i="8" s="1"/>
  <c r="AV891" i="8"/>
  <c r="AO891" i="8" s="1"/>
  <c r="AY890" i="8"/>
  <c r="AR890" i="8" s="1"/>
  <c r="AW890" i="8"/>
  <c r="AP890" i="8" s="1"/>
  <c r="AV890" i="8"/>
  <c r="AO890" i="8" s="1"/>
  <c r="AY889" i="8"/>
  <c r="AR889" i="8" s="1"/>
  <c r="AW889" i="8"/>
  <c r="AP889" i="8" s="1"/>
  <c r="AV889" i="8"/>
  <c r="AO889" i="8" s="1"/>
  <c r="AY888" i="8"/>
  <c r="AR888" i="8" s="1"/>
  <c r="AW888" i="8"/>
  <c r="AP888" i="8" s="1"/>
  <c r="AV888" i="8"/>
  <c r="AO888" i="8" s="1"/>
  <c r="AY887" i="8"/>
  <c r="AR887" i="8" s="1"/>
  <c r="AW887" i="8"/>
  <c r="AP887" i="8" s="1"/>
  <c r="AV887" i="8"/>
  <c r="AO887" i="8" s="1"/>
  <c r="AY886" i="8"/>
  <c r="AW886" i="8"/>
  <c r="AV886" i="8"/>
  <c r="AY884" i="8"/>
  <c r="AR884" i="8" s="1"/>
  <c r="AW884" i="8"/>
  <c r="AP884" i="8" s="1"/>
  <c r="AV884" i="8"/>
  <c r="AO884" i="8" s="1"/>
  <c r="AY883" i="8"/>
  <c r="AW883" i="8"/>
  <c r="AV883" i="8"/>
  <c r="AY881" i="8"/>
  <c r="AR881" i="8" s="1"/>
  <c r="AW881" i="8"/>
  <c r="AP881" i="8" s="1"/>
  <c r="AV881" i="8"/>
  <c r="AY880" i="8"/>
  <c r="AW880" i="8"/>
  <c r="AV880" i="8"/>
  <c r="AY877" i="8"/>
  <c r="AR877" i="8" s="1"/>
  <c r="AW877" i="8"/>
  <c r="AP877" i="8" s="1"/>
  <c r="AV877" i="8"/>
  <c r="AO877" i="8" s="1"/>
  <c r="AY876" i="8"/>
  <c r="AR876" i="8" s="1"/>
  <c r="AW876" i="8"/>
  <c r="AP876" i="8" s="1"/>
  <c r="AV876" i="8"/>
  <c r="AO876" i="8" s="1"/>
  <c r="AY875" i="8"/>
  <c r="AR875" i="8" s="1"/>
  <c r="AW875" i="8"/>
  <c r="AP875" i="8" s="1"/>
  <c r="AV875" i="8"/>
  <c r="AO875" i="8" s="1"/>
  <c r="AY874" i="8"/>
  <c r="AR874" i="8" s="1"/>
  <c r="AW874" i="8"/>
  <c r="AP874" i="8" s="1"/>
  <c r="AV874" i="8"/>
  <c r="AO874" i="8" s="1"/>
  <c r="AY873" i="8"/>
  <c r="AR873" i="8" s="1"/>
  <c r="AW873" i="8"/>
  <c r="AP873" i="8" s="1"/>
  <c r="AV873" i="8"/>
  <c r="AO873" i="8" s="1"/>
  <c r="AY872" i="8"/>
  <c r="AW872" i="8"/>
  <c r="AV872" i="8"/>
  <c r="AY870" i="8"/>
  <c r="AR870" i="8" s="1"/>
  <c r="AW870" i="8"/>
  <c r="AP870" i="8" s="1"/>
  <c r="AV870" i="8"/>
  <c r="AO870" i="8" s="1"/>
  <c r="AY869" i="8"/>
  <c r="AW869" i="8"/>
  <c r="AV869" i="8"/>
  <c r="AY867" i="8"/>
  <c r="AY866" i="8" s="1"/>
  <c r="AW867" i="8"/>
  <c r="AW866" i="8" s="1"/>
  <c r="AV867" i="8"/>
  <c r="AV866" i="8" s="1"/>
  <c r="AY864" i="8"/>
  <c r="AR864" i="8" s="1"/>
  <c r="AW864" i="8"/>
  <c r="AP864" i="8" s="1"/>
  <c r="AV864" i="8"/>
  <c r="AO864" i="8" s="1"/>
  <c r="AY863" i="8"/>
  <c r="AR863" i="8" s="1"/>
  <c r="AW863" i="8"/>
  <c r="AP863" i="8" s="1"/>
  <c r="AV863" i="8"/>
  <c r="AO863" i="8" s="1"/>
  <c r="AY862" i="8"/>
  <c r="AR862" i="8" s="1"/>
  <c r="AW862" i="8"/>
  <c r="AP862" i="8" s="1"/>
  <c r="AV862" i="8"/>
  <c r="AO862" i="8" s="1"/>
  <c r="AY861" i="8"/>
  <c r="AW861" i="8"/>
  <c r="AV861" i="8"/>
  <c r="AY859" i="8"/>
  <c r="AY858" i="8" s="1"/>
  <c r="AW859" i="8"/>
  <c r="AW858" i="8" s="1"/>
  <c r="AV859" i="8"/>
  <c r="AV858" i="8" s="1"/>
  <c r="AY857" i="8"/>
  <c r="AR857" i="8" s="1"/>
  <c r="AW857" i="8"/>
  <c r="AP857" i="8" s="1"/>
  <c r="AV857" i="8"/>
  <c r="AO857" i="8" s="1"/>
  <c r="AY856" i="8"/>
  <c r="AR856" i="8" s="1"/>
  <c r="AW856" i="8"/>
  <c r="AP856" i="8" s="1"/>
  <c r="AV856" i="8"/>
  <c r="AO856" i="8" s="1"/>
  <c r="AY855" i="8"/>
  <c r="AR855" i="8" s="1"/>
  <c r="AW855" i="8"/>
  <c r="AP855" i="8" s="1"/>
  <c r="AV855" i="8"/>
  <c r="AO855" i="8" s="1"/>
  <c r="AY854" i="8"/>
  <c r="AR854" i="8" s="1"/>
  <c r="AW854" i="8"/>
  <c r="AP854" i="8" s="1"/>
  <c r="AV854" i="8"/>
  <c r="AO854" i="8" s="1"/>
  <c r="AY853" i="8"/>
  <c r="AR853" i="8" s="1"/>
  <c r="AW853" i="8"/>
  <c r="AP853" i="8" s="1"/>
  <c r="AV853" i="8"/>
  <c r="AO853" i="8" s="1"/>
  <c r="AY852" i="8"/>
  <c r="AR852" i="8" s="1"/>
  <c r="AW852" i="8"/>
  <c r="AP852" i="8" s="1"/>
  <c r="AV852" i="8"/>
  <c r="AO852" i="8" s="1"/>
  <c r="AY851" i="8"/>
  <c r="AR851" i="8" s="1"/>
  <c r="AW851" i="8"/>
  <c r="AP851" i="8" s="1"/>
  <c r="AV851" i="8"/>
  <c r="AO851" i="8" s="1"/>
  <c r="AY850" i="8"/>
  <c r="AR850" i="8" s="1"/>
  <c r="AW850" i="8"/>
  <c r="AP850" i="8" s="1"/>
  <c r="AV850" i="8"/>
  <c r="AO850" i="8" s="1"/>
  <c r="AY849" i="8"/>
  <c r="AW849" i="8"/>
  <c r="AV849" i="8"/>
  <c r="AY847" i="8"/>
  <c r="AR847" i="8" s="1"/>
  <c r="AW847" i="8"/>
  <c r="AP847" i="8" s="1"/>
  <c r="AV847" i="8"/>
  <c r="AO847" i="8" s="1"/>
  <c r="AY846" i="8"/>
  <c r="AR846" i="8" s="1"/>
  <c r="AW846" i="8"/>
  <c r="AP846" i="8" s="1"/>
  <c r="AV846" i="8"/>
  <c r="AO846" i="8" s="1"/>
  <c r="AY845" i="8"/>
  <c r="AR845" i="8" s="1"/>
  <c r="AW845" i="8"/>
  <c r="AP845" i="8" s="1"/>
  <c r="AV845" i="8"/>
  <c r="AO845" i="8" s="1"/>
  <c r="AY844" i="8"/>
  <c r="AW844" i="8"/>
  <c r="AV844" i="8"/>
  <c r="AY842" i="8"/>
  <c r="AY841" i="8" s="1"/>
  <c r="AW842" i="8"/>
  <c r="AV842" i="8"/>
  <c r="AV841" i="8" s="1"/>
  <c r="AY840" i="8"/>
  <c r="AY839" i="8" s="1"/>
  <c r="AW840" i="8"/>
  <c r="AW839" i="8" s="1"/>
  <c r="AV840" i="8"/>
  <c r="AV839" i="8" s="1"/>
  <c r="AY838" i="8"/>
  <c r="AY837" i="8" s="1"/>
  <c r="AW838" i="8"/>
  <c r="AV838" i="8"/>
  <c r="AV837" i="8" s="1"/>
  <c r="AY836" i="8"/>
  <c r="AY835" i="8" s="1"/>
  <c r="AW836" i="8"/>
  <c r="AW835" i="8" s="1"/>
  <c r="AV836" i="8"/>
  <c r="AV835" i="8" s="1"/>
  <c r="AY834" i="8"/>
  <c r="AR834" i="8" s="1"/>
  <c r="AW834" i="8"/>
  <c r="AP834" i="8" s="1"/>
  <c r="AV834" i="8"/>
  <c r="AO834" i="8" s="1"/>
  <c r="AY833" i="8"/>
  <c r="AR833" i="8" s="1"/>
  <c r="AW833" i="8"/>
  <c r="AP833" i="8" s="1"/>
  <c r="AV833" i="8"/>
  <c r="AO833" i="8" s="1"/>
  <c r="AY832" i="8"/>
  <c r="AR832" i="8" s="1"/>
  <c r="AW832" i="8"/>
  <c r="AP832" i="8" s="1"/>
  <c r="AV832" i="8"/>
  <c r="AO832" i="8" s="1"/>
  <c r="AY831" i="8"/>
  <c r="AW831" i="8"/>
  <c r="AV831" i="8"/>
  <c r="AY829" i="8"/>
  <c r="AR829" i="8" s="1"/>
  <c r="AW829" i="8"/>
  <c r="AP829" i="8" s="1"/>
  <c r="AV829" i="8"/>
  <c r="AO829" i="8" s="1"/>
  <c r="AY828" i="8"/>
  <c r="AR828" i="8" s="1"/>
  <c r="AW828" i="8"/>
  <c r="AP828" i="8" s="1"/>
  <c r="AV828" i="8"/>
  <c r="AO828" i="8" s="1"/>
  <c r="AY827" i="8"/>
  <c r="AR827" i="8" s="1"/>
  <c r="AW827" i="8"/>
  <c r="AP827" i="8" s="1"/>
  <c r="AV827" i="8"/>
  <c r="AO827" i="8" s="1"/>
  <c r="AY826" i="8"/>
  <c r="AR826" i="8" s="1"/>
  <c r="AW826" i="8"/>
  <c r="AP826" i="8" s="1"/>
  <c r="AV826" i="8"/>
  <c r="AO826" i="8" s="1"/>
  <c r="AY825" i="8"/>
  <c r="AR825" i="8" s="1"/>
  <c r="AW825" i="8"/>
  <c r="AP825" i="8" s="1"/>
  <c r="AV825" i="8"/>
  <c r="AO825" i="8" s="1"/>
  <c r="AY824" i="8"/>
  <c r="AR824" i="8" s="1"/>
  <c r="AW824" i="8"/>
  <c r="AP824" i="8" s="1"/>
  <c r="AV824" i="8"/>
  <c r="AO824" i="8" s="1"/>
  <c r="AY823" i="8"/>
  <c r="AR823" i="8" s="1"/>
  <c r="AW823" i="8"/>
  <c r="AP823" i="8" s="1"/>
  <c r="AV823" i="8"/>
  <c r="AO823" i="8" s="1"/>
  <c r="AY822" i="8"/>
  <c r="AR822" i="8" s="1"/>
  <c r="AW822" i="8"/>
  <c r="AP822" i="8" s="1"/>
  <c r="AV822" i="8"/>
  <c r="AO822" i="8" s="1"/>
  <c r="AY821" i="8"/>
  <c r="AR821" i="8" s="1"/>
  <c r="AW821" i="8"/>
  <c r="AP821" i="8" s="1"/>
  <c r="AV821" i="8"/>
  <c r="AO821" i="8" s="1"/>
  <c r="AY820" i="8"/>
  <c r="AR820" i="8" s="1"/>
  <c r="AW820" i="8"/>
  <c r="AP820" i="8" s="1"/>
  <c r="AV820" i="8"/>
  <c r="AO820" i="8" s="1"/>
  <c r="AY819" i="8"/>
  <c r="AR819" i="8" s="1"/>
  <c r="AW819" i="8"/>
  <c r="AP819" i="8" s="1"/>
  <c r="AV819" i="8"/>
  <c r="AO819" i="8" s="1"/>
  <c r="AY818" i="8"/>
  <c r="AR818" i="8" s="1"/>
  <c r="AW818" i="8"/>
  <c r="AP818" i="8" s="1"/>
  <c r="AV818" i="8"/>
  <c r="AO818" i="8" s="1"/>
  <c r="AY817" i="8"/>
  <c r="AW817" i="8"/>
  <c r="AV817" i="8"/>
  <c r="AY815" i="8"/>
  <c r="AR815" i="8" s="1"/>
  <c r="AW815" i="8"/>
  <c r="AP815" i="8" s="1"/>
  <c r="AV815" i="8"/>
  <c r="AO815" i="8" s="1"/>
  <c r="AY814" i="8"/>
  <c r="AR814" i="8" s="1"/>
  <c r="AW814" i="8"/>
  <c r="AP814" i="8" s="1"/>
  <c r="AV814" i="8"/>
  <c r="AO814" i="8" s="1"/>
  <c r="AY813" i="8"/>
  <c r="AR813" i="8" s="1"/>
  <c r="AW813" i="8"/>
  <c r="AP813" i="8" s="1"/>
  <c r="AV813" i="8"/>
  <c r="AO813" i="8" s="1"/>
  <c r="AY812" i="8"/>
  <c r="AW812" i="8"/>
  <c r="AV812" i="8"/>
  <c r="AY810" i="8"/>
  <c r="AY809" i="8" s="1"/>
  <c r="AW810" i="8"/>
  <c r="AW809" i="8" s="1"/>
  <c r="AV810" i="8"/>
  <c r="AV809" i="8" s="1"/>
  <c r="AY808" i="8"/>
  <c r="AY807" i="8" s="1"/>
  <c r="AW808" i="8"/>
  <c r="AV808" i="8"/>
  <c r="AV807" i="8" s="1"/>
  <c r="AY806" i="8"/>
  <c r="AY805" i="8" s="1"/>
  <c r="AW806" i="8"/>
  <c r="AW805" i="8" s="1"/>
  <c r="AV806" i="8"/>
  <c r="AY804" i="8"/>
  <c r="AR804" i="8" s="1"/>
  <c r="AW804" i="8"/>
  <c r="AP804" i="8" s="1"/>
  <c r="AV804" i="8"/>
  <c r="AO804" i="8" s="1"/>
  <c r="AY803" i="8"/>
  <c r="AW803" i="8"/>
  <c r="AV803" i="8"/>
  <c r="AY798" i="8"/>
  <c r="AY797" i="8" s="1"/>
  <c r="AW798" i="8"/>
  <c r="AW797" i="8" s="1"/>
  <c r="AV798" i="8"/>
  <c r="AV797" i="8" s="1"/>
  <c r="AY796" i="8"/>
  <c r="AR796" i="8" s="1"/>
  <c r="AW796" i="8"/>
  <c r="AP796" i="8" s="1"/>
  <c r="AV796" i="8"/>
  <c r="AO796" i="8" s="1"/>
  <c r="AY795" i="8"/>
  <c r="AR795" i="8" s="1"/>
  <c r="AW795" i="8"/>
  <c r="AP795" i="8" s="1"/>
  <c r="AV795" i="8"/>
  <c r="AO795" i="8" s="1"/>
  <c r="AY794" i="8"/>
  <c r="AR794" i="8" s="1"/>
  <c r="AW794" i="8"/>
  <c r="AP794" i="8" s="1"/>
  <c r="AV794" i="8"/>
  <c r="AO794" i="8" s="1"/>
  <c r="AY793" i="8"/>
  <c r="AW793" i="8"/>
  <c r="AV793" i="8"/>
  <c r="AY790" i="8"/>
  <c r="AY789" i="8" s="1"/>
  <c r="AW790" i="8"/>
  <c r="AV790" i="8"/>
  <c r="AV789" i="8" s="1"/>
  <c r="AY788" i="8"/>
  <c r="AY787" i="8" s="1"/>
  <c r="AW788" i="8"/>
  <c r="AV788" i="8"/>
  <c r="AV787" i="8" s="1"/>
  <c r="AY785" i="8"/>
  <c r="AY784" i="8" s="1"/>
  <c r="AW785" i="8"/>
  <c r="AW784" i="8" s="1"/>
  <c r="AV785" i="8"/>
  <c r="AY783" i="8"/>
  <c r="AR783" i="8" s="1"/>
  <c r="AW783" i="8"/>
  <c r="AP783" i="8" s="1"/>
  <c r="AV783" i="8"/>
  <c r="AO783" i="8" s="1"/>
  <c r="AY782" i="8"/>
  <c r="AR782" i="8" s="1"/>
  <c r="AW782" i="8"/>
  <c r="AP782" i="8" s="1"/>
  <c r="AV782" i="8"/>
  <c r="AO782" i="8" s="1"/>
  <c r="AY781" i="8"/>
  <c r="AR781" i="8" s="1"/>
  <c r="AW781" i="8"/>
  <c r="AP781" i="8" s="1"/>
  <c r="AV781" i="8"/>
  <c r="AO781" i="8" s="1"/>
  <c r="AY780" i="8"/>
  <c r="AR780" i="8" s="1"/>
  <c r="AW780" i="8"/>
  <c r="AP780" i="8" s="1"/>
  <c r="AV780" i="8"/>
  <c r="AO780" i="8" s="1"/>
  <c r="AY779" i="8"/>
  <c r="AR779" i="8" s="1"/>
  <c r="AW779" i="8"/>
  <c r="AP779" i="8" s="1"/>
  <c r="AV779" i="8"/>
  <c r="AO779" i="8" s="1"/>
  <c r="AY778" i="8"/>
  <c r="AR778" i="8" s="1"/>
  <c r="AW778" i="8"/>
  <c r="AP778" i="8" s="1"/>
  <c r="AV778" i="8"/>
  <c r="AO778" i="8" s="1"/>
  <c r="AY777" i="8"/>
  <c r="AW777" i="8"/>
  <c r="AV777" i="8"/>
  <c r="AY775" i="8"/>
  <c r="AW775" i="8"/>
  <c r="AV775" i="8"/>
  <c r="AV774" i="8" s="1"/>
  <c r="AY773" i="8"/>
  <c r="AY772" i="8" s="1"/>
  <c r="AW773" i="8"/>
  <c r="AW772" i="8" s="1"/>
  <c r="AV773" i="8"/>
  <c r="AY771" i="8"/>
  <c r="AR771" i="8" s="1"/>
  <c r="AW771" i="8"/>
  <c r="AP771" i="8" s="1"/>
  <c r="AV771" i="8"/>
  <c r="AO771" i="8" s="1"/>
  <c r="AY770" i="8"/>
  <c r="AR770" i="8" s="1"/>
  <c r="AW770" i="8"/>
  <c r="AP770" i="8" s="1"/>
  <c r="AV770" i="8"/>
  <c r="AO770" i="8" s="1"/>
  <c r="AY769" i="8"/>
  <c r="AR769" i="8" s="1"/>
  <c r="AW769" i="8"/>
  <c r="AP769" i="8" s="1"/>
  <c r="AV769" i="8"/>
  <c r="AO769" i="8" s="1"/>
  <c r="AY768" i="8"/>
  <c r="AR768" i="8" s="1"/>
  <c r="AW768" i="8"/>
  <c r="AP768" i="8" s="1"/>
  <c r="AV768" i="8"/>
  <c r="AO768" i="8" s="1"/>
  <c r="AY767" i="8"/>
  <c r="AR767" i="8" s="1"/>
  <c r="AW767" i="8"/>
  <c r="AP767" i="8" s="1"/>
  <c r="AV767" i="8"/>
  <c r="AO767" i="8" s="1"/>
  <c r="AY766" i="8"/>
  <c r="AR766" i="8" s="1"/>
  <c r="AW766" i="8"/>
  <c r="AP766" i="8" s="1"/>
  <c r="AV766" i="8"/>
  <c r="AO766" i="8" s="1"/>
  <c r="AY765" i="8"/>
  <c r="AR765" i="8" s="1"/>
  <c r="AW765" i="8"/>
  <c r="AP765" i="8" s="1"/>
  <c r="AV765" i="8"/>
  <c r="AO765" i="8" s="1"/>
  <c r="AY764" i="8"/>
  <c r="AR764" i="8" s="1"/>
  <c r="AW764" i="8"/>
  <c r="AP764" i="8" s="1"/>
  <c r="AV764" i="8"/>
  <c r="AO764" i="8" s="1"/>
  <c r="AY763" i="8"/>
  <c r="AR763" i="8" s="1"/>
  <c r="AW763" i="8"/>
  <c r="AP763" i="8" s="1"/>
  <c r="AV763" i="8"/>
  <c r="AO763" i="8" s="1"/>
  <c r="AY762" i="8"/>
  <c r="AW762" i="8"/>
  <c r="AV762" i="8"/>
  <c r="AY759" i="8"/>
  <c r="AY758" i="8" s="1"/>
  <c r="AW759" i="8"/>
  <c r="AV759" i="8"/>
  <c r="AV758" i="8" s="1"/>
  <c r="AY757" i="8"/>
  <c r="AR757" i="8" s="1"/>
  <c r="AW757" i="8"/>
  <c r="AP757" i="8" s="1"/>
  <c r="AV757" i="8"/>
  <c r="AO757" i="8" s="1"/>
  <c r="AY756" i="8"/>
  <c r="AW756" i="8"/>
  <c r="AV756" i="8"/>
  <c r="AY753" i="8"/>
  <c r="AR753" i="8" s="1"/>
  <c r="AW753" i="8"/>
  <c r="AP753" i="8" s="1"/>
  <c r="AV753" i="8"/>
  <c r="AO753" i="8" s="1"/>
  <c r="AY752" i="8"/>
  <c r="AR752" i="8" s="1"/>
  <c r="AW752" i="8"/>
  <c r="AP752" i="8" s="1"/>
  <c r="AV752" i="8"/>
  <c r="AO752" i="8" s="1"/>
  <c r="AY751" i="8"/>
  <c r="AR751" i="8" s="1"/>
  <c r="AW751" i="8"/>
  <c r="AP751" i="8" s="1"/>
  <c r="AV751" i="8"/>
  <c r="AO751" i="8" s="1"/>
  <c r="AY750" i="8"/>
  <c r="AR750" i="8" s="1"/>
  <c r="AW750" i="8"/>
  <c r="AP750" i="8" s="1"/>
  <c r="AV750" i="8"/>
  <c r="AO750" i="8" s="1"/>
  <c r="AY749" i="8"/>
  <c r="AR749" i="8" s="1"/>
  <c r="AW749" i="8"/>
  <c r="AP749" i="8" s="1"/>
  <c r="AV749" i="8"/>
  <c r="AO749" i="8" s="1"/>
  <c r="AY748" i="8"/>
  <c r="AW748" i="8"/>
  <c r="AV748" i="8"/>
  <c r="AY742" i="8"/>
  <c r="AR742" i="8" s="1"/>
  <c r="AW742" i="8"/>
  <c r="AP742" i="8" s="1"/>
  <c r="AV742" i="8"/>
  <c r="AO742" i="8" s="1"/>
  <c r="AY741" i="8"/>
  <c r="AR741" i="8" s="1"/>
  <c r="AW741" i="8"/>
  <c r="AP741" i="8" s="1"/>
  <c r="AV741" i="8"/>
  <c r="AO741" i="8" s="1"/>
  <c r="AY740" i="8"/>
  <c r="AR740" i="8" s="1"/>
  <c r="AW740" i="8"/>
  <c r="AP740" i="8" s="1"/>
  <c r="AV740" i="8"/>
  <c r="AO740" i="8" s="1"/>
  <c r="AY739" i="8"/>
  <c r="AR739" i="8" s="1"/>
  <c r="AW739" i="8"/>
  <c r="AP739" i="8" s="1"/>
  <c r="AV739" i="8"/>
  <c r="AO739" i="8" s="1"/>
  <c r="AY738" i="8"/>
  <c r="AR738" i="8" s="1"/>
  <c r="AW738" i="8"/>
  <c r="AP738" i="8" s="1"/>
  <c r="AV738" i="8"/>
  <c r="AO738" i="8" s="1"/>
  <c r="AY737" i="8"/>
  <c r="AR737" i="8" s="1"/>
  <c r="AW737" i="8"/>
  <c r="AP737" i="8" s="1"/>
  <c r="AV737" i="8"/>
  <c r="AO737" i="8" s="1"/>
  <c r="AY736" i="8"/>
  <c r="AR736" i="8" s="1"/>
  <c r="AW736" i="8"/>
  <c r="AP736" i="8" s="1"/>
  <c r="AV736" i="8"/>
  <c r="AO736" i="8" s="1"/>
  <c r="AY735" i="8"/>
  <c r="AR735" i="8" s="1"/>
  <c r="AW735" i="8"/>
  <c r="AP735" i="8" s="1"/>
  <c r="AV735" i="8"/>
  <c r="AO735" i="8" s="1"/>
  <c r="AY734" i="8"/>
  <c r="AR734" i="8" s="1"/>
  <c r="AW734" i="8"/>
  <c r="AP734" i="8" s="1"/>
  <c r="AV734" i="8"/>
  <c r="AO734" i="8" s="1"/>
  <c r="AY733" i="8"/>
  <c r="AR733" i="8" s="1"/>
  <c r="AW733" i="8"/>
  <c r="AP733" i="8" s="1"/>
  <c r="AV733" i="8"/>
  <c r="AO733" i="8" s="1"/>
  <c r="AY732" i="8"/>
  <c r="AR732" i="8" s="1"/>
  <c r="AW732" i="8"/>
  <c r="AP732" i="8" s="1"/>
  <c r="AV732" i="8"/>
  <c r="AO732" i="8" s="1"/>
  <c r="AY731" i="8"/>
  <c r="AR731" i="8" s="1"/>
  <c r="AW731" i="8"/>
  <c r="AP731" i="8" s="1"/>
  <c r="AV731" i="8"/>
  <c r="AO731" i="8" s="1"/>
  <c r="AY730" i="8"/>
  <c r="AR730" i="8" s="1"/>
  <c r="AW730" i="8"/>
  <c r="AP730" i="8" s="1"/>
  <c r="AV730" i="8"/>
  <c r="AO730" i="8" s="1"/>
  <c r="AY729" i="8"/>
  <c r="AR729" i="8" s="1"/>
  <c r="AW729" i="8"/>
  <c r="AP729" i="8" s="1"/>
  <c r="AV729" i="8"/>
  <c r="AO729" i="8" s="1"/>
  <c r="AY728" i="8"/>
  <c r="AR728" i="8" s="1"/>
  <c r="AW728" i="8"/>
  <c r="AP728" i="8" s="1"/>
  <c r="AV728" i="8"/>
  <c r="AO728" i="8" s="1"/>
  <c r="AY727" i="8"/>
  <c r="AR727" i="8" s="1"/>
  <c r="AW727" i="8"/>
  <c r="AP727" i="8" s="1"/>
  <c r="AV727" i="8"/>
  <c r="AO727" i="8" s="1"/>
  <c r="AY726" i="8"/>
  <c r="AR726" i="8" s="1"/>
  <c r="AW726" i="8"/>
  <c r="AP726" i="8" s="1"/>
  <c r="AV726" i="8"/>
  <c r="AO726" i="8" s="1"/>
  <c r="AY725" i="8"/>
  <c r="AR725" i="8" s="1"/>
  <c r="AW725" i="8"/>
  <c r="AP725" i="8" s="1"/>
  <c r="AV725" i="8"/>
  <c r="AO725" i="8" s="1"/>
  <c r="AY724" i="8"/>
  <c r="AR724" i="8" s="1"/>
  <c r="AW724" i="8"/>
  <c r="AP724" i="8" s="1"/>
  <c r="AV724" i="8"/>
  <c r="AO724" i="8" s="1"/>
  <c r="AY723" i="8"/>
  <c r="AR723" i="8" s="1"/>
  <c r="AW723" i="8"/>
  <c r="AP723" i="8" s="1"/>
  <c r="AV723" i="8"/>
  <c r="AO723" i="8" s="1"/>
  <c r="AY722" i="8"/>
  <c r="AR722" i="8" s="1"/>
  <c r="AW722" i="8"/>
  <c r="AP722" i="8" s="1"/>
  <c r="AV722" i="8"/>
  <c r="AO722" i="8" s="1"/>
  <c r="AY721" i="8"/>
  <c r="AR721" i="8" s="1"/>
  <c r="AW721" i="8"/>
  <c r="AP721" i="8" s="1"/>
  <c r="AV721" i="8"/>
  <c r="AO721" i="8" s="1"/>
  <c r="AY720" i="8"/>
  <c r="AR720" i="8" s="1"/>
  <c r="AW720" i="8"/>
  <c r="AP720" i="8" s="1"/>
  <c r="AV720" i="8"/>
  <c r="AO720" i="8" s="1"/>
  <c r="AY719" i="8"/>
  <c r="AR719" i="8" s="1"/>
  <c r="AW719" i="8"/>
  <c r="AP719" i="8" s="1"/>
  <c r="AV719" i="8"/>
  <c r="AO719" i="8" s="1"/>
  <c r="AY718" i="8"/>
  <c r="AR718" i="8" s="1"/>
  <c r="AW718" i="8"/>
  <c r="AP718" i="8" s="1"/>
  <c r="AV718" i="8"/>
  <c r="AO718" i="8" s="1"/>
  <c r="AY717" i="8"/>
  <c r="AR717" i="8" s="1"/>
  <c r="AW717" i="8"/>
  <c r="AP717" i="8" s="1"/>
  <c r="AV717" i="8"/>
  <c r="AO717" i="8" s="1"/>
  <c r="AY716" i="8"/>
  <c r="AR716" i="8" s="1"/>
  <c r="AW716" i="8"/>
  <c r="AP716" i="8" s="1"/>
  <c r="AV716" i="8"/>
  <c r="AO716" i="8" s="1"/>
  <c r="AY715" i="8"/>
  <c r="AW715" i="8"/>
  <c r="AV715" i="8"/>
  <c r="AY713" i="8"/>
  <c r="AR713" i="8" s="1"/>
  <c r="AW713" i="8"/>
  <c r="AP713" i="8" s="1"/>
  <c r="AV713" i="8"/>
  <c r="AO713" i="8" s="1"/>
  <c r="AY712" i="8"/>
  <c r="AR712" i="8" s="1"/>
  <c r="AW712" i="8"/>
  <c r="AP712" i="8" s="1"/>
  <c r="AV712" i="8"/>
  <c r="AO712" i="8" s="1"/>
  <c r="AY711" i="8"/>
  <c r="AR711" i="8" s="1"/>
  <c r="AW711" i="8"/>
  <c r="AP711" i="8" s="1"/>
  <c r="AV711" i="8"/>
  <c r="AO711" i="8" s="1"/>
  <c r="AY710" i="8"/>
  <c r="AR710" i="8" s="1"/>
  <c r="AW710" i="8"/>
  <c r="AP710" i="8" s="1"/>
  <c r="AV710" i="8"/>
  <c r="AO710" i="8" s="1"/>
  <c r="AY709" i="8"/>
  <c r="AR709" i="8" s="1"/>
  <c r="AW709" i="8"/>
  <c r="AP709" i="8" s="1"/>
  <c r="AV709" i="8"/>
  <c r="AO709" i="8" s="1"/>
  <c r="AY708" i="8"/>
  <c r="AR708" i="8" s="1"/>
  <c r="AW708" i="8"/>
  <c r="AP708" i="8" s="1"/>
  <c r="AV708" i="8"/>
  <c r="AO708" i="8" s="1"/>
  <c r="AY707" i="8"/>
  <c r="AR707" i="8" s="1"/>
  <c r="AW707" i="8"/>
  <c r="AP707" i="8" s="1"/>
  <c r="AV707" i="8"/>
  <c r="AO707" i="8" s="1"/>
  <c r="AY706" i="8"/>
  <c r="AR706" i="8" s="1"/>
  <c r="AW706" i="8"/>
  <c r="AP706" i="8" s="1"/>
  <c r="AV706" i="8"/>
  <c r="AO706" i="8" s="1"/>
  <c r="AY705" i="8"/>
  <c r="AW705" i="8"/>
  <c r="AV705" i="8"/>
  <c r="AY703" i="8"/>
  <c r="AR703" i="8" s="1"/>
  <c r="AW703" i="8"/>
  <c r="AP703" i="8" s="1"/>
  <c r="AV703" i="8"/>
  <c r="AO703" i="8" s="1"/>
  <c r="AY702" i="8"/>
  <c r="AW702" i="8"/>
  <c r="AV702" i="8"/>
  <c r="AY700" i="8"/>
  <c r="AR700" i="8" s="1"/>
  <c r="AW700" i="8"/>
  <c r="AP700" i="8" s="1"/>
  <c r="AV700" i="8"/>
  <c r="AO700" i="8" s="1"/>
  <c r="AY699" i="8"/>
  <c r="AR699" i="8" s="1"/>
  <c r="AW699" i="8"/>
  <c r="AP699" i="8" s="1"/>
  <c r="AV699" i="8"/>
  <c r="AO699" i="8" s="1"/>
  <c r="AY698" i="8"/>
  <c r="AR698" i="8" s="1"/>
  <c r="AW698" i="8"/>
  <c r="AP698" i="8" s="1"/>
  <c r="AV698" i="8"/>
  <c r="AO698" i="8" s="1"/>
  <c r="AY697" i="8"/>
  <c r="AR697" i="8" s="1"/>
  <c r="AW697" i="8"/>
  <c r="AP697" i="8" s="1"/>
  <c r="AV697" i="8"/>
  <c r="AO697" i="8" s="1"/>
  <c r="AY696" i="8"/>
  <c r="AR696" i="8" s="1"/>
  <c r="AW696" i="8"/>
  <c r="AP696" i="8" s="1"/>
  <c r="AV696" i="8"/>
  <c r="AO696" i="8" s="1"/>
  <c r="AY695" i="8"/>
  <c r="AR695" i="8" s="1"/>
  <c r="AW695" i="8"/>
  <c r="AP695" i="8" s="1"/>
  <c r="AV695" i="8"/>
  <c r="AO695" i="8" s="1"/>
  <c r="AY694" i="8"/>
  <c r="AR694" i="8" s="1"/>
  <c r="AW694" i="8"/>
  <c r="AP694" i="8" s="1"/>
  <c r="AV694" i="8"/>
  <c r="AO694" i="8" s="1"/>
  <c r="AY693" i="8"/>
  <c r="AW693" i="8"/>
  <c r="AV693" i="8"/>
  <c r="AY691" i="8"/>
  <c r="AR691" i="8" s="1"/>
  <c r="AW691" i="8"/>
  <c r="AP691" i="8" s="1"/>
  <c r="AV691" i="8"/>
  <c r="AO691" i="8" s="1"/>
  <c r="AY690" i="8"/>
  <c r="AR690" i="8" s="1"/>
  <c r="AW690" i="8"/>
  <c r="AP690" i="8" s="1"/>
  <c r="AV690" i="8"/>
  <c r="AO690" i="8" s="1"/>
  <c r="AY689" i="8"/>
  <c r="AR689" i="8" s="1"/>
  <c r="AW689" i="8"/>
  <c r="AP689" i="8" s="1"/>
  <c r="AV689" i="8"/>
  <c r="AO689" i="8" s="1"/>
  <c r="AY688" i="8"/>
  <c r="AR688" i="8" s="1"/>
  <c r="AW688" i="8"/>
  <c r="AP688" i="8" s="1"/>
  <c r="AV688" i="8"/>
  <c r="AO688" i="8" s="1"/>
  <c r="AY687" i="8"/>
  <c r="AR687" i="8" s="1"/>
  <c r="AW687" i="8"/>
  <c r="AP687" i="8" s="1"/>
  <c r="AV687" i="8"/>
  <c r="AO687" i="8" s="1"/>
  <c r="AY686" i="8"/>
  <c r="AR686" i="8" s="1"/>
  <c r="AW686" i="8"/>
  <c r="AP686" i="8" s="1"/>
  <c r="AV686" i="8"/>
  <c r="AO686" i="8" s="1"/>
  <c r="AY685" i="8"/>
  <c r="AR685" i="8" s="1"/>
  <c r="AW685" i="8"/>
  <c r="AP685" i="8" s="1"/>
  <c r="AV685" i="8"/>
  <c r="AO685" i="8" s="1"/>
  <c r="AY684" i="8"/>
  <c r="AR684" i="8" s="1"/>
  <c r="AW684" i="8"/>
  <c r="AP684" i="8" s="1"/>
  <c r="AV684" i="8"/>
  <c r="AO684" i="8" s="1"/>
  <c r="AY683" i="8"/>
  <c r="AR683" i="8" s="1"/>
  <c r="AW683" i="8"/>
  <c r="AP683" i="8" s="1"/>
  <c r="AV683" i="8"/>
  <c r="AO683" i="8" s="1"/>
  <c r="AY682" i="8"/>
  <c r="AR682" i="8" s="1"/>
  <c r="AW682" i="8"/>
  <c r="AP682" i="8" s="1"/>
  <c r="AV682" i="8"/>
  <c r="AO682" i="8" s="1"/>
  <c r="AY681" i="8"/>
  <c r="AR681" i="8" s="1"/>
  <c r="AW681" i="8"/>
  <c r="AP681" i="8" s="1"/>
  <c r="AV681" i="8"/>
  <c r="AO681" i="8" s="1"/>
  <c r="AY680" i="8"/>
  <c r="AR680" i="8" s="1"/>
  <c r="AW680" i="8"/>
  <c r="AP680" i="8" s="1"/>
  <c r="AV680" i="8"/>
  <c r="AO680" i="8" s="1"/>
  <c r="AY679" i="8"/>
  <c r="AR679" i="8" s="1"/>
  <c r="AW679" i="8"/>
  <c r="AP679" i="8" s="1"/>
  <c r="AV679" i="8"/>
  <c r="AO679" i="8" s="1"/>
  <c r="AY678" i="8"/>
  <c r="AR678" i="8" s="1"/>
  <c r="AW678" i="8"/>
  <c r="AP678" i="8" s="1"/>
  <c r="AV678" i="8"/>
  <c r="AO678" i="8" s="1"/>
  <c r="AY677" i="8"/>
  <c r="AR677" i="8" s="1"/>
  <c r="AW677" i="8"/>
  <c r="AP677" i="8" s="1"/>
  <c r="AV677" i="8"/>
  <c r="AO677" i="8" s="1"/>
  <c r="AY676" i="8"/>
  <c r="AR676" i="8" s="1"/>
  <c r="AW676" i="8"/>
  <c r="AP676" i="8" s="1"/>
  <c r="AV676" i="8"/>
  <c r="AO676" i="8" s="1"/>
  <c r="AY675" i="8"/>
  <c r="AR675" i="8" s="1"/>
  <c r="AW675" i="8"/>
  <c r="AP675" i="8" s="1"/>
  <c r="AV675" i="8"/>
  <c r="AO675" i="8" s="1"/>
  <c r="AY674" i="8"/>
  <c r="AR674" i="8" s="1"/>
  <c r="AW674" i="8"/>
  <c r="AP674" i="8" s="1"/>
  <c r="AV674" i="8"/>
  <c r="AO674" i="8" s="1"/>
  <c r="AY673" i="8"/>
  <c r="AR673" i="8" s="1"/>
  <c r="AW673" i="8"/>
  <c r="AP673" i="8" s="1"/>
  <c r="AV673" i="8"/>
  <c r="AO673" i="8" s="1"/>
  <c r="AY672" i="8"/>
  <c r="AW672" i="8"/>
  <c r="AV672" i="8"/>
  <c r="AY670" i="8"/>
  <c r="AR670" i="8" s="1"/>
  <c r="AW670" i="8"/>
  <c r="AP670" i="8" s="1"/>
  <c r="AV670" i="8"/>
  <c r="AO670" i="8" s="1"/>
  <c r="AY669" i="8"/>
  <c r="AR669" i="8" s="1"/>
  <c r="AW669" i="8"/>
  <c r="AP669" i="8" s="1"/>
  <c r="AV669" i="8"/>
  <c r="AO669" i="8" s="1"/>
  <c r="AY668" i="8"/>
  <c r="AR668" i="8" s="1"/>
  <c r="AW668" i="8"/>
  <c r="AP668" i="8" s="1"/>
  <c r="AV668" i="8"/>
  <c r="AO668" i="8" s="1"/>
  <c r="AY667" i="8"/>
  <c r="AR667" i="8" s="1"/>
  <c r="AW667" i="8"/>
  <c r="AP667" i="8" s="1"/>
  <c r="AV667" i="8"/>
  <c r="AO667" i="8" s="1"/>
  <c r="AY666" i="8"/>
  <c r="AR666" i="8" s="1"/>
  <c r="AW666" i="8"/>
  <c r="AP666" i="8" s="1"/>
  <c r="AV666" i="8"/>
  <c r="AO666" i="8" s="1"/>
  <c r="AY665" i="8"/>
  <c r="AR665" i="8" s="1"/>
  <c r="AW665" i="8"/>
  <c r="AP665" i="8" s="1"/>
  <c r="AV665" i="8"/>
  <c r="AO665" i="8" s="1"/>
  <c r="AY664" i="8"/>
  <c r="AR664" i="8" s="1"/>
  <c r="AW664" i="8"/>
  <c r="AP664" i="8" s="1"/>
  <c r="AV664" i="8"/>
  <c r="AO664" i="8" s="1"/>
  <c r="AY663" i="8"/>
  <c r="AR663" i="8" s="1"/>
  <c r="AW663" i="8"/>
  <c r="AP663" i="8" s="1"/>
  <c r="AV663" i="8"/>
  <c r="AO663" i="8" s="1"/>
  <c r="AY662" i="8"/>
  <c r="AW662" i="8"/>
  <c r="AV662" i="8"/>
  <c r="AY660" i="8"/>
  <c r="AR660" i="8" s="1"/>
  <c r="AW660" i="8"/>
  <c r="AP660" i="8" s="1"/>
  <c r="AV660" i="8"/>
  <c r="AO660" i="8" s="1"/>
  <c r="AY659" i="8"/>
  <c r="AR659" i="8" s="1"/>
  <c r="AW659" i="8"/>
  <c r="AP659" i="8" s="1"/>
  <c r="AV659" i="8"/>
  <c r="AO659" i="8" s="1"/>
  <c r="AY658" i="8"/>
  <c r="AR658" i="8" s="1"/>
  <c r="AW658" i="8"/>
  <c r="AP658" i="8" s="1"/>
  <c r="AV658" i="8"/>
  <c r="AO658" i="8" s="1"/>
  <c r="AY657" i="8"/>
  <c r="AW657" i="8"/>
  <c r="AV657" i="8"/>
  <c r="AY655" i="8"/>
  <c r="AR655" i="8" s="1"/>
  <c r="AW655" i="8"/>
  <c r="AP655" i="8" s="1"/>
  <c r="AV655" i="8"/>
  <c r="AO655" i="8" s="1"/>
  <c r="AY654" i="8"/>
  <c r="AR654" i="8" s="1"/>
  <c r="AW654" i="8"/>
  <c r="AP654" i="8" s="1"/>
  <c r="AV654" i="8"/>
  <c r="AO654" i="8" s="1"/>
  <c r="AY653" i="8"/>
  <c r="AR653" i="8" s="1"/>
  <c r="AW653" i="8"/>
  <c r="AP653" i="8" s="1"/>
  <c r="AV653" i="8"/>
  <c r="AO653" i="8" s="1"/>
  <c r="AY652" i="8"/>
  <c r="AR652" i="8" s="1"/>
  <c r="AW652" i="8"/>
  <c r="AP652" i="8" s="1"/>
  <c r="AV652" i="8"/>
  <c r="AO652" i="8" s="1"/>
  <c r="AY651" i="8"/>
  <c r="AR651" i="8" s="1"/>
  <c r="AW651" i="8"/>
  <c r="AP651" i="8" s="1"/>
  <c r="AV651" i="8"/>
  <c r="AO651" i="8" s="1"/>
  <c r="AY650" i="8"/>
  <c r="AR650" i="8" s="1"/>
  <c r="AW650" i="8"/>
  <c r="AP650" i="8" s="1"/>
  <c r="AV650" i="8"/>
  <c r="AO650" i="8" s="1"/>
  <c r="AY649" i="8"/>
  <c r="AR649" i="8" s="1"/>
  <c r="AW649" i="8"/>
  <c r="AP649" i="8" s="1"/>
  <c r="AV649" i="8"/>
  <c r="AO649" i="8" s="1"/>
  <c r="AY648" i="8"/>
  <c r="AR648" i="8" s="1"/>
  <c r="AW648" i="8"/>
  <c r="AP648" i="8" s="1"/>
  <c r="AV648" i="8"/>
  <c r="AO648" i="8" s="1"/>
  <c r="AY647" i="8"/>
  <c r="AW647" i="8"/>
  <c r="AV647" i="8"/>
  <c r="AY645" i="8"/>
  <c r="AR645" i="8" s="1"/>
  <c r="AW645" i="8"/>
  <c r="AP645" i="8" s="1"/>
  <c r="AV645" i="8"/>
  <c r="AY644" i="8"/>
  <c r="AW644" i="8"/>
  <c r="AV644" i="8"/>
  <c r="AY642" i="8"/>
  <c r="AR642" i="8" s="1"/>
  <c r="AW642" i="8"/>
  <c r="AP642" i="8" s="1"/>
  <c r="AV642" i="8"/>
  <c r="AO642" i="8" s="1"/>
  <c r="AY641" i="8"/>
  <c r="AR641" i="8" s="1"/>
  <c r="AW641" i="8"/>
  <c r="AP641" i="8" s="1"/>
  <c r="AV641" i="8"/>
  <c r="AO641" i="8" s="1"/>
  <c r="AY640" i="8"/>
  <c r="AR640" i="8" s="1"/>
  <c r="AW640" i="8"/>
  <c r="AP640" i="8" s="1"/>
  <c r="AV640" i="8"/>
  <c r="AO640" i="8" s="1"/>
  <c r="AY639" i="8"/>
  <c r="AR639" i="8" s="1"/>
  <c r="AW639" i="8"/>
  <c r="AP639" i="8" s="1"/>
  <c r="AV639" i="8"/>
  <c r="AO639" i="8" s="1"/>
  <c r="AY638" i="8"/>
  <c r="AR638" i="8" s="1"/>
  <c r="AW638" i="8"/>
  <c r="AP638" i="8" s="1"/>
  <c r="AV638" i="8"/>
  <c r="AO638" i="8" s="1"/>
  <c r="AY637" i="8"/>
  <c r="AR637" i="8" s="1"/>
  <c r="AW637" i="8"/>
  <c r="AP637" i="8" s="1"/>
  <c r="AV637" i="8"/>
  <c r="AO637" i="8" s="1"/>
  <c r="AY636" i="8"/>
  <c r="AR636" i="8" s="1"/>
  <c r="AW636" i="8"/>
  <c r="AP636" i="8" s="1"/>
  <c r="AV636" i="8"/>
  <c r="AO636" i="8" s="1"/>
  <c r="AY635" i="8"/>
  <c r="AR635" i="8" s="1"/>
  <c r="AW635" i="8"/>
  <c r="AP635" i="8" s="1"/>
  <c r="AV635" i="8"/>
  <c r="AO635" i="8" s="1"/>
  <c r="AY634" i="8"/>
  <c r="AR634" i="8" s="1"/>
  <c r="AW634" i="8"/>
  <c r="AP634" i="8" s="1"/>
  <c r="AV634" i="8"/>
  <c r="AO634" i="8" s="1"/>
  <c r="AY633" i="8"/>
  <c r="AR633" i="8" s="1"/>
  <c r="AW633" i="8"/>
  <c r="AP633" i="8" s="1"/>
  <c r="AV633" i="8"/>
  <c r="AO633" i="8" s="1"/>
  <c r="AY632" i="8"/>
  <c r="AW632" i="8"/>
  <c r="AV632" i="8"/>
  <c r="AY630" i="8"/>
  <c r="AY629" i="8" s="1"/>
  <c r="AW630" i="8"/>
  <c r="AW629" i="8" s="1"/>
  <c r="AV630" i="8"/>
  <c r="AV629" i="8" s="1"/>
  <c r="AY628" i="8"/>
  <c r="AR628" i="8" s="1"/>
  <c r="AW628" i="8"/>
  <c r="AP628" i="8" s="1"/>
  <c r="AV628" i="8"/>
  <c r="AO628" i="8" s="1"/>
  <c r="AY627" i="8"/>
  <c r="AR627" i="8" s="1"/>
  <c r="AW627" i="8"/>
  <c r="AP627" i="8" s="1"/>
  <c r="AV627" i="8"/>
  <c r="AO627" i="8" s="1"/>
  <c r="AY626" i="8"/>
  <c r="AR626" i="8" s="1"/>
  <c r="AW626" i="8"/>
  <c r="AP626" i="8" s="1"/>
  <c r="AV626" i="8"/>
  <c r="AO626" i="8" s="1"/>
  <c r="AY625" i="8"/>
  <c r="AR625" i="8" s="1"/>
  <c r="AW625" i="8"/>
  <c r="AP625" i="8" s="1"/>
  <c r="AV625" i="8"/>
  <c r="AO625" i="8" s="1"/>
  <c r="AY624" i="8"/>
  <c r="AR624" i="8" s="1"/>
  <c r="AW624" i="8"/>
  <c r="AP624" i="8" s="1"/>
  <c r="AV624" i="8"/>
  <c r="AO624" i="8" s="1"/>
  <c r="AY623" i="8"/>
  <c r="AR623" i="8" s="1"/>
  <c r="AW623" i="8"/>
  <c r="AP623" i="8" s="1"/>
  <c r="AV623" i="8"/>
  <c r="AO623" i="8" s="1"/>
  <c r="AY622" i="8"/>
  <c r="AR622" i="8" s="1"/>
  <c r="AW622" i="8"/>
  <c r="AP622" i="8" s="1"/>
  <c r="AV622" i="8"/>
  <c r="AO622" i="8" s="1"/>
  <c r="AY621" i="8"/>
  <c r="AR621" i="8" s="1"/>
  <c r="AW621" i="8"/>
  <c r="AP621" i="8" s="1"/>
  <c r="AV621" i="8"/>
  <c r="AO621" i="8" s="1"/>
  <c r="AY620" i="8"/>
  <c r="AR620" i="8" s="1"/>
  <c r="AW620" i="8"/>
  <c r="AP620" i="8" s="1"/>
  <c r="AV620" i="8"/>
  <c r="AO620" i="8" s="1"/>
  <c r="AY619" i="8"/>
  <c r="AR619" i="8" s="1"/>
  <c r="AW619" i="8"/>
  <c r="AP619" i="8" s="1"/>
  <c r="AV619" i="8"/>
  <c r="AO619" i="8" s="1"/>
  <c r="AY618" i="8"/>
  <c r="AR618" i="8" s="1"/>
  <c r="AW618" i="8"/>
  <c r="AP618" i="8" s="1"/>
  <c r="AV618" i="8"/>
  <c r="AO618" i="8" s="1"/>
  <c r="AY617" i="8"/>
  <c r="AR617" i="8" s="1"/>
  <c r="AW617" i="8"/>
  <c r="AP617" i="8" s="1"/>
  <c r="AV617" i="8"/>
  <c r="AO617" i="8" s="1"/>
  <c r="AY616" i="8"/>
  <c r="AR616" i="8" s="1"/>
  <c r="AW616" i="8"/>
  <c r="AP616" i="8" s="1"/>
  <c r="AV616" i="8"/>
  <c r="AO616" i="8" s="1"/>
  <c r="AY615" i="8"/>
  <c r="AR615" i="8" s="1"/>
  <c r="AW615" i="8"/>
  <c r="AP615" i="8" s="1"/>
  <c r="AV615" i="8"/>
  <c r="AO615" i="8" s="1"/>
  <c r="AY614" i="8"/>
  <c r="AR614" i="8" s="1"/>
  <c r="AW614" i="8"/>
  <c r="AP614" i="8" s="1"/>
  <c r="AV614" i="8"/>
  <c r="AO614" i="8" s="1"/>
  <c r="AY613" i="8"/>
  <c r="AR613" i="8" s="1"/>
  <c r="AW613" i="8"/>
  <c r="AP613" i="8" s="1"/>
  <c r="AV613" i="8"/>
  <c r="AO613" i="8" s="1"/>
  <c r="AY612" i="8"/>
  <c r="AR612" i="8" s="1"/>
  <c r="AW612" i="8"/>
  <c r="AP612" i="8" s="1"/>
  <c r="AV612" i="8"/>
  <c r="AO612" i="8" s="1"/>
  <c r="AY611" i="8"/>
  <c r="AR611" i="8" s="1"/>
  <c r="AW611" i="8"/>
  <c r="AP611" i="8" s="1"/>
  <c r="AV611" i="8"/>
  <c r="AO611" i="8" s="1"/>
  <c r="AY610" i="8"/>
  <c r="AR610" i="8" s="1"/>
  <c r="AW610" i="8"/>
  <c r="AP610" i="8" s="1"/>
  <c r="AV610" i="8"/>
  <c r="AO610" i="8" s="1"/>
  <c r="AY609" i="8"/>
  <c r="AR609" i="8" s="1"/>
  <c r="AW609" i="8"/>
  <c r="AP609" i="8" s="1"/>
  <c r="AV609" i="8"/>
  <c r="AO609" i="8" s="1"/>
  <c r="AY608" i="8"/>
  <c r="AW608" i="8"/>
  <c r="AV608" i="8"/>
  <c r="AY606" i="8"/>
  <c r="AR606" i="8" s="1"/>
  <c r="AW606" i="8"/>
  <c r="AP606" i="8" s="1"/>
  <c r="AV606" i="8"/>
  <c r="AO606" i="8" s="1"/>
  <c r="AY605" i="8"/>
  <c r="AR605" i="8" s="1"/>
  <c r="AW605" i="8"/>
  <c r="AP605" i="8" s="1"/>
  <c r="AV605" i="8"/>
  <c r="AO605" i="8" s="1"/>
  <c r="AY604" i="8"/>
  <c r="AR604" i="8" s="1"/>
  <c r="AW604" i="8"/>
  <c r="AP604" i="8" s="1"/>
  <c r="AV604" i="8"/>
  <c r="AO604" i="8" s="1"/>
  <c r="AY603" i="8"/>
  <c r="AR603" i="8" s="1"/>
  <c r="AW603" i="8"/>
  <c r="AP603" i="8" s="1"/>
  <c r="AV603" i="8"/>
  <c r="AO603" i="8" s="1"/>
  <c r="AY602" i="8"/>
  <c r="AR602" i="8" s="1"/>
  <c r="AW602" i="8"/>
  <c r="AP602" i="8" s="1"/>
  <c r="AV602" i="8"/>
  <c r="AO602" i="8" s="1"/>
  <c r="AY601" i="8"/>
  <c r="AR601" i="8" s="1"/>
  <c r="AW601" i="8"/>
  <c r="AP601" i="8" s="1"/>
  <c r="AV601" i="8"/>
  <c r="AO601" i="8" s="1"/>
  <c r="AY600" i="8"/>
  <c r="AR600" i="8" s="1"/>
  <c r="AW600" i="8"/>
  <c r="AP600" i="8" s="1"/>
  <c r="AV600" i="8"/>
  <c r="AO600" i="8" s="1"/>
  <c r="AY599" i="8"/>
  <c r="AR599" i="8" s="1"/>
  <c r="AW599" i="8"/>
  <c r="AP599" i="8" s="1"/>
  <c r="AV599" i="8"/>
  <c r="AO599" i="8" s="1"/>
  <c r="AY598" i="8"/>
  <c r="AW598" i="8"/>
  <c r="AV598" i="8"/>
  <c r="AY596" i="8"/>
  <c r="AR596" i="8" s="1"/>
  <c r="AW596" i="8"/>
  <c r="AP596" i="8" s="1"/>
  <c r="AV596" i="8"/>
  <c r="AO596" i="8" s="1"/>
  <c r="AY595" i="8"/>
  <c r="AR595" i="8" s="1"/>
  <c r="AW595" i="8"/>
  <c r="AP595" i="8" s="1"/>
  <c r="AV595" i="8"/>
  <c r="AO595" i="8" s="1"/>
  <c r="AY594" i="8"/>
  <c r="AR594" i="8" s="1"/>
  <c r="AW594" i="8"/>
  <c r="AP594" i="8" s="1"/>
  <c r="AV594" i="8"/>
  <c r="AO594" i="8" s="1"/>
  <c r="AY593" i="8"/>
  <c r="AR593" i="8" s="1"/>
  <c r="AW593" i="8"/>
  <c r="AP593" i="8" s="1"/>
  <c r="AV593" i="8"/>
  <c r="AO593" i="8" s="1"/>
  <c r="AY592" i="8"/>
  <c r="AW592" i="8"/>
  <c r="AV592" i="8"/>
  <c r="AY590" i="8"/>
  <c r="AR590" i="8" s="1"/>
  <c r="AW590" i="8"/>
  <c r="AP590" i="8" s="1"/>
  <c r="AV590" i="8"/>
  <c r="AO590" i="8" s="1"/>
  <c r="AY589" i="8"/>
  <c r="AR589" i="8" s="1"/>
  <c r="AW589" i="8"/>
  <c r="AP589" i="8" s="1"/>
  <c r="AV589" i="8"/>
  <c r="AO589" i="8" s="1"/>
  <c r="AY588" i="8"/>
  <c r="AR588" i="8" s="1"/>
  <c r="AW588" i="8"/>
  <c r="AP588" i="8" s="1"/>
  <c r="AV588" i="8"/>
  <c r="AO588" i="8" s="1"/>
  <c r="AY587" i="8"/>
  <c r="AR587" i="8" s="1"/>
  <c r="AW587" i="8"/>
  <c r="AP587" i="8" s="1"/>
  <c r="AV587" i="8"/>
  <c r="AO587" i="8" s="1"/>
  <c r="AY586" i="8"/>
  <c r="AR586" i="8" s="1"/>
  <c r="AW586" i="8"/>
  <c r="AP586" i="8" s="1"/>
  <c r="AV586" i="8"/>
  <c r="AO586" i="8" s="1"/>
  <c r="AY585" i="8"/>
  <c r="AR585" i="8" s="1"/>
  <c r="AW585" i="8"/>
  <c r="AP585" i="8" s="1"/>
  <c r="AV585" i="8"/>
  <c r="AO585" i="8" s="1"/>
  <c r="AY584" i="8"/>
  <c r="AR584" i="8" s="1"/>
  <c r="AW584" i="8"/>
  <c r="AP584" i="8" s="1"/>
  <c r="AV584" i="8"/>
  <c r="AO584" i="8" s="1"/>
  <c r="AY583" i="8"/>
  <c r="AR583" i="8" s="1"/>
  <c r="AW583" i="8"/>
  <c r="AP583" i="8" s="1"/>
  <c r="AV583" i="8"/>
  <c r="AO583" i="8" s="1"/>
  <c r="AY582" i="8"/>
  <c r="AR582" i="8" s="1"/>
  <c r="AW582" i="8"/>
  <c r="AP582" i="8" s="1"/>
  <c r="AV582" i="8"/>
  <c r="AO582" i="8" s="1"/>
  <c r="AY581" i="8"/>
  <c r="AR581" i="8" s="1"/>
  <c r="AW581" i="8"/>
  <c r="AP581" i="8" s="1"/>
  <c r="AV581" i="8"/>
  <c r="AO581" i="8" s="1"/>
  <c r="AY580" i="8"/>
  <c r="AR580" i="8" s="1"/>
  <c r="AW580" i="8"/>
  <c r="AP580" i="8" s="1"/>
  <c r="AV580" i="8"/>
  <c r="AO580" i="8" s="1"/>
  <c r="AY579" i="8"/>
  <c r="AR579" i="8" s="1"/>
  <c r="AW579" i="8"/>
  <c r="AP579" i="8" s="1"/>
  <c r="AV579" i="8"/>
  <c r="AO579" i="8" s="1"/>
  <c r="AY578" i="8"/>
  <c r="AW578" i="8"/>
  <c r="AV578" i="8"/>
  <c r="AY576" i="8"/>
  <c r="AR576" i="8" s="1"/>
  <c r="AW576" i="8"/>
  <c r="AP576" i="8" s="1"/>
  <c r="AV576" i="8"/>
  <c r="AO576" i="8" s="1"/>
  <c r="AY575" i="8"/>
  <c r="AR575" i="8" s="1"/>
  <c r="AW575" i="8"/>
  <c r="AP575" i="8" s="1"/>
  <c r="AV575" i="8"/>
  <c r="AO575" i="8" s="1"/>
  <c r="AY574" i="8"/>
  <c r="AR574" i="8" s="1"/>
  <c r="AW574" i="8"/>
  <c r="AP574" i="8" s="1"/>
  <c r="AV574" i="8"/>
  <c r="AO574" i="8" s="1"/>
  <c r="AY573" i="8"/>
  <c r="AW573" i="8"/>
  <c r="AV573" i="8"/>
  <c r="AY570" i="8"/>
  <c r="AR570" i="8" s="1"/>
  <c r="AW570" i="8"/>
  <c r="AP570" i="8" s="1"/>
  <c r="AV570" i="8"/>
  <c r="AO570" i="8" s="1"/>
  <c r="AY569" i="8"/>
  <c r="AR569" i="8" s="1"/>
  <c r="AW569" i="8"/>
  <c r="AP569" i="8" s="1"/>
  <c r="AV569" i="8"/>
  <c r="AO569" i="8" s="1"/>
  <c r="AY568" i="8"/>
  <c r="AW568" i="8"/>
  <c r="AV568" i="8"/>
  <c r="AY566" i="8"/>
  <c r="AR566" i="8" s="1"/>
  <c r="AW566" i="8"/>
  <c r="AP566" i="8" s="1"/>
  <c r="AV566" i="8"/>
  <c r="AO566" i="8" s="1"/>
  <c r="AY565" i="8"/>
  <c r="AW565" i="8"/>
  <c r="AV565" i="8"/>
  <c r="AY563" i="8"/>
  <c r="AR563" i="8" s="1"/>
  <c r="AW563" i="8"/>
  <c r="AP563" i="8" s="1"/>
  <c r="AV563" i="8"/>
  <c r="AO563" i="8" s="1"/>
  <c r="AY562" i="8"/>
  <c r="AR562" i="8" s="1"/>
  <c r="AW562" i="8"/>
  <c r="AP562" i="8" s="1"/>
  <c r="AV562" i="8"/>
  <c r="AO562" i="8" s="1"/>
  <c r="AY561" i="8"/>
  <c r="AR561" i="8" s="1"/>
  <c r="AW561" i="8"/>
  <c r="AP561" i="8" s="1"/>
  <c r="AV561" i="8"/>
  <c r="AO561" i="8" s="1"/>
  <c r="AY560" i="8"/>
  <c r="AR560" i="8" s="1"/>
  <c r="AW560" i="8"/>
  <c r="AP560" i="8" s="1"/>
  <c r="AV560" i="8"/>
  <c r="AO560" i="8" s="1"/>
  <c r="AY559" i="8"/>
  <c r="AR559" i="8" s="1"/>
  <c r="AW559" i="8"/>
  <c r="AP559" i="8" s="1"/>
  <c r="AV559" i="8"/>
  <c r="AO559" i="8" s="1"/>
  <c r="AY558" i="8"/>
  <c r="AR558" i="8" s="1"/>
  <c r="AW558" i="8"/>
  <c r="AP558" i="8" s="1"/>
  <c r="AV558" i="8"/>
  <c r="AO558" i="8" s="1"/>
  <c r="AY557" i="8"/>
  <c r="AR557" i="8" s="1"/>
  <c r="AW557" i="8"/>
  <c r="AP557" i="8" s="1"/>
  <c r="AV557" i="8"/>
  <c r="AO557" i="8" s="1"/>
  <c r="AY556" i="8"/>
  <c r="AR556" i="8" s="1"/>
  <c r="AW556" i="8"/>
  <c r="AP556" i="8" s="1"/>
  <c r="AV556" i="8"/>
  <c r="AO556" i="8" s="1"/>
  <c r="AY555" i="8"/>
  <c r="AW555" i="8"/>
  <c r="AV555" i="8"/>
  <c r="AY553" i="8"/>
  <c r="AR553" i="8" s="1"/>
  <c r="AW553" i="8"/>
  <c r="AP553" i="8" s="1"/>
  <c r="AV553" i="8"/>
  <c r="AO553" i="8" s="1"/>
  <c r="AY552" i="8"/>
  <c r="AR552" i="8" s="1"/>
  <c r="AW552" i="8"/>
  <c r="AP552" i="8" s="1"/>
  <c r="AV552" i="8"/>
  <c r="AO552" i="8" s="1"/>
  <c r="AY551" i="8"/>
  <c r="AR551" i="8" s="1"/>
  <c r="AW551" i="8"/>
  <c r="AP551" i="8" s="1"/>
  <c r="AV551" i="8"/>
  <c r="AO551" i="8" s="1"/>
  <c r="AY550" i="8"/>
  <c r="AR550" i="8" s="1"/>
  <c r="AW550" i="8"/>
  <c r="AP550" i="8" s="1"/>
  <c r="AV550" i="8"/>
  <c r="AO550" i="8" s="1"/>
  <c r="AY549" i="8"/>
  <c r="AR549" i="8" s="1"/>
  <c r="AW549" i="8"/>
  <c r="AP549" i="8" s="1"/>
  <c r="AV549" i="8"/>
  <c r="AO549" i="8" s="1"/>
  <c r="AY548" i="8"/>
  <c r="AR548" i="8" s="1"/>
  <c r="AW548" i="8"/>
  <c r="AP548" i="8" s="1"/>
  <c r="AV548" i="8"/>
  <c r="AO548" i="8" s="1"/>
  <c r="AY547" i="8"/>
  <c r="AR547" i="8" s="1"/>
  <c r="AW547" i="8"/>
  <c r="AP547" i="8" s="1"/>
  <c r="AV547" i="8"/>
  <c r="AO547" i="8" s="1"/>
  <c r="AY546" i="8"/>
  <c r="AR546" i="8" s="1"/>
  <c r="AW546" i="8"/>
  <c r="AP546" i="8" s="1"/>
  <c r="AV546" i="8"/>
  <c r="AO546" i="8" s="1"/>
  <c r="AY545" i="8"/>
  <c r="AR545" i="8" s="1"/>
  <c r="AW545" i="8"/>
  <c r="AP545" i="8" s="1"/>
  <c r="AV545" i="8"/>
  <c r="AO545" i="8" s="1"/>
  <c r="AY544" i="8"/>
  <c r="AR544" i="8" s="1"/>
  <c r="AW544" i="8"/>
  <c r="AP544" i="8" s="1"/>
  <c r="AV544" i="8"/>
  <c r="AO544" i="8" s="1"/>
  <c r="AY543" i="8"/>
  <c r="AR543" i="8" s="1"/>
  <c r="AW543" i="8"/>
  <c r="AP543" i="8" s="1"/>
  <c r="AV543" i="8"/>
  <c r="AO543" i="8" s="1"/>
  <c r="AY542" i="8"/>
  <c r="AR542" i="8" s="1"/>
  <c r="AW542" i="8"/>
  <c r="AP542" i="8" s="1"/>
  <c r="AV542" i="8"/>
  <c r="AO542" i="8" s="1"/>
  <c r="AY541" i="8"/>
  <c r="AR541" i="8" s="1"/>
  <c r="AW541" i="8"/>
  <c r="AP541" i="8" s="1"/>
  <c r="AV541" i="8"/>
  <c r="AO541" i="8" s="1"/>
  <c r="AY540" i="8"/>
  <c r="AR540" i="8" s="1"/>
  <c r="AW540" i="8"/>
  <c r="AP540" i="8" s="1"/>
  <c r="AV540" i="8"/>
  <c r="AO540" i="8" s="1"/>
  <c r="AY539" i="8"/>
  <c r="AR539" i="8" s="1"/>
  <c r="AW539" i="8"/>
  <c r="AP539" i="8" s="1"/>
  <c r="AV539" i="8"/>
  <c r="AO539" i="8" s="1"/>
  <c r="AY538" i="8"/>
  <c r="AR538" i="8" s="1"/>
  <c r="AW538" i="8"/>
  <c r="AP538" i="8" s="1"/>
  <c r="AV538" i="8"/>
  <c r="AO538" i="8" s="1"/>
  <c r="AY537" i="8"/>
  <c r="AW537" i="8"/>
  <c r="AV537" i="8"/>
  <c r="AY534" i="8"/>
  <c r="AR534" i="8" s="1"/>
  <c r="AW534" i="8"/>
  <c r="AP534" i="8" s="1"/>
  <c r="AV534" i="8"/>
  <c r="AO534" i="8" s="1"/>
  <c r="AY533" i="8"/>
  <c r="AR533" i="8" s="1"/>
  <c r="AW533" i="8"/>
  <c r="AP533" i="8" s="1"/>
  <c r="AV533" i="8"/>
  <c r="AO533" i="8" s="1"/>
  <c r="AY532" i="8"/>
  <c r="AR532" i="8" s="1"/>
  <c r="AW532" i="8"/>
  <c r="AP532" i="8" s="1"/>
  <c r="AV532" i="8"/>
  <c r="AO532" i="8" s="1"/>
  <c r="AY531" i="8"/>
  <c r="AW531" i="8"/>
  <c r="AV531" i="8"/>
  <c r="AY529" i="8"/>
  <c r="AW529" i="8"/>
  <c r="AW528" i="8" s="1"/>
  <c r="AV529" i="8"/>
  <c r="AV528" i="8" s="1"/>
  <c r="AY527" i="8"/>
  <c r="AR527" i="8" s="1"/>
  <c r="AW527" i="8"/>
  <c r="AP527" i="8" s="1"/>
  <c r="AV527" i="8"/>
  <c r="AO527" i="8" s="1"/>
  <c r="AY526" i="8"/>
  <c r="AR526" i="8" s="1"/>
  <c r="AW526" i="8"/>
  <c r="AP526" i="8" s="1"/>
  <c r="AV526" i="8"/>
  <c r="AO526" i="8" s="1"/>
  <c r="AY525" i="8"/>
  <c r="AR525" i="8" s="1"/>
  <c r="AW525" i="8"/>
  <c r="AP525" i="8" s="1"/>
  <c r="AV525" i="8"/>
  <c r="AO525" i="8" s="1"/>
  <c r="AY524" i="8"/>
  <c r="AR524" i="8" s="1"/>
  <c r="AW524" i="8"/>
  <c r="AP524" i="8" s="1"/>
  <c r="AV524" i="8"/>
  <c r="AO524" i="8" s="1"/>
  <c r="AY523" i="8"/>
  <c r="AR523" i="8" s="1"/>
  <c r="AW523" i="8"/>
  <c r="AP523" i="8" s="1"/>
  <c r="AV523" i="8"/>
  <c r="AO523" i="8" s="1"/>
  <c r="AY522" i="8"/>
  <c r="AW522" i="8"/>
  <c r="AV522" i="8"/>
  <c r="AY520" i="8"/>
  <c r="AR520" i="8" s="1"/>
  <c r="AW520" i="8"/>
  <c r="AP520" i="8" s="1"/>
  <c r="AV520" i="8"/>
  <c r="AO520" i="8" s="1"/>
  <c r="AY519" i="8"/>
  <c r="AR519" i="8" s="1"/>
  <c r="AW519" i="8"/>
  <c r="AP519" i="8" s="1"/>
  <c r="AV519" i="8"/>
  <c r="AO519" i="8" s="1"/>
  <c r="AY518" i="8"/>
  <c r="AR518" i="8" s="1"/>
  <c r="AW518" i="8"/>
  <c r="AP518" i="8" s="1"/>
  <c r="AV518" i="8"/>
  <c r="AO518" i="8" s="1"/>
  <c r="AY517" i="8"/>
  <c r="AR517" i="8" s="1"/>
  <c r="AW517" i="8"/>
  <c r="AP517" i="8" s="1"/>
  <c r="AV517" i="8"/>
  <c r="AO517" i="8" s="1"/>
  <c r="AY516" i="8"/>
  <c r="AR516" i="8" s="1"/>
  <c r="AW516" i="8"/>
  <c r="AP516" i="8" s="1"/>
  <c r="AV516" i="8"/>
  <c r="AO516" i="8" s="1"/>
  <c r="AY515" i="8"/>
  <c r="AR515" i="8" s="1"/>
  <c r="AW515" i="8"/>
  <c r="AP515" i="8" s="1"/>
  <c r="AV515" i="8"/>
  <c r="AO515" i="8" s="1"/>
  <c r="AY514" i="8"/>
  <c r="AR514" i="8" s="1"/>
  <c r="AW514" i="8"/>
  <c r="AP514" i="8" s="1"/>
  <c r="AV514" i="8"/>
  <c r="AO514" i="8" s="1"/>
  <c r="AY513" i="8"/>
  <c r="AR513" i="8" s="1"/>
  <c r="AW513" i="8"/>
  <c r="AP513" i="8" s="1"/>
  <c r="AV513" i="8"/>
  <c r="AO513" i="8" s="1"/>
  <c r="AY512" i="8"/>
  <c r="AR512" i="8" s="1"/>
  <c r="AW512" i="8"/>
  <c r="AP512" i="8" s="1"/>
  <c r="AV512" i="8"/>
  <c r="AO512" i="8" s="1"/>
  <c r="AY511" i="8"/>
  <c r="AR511" i="8" s="1"/>
  <c r="AW511" i="8"/>
  <c r="AP511" i="8" s="1"/>
  <c r="AV511" i="8"/>
  <c r="AO511" i="8" s="1"/>
  <c r="AY510" i="8"/>
  <c r="AR510" i="8" s="1"/>
  <c r="AW510" i="8"/>
  <c r="AP510" i="8" s="1"/>
  <c r="AV510" i="8"/>
  <c r="AO510" i="8" s="1"/>
  <c r="AY509" i="8"/>
  <c r="AR509" i="8" s="1"/>
  <c r="AW509" i="8"/>
  <c r="AP509" i="8" s="1"/>
  <c r="AV509" i="8"/>
  <c r="AO509" i="8" s="1"/>
  <c r="AY508" i="8"/>
  <c r="AR508" i="8" s="1"/>
  <c r="AW508" i="8"/>
  <c r="AP508" i="8" s="1"/>
  <c r="AV508" i="8"/>
  <c r="AO508" i="8" s="1"/>
  <c r="AY507" i="8"/>
  <c r="AR507" i="8" s="1"/>
  <c r="AW507" i="8"/>
  <c r="AP507" i="8" s="1"/>
  <c r="AV507" i="8"/>
  <c r="AO507" i="8" s="1"/>
  <c r="AY506" i="8"/>
  <c r="AR506" i="8" s="1"/>
  <c r="AW506" i="8"/>
  <c r="AP506" i="8" s="1"/>
  <c r="AV506" i="8"/>
  <c r="AO506" i="8" s="1"/>
  <c r="AY505" i="8"/>
  <c r="AR505" i="8" s="1"/>
  <c r="AW505" i="8"/>
  <c r="AP505" i="8" s="1"/>
  <c r="AV505" i="8"/>
  <c r="AO505" i="8" s="1"/>
  <c r="AY504" i="8"/>
  <c r="AR504" i="8" s="1"/>
  <c r="AW504" i="8"/>
  <c r="AP504" i="8" s="1"/>
  <c r="AV504" i="8"/>
  <c r="AO504" i="8" s="1"/>
  <c r="AY503" i="8"/>
  <c r="AR503" i="8" s="1"/>
  <c r="AW503" i="8"/>
  <c r="AP503" i="8" s="1"/>
  <c r="AV503" i="8"/>
  <c r="AO503" i="8" s="1"/>
  <c r="AY502" i="8"/>
  <c r="AR502" i="8" s="1"/>
  <c r="AW502" i="8"/>
  <c r="AP502" i="8" s="1"/>
  <c r="AV502" i="8"/>
  <c r="AO502" i="8" s="1"/>
  <c r="AY501" i="8"/>
  <c r="AR501" i="8" s="1"/>
  <c r="AW501" i="8"/>
  <c r="AP501" i="8" s="1"/>
  <c r="AV501" i="8"/>
  <c r="AO501" i="8" s="1"/>
  <c r="AY500" i="8"/>
  <c r="AR500" i="8" s="1"/>
  <c r="AW500" i="8"/>
  <c r="AP500" i="8" s="1"/>
  <c r="AV500" i="8"/>
  <c r="AO500" i="8" s="1"/>
  <c r="AY499" i="8"/>
  <c r="AW499" i="8"/>
  <c r="AV499" i="8"/>
  <c r="AY497" i="8"/>
  <c r="AR497" i="8" s="1"/>
  <c r="AW497" i="8"/>
  <c r="AP497" i="8" s="1"/>
  <c r="AV497" i="8"/>
  <c r="AO497" i="8" s="1"/>
  <c r="AY496" i="8"/>
  <c r="AR496" i="8" s="1"/>
  <c r="AW496" i="8"/>
  <c r="AP496" i="8" s="1"/>
  <c r="AV496" i="8"/>
  <c r="AO496" i="8" s="1"/>
  <c r="AY495" i="8"/>
  <c r="AW495" i="8"/>
  <c r="AV495" i="8"/>
  <c r="AY491" i="8"/>
  <c r="AR491" i="8" s="1"/>
  <c r="AW491" i="8"/>
  <c r="AP491" i="8" s="1"/>
  <c r="AV491" i="8"/>
  <c r="AO491" i="8" s="1"/>
  <c r="AY490" i="8"/>
  <c r="AW490" i="8"/>
  <c r="AV490" i="8"/>
  <c r="AY488" i="8"/>
  <c r="AR488" i="8" s="1"/>
  <c r="AW488" i="8"/>
  <c r="AP488" i="8" s="1"/>
  <c r="AV488" i="8"/>
  <c r="AO488" i="8" s="1"/>
  <c r="AY487" i="8"/>
  <c r="AR487" i="8" s="1"/>
  <c r="AW487" i="8"/>
  <c r="AP487" i="8" s="1"/>
  <c r="AV487" i="8"/>
  <c r="AO487" i="8" s="1"/>
  <c r="AY486" i="8"/>
  <c r="AR486" i="8" s="1"/>
  <c r="AW486" i="8"/>
  <c r="AP486" i="8" s="1"/>
  <c r="AV486" i="8"/>
  <c r="AO486" i="8" s="1"/>
  <c r="AY485" i="8"/>
  <c r="AW485" i="8"/>
  <c r="AV485" i="8"/>
  <c r="AY483" i="8"/>
  <c r="AR483" i="8" s="1"/>
  <c r="AW483" i="8"/>
  <c r="AP483" i="8" s="1"/>
  <c r="AV483" i="8"/>
  <c r="AO483" i="8" s="1"/>
  <c r="AY482" i="8"/>
  <c r="AR482" i="8" s="1"/>
  <c r="AW482" i="8"/>
  <c r="AP482" i="8" s="1"/>
  <c r="AV482" i="8"/>
  <c r="AO482" i="8" s="1"/>
  <c r="AY481" i="8"/>
  <c r="AR481" i="8" s="1"/>
  <c r="AW481" i="8"/>
  <c r="AP481" i="8" s="1"/>
  <c r="AV481" i="8"/>
  <c r="AO481" i="8" s="1"/>
  <c r="AY480" i="8"/>
  <c r="AW480" i="8"/>
  <c r="AV480" i="8"/>
  <c r="AY478" i="8"/>
  <c r="AR478" i="8" s="1"/>
  <c r="AW478" i="8"/>
  <c r="AP478" i="8" s="1"/>
  <c r="AV478" i="8"/>
  <c r="AO478" i="8" s="1"/>
  <c r="AY477" i="8"/>
  <c r="AR477" i="8" s="1"/>
  <c r="AW477" i="8"/>
  <c r="AP477" i="8" s="1"/>
  <c r="AV477" i="8"/>
  <c r="AO477" i="8" s="1"/>
  <c r="AY476" i="8"/>
  <c r="AR476" i="8" s="1"/>
  <c r="AW476" i="8"/>
  <c r="AP476" i="8" s="1"/>
  <c r="AV476" i="8"/>
  <c r="AO476" i="8" s="1"/>
  <c r="AY475" i="8"/>
  <c r="AW475" i="8"/>
  <c r="AV475" i="8"/>
  <c r="AY472" i="8"/>
  <c r="AR472" i="8" s="1"/>
  <c r="AW472" i="8"/>
  <c r="AP472" i="8" s="1"/>
  <c r="AV472" i="8"/>
  <c r="AO472" i="8" s="1"/>
  <c r="AY471" i="8"/>
  <c r="AR471" i="8" s="1"/>
  <c r="AW471" i="8"/>
  <c r="AP471" i="8" s="1"/>
  <c r="AV471" i="8"/>
  <c r="AO471" i="8" s="1"/>
  <c r="AY470" i="8"/>
  <c r="AR470" i="8" s="1"/>
  <c r="AW470" i="8"/>
  <c r="AP470" i="8" s="1"/>
  <c r="AV470" i="8"/>
  <c r="AO470" i="8" s="1"/>
  <c r="AY469" i="8"/>
  <c r="AR469" i="8" s="1"/>
  <c r="AW469" i="8"/>
  <c r="AP469" i="8" s="1"/>
  <c r="AV469" i="8"/>
  <c r="AO469" i="8" s="1"/>
  <c r="AY468" i="8"/>
  <c r="AR468" i="8" s="1"/>
  <c r="AW468" i="8"/>
  <c r="AP468" i="8" s="1"/>
  <c r="AV468" i="8"/>
  <c r="AO468" i="8" s="1"/>
  <c r="AY467" i="8"/>
  <c r="AR467" i="8" s="1"/>
  <c r="AW467" i="8"/>
  <c r="AP467" i="8" s="1"/>
  <c r="AV467" i="8"/>
  <c r="AO467" i="8" s="1"/>
  <c r="AY466" i="8"/>
  <c r="AR466" i="8" s="1"/>
  <c r="AW466" i="8"/>
  <c r="AP466" i="8" s="1"/>
  <c r="AV466" i="8"/>
  <c r="AO466" i="8" s="1"/>
  <c r="AY465" i="8"/>
  <c r="AR465" i="8" s="1"/>
  <c r="AW465" i="8"/>
  <c r="AP465" i="8" s="1"/>
  <c r="AV465" i="8"/>
  <c r="AO465" i="8" s="1"/>
  <c r="AY464" i="8"/>
  <c r="AW464" i="8"/>
  <c r="AV464" i="8"/>
  <c r="AY462" i="8"/>
  <c r="AR462" i="8" s="1"/>
  <c r="AW462" i="8"/>
  <c r="AP462" i="8" s="1"/>
  <c r="AV462" i="8"/>
  <c r="AO462" i="8" s="1"/>
  <c r="AY461" i="8"/>
  <c r="AR461" i="8" s="1"/>
  <c r="AW461" i="8"/>
  <c r="AP461" i="8" s="1"/>
  <c r="AV461" i="8"/>
  <c r="AO461" i="8" s="1"/>
  <c r="AY460" i="8"/>
  <c r="AR460" i="8" s="1"/>
  <c r="AW460" i="8"/>
  <c r="AP460" i="8" s="1"/>
  <c r="AV460" i="8"/>
  <c r="AO460" i="8" s="1"/>
  <c r="AY459" i="8"/>
  <c r="AR459" i="8" s="1"/>
  <c r="AW459" i="8"/>
  <c r="AP459" i="8" s="1"/>
  <c r="AV459" i="8"/>
  <c r="AO459" i="8" s="1"/>
  <c r="AY458" i="8"/>
  <c r="AW458" i="8"/>
  <c r="AV458" i="8"/>
  <c r="AY456" i="8"/>
  <c r="AR456" i="8" s="1"/>
  <c r="AW456" i="8"/>
  <c r="AP456" i="8" s="1"/>
  <c r="AV456" i="8"/>
  <c r="AO456" i="8" s="1"/>
  <c r="AY455" i="8"/>
  <c r="AR455" i="8" s="1"/>
  <c r="AW455" i="8"/>
  <c r="AP455" i="8" s="1"/>
  <c r="AV455" i="8"/>
  <c r="AO455" i="8" s="1"/>
  <c r="AY454" i="8"/>
  <c r="AR454" i="8" s="1"/>
  <c r="AW454" i="8"/>
  <c r="AP454" i="8" s="1"/>
  <c r="AV454" i="8"/>
  <c r="AO454" i="8" s="1"/>
  <c r="AY453" i="8"/>
  <c r="AR453" i="8" s="1"/>
  <c r="AW453" i="8"/>
  <c r="AP453" i="8" s="1"/>
  <c r="AV453" i="8"/>
  <c r="AO453" i="8" s="1"/>
  <c r="AY452" i="8"/>
  <c r="AR452" i="8" s="1"/>
  <c r="AW452" i="8"/>
  <c r="AP452" i="8" s="1"/>
  <c r="AV452" i="8"/>
  <c r="AO452" i="8" s="1"/>
  <c r="AY451" i="8"/>
  <c r="AR451" i="8" s="1"/>
  <c r="AW451" i="8"/>
  <c r="AP451" i="8" s="1"/>
  <c r="AV451" i="8"/>
  <c r="AO451" i="8" s="1"/>
  <c r="AY450" i="8"/>
  <c r="AR450" i="8" s="1"/>
  <c r="AW450" i="8"/>
  <c r="AP450" i="8" s="1"/>
  <c r="AV450" i="8"/>
  <c r="AO450" i="8" s="1"/>
  <c r="AY449" i="8"/>
  <c r="AR449" i="8" s="1"/>
  <c r="AW449" i="8"/>
  <c r="AP449" i="8" s="1"/>
  <c r="AV449" i="8"/>
  <c r="AO449" i="8" s="1"/>
  <c r="AY448" i="8"/>
  <c r="AR448" i="8" s="1"/>
  <c r="AW448" i="8"/>
  <c r="AP448" i="8" s="1"/>
  <c r="AV448" i="8"/>
  <c r="AO448" i="8" s="1"/>
  <c r="AY447" i="8"/>
  <c r="AR447" i="8" s="1"/>
  <c r="AW447" i="8"/>
  <c r="AP447" i="8" s="1"/>
  <c r="AV447" i="8"/>
  <c r="AO447" i="8" s="1"/>
  <c r="AY446" i="8"/>
  <c r="AR446" i="8" s="1"/>
  <c r="AW446" i="8"/>
  <c r="AP446" i="8" s="1"/>
  <c r="AV446" i="8"/>
  <c r="AO446" i="8" s="1"/>
  <c r="AY445" i="8"/>
  <c r="AR445" i="8" s="1"/>
  <c r="AW445" i="8"/>
  <c r="AP445" i="8" s="1"/>
  <c r="AV445" i="8"/>
  <c r="AO445" i="8" s="1"/>
  <c r="AY444" i="8"/>
  <c r="AR444" i="8" s="1"/>
  <c r="AW444" i="8"/>
  <c r="AP444" i="8" s="1"/>
  <c r="AV444" i="8"/>
  <c r="AO444" i="8" s="1"/>
  <c r="AY443" i="8"/>
  <c r="AR443" i="8" s="1"/>
  <c r="AW443" i="8"/>
  <c r="AP443" i="8" s="1"/>
  <c r="AV443" i="8"/>
  <c r="AO443" i="8" s="1"/>
  <c r="AY442" i="8"/>
  <c r="AR442" i="8" s="1"/>
  <c r="AW442" i="8"/>
  <c r="AP442" i="8" s="1"/>
  <c r="AV442" i="8"/>
  <c r="AO442" i="8" s="1"/>
  <c r="AY441" i="8"/>
  <c r="AR441" i="8" s="1"/>
  <c r="AW441" i="8"/>
  <c r="AP441" i="8" s="1"/>
  <c r="AV441" i="8"/>
  <c r="AO441" i="8" s="1"/>
  <c r="AY440" i="8"/>
  <c r="AR440" i="8" s="1"/>
  <c r="AW440" i="8"/>
  <c r="AP440" i="8" s="1"/>
  <c r="AV440" i="8"/>
  <c r="AO440" i="8" s="1"/>
  <c r="AY439" i="8"/>
  <c r="AW439" i="8"/>
  <c r="AV439" i="8"/>
  <c r="AY437" i="8"/>
  <c r="AR437" i="8" s="1"/>
  <c r="AW437" i="8"/>
  <c r="AP437" i="8" s="1"/>
  <c r="AV437" i="8"/>
  <c r="AO437" i="8" s="1"/>
  <c r="AY436" i="8"/>
  <c r="AR436" i="8" s="1"/>
  <c r="AW436" i="8"/>
  <c r="AP436" i="8" s="1"/>
  <c r="AV436" i="8"/>
  <c r="AO436" i="8" s="1"/>
  <c r="AY435" i="8"/>
  <c r="AR435" i="8" s="1"/>
  <c r="AW435" i="8"/>
  <c r="AP435" i="8" s="1"/>
  <c r="AV435" i="8"/>
  <c r="AO435" i="8" s="1"/>
  <c r="AY434" i="8"/>
  <c r="AR434" i="8" s="1"/>
  <c r="AW434" i="8"/>
  <c r="AP434" i="8" s="1"/>
  <c r="AV434" i="8"/>
  <c r="AO434" i="8" s="1"/>
  <c r="AY433" i="8"/>
  <c r="AR433" i="8" s="1"/>
  <c r="AW433" i="8"/>
  <c r="AP433" i="8" s="1"/>
  <c r="AV433" i="8"/>
  <c r="AO433" i="8" s="1"/>
  <c r="AY432" i="8"/>
  <c r="AW432" i="8"/>
  <c r="AV432" i="8"/>
  <c r="AY429" i="8"/>
  <c r="AR429" i="8" s="1"/>
  <c r="AW429" i="8"/>
  <c r="AP429" i="8" s="1"/>
  <c r="AV429" i="8"/>
  <c r="AO429" i="8" s="1"/>
  <c r="AY428" i="8"/>
  <c r="AR428" i="8" s="1"/>
  <c r="AW428" i="8"/>
  <c r="AP428" i="8" s="1"/>
  <c r="AV428" i="8"/>
  <c r="AO428" i="8" s="1"/>
  <c r="AY427" i="8"/>
  <c r="AR427" i="8" s="1"/>
  <c r="AW427" i="8"/>
  <c r="AP427" i="8" s="1"/>
  <c r="AV427" i="8"/>
  <c r="AO427" i="8" s="1"/>
  <c r="AY426" i="8"/>
  <c r="AR426" i="8" s="1"/>
  <c r="AW426" i="8"/>
  <c r="AP426" i="8" s="1"/>
  <c r="AV426" i="8"/>
  <c r="AO426" i="8" s="1"/>
  <c r="AY425" i="8"/>
  <c r="AR425" i="8" s="1"/>
  <c r="AW425" i="8"/>
  <c r="AP425" i="8" s="1"/>
  <c r="AV425" i="8"/>
  <c r="AO425" i="8" s="1"/>
  <c r="AY424" i="8"/>
  <c r="AR424" i="8" s="1"/>
  <c r="AW424" i="8"/>
  <c r="AP424" i="8" s="1"/>
  <c r="AV424" i="8"/>
  <c r="AO424" i="8" s="1"/>
  <c r="AY423" i="8"/>
  <c r="AR423" i="8" s="1"/>
  <c r="AW423" i="8"/>
  <c r="AP423" i="8" s="1"/>
  <c r="AV423" i="8"/>
  <c r="AO423" i="8" s="1"/>
  <c r="AY422" i="8"/>
  <c r="AR422" i="8" s="1"/>
  <c r="AW422" i="8"/>
  <c r="AP422" i="8" s="1"/>
  <c r="AV422" i="8"/>
  <c r="AO422" i="8" s="1"/>
  <c r="AY421" i="8"/>
  <c r="AR421" i="8" s="1"/>
  <c r="AW421" i="8"/>
  <c r="AP421" i="8" s="1"/>
  <c r="AV421" i="8"/>
  <c r="AO421" i="8" s="1"/>
  <c r="AY420" i="8"/>
  <c r="AR420" i="8" s="1"/>
  <c r="AW420" i="8"/>
  <c r="AP420" i="8" s="1"/>
  <c r="AV420" i="8"/>
  <c r="AO420" i="8" s="1"/>
  <c r="AY419" i="8"/>
  <c r="AR419" i="8" s="1"/>
  <c r="AW419" i="8"/>
  <c r="AP419" i="8" s="1"/>
  <c r="AV419" i="8"/>
  <c r="AO419" i="8" s="1"/>
  <c r="AY418" i="8"/>
  <c r="AW418" i="8"/>
  <c r="AV418" i="8"/>
  <c r="AY413" i="8"/>
  <c r="AR413" i="8" s="1"/>
  <c r="AW413" i="8"/>
  <c r="AP413" i="8" s="1"/>
  <c r="AV413" i="8"/>
  <c r="AO413" i="8" s="1"/>
  <c r="AY412" i="8"/>
  <c r="AW412" i="8"/>
  <c r="AV412" i="8"/>
  <c r="AY407" i="8"/>
  <c r="AR407" i="8" s="1"/>
  <c r="AW407" i="8"/>
  <c r="AP407" i="8" s="1"/>
  <c r="AV407" i="8"/>
  <c r="AO407" i="8" s="1"/>
  <c r="AY406" i="8"/>
  <c r="AR406" i="8" s="1"/>
  <c r="AW406" i="8"/>
  <c r="AP406" i="8" s="1"/>
  <c r="AV406" i="8"/>
  <c r="AO406" i="8" s="1"/>
  <c r="AY405" i="8"/>
  <c r="AR405" i="8" s="1"/>
  <c r="AW405" i="8"/>
  <c r="AP405" i="8" s="1"/>
  <c r="AV405" i="8"/>
  <c r="AO405" i="8" s="1"/>
  <c r="AY404" i="8"/>
  <c r="AR404" i="8" s="1"/>
  <c r="AW404" i="8"/>
  <c r="AP404" i="8" s="1"/>
  <c r="AV404" i="8"/>
  <c r="AO404" i="8" s="1"/>
  <c r="AY403" i="8"/>
  <c r="AW403" i="8"/>
  <c r="AV403" i="8"/>
  <c r="AY394" i="8"/>
  <c r="AR394" i="8" s="1"/>
  <c r="AW394" i="8"/>
  <c r="AP394" i="8" s="1"/>
  <c r="AV394" i="8"/>
  <c r="AO394" i="8" s="1"/>
  <c r="AY393" i="8"/>
  <c r="AR393" i="8" s="1"/>
  <c r="AW393" i="8"/>
  <c r="AP393" i="8" s="1"/>
  <c r="AV393" i="8"/>
  <c r="AO393" i="8" s="1"/>
  <c r="AY392" i="8"/>
  <c r="AR392" i="8" s="1"/>
  <c r="AW392" i="8"/>
  <c r="AP392" i="8" s="1"/>
  <c r="AV392" i="8"/>
  <c r="AO392" i="8" s="1"/>
  <c r="AY391" i="8"/>
  <c r="AR391" i="8" s="1"/>
  <c r="AW391" i="8"/>
  <c r="AP391" i="8" s="1"/>
  <c r="AV391" i="8"/>
  <c r="AO391" i="8" s="1"/>
  <c r="AY390" i="8"/>
  <c r="AR390" i="8" s="1"/>
  <c r="AW390" i="8"/>
  <c r="AP390" i="8" s="1"/>
  <c r="AV390" i="8"/>
  <c r="AO390" i="8" s="1"/>
  <c r="AY389" i="8"/>
  <c r="AR389" i="8" s="1"/>
  <c r="AW389" i="8"/>
  <c r="AP389" i="8" s="1"/>
  <c r="AV389" i="8"/>
  <c r="AO389" i="8" s="1"/>
  <c r="AY388" i="8"/>
  <c r="AR388" i="8" s="1"/>
  <c r="AW388" i="8"/>
  <c r="AP388" i="8" s="1"/>
  <c r="AV388" i="8"/>
  <c r="AO388" i="8" s="1"/>
  <c r="AY387" i="8"/>
  <c r="AR387" i="8" s="1"/>
  <c r="AW387" i="8"/>
  <c r="AP387" i="8" s="1"/>
  <c r="AV387" i="8"/>
  <c r="AO387" i="8" s="1"/>
  <c r="AY386" i="8"/>
  <c r="AR386" i="8" s="1"/>
  <c r="AW386" i="8"/>
  <c r="AP386" i="8" s="1"/>
  <c r="AV386" i="8"/>
  <c r="AO386" i="8" s="1"/>
  <c r="AY385" i="8"/>
  <c r="AR385" i="8" s="1"/>
  <c r="AW385" i="8"/>
  <c r="AP385" i="8" s="1"/>
  <c r="AV385" i="8"/>
  <c r="AO385" i="8" s="1"/>
  <c r="AY384" i="8"/>
  <c r="AR384" i="8" s="1"/>
  <c r="AW384" i="8"/>
  <c r="AP384" i="8" s="1"/>
  <c r="AV384" i="8"/>
  <c r="AO384" i="8" s="1"/>
  <c r="AY383" i="8"/>
  <c r="AR383" i="8" s="1"/>
  <c r="AW383" i="8"/>
  <c r="AP383" i="8" s="1"/>
  <c r="AV383" i="8"/>
  <c r="AO383" i="8" s="1"/>
  <c r="AY382" i="8"/>
  <c r="AR382" i="8" s="1"/>
  <c r="AW382" i="8"/>
  <c r="AP382" i="8" s="1"/>
  <c r="AV382" i="8"/>
  <c r="AO382" i="8" s="1"/>
  <c r="AY381" i="8"/>
  <c r="AR381" i="8" s="1"/>
  <c r="AW381" i="8"/>
  <c r="AP381" i="8" s="1"/>
  <c r="AV381" i="8"/>
  <c r="AO381" i="8" s="1"/>
  <c r="AY380" i="8"/>
  <c r="AR380" i="8" s="1"/>
  <c r="AW380" i="8"/>
  <c r="AP380" i="8" s="1"/>
  <c r="AV380" i="8"/>
  <c r="AO380" i="8" s="1"/>
  <c r="AY379" i="8"/>
  <c r="AR379" i="8" s="1"/>
  <c r="AW379" i="8"/>
  <c r="AP379" i="8" s="1"/>
  <c r="AV379" i="8"/>
  <c r="AO379" i="8" s="1"/>
  <c r="AY378" i="8"/>
  <c r="AR378" i="8" s="1"/>
  <c r="AW378" i="8"/>
  <c r="AP378" i="8" s="1"/>
  <c r="AV378" i="8"/>
  <c r="AO378" i="8" s="1"/>
  <c r="AY377" i="8"/>
  <c r="AR377" i="8" s="1"/>
  <c r="AW377" i="8"/>
  <c r="AP377" i="8" s="1"/>
  <c r="AV377" i="8"/>
  <c r="AO377" i="8" s="1"/>
  <c r="AY376" i="8"/>
  <c r="AR376" i="8" s="1"/>
  <c r="AW376" i="8"/>
  <c r="AP376" i="8" s="1"/>
  <c r="AV376" i="8"/>
  <c r="AO376" i="8" s="1"/>
  <c r="AY375" i="8"/>
  <c r="AR375" i="8" s="1"/>
  <c r="AW375" i="8"/>
  <c r="AP375" i="8" s="1"/>
  <c r="AV375" i="8"/>
  <c r="AO375" i="8" s="1"/>
  <c r="AY374" i="8"/>
  <c r="AR374" i="8" s="1"/>
  <c r="AW374" i="8"/>
  <c r="AP374" i="8" s="1"/>
  <c r="AV374" i="8"/>
  <c r="AO374" i="8" s="1"/>
  <c r="AY373" i="8"/>
  <c r="AR373" i="8" s="1"/>
  <c r="AW373" i="8"/>
  <c r="AP373" i="8" s="1"/>
  <c r="AV373" i="8"/>
  <c r="AO373" i="8" s="1"/>
  <c r="AY372" i="8"/>
  <c r="AR372" i="8" s="1"/>
  <c r="AW372" i="8"/>
  <c r="AP372" i="8" s="1"/>
  <c r="AV372" i="8"/>
  <c r="AO372" i="8" s="1"/>
  <c r="AY371" i="8"/>
  <c r="AR371" i="8" s="1"/>
  <c r="AW371" i="8"/>
  <c r="AP371" i="8" s="1"/>
  <c r="AV371" i="8"/>
  <c r="AO371" i="8" s="1"/>
  <c r="AY370" i="8"/>
  <c r="AR370" i="8" s="1"/>
  <c r="AW370" i="8"/>
  <c r="AP370" i="8" s="1"/>
  <c r="AV370" i="8"/>
  <c r="AO370" i="8" s="1"/>
  <c r="AY369" i="8"/>
  <c r="AR369" i="8" s="1"/>
  <c r="AW369" i="8"/>
  <c r="AP369" i="8" s="1"/>
  <c r="AV369" i="8"/>
  <c r="AO369" i="8" s="1"/>
  <c r="AY368" i="8"/>
  <c r="AR368" i="8" s="1"/>
  <c r="AW368" i="8"/>
  <c r="AP368" i="8" s="1"/>
  <c r="AV368" i="8"/>
  <c r="AO368" i="8" s="1"/>
  <c r="AY367" i="8"/>
  <c r="AR367" i="8" s="1"/>
  <c r="AW367" i="8"/>
  <c r="AP367" i="8" s="1"/>
  <c r="AV367" i="8"/>
  <c r="AO367" i="8" s="1"/>
  <c r="AY366" i="8"/>
  <c r="AW366" i="8"/>
  <c r="AV366" i="8"/>
  <c r="AY361" i="8"/>
  <c r="AR361" i="8" s="1"/>
  <c r="AW361" i="8"/>
  <c r="AP361" i="8" s="1"/>
  <c r="AV361" i="8"/>
  <c r="AO361" i="8" s="1"/>
  <c r="AY360" i="8"/>
  <c r="AR360" i="8" s="1"/>
  <c r="AW360" i="8"/>
  <c r="AP360" i="8" s="1"/>
  <c r="AV360" i="8"/>
  <c r="AO360" i="8" s="1"/>
  <c r="AY359" i="8"/>
  <c r="AR359" i="8" s="1"/>
  <c r="AW359" i="8"/>
  <c r="AP359" i="8" s="1"/>
  <c r="AV359" i="8"/>
  <c r="AO359" i="8" s="1"/>
  <c r="AY358" i="8"/>
  <c r="AR358" i="8" s="1"/>
  <c r="AW358" i="8"/>
  <c r="AP358" i="8" s="1"/>
  <c r="AV358" i="8"/>
  <c r="AO358" i="8" s="1"/>
  <c r="AY357" i="8"/>
  <c r="AR357" i="8" s="1"/>
  <c r="AW357" i="8"/>
  <c r="AP357" i="8" s="1"/>
  <c r="AV357" i="8"/>
  <c r="AO357" i="8" s="1"/>
  <c r="AY356" i="8"/>
  <c r="AR356" i="8" s="1"/>
  <c r="AW356" i="8"/>
  <c r="AP356" i="8" s="1"/>
  <c r="AV356" i="8"/>
  <c r="AO356" i="8" s="1"/>
  <c r="AY355" i="8"/>
  <c r="AR355" i="8" s="1"/>
  <c r="AW355" i="8"/>
  <c r="AP355" i="8" s="1"/>
  <c r="AV355" i="8"/>
  <c r="AO355" i="8" s="1"/>
  <c r="AY354" i="8"/>
  <c r="AR354" i="8" s="1"/>
  <c r="AW354" i="8"/>
  <c r="AP354" i="8" s="1"/>
  <c r="AV354" i="8"/>
  <c r="AO354" i="8" s="1"/>
  <c r="AY353" i="8"/>
  <c r="AR353" i="8" s="1"/>
  <c r="AW353" i="8"/>
  <c r="AP353" i="8" s="1"/>
  <c r="AV353" i="8"/>
  <c r="AO353" i="8" s="1"/>
  <c r="AY352" i="8"/>
  <c r="AR352" i="8" s="1"/>
  <c r="AW352" i="8"/>
  <c r="AP352" i="8" s="1"/>
  <c r="AV352" i="8"/>
  <c r="AO352" i="8" s="1"/>
  <c r="AY351" i="8"/>
  <c r="AR351" i="8" s="1"/>
  <c r="AW351" i="8"/>
  <c r="AP351" i="8" s="1"/>
  <c r="AV351" i="8"/>
  <c r="AO351" i="8" s="1"/>
  <c r="AY350" i="8"/>
  <c r="AR350" i="8" s="1"/>
  <c r="AW350" i="8"/>
  <c r="AP350" i="8" s="1"/>
  <c r="AV350" i="8"/>
  <c r="AO350" i="8" s="1"/>
  <c r="AY349" i="8"/>
  <c r="AW349" i="8"/>
  <c r="AV349" i="8"/>
  <c r="AY345" i="8"/>
  <c r="AR345" i="8" s="1"/>
  <c r="AW345" i="8"/>
  <c r="AP345" i="8" s="1"/>
  <c r="AV345" i="8"/>
  <c r="AO345" i="8" s="1"/>
  <c r="AY344" i="8"/>
  <c r="AR344" i="8" s="1"/>
  <c r="AW344" i="8"/>
  <c r="AP344" i="8" s="1"/>
  <c r="AV344" i="8"/>
  <c r="AO344" i="8" s="1"/>
  <c r="AY343" i="8"/>
  <c r="AR343" i="8" s="1"/>
  <c r="AW343" i="8"/>
  <c r="AP343" i="8" s="1"/>
  <c r="AV343" i="8"/>
  <c r="AO343" i="8" s="1"/>
  <c r="AY342" i="8"/>
  <c r="AR342" i="8" s="1"/>
  <c r="AW342" i="8"/>
  <c r="AP342" i="8" s="1"/>
  <c r="AV342" i="8"/>
  <c r="AO342" i="8" s="1"/>
  <c r="AY341" i="8"/>
  <c r="AW341" i="8"/>
  <c r="AV341" i="8"/>
  <c r="AY338" i="8"/>
  <c r="AR338" i="8" s="1"/>
  <c r="AW338" i="8"/>
  <c r="AP338" i="8" s="1"/>
  <c r="AV338" i="8"/>
  <c r="AO338" i="8" s="1"/>
  <c r="AY337" i="8"/>
  <c r="AR337" i="8" s="1"/>
  <c r="AW337" i="8"/>
  <c r="AP337" i="8" s="1"/>
  <c r="AV337" i="8"/>
  <c r="AO337" i="8" s="1"/>
  <c r="AY336" i="8"/>
  <c r="AW336" i="8"/>
  <c r="AV336" i="8"/>
  <c r="AY334" i="8"/>
  <c r="AR334" i="8" s="1"/>
  <c r="AW334" i="8"/>
  <c r="AP334" i="8" s="1"/>
  <c r="AV334" i="8"/>
  <c r="AO334" i="8" s="1"/>
  <c r="AY333" i="8"/>
  <c r="AW333" i="8"/>
  <c r="AV333" i="8"/>
  <c r="AY330" i="8"/>
  <c r="AR330" i="8" s="1"/>
  <c r="AW330" i="8"/>
  <c r="AP330" i="8" s="1"/>
  <c r="AV330" i="8"/>
  <c r="AO330" i="8" s="1"/>
  <c r="AY329" i="8"/>
  <c r="AR329" i="8" s="1"/>
  <c r="AW329" i="8"/>
  <c r="AP329" i="8" s="1"/>
  <c r="AV329" i="8"/>
  <c r="AO329" i="8" s="1"/>
  <c r="AY328" i="8"/>
  <c r="AR328" i="8" s="1"/>
  <c r="AW328" i="8"/>
  <c r="AP328" i="8" s="1"/>
  <c r="AV328" i="8"/>
  <c r="AO328" i="8" s="1"/>
  <c r="AY327" i="8"/>
  <c r="AR327" i="8" s="1"/>
  <c r="AW327" i="8"/>
  <c r="AP327" i="8" s="1"/>
  <c r="AV327" i="8"/>
  <c r="AO327" i="8" s="1"/>
  <c r="AY326" i="8"/>
  <c r="AR326" i="8" s="1"/>
  <c r="AW326" i="8"/>
  <c r="AP326" i="8" s="1"/>
  <c r="AV326" i="8"/>
  <c r="AO326" i="8" s="1"/>
  <c r="AY325" i="8"/>
  <c r="AR325" i="8" s="1"/>
  <c r="AW325" i="8"/>
  <c r="AP325" i="8" s="1"/>
  <c r="AV325" i="8"/>
  <c r="AO325" i="8" s="1"/>
  <c r="AY324" i="8"/>
  <c r="AR324" i="8" s="1"/>
  <c r="AW324" i="8"/>
  <c r="AP324" i="8" s="1"/>
  <c r="AV324" i="8"/>
  <c r="AO324" i="8" s="1"/>
  <c r="AY323" i="8"/>
  <c r="AW323" i="8"/>
  <c r="AV323" i="8"/>
  <c r="AY321" i="8"/>
  <c r="AR321" i="8" s="1"/>
  <c r="AW321" i="8"/>
  <c r="AP321" i="8" s="1"/>
  <c r="AV321" i="8"/>
  <c r="AO321" i="8" s="1"/>
  <c r="AY320" i="8"/>
  <c r="AR320" i="8" s="1"/>
  <c r="AW320" i="8"/>
  <c r="AP320" i="8" s="1"/>
  <c r="AV320" i="8"/>
  <c r="AO320" i="8" s="1"/>
  <c r="AY319" i="8"/>
  <c r="AR319" i="8" s="1"/>
  <c r="AW319" i="8"/>
  <c r="AP319" i="8" s="1"/>
  <c r="AV319" i="8"/>
  <c r="AO319" i="8" s="1"/>
  <c r="AY318" i="8"/>
  <c r="AR318" i="8" s="1"/>
  <c r="AW318" i="8"/>
  <c r="AP318" i="8" s="1"/>
  <c r="AV318" i="8"/>
  <c r="AO318" i="8" s="1"/>
  <c r="AY317" i="8"/>
  <c r="AW317" i="8"/>
  <c r="AV317" i="8"/>
  <c r="AY313" i="8"/>
  <c r="AR313" i="8" s="1"/>
  <c r="AW313" i="8"/>
  <c r="AP313" i="8" s="1"/>
  <c r="AV313" i="8"/>
  <c r="AO313" i="8" s="1"/>
  <c r="AY312" i="8"/>
  <c r="AR312" i="8" s="1"/>
  <c r="AW312" i="8"/>
  <c r="AP312" i="8" s="1"/>
  <c r="AV312" i="8"/>
  <c r="AO312" i="8" s="1"/>
  <c r="AY311" i="8"/>
  <c r="AR311" i="8" s="1"/>
  <c r="AW311" i="8"/>
  <c r="AP311" i="8" s="1"/>
  <c r="AV311" i="8"/>
  <c r="AO311" i="8" s="1"/>
  <c r="AY310" i="8"/>
  <c r="AR310" i="8" s="1"/>
  <c r="AW310" i="8"/>
  <c r="AP310" i="8" s="1"/>
  <c r="AV310" i="8"/>
  <c r="AO310" i="8" s="1"/>
  <c r="AY309" i="8"/>
  <c r="AR309" i="8" s="1"/>
  <c r="AW309" i="8"/>
  <c r="AP309" i="8" s="1"/>
  <c r="AV309" i="8"/>
  <c r="AO309" i="8" s="1"/>
  <c r="AY308" i="8"/>
  <c r="AR308" i="8" s="1"/>
  <c r="AW308" i="8"/>
  <c r="AP308" i="8" s="1"/>
  <c r="AV308" i="8"/>
  <c r="AO308" i="8" s="1"/>
  <c r="AY307" i="8"/>
  <c r="AR307" i="8" s="1"/>
  <c r="AW307" i="8"/>
  <c r="AP307" i="8" s="1"/>
  <c r="AV307" i="8"/>
  <c r="AO307" i="8" s="1"/>
  <c r="AY306" i="8"/>
  <c r="AR306" i="8" s="1"/>
  <c r="AW306" i="8"/>
  <c r="AP306" i="8" s="1"/>
  <c r="AV306" i="8"/>
  <c r="AO306" i="8" s="1"/>
  <c r="AY305" i="8"/>
  <c r="AR305" i="8" s="1"/>
  <c r="AW305" i="8"/>
  <c r="AP305" i="8" s="1"/>
  <c r="AV305" i="8"/>
  <c r="AO305" i="8" s="1"/>
  <c r="AY304" i="8"/>
  <c r="AR304" i="8" s="1"/>
  <c r="AW304" i="8"/>
  <c r="AP304" i="8" s="1"/>
  <c r="AV304" i="8"/>
  <c r="AO304" i="8" s="1"/>
  <c r="AY303" i="8"/>
  <c r="AR303" i="8" s="1"/>
  <c r="AW303" i="8"/>
  <c r="AP303" i="8" s="1"/>
  <c r="AV303" i="8"/>
  <c r="AO303" i="8" s="1"/>
  <c r="AY302" i="8"/>
  <c r="AR302" i="8" s="1"/>
  <c r="AW302" i="8"/>
  <c r="AP302" i="8" s="1"/>
  <c r="AV302" i="8"/>
  <c r="AO302" i="8" s="1"/>
  <c r="AY301" i="8"/>
  <c r="AR301" i="8" s="1"/>
  <c r="AW301" i="8"/>
  <c r="AP301" i="8" s="1"/>
  <c r="AV301" i="8"/>
  <c r="AO301" i="8" s="1"/>
  <c r="AY300" i="8"/>
  <c r="AR300" i="8" s="1"/>
  <c r="AW300" i="8"/>
  <c r="AP300" i="8" s="1"/>
  <c r="AV300" i="8"/>
  <c r="AO300" i="8" s="1"/>
  <c r="AY299" i="8"/>
  <c r="AR299" i="8" s="1"/>
  <c r="AW299" i="8"/>
  <c r="AP299" i="8" s="1"/>
  <c r="AV299" i="8"/>
  <c r="AO299" i="8" s="1"/>
  <c r="AY298" i="8"/>
  <c r="AR298" i="8" s="1"/>
  <c r="AW298" i="8"/>
  <c r="AP298" i="8" s="1"/>
  <c r="AV298" i="8"/>
  <c r="AO298" i="8" s="1"/>
  <c r="AY297" i="8"/>
  <c r="AR297" i="8" s="1"/>
  <c r="AW297" i="8"/>
  <c r="AP297" i="8" s="1"/>
  <c r="AV297" i="8"/>
  <c r="AO297" i="8" s="1"/>
  <c r="AY296" i="8"/>
  <c r="AR296" i="8" s="1"/>
  <c r="AW296" i="8"/>
  <c r="AP296" i="8" s="1"/>
  <c r="AV296" i="8"/>
  <c r="AO296" i="8" s="1"/>
  <c r="AY295" i="8"/>
  <c r="AR295" i="8" s="1"/>
  <c r="AW295" i="8"/>
  <c r="AP295" i="8" s="1"/>
  <c r="AV295" i="8"/>
  <c r="AO295" i="8" s="1"/>
  <c r="AY294" i="8"/>
  <c r="AR294" i="8" s="1"/>
  <c r="AW294" i="8"/>
  <c r="AP294" i="8" s="1"/>
  <c r="AV294" i="8"/>
  <c r="AO294" i="8" s="1"/>
  <c r="AY293" i="8"/>
  <c r="AR293" i="8" s="1"/>
  <c r="AW293" i="8"/>
  <c r="AP293" i="8" s="1"/>
  <c r="AV293" i="8"/>
  <c r="AO293" i="8" s="1"/>
  <c r="AY292" i="8"/>
  <c r="AR292" i="8" s="1"/>
  <c r="AW292" i="8"/>
  <c r="AP292" i="8" s="1"/>
  <c r="AV292" i="8"/>
  <c r="AO292" i="8" s="1"/>
  <c r="AY291" i="8"/>
  <c r="AR291" i="8" s="1"/>
  <c r="AW291" i="8"/>
  <c r="AP291" i="8" s="1"/>
  <c r="AV291" i="8"/>
  <c r="AO291" i="8" s="1"/>
  <c r="AY290" i="8"/>
  <c r="AR290" i="8" s="1"/>
  <c r="AW290" i="8"/>
  <c r="AP290" i="8" s="1"/>
  <c r="AV290" i="8"/>
  <c r="AO290" i="8" s="1"/>
  <c r="AY289" i="8"/>
  <c r="AR289" i="8" s="1"/>
  <c r="AW289" i="8"/>
  <c r="AP289" i="8" s="1"/>
  <c r="AV289" i="8"/>
  <c r="AO289" i="8" s="1"/>
  <c r="AY288" i="8"/>
  <c r="AR288" i="8" s="1"/>
  <c r="AW288" i="8"/>
  <c r="AP288" i="8" s="1"/>
  <c r="AV288" i="8"/>
  <c r="AO288" i="8" s="1"/>
  <c r="AY287" i="8"/>
  <c r="AR287" i="8" s="1"/>
  <c r="AW287" i="8"/>
  <c r="AP287" i="8" s="1"/>
  <c r="AV287" i="8"/>
  <c r="AO287" i="8" s="1"/>
  <c r="AY286" i="8"/>
  <c r="AR286" i="8" s="1"/>
  <c r="AW286" i="8"/>
  <c r="AP286" i="8" s="1"/>
  <c r="AV286" i="8"/>
  <c r="AO286" i="8" s="1"/>
  <c r="AY285" i="8"/>
  <c r="AR285" i="8" s="1"/>
  <c r="AW285" i="8"/>
  <c r="AP285" i="8" s="1"/>
  <c r="AV285" i="8"/>
  <c r="AO285" i="8" s="1"/>
  <c r="AY284" i="8"/>
  <c r="AR284" i="8" s="1"/>
  <c r="AW284" i="8"/>
  <c r="AP284" i="8" s="1"/>
  <c r="AV284" i="8"/>
  <c r="AO284" i="8" s="1"/>
  <c r="AY283" i="8"/>
  <c r="AR283" i="8" s="1"/>
  <c r="AW283" i="8"/>
  <c r="AP283" i="8" s="1"/>
  <c r="AV283" i="8"/>
  <c r="AO283" i="8" s="1"/>
  <c r="AY282" i="8"/>
  <c r="AR282" i="8" s="1"/>
  <c r="AW282" i="8"/>
  <c r="AP282" i="8" s="1"/>
  <c r="AV282" i="8"/>
  <c r="AO282" i="8" s="1"/>
  <c r="AY281" i="8"/>
  <c r="AR281" i="8" s="1"/>
  <c r="AW281" i="8"/>
  <c r="AP281" i="8" s="1"/>
  <c r="AV281" i="8"/>
  <c r="AO281" i="8" s="1"/>
  <c r="AY280" i="8"/>
  <c r="AR280" i="8" s="1"/>
  <c r="AW280" i="8"/>
  <c r="AP280" i="8" s="1"/>
  <c r="AV280" i="8"/>
  <c r="AO280" i="8" s="1"/>
  <c r="AY279" i="8"/>
  <c r="AR279" i="8" s="1"/>
  <c r="AW279" i="8"/>
  <c r="AP279" i="8" s="1"/>
  <c r="AV279" i="8"/>
  <c r="AO279" i="8" s="1"/>
  <c r="AY278" i="8"/>
  <c r="AW278" i="8"/>
  <c r="AV278" i="8"/>
  <c r="AY276" i="8"/>
  <c r="AR276" i="8" s="1"/>
  <c r="AW276" i="8"/>
  <c r="AP276" i="8" s="1"/>
  <c r="AV276" i="8"/>
  <c r="AO276" i="8" s="1"/>
  <c r="AY275" i="8"/>
  <c r="AR275" i="8" s="1"/>
  <c r="AW275" i="8"/>
  <c r="AP275" i="8" s="1"/>
  <c r="AV275" i="8"/>
  <c r="AO275" i="8" s="1"/>
  <c r="AY274" i="8"/>
  <c r="AR274" i="8" s="1"/>
  <c r="AW274" i="8"/>
  <c r="AP274" i="8" s="1"/>
  <c r="AV274" i="8"/>
  <c r="AO274" i="8" s="1"/>
  <c r="AY273" i="8"/>
  <c r="AR273" i="8" s="1"/>
  <c r="AW273" i="8"/>
  <c r="AP273" i="8" s="1"/>
  <c r="AV273" i="8"/>
  <c r="AO273" i="8" s="1"/>
  <c r="AY272" i="8"/>
  <c r="AR272" i="8" s="1"/>
  <c r="AW272" i="8"/>
  <c r="AP272" i="8" s="1"/>
  <c r="AV272" i="8"/>
  <c r="AO272" i="8" s="1"/>
  <c r="AY271" i="8"/>
  <c r="AR271" i="8" s="1"/>
  <c r="AW271" i="8"/>
  <c r="AP271" i="8" s="1"/>
  <c r="AV271" i="8"/>
  <c r="AO271" i="8" s="1"/>
  <c r="AY270" i="8"/>
  <c r="AR270" i="8" s="1"/>
  <c r="AW270" i="8"/>
  <c r="AP270" i="8" s="1"/>
  <c r="AV270" i="8"/>
  <c r="AO270" i="8" s="1"/>
  <c r="AY269" i="8"/>
  <c r="AW269" i="8"/>
  <c r="AV269" i="8"/>
  <c r="AY267" i="8"/>
  <c r="AR267" i="8" s="1"/>
  <c r="AW267" i="8"/>
  <c r="AP267" i="8" s="1"/>
  <c r="AV267" i="8"/>
  <c r="AO267" i="8" s="1"/>
  <c r="AY265" i="8"/>
  <c r="AR265" i="8" s="1"/>
  <c r="AW265" i="8"/>
  <c r="AP265" i="8" s="1"/>
  <c r="AV265" i="8"/>
  <c r="AO265" i="8" s="1"/>
  <c r="AY264" i="8"/>
  <c r="AR264" i="8" s="1"/>
  <c r="AW264" i="8"/>
  <c r="AP264" i="8" s="1"/>
  <c r="AV264" i="8"/>
  <c r="AO264" i="8" s="1"/>
  <c r="AY263" i="8"/>
  <c r="AR263" i="8" s="1"/>
  <c r="AW263" i="8"/>
  <c r="AP263" i="8" s="1"/>
  <c r="AV263" i="8"/>
  <c r="AO263" i="8" s="1"/>
  <c r="AY262" i="8"/>
  <c r="AR262" i="8" s="1"/>
  <c r="AW262" i="8"/>
  <c r="AP262" i="8" s="1"/>
  <c r="AV262" i="8"/>
  <c r="AO262" i="8" s="1"/>
  <c r="AY261" i="8"/>
  <c r="AW261" i="8"/>
  <c r="AV261" i="8"/>
  <c r="AY256" i="8"/>
  <c r="AR256" i="8" s="1"/>
  <c r="AW256" i="8"/>
  <c r="AP256" i="8" s="1"/>
  <c r="AV256" i="8"/>
  <c r="AO256" i="8" s="1"/>
  <c r="AY255" i="8"/>
  <c r="AR255" i="8" s="1"/>
  <c r="AW255" i="8"/>
  <c r="AP255" i="8" s="1"/>
  <c r="AV255" i="8"/>
  <c r="AO255" i="8" s="1"/>
  <c r="AY254" i="8"/>
  <c r="AR254" i="8" s="1"/>
  <c r="AW254" i="8"/>
  <c r="AP254" i="8" s="1"/>
  <c r="AV254" i="8"/>
  <c r="AO254" i="8" s="1"/>
  <c r="AY253" i="8"/>
  <c r="AR253" i="8" s="1"/>
  <c r="AW253" i="8"/>
  <c r="AP253" i="8" s="1"/>
  <c r="AV253" i="8"/>
  <c r="AO253" i="8" s="1"/>
  <c r="AY252" i="8"/>
  <c r="AR252" i="8" s="1"/>
  <c r="AW252" i="8"/>
  <c r="AP252" i="8" s="1"/>
  <c r="AV252" i="8"/>
  <c r="AO252" i="8" s="1"/>
  <c r="AY251" i="8"/>
  <c r="AR251" i="8" s="1"/>
  <c r="AW251" i="8"/>
  <c r="AP251" i="8" s="1"/>
  <c r="AV251" i="8"/>
  <c r="AO251" i="8" s="1"/>
  <c r="AY250" i="8"/>
  <c r="AW250" i="8"/>
  <c r="AV250" i="8"/>
  <c r="AY246" i="8"/>
  <c r="AR246" i="8" s="1"/>
  <c r="AW246" i="8"/>
  <c r="AP246" i="8" s="1"/>
  <c r="AV246" i="8"/>
  <c r="AO246" i="8" s="1"/>
  <c r="AY245" i="8"/>
  <c r="AR245" i="8" s="1"/>
  <c r="AW245" i="8"/>
  <c r="AP245" i="8" s="1"/>
  <c r="AV245" i="8"/>
  <c r="AO245" i="8" s="1"/>
  <c r="AY244" i="8"/>
  <c r="AR244" i="8" s="1"/>
  <c r="AW244" i="8"/>
  <c r="AP244" i="8" s="1"/>
  <c r="AV244" i="8"/>
  <c r="AO244" i="8" s="1"/>
  <c r="AY243" i="8"/>
  <c r="AW243" i="8"/>
  <c r="AV243" i="8"/>
  <c r="AY241" i="8"/>
  <c r="AR241" i="8" s="1"/>
  <c r="AW241" i="8"/>
  <c r="AP241" i="8" s="1"/>
  <c r="AV241" i="8"/>
  <c r="AO241" i="8" s="1"/>
  <c r="AY240" i="8"/>
  <c r="AR240" i="8" s="1"/>
  <c r="AW240" i="8"/>
  <c r="AP240" i="8" s="1"/>
  <c r="AV240" i="8"/>
  <c r="AO240" i="8" s="1"/>
  <c r="AY239" i="8"/>
  <c r="AW239" i="8"/>
  <c r="AV239" i="8"/>
  <c r="AY236" i="8"/>
  <c r="AR236" i="8" s="1"/>
  <c r="AW236" i="8"/>
  <c r="AP236" i="8" s="1"/>
  <c r="AV236" i="8"/>
  <c r="AO236" i="8" s="1"/>
  <c r="AY235" i="8"/>
  <c r="AR235" i="8" s="1"/>
  <c r="AW235" i="8"/>
  <c r="AP235" i="8" s="1"/>
  <c r="AV235" i="8"/>
  <c r="AO235" i="8" s="1"/>
  <c r="AY234" i="8"/>
  <c r="AR234" i="8" s="1"/>
  <c r="AW234" i="8"/>
  <c r="AP234" i="8" s="1"/>
  <c r="AV234" i="8"/>
  <c r="AO234" i="8" s="1"/>
  <c r="AY233" i="8"/>
  <c r="AR233" i="8" s="1"/>
  <c r="AW233" i="8"/>
  <c r="AP233" i="8" s="1"/>
  <c r="AV233" i="8"/>
  <c r="AO233" i="8" s="1"/>
  <c r="AY232" i="8"/>
  <c r="AR232" i="8" s="1"/>
  <c r="AW232" i="8"/>
  <c r="AP232" i="8" s="1"/>
  <c r="AV232" i="8"/>
  <c r="AO232" i="8" s="1"/>
  <c r="AY231" i="8"/>
  <c r="AR231" i="8" s="1"/>
  <c r="AW231" i="8"/>
  <c r="AP231" i="8" s="1"/>
  <c r="AV231" i="8"/>
  <c r="AO231" i="8" s="1"/>
  <c r="AY230" i="8"/>
  <c r="AR230" i="8" s="1"/>
  <c r="AW230" i="8"/>
  <c r="AP230" i="8" s="1"/>
  <c r="AV230" i="8"/>
  <c r="AO230" i="8" s="1"/>
  <c r="AY229" i="8"/>
  <c r="AR229" i="8" s="1"/>
  <c r="AW229" i="8"/>
  <c r="AP229" i="8" s="1"/>
  <c r="AV229" i="8"/>
  <c r="AO229" i="8" s="1"/>
  <c r="AY228" i="8"/>
  <c r="AR228" i="8" s="1"/>
  <c r="AW228" i="8"/>
  <c r="AP228" i="8" s="1"/>
  <c r="AV228" i="8"/>
  <c r="AO228" i="8" s="1"/>
  <c r="AY227" i="8"/>
  <c r="AW227" i="8"/>
  <c r="AV227" i="8"/>
  <c r="AY225" i="8"/>
  <c r="AR225" i="8" s="1"/>
  <c r="AW225" i="8"/>
  <c r="AP225" i="8" s="1"/>
  <c r="AV225" i="8"/>
  <c r="AO225" i="8" s="1"/>
  <c r="AY224" i="8"/>
  <c r="AR224" i="8" s="1"/>
  <c r="AW224" i="8"/>
  <c r="AP224" i="8" s="1"/>
  <c r="AV224" i="8"/>
  <c r="AO224" i="8" s="1"/>
  <c r="AY223" i="8"/>
  <c r="AW223" i="8"/>
  <c r="AV223" i="8"/>
  <c r="AY221" i="8"/>
  <c r="AR221" i="8" s="1"/>
  <c r="AW221" i="8"/>
  <c r="AP221" i="8" s="1"/>
  <c r="AV221" i="8"/>
  <c r="AO221" i="8" s="1"/>
  <c r="AY220" i="8"/>
  <c r="AR220" i="8" s="1"/>
  <c r="AW220" i="8"/>
  <c r="AP220" i="8" s="1"/>
  <c r="AV220" i="8"/>
  <c r="AO220" i="8" s="1"/>
  <c r="AY219" i="8"/>
  <c r="AW219" i="8"/>
  <c r="AV219" i="8"/>
  <c r="AY217" i="8"/>
  <c r="AY216" i="8" s="1"/>
  <c r="AW217" i="8"/>
  <c r="AW216" i="8" s="1"/>
  <c r="AV217" i="8"/>
  <c r="AV216" i="8" s="1"/>
  <c r="AY215" i="8"/>
  <c r="AR215" i="8" s="1"/>
  <c r="AW215" i="8"/>
  <c r="AP215" i="8" s="1"/>
  <c r="AV215" i="8"/>
  <c r="AO215" i="8" s="1"/>
  <c r="AY214" i="8"/>
  <c r="AR214" i="8" s="1"/>
  <c r="AW214" i="8"/>
  <c r="AP214" i="8" s="1"/>
  <c r="AV214" i="8"/>
  <c r="AO214" i="8" s="1"/>
  <c r="AY213" i="8"/>
  <c r="AW213" i="8"/>
  <c r="AV213" i="8"/>
  <c r="AY211" i="8"/>
  <c r="AR211" i="8" s="1"/>
  <c r="AW211" i="8"/>
  <c r="AP211" i="8" s="1"/>
  <c r="AV211" i="8"/>
  <c r="AO211" i="8" s="1"/>
  <c r="AY209" i="8"/>
  <c r="AR209" i="8" s="1"/>
  <c r="AW209" i="8"/>
  <c r="AP209" i="8" s="1"/>
  <c r="AV209" i="8"/>
  <c r="AO209" i="8" s="1"/>
  <c r="AY208" i="8"/>
  <c r="AR208" i="8" s="1"/>
  <c r="AW208" i="8"/>
  <c r="AP208" i="8" s="1"/>
  <c r="AV208" i="8"/>
  <c r="AO208" i="8" s="1"/>
  <c r="AY207" i="8"/>
  <c r="AR207" i="8" s="1"/>
  <c r="AW207" i="8"/>
  <c r="AP207" i="8" s="1"/>
  <c r="AV207" i="8"/>
  <c r="AO207" i="8" s="1"/>
  <c r="AY206" i="8"/>
  <c r="AR206" i="8" s="1"/>
  <c r="AW206" i="8"/>
  <c r="AP206" i="8" s="1"/>
  <c r="AV206" i="8"/>
  <c r="AO206" i="8" s="1"/>
  <c r="AY205" i="8"/>
  <c r="AR205" i="8" s="1"/>
  <c r="AW205" i="8"/>
  <c r="AP205" i="8" s="1"/>
  <c r="AV205" i="8"/>
  <c r="AO205" i="8" s="1"/>
  <c r="AY204" i="8"/>
  <c r="AR204" i="8" s="1"/>
  <c r="AW204" i="8"/>
  <c r="AP204" i="8" s="1"/>
  <c r="AV204" i="8"/>
  <c r="AO204" i="8" s="1"/>
  <c r="AY203" i="8"/>
  <c r="AR203" i="8" s="1"/>
  <c r="AW203" i="8"/>
  <c r="AP203" i="8" s="1"/>
  <c r="AV203" i="8"/>
  <c r="AO203" i="8" s="1"/>
  <c r="AY202" i="8"/>
  <c r="AR202" i="8" s="1"/>
  <c r="AW202" i="8"/>
  <c r="AP202" i="8" s="1"/>
  <c r="AV202" i="8"/>
  <c r="AO202" i="8" s="1"/>
  <c r="AY201" i="8"/>
  <c r="AR201" i="8" s="1"/>
  <c r="AW201" i="8"/>
  <c r="AP201" i="8" s="1"/>
  <c r="AV201" i="8"/>
  <c r="AO201" i="8" s="1"/>
  <c r="AY200" i="8"/>
  <c r="AR200" i="8" s="1"/>
  <c r="AW200" i="8"/>
  <c r="AP200" i="8" s="1"/>
  <c r="AV200" i="8"/>
  <c r="AO200" i="8" s="1"/>
  <c r="AY199" i="8"/>
  <c r="AR199" i="8" s="1"/>
  <c r="AW199" i="8"/>
  <c r="AP199" i="8" s="1"/>
  <c r="AV199" i="8"/>
  <c r="AO199" i="8" s="1"/>
  <c r="AY198" i="8"/>
  <c r="AW198" i="8"/>
  <c r="AV198" i="8"/>
  <c r="AY196" i="8"/>
  <c r="AR196" i="8" s="1"/>
  <c r="AW196" i="8"/>
  <c r="AP196" i="8" s="1"/>
  <c r="AV196" i="8"/>
  <c r="AO196" i="8" s="1"/>
  <c r="AY195" i="8"/>
  <c r="AR195" i="8" s="1"/>
  <c r="AW195" i="8"/>
  <c r="AP195" i="8" s="1"/>
  <c r="AV195" i="8"/>
  <c r="AO195" i="8" s="1"/>
  <c r="AY194" i="8"/>
  <c r="AR194" i="8" s="1"/>
  <c r="AW194" i="8"/>
  <c r="AP194" i="8" s="1"/>
  <c r="AV194" i="8"/>
  <c r="AO194" i="8" s="1"/>
  <c r="AY193" i="8"/>
  <c r="AW193" i="8"/>
  <c r="AV193" i="8"/>
  <c r="AY191" i="8"/>
  <c r="AW191" i="8"/>
  <c r="AW190" i="8" s="1"/>
  <c r="AV191" i="8"/>
  <c r="AV190" i="8" s="1"/>
  <c r="AY184" i="8"/>
  <c r="AR184" i="8" s="1"/>
  <c r="AW184" i="8"/>
  <c r="AP184" i="8" s="1"/>
  <c r="AV184" i="8"/>
  <c r="AO184" i="8" s="1"/>
  <c r="AY183" i="8"/>
  <c r="AR183" i="8" s="1"/>
  <c r="AW183" i="8"/>
  <c r="AP183" i="8" s="1"/>
  <c r="AV183" i="8"/>
  <c r="AO183" i="8" s="1"/>
  <c r="AY182" i="8"/>
  <c r="AR182" i="8" s="1"/>
  <c r="AW182" i="8"/>
  <c r="AP182" i="8" s="1"/>
  <c r="AV182" i="8"/>
  <c r="AO182" i="8" s="1"/>
  <c r="AY181" i="8"/>
  <c r="AR181" i="8" s="1"/>
  <c r="AW181" i="8"/>
  <c r="AP181" i="8" s="1"/>
  <c r="AV181" i="8"/>
  <c r="AO181" i="8" s="1"/>
  <c r="AY180" i="8"/>
  <c r="AR180" i="8" s="1"/>
  <c r="AW180" i="8"/>
  <c r="AP180" i="8" s="1"/>
  <c r="AV180" i="8"/>
  <c r="AO180" i="8" s="1"/>
  <c r="AY179" i="8"/>
  <c r="AR179" i="8" s="1"/>
  <c r="AW179" i="8"/>
  <c r="AP179" i="8" s="1"/>
  <c r="AV179" i="8"/>
  <c r="AO179" i="8" s="1"/>
  <c r="AY178" i="8"/>
  <c r="AR178" i="8" s="1"/>
  <c r="AW178" i="8"/>
  <c r="AP178" i="8" s="1"/>
  <c r="AV178" i="8"/>
  <c r="AO178" i="8" s="1"/>
  <c r="AY177" i="8"/>
  <c r="AR177" i="8" s="1"/>
  <c r="AW177" i="8"/>
  <c r="AP177" i="8" s="1"/>
  <c r="AV177" i="8"/>
  <c r="AO177" i="8" s="1"/>
  <c r="AY176" i="8"/>
  <c r="AR176" i="8" s="1"/>
  <c r="AW176" i="8"/>
  <c r="AP176" i="8" s="1"/>
  <c r="AV176" i="8"/>
  <c r="AO176" i="8" s="1"/>
  <c r="AY175" i="8"/>
  <c r="AR175" i="8" s="1"/>
  <c r="AW175" i="8"/>
  <c r="AP175" i="8" s="1"/>
  <c r="AV175" i="8"/>
  <c r="AO175" i="8" s="1"/>
  <c r="AY174" i="8"/>
  <c r="AR174" i="8" s="1"/>
  <c r="AW174" i="8"/>
  <c r="AP174" i="8" s="1"/>
  <c r="AV174" i="8"/>
  <c r="AO174" i="8" s="1"/>
  <c r="AY173" i="8"/>
  <c r="AR173" i="8" s="1"/>
  <c r="AW173" i="8"/>
  <c r="AP173" i="8" s="1"/>
  <c r="AV173" i="8"/>
  <c r="AO173" i="8" s="1"/>
  <c r="AY172" i="8"/>
  <c r="AW172" i="8"/>
  <c r="AV172" i="8"/>
  <c r="AY169" i="8"/>
  <c r="AR169" i="8" s="1"/>
  <c r="AW169" i="8"/>
  <c r="AP169" i="8" s="1"/>
  <c r="AV169" i="8"/>
  <c r="AO169" i="8" s="1"/>
  <c r="AY168" i="8"/>
  <c r="AR168" i="8" s="1"/>
  <c r="AW168" i="8"/>
  <c r="AP168" i="8" s="1"/>
  <c r="AV168" i="8"/>
  <c r="AO168" i="8" s="1"/>
  <c r="AY167" i="8"/>
  <c r="AR167" i="8" s="1"/>
  <c r="AW167" i="8"/>
  <c r="AP167" i="8" s="1"/>
  <c r="AV167" i="8"/>
  <c r="AO167" i="8" s="1"/>
  <c r="AY166" i="8"/>
  <c r="AR166" i="8" s="1"/>
  <c r="AW166" i="8"/>
  <c r="AP166" i="8" s="1"/>
  <c r="AV166" i="8"/>
  <c r="AO166" i="8" s="1"/>
  <c r="AY165" i="8"/>
  <c r="AR165" i="8" s="1"/>
  <c r="AW165" i="8"/>
  <c r="AP165" i="8" s="1"/>
  <c r="AV165" i="8"/>
  <c r="AO165" i="8" s="1"/>
  <c r="AY164" i="8"/>
  <c r="AR164" i="8" s="1"/>
  <c r="AW164" i="8"/>
  <c r="AP164" i="8" s="1"/>
  <c r="AV164" i="8"/>
  <c r="AO164" i="8" s="1"/>
  <c r="AY163" i="8"/>
  <c r="AR163" i="8" s="1"/>
  <c r="AW163" i="8"/>
  <c r="AP163" i="8" s="1"/>
  <c r="AV163" i="8"/>
  <c r="AO163" i="8" s="1"/>
  <c r="AY162" i="8"/>
  <c r="AR162" i="8" s="1"/>
  <c r="AW162" i="8"/>
  <c r="AP162" i="8" s="1"/>
  <c r="AV162" i="8"/>
  <c r="AO162" i="8" s="1"/>
  <c r="AY161" i="8"/>
  <c r="AR161" i="8" s="1"/>
  <c r="AW161" i="8"/>
  <c r="AP161" i="8" s="1"/>
  <c r="AV161" i="8"/>
  <c r="AO161" i="8" s="1"/>
  <c r="AY160" i="8"/>
  <c r="AR160" i="8" s="1"/>
  <c r="AW160" i="8"/>
  <c r="AP160" i="8" s="1"/>
  <c r="AV160" i="8"/>
  <c r="AO160" i="8" s="1"/>
  <c r="AY159" i="8"/>
  <c r="AR159" i="8" s="1"/>
  <c r="AW159" i="8"/>
  <c r="AP159" i="8" s="1"/>
  <c r="AV159" i="8"/>
  <c r="AO159" i="8" s="1"/>
  <c r="AY158" i="8"/>
  <c r="AR158" i="8" s="1"/>
  <c r="AW158" i="8"/>
  <c r="AP158" i="8" s="1"/>
  <c r="AV158" i="8"/>
  <c r="AO158" i="8" s="1"/>
  <c r="AY157" i="8"/>
  <c r="AR157" i="8" s="1"/>
  <c r="AW157" i="8"/>
  <c r="AP157" i="8" s="1"/>
  <c r="AV157" i="8"/>
  <c r="AO157" i="8" s="1"/>
  <c r="AY156" i="8"/>
  <c r="AR156" i="8" s="1"/>
  <c r="AW156" i="8"/>
  <c r="AP156" i="8" s="1"/>
  <c r="AV156" i="8"/>
  <c r="AO156" i="8" s="1"/>
  <c r="AY155" i="8"/>
  <c r="AR155" i="8" s="1"/>
  <c r="AW155" i="8"/>
  <c r="AP155" i="8" s="1"/>
  <c r="AV155" i="8"/>
  <c r="AO155" i="8" s="1"/>
  <c r="AY154" i="8"/>
  <c r="AW154" i="8"/>
  <c r="AV154" i="8"/>
  <c r="AY152" i="8"/>
  <c r="AR152" i="8" s="1"/>
  <c r="AW152" i="8"/>
  <c r="AP152" i="8" s="1"/>
  <c r="AV152" i="8"/>
  <c r="AO152" i="8" s="1"/>
  <c r="AY149" i="8"/>
  <c r="AR149" i="8" s="1"/>
  <c r="AW149" i="8"/>
  <c r="AP149" i="8" s="1"/>
  <c r="AV149" i="8"/>
  <c r="AO149" i="8" s="1"/>
  <c r="AY148" i="8"/>
  <c r="AR148" i="8" s="1"/>
  <c r="AW148" i="8"/>
  <c r="AP148" i="8" s="1"/>
  <c r="AV148" i="8"/>
  <c r="AO148" i="8" s="1"/>
  <c r="AY147" i="8"/>
  <c r="AR147" i="8" s="1"/>
  <c r="AW147" i="8"/>
  <c r="AP147" i="8" s="1"/>
  <c r="AV147" i="8"/>
  <c r="AO147" i="8" s="1"/>
  <c r="AY146" i="8"/>
  <c r="AR146" i="8" s="1"/>
  <c r="AW146" i="8"/>
  <c r="AP146" i="8" s="1"/>
  <c r="AV146" i="8"/>
  <c r="AO146" i="8" s="1"/>
  <c r="AY145" i="8"/>
  <c r="AR145" i="8" s="1"/>
  <c r="AW145" i="8"/>
  <c r="AP145" i="8" s="1"/>
  <c r="AV145" i="8"/>
  <c r="AO145" i="8" s="1"/>
  <c r="AY144" i="8"/>
  <c r="AR144" i="8" s="1"/>
  <c r="AW144" i="8"/>
  <c r="AP144" i="8" s="1"/>
  <c r="AV144" i="8"/>
  <c r="AO144" i="8" s="1"/>
  <c r="AY143" i="8"/>
  <c r="AR143" i="8" s="1"/>
  <c r="AW143" i="8"/>
  <c r="AP143" i="8" s="1"/>
  <c r="AV143" i="8"/>
  <c r="AO143" i="8" s="1"/>
  <c r="AY142" i="8"/>
  <c r="AR142" i="8" s="1"/>
  <c r="AW142" i="8"/>
  <c r="AP142" i="8" s="1"/>
  <c r="AV142" i="8"/>
  <c r="AO142" i="8" s="1"/>
  <c r="AY141" i="8"/>
  <c r="AR141" i="8" s="1"/>
  <c r="AW141" i="8"/>
  <c r="AP141" i="8" s="1"/>
  <c r="AV141" i="8"/>
  <c r="AO141" i="8" s="1"/>
  <c r="AY140" i="8"/>
  <c r="AR140" i="8" s="1"/>
  <c r="AW140" i="8"/>
  <c r="AP140" i="8" s="1"/>
  <c r="AV140" i="8"/>
  <c r="AO140" i="8" s="1"/>
  <c r="AY139" i="8"/>
  <c r="AR139" i="8" s="1"/>
  <c r="AW139" i="8"/>
  <c r="AP139" i="8" s="1"/>
  <c r="AV139" i="8"/>
  <c r="AO139" i="8" s="1"/>
  <c r="AY138" i="8"/>
  <c r="AR138" i="8" s="1"/>
  <c r="AW138" i="8"/>
  <c r="AP138" i="8" s="1"/>
  <c r="AV138" i="8"/>
  <c r="AO138" i="8" s="1"/>
  <c r="AY137" i="8"/>
  <c r="AR137" i="8" s="1"/>
  <c r="AW137" i="8"/>
  <c r="AP137" i="8" s="1"/>
  <c r="AV137" i="8"/>
  <c r="AO137" i="8" s="1"/>
  <c r="AY136" i="8"/>
  <c r="AW136" i="8"/>
  <c r="AV136" i="8"/>
  <c r="AY134" i="8"/>
  <c r="AY133" i="8" s="1"/>
  <c r="AW134" i="8"/>
  <c r="AV134" i="8"/>
  <c r="AY132" i="8"/>
  <c r="AR132" i="8" s="1"/>
  <c r="AW132" i="8"/>
  <c r="AP132" i="8" s="1"/>
  <c r="AV132" i="8"/>
  <c r="AO132" i="8" s="1"/>
  <c r="AY131" i="8"/>
  <c r="AR131" i="8" s="1"/>
  <c r="AW131" i="8"/>
  <c r="AP131" i="8" s="1"/>
  <c r="AV131" i="8"/>
  <c r="AO131" i="8" s="1"/>
  <c r="AY130" i="8"/>
  <c r="AW130" i="8"/>
  <c r="AV130" i="8"/>
  <c r="AY128" i="8"/>
  <c r="AR128" i="8" s="1"/>
  <c r="AW128" i="8"/>
  <c r="AP128" i="8" s="1"/>
  <c r="AV128" i="8"/>
  <c r="AO128" i="8" s="1"/>
  <c r="AY127" i="8"/>
  <c r="AR127" i="8" s="1"/>
  <c r="AW127" i="8"/>
  <c r="AP127" i="8" s="1"/>
  <c r="AV127" i="8"/>
  <c r="AO127" i="8" s="1"/>
  <c r="AY126" i="8"/>
  <c r="AR126" i="8" s="1"/>
  <c r="AW126" i="8"/>
  <c r="AP126" i="8" s="1"/>
  <c r="AV126" i="8"/>
  <c r="AO126" i="8" s="1"/>
  <c r="AY125" i="8"/>
  <c r="AW125" i="8"/>
  <c r="AV125" i="8"/>
  <c r="AY123" i="8"/>
  <c r="AR123" i="8" s="1"/>
  <c r="AW123" i="8"/>
  <c r="AP123" i="8" s="1"/>
  <c r="AV123" i="8"/>
  <c r="AO123" i="8" s="1"/>
  <c r="AY121" i="8"/>
  <c r="AR121" i="8" s="1"/>
  <c r="AW121" i="8"/>
  <c r="AP121" i="8" s="1"/>
  <c r="AV121" i="8"/>
  <c r="AO121" i="8" s="1"/>
  <c r="AY120" i="8"/>
  <c r="AR120" i="8" s="1"/>
  <c r="AW120" i="8"/>
  <c r="AP120" i="8" s="1"/>
  <c r="AV120" i="8"/>
  <c r="AO120" i="8" s="1"/>
  <c r="AY119" i="8"/>
  <c r="AW119" i="8"/>
  <c r="AV119" i="8"/>
  <c r="AY117" i="8"/>
  <c r="AR117" i="8" s="1"/>
  <c r="AW117" i="8"/>
  <c r="AP117" i="8" s="1"/>
  <c r="AV117" i="8"/>
  <c r="AO117" i="8" s="1"/>
  <c r="AY116" i="8"/>
  <c r="AR116" i="8" s="1"/>
  <c r="AW116" i="8"/>
  <c r="AP116" i="8" s="1"/>
  <c r="AV116" i="8"/>
  <c r="AO116" i="8" s="1"/>
  <c r="AY115" i="8"/>
  <c r="AR115" i="8" s="1"/>
  <c r="AW115" i="8"/>
  <c r="AP115" i="8" s="1"/>
  <c r="AV115" i="8"/>
  <c r="AO115" i="8" s="1"/>
  <c r="AY114" i="8"/>
  <c r="AR114" i="8" s="1"/>
  <c r="AW114" i="8"/>
  <c r="AP114" i="8" s="1"/>
  <c r="AV114" i="8"/>
  <c r="AO114" i="8" s="1"/>
  <c r="AY113" i="8"/>
  <c r="AR113" i="8" s="1"/>
  <c r="AW113" i="8"/>
  <c r="AP113" i="8" s="1"/>
  <c r="AV113" i="8"/>
  <c r="AO113" i="8" s="1"/>
  <c r="AY112" i="8"/>
  <c r="AW112" i="8"/>
  <c r="AV112" i="8"/>
  <c r="AY110" i="8"/>
  <c r="AR110" i="8" s="1"/>
  <c r="AW110" i="8"/>
  <c r="AP110" i="8" s="1"/>
  <c r="AV110" i="8"/>
  <c r="AO110" i="8" s="1"/>
  <c r="AY109" i="8"/>
  <c r="AR109" i="8" s="1"/>
  <c r="AW109" i="8"/>
  <c r="AP109" i="8" s="1"/>
  <c r="AV109" i="8"/>
  <c r="AO109" i="8" s="1"/>
  <c r="AY108" i="8"/>
  <c r="AR108" i="8" s="1"/>
  <c r="AW108" i="8"/>
  <c r="AP108" i="8" s="1"/>
  <c r="AV108" i="8"/>
  <c r="AO108" i="8" s="1"/>
  <c r="AY107" i="8"/>
  <c r="AR107" i="8" s="1"/>
  <c r="AW107" i="8"/>
  <c r="AP107" i="8" s="1"/>
  <c r="AV107" i="8"/>
  <c r="AO107" i="8" s="1"/>
  <c r="AY106" i="8"/>
  <c r="AW106" i="8"/>
  <c r="AV106" i="8"/>
  <c r="AY103" i="8"/>
  <c r="AR103" i="8" s="1"/>
  <c r="AW103" i="8"/>
  <c r="AP103" i="8" s="1"/>
  <c r="AV103" i="8"/>
  <c r="AO103" i="8" s="1"/>
  <c r="AY102" i="8"/>
  <c r="AR102" i="8" s="1"/>
  <c r="AW102" i="8"/>
  <c r="AP102" i="8" s="1"/>
  <c r="AV102" i="8"/>
  <c r="AO102" i="8" s="1"/>
  <c r="AY101" i="8"/>
  <c r="AR101" i="8" s="1"/>
  <c r="AW101" i="8"/>
  <c r="AP101" i="8" s="1"/>
  <c r="AV101" i="8"/>
  <c r="AO101" i="8" s="1"/>
  <c r="AY100" i="8"/>
  <c r="AR100" i="8" s="1"/>
  <c r="AW100" i="8"/>
  <c r="AP100" i="8" s="1"/>
  <c r="AV100" i="8"/>
  <c r="AO100" i="8" s="1"/>
  <c r="AY99" i="8"/>
  <c r="AR99" i="8" s="1"/>
  <c r="AW99" i="8"/>
  <c r="AP99" i="8" s="1"/>
  <c r="AV99" i="8"/>
  <c r="AO99" i="8" s="1"/>
  <c r="AY98" i="8"/>
  <c r="AR98" i="8" s="1"/>
  <c r="AW98" i="8"/>
  <c r="AP98" i="8" s="1"/>
  <c r="AV98" i="8"/>
  <c r="AO98" i="8" s="1"/>
  <c r="AY97" i="8"/>
  <c r="AR97" i="8" s="1"/>
  <c r="AW97" i="8"/>
  <c r="AP97" i="8" s="1"/>
  <c r="AV97" i="8"/>
  <c r="AO97" i="8" s="1"/>
  <c r="AY96" i="8"/>
  <c r="AR96" i="8" s="1"/>
  <c r="AW96" i="8"/>
  <c r="AP96" i="8" s="1"/>
  <c r="AV96" i="8"/>
  <c r="AO96" i="8" s="1"/>
  <c r="AY95" i="8"/>
  <c r="AR95" i="8" s="1"/>
  <c r="AW95" i="8"/>
  <c r="AP95" i="8" s="1"/>
  <c r="AV95" i="8"/>
  <c r="AO95" i="8" s="1"/>
  <c r="AY94" i="8"/>
  <c r="AR94" i="8" s="1"/>
  <c r="AW94" i="8"/>
  <c r="AP94" i="8" s="1"/>
  <c r="AV94" i="8"/>
  <c r="AO94" i="8" s="1"/>
  <c r="AY93" i="8"/>
  <c r="AR93" i="8" s="1"/>
  <c r="AW93" i="8"/>
  <c r="AP93" i="8" s="1"/>
  <c r="AV93" i="8"/>
  <c r="AO93" i="8" s="1"/>
  <c r="AY92" i="8"/>
  <c r="AR92" i="8" s="1"/>
  <c r="AW92" i="8"/>
  <c r="AP92" i="8" s="1"/>
  <c r="AV92" i="8"/>
  <c r="AO92" i="8" s="1"/>
  <c r="AY91" i="8"/>
  <c r="AR91" i="8" s="1"/>
  <c r="AW91" i="8"/>
  <c r="AP91" i="8" s="1"/>
  <c r="AV91" i="8"/>
  <c r="AO91" i="8" s="1"/>
  <c r="AY90" i="8"/>
  <c r="AW90" i="8"/>
  <c r="AV90" i="8"/>
  <c r="AY86" i="8"/>
  <c r="AR86" i="8" s="1"/>
  <c r="AW86" i="8"/>
  <c r="AP86" i="8" s="1"/>
  <c r="AV86" i="8"/>
  <c r="AO86" i="8" s="1"/>
  <c r="AY85" i="8"/>
  <c r="AR85" i="8" s="1"/>
  <c r="AW85" i="8"/>
  <c r="AP85" i="8" s="1"/>
  <c r="AV85" i="8"/>
  <c r="AO85" i="8" s="1"/>
  <c r="AY84" i="8"/>
  <c r="AR84" i="8" s="1"/>
  <c r="AW84" i="8"/>
  <c r="AP84" i="8" s="1"/>
  <c r="AV84" i="8"/>
  <c r="AO84" i="8" s="1"/>
  <c r="AY83" i="8"/>
  <c r="AR83" i="8" s="1"/>
  <c r="AW83" i="8"/>
  <c r="AP83" i="8" s="1"/>
  <c r="AV83" i="8"/>
  <c r="AO83" i="8" s="1"/>
  <c r="AY82" i="8"/>
  <c r="AR82" i="8" s="1"/>
  <c r="AW82" i="8"/>
  <c r="AP82" i="8" s="1"/>
  <c r="AV82" i="8"/>
  <c r="AO82" i="8" s="1"/>
  <c r="AY81" i="8"/>
  <c r="AW81" i="8"/>
  <c r="AV81" i="8"/>
  <c r="AY79" i="8"/>
  <c r="AR79" i="8" s="1"/>
  <c r="AW79" i="8"/>
  <c r="AP79" i="8" s="1"/>
  <c r="AV79" i="8"/>
  <c r="AO79" i="8" s="1"/>
  <c r="AY78" i="8"/>
  <c r="AW78" i="8"/>
  <c r="AV78" i="8"/>
  <c r="AY76" i="8"/>
  <c r="AR76" i="8" s="1"/>
  <c r="AW76" i="8"/>
  <c r="AP76" i="8" s="1"/>
  <c r="AV76" i="8"/>
  <c r="AO76" i="8" s="1"/>
  <c r="AY75" i="8"/>
  <c r="AR75" i="8" s="1"/>
  <c r="AW75" i="8"/>
  <c r="AP75" i="8" s="1"/>
  <c r="AV75" i="8"/>
  <c r="AO75" i="8" s="1"/>
  <c r="AY74" i="8"/>
  <c r="AR74" i="8" s="1"/>
  <c r="AW74" i="8"/>
  <c r="AP74" i="8" s="1"/>
  <c r="AV74" i="8"/>
  <c r="AO74" i="8" s="1"/>
  <c r="AY73" i="8"/>
  <c r="AR73" i="8" s="1"/>
  <c r="AW73" i="8"/>
  <c r="AP73" i="8" s="1"/>
  <c r="AV73" i="8"/>
  <c r="AO73" i="8" s="1"/>
  <c r="AY72" i="8"/>
  <c r="AR72" i="8" s="1"/>
  <c r="AW72" i="8"/>
  <c r="AP72" i="8" s="1"/>
  <c r="AV72" i="8"/>
  <c r="AO72" i="8" s="1"/>
  <c r="AY71" i="8"/>
  <c r="AR71" i="8" s="1"/>
  <c r="AW71" i="8"/>
  <c r="AP71" i="8" s="1"/>
  <c r="AV71" i="8"/>
  <c r="AO71" i="8" s="1"/>
  <c r="AY70" i="8"/>
  <c r="AR70" i="8" s="1"/>
  <c r="AW70" i="8"/>
  <c r="AP70" i="8" s="1"/>
  <c r="AV70" i="8"/>
  <c r="AO70" i="8" s="1"/>
  <c r="AY69" i="8"/>
  <c r="AR69" i="8" s="1"/>
  <c r="AW69" i="8"/>
  <c r="AP69" i="8" s="1"/>
  <c r="AV69" i="8"/>
  <c r="AO69" i="8" s="1"/>
  <c r="AY68" i="8"/>
  <c r="AR68" i="8" s="1"/>
  <c r="AW68" i="8"/>
  <c r="AP68" i="8" s="1"/>
  <c r="AV68" i="8"/>
  <c r="AO68" i="8" s="1"/>
  <c r="AY67" i="8"/>
  <c r="AR67" i="8" s="1"/>
  <c r="AW67" i="8"/>
  <c r="AP67" i="8" s="1"/>
  <c r="AV67" i="8"/>
  <c r="AO67" i="8" s="1"/>
  <c r="AY66" i="8"/>
  <c r="AR66" i="8" s="1"/>
  <c r="AW66" i="8"/>
  <c r="AP66" i="8" s="1"/>
  <c r="AV66" i="8"/>
  <c r="AO66" i="8" s="1"/>
  <c r="AY65" i="8"/>
  <c r="AR65" i="8" s="1"/>
  <c r="AW65" i="8"/>
  <c r="AP65" i="8" s="1"/>
  <c r="AV65" i="8"/>
  <c r="AO65" i="8" s="1"/>
  <c r="AY64" i="8"/>
  <c r="AR64" i="8" s="1"/>
  <c r="AW64" i="8"/>
  <c r="AP64" i="8" s="1"/>
  <c r="AV64" i="8"/>
  <c r="AO64" i="8" s="1"/>
  <c r="AY63" i="8"/>
  <c r="AR63" i="8" s="1"/>
  <c r="AW63" i="8"/>
  <c r="AP63" i="8" s="1"/>
  <c r="AV63" i="8"/>
  <c r="AO63" i="8" s="1"/>
  <c r="AY62" i="8"/>
  <c r="AW62" i="8"/>
  <c r="AV62" i="8"/>
  <c r="AY59" i="8"/>
  <c r="AY58" i="8" s="1"/>
  <c r="AW59" i="8"/>
  <c r="AW58" i="8" s="1"/>
  <c r="AV59" i="8"/>
  <c r="AV58" i="8" s="1"/>
  <c r="AY57" i="8"/>
  <c r="AR57" i="8" s="1"/>
  <c r="AW57" i="8"/>
  <c r="AP57" i="8" s="1"/>
  <c r="AV57" i="8"/>
  <c r="AO57" i="8" s="1"/>
  <c r="AY56" i="8"/>
  <c r="AR56" i="8" s="1"/>
  <c r="AW56" i="8"/>
  <c r="AP56" i="8" s="1"/>
  <c r="AV56" i="8"/>
  <c r="AO56" i="8" s="1"/>
  <c r="AY55" i="8"/>
  <c r="AW55" i="8"/>
  <c r="AV55" i="8"/>
  <c r="AY52" i="8"/>
  <c r="AR52" i="8" s="1"/>
  <c r="AW52" i="8"/>
  <c r="AP52" i="8" s="1"/>
  <c r="AV52" i="8"/>
  <c r="AO52" i="8" s="1"/>
  <c r="AY51" i="8"/>
  <c r="AR51" i="8" s="1"/>
  <c r="AW51" i="8"/>
  <c r="AP51" i="8" s="1"/>
  <c r="AV51" i="8"/>
  <c r="AO51" i="8" s="1"/>
  <c r="AY50" i="8"/>
  <c r="AR50" i="8" s="1"/>
  <c r="AW50" i="8"/>
  <c r="AP50" i="8" s="1"/>
  <c r="AV50" i="8"/>
  <c r="AO50" i="8" s="1"/>
  <c r="AY49" i="8"/>
  <c r="AR49" i="8" s="1"/>
  <c r="AW49" i="8"/>
  <c r="AP49" i="8" s="1"/>
  <c r="AV49" i="8"/>
  <c r="AO49" i="8" s="1"/>
  <c r="AY48" i="8"/>
  <c r="AW48" i="8"/>
  <c r="AV48" i="8"/>
  <c r="AY46" i="8"/>
  <c r="AR46" i="8" s="1"/>
  <c r="AW46" i="8"/>
  <c r="AP46" i="8" s="1"/>
  <c r="AV46" i="8"/>
  <c r="AO46" i="8" s="1"/>
  <c r="AY45" i="8"/>
  <c r="AR45" i="8" s="1"/>
  <c r="AW45" i="8"/>
  <c r="AP45" i="8" s="1"/>
  <c r="AV45" i="8"/>
  <c r="AO45" i="8" s="1"/>
  <c r="AY44" i="8"/>
  <c r="AR44" i="8" s="1"/>
  <c r="AW44" i="8"/>
  <c r="AP44" i="8" s="1"/>
  <c r="AV44" i="8"/>
  <c r="AO44" i="8" s="1"/>
  <c r="AY43" i="8"/>
  <c r="AR43" i="8" s="1"/>
  <c r="AW43" i="8"/>
  <c r="AP43" i="8" s="1"/>
  <c r="AV43" i="8"/>
  <c r="AO43" i="8" s="1"/>
  <c r="AY42" i="8"/>
  <c r="AR42" i="8" s="1"/>
  <c r="AW42" i="8"/>
  <c r="AP42" i="8" s="1"/>
  <c r="AV42" i="8"/>
  <c r="AO42" i="8" s="1"/>
  <c r="AY41" i="8"/>
  <c r="AW41" i="8"/>
  <c r="AV41" i="8"/>
  <c r="AY39" i="8"/>
  <c r="AR39" i="8" s="1"/>
  <c r="AW39" i="8"/>
  <c r="AP39" i="8" s="1"/>
  <c r="AV39" i="8"/>
  <c r="AO39" i="8" s="1"/>
  <c r="AY38" i="8"/>
  <c r="AR38" i="8" s="1"/>
  <c r="AW38" i="8"/>
  <c r="AP38" i="8" s="1"/>
  <c r="AV38" i="8"/>
  <c r="AO38" i="8" s="1"/>
  <c r="AY37" i="8"/>
  <c r="AR37" i="8" s="1"/>
  <c r="AW37" i="8"/>
  <c r="AP37" i="8" s="1"/>
  <c r="AV37" i="8"/>
  <c r="AO37" i="8" s="1"/>
  <c r="AY36" i="8"/>
  <c r="AR36" i="8" s="1"/>
  <c r="AW36" i="8"/>
  <c r="AP36" i="8" s="1"/>
  <c r="AV36" i="8"/>
  <c r="AO36" i="8" s="1"/>
  <c r="AY35" i="8"/>
  <c r="AR35" i="8" s="1"/>
  <c r="AW35" i="8"/>
  <c r="AP35" i="8" s="1"/>
  <c r="AV35" i="8"/>
  <c r="AO35" i="8" s="1"/>
  <c r="AY34" i="8"/>
  <c r="AW34" i="8"/>
  <c r="AV34" i="8"/>
  <c r="AY32" i="8"/>
  <c r="AR32" i="8" s="1"/>
  <c r="AW32" i="8"/>
  <c r="AP32" i="8" s="1"/>
  <c r="AV32" i="8"/>
  <c r="AO32" i="8" s="1"/>
  <c r="AY31" i="8"/>
  <c r="AW31" i="8"/>
  <c r="AV31" i="8"/>
  <c r="AY28" i="8"/>
  <c r="AR28" i="8" s="1"/>
  <c r="AW28" i="8"/>
  <c r="AP28" i="8" s="1"/>
  <c r="AV28" i="8"/>
  <c r="AO28" i="8" s="1"/>
  <c r="AY27" i="8"/>
  <c r="AR27" i="8" s="1"/>
  <c r="AW27" i="8"/>
  <c r="AP27" i="8" s="1"/>
  <c r="AV27" i="8"/>
  <c r="AO27" i="8" s="1"/>
  <c r="AY26" i="8"/>
  <c r="AW26" i="8"/>
  <c r="AV26" i="8"/>
  <c r="AY24" i="8"/>
  <c r="AR24" i="8" s="1"/>
  <c r="AW24" i="8"/>
  <c r="AP24" i="8" s="1"/>
  <c r="AV24" i="8"/>
  <c r="AO24" i="8" s="1"/>
  <c r="AY23" i="8"/>
  <c r="AW23" i="8"/>
  <c r="AV23" i="8"/>
  <c r="I993" i="8"/>
  <c r="I992" i="8" s="1"/>
  <c r="G993" i="8"/>
  <c r="G992" i="8" s="1"/>
  <c r="I991" i="8"/>
  <c r="G991" i="8"/>
  <c r="I990" i="8"/>
  <c r="G990" i="8"/>
  <c r="I988" i="8"/>
  <c r="G988" i="8"/>
  <c r="I987" i="8"/>
  <c r="G987" i="8"/>
  <c r="I985" i="8"/>
  <c r="I984" i="8" s="1"/>
  <c r="G985" i="8"/>
  <c r="G984" i="8" s="1"/>
  <c r="I983" i="8"/>
  <c r="I982" i="8" s="1"/>
  <c r="G983" i="8"/>
  <c r="G982" i="8" s="1"/>
  <c r="I981" i="8"/>
  <c r="I980" i="8" s="1"/>
  <c r="G981" i="8"/>
  <c r="G980" i="8" s="1"/>
  <c r="I979" i="8"/>
  <c r="G979" i="8"/>
  <c r="I978" i="8"/>
  <c r="G978" i="8"/>
  <c r="I977" i="8"/>
  <c r="G977" i="8"/>
  <c r="I976" i="8"/>
  <c r="G976" i="8"/>
  <c r="I975" i="8"/>
  <c r="G975" i="8"/>
  <c r="I973" i="8"/>
  <c r="G973" i="8"/>
  <c r="I972" i="8"/>
  <c r="G972" i="8"/>
  <c r="I971" i="8"/>
  <c r="G971" i="8"/>
  <c r="I970" i="8"/>
  <c r="G970" i="8"/>
  <c r="I969" i="8"/>
  <c r="G969" i="8"/>
  <c r="G968" i="8" s="1"/>
  <c r="I967" i="8"/>
  <c r="I966" i="8" s="1"/>
  <c r="G967" i="8"/>
  <c r="G966" i="8" s="1"/>
  <c r="I965" i="8"/>
  <c r="G965" i="8"/>
  <c r="I964" i="8"/>
  <c r="G964" i="8"/>
  <c r="I963" i="8"/>
  <c r="G963" i="8"/>
  <c r="I962" i="8"/>
  <c r="G962" i="8"/>
  <c r="I959" i="8"/>
  <c r="G959" i="8"/>
  <c r="I958" i="8"/>
  <c r="G958" i="8"/>
  <c r="I957" i="8"/>
  <c r="G957" i="8"/>
  <c r="I956" i="8"/>
  <c r="G956" i="8"/>
  <c r="I955" i="8"/>
  <c r="G955" i="8"/>
  <c r="I954" i="8"/>
  <c r="G954" i="8"/>
  <c r="I953" i="8"/>
  <c r="G953" i="8"/>
  <c r="I952" i="8"/>
  <c r="G952" i="8"/>
  <c r="I950" i="8"/>
  <c r="I949" i="8" s="1"/>
  <c r="G950" i="8"/>
  <c r="G949" i="8" s="1"/>
  <c r="I947" i="8"/>
  <c r="G947" i="8"/>
  <c r="I946" i="8"/>
  <c r="G946" i="8"/>
  <c r="I945" i="8"/>
  <c r="G945" i="8"/>
  <c r="I943" i="8"/>
  <c r="G943" i="8"/>
  <c r="I942" i="8"/>
  <c r="G942" i="8"/>
  <c r="I940" i="8"/>
  <c r="I939" i="8" s="1"/>
  <c r="G940" i="8"/>
  <c r="G939" i="8" s="1"/>
  <c r="I937" i="8"/>
  <c r="G937" i="8"/>
  <c r="I936" i="8"/>
  <c r="G936" i="8"/>
  <c r="I935" i="8"/>
  <c r="G935" i="8"/>
  <c r="I933" i="8"/>
  <c r="G933" i="8"/>
  <c r="I932" i="8"/>
  <c r="G932" i="8"/>
  <c r="I931" i="8"/>
  <c r="G931" i="8"/>
  <c r="I930" i="8"/>
  <c r="G930" i="8"/>
  <c r="I929" i="8"/>
  <c r="G929" i="8"/>
  <c r="I928" i="8"/>
  <c r="G928" i="8"/>
  <c r="I927" i="8"/>
  <c r="G927" i="8"/>
  <c r="I926" i="8"/>
  <c r="G926" i="8"/>
  <c r="I925" i="8"/>
  <c r="G925" i="8"/>
  <c r="I924" i="8"/>
  <c r="G924" i="8"/>
  <c r="I923" i="8"/>
  <c r="G923" i="8"/>
  <c r="I922" i="8"/>
  <c r="G922" i="8"/>
  <c r="I921" i="8"/>
  <c r="G921" i="8"/>
  <c r="I920" i="8"/>
  <c r="G920" i="8"/>
  <c r="I918" i="8"/>
  <c r="G918" i="8"/>
  <c r="I917" i="8"/>
  <c r="G917" i="8"/>
  <c r="I916" i="8"/>
  <c r="G916" i="8"/>
  <c r="I915" i="8"/>
  <c r="G915" i="8"/>
  <c r="I914" i="8"/>
  <c r="G914" i="8"/>
  <c r="I913" i="8"/>
  <c r="G913" i="8"/>
  <c r="I912" i="8"/>
  <c r="G912" i="8"/>
  <c r="I911" i="8"/>
  <c r="G911" i="8"/>
  <c r="I910" i="8"/>
  <c r="G910" i="8"/>
  <c r="I909" i="8"/>
  <c r="G909" i="8"/>
  <c r="I908" i="8"/>
  <c r="G908" i="8"/>
  <c r="I907" i="8"/>
  <c r="G907" i="8"/>
  <c r="I906" i="8"/>
  <c r="G906" i="8"/>
  <c r="G905" i="8" s="1"/>
  <c r="I903" i="8"/>
  <c r="G903" i="8"/>
  <c r="I902" i="8"/>
  <c r="G902" i="8"/>
  <c r="I901" i="8"/>
  <c r="G901" i="8"/>
  <c r="I900" i="8"/>
  <c r="G900" i="8"/>
  <c r="I899" i="8"/>
  <c r="G899" i="8"/>
  <c r="I898" i="8"/>
  <c r="G898" i="8"/>
  <c r="I897" i="8"/>
  <c r="G897" i="8"/>
  <c r="I896" i="8"/>
  <c r="G896" i="8"/>
  <c r="I895" i="8"/>
  <c r="G895" i="8"/>
  <c r="I894" i="8"/>
  <c r="G894" i="8"/>
  <c r="I893" i="8"/>
  <c r="G893" i="8"/>
  <c r="I892" i="8"/>
  <c r="G892" i="8"/>
  <c r="I891" i="8"/>
  <c r="G891" i="8"/>
  <c r="I890" i="8"/>
  <c r="G890" i="8"/>
  <c r="I889" i="8"/>
  <c r="G889" i="8"/>
  <c r="I888" i="8"/>
  <c r="G888" i="8"/>
  <c r="I887" i="8"/>
  <c r="G887" i="8"/>
  <c r="I886" i="8"/>
  <c r="G886" i="8"/>
  <c r="G885" i="8" s="1"/>
  <c r="I884" i="8"/>
  <c r="G884" i="8"/>
  <c r="I883" i="8"/>
  <c r="G883" i="8"/>
  <c r="G882" i="8" s="1"/>
  <c r="I881" i="8"/>
  <c r="G881" i="8"/>
  <c r="I880" i="8"/>
  <c r="G880" i="8"/>
  <c r="G879" i="8" s="1"/>
  <c r="I877" i="8"/>
  <c r="G877" i="8"/>
  <c r="I876" i="8"/>
  <c r="G876" i="8"/>
  <c r="I875" i="8"/>
  <c r="G875" i="8"/>
  <c r="I874" i="8"/>
  <c r="G874" i="8"/>
  <c r="I873" i="8"/>
  <c r="G873" i="8"/>
  <c r="I872" i="8"/>
  <c r="G872" i="8"/>
  <c r="G871" i="8" s="1"/>
  <c r="I870" i="8"/>
  <c r="G870" i="8"/>
  <c r="I869" i="8"/>
  <c r="G869" i="8"/>
  <c r="G868" i="8" s="1"/>
  <c r="I867" i="8"/>
  <c r="I866" i="8" s="1"/>
  <c r="G867" i="8"/>
  <c r="G866" i="8" s="1"/>
  <c r="I864" i="8"/>
  <c r="G864" i="8"/>
  <c r="I863" i="8"/>
  <c r="G863" i="8"/>
  <c r="I862" i="8"/>
  <c r="G862" i="8"/>
  <c r="I861" i="8"/>
  <c r="G861" i="8"/>
  <c r="I859" i="8"/>
  <c r="I858" i="8" s="1"/>
  <c r="G859" i="8"/>
  <c r="G858" i="8" s="1"/>
  <c r="I857" i="8"/>
  <c r="G857" i="8"/>
  <c r="I856" i="8"/>
  <c r="G856" i="8"/>
  <c r="I855" i="8"/>
  <c r="G855" i="8"/>
  <c r="I854" i="8"/>
  <c r="G854" i="8"/>
  <c r="I853" i="8"/>
  <c r="G853" i="8"/>
  <c r="I852" i="8"/>
  <c r="G852" i="8"/>
  <c r="I851" i="8"/>
  <c r="G851" i="8"/>
  <c r="I850" i="8"/>
  <c r="G850" i="8"/>
  <c r="I849" i="8"/>
  <c r="G849" i="8"/>
  <c r="I847" i="8"/>
  <c r="G847" i="8"/>
  <c r="I846" i="8"/>
  <c r="G846" i="8"/>
  <c r="I845" i="8"/>
  <c r="G845" i="8"/>
  <c r="I844" i="8"/>
  <c r="G844" i="8"/>
  <c r="I842" i="8"/>
  <c r="I841" i="8" s="1"/>
  <c r="G842" i="8"/>
  <c r="G841" i="8" s="1"/>
  <c r="I840" i="8"/>
  <c r="I839" i="8" s="1"/>
  <c r="G840" i="8"/>
  <c r="G839" i="8" s="1"/>
  <c r="I838" i="8"/>
  <c r="I837" i="8" s="1"/>
  <c r="G838" i="8"/>
  <c r="G837" i="8" s="1"/>
  <c r="I836" i="8"/>
  <c r="I835" i="8" s="1"/>
  <c r="G836" i="8"/>
  <c r="G835" i="8" s="1"/>
  <c r="I834" i="8"/>
  <c r="G834" i="8"/>
  <c r="I833" i="8"/>
  <c r="G833" i="8"/>
  <c r="I832" i="8"/>
  <c r="G832" i="8"/>
  <c r="I831" i="8"/>
  <c r="G831" i="8"/>
  <c r="I829" i="8"/>
  <c r="G829" i="8"/>
  <c r="I828" i="8"/>
  <c r="G828" i="8"/>
  <c r="I827" i="8"/>
  <c r="G827" i="8"/>
  <c r="I826" i="8"/>
  <c r="G826" i="8"/>
  <c r="I825" i="8"/>
  <c r="G825" i="8"/>
  <c r="I824" i="8"/>
  <c r="G824" i="8"/>
  <c r="I823" i="8"/>
  <c r="G823" i="8"/>
  <c r="I822" i="8"/>
  <c r="G822" i="8"/>
  <c r="I821" i="8"/>
  <c r="G821" i="8"/>
  <c r="I820" i="8"/>
  <c r="G820" i="8"/>
  <c r="I819" i="8"/>
  <c r="G819" i="8"/>
  <c r="I818" i="8"/>
  <c r="G818" i="8"/>
  <c r="I817" i="8"/>
  <c r="G817" i="8"/>
  <c r="G816" i="8" s="1"/>
  <c r="I815" i="8"/>
  <c r="G815" i="8"/>
  <c r="I814" i="8"/>
  <c r="G814" i="8"/>
  <c r="I813" i="8"/>
  <c r="G813" i="8"/>
  <c r="I812" i="8"/>
  <c r="G812" i="8"/>
  <c r="G811" i="8" s="1"/>
  <c r="I810" i="8"/>
  <c r="I809" i="8" s="1"/>
  <c r="G810" i="8"/>
  <c r="G809" i="8" s="1"/>
  <c r="I808" i="8"/>
  <c r="I807" i="8" s="1"/>
  <c r="G808" i="8"/>
  <c r="G807" i="8" s="1"/>
  <c r="I806" i="8"/>
  <c r="I805" i="8" s="1"/>
  <c r="G806" i="8"/>
  <c r="G805" i="8" s="1"/>
  <c r="I804" i="8"/>
  <c r="G804" i="8"/>
  <c r="I803" i="8"/>
  <c r="G803" i="8"/>
  <c r="I798" i="8"/>
  <c r="I797" i="8" s="1"/>
  <c r="G798" i="8"/>
  <c r="G797" i="8" s="1"/>
  <c r="I796" i="8"/>
  <c r="G796" i="8"/>
  <c r="I795" i="8"/>
  <c r="G795" i="8"/>
  <c r="I794" i="8"/>
  <c r="G794" i="8"/>
  <c r="I793" i="8"/>
  <c r="G793" i="8"/>
  <c r="G792" i="8" s="1"/>
  <c r="I790" i="8"/>
  <c r="I789" i="8" s="1"/>
  <c r="G790" i="8"/>
  <c r="G789" i="8" s="1"/>
  <c r="I788" i="8"/>
  <c r="I787" i="8" s="1"/>
  <c r="G788" i="8"/>
  <c r="G787" i="8" s="1"/>
  <c r="I785" i="8"/>
  <c r="I784" i="8" s="1"/>
  <c r="G785" i="8"/>
  <c r="G784" i="8" s="1"/>
  <c r="I783" i="8"/>
  <c r="G783" i="8"/>
  <c r="I782" i="8"/>
  <c r="G782" i="8"/>
  <c r="I781" i="8"/>
  <c r="G781" i="8"/>
  <c r="I780" i="8"/>
  <c r="G780" i="8"/>
  <c r="I779" i="8"/>
  <c r="G779" i="8"/>
  <c r="I778" i="8"/>
  <c r="G778" i="8"/>
  <c r="I777" i="8"/>
  <c r="G777" i="8"/>
  <c r="G776" i="8" s="1"/>
  <c r="I775" i="8"/>
  <c r="I774" i="8" s="1"/>
  <c r="G775" i="8"/>
  <c r="G774" i="8" s="1"/>
  <c r="I773" i="8"/>
  <c r="I772" i="8" s="1"/>
  <c r="G773" i="8"/>
  <c r="G772" i="8" s="1"/>
  <c r="I771" i="8"/>
  <c r="G771" i="8"/>
  <c r="I770" i="8"/>
  <c r="G770" i="8"/>
  <c r="I769" i="8"/>
  <c r="G769" i="8"/>
  <c r="I768" i="8"/>
  <c r="G768" i="8"/>
  <c r="I767" i="8"/>
  <c r="G767" i="8"/>
  <c r="I766" i="8"/>
  <c r="G766" i="8"/>
  <c r="I765" i="8"/>
  <c r="G765" i="8"/>
  <c r="I764" i="8"/>
  <c r="G764" i="8"/>
  <c r="I763" i="8"/>
  <c r="G763" i="8"/>
  <c r="I762" i="8"/>
  <c r="G762" i="8"/>
  <c r="G761" i="8" s="1"/>
  <c r="I759" i="8"/>
  <c r="I758" i="8" s="1"/>
  <c r="G759" i="8"/>
  <c r="G758" i="8" s="1"/>
  <c r="I757" i="8"/>
  <c r="G757" i="8"/>
  <c r="I756" i="8"/>
  <c r="G756" i="8"/>
  <c r="I753" i="8"/>
  <c r="G753" i="8"/>
  <c r="I752" i="8"/>
  <c r="G752" i="8"/>
  <c r="I751" i="8"/>
  <c r="G751" i="8"/>
  <c r="I750" i="8"/>
  <c r="G750" i="8"/>
  <c r="I749" i="8"/>
  <c r="G749" i="8"/>
  <c r="I748" i="8"/>
  <c r="G748" i="8"/>
  <c r="I742" i="8"/>
  <c r="G742" i="8"/>
  <c r="I741" i="8"/>
  <c r="G741" i="8"/>
  <c r="I740" i="8"/>
  <c r="G740" i="8"/>
  <c r="I739" i="8"/>
  <c r="G739" i="8"/>
  <c r="I738" i="8"/>
  <c r="G738" i="8"/>
  <c r="I737" i="8"/>
  <c r="G737" i="8"/>
  <c r="I736" i="8"/>
  <c r="G736" i="8"/>
  <c r="I735" i="8"/>
  <c r="G735" i="8"/>
  <c r="I734" i="8"/>
  <c r="G734" i="8"/>
  <c r="I733" i="8"/>
  <c r="G733" i="8"/>
  <c r="I732" i="8"/>
  <c r="G732" i="8"/>
  <c r="I731" i="8"/>
  <c r="G731" i="8"/>
  <c r="I730" i="8"/>
  <c r="G730" i="8"/>
  <c r="I729" i="8"/>
  <c r="G729" i="8"/>
  <c r="I728" i="8"/>
  <c r="G728" i="8"/>
  <c r="I727" i="8"/>
  <c r="G727" i="8"/>
  <c r="I726" i="8"/>
  <c r="G726" i="8"/>
  <c r="I725" i="8"/>
  <c r="G725" i="8"/>
  <c r="I724" i="8"/>
  <c r="G724" i="8"/>
  <c r="I723" i="8"/>
  <c r="G723" i="8"/>
  <c r="I722" i="8"/>
  <c r="G722" i="8"/>
  <c r="I721" i="8"/>
  <c r="G721" i="8"/>
  <c r="I720" i="8"/>
  <c r="G720" i="8"/>
  <c r="I719" i="8"/>
  <c r="G719" i="8"/>
  <c r="I718" i="8"/>
  <c r="G718" i="8"/>
  <c r="I717" i="8"/>
  <c r="G717" i="8"/>
  <c r="I716" i="8"/>
  <c r="G716" i="8"/>
  <c r="I715" i="8"/>
  <c r="G715" i="8"/>
  <c r="I713" i="8"/>
  <c r="G713" i="8"/>
  <c r="I712" i="8"/>
  <c r="G712" i="8"/>
  <c r="I711" i="8"/>
  <c r="G711" i="8"/>
  <c r="I710" i="8"/>
  <c r="G710" i="8"/>
  <c r="I709" i="8"/>
  <c r="G709" i="8"/>
  <c r="I708" i="8"/>
  <c r="G708" i="8"/>
  <c r="I707" i="8"/>
  <c r="G707" i="8"/>
  <c r="I706" i="8"/>
  <c r="G706" i="8"/>
  <c r="I705" i="8"/>
  <c r="G705" i="8"/>
  <c r="G704" i="8" s="1"/>
  <c r="I703" i="8"/>
  <c r="G703" i="8"/>
  <c r="I702" i="8"/>
  <c r="G702" i="8"/>
  <c r="G701" i="8" s="1"/>
  <c r="I700" i="8"/>
  <c r="G700" i="8"/>
  <c r="I699" i="8"/>
  <c r="G699" i="8"/>
  <c r="I698" i="8"/>
  <c r="G698" i="8"/>
  <c r="I697" i="8"/>
  <c r="G697" i="8"/>
  <c r="I696" i="8"/>
  <c r="G696" i="8"/>
  <c r="I695" i="8"/>
  <c r="G695" i="8"/>
  <c r="I694" i="8"/>
  <c r="G694" i="8"/>
  <c r="I693" i="8"/>
  <c r="G693" i="8"/>
  <c r="G692" i="8" s="1"/>
  <c r="I691" i="8"/>
  <c r="G691" i="8"/>
  <c r="I690" i="8"/>
  <c r="G690" i="8"/>
  <c r="I689" i="8"/>
  <c r="G689" i="8"/>
  <c r="I688" i="8"/>
  <c r="G688" i="8"/>
  <c r="I687" i="8"/>
  <c r="G687" i="8"/>
  <c r="I686" i="8"/>
  <c r="G686" i="8"/>
  <c r="I685" i="8"/>
  <c r="G685" i="8"/>
  <c r="I684" i="8"/>
  <c r="G684" i="8"/>
  <c r="I683" i="8"/>
  <c r="G683" i="8"/>
  <c r="I682" i="8"/>
  <c r="G682" i="8"/>
  <c r="I681" i="8"/>
  <c r="G681" i="8"/>
  <c r="I680" i="8"/>
  <c r="G680" i="8"/>
  <c r="I679" i="8"/>
  <c r="G679" i="8"/>
  <c r="I678" i="8"/>
  <c r="G678" i="8"/>
  <c r="I677" i="8"/>
  <c r="G677" i="8"/>
  <c r="I676" i="8"/>
  <c r="G676" i="8"/>
  <c r="I675" i="8"/>
  <c r="G675" i="8"/>
  <c r="I674" i="8"/>
  <c r="G674" i="8"/>
  <c r="I673" i="8"/>
  <c r="G673" i="8"/>
  <c r="I672" i="8"/>
  <c r="G672" i="8"/>
  <c r="G671" i="8" s="1"/>
  <c r="I670" i="8"/>
  <c r="G670" i="8"/>
  <c r="I669" i="8"/>
  <c r="G669" i="8"/>
  <c r="I668" i="8"/>
  <c r="G668" i="8"/>
  <c r="I667" i="8"/>
  <c r="G667" i="8"/>
  <c r="I666" i="8"/>
  <c r="G666" i="8"/>
  <c r="I665" i="8"/>
  <c r="G665" i="8"/>
  <c r="I664" i="8"/>
  <c r="G664" i="8"/>
  <c r="I663" i="8"/>
  <c r="G663" i="8"/>
  <c r="I662" i="8"/>
  <c r="G662" i="8"/>
  <c r="I660" i="8"/>
  <c r="G660" i="8"/>
  <c r="I659" i="8"/>
  <c r="G659" i="8"/>
  <c r="I658" i="8"/>
  <c r="G658" i="8"/>
  <c r="I657" i="8"/>
  <c r="G657" i="8"/>
  <c r="I655" i="8"/>
  <c r="G655" i="8"/>
  <c r="I654" i="8"/>
  <c r="G654" i="8"/>
  <c r="I653" i="8"/>
  <c r="G653" i="8"/>
  <c r="I652" i="8"/>
  <c r="G652" i="8"/>
  <c r="I651" i="8"/>
  <c r="G651" i="8"/>
  <c r="I650" i="8"/>
  <c r="G650" i="8"/>
  <c r="I649" i="8"/>
  <c r="G649" i="8"/>
  <c r="I648" i="8"/>
  <c r="G648" i="8"/>
  <c r="I647" i="8"/>
  <c r="G647" i="8"/>
  <c r="G646" i="8" s="1"/>
  <c r="I645" i="8"/>
  <c r="G645" i="8"/>
  <c r="I644" i="8"/>
  <c r="G644" i="8"/>
  <c r="G643" i="8" s="1"/>
  <c r="I642" i="8"/>
  <c r="G642" i="8"/>
  <c r="I641" i="8"/>
  <c r="G641" i="8"/>
  <c r="I640" i="8"/>
  <c r="G640" i="8"/>
  <c r="I639" i="8"/>
  <c r="G639" i="8"/>
  <c r="I638" i="8"/>
  <c r="G638" i="8"/>
  <c r="I637" i="8"/>
  <c r="G637" i="8"/>
  <c r="I636" i="8"/>
  <c r="G636" i="8"/>
  <c r="I635" i="8"/>
  <c r="G635" i="8"/>
  <c r="I634" i="8"/>
  <c r="G634" i="8"/>
  <c r="I633" i="8"/>
  <c r="G633" i="8"/>
  <c r="I632" i="8"/>
  <c r="G632" i="8"/>
  <c r="I630" i="8"/>
  <c r="I629" i="8" s="1"/>
  <c r="G630" i="8"/>
  <c r="G629" i="8" s="1"/>
  <c r="I628" i="8"/>
  <c r="G628" i="8"/>
  <c r="I627" i="8"/>
  <c r="G627" i="8"/>
  <c r="I626" i="8"/>
  <c r="G626" i="8"/>
  <c r="I625" i="8"/>
  <c r="G625" i="8"/>
  <c r="I624" i="8"/>
  <c r="G624" i="8"/>
  <c r="I623" i="8"/>
  <c r="G623" i="8"/>
  <c r="I622" i="8"/>
  <c r="G622" i="8"/>
  <c r="I621" i="8"/>
  <c r="G621" i="8"/>
  <c r="I620" i="8"/>
  <c r="G620" i="8"/>
  <c r="I619" i="8"/>
  <c r="G619" i="8"/>
  <c r="I618" i="8"/>
  <c r="G618" i="8"/>
  <c r="I617" i="8"/>
  <c r="G617" i="8"/>
  <c r="I616" i="8"/>
  <c r="G616" i="8"/>
  <c r="I615" i="8"/>
  <c r="G615" i="8"/>
  <c r="I614" i="8"/>
  <c r="G614" i="8"/>
  <c r="I613" i="8"/>
  <c r="G613" i="8"/>
  <c r="I612" i="8"/>
  <c r="G612" i="8"/>
  <c r="I611" i="8"/>
  <c r="G611" i="8"/>
  <c r="I610" i="8"/>
  <c r="G610" i="8"/>
  <c r="I609" i="8"/>
  <c r="G609" i="8"/>
  <c r="I608" i="8"/>
  <c r="G608" i="8"/>
  <c r="I606" i="8"/>
  <c r="G606" i="8"/>
  <c r="I605" i="8"/>
  <c r="G605" i="8"/>
  <c r="I604" i="8"/>
  <c r="G604" i="8"/>
  <c r="I603" i="8"/>
  <c r="G603" i="8"/>
  <c r="I602" i="8"/>
  <c r="G602" i="8"/>
  <c r="I601" i="8"/>
  <c r="G601" i="8"/>
  <c r="I600" i="8"/>
  <c r="G600" i="8"/>
  <c r="I599" i="8"/>
  <c r="G599" i="8"/>
  <c r="I598" i="8"/>
  <c r="G598" i="8"/>
  <c r="G597" i="8" s="1"/>
  <c r="I596" i="8"/>
  <c r="G596" i="8"/>
  <c r="I595" i="8"/>
  <c r="G595" i="8"/>
  <c r="I594" i="8"/>
  <c r="G594" i="8"/>
  <c r="I593" i="8"/>
  <c r="G593" i="8"/>
  <c r="I592" i="8"/>
  <c r="G592" i="8"/>
  <c r="I590" i="8"/>
  <c r="G590" i="8"/>
  <c r="I589" i="8"/>
  <c r="G589" i="8"/>
  <c r="I588" i="8"/>
  <c r="G588" i="8"/>
  <c r="I587" i="8"/>
  <c r="G587" i="8"/>
  <c r="I586" i="8"/>
  <c r="G586" i="8"/>
  <c r="I585" i="8"/>
  <c r="G585" i="8"/>
  <c r="I584" i="8"/>
  <c r="G584" i="8"/>
  <c r="I583" i="8"/>
  <c r="G583" i="8"/>
  <c r="I582" i="8"/>
  <c r="G582" i="8"/>
  <c r="I581" i="8"/>
  <c r="G581" i="8"/>
  <c r="I580" i="8"/>
  <c r="G580" i="8"/>
  <c r="I579" i="8"/>
  <c r="G579" i="8"/>
  <c r="I578" i="8"/>
  <c r="G578" i="8"/>
  <c r="G577" i="8" s="1"/>
  <c r="I576" i="8"/>
  <c r="G576" i="8"/>
  <c r="I575" i="8"/>
  <c r="G575" i="8"/>
  <c r="I574" i="8"/>
  <c r="G574" i="8"/>
  <c r="I573" i="8"/>
  <c r="G573" i="8"/>
  <c r="G572" i="8" s="1"/>
  <c r="I570" i="8"/>
  <c r="G570" i="8"/>
  <c r="I569" i="8"/>
  <c r="G569" i="8"/>
  <c r="I568" i="8"/>
  <c r="G568" i="8"/>
  <c r="I566" i="8"/>
  <c r="G566" i="8"/>
  <c r="I565" i="8"/>
  <c r="G565" i="8"/>
  <c r="I563" i="8"/>
  <c r="G563" i="8"/>
  <c r="I562" i="8"/>
  <c r="G562" i="8"/>
  <c r="I561" i="8"/>
  <c r="G561" i="8"/>
  <c r="I560" i="8"/>
  <c r="G560" i="8"/>
  <c r="I559" i="8"/>
  <c r="G559" i="8"/>
  <c r="I558" i="8"/>
  <c r="G558" i="8"/>
  <c r="I557" i="8"/>
  <c r="G557" i="8"/>
  <c r="I556" i="8"/>
  <c r="G556" i="8"/>
  <c r="I555" i="8"/>
  <c r="G555" i="8"/>
  <c r="G554" i="8" s="1"/>
  <c r="I553" i="8"/>
  <c r="G553" i="8"/>
  <c r="I552" i="8"/>
  <c r="G552" i="8"/>
  <c r="I551" i="8"/>
  <c r="G551" i="8"/>
  <c r="I550" i="8"/>
  <c r="G550" i="8"/>
  <c r="I549" i="8"/>
  <c r="G549" i="8"/>
  <c r="I548" i="8"/>
  <c r="G548" i="8"/>
  <c r="I547" i="8"/>
  <c r="G547" i="8"/>
  <c r="I546" i="8"/>
  <c r="G546" i="8"/>
  <c r="I545" i="8"/>
  <c r="G545" i="8"/>
  <c r="I544" i="8"/>
  <c r="G544" i="8"/>
  <c r="I543" i="8"/>
  <c r="G543" i="8"/>
  <c r="I542" i="8"/>
  <c r="G542" i="8"/>
  <c r="I541" i="8"/>
  <c r="G541" i="8"/>
  <c r="I540" i="8"/>
  <c r="G540" i="8"/>
  <c r="I539" i="8"/>
  <c r="G539" i="8"/>
  <c r="I538" i="8"/>
  <c r="G538" i="8"/>
  <c r="I537" i="8"/>
  <c r="G537" i="8"/>
  <c r="I534" i="8"/>
  <c r="G534" i="8"/>
  <c r="I533" i="8"/>
  <c r="G533" i="8"/>
  <c r="I532" i="8"/>
  <c r="G532" i="8"/>
  <c r="I531" i="8"/>
  <c r="G531" i="8"/>
  <c r="I529" i="8"/>
  <c r="I528" i="8" s="1"/>
  <c r="G529" i="8"/>
  <c r="G528" i="8" s="1"/>
  <c r="I527" i="8"/>
  <c r="G527" i="8"/>
  <c r="I526" i="8"/>
  <c r="G526" i="8"/>
  <c r="I525" i="8"/>
  <c r="G525" i="8"/>
  <c r="I524" i="8"/>
  <c r="G524" i="8"/>
  <c r="I523" i="8"/>
  <c r="G523" i="8"/>
  <c r="I522" i="8"/>
  <c r="G522" i="8"/>
  <c r="G521" i="8" s="1"/>
  <c r="I520" i="8"/>
  <c r="G520" i="8"/>
  <c r="I519" i="8"/>
  <c r="G519" i="8"/>
  <c r="I518" i="8"/>
  <c r="G518" i="8"/>
  <c r="I517" i="8"/>
  <c r="G517" i="8"/>
  <c r="I516" i="8"/>
  <c r="G516" i="8"/>
  <c r="I515" i="8"/>
  <c r="G515" i="8"/>
  <c r="I514" i="8"/>
  <c r="G514" i="8"/>
  <c r="I513" i="8"/>
  <c r="G513" i="8"/>
  <c r="I512" i="8"/>
  <c r="G512" i="8"/>
  <c r="I511" i="8"/>
  <c r="G511" i="8"/>
  <c r="I510" i="8"/>
  <c r="G510" i="8"/>
  <c r="I509" i="8"/>
  <c r="G509" i="8"/>
  <c r="I508" i="8"/>
  <c r="G508" i="8"/>
  <c r="I507" i="8"/>
  <c r="G507" i="8"/>
  <c r="I506" i="8"/>
  <c r="G506" i="8"/>
  <c r="I505" i="8"/>
  <c r="G505" i="8"/>
  <c r="I504" i="8"/>
  <c r="G504" i="8"/>
  <c r="I503" i="8"/>
  <c r="G503" i="8"/>
  <c r="I502" i="8"/>
  <c r="G502" i="8"/>
  <c r="I501" i="8"/>
  <c r="G501" i="8"/>
  <c r="I500" i="8"/>
  <c r="G500" i="8"/>
  <c r="I499" i="8"/>
  <c r="G499" i="8"/>
  <c r="G498" i="8" s="1"/>
  <c r="I497" i="8"/>
  <c r="G497" i="8"/>
  <c r="I496" i="8"/>
  <c r="G496" i="8"/>
  <c r="I495" i="8"/>
  <c r="G495" i="8"/>
  <c r="I491" i="8"/>
  <c r="G491" i="8"/>
  <c r="I490" i="8"/>
  <c r="G490" i="8"/>
  <c r="I488" i="8"/>
  <c r="G488" i="8"/>
  <c r="I487" i="8"/>
  <c r="G487" i="8"/>
  <c r="I486" i="8"/>
  <c r="G486" i="8"/>
  <c r="I485" i="8"/>
  <c r="G485" i="8"/>
  <c r="I483" i="8"/>
  <c r="G483" i="8"/>
  <c r="I482" i="8"/>
  <c r="G482" i="8"/>
  <c r="I481" i="8"/>
  <c r="G481" i="8"/>
  <c r="I480" i="8"/>
  <c r="G480" i="8"/>
  <c r="I478" i="8"/>
  <c r="G478" i="8"/>
  <c r="I477" i="8"/>
  <c r="G477" i="8"/>
  <c r="I476" i="8"/>
  <c r="G476" i="8"/>
  <c r="I475" i="8"/>
  <c r="G475" i="8"/>
  <c r="I472" i="8"/>
  <c r="G472" i="8"/>
  <c r="I471" i="8"/>
  <c r="G471" i="8"/>
  <c r="I470" i="8"/>
  <c r="G470" i="8"/>
  <c r="I469" i="8"/>
  <c r="G469" i="8"/>
  <c r="I468" i="8"/>
  <c r="G468" i="8"/>
  <c r="I467" i="8"/>
  <c r="G467" i="8"/>
  <c r="I466" i="8"/>
  <c r="G466" i="8"/>
  <c r="I465" i="8"/>
  <c r="G465" i="8"/>
  <c r="I464" i="8"/>
  <c r="G464" i="8"/>
  <c r="G463" i="8" s="1"/>
  <c r="I462" i="8"/>
  <c r="G462" i="8"/>
  <c r="I461" i="8"/>
  <c r="G461" i="8"/>
  <c r="I460" i="8"/>
  <c r="G460" i="8"/>
  <c r="I459" i="8"/>
  <c r="G459" i="8"/>
  <c r="I458" i="8"/>
  <c r="G458" i="8"/>
  <c r="I456" i="8"/>
  <c r="G456" i="8"/>
  <c r="I455" i="8"/>
  <c r="G455" i="8"/>
  <c r="I454" i="8"/>
  <c r="G454" i="8"/>
  <c r="I453" i="8"/>
  <c r="G453" i="8"/>
  <c r="I452" i="8"/>
  <c r="G452" i="8"/>
  <c r="I451" i="8"/>
  <c r="G451" i="8"/>
  <c r="I450" i="8"/>
  <c r="G450" i="8"/>
  <c r="I449" i="8"/>
  <c r="G449" i="8"/>
  <c r="I448" i="8"/>
  <c r="G448" i="8"/>
  <c r="I447" i="8"/>
  <c r="G447" i="8"/>
  <c r="I446" i="8"/>
  <c r="G446" i="8"/>
  <c r="I445" i="8"/>
  <c r="G445" i="8"/>
  <c r="I444" i="8"/>
  <c r="G444" i="8"/>
  <c r="I443" i="8"/>
  <c r="G443" i="8"/>
  <c r="I442" i="8"/>
  <c r="G442" i="8"/>
  <c r="I441" i="8"/>
  <c r="G441" i="8"/>
  <c r="I440" i="8"/>
  <c r="G440" i="8"/>
  <c r="I439" i="8"/>
  <c r="G439" i="8"/>
  <c r="I437" i="8"/>
  <c r="G437" i="8"/>
  <c r="I436" i="8"/>
  <c r="G436" i="8"/>
  <c r="I435" i="8"/>
  <c r="G435" i="8"/>
  <c r="I434" i="8"/>
  <c r="G434" i="8"/>
  <c r="I433" i="8"/>
  <c r="G433" i="8"/>
  <c r="I432" i="8"/>
  <c r="G432" i="8"/>
  <c r="I429" i="8"/>
  <c r="G429" i="8"/>
  <c r="I428" i="8"/>
  <c r="G428" i="8"/>
  <c r="I427" i="8"/>
  <c r="G427" i="8"/>
  <c r="I426" i="8"/>
  <c r="G426" i="8"/>
  <c r="I425" i="8"/>
  <c r="G425" i="8"/>
  <c r="I424" i="8"/>
  <c r="G424" i="8"/>
  <c r="I423" i="8"/>
  <c r="G423" i="8"/>
  <c r="I422" i="8"/>
  <c r="G422" i="8"/>
  <c r="I421" i="8"/>
  <c r="G421" i="8"/>
  <c r="I420" i="8"/>
  <c r="G420" i="8"/>
  <c r="I419" i="8"/>
  <c r="G419" i="8"/>
  <c r="I418" i="8"/>
  <c r="G418" i="8"/>
  <c r="I413" i="8"/>
  <c r="G413" i="8"/>
  <c r="I412" i="8"/>
  <c r="G412" i="8"/>
  <c r="I407" i="8"/>
  <c r="G407" i="8"/>
  <c r="I406" i="8"/>
  <c r="G406" i="8"/>
  <c r="I405" i="8"/>
  <c r="G405" i="8"/>
  <c r="I404" i="8"/>
  <c r="G404" i="8"/>
  <c r="I403" i="8"/>
  <c r="G403" i="8"/>
  <c r="G402" i="8" s="1"/>
  <c r="I394" i="8"/>
  <c r="G394" i="8"/>
  <c r="I393" i="8"/>
  <c r="G393" i="8"/>
  <c r="I392" i="8"/>
  <c r="G392" i="8"/>
  <c r="I391" i="8"/>
  <c r="G391" i="8"/>
  <c r="I390" i="8"/>
  <c r="G390" i="8"/>
  <c r="I389" i="8"/>
  <c r="G389" i="8"/>
  <c r="I388" i="8"/>
  <c r="G388" i="8"/>
  <c r="I387" i="8"/>
  <c r="G387" i="8"/>
  <c r="I386" i="8"/>
  <c r="G386" i="8"/>
  <c r="I385" i="8"/>
  <c r="G385" i="8"/>
  <c r="I384" i="8"/>
  <c r="G384" i="8"/>
  <c r="I383" i="8"/>
  <c r="G383" i="8"/>
  <c r="I382" i="8"/>
  <c r="G382" i="8"/>
  <c r="I381" i="8"/>
  <c r="G381" i="8"/>
  <c r="I380" i="8"/>
  <c r="G380" i="8"/>
  <c r="I379" i="8"/>
  <c r="G379" i="8"/>
  <c r="I378" i="8"/>
  <c r="G378" i="8"/>
  <c r="I377" i="8"/>
  <c r="G377" i="8"/>
  <c r="I376" i="8"/>
  <c r="G376" i="8"/>
  <c r="I375" i="8"/>
  <c r="G375" i="8"/>
  <c r="I374" i="8"/>
  <c r="G374" i="8"/>
  <c r="I373" i="8"/>
  <c r="G373" i="8"/>
  <c r="I372" i="8"/>
  <c r="G372" i="8"/>
  <c r="I371" i="8"/>
  <c r="G371" i="8"/>
  <c r="I370" i="8"/>
  <c r="G370" i="8"/>
  <c r="I369" i="8"/>
  <c r="G369" i="8"/>
  <c r="I368" i="8"/>
  <c r="G368" i="8"/>
  <c r="I367" i="8"/>
  <c r="G367" i="8"/>
  <c r="I366" i="8"/>
  <c r="G366" i="8"/>
  <c r="I361" i="8"/>
  <c r="G361" i="8"/>
  <c r="I360" i="8"/>
  <c r="G360" i="8"/>
  <c r="I359" i="8"/>
  <c r="G359" i="8"/>
  <c r="I358" i="8"/>
  <c r="G358" i="8"/>
  <c r="I357" i="8"/>
  <c r="G357" i="8"/>
  <c r="I356" i="8"/>
  <c r="G356" i="8"/>
  <c r="I355" i="8"/>
  <c r="G355" i="8"/>
  <c r="I354" i="8"/>
  <c r="G354" i="8"/>
  <c r="I353" i="8"/>
  <c r="G353" i="8"/>
  <c r="I352" i="8"/>
  <c r="G352" i="8"/>
  <c r="I351" i="8"/>
  <c r="G351" i="8"/>
  <c r="I350" i="8"/>
  <c r="G350" i="8"/>
  <c r="I349" i="8"/>
  <c r="G349" i="8"/>
  <c r="G348" i="8" s="1"/>
  <c r="I345" i="8"/>
  <c r="G345" i="8"/>
  <c r="I344" i="8"/>
  <c r="G344" i="8"/>
  <c r="I343" i="8"/>
  <c r="G343" i="8"/>
  <c r="I342" i="8"/>
  <c r="G342" i="8"/>
  <c r="I341" i="8"/>
  <c r="G341" i="8"/>
  <c r="I338" i="8"/>
  <c r="G338" i="8"/>
  <c r="I337" i="8"/>
  <c r="G337" i="8"/>
  <c r="I336" i="8"/>
  <c r="G336" i="8"/>
  <c r="G335" i="8" s="1"/>
  <c r="I334" i="8"/>
  <c r="G334" i="8"/>
  <c r="I333" i="8"/>
  <c r="G333" i="8"/>
  <c r="G332" i="8" s="1"/>
  <c r="I330" i="8"/>
  <c r="G330" i="8"/>
  <c r="I329" i="8"/>
  <c r="G329" i="8"/>
  <c r="I328" i="8"/>
  <c r="G328" i="8"/>
  <c r="I327" i="8"/>
  <c r="G327" i="8"/>
  <c r="I326" i="8"/>
  <c r="G326" i="8"/>
  <c r="I325" i="8"/>
  <c r="G325" i="8"/>
  <c r="I324" i="8"/>
  <c r="G324" i="8"/>
  <c r="I323" i="8"/>
  <c r="G323" i="8"/>
  <c r="G322" i="8" s="1"/>
  <c r="I321" i="8"/>
  <c r="G321" i="8"/>
  <c r="I320" i="8"/>
  <c r="G320" i="8"/>
  <c r="I319" i="8"/>
  <c r="G319" i="8"/>
  <c r="I318" i="8"/>
  <c r="G318" i="8"/>
  <c r="I317" i="8"/>
  <c r="G317" i="8"/>
  <c r="I313" i="8"/>
  <c r="G313" i="8"/>
  <c r="I312" i="8"/>
  <c r="G312" i="8"/>
  <c r="I311" i="8"/>
  <c r="G311" i="8"/>
  <c r="I310" i="8"/>
  <c r="G310" i="8"/>
  <c r="I309" i="8"/>
  <c r="G309" i="8"/>
  <c r="I308" i="8"/>
  <c r="G308" i="8"/>
  <c r="I307" i="8"/>
  <c r="G307" i="8"/>
  <c r="I306" i="8"/>
  <c r="G306" i="8"/>
  <c r="I305" i="8"/>
  <c r="G305" i="8"/>
  <c r="I304" i="8"/>
  <c r="G304" i="8"/>
  <c r="I303" i="8"/>
  <c r="G303" i="8"/>
  <c r="I302" i="8"/>
  <c r="G302" i="8"/>
  <c r="I301" i="8"/>
  <c r="G301" i="8"/>
  <c r="I300" i="8"/>
  <c r="G300" i="8"/>
  <c r="I299" i="8"/>
  <c r="G299" i="8"/>
  <c r="I298" i="8"/>
  <c r="G298" i="8"/>
  <c r="I297" i="8"/>
  <c r="G297" i="8"/>
  <c r="I296" i="8"/>
  <c r="G296" i="8"/>
  <c r="I295" i="8"/>
  <c r="G295" i="8"/>
  <c r="I294" i="8"/>
  <c r="G294" i="8"/>
  <c r="I293" i="8"/>
  <c r="G293" i="8"/>
  <c r="I292" i="8"/>
  <c r="G292" i="8"/>
  <c r="I291" i="8"/>
  <c r="G291" i="8"/>
  <c r="I290" i="8"/>
  <c r="G290" i="8"/>
  <c r="I289" i="8"/>
  <c r="G289" i="8"/>
  <c r="I288" i="8"/>
  <c r="G288" i="8"/>
  <c r="I287" i="8"/>
  <c r="G287" i="8"/>
  <c r="I286" i="8"/>
  <c r="G286" i="8"/>
  <c r="I285" i="8"/>
  <c r="G285" i="8"/>
  <c r="I284" i="8"/>
  <c r="G284" i="8"/>
  <c r="I283" i="8"/>
  <c r="G283" i="8"/>
  <c r="I282" i="8"/>
  <c r="G282" i="8"/>
  <c r="I281" i="8"/>
  <c r="G281" i="8"/>
  <c r="I280" i="8"/>
  <c r="G280" i="8"/>
  <c r="I279" i="8"/>
  <c r="G279" i="8"/>
  <c r="I278" i="8"/>
  <c r="G278" i="8"/>
  <c r="I276" i="8"/>
  <c r="G276" i="8"/>
  <c r="I275" i="8"/>
  <c r="G275" i="8"/>
  <c r="I274" i="8"/>
  <c r="G274" i="8"/>
  <c r="I273" i="8"/>
  <c r="G273" i="8"/>
  <c r="I272" i="8"/>
  <c r="G272" i="8"/>
  <c r="I271" i="8"/>
  <c r="G271" i="8"/>
  <c r="I270" i="8"/>
  <c r="G270" i="8"/>
  <c r="I269" i="8"/>
  <c r="G269" i="8"/>
  <c r="I267" i="8"/>
  <c r="G267" i="8"/>
  <c r="I265" i="8"/>
  <c r="G265" i="8"/>
  <c r="I264" i="8"/>
  <c r="G264" i="8"/>
  <c r="I263" i="8"/>
  <c r="G263" i="8"/>
  <c r="I262" i="8"/>
  <c r="G262" i="8"/>
  <c r="I261" i="8"/>
  <c r="G261" i="8"/>
  <c r="I256" i="8"/>
  <c r="G256" i="8"/>
  <c r="I255" i="8"/>
  <c r="G255" i="8"/>
  <c r="I254" i="8"/>
  <c r="G254" i="8"/>
  <c r="I253" i="8"/>
  <c r="G253" i="8"/>
  <c r="I252" i="8"/>
  <c r="G252" i="8"/>
  <c r="I251" i="8"/>
  <c r="G251" i="8"/>
  <c r="I250" i="8"/>
  <c r="G250" i="8"/>
  <c r="G249" i="8" s="1"/>
  <c r="I246" i="8"/>
  <c r="G246" i="8"/>
  <c r="I245" i="8"/>
  <c r="G245" i="8"/>
  <c r="I244" i="8"/>
  <c r="G244" i="8"/>
  <c r="I243" i="8"/>
  <c r="G243" i="8"/>
  <c r="G242" i="8" s="1"/>
  <c r="I241" i="8"/>
  <c r="G241" i="8"/>
  <c r="I240" i="8"/>
  <c r="G240" i="8"/>
  <c r="I239" i="8"/>
  <c r="G239" i="8"/>
  <c r="I236" i="8"/>
  <c r="G236" i="8"/>
  <c r="I235" i="8"/>
  <c r="G235" i="8"/>
  <c r="I234" i="8"/>
  <c r="G234" i="8"/>
  <c r="I233" i="8"/>
  <c r="G233" i="8"/>
  <c r="I232" i="8"/>
  <c r="G232" i="8"/>
  <c r="I231" i="8"/>
  <c r="G231" i="8"/>
  <c r="I230" i="8"/>
  <c r="G230" i="8"/>
  <c r="I229" i="8"/>
  <c r="G229" i="8"/>
  <c r="I228" i="8"/>
  <c r="G228" i="8"/>
  <c r="I227" i="8"/>
  <c r="G227" i="8"/>
  <c r="I225" i="8"/>
  <c r="G225" i="8"/>
  <c r="I224" i="8"/>
  <c r="G224" i="8"/>
  <c r="I223" i="8"/>
  <c r="G223" i="8"/>
  <c r="G222" i="8" s="1"/>
  <c r="I221" i="8"/>
  <c r="G221" i="8"/>
  <c r="I220" i="8"/>
  <c r="G220" i="8"/>
  <c r="I219" i="8"/>
  <c r="G219" i="8"/>
  <c r="I217" i="8"/>
  <c r="I216" i="8" s="1"/>
  <c r="G217" i="8"/>
  <c r="G216" i="8" s="1"/>
  <c r="I215" i="8"/>
  <c r="G215" i="8"/>
  <c r="I214" i="8"/>
  <c r="G214" i="8"/>
  <c r="I213" i="8"/>
  <c r="G213" i="8"/>
  <c r="I211" i="8"/>
  <c r="G211" i="8"/>
  <c r="I209" i="8"/>
  <c r="G209" i="8"/>
  <c r="I208" i="8"/>
  <c r="G208" i="8"/>
  <c r="I207" i="8"/>
  <c r="G207" i="8"/>
  <c r="I206" i="8"/>
  <c r="G206" i="8"/>
  <c r="I205" i="8"/>
  <c r="G205" i="8"/>
  <c r="I204" i="8"/>
  <c r="G204" i="8"/>
  <c r="I203" i="8"/>
  <c r="G203" i="8"/>
  <c r="I202" i="8"/>
  <c r="G202" i="8"/>
  <c r="I201" i="8"/>
  <c r="G201" i="8"/>
  <c r="I200" i="8"/>
  <c r="G200" i="8"/>
  <c r="I199" i="8"/>
  <c r="G199" i="8"/>
  <c r="I198" i="8"/>
  <c r="G198" i="8"/>
  <c r="G197" i="8" s="1"/>
  <c r="I196" i="8"/>
  <c r="G196" i="8"/>
  <c r="I195" i="8"/>
  <c r="G195" i="8"/>
  <c r="I194" i="8"/>
  <c r="G194" i="8"/>
  <c r="I193" i="8"/>
  <c r="G193" i="8"/>
  <c r="G192" i="8" s="1"/>
  <c r="I191" i="8"/>
  <c r="I190" i="8" s="1"/>
  <c r="G191" i="8"/>
  <c r="G190" i="8" s="1"/>
  <c r="I184" i="8"/>
  <c r="G184" i="8"/>
  <c r="I183" i="8"/>
  <c r="G183" i="8"/>
  <c r="I182" i="8"/>
  <c r="G182" i="8"/>
  <c r="I181" i="8"/>
  <c r="G181" i="8"/>
  <c r="I180" i="8"/>
  <c r="G180" i="8"/>
  <c r="I179" i="8"/>
  <c r="G179" i="8"/>
  <c r="I178" i="8"/>
  <c r="G178" i="8"/>
  <c r="I177" i="8"/>
  <c r="G177" i="8"/>
  <c r="I176" i="8"/>
  <c r="G176" i="8"/>
  <c r="I175" i="8"/>
  <c r="G175" i="8"/>
  <c r="I174" i="8"/>
  <c r="G174" i="8"/>
  <c r="I173" i="8"/>
  <c r="G173" i="8"/>
  <c r="I172" i="8"/>
  <c r="G172" i="8"/>
  <c r="G171" i="8" s="1"/>
  <c r="I169" i="8"/>
  <c r="G169" i="8"/>
  <c r="I168" i="8"/>
  <c r="G168" i="8"/>
  <c r="I167" i="8"/>
  <c r="G167" i="8"/>
  <c r="I166" i="8"/>
  <c r="G166" i="8"/>
  <c r="I165" i="8"/>
  <c r="G165" i="8"/>
  <c r="I164" i="8"/>
  <c r="G164" i="8"/>
  <c r="I163" i="8"/>
  <c r="G163" i="8"/>
  <c r="I162" i="8"/>
  <c r="G162" i="8"/>
  <c r="I161" i="8"/>
  <c r="G161" i="8"/>
  <c r="I160" i="8"/>
  <c r="G160" i="8"/>
  <c r="I159" i="8"/>
  <c r="G159" i="8"/>
  <c r="I158" i="8"/>
  <c r="G158" i="8"/>
  <c r="I157" i="8"/>
  <c r="G157" i="8"/>
  <c r="I156" i="8"/>
  <c r="G156" i="8"/>
  <c r="I155" i="8"/>
  <c r="G155" i="8"/>
  <c r="I154" i="8"/>
  <c r="G154" i="8"/>
  <c r="G153" i="8" s="1"/>
  <c r="I152" i="8"/>
  <c r="G152" i="8"/>
  <c r="I149" i="8"/>
  <c r="G149" i="8"/>
  <c r="I148" i="8"/>
  <c r="G148" i="8"/>
  <c r="I147" i="8"/>
  <c r="G147" i="8"/>
  <c r="I146" i="8"/>
  <c r="G146" i="8"/>
  <c r="I145" i="8"/>
  <c r="G145" i="8"/>
  <c r="I144" i="8"/>
  <c r="G144" i="8"/>
  <c r="I143" i="8"/>
  <c r="G143" i="8"/>
  <c r="I142" i="8"/>
  <c r="G142" i="8"/>
  <c r="I141" i="8"/>
  <c r="G141" i="8"/>
  <c r="I140" i="8"/>
  <c r="G140" i="8"/>
  <c r="I139" i="8"/>
  <c r="G139" i="8"/>
  <c r="I138" i="8"/>
  <c r="G138" i="8"/>
  <c r="I137" i="8"/>
  <c r="G137" i="8"/>
  <c r="I136" i="8"/>
  <c r="G136" i="8"/>
  <c r="I134" i="8"/>
  <c r="I133" i="8" s="1"/>
  <c r="G134" i="8"/>
  <c r="G133" i="8" s="1"/>
  <c r="I132" i="8"/>
  <c r="G132" i="8"/>
  <c r="I131" i="8"/>
  <c r="G131" i="8"/>
  <c r="I130" i="8"/>
  <c r="G130" i="8"/>
  <c r="I128" i="8"/>
  <c r="G128" i="8"/>
  <c r="I127" i="8"/>
  <c r="G127" i="8"/>
  <c r="I126" i="8"/>
  <c r="G126" i="8"/>
  <c r="I125" i="8"/>
  <c r="G125" i="8"/>
  <c r="I123" i="8"/>
  <c r="G123" i="8"/>
  <c r="I121" i="8"/>
  <c r="G121" i="8"/>
  <c r="I120" i="8"/>
  <c r="G120" i="8"/>
  <c r="I119" i="8"/>
  <c r="G119" i="8"/>
  <c r="I117" i="8"/>
  <c r="G117" i="8"/>
  <c r="I116" i="8"/>
  <c r="G116" i="8"/>
  <c r="I115" i="8"/>
  <c r="G115" i="8"/>
  <c r="I114" i="8"/>
  <c r="G114" i="8"/>
  <c r="I113" i="8"/>
  <c r="G113" i="8"/>
  <c r="I112" i="8"/>
  <c r="G112" i="8"/>
  <c r="I110" i="8"/>
  <c r="G110" i="8"/>
  <c r="I109" i="8"/>
  <c r="G109" i="8"/>
  <c r="I108" i="8"/>
  <c r="G108" i="8"/>
  <c r="I107" i="8"/>
  <c r="G107" i="8"/>
  <c r="I106" i="8"/>
  <c r="G106" i="8"/>
  <c r="G105" i="8" s="1"/>
  <c r="I103" i="8"/>
  <c r="G103" i="8"/>
  <c r="I102" i="8"/>
  <c r="G102" i="8"/>
  <c r="I101" i="8"/>
  <c r="G101" i="8"/>
  <c r="I100" i="8"/>
  <c r="G100" i="8"/>
  <c r="I99" i="8"/>
  <c r="G99" i="8"/>
  <c r="I98" i="8"/>
  <c r="G98" i="8"/>
  <c r="I97" i="8"/>
  <c r="G97" i="8"/>
  <c r="I96" i="8"/>
  <c r="G96" i="8"/>
  <c r="I95" i="8"/>
  <c r="G95" i="8"/>
  <c r="I94" i="8"/>
  <c r="G94" i="8"/>
  <c r="I93" i="8"/>
  <c r="G93" i="8"/>
  <c r="I92" i="8"/>
  <c r="G92" i="8"/>
  <c r="I91" i="8"/>
  <c r="G91" i="8"/>
  <c r="I90" i="8"/>
  <c r="G90" i="8"/>
  <c r="G89" i="8" s="1"/>
  <c r="I86" i="8"/>
  <c r="G86" i="8"/>
  <c r="I85" i="8"/>
  <c r="G85" i="8"/>
  <c r="I84" i="8"/>
  <c r="G84" i="8"/>
  <c r="I83" i="8"/>
  <c r="G83" i="8"/>
  <c r="I82" i="8"/>
  <c r="G82" i="8"/>
  <c r="I81" i="8"/>
  <c r="G81" i="8"/>
  <c r="G80" i="8" s="1"/>
  <c r="I79" i="8"/>
  <c r="G79" i="8"/>
  <c r="I78" i="8"/>
  <c r="G78" i="8"/>
  <c r="G77" i="8" s="1"/>
  <c r="I76" i="8"/>
  <c r="G76" i="8"/>
  <c r="I75" i="8"/>
  <c r="G75" i="8"/>
  <c r="I74" i="8"/>
  <c r="G74" i="8"/>
  <c r="I73" i="8"/>
  <c r="G73" i="8"/>
  <c r="I72" i="8"/>
  <c r="G72" i="8"/>
  <c r="I71" i="8"/>
  <c r="G71" i="8"/>
  <c r="I70" i="8"/>
  <c r="G70" i="8"/>
  <c r="I69" i="8"/>
  <c r="G69" i="8"/>
  <c r="I68" i="8"/>
  <c r="G68" i="8"/>
  <c r="I67" i="8"/>
  <c r="G67" i="8"/>
  <c r="I66" i="8"/>
  <c r="G66" i="8"/>
  <c r="I65" i="8"/>
  <c r="G65" i="8"/>
  <c r="I64" i="8"/>
  <c r="G64" i="8"/>
  <c r="I63" i="8"/>
  <c r="G63" i="8"/>
  <c r="I62" i="8"/>
  <c r="G62" i="8"/>
  <c r="I59" i="8"/>
  <c r="I58" i="8" s="1"/>
  <c r="G59" i="8"/>
  <c r="G58" i="8" s="1"/>
  <c r="I57" i="8"/>
  <c r="G57" i="8"/>
  <c r="I56" i="8"/>
  <c r="G56" i="8"/>
  <c r="I55" i="8"/>
  <c r="G55" i="8"/>
  <c r="I52" i="8"/>
  <c r="G52" i="8"/>
  <c r="I51" i="8"/>
  <c r="G51" i="8"/>
  <c r="I50" i="8"/>
  <c r="G50" i="8"/>
  <c r="I49" i="8"/>
  <c r="G49" i="8"/>
  <c r="I48" i="8"/>
  <c r="G48" i="8"/>
  <c r="G47" i="8" s="1"/>
  <c r="I46" i="8"/>
  <c r="G46" i="8"/>
  <c r="I45" i="8"/>
  <c r="G45" i="8"/>
  <c r="I44" i="8"/>
  <c r="G44" i="8"/>
  <c r="I43" i="8"/>
  <c r="G43" i="8"/>
  <c r="I42" i="8"/>
  <c r="G42" i="8"/>
  <c r="I41" i="8"/>
  <c r="G41" i="8"/>
  <c r="G40" i="8" s="1"/>
  <c r="I39" i="8"/>
  <c r="G39" i="8"/>
  <c r="I38" i="8"/>
  <c r="G38" i="8"/>
  <c r="I37" i="8"/>
  <c r="G37" i="8"/>
  <c r="I36" i="8"/>
  <c r="G36" i="8"/>
  <c r="I35" i="8"/>
  <c r="G35" i="8"/>
  <c r="I34" i="8"/>
  <c r="G34" i="8"/>
  <c r="G33" i="8" s="1"/>
  <c r="I32" i="8"/>
  <c r="G32" i="8"/>
  <c r="I31" i="8"/>
  <c r="G31" i="8"/>
  <c r="G30" i="8" s="1"/>
  <c r="I28" i="8"/>
  <c r="G28" i="8"/>
  <c r="I27" i="8"/>
  <c r="G27" i="8"/>
  <c r="I26" i="8"/>
  <c r="G26" i="8"/>
  <c r="I24" i="8"/>
  <c r="G24" i="8"/>
  <c r="I23" i="8"/>
  <c r="G23" i="8"/>
  <c r="F993" i="8"/>
  <c r="F992" i="8" s="1"/>
  <c r="F991" i="8"/>
  <c r="BY991" i="8" s="1"/>
  <c r="F990" i="8"/>
  <c r="F988" i="8"/>
  <c r="F987" i="8"/>
  <c r="F985" i="8"/>
  <c r="F984" i="8" s="1"/>
  <c r="F983" i="8"/>
  <c r="F982" i="8" s="1"/>
  <c r="F981" i="8"/>
  <c r="F980" i="8" s="1"/>
  <c r="F979" i="8"/>
  <c r="BY979" i="8" s="1"/>
  <c r="F978" i="8"/>
  <c r="BY978" i="8" s="1"/>
  <c r="F977" i="8"/>
  <c r="BY977" i="8" s="1"/>
  <c r="F976" i="8"/>
  <c r="F975" i="8"/>
  <c r="F973" i="8"/>
  <c r="BY973" i="8" s="1"/>
  <c r="F972" i="8"/>
  <c r="BY972" i="8" s="1"/>
  <c r="F971" i="8"/>
  <c r="BY971" i="8" s="1"/>
  <c r="F970" i="8"/>
  <c r="BY970" i="8" s="1"/>
  <c r="F969" i="8"/>
  <c r="F967" i="8"/>
  <c r="F966" i="8" s="1"/>
  <c r="F965" i="8"/>
  <c r="F964" i="8"/>
  <c r="BY964" i="8" s="1"/>
  <c r="F963" i="8"/>
  <c r="BY963" i="8" s="1"/>
  <c r="F962" i="8"/>
  <c r="F959" i="8"/>
  <c r="BY959" i="8" s="1"/>
  <c r="F958" i="8"/>
  <c r="BY958" i="8" s="1"/>
  <c r="F957" i="8"/>
  <c r="BY957" i="8" s="1"/>
  <c r="F956" i="8"/>
  <c r="BY956" i="8" s="1"/>
  <c r="F955" i="8"/>
  <c r="BY955" i="8" s="1"/>
  <c r="F954" i="8"/>
  <c r="BY954" i="8" s="1"/>
  <c r="F953" i="8"/>
  <c r="BY953" i="8" s="1"/>
  <c r="F952" i="8"/>
  <c r="F950" i="8"/>
  <c r="F949" i="8" s="1"/>
  <c r="F947" i="8"/>
  <c r="BY947" i="8" s="1"/>
  <c r="F946" i="8"/>
  <c r="BY946" i="8" s="1"/>
  <c r="F945" i="8"/>
  <c r="F943" i="8"/>
  <c r="F942" i="8"/>
  <c r="F940" i="8"/>
  <c r="F939" i="8" s="1"/>
  <c r="F937" i="8"/>
  <c r="BY937" i="8" s="1"/>
  <c r="F936" i="8"/>
  <c r="BY936" i="8" s="1"/>
  <c r="F935" i="8"/>
  <c r="F933" i="8"/>
  <c r="BY933" i="8" s="1"/>
  <c r="F932" i="8"/>
  <c r="BY932" i="8" s="1"/>
  <c r="F931" i="8"/>
  <c r="BY931" i="8" s="1"/>
  <c r="F930" i="8"/>
  <c r="BY930" i="8" s="1"/>
  <c r="F929" i="8"/>
  <c r="BY929" i="8" s="1"/>
  <c r="F928" i="8"/>
  <c r="BY928" i="8" s="1"/>
  <c r="F927" i="8"/>
  <c r="BY927" i="8" s="1"/>
  <c r="F926" i="8"/>
  <c r="BY926" i="8" s="1"/>
  <c r="F925" i="8"/>
  <c r="BY925" i="8" s="1"/>
  <c r="F924" i="8"/>
  <c r="BY924" i="8" s="1"/>
  <c r="F923" i="8"/>
  <c r="BY923" i="8" s="1"/>
  <c r="F922" i="8"/>
  <c r="BY922" i="8" s="1"/>
  <c r="F921" i="8"/>
  <c r="BY921" i="8" s="1"/>
  <c r="F920" i="8"/>
  <c r="F918" i="8"/>
  <c r="BY918" i="8" s="1"/>
  <c r="F917" i="8"/>
  <c r="BY917" i="8" s="1"/>
  <c r="F916" i="8"/>
  <c r="BY916" i="8" s="1"/>
  <c r="F915" i="8"/>
  <c r="BY915" i="8" s="1"/>
  <c r="F914" i="8"/>
  <c r="BY914" i="8" s="1"/>
  <c r="F913" i="8"/>
  <c r="BY913" i="8" s="1"/>
  <c r="F912" i="8"/>
  <c r="BY912" i="8" s="1"/>
  <c r="F911" i="8"/>
  <c r="BY911" i="8" s="1"/>
  <c r="F910" i="8"/>
  <c r="BY910" i="8" s="1"/>
  <c r="F909" i="8"/>
  <c r="BY909" i="8" s="1"/>
  <c r="F908" i="8"/>
  <c r="BY908" i="8" s="1"/>
  <c r="F907" i="8"/>
  <c r="BY907" i="8" s="1"/>
  <c r="F906" i="8"/>
  <c r="F903" i="8"/>
  <c r="BY903" i="8" s="1"/>
  <c r="F902" i="8"/>
  <c r="BY902" i="8" s="1"/>
  <c r="F901" i="8"/>
  <c r="BY901" i="8" s="1"/>
  <c r="F900" i="8"/>
  <c r="BY900" i="8" s="1"/>
  <c r="F899" i="8"/>
  <c r="BY899" i="8" s="1"/>
  <c r="F898" i="8"/>
  <c r="BY898" i="8" s="1"/>
  <c r="F897" i="8"/>
  <c r="BY897" i="8" s="1"/>
  <c r="F896" i="8"/>
  <c r="BY896" i="8" s="1"/>
  <c r="F895" i="8"/>
  <c r="BY895" i="8" s="1"/>
  <c r="F894" i="8"/>
  <c r="BY894" i="8" s="1"/>
  <c r="F893" i="8"/>
  <c r="BY893" i="8" s="1"/>
  <c r="F892" i="8"/>
  <c r="BY892" i="8" s="1"/>
  <c r="F891" i="8"/>
  <c r="BY891" i="8" s="1"/>
  <c r="F890" i="8"/>
  <c r="BY890" i="8" s="1"/>
  <c r="F889" i="8"/>
  <c r="BY889" i="8" s="1"/>
  <c r="F888" i="8"/>
  <c r="BY888" i="8" s="1"/>
  <c r="F887" i="8"/>
  <c r="BY887" i="8" s="1"/>
  <c r="F886" i="8"/>
  <c r="F884" i="8"/>
  <c r="BY884" i="8" s="1"/>
  <c r="F883" i="8"/>
  <c r="F881" i="8"/>
  <c r="F880" i="8"/>
  <c r="F877" i="8"/>
  <c r="BY877" i="8" s="1"/>
  <c r="F876" i="8"/>
  <c r="BY876" i="8" s="1"/>
  <c r="F875" i="8"/>
  <c r="BY875" i="8" s="1"/>
  <c r="F874" i="8"/>
  <c r="BY874" i="8" s="1"/>
  <c r="F873" i="8"/>
  <c r="BY873" i="8" s="1"/>
  <c r="F872" i="8"/>
  <c r="F870" i="8"/>
  <c r="BY870" i="8" s="1"/>
  <c r="F869" i="8"/>
  <c r="F867" i="8"/>
  <c r="F866" i="8" s="1"/>
  <c r="F864" i="8"/>
  <c r="BY864" i="8" s="1"/>
  <c r="F863" i="8"/>
  <c r="BY863" i="8" s="1"/>
  <c r="F862" i="8"/>
  <c r="BY862" i="8" s="1"/>
  <c r="F861" i="8"/>
  <c r="F859" i="8"/>
  <c r="F858" i="8" s="1"/>
  <c r="F857" i="8"/>
  <c r="BY857" i="8" s="1"/>
  <c r="F856" i="8"/>
  <c r="BY856" i="8" s="1"/>
  <c r="F855" i="8"/>
  <c r="BY855" i="8" s="1"/>
  <c r="F854" i="8"/>
  <c r="BY854" i="8" s="1"/>
  <c r="F853" i="8"/>
  <c r="BY853" i="8" s="1"/>
  <c r="F852" i="8"/>
  <c r="BY852" i="8" s="1"/>
  <c r="F851" i="8"/>
  <c r="BY851" i="8" s="1"/>
  <c r="F850" i="8"/>
  <c r="BY850" i="8" s="1"/>
  <c r="F849" i="8"/>
  <c r="F847" i="8"/>
  <c r="BY847" i="8" s="1"/>
  <c r="F846" i="8"/>
  <c r="BY846" i="8" s="1"/>
  <c r="F845" i="8"/>
  <c r="BY845" i="8" s="1"/>
  <c r="F844" i="8"/>
  <c r="F842" i="8"/>
  <c r="F841" i="8" s="1"/>
  <c r="F840" i="8"/>
  <c r="F839" i="8" s="1"/>
  <c r="F838" i="8"/>
  <c r="F837" i="8" s="1"/>
  <c r="F836" i="8"/>
  <c r="F835" i="8" s="1"/>
  <c r="F834" i="8"/>
  <c r="BY834" i="8" s="1"/>
  <c r="F833" i="8"/>
  <c r="BY833" i="8" s="1"/>
  <c r="F832" i="8"/>
  <c r="BY832" i="8" s="1"/>
  <c r="F831" i="8"/>
  <c r="F829" i="8"/>
  <c r="BY829" i="8" s="1"/>
  <c r="F828" i="8"/>
  <c r="BY828" i="8" s="1"/>
  <c r="F827" i="8"/>
  <c r="BY827" i="8" s="1"/>
  <c r="F826" i="8"/>
  <c r="BY826" i="8" s="1"/>
  <c r="F825" i="8"/>
  <c r="BY825" i="8" s="1"/>
  <c r="F824" i="8"/>
  <c r="BY824" i="8" s="1"/>
  <c r="F823" i="8"/>
  <c r="BY823" i="8" s="1"/>
  <c r="F822" i="8"/>
  <c r="BY822" i="8" s="1"/>
  <c r="F821" i="8"/>
  <c r="BY821" i="8" s="1"/>
  <c r="F820" i="8"/>
  <c r="BY820" i="8" s="1"/>
  <c r="F819" i="8"/>
  <c r="BY819" i="8" s="1"/>
  <c r="F818" i="8"/>
  <c r="BY818" i="8" s="1"/>
  <c r="F817" i="8"/>
  <c r="F815" i="8"/>
  <c r="BY815" i="8" s="1"/>
  <c r="F814" i="8"/>
  <c r="BY814" i="8" s="1"/>
  <c r="F813" i="8"/>
  <c r="BY813" i="8" s="1"/>
  <c r="F812" i="8"/>
  <c r="F810" i="8"/>
  <c r="F809" i="8" s="1"/>
  <c r="F808" i="8"/>
  <c r="F807" i="8" s="1"/>
  <c r="F806" i="8"/>
  <c r="F805" i="8" s="1"/>
  <c r="F804" i="8"/>
  <c r="BY804" i="8" s="1"/>
  <c r="F803" i="8"/>
  <c r="F798" i="8"/>
  <c r="F797" i="8" s="1"/>
  <c r="F796" i="8"/>
  <c r="BY796" i="8" s="1"/>
  <c r="F795" i="8"/>
  <c r="BY795" i="8" s="1"/>
  <c r="F794" i="8"/>
  <c r="BY794" i="8" s="1"/>
  <c r="F793" i="8"/>
  <c r="F790" i="8"/>
  <c r="F789" i="8" s="1"/>
  <c r="F788" i="8"/>
  <c r="F787" i="8" s="1"/>
  <c r="F785" i="8"/>
  <c r="F784" i="8" s="1"/>
  <c r="F783" i="8"/>
  <c r="BY783" i="8" s="1"/>
  <c r="F782" i="8"/>
  <c r="BY782" i="8" s="1"/>
  <c r="F781" i="8"/>
  <c r="BY781" i="8" s="1"/>
  <c r="F780" i="8"/>
  <c r="BY780" i="8" s="1"/>
  <c r="F779" i="8"/>
  <c r="BY779" i="8" s="1"/>
  <c r="F778" i="8"/>
  <c r="BY778" i="8" s="1"/>
  <c r="F777" i="8"/>
  <c r="F775" i="8"/>
  <c r="F774" i="8" s="1"/>
  <c r="F773" i="8"/>
  <c r="F772" i="8" s="1"/>
  <c r="F771" i="8"/>
  <c r="BY771" i="8" s="1"/>
  <c r="F770" i="8"/>
  <c r="BY770" i="8" s="1"/>
  <c r="F769" i="8"/>
  <c r="BY769" i="8" s="1"/>
  <c r="F768" i="8"/>
  <c r="BY768" i="8" s="1"/>
  <c r="F767" i="8"/>
  <c r="BY767" i="8" s="1"/>
  <c r="F766" i="8"/>
  <c r="BY766" i="8" s="1"/>
  <c r="F765" i="8"/>
  <c r="BY765" i="8" s="1"/>
  <c r="F764" i="8"/>
  <c r="BY764" i="8" s="1"/>
  <c r="F763" i="8"/>
  <c r="BY763" i="8" s="1"/>
  <c r="F762" i="8"/>
  <c r="F759" i="8"/>
  <c r="F758" i="8" s="1"/>
  <c r="F757" i="8"/>
  <c r="BY757" i="8" s="1"/>
  <c r="F756" i="8"/>
  <c r="F753" i="8"/>
  <c r="BY753" i="8" s="1"/>
  <c r="F752" i="8"/>
  <c r="BY752" i="8" s="1"/>
  <c r="F751" i="8"/>
  <c r="BY751" i="8" s="1"/>
  <c r="F750" i="8"/>
  <c r="BY750" i="8" s="1"/>
  <c r="F749" i="8"/>
  <c r="BY749" i="8" s="1"/>
  <c r="F748" i="8"/>
  <c r="F742" i="8"/>
  <c r="BY742" i="8" s="1"/>
  <c r="F741" i="8"/>
  <c r="BY741" i="8" s="1"/>
  <c r="F740" i="8"/>
  <c r="BY740" i="8" s="1"/>
  <c r="F739" i="8"/>
  <c r="BY739" i="8" s="1"/>
  <c r="F738" i="8"/>
  <c r="BY738" i="8" s="1"/>
  <c r="F737" i="8"/>
  <c r="BY737" i="8" s="1"/>
  <c r="F736" i="8"/>
  <c r="BY736" i="8" s="1"/>
  <c r="F735" i="8"/>
  <c r="BY735" i="8" s="1"/>
  <c r="F734" i="8"/>
  <c r="BY734" i="8" s="1"/>
  <c r="F733" i="8"/>
  <c r="BY733" i="8" s="1"/>
  <c r="F732" i="8"/>
  <c r="BY732" i="8" s="1"/>
  <c r="F731" i="8"/>
  <c r="BY731" i="8" s="1"/>
  <c r="F730" i="8"/>
  <c r="BY730" i="8" s="1"/>
  <c r="F729" i="8"/>
  <c r="BY729" i="8" s="1"/>
  <c r="F728" i="8"/>
  <c r="BY728" i="8" s="1"/>
  <c r="F727" i="8"/>
  <c r="BY727" i="8" s="1"/>
  <c r="F726" i="8"/>
  <c r="BY726" i="8" s="1"/>
  <c r="F725" i="8"/>
  <c r="BY725" i="8" s="1"/>
  <c r="F724" i="8"/>
  <c r="BY724" i="8" s="1"/>
  <c r="F723" i="8"/>
  <c r="BY723" i="8" s="1"/>
  <c r="F722" i="8"/>
  <c r="BY722" i="8" s="1"/>
  <c r="F721" i="8"/>
  <c r="BY721" i="8" s="1"/>
  <c r="F720" i="8"/>
  <c r="BY720" i="8" s="1"/>
  <c r="F719" i="8"/>
  <c r="BY719" i="8" s="1"/>
  <c r="F718" i="8"/>
  <c r="BY718" i="8" s="1"/>
  <c r="F717" i="8"/>
  <c r="BY717" i="8" s="1"/>
  <c r="F716" i="8"/>
  <c r="BY716" i="8" s="1"/>
  <c r="F715" i="8"/>
  <c r="F713" i="8"/>
  <c r="BY713" i="8" s="1"/>
  <c r="F712" i="8"/>
  <c r="BY712" i="8" s="1"/>
  <c r="F711" i="8"/>
  <c r="BY711" i="8" s="1"/>
  <c r="F710" i="8"/>
  <c r="BY710" i="8" s="1"/>
  <c r="F709" i="8"/>
  <c r="BY709" i="8" s="1"/>
  <c r="F708" i="8"/>
  <c r="BY708" i="8" s="1"/>
  <c r="F707" i="8"/>
  <c r="BY707" i="8" s="1"/>
  <c r="F706" i="8"/>
  <c r="BY706" i="8" s="1"/>
  <c r="F705" i="8"/>
  <c r="F703" i="8"/>
  <c r="BY703" i="8" s="1"/>
  <c r="F702" i="8"/>
  <c r="F700" i="8"/>
  <c r="BY700" i="8" s="1"/>
  <c r="F699" i="8"/>
  <c r="BY699" i="8" s="1"/>
  <c r="F698" i="8"/>
  <c r="BY698" i="8" s="1"/>
  <c r="F697" i="8"/>
  <c r="BY697" i="8" s="1"/>
  <c r="F696" i="8"/>
  <c r="BY696" i="8" s="1"/>
  <c r="F695" i="8"/>
  <c r="BY695" i="8" s="1"/>
  <c r="F694" i="8"/>
  <c r="BY694" i="8" s="1"/>
  <c r="F693" i="8"/>
  <c r="F691" i="8"/>
  <c r="BY691" i="8" s="1"/>
  <c r="F690" i="8"/>
  <c r="BY690" i="8" s="1"/>
  <c r="F689" i="8"/>
  <c r="BY689" i="8" s="1"/>
  <c r="F688" i="8"/>
  <c r="BY688" i="8" s="1"/>
  <c r="F687" i="8"/>
  <c r="BY687" i="8" s="1"/>
  <c r="F686" i="8"/>
  <c r="BY686" i="8" s="1"/>
  <c r="F685" i="8"/>
  <c r="BY685" i="8" s="1"/>
  <c r="F684" i="8"/>
  <c r="BY684" i="8" s="1"/>
  <c r="F683" i="8"/>
  <c r="BY683" i="8" s="1"/>
  <c r="F682" i="8"/>
  <c r="BY682" i="8" s="1"/>
  <c r="F681" i="8"/>
  <c r="BY681" i="8" s="1"/>
  <c r="F680" i="8"/>
  <c r="BY680" i="8" s="1"/>
  <c r="F679" i="8"/>
  <c r="BY679" i="8" s="1"/>
  <c r="F678" i="8"/>
  <c r="BY678" i="8" s="1"/>
  <c r="F677" i="8"/>
  <c r="F676" i="8"/>
  <c r="BY676" i="8" s="1"/>
  <c r="F675" i="8"/>
  <c r="BY675" i="8" s="1"/>
  <c r="F674" i="8"/>
  <c r="BY674" i="8" s="1"/>
  <c r="F673" i="8"/>
  <c r="BY673" i="8" s="1"/>
  <c r="F672" i="8"/>
  <c r="F670" i="8"/>
  <c r="BY670" i="8" s="1"/>
  <c r="F669" i="8"/>
  <c r="BY669" i="8" s="1"/>
  <c r="F668" i="8"/>
  <c r="BY668" i="8" s="1"/>
  <c r="F667" i="8"/>
  <c r="BY667" i="8" s="1"/>
  <c r="F666" i="8"/>
  <c r="BY666" i="8" s="1"/>
  <c r="F665" i="8"/>
  <c r="BY665" i="8" s="1"/>
  <c r="F664" i="8"/>
  <c r="BY664" i="8" s="1"/>
  <c r="F663" i="8"/>
  <c r="BY663" i="8" s="1"/>
  <c r="F662" i="8"/>
  <c r="F660" i="8"/>
  <c r="BY660" i="8" s="1"/>
  <c r="F659" i="8"/>
  <c r="BY659" i="8" s="1"/>
  <c r="F658" i="8"/>
  <c r="BY658" i="8" s="1"/>
  <c r="F657" i="8"/>
  <c r="F655" i="8"/>
  <c r="BY655" i="8" s="1"/>
  <c r="F654" i="8"/>
  <c r="BY654" i="8" s="1"/>
  <c r="F653" i="8"/>
  <c r="BY653" i="8" s="1"/>
  <c r="F652" i="8"/>
  <c r="BY652" i="8" s="1"/>
  <c r="F651" i="8"/>
  <c r="BY651" i="8" s="1"/>
  <c r="F650" i="8"/>
  <c r="BY650" i="8" s="1"/>
  <c r="F649" i="8"/>
  <c r="BY649" i="8" s="1"/>
  <c r="F648" i="8"/>
  <c r="BY648" i="8" s="1"/>
  <c r="F647" i="8"/>
  <c r="F645" i="8"/>
  <c r="F644" i="8"/>
  <c r="F642" i="8"/>
  <c r="BY642" i="8" s="1"/>
  <c r="F641" i="8"/>
  <c r="BY641" i="8" s="1"/>
  <c r="F640" i="8"/>
  <c r="BY640" i="8" s="1"/>
  <c r="F639" i="8"/>
  <c r="BY639" i="8" s="1"/>
  <c r="F638" i="8"/>
  <c r="BY638" i="8" s="1"/>
  <c r="F637" i="8"/>
  <c r="BY637" i="8" s="1"/>
  <c r="F636" i="8"/>
  <c r="BY636" i="8" s="1"/>
  <c r="F635" i="8"/>
  <c r="BY635" i="8" s="1"/>
  <c r="F634" i="8"/>
  <c r="BY634" i="8" s="1"/>
  <c r="F633" i="8"/>
  <c r="BY633" i="8" s="1"/>
  <c r="F632" i="8"/>
  <c r="F630" i="8"/>
  <c r="F629" i="8" s="1"/>
  <c r="F628" i="8"/>
  <c r="BY628" i="8" s="1"/>
  <c r="F627" i="8"/>
  <c r="BY627" i="8" s="1"/>
  <c r="F626" i="8"/>
  <c r="BY626" i="8" s="1"/>
  <c r="F625" i="8"/>
  <c r="BY625" i="8" s="1"/>
  <c r="F624" i="8"/>
  <c r="BY624" i="8" s="1"/>
  <c r="F623" i="8"/>
  <c r="BY623" i="8" s="1"/>
  <c r="F622" i="8"/>
  <c r="BY622" i="8" s="1"/>
  <c r="F621" i="8"/>
  <c r="BY621" i="8" s="1"/>
  <c r="F620" i="8"/>
  <c r="BY620" i="8" s="1"/>
  <c r="F619" i="8"/>
  <c r="BY619" i="8" s="1"/>
  <c r="F618" i="8"/>
  <c r="BY618" i="8" s="1"/>
  <c r="F617" i="8"/>
  <c r="BY617" i="8" s="1"/>
  <c r="F616" i="8"/>
  <c r="BY616" i="8" s="1"/>
  <c r="F615" i="8"/>
  <c r="BY615" i="8" s="1"/>
  <c r="F614" i="8"/>
  <c r="BY614" i="8" s="1"/>
  <c r="F613" i="8"/>
  <c r="BY613" i="8" s="1"/>
  <c r="F612" i="8"/>
  <c r="BY612" i="8" s="1"/>
  <c r="F611" i="8"/>
  <c r="BY611" i="8" s="1"/>
  <c r="F610" i="8"/>
  <c r="BY610" i="8" s="1"/>
  <c r="F609" i="8"/>
  <c r="BY609" i="8" s="1"/>
  <c r="F608" i="8"/>
  <c r="F606" i="8"/>
  <c r="BY606" i="8" s="1"/>
  <c r="F605" i="8"/>
  <c r="BY605" i="8" s="1"/>
  <c r="F604" i="8"/>
  <c r="BY604" i="8" s="1"/>
  <c r="F603" i="8"/>
  <c r="BY603" i="8" s="1"/>
  <c r="F602" i="8"/>
  <c r="BY602" i="8" s="1"/>
  <c r="F601" i="8"/>
  <c r="BY601" i="8" s="1"/>
  <c r="F600" i="8"/>
  <c r="BY600" i="8" s="1"/>
  <c r="F599" i="8"/>
  <c r="BY599" i="8" s="1"/>
  <c r="F598" i="8"/>
  <c r="F596" i="8"/>
  <c r="BY596" i="8" s="1"/>
  <c r="F595" i="8"/>
  <c r="BY595" i="8" s="1"/>
  <c r="F594" i="8"/>
  <c r="BY594" i="8" s="1"/>
  <c r="F593" i="8"/>
  <c r="BY593" i="8" s="1"/>
  <c r="F592" i="8"/>
  <c r="F590" i="8"/>
  <c r="BY590" i="8" s="1"/>
  <c r="F589" i="8"/>
  <c r="BY589" i="8" s="1"/>
  <c r="F588" i="8"/>
  <c r="BY588" i="8" s="1"/>
  <c r="F587" i="8"/>
  <c r="BY587" i="8" s="1"/>
  <c r="F586" i="8"/>
  <c r="BY586" i="8" s="1"/>
  <c r="F585" i="8"/>
  <c r="BY585" i="8" s="1"/>
  <c r="F584" i="8"/>
  <c r="BY584" i="8" s="1"/>
  <c r="F583" i="8"/>
  <c r="BY583" i="8" s="1"/>
  <c r="F582" i="8"/>
  <c r="BY582" i="8" s="1"/>
  <c r="F581" i="8"/>
  <c r="BY581" i="8" s="1"/>
  <c r="F580" i="8"/>
  <c r="BY580" i="8" s="1"/>
  <c r="F579" i="8"/>
  <c r="BY579" i="8" s="1"/>
  <c r="F578" i="8"/>
  <c r="F576" i="8"/>
  <c r="BY576" i="8" s="1"/>
  <c r="F575" i="8"/>
  <c r="BY575" i="8" s="1"/>
  <c r="F574" i="8"/>
  <c r="BY574" i="8" s="1"/>
  <c r="F573" i="8"/>
  <c r="F570" i="8"/>
  <c r="BY570" i="8" s="1"/>
  <c r="F569" i="8"/>
  <c r="BY569" i="8" s="1"/>
  <c r="F568" i="8"/>
  <c r="F566" i="8"/>
  <c r="BY566" i="8" s="1"/>
  <c r="F565" i="8"/>
  <c r="F563" i="8"/>
  <c r="BY563" i="8" s="1"/>
  <c r="F562" i="8"/>
  <c r="BY562" i="8" s="1"/>
  <c r="F561" i="8"/>
  <c r="BY561" i="8" s="1"/>
  <c r="F560" i="8"/>
  <c r="BY560" i="8" s="1"/>
  <c r="F559" i="8"/>
  <c r="BY559" i="8" s="1"/>
  <c r="F558" i="8"/>
  <c r="BY558" i="8" s="1"/>
  <c r="F557" i="8"/>
  <c r="BY557" i="8" s="1"/>
  <c r="F556" i="8"/>
  <c r="BY556" i="8" s="1"/>
  <c r="F555" i="8"/>
  <c r="F553" i="8"/>
  <c r="BY553" i="8" s="1"/>
  <c r="F552" i="8"/>
  <c r="BY552" i="8" s="1"/>
  <c r="F551" i="8"/>
  <c r="BY551" i="8" s="1"/>
  <c r="F550" i="8"/>
  <c r="BY550" i="8" s="1"/>
  <c r="F549" i="8"/>
  <c r="BY549" i="8" s="1"/>
  <c r="F548" i="8"/>
  <c r="BY548" i="8" s="1"/>
  <c r="F547" i="8"/>
  <c r="BY547" i="8" s="1"/>
  <c r="F546" i="8"/>
  <c r="BY546" i="8" s="1"/>
  <c r="F545" i="8"/>
  <c r="BY545" i="8" s="1"/>
  <c r="F544" i="8"/>
  <c r="BY544" i="8" s="1"/>
  <c r="F543" i="8"/>
  <c r="BY543" i="8" s="1"/>
  <c r="F542" i="8"/>
  <c r="BY542" i="8" s="1"/>
  <c r="F541" i="8"/>
  <c r="BY541" i="8" s="1"/>
  <c r="F540" i="8"/>
  <c r="BY540" i="8" s="1"/>
  <c r="F539" i="8"/>
  <c r="BY539" i="8" s="1"/>
  <c r="F538" i="8"/>
  <c r="BY538" i="8" s="1"/>
  <c r="F537" i="8"/>
  <c r="F534" i="8"/>
  <c r="BY534" i="8" s="1"/>
  <c r="F533" i="8"/>
  <c r="BY533" i="8" s="1"/>
  <c r="F532" i="8"/>
  <c r="BY532" i="8" s="1"/>
  <c r="F531" i="8"/>
  <c r="F529" i="8"/>
  <c r="F528" i="8" s="1"/>
  <c r="F527" i="8"/>
  <c r="BY527" i="8" s="1"/>
  <c r="F526" i="8"/>
  <c r="BY526" i="8" s="1"/>
  <c r="F525" i="8"/>
  <c r="BY525" i="8" s="1"/>
  <c r="F524" i="8"/>
  <c r="BY524" i="8" s="1"/>
  <c r="F523" i="8"/>
  <c r="BY523" i="8" s="1"/>
  <c r="F522" i="8"/>
  <c r="F520" i="8"/>
  <c r="BY520" i="8" s="1"/>
  <c r="F519" i="8"/>
  <c r="BY519" i="8" s="1"/>
  <c r="F518" i="8"/>
  <c r="BY518" i="8" s="1"/>
  <c r="F517" i="8"/>
  <c r="BY517" i="8" s="1"/>
  <c r="F516" i="8"/>
  <c r="BY516" i="8" s="1"/>
  <c r="F515" i="8"/>
  <c r="BY515" i="8" s="1"/>
  <c r="F514" i="8"/>
  <c r="BY514" i="8" s="1"/>
  <c r="F513" i="8"/>
  <c r="BY513" i="8" s="1"/>
  <c r="F512" i="8"/>
  <c r="BY512" i="8" s="1"/>
  <c r="F511" i="8"/>
  <c r="BY511" i="8" s="1"/>
  <c r="F510" i="8"/>
  <c r="BY510" i="8" s="1"/>
  <c r="F509" i="8"/>
  <c r="BY509" i="8" s="1"/>
  <c r="F508" i="8"/>
  <c r="BY508" i="8" s="1"/>
  <c r="F507" i="8"/>
  <c r="BY507" i="8" s="1"/>
  <c r="F506" i="8"/>
  <c r="BY506" i="8" s="1"/>
  <c r="F505" i="8"/>
  <c r="BY505" i="8" s="1"/>
  <c r="F504" i="8"/>
  <c r="BY504" i="8" s="1"/>
  <c r="F503" i="8"/>
  <c r="BY503" i="8" s="1"/>
  <c r="F502" i="8"/>
  <c r="BY502" i="8" s="1"/>
  <c r="F501" i="8"/>
  <c r="BY501" i="8" s="1"/>
  <c r="F500" i="8"/>
  <c r="BY500" i="8" s="1"/>
  <c r="F499" i="8"/>
  <c r="F497" i="8"/>
  <c r="BY497" i="8" s="1"/>
  <c r="F496" i="8"/>
  <c r="BY496" i="8" s="1"/>
  <c r="F495" i="8"/>
  <c r="F491" i="8"/>
  <c r="F490" i="8"/>
  <c r="F488" i="8"/>
  <c r="BY488" i="8" s="1"/>
  <c r="F487" i="8"/>
  <c r="BY487" i="8" s="1"/>
  <c r="F486" i="8"/>
  <c r="F485" i="8"/>
  <c r="F483" i="8"/>
  <c r="BY483" i="8" s="1"/>
  <c r="F482" i="8"/>
  <c r="BY482" i="8" s="1"/>
  <c r="F481" i="8"/>
  <c r="F480" i="8"/>
  <c r="F478" i="8"/>
  <c r="BY478" i="8" s="1"/>
  <c r="F477" i="8"/>
  <c r="BY477" i="8" s="1"/>
  <c r="F476" i="8"/>
  <c r="F475" i="8"/>
  <c r="F472" i="8"/>
  <c r="BY472" i="8" s="1"/>
  <c r="F471" i="8"/>
  <c r="BY471" i="8" s="1"/>
  <c r="F470" i="8"/>
  <c r="F469" i="8"/>
  <c r="BY469" i="8" s="1"/>
  <c r="F468" i="8"/>
  <c r="BY468" i="8" s="1"/>
  <c r="F467" i="8"/>
  <c r="BY467" i="8" s="1"/>
  <c r="F466" i="8"/>
  <c r="F465" i="8"/>
  <c r="BY465" i="8" s="1"/>
  <c r="F464" i="8"/>
  <c r="F462" i="8"/>
  <c r="BY462" i="8" s="1"/>
  <c r="F461" i="8"/>
  <c r="F460" i="8"/>
  <c r="BY460" i="8" s="1"/>
  <c r="F459" i="8"/>
  <c r="BY459" i="8" s="1"/>
  <c r="F458" i="8"/>
  <c r="F456" i="8"/>
  <c r="F455" i="8"/>
  <c r="BY455" i="8" s="1"/>
  <c r="F454" i="8"/>
  <c r="BY454" i="8" s="1"/>
  <c r="F453" i="8"/>
  <c r="BY453" i="8" s="1"/>
  <c r="F452" i="8"/>
  <c r="F451" i="8"/>
  <c r="BY451" i="8" s="1"/>
  <c r="F450" i="8"/>
  <c r="BY450" i="8" s="1"/>
  <c r="F449" i="8"/>
  <c r="BY449" i="8" s="1"/>
  <c r="F448" i="8"/>
  <c r="F447" i="8"/>
  <c r="BY447" i="8" s="1"/>
  <c r="F446" i="8"/>
  <c r="BY446" i="8" s="1"/>
  <c r="F445" i="8"/>
  <c r="BY445" i="8" s="1"/>
  <c r="F444" i="8"/>
  <c r="F443" i="8"/>
  <c r="BY443" i="8" s="1"/>
  <c r="F442" i="8"/>
  <c r="BY442" i="8" s="1"/>
  <c r="F441" i="8"/>
  <c r="BY441" i="8" s="1"/>
  <c r="F440" i="8"/>
  <c r="F439" i="8"/>
  <c r="F437" i="8"/>
  <c r="BY437" i="8" s="1"/>
  <c r="F436" i="8"/>
  <c r="BY436" i="8" s="1"/>
  <c r="F435" i="8"/>
  <c r="F434" i="8"/>
  <c r="BY434" i="8" s="1"/>
  <c r="F433" i="8"/>
  <c r="BY433" i="8" s="1"/>
  <c r="F432" i="8"/>
  <c r="F429" i="8"/>
  <c r="F428" i="8"/>
  <c r="BY428" i="8" s="1"/>
  <c r="F427" i="8"/>
  <c r="BY427" i="8" s="1"/>
  <c r="F426" i="8"/>
  <c r="BY426" i="8" s="1"/>
  <c r="F425" i="8"/>
  <c r="F424" i="8"/>
  <c r="BY424" i="8" s="1"/>
  <c r="F423" i="8"/>
  <c r="BY423" i="8" s="1"/>
  <c r="F422" i="8"/>
  <c r="BY422" i="8" s="1"/>
  <c r="F421" i="8"/>
  <c r="F420" i="8"/>
  <c r="BY420" i="8" s="1"/>
  <c r="F419" i="8"/>
  <c r="BY419" i="8" s="1"/>
  <c r="F418" i="8"/>
  <c r="F413" i="8"/>
  <c r="BY413" i="8" s="1"/>
  <c r="F412" i="8"/>
  <c r="F407" i="8"/>
  <c r="BY407" i="8" s="1"/>
  <c r="F406" i="8"/>
  <c r="BY406" i="8" s="1"/>
  <c r="F405" i="8"/>
  <c r="F404" i="8"/>
  <c r="BY404" i="8" s="1"/>
  <c r="F403" i="8"/>
  <c r="F394" i="8"/>
  <c r="BY394" i="8" s="1"/>
  <c r="F393" i="8"/>
  <c r="F392" i="8"/>
  <c r="BY392" i="8" s="1"/>
  <c r="F391" i="8"/>
  <c r="BY391" i="8" s="1"/>
  <c r="F390" i="8"/>
  <c r="BY390" i="8" s="1"/>
  <c r="F389" i="8"/>
  <c r="F388" i="8"/>
  <c r="BY388" i="8" s="1"/>
  <c r="F387" i="8"/>
  <c r="BY387" i="8" s="1"/>
  <c r="F386" i="8"/>
  <c r="BY386" i="8" s="1"/>
  <c r="F385" i="8"/>
  <c r="F384" i="8"/>
  <c r="BY384" i="8" s="1"/>
  <c r="F383" i="8"/>
  <c r="BY383" i="8" s="1"/>
  <c r="F382" i="8"/>
  <c r="BY382" i="8" s="1"/>
  <c r="F381" i="8"/>
  <c r="F380" i="8"/>
  <c r="BY380" i="8" s="1"/>
  <c r="F379" i="8"/>
  <c r="BY379" i="8" s="1"/>
  <c r="F378" i="8"/>
  <c r="BY378" i="8" s="1"/>
  <c r="F377" i="8"/>
  <c r="F376" i="8"/>
  <c r="BY376" i="8" s="1"/>
  <c r="F375" i="8"/>
  <c r="BY375" i="8" s="1"/>
  <c r="F374" i="8"/>
  <c r="BY374" i="8" s="1"/>
  <c r="F373" i="8"/>
  <c r="F372" i="8"/>
  <c r="BY372" i="8" s="1"/>
  <c r="F371" i="8"/>
  <c r="BY371" i="8" s="1"/>
  <c r="F370" i="8"/>
  <c r="BY370" i="8" s="1"/>
  <c r="F369" i="8"/>
  <c r="F368" i="8"/>
  <c r="BY368" i="8" s="1"/>
  <c r="F367" i="8"/>
  <c r="BY367" i="8" s="1"/>
  <c r="F366" i="8"/>
  <c r="F361" i="8"/>
  <c r="F360" i="8"/>
  <c r="BY360" i="8" s="1"/>
  <c r="F359" i="8"/>
  <c r="BY359" i="8" s="1"/>
  <c r="F358" i="8"/>
  <c r="BY358" i="8" s="1"/>
  <c r="F357" i="8"/>
  <c r="F356" i="8"/>
  <c r="BY356" i="8" s="1"/>
  <c r="F355" i="8"/>
  <c r="BY355" i="8" s="1"/>
  <c r="F354" i="8"/>
  <c r="BY354" i="8" s="1"/>
  <c r="F353" i="8"/>
  <c r="F352" i="8"/>
  <c r="BY352" i="8" s="1"/>
  <c r="F351" i="8"/>
  <c r="BY351" i="8" s="1"/>
  <c r="F350" i="8"/>
  <c r="BY350" i="8" s="1"/>
  <c r="F349" i="8"/>
  <c r="F345" i="8"/>
  <c r="BY345" i="8" s="1"/>
  <c r="F344" i="8"/>
  <c r="BY344" i="8" s="1"/>
  <c r="F343" i="8"/>
  <c r="BY343" i="8" s="1"/>
  <c r="F342" i="8"/>
  <c r="BY342" i="8" s="1"/>
  <c r="F341" i="8"/>
  <c r="F338" i="8"/>
  <c r="BY338" i="8" s="1"/>
  <c r="F337" i="8"/>
  <c r="BY337" i="8" s="1"/>
  <c r="F336" i="8"/>
  <c r="F334" i="8"/>
  <c r="BY334" i="8" s="1"/>
  <c r="F333" i="8"/>
  <c r="F330" i="8"/>
  <c r="BY330" i="8" s="1"/>
  <c r="F329" i="8"/>
  <c r="F328" i="8"/>
  <c r="BY328" i="8" s="1"/>
  <c r="F327" i="8"/>
  <c r="BY327" i="8" s="1"/>
  <c r="F326" i="8"/>
  <c r="BY326" i="8" s="1"/>
  <c r="F325" i="8"/>
  <c r="F324" i="8"/>
  <c r="BY324" i="8" s="1"/>
  <c r="F323" i="8"/>
  <c r="F321" i="8"/>
  <c r="BY321" i="8" s="1"/>
  <c r="F320" i="8"/>
  <c r="F319" i="8"/>
  <c r="BY319" i="8" s="1"/>
  <c r="F318" i="8"/>
  <c r="BY318" i="8" s="1"/>
  <c r="F317" i="8"/>
  <c r="F313" i="8"/>
  <c r="BY313" i="8" s="1"/>
  <c r="F312" i="8"/>
  <c r="BY312" i="8" s="1"/>
  <c r="F311" i="8"/>
  <c r="BY311" i="8" s="1"/>
  <c r="F310" i="8"/>
  <c r="BY310" i="8" s="1"/>
  <c r="F309" i="8"/>
  <c r="BY309" i="8" s="1"/>
  <c r="F308" i="8"/>
  <c r="BY308" i="8" s="1"/>
  <c r="F307" i="8"/>
  <c r="BY307" i="8" s="1"/>
  <c r="F306" i="8"/>
  <c r="BY306" i="8" s="1"/>
  <c r="F305" i="8"/>
  <c r="BY305" i="8" s="1"/>
  <c r="F304" i="8"/>
  <c r="BY304" i="8" s="1"/>
  <c r="F303" i="8"/>
  <c r="BY303" i="8" s="1"/>
  <c r="F302" i="8"/>
  <c r="BY302" i="8" s="1"/>
  <c r="F301" i="8"/>
  <c r="F300" i="8"/>
  <c r="BY300" i="8" s="1"/>
  <c r="F299" i="8"/>
  <c r="BY299" i="8" s="1"/>
  <c r="F298" i="8"/>
  <c r="BY298" i="8" s="1"/>
  <c r="F297" i="8"/>
  <c r="BY297" i="8" s="1"/>
  <c r="F296" i="8"/>
  <c r="BY296" i="8" s="1"/>
  <c r="F295" i="8"/>
  <c r="BY295" i="8" s="1"/>
  <c r="F294" i="8"/>
  <c r="BY294" i="8" s="1"/>
  <c r="F293" i="8"/>
  <c r="BY293" i="8" s="1"/>
  <c r="F292" i="8"/>
  <c r="BY292" i="8" s="1"/>
  <c r="F291" i="8"/>
  <c r="BY291" i="8" s="1"/>
  <c r="F290" i="8"/>
  <c r="BY290" i="8" s="1"/>
  <c r="F289" i="8"/>
  <c r="BY289" i="8" s="1"/>
  <c r="F288" i="8"/>
  <c r="BY288" i="8" s="1"/>
  <c r="F287" i="8"/>
  <c r="BY287" i="8" s="1"/>
  <c r="F286" i="8"/>
  <c r="BY286" i="8" s="1"/>
  <c r="F285" i="8"/>
  <c r="F284" i="8"/>
  <c r="BY284" i="8" s="1"/>
  <c r="F283" i="8"/>
  <c r="BY283" i="8" s="1"/>
  <c r="F282" i="8"/>
  <c r="BY282" i="8" s="1"/>
  <c r="F281" i="8"/>
  <c r="BY281" i="8" s="1"/>
  <c r="F280" i="8"/>
  <c r="BY280" i="8" s="1"/>
  <c r="F279" i="8"/>
  <c r="BY279" i="8" s="1"/>
  <c r="F278" i="8"/>
  <c r="F276" i="8"/>
  <c r="BY276" i="8" s="1"/>
  <c r="F275" i="8"/>
  <c r="BY275" i="8" s="1"/>
  <c r="F274" i="8"/>
  <c r="BY274" i="8" s="1"/>
  <c r="F273" i="8"/>
  <c r="BY273" i="8" s="1"/>
  <c r="F272" i="8"/>
  <c r="BY272" i="8" s="1"/>
  <c r="F271" i="8"/>
  <c r="BY271" i="8" s="1"/>
  <c r="F270" i="8"/>
  <c r="BY270" i="8" s="1"/>
  <c r="F269" i="8"/>
  <c r="F267" i="8"/>
  <c r="F265" i="8"/>
  <c r="BY265" i="8" s="1"/>
  <c r="F264" i="8"/>
  <c r="BY264" i="8" s="1"/>
  <c r="F263" i="8"/>
  <c r="BY263" i="8" s="1"/>
  <c r="F262" i="8"/>
  <c r="F261" i="8"/>
  <c r="F256" i="8"/>
  <c r="BY256" i="8" s="1"/>
  <c r="F255" i="8"/>
  <c r="BY255" i="8" s="1"/>
  <c r="F254" i="8"/>
  <c r="BY254" i="8" s="1"/>
  <c r="F253" i="8"/>
  <c r="BY253" i="8" s="1"/>
  <c r="F252" i="8"/>
  <c r="BY252" i="8" s="1"/>
  <c r="F251" i="8"/>
  <c r="BY251" i="8" s="1"/>
  <c r="F250" i="8"/>
  <c r="F246" i="8"/>
  <c r="BY246" i="8" s="1"/>
  <c r="F245" i="8"/>
  <c r="BY245" i="8" s="1"/>
  <c r="F244" i="8"/>
  <c r="BY244" i="8" s="1"/>
  <c r="F243" i="8"/>
  <c r="F241" i="8"/>
  <c r="BY241" i="8" s="1"/>
  <c r="F240" i="8"/>
  <c r="BY240" i="8" s="1"/>
  <c r="F239" i="8"/>
  <c r="F236" i="8"/>
  <c r="F235" i="8"/>
  <c r="BY235" i="8" s="1"/>
  <c r="F234" i="8"/>
  <c r="BY234" i="8" s="1"/>
  <c r="F233" i="8"/>
  <c r="BY233" i="8" s="1"/>
  <c r="F232" i="8"/>
  <c r="F231" i="8"/>
  <c r="BY231" i="8" s="1"/>
  <c r="F230" i="8"/>
  <c r="BY230" i="8" s="1"/>
  <c r="F229" i="8"/>
  <c r="BY229" i="8" s="1"/>
  <c r="F228" i="8"/>
  <c r="F227" i="8"/>
  <c r="F225" i="8"/>
  <c r="BY225" i="8" s="1"/>
  <c r="F224" i="8"/>
  <c r="BY224" i="8" s="1"/>
  <c r="F223" i="8"/>
  <c r="F221" i="8"/>
  <c r="BY221" i="8" s="1"/>
  <c r="F220" i="8"/>
  <c r="BY220" i="8" s="1"/>
  <c r="F219" i="8"/>
  <c r="F217" i="8"/>
  <c r="F216" i="8" s="1"/>
  <c r="F215" i="8"/>
  <c r="BY215" i="8" s="1"/>
  <c r="F214" i="8"/>
  <c r="BY214" i="8" s="1"/>
  <c r="F213" i="8"/>
  <c r="F211" i="8"/>
  <c r="F209" i="8"/>
  <c r="BY209" i="8" s="1"/>
  <c r="F208" i="8"/>
  <c r="BY208" i="8" s="1"/>
  <c r="F207" i="8"/>
  <c r="BY207" i="8" s="1"/>
  <c r="F206" i="8"/>
  <c r="BY206" i="8" s="1"/>
  <c r="F205" i="8"/>
  <c r="BY205" i="8" s="1"/>
  <c r="F204" i="8"/>
  <c r="BY204" i="8" s="1"/>
  <c r="F203" i="8"/>
  <c r="BY203" i="8" s="1"/>
  <c r="F202" i="8"/>
  <c r="BY202" i="8" s="1"/>
  <c r="F201" i="8"/>
  <c r="BY201" i="8" s="1"/>
  <c r="F200" i="8"/>
  <c r="BY200" i="8" s="1"/>
  <c r="F199" i="8"/>
  <c r="BY199" i="8" s="1"/>
  <c r="F198" i="8"/>
  <c r="F196" i="8"/>
  <c r="BY196" i="8" s="1"/>
  <c r="F195" i="8"/>
  <c r="BY195" i="8" s="1"/>
  <c r="F194" i="8"/>
  <c r="BY194" i="8" s="1"/>
  <c r="F193" i="8"/>
  <c r="F191" i="8"/>
  <c r="F190" i="8" s="1"/>
  <c r="F184" i="8"/>
  <c r="BY184" i="8" s="1"/>
  <c r="F183" i="8"/>
  <c r="BY183" i="8" s="1"/>
  <c r="F182" i="8"/>
  <c r="F181" i="8"/>
  <c r="BY181" i="8" s="1"/>
  <c r="F180" i="8"/>
  <c r="BY180" i="8" s="1"/>
  <c r="F179" i="8"/>
  <c r="BY179" i="8" s="1"/>
  <c r="F178" i="8"/>
  <c r="F177" i="8"/>
  <c r="BY177" i="8" s="1"/>
  <c r="F176" i="8"/>
  <c r="BY176" i="8" s="1"/>
  <c r="F175" i="8"/>
  <c r="BY175" i="8" s="1"/>
  <c r="F174" i="8"/>
  <c r="F173" i="8"/>
  <c r="BY173" i="8" s="1"/>
  <c r="F172" i="8"/>
  <c r="F169" i="8"/>
  <c r="BY169" i="8" s="1"/>
  <c r="F168" i="8"/>
  <c r="F167" i="8"/>
  <c r="BY167" i="8" s="1"/>
  <c r="F166" i="8"/>
  <c r="BY166" i="8" s="1"/>
  <c r="F165" i="8"/>
  <c r="BY165" i="8" s="1"/>
  <c r="F164" i="8"/>
  <c r="F163" i="8"/>
  <c r="BY163" i="8" s="1"/>
  <c r="F162" i="8"/>
  <c r="BY162" i="8" s="1"/>
  <c r="F161" i="8"/>
  <c r="BY161" i="8" s="1"/>
  <c r="F160" i="8"/>
  <c r="F159" i="8"/>
  <c r="BY159" i="8" s="1"/>
  <c r="F158" i="8"/>
  <c r="BY158" i="8" s="1"/>
  <c r="F157" i="8"/>
  <c r="BY157" i="8" s="1"/>
  <c r="F156" i="8"/>
  <c r="F155" i="8"/>
  <c r="BY155" i="8" s="1"/>
  <c r="F154" i="8"/>
  <c r="F152" i="8"/>
  <c r="BY152" i="8" s="1"/>
  <c r="F149" i="8"/>
  <c r="BY149" i="8" s="1"/>
  <c r="F148" i="8"/>
  <c r="BY148" i="8" s="1"/>
  <c r="F147" i="8"/>
  <c r="BY147" i="8" s="1"/>
  <c r="F146" i="8"/>
  <c r="BY146" i="8" s="1"/>
  <c r="F145" i="8"/>
  <c r="F144" i="8"/>
  <c r="BY144" i="8" s="1"/>
  <c r="F143" i="8"/>
  <c r="BY143" i="8" s="1"/>
  <c r="F142" i="8"/>
  <c r="BY142" i="8" s="1"/>
  <c r="F141" i="8"/>
  <c r="BY141" i="8" s="1"/>
  <c r="F140" i="8"/>
  <c r="BY140" i="8" s="1"/>
  <c r="F139" i="8"/>
  <c r="BY139" i="8" s="1"/>
  <c r="F138" i="8"/>
  <c r="BY138" i="8" s="1"/>
  <c r="F137" i="8"/>
  <c r="F136" i="8"/>
  <c r="F134" i="8"/>
  <c r="F133" i="8" s="1"/>
  <c r="F132" i="8"/>
  <c r="BY132" i="8" s="1"/>
  <c r="F131" i="8"/>
  <c r="BY131" i="8" s="1"/>
  <c r="F130" i="8"/>
  <c r="F128" i="8"/>
  <c r="BY128" i="8" s="1"/>
  <c r="F127" i="8"/>
  <c r="BY127" i="8" s="1"/>
  <c r="F126" i="8"/>
  <c r="F125" i="8"/>
  <c r="F123" i="8"/>
  <c r="BY123" i="8" s="1"/>
  <c r="F121" i="8"/>
  <c r="BY121" i="8" s="1"/>
  <c r="F120" i="8"/>
  <c r="F119" i="8"/>
  <c r="F117" i="8"/>
  <c r="BY117" i="8" s="1"/>
  <c r="F116" i="8"/>
  <c r="BY116" i="8" s="1"/>
  <c r="F115" i="8"/>
  <c r="F114" i="8"/>
  <c r="BY114" i="8" s="1"/>
  <c r="F113" i="8"/>
  <c r="BY113" i="8" s="1"/>
  <c r="F112" i="8"/>
  <c r="F110" i="8"/>
  <c r="F109" i="8"/>
  <c r="BY109" i="8" s="1"/>
  <c r="F108" i="8"/>
  <c r="BY108" i="8" s="1"/>
  <c r="F107" i="8"/>
  <c r="BY107" i="8" s="1"/>
  <c r="F106" i="8"/>
  <c r="F103" i="8"/>
  <c r="BY103" i="8" s="1"/>
  <c r="F102" i="8"/>
  <c r="BY102" i="8" s="1"/>
  <c r="F101" i="8"/>
  <c r="BY101" i="8" s="1"/>
  <c r="F100" i="8"/>
  <c r="F99" i="8"/>
  <c r="BY99" i="8" s="1"/>
  <c r="F98" i="8"/>
  <c r="BY98" i="8" s="1"/>
  <c r="F97" i="8"/>
  <c r="BY97" i="8" s="1"/>
  <c r="F96" i="8"/>
  <c r="F95" i="8"/>
  <c r="BY95" i="8" s="1"/>
  <c r="F94" i="8"/>
  <c r="BY94" i="8" s="1"/>
  <c r="F93" i="8"/>
  <c r="BY93" i="8" s="1"/>
  <c r="F92" i="8"/>
  <c r="F91" i="8"/>
  <c r="BY91" i="8" s="1"/>
  <c r="F90" i="8"/>
  <c r="F86" i="8"/>
  <c r="BY86" i="8" s="1"/>
  <c r="F85" i="8"/>
  <c r="BY85" i="8" s="1"/>
  <c r="F84" i="8"/>
  <c r="BY84" i="8" s="1"/>
  <c r="F83" i="8"/>
  <c r="BY83" i="8" s="1"/>
  <c r="F82" i="8"/>
  <c r="BY82" i="8" s="1"/>
  <c r="F81" i="8"/>
  <c r="F79" i="8"/>
  <c r="BY79" i="8" s="1"/>
  <c r="F78" i="8"/>
  <c r="F76" i="8"/>
  <c r="BY76" i="8" s="1"/>
  <c r="F75" i="8"/>
  <c r="BY75" i="8" s="1"/>
  <c r="F74" i="8"/>
  <c r="BY74" i="8" s="1"/>
  <c r="F73" i="8"/>
  <c r="BY73" i="8" s="1"/>
  <c r="F72" i="8"/>
  <c r="BY72" i="8" s="1"/>
  <c r="F71" i="8"/>
  <c r="F70" i="8"/>
  <c r="BY70" i="8" s="1"/>
  <c r="F69" i="8"/>
  <c r="BY69" i="8" s="1"/>
  <c r="F68" i="8"/>
  <c r="BY68" i="8" s="1"/>
  <c r="F67" i="8"/>
  <c r="BY67" i="8" s="1"/>
  <c r="F66" i="8"/>
  <c r="BY66" i="8" s="1"/>
  <c r="F65" i="8"/>
  <c r="BY65" i="8" s="1"/>
  <c r="F64" i="8"/>
  <c r="BY64" i="8" s="1"/>
  <c r="F63" i="8"/>
  <c r="F62" i="8"/>
  <c r="F59" i="8"/>
  <c r="F58" i="8" s="1"/>
  <c r="F57" i="8"/>
  <c r="BY57" i="8" s="1"/>
  <c r="F56" i="8"/>
  <c r="F55" i="8"/>
  <c r="F52" i="8"/>
  <c r="BY52" i="8" s="1"/>
  <c r="F51" i="8"/>
  <c r="BY51" i="8" s="1"/>
  <c r="F50" i="8"/>
  <c r="F49" i="8"/>
  <c r="BY49" i="8" s="1"/>
  <c r="F48" i="8"/>
  <c r="F46" i="8"/>
  <c r="BY46" i="8" s="1"/>
  <c r="F45" i="8"/>
  <c r="F44" i="8"/>
  <c r="BY44" i="8" s="1"/>
  <c r="F43" i="8"/>
  <c r="BY43" i="8" s="1"/>
  <c r="F42" i="8"/>
  <c r="BY42" i="8" s="1"/>
  <c r="F41" i="8"/>
  <c r="F39" i="8"/>
  <c r="BY39" i="8" s="1"/>
  <c r="F38" i="8"/>
  <c r="BY38" i="8" s="1"/>
  <c r="F37" i="8"/>
  <c r="BY37" i="8" s="1"/>
  <c r="F36" i="8"/>
  <c r="F35" i="8"/>
  <c r="BY35" i="8" s="1"/>
  <c r="F34" i="8"/>
  <c r="F32" i="8"/>
  <c r="BY32" i="8" s="1"/>
  <c r="F31" i="8"/>
  <c r="F28" i="8"/>
  <c r="BY28" i="8" s="1"/>
  <c r="F27" i="8"/>
  <c r="BY27" i="8" s="1"/>
  <c r="F26" i="8"/>
  <c r="F24" i="8"/>
  <c r="BY24" i="8" s="1"/>
  <c r="F23" i="8"/>
  <c r="AQ402" i="8" l="1"/>
  <c r="F77" i="8"/>
  <c r="F332" i="8"/>
  <c r="AQ631" i="8"/>
  <c r="I22" i="8"/>
  <c r="I25" i="8"/>
  <c r="I54" i="8"/>
  <c r="I61" i="8"/>
  <c r="I111" i="8"/>
  <c r="I118" i="8"/>
  <c r="I124" i="8"/>
  <c r="I129" i="8"/>
  <c r="I135" i="8"/>
  <c r="I212" i="8"/>
  <c r="I218" i="8"/>
  <c r="I226" i="8"/>
  <c r="I238" i="8"/>
  <c r="I260" i="8"/>
  <c r="I268" i="8"/>
  <c r="I277" i="8"/>
  <c r="I316" i="8"/>
  <c r="I340" i="8"/>
  <c r="I365" i="8"/>
  <c r="I411" i="8"/>
  <c r="I417" i="8"/>
  <c r="I431" i="8"/>
  <c r="I438" i="8"/>
  <c r="I457" i="8"/>
  <c r="I474" i="8"/>
  <c r="I479" i="8"/>
  <c r="I484" i="8"/>
  <c r="I489" i="8"/>
  <c r="I494" i="8"/>
  <c r="I530" i="8"/>
  <c r="I536" i="8"/>
  <c r="I564" i="8"/>
  <c r="I567" i="8"/>
  <c r="I591" i="8"/>
  <c r="I607" i="8"/>
  <c r="I631" i="8"/>
  <c r="I656" i="8"/>
  <c r="I661" i="8"/>
  <c r="I714" i="8"/>
  <c r="I747" i="8"/>
  <c r="I755" i="8"/>
  <c r="I802" i="8"/>
  <c r="I830" i="8"/>
  <c r="I843" i="8"/>
  <c r="I848" i="8"/>
  <c r="I860" i="8"/>
  <c r="I919" i="8"/>
  <c r="I934" i="8"/>
  <c r="I941" i="8"/>
  <c r="I944" i="8"/>
  <c r="I951" i="8"/>
  <c r="I961" i="8"/>
  <c r="I974" i="8"/>
  <c r="I986" i="8"/>
  <c r="I989" i="8"/>
  <c r="AQ80" i="8"/>
  <c r="AQ118" i="8"/>
  <c r="AQ498" i="8"/>
  <c r="AQ646" i="8"/>
  <c r="F30" i="8"/>
  <c r="F80" i="8"/>
  <c r="F105" i="8"/>
  <c r="F197" i="8"/>
  <c r="F222" i="8"/>
  <c r="F242" i="8"/>
  <c r="F335" i="8"/>
  <c r="F348" i="8"/>
  <c r="AV411" i="8"/>
  <c r="AQ530" i="8"/>
  <c r="AQ607" i="8"/>
  <c r="AQ848" i="8"/>
  <c r="M566" i="10"/>
  <c r="P993" i="10"/>
  <c r="M24" i="10"/>
  <c r="AE19" i="10"/>
  <c r="O30" i="10"/>
  <c r="O29" i="10" s="1"/>
  <c r="J29" i="10"/>
  <c r="P54" i="10"/>
  <c r="P53" i="10" s="1"/>
  <c r="K53" i="10"/>
  <c r="S105" i="10"/>
  <c r="S104" i="10" s="1"/>
  <c r="N104" i="10"/>
  <c r="P118" i="10"/>
  <c r="P117" i="10" s="1"/>
  <c r="K117" i="10"/>
  <c r="S197" i="10"/>
  <c r="S196" i="10" s="1"/>
  <c r="N196" i="10"/>
  <c r="R212" i="10"/>
  <c r="R211" i="10" s="1"/>
  <c r="M211" i="10"/>
  <c r="O222" i="10"/>
  <c r="O221" i="10" s="1"/>
  <c r="J221" i="10"/>
  <c r="O242" i="10"/>
  <c r="O241" i="10" s="1"/>
  <c r="J241" i="10"/>
  <c r="R277" i="10"/>
  <c r="R276" i="10" s="1"/>
  <c r="M276" i="10"/>
  <c r="R316" i="10"/>
  <c r="R315" i="10" s="1"/>
  <c r="M315" i="10"/>
  <c r="Q322" i="10"/>
  <c r="Q321" i="10" s="1"/>
  <c r="L321" i="10"/>
  <c r="Q332" i="10"/>
  <c r="Q331" i="10" s="1"/>
  <c r="L331" i="10"/>
  <c r="O335" i="10"/>
  <c r="O334" i="10" s="1"/>
  <c r="J334" i="10"/>
  <c r="S335" i="10"/>
  <c r="S334" i="10" s="1"/>
  <c r="N334" i="10"/>
  <c r="P340" i="10"/>
  <c r="P339" i="10" s="1"/>
  <c r="K339" i="10"/>
  <c r="O348" i="10"/>
  <c r="O347" i="10" s="1"/>
  <c r="J347" i="10"/>
  <c r="S348" i="10"/>
  <c r="S347" i="10" s="1"/>
  <c r="N347" i="10"/>
  <c r="R365" i="10"/>
  <c r="R364" i="10" s="1"/>
  <c r="M364" i="10"/>
  <c r="Q402" i="10"/>
  <c r="Q401" i="10" s="1"/>
  <c r="L401" i="10"/>
  <c r="P411" i="10"/>
  <c r="P410" i="10" s="1"/>
  <c r="K410" i="10"/>
  <c r="R417" i="10"/>
  <c r="R416" i="10" s="1"/>
  <c r="M416" i="10"/>
  <c r="R431" i="10"/>
  <c r="R430" i="10" s="1"/>
  <c r="M430" i="10"/>
  <c r="P438" i="10"/>
  <c r="P437" i="10" s="1"/>
  <c r="K437" i="10"/>
  <c r="R457" i="10"/>
  <c r="R456" i="10" s="1"/>
  <c r="M456" i="10"/>
  <c r="Q463" i="10"/>
  <c r="Q462" i="10" s="1"/>
  <c r="L462" i="10"/>
  <c r="P474" i="10"/>
  <c r="P473" i="10" s="1"/>
  <c r="K473" i="10"/>
  <c r="P479" i="10"/>
  <c r="P478" i="10" s="1"/>
  <c r="K478" i="10"/>
  <c r="P484" i="10"/>
  <c r="P483" i="10" s="1"/>
  <c r="K483" i="10"/>
  <c r="P489" i="10"/>
  <c r="P488" i="10" s="1"/>
  <c r="K488" i="10"/>
  <c r="R494" i="10"/>
  <c r="R493" i="10" s="1"/>
  <c r="M493" i="10"/>
  <c r="O498" i="10"/>
  <c r="O497" i="10" s="1"/>
  <c r="J497" i="10"/>
  <c r="S498" i="10"/>
  <c r="S497" i="10" s="1"/>
  <c r="N497" i="10"/>
  <c r="Q521" i="10"/>
  <c r="Q520" i="10" s="1"/>
  <c r="L520" i="10"/>
  <c r="R530" i="10"/>
  <c r="R529" i="10" s="1"/>
  <c r="M529" i="10"/>
  <c r="R536" i="10"/>
  <c r="R535" i="10" s="1"/>
  <c r="M535" i="10"/>
  <c r="Q554" i="10"/>
  <c r="Q553" i="10" s="1"/>
  <c r="L553" i="10"/>
  <c r="P564" i="10"/>
  <c r="P563" i="10" s="1"/>
  <c r="K563" i="10"/>
  <c r="O572" i="10"/>
  <c r="O571" i="10" s="1"/>
  <c r="J571" i="10"/>
  <c r="S572" i="10"/>
  <c r="S571" i="10" s="1"/>
  <c r="N571" i="10"/>
  <c r="O577" i="10"/>
  <c r="O576" i="10" s="1"/>
  <c r="J576" i="10"/>
  <c r="S577" i="10"/>
  <c r="S576" i="10" s="1"/>
  <c r="N576" i="10"/>
  <c r="R591" i="10"/>
  <c r="R590" i="10" s="1"/>
  <c r="M590" i="10"/>
  <c r="Q597" i="10"/>
  <c r="Q596" i="10" s="1"/>
  <c r="L596" i="10"/>
  <c r="P607" i="10"/>
  <c r="P606" i="10" s="1"/>
  <c r="K606" i="10"/>
  <c r="R631" i="10"/>
  <c r="R630" i="10" s="1"/>
  <c r="M630" i="10"/>
  <c r="S643" i="10"/>
  <c r="S642" i="10" s="1"/>
  <c r="N642" i="10"/>
  <c r="Q646" i="10"/>
  <c r="Q645" i="10" s="1"/>
  <c r="L645" i="10"/>
  <c r="P656" i="10"/>
  <c r="P655" i="10" s="1"/>
  <c r="K655" i="10"/>
  <c r="P661" i="10"/>
  <c r="P660" i="10" s="1"/>
  <c r="K660" i="10"/>
  <c r="O671" i="10"/>
  <c r="O670" i="10" s="1"/>
  <c r="J670" i="10"/>
  <c r="S671" i="10"/>
  <c r="S670" i="10" s="1"/>
  <c r="N670" i="10"/>
  <c r="O692" i="10"/>
  <c r="O691" i="10" s="1"/>
  <c r="J691" i="10"/>
  <c r="S692" i="10"/>
  <c r="S691" i="10" s="1"/>
  <c r="N691" i="10"/>
  <c r="O701" i="10"/>
  <c r="O700" i="10" s="1"/>
  <c r="J700" i="10"/>
  <c r="Q704" i="10"/>
  <c r="Q703" i="10" s="1"/>
  <c r="L703" i="10"/>
  <c r="P714" i="10"/>
  <c r="P713" i="10" s="1"/>
  <c r="K713" i="10"/>
  <c r="P747" i="10"/>
  <c r="P746" i="10" s="1"/>
  <c r="K746" i="10"/>
  <c r="R755" i="10"/>
  <c r="R754" i="10" s="1"/>
  <c r="M754" i="10"/>
  <c r="O761" i="10"/>
  <c r="O760" i="10" s="1"/>
  <c r="J760" i="10"/>
  <c r="S761" i="10"/>
  <c r="S760" i="10" s="1"/>
  <c r="N760" i="10"/>
  <c r="O776" i="10"/>
  <c r="O775" i="10" s="1"/>
  <c r="J775" i="10"/>
  <c r="S776" i="10"/>
  <c r="S775" i="10" s="1"/>
  <c r="N775" i="10"/>
  <c r="Q792" i="10"/>
  <c r="Q791" i="10" s="1"/>
  <c r="L791" i="10"/>
  <c r="O811" i="10"/>
  <c r="O810" i="10" s="1"/>
  <c r="J810" i="10"/>
  <c r="S811" i="10"/>
  <c r="S810" i="10" s="1"/>
  <c r="N810" i="10"/>
  <c r="O816" i="10"/>
  <c r="O815" i="10" s="1"/>
  <c r="J815" i="10"/>
  <c r="S816" i="10"/>
  <c r="S815" i="10" s="1"/>
  <c r="N815" i="10"/>
  <c r="R830" i="10"/>
  <c r="R829" i="10" s="1"/>
  <c r="M829" i="10"/>
  <c r="R843" i="10"/>
  <c r="R842" i="10" s="1"/>
  <c r="M842" i="10"/>
  <c r="R848" i="10"/>
  <c r="R847" i="10" s="1"/>
  <c r="M847" i="10"/>
  <c r="P860" i="10"/>
  <c r="P859" i="10" s="1"/>
  <c r="K859" i="10"/>
  <c r="O868" i="10"/>
  <c r="O867" i="10" s="1"/>
  <c r="J867" i="10"/>
  <c r="S868" i="10"/>
  <c r="S867" i="10" s="1"/>
  <c r="N867" i="10"/>
  <c r="Q871" i="10"/>
  <c r="Q870" i="10" s="1"/>
  <c r="L870" i="10"/>
  <c r="Q882" i="10"/>
  <c r="Q881" i="10" s="1"/>
  <c r="L881" i="10"/>
  <c r="O885" i="10"/>
  <c r="O884" i="10" s="1"/>
  <c r="J884" i="10"/>
  <c r="S885" i="10"/>
  <c r="S884" i="10" s="1"/>
  <c r="N884" i="10"/>
  <c r="Q905" i="10"/>
  <c r="Q904" i="10" s="1"/>
  <c r="L904" i="10"/>
  <c r="P919" i="10"/>
  <c r="P918" i="10" s="1"/>
  <c r="K918" i="10"/>
  <c r="R934" i="10"/>
  <c r="R933" i="10" s="1"/>
  <c r="M933" i="10"/>
  <c r="P944" i="10"/>
  <c r="P943" i="10" s="1"/>
  <c r="K943" i="10"/>
  <c r="P951" i="10"/>
  <c r="P950" i="10" s="1"/>
  <c r="K950" i="10"/>
  <c r="P961" i="10"/>
  <c r="P960" i="10" s="1"/>
  <c r="K960" i="10"/>
  <c r="P966" i="10"/>
  <c r="P965" i="10" s="1"/>
  <c r="K965" i="10"/>
  <c r="O968" i="10"/>
  <c r="O967" i="10" s="1"/>
  <c r="J967" i="10"/>
  <c r="S968" i="10"/>
  <c r="S967" i="10" s="1"/>
  <c r="N967" i="10"/>
  <c r="R974" i="10"/>
  <c r="R973" i="10" s="1"/>
  <c r="M973" i="10"/>
  <c r="O984" i="10"/>
  <c r="O983" i="10" s="1"/>
  <c r="J983" i="10"/>
  <c r="R986" i="10"/>
  <c r="R985" i="10" s="1"/>
  <c r="M985" i="10"/>
  <c r="AQ22" i="10"/>
  <c r="AQ21" i="10" s="1"/>
  <c r="AL21" i="10"/>
  <c r="AO25" i="10"/>
  <c r="AJ24" i="10"/>
  <c r="AS25" i="10"/>
  <c r="AS24" i="10" s="1"/>
  <c r="AN24" i="10"/>
  <c r="AP30" i="10"/>
  <c r="AP29" i="10" s="1"/>
  <c r="AK29" i="10"/>
  <c r="AR33" i="10"/>
  <c r="AR32" i="10" s="1"/>
  <c r="AM32" i="10"/>
  <c r="AP40" i="10"/>
  <c r="AP39" i="10" s="1"/>
  <c r="AK39" i="10"/>
  <c r="AR47" i="10"/>
  <c r="AR46" i="10" s="1"/>
  <c r="AM46" i="10"/>
  <c r="AQ54" i="10"/>
  <c r="AQ53" i="10" s="1"/>
  <c r="AL53" i="10"/>
  <c r="AQ61" i="10"/>
  <c r="AQ60" i="10" s="1"/>
  <c r="AL60" i="10"/>
  <c r="AR77" i="10"/>
  <c r="AR76" i="10" s="1"/>
  <c r="AM76" i="10"/>
  <c r="AP80" i="10"/>
  <c r="AP79" i="10" s="1"/>
  <c r="AK79" i="10"/>
  <c r="AR89" i="10"/>
  <c r="AR88" i="10" s="1"/>
  <c r="AM88" i="10"/>
  <c r="AP105" i="10"/>
  <c r="AP104" i="10" s="1"/>
  <c r="AK104" i="10"/>
  <c r="AO111" i="10"/>
  <c r="AO110" i="10" s="1"/>
  <c r="AJ110" i="10"/>
  <c r="AS111" i="10"/>
  <c r="AS110" i="10" s="1"/>
  <c r="AN110" i="10"/>
  <c r="AQ118" i="10"/>
  <c r="AQ117" i="10" s="1"/>
  <c r="AL117" i="10"/>
  <c r="AQ124" i="10"/>
  <c r="AQ123" i="10" s="1"/>
  <c r="AL123" i="10"/>
  <c r="AQ129" i="10"/>
  <c r="AQ128" i="10" s="1"/>
  <c r="AL128" i="10"/>
  <c r="AQ135" i="10"/>
  <c r="AQ134" i="10" s="1"/>
  <c r="AL134" i="10"/>
  <c r="AR153" i="10"/>
  <c r="AR152" i="10" s="1"/>
  <c r="AM152" i="10"/>
  <c r="AR171" i="10"/>
  <c r="AR170" i="10" s="1"/>
  <c r="AM170" i="10"/>
  <c r="AP192" i="10"/>
  <c r="AP191" i="10" s="1"/>
  <c r="AK191" i="10"/>
  <c r="AP197" i="10"/>
  <c r="AP196" i="10" s="1"/>
  <c r="AK196" i="10"/>
  <c r="AO212" i="10"/>
  <c r="AO211" i="10" s="1"/>
  <c r="AJ211" i="10"/>
  <c r="AS212" i="10"/>
  <c r="AS211" i="10" s="1"/>
  <c r="AN211" i="10"/>
  <c r="AO218" i="10"/>
  <c r="AO217" i="10" s="1"/>
  <c r="AJ217" i="10"/>
  <c r="AS218" i="10"/>
  <c r="AS217" i="10" s="1"/>
  <c r="AN217" i="10"/>
  <c r="AP222" i="10"/>
  <c r="AP221" i="10" s="1"/>
  <c r="AK221" i="10"/>
  <c r="AQ226" i="10"/>
  <c r="AQ225" i="10" s="1"/>
  <c r="AL225" i="10"/>
  <c r="AO238" i="10"/>
  <c r="AO237" i="10" s="1"/>
  <c r="AJ237" i="10"/>
  <c r="AS238" i="10"/>
  <c r="AS237" i="10" s="1"/>
  <c r="AN237" i="10"/>
  <c r="AP242" i="10"/>
  <c r="AP241" i="10" s="1"/>
  <c r="AK241" i="10"/>
  <c r="AP249" i="10"/>
  <c r="AP248" i="10" s="1"/>
  <c r="AK248" i="10"/>
  <c r="AQ260" i="10"/>
  <c r="AQ259" i="10" s="1"/>
  <c r="AL259" i="10"/>
  <c r="AO268" i="10"/>
  <c r="AO267" i="10" s="1"/>
  <c r="AJ267" i="10"/>
  <c r="AS268" i="10"/>
  <c r="AS267" i="10" s="1"/>
  <c r="AN267" i="10"/>
  <c r="AO277" i="10"/>
  <c r="AO276" i="10" s="1"/>
  <c r="AJ276" i="10"/>
  <c r="AS277" i="10"/>
  <c r="AS276" i="10" s="1"/>
  <c r="AN276" i="10"/>
  <c r="AO316" i="10"/>
  <c r="AO315" i="10" s="1"/>
  <c r="AJ315" i="10"/>
  <c r="AS316" i="10"/>
  <c r="AS315" i="10" s="1"/>
  <c r="AN315" i="10"/>
  <c r="AR322" i="10"/>
  <c r="AR321" i="10" s="1"/>
  <c r="AM321" i="10"/>
  <c r="AR332" i="10"/>
  <c r="AR331" i="10" s="1"/>
  <c r="AM331" i="10"/>
  <c r="AP335" i="10"/>
  <c r="AP334" i="10" s="1"/>
  <c r="AK334" i="10"/>
  <c r="AQ340" i="10"/>
  <c r="AQ339" i="10" s="1"/>
  <c r="AL339" i="10"/>
  <c r="AP348" i="10"/>
  <c r="AP347" i="10" s="1"/>
  <c r="AK347" i="10"/>
  <c r="AO365" i="10"/>
  <c r="AO364" i="10" s="1"/>
  <c r="AJ364" i="10"/>
  <c r="AS365" i="10"/>
  <c r="AS364" i="10" s="1"/>
  <c r="AN364" i="10"/>
  <c r="AR402" i="10"/>
  <c r="AR401" i="10" s="1"/>
  <c r="AM401" i="10"/>
  <c r="AQ411" i="10"/>
  <c r="AQ410" i="10" s="1"/>
  <c r="AL410" i="10"/>
  <c r="AO417" i="10"/>
  <c r="AO416" i="10" s="1"/>
  <c r="AJ416" i="10"/>
  <c r="AS417" i="10"/>
  <c r="AS416" i="10" s="1"/>
  <c r="AN416" i="10"/>
  <c r="AO431" i="10"/>
  <c r="AO430" i="10" s="1"/>
  <c r="AJ430" i="10"/>
  <c r="AS431" i="10"/>
  <c r="AS430" i="10" s="1"/>
  <c r="AN430" i="10"/>
  <c r="AQ438" i="10"/>
  <c r="AQ437" i="10" s="1"/>
  <c r="AL437" i="10"/>
  <c r="AO457" i="10"/>
  <c r="AO456" i="10" s="1"/>
  <c r="AJ456" i="10"/>
  <c r="AS457" i="10"/>
  <c r="AS456" i="10" s="1"/>
  <c r="AN456" i="10"/>
  <c r="AR463" i="10"/>
  <c r="AR462" i="10" s="1"/>
  <c r="AM462" i="10"/>
  <c r="AQ474" i="10"/>
  <c r="AQ473" i="10" s="1"/>
  <c r="AL473" i="10"/>
  <c r="AQ479" i="10"/>
  <c r="AQ478" i="10" s="1"/>
  <c r="AL478" i="10"/>
  <c r="AQ484" i="10"/>
  <c r="AQ483" i="10" s="1"/>
  <c r="AL483" i="10"/>
  <c r="AQ489" i="10"/>
  <c r="AQ488" i="10" s="1"/>
  <c r="AL488" i="10"/>
  <c r="AO494" i="10"/>
  <c r="AO493" i="10" s="1"/>
  <c r="AJ493" i="10"/>
  <c r="AS494" i="10"/>
  <c r="AS493" i="10" s="1"/>
  <c r="AN493" i="10"/>
  <c r="AP498" i="10"/>
  <c r="AP497" i="10" s="1"/>
  <c r="AK497" i="10"/>
  <c r="AR521" i="10"/>
  <c r="AR520" i="10" s="1"/>
  <c r="AM520" i="10"/>
  <c r="AO530" i="10"/>
  <c r="AO529" i="10" s="1"/>
  <c r="AJ529" i="10"/>
  <c r="AS530" i="10"/>
  <c r="AS529" i="10" s="1"/>
  <c r="AN529" i="10"/>
  <c r="AO536" i="10"/>
  <c r="AO535" i="10" s="1"/>
  <c r="AJ535" i="10"/>
  <c r="AS536" i="10"/>
  <c r="AS535" i="10" s="1"/>
  <c r="AN535" i="10"/>
  <c r="AR554" i="10"/>
  <c r="AR553" i="10" s="1"/>
  <c r="AM553" i="10"/>
  <c r="AQ564" i="10"/>
  <c r="AQ563" i="10" s="1"/>
  <c r="AL563" i="10"/>
  <c r="AO567" i="10"/>
  <c r="AO566" i="10" s="1"/>
  <c r="AJ566" i="10"/>
  <c r="AS567" i="10"/>
  <c r="AS566" i="10" s="1"/>
  <c r="AN566" i="10"/>
  <c r="AP572" i="10"/>
  <c r="AP571" i="10" s="1"/>
  <c r="AK571" i="10"/>
  <c r="AP577" i="10"/>
  <c r="AP576" i="10" s="1"/>
  <c r="AK576" i="10"/>
  <c r="AO591" i="10"/>
  <c r="AO590" i="10" s="1"/>
  <c r="AJ590" i="10"/>
  <c r="AS591" i="10"/>
  <c r="AS590" i="10" s="1"/>
  <c r="AN590" i="10"/>
  <c r="AR597" i="10"/>
  <c r="AR596" i="10" s="1"/>
  <c r="AM596" i="10"/>
  <c r="AQ607" i="10"/>
  <c r="AQ606" i="10" s="1"/>
  <c r="AL606" i="10"/>
  <c r="AP629" i="10"/>
  <c r="AP628" i="10" s="1"/>
  <c r="AK628" i="10"/>
  <c r="AO631" i="10"/>
  <c r="AO630" i="10" s="1"/>
  <c r="AJ630" i="10"/>
  <c r="AS631" i="10"/>
  <c r="AS630" i="10" s="1"/>
  <c r="AN630" i="10"/>
  <c r="AP643" i="10"/>
  <c r="AP642" i="10" s="1"/>
  <c r="AK642" i="10"/>
  <c r="AR646" i="10"/>
  <c r="AR645" i="10" s="1"/>
  <c r="AM645" i="10"/>
  <c r="AQ656" i="10"/>
  <c r="AQ655" i="10" s="1"/>
  <c r="AL655" i="10"/>
  <c r="AQ661" i="10"/>
  <c r="AQ660" i="10" s="1"/>
  <c r="AL660" i="10"/>
  <c r="AP671" i="10"/>
  <c r="AP670" i="10" s="1"/>
  <c r="AK670" i="10"/>
  <c r="AP692" i="10"/>
  <c r="AP691" i="10" s="1"/>
  <c r="AK691" i="10"/>
  <c r="AP701" i="10"/>
  <c r="AP700" i="10" s="1"/>
  <c r="AK700" i="10"/>
  <c r="AR704" i="10"/>
  <c r="AR703" i="10" s="1"/>
  <c r="AM703" i="10"/>
  <c r="AQ714" i="10"/>
  <c r="AQ713" i="10" s="1"/>
  <c r="AL713" i="10"/>
  <c r="AQ747" i="10"/>
  <c r="AQ746" i="10" s="1"/>
  <c r="AL746" i="10"/>
  <c r="AP761" i="10"/>
  <c r="AP760" i="10" s="1"/>
  <c r="AK760" i="10"/>
  <c r="AP776" i="10"/>
  <c r="AP775" i="10" s="1"/>
  <c r="AK775" i="10"/>
  <c r="AP787" i="10"/>
  <c r="AP786" i="10" s="1"/>
  <c r="AK786" i="10"/>
  <c r="AO789" i="10"/>
  <c r="AO788" i="10" s="1"/>
  <c r="AJ788" i="10"/>
  <c r="AS789" i="10"/>
  <c r="AS788" i="10" s="1"/>
  <c r="AN788" i="10"/>
  <c r="AR792" i="10"/>
  <c r="AR791" i="10" s="1"/>
  <c r="AM791" i="10"/>
  <c r="AR797" i="10"/>
  <c r="AR796" i="10" s="1"/>
  <c r="AM796" i="10"/>
  <c r="AQ802" i="10"/>
  <c r="AQ801" i="10" s="1"/>
  <c r="AL801" i="10"/>
  <c r="AP811" i="10"/>
  <c r="AP810" i="10" s="1"/>
  <c r="AK810" i="10"/>
  <c r="AP816" i="10"/>
  <c r="AP815" i="10" s="1"/>
  <c r="AK815" i="10"/>
  <c r="AO830" i="10"/>
  <c r="AO829" i="10" s="1"/>
  <c r="AJ829" i="10"/>
  <c r="AS830" i="10"/>
  <c r="AS829" i="10" s="1"/>
  <c r="AN829" i="10"/>
  <c r="AR837" i="10"/>
  <c r="AR836" i="10" s="1"/>
  <c r="AM836" i="10"/>
  <c r="AO843" i="10"/>
  <c r="AO842" i="10" s="1"/>
  <c r="AJ842" i="10"/>
  <c r="AS843" i="10"/>
  <c r="AS842" i="10" s="1"/>
  <c r="AN842" i="10"/>
  <c r="AO848" i="10"/>
  <c r="AO847" i="10" s="1"/>
  <c r="AJ847" i="10"/>
  <c r="AS848" i="10"/>
  <c r="AS847" i="10" s="1"/>
  <c r="AN847" i="10"/>
  <c r="AQ860" i="10"/>
  <c r="AQ859" i="10" s="1"/>
  <c r="AL859" i="10"/>
  <c r="AQ866" i="10"/>
  <c r="AQ865" i="10" s="1"/>
  <c r="AL865" i="10"/>
  <c r="AP868" i="10"/>
  <c r="AP867" i="10" s="1"/>
  <c r="AK867" i="10"/>
  <c r="AR871" i="10"/>
  <c r="AR870" i="10" s="1"/>
  <c r="AM870" i="10"/>
  <c r="AP879" i="10"/>
  <c r="AP878" i="10" s="1"/>
  <c r="AK878" i="10"/>
  <c r="AR882" i="10"/>
  <c r="AR881" i="10" s="1"/>
  <c r="AM881" i="10"/>
  <c r="AP885" i="10"/>
  <c r="AP884" i="10" s="1"/>
  <c r="AK884" i="10"/>
  <c r="AR905" i="10"/>
  <c r="AR904" i="10" s="1"/>
  <c r="AM904" i="10"/>
  <c r="AQ919" i="10"/>
  <c r="AQ918" i="10" s="1"/>
  <c r="AL918" i="10"/>
  <c r="AO934" i="10"/>
  <c r="AO933" i="10" s="1"/>
  <c r="AJ933" i="10"/>
  <c r="AS934" i="10"/>
  <c r="AS933" i="10" s="1"/>
  <c r="AN933" i="10"/>
  <c r="AO941" i="10"/>
  <c r="AO940" i="10" s="1"/>
  <c r="AJ940" i="10"/>
  <c r="AS941" i="10"/>
  <c r="AS940" i="10" s="1"/>
  <c r="AN940" i="10"/>
  <c r="AQ944" i="10"/>
  <c r="AQ943" i="10" s="1"/>
  <c r="AL943" i="10"/>
  <c r="AR949" i="10"/>
  <c r="AR948" i="10" s="1"/>
  <c r="AM948" i="10"/>
  <c r="AQ951" i="10"/>
  <c r="AQ950" i="10" s="1"/>
  <c r="AL950" i="10"/>
  <c r="AQ961" i="10"/>
  <c r="AQ960" i="10" s="1"/>
  <c r="AL960" i="10"/>
  <c r="AQ966" i="10"/>
  <c r="AQ965" i="10" s="1"/>
  <c r="AL965" i="10"/>
  <c r="AP968" i="10"/>
  <c r="AP967" i="10" s="1"/>
  <c r="AK967" i="10"/>
  <c r="AO974" i="10"/>
  <c r="AO973" i="10" s="1"/>
  <c r="AJ973" i="10"/>
  <c r="AS974" i="10"/>
  <c r="AS973" i="10" s="1"/>
  <c r="AN973" i="10"/>
  <c r="AR980" i="10"/>
  <c r="AR979" i="10" s="1"/>
  <c r="AM979" i="10"/>
  <c r="AQ982" i="10"/>
  <c r="AQ981" i="10" s="1"/>
  <c r="AL981" i="10"/>
  <c r="AP984" i="10"/>
  <c r="AP983" i="10" s="1"/>
  <c r="AK983" i="10"/>
  <c r="AO986" i="10"/>
  <c r="AO985" i="10" s="1"/>
  <c r="AJ985" i="10"/>
  <c r="AS986" i="10"/>
  <c r="AS985" i="10" s="1"/>
  <c r="AN985" i="10"/>
  <c r="AQ989" i="10"/>
  <c r="AQ988" i="10" s="1"/>
  <c r="AL988" i="10"/>
  <c r="AO992" i="10"/>
  <c r="AO991" i="10" s="1"/>
  <c r="AJ991" i="10"/>
  <c r="AS992" i="10"/>
  <c r="AS991" i="10" s="1"/>
  <c r="AN991" i="10"/>
  <c r="O40" i="10"/>
  <c r="O39" i="10" s="1"/>
  <c r="J39" i="10"/>
  <c r="Q47" i="10"/>
  <c r="Q46" i="10" s="1"/>
  <c r="L46" i="10"/>
  <c r="O80" i="10"/>
  <c r="O79" i="10" s="1"/>
  <c r="J79" i="10"/>
  <c r="Q89" i="10"/>
  <c r="Q88" i="10" s="1"/>
  <c r="L88" i="10"/>
  <c r="R111" i="10"/>
  <c r="R110" i="10" s="1"/>
  <c r="M110" i="10"/>
  <c r="P124" i="10"/>
  <c r="P123" i="10" s="1"/>
  <c r="K123" i="10"/>
  <c r="S192" i="10"/>
  <c r="S191" i="10" s="1"/>
  <c r="N191" i="10"/>
  <c r="O197" i="10"/>
  <c r="O196" i="10" s="1"/>
  <c r="J196" i="10"/>
  <c r="P226" i="10"/>
  <c r="P225" i="10" s="1"/>
  <c r="K225" i="10"/>
  <c r="S249" i="10"/>
  <c r="S248" i="10" s="1"/>
  <c r="N248" i="10"/>
  <c r="Q22" i="10"/>
  <c r="Q21" i="10" s="1"/>
  <c r="L21" i="10"/>
  <c r="O25" i="10"/>
  <c r="O24" i="10" s="1"/>
  <c r="J24" i="10"/>
  <c r="S25" i="10"/>
  <c r="S24" i="10" s="1"/>
  <c r="N24" i="10"/>
  <c r="P30" i="10"/>
  <c r="P29" i="10" s="1"/>
  <c r="K29" i="10"/>
  <c r="R33" i="10"/>
  <c r="R32" i="10" s="1"/>
  <c r="M32" i="10"/>
  <c r="P40" i="10"/>
  <c r="P39" i="10" s="1"/>
  <c r="K39" i="10"/>
  <c r="R47" i="10"/>
  <c r="R46" i="10" s="1"/>
  <c r="M46" i="10"/>
  <c r="Q54" i="10"/>
  <c r="Q53" i="10" s="1"/>
  <c r="L53" i="10"/>
  <c r="Q61" i="10"/>
  <c r="Q60" i="10" s="1"/>
  <c r="L60" i="10"/>
  <c r="R77" i="10"/>
  <c r="R76" i="10" s="1"/>
  <c r="M76" i="10"/>
  <c r="P80" i="10"/>
  <c r="P79" i="10" s="1"/>
  <c r="K79" i="10"/>
  <c r="R89" i="10"/>
  <c r="R88" i="10" s="1"/>
  <c r="M88" i="10"/>
  <c r="P105" i="10"/>
  <c r="P104" i="10" s="1"/>
  <c r="K104" i="10"/>
  <c r="O111" i="10"/>
  <c r="O110" i="10" s="1"/>
  <c r="J110" i="10"/>
  <c r="S111" i="10"/>
  <c r="S110" i="10" s="1"/>
  <c r="N110" i="10"/>
  <c r="Q118" i="10"/>
  <c r="Q117" i="10" s="1"/>
  <c r="L117" i="10"/>
  <c r="Q124" i="10"/>
  <c r="Q123" i="10" s="1"/>
  <c r="L123" i="10"/>
  <c r="Q129" i="10"/>
  <c r="Q128" i="10" s="1"/>
  <c r="L128" i="10"/>
  <c r="Q135" i="10"/>
  <c r="Q134" i="10" s="1"/>
  <c r="L134" i="10"/>
  <c r="R153" i="10"/>
  <c r="R152" i="10" s="1"/>
  <c r="M152" i="10"/>
  <c r="R171" i="10"/>
  <c r="R170" i="10" s="1"/>
  <c r="M170" i="10"/>
  <c r="P192" i="10"/>
  <c r="P191" i="10" s="1"/>
  <c r="K191" i="10"/>
  <c r="P197" i="10"/>
  <c r="P196" i="10" s="1"/>
  <c r="K196" i="10"/>
  <c r="O212" i="10"/>
  <c r="O211" i="10" s="1"/>
  <c r="J211" i="10"/>
  <c r="S212" i="10"/>
  <c r="S211" i="10" s="1"/>
  <c r="N211" i="10"/>
  <c r="O218" i="10"/>
  <c r="O217" i="10" s="1"/>
  <c r="J217" i="10"/>
  <c r="S218" i="10"/>
  <c r="S217" i="10" s="1"/>
  <c r="N217" i="10"/>
  <c r="P222" i="10"/>
  <c r="P221" i="10" s="1"/>
  <c r="K221" i="10"/>
  <c r="Q226" i="10"/>
  <c r="Q225" i="10" s="1"/>
  <c r="L225" i="10"/>
  <c r="O238" i="10"/>
  <c r="O237" i="10" s="1"/>
  <c r="J237" i="10"/>
  <c r="S238" i="10"/>
  <c r="S237" i="10" s="1"/>
  <c r="N237" i="10"/>
  <c r="P242" i="10"/>
  <c r="P241" i="10" s="1"/>
  <c r="K241" i="10"/>
  <c r="P249" i="10"/>
  <c r="P248" i="10" s="1"/>
  <c r="K248" i="10"/>
  <c r="Q260" i="10"/>
  <c r="Q259" i="10" s="1"/>
  <c r="L259" i="10"/>
  <c r="O268" i="10"/>
  <c r="O267" i="10" s="1"/>
  <c r="J267" i="10"/>
  <c r="S268" i="10"/>
  <c r="S267" i="10" s="1"/>
  <c r="N267" i="10"/>
  <c r="O277" i="10"/>
  <c r="O276" i="10" s="1"/>
  <c r="J276" i="10"/>
  <c r="S277" i="10"/>
  <c r="S276" i="10" s="1"/>
  <c r="N276" i="10"/>
  <c r="O316" i="10"/>
  <c r="O315" i="10" s="1"/>
  <c r="J315" i="10"/>
  <c r="S316" i="10"/>
  <c r="S315" i="10" s="1"/>
  <c r="N315" i="10"/>
  <c r="R322" i="10"/>
  <c r="R321" i="10" s="1"/>
  <c r="M321" i="10"/>
  <c r="R332" i="10"/>
  <c r="R331" i="10" s="1"/>
  <c r="M331" i="10"/>
  <c r="P335" i="10"/>
  <c r="P334" i="10" s="1"/>
  <c r="K334" i="10"/>
  <c r="Q340" i="10"/>
  <c r="Q339" i="10" s="1"/>
  <c r="L339" i="10"/>
  <c r="P348" i="10"/>
  <c r="P347" i="10" s="1"/>
  <c r="K347" i="10"/>
  <c r="O365" i="10"/>
  <c r="O364" i="10" s="1"/>
  <c r="J364" i="10"/>
  <c r="S365" i="10"/>
  <c r="S364" i="10" s="1"/>
  <c r="N364" i="10"/>
  <c r="R402" i="10"/>
  <c r="R401" i="10" s="1"/>
  <c r="M401" i="10"/>
  <c r="Q411" i="10"/>
  <c r="Q410" i="10" s="1"/>
  <c r="L410" i="10"/>
  <c r="O417" i="10"/>
  <c r="O416" i="10" s="1"/>
  <c r="J416" i="10"/>
  <c r="S417" i="10"/>
  <c r="S416" i="10" s="1"/>
  <c r="N416" i="10"/>
  <c r="O431" i="10"/>
  <c r="O430" i="10" s="1"/>
  <c r="J430" i="10"/>
  <c r="S431" i="10"/>
  <c r="S430" i="10" s="1"/>
  <c r="N430" i="10"/>
  <c r="Q438" i="10"/>
  <c r="Q437" i="10" s="1"/>
  <c r="L437" i="10"/>
  <c r="O457" i="10"/>
  <c r="O456" i="10" s="1"/>
  <c r="J456" i="10"/>
  <c r="S457" i="10"/>
  <c r="S456" i="10" s="1"/>
  <c r="N456" i="10"/>
  <c r="R463" i="10"/>
  <c r="R462" i="10" s="1"/>
  <c r="M462" i="10"/>
  <c r="Q474" i="10"/>
  <c r="Q473" i="10" s="1"/>
  <c r="L473" i="10"/>
  <c r="Q479" i="10"/>
  <c r="Q478" i="10" s="1"/>
  <c r="L478" i="10"/>
  <c r="Q484" i="10"/>
  <c r="Q483" i="10" s="1"/>
  <c r="L483" i="10"/>
  <c r="L488" i="10"/>
  <c r="O494" i="10"/>
  <c r="O493" i="10" s="1"/>
  <c r="J493" i="10"/>
  <c r="S494" i="10"/>
  <c r="S493" i="10" s="1"/>
  <c r="N493" i="10"/>
  <c r="P498" i="10"/>
  <c r="P497" i="10" s="1"/>
  <c r="K497" i="10"/>
  <c r="R521" i="10"/>
  <c r="R520" i="10" s="1"/>
  <c r="M520" i="10"/>
  <c r="O530" i="10"/>
  <c r="O529" i="10" s="1"/>
  <c r="J529" i="10"/>
  <c r="S530" i="10"/>
  <c r="S529" i="10" s="1"/>
  <c r="N529" i="10"/>
  <c r="O536" i="10"/>
  <c r="O535" i="10" s="1"/>
  <c r="J535" i="10"/>
  <c r="S536" i="10"/>
  <c r="S535" i="10" s="1"/>
  <c r="N535" i="10"/>
  <c r="R554" i="10"/>
  <c r="R553" i="10" s="1"/>
  <c r="M553" i="10"/>
  <c r="L563" i="10"/>
  <c r="O567" i="10"/>
  <c r="O566" i="10" s="1"/>
  <c r="J566" i="10"/>
  <c r="S567" i="10"/>
  <c r="S566" i="10" s="1"/>
  <c r="N566" i="10"/>
  <c r="P572" i="10"/>
  <c r="P571" i="10" s="1"/>
  <c r="K571" i="10"/>
  <c r="P577" i="10"/>
  <c r="P576" i="10" s="1"/>
  <c r="K576" i="10"/>
  <c r="O591" i="10"/>
  <c r="O590" i="10" s="1"/>
  <c r="J590" i="10"/>
  <c r="S591" i="10"/>
  <c r="S590" i="10" s="1"/>
  <c r="N590" i="10"/>
  <c r="R597" i="10"/>
  <c r="R596" i="10" s="1"/>
  <c r="M596" i="10"/>
  <c r="Q607" i="10"/>
  <c r="Q606" i="10" s="1"/>
  <c r="L606" i="10"/>
  <c r="P629" i="10"/>
  <c r="P628" i="10" s="1"/>
  <c r="K628" i="10"/>
  <c r="O631" i="10"/>
  <c r="O630" i="10" s="1"/>
  <c r="J630" i="10"/>
  <c r="S631" i="10"/>
  <c r="S630" i="10" s="1"/>
  <c r="N630" i="10"/>
  <c r="P643" i="10"/>
  <c r="P642" i="10" s="1"/>
  <c r="K642" i="10"/>
  <c r="R646" i="10"/>
  <c r="R645" i="10" s="1"/>
  <c r="M645" i="10"/>
  <c r="Q656" i="10"/>
  <c r="Q655" i="10" s="1"/>
  <c r="L655" i="10"/>
  <c r="Q661" i="10"/>
  <c r="Q660" i="10" s="1"/>
  <c r="L660" i="10"/>
  <c r="P671" i="10"/>
  <c r="P670" i="10" s="1"/>
  <c r="K670" i="10"/>
  <c r="P692" i="10"/>
  <c r="P691" i="10" s="1"/>
  <c r="K691" i="10"/>
  <c r="P701" i="10"/>
  <c r="P700" i="10" s="1"/>
  <c r="K700" i="10"/>
  <c r="R704" i="10"/>
  <c r="R703" i="10" s="1"/>
  <c r="M703" i="10"/>
  <c r="Q714" i="10"/>
  <c r="Q713" i="10" s="1"/>
  <c r="L713" i="10"/>
  <c r="Q747" i="10"/>
  <c r="Q746" i="10" s="1"/>
  <c r="L746" i="10"/>
  <c r="J754" i="10"/>
  <c r="N754" i="10"/>
  <c r="P761" i="10"/>
  <c r="P760" i="10" s="1"/>
  <c r="K760" i="10"/>
  <c r="P776" i="10"/>
  <c r="P775" i="10" s="1"/>
  <c r="K775" i="10"/>
  <c r="Q784" i="10"/>
  <c r="Q783" i="10" s="1"/>
  <c r="L783" i="10"/>
  <c r="P787" i="10"/>
  <c r="P786" i="10" s="1"/>
  <c r="K786" i="10"/>
  <c r="O789" i="10"/>
  <c r="O788" i="10" s="1"/>
  <c r="J788" i="10"/>
  <c r="R792" i="10"/>
  <c r="R791" i="10" s="1"/>
  <c r="M791" i="10"/>
  <c r="R797" i="10"/>
  <c r="R796" i="10" s="1"/>
  <c r="M796" i="10"/>
  <c r="Q802" i="10"/>
  <c r="Q801" i="10" s="1"/>
  <c r="L801" i="10"/>
  <c r="P811" i="10"/>
  <c r="P810" i="10" s="1"/>
  <c r="K810" i="10"/>
  <c r="P816" i="10"/>
  <c r="P815" i="10" s="1"/>
  <c r="K815" i="10"/>
  <c r="O830" i="10"/>
  <c r="O829" i="10" s="1"/>
  <c r="J829" i="10"/>
  <c r="S830" i="10"/>
  <c r="S829" i="10" s="1"/>
  <c r="N829" i="10"/>
  <c r="O843" i="10"/>
  <c r="O842" i="10" s="1"/>
  <c r="J842" i="10"/>
  <c r="S843" i="10"/>
  <c r="S842" i="10" s="1"/>
  <c r="N842" i="10"/>
  <c r="O848" i="10"/>
  <c r="O847" i="10" s="1"/>
  <c r="J847" i="10"/>
  <c r="S848" i="10"/>
  <c r="S847" i="10" s="1"/>
  <c r="N847" i="10"/>
  <c r="Q860" i="10"/>
  <c r="Q859" i="10" s="1"/>
  <c r="L859" i="10"/>
  <c r="Q866" i="10"/>
  <c r="Q865" i="10" s="1"/>
  <c r="L865" i="10"/>
  <c r="P868" i="10"/>
  <c r="P867" i="10" s="1"/>
  <c r="K867" i="10"/>
  <c r="R871" i="10"/>
  <c r="R870" i="10" s="1"/>
  <c r="M870" i="10"/>
  <c r="P879" i="10"/>
  <c r="P878" i="10" s="1"/>
  <c r="K878" i="10"/>
  <c r="R882" i="10"/>
  <c r="R881" i="10" s="1"/>
  <c r="M881" i="10"/>
  <c r="P885" i="10"/>
  <c r="P884" i="10" s="1"/>
  <c r="K884" i="10"/>
  <c r="R905" i="10"/>
  <c r="R904" i="10" s="1"/>
  <c r="M904" i="10"/>
  <c r="Q919" i="10"/>
  <c r="Q918" i="10" s="1"/>
  <c r="L918" i="10"/>
  <c r="O934" i="10"/>
  <c r="O933" i="10" s="1"/>
  <c r="J933" i="10"/>
  <c r="S934" i="10"/>
  <c r="S933" i="10" s="1"/>
  <c r="N933" i="10"/>
  <c r="O941" i="10"/>
  <c r="O940" i="10" s="1"/>
  <c r="J940" i="10"/>
  <c r="S941" i="10"/>
  <c r="S940" i="10" s="1"/>
  <c r="N940" i="10"/>
  <c r="Q944" i="10"/>
  <c r="Q943" i="10" s="1"/>
  <c r="L943" i="10"/>
  <c r="R949" i="10"/>
  <c r="R948" i="10" s="1"/>
  <c r="M948" i="10"/>
  <c r="Q951" i="10"/>
  <c r="Q950" i="10" s="1"/>
  <c r="L950" i="10"/>
  <c r="Q961" i="10"/>
  <c r="Q960" i="10" s="1"/>
  <c r="L960" i="10"/>
  <c r="Q966" i="10"/>
  <c r="Q965" i="10" s="1"/>
  <c r="L965" i="10"/>
  <c r="P968" i="10"/>
  <c r="P967" i="10" s="1"/>
  <c r="K967" i="10"/>
  <c r="O974" i="10"/>
  <c r="O973" i="10" s="1"/>
  <c r="J973" i="10"/>
  <c r="S974" i="10"/>
  <c r="S973" i="10" s="1"/>
  <c r="N973" i="10"/>
  <c r="Q982" i="10"/>
  <c r="Q981" i="10" s="1"/>
  <c r="L981" i="10"/>
  <c r="P984" i="10"/>
  <c r="P983" i="10" s="1"/>
  <c r="K983" i="10"/>
  <c r="O986" i="10"/>
  <c r="O985" i="10" s="1"/>
  <c r="J985" i="10"/>
  <c r="S986" i="10"/>
  <c r="S985" i="10" s="1"/>
  <c r="N985" i="10"/>
  <c r="Q989" i="10"/>
  <c r="Q988" i="10" s="1"/>
  <c r="L988" i="10"/>
  <c r="Q993" i="10"/>
  <c r="AR22" i="10"/>
  <c r="AR21" i="10" s="1"/>
  <c r="AM21" i="10"/>
  <c r="AP25" i="10"/>
  <c r="AP24" i="10" s="1"/>
  <c r="AK24" i="10"/>
  <c r="AL29" i="10"/>
  <c r="AO33" i="10"/>
  <c r="AO32" i="10" s="1"/>
  <c r="AJ32" i="10"/>
  <c r="AS33" i="10"/>
  <c r="AS32" i="10" s="1"/>
  <c r="AN32" i="10"/>
  <c r="AQ40" i="10"/>
  <c r="AQ39" i="10" s="1"/>
  <c r="AL39" i="10"/>
  <c r="AJ46" i="10"/>
  <c r="AS47" i="10"/>
  <c r="AS46" i="10" s="1"/>
  <c r="AN46" i="10"/>
  <c r="AM53" i="10"/>
  <c r="AS58" i="10"/>
  <c r="AS57" i="10" s="1"/>
  <c r="AN57" i="10"/>
  <c r="AR61" i="10"/>
  <c r="AR60" i="10" s="1"/>
  <c r="AM60" i="10"/>
  <c r="AO77" i="10"/>
  <c r="AO76" i="10" s="1"/>
  <c r="AJ76" i="10"/>
  <c r="AN76" i="10"/>
  <c r="AQ80" i="10"/>
  <c r="AQ79" i="10" s="1"/>
  <c r="AL79" i="10"/>
  <c r="AO89" i="10"/>
  <c r="AO88" i="10" s="1"/>
  <c r="AJ88" i="10"/>
  <c r="AN88" i="10"/>
  <c r="AQ105" i="10"/>
  <c r="AQ104" i="10" s="1"/>
  <c r="AL104" i="10"/>
  <c r="AP111" i="10"/>
  <c r="AP110" i="10" s="1"/>
  <c r="AK110" i="10"/>
  <c r="AR118" i="10"/>
  <c r="AR117" i="10" s="1"/>
  <c r="AM117" i="10"/>
  <c r="AR124" i="10"/>
  <c r="AR123" i="10" s="1"/>
  <c r="AM123" i="10"/>
  <c r="AR129" i="10"/>
  <c r="AR128" i="10" s="1"/>
  <c r="AM128" i="10"/>
  <c r="AR135" i="10"/>
  <c r="AR134" i="10" s="1"/>
  <c r="AM134" i="10"/>
  <c r="AO153" i="10"/>
  <c r="AO152" i="10" s="1"/>
  <c r="AJ152" i="10"/>
  <c r="AS153" i="10"/>
  <c r="AS152" i="10" s="1"/>
  <c r="AN152" i="10"/>
  <c r="AO171" i="10"/>
  <c r="AO170" i="10" s="1"/>
  <c r="AJ170" i="10"/>
  <c r="AS171" i="10"/>
  <c r="AS170" i="10" s="1"/>
  <c r="AN170" i="10"/>
  <c r="AQ192" i="10"/>
  <c r="AQ191" i="10" s="1"/>
  <c r="AL191" i="10"/>
  <c r="AQ197" i="10"/>
  <c r="AQ196" i="10" s="1"/>
  <c r="AL196" i="10"/>
  <c r="AP212" i="10"/>
  <c r="AP211" i="10" s="1"/>
  <c r="AK211" i="10"/>
  <c r="AP218" i="10"/>
  <c r="AP217" i="10" s="1"/>
  <c r="AK217" i="10"/>
  <c r="AQ222" i="10"/>
  <c r="AQ221" i="10" s="1"/>
  <c r="AL221" i="10"/>
  <c r="AR226" i="10"/>
  <c r="AR225" i="10" s="1"/>
  <c r="AM225" i="10"/>
  <c r="AP238" i="10"/>
  <c r="AP237" i="10" s="1"/>
  <c r="AK237" i="10"/>
  <c r="AQ242" i="10"/>
  <c r="AQ241" i="10" s="1"/>
  <c r="AL241" i="10"/>
  <c r="AQ249" i="10"/>
  <c r="AQ248" i="10" s="1"/>
  <c r="AL248" i="10"/>
  <c r="AR260" i="10"/>
  <c r="AR259" i="10" s="1"/>
  <c r="AM259" i="10"/>
  <c r="AP268" i="10"/>
  <c r="AP267" i="10" s="1"/>
  <c r="AK267" i="10"/>
  <c r="AP277" i="10"/>
  <c r="AP276" i="10" s="1"/>
  <c r="AK276" i="10"/>
  <c r="AP316" i="10"/>
  <c r="AP315" i="10" s="1"/>
  <c r="AK315" i="10"/>
  <c r="AO322" i="10"/>
  <c r="AO321" i="10" s="1"/>
  <c r="AJ321" i="10"/>
  <c r="AS322" i="10"/>
  <c r="AS321" i="10" s="1"/>
  <c r="AN321" i="10"/>
  <c r="AO332" i="10"/>
  <c r="AO331" i="10" s="1"/>
  <c r="AJ331" i="10"/>
  <c r="AS332" i="10"/>
  <c r="AS331" i="10" s="1"/>
  <c r="AN331" i="10"/>
  <c r="AQ335" i="10"/>
  <c r="AQ334" i="10" s="1"/>
  <c r="AL334" i="10"/>
  <c r="AR340" i="10"/>
  <c r="AR339" i="10" s="1"/>
  <c r="AM339" i="10"/>
  <c r="AQ348" i="10"/>
  <c r="AQ347" i="10" s="1"/>
  <c r="AL347" i="10"/>
  <c r="AP365" i="10"/>
  <c r="AP364" i="10" s="1"/>
  <c r="AK364" i="10"/>
  <c r="AO402" i="10"/>
  <c r="AO401" i="10" s="1"/>
  <c r="AJ401" i="10"/>
  <c r="AS402" i="10"/>
  <c r="AS401" i="10" s="1"/>
  <c r="AN401" i="10"/>
  <c r="AR411" i="10"/>
  <c r="AR410" i="10" s="1"/>
  <c r="AM410" i="10"/>
  <c r="AP417" i="10"/>
  <c r="AP416" i="10" s="1"/>
  <c r="AK416" i="10"/>
  <c r="AP431" i="10"/>
  <c r="AP430" i="10" s="1"/>
  <c r="AK430" i="10"/>
  <c r="AR438" i="10"/>
  <c r="AR437" i="10" s="1"/>
  <c r="AM437" i="10"/>
  <c r="AP457" i="10"/>
  <c r="AP456" i="10" s="1"/>
  <c r="AK456" i="10"/>
  <c r="AO463" i="10"/>
  <c r="AO462" i="10" s="1"/>
  <c r="AJ462" i="10"/>
  <c r="AS463" i="10"/>
  <c r="AS462" i="10" s="1"/>
  <c r="AN462" i="10"/>
  <c r="AR474" i="10"/>
  <c r="AR473" i="10" s="1"/>
  <c r="AM473" i="10"/>
  <c r="AR479" i="10"/>
  <c r="AR478" i="10" s="1"/>
  <c r="AM478" i="10"/>
  <c r="AR484" i="10"/>
  <c r="AR483" i="10" s="1"/>
  <c r="AM483" i="10"/>
  <c r="AR489" i="10"/>
  <c r="AR488" i="10" s="1"/>
  <c r="AM488" i="10"/>
  <c r="AP494" i="10"/>
  <c r="AP493" i="10" s="1"/>
  <c r="AK493" i="10"/>
  <c r="AQ498" i="10"/>
  <c r="AQ497" i="10" s="1"/>
  <c r="AL497" i="10"/>
  <c r="AO521" i="10"/>
  <c r="AO520" i="10" s="1"/>
  <c r="AJ520" i="10"/>
  <c r="AS521" i="10"/>
  <c r="AS520" i="10" s="1"/>
  <c r="AN520" i="10"/>
  <c r="AQ528" i="10"/>
  <c r="AQ527" i="10" s="1"/>
  <c r="AL527" i="10"/>
  <c r="AP530" i="10"/>
  <c r="AP529" i="10" s="1"/>
  <c r="AK529" i="10"/>
  <c r="AP536" i="10"/>
  <c r="AP535" i="10" s="1"/>
  <c r="AK535" i="10"/>
  <c r="AO554" i="10"/>
  <c r="AO553" i="10" s="1"/>
  <c r="AJ553" i="10"/>
  <c r="AS554" i="10"/>
  <c r="AS553" i="10" s="1"/>
  <c r="AN553" i="10"/>
  <c r="AR564" i="10"/>
  <c r="AM563" i="10"/>
  <c r="AP567" i="10"/>
  <c r="AP566" i="10" s="1"/>
  <c r="AK566" i="10"/>
  <c r="AQ572" i="10"/>
  <c r="AQ571" i="10" s="1"/>
  <c r="AL571" i="10"/>
  <c r="AQ577" i="10"/>
  <c r="AQ576" i="10" s="1"/>
  <c r="AL576" i="10"/>
  <c r="AP591" i="10"/>
  <c r="AP590" i="10" s="1"/>
  <c r="AK590" i="10"/>
  <c r="AO597" i="10"/>
  <c r="AO596" i="10" s="1"/>
  <c r="AJ596" i="10"/>
  <c r="AS597" i="10"/>
  <c r="AS596" i="10" s="1"/>
  <c r="AN596" i="10"/>
  <c r="AR607" i="10"/>
  <c r="AR606" i="10" s="1"/>
  <c r="AM606" i="10"/>
  <c r="AP631" i="10"/>
  <c r="AP630" i="10" s="1"/>
  <c r="AK630" i="10"/>
  <c r="AQ643" i="10"/>
  <c r="AQ642" i="10" s="1"/>
  <c r="AL642" i="10"/>
  <c r="AO646" i="10"/>
  <c r="AO645" i="10" s="1"/>
  <c r="AJ645" i="10"/>
  <c r="AS646" i="10"/>
  <c r="AS645" i="10" s="1"/>
  <c r="AN645" i="10"/>
  <c r="AR656" i="10"/>
  <c r="AR655" i="10" s="1"/>
  <c r="AM655" i="10"/>
  <c r="AR661" i="10"/>
  <c r="AR660" i="10" s="1"/>
  <c r="AM660" i="10"/>
  <c r="AQ671" i="10"/>
  <c r="AQ670" i="10" s="1"/>
  <c r="AL670" i="10"/>
  <c r="AQ692" i="10"/>
  <c r="AQ691" i="10" s="1"/>
  <c r="AL691" i="10"/>
  <c r="AQ701" i="10"/>
  <c r="AQ700" i="10" s="1"/>
  <c r="AL700" i="10"/>
  <c r="AO704" i="10"/>
  <c r="AO703" i="10" s="1"/>
  <c r="AJ703" i="10"/>
  <c r="AS704" i="10"/>
  <c r="AS703" i="10" s="1"/>
  <c r="AN703" i="10"/>
  <c r="AR714" i="10"/>
  <c r="AR713" i="10" s="1"/>
  <c r="AM713" i="10"/>
  <c r="AR747" i="10"/>
  <c r="AR746" i="10" s="1"/>
  <c r="AM746" i="10"/>
  <c r="AP755" i="10"/>
  <c r="AP754" i="10" s="1"/>
  <c r="AK754" i="10"/>
  <c r="AQ761" i="10"/>
  <c r="AQ760" i="10" s="1"/>
  <c r="AL760" i="10"/>
  <c r="AO772" i="10"/>
  <c r="AO771" i="10" s="1"/>
  <c r="AJ771" i="10"/>
  <c r="AS772" i="10"/>
  <c r="AS771" i="10" s="1"/>
  <c r="AN771" i="10"/>
  <c r="AR774" i="10"/>
  <c r="AR773" i="10" s="1"/>
  <c r="AM773" i="10"/>
  <c r="AQ776" i="10"/>
  <c r="AQ775" i="10" s="1"/>
  <c r="AL775" i="10"/>
  <c r="AR784" i="10"/>
  <c r="AR783" i="10" s="1"/>
  <c r="AM783" i="10"/>
  <c r="AQ787" i="10"/>
  <c r="AQ786" i="10" s="1"/>
  <c r="AL786" i="10"/>
  <c r="AP789" i="10"/>
  <c r="AP788" i="10" s="1"/>
  <c r="AK788" i="10"/>
  <c r="AO792" i="10"/>
  <c r="AO791" i="10" s="1"/>
  <c r="AJ791" i="10"/>
  <c r="AS792" i="10"/>
  <c r="AS791" i="10" s="1"/>
  <c r="AN791" i="10"/>
  <c r="AS797" i="10"/>
  <c r="AS796" i="10" s="1"/>
  <c r="AN796" i="10"/>
  <c r="AR802" i="10"/>
  <c r="AR801" i="10" s="1"/>
  <c r="AM801" i="10"/>
  <c r="AQ811" i="10"/>
  <c r="AQ810" i="10" s="1"/>
  <c r="AL810" i="10"/>
  <c r="AQ816" i="10"/>
  <c r="AQ815" i="10" s="1"/>
  <c r="AL815" i="10"/>
  <c r="AP830" i="10"/>
  <c r="AP829" i="10" s="1"/>
  <c r="AK829" i="10"/>
  <c r="AO837" i="10"/>
  <c r="AO836" i="10" s="1"/>
  <c r="AJ836" i="10"/>
  <c r="AP843" i="10"/>
  <c r="AP842" i="10" s="1"/>
  <c r="AK842" i="10"/>
  <c r="AP848" i="10"/>
  <c r="AP847" i="10" s="1"/>
  <c r="AK847" i="10"/>
  <c r="AS858" i="10"/>
  <c r="AS857" i="10" s="1"/>
  <c r="AN857" i="10"/>
  <c r="AR860" i="10"/>
  <c r="AR859" i="10" s="1"/>
  <c r="AM859" i="10"/>
  <c r="AR866" i="10"/>
  <c r="AR865" i="10" s="1"/>
  <c r="AM865" i="10"/>
  <c r="AQ868" i="10"/>
  <c r="AQ867" i="10" s="1"/>
  <c r="AL867" i="10"/>
  <c r="AO871" i="10"/>
  <c r="AO870" i="10" s="1"/>
  <c r="AJ870" i="10"/>
  <c r="AS871" i="10"/>
  <c r="AS870" i="10" s="1"/>
  <c r="AN870" i="10"/>
  <c r="AQ879" i="10"/>
  <c r="AQ878" i="10" s="1"/>
  <c r="AL878" i="10"/>
  <c r="AO882" i="10"/>
  <c r="AO881" i="10" s="1"/>
  <c r="AJ881" i="10"/>
  <c r="AS882" i="10"/>
  <c r="AS881" i="10" s="1"/>
  <c r="AN881" i="10"/>
  <c r="AQ885" i="10"/>
  <c r="AQ884" i="10" s="1"/>
  <c r="AL884" i="10"/>
  <c r="AO905" i="10"/>
  <c r="AO904" i="10" s="1"/>
  <c r="AJ904" i="10"/>
  <c r="AS905" i="10"/>
  <c r="AS904" i="10" s="1"/>
  <c r="AN904" i="10"/>
  <c r="AR919" i="10"/>
  <c r="AR918" i="10" s="1"/>
  <c r="AM918" i="10"/>
  <c r="AP934" i="10"/>
  <c r="AP933" i="10" s="1"/>
  <c r="AK933" i="10"/>
  <c r="AQ939" i="10"/>
  <c r="AQ938" i="10" s="1"/>
  <c r="AL938" i="10"/>
  <c r="AP941" i="10"/>
  <c r="AP940" i="10" s="1"/>
  <c r="AK940" i="10"/>
  <c r="AR944" i="10"/>
  <c r="AR943" i="10" s="1"/>
  <c r="AM943" i="10"/>
  <c r="AR951" i="10"/>
  <c r="AR950" i="10" s="1"/>
  <c r="AM950" i="10"/>
  <c r="AR961" i="10"/>
  <c r="AR960" i="10" s="1"/>
  <c r="AM960" i="10"/>
  <c r="AQ968" i="10"/>
  <c r="AQ967" i="10" s="1"/>
  <c r="AL967" i="10"/>
  <c r="AP974" i="10"/>
  <c r="AP973" i="10" s="1"/>
  <c r="AK973" i="10"/>
  <c r="AP986" i="10"/>
  <c r="AP985" i="10" s="1"/>
  <c r="AK985" i="10"/>
  <c r="AR989" i="10"/>
  <c r="AR988" i="10" s="1"/>
  <c r="AM988" i="10"/>
  <c r="S30" i="10"/>
  <c r="S29" i="10" s="1"/>
  <c r="N29" i="10"/>
  <c r="Q33" i="10"/>
  <c r="Q32" i="10" s="1"/>
  <c r="L32" i="10"/>
  <c r="S40" i="10"/>
  <c r="S39" i="10" s="1"/>
  <c r="N39" i="10"/>
  <c r="S80" i="10"/>
  <c r="S79" i="10" s="1"/>
  <c r="N79" i="10"/>
  <c r="O105" i="10"/>
  <c r="O104" i="10" s="1"/>
  <c r="J104" i="10"/>
  <c r="P129" i="10"/>
  <c r="P128" i="10" s="1"/>
  <c r="K128" i="10"/>
  <c r="P135" i="10"/>
  <c r="P134" i="10" s="1"/>
  <c r="K134" i="10"/>
  <c r="Q153" i="10"/>
  <c r="Q152" i="10" s="1"/>
  <c r="L152" i="10"/>
  <c r="Q171" i="10"/>
  <c r="Q170" i="10" s="1"/>
  <c r="L170" i="10"/>
  <c r="R218" i="10"/>
  <c r="R217" i="10" s="1"/>
  <c r="M217" i="10"/>
  <c r="S222" i="10"/>
  <c r="S221" i="10" s="1"/>
  <c r="N221" i="10"/>
  <c r="R238" i="10"/>
  <c r="R237" i="10" s="1"/>
  <c r="M237" i="10"/>
  <c r="S242" i="10"/>
  <c r="S241" i="10" s="1"/>
  <c r="N241" i="10"/>
  <c r="O249" i="10"/>
  <c r="O248" i="10" s="1"/>
  <c r="J248" i="10"/>
  <c r="R268" i="10"/>
  <c r="R267" i="10" s="1"/>
  <c r="M267" i="10"/>
  <c r="P25" i="10"/>
  <c r="P24" i="10" s="1"/>
  <c r="K24" i="10"/>
  <c r="Q30" i="10"/>
  <c r="Q29" i="10" s="1"/>
  <c r="L29" i="10"/>
  <c r="S33" i="10"/>
  <c r="S32" i="10" s="1"/>
  <c r="N32" i="10"/>
  <c r="Q40" i="10"/>
  <c r="Q39" i="10" s="1"/>
  <c r="L39" i="10"/>
  <c r="O47" i="10"/>
  <c r="O46" i="10" s="1"/>
  <c r="J46" i="10"/>
  <c r="S47" i="10"/>
  <c r="S46" i="10" s="1"/>
  <c r="N46" i="10"/>
  <c r="R54" i="10"/>
  <c r="R53" i="10" s="1"/>
  <c r="M53" i="10"/>
  <c r="S58" i="10"/>
  <c r="S57" i="10" s="1"/>
  <c r="N57" i="10"/>
  <c r="S77" i="10"/>
  <c r="S76" i="10" s="1"/>
  <c r="N76" i="10"/>
  <c r="O89" i="10"/>
  <c r="O88" i="10" s="1"/>
  <c r="J88" i="10"/>
  <c r="S89" i="10"/>
  <c r="S88" i="10" s="1"/>
  <c r="N88" i="10"/>
  <c r="Q105" i="10"/>
  <c r="Q104" i="10" s="1"/>
  <c r="L104" i="10"/>
  <c r="P111" i="10"/>
  <c r="P110" i="10" s="1"/>
  <c r="K110" i="10"/>
  <c r="R118" i="10"/>
  <c r="R117" i="10" s="1"/>
  <c r="M117" i="10"/>
  <c r="R129" i="10"/>
  <c r="R128" i="10" s="1"/>
  <c r="M128" i="10"/>
  <c r="S153" i="10"/>
  <c r="S152" i="10" s="1"/>
  <c r="N152" i="10"/>
  <c r="O171" i="10"/>
  <c r="O170" i="10" s="1"/>
  <c r="J170" i="10"/>
  <c r="S171" i="10"/>
  <c r="S170" i="10" s="1"/>
  <c r="N170" i="10"/>
  <c r="Q192" i="10"/>
  <c r="Q191" i="10" s="1"/>
  <c r="L191" i="10"/>
  <c r="Q197" i="10"/>
  <c r="Q196" i="10" s="1"/>
  <c r="L196" i="10"/>
  <c r="P212" i="10"/>
  <c r="P211" i="10" s="1"/>
  <c r="K211" i="10"/>
  <c r="P218" i="10"/>
  <c r="P217" i="10" s="1"/>
  <c r="K217" i="10"/>
  <c r="Q222" i="10"/>
  <c r="Q221" i="10" s="1"/>
  <c r="L221" i="10"/>
  <c r="R226" i="10"/>
  <c r="R225" i="10" s="1"/>
  <c r="M225" i="10"/>
  <c r="P238" i="10"/>
  <c r="P237" i="10" s="1"/>
  <c r="K237" i="10"/>
  <c r="Q242" i="10"/>
  <c r="Q241" i="10" s="1"/>
  <c r="L241" i="10"/>
  <c r="Q249" i="10"/>
  <c r="Q248" i="10" s="1"/>
  <c r="L248" i="10"/>
  <c r="R260" i="10"/>
  <c r="R259" i="10" s="1"/>
  <c r="M259" i="10"/>
  <c r="P268" i="10"/>
  <c r="P267" i="10" s="1"/>
  <c r="K267" i="10"/>
  <c r="P277" i="10"/>
  <c r="P276" i="10" s="1"/>
  <c r="K276" i="10"/>
  <c r="P316" i="10"/>
  <c r="P315" i="10" s="1"/>
  <c r="K315" i="10"/>
  <c r="O322" i="10"/>
  <c r="O321" i="10" s="1"/>
  <c r="J321" i="10"/>
  <c r="S322" i="10"/>
  <c r="S321" i="10" s="1"/>
  <c r="N321" i="10"/>
  <c r="O332" i="10"/>
  <c r="O331" i="10" s="1"/>
  <c r="J331" i="10"/>
  <c r="S332" i="10"/>
  <c r="S331" i="10" s="1"/>
  <c r="N331" i="10"/>
  <c r="Q335" i="10"/>
  <c r="Q334" i="10" s="1"/>
  <c r="L334" i="10"/>
  <c r="R340" i="10"/>
  <c r="R339" i="10" s="1"/>
  <c r="M339" i="10"/>
  <c r="Q348" i="10"/>
  <c r="Q347" i="10" s="1"/>
  <c r="L347" i="10"/>
  <c r="P365" i="10"/>
  <c r="P364" i="10" s="1"/>
  <c r="K364" i="10"/>
  <c r="O402" i="10"/>
  <c r="O401" i="10" s="1"/>
  <c r="J401" i="10"/>
  <c r="S402" i="10"/>
  <c r="S401" i="10" s="1"/>
  <c r="N401" i="10"/>
  <c r="R411" i="10"/>
  <c r="R410" i="10" s="1"/>
  <c r="M410" i="10"/>
  <c r="P417" i="10"/>
  <c r="P416" i="10" s="1"/>
  <c r="K416" i="10"/>
  <c r="P431" i="10"/>
  <c r="P430" i="10" s="1"/>
  <c r="K430" i="10"/>
  <c r="R438" i="10"/>
  <c r="R437" i="10" s="1"/>
  <c r="M437" i="10"/>
  <c r="P457" i="10"/>
  <c r="P456" i="10" s="1"/>
  <c r="K456" i="10"/>
  <c r="O463" i="10"/>
  <c r="O462" i="10" s="1"/>
  <c r="J462" i="10"/>
  <c r="S463" i="10"/>
  <c r="S462" i="10" s="1"/>
  <c r="N462" i="10"/>
  <c r="R474" i="10"/>
  <c r="R473" i="10" s="1"/>
  <c r="M473" i="10"/>
  <c r="R479" i="10"/>
  <c r="R478" i="10" s="1"/>
  <c r="M478" i="10"/>
  <c r="R484" i="10"/>
  <c r="R483" i="10" s="1"/>
  <c r="M483" i="10"/>
  <c r="R489" i="10"/>
  <c r="R488" i="10" s="1"/>
  <c r="M488" i="10"/>
  <c r="P494" i="10"/>
  <c r="P493" i="10" s="1"/>
  <c r="K493" i="10"/>
  <c r="Q498" i="10"/>
  <c r="Q497" i="10" s="1"/>
  <c r="L497" i="10"/>
  <c r="O521" i="10"/>
  <c r="O520" i="10" s="1"/>
  <c r="J520" i="10"/>
  <c r="S521" i="10"/>
  <c r="S520" i="10" s="1"/>
  <c r="N520" i="10"/>
  <c r="P530" i="10"/>
  <c r="P529" i="10" s="1"/>
  <c r="K529" i="10"/>
  <c r="P536" i="10"/>
  <c r="P535" i="10" s="1"/>
  <c r="K535" i="10"/>
  <c r="O554" i="10"/>
  <c r="O553" i="10" s="1"/>
  <c r="J553" i="10"/>
  <c r="S554" i="10"/>
  <c r="S553" i="10" s="1"/>
  <c r="N553" i="10"/>
  <c r="R564" i="10"/>
  <c r="R563" i="10" s="1"/>
  <c r="M563" i="10"/>
  <c r="P567" i="10"/>
  <c r="P566" i="10" s="1"/>
  <c r="K566" i="10"/>
  <c r="Q572" i="10"/>
  <c r="Q571" i="10" s="1"/>
  <c r="L571" i="10"/>
  <c r="Q577" i="10"/>
  <c r="Q576" i="10" s="1"/>
  <c r="L576" i="10"/>
  <c r="P591" i="10"/>
  <c r="P590" i="10" s="1"/>
  <c r="K590" i="10"/>
  <c r="O597" i="10"/>
  <c r="O596" i="10" s="1"/>
  <c r="J596" i="10"/>
  <c r="S597" i="10"/>
  <c r="S596" i="10" s="1"/>
  <c r="N596" i="10"/>
  <c r="R607" i="10"/>
  <c r="R606" i="10" s="1"/>
  <c r="M606" i="10"/>
  <c r="P631" i="10"/>
  <c r="P630" i="10" s="1"/>
  <c r="K630" i="10"/>
  <c r="Q643" i="10"/>
  <c r="Q642" i="10" s="1"/>
  <c r="L642" i="10"/>
  <c r="O646" i="10"/>
  <c r="O645" i="10" s="1"/>
  <c r="J645" i="10"/>
  <c r="S646" i="10"/>
  <c r="S645" i="10" s="1"/>
  <c r="N645" i="10"/>
  <c r="R656" i="10"/>
  <c r="R655" i="10" s="1"/>
  <c r="M655" i="10"/>
  <c r="R661" i="10"/>
  <c r="R660" i="10" s="1"/>
  <c r="M660" i="10"/>
  <c r="Q671" i="10"/>
  <c r="Q670" i="10" s="1"/>
  <c r="L670" i="10"/>
  <c r="Q692" i="10"/>
  <c r="Q691" i="10" s="1"/>
  <c r="L691" i="10"/>
  <c r="Q701" i="10"/>
  <c r="Q700" i="10" s="1"/>
  <c r="L700" i="10"/>
  <c r="O704" i="10"/>
  <c r="O703" i="10" s="1"/>
  <c r="J703" i="10"/>
  <c r="S704" i="10"/>
  <c r="S703" i="10" s="1"/>
  <c r="N703" i="10"/>
  <c r="R714" i="10"/>
  <c r="R713" i="10" s="1"/>
  <c r="M713" i="10"/>
  <c r="R747" i="10"/>
  <c r="R746" i="10" s="1"/>
  <c r="M746" i="10"/>
  <c r="P755" i="10"/>
  <c r="P754" i="10" s="1"/>
  <c r="K754" i="10"/>
  <c r="R758" i="10"/>
  <c r="R757" i="10" s="1"/>
  <c r="M757" i="10"/>
  <c r="Q761" i="10"/>
  <c r="Q760" i="10" s="1"/>
  <c r="L760" i="10"/>
  <c r="S772" i="10"/>
  <c r="S771" i="10" s="1"/>
  <c r="N771" i="10"/>
  <c r="Q776" i="10"/>
  <c r="Q775" i="10" s="1"/>
  <c r="L775" i="10"/>
  <c r="Q787" i="10"/>
  <c r="Q786" i="10" s="1"/>
  <c r="L786" i="10"/>
  <c r="P789" i="10"/>
  <c r="P788" i="10" s="1"/>
  <c r="K788" i="10"/>
  <c r="O792" i="10"/>
  <c r="O791" i="10" s="1"/>
  <c r="J791" i="10"/>
  <c r="S792" i="10"/>
  <c r="S791" i="10" s="1"/>
  <c r="N791" i="10"/>
  <c r="R802" i="10"/>
  <c r="R801" i="10" s="1"/>
  <c r="M801" i="10"/>
  <c r="P805" i="10"/>
  <c r="P804" i="10" s="1"/>
  <c r="K804" i="10"/>
  <c r="Q811" i="10"/>
  <c r="Q810" i="10" s="1"/>
  <c r="L810" i="10"/>
  <c r="Q816" i="10"/>
  <c r="Q815" i="10" s="1"/>
  <c r="L815" i="10"/>
  <c r="P830" i="10"/>
  <c r="P829" i="10" s="1"/>
  <c r="K829" i="10"/>
  <c r="P843" i="10"/>
  <c r="P842" i="10" s="1"/>
  <c r="K842" i="10"/>
  <c r="P848" i="10"/>
  <c r="P847" i="10" s="1"/>
  <c r="K847" i="10"/>
  <c r="R860" i="10"/>
  <c r="R859" i="10" s="1"/>
  <c r="M859" i="10"/>
  <c r="Q868" i="10"/>
  <c r="Q867" i="10" s="1"/>
  <c r="L867" i="10"/>
  <c r="O871" i="10"/>
  <c r="O870" i="10" s="1"/>
  <c r="J870" i="10"/>
  <c r="S871" i="10"/>
  <c r="S870" i="10" s="1"/>
  <c r="N870" i="10"/>
  <c r="Q879" i="10"/>
  <c r="Q878" i="10" s="1"/>
  <c r="L878" i="10"/>
  <c r="O882" i="10"/>
  <c r="O881" i="10" s="1"/>
  <c r="J881" i="10"/>
  <c r="S882" i="10"/>
  <c r="S881" i="10" s="1"/>
  <c r="N881" i="10"/>
  <c r="Q885" i="10"/>
  <c r="Q884" i="10" s="1"/>
  <c r="L884" i="10"/>
  <c r="O905" i="10"/>
  <c r="O904" i="10" s="1"/>
  <c r="J904" i="10"/>
  <c r="S905" i="10"/>
  <c r="S904" i="10" s="1"/>
  <c r="N904" i="10"/>
  <c r="R919" i="10"/>
  <c r="R918" i="10" s="1"/>
  <c r="M918" i="10"/>
  <c r="P934" i="10"/>
  <c r="P933" i="10" s="1"/>
  <c r="K933" i="10"/>
  <c r="P941" i="10"/>
  <c r="P940" i="10" s="1"/>
  <c r="K940" i="10"/>
  <c r="R944" i="10"/>
  <c r="R943" i="10" s="1"/>
  <c r="M943" i="10"/>
  <c r="R951" i="10"/>
  <c r="R950" i="10" s="1"/>
  <c r="M950" i="10"/>
  <c r="R961" i="10"/>
  <c r="R960" i="10" s="1"/>
  <c r="M960" i="10"/>
  <c r="Q968" i="10"/>
  <c r="Q967" i="10" s="1"/>
  <c r="L967" i="10"/>
  <c r="P974" i="10"/>
  <c r="P973" i="10" s="1"/>
  <c r="K973" i="10"/>
  <c r="P986" i="10"/>
  <c r="P985" i="10" s="1"/>
  <c r="K985" i="10"/>
  <c r="R989" i="10"/>
  <c r="R988" i="10" s="1"/>
  <c r="M988" i="10"/>
  <c r="R993" i="10"/>
  <c r="AO22" i="10"/>
  <c r="AO21" i="10" s="1"/>
  <c r="AJ21" i="10"/>
  <c r="AS22" i="10"/>
  <c r="AS21" i="10" s="1"/>
  <c r="AN21" i="10"/>
  <c r="AQ25" i="10"/>
  <c r="AQ24" i="10" s="1"/>
  <c r="AL24" i="10"/>
  <c r="AR30" i="10"/>
  <c r="AR29" i="10" s="1"/>
  <c r="AM29" i="10"/>
  <c r="AP33" i="10"/>
  <c r="AP32" i="10" s="1"/>
  <c r="AK32" i="10"/>
  <c r="AR40" i="10"/>
  <c r="AR39" i="10" s="1"/>
  <c r="AM39" i="10"/>
  <c r="AP47" i="10"/>
  <c r="AP46" i="10" s="1"/>
  <c r="AK46" i="10"/>
  <c r="AO54" i="10"/>
  <c r="AO53" i="10" s="1"/>
  <c r="AJ53" i="10"/>
  <c r="AS54" i="10"/>
  <c r="AS53" i="10" s="1"/>
  <c r="AN53" i="10"/>
  <c r="AO61" i="10"/>
  <c r="AJ60" i="10"/>
  <c r="AS61" i="10"/>
  <c r="AS60" i="10" s="1"/>
  <c r="AN60" i="10"/>
  <c r="AP77" i="10"/>
  <c r="AP76" i="10" s="1"/>
  <c r="AK76" i="10"/>
  <c r="AR80" i="10"/>
  <c r="AR79" i="10" s="1"/>
  <c r="AM79" i="10"/>
  <c r="AP89" i="10"/>
  <c r="AP88" i="10" s="1"/>
  <c r="AK88" i="10"/>
  <c r="AR105" i="10"/>
  <c r="AR104" i="10" s="1"/>
  <c r="AM104" i="10"/>
  <c r="AQ111" i="10"/>
  <c r="AQ110" i="10" s="1"/>
  <c r="AL110" i="10"/>
  <c r="AO118" i="10"/>
  <c r="AO117" i="10" s="1"/>
  <c r="AJ117" i="10"/>
  <c r="AS118" i="10"/>
  <c r="AS117" i="10" s="1"/>
  <c r="AN117" i="10"/>
  <c r="AO124" i="10"/>
  <c r="AO123" i="10" s="1"/>
  <c r="AJ123" i="10"/>
  <c r="AS124" i="10"/>
  <c r="AS123" i="10" s="1"/>
  <c r="AN123" i="10"/>
  <c r="AO129" i="10"/>
  <c r="AO128" i="10" s="1"/>
  <c r="AJ128" i="10"/>
  <c r="AS129" i="10"/>
  <c r="AS128" i="10" s="1"/>
  <c r="AN128" i="10"/>
  <c r="AP133" i="10"/>
  <c r="AP132" i="10" s="1"/>
  <c r="AK132" i="10"/>
  <c r="AO135" i="10"/>
  <c r="AO134" i="10" s="1"/>
  <c r="AJ134" i="10"/>
  <c r="AS135" i="10"/>
  <c r="AS134" i="10" s="1"/>
  <c r="AN134" i="10"/>
  <c r="AP153" i="10"/>
  <c r="AP152" i="10" s="1"/>
  <c r="AK152" i="10"/>
  <c r="AP171" i="10"/>
  <c r="AP170" i="10" s="1"/>
  <c r="AK170" i="10"/>
  <c r="AS190" i="10"/>
  <c r="AS189" i="10" s="1"/>
  <c r="AN189" i="10"/>
  <c r="AR192" i="10"/>
  <c r="AR191" i="10" s="1"/>
  <c r="AM191" i="10"/>
  <c r="AR197" i="10"/>
  <c r="AR196" i="10" s="1"/>
  <c r="AM196" i="10"/>
  <c r="AQ212" i="10"/>
  <c r="AQ211" i="10" s="1"/>
  <c r="AL211" i="10"/>
  <c r="AQ218" i="10"/>
  <c r="AQ217" i="10" s="1"/>
  <c r="AL217" i="10"/>
  <c r="AR222" i="10"/>
  <c r="AR221" i="10" s="1"/>
  <c r="AM221" i="10"/>
  <c r="AO226" i="10"/>
  <c r="AO225" i="10" s="1"/>
  <c r="AJ225" i="10"/>
  <c r="AS226" i="10"/>
  <c r="AS225" i="10" s="1"/>
  <c r="AN225" i="10"/>
  <c r="AQ238" i="10"/>
  <c r="AQ237" i="10" s="1"/>
  <c r="AL237" i="10"/>
  <c r="AR242" i="10"/>
  <c r="AR241" i="10" s="1"/>
  <c r="AM241" i="10"/>
  <c r="AR249" i="10"/>
  <c r="AR248" i="10" s="1"/>
  <c r="AM248" i="10"/>
  <c r="AO260" i="10"/>
  <c r="AO259" i="10" s="1"/>
  <c r="AJ259" i="10"/>
  <c r="AS260" i="10"/>
  <c r="AS259" i="10" s="1"/>
  <c r="AN259" i="10"/>
  <c r="AQ268" i="10"/>
  <c r="AQ267" i="10" s="1"/>
  <c r="AL267" i="10"/>
  <c r="AQ277" i="10"/>
  <c r="AQ276" i="10" s="1"/>
  <c r="AL276" i="10"/>
  <c r="AQ316" i="10"/>
  <c r="AL315" i="10"/>
  <c r="AP322" i="10"/>
  <c r="AK321" i="10"/>
  <c r="AP332" i="10"/>
  <c r="AP331" i="10" s="1"/>
  <c r="AK331" i="10"/>
  <c r="AR335" i="10"/>
  <c r="AR334" i="10" s="1"/>
  <c r="AM334" i="10"/>
  <c r="AO340" i="10"/>
  <c r="AO339" i="10" s="1"/>
  <c r="AJ339" i="10"/>
  <c r="AS340" i="10"/>
  <c r="AS339" i="10" s="1"/>
  <c r="AN339" i="10"/>
  <c r="AR348" i="10"/>
  <c r="AR347" i="10" s="1"/>
  <c r="AM347" i="10"/>
  <c r="AQ365" i="10"/>
  <c r="AQ364" i="10" s="1"/>
  <c r="AL364" i="10"/>
  <c r="AP402" i="10"/>
  <c r="AP401" i="10" s="1"/>
  <c r="AK401" i="10"/>
  <c r="AO411" i="10"/>
  <c r="AO410" i="10" s="1"/>
  <c r="AJ410" i="10"/>
  <c r="AS411" i="10"/>
  <c r="AS410" i="10" s="1"/>
  <c r="AN410" i="10"/>
  <c r="AQ417" i="10"/>
  <c r="AQ416" i="10" s="1"/>
  <c r="AL416" i="10"/>
  <c r="AQ431" i="10"/>
  <c r="AQ430" i="10" s="1"/>
  <c r="AL430" i="10"/>
  <c r="AO438" i="10"/>
  <c r="AO437" i="10" s="1"/>
  <c r="AJ437" i="10"/>
  <c r="AS438" i="10"/>
  <c r="AS437" i="10" s="1"/>
  <c r="AN437" i="10"/>
  <c r="AQ457" i="10"/>
  <c r="AQ456" i="10" s="1"/>
  <c r="AL456" i="10"/>
  <c r="AP463" i="10"/>
  <c r="AP462" i="10" s="1"/>
  <c r="AK462" i="10"/>
  <c r="AO474" i="10"/>
  <c r="AO473" i="10" s="1"/>
  <c r="AJ473" i="10"/>
  <c r="AS474" i="10"/>
  <c r="AS473" i="10" s="1"/>
  <c r="AN473" i="10"/>
  <c r="AO479" i="10"/>
  <c r="AO478" i="10" s="1"/>
  <c r="AJ478" i="10"/>
  <c r="AS479" i="10"/>
  <c r="AS478" i="10" s="1"/>
  <c r="AN478" i="10"/>
  <c r="AO484" i="10"/>
  <c r="AO483" i="10" s="1"/>
  <c r="AJ483" i="10"/>
  <c r="AS484" i="10"/>
  <c r="AS483" i="10" s="1"/>
  <c r="AN483" i="10"/>
  <c r="AO489" i="10"/>
  <c r="AO488" i="10" s="1"/>
  <c r="AJ488" i="10"/>
  <c r="AS489" i="10"/>
  <c r="AS488" i="10" s="1"/>
  <c r="AN488" i="10"/>
  <c r="AQ494" i="10"/>
  <c r="AQ493" i="10" s="1"/>
  <c r="AL493" i="10"/>
  <c r="AR498" i="10"/>
  <c r="AR497" i="10" s="1"/>
  <c r="AM497" i="10"/>
  <c r="AP521" i="10"/>
  <c r="AP520" i="10" s="1"/>
  <c r="AK520" i="10"/>
  <c r="AQ530" i="10"/>
  <c r="AQ529" i="10" s="1"/>
  <c r="AL529" i="10"/>
  <c r="AQ536" i="10"/>
  <c r="AQ535" i="10" s="1"/>
  <c r="AL535" i="10"/>
  <c r="AP554" i="10"/>
  <c r="AP553" i="10" s="1"/>
  <c r="AK553" i="10"/>
  <c r="AO564" i="10"/>
  <c r="AO563" i="10" s="1"/>
  <c r="AJ563" i="10"/>
  <c r="AS564" i="10"/>
  <c r="AS563" i="10" s="1"/>
  <c r="AN563" i="10"/>
  <c r="AQ567" i="10"/>
  <c r="AQ566" i="10" s="1"/>
  <c r="AL566" i="10"/>
  <c r="AR572" i="10"/>
  <c r="AR571" i="10" s="1"/>
  <c r="AM571" i="10"/>
  <c r="AR577" i="10"/>
  <c r="AR576" i="10" s="1"/>
  <c r="AM576" i="10"/>
  <c r="AQ591" i="10"/>
  <c r="AQ590" i="10" s="1"/>
  <c r="AL590" i="10"/>
  <c r="AP597" i="10"/>
  <c r="AP596" i="10" s="1"/>
  <c r="AK596" i="10"/>
  <c r="AO607" i="10"/>
  <c r="AO606" i="10" s="1"/>
  <c r="AJ606" i="10"/>
  <c r="AS607" i="10"/>
  <c r="AS606" i="10" s="1"/>
  <c r="AN606" i="10"/>
  <c r="AQ631" i="10"/>
  <c r="AQ630" i="10" s="1"/>
  <c r="AL630" i="10"/>
  <c r="AR643" i="10"/>
  <c r="AR642" i="10" s="1"/>
  <c r="AM642" i="10"/>
  <c r="AP646" i="10"/>
  <c r="AP645" i="10" s="1"/>
  <c r="AK645" i="10"/>
  <c r="AO656" i="10"/>
  <c r="AO655" i="10" s="1"/>
  <c r="AJ655" i="10"/>
  <c r="AS656" i="10"/>
  <c r="AS655" i="10" s="1"/>
  <c r="AN655" i="10"/>
  <c r="AO661" i="10"/>
  <c r="AO660" i="10" s="1"/>
  <c r="AJ660" i="10"/>
  <c r="AS661" i="10"/>
  <c r="AS660" i="10" s="1"/>
  <c r="AN660" i="10"/>
  <c r="AR671" i="10"/>
  <c r="AR670" i="10" s="1"/>
  <c r="AM670" i="10"/>
  <c r="AR692" i="10"/>
  <c r="AR691" i="10" s="1"/>
  <c r="AM691" i="10"/>
  <c r="AR701" i="10"/>
  <c r="AR700" i="10" s="1"/>
  <c r="AM700" i="10"/>
  <c r="AP704" i="10"/>
  <c r="AP703" i="10" s="1"/>
  <c r="AK703" i="10"/>
  <c r="AO714" i="10"/>
  <c r="AO713" i="10" s="1"/>
  <c r="AJ713" i="10"/>
  <c r="AS714" i="10"/>
  <c r="AS713" i="10" s="1"/>
  <c r="AN713" i="10"/>
  <c r="AO747" i="10"/>
  <c r="AO746" i="10" s="1"/>
  <c r="AJ746" i="10"/>
  <c r="AS747" i="10"/>
  <c r="AS746" i="10" s="1"/>
  <c r="AN746" i="10"/>
  <c r="AQ755" i="10"/>
  <c r="AQ754" i="10" s="1"/>
  <c r="AL754" i="10"/>
  <c r="AS758" i="10"/>
  <c r="AS757" i="10" s="1"/>
  <c r="AN757" i="10"/>
  <c r="AR761" i="10"/>
  <c r="AR760" i="10" s="1"/>
  <c r="AM760" i="10"/>
  <c r="AR776" i="10"/>
  <c r="AR775" i="10" s="1"/>
  <c r="AM775" i="10"/>
  <c r="AP792" i="10"/>
  <c r="AP791" i="10" s="1"/>
  <c r="AK791" i="10"/>
  <c r="AO802" i="10"/>
  <c r="AO801" i="10" s="1"/>
  <c r="AJ801" i="10"/>
  <c r="AS802" i="10"/>
  <c r="AS801" i="10" s="1"/>
  <c r="AN801" i="10"/>
  <c r="AO809" i="10"/>
  <c r="AO808" i="10" s="1"/>
  <c r="AJ808" i="10"/>
  <c r="AR811" i="10"/>
  <c r="AR810" i="10" s="1"/>
  <c r="AM810" i="10"/>
  <c r="AR816" i="10"/>
  <c r="AR815" i="10" s="1"/>
  <c r="AM815" i="10"/>
  <c r="AQ830" i="10"/>
  <c r="AQ829" i="10" s="1"/>
  <c r="AL829" i="10"/>
  <c r="AQ835" i="10"/>
  <c r="AQ834" i="10" s="1"/>
  <c r="AL834" i="10"/>
  <c r="AP837" i="10"/>
  <c r="AP836" i="10" s="1"/>
  <c r="AK836" i="10"/>
  <c r="AO839" i="10"/>
  <c r="AO838" i="10" s="1"/>
  <c r="AJ838" i="10"/>
  <c r="AS839" i="10"/>
  <c r="AS838" i="10" s="1"/>
  <c r="AN838" i="10"/>
  <c r="AQ843" i="10"/>
  <c r="AQ842" i="10" s="1"/>
  <c r="AL842" i="10"/>
  <c r="AQ848" i="10"/>
  <c r="AQ847" i="10" s="1"/>
  <c r="AL847" i="10"/>
  <c r="AP858" i="10"/>
  <c r="AP857" i="10" s="1"/>
  <c r="AK857" i="10"/>
  <c r="AO860" i="10"/>
  <c r="AO859" i="10" s="1"/>
  <c r="AJ859" i="10"/>
  <c r="AS860" i="10"/>
  <c r="AS859" i="10" s="1"/>
  <c r="AN859" i="10"/>
  <c r="AP871" i="10"/>
  <c r="AP870" i="10" s="1"/>
  <c r="AK870" i="10"/>
  <c r="AR885" i="10"/>
  <c r="AR884" i="10" s="1"/>
  <c r="AM884" i="10"/>
  <c r="AP905" i="10"/>
  <c r="AP904" i="10" s="1"/>
  <c r="AK904" i="10"/>
  <c r="AO919" i="10"/>
  <c r="AO918" i="10" s="1"/>
  <c r="AJ918" i="10"/>
  <c r="AS919" i="10"/>
  <c r="AS918" i="10" s="1"/>
  <c r="AN918" i="10"/>
  <c r="AQ934" i="10"/>
  <c r="AQ933" i="10" s="1"/>
  <c r="AL933" i="10"/>
  <c r="AR939" i="10"/>
  <c r="AR938" i="10" s="1"/>
  <c r="AM938" i="10"/>
  <c r="AQ941" i="10"/>
  <c r="AQ940" i="10" s="1"/>
  <c r="AL940" i="10"/>
  <c r="AO944" i="10"/>
  <c r="AO943" i="10" s="1"/>
  <c r="AJ943" i="10"/>
  <c r="AS944" i="10"/>
  <c r="AS943" i="10" s="1"/>
  <c r="AN943" i="10"/>
  <c r="AO951" i="10"/>
  <c r="AO950" i="10" s="1"/>
  <c r="AJ950" i="10"/>
  <c r="AS951" i="10"/>
  <c r="AS950" i="10" s="1"/>
  <c r="AN950" i="10"/>
  <c r="AO961" i="10"/>
  <c r="AO960" i="10" s="1"/>
  <c r="AJ960" i="10"/>
  <c r="AS961" i="10"/>
  <c r="AS960" i="10" s="1"/>
  <c r="AN960" i="10"/>
  <c r="AR968" i="10"/>
  <c r="AR967" i="10" s="1"/>
  <c r="AM967" i="10"/>
  <c r="AQ974" i="10"/>
  <c r="AQ973" i="10" s="1"/>
  <c r="AL973" i="10"/>
  <c r="AR984" i="10"/>
  <c r="AR983" i="10" s="1"/>
  <c r="AM983" i="10"/>
  <c r="P61" i="10"/>
  <c r="P60" i="10" s="1"/>
  <c r="K60" i="10"/>
  <c r="Q77" i="10"/>
  <c r="Q76" i="10" s="1"/>
  <c r="L76" i="10"/>
  <c r="O192" i="10"/>
  <c r="O191" i="10" s="1"/>
  <c r="J191" i="10"/>
  <c r="P260" i="10"/>
  <c r="P259" i="10" s="1"/>
  <c r="K259" i="10"/>
  <c r="R22" i="10"/>
  <c r="R21" i="10" s="1"/>
  <c r="M21" i="10"/>
  <c r="O33" i="10"/>
  <c r="O32" i="10" s="1"/>
  <c r="J32" i="10"/>
  <c r="O58" i="10"/>
  <c r="O57" i="10" s="1"/>
  <c r="J57" i="10"/>
  <c r="R61" i="10"/>
  <c r="R60" i="10" s="1"/>
  <c r="M60" i="10"/>
  <c r="O77" i="10"/>
  <c r="O76" i="10" s="1"/>
  <c r="J76" i="10"/>
  <c r="Q80" i="10"/>
  <c r="Q79" i="10" s="1"/>
  <c r="L79" i="10"/>
  <c r="R124" i="10"/>
  <c r="R123" i="10" s="1"/>
  <c r="M123" i="10"/>
  <c r="R135" i="10"/>
  <c r="R134" i="10" s="1"/>
  <c r="M134" i="10"/>
  <c r="O153" i="10"/>
  <c r="O152" i="10" s="1"/>
  <c r="J152" i="10"/>
  <c r="O22" i="10"/>
  <c r="O21" i="10" s="1"/>
  <c r="J21" i="10"/>
  <c r="S22" i="10"/>
  <c r="S21" i="10" s="1"/>
  <c r="N21" i="10"/>
  <c r="Q25" i="10"/>
  <c r="Q24" i="10" s="1"/>
  <c r="L24" i="10"/>
  <c r="R30" i="10"/>
  <c r="R29" i="10" s="1"/>
  <c r="M29" i="10"/>
  <c r="P33" i="10"/>
  <c r="P32" i="10" s="1"/>
  <c r="K32" i="10"/>
  <c r="R40" i="10"/>
  <c r="R39" i="10" s="1"/>
  <c r="M39" i="10"/>
  <c r="P47" i="10"/>
  <c r="P46" i="10" s="1"/>
  <c r="K46" i="10"/>
  <c r="O54" i="10"/>
  <c r="O53" i="10" s="1"/>
  <c r="J53" i="10"/>
  <c r="S54" i="10"/>
  <c r="S53" i="10" s="1"/>
  <c r="N53" i="10"/>
  <c r="P58" i="10"/>
  <c r="P57" i="10" s="1"/>
  <c r="K57" i="10"/>
  <c r="O61" i="10"/>
  <c r="O60" i="10" s="1"/>
  <c r="J60" i="10"/>
  <c r="S61" i="10"/>
  <c r="S60" i="10" s="1"/>
  <c r="N60" i="10"/>
  <c r="P77" i="10"/>
  <c r="P76" i="10" s="1"/>
  <c r="K76" i="10"/>
  <c r="R80" i="10"/>
  <c r="R79" i="10" s="1"/>
  <c r="M79" i="10"/>
  <c r="P89" i="10"/>
  <c r="P88" i="10" s="1"/>
  <c r="K88" i="10"/>
  <c r="R105" i="10"/>
  <c r="R104" i="10" s="1"/>
  <c r="M104" i="10"/>
  <c r="Q111" i="10"/>
  <c r="Q110" i="10" s="1"/>
  <c r="L110" i="10"/>
  <c r="O118" i="10"/>
  <c r="O117" i="10" s="1"/>
  <c r="J117" i="10"/>
  <c r="S118" i="10"/>
  <c r="S117" i="10" s="1"/>
  <c r="N117" i="10"/>
  <c r="O124" i="10"/>
  <c r="O123" i="10" s="1"/>
  <c r="J123" i="10"/>
  <c r="S124" i="10"/>
  <c r="S123" i="10" s="1"/>
  <c r="N123" i="10"/>
  <c r="O129" i="10"/>
  <c r="O128" i="10" s="1"/>
  <c r="J128" i="10"/>
  <c r="S129" i="10"/>
  <c r="S128" i="10" s="1"/>
  <c r="N128" i="10"/>
  <c r="O135" i="10"/>
  <c r="O134" i="10" s="1"/>
  <c r="J134" i="10"/>
  <c r="S135" i="10"/>
  <c r="S134" i="10" s="1"/>
  <c r="N134" i="10"/>
  <c r="P153" i="10"/>
  <c r="P152" i="10" s="1"/>
  <c r="K152" i="10"/>
  <c r="P171" i="10"/>
  <c r="P170" i="10" s="1"/>
  <c r="K170" i="10"/>
  <c r="S190" i="10"/>
  <c r="S189" i="10" s="1"/>
  <c r="N189" i="10"/>
  <c r="R192" i="10"/>
  <c r="R191" i="10" s="1"/>
  <c r="M191" i="10"/>
  <c r="R197" i="10"/>
  <c r="R196" i="10" s="1"/>
  <c r="M196" i="10"/>
  <c r="Q212" i="10"/>
  <c r="Q211" i="10" s="1"/>
  <c r="L211" i="10"/>
  <c r="Q218" i="10"/>
  <c r="Q217" i="10" s="1"/>
  <c r="L217" i="10"/>
  <c r="R222" i="10"/>
  <c r="R221" i="10" s="1"/>
  <c r="M221" i="10"/>
  <c r="O226" i="10"/>
  <c r="O225" i="10" s="1"/>
  <c r="J225" i="10"/>
  <c r="S226" i="10"/>
  <c r="S225" i="10" s="1"/>
  <c r="N225" i="10"/>
  <c r="Q238" i="10"/>
  <c r="Q237" i="10" s="1"/>
  <c r="L237" i="10"/>
  <c r="R242" i="10"/>
  <c r="R241" i="10" s="1"/>
  <c r="M241" i="10"/>
  <c r="R249" i="10"/>
  <c r="R248" i="10" s="1"/>
  <c r="M248" i="10"/>
  <c r="O260" i="10"/>
  <c r="O259" i="10" s="1"/>
  <c r="J259" i="10"/>
  <c r="S260" i="10"/>
  <c r="S259" i="10" s="1"/>
  <c r="N259" i="10"/>
  <c r="Q268" i="10"/>
  <c r="Q267" i="10" s="1"/>
  <c r="L267" i="10"/>
  <c r="Q277" i="10"/>
  <c r="Q276" i="10" s="1"/>
  <c r="L276" i="10"/>
  <c r="Q316" i="10"/>
  <c r="Q315" i="10" s="1"/>
  <c r="L315" i="10"/>
  <c r="P322" i="10"/>
  <c r="P321" i="10" s="1"/>
  <c r="K321" i="10"/>
  <c r="P332" i="10"/>
  <c r="P331" i="10" s="1"/>
  <c r="K331" i="10"/>
  <c r="R335" i="10"/>
  <c r="R334" i="10" s="1"/>
  <c r="M334" i="10"/>
  <c r="O340" i="10"/>
  <c r="O339" i="10" s="1"/>
  <c r="J339" i="10"/>
  <c r="S340" i="10"/>
  <c r="S339" i="10" s="1"/>
  <c r="N339" i="10"/>
  <c r="R348" i="10"/>
  <c r="R347" i="10" s="1"/>
  <c r="M347" i="10"/>
  <c r="Q365" i="10"/>
  <c r="Q364" i="10" s="1"/>
  <c r="L364" i="10"/>
  <c r="P402" i="10"/>
  <c r="P401" i="10" s="1"/>
  <c r="K401" i="10"/>
  <c r="O411" i="10"/>
  <c r="O410" i="10" s="1"/>
  <c r="J410" i="10"/>
  <c r="S411" i="10"/>
  <c r="S410" i="10" s="1"/>
  <c r="N410" i="10"/>
  <c r="Q417" i="10"/>
  <c r="Q416" i="10" s="1"/>
  <c r="L416" i="10"/>
  <c r="Q431" i="10"/>
  <c r="Q430" i="10" s="1"/>
  <c r="L430" i="10"/>
  <c r="O438" i="10"/>
  <c r="O437" i="10" s="1"/>
  <c r="J437" i="10"/>
  <c r="S438" i="10"/>
  <c r="S437" i="10" s="1"/>
  <c r="N437" i="10"/>
  <c r="Q457" i="10"/>
  <c r="Q456" i="10" s="1"/>
  <c r="L456" i="10"/>
  <c r="P463" i="10"/>
  <c r="P462" i="10" s="1"/>
  <c r="K462" i="10"/>
  <c r="O474" i="10"/>
  <c r="O473" i="10" s="1"/>
  <c r="J473" i="10"/>
  <c r="S474" i="10"/>
  <c r="S473" i="10" s="1"/>
  <c r="N473" i="10"/>
  <c r="O479" i="10"/>
  <c r="O478" i="10" s="1"/>
  <c r="J478" i="10"/>
  <c r="S479" i="10"/>
  <c r="S478" i="10" s="1"/>
  <c r="N478" i="10"/>
  <c r="O484" i="10"/>
  <c r="O483" i="10" s="1"/>
  <c r="J483" i="10"/>
  <c r="S484" i="10"/>
  <c r="S483" i="10" s="1"/>
  <c r="N483" i="10"/>
  <c r="O489" i="10"/>
  <c r="O488" i="10" s="1"/>
  <c r="J488" i="10"/>
  <c r="S489" i="10"/>
  <c r="S488" i="10" s="1"/>
  <c r="N488" i="10"/>
  <c r="Q494" i="10"/>
  <c r="Q493" i="10" s="1"/>
  <c r="L493" i="10"/>
  <c r="R498" i="10"/>
  <c r="R497" i="10" s="1"/>
  <c r="M497" i="10"/>
  <c r="P521" i="10"/>
  <c r="P520" i="10" s="1"/>
  <c r="K520" i="10"/>
  <c r="Q530" i="10"/>
  <c r="Q529" i="10" s="1"/>
  <c r="L529" i="10"/>
  <c r="Q536" i="10"/>
  <c r="Q535" i="10" s="1"/>
  <c r="L535" i="10"/>
  <c r="P554" i="10"/>
  <c r="P553" i="10" s="1"/>
  <c r="K553" i="10"/>
  <c r="O564" i="10"/>
  <c r="O563" i="10" s="1"/>
  <c r="J563" i="10"/>
  <c r="S564" i="10"/>
  <c r="S563" i="10" s="1"/>
  <c r="N563" i="10"/>
  <c r="Q567" i="10"/>
  <c r="Q566" i="10" s="1"/>
  <c r="L566" i="10"/>
  <c r="R572" i="10"/>
  <c r="R571" i="10" s="1"/>
  <c r="M571" i="10"/>
  <c r="R577" i="10"/>
  <c r="R576" i="10" s="1"/>
  <c r="M576" i="10"/>
  <c r="Q591" i="10"/>
  <c r="Q590" i="10" s="1"/>
  <c r="L590" i="10"/>
  <c r="P597" i="10"/>
  <c r="P596" i="10" s="1"/>
  <c r="K596" i="10"/>
  <c r="O607" i="10"/>
  <c r="O606" i="10" s="1"/>
  <c r="J606" i="10"/>
  <c r="S607" i="10"/>
  <c r="S606" i="10" s="1"/>
  <c r="N606" i="10"/>
  <c r="Q631" i="10"/>
  <c r="Q630" i="10" s="1"/>
  <c r="L630" i="10"/>
  <c r="R643" i="10"/>
  <c r="R642" i="10" s="1"/>
  <c r="M642" i="10"/>
  <c r="P646" i="10"/>
  <c r="P645" i="10" s="1"/>
  <c r="K645" i="10"/>
  <c r="O656" i="10"/>
  <c r="O655" i="10" s="1"/>
  <c r="J655" i="10"/>
  <c r="S656" i="10"/>
  <c r="S655" i="10" s="1"/>
  <c r="N655" i="10"/>
  <c r="O661" i="10"/>
  <c r="O660" i="10" s="1"/>
  <c r="J660" i="10"/>
  <c r="S661" i="10"/>
  <c r="S660" i="10" s="1"/>
  <c r="N660" i="10"/>
  <c r="R671" i="10"/>
  <c r="R670" i="10" s="1"/>
  <c r="M670" i="10"/>
  <c r="R692" i="10"/>
  <c r="R691" i="10" s="1"/>
  <c r="M691" i="10"/>
  <c r="R701" i="10"/>
  <c r="R700" i="10" s="1"/>
  <c r="M700" i="10"/>
  <c r="P704" i="10"/>
  <c r="P703" i="10" s="1"/>
  <c r="K703" i="10"/>
  <c r="O714" i="10"/>
  <c r="O713" i="10" s="1"/>
  <c r="J713" i="10"/>
  <c r="S714" i="10"/>
  <c r="S713" i="10" s="1"/>
  <c r="N713" i="10"/>
  <c r="O747" i="10"/>
  <c r="O746" i="10" s="1"/>
  <c r="J746" i="10"/>
  <c r="S747" i="10"/>
  <c r="S746" i="10" s="1"/>
  <c r="N746" i="10"/>
  <c r="Q755" i="10"/>
  <c r="Q754" i="10" s="1"/>
  <c r="L754" i="10"/>
  <c r="O758" i="10"/>
  <c r="O757" i="10" s="1"/>
  <c r="J757" i="10"/>
  <c r="R761" i="10"/>
  <c r="R760" i="10" s="1"/>
  <c r="M760" i="10"/>
  <c r="R776" i="10"/>
  <c r="R775" i="10" s="1"/>
  <c r="M775" i="10"/>
  <c r="P792" i="10"/>
  <c r="P791" i="10" s="1"/>
  <c r="K791" i="10"/>
  <c r="O802" i="10"/>
  <c r="O801" i="10" s="1"/>
  <c r="J801" i="10"/>
  <c r="S802" i="10"/>
  <c r="S801" i="10" s="1"/>
  <c r="N801" i="10"/>
  <c r="R811" i="10"/>
  <c r="R810" i="10" s="1"/>
  <c r="M810" i="10"/>
  <c r="R816" i="10"/>
  <c r="R815" i="10" s="1"/>
  <c r="M815" i="10"/>
  <c r="Q830" i="10"/>
  <c r="Q829" i="10" s="1"/>
  <c r="L829" i="10"/>
  <c r="Q843" i="10"/>
  <c r="Q842" i="10" s="1"/>
  <c r="L842" i="10"/>
  <c r="Q848" i="10"/>
  <c r="Q847" i="10" s="1"/>
  <c r="L847" i="10"/>
  <c r="O860" i="10"/>
  <c r="O859" i="10" s="1"/>
  <c r="J859" i="10"/>
  <c r="S860" i="10"/>
  <c r="S859" i="10" s="1"/>
  <c r="N859" i="10"/>
  <c r="M867" i="10"/>
  <c r="P871" i="10"/>
  <c r="P870" i="10" s="1"/>
  <c r="K870" i="10"/>
  <c r="R879" i="10"/>
  <c r="R878" i="10" s="1"/>
  <c r="M878" i="10"/>
  <c r="P882" i="10"/>
  <c r="P881" i="10" s="1"/>
  <c r="K881" i="10"/>
  <c r="R885" i="10"/>
  <c r="R884" i="10" s="1"/>
  <c r="M884" i="10"/>
  <c r="P905" i="10"/>
  <c r="P904" i="10" s="1"/>
  <c r="K904" i="10"/>
  <c r="O919" i="10"/>
  <c r="O918" i="10" s="1"/>
  <c r="J918" i="10"/>
  <c r="S919" i="10"/>
  <c r="S918" i="10" s="1"/>
  <c r="N918" i="10"/>
  <c r="Q934" i="10"/>
  <c r="Q933" i="10" s="1"/>
  <c r="L933" i="10"/>
  <c r="Q941" i="10"/>
  <c r="Q940" i="10" s="1"/>
  <c r="L940" i="10"/>
  <c r="O944" i="10"/>
  <c r="O943" i="10" s="1"/>
  <c r="J943" i="10"/>
  <c r="S944" i="10"/>
  <c r="S943" i="10" s="1"/>
  <c r="N943" i="10"/>
  <c r="O951" i="10"/>
  <c r="O950" i="10" s="1"/>
  <c r="J950" i="10"/>
  <c r="S951" i="10"/>
  <c r="S950" i="10" s="1"/>
  <c r="N950" i="10"/>
  <c r="O961" i="10"/>
  <c r="O960" i="10" s="1"/>
  <c r="J960" i="10"/>
  <c r="S961" i="10"/>
  <c r="S960" i="10" s="1"/>
  <c r="N960" i="10"/>
  <c r="R968" i="10"/>
  <c r="R967" i="10" s="1"/>
  <c r="M967" i="10"/>
  <c r="Q974" i="10"/>
  <c r="Q973" i="10" s="1"/>
  <c r="L973" i="10"/>
  <c r="O982" i="10"/>
  <c r="O981" i="10" s="1"/>
  <c r="J981" i="10"/>
  <c r="Q986" i="10"/>
  <c r="Q985" i="10" s="1"/>
  <c r="L985" i="10"/>
  <c r="O989" i="10"/>
  <c r="O988" i="10" s="1"/>
  <c r="J988" i="10"/>
  <c r="S989" i="10"/>
  <c r="S988" i="10" s="1"/>
  <c r="N988" i="10"/>
  <c r="O993" i="10"/>
  <c r="S993" i="10"/>
  <c r="AP22" i="10"/>
  <c r="AP21" i="10" s="1"/>
  <c r="AK21" i="10"/>
  <c r="AR25" i="10"/>
  <c r="AR24" i="10" s="1"/>
  <c r="AM24" i="10"/>
  <c r="AO30" i="10"/>
  <c r="AO29" i="10" s="1"/>
  <c r="AJ29" i="10"/>
  <c r="AS30" i="10"/>
  <c r="AS29" i="10" s="1"/>
  <c r="AN29" i="10"/>
  <c r="AQ33" i="10"/>
  <c r="AQ32" i="10" s="1"/>
  <c r="AL32" i="10"/>
  <c r="AO40" i="10"/>
  <c r="AO39" i="10" s="1"/>
  <c r="AJ39" i="10"/>
  <c r="AS40" i="10"/>
  <c r="AS39" i="10" s="1"/>
  <c r="AN39" i="10"/>
  <c r="AQ47" i="10"/>
  <c r="AQ46" i="10" s="1"/>
  <c r="AL46" i="10"/>
  <c r="AP54" i="10"/>
  <c r="AP53" i="10" s="1"/>
  <c r="AK53" i="10"/>
  <c r="AP61" i="10"/>
  <c r="AP60" i="10" s="1"/>
  <c r="AK60" i="10"/>
  <c r="AL76" i="10"/>
  <c r="AO80" i="10"/>
  <c r="AO79" i="10" s="1"/>
  <c r="AJ79" i="10"/>
  <c r="AS80" i="10"/>
  <c r="AS79" i="10" s="1"/>
  <c r="AN79" i="10"/>
  <c r="AQ89" i="10"/>
  <c r="AQ88" i="10" s="1"/>
  <c r="AL88" i="10"/>
  <c r="AO105" i="10"/>
  <c r="AO104" i="10" s="1"/>
  <c r="AJ104" i="10"/>
  <c r="AS105" i="10"/>
  <c r="AS104" i="10" s="1"/>
  <c r="AN104" i="10"/>
  <c r="AR111" i="10"/>
  <c r="AR110" i="10" s="1"/>
  <c r="AM110" i="10"/>
  <c r="AP118" i="10"/>
  <c r="AP117" i="10" s="1"/>
  <c r="AK117" i="10"/>
  <c r="AP124" i="10"/>
  <c r="AP123" i="10" s="1"/>
  <c r="AK123" i="10"/>
  <c r="AP129" i="10"/>
  <c r="AP128" i="10" s="1"/>
  <c r="AK128" i="10"/>
  <c r="AP135" i="10"/>
  <c r="AP134" i="10" s="1"/>
  <c r="AK134" i="10"/>
  <c r="AQ153" i="10"/>
  <c r="AQ152" i="10" s="1"/>
  <c r="AL152" i="10"/>
  <c r="AQ171" i="10"/>
  <c r="AQ170" i="10" s="1"/>
  <c r="AL170" i="10"/>
  <c r="AO192" i="10"/>
  <c r="AO191" i="10" s="1"/>
  <c r="AJ191" i="10"/>
  <c r="AS192" i="10"/>
  <c r="AS191" i="10" s="1"/>
  <c r="AN191" i="10"/>
  <c r="AO197" i="10"/>
  <c r="AO196" i="10" s="1"/>
  <c r="AJ196" i="10"/>
  <c r="AS197" i="10"/>
  <c r="AS196" i="10" s="1"/>
  <c r="AN196" i="10"/>
  <c r="AR212" i="10"/>
  <c r="AR211" i="10" s="1"/>
  <c r="AM211" i="10"/>
  <c r="AR218" i="10"/>
  <c r="AR217" i="10" s="1"/>
  <c r="AM217" i="10"/>
  <c r="AO222" i="10"/>
  <c r="AO221" i="10" s="1"/>
  <c r="AJ221" i="10"/>
  <c r="AS222" i="10"/>
  <c r="AS221" i="10" s="1"/>
  <c r="AN221" i="10"/>
  <c r="AP226" i="10"/>
  <c r="AP225" i="10" s="1"/>
  <c r="AK225" i="10"/>
  <c r="AR238" i="10"/>
  <c r="AR237" i="10" s="1"/>
  <c r="AM237" i="10"/>
  <c r="AO242" i="10"/>
  <c r="AO241" i="10" s="1"/>
  <c r="AJ241" i="10"/>
  <c r="AS242" i="10"/>
  <c r="AS241" i="10" s="1"/>
  <c r="AN241" i="10"/>
  <c r="AO249" i="10"/>
  <c r="AO248" i="10" s="1"/>
  <c r="AJ248" i="10"/>
  <c r="AS249" i="10"/>
  <c r="AS248" i="10" s="1"/>
  <c r="AN248" i="10"/>
  <c r="AP260" i="10"/>
  <c r="AP259" i="10" s="1"/>
  <c r="AK259" i="10"/>
  <c r="AR268" i="10"/>
  <c r="AR267" i="10" s="1"/>
  <c r="AM267" i="10"/>
  <c r="AR277" i="10"/>
  <c r="AR276" i="10" s="1"/>
  <c r="AM276" i="10"/>
  <c r="AR316" i="10"/>
  <c r="AR315" i="10" s="1"/>
  <c r="AM315" i="10"/>
  <c r="AQ322" i="10"/>
  <c r="AQ321" i="10" s="1"/>
  <c r="AL321" i="10"/>
  <c r="AQ332" i="10"/>
  <c r="AQ331" i="10" s="1"/>
  <c r="AL331" i="10"/>
  <c r="AO335" i="10"/>
  <c r="AO334" i="10" s="1"/>
  <c r="AJ334" i="10"/>
  <c r="AS335" i="10"/>
  <c r="AS334" i="10" s="1"/>
  <c r="AN334" i="10"/>
  <c r="AP340" i="10"/>
  <c r="AP339" i="10" s="1"/>
  <c r="AK339" i="10"/>
  <c r="AO348" i="10"/>
  <c r="AO347" i="10" s="1"/>
  <c r="AJ347" i="10"/>
  <c r="AS348" i="10"/>
  <c r="AS347" i="10" s="1"/>
  <c r="AN347" i="10"/>
  <c r="AR365" i="10"/>
  <c r="AR364" i="10" s="1"/>
  <c r="AM364" i="10"/>
  <c r="AQ402" i="10"/>
  <c r="AQ401" i="10" s="1"/>
  <c r="AL401" i="10"/>
  <c r="AK410" i="10"/>
  <c r="AR417" i="10"/>
  <c r="AR416" i="10" s="1"/>
  <c r="AM416" i="10"/>
  <c r="AR431" i="10"/>
  <c r="AR430" i="10" s="1"/>
  <c r="AM430" i="10"/>
  <c r="AP438" i="10"/>
  <c r="AP437" i="10" s="1"/>
  <c r="AK437" i="10"/>
  <c r="AR457" i="10"/>
  <c r="AR456" i="10" s="1"/>
  <c r="AM456" i="10"/>
  <c r="AQ463" i="10"/>
  <c r="AQ462" i="10" s="1"/>
  <c r="AL462" i="10"/>
  <c r="AP474" i="10"/>
  <c r="AP473" i="10" s="1"/>
  <c r="AK473" i="10"/>
  <c r="AP479" i="10"/>
  <c r="AP478" i="10" s="1"/>
  <c r="AK478" i="10"/>
  <c r="AP484" i="10"/>
  <c r="AP483" i="10" s="1"/>
  <c r="AK483" i="10"/>
  <c r="AP489" i="10"/>
  <c r="AP488" i="10" s="1"/>
  <c r="AK488" i="10"/>
  <c r="AR494" i="10"/>
  <c r="AR493" i="10" s="1"/>
  <c r="AM493" i="10"/>
  <c r="AO498" i="10"/>
  <c r="AO497" i="10" s="1"/>
  <c r="AJ497" i="10"/>
  <c r="AS498" i="10"/>
  <c r="AS497" i="10" s="1"/>
  <c r="AN497" i="10"/>
  <c r="AQ521" i="10"/>
  <c r="AQ520" i="10" s="1"/>
  <c r="AL520" i="10"/>
  <c r="AR530" i="10"/>
  <c r="AR529" i="10" s="1"/>
  <c r="AM529" i="10"/>
  <c r="AR536" i="10"/>
  <c r="AR535" i="10" s="1"/>
  <c r="AM535" i="10"/>
  <c r="AQ554" i="10"/>
  <c r="AQ553" i="10" s="1"/>
  <c r="AL553" i="10"/>
  <c r="AK563" i="10"/>
  <c r="AM566" i="10"/>
  <c r="AO572" i="10"/>
  <c r="AO571" i="10" s="1"/>
  <c r="AJ571" i="10"/>
  <c r="AS572" i="10"/>
  <c r="AS571" i="10" s="1"/>
  <c r="AN571" i="10"/>
  <c r="AO577" i="10"/>
  <c r="AO576" i="10" s="1"/>
  <c r="AJ576" i="10"/>
  <c r="AS577" i="10"/>
  <c r="AS576" i="10" s="1"/>
  <c r="AN576" i="10"/>
  <c r="AR591" i="10"/>
  <c r="AR590" i="10" s="1"/>
  <c r="AM590" i="10"/>
  <c r="AQ597" i="10"/>
  <c r="AQ596" i="10" s="1"/>
  <c r="AL596" i="10"/>
  <c r="AP607" i="10"/>
  <c r="AP606" i="10" s="1"/>
  <c r="AK606" i="10"/>
  <c r="AO629" i="10"/>
  <c r="AO628" i="10" s="1"/>
  <c r="AJ628" i="10"/>
  <c r="AR631" i="10"/>
  <c r="AR630" i="10" s="1"/>
  <c r="AM630" i="10"/>
  <c r="AJ642" i="10"/>
  <c r="AN642" i="10"/>
  <c r="AQ646" i="10"/>
  <c r="AQ645" i="10" s="1"/>
  <c r="AL645" i="10"/>
  <c r="AP656" i="10"/>
  <c r="AP655" i="10" s="1"/>
  <c r="AK655" i="10"/>
  <c r="AP661" i="10"/>
  <c r="AP660" i="10" s="1"/>
  <c r="AK660" i="10"/>
  <c r="AO671" i="10"/>
  <c r="AO670" i="10" s="1"/>
  <c r="AJ670" i="10"/>
  <c r="AS671" i="10"/>
  <c r="AS670" i="10" s="1"/>
  <c r="AN670" i="10"/>
  <c r="AO692" i="10"/>
  <c r="AO691" i="10" s="1"/>
  <c r="AJ691" i="10"/>
  <c r="AS692" i="10"/>
  <c r="AS691" i="10" s="1"/>
  <c r="AN691" i="10"/>
  <c r="AJ700" i="10"/>
  <c r="AN700" i="10"/>
  <c r="AQ704" i="10"/>
  <c r="AQ703" i="10" s="1"/>
  <c r="AL703" i="10"/>
  <c r="AP714" i="10"/>
  <c r="AP713" i="10" s="1"/>
  <c r="AK713" i="10"/>
  <c r="AP747" i="10"/>
  <c r="AP746" i="10" s="1"/>
  <c r="AK746" i="10"/>
  <c r="AR755" i="10"/>
  <c r="AR754" i="10" s="1"/>
  <c r="AM754" i="10"/>
  <c r="AO761" i="10"/>
  <c r="AO760" i="10" s="1"/>
  <c r="AJ760" i="10"/>
  <c r="AS761" i="10"/>
  <c r="AS760" i="10" s="1"/>
  <c r="AN760" i="10"/>
  <c r="AO776" i="10"/>
  <c r="AO775" i="10" s="1"/>
  <c r="AJ775" i="10"/>
  <c r="AS776" i="10"/>
  <c r="AS775" i="10" s="1"/>
  <c r="AN775" i="10"/>
  <c r="AQ792" i="10"/>
  <c r="AQ791" i="10" s="1"/>
  <c r="AL791" i="10"/>
  <c r="AK801" i="10"/>
  <c r="AO811" i="10"/>
  <c r="AO810" i="10" s="1"/>
  <c r="AJ810" i="10"/>
  <c r="AS811" i="10"/>
  <c r="AS810" i="10" s="1"/>
  <c r="AN810" i="10"/>
  <c r="AO816" i="10"/>
  <c r="AO815" i="10" s="1"/>
  <c r="AJ815" i="10"/>
  <c r="AS816" i="10"/>
  <c r="AS815" i="10" s="1"/>
  <c r="AN815" i="10"/>
  <c r="AR830" i="10"/>
  <c r="AR829" i="10" s="1"/>
  <c r="AM829" i="10"/>
  <c r="AR843" i="10"/>
  <c r="AR842" i="10" s="1"/>
  <c r="AM842" i="10"/>
  <c r="AR848" i="10"/>
  <c r="AR847" i="10" s="1"/>
  <c r="AM847" i="10"/>
  <c r="AP860" i="10"/>
  <c r="AP859" i="10" s="1"/>
  <c r="AK859" i="10"/>
  <c r="AJ867" i="10"/>
  <c r="AN867" i="10"/>
  <c r="AQ871" i="10"/>
  <c r="AQ870" i="10" s="1"/>
  <c r="AL870" i="10"/>
  <c r="AO879" i="10"/>
  <c r="AO878" i="10" s="1"/>
  <c r="AJ878" i="10"/>
  <c r="AS879" i="10"/>
  <c r="AS878" i="10" s="1"/>
  <c r="AN878" i="10"/>
  <c r="AQ882" i="10"/>
  <c r="AQ881" i="10" s="1"/>
  <c r="AL881" i="10"/>
  <c r="AO885" i="10"/>
  <c r="AO884" i="10" s="1"/>
  <c r="AJ884" i="10"/>
  <c r="AS885" i="10"/>
  <c r="AS884" i="10" s="1"/>
  <c r="AN884" i="10"/>
  <c r="AQ905" i="10"/>
  <c r="AQ904" i="10" s="1"/>
  <c r="AL904" i="10"/>
  <c r="AP919" i="10"/>
  <c r="AP918" i="10" s="1"/>
  <c r="AK918" i="10"/>
  <c r="AR934" i="10"/>
  <c r="AR933" i="10" s="1"/>
  <c r="AM933" i="10"/>
  <c r="AM940" i="10"/>
  <c r="AP944" i="10"/>
  <c r="AP943" i="10" s="1"/>
  <c r="AK943" i="10"/>
  <c r="AP951" i="10"/>
  <c r="AP950" i="10" s="1"/>
  <c r="AK950" i="10"/>
  <c r="AP961" i="10"/>
  <c r="AP960" i="10" s="1"/>
  <c r="AK960" i="10"/>
  <c r="AP966" i="10"/>
  <c r="AP965" i="10" s="1"/>
  <c r="AK965" i="10"/>
  <c r="AO968" i="10"/>
  <c r="AO967" i="10" s="1"/>
  <c r="AJ967" i="10"/>
  <c r="AS968" i="10"/>
  <c r="AS967" i="10" s="1"/>
  <c r="AN967" i="10"/>
  <c r="AR974" i="10"/>
  <c r="AR973" i="10" s="1"/>
  <c r="AM973" i="10"/>
  <c r="AQ980" i="10"/>
  <c r="AQ979" i="10" s="1"/>
  <c r="AL979" i="10"/>
  <c r="AP982" i="10"/>
  <c r="AP981" i="10" s="1"/>
  <c r="AK981" i="10"/>
  <c r="AO984" i="10"/>
  <c r="AO983" i="10" s="1"/>
  <c r="AJ983" i="10"/>
  <c r="AS984" i="10"/>
  <c r="AS983" i="10" s="1"/>
  <c r="AN983" i="10"/>
  <c r="AR986" i="10"/>
  <c r="AR985" i="10" s="1"/>
  <c r="AM985" i="10"/>
  <c r="AP989" i="10"/>
  <c r="AP988" i="10" s="1"/>
  <c r="AK988" i="10"/>
  <c r="AR992" i="10"/>
  <c r="AR991" i="10" s="1"/>
  <c r="AM991" i="10"/>
  <c r="AQ554" i="8"/>
  <c r="AQ871" i="8"/>
  <c r="AQ961" i="8"/>
  <c r="AQ77" i="8"/>
  <c r="AQ226" i="8"/>
  <c r="AQ934" i="8"/>
  <c r="AQ968" i="8"/>
  <c r="AQ222" i="8"/>
  <c r="AQ238" i="8"/>
  <c r="AQ316" i="8"/>
  <c r="AQ944" i="8"/>
  <c r="AQ89" i="8"/>
  <c r="AQ153" i="8"/>
  <c r="AQ192" i="8"/>
  <c r="AQ197" i="8"/>
  <c r="AQ212" i="8"/>
  <c r="AQ536" i="8"/>
  <c r="AQ567" i="8"/>
  <c r="AQ811" i="8"/>
  <c r="AQ919" i="8"/>
  <c r="F40" i="8"/>
  <c r="F577" i="8"/>
  <c r="F643" i="8"/>
  <c r="F671" i="8"/>
  <c r="F692" i="8"/>
  <c r="F701" i="8"/>
  <c r="F761" i="8"/>
  <c r="F776" i="8"/>
  <c r="F811" i="8"/>
  <c r="F816" i="8"/>
  <c r="F868" i="8"/>
  <c r="F879" i="8"/>
  <c r="F885" i="8"/>
  <c r="F968" i="8"/>
  <c r="AO23" i="8"/>
  <c r="AO22" i="8" s="1"/>
  <c r="AV22" i="8"/>
  <c r="AR26" i="8"/>
  <c r="AR25" i="8" s="1"/>
  <c r="AY25" i="8"/>
  <c r="AP31" i="8"/>
  <c r="AP30" i="8" s="1"/>
  <c r="AW30" i="8"/>
  <c r="AP41" i="8"/>
  <c r="AP40" i="8" s="1"/>
  <c r="AW40" i="8"/>
  <c r="AO55" i="8"/>
  <c r="AO54" i="8" s="1"/>
  <c r="AV54" i="8"/>
  <c r="AO62" i="8"/>
  <c r="AO61" i="8" s="1"/>
  <c r="AV61" i="8"/>
  <c r="AP81" i="8"/>
  <c r="AP80" i="8" s="1"/>
  <c r="AW80" i="8"/>
  <c r="AP106" i="8"/>
  <c r="AP105" i="8" s="1"/>
  <c r="AW105" i="8"/>
  <c r="AR112" i="8"/>
  <c r="AR111" i="8" s="1"/>
  <c r="AY111" i="8"/>
  <c r="AO119" i="8"/>
  <c r="AO118" i="8" s="1"/>
  <c r="AV118" i="8"/>
  <c r="AO125" i="8"/>
  <c r="AO124" i="8" s="1"/>
  <c r="AV124" i="8"/>
  <c r="AO130" i="8"/>
  <c r="AO129" i="8" s="1"/>
  <c r="AV129" i="8"/>
  <c r="AO136" i="8"/>
  <c r="AO135" i="8" s="1"/>
  <c r="AV135" i="8"/>
  <c r="AP193" i="8"/>
  <c r="AP192" i="8" s="1"/>
  <c r="AW192" i="8"/>
  <c r="AP198" i="8"/>
  <c r="AP197" i="8" s="1"/>
  <c r="AW197" i="8"/>
  <c r="AR213" i="8"/>
  <c r="AR212" i="8" s="1"/>
  <c r="AY212" i="8"/>
  <c r="AR219" i="8"/>
  <c r="AR218" i="8" s="1"/>
  <c r="AY218" i="8"/>
  <c r="AP223" i="8"/>
  <c r="AP222" i="8" s="1"/>
  <c r="AW222" i="8"/>
  <c r="AO227" i="8"/>
  <c r="AO226" i="8" s="1"/>
  <c r="AV226" i="8"/>
  <c r="AR239" i="8"/>
  <c r="AR238" i="8" s="1"/>
  <c r="AY238" i="8"/>
  <c r="AP243" i="8"/>
  <c r="AP242" i="8" s="1"/>
  <c r="AW242" i="8"/>
  <c r="AP250" i="8"/>
  <c r="AP249" i="8" s="1"/>
  <c r="AW249" i="8"/>
  <c r="AO261" i="8"/>
  <c r="AO260" i="8" s="1"/>
  <c r="AV260" i="8"/>
  <c r="AR269" i="8"/>
  <c r="AR268" i="8" s="1"/>
  <c r="AY268" i="8"/>
  <c r="AR278" i="8"/>
  <c r="AR277" i="8" s="1"/>
  <c r="AY277" i="8"/>
  <c r="AR317" i="8"/>
  <c r="AR316" i="8" s="1"/>
  <c r="AY316" i="8"/>
  <c r="AP336" i="8"/>
  <c r="AP335" i="8" s="1"/>
  <c r="AW335" i="8"/>
  <c r="AO341" i="8"/>
  <c r="AO340" i="8" s="1"/>
  <c r="AV340" i="8"/>
  <c r="AP349" i="8"/>
  <c r="AP348" i="8" s="1"/>
  <c r="AW348" i="8"/>
  <c r="AR366" i="8"/>
  <c r="AR365" i="8" s="1"/>
  <c r="AY365" i="8"/>
  <c r="AR418" i="8"/>
  <c r="AR417" i="8" s="1"/>
  <c r="AY417" i="8"/>
  <c r="AR432" i="8"/>
  <c r="AR431" i="8" s="1"/>
  <c r="AY431" i="8"/>
  <c r="AO439" i="8"/>
  <c r="AO438" i="8" s="1"/>
  <c r="AV438" i="8"/>
  <c r="AR458" i="8"/>
  <c r="AR457" i="8" s="1"/>
  <c r="AY457" i="8"/>
  <c r="AO475" i="8"/>
  <c r="AO474" i="8" s="1"/>
  <c r="AV474" i="8"/>
  <c r="AO480" i="8"/>
  <c r="AO479" i="8" s="1"/>
  <c r="AV479" i="8"/>
  <c r="AO485" i="8"/>
  <c r="AO484" i="8" s="1"/>
  <c r="AV484" i="8"/>
  <c r="AO490" i="8"/>
  <c r="AO489" i="8" s="1"/>
  <c r="AV489" i="8"/>
  <c r="AR495" i="8"/>
  <c r="AR494" i="8" s="1"/>
  <c r="AY494" i="8"/>
  <c r="AP499" i="8"/>
  <c r="AP498" i="8" s="1"/>
  <c r="AW498" i="8"/>
  <c r="AR531" i="8"/>
  <c r="AR530" i="8" s="1"/>
  <c r="AY530" i="8"/>
  <c r="AR537" i="8"/>
  <c r="AR536" i="8" s="1"/>
  <c r="AY536" i="8"/>
  <c r="AO565" i="8"/>
  <c r="AO564" i="8" s="1"/>
  <c r="AV564" i="8"/>
  <c r="AR568" i="8"/>
  <c r="AR567" i="8" s="1"/>
  <c r="AY567" i="8"/>
  <c r="AP573" i="8"/>
  <c r="AP572" i="8" s="1"/>
  <c r="AW572" i="8"/>
  <c r="AP578" i="8"/>
  <c r="AP577" i="8" s="1"/>
  <c r="AW577" i="8"/>
  <c r="AR592" i="8"/>
  <c r="AR591" i="8" s="1"/>
  <c r="AY591" i="8"/>
  <c r="AO608" i="8"/>
  <c r="AO607" i="8" s="1"/>
  <c r="AV607" i="8"/>
  <c r="AR632" i="8"/>
  <c r="AR631" i="8" s="1"/>
  <c r="AY631" i="8"/>
  <c r="AP644" i="8"/>
  <c r="AP643" i="8" s="1"/>
  <c r="AW643" i="8"/>
  <c r="AO657" i="8"/>
  <c r="AO656" i="8" s="1"/>
  <c r="AV656" i="8"/>
  <c r="AO662" i="8"/>
  <c r="AO661" i="8" s="1"/>
  <c r="AV661" i="8"/>
  <c r="AP672" i="8"/>
  <c r="AP671" i="8" s="1"/>
  <c r="AW671" i="8"/>
  <c r="AP693" i="8"/>
  <c r="AP692" i="8" s="1"/>
  <c r="AW692" i="8"/>
  <c r="AP702" i="8"/>
  <c r="AP701" i="8" s="1"/>
  <c r="AW701" i="8"/>
  <c r="AO715" i="8"/>
  <c r="AO714" i="8" s="1"/>
  <c r="AV714" i="8"/>
  <c r="AO748" i="8"/>
  <c r="AO747" i="8" s="1"/>
  <c r="AV747" i="8"/>
  <c r="AR756" i="8"/>
  <c r="AR755" i="8" s="1"/>
  <c r="AY755" i="8"/>
  <c r="AP762" i="8"/>
  <c r="AP761" i="8" s="1"/>
  <c r="AW761" i="8"/>
  <c r="AP777" i="8"/>
  <c r="AP776" i="8" s="1"/>
  <c r="AW776" i="8"/>
  <c r="AO785" i="8"/>
  <c r="AO784" i="8" s="1"/>
  <c r="AV784" i="8"/>
  <c r="AP788" i="8"/>
  <c r="AP787" i="8" s="1"/>
  <c r="AW787" i="8"/>
  <c r="AO803" i="8"/>
  <c r="AO802" i="8" s="1"/>
  <c r="AV802" i="8"/>
  <c r="AP812" i="8"/>
  <c r="AP811" i="8" s="1"/>
  <c r="AW811" i="8"/>
  <c r="AP817" i="8"/>
  <c r="AP816" i="8" s="1"/>
  <c r="AW816" i="8"/>
  <c r="AR831" i="8"/>
  <c r="AR830" i="8" s="1"/>
  <c r="AY830" i="8"/>
  <c r="AP842" i="8"/>
  <c r="AP841" i="8" s="1"/>
  <c r="AW841" i="8"/>
  <c r="AR844" i="8"/>
  <c r="AR843" i="8" s="1"/>
  <c r="AY843" i="8"/>
  <c r="AR849" i="8"/>
  <c r="AR848" i="8" s="1"/>
  <c r="AY848" i="8"/>
  <c r="AO861" i="8"/>
  <c r="AO860" i="8" s="1"/>
  <c r="AV860" i="8"/>
  <c r="AP869" i="8"/>
  <c r="AP868" i="8" s="1"/>
  <c r="AW868" i="8"/>
  <c r="AP880" i="8"/>
  <c r="AP879" i="8" s="1"/>
  <c r="AW879" i="8"/>
  <c r="AP886" i="8"/>
  <c r="AP885" i="8" s="1"/>
  <c r="AW885" i="8"/>
  <c r="AO920" i="8"/>
  <c r="AO919" i="8" s="1"/>
  <c r="AV919" i="8"/>
  <c r="AR935" i="8"/>
  <c r="AR934" i="8" s="1"/>
  <c r="AY934" i="8"/>
  <c r="AR942" i="8"/>
  <c r="AR941" i="8" s="1"/>
  <c r="AY941" i="8"/>
  <c r="AO945" i="8"/>
  <c r="AO944" i="8" s="1"/>
  <c r="AV944" i="8"/>
  <c r="AO952" i="8"/>
  <c r="AO951" i="8" s="1"/>
  <c r="AV951" i="8"/>
  <c r="AO962" i="8"/>
  <c r="BY962" i="8" s="1"/>
  <c r="AV961" i="8"/>
  <c r="AO967" i="8"/>
  <c r="AO966" i="8" s="1"/>
  <c r="AV966" i="8"/>
  <c r="AP969" i="8"/>
  <c r="AP968" i="8" s="1"/>
  <c r="AW968" i="8"/>
  <c r="AR975" i="8"/>
  <c r="AR974" i="8" s="1"/>
  <c r="AY974" i="8"/>
  <c r="AO983" i="8"/>
  <c r="AO982" i="8" s="1"/>
  <c r="AV982" i="8"/>
  <c r="AP985" i="8"/>
  <c r="AP984" i="8" s="1"/>
  <c r="AW984" i="8"/>
  <c r="AR987" i="8"/>
  <c r="AR986" i="8" s="1"/>
  <c r="AY986" i="8"/>
  <c r="AO990" i="8"/>
  <c r="AO989" i="8" s="1"/>
  <c r="AV989" i="8"/>
  <c r="AR993" i="8"/>
  <c r="AR992" i="8" s="1"/>
  <c r="AY992" i="8"/>
  <c r="AQ105" i="8"/>
  <c r="AQ411" i="8"/>
  <c r="AQ438" i="8"/>
  <c r="AQ656" i="8"/>
  <c r="AQ661" i="8"/>
  <c r="AQ714" i="8"/>
  <c r="F249" i="8"/>
  <c r="F572" i="8"/>
  <c r="F25" i="8"/>
  <c r="F111" i="8"/>
  <c r="F212" i="8"/>
  <c r="F218" i="8"/>
  <c r="F238" i="8"/>
  <c r="F268" i="8"/>
  <c r="F277" i="8"/>
  <c r="F316" i="8"/>
  <c r="F365" i="8"/>
  <c r="F417" i="8"/>
  <c r="F431" i="8"/>
  <c r="F457" i="8"/>
  <c r="F494" i="8"/>
  <c r="F530" i="8"/>
  <c r="F536" i="8"/>
  <c r="F567" i="8"/>
  <c r="F591" i="8"/>
  <c r="F631" i="8"/>
  <c r="F755" i="8"/>
  <c r="F830" i="8"/>
  <c r="F843" i="8"/>
  <c r="F848" i="8"/>
  <c r="F934" i="8"/>
  <c r="F941" i="8"/>
  <c r="F974" i="8"/>
  <c r="F986" i="8"/>
  <c r="I30" i="8"/>
  <c r="I21" i="8" s="1"/>
  <c r="I33" i="8"/>
  <c r="I40" i="8"/>
  <c r="I47" i="8"/>
  <c r="I77" i="8"/>
  <c r="I80" i="8"/>
  <c r="I89" i="8"/>
  <c r="I105" i="8"/>
  <c r="I153" i="8"/>
  <c r="I171" i="8"/>
  <c r="I192" i="8"/>
  <c r="I197" i="8"/>
  <c r="I222" i="8"/>
  <c r="I242" i="8"/>
  <c r="I249" i="8"/>
  <c r="I322" i="8"/>
  <c r="I332" i="8"/>
  <c r="I335" i="8"/>
  <c r="I348" i="8"/>
  <c r="I402" i="8"/>
  <c r="I463" i="8"/>
  <c r="I498" i="8"/>
  <c r="I521" i="8"/>
  <c r="I554" i="8"/>
  <c r="I572" i="8"/>
  <c r="I577" i="8"/>
  <c r="I597" i="8"/>
  <c r="I643" i="8"/>
  <c r="I646" i="8"/>
  <c r="I671" i="8"/>
  <c r="I692" i="8"/>
  <c r="I701" i="8"/>
  <c r="I704" i="8"/>
  <c r="I761" i="8"/>
  <c r="I776" i="8"/>
  <c r="I792" i="8"/>
  <c r="I811" i="8"/>
  <c r="I816" i="8"/>
  <c r="I868" i="8"/>
  <c r="I871" i="8"/>
  <c r="I879" i="8"/>
  <c r="I882" i="8"/>
  <c r="I885" i="8"/>
  <c r="I905" i="8"/>
  <c r="I968" i="8"/>
  <c r="AP23" i="8"/>
  <c r="AP22" i="8" s="1"/>
  <c r="AW22" i="8"/>
  <c r="AR31" i="8"/>
  <c r="AR30" i="8" s="1"/>
  <c r="AY30" i="8"/>
  <c r="AO34" i="8"/>
  <c r="AO33" i="8" s="1"/>
  <c r="AV33" i="8"/>
  <c r="AR41" i="8"/>
  <c r="AR40" i="8" s="1"/>
  <c r="AY40" i="8"/>
  <c r="AO48" i="8"/>
  <c r="AO47" i="8" s="1"/>
  <c r="AV47" i="8"/>
  <c r="AP55" i="8"/>
  <c r="AP54" i="8" s="1"/>
  <c r="AW54" i="8"/>
  <c r="AP62" i="8"/>
  <c r="AP61" i="8" s="1"/>
  <c r="AW61" i="8"/>
  <c r="AO78" i="8"/>
  <c r="AO77" i="8" s="1"/>
  <c r="AV77" i="8"/>
  <c r="AR81" i="8"/>
  <c r="AR80" i="8" s="1"/>
  <c r="AY80" i="8"/>
  <c r="AO90" i="8"/>
  <c r="AO89" i="8" s="1"/>
  <c r="AV89" i="8"/>
  <c r="AR106" i="8"/>
  <c r="AR105" i="8" s="1"/>
  <c r="AY105" i="8"/>
  <c r="AP119" i="8"/>
  <c r="AP118" i="8" s="1"/>
  <c r="AW118" i="8"/>
  <c r="AP125" i="8"/>
  <c r="AP124" i="8" s="1"/>
  <c r="AW124" i="8"/>
  <c r="AP130" i="8"/>
  <c r="AP129" i="8" s="1"/>
  <c r="AW129" i="8"/>
  <c r="AO134" i="8"/>
  <c r="AO133" i="8" s="1"/>
  <c r="AV133" i="8"/>
  <c r="AP136" i="8"/>
  <c r="AP135" i="8" s="1"/>
  <c r="AW135" i="8"/>
  <c r="AO154" i="8"/>
  <c r="AO153" i="8" s="1"/>
  <c r="AV153" i="8"/>
  <c r="AO172" i="8"/>
  <c r="AO171" i="8" s="1"/>
  <c r="AV171" i="8"/>
  <c r="AR193" i="8"/>
  <c r="AR192" i="8" s="1"/>
  <c r="AY192" i="8"/>
  <c r="AR198" i="8"/>
  <c r="AR197" i="8" s="1"/>
  <c r="AY197" i="8"/>
  <c r="AR223" i="8"/>
  <c r="AR222" i="8" s="1"/>
  <c r="AY222" i="8"/>
  <c r="AP227" i="8"/>
  <c r="AP226" i="8" s="1"/>
  <c r="AW226" i="8"/>
  <c r="AR243" i="8"/>
  <c r="AR242" i="8" s="1"/>
  <c r="AY242" i="8"/>
  <c r="AR250" i="8"/>
  <c r="AR249" i="8" s="1"/>
  <c r="AY249" i="8"/>
  <c r="AP261" i="8"/>
  <c r="AP260" i="8" s="1"/>
  <c r="AW260" i="8"/>
  <c r="AO323" i="8"/>
  <c r="AO322" i="8" s="1"/>
  <c r="AV322" i="8"/>
  <c r="AV332" i="8"/>
  <c r="AR336" i="8"/>
  <c r="AR335" i="8" s="1"/>
  <c r="AY335" i="8"/>
  <c r="AP341" i="8"/>
  <c r="AP340" i="8" s="1"/>
  <c r="AW340" i="8"/>
  <c r="AR349" i="8"/>
  <c r="AR348" i="8" s="1"/>
  <c r="AY348" i="8"/>
  <c r="AO403" i="8"/>
  <c r="AO402" i="8" s="1"/>
  <c r="AV402" i="8"/>
  <c r="AP412" i="8"/>
  <c r="AP411" i="8" s="1"/>
  <c r="AW411" i="8"/>
  <c r="AP439" i="8"/>
  <c r="AP438" i="8" s="1"/>
  <c r="AW438" i="8"/>
  <c r="AO464" i="8"/>
  <c r="AO463" i="8" s="1"/>
  <c r="AV463" i="8"/>
  <c r="AP475" i="8"/>
  <c r="AP474" i="8" s="1"/>
  <c r="AW474" i="8"/>
  <c r="AP480" i="8"/>
  <c r="AP479" i="8" s="1"/>
  <c r="AW479" i="8"/>
  <c r="AP485" i="8"/>
  <c r="AP484" i="8" s="1"/>
  <c r="AW484" i="8"/>
  <c r="AP490" i="8"/>
  <c r="AP489" i="8" s="1"/>
  <c r="AW489" i="8"/>
  <c r="AR499" i="8"/>
  <c r="AR498" i="8" s="1"/>
  <c r="AY498" i="8"/>
  <c r="AO522" i="8"/>
  <c r="AO521" i="8" s="1"/>
  <c r="AV521" i="8"/>
  <c r="AR529" i="8"/>
  <c r="AR528" i="8" s="1"/>
  <c r="AY528" i="8"/>
  <c r="AO555" i="8"/>
  <c r="AO554" i="8" s="1"/>
  <c r="AV554" i="8"/>
  <c r="AP565" i="8"/>
  <c r="AP564" i="8" s="1"/>
  <c r="AW564" i="8"/>
  <c r="AR573" i="8"/>
  <c r="AR572" i="8" s="1"/>
  <c r="AY572" i="8"/>
  <c r="AR578" i="8"/>
  <c r="AR577" i="8" s="1"/>
  <c r="AY577" i="8"/>
  <c r="AO598" i="8"/>
  <c r="AO597" i="8" s="1"/>
  <c r="AV597" i="8"/>
  <c r="AP608" i="8"/>
  <c r="AP607" i="8" s="1"/>
  <c r="AW607" i="8"/>
  <c r="AR644" i="8"/>
  <c r="AR643" i="8" s="1"/>
  <c r="AY643" i="8"/>
  <c r="AO647" i="8"/>
  <c r="AO646" i="8" s="1"/>
  <c r="AV646" i="8"/>
  <c r="AP657" i="8"/>
  <c r="AP656" i="8" s="1"/>
  <c r="AW656" i="8"/>
  <c r="AP662" i="8"/>
  <c r="AP661" i="8" s="1"/>
  <c r="AW661" i="8"/>
  <c r="AR672" i="8"/>
  <c r="AR671" i="8" s="1"/>
  <c r="AY671" i="8"/>
  <c r="AR693" i="8"/>
  <c r="AR692" i="8" s="1"/>
  <c r="AY692" i="8"/>
  <c r="AR702" i="8"/>
  <c r="AR701" i="8" s="1"/>
  <c r="AY701" i="8"/>
  <c r="AO705" i="8"/>
  <c r="AO704" i="8" s="1"/>
  <c r="AV704" i="8"/>
  <c r="AP715" i="8"/>
  <c r="AP714" i="8" s="1"/>
  <c r="AW714" i="8"/>
  <c r="AP748" i="8"/>
  <c r="AP747" i="8" s="1"/>
  <c r="AW747" i="8"/>
  <c r="AP759" i="8"/>
  <c r="AP758" i="8" s="1"/>
  <c r="AW758" i="8"/>
  <c r="AR762" i="8"/>
  <c r="AR761" i="8" s="1"/>
  <c r="AY761" i="8"/>
  <c r="AO773" i="8"/>
  <c r="AO772" i="8" s="1"/>
  <c r="AV772" i="8"/>
  <c r="AP775" i="8"/>
  <c r="AP774" i="8" s="1"/>
  <c r="AW774" i="8"/>
  <c r="AR777" i="8"/>
  <c r="AR776" i="8" s="1"/>
  <c r="AY776" i="8"/>
  <c r="AO793" i="8"/>
  <c r="AO792" i="8" s="1"/>
  <c r="AV792" i="8"/>
  <c r="AP803" i="8"/>
  <c r="AP802" i="8" s="1"/>
  <c r="AW802" i="8"/>
  <c r="AR812" i="8"/>
  <c r="AR811" i="8" s="1"/>
  <c r="AY811" i="8"/>
  <c r="AR817" i="8"/>
  <c r="AR816" i="8" s="1"/>
  <c r="AY816" i="8"/>
  <c r="AP861" i="8"/>
  <c r="AP860" i="8" s="1"/>
  <c r="AW860" i="8"/>
  <c r="AR869" i="8"/>
  <c r="AR868" i="8" s="1"/>
  <c r="AY868" i="8"/>
  <c r="AO872" i="8"/>
  <c r="AO871" i="8" s="1"/>
  <c r="AV871" i="8"/>
  <c r="AR880" i="8"/>
  <c r="AR879" i="8" s="1"/>
  <c r="AY879" i="8"/>
  <c r="AO883" i="8"/>
  <c r="AO882" i="8" s="1"/>
  <c r="AV882" i="8"/>
  <c r="AR886" i="8"/>
  <c r="AR885" i="8" s="1"/>
  <c r="AY885" i="8"/>
  <c r="AO906" i="8"/>
  <c r="AO905" i="8" s="1"/>
  <c r="AV905" i="8"/>
  <c r="AP920" i="8"/>
  <c r="AP919" i="8" s="1"/>
  <c r="AW919" i="8"/>
  <c r="AP945" i="8"/>
  <c r="AP944" i="8" s="1"/>
  <c r="AW944" i="8"/>
  <c r="AP952" i="8"/>
  <c r="AP951" i="8" s="1"/>
  <c r="AW951" i="8"/>
  <c r="AP962" i="8"/>
  <c r="AP961" i="8" s="1"/>
  <c r="AW961" i="8"/>
  <c r="AR969" i="8"/>
  <c r="AR968" i="8" s="1"/>
  <c r="AY968" i="8"/>
  <c r="AP990" i="8"/>
  <c r="AP989" i="8" s="1"/>
  <c r="AW989" i="8"/>
  <c r="AQ40" i="8"/>
  <c r="AQ111" i="8"/>
  <c r="AQ242" i="8"/>
  <c r="AQ348" i="8"/>
  <c r="AQ521" i="8"/>
  <c r="AQ755" i="8"/>
  <c r="AQ885" i="8"/>
  <c r="BY34" i="8"/>
  <c r="F33" i="8"/>
  <c r="F47" i="8"/>
  <c r="BY90" i="8"/>
  <c r="F89" i="8"/>
  <c r="F153" i="8"/>
  <c r="BY172" i="8"/>
  <c r="F171" i="8"/>
  <c r="BY323" i="8"/>
  <c r="F322" i="8"/>
  <c r="F402" i="8"/>
  <c r="BY464" i="8"/>
  <c r="F463" i="8"/>
  <c r="BY522" i="8"/>
  <c r="BY521" i="8" s="1"/>
  <c r="F521" i="8"/>
  <c r="BY555" i="8"/>
  <c r="BY554" i="8" s="1"/>
  <c r="F554" i="8"/>
  <c r="BY598" i="8"/>
  <c r="BY597" i="8" s="1"/>
  <c r="F597" i="8"/>
  <c r="F646" i="8"/>
  <c r="F704" i="8"/>
  <c r="F792" i="8"/>
  <c r="F871" i="8"/>
  <c r="F882" i="8"/>
  <c r="F905" i="8"/>
  <c r="G22" i="8"/>
  <c r="G25" i="8"/>
  <c r="G54" i="8"/>
  <c r="G61" i="8"/>
  <c r="G111" i="8"/>
  <c r="G118" i="8"/>
  <c r="G124" i="8"/>
  <c r="G129" i="8"/>
  <c r="G135" i="8"/>
  <c r="G212" i="8"/>
  <c r="G218" i="8"/>
  <c r="G226" i="8"/>
  <c r="G238" i="8"/>
  <c r="G260" i="8"/>
  <c r="G268" i="8"/>
  <c r="G277" i="8"/>
  <c r="G316" i="8"/>
  <c r="G340" i="8"/>
  <c r="G365" i="8"/>
  <c r="G411" i="8"/>
  <c r="G417" i="8"/>
  <c r="G431" i="8"/>
  <c r="G438" i="8"/>
  <c r="G457" i="8"/>
  <c r="G474" i="8"/>
  <c r="G479" i="8"/>
  <c r="G484" i="8"/>
  <c r="G489" i="8"/>
  <c r="G494" i="8"/>
  <c r="G530" i="8"/>
  <c r="G536" i="8"/>
  <c r="G564" i="8"/>
  <c r="G567" i="8"/>
  <c r="G591" i="8"/>
  <c r="G607" i="8"/>
  <c r="G631" i="8"/>
  <c r="G656" i="8"/>
  <c r="G661" i="8"/>
  <c r="G714" i="8"/>
  <c r="G747" i="8"/>
  <c r="G755" i="8"/>
  <c r="G802" i="8"/>
  <c r="G830" i="8"/>
  <c r="G843" i="8"/>
  <c r="G848" i="8"/>
  <c r="G860" i="8"/>
  <c r="G919" i="8"/>
  <c r="G934" i="8"/>
  <c r="G941" i="8"/>
  <c r="G944" i="8"/>
  <c r="G951" i="8"/>
  <c r="G961" i="8"/>
  <c r="G974" i="8"/>
  <c r="G986" i="8"/>
  <c r="G989" i="8"/>
  <c r="AR23" i="8"/>
  <c r="AR22" i="8" s="1"/>
  <c r="AY22" i="8"/>
  <c r="AO26" i="8"/>
  <c r="AO25" i="8" s="1"/>
  <c r="AV25" i="8"/>
  <c r="AP34" i="8"/>
  <c r="AP33" i="8" s="1"/>
  <c r="AW33" i="8"/>
  <c r="AP48" i="8"/>
  <c r="AP47" i="8" s="1"/>
  <c r="AW47" i="8"/>
  <c r="AR55" i="8"/>
  <c r="AR54" i="8" s="1"/>
  <c r="AY54" i="8"/>
  <c r="AR62" i="8"/>
  <c r="AR61" i="8" s="1"/>
  <c r="AY61" i="8"/>
  <c r="AP78" i="8"/>
  <c r="AP77" i="8" s="1"/>
  <c r="AW77" i="8"/>
  <c r="AP90" i="8"/>
  <c r="AP89" i="8" s="1"/>
  <c r="AW89" i="8"/>
  <c r="AO112" i="8"/>
  <c r="AO111" i="8" s="1"/>
  <c r="AV111" i="8"/>
  <c r="AR119" i="8"/>
  <c r="AR118" i="8" s="1"/>
  <c r="AY118" i="8"/>
  <c r="AR125" i="8"/>
  <c r="AR124" i="8" s="1"/>
  <c r="AY124" i="8"/>
  <c r="AR130" i="8"/>
  <c r="AR129" i="8" s="1"/>
  <c r="AY129" i="8"/>
  <c r="AP134" i="8"/>
  <c r="AP133" i="8" s="1"/>
  <c r="AW133" i="8"/>
  <c r="AR136" i="8"/>
  <c r="AR135" i="8" s="1"/>
  <c r="AY135" i="8"/>
  <c r="AP154" i="8"/>
  <c r="AP153" i="8" s="1"/>
  <c r="AW153" i="8"/>
  <c r="AP172" i="8"/>
  <c r="AP171" i="8" s="1"/>
  <c r="AW171" i="8"/>
  <c r="AR191" i="8"/>
  <c r="AR190" i="8" s="1"/>
  <c r="AY190" i="8"/>
  <c r="AO213" i="8"/>
  <c r="AO212" i="8" s="1"/>
  <c r="AV212" i="8"/>
  <c r="AO219" i="8"/>
  <c r="AO218" i="8" s="1"/>
  <c r="AV218" i="8"/>
  <c r="AR227" i="8"/>
  <c r="AR226" i="8" s="1"/>
  <c r="AY226" i="8"/>
  <c r="AO239" i="8"/>
  <c r="AO238" i="8" s="1"/>
  <c r="AV238" i="8"/>
  <c r="AR261" i="8"/>
  <c r="AR260" i="8" s="1"/>
  <c r="AY260" i="8"/>
  <c r="AO269" i="8"/>
  <c r="AO268" i="8" s="1"/>
  <c r="AV268" i="8"/>
  <c r="AO278" i="8"/>
  <c r="AO277" i="8" s="1"/>
  <c r="AV277" i="8"/>
  <c r="AO317" i="8"/>
  <c r="AO316" i="8" s="1"/>
  <c r="AV316" i="8"/>
  <c r="AP323" i="8"/>
  <c r="AP322" i="8" s="1"/>
  <c r="AW322" i="8"/>
  <c r="AP333" i="8"/>
  <c r="AP332" i="8" s="1"/>
  <c r="AW332" i="8"/>
  <c r="AR341" i="8"/>
  <c r="AR340" i="8" s="1"/>
  <c r="AY340" i="8"/>
  <c r="AO366" i="8"/>
  <c r="AO365" i="8" s="1"/>
  <c r="AV365" i="8"/>
  <c r="AP403" i="8"/>
  <c r="AP402" i="8" s="1"/>
  <c r="AW402" i="8"/>
  <c r="AR412" i="8"/>
  <c r="AR411" i="8" s="1"/>
  <c r="AY411" i="8"/>
  <c r="AO418" i="8"/>
  <c r="AO417" i="8" s="1"/>
  <c r="AV417" i="8"/>
  <c r="AO432" i="8"/>
  <c r="AO431" i="8" s="1"/>
  <c r="AV431" i="8"/>
  <c r="AR439" i="8"/>
  <c r="AR438" i="8" s="1"/>
  <c r="AY438" i="8"/>
  <c r="AO458" i="8"/>
  <c r="AO457" i="8" s="1"/>
  <c r="AV457" i="8"/>
  <c r="AP464" i="8"/>
  <c r="AP463" i="8" s="1"/>
  <c r="AW463" i="8"/>
  <c r="AR475" i="8"/>
  <c r="AR474" i="8" s="1"/>
  <c r="AY474" i="8"/>
  <c r="AR480" i="8"/>
  <c r="AR479" i="8" s="1"/>
  <c r="AY479" i="8"/>
  <c r="AR485" i="8"/>
  <c r="AR484" i="8" s="1"/>
  <c r="AY484" i="8"/>
  <c r="AR490" i="8"/>
  <c r="AR489" i="8" s="1"/>
  <c r="AY489" i="8"/>
  <c r="AO495" i="8"/>
  <c r="AO494" i="8" s="1"/>
  <c r="AV494" i="8"/>
  <c r="AP522" i="8"/>
  <c r="AP521" i="8" s="1"/>
  <c r="AW521" i="8"/>
  <c r="AO531" i="8"/>
  <c r="AO530" i="8" s="1"/>
  <c r="AV530" i="8"/>
  <c r="AO537" i="8"/>
  <c r="AO536" i="8" s="1"/>
  <c r="AV536" i="8"/>
  <c r="AP555" i="8"/>
  <c r="AP554" i="8" s="1"/>
  <c r="AW554" i="8"/>
  <c r="AR565" i="8"/>
  <c r="AR564" i="8" s="1"/>
  <c r="AY564" i="8"/>
  <c r="AO568" i="8"/>
  <c r="AO567" i="8" s="1"/>
  <c r="AV567" i="8"/>
  <c r="AO592" i="8"/>
  <c r="AO591" i="8" s="1"/>
  <c r="AV591" i="8"/>
  <c r="AP598" i="8"/>
  <c r="AP597" i="8" s="1"/>
  <c r="AW597" i="8"/>
  <c r="AR608" i="8"/>
  <c r="AR607" i="8" s="1"/>
  <c r="AY607" i="8"/>
  <c r="AO632" i="8"/>
  <c r="AO631" i="8" s="1"/>
  <c r="AV631" i="8"/>
  <c r="AP647" i="8"/>
  <c r="AP646" i="8" s="1"/>
  <c r="AW646" i="8"/>
  <c r="AR657" i="8"/>
  <c r="AR656" i="8" s="1"/>
  <c r="AY656" i="8"/>
  <c r="AR662" i="8"/>
  <c r="AR661" i="8" s="1"/>
  <c r="AY661" i="8"/>
  <c r="AP705" i="8"/>
  <c r="AP704" i="8" s="1"/>
  <c r="AW704" i="8"/>
  <c r="AR715" i="8"/>
  <c r="AR714" i="8" s="1"/>
  <c r="AY714" i="8"/>
  <c r="AR748" i="8"/>
  <c r="AR747" i="8" s="1"/>
  <c r="AY747" i="8"/>
  <c r="AO756" i="8"/>
  <c r="AO755" i="8" s="1"/>
  <c r="AV755" i="8"/>
  <c r="AR775" i="8"/>
  <c r="AR774" i="8" s="1"/>
  <c r="AY774" i="8"/>
  <c r="AP793" i="8"/>
  <c r="AP792" i="8" s="1"/>
  <c r="AW792" i="8"/>
  <c r="AR803" i="8"/>
  <c r="AR802" i="8" s="1"/>
  <c r="AY802" i="8"/>
  <c r="AO806" i="8"/>
  <c r="AO805" i="8" s="1"/>
  <c r="AV805" i="8"/>
  <c r="AP808" i="8"/>
  <c r="AP807" i="8" s="1"/>
  <c r="AW807" i="8"/>
  <c r="AO831" i="8"/>
  <c r="AO830" i="8" s="1"/>
  <c r="AV830" i="8"/>
  <c r="AP838" i="8"/>
  <c r="AP837" i="8" s="1"/>
  <c r="AW837" i="8"/>
  <c r="AO844" i="8"/>
  <c r="AO843" i="8" s="1"/>
  <c r="AV843" i="8"/>
  <c r="AO849" i="8"/>
  <c r="AO848" i="8" s="1"/>
  <c r="AV848" i="8"/>
  <c r="AR861" i="8"/>
  <c r="AR860" i="8" s="1"/>
  <c r="AY860" i="8"/>
  <c r="AP872" i="8"/>
  <c r="AP871" i="8" s="1"/>
  <c r="AW871" i="8"/>
  <c r="AP883" i="8"/>
  <c r="AP882" i="8" s="1"/>
  <c r="AW882" i="8"/>
  <c r="AP906" i="8"/>
  <c r="AP905" i="8" s="1"/>
  <c r="AW905" i="8"/>
  <c r="AR920" i="8"/>
  <c r="AR919" i="8" s="1"/>
  <c r="AY919" i="8"/>
  <c r="AO935" i="8"/>
  <c r="AO934" i="8" s="1"/>
  <c r="AV934" i="8"/>
  <c r="AO942" i="8"/>
  <c r="AV941" i="8"/>
  <c r="AR945" i="8"/>
  <c r="AR944" i="8" s="1"/>
  <c r="AY944" i="8"/>
  <c r="AP950" i="8"/>
  <c r="AP949" i="8" s="1"/>
  <c r="AW949" i="8"/>
  <c r="AR952" i="8"/>
  <c r="AR951" i="8" s="1"/>
  <c r="AY951" i="8"/>
  <c r="AR962" i="8"/>
  <c r="AR961" i="8" s="1"/>
  <c r="AY961" i="8"/>
  <c r="AO975" i="8"/>
  <c r="BY975" i="8" s="1"/>
  <c r="AV974" i="8"/>
  <c r="AR983" i="8"/>
  <c r="AR982" i="8" s="1"/>
  <c r="AY982" i="8"/>
  <c r="AO987" i="8"/>
  <c r="AV986" i="8"/>
  <c r="AR990" i="8"/>
  <c r="AR989" i="8" s="1"/>
  <c r="AY989" i="8"/>
  <c r="BY995" i="8"/>
  <c r="BY994" i="8" s="1"/>
  <c r="AO994" i="8"/>
  <c r="AQ61" i="8"/>
  <c r="AQ171" i="8"/>
  <c r="AQ340" i="8"/>
  <c r="AQ431" i="8"/>
  <c r="AQ457" i="8"/>
  <c r="AQ591" i="8"/>
  <c r="AQ784" i="8"/>
  <c r="F192" i="8"/>
  <c r="F498" i="8"/>
  <c r="F22" i="8"/>
  <c r="F54" i="8"/>
  <c r="BY62" i="8"/>
  <c r="F61" i="8"/>
  <c r="BY119" i="8"/>
  <c r="F118" i="8"/>
  <c r="F124" i="8"/>
  <c r="BY130" i="8"/>
  <c r="BY129" i="8" s="1"/>
  <c r="F129" i="8"/>
  <c r="F135" i="8"/>
  <c r="F226" i="8"/>
  <c r="F260" i="8"/>
  <c r="BY341" i="8"/>
  <c r="BY340" i="8" s="1"/>
  <c r="F340" i="8"/>
  <c r="F411" i="8"/>
  <c r="BY439" i="8"/>
  <c r="F438" i="8"/>
  <c r="F474" i="8"/>
  <c r="BY480" i="8"/>
  <c r="F479" i="8"/>
  <c r="F484" i="8"/>
  <c r="BY490" i="8"/>
  <c r="F489" i="8"/>
  <c r="F564" i="8"/>
  <c r="BY608" i="8"/>
  <c r="BY607" i="8" s="1"/>
  <c r="F607" i="8"/>
  <c r="F656" i="8"/>
  <c r="BY662" i="8"/>
  <c r="BY661" i="8" s="1"/>
  <c r="F661" i="8"/>
  <c r="BY715" i="8"/>
  <c r="BY714" i="8" s="1"/>
  <c r="F714" i="8"/>
  <c r="BY748" i="8"/>
  <c r="BY747" i="8" s="1"/>
  <c r="F747" i="8"/>
  <c r="F802" i="8"/>
  <c r="BY861" i="8"/>
  <c r="BY860" i="8" s="1"/>
  <c r="F860" i="8"/>
  <c r="BY920" i="8"/>
  <c r="BY919" i="8" s="1"/>
  <c r="F919" i="8"/>
  <c r="F944" i="8"/>
  <c r="BY952" i="8"/>
  <c r="BY951" i="8" s="1"/>
  <c r="F951" i="8"/>
  <c r="F961" i="8"/>
  <c r="BY990" i="8"/>
  <c r="BY989" i="8" s="1"/>
  <c r="F989" i="8"/>
  <c r="AP26" i="8"/>
  <c r="AP25" i="8" s="1"/>
  <c r="AW25" i="8"/>
  <c r="AO31" i="8"/>
  <c r="AO30" i="8" s="1"/>
  <c r="AV30" i="8"/>
  <c r="AR34" i="8"/>
  <c r="AR33" i="8" s="1"/>
  <c r="AY33" i="8"/>
  <c r="AO41" i="8"/>
  <c r="AO40" i="8" s="1"/>
  <c r="AV40" i="8"/>
  <c r="AR48" i="8"/>
  <c r="AR47" i="8" s="1"/>
  <c r="AY47" i="8"/>
  <c r="AR78" i="8"/>
  <c r="AR77" i="8" s="1"/>
  <c r="AY77" i="8"/>
  <c r="AO81" i="8"/>
  <c r="AO80" i="8" s="1"/>
  <c r="AV80" i="8"/>
  <c r="AR90" i="8"/>
  <c r="AR89" i="8" s="1"/>
  <c r="AY89" i="8"/>
  <c r="AO106" i="8"/>
  <c r="AO105" i="8" s="1"/>
  <c r="AV105" i="8"/>
  <c r="AP112" i="8"/>
  <c r="AP111" i="8" s="1"/>
  <c r="AW111" i="8"/>
  <c r="AR154" i="8"/>
  <c r="AR153" i="8" s="1"/>
  <c r="AY153" i="8"/>
  <c r="AR172" i="8"/>
  <c r="AR171" i="8" s="1"/>
  <c r="AY171" i="8"/>
  <c r="AO193" i="8"/>
  <c r="AO192" i="8" s="1"/>
  <c r="AV192" i="8"/>
  <c r="AO198" i="8"/>
  <c r="AO197" i="8" s="1"/>
  <c r="AV197" i="8"/>
  <c r="AP213" i="8"/>
  <c r="AP212" i="8" s="1"/>
  <c r="AW212" i="8"/>
  <c r="AP219" i="8"/>
  <c r="AP218" i="8" s="1"/>
  <c r="AW218" i="8"/>
  <c r="AO223" i="8"/>
  <c r="AO222" i="8" s="1"/>
  <c r="AV222" i="8"/>
  <c r="AP239" i="8"/>
  <c r="AP238" i="8" s="1"/>
  <c r="AW238" i="8"/>
  <c r="AO243" i="8"/>
  <c r="AO242" i="8" s="1"/>
  <c r="AV242" i="8"/>
  <c r="AO250" i="8"/>
  <c r="AO249" i="8" s="1"/>
  <c r="AV249" i="8"/>
  <c r="AP269" i="8"/>
  <c r="AP268" i="8" s="1"/>
  <c r="AW268" i="8"/>
  <c r="AP278" i="8"/>
  <c r="AP277" i="8" s="1"/>
  <c r="AW277" i="8"/>
  <c r="AP317" i="8"/>
  <c r="AP316" i="8" s="1"/>
  <c r="AW316" i="8"/>
  <c r="AR323" i="8"/>
  <c r="AR322" i="8" s="1"/>
  <c r="AY322" i="8"/>
  <c r="AR333" i="8"/>
  <c r="AR332" i="8" s="1"/>
  <c r="AY332" i="8"/>
  <c r="AO336" i="8"/>
  <c r="AO335" i="8" s="1"/>
  <c r="AV335" i="8"/>
  <c r="AO349" i="8"/>
  <c r="AO348" i="8" s="1"/>
  <c r="AV348" i="8"/>
  <c r="AP366" i="8"/>
  <c r="AP365" i="8" s="1"/>
  <c r="AW365" i="8"/>
  <c r="AR403" i="8"/>
  <c r="AR402" i="8" s="1"/>
  <c r="AY402" i="8"/>
  <c r="AP418" i="8"/>
  <c r="AP417" i="8" s="1"/>
  <c r="AW417" i="8"/>
  <c r="AP432" i="8"/>
  <c r="AP431" i="8" s="1"/>
  <c r="AW431" i="8"/>
  <c r="AP458" i="8"/>
  <c r="AP457" i="8" s="1"/>
  <c r="AW457" i="8"/>
  <c r="AR464" i="8"/>
  <c r="AR463" i="8" s="1"/>
  <c r="AY463" i="8"/>
  <c r="AP495" i="8"/>
  <c r="AP494" i="8" s="1"/>
  <c r="AW494" i="8"/>
  <c r="AO499" i="8"/>
  <c r="AO498" i="8" s="1"/>
  <c r="AV498" i="8"/>
  <c r="AR522" i="8"/>
  <c r="AR521" i="8" s="1"/>
  <c r="AY521" i="8"/>
  <c r="AP531" i="8"/>
  <c r="AP530" i="8" s="1"/>
  <c r="AW530" i="8"/>
  <c r="AP537" i="8"/>
  <c r="AP536" i="8" s="1"/>
  <c r="AW536" i="8"/>
  <c r="AR555" i="8"/>
  <c r="AR554" i="8" s="1"/>
  <c r="AY554" i="8"/>
  <c r="AP568" i="8"/>
  <c r="AP567" i="8" s="1"/>
  <c r="AW567" i="8"/>
  <c r="AO573" i="8"/>
  <c r="AO572" i="8" s="1"/>
  <c r="AV572" i="8"/>
  <c r="AO578" i="8"/>
  <c r="AO577" i="8" s="1"/>
  <c r="AV577" i="8"/>
  <c r="AP592" i="8"/>
  <c r="AP591" i="8" s="1"/>
  <c r="AW591" i="8"/>
  <c r="AR598" i="8"/>
  <c r="AR597" i="8" s="1"/>
  <c r="AY597" i="8"/>
  <c r="AP632" i="8"/>
  <c r="AP631" i="8" s="1"/>
  <c r="AW631" i="8"/>
  <c r="AO644" i="8"/>
  <c r="AV643" i="8"/>
  <c r="AR647" i="8"/>
  <c r="AR646" i="8" s="1"/>
  <c r="AY646" i="8"/>
  <c r="AO672" i="8"/>
  <c r="AO671" i="8" s="1"/>
  <c r="AV671" i="8"/>
  <c r="AO693" i="8"/>
  <c r="AO692" i="8" s="1"/>
  <c r="AV692" i="8"/>
  <c r="AO702" i="8"/>
  <c r="AO701" i="8" s="1"/>
  <c r="AV701" i="8"/>
  <c r="AR705" i="8"/>
  <c r="AR704" i="8" s="1"/>
  <c r="AY704" i="8"/>
  <c r="AP756" i="8"/>
  <c r="AP755" i="8" s="1"/>
  <c r="AW755" i="8"/>
  <c r="AO762" i="8"/>
  <c r="AO761" i="8" s="1"/>
  <c r="AV761" i="8"/>
  <c r="AO777" i="8"/>
  <c r="AO776" i="8" s="1"/>
  <c r="AV776" i="8"/>
  <c r="AP790" i="8"/>
  <c r="AP789" i="8" s="1"/>
  <c r="AW789" i="8"/>
  <c r="AR793" i="8"/>
  <c r="AR792" i="8" s="1"/>
  <c r="AY792" i="8"/>
  <c r="AO812" i="8"/>
  <c r="AO811" i="8" s="1"/>
  <c r="AV811" i="8"/>
  <c r="AO817" i="8"/>
  <c r="AO816" i="8" s="1"/>
  <c r="AV816" i="8"/>
  <c r="AP831" i="8"/>
  <c r="AP830" i="8" s="1"/>
  <c r="AW830" i="8"/>
  <c r="AP844" i="8"/>
  <c r="AP843" i="8" s="1"/>
  <c r="AW843" i="8"/>
  <c r="AP849" i="8"/>
  <c r="AP848" i="8" s="1"/>
  <c r="AW848" i="8"/>
  <c r="AO869" i="8"/>
  <c r="AO868" i="8" s="1"/>
  <c r="AV868" i="8"/>
  <c r="AR872" i="8"/>
  <c r="AR871" i="8" s="1"/>
  <c r="AY871" i="8"/>
  <c r="AO880" i="8"/>
  <c r="AV879" i="8"/>
  <c r="AR883" i="8"/>
  <c r="AR882" i="8" s="1"/>
  <c r="AY882" i="8"/>
  <c r="AO886" i="8"/>
  <c r="AO885" i="8" s="1"/>
  <c r="AV885" i="8"/>
  <c r="AR906" i="8"/>
  <c r="AR905" i="8" s="1"/>
  <c r="AY905" i="8"/>
  <c r="AP935" i="8"/>
  <c r="AP934" i="8" s="1"/>
  <c r="AW934" i="8"/>
  <c r="AP942" i="8"/>
  <c r="AP941" i="8" s="1"/>
  <c r="AW941" i="8"/>
  <c r="AR950" i="8"/>
  <c r="AR949" i="8" s="1"/>
  <c r="AY949" i="8"/>
  <c r="AO969" i="8"/>
  <c r="AO968" i="8" s="1"/>
  <c r="AV968" i="8"/>
  <c r="AP975" i="8"/>
  <c r="AP974" i="8" s="1"/>
  <c r="AW974" i="8"/>
  <c r="AR981" i="8"/>
  <c r="AR980" i="8" s="1"/>
  <c r="AY980" i="8"/>
  <c r="AO985" i="8"/>
  <c r="AO984" i="8" s="1"/>
  <c r="AV984" i="8"/>
  <c r="AP987" i="8"/>
  <c r="AP986" i="8" s="1"/>
  <c r="AW986" i="8"/>
  <c r="AP993" i="8"/>
  <c r="AP992" i="8" s="1"/>
  <c r="AW992" i="8"/>
  <c r="BY493" i="8"/>
  <c r="BY492" i="8" s="1"/>
  <c r="AO492" i="8"/>
  <c r="AQ218" i="8"/>
  <c r="AQ249" i="8"/>
  <c r="AQ260" i="8"/>
  <c r="AQ21" i="8" s="1"/>
  <c r="AQ597" i="8"/>
  <c r="AQ776" i="8"/>
  <c r="AQ816" i="8"/>
  <c r="BY63" i="8"/>
  <c r="BY71" i="8"/>
  <c r="BY126" i="8"/>
  <c r="BY137" i="8"/>
  <c r="BY145" i="8"/>
  <c r="BY267" i="8"/>
  <c r="BY285" i="8"/>
  <c r="BY301" i="8"/>
  <c r="BY425" i="8"/>
  <c r="BY448" i="8"/>
  <c r="AS528" i="10"/>
  <c r="AS527" i="10" s="1"/>
  <c r="AO701" i="10"/>
  <c r="AO700" i="10" s="1"/>
  <c r="AR789" i="10"/>
  <c r="AR788" i="10" s="1"/>
  <c r="AP807" i="10"/>
  <c r="AP806" i="10" s="1"/>
  <c r="AR841" i="10"/>
  <c r="AR840" i="10" s="1"/>
  <c r="AS866" i="10"/>
  <c r="AS865" i="10" s="1"/>
  <c r="AP949" i="10"/>
  <c r="AP948" i="10" s="1"/>
  <c r="AS982" i="10"/>
  <c r="AS981" i="10" s="1"/>
  <c r="AO989" i="10"/>
  <c r="AO988" i="10" s="1"/>
  <c r="AS989" i="10"/>
  <c r="AS988" i="10" s="1"/>
  <c r="AO755" i="10"/>
  <c r="AO754" i="10" s="1"/>
  <c r="AQ758" i="10"/>
  <c r="AQ757" i="10" s="1"/>
  <c r="AQ784" i="10"/>
  <c r="AQ783" i="10" s="1"/>
  <c r="AP802" i="10"/>
  <c r="AP801" i="10" s="1"/>
  <c r="AP809" i="10"/>
  <c r="AP808" i="10" s="1"/>
  <c r="AQ837" i="10"/>
  <c r="AQ836" i="10" s="1"/>
  <c r="AS841" i="10"/>
  <c r="AS840" i="10" s="1"/>
  <c r="AP866" i="10"/>
  <c r="AP865" i="10" s="1"/>
  <c r="AR216" i="10"/>
  <c r="AR215" i="10" s="1"/>
  <c r="AS629" i="10"/>
  <c r="AS628" i="10" s="1"/>
  <c r="AS643" i="10"/>
  <c r="AS642" i="10" s="1"/>
  <c r="AP758" i="10"/>
  <c r="AP757" i="10" s="1"/>
  <c r="AQ772" i="10"/>
  <c r="AQ771" i="10" s="1"/>
  <c r="AP784" i="10"/>
  <c r="AP783" i="10" s="1"/>
  <c r="AS787" i="10"/>
  <c r="AS786" i="10" s="1"/>
  <c r="AQ797" i="10"/>
  <c r="AQ796" i="10" s="1"/>
  <c r="AS809" i="10"/>
  <c r="AS808" i="10" s="1"/>
  <c r="AO866" i="10"/>
  <c r="AO865" i="10" s="1"/>
  <c r="AP882" i="10"/>
  <c r="AP881" i="10" s="1"/>
  <c r="AO966" i="10"/>
  <c r="AO965" i="10" s="1"/>
  <c r="AP980" i="10"/>
  <c r="AP979" i="10" s="1"/>
  <c r="AQ986" i="10"/>
  <c r="AQ985" i="10" s="1"/>
  <c r="AQ58" i="10"/>
  <c r="AQ57" i="10" s="1"/>
  <c r="AQ77" i="10"/>
  <c r="AQ76" i="10" s="1"/>
  <c r="AQ133" i="10"/>
  <c r="AQ132" i="10" s="1"/>
  <c r="AP190" i="10"/>
  <c r="AP189" i="10" s="1"/>
  <c r="AO216" i="10"/>
  <c r="AO215" i="10" s="1"/>
  <c r="AS755" i="10"/>
  <c r="AS754" i="10" s="1"/>
  <c r="AR772" i="10"/>
  <c r="AR771" i="10" s="1"/>
  <c r="AQ774" i="10"/>
  <c r="AQ773" i="10" s="1"/>
  <c r="AR805" i="10"/>
  <c r="AR804" i="10" s="1"/>
  <c r="AQ807" i="10"/>
  <c r="AQ806" i="10" s="1"/>
  <c r="AR835" i="10"/>
  <c r="AR834" i="10" s="1"/>
  <c r="AP839" i="10"/>
  <c r="AP838" i="10" s="1"/>
  <c r="AO841" i="10"/>
  <c r="AO840" i="10" s="1"/>
  <c r="AQ858" i="10"/>
  <c r="AQ857" i="10" s="1"/>
  <c r="AO868" i="10"/>
  <c r="AO867" i="10" s="1"/>
  <c r="AS868" i="10"/>
  <c r="AS867" i="10" s="1"/>
  <c r="AO939" i="10"/>
  <c r="AO938" i="10" s="1"/>
  <c r="AS939" i="10"/>
  <c r="AS938" i="10" s="1"/>
  <c r="AR941" i="10"/>
  <c r="AR940" i="10" s="1"/>
  <c r="AQ949" i="10"/>
  <c r="AQ948" i="10" s="1"/>
  <c r="AR58" i="10"/>
  <c r="AR57" i="10" s="1"/>
  <c r="AR133" i="10"/>
  <c r="AR132" i="10" s="1"/>
  <c r="AQ190" i="10"/>
  <c r="AQ189" i="10" s="1"/>
  <c r="AP216" i="10"/>
  <c r="AP215" i="10" s="1"/>
  <c r="AQ629" i="10"/>
  <c r="AQ628" i="10" s="1"/>
  <c r="AR758" i="10"/>
  <c r="AR757" i="10" s="1"/>
  <c r="AO797" i="10"/>
  <c r="AO796" i="10" s="1"/>
  <c r="AO805" i="10"/>
  <c r="AO804" i="10" s="1"/>
  <c r="AS805" i="10"/>
  <c r="AS804" i="10" s="1"/>
  <c r="AR807" i="10"/>
  <c r="AR806" i="10" s="1"/>
  <c r="AQ809" i="10"/>
  <c r="AQ808" i="10" s="1"/>
  <c r="AO835" i="10"/>
  <c r="AO834" i="10" s="1"/>
  <c r="AS835" i="10"/>
  <c r="AS834" i="10" s="1"/>
  <c r="AQ839" i="10"/>
  <c r="AQ838" i="10" s="1"/>
  <c r="AP841" i="10"/>
  <c r="AP840" i="10" s="1"/>
  <c r="AR858" i="10"/>
  <c r="AR857" i="10" s="1"/>
  <c r="AP939" i="10"/>
  <c r="AP938" i="10" s="1"/>
  <c r="AP58" i="10"/>
  <c r="AP57" i="10" s="1"/>
  <c r="AO190" i="10"/>
  <c r="AO189" i="10" s="1"/>
  <c r="AO528" i="10"/>
  <c r="AO527" i="10" s="1"/>
  <c r="AP564" i="10"/>
  <c r="AP563" i="10" s="1"/>
  <c r="AR567" i="10"/>
  <c r="AR566" i="10" s="1"/>
  <c r="AO643" i="10"/>
  <c r="AO642" i="10" s="1"/>
  <c r="AS701" i="10"/>
  <c r="AS700" i="10" s="1"/>
  <c r="AP774" i="10"/>
  <c r="AP773" i="10" s="1"/>
  <c r="AO787" i="10"/>
  <c r="AO786" i="10" s="1"/>
  <c r="AQ805" i="10"/>
  <c r="AQ804" i="10" s="1"/>
  <c r="AR868" i="10"/>
  <c r="AR867" i="10" s="1"/>
  <c r="AR879" i="10"/>
  <c r="AR878" i="10" s="1"/>
  <c r="AS966" i="10"/>
  <c r="AS965" i="10" s="1"/>
  <c r="AO982" i="10"/>
  <c r="AO981" i="10" s="1"/>
  <c r="AQ992" i="10"/>
  <c r="AQ991" i="10" s="1"/>
  <c r="AS216" i="10"/>
  <c r="AS215" i="10" s="1"/>
  <c r="AP411" i="10"/>
  <c r="AP410" i="10" s="1"/>
  <c r="AP528" i="10"/>
  <c r="AP527" i="10" s="1"/>
  <c r="AO26" i="10"/>
  <c r="AQ30" i="10"/>
  <c r="AQ29" i="10" s="1"/>
  <c r="AO47" i="10"/>
  <c r="AO46" i="10" s="1"/>
  <c r="AR54" i="10"/>
  <c r="AR53" i="10" s="1"/>
  <c r="AO58" i="10"/>
  <c r="AO57" i="10" s="1"/>
  <c r="AO64" i="10"/>
  <c r="AS77" i="10"/>
  <c r="AS76" i="10" s="1"/>
  <c r="AS89" i="10"/>
  <c r="AS88" i="10" s="1"/>
  <c r="AO133" i="10"/>
  <c r="AO132" i="10" s="1"/>
  <c r="AS133" i="10"/>
  <c r="AS132" i="10" s="1"/>
  <c r="AR190" i="10"/>
  <c r="AR189" i="10" s="1"/>
  <c r="AQ216" i="10"/>
  <c r="AQ215" i="10" s="1"/>
  <c r="AQ319" i="10"/>
  <c r="AP325" i="10"/>
  <c r="AR528" i="10"/>
  <c r="AR527" i="10" s="1"/>
  <c r="AR565" i="10"/>
  <c r="AR629" i="10"/>
  <c r="AR628" i="10" s="1"/>
  <c r="AO758" i="10"/>
  <c r="AO757" i="10" s="1"/>
  <c r="AP772" i="10"/>
  <c r="AP771" i="10" s="1"/>
  <c r="AO774" i="10"/>
  <c r="AO773" i="10" s="1"/>
  <c r="AS774" i="10"/>
  <c r="AS773" i="10" s="1"/>
  <c r="AO784" i="10"/>
  <c r="AO783" i="10" s="1"/>
  <c r="AS784" i="10"/>
  <c r="AS783" i="10" s="1"/>
  <c r="AR787" i="10"/>
  <c r="AR786" i="10" s="1"/>
  <c r="AQ789" i="10"/>
  <c r="AQ788" i="10" s="1"/>
  <c r="AP797" i="10"/>
  <c r="AP796" i="10" s="1"/>
  <c r="AP805" i="10"/>
  <c r="AP804" i="10" s="1"/>
  <c r="AO807" i="10"/>
  <c r="AO806" i="10" s="1"/>
  <c r="AS807" i="10"/>
  <c r="AS806" i="10" s="1"/>
  <c r="AR809" i="10"/>
  <c r="AR808" i="10" s="1"/>
  <c r="AP835" i="10"/>
  <c r="AP834" i="10" s="1"/>
  <c r="AS837" i="10"/>
  <c r="AS836" i="10" s="1"/>
  <c r="AR839" i="10"/>
  <c r="AR838" i="10" s="1"/>
  <c r="AQ841" i="10"/>
  <c r="AQ840" i="10" s="1"/>
  <c r="AO858" i="10"/>
  <c r="AO857" i="10" s="1"/>
  <c r="AO949" i="10"/>
  <c r="AO948" i="10" s="1"/>
  <c r="AS949" i="10"/>
  <c r="AS948" i="10" s="1"/>
  <c r="AR966" i="10"/>
  <c r="AR965" i="10" s="1"/>
  <c r="AO980" i="10"/>
  <c r="AO979" i="10" s="1"/>
  <c r="AS980" i="10"/>
  <c r="AS979" i="10" s="1"/>
  <c r="AR982" i="10"/>
  <c r="AR981" i="10" s="1"/>
  <c r="AQ984" i="10"/>
  <c r="AQ983" i="10" s="1"/>
  <c r="AP992" i="10"/>
  <c r="AP991" i="10" s="1"/>
  <c r="Q190" i="10"/>
  <c r="Q189" i="10" s="1"/>
  <c r="O837" i="10"/>
  <c r="O836" i="10" s="1"/>
  <c r="R133" i="10"/>
  <c r="R132" i="10" s="1"/>
  <c r="R980" i="10"/>
  <c r="R979" i="10" s="1"/>
  <c r="S992" i="10"/>
  <c r="S991" i="10" s="1"/>
  <c r="R25" i="10"/>
  <c r="R24" i="10" s="1"/>
  <c r="O992" i="10"/>
  <c r="O991" i="10" s="1"/>
  <c r="O133" i="10"/>
  <c r="O132" i="10" s="1"/>
  <c r="S133" i="10"/>
  <c r="S132" i="10" s="1"/>
  <c r="R190" i="10"/>
  <c r="R189" i="10" s="1"/>
  <c r="Q216" i="10"/>
  <c r="Q215" i="10" s="1"/>
  <c r="S797" i="10"/>
  <c r="S796" i="10" s="1"/>
  <c r="O772" i="10"/>
  <c r="O771" i="10" s="1"/>
  <c r="R528" i="10"/>
  <c r="R527" i="10" s="1"/>
  <c r="S758" i="10"/>
  <c r="S757" i="10" s="1"/>
  <c r="O774" i="10"/>
  <c r="O773" i="10" s="1"/>
  <c r="O784" i="10"/>
  <c r="O783" i="10" s="1"/>
  <c r="R787" i="10"/>
  <c r="R786" i="10" s="1"/>
  <c r="P807" i="10"/>
  <c r="P806" i="10" s="1"/>
  <c r="S809" i="10"/>
  <c r="S808" i="10" s="1"/>
  <c r="P837" i="10"/>
  <c r="P836" i="10" s="1"/>
  <c r="S839" i="10"/>
  <c r="S838" i="10" s="1"/>
  <c r="P858" i="10"/>
  <c r="P857" i="10" s="1"/>
  <c r="O866" i="10"/>
  <c r="O865" i="10" s="1"/>
  <c r="R868" i="10"/>
  <c r="R867" i="10" s="1"/>
  <c r="R939" i="10"/>
  <c r="R938" i="10" s="1"/>
  <c r="S966" i="10"/>
  <c r="S965" i="10" s="1"/>
  <c r="P980" i="10"/>
  <c r="P979" i="10" s="1"/>
  <c r="S982" i="10"/>
  <c r="S981" i="10" s="1"/>
  <c r="P133" i="10"/>
  <c r="P132" i="10" s="1"/>
  <c r="O190" i="10"/>
  <c r="O189" i="10" s="1"/>
  <c r="R216" i="10"/>
  <c r="R215" i="10" s="1"/>
  <c r="R629" i="10"/>
  <c r="R628" i="10" s="1"/>
  <c r="P772" i="10"/>
  <c r="P771" i="10" s="1"/>
  <c r="S774" i="10"/>
  <c r="S773" i="10" s="1"/>
  <c r="S784" i="10"/>
  <c r="S783" i="10" s="1"/>
  <c r="Q789" i="10"/>
  <c r="Q788" i="10" s="1"/>
  <c r="P797" i="10"/>
  <c r="P796" i="10" s="1"/>
  <c r="Q805" i="10"/>
  <c r="Q804" i="10" s="1"/>
  <c r="O809" i="10"/>
  <c r="O808" i="10" s="1"/>
  <c r="Q835" i="10"/>
  <c r="Q834" i="10" s="1"/>
  <c r="O839" i="10"/>
  <c r="O838" i="10" s="1"/>
  <c r="R841" i="10"/>
  <c r="R840" i="10" s="1"/>
  <c r="S866" i="10"/>
  <c r="S865" i="10" s="1"/>
  <c r="P949" i="10"/>
  <c r="P948" i="10" s="1"/>
  <c r="O966" i="10"/>
  <c r="O965" i="10" s="1"/>
  <c r="R984" i="10"/>
  <c r="R983" i="10" s="1"/>
  <c r="Q992" i="10"/>
  <c r="Q991" i="10" s="1"/>
  <c r="S528" i="10"/>
  <c r="S527" i="10" s="1"/>
  <c r="O629" i="10"/>
  <c r="O628" i="10" s="1"/>
  <c r="S701" i="10"/>
  <c r="S700" i="10" s="1"/>
  <c r="P758" i="10"/>
  <c r="P757" i="10" s="1"/>
  <c r="Q772" i="10"/>
  <c r="Q771" i="10" s="1"/>
  <c r="O787" i="10"/>
  <c r="O786" i="10" s="1"/>
  <c r="R789" i="10"/>
  <c r="R788" i="10" s="1"/>
  <c r="Q797" i="10"/>
  <c r="Q796" i="10" s="1"/>
  <c r="R805" i="10"/>
  <c r="R804" i="10" s="1"/>
  <c r="P809" i="10"/>
  <c r="P808" i="10" s="1"/>
  <c r="R835" i="10"/>
  <c r="R834" i="10" s="1"/>
  <c r="P839" i="10"/>
  <c r="P838" i="10" s="1"/>
  <c r="S841" i="10"/>
  <c r="S840" i="10" s="1"/>
  <c r="O879" i="10"/>
  <c r="O878" i="10" s="1"/>
  <c r="S939" i="10"/>
  <c r="S938" i="10" s="1"/>
  <c r="P982" i="10"/>
  <c r="P981" i="10" s="1"/>
  <c r="S984" i="10"/>
  <c r="S983" i="10" s="1"/>
  <c r="P989" i="10"/>
  <c r="P988" i="10" s="1"/>
  <c r="Q528" i="10"/>
  <c r="Q527" i="10" s="1"/>
  <c r="R774" i="10"/>
  <c r="R773" i="10" s="1"/>
  <c r="R784" i="10"/>
  <c r="R783" i="10" s="1"/>
  <c r="O797" i="10"/>
  <c r="O796" i="10" s="1"/>
  <c r="O807" i="10"/>
  <c r="O806" i="10" s="1"/>
  <c r="S807" i="10"/>
  <c r="S806" i="10" s="1"/>
  <c r="R809" i="10"/>
  <c r="R808" i="10" s="1"/>
  <c r="P835" i="10"/>
  <c r="P834" i="10" s="1"/>
  <c r="S837" i="10"/>
  <c r="S836" i="10" s="1"/>
  <c r="R839" i="10"/>
  <c r="R838" i="10" s="1"/>
  <c r="Q841" i="10"/>
  <c r="Q840" i="10" s="1"/>
  <c r="O858" i="10"/>
  <c r="O857" i="10" s="1"/>
  <c r="S858" i="10"/>
  <c r="S857" i="10" s="1"/>
  <c r="Q939" i="10"/>
  <c r="Q938" i="10" s="1"/>
  <c r="O949" i="10"/>
  <c r="O948" i="10" s="1"/>
  <c r="S949" i="10"/>
  <c r="S948" i="10" s="1"/>
  <c r="R966" i="10"/>
  <c r="R965" i="10" s="1"/>
  <c r="O980" i="10"/>
  <c r="O979" i="10" s="1"/>
  <c r="S980" i="10"/>
  <c r="S979" i="10" s="1"/>
  <c r="R982" i="10"/>
  <c r="R981" i="10" s="1"/>
  <c r="Q984" i="10"/>
  <c r="Q983" i="10" s="1"/>
  <c r="P992" i="10"/>
  <c r="P991" i="10" s="1"/>
  <c r="P22" i="10"/>
  <c r="P21" i="10" s="1"/>
  <c r="R58" i="10"/>
  <c r="R57" i="10" s="1"/>
  <c r="Q133" i="10"/>
  <c r="Q132" i="10" s="1"/>
  <c r="P190" i="10"/>
  <c r="P189" i="10" s="1"/>
  <c r="O216" i="10"/>
  <c r="O215" i="10" s="1"/>
  <c r="Q629" i="10"/>
  <c r="Q628" i="10" s="1"/>
  <c r="S789" i="10"/>
  <c r="S788" i="10" s="1"/>
  <c r="R866" i="10"/>
  <c r="R865" i="10" s="1"/>
  <c r="R567" i="10"/>
  <c r="R566" i="10" s="1"/>
  <c r="S629" i="10"/>
  <c r="S628" i="10" s="1"/>
  <c r="O643" i="10"/>
  <c r="O642" i="10" s="1"/>
  <c r="P774" i="10"/>
  <c r="P773" i="10" s="1"/>
  <c r="P784" i="10"/>
  <c r="P783" i="10" s="1"/>
  <c r="S787" i="10"/>
  <c r="S786" i="10" s="1"/>
  <c r="P802" i="10"/>
  <c r="P801" i="10" s="1"/>
  <c r="Q807" i="10"/>
  <c r="Q806" i="10" s="1"/>
  <c r="Q837" i="10"/>
  <c r="Q836" i="10" s="1"/>
  <c r="O841" i="10"/>
  <c r="O840" i="10" s="1"/>
  <c r="Q858" i="10"/>
  <c r="Q857" i="10" s="1"/>
  <c r="P866" i="10"/>
  <c r="P865" i="10" s="1"/>
  <c r="S879" i="10"/>
  <c r="S878" i="10" s="1"/>
  <c r="O939" i="10"/>
  <c r="O938" i="10" s="1"/>
  <c r="R941" i="10"/>
  <c r="R940" i="10" s="1"/>
  <c r="Q949" i="10"/>
  <c r="Q948" i="10" s="1"/>
  <c r="Q980" i="10"/>
  <c r="Q979" i="10" s="1"/>
  <c r="R992" i="10"/>
  <c r="R991" i="10" s="1"/>
  <c r="P216" i="10"/>
  <c r="P215" i="10" s="1"/>
  <c r="Q489" i="10"/>
  <c r="Q488" i="10" s="1"/>
  <c r="P528" i="10"/>
  <c r="P527" i="10" s="1"/>
  <c r="Q564" i="10"/>
  <c r="Q563" i="10" s="1"/>
  <c r="O755" i="10"/>
  <c r="O754" i="10" s="1"/>
  <c r="S755" i="10"/>
  <c r="S754" i="10" s="1"/>
  <c r="Q758" i="10"/>
  <c r="Q757" i="10" s="1"/>
  <c r="R772" i="10"/>
  <c r="R771" i="10" s="1"/>
  <c r="Q774" i="10"/>
  <c r="Q773" i="10" s="1"/>
  <c r="O805" i="10"/>
  <c r="O804" i="10" s="1"/>
  <c r="S805" i="10"/>
  <c r="S804" i="10" s="1"/>
  <c r="R807" i="10"/>
  <c r="R806" i="10" s="1"/>
  <c r="Q809" i="10"/>
  <c r="Q808" i="10" s="1"/>
  <c r="O835" i="10"/>
  <c r="O834" i="10" s="1"/>
  <c r="S835" i="10"/>
  <c r="S834" i="10" s="1"/>
  <c r="R837" i="10"/>
  <c r="R836" i="10" s="1"/>
  <c r="Q839" i="10"/>
  <c r="Q838" i="10" s="1"/>
  <c r="P841" i="10"/>
  <c r="P840" i="10" s="1"/>
  <c r="R858" i="10"/>
  <c r="R857" i="10" s="1"/>
  <c r="P939" i="10"/>
  <c r="P938" i="10" s="1"/>
  <c r="Q58" i="10"/>
  <c r="Q57" i="10" s="1"/>
  <c r="S216" i="10"/>
  <c r="S215" i="10" s="1"/>
  <c r="O528" i="10"/>
  <c r="O527" i="10" s="1"/>
  <c r="BY78" i="8"/>
  <c r="BY77" i="8" s="1"/>
  <c r="BY36" i="8"/>
  <c r="BY45" i="8"/>
  <c r="BY100" i="8"/>
  <c r="BY115" i="8"/>
  <c r="BY156" i="8"/>
  <c r="BY168" i="8"/>
  <c r="BY178" i="8"/>
  <c r="BY236" i="8"/>
  <c r="BY262" i="8"/>
  <c r="BY325" i="8"/>
  <c r="BY361" i="8"/>
  <c r="BY373" i="8"/>
  <c r="BY385" i="8"/>
  <c r="BY393" i="8"/>
  <c r="BY421" i="8"/>
  <c r="BY429" i="8"/>
  <c r="BY440" i="8"/>
  <c r="BY452" i="8"/>
  <c r="BY461" i="8"/>
  <c r="BY470" i="8"/>
  <c r="BY486" i="8"/>
  <c r="BY967" i="8"/>
  <c r="BY966" i="8" s="1"/>
  <c r="BY677" i="8"/>
  <c r="BY773" i="8"/>
  <c r="BY772" i="8" s="1"/>
  <c r="BY41" i="8"/>
  <c r="BY50" i="8"/>
  <c r="BY56" i="8"/>
  <c r="BY92" i="8"/>
  <c r="BY96" i="8"/>
  <c r="BY110" i="8"/>
  <c r="BY120" i="8"/>
  <c r="BY160" i="8"/>
  <c r="BY164" i="8"/>
  <c r="BY174" i="8"/>
  <c r="BY182" i="8"/>
  <c r="BY211" i="8"/>
  <c r="BY228" i="8"/>
  <c r="BY232" i="8"/>
  <c r="BY320" i="8"/>
  <c r="BY329" i="8"/>
  <c r="BY353" i="8"/>
  <c r="BY357" i="8"/>
  <c r="BY369" i="8"/>
  <c r="BY377" i="8"/>
  <c r="BY381" i="8"/>
  <c r="BY389" i="8"/>
  <c r="BY405" i="8"/>
  <c r="BY435" i="8"/>
  <c r="BY444" i="8"/>
  <c r="BY456" i="8"/>
  <c r="BY466" i="8"/>
  <c r="BY476" i="8"/>
  <c r="BY481" i="8"/>
  <c r="BY491" i="8"/>
  <c r="BY985" i="8"/>
  <c r="BY984" i="8" s="1"/>
  <c r="AR217" i="8"/>
  <c r="AR216" i="8" s="1"/>
  <c r="AP59" i="8"/>
  <c r="AP58" i="8" s="1"/>
  <c r="AP810" i="8"/>
  <c r="AP809" i="8" s="1"/>
  <c r="AP840" i="8"/>
  <c r="AP839" i="8" s="1"/>
  <c r="AR842" i="8"/>
  <c r="AR841" i="8" s="1"/>
  <c r="AP867" i="8"/>
  <c r="AP866" i="8" s="1"/>
  <c r="AR940" i="8"/>
  <c r="AR939" i="8" s="1"/>
  <c r="AP967" i="8"/>
  <c r="AP966" i="8" s="1"/>
  <c r="AP983" i="8"/>
  <c r="AP982" i="8" s="1"/>
  <c r="AR985" i="8"/>
  <c r="AR984" i="8" s="1"/>
  <c r="AR630" i="8"/>
  <c r="AR629" i="8" s="1"/>
  <c r="AR788" i="8"/>
  <c r="AR787" i="8" s="1"/>
  <c r="AP785" i="8"/>
  <c r="AP784" i="8" s="1"/>
  <c r="AR759" i="8"/>
  <c r="AR758" i="8" s="1"/>
  <c r="AP798" i="8"/>
  <c r="AP797" i="8" s="1"/>
  <c r="AR810" i="8"/>
  <c r="AR809" i="8" s="1"/>
  <c r="AR840" i="8"/>
  <c r="AR839" i="8" s="1"/>
  <c r="AR867" i="8"/>
  <c r="AR866" i="8" s="1"/>
  <c r="AR967" i="8"/>
  <c r="AR966" i="8" s="1"/>
  <c r="AP981" i="8"/>
  <c r="AP980" i="8" s="1"/>
  <c r="AR134" i="8"/>
  <c r="AR133" i="8" s="1"/>
  <c r="AR773" i="8"/>
  <c r="AR772" i="8" s="1"/>
  <c r="AR798" i="8"/>
  <c r="AR797" i="8" s="1"/>
  <c r="AP806" i="8"/>
  <c r="AP805" i="8" s="1"/>
  <c r="AR808" i="8"/>
  <c r="AR807" i="8" s="1"/>
  <c r="AP836" i="8"/>
  <c r="AP835" i="8" s="1"/>
  <c r="AR838" i="8"/>
  <c r="AR837" i="8" s="1"/>
  <c r="AR859" i="8"/>
  <c r="AR858" i="8" s="1"/>
  <c r="AR59" i="8"/>
  <c r="AR58" i="8" s="1"/>
  <c r="AP191" i="8"/>
  <c r="AP190" i="8" s="1"/>
  <c r="AP217" i="8"/>
  <c r="AP216" i="8" s="1"/>
  <c r="AP529" i="8"/>
  <c r="AP528" i="8" s="1"/>
  <c r="AR806" i="8"/>
  <c r="AR805" i="8" s="1"/>
  <c r="AP859" i="8"/>
  <c r="AP858" i="8" s="1"/>
  <c r="AP773" i="8"/>
  <c r="AP772" i="8" s="1"/>
  <c r="AR785" i="8"/>
  <c r="AR784" i="8" s="1"/>
  <c r="AP630" i="8"/>
  <c r="AP629" i="8" s="1"/>
  <c r="AR790" i="8"/>
  <c r="AR789" i="8" s="1"/>
  <c r="AP940" i="8"/>
  <c r="AP939" i="8" s="1"/>
  <c r="AO950" i="8"/>
  <c r="AO949" i="8" s="1"/>
  <c r="AR836" i="8"/>
  <c r="AR835" i="8" s="1"/>
  <c r="AO840" i="8"/>
  <c r="AO839" i="8" s="1"/>
  <c r="AO217" i="8"/>
  <c r="AO216" i="8" s="1"/>
  <c r="AO759" i="8"/>
  <c r="AO758" i="8" s="1"/>
  <c r="AO775" i="8"/>
  <c r="AO774" i="8" s="1"/>
  <c r="AO788" i="8"/>
  <c r="AO787" i="8" s="1"/>
  <c r="AO993" i="8"/>
  <c r="AO992" i="8" s="1"/>
  <c r="AO333" i="8"/>
  <c r="AO332" i="8" s="1"/>
  <c r="AO529" i="8"/>
  <c r="AO528" i="8" s="1"/>
  <c r="AO630" i="8"/>
  <c r="AO629" i="8" s="1"/>
  <c r="AO790" i="8"/>
  <c r="AO789" i="8" s="1"/>
  <c r="AO836" i="8"/>
  <c r="AO835" i="8" s="1"/>
  <c r="AO881" i="8"/>
  <c r="AO59" i="8"/>
  <c r="AO58" i="8" s="1"/>
  <c r="AO940" i="8"/>
  <c r="AO939" i="8" s="1"/>
  <c r="AO867" i="8"/>
  <c r="AO866" i="8" s="1"/>
  <c r="AO191" i="8"/>
  <c r="AO190" i="8" s="1"/>
  <c r="AO842" i="8"/>
  <c r="AO841" i="8" s="1"/>
  <c r="AO645" i="8"/>
  <c r="AO798" i="8"/>
  <c r="AO797" i="8" s="1"/>
  <c r="AO808" i="8"/>
  <c r="AO807" i="8" s="1"/>
  <c r="AO838" i="8"/>
  <c r="AO837" i="8" s="1"/>
  <c r="AO859" i="8"/>
  <c r="AO858" i="8" s="1"/>
  <c r="AO943" i="8"/>
  <c r="AO965" i="8"/>
  <c r="AO976" i="8"/>
  <c r="AO988" i="8"/>
  <c r="AO412" i="8"/>
  <c r="AO411" i="8" s="1"/>
  <c r="AO810" i="8"/>
  <c r="AO809" i="8" s="1"/>
  <c r="AO981" i="8"/>
  <c r="AO980" i="8" s="1"/>
  <c r="V1001" i="7"/>
  <c r="V1000" i="7"/>
  <c r="V999" i="7"/>
  <c r="V998" i="7"/>
  <c r="V997" i="7"/>
  <c r="V996" i="7"/>
  <c r="V995" i="7"/>
  <c r="T1001" i="7"/>
  <c r="T1000" i="7"/>
  <c r="T999" i="7"/>
  <c r="T998" i="7"/>
  <c r="T997" i="7"/>
  <c r="T996" i="7"/>
  <c r="T995" i="7"/>
  <c r="V993" i="7"/>
  <c r="V992" i="7" s="1"/>
  <c r="V991" i="7"/>
  <c r="V990" i="7"/>
  <c r="V988" i="7"/>
  <c r="V987" i="7"/>
  <c r="V985" i="7"/>
  <c r="V984" i="7" s="1"/>
  <c r="V983" i="7"/>
  <c r="V982" i="7" s="1"/>
  <c r="V981" i="7"/>
  <c r="V980" i="7" s="1"/>
  <c r="V979" i="7"/>
  <c r="V978" i="7"/>
  <c r="V977" i="7"/>
  <c r="V976" i="7"/>
  <c r="V975" i="7"/>
  <c r="V973" i="7"/>
  <c r="V972" i="7"/>
  <c r="V971" i="7"/>
  <c r="V970" i="7"/>
  <c r="V969" i="7"/>
  <c r="V967" i="7"/>
  <c r="V966" i="7" s="1"/>
  <c r="V965" i="7"/>
  <c r="V964" i="7"/>
  <c r="V963" i="7"/>
  <c r="V962" i="7"/>
  <c r="V960" i="7"/>
  <c r="V959" i="7"/>
  <c r="V958" i="7"/>
  <c r="V957" i="7"/>
  <c r="V956" i="7"/>
  <c r="V955" i="7"/>
  <c r="V954" i="7"/>
  <c r="V953" i="7"/>
  <c r="V952" i="7"/>
  <c r="V950" i="7"/>
  <c r="V949" i="7" s="1"/>
  <c r="V948" i="7"/>
  <c r="V947" i="7"/>
  <c r="V946" i="7"/>
  <c r="V945" i="7"/>
  <c r="V943" i="7"/>
  <c r="V942" i="7"/>
  <c r="V941" i="7" s="1"/>
  <c r="V940" i="7"/>
  <c r="V939" i="7" s="1"/>
  <c r="V938" i="7"/>
  <c r="V937" i="7"/>
  <c r="V936" i="7"/>
  <c r="V935" i="7"/>
  <c r="V933" i="7"/>
  <c r="V932" i="7"/>
  <c r="V931" i="7"/>
  <c r="V930" i="7"/>
  <c r="V929" i="7"/>
  <c r="V928" i="7"/>
  <c r="V927" i="7"/>
  <c r="V926" i="7"/>
  <c r="V925" i="7"/>
  <c r="V924" i="7"/>
  <c r="V923" i="7"/>
  <c r="V922" i="7"/>
  <c r="V921" i="7"/>
  <c r="V920" i="7"/>
  <c r="V918" i="7"/>
  <c r="V917" i="7"/>
  <c r="V916" i="7"/>
  <c r="V915" i="7"/>
  <c r="V914" i="7"/>
  <c r="V913" i="7"/>
  <c r="V912" i="7"/>
  <c r="V911" i="7"/>
  <c r="V910" i="7"/>
  <c r="V909" i="7"/>
  <c r="V908" i="7"/>
  <c r="V907" i="7"/>
  <c r="V906" i="7"/>
  <c r="V905" i="7" s="1"/>
  <c r="V904" i="7"/>
  <c r="V903" i="7"/>
  <c r="V902" i="7"/>
  <c r="V901" i="7"/>
  <c r="V900" i="7"/>
  <c r="V899" i="7"/>
  <c r="V898" i="7"/>
  <c r="V897" i="7"/>
  <c r="V896" i="7"/>
  <c r="V895" i="7"/>
  <c r="V894" i="7"/>
  <c r="V893" i="7"/>
  <c r="V892" i="7"/>
  <c r="V891" i="7"/>
  <c r="V890" i="7"/>
  <c r="V889" i="7"/>
  <c r="V888" i="7"/>
  <c r="V887" i="7"/>
  <c r="V886" i="7"/>
  <c r="V884" i="7"/>
  <c r="V883" i="7"/>
  <c r="V881" i="7"/>
  <c r="V880" i="7"/>
  <c r="V879" i="7" s="1"/>
  <c r="V878" i="7"/>
  <c r="V877" i="7"/>
  <c r="V876" i="7"/>
  <c r="V875" i="7"/>
  <c r="V874" i="7"/>
  <c r="V873" i="7"/>
  <c r="V872" i="7"/>
  <c r="V870" i="7"/>
  <c r="V869" i="7"/>
  <c r="V868" i="7" s="1"/>
  <c r="V867" i="7"/>
  <c r="V866" i="7" s="1"/>
  <c r="V865" i="7"/>
  <c r="V864" i="7"/>
  <c r="V863" i="7"/>
  <c r="V862" i="7"/>
  <c r="V861" i="7"/>
  <c r="V859" i="7"/>
  <c r="V858" i="7" s="1"/>
  <c r="V857" i="7"/>
  <c r="V856" i="7"/>
  <c r="V855" i="7"/>
  <c r="V854" i="7"/>
  <c r="V853" i="7"/>
  <c r="V852" i="7"/>
  <c r="V851" i="7"/>
  <c r="V850" i="7"/>
  <c r="V849" i="7"/>
  <c r="V848" i="7" s="1"/>
  <c r="V847" i="7"/>
  <c r="V846" i="7"/>
  <c r="V845" i="7"/>
  <c r="V844" i="7"/>
  <c r="V843" i="7" s="1"/>
  <c r="V842" i="7"/>
  <c r="V841" i="7" s="1"/>
  <c r="V840" i="7"/>
  <c r="V839" i="7" s="1"/>
  <c r="V838" i="7"/>
  <c r="V837" i="7" s="1"/>
  <c r="V836" i="7"/>
  <c r="V835" i="7" s="1"/>
  <c r="V834" i="7"/>
  <c r="V833" i="7"/>
  <c r="V832" i="7"/>
  <c r="V831" i="7"/>
  <c r="V830" i="7" s="1"/>
  <c r="V829" i="7"/>
  <c r="V828" i="7"/>
  <c r="V827" i="7"/>
  <c r="V826" i="7"/>
  <c r="V825" i="7"/>
  <c r="V824" i="7"/>
  <c r="V823" i="7"/>
  <c r="V822" i="7"/>
  <c r="V821" i="7"/>
  <c r="V820" i="7"/>
  <c r="V819" i="7"/>
  <c r="V818" i="7"/>
  <c r="V817" i="7"/>
  <c r="V815" i="7"/>
  <c r="V814" i="7"/>
  <c r="V813" i="7"/>
  <c r="V812" i="7"/>
  <c r="V810" i="7"/>
  <c r="V809" i="7" s="1"/>
  <c r="V808" i="7"/>
  <c r="V807" i="7" s="1"/>
  <c r="V806" i="7"/>
  <c r="V805" i="7" s="1"/>
  <c r="V804" i="7"/>
  <c r="V803" i="7"/>
  <c r="V801" i="7"/>
  <c r="V800" i="7"/>
  <c r="V799" i="7"/>
  <c r="V798" i="7"/>
  <c r="V796" i="7"/>
  <c r="V795" i="7"/>
  <c r="V794" i="7"/>
  <c r="V793" i="7"/>
  <c r="V790" i="7"/>
  <c r="V789" i="7" s="1"/>
  <c r="V788" i="7"/>
  <c r="V787" i="7" s="1"/>
  <c r="V786" i="7"/>
  <c r="V785" i="7"/>
  <c r="V783" i="7"/>
  <c r="V782" i="7"/>
  <c r="V781" i="7"/>
  <c r="V780" i="7"/>
  <c r="V779" i="7"/>
  <c r="V778" i="7"/>
  <c r="V777" i="7"/>
  <c r="V775" i="7"/>
  <c r="V774" i="7" s="1"/>
  <c r="V773" i="7"/>
  <c r="V772" i="7" s="1"/>
  <c r="V771" i="7"/>
  <c r="V770" i="7"/>
  <c r="V769" i="7"/>
  <c r="V768" i="7"/>
  <c r="V767" i="7"/>
  <c r="V766" i="7"/>
  <c r="V765" i="7"/>
  <c r="V764" i="7"/>
  <c r="V763" i="7"/>
  <c r="V762" i="7"/>
  <c r="V760" i="7"/>
  <c r="V759" i="7"/>
  <c r="V758" i="7" s="1"/>
  <c r="V757" i="7"/>
  <c r="V756" i="7"/>
  <c r="V754" i="7"/>
  <c r="V753" i="7"/>
  <c r="V752" i="7"/>
  <c r="V751" i="7"/>
  <c r="V750" i="7"/>
  <c r="V749" i="7"/>
  <c r="V748" i="7"/>
  <c r="V746" i="7"/>
  <c r="V745" i="7"/>
  <c r="V744" i="7"/>
  <c r="V743" i="7"/>
  <c r="V742" i="7"/>
  <c r="V741" i="7"/>
  <c r="V740" i="7"/>
  <c r="V739" i="7"/>
  <c r="V738" i="7"/>
  <c r="V737" i="7"/>
  <c r="V736" i="7"/>
  <c r="V735" i="7"/>
  <c r="V734" i="7"/>
  <c r="V733" i="7"/>
  <c r="V732" i="7"/>
  <c r="V731" i="7"/>
  <c r="V730" i="7"/>
  <c r="V729" i="7"/>
  <c r="V728" i="7"/>
  <c r="V727" i="7"/>
  <c r="V726" i="7"/>
  <c r="V725" i="7"/>
  <c r="V724" i="7"/>
  <c r="V723" i="7"/>
  <c r="V722" i="7"/>
  <c r="V721" i="7"/>
  <c r="V720" i="7"/>
  <c r="V719" i="7"/>
  <c r="V718" i="7"/>
  <c r="V717" i="7"/>
  <c r="V716" i="7"/>
  <c r="V715" i="7"/>
  <c r="V713" i="7"/>
  <c r="V712" i="7"/>
  <c r="V711" i="7"/>
  <c r="V710" i="7"/>
  <c r="V709" i="7"/>
  <c r="V708" i="7"/>
  <c r="V707" i="7"/>
  <c r="V706" i="7"/>
  <c r="V705" i="7"/>
  <c r="V703" i="7"/>
  <c r="V702" i="7"/>
  <c r="V701" i="7" s="1"/>
  <c r="V700" i="7"/>
  <c r="V699" i="7"/>
  <c r="V698" i="7"/>
  <c r="V697" i="7"/>
  <c r="V696" i="7"/>
  <c r="V695" i="7"/>
  <c r="V694" i="7"/>
  <c r="V693" i="7"/>
  <c r="V691" i="7"/>
  <c r="V690" i="7"/>
  <c r="V689" i="7"/>
  <c r="V688" i="7"/>
  <c r="V687" i="7"/>
  <c r="V686" i="7"/>
  <c r="V685" i="7"/>
  <c r="V684" i="7"/>
  <c r="V683" i="7"/>
  <c r="V682" i="7"/>
  <c r="V681" i="7"/>
  <c r="V680" i="7"/>
  <c r="V679" i="7"/>
  <c r="V678" i="7"/>
  <c r="V677" i="7"/>
  <c r="V676" i="7"/>
  <c r="V675" i="7"/>
  <c r="V674" i="7"/>
  <c r="V673" i="7"/>
  <c r="V672" i="7"/>
  <c r="V670" i="7"/>
  <c r="V669" i="7"/>
  <c r="V668" i="7"/>
  <c r="V667" i="7"/>
  <c r="V666" i="7"/>
  <c r="V665" i="7"/>
  <c r="V664" i="7"/>
  <c r="V663" i="7"/>
  <c r="V662" i="7"/>
  <c r="V660" i="7"/>
  <c r="V659" i="7"/>
  <c r="V658" i="7"/>
  <c r="V657" i="7"/>
  <c r="V655" i="7"/>
  <c r="V654" i="7"/>
  <c r="V653" i="7"/>
  <c r="V652" i="7"/>
  <c r="V651" i="7"/>
  <c r="V650" i="7"/>
  <c r="V649" i="7"/>
  <c r="V648" i="7"/>
  <c r="V647" i="7"/>
  <c r="V645" i="7"/>
  <c r="V644" i="7"/>
  <c r="V643" i="7" s="1"/>
  <c r="V642" i="7"/>
  <c r="V641" i="7"/>
  <c r="V640" i="7"/>
  <c r="V639" i="7"/>
  <c r="V638" i="7"/>
  <c r="V637" i="7"/>
  <c r="V636" i="7"/>
  <c r="V635" i="7"/>
  <c r="V634" i="7"/>
  <c r="V633" i="7"/>
  <c r="V632" i="7"/>
  <c r="V630" i="7"/>
  <c r="V629" i="7" s="1"/>
  <c r="V628" i="7"/>
  <c r="V627" i="7"/>
  <c r="V626" i="7"/>
  <c r="V625" i="7"/>
  <c r="V624" i="7"/>
  <c r="V623" i="7"/>
  <c r="V622" i="7"/>
  <c r="V621" i="7"/>
  <c r="V620" i="7"/>
  <c r="V619" i="7"/>
  <c r="V618" i="7"/>
  <c r="V617" i="7"/>
  <c r="V616" i="7"/>
  <c r="V615" i="7"/>
  <c r="V614" i="7"/>
  <c r="V613" i="7"/>
  <c r="V612" i="7"/>
  <c r="V611" i="7"/>
  <c r="V610" i="7"/>
  <c r="V609" i="7"/>
  <c r="V608" i="7"/>
  <c r="V606" i="7"/>
  <c r="V605" i="7"/>
  <c r="V604" i="7"/>
  <c r="V603" i="7"/>
  <c r="V602" i="7"/>
  <c r="V601" i="7"/>
  <c r="V600" i="7"/>
  <c r="V599" i="7"/>
  <c r="V598" i="7"/>
  <c r="V596" i="7"/>
  <c r="V595" i="7"/>
  <c r="V594" i="7"/>
  <c r="V593" i="7"/>
  <c r="V592" i="7"/>
  <c r="V590" i="7"/>
  <c r="V589" i="7"/>
  <c r="V588" i="7"/>
  <c r="V587" i="7"/>
  <c r="V586" i="7"/>
  <c r="V585" i="7"/>
  <c r="V584" i="7"/>
  <c r="V583" i="7"/>
  <c r="V582" i="7"/>
  <c r="V581" i="7"/>
  <c r="V580" i="7"/>
  <c r="V579" i="7"/>
  <c r="V578" i="7"/>
  <c r="V576" i="7"/>
  <c r="V575" i="7"/>
  <c r="V574" i="7"/>
  <c r="V573" i="7"/>
  <c r="V571" i="7"/>
  <c r="V570" i="7"/>
  <c r="V569" i="7"/>
  <c r="V568" i="7"/>
  <c r="V566" i="7"/>
  <c r="V565" i="7"/>
  <c r="V563" i="7"/>
  <c r="V562" i="7"/>
  <c r="V561" i="7"/>
  <c r="V560" i="7"/>
  <c r="V559" i="7"/>
  <c r="V558" i="7"/>
  <c r="V557" i="7"/>
  <c r="V556" i="7"/>
  <c r="V555" i="7"/>
  <c r="V553" i="7"/>
  <c r="V552" i="7"/>
  <c r="V551" i="7"/>
  <c r="V550" i="7"/>
  <c r="V549" i="7"/>
  <c r="V548" i="7"/>
  <c r="V547" i="7"/>
  <c r="V546" i="7"/>
  <c r="V545" i="7"/>
  <c r="V544" i="7"/>
  <c r="V543" i="7"/>
  <c r="V542" i="7"/>
  <c r="V541" i="7"/>
  <c r="V540" i="7"/>
  <c r="V539" i="7"/>
  <c r="V538" i="7"/>
  <c r="V537" i="7"/>
  <c r="V535" i="7"/>
  <c r="V534" i="7"/>
  <c r="V533" i="7"/>
  <c r="V532" i="7"/>
  <c r="V531" i="7"/>
  <c r="V529" i="7"/>
  <c r="V528" i="7" s="1"/>
  <c r="V527" i="7"/>
  <c r="V526" i="7"/>
  <c r="V525" i="7"/>
  <c r="V524" i="7"/>
  <c r="V523" i="7"/>
  <c r="V522" i="7"/>
  <c r="V520" i="7"/>
  <c r="V519" i="7"/>
  <c r="V518" i="7"/>
  <c r="V517" i="7"/>
  <c r="V516" i="7"/>
  <c r="V515" i="7"/>
  <c r="V514" i="7"/>
  <c r="V513" i="7"/>
  <c r="V512" i="7"/>
  <c r="V511" i="7"/>
  <c r="V510" i="7"/>
  <c r="V509" i="7"/>
  <c r="V508" i="7"/>
  <c r="V507" i="7"/>
  <c r="V506" i="7"/>
  <c r="V505" i="7"/>
  <c r="V504" i="7"/>
  <c r="V503" i="7"/>
  <c r="V502" i="7"/>
  <c r="V501" i="7"/>
  <c r="V500" i="7"/>
  <c r="V499" i="7"/>
  <c r="V497" i="7"/>
  <c r="V496" i="7"/>
  <c r="V495" i="7"/>
  <c r="V493" i="7"/>
  <c r="V492" i="7" s="1"/>
  <c r="V491" i="7"/>
  <c r="V490" i="7"/>
  <c r="V489" i="7" s="1"/>
  <c r="V488" i="7"/>
  <c r="V487" i="7"/>
  <c r="V486" i="7"/>
  <c r="V485" i="7"/>
  <c r="V483" i="7"/>
  <c r="V482" i="7"/>
  <c r="V481" i="7"/>
  <c r="V480" i="7"/>
  <c r="V478" i="7"/>
  <c r="V477" i="7"/>
  <c r="V476" i="7"/>
  <c r="V475" i="7"/>
  <c r="V473" i="7"/>
  <c r="V472" i="7"/>
  <c r="V471" i="7"/>
  <c r="V470" i="7"/>
  <c r="V469" i="7"/>
  <c r="V468" i="7"/>
  <c r="V467" i="7"/>
  <c r="V466" i="7"/>
  <c r="V465" i="7"/>
  <c r="V464" i="7"/>
  <c r="V462" i="7"/>
  <c r="V461" i="7"/>
  <c r="V460" i="7"/>
  <c r="V459" i="7"/>
  <c r="V458" i="7"/>
  <c r="V456" i="7"/>
  <c r="V455" i="7"/>
  <c r="V454" i="7"/>
  <c r="V453" i="7"/>
  <c r="V452" i="7"/>
  <c r="V451" i="7"/>
  <c r="V450" i="7"/>
  <c r="V449" i="7"/>
  <c r="V448" i="7"/>
  <c r="V447" i="7"/>
  <c r="V446" i="7"/>
  <c r="V445" i="7"/>
  <c r="V444" i="7"/>
  <c r="V443" i="7"/>
  <c r="V442" i="7"/>
  <c r="V441" i="7"/>
  <c r="V440" i="7"/>
  <c r="V439" i="7"/>
  <c r="V437" i="7"/>
  <c r="V436" i="7"/>
  <c r="V435" i="7"/>
  <c r="V434" i="7"/>
  <c r="V433" i="7"/>
  <c r="V432" i="7"/>
  <c r="V430" i="7"/>
  <c r="V429" i="7"/>
  <c r="V428" i="7"/>
  <c r="V427" i="7"/>
  <c r="V426" i="7"/>
  <c r="V425" i="7"/>
  <c r="V424" i="7"/>
  <c r="V423" i="7"/>
  <c r="V422" i="7"/>
  <c r="V421" i="7"/>
  <c r="V420" i="7"/>
  <c r="V419" i="7"/>
  <c r="V418" i="7"/>
  <c r="V416" i="7"/>
  <c r="V415" i="7"/>
  <c r="V414" i="7"/>
  <c r="V413" i="7"/>
  <c r="V412" i="7"/>
  <c r="V409" i="7"/>
  <c r="V408" i="7"/>
  <c r="V407" i="7"/>
  <c r="V406" i="7"/>
  <c r="V405" i="7"/>
  <c r="V404" i="7"/>
  <c r="V403" i="7"/>
  <c r="V401" i="7"/>
  <c r="V400" i="7"/>
  <c r="V399" i="7"/>
  <c r="V398" i="7"/>
  <c r="V397" i="7"/>
  <c r="V396" i="7"/>
  <c r="V395" i="7"/>
  <c r="V394" i="7"/>
  <c r="V393" i="7"/>
  <c r="V392" i="7"/>
  <c r="V391" i="7"/>
  <c r="V390" i="7"/>
  <c r="V389" i="7"/>
  <c r="V388" i="7"/>
  <c r="V387" i="7"/>
  <c r="V386" i="7"/>
  <c r="V385" i="7"/>
  <c r="V384" i="7"/>
  <c r="V383" i="7"/>
  <c r="V382" i="7"/>
  <c r="V381" i="7"/>
  <c r="V380" i="7"/>
  <c r="V379" i="7"/>
  <c r="V378" i="7"/>
  <c r="V377" i="7"/>
  <c r="V376" i="7"/>
  <c r="V375" i="7"/>
  <c r="V374" i="7"/>
  <c r="V373" i="7"/>
  <c r="V372" i="7"/>
  <c r="V371" i="7"/>
  <c r="V370" i="7"/>
  <c r="V369" i="7"/>
  <c r="V368" i="7"/>
  <c r="V367" i="7"/>
  <c r="V366" i="7"/>
  <c r="V364" i="7"/>
  <c r="V363" i="7"/>
  <c r="V362" i="7"/>
  <c r="V361" i="7"/>
  <c r="V360" i="7"/>
  <c r="V359" i="7"/>
  <c r="V358" i="7"/>
  <c r="V357" i="7"/>
  <c r="V356" i="7"/>
  <c r="V355" i="7"/>
  <c r="V354" i="7"/>
  <c r="V353" i="7"/>
  <c r="V352" i="7"/>
  <c r="V351" i="7"/>
  <c r="V350" i="7"/>
  <c r="V349" i="7"/>
  <c r="V347" i="7"/>
  <c r="V346" i="7"/>
  <c r="V345" i="7"/>
  <c r="V344" i="7"/>
  <c r="V343" i="7"/>
  <c r="V342" i="7"/>
  <c r="V341" i="7"/>
  <c r="V339" i="7"/>
  <c r="V338" i="7"/>
  <c r="V337" i="7"/>
  <c r="V336" i="7"/>
  <c r="V334" i="7"/>
  <c r="V333" i="7"/>
  <c r="V331" i="7"/>
  <c r="V330" i="7"/>
  <c r="V329" i="7"/>
  <c r="V328" i="7"/>
  <c r="V327" i="7"/>
  <c r="V326" i="7"/>
  <c r="V325" i="7"/>
  <c r="V324" i="7"/>
  <c r="V323" i="7"/>
  <c r="V321" i="7"/>
  <c r="V320" i="7"/>
  <c r="V319" i="7"/>
  <c r="V318" i="7"/>
  <c r="V317" i="7"/>
  <c r="V315" i="7"/>
  <c r="V314" i="7"/>
  <c r="V313" i="7"/>
  <c r="V312" i="7"/>
  <c r="V311" i="7"/>
  <c r="V310" i="7"/>
  <c r="V309" i="7"/>
  <c r="V308" i="7"/>
  <c r="V307" i="7"/>
  <c r="V306" i="7"/>
  <c r="V305" i="7"/>
  <c r="V304" i="7"/>
  <c r="V303" i="7"/>
  <c r="V302" i="7"/>
  <c r="V301" i="7"/>
  <c r="V300" i="7"/>
  <c r="V299" i="7"/>
  <c r="V298" i="7"/>
  <c r="V297" i="7"/>
  <c r="V296" i="7"/>
  <c r="V295" i="7"/>
  <c r="V294" i="7"/>
  <c r="V293" i="7"/>
  <c r="V292" i="7"/>
  <c r="V291" i="7"/>
  <c r="V290" i="7"/>
  <c r="V289" i="7"/>
  <c r="V288" i="7"/>
  <c r="V287" i="7"/>
  <c r="V286" i="7"/>
  <c r="V285" i="7"/>
  <c r="V284" i="7"/>
  <c r="V283" i="7"/>
  <c r="V282" i="7"/>
  <c r="V281" i="7"/>
  <c r="V280" i="7"/>
  <c r="V279" i="7"/>
  <c r="V278" i="7"/>
  <c r="V276" i="7"/>
  <c r="V275" i="7"/>
  <c r="V274" i="7"/>
  <c r="V273" i="7"/>
  <c r="V272" i="7"/>
  <c r="V271" i="7"/>
  <c r="V270" i="7"/>
  <c r="V269" i="7"/>
  <c r="V267" i="7"/>
  <c r="V266" i="7"/>
  <c r="V265" i="7"/>
  <c r="V264" i="7"/>
  <c r="V263" i="7"/>
  <c r="V262" i="7"/>
  <c r="V261" i="7"/>
  <c r="V259" i="7"/>
  <c r="V258" i="7"/>
  <c r="V257" i="7"/>
  <c r="V256" i="7"/>
  <c r="V255" i="7"/>
  <c r="V254" i="7"/>
  <c r="V253" i="7"/>
  <c r="V252" i="7"/>
  <c r="V251" i="7"/>
  <c r="V250" i="7"/>
  <c r="V248" i="7"/>
  <c r="V247" i="7"/>
  <c r="V246" i="7"/>
  <c r="V245" i="7"/>
  <c r="V244" i="7"/>
  <c r="V243" i="7"/>
  <c r="V241" i="7"/>
  <c r="V240" i="7"/>
  <c r="V239" i="7"/>
  <c r="V237" i="7"/>
  <c r="V236" i="7"/>
  <c r="V235" i="7"/>
  <c r="V234" i="7"/>
  <c r="V233" i="7"/>
  <c r="V232" i="7"/>
  <c r="V231" i="7"/>
  <c r="V230" i="7"/>
  <c r="V229" i="7"/>
  <c r="V228" i="7"/>
  <c r="V227" i="7"/>
  <c r="V225" i="7"/>
  <c r="V224" i="7"/>
  <c r="V223" i="7"/>
  <c r="V221" i="7"/>
  <c r="V220" i="7"/>
  <c r="V219" i="7"/>
  <c r="V217" i="7"/>
  <c r="V216" i="7" s="1"/>
  <c r="V215" i="7"/>
  <c r="V214" i="7"/>
  <c r="V213" i="7"/>
  <c r="V211" i="7"/>
  <c r="V210" i="7"/>
  <c r="V209" i="7"/>
  <c r="V208" i="7"/>
  <c r="V207" i="7"/>
  <c r="V206" i="7"/>
  <c r="V205" i="7"/>
  <c r="V204" i="7"/>
  <c r="V203" i="7"/>
  <c r="V202" i="7"/>
  <c r="V201" i="7"/>
  <c r="V200" i="7"/>
  <c r="V199" i="7"/>
  <c r="V198" i="7"/>
  <c r="V196" i="7"/>
  <c r="V195" i="7"/>
  <c r="V194" i="7"/>
  <c r="V193" i="7"/>
  <c r="V191" i="7"/>
  <c r="V190" i="7" s="1"/>
  <c r="V189" i="7"/>
  <c r="V188" i="7"/>
  <c r="V187" i="7"/>
  <c r="V186" i="7"/>
  <c r="V185" i="7"/>
  <c r="V184" i="7"/>
  <c r="V183" i="7"/>
  <c r="V182" i="7"/>
  <c r="V181" i="7"/>
  <c r="V180" i="7"/>
  <c r="V179" i="7"/>
  <c r="V178" i="7"/>
  <c r="V177" i="7"/>
  <c r="V176" i="7"/>
  <c r="V175" i="7"/>
  <c r="V174" i="7"/>
  <c r="V173" i="7"/>
  <c r="V172" i="7"/>
  <c r="V170" i="7"/>
  <c r="V169" i="7"/>
  <c r="V168" i="7"/>
  <c r="V167" i="7"/>
  <c r="V166" i="7"/>
  <c r="V165" i="7"/>
  <c r="V164" i="7"/>
  <c r="V163" i="7"/>
  <c r="V162" i="7"/>
  <c r="V161" i="7"/>
  <c r="V160" i="7"/>
  <c r="V159" i="7"/>
  <c r="V158" i="7"/>
  <c r="V157" i="7"/>
  <c r="V156" i="7"/>
  <c r="V155" i="7"/>
  <c r="V154" i="7"/>
  <c r="V152" i="7"/>
  <c r="V151" i="7"/>
  <c r="V150" i="7"/>
  <c r="V149" i="7"/>
  <c r="V148" i="7"/>
  <c r="V147" i="7"/>
  <c r="V146" i="7"/>
  <c r="V145" i="7"/>
  <c r="V144" i="7"/>
  <c r="V143" i="7"/>
  <c r="V142" i="7"/>
  <c r="V141" i="7"/>
  <c r="V140" i="7"/>
  <c r="V139" i="7"/>
  <c r="V138" i="7"/>
  <c r="V137" i="7"/>
  <c r="V136" i="7"/>
  <c r="V134" i="7"/>
  <c r="V133" i="7" s="1"/>
  <c r="V132" i="7"/>
  <c r="V131" i="7"/>
  <c r="V130" i="7"/>
  <c r="V128" i="7"/>
  <c r="V127" i="7"/>
  <c r="V126" i="7"/>
  <c r="V125" i="7"/>
  <c r="V123" i="7"/>
  <c r="V122" i="7"/>
  <c r="V121" i="7"/>
  <c r="V120" i="7"/>
  <c r="V119" i="7"/>
  <c r="V117" i="7"/>
  <c r="V116" i="7"/>
  <c r="V115" i="7"/>
  <c r="V114" i="7"/>
  <c r="V113" i="7"/>
  <c r="V112" i="7"/>
  <c r="V110" i="7"/>
  <c r="V109" i="7"/>
  <c r="V108" i="7"/>
  <c r="V107" i="7"/>
  <c r="V106" i="7"/>
  <c r="V104" i="7"/>
  <c r="V103" i="7"/>
  <c r="V102" i="7"/>
  <c r="V101" i="7"/>
  <c r="V100" i="7"/>
  <c r="V99" i="7"/>
  <c r="V98" i="7"/>
  <c r="V97" i="7"/>
  <c r="V96" i="7"/>
  <c r="V95" i="7"/>
  <c r="V94" i="7"/>
  <c r="V93" i="7"/>
  <c r="V92" i="7"/>
  <c r="V91" i="7"/>
  <c r="V90" i="7"/>
  <c r="V88" i="7"/>
  <c r="V87" i="7"/>
  <c r="V86" i="7"/>
  <c r="V85" i="7"/>
  <c r="V84" i="7"/>
  <c r="V83" i="7"/>
  <c r="V82" i="7"/>
  <c r="V81" i="7"/>
  <c r="V79" i="7"/>
  <c r="V78" i="7"/>
  <c r="V77" i="7" s="1"/>
  <c r="V76" i="7"/>
  <c r="V75" i="7"/>
  <c r="V74" i="7"/>
  <c r="V73" i="7"/>
  <c r="V72" i="7"/>
  <c r="V71" i="7"/>
  <c r="V70" i="7"/>
  <c r="V69" i="7"/>
  <c r="V68" i="7"/>
  <c r="V67" i="7"/>
  <c r="V66" i="7"/>
  <c r="V65" i="7"/>
  <c r="V64" i="7"/>
  <c r="V63" i="7"/>
  <c r="V62" i="7"/>
  <c r="V60" i="7"/>
  <c r="V59" i="7"/>
  <c r="V57" i="7"/>
  <c r="V56" i="7"/>
  <c r="V55" i="7"/>
  <c r="V53" i="7"/>
  <c r="V52" i="7"/>
  <c r="V51" i="7"/>
  <c r="V50" i="7"/>
  <c r="V49" i="7"/>
  <c r="V48" i="7"/>
  <c r="V46" i="7"/>
  <c r="V45" i="7"/>
  <c r="V44" i="7"/>
  <c r="V43" i="7"/>
  <c r="V42" i="7"/>
  <c r="V41" i="7"/>
  <c r="V39" i="7"/>
  <c r="V38" i="7"/>
  <c r="V37" i="7"/>
  <c r="V36" i="7"/>
  <c r="V35" i="7"/>
  <c r="V34" i="7"/>
  <c r="V32" i="7"/>
  <c r="V31" i="7"/>
  <c r="V30" i="7" s="1"/>
  <c r="V29" i="7"/>
  <c r="V28" i="7"/>
  <c r="V27" i="7"/>
  <c r="V26" i="7"/>
  <c r="V24" i="7"/>
  <c r="V23" i="7"/>
  <c r="T993" i="7"/>
  <c r="T992" i="7" s="1"/>
  <c r="T991" i="7"/>
  <c r="T990" i="7"/>
  <c r="T988" i="7"/>
  <c r="T987" i="7"/>
  <c r="T985" i="7"/>
  <c r="T984" i="7" s="1"/>
  <c r="T983" i="7"/>
  <c r="T982" i="7" s="1"/>
  <c r="T981" i="7"/>
  <c r="T980" i="7" s="1"/>
  <c r="T979" i="7"/>
  <c r="T978" i="7"/>
  <c r="T977" i="7"/>
  <c r="T976" i="7"/>
  <c r="T975" i="7"/>
  <c r="T973" i="7"/>
  <c r="T972" i="7"/>
  <c r="T971" i="7"/>
  <c r="T970" i="7"/>
  <c r="T969" i="7"/>
  <c r="T967" i="7"/>
  <c r="T966" i="7" s="1"/>
  <c r="T965" i="7"/>
  <c r="T964" i="7"/>
  <c r="T963" i="7"/>
  <c r="T962" i="7"/>
  <c r="T960" i="7"/>
  <c r="T959" i="7"/>
  <c r="T958" i="7"/>
  <c r="T957" i="7"/>
  <c r="T956" i="7"/>
  <c r="T955" i="7"/>
  <c r="T954" i="7"/>
  <c r="T953" i="7"/>
  <c r="T952" i="7"/>
  <c r="T950" i="7"/>
  <c r="T949" i="7" s="1"/>
  <c r="T948" i="7"/>
  <c r="T947" i="7"/>
  <c r="T946" i="7"/>
  <c r="T945" i="7"/>
  <c r="T943" i="7"/>
  <c r="T942" i="7"/>
  <c r="T940" i="7"/>
  <c r="T939" i="7" s="1"/>
  <c r="T938" i="7"/>
  <c r="T937" i="7"/>
  <c r="T936" i="7"/>
  <c r="T935" i="7"/>
  <c r="T933" i="7"/>
  <c r="T932" i="7"/>
  <c r="T931" i="7"/>
  <c r="T930" i="7"/>
  <c r="T929" i="7"/>
  <c r="T928" i="7"/>
  <c r="T927" i="7"/>
  <c r="T926" i="7"/>
  <c r="T925" i="7"/>
  <c r="T924" i="7"/>
  <c r="T923" i="7"/>
  <c r="T922" i="7"/>
  <c r="T921" i="7"/>
  <c r="T920" i="7"/>
  <c r="T918" i="7"/>
  <c r="T917" i="7"/>
  <c r="T916" i="7"/>
  <c r="T915" i="7"/>
  <c r="T914" i="7"/>
  <c r="T913" i="7"/>
  <c r="T912" i="7"/>
  <c r="T911" i="7"/>
  <c r="T910" i="7"/>
  <c r="T909" i="7"/>
  <c r="T908" i="7"/>
  <c r="T907" i="7"/>
  <c r="T906" i="7"/>
  <c r="T904" i="7"/>
  <c r="T903" i="7"/>
  <c r="T902" i="7"/>
  <c r="T901" i="7"/>
  <c r="T900" i="7"/>
  <c r="T899" i="7"/>
  <c r="T898" i="7"/>
  <c r="T897" i="7"/>
  <c r="T896" i="7"/>
  <c r="T895" i="7"/>
  <c r="T894" i="7"/>
  <c r="T893" i="7"/>
  <c r="T892" i="7"/>
  <c r="T891" i="7"/>
  <c r="T890" i="7"/>
  <c r="T889" i="7"/>
  <c r="T888" i="7"/>
  <c r="T887" i="7"/>
  <c r="T886" i="7"/>
  <c r="T884" i="7"/>
  <c r="T883" i="7"/>
  <c r="T881" i="7"/>
  <c r="T880" i="7"/>
  <c r="T879" i="7" s="1"/>
  <c r="T878" i="7"/>
  <c r="T877" i="7"/>
  <c r="T876" i="7"/>
  <c r="T875" i="7"/>
  <c r="T874" i="7"/>
  <c r="T873" i="7"/>
  <c r="T872" i="7"/>
  <c r="T870" i="7"/>
  <c r="T869" i="7"/>
  <c r="T867" i="7"/>
  <c r="T866" i="7" s="1"/>
  <c r="T865" i="7"/>
  <c r="T864" i="7"/>
  <c r="T863" i="7"/>
  <c r="T862" i="7"/>
  <c r="T861" i="7"/>
  <c r="T859" i="7"/>
  <c r="T858" i="7" s="1"/>
  <c r="T857" i="7"/>
  <c r="T856" i="7"/>
  <c r="T855" i="7"/>
  <c r="T854" i="7"/>
  <c r="T853" i="7"/>
  <c r="T852" i="7"/>
  <c r="T851" i="7"/>
  <c r="T850" i="7"/>
  <c r="T849" i="7"/>
  <c r="T847" i="7"/>
  <c r="T846" i="7"/>
  <c r="T845" i="7"/>
  <c r="T844" i="7"/>
  <c r="T842" i="7"/>
  <c r="T841" i="7" s="1"/>
  <c r="T840" i="7"/>
  <c r="T839" i="7" s="1"/>
  <c r="T838" i="7"/>
  <c r="T837" i="7" s="1"/>
  <c r="T836" i="7"/>
  <c r="T835" i="7" s="1"/>
  <c r="T834" i="7"/>
  <c r="T833" i="7"/>
  <c r="T832" i="7"/>
  <c r="T831" i="7"/>
  <c r="T829" i="7"/>
  <c r="T828" i="7"/>
  <c r="T827" i="7"/>
  <c r="T826" i="7"/>
  <c r="T825" i="7"/>
  <c r="T824" i="7"/>
  <c r="T823" i="7"/>
  <c r="T822" i="7"/>
  <c r="T821" i="7"/>
  <c r="T820" i="7"/>
  <c r="T819" i="7"/>
  <c r="T818" i="7"/>
  <c r="T817" i="7"/>
  <c r="T815" i="7"/>
  <c r="T814" i="7"/>
  <c r="T813" i="7"/>
  <c r="T812" i="7"/>
  <c r="T810" i="7"/>
  <c r="T809" i="7" s="1"/>
  <c r="T808" i="7"/>
  <c r="T807" i="7" s="1"/>
  <c r="T806" i="7"/>
  <c r="T805" i="7" s="1"/>
  <c r="T804" i="7"/>
  <c r="T803" i="7"/>
  <c r="T801" i="7"/>
  <c r="T800" i="7"/>
  <c r="T799" i="7"/>
  <c r="T798" i="7"/>
  <c r="T796" i="7"/>
  <c r="T795" i="7"/>
  <c r="T794" i="7"/>
  <c r="T793" i="7"/>
  <c r="T790" i="7"/>
  <c r="T789" i="7" s="1"/>
  <c r="T788" i="7"/>
  <c r="T787" i="7" s="1"/>
  <c r="T786" i="7"/>
  <c r="T785" i="7"/>
  <c r="T783" i="7"/>
  <c r="T782" i="7"/>
  <c r="T781" i="7"/>
  <c r="T780" i="7"/>
  <c r="T779" i="7"/>
  <c r="T778" i="7"/>
  <c r="T777" i="7"/>
  <c r="T775" i="7"/>
  <c r="T774" i="7" s="1"/>
  <c r="T773" i="7"/>
  <c r="T772" i="7" s="1"/>
  <c r="T771" i="7"/>
  <c r="T770" i="7"/>
  <c r="T769" i="7"/>
  <c r="T768" i="7"/>
  <c r="T767" i="7"/>
  <c r="T766" i="7"/>
  <c r="T765" i="7"/>
  <c r="T764" i="7"/>
  <c r="T763" i="7"/>
  <c r="T762" i="7"/>
  <c r="T760" i="7"/>
  <c r="T759" i="7"/>
  <c r="T758" i="7" s="1"/>
  <c r="T757" i="7"/>
  <c r="T756" i="7"/>
  <c r="T754" i="7"/>
  <c r="T753" i="7"/>
  <c r="T752" i="7"/>
  <c r="T751" i="7"/>
  <c r="T750" i="7"/>
  <c r="T749" i="7"/>
  <c r="T748" i="7"/>
  <c r="T746" i="7"/>
  <c r="T745" i="7"/>
  <c r="T744" i="7"/>
  <c r="T743" i="7"/>
  <c r="T742" i="7"/>
  <c r="T741" i="7"/>
  <c r="T740" i="7"/>
  <c r="T739" i="7"/>
  <c r="T738" i="7"/>
  <c r="T737" i="7"/>
  <c r="T736" i="7"/>
  <c r="T735" i="7"/>
  <c r="T734" i="7"/>
  <c r="T733" i="7"/>
  <c r="T732" i="7"/>
  <c r="T731" i="7"/>
  <c r="T730" i="7"/>
  <c r="T729" i="7"/>
  <c r="T728" i="7"/>
  <c r="T727" i="7"/>
  <c r="T726" i="7"/>
  <c r="T725" i="7"/>
  <c r="T724" i="7"/>
  <c r="T723" i="7"/>
  <c r="T722" i="7"/>
  <c r="T721" i="7"/>
  <c r="T720" i="7"/>
  <c r="T719" i="7"/>
  <c r="T718" i="7"/>
  <c r="T717" i="7"/>
  <c r="T716" i="7"/>
  <c r="T715" i="7"/>
  <c r="T713" i="7"/>
  <c r="T712" i="7"/>
  <c r="T711" i="7"/>
  <c r="T710" i="7"/>
  <c r="T709" i="7"/>
  <c r="T708" i="7"/>
  <c r="T707" i="7"/>
  <c r="T706" i="7"/>
  <c r="T705" i="7"/>
  <c r="T703" i="7"/>
  <c r="T702" i="7"/>
  <c r="T701" i="7" s="1"/>
  <c r="T700" i="7"/>
  <c r="T699" i="7"/>
  <c r="T698" i="7"/>
  <c r="T697" i="7"/>
  <c r="T696" i="7"/>
  <c r="T695" i="7"/>
  <c r="T694" i="7"/>
  <c r="T693" i="7"/>
  <c r="T691" i="7"/>
  <c r="T690" i="7"/>
  <c r="T689" i="7"/>
  <c r="T688" i="7"/>
  <c r="T687" i="7"/>
  <c r="T686" i="7"/>
  <c r="T685" i="7"/>
  <c r="T684" i="7"/>
  <c r="T683" i="7"/>
  <c r="T682" i="7"/>
  <c r="T681" i="7"/>
  <c r="T680" i="7"/>
  <c r="T679" i="7"/>
  <c r="T678" i="7"/>
  <c r="T677" i="7"/>
  <c r="T676" i="7"/>
  <c r="T675" i="7"/>
  <c r="T674" i="7"/>
  <c r="T673" i="7"/>
  <c r="T672" i="7"/>
  <c r="T670" i="7"/>
  <c r="T669" i="7"/>
  <c r="T668" i="7"/>
  <c r="T667" i="7"/>
  <c r="T666" i="7"/>
  <c r="T665" i="7"/>
  <c r="T664" i="7"/>
  <c r="T663" i="7"/>
  <c r="T662" i="7"/>
  <c r="T660" i="7"/>
  <c r="T659" i="7"/>
  <c r="T658" i="7"/>
  <c r="T657" i="7"/>
  <c r="T655" i="7"/>
  <c r="T654" i="7"/>
  <c r="T653" i="7"/>
  <c r="T652" i="7"/>
  <c r="T651" i="7"/>
  <c r="T650" i="7"/>
  <c r="T649" i="7"/>
  <c r="T648" i="7"/>
  <c r="T647" i="7"/>
  <c r="T645" i="7"/>
  <c r="T644" i="7"/>
  <c r="T643" i="7" s="1"/>
  <c r="T642" i="7"/>
  <c r="T641" i="7"/>
  <c r="T640" i="7"/>
  <c r="T639" i="7"/>
  <c r="T638" i="7"/>
  <c r="T637" i="7"/>
  <c r="T636" i="7"/>
  <c r="T635" i="7"/>
  <c r="T634" i="7"/>
  <c r="T633" i="7"/>
  <c r="T632" i="7"/>
  <c r="T630" i="7"/>
  <c r="T629" i="7" s="1"/>
  <c r="T628" i="7"/>
  <c r="T627" i="7"/>
  <c r="T626" i="7"/>
  <c r="T625" i="7"/>
  <c r="T624" i="7"/>
  <c r="T623" i="7"/>
  <c r="T622" i="7"/>
  <c r="T621" i="7"/>
  <c r="T620" i="7"/>
  <c r="T619" i="7"/>
  <c r="T618" i="7"/>
  <c r="T617" i="7"/>
  <c r="T616" i="7"/>
  <c r="T615" i="7"/>
  <c r="T614" i="7"/>
  <c r="T613" i="7"/>
  <c r="T612" i="7"/>
  <c r="T611" i="7"/>
  <c r="T610" i="7"/>
  <c r="T609" i="7"/>
  <c r="T608" i="7"/>
  <c r="T606" i="7"/>
  <c r="T605" i="7"/>
  <c r="T604" i="7"/>
  <c r="T603" i="7"/>
  <c r="T602" i="7"/>
  <c r="T601" i="7"/>
  <c r="T600" i="7"/>
  <c r="T599" i="7"/>
  <c r="T598" i="7"/>
  <c r="T596" i="7"/>
  <c r="T595" i="7"/>
  <c r="T594" i="7"/>
  <c r="T593" i="7"/>
  <c r="T592" i="7"/>
  <c r="T590" i="7"/>
  <c r="T589" i="7"/>
  <c r="T588" i="7"/>
  <c r="T587" i="7"/>
  <c r="T586" i="7"/>
  <c r="T585" i="7"/>
  <c r="T584" i="7"/>
  <c r="T583" i="7"/>
  <c r="T582" i="7"/>
  <c r="T581" i="7"/>
  <c r="T580" i="7"/>
  <c r="T579" i="7"/>
  <c r="T578" i="7"/>
  <c r="T576" i="7"/>
  <c r="T575" i="7"/>
  <c r="T574" i="7"/>
  <c r="T573" i="7"/>
  <c r="T571" i="7"/>
  <c r="T570" i="7"/>
  <c r="T569" i="7"/>
  <c r="T568" i="7"/>
  <c r="T566" i="7"/>
  <c r="T565" i="7"/>
  <c r="T563" i="7"/>
  <c r="T562" i="7"/>
  <c r="T561" i="7"/>
  <c r="T560" i="7"/>
  <c r="T559" i="7"/>
  <c r="T558" i="7"/>
  <c r="T557" i="7"/>
  <c r="T556" i="7"/>
  <c r="T555" i="7"/>
  <c r="T553" i="7"/>
  <c r="T552" i="7"/>
  <c r="T551" i="7"/>
  <c r="T550" i="7"/>
  <c r="T549" i="7"/>
  <c r="T548" i="7"/>
  <c r="T547" i="7"/>
  <c r="T546" i="7"/>
  <c r="T545" i="7"/>
  <c r="T544" i="7"/>
  <c r="T543" i="7"/>
  <c r="T542" i="7"/>
  <c r="T541" i="7"/>
  <c r="T540" i="7"/>
  <c r="T539" i="7"/>
  <c r="T538" i="7"/>
  <c r="T537" i="7"/>
  <c r="T535" i="7"/>
  <c r="T534" i="7"/>
  <c r="T533" i="7"/>
  <c r="T532" i="7"/>
  <c r="T531" i="7"/>
  <c r="T529" i="7"/>
  <c r="T528" i="7" s="1"/>
  <c r="T527" i="7"/>
  <c r="T526" i="7"/>
  <c r="T525" i="7"/>
  <c r="T524" i="7"/>
  <c r="T523" i="7"/>
  <c r="T522" i="7"/>
  <c r="T520" i="7"/>
  <c r="T519" i="7"/>
  <c r="T518" i="7"/>
  <c r="T517" i="7"/>
  <c r="T516" i="7"/>
  <c r="T515" i="7"/>
  <c r="T514" i="7"/>
  <c r="T513" i="7"/>
  <c r="T512" i="7"/>
  <c r="T511" i="7"/>
  <c r="T510" i="7"/>
  <c r="T509" i="7"/>
  <c r="T508" i="7"/>
  <c r="T507" i="7"/>
  <c r="T506" i="7"/>
  <c r="T505" i="7"/>
  <c r="T504" i="7"/>
  <c r="T503" i="7"/>
  <c r="T502" i="7"/>
  <c r="T501" i="7"/>
  <c r="T500" i="7"/>
  <c r="T499" i="7"/>
  <c r="T497" i="7"/>
  <c r="T496" i="7"/>
  <c r="T495" i="7"/>
  <c r="T493" i="7"/>
  <c r="T492" i="7" s="1"/>
  <c r="T491" i="7"/>
  <c r="T490" i="7"/>
  <c r="T489" i="7" s="1"/>
  <c r="T488" i="7"/>
  <c r="T487" i="7"/>
  <c r="T486" i="7"/>
  <c r="T485" i="7"/>
  <c r="T483" i="7"/>
  <c r="T482" i="7"/>
  <c r="T481" i="7"/>
  <c r="T480" i="7"/>
  <c r="T478" i="7"/>
  <c r="T477" i="7"/>
  <c r="T476" i="7"/>
  <c r="T475" i="7"/>
  <c r="T473" i="7"/>
  <c r="T472" i="7"/>
  <c r="T471" i="7"/>
  <c r="T470" i="7"/>
  <c r="T469" i="7"/>
  <c r="T468" i="7"/>
  <c r="T467" i="7"/>
  <c r="T466" i="7"/>
  <c r="T465" i="7"/>
  <c r="T464" i="7"/>
  <c r="T462" i="7"/>
  <c r="T461" i="7"/>
  <c r="T460" i="7"/>
  <c r="T459" i="7"/>
  <c r="T458" i="7"/>
  <c r="T456" i="7"/>
  <c r="T455" i="7"/>
  <c r="T454" i="7"/>
  <c r="T453" i="7"/>
  <c r="T452" i="7"/>
  <c r="T451" i="7"/>
  <c r="T450" i="7"/>
  <c r="T449" i="7"/>
  <c r="T448" i="7"/>
  <c r="T447" i="7"/>
  <c r="T446" i="7"/>
  <c r="T445" i="7"/>
  <c r="T444" i="7"/>
  <c r="T443" i="7"/>
  <c r="T442" i="7"/>
  <c r="T441" i="7"/>
  <c r="T440" i="7"/>
  <c r="T439" i="7"/>
  <c r="T437" i="7"/>
  <c r="T436" i="7"/>
  <c r="T435" i="7"/>
  <c r="T434" i="7"/>
  <c r="T433" i="7"/>
  <c r="T432" i="7"/>
  <c r="T430" i="7"/>
  <c r="T429" i="7"/>
  <c r="T428" i="7"/>
  <c r="T427" i="7"/>
  <c r="T426" i="7"/>
  <c r="T425" i="7"/>
  <c r="T424" i="7"/>
  <c r="T423" i="7"/>
  <c r="T422" i="7"/>
  <c r="T421" i="7"/>
  <c r="T420" i="7"/>
  <c r="T419" i="7"/>
  <c r="T418" i="7"/>
  <c r="T416" i="7"/>
  <c r="T415" i="7"/>
  <c r="T414" i="7"/>
  <c r="T413" i="7"/>
  <c r="T412" i="7"/>
  <c r="T409" i="7"/>
  <c r="T408" i="7"/>
  <c r="T407" i="7"/>
  <c r="T406" i="7"/>
  <c r="T405" i="7"/>
  <c r="T404" i="7"/>
  <c r="T403" i="7"/>
  <c r="T401" i="7"/>
  <c r="T400" i="7"/>
  <c r="T399" i="7"/>
  <c r="T398" i="7"/>
  <c r="T397" i="7"/>
  <c r="T396" i="7"/>
  <c r="T395" i="7"/>
  <c r="T394" i="7"/>
  <c r="T393" i="7"/>
  <c r="T392" i="7"/>
  <c r="T391" i="7"/>
  <c r="T390" i="7"/>
  <c r="T389" i="7"/>
  <c r="T388" i="7"/>
  <c r="T387" i="7"/>
  <c r="T386" i="7"/>
  <c r="T385" i="7"/>
  <c r="T384" i="7"/>
  <c r="T383" i="7"/>
  <c r="T382" i="7"/>
  <c r="T381" i="7"/>
  <c r="T380" i="7"/>
  <c r="T379" i="7"/>
  <c r="T378" i="7"/>
  <c r="T377" i="7"/>
  <c r="T376" i="7"/>
  <c r="T375" i="7"/>
  <c r="T374" i="7"/>
  <c r="T373" i="7"/>
  <c r="T372" i="7"/>
  <c r="T371" i="7"/>
  <c r="T370" i="7"/>
  <c r="T369" i="7"/>
  <c r="T368" i="7"/>
  <c r="T367" i="7"/>
  <c r="T366" i="7"/>
  <c r="T364" i="7"/>
  <c r="T363" i="7"/>
  <c r="T362" i="7"/>
  <c r="T361" i="7"/>
  <c r="T360" i="7"/>
  <c r="T359" i="7"/>
  <c r="T358" i="7"/>
  <c r="T357" i="7"/>
  <c r="T356" i="7"/>
  <c r="T355" i="7"/>
  <c r="T354" i="7"/>
  <c r="T353" i="7"/>
  <c r="T352" i="7"/>
  <c r="T351" i="7"/>
  <c r="T350" i="7"/>
  <c r="T349" i="7"/>
  <c r="T347" i="7"/>
  <c r="T346" i="7"/>
  <c r="T345" i="7"/>
  <c r="T344" i="7"/>
  <c r="T343" i="7"/>
  <c r="T342" i="7"/>
  <c r="T341" i="7"/>
  <c r="T339" i="7"/>
  <c r="T338" i="7"/>
  <c r="T337" i="7"/>
  <c r="T336" i="7"/>
  <c r="T334" i="7"/>
  <c r="T333" i="7"/>
  <c r="T331" i="7"/>
  <c r="T330" i="7"/>
  <c r="T329" i="7"/>
  <c r="T328" i="7"/>
  <c r="T327" i="7"/>
  <c r="T326" i="7"/>
  <c r="T325" i="7"/>
  <c r="T324" i="7"/>
  <c r="T323" i="7"/>
  <c r="T321" i="7"/>
  <c r="T320" i="7"/>
  <c r="T319" i="7"/>
  <c r="T318" i="7"/>
  <c r="T317" i="7"/>
  <c r="T315" i="7"/>
  <c r="T314" i="7"/>
  <c r="T313" i="7"/>
  <c r="T312" i="7"/>
  <c r="T311" i="7"/>
  <c r="T310" i="7"/>
  <c r="T309" i="7"/>
  <c r="T308" i="7"/>
  <c r="T307" i="7"/>
  <c r="T306" i="7"/>
  <c r="T305" i="7"/>
  <c r="T304" i="7"/>
  <c r="T303" i="7"/>
  <c r="T302" i="7"/>
  <c r="T301" i="7"/>
  <c r="T300" i="7"/>
  <c r="T299" i="7"/>
  <c r="T298" i="7"/>
  <c r="T297" i="7"/>
  <c r="T296" i="7"/>
  <c r="T295" i="7"/>
  <c r="T294" i="7"/>
  <c r="T293" i="7"/>
  <c r="T292" i="7"/>
  <c r="T291" i="7"/>
  <c r="T290" i="7"/>
  <c r="T289" i="7"/>
  <c r="T288" i="7"/>
  <c r="T287" i="7"/>
  <c r="T286" i="7"/>
  <c r="T285" i="7"/>
  <c r="T284" i="7"/>
  <c r="T283" i="7"/>
  <c r="T282" i="7"/>
  <c r="T281" i="7"/>
  <c r="T280" i="7"/>
  <c r="T279" i="7"/>
  <c r="T278" i="7"/>
  <c r="T276" i="7"/>
  <c r="T275" i="7"/>
  <c r="T274" i="7"/>
  <c r="T273" i="7"/>
  <c r="T272" i="7"/>
  <c r="T271" i="7"/>
  <c r="T270" i="7"/>
  <c r="T269" i="7"/>
  <c r="T267" i="7"/>
  <c r="T266" i="7"/>
  <c r="T265" i="7"/>
  <c r="T264" i="7"/>
  <c r="T263" i="7"/>
  <c r="T262" i="7"/>
  <c r="T261" i="7"/>
  <c r="T259" i="7"/>
  <c r="T258" i="7"/>
  <c r="T257" i="7"/>
  <c r="T256" i="7"/>
  <c r="T255" i="7"/>
  <c r="T254" i="7"/>
  <c r="T253" i="7"/>
  <c r="T252" i="7"/>
  <c r="T251" i="7"/>
  <c r="T250" i="7"/>
  <c r="T248" i="7"/>
  <c r="T247" i="7"/>
  <c r="T246" i="7"/>
  <c r="T245" i="7"/>
  <c r="T244" i="7"/>
  <c r="T243" i="7"/>
  <c r="T241" i="7"/>
  <c r="T240" i="7"/>
  <c r="T239" i="7"/>
  <c r="T237" i="7"/>
  <c r="T236" i="7"/>
  <c r="T235" i="7"/>
  <c r="T234" i="7"/>
  <c r="T233" i="7"/>
  <c r="T232" i="7"/>
  <c r="T231" i="7"/>
  <c r="T230" i="7"/>
  <c r="T229" i="7"/>
  <c r="T228" i="7"/>
  <c r="T227" i="7"/>
  <c r="T225" i="7"/>
  <c r="T224" i="7"/>
  <c r="T223" i="7"/>
  <c r="T221" i="7"/>
  <c r="T220" i="7"/>
  <c r="T219" i="7"/>
  <c r="T217" i="7"/>
  <c r="T216" i="7" s="1"/>
  <c r="T215" i="7"/>
  <c r="T214" i="7"/>
  <c r="T213" i="7"/>
  <c r="T211" i="7"/>
  <c r="T210" i="7"/>
  <c r="T209" i="7"/>
  <c r="T208" i="7"/>
  <c r="T207" i="7"/>
  <c r="T206" i="7"/>
  <c r="T205" i="7"/>
  <c r="T204" i="7"/>
  <c r="T203" i="7"/>
  <c r="T202" i="7"/>
  <c r="T201" i="7"/>
  <c r="T200" i="7"/>
  <c r="T199" i="7"/>
  <c r="T198" i="7"/>
  <c r="T196" i="7"/>
  <c r="T195" i="7"/>
  <c r="T194" i="7"/>
  <c r="T193" i="7"/>
  <c r="T191" i="7"/>
  <c r="T190" i="7" s="1"/>
  <c r="T189" i="7"/>
  <c r="T188" i="7"/>
  <c r="T187" i="7"/>
  <c r="T186" i="7"/>
  <c r="T185" i="7"/>
  <c r="T184" i="7"/>
  <c r="T183" i="7"/>
  <c r="T182" i="7"/>
  <c r="T181" i="7"/>
  <c r="T180" i="7"/>
  <c r="T179" i="7"/>
  <c r="T178" i="7"/>
  <c r="T177" i="7"/>
  <c r="T176" i="7"/>
  <c r="T175" i="7"/>
  <c r="T174" i="7"/>
  <c r="T173" i="7"/>
  <c r="T172" i="7"/>
  <c r="T170" i="7"/>
  <c r="T169" i="7"/>
  <c r="T168" i="7"/>
  <c r="T167" i="7"/>
  <c r="T166" i="7"/>
  <c r="T165" i="7"/>
  <c r="T164" i="7"/>
  <c r="T163" i="7"/>
  <c r="T162" i="7"/>
  <c r="T161" i="7"/>
  <c r="T160" i="7"/>
  <c r="T159" i="7"/>
  <c r="T158" i="7"/>
  <c r="T157" i="7"/>
  <c r="T156" i="7"/>
  <c r="T155" i="7"/>
  <c r="T154" i="7"/>
  <c r="T152" i="7"/>
  <c r="T151" i="7"/>
  <c r="T150" i="7"/>
  <c r="T149" i="7"/>
  <c r="T148" i="7"/>
  <c r="T147" i="7"/>
  <c r="T146" i="7"/>
  <c r="T145" i="7"/>
  <c r="T144" i="7"/>
  <c r="T143" i="7"/>
  <c r="T142" i="7"/>
  <c r="T141" i="7"/>
  <c r="T140" i="7"/>
  <c r="T139" i="7"/>
  <c r="T138" i="7"/>
  <c r="T137" i="7"/>
  <c r="T136" i="7"/>
  <c r="T134" i="7"/>
  <c r="T133" i="7" s="1"/>
  <c r="T132" i="7"/>
  <c r="T131" i="7"/>
  <c r="T130" i="7"/>
  <c r="T128" i="7"/>
  <c r="T127" i="7"/>
  <c r="T126" i="7"/>
  <c r="T125" i="7"/>
  <c r="T123" i="7"/>
  <c r="T122" i="7"/>
  <c r="T121" i="7"/>
  <c r="T120" i="7"/>
  <c r="T119" i="7"/>
  <c r="T117" i="7"/>
  <c r="T116" i="7"/>
  <c r="T115" i="7"/>
  <c r="T114" i="7"/>
  <c r="T113" i="7"/>
  <c r="T112" i="7"/>
  <c r="T110" i="7"/>
  <c r="T109" i="7"/>
  <c r="T108" i="7"/>
  <c r="T107" i="7"/>
  <c r="T106" i="7"/>
  <c r="T104" i="7"/>
  <c r="T103" i="7"/>
  <c r="T102" i="7"/>
  <c r="T101" i="7"/>
  <c r="T100" i="7"/>
  <c r="T99" i="7"/>
  <c r="T98" i="7"/>
  <c r="T97" i="7"/>
  <c r="T96" i="7"/>
  <c r="T95" i="7"/>
  <c r="T94" i="7"/>
  <c r="T93" i="7"/>
  <c r="T92" i="7"/>
  <c r="T91" i="7"/>
  <c r="T90" i="7"/>
  <c r="T88" i="7"/>
  <c r="T87" i="7"/>
  <c r="T86" i="7"/>
  <c r="T85" i="7"/>
  <c r="T84" i="7"/>
  <c r="T83" i="7"/>
  <c r="T82" i="7"/>
  <c r="T81" i="7"/>
  <c r="T79" i="7"/>
  <c r="T78" i="7"/>
  <c r="T76" i="7"/>
  <c r="T75" i="7"/>
  <c r="T74" i="7"/>
  <c r="T73" i="7"/>
  <c r="T72" i="7"/>
  <c r="T71" i="7"/>
  <c r="T70" i="7"/>
  <c r="T69" i="7"/>
  <c r="T68" i="7"/>
  <c r="T67" i="7"/>
  <c r="T66" i="7"/>
  <c r="T65" i="7"/>
  <c r="T64" i="7"/>
  <c r="T63" i="7"/>
  <c r="T62" i="7"/>
  <c r="T60" i="7"/>
  <c r="T59" i="7"/>
  <c r="T57" i="7"/>
  <c r="T56" i="7"/>
  <c r="T55" i="7"/>
  <c r="T53" i="7"/>
  <c r="T52" i="7"/>
  <c r="T51" i="7"/>
  <c r="T50" i="7"/>
  <c r="T49" i="7"/>
  <c r="T48" i="7"/>
  <c r="T46" i="7"/>
  <c r="T45" i="7"/>
  <c r="T44" i="7"/>
  <c r="T43" i="7"/>
  <c r="T42" i="7"/>
  <c r="T41" i="7"/>
  <c r="T39" i="7"/>
  <c r="T38" i="7"/>
  <c r="T37" i="7"/>
  <c r="T36" i="7"/>
  <c r="T35" i="7"/>
  <c r="T34" i="7"/>
  <c r="T32" i="7"/>
  <c r="T31" i="7"/>
  <c r="T30" i="7" s="1"/>
  <c r="T29" i="7"/>
  <c r="T28" i="7"/>
  <c r="T27" i="7"/>
  <c r="T26" i="7"/>
  <c r="T24" i="7"/>
  <c r="T23" i="7"/>
  <c r="N1001" i="7"/>
  <c r="N1000" i="7"/>
  <c r="N999" i="7"/>
  <c r="N998" i="7"/>
  <c r="N997" i="7"/>
  <c r="N996" i="7"/>
  <c r="N995" i="7"/>
  <c r="N993" i="7"/>
  <c r="N992" i="7" s="1"/>
  <c r="N991" i="7"/>
  <c r="N990" i="7"/>
  <c r="N989" i="7" s="1"/>
  <c r="N988" i="7"/>
  <c r="N987" i="7"/>
  <c r="N985" i="7"/>
  <c r="N984" i="7" s="1"/>
  <c r="N983" i="7"/>
  <c r="N982" i="7" s="1"/>
  <c r="N981" i="7"/>
  <c r="N980" i="7" s="1"/>
  <c r="N979" i="7"/>
  <c r="N978" i="7"/>
  <c r="N977" i="7"/>
  <c r="N976" i="7"/>
  <c r="N975" i="7"/>
  <c r="N973" i="7"/>
  <c r="N972" i="7"/>
  <c r="N971" i="7"/>
  <c r="N970" i="7"/>
  <c r="N969" i="7"/>
  <c r="N967" i="7"/>
  <c r="N966" i="7" s="1"/>
  <c r="N965" i="7"/>
  <c r="N964" i="7"/>
  <c r="N963" i="7"/>
  <c r="N962" i="7"/>
  <c r="N960" i="7"/>
  <c r="N959" i="7"/>
  <c r="N958" i="7"/>
  <c r="N957" i="7"/>
  <c r="N956" i="7"/>
  <c r="N955" i="7"/>
  <c r="N954" i="7"/>
  <c r="N953" i="7"/>
  <c r="N952" i="7"/>
  <c r="N950" i="7"/>
  <c r="N949" i="7" s="1"/>
  <c r="N948" i="7"/>
  <c r="N947" i="7"/>
  <c r="N946" i="7"/>
  <c r="N945" i="7"/>
  <c r="N943" i="7"/>
  <c r="N942" i="7"/>
  <c r="N941" i="7" s="1"/>
  <c r="N940" i="7"/>
  <c r="N939" i="7" s="1"/>
  <c r="N938" i="7"/>
  <c r="N937" i="7"/>
  <c r="N936" i="7"/>
  <c r="N935" i="7"/>
  <c r="N933" i="7"/>
  <c r="N932" i="7"/>
  <c r="N931" i="7"/>
  <c r="N930" i="7"/>
  <c r="N929" i="7"/>
  <c r="N928" i="7"/>
  <c r="N927" i="7"/>
  <c r="N926" i="7"/>
  <c r="N925" i="7"/>
  <c r="N924" i="7"/>
  <c r="N923" i="7"/>
  <c r="N922" i="7"/>
  <c r="N921" i="7"/>
  <c r="N920" i="7"/>
  <c r="N918" i="7"/>
  <c r="N917" i="7"/>
  <c r="N916" i="7"/>
  <c r="N915" i="7"/>
  <c r="N914" i="7"/>
  <c r="N913" i="7"/>
  <c r="N912" i="7"/>
  <c r="N911" i="7"/>
  <c r="N910" i="7"/>
  <c r="N909" i="7"/>
  <c r="N908" i="7"/>
  <c r="N907" i="7"/>
  <c r="N906" i="7"/>
  <c r="N904" i="7"/>
  <c r="N903" i="7"/>
  <c r="N902" i="7"/>
  <c r="N901" i="7"/>
  <c r="N900" i="7"/>
  <c r="N899" i="7"/>
  <c r="N898" i="7"/>
  <c r="N897" i="7"/>
  <c r="N896" i="7"/>
  <c r="N895" i="7"/>
  <c r="N894" i="7"/>
  <c r="N893" i="7"/>
  <c r="N892" i="7"/>
  <c r="N891" i="7"/>
  <c r="N890" i="7"/>
  <c r="N889" i="7"/>
  <c r="N888" i="7"/>
  <c r="N887" i="7"/>
  <c r="N886" i="7"/>
  <c r="N884" i="7"/>
  <c r="N883" i="7"/>
  <c r="N881" i="7"/>
  <c r="N880" i="7"/>
  <c r="N878" i="7"/>
  <c r="N877" i="7"/>
  <c r="N876" i="7"/>
  <c r="N875" i="7"/>
  <c r="N874" i="7"/>
  <c r="N873" i="7"/>
  <c r="N872" i="7"/>
  <c r="N870" i="7"/>
  <c r="N869" i="7"/>
  <c r="N868" i="7" s="1"/>
  <c r="N867" i="7"/>
  <c r="N866" i="7" s="1"/>
  <c r="N865" i="7"/>
  <c r="N864" i="7"/>
  <c r="N863" i="7"/>
  <c r="N862" i="7"/>
  <c r="N861" i="7"/>
  <c r="N859" i="7"/>
  <c r="N858" i="7" s="1"/>
  <c r="N857" i="7"/>
  <c r="N856" i="7"/>
  <c r="N855" i="7"/>
  <c r="N854" i="7"/>
  <c r="N853" i="7"/>
  <c r="N852" i="7"/>
  <c r="N851" i="7"/>
  <c r="N850" i="7"/>
  <c r="N849" i="7"/>
  <c r="N847" i="7"/>
  <c r="N846" i="7"/>
  <c r="N845" i="7"/>
  <c r="N844" i="7"/>
  <c r="N842" i="7"/>
  <c r="N841" i="7" s="1"/>
  <c r="N840" i="7"/>
  <c r="N839" i="7" s="1"/>
  <c r="N838" i="7"/>
  <c r="N837" i="7" s="1"/>
  <c r="N836" i="7"/>
  <c r="N835" i="7" s="1"/>
  <c r="N834" i="7"/>
  <c r="N833" i="7"/>
  <c r="N832" i="7"/>
  <c r="N831" i="7"/>
  <c r="N829" i="7"/>
  <c r="N828" i="7"/>
  <c r="N827" i="7"/>
  <c r="N826" i="7"/>
  <c r="N825" i="7"/>
  <c r="N824" i="7"/>
  <c r="N823" i="7"/>
  <c r="N822" i="7"/>
  <c r="N821" i="7"/>
  <c r="N820" i="7"/>
  <c r="N819" i="7"/>
  <c r="N818" i="7"/>
  <c r="N817" i="7"/>
  <c r="N815" i="7"/>
  <c r="N814" i="7"/>
  <c r="N813" i="7"/>
  <c r="N812" i="7"/>
  <c r="N810" i="7"/>
  <c r="N809" i="7" s="1"/>
  <c r="N808" i="7"/>
  <c r="N807" i="7" s="1"/>
  <c r="N806" i="7"/>
  <c r="N805" i="7" s="1"/>
  <c r="N804" i="7"/>
  <c r="N803" i="7"/>
  <c r="N801" i="7"/>
  <c r="N800" i="7"/>
  <c r="N799" i="7"/>
  <c r="N798" i="7"/>
  <c r="N796" i="7"/>
  <c r="N795" i="7"/>
  <c r="N794" i="7"/>
  <c r="N793" i="7"/>
  <c r="N790" i="7"/>
  <c r="N789" i="7" s="1"/>
  <c r="N788" i="7"/>
  <c r="N787" i="7" s="1"/>
  <c r="N786" i="7"/>
  <c r="N785" i="7"/>
  <c r="N783" i="7"/>
  <c r="N782" i="7"/>
  <c r="N781" i="7"/>
  <c r="N780" i="7"/>
  <c r="N779" i="7"/>
  <c r="N778" i="7"/>
  <c r="N777" i="7"/>
  <c r="N775" i="7"/>
  <c r="N774" i="7" s="1"/>
  <c r="N773" i="7"/>
  <c r="N772" i="7" s="1"/>
  <c r="N771" i="7"/>
  <c r="N770" i="7"/>
  <c r="N769" i="7"/>
  <c r="N768" i="7"/>
  <c r="N767" i="7"/>
  <c r="N766" i="7"/>
  <c r="N765" i="7"/>
  <c r="N764" i="7"/>
  <c r="N763" i="7"/>
  <c r="N762" i="7"/>
  <c r="N760" i="7"/>
  <c r="N759" i="7"/>
  <c r="N757" i="7"/>
  <c r="N756" i="7"/>
  <c r="N754" i="7"/>
  <c r="N753" i="7"/>
  <c r="N752" i="7"/>
  <c r="N751" i="7"/>
  <c r="N750" i="7"/>
  <c r="N749" i="7"/>
  <c r="N748" i="7"/>
  <c r="N746" i="7"/>
  <c r="N745" i="7"/>
  <c r="N744" i="7"/>
  <c r="N743" i="7"/>
  <c r="N742" i="7"/>
  <c r="N741" i="7"/>
  <c r="N740" i="7"/>
  <c r="N739" i="7"/>
  <c r="N738" i="7"/>
  <c r="N737" i="7"/>
  <c r="N736" i="7"/>
  <c r="N735" i="7"/>
  <c r="N734" i="7"/>
  <c r="N733" i="7"/>
  <c r="N732" i="7"/>
  <c r="N731" i="7"/>
  <c r="N730" i="7"/>
  <c r="N729" i="7"/>
  <c r="N728" i="7"/>
  <c r="N727" i="7"/>
  <c r="N726" i="7"/>
  <c r="N725" i="7"/>
  <c r="N724" i="7"/>
  <c r="N723" i="7"/>
  <c r="N722" i="7"/>
  <c r="N721" i="7"/>
  <c r="N720" i="7"/>
  <c r="N719" i="7"/>
  <c r="N718" i="7"/>
  <c r="N717" i="7"/>
  <c r="N716" i="7"/>
  <c r="N715" i="7"/>
  <c r="N713" i="7"/>
  <c r="N712" i="7"/>
  <c r="N711" i="7"/>
  <c r="N710" i="7"/>
  <c r="N709" i="7"/>
  <c r="N708" i="7"/>
  <c r="N707" i="7"/>
  <c r="N706" i="7"/>
  <c r="N705" i="7"/>
  <c r="N703" i="7"/>
  <c r="N702" i="7"/>
  <c r="N700" i="7"/>
  <c r="N699" i="7"/>
  <c r="N698" i="7"/>
  <c r="N697" i="7"/>
  <c r="N696" i="7"/>
  <c r="N695" i="7"/>
  <c r="N694" i="7"/>
  <c r="N693" i="7"/>
  <c r="N691" i="7"/>
  <c r="N690" i="7"/>
  <c r="N689" i="7"/>
  <c r="N688" i="7"/>
  <c r="N687" i="7"/>
  <c r="N686" i="7"/>
  <c r="N685" i="7"/>
  <c r="N684" i="7"/>
  <c r="N683" i="7"/>
  <c r="N682" i="7"/>
  <c r="N681" i="7"/>
  <c r="N680" i="7"/>
  <c r="N679" i="7"/>
  <c r="N678" i="7"/>
  <c r="N677" i="7"/>
  <c r="N676" i="7"/>
  <c r="N675" i="7"/>
  <c r="N674" i="7"/>
  <c r="N673" i="7"/>
  <c r="N672" i="7"/>
  <c r="N670" i="7"/>
  <c r="N669" i="7"/>
  <c r="N668" i="7"/>
  <c r="N667" i="7"/>
  <c r="N666" i="7"/>
  <c r="N665" i="7"/>
  <c r="N664" i="7"/>
  <c r="N663" i="7"/>
  <c r="N662" i="7"/>
  <c r="N660" i="7"/>
  <c r="N659" i="7"/>
  <c r="N658" i="7"/>
  <c r="N657" i="7"/>
  <c r="N655" i="7"/>
  <c r="N654" i="7"/>
  <c r="N653" i="7"/>
  <c r="N652" i="7"/>
  <c r="N651" i="7"/>
  <c r="N650" i="7"/>
  <c r="N649" i="7"/>
  <c r="N648" i="7"/>
  <c r="N647" i="7"/>
  <c r="N645" i="7"/>
  <c r="N644" i="7"/>
  <c r="N642" i="7"/>
  <c r="N641" i="7"/>
  <c r="N640" i="7"/>
  <c r="N639" i="7"/>
  <c r="N638" i="7"/>
  <c r="N637" i="7"/>
  <c r="N636" i="7"/>
  <c r="N635" i="7"/>
  <c r="N634" i="7"/>
  <c r="N633" i="7"/>
  <c r="N632" i="7"/>
  <c r="N630" i="7"/>
  <c r="N629" i="7" s="1"/>
  <c r="N628" i="7"/>
  <c r="N627" i="7"/>
  <c r="N626" i="7"/>
  <c r="N625" i="7"/>
  <c r="N624" i="7"/>
  <c r="N623" i="7"/>
  <c r="N622" i="7"/>
  <c r="N621" i="7"/>
  <c r="N620" i="7"/>
  <c r="N619" i="7"/>
  <c r="N618" i="7"/>
  <c r="N617" i="7"/>
  <c r="N616" i="7"/>
  <c r="N615" i="7"/>
  <c r="N614" i="7"/>
  <c r="N613" i="7"/>
  <c r="N612" i="7"/>
  <c r="N611" i="7"/>
  <c r="N610" i="7"/>
  <c r="N609" i="7"/>
  <c r="N608" i="7"/>
  <c r="N606" i="7"/>
  <c r="N605" i="7"/>
  <c r="N604" i="7"/>
  <c r="N603" i="7"/>
  <c r="N602" i="7"/>
  <c r="N601" i="7"/>
  <c r="N600" i="7"/>
  <c r="N599" i="7"/>
  <c r="N598" i="7"/>
  <c r="N596" i="7"/>
  <c r="N595" i="7"/>
  <c r="N594" i="7"/>
  <c r="N593" i="7"/>
  <c r="N592" i="7"/>
  <c r="N590" i="7"/>
  <c r="N589" i="7"/>
  <c r="N588" i="7"/>
  <c r="N587" i="7"/>
  <c r="N586" i="7"/>
  <c r="N585" i="7"/>
  <c r="N584" i="7"/>
  <c r="N583" i="7"/>
  <c r="N582" i="7"/>
  <c r="N581" i="7"/>
  <c r="N580" i="7"/>
  <c r="N579" i="7"/>
  <c r="N578" i="7"/>
  <c r="N576" i="7"/>
  <c r="N575" i="7"/>
  <c r="N574" i="7"/>
  <c r="N573" i="7"/>
  <c r="N571" i="7"/>
  <c r="N570" i="7"/>
  <c r="N569" i="7"/>
  <c r="N568" i="7"/>
  <c r="N566" i="7"/>
  <c r="N565" i="7"/>
  <c r="N563" i="7"/>
  <c r="N562" i="7"/>
  <c r="N561" i="7"/>
  <c r="N560" i="7"/>
  <c r="N559" i="7"/>
  <c r="N558" i="7"/>
  <c r="N557" i="7"/>
  <c r="N556" i="7"/>
  <c r="N555" i="7"/>
  <c r="N553" i="7"/>
  <c r="N552" i="7"/>
  <c r="N551" i="7"/>
  <c r="N550" i="7"/>
  <c r="N549" i="7"/>
  <c r="N548" i="7"/>
  <c r="N547" i="7"/>
  <c r="N546" i="7"/>
  <c r="N545" i="7"/>
  <c r="N544" i="7"/>
  <c r="N543" i="7"/>
  <c r="N542" i="7"/>
  <c r="N541" i="7"/>
  <c r="N540" i="7"/>
  <c r="N539" i="7"/>
  <c r="N538" i="7"/>
  <c r="N537" i="7"/>
  <c r="N535" i="7"/>
  <c r="N534" i="7"/>
  <c r="N533" i="7"/>
  <c r="N532" i="7"/>
  <c r="N531" i="7"/>
  <c r="N529" i="7"/>
  <c r="N528" i="7" s="1"/>
  <c r="N527" i="7"/>
  <c r="N526" i="7"/>
  <c r="N525" i="7"/>
  <c r="N524" i="7"/>
  <c r="N523" i="7"/>
  <c r="N522" i="7"/>
  <c r="N520" i="7"/>
  <c r="N519" i="7"/>
  <c r="N518" i="7"/>
  <c r="N517" i="7"/>
  <c r="N516" i="7"/>
  <c r="N515" i="7"/>
  <c r="N514" i="7"/>
  <c r="N513" i="7"/>
  <c r="N512" i="7"/>
  <c r="N511" i="7"/>
  <c r="N510" i="7"/>
  <c r="N509" i="7"/>
  <c r="N508" i="7"/>
  <c r="N507" i="7"/>
  <c r="N506" i="7"/>
  <c r="N505" i="7"/>
  <c r="N504" i="7"/>
  <c r="N503" i="7"/>
  <c r="N502" i="7"/>
  <c r="N501" i="7"/>
  <c r="N500" i="7"/>
  <c r="N499" i="7"/>
  <c r="N497" i="7"/>
  <c r="N496" i="7"/>
  <c r="N495" i="7"/>
  <c r="N493" i="7"/>
  <c r="N492" i="7" s="1"/>
  <c r="N491" i="7"/>
  <c r="N490" i="7"/>
  <c r="N488" i="7"/>
  <c r="N487" i="7"/>
  <c r="N486" i="7"/>
  <c r="N485" i="7"/>
  <c r="N483" i="7"/>
  <c r="N482" i="7"/>
  <c r="N481" i="7"/>
  <c r="N480" i="7"/>
  <c r="N478" i="7"/>
  <c r="N477" i="7"/>
  <c r="N476" i="7"/>
  <c r="N475" i="7"/>
  <c r="N473" i="7"/>
  <c r="N472" i="7"/>
  <c r="N471" i="7"/>
  <c r="N470" i="7"/>
  <c r="N469" i="7"/>
  <c r="N468" i="7"/>
  <c r="N467" i="7"/>
  <c r="N466" i="7"/>
  <c r="N465" i="7"/>
  <c r="N464" i="7"/>
  <c r="N462" i="7"/>
  <c r="N461" i="7"/>
  <c r="N460" i="7"/>
  <c r="N459" i="7"/>
  <c r="N458" i="7"/>
  <c r="N456" i="7"/>
  <c r="N455" i="7"/>
  <c r="N454" i="7"/>
  <c r="N453" i="7"/>
  <c r="N452" i="7"/>
  <c r="N451" i="7"/>
  <c r="N450" i="7"/>
  <c r="N449" i="7"/>
  <c r="N448" i="7"/>
  <c r="N447" i="7"/>
  <c r="N446" i="7"/>
  <c r="N445" i="7"/>
  <c r="N444" i="7"/>
  <c r="N443" i="7"/>
  <c r="N442" i="7"/>
  <c r="N441" i="7"/>
  <c r="N440" i="7"/>
  <c r="N439" i="7"/>
  <c r="N437" i="7"/>
  <c r="N436" i="7"/>
  <c r="N435" i="7"/>
  <c r="N434" i="7"/>
  <c r="N433" i="7"/>
  <c r="N432" i="7"/>
  <c r="N430" i="7"/>
  <c r="N429" i="7"/>
  <c r="N428" i="7"/>
  <c r="N427" i="7"/>
  <c r="N426" i="7"/>
  <c r="N425" i="7"/>
  <c r="N424" i="7"/>
  <c r="N423" i="7"/>
  <c r="N422" i="7"/>
  <c r="N421" i="7"/>
  <c r="N420" i="7"/>
  <c r="N419" i="7"/>
  <c r="N418" i="7"/>
  <c r="N416" i="7"/>
  <c r="N415" i="7"/>
  <c r="N414" i="7"/>
  <c r="N413" i="7"/>
  <c r="N412" i="7"/>
  <c r="N409" i="7"/>
  <c r="N408" i="7"/>
  <c r="N407" i="7"/>
  <c r="N406" i="7"/>
  <c r="N405" i="7"/>
  <c r="N404" i="7"/>
  <c r="N403" i="7"/>
  <c r="N401" i="7"/>
  <c r="N400" i="7"/>
  <c r="N399" i="7"/>
  <c r="N398" i="7"/>
  <c r="N397" i="7"/>
  <c r="N396" i="7"/>
  <c r="N395" i="7"/>
  <c r="N394" i="7"/>
  <c r="N393" i="7"/>
  <c r="N392" i="7"/>
  <c r="N391" i="7"/>
  <c r="N390" i="7"/>
  <c r="N389" i="7"/>
  <c r="N388" i="7"/>
  <c r="N387" i="7"/>
  <c r="N386" i="7"/>
  <c r="N385" i="7"/>
  <c r="N384" i="7"/>
  <c r="N383" i="7"/>
  <c r="N382" i="7"/>
  <c r="N381" i="7"/>
  <c r="N380" i="7"/>
  <c r="N379" i="7"/>
  <c r="N378" i="7"/>
  <c r="N377" i="7"/>
  <c r="N376" i="7"/>
  <c r="N375" i="7"/>
  <c r="N374" i="7"/>
  <c r="N373" i="7"/>
  <c r="N372" i="7"/>
  <c r="N371" i="7"/>
  <c r="N370" i="7"/>
  <c r="N369" i="7"/>
  <c r="N368" i="7"/>
  <c r="N367" i="7"/>
  <c r="N366" i="7"/>
  <c r="N364" i="7"/>
  <c r="N363" i="7"/>
  <c r="N362" i="7"/>
  <c r="N361" i="7"/>
  <c r="N360" i="7"/>
  <c r="N359" i="7"/>
  <c r="N358" i="7"/>
  <c r="N357" i="7"/>
  <c r="N356" i="7"/>
  <c r="N355" i="7"/>
  <c r="N354" i="7"/>
  <c r="N353" i="7"/>
  <c r="N352" i="7"/>
  <c r="N351" i="7"/>
  <c r="N350" i="7"/>
  <c r="N349" i="7"/>
  <c r="N347" i="7"/>
  <c r="N346" i="7"/>
  <c r="N345" i="7"/>
  <c r="N344" i="7"/>
  <c r="N343" i="7"/>
  <c r="N342" i="7"/>
  <c r="N341" i="7"/>
  <c r="N339" i="7"/>
  <c r="N338" i="7"/>
  <c r="N337" i="7"/>
  <c r="N336" i="7"/>
  <c r="N334" i="7"/>
  <c r="N333" i="7"/>
  <c r="N332" i="7" s="1"/>
  <c r="N331" i="7"/>
  <c r="N330" i="7"/>
  <c r="N329" i="7"/>
  <c r="N328" i="7"/>
  <c r="N327" i="7"/>
  <c r="N326" i="7"/>
  <c r="N325" i="7"/>
  <c r="N324" i="7"/>
  <c r="N323" i="7"/>
  <c r="N321" i="7"/>
  <c r="N320" i="7"/>
  <c r="N319" i="7"/>
  <c r="N318" i="7"/>
  <c r="N317" i="7"/>
  <c r="N315" i="7"/>
  <c r="N314" i="7"/>
  <c r="N313" i="7"/>
  <c r="N312" i="7"/>
  <c r="N311" i="7"/>
  <c r="N310" i="7"/>
  <c r="N309" i="7"/>
  <c r="N308" i="7"/>
  <c r="N307" i="7"/>
  <c r="N306" i="7"/>
  <c r="N305" i="7"/>
  <c r="N304" i="7"/>
  <c r="N303" i="7"/>
  <c r="N302" i="7"/>
  <c r="N301" i="7"/>
  <c r="N300" i="7"/>
  <c r="N299" i="7"/>
  <c r="N298" i="7"/>
  <c r="N297" i="7"/>
  <c r="N296" i="7"/>
  <c r="N295" i="7"/>
  <c r="N294" i="7"/>
  <c r="N293" i="7"/>
  <c r="N292" i="7"/>
  <c r="N291" i="7"/>
  <c r="N290" i="7"/>
  <c r="N289" i="7"/>
  <c r="N288" i="7"/>
  <c r="N287" i="7"/>
  <c r="N286" i="7"/>
  <c r="N285" i="7"/>
  <c r="N284" i="7"/>
  <c r="N283" i="7"/>
  <c r="N282" i="7"/>
  <c r="N281" i="7"/>
  <c r="N280" i="7"/>
  <c r="N279" i="7"/>
  <c r="N278" i="7"/>
  <c r="N276" i="7"/>
  <c r="N275" i="7"/>
  <c r="N274" i="7"/>
  <c r="N273" i="7"/>
  <c r="N272" i="7"/>
  <c r="N271" i="7"/>
  <c r="N270" i="7"/>
  <c r="N269" i="7"/>
  <c r="N267" i="7"/>
  <c r="N266" i="7"/>
  <c r="N265" i="7"/>
  <c r="N264" i="7"/>
  <c r="N263" i="7"/>
  <c r="N262" i="7"/>
  <c r="N261" i="7"/>
  <c r="N259" i="7"/>
  <c r="N258" i="7"/>
  <c r="N257" i="7"/>
  <c r="N256" i="7"/>
  <c r="N255" i="7"/>
  <c r="N254" i="7"/>
  <c r="N253" i="7"/>
  <c r="N252" i="7"/>
  <c r="N251" i="7"/>
  <c r="N250" i="7"/>
  <c r="N248" i="7"/>
  <c r="N247" i="7"/>
  <c r="N246" i="7"/>
  <c r="N245" i="7"/>
  <c r="N244" i="7"/>
  <c r="N243" i="7"/>
  <c r="N241" i="7"/>
  <c r="N240" i="7"/>
  <c r="N239" i="7"/>
  <c r="N237" i="7"/>
  <c r="N236" i="7"/>
  <c r="N235" i="7"/>
  <c r="N234" i="7"/>
  <c r="N233" i="7"/>
  <c r="N232" i="7"/>
  <c r="N231" i="7"/>
  <c r="N230" i="7"/>
  <c r="N229" i="7"/>
  <c r="N228" i="7"/>
  <c r="N227" i="7"/>
  <c r="N225" i="7"/>
  <c r="N224" i="7"/>
  <c r="N223" i="7"/>
  <c r="N221" i="7"/>
  <c r="N220" i="7"/>
  <c r="N219" i="7"/>
  <c r="N217" i="7"/>
  <c r="N216" i="7" s="1"/>
  <c r="N215" i="7"/>
  <c r="N214" i="7"/>
  <c r="N213" i="7"/>
  <c r="N211" i="7"/>
  <c r="N210" i="7"/>
  <c r="N209" i="7"/>
  <c r="N208" i="7"/>
  <c r="N207" i="7"/>
  <c r="N206" i="7"/>
  <c r="N205" i="7"/>
  <c r="N204" i="7"/>
  <c r="N203" i="7"/>
  <c r="N202" i="7"/>
  <c r="N201" i="7"/>
  <c r="N200" i="7"/>
  <c r="N199" i="7"/>
  <c r="N198" i="7"/>
  <c r="N196" i="7"/>
  <c r="N195" i="7"/>
  <c r="N194" i="7"/>
  <c r="N193" i="7"/>
  <c r="N191" i="7"/>
  <c r="N190" i="7" s="1"/>
  <c r="N189" i="7"/>
  <c r="N188" i="7"/>
  <c r="N187" i="7"/>
  <c r="N186" i="7"/>
  <c r="N185" i="7"/>
  <c r="N184" i="7"/>
  <c r="N183" i="7"/>
  <c r="N182" i="7"/>
  <c r="N181" i="7"/>
  <c r="N180" i="7"/>
  <c r="N179" i="7"/>
  <c r="N178" i="7"/>
  <c r="N177" i="7"/>
  <c r="N176" i="7"/>
  <c r="N175" i="7"/>
  <c r="N174" i="7"/>
  <c r="N173" i="7"/>
  <c r="N172" i="7"/>
  <c r="N170" i="7"/>
  <c r="N169" i="7"/>
  <c r="N168" i="7"/>
  <c r="N167" i="7"/>
  <c r="N166" i="7"/>
  <c r="N165" i="7"/>
  <c r="N164" i="7"/>
  <c r="N163" i="7"/>
  <c r="N162" i="7"/>
  <c r="N161" i="7"/>
  <c r="N160" i="7"/>
  <c r="N159" i="7"/>
  <c r="N158" i="7"/>
  <c r="N157" i="7"/>
  <c r="N156" i="7"/>
  <c r="N155" i="7"/>
  <c r="N154" i="7"/>
  <c r="N152" i="7"/>
  <c r="N151" i="7"/>
  <c r="N150" i="7"/>
  <c r="N149" i="7"/>
  <c r="N148" i="7"/>
  <c r="N147" i="7"/>
  <c r="N146" i="7"/>
  <c r="N145" i="7"/>
  <c r="N144" i="7"/>
  <c r="N143" i="7"/>
  <c r="N142" i="7"/>
  <c r="N141" i="7"/>
  <c r="N140" i="7"/>
  <c r="N139" i="7"/>
  <c r="N138" i="7"/>
  <c r="N137" i="7"/>
  <c r="N136" i="7"/>
  <c r="N134" i="7"/>
  <c r="N133" i="7" s="1"/>
  <c r="N132" i="7"/>
  <c r="N131" i="7"/>
  <c r="N130" i="7"/>
  <c r="N128" i="7"/>
  <c r="N127" i="7"/>
  <c r="N126" i="7"/>
  <c r="N125" i="7"/>
  <c r="N123" i="7"/>
  <c r="N122" i="7"/>
  <c r="N121" i="7"/>
  <c r="N120" i="7"/>
  <c r="N119" i="7"/>
  <c r="N117" i="7"/>
  <c r="N116" i="7"/>
  <c r="N115" i="7"/>
  <c r="N114" i="7"/>
  <c r="N113" i="7"/>
  <c r="N112" i="7"/>
  <c r="N110" i="7"/>
  <c r="N109" i="7"/>
  <c r="N108" i="7"/>
  <c r="N107" i="7"/>
  <c r="N106" i="7"/>
  <c r="N104" i="7"/>
  <c r="N103" i="7"/>
  <c r="N102" i="7"/>
  <c r="N101" i="7"/>
  <c r="N100" i="7"/>
  <c r="N99" i="7"/>
  <c r="N98" i="7"/>
  <c r="N97" i="7"/>
  <c r="N96" i="7"/>
  <c r="N95" i="7"/>
  <c r="N94" i="7"/>
  <c r="N93" i="7"/>
  <c r="N92" i="7"/>
  <c r="N91" i="7"/>
  <c r="N90" i="7"/>
  <c r="N88" i="7"/>
  <c r="N87" i="7"/>
  <c r="N86" i="7"/>
  <c r="N85" i="7"/>
  <c r="N84" i="7"/>
  <c r="N83" i="7"/>
  <c r="N82" i="7"/>
  <c r="N81" i="7"/>
  <c r="N79" i="7"/>
  <c r="N78" i="7"/>
  <c r="N76" i="7"/>
  <c r="N75" i="7"/>
  <c r="N74" i="7"/>
  <c r="N73" i="7"/>
  <c r="N72" i="7"/>
  <c r="N71" i="7"/>
  <c r="N70" i="7"/>
  <c r="N69" i="7"/>
  <c r="N68" i="7"/>
  <c r="N67" i="7"/>
  <c r="N66" i="7"/>
  <c r="N65" i="7"/>
  <c r="N64" i="7"/>
  <c r="N63" i="7"/>
  <c r="N62" i="7"/>
  <c r="N60" i="7"/>
  <c r="N59" i="7"/>
  <c r="N58" i="7" s="1"/>
  <c r="N57" i="7"/>
  <c r="N56" i="7"/>
  <c r="N55" i="7"/>
  <c r="N53" i="7"/>
  <c r="N52" i="7"/>
  <c r="N51" i="7"/>
  <c r="N50" i="7"/>
  <c r="N49" i="7"/>
  <c r="N48" i="7"/>
  <c r="N46" i="7"/>
  <c r="N45" i="7"/>
  <c r="N44" i="7"/>
  <c r="N43" i="7"/>
  <c r="N42" i="7"/>
  <c r="N41" i="7"/>
  <c r="N39" i="7"/>
  <c r="N38" i="7"/>
  <c r="N37" i="7"/>
  <c r="N36" i="7"/>
  <c r="N35" i="7"/>
  <c r="N34" i="7"/>
  <c r="N32" i="7"/>
  <c r="N31" i="7"/>
  <c r="N29" i="7"/>
  <c r="N28" i="7"/>
  <c r="N27" i="7"/>
  <c r="N26" i="7"/>
  <c r="N24" i="7"/>
  <c r="N23" i="7"/>
  <c r="X984" i="7"/>
  <c r="X791" i="7" s="1"/>
  <c r="X20" i="7" s="1"/>
  <c r="BY106" i="8" l="1"/>
  <c r="BY105" i="8" s="1"/>
  <c r="AQ791" i="8"/>
  <c r="BY945" i="8"/>
  <c r="BY944" i="8" s="1"/>
  <c r="BY261" i="8"/>
  <c r="BY136" i="8"/>
  <c r="BY125" i="8"/>
  <c r="BY23" i="8"/>
  <c r="BY22" i="8" s="1"/>
  <c r="BY906" i="8"/>
  <c r="BY905" i="8" s="1"/>
  <c r="BY872" i="8"/>
  <c r="BY871" i="8" s="1"/>
  <c r="BY705" i="8"/>
  <c r="BY704" i="8" s="1"/>
  <c r="BY403" i="8"/>
  <c r="BY40" i="8"/>
  <c r="BY785" i="8"/>
  <c r="BY784" i="8" s="1"/>
  <c r="BY349" i="8"/>
  <c r="BY223" i="8"/>
  <c r="BY222" i="8" s="1"/>
  <c r="BY81" i="8"/>
  <c r="BY80" i="8" s="1"/>
  <c r="BY243" i="8"/>
  <c r="BY242" i="8" s="1"/>
  <c r="BY227" i="8"/>
  <c r="BY55" i="8"/>
  <c r="BY883" i="8"/>
  <c r="BY882" i="8" s="1"/>
  <c r="BY793" i="8"/>
  <c r="BY792" i="8" s="1"/>
  <c r="BY647" i="8"/>
  <c r="BY646" i="8" s="1"/>
  <c r="V986" i="7"/>
  <c r="T941" i="7"/>
  <c r="V961" i="7"/>
  <c r="K20" i="10"/>
  <c r="AP790" i="10"/>
  <c r="AQ790" i="10"/>
  <c r="J20" i="10"/>
  <c r="AK790" i="10"/>
  <c r="AJ409" i="10"/>
  <c r="AN20" i="10"/>
  <c r="S790" i="10"/>
  <c r="R409" i="10"/>
  <c r="AS790" i="10"/>
  <c r="Q409" i="10"/>
  <c r="Q20" i="10"/>
  <c r="AL409" i="10"/>
  <c r="AL20" i="10"/>
  <c r="K409" i="10"/>
  <c r="P20" i="10"/>
  <c r="AK20" i="10"/>
  <c r="N790" i="10"/>
  <c r="S409" i="10"/>
  <c r="O20" i="10"/>
  <c r="AO409" i="10"/>
  <c r="AP321" i="10"/>
  <c r="AO60" i="10"/>
  <c r="AS20" i="10"/>
  <c r="J790" i="10"/>
  <c r="AJ790" i="10"/>
  <c r="AM409" i="10"/>
  <c r="M790" i="10"/>
  <c r="AQ409" i="10"/>
  <c r="P409" i="10"/>
  <c r="AP409" i="10"/>
  <c r="AP20" i="10"/>
  <c r="K790" i="10"/>
  <c r="J409" i="10"/>
  <c r="J19" i="10" s="1"/>
  <c r="N20" i="10"/>
  <c r="M20" i="10"/>
  <c r="AN409" i="10"/>
  <c r="AJ20" i="10"/>
  <c r="R790" i="10"/>
  <c r="O790" i="10"/>
  <c r="AO790" i="10"/>
  <c r="AR563" i="10"/>
  <c r="AR409" i="10" s="1"/>
  <c r="AM20" i="10"/>
  <c r="AL790" i="10"/>
  <c r="AM790" i="10"/>
  <c r="L790" i="10"/>
  <c r="AK409" i="10"/>
  <c r="AK19" i="10" s="1"/>
  <c r="P790" i="10"/>
  <c r="O409" i="10"/>
  <c r="S20" i="10"/>
  <c r="R20" i="10"/>
  <c r="AS409" i="10"/>
  <c r="AS19" i="10" s="1"/>
  <c r="AQ315" i="10"/>
  <c r="AQ20" i="10" s="1"/>
  <c r="M409" i="10"/>
  <c r="AN790" i="10"/>
  <c r="AR20" i="10"/>
  <c r="N409" i="10"/>
  <c r="L409" i="10"/>
  <c r="L20" i="10"/>
  <c r="AR790" i="10"/>
  <c r="AO24" i="10"/>
  <c r="Q790" i="10"/>
  <c r="BY479" i="8"/>
  <c r="AV410" i="8"/>
  <c r="BY171" i="8"/>
  <c r="BY366" i="8"/>
  <c r="BY348" i="8"/>
  <c r="AO879" i="8"/>
  <c r="AO643" i="8"/>
  <c r="BY489" i="8"/>
  <c r="G791" i="8"/>
  <c r="BY432" i="8"/>
  <c r="BY431" i="8" s="1"/>
  <c r="BY239" i="8"/>
  <c r="BY238" i="8" s="1"/>
  <c r="AO961" i="8"/>
  <c r="AW21" i="8"/>
  <c r="AV791" i="8"/>
  <c r="I410" i="8"/>
  <c r="BY495" i="8"/>
  <c r="BY494" i="8" s="1"/>
  <c r="BY26" i="8"/>
  <c r="BY25" i="8" s="1"/>
  <c r="F21" i="8"/>
  <c r="G410" i="8"/>
  <c r="AR791" i="8"/>
  <c r="BY438" i="8"/>
  <c r="AO941" i="8"/>
  <c r="BY592" i="8"/>
  <c r="BY591" i="8" s="1"/>
  <c r="BY365" i="8"/>
  <c r="BY278" i="8"/>
  <c r="BY277" i="8" s="1"/>
  <c r="BY213" i="8"/>
  <c r="BY212" i="8" s="1"/>
  <c r="BY31" i="8"/>
  <c r="BY30" i="8" s="1"/>
  <c r="BY134" i="8"/>
  <c r="BY133" i="8" s="1"/>
  <c r="BY336" i="8"/>
  <c r="BY335" i="8" s="1"/>
  <c r="BY260" i="8"/>
  <c r="BY135" i="8"/>
  <c r="BY124" i="8"/>
  <c r="BY61" i="8"/>
  <c r="BY193" i="8"/>
  <c r="BY192" i="8" s="1"/>
  <c r="F791" i="8"/>
  <c r="BY935" i="8"/>
  <c r="BY934" i="8" s="1"/>
  <c r="BY844" i="8"/>
  <c r="BY843" i="8" s="1"/>
  <c r="AO21" i="8"/>
  <c r="BY969" i="8"/>
  <c r="BY968" i="8" s="1"/>
  <c r="BY880" i="8"/>
  <c r="BY817" i="8"/>
  <c r="BY816" i="8" s="1"/>
  <c r="BY777" i="8"/>
  <c r="BY776" i="8" s="1"/>
  <c r="BY702" i="8"/>
  <c r="BY701" i="8" s="1"/>
  <c r="BY672" i="8"/>
  <c r="BY671" i="8" s="1"/>
  <c r="BY578" i="8"/>
  <c r="BY577" i="8" s="1"/>
  <c r="BY402" i="8"/>
  <c r="BY89" i="8"/>
  <c r="AP21" i="8"/>
  <c r="BY983" i="8"/>
  <c r="BY982" i="8" s="1"/>
  <c r="BY756" i="8"/>
  <c r="BY755" i="8" s="1"/>
  <c r="BY250" i="8"/>
  <c r="BY249" i="8" s="1"/>
  <c r="AP410" i="8"/>
  <c r="AO410" i="8"/>
  <c r="AR21" i="8"/>
  <c r="BY803" i="8"/>
  <c r="BY802" i="8" s="1"/>
  <c r="BY657" i="8"/>
  <c r="BY656" i="8" s="1"/>
  <c r="BY565" i="8"/>
  <c r="BY564" i="8" s="1"/>
  <c r="BY485" i="8"/>
  <c r="BY484" i="8" s="1"/>
  <c r="BY475" i="8"/>
  <c r="BY474" i="8" s="1"/>
  <c r="AO986" i="8"/>
  <c r="AO974" i="8"/>
  <c r="AR410" i="8"/>
  <c r="BY463" i="8"/>
  <c r="BY322" i="8"/>
  <c r="BY154" i="8"/>
  <c r="BY153" i="8" s="1"/>
  <c r="BY48" i="8"/>
  <c r="BY47" i="8" s="1"/>
  <c r="AY410" i="8"/>
  <c r="I791" i="8"/>
  <c r="I20" i="8" s="1"/>
  <c r="BY632" i="8"/>
  <c r="BY631" i="8" s="1"/>
  <c r="BY568" i="8"/>
  <c r="BY567" i="8" s="1"/>
  <c r="BY531" i="8"/>
  <c r="BY530" i="8" s="1"/>
  <c r="BY458" i="8"/>
  <c r="BY457" i="8" s="1"/>
  <c r="BY418" i="8"/>
  <c r="BY417" i="8" s="1"/>
  <c r="BY317" i="8"/>
  <c r="BY316" i="8" s="1"/>
  <c r="BY269" i="8"/>
  <c r="BY268" i="8" s="1"/>
  <c r="BY219" i="8"/>
  <c r="BY218" i="8" s="1"/>
  <c r="BY112" i="8"/>
  <c r="BY111" i="8" s="1"/>
  <c r="BY573" i="8"/>
  <c r="BY572" i="8" s="1"/>
  <c r="AP791" i="8"/>
  <c r="BY33" i="8"/>
  <c r="BY537" i="8"/>
  <c r="BY536" i="8" s="1"/>
  <c r="AY21" i="8"/>
  <c r="BY806" i="8"/>
  <c r="BY805" i="8" s="1"/>
  <c r="BY198" i="8"/>
  <c r="BY197" i="8" s="1"/>
  <c r="AY791" i="8"/>
  <c r="BY226" i="8"/>
  <c r="BY118" i="8"/>
  <c r="BY54" i="8"/>
  <c r="BY499" i="8"/>
  <c r="BY498" i="8" s="1"/>
  <c r="AQ410" i="8"/>
  <c r="AQ20" i="8" s="1"/>
  <c r="AW791" i="8"/>
  <c r="G21" i="8"/>
  <c r="G20" i="8" s="1"/>
  <c r="AV21" i="8"/>
  <c r="AV20" i="8" s="1"/>
  <c r="BY987" i="8"/>
  <c r="BY942" i="8"/>
  <c r="BY849" i="8"/>
  <c r="BY848" i="8" s="1"/>
  <c r="BY831" i="8"/>
  <c r="BY830" i="8" s="1"/>
  <c r="F410" i="8"/>
  <c r="F20" i="8" s="1"/>
  <c r="AW410" i="8"/>
  <c r="AW20" i="8" s="1"/>
  <c r="BY886" i="8"/>
  <c r="BY885" i="8" s="1"/>
  <c r="BY869" i="8"/>
  <c r="BY868" i="8" s="1"/>
  <c r="BY812" i="8"/>
  <c r="BY811" i="8" s="1"/>
  <c r="BY762" i="8"/>
  <c r="BY761" i="8" s="1"/>
  <c r="BY693" i="8"/>
  <c r="BY692" i="8" s="1"/>
  <c r="BY644" i="8"/>
  <c r="BY217" i="8"/>
  <c r="BY216" i="8" s="1"/>
  <c r="BY988" i="8"/>
  <c r="BY840" i="8"/>
  <c r="BY839" i="8" s="1"/>
  <c r="BY981" i="8"/>
  <c r="BY980" i="8" s="1"/>
  <c r="BY788" i="8"/>
  <c r="BY787" i="8" s="1"/>
  <c r="BY59" i="8"/>
  <c r="BY58" i="8" s="1"/>
  <c r="BY881" i="8"/>
  <c r="BY842" i="8"/>
  <c r="BY841" i="8" s="1"/>
  <c r="T77" i="7"/>
  <c r="N61" i="7"/>
  <c r="N105" i="7"/>
  <c r="N124" i="7"/>
  <c r="N129" i="7"/>
  <c r="N135" i="7"/>
  <c r="N238" i="7"/>
  <c r="N316" i="7"/>
  <c r="N335" i="7"/>
  <c r="N340" i="7"/>
  <c r="N784" i="7"/>
  <c r="N802" i="7"/>
  <c r="V494" i="7"/>
  <c r="N431" i="7"/>
  <c r="N457" i="7"/>
  <c r="N554" i="7"/>
  <c r="N591" i="7"/>
  <c r="N631" i="7"/>
  <c r="N792" i="7"/>
  <c r="N797" i="7"/>
  <c r="N860" i="7"/>
  <c r="N871" i="7"/>
  <c r="N944" i="7"/>
  <c r="N974" i="7"/>
  <c r="N986" i="7"/>
  <c r="T22" i="7"/>
  <c r="V989" i="7"/>
  <c r="T33" i="7"/>
  <c r="T47" i="7"/>
  <c r="T80" i="7"/>
  <c r="T89" i="7"/>
  <c r="T111" i="7"/>
  <c r="T153" i="7"/>
  <c r="T192" i="7"/>
  <c r="T197" i="7"/>
  <c r="T226" i="7"/>
  <c r="T249" i="7"/>
  <c r="T463" i="7"/>
  <c r="T868" i="7"/>
  <c r="V58" i="7"/>
  <c r="V222" i="7"/>
  <c r="T322" i="7"/>
  <c r="T498" i="7"/>
  <c r="T564" i="7"/>
  <c r="T597" i="7"/>
  <c r="T646" i="7"/>
  <c r="T704" i="7"/>
  <c r="T755" i="7"/>
  <c r="T761" i="7"/>
  <c r="T776" i="7"/>
  <c r="T811" i="7"/>
  <c r="T816" i="7"/>
  <c r="T882" i="7"/>
  <c r="T934" i="7"/>
  <c r="T951" i="7"/>
  <c r="V22" i="7"/>
  <c r="V33" i="7"/>
  <c r="V47" i="7"/>
  <c r="V80" i="7"/>
  <c r="V89" i="7"/>
  <c r="V111" i="7"/>
  <c r="V153" i="7"/>
  <c r="V192" i="7"/>
  <c r="V197" i="7"/>
  <c r="V226" i="7"/>
  <c r="V249" i="7"/>
  <c r="V322" i="7"/>
  <c r="V463" i="7"/>
  <c r="V498" i="7"/>
  <c r="V564" i="7"/>
  <c r="V646" i="7"/>
  <c r="V704" i="7"/>
  <c r="V755" i="7"/>
  <c r="V761" i="7"/>
  <c r="V332" i="7"/>
  <c r="V597" i="7"/>
  <c r="V776" i="7"/>
  <c r="V811" i="7"/>
  <c r="N22" i="7"/>
  <c r="N564" i="7"/>
  <c r="N755" i="7"/>
  <c r="N882" i="7"/>
  <c r="T58" i="7"/>
  <c r="T222" i="7"/>
  <c r="T332" i="7"/>
  <c r="T494" i="7"/>
  <c r="T989" i="7"/>
  <c r="V816" i="7"/>
  <c r="V882" i="7"/>
  <c r="V934" i="7"/>
  <c r="V951" i="7"/>
  <c r="T994" i="7"/>
  <c r="N33" i="7"/>
  <c r="N47" i="7"/>
  <c r="N80" i="7"/>
  <c r="N89" i="7"/>
  <c r="N111" i="7"/>
  <c r="N153" i="7"/>
  <c r="N192" i="7"/>
  <c r="N197" i="7"/>
  <c r="N226" i="7"/>
  <c r="N249" i="7"/>
  <c r="N322" i="7"/>
  <c r="N463" i="7"/>
  <c r="N498" i="7"/>
  <c r="N597" i="7"/>
  <c r="N646" i="7"/>
  <c r="N704" i="7"/>
  <c r="N761" i="7"/>
  <c r="N776" i="7"/>
  <c r="N811" i="7"/>
  <c r="N816" i="7"/>
  <c r="N934" i="7"/>
  <c r="N951" i="7"/>
  <c r="N994" i="7"/>
  <c r="T171" i="7"/>
  <c r="T268" i="7"/>
  <c r="T277" i="7"/>
  <c r="T411" i="7"/>
  <c r="T438" i="7"/>
  <c r="T530" i="7"/>
  <c r="T607" i="7"/>
  <c r="T656" i="7"/>
  <c r="T661" i="7"/>
  <c r="T714" i="7"/>
  <c r="T747" i="7"/>
  <c r="T830" i="7"/>
  <c r="T843" i="7"/>
  <c r="T848" i="7"/>
  <c r="T905" i="7"/>
  <c r="T961" i="7"/>
  <c r="V171" i="7"/>
  <c r="V268" i="7"/>
  <c r="V277" i="7"/>
  <c r="V411" i="7"/>
  <c r="V438" i="7"/>
  <c r="V530" i="7"/>
  <c r="V607" i="7"/>
  <c r="V656" i="7"/>
  <c r="V661" i="7"/>
  <c r="V714" i="7"/>
  <c r="V747" i="7"/>
  <c r="N171" i="7"/>
  <c r="N222" i="7"/>
  <c r="N268" i="7"/>
  <c r="N277" i="7"/>
  <c r="N411" i="7"/>
  <c r="N438" i="7"/>
  <c r="N494" i="7"/>
  <c r="N530" i="7"/>
  <c r="N607" i="7"/>
  <c r="N656" i="7"/>
  <c r="N661" i="7"/>
  <c r="N714" i="7"/>
  <c r="N747" i="7"/>
  <c r="N830" i="7"/>
  <c r="N843" i="7"/>
  <c r="N848" i="7"/>
  <c r="N905" i="7"/>
  <c r="N961" i="7"/>
  <c r="T25" i="7"/>
  <c r="T40" i="7"/>
  <c r="T54" i="7"/>
  <c r="T118" i="7"/>
  <c r="T212" i="7"/>
  <c r="T218" i="7"/>
  <c r="T242" i="7"/>
  <c r="T260" i="7"/>
  <c r="T348" i="7"/>
  <c r="T365" i="7"/>
  <c r="T402" i="7"/>
  <c r="T417" i="7"/>
  <c r="T474" i="7"/>
  <c r="T479" i="7"/>
  <c r="T484" i="7"/>
  <c r="T521" i="7"/>
  <c r="T536" i="7"/>
  <c r="T567" i="7"/>
  <c r="T572" i="7"/>
  <c r="T577" i="7"/>
  <c r="T671" i="7"/>
  <c r="T692" i="7"/>
  <c r="T885" i="7"/>
  <c r="T919" i="7"/>
  <c r="T968" i="7"/>
  <c r="V25" i="7"/>
  <c r="V40" i="7"/>
  <c r="V54" i="7"/>
  <c r="V118" i="7"/>
  <c r="V212" i="7"/>
  <c r="V218" i="7"/>
  <c r="V242" i="7"/>
  <c r="V260" i="7"/>
  <c r="V348" i="7"/>
  <c r="V365" i="7"/>
  <c r="V402" i="7"/>
  <c r="V417" i="7"/>
  <c r="V474" i="7"/>
  <c r="V479" i="7"/>
  <c r="V484" i="7"/>
  <c r="V521" i="7"/>
  <c r="V536" i="7"/>
  <c r="V567" i="7"/>
  <c r="V572" i="7"/>
  <c r="V577" i="7"/>
  <c r="V671" i="7"/>
  <c r="V692" i="7"/>
  <c r="V885" i="7"/>
  <c r="V919" i="7"/>
  <c r="V968" i="7"/>
  <c r="N25" i="7"/>
  <c r="N30" i="7"/>
  <c r="N40" i="7"/>
  <c r="N54" i="7"/>
  <c r="N77" i="7"/>
  <c r="N118" i="7"/>
  <c r="N212" i="7"/>
  <c r="N218" i="7"/>
  <c r="N242" i="7"/>
  <c r="N260" i="7"/>
  <c r="N348" i="7"/>
  <c r="N365" i="7"/>
  <c r="N402" i="7"/>
  <c r="N417" i="7"/>
  <c r="N474" i="7"/>
  <c r="N479" i="7"/>
  <c r="N484" i="7"/>
  <c r="N489" i="7"/>
  <c r="N521" i="7"/>
  <c r="N536" i="7"/>
  <c r="N567" i="7"/>
  <c r="N572" i="7"/>
  <c r="N577" i="7"/>
  <c r="N643" i="7"/>
  <c r="N671" i="7"/>
  <c r="N692" i="7"/>
  <c r="N701" i="7"/>
  <c r="N758" i="7"/>
  <c r="N879" i="7"/>
  <c r="N885" i="7"/>
  <c r="N919" i="7"/>
  <c r="N968" i="7"/>
  <c r="T61" i="7"/>
  <c r="T105" i="7"/>
  <c r="T124" i="7"/>
  <c r="T129" i="7"/>
  <c r="T135" i="7"/>
  <c r="T238" i="7"/>
  <c r="T316" i="7"/>
  <c r="T335" i="7"/>
  <c r="T340" i="7"/>
  <c r="T431" i="7"/>
  <c r="T457" i="7"/>
  <c r="T554" i="7"/>
  <c r="T591" i="7"/>
  <c r="T631" i="7"/>
  <c r="T784" i="7"/>
  <c r="T792" i="7"/>
  <c r="T797" i="7"/>
  <c r="T802" i="7"/>
  <c r="T860" i="7"/>
  <c r="T871" i="7"/>
  <c r="T944" i="7"/>
  <c r="T974" i="7"/>
  <c r="T986" i="7"/>
  <c r="V61" i="7"/>
  <c r="V105" i="7"/>
  <c r="V124" i="7"/>
  <c r="V129" i="7"/>
  <c r="V135" i="7"/>
  <c r="V238" i="7"/>
  <c r="V316" i="7"/>
  <c r="V335" i="7"/>
  <c r="V340" i="7"/>
  <c r="V431" i="7"/>
  <c r="V457" i="7"/>
  <c r="V554" i="7"/>
  <c r="V591" i="7"/>
  <c r="V631" i="7"/>
  <c r="V784" i="7"/>
  <c r="V792" i="7"/>
  <c r="V797" i="7"/>
  <c r="V802" i="7"/>
  <c r="V860" i="7"/>
  <c r="V871" i="7"/>
  <c r="V944" i="7"/>
  <c r="V974" i="7"/>
  <c r="V994" i="7"/>
  <c r="BY976" i="8"/>
  <c r="BY974" i="8" s="1"/>
  <c r="BY859" i="8"/>
  <c r="BY858" i="8" s="1"/>
  <c r="BY867" i="8"/>
  <c r="BY866" i="8" s="1"/>
  <c r="BY759" i="8"/>
  <c r="BY758" i="8" s="1"/>
  <c r="BY630" i="8"/>
  <c r="BY629" i="8" s="1"/>
  <c r="BY950" i="8"/>
  <c r="BY949" i="8" s="1"/>
  <c r="BY798" i="8"/>
  <c r="BY797" i="8" s="1"/>
  <c r="BY191" i="8"/>
  <c r="BY190" i="8" s="1"/>
  <c r="BY993" i="8"/>
  <c r="BY992" i="8" s="1"/>
  <c r="BY810" i="8"/>
  <c r="BY809" i="8" s="1"/>
  <c r="BY775" i="8"/>
  <c r="BY774" i="8" s="1"/>
  <c r="BY838" i="8"/>
  <c r="BY837" i="8" s="1"/>
  <c r="BY333" i="8"/>
  <c r="BY332" i="8" s="1"/>
  <c r="BY529" i="8"/>
  <c r="BY528" i="8" s="1"/>
  <c r="BY808" i="8"/>
  <c r="BY807" i="8" s="1"/>
  <c r="BY940" i="8"/>
  <c r="BY939" i="8" s="1"/>
  <c r="BY965" i="8"/>
  <c r="BY961" i="8" s="1"/>
  <c r="BY645" i="8"/>
  <c r="BY943" i="8"/>
  <c r="BY412" i="8"/>
  <c r="BY411" i="8" s="1"/>
  <c r="BY790" i="8"/>
  <c r="BY789" i="8" s="1"/>
  <c r="BY836" i="8"/>
  <c r="BY835" i="8" s="1"/>
  <c r="R999" i="4"/>
  <c r="R998" i="4"/>
  <c r="R997" i="4"/>
  <c r="R996" i="4"/>
  <c r="R995" i="4"/>
  <c r="R994" i="4"/>
  <c r="R993" i="4"/>
  <c r="R991" i="4"/>
  <c r="R990" i="4" s="1"/>
  <c r="R989" i="4"/>
  <c r="R988" i="4"/>
  <c r="R986" i="4"/>
  <c r="R985" i="4"/>
  <c r="R983" i="4"/>
  <c r="R982" i="4" s="1"/>
  <c r="R981" i="4"/>
  <c r="R980" i="4" s="1"/>
  <c r="R979" i="4"/>
  <c r="R978" i="4" s="1"/>
  <c r="R977" i="4"/>
  <c r="R976" i="4"/>
  <c r="R975" i="4"/>
  <c r="R974" i="4"/>
  <c r="R973" i="4"/>
  <c r="R971" i="4"/>
  <c r="R970" i="4"/>
  <c r="R969" i="4"/>
  <c r="R968" i="4"/>
  <c r="R967" i="4"/>
  <c r="R965" i="4"/>
  <c r="R964" i="4" s="1"/>
  <c r="R963" i="4"/>
  <c r="R962" i="4"/>
  <c r="R961" i="4"/>
  <c r="R960" i="4"/>
  <c r="R958" i="4"/>
  <c r="R957" i="4"/>
  <c r="R956" i="4"/>
  <c r="R955" i="4"/>
  <c r="R954" i="4"/>
  <c r="R953" i="4"/>
  <c r="R952" i="4"/>
  <c r="R951" i="4"/>
  <c r="R950" i="4"/>
  <c r="R948" i="4"/>
  <c r="R947" i="4" s="1"/>
  <c r="R946" i="4"/>
  <c r="R945" i="4"/>
  <c r="R944" i="4"/>
  <c r="R943" i="4"/>
  <c r="R941" i="4"/>
  <c r="R940" i="4"/>
  <c r="R938" i="4"/>
  <c r="R937" i="4" s="1"/>
  <c r="R936" i="4"/>
  <c r="R935" i="4"/>
  <c r="R934" i="4"/>
  <c r="R933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2" i="4"/>
  <c r="R881" i="4"/>
  <c r="R879" i="4"/>
  <c r="R878" i="4"/>
  <c r="R877" i="4" s="1"/>
  <c r="R876" i="4"/>
  <c r="R875" i="4"/>
  <c r="R874" i="4"/>
  <c r="R873" i="4"/>
  <c r="R872" i="4"/>
  <c r="R871" i="4"/>
  <c r="R870" i="4"/>
  <c r="R868" i="4"/>
  <c r="R867" i="4"/>
  <c r="R865" i="4"/>
  <c r="R864" i="4" s="1"/>
  <c r="R863" i="4"/>
  <c r="R862" i="4"/>
  <c r="R861" i="4"/>
  <c r="R860" i="4"/>
  <c r="R859" i="4"/>
  <c r="R857" i="4"/>
  <c r="R856" i="4" s="1"/>
  <c r="R855" i="4"/>
  <c r="R854" i="4"/>
  <c r="R853" i="4"/>
  <c r="R852" i="4"/>
  <c r="R851" i="4"/>
  <c r="R850" i="4"/>
  <c r="R849" i="4"/>
  <c r="R848" i="4"/>
  <c r="R847" i="4"/>
  <c r="R845" i="4"/>
  <c r="R844" i="4"/>
  <c r="R843" i="4"/>
  <c r="R842" i="4"/>
  <c r="R840" i="4"/>
  <c r="R839" i="4" s="1"/>
  <c r="R838" i="4"/>
  <c r="R837" i="4" s="1"/>
  <c r="R836" i="4"/>
  <c r="R835" i="4" s="1"/>
  <c r="R834" i="4"/>
  <c r="R833" i="4" s="1"/>
  <c r="R832" i="4"/>
  <c r="R831" i="4"/>
  <c r="R830" i="4"/>
  <c r="R829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3" i="4"/>
  <c r="R812" i="4"/>
  <c r="R811" i="4"/>
  <c r="R810" i="4"/>
  <c r="R808" i="4"/>
  <c r="R807" i="4" s="1"/>
  <c r="R806" i="4"/>
  <c r="R805" i="4" s="1"/>
  <c r="R804" i="4"/>
  <c r="R803" i="4" s="1"/>
  <c r="R802" i="4"/>
  <c r="R801" i="4"/>
  <c r="R799" i="4"/>
  <c r="R798" i="4"/>
  <c r="R797" i="4"/>
  <c r="R796" i="4"/>
  <c r="R794" i="4"/>
  <c r="R793" i="4"/>
  <c r="R792" i="4"/>
  <c r="R791" i="4"/>
  <c r="R788" i="4"/>
  <c r="R787" i="4" s="1"/>
  <c r="R786" i="4"/>
  <c r="R785" i="4" s="1"/>
  <c r="R784" i="4"/>
  <c r="R783" i="4"/>
  <c r="R782" i="4" s="1"/>
  <c r="R781" i="4"/>
  <c r="R780" i="4"/>
  <c r="R779" i="4"/>
  <c r="R778" i="4"/>
  <c r="R777" i="4"/>
  <c r="R776" i="4"/>
  <c r="R775" i="4"/>
  <c r="R773" i="4"/>
  <c r="R772" i="4" s="1"/>
  <c r="R771" i="4"/>
  <c r="R770" i="4" s="1"/>
  <c r="R769" i="4"/>
  <c r="R768" i="4"/>
  <c r="R767" i="4"/>
  <c r="R766" i="4"/>
  <c r="R765" i="4"/>
  <c r="R764" i="4"/>
  <c r="R763" i="4"/>
  <c r="R762" i="4"/>
  <c r="R761" i="4"/>
  <c r="R760" i="4"/>
  <c r="R758" i="4"/>
  <c r="R757" i="4"/>
  <c r="R756" i="4" s="1"/>
  <c r="R755" i="4"/>
  <c r="R754" i="4"/>
  <c r="R752" i="4"/>
  <c r="R751" i="4"/>
  <c r="R750" i="4"/>
  <c r="R749" i="4"/>
  <c r="R748" i="4"/>
  <c r="R747" i="4"/>
  <c r="R746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1" i="4"/>
  <c r="R710" i="4"/>
  <c r="R709" i="4"/>
  <c r="R708" i="4"/>
  <c r="R707" i="4"/>
  <c r="R706" i="4"/>
  <c r="R705" i="4"/>
  <c r="R704" i="4"/>
  <c r="R703" i="4"/>
  <c r="R701" i="4"/>
  <c r="R700" i="4"/>
  <c r="R699" i="4" s="1"/>
  <c r="R698" i="4"/>
  <c r="R697" i="4"/>
  <c r="R696" i="4"/>
  <c r="R695" i="4"/>
  <c r="R694" i="4"/>
  <c r="R693" i="4"/>
  <c r="R692" i="4"/>
  <c r="R691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8" i="4"/>
  <c r="R667" i="4"/>
  <c r="R666" i="4"/>
  <c r="R665" i="4"/>
  <c r="R664" i="4"/>
  <c r="R663" i="4"/>
  <c r="R662" i="4"/>
  <c r="R661" i="4"/>
  <c r="R660" i="4"/>
  <c r="R658" i="4"/>
  <c r="R657" i="4"/>
  <c r="R656" i="4"/>
  <c r="R655" i="4"/>
  <c r="R653" i="4"/>
  <c r="R652" i="4"/>
  <c r="R651" i="4"/>
  <c r="R650" i="4"/>
  <c r="R649" i="4"/>
  <c r="R648" i="4"/>
  <c r="R647" i="4"/>
  <c r="R646" i="4"/>
  <c r="R645" i="4"/>
  <c r="R643" i="4"/>
  <c r="R642" i="4"/>
  <c r="R641" i="4" s="1"/>
  <c r="R640" i="4"/>
  <c r="R639" i="4"/>
  <c r="R638" i="4"/>
  <c r="R637" i="4"/>
  <c r="R636" i="4"/>
  <c r="R635" i="4"/>
  <c r="R634" i="4"/>
  <c r="R633" i="4"/>
  <c r="R632" i="4"/>
  <c r="R631" i="4"/>
  <c r="R630" i="4"/>
  <c r="R628" i="4"/>
  <c r="R627" i="4" s="1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4" i="4"/>
  <c r="R603" i="4"/>
  <c r="R602" i="4"/>
  <c r="R601" i="4"/>
  <c r="R600" i="4"/>
  <c r="R599" i="4"/>
  <c r="R598" i="4"/>
  <c r="R597" i="4"/>
  <c r="R596" i="4"/>
  <c r="R594" i="4"/>
  <c r="R593" i="4"/>
  <c r="R592" i="4"/>
  <c r="R591" i="4"/>
  <c r="R590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4" i="4"/>
  <c r="R573" i="4"/>
  <c r="R572" i="4"/>
  <c r="R571" i="4"/>
  <c r="R569" i="4"/>
  <c r="R568" i="4"/>
  <c r="R567" i="4"/>
  <c r="R566" i="4"/>
  <c r="R564" i="4"/>
  <c r="R563" i="4"/>
  <c r="R561" i="4"/>
  <c r="R560" i="4"/>
  <c r="R559" i="4"/>
  <c r="R558" i="4"/>
  <c r="R557" i="4"/>
  <c r="R556" i="4"/>
  <c r="R555" i="4"/>
  <c r="R554" i="4"/>
  <c r="R553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3" i="4"/>
  <c r="R532" i="4"/>
  <c r="R531" i="4"/>
  <c r="R530" i="4"/>
  <c r="R529" i="4"/>
  <c r="R527" i="4"/>
  <c r="R526" i="4" s="1"/>
  <c r="R525" i="4"/>
  <c r="R524" i="4"/>
  <c r="R523" i="4"/>
  <c r="R522" i="4"/>
  <c r="R521" i="4"/>
  <c r="R520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5" i="4"/>
  <c r="R494" i="4"/>
  <c r="R493" i="4"/>
  <c r="R491" i="4"/>
  <c r="R490" i="4" s="1"/>
  <c r="R489" i="4"/>
  <c r="R488" i="4"/>
  <c r="R487" i="4" s="1"/>
  <c r="R486" i="4"/>
  <c r="R485" i="4"/>
  <c r="R484" i="4"/>
  <c r="R483" i="4"/>
  <c r="R481" i="4"/>
  <c r="R480" i="4"/>
  <c r="R479" i="4"/>
  <c r="R478" i="4"/>
  <c r="R476" i="4"/>
  <c r="R475" i="4"/>
  <c r="R474" i="4"/>
  <c r="R473" i="4"/>
  <c r="R471" i="4"/>
  <c r="R470" i="4"/>
  <c r="R469" i="4"/>
  <c r="R468" i="4"/>
  <c r="R467" i="4"/>
  <c r="R466" i="4"/>
  <c r="R465" i="4"/>
  <c r="R464" i="4"/>
  <c r="R463" i="4"/>
  <c r="R462" i="4"/>
  <c r="R460" i="4"/>
  <c r="R459" i="4"/>
  <c r="R458" i="4"/>
  <c r="R457" i="4"/>
  <c r="R456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5" i="4"/>
  <c r="R434" i="4"/>
  <c r="R433" i="4"/>
  <c r="R432" i="4"/>
  <c r="R431" i="4"/>
  <c r="R430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4" i="4"/>
  <c r="R413" i="4"/>
  <c r="R412" i="4"/>
  <c r="R411" i="4"/>
  <c r="R410" i="4"/>
  <c r="R407" i="4"/>
  <c r="R406" i="4"/>
  <c r="R405" i="4"/>
  <c r="R404" i="4"/>
  <c r="R403" i="4"/>
  <c r="R402" i="4"/>
  <c r="R401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5" i="4"/>
  <c r="R344" i="4"/>
  <c r="R343" i="4"/>
  <c r="R342" i="4"/>
  <c r="R341" i="4"/>
  <c r="R340" i="4"/>
  <c r="R339" i="4"/>
  <c r="R337" i="4"/>
  <c r="R336" i="4"/>
  <c r="R335" i="4"/>
  <c r="R334" i="4"/>
  <c r="R332" i="4"/>
  <c r="R331" i="4"/>
  <c r="R329" i="4"/>
  <c r="R328" i="4"/>
  <c r="R327" i="4"/>
  <c r="R326" i="4"/>
  <c r="R325" i="4"/>
  <c r="R324" i="4"/>
  <c r="R323" i="4"/>
  <c r="R322" i="4"/>
  <c r="R321" i="4"/>
  <c r="R319" i="4"/>
  <c r="R318" i="4"/>
  <c r="R317" i="4"/>
  <c r="R316" i="4"/>
  <c r="R315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4" i="4"/>
  <c r="R273" i="4"/>
  <c r="R272" i="4"/>
  <c r="R271" i="4"/>
  <c r="R270" i="4"/>
  <c r="R269" i="4"/>
  <c r="R268" i="4"/>
  <c r="R267" i="4"/>
  <c r="R265" i="4"/>
  <c r="R264" i="4"/>
  <c r="R263" i="4"/>
  <c r="R262" i="4"/>
  <c r="R261" i="4"/>
  <c r="R260" i="4"/>
  <c r="R259" i="4"/>
  <c r="R257" i="4"/>
  <c r="R256" i="4"/>
  <c r="R255" i="4"/>
  <c r="R254" i="4"/>
  <c r="R253" i="4"/>
  <c r="R252" i="4"/>
  <c r="R251" i="4"/>
  <c r="R250" i="4"/>
  <c r="R249" i="4"/>
  <c r="R248" i="4"/>
  <c r="R246" i="4"/>
  <c r="R245" i="4"/>
  <c r="R244" i="4"/>
  <c r="R243" i="4"/>
  <c r="R242" i="4"/>
  <c r="R241" i="4"/>
  <c r="R239" i="4"/>
  <c r="R238" i="4"/>
  <c r="R237" i="4"/>
  <c r="R235" i="4"/>
  <c r="R234" i="4"/>
  <c r="R233" i="4"/>
  <c r="R232" i="4"/>
  <c r="R231" i="4"/>
  <c r="R230" i="4"/>
  <c r="R229" i="4"/>
  <c r="R228" i="4"/>
  <c r="R227" i="4"/>
  <c r="R226" i="4"/>
  <c r="R225" i="4"/>
  <c r="R223" i="4"/>
  <c r="R222" i="4"/>
  <c r="R221" i="4"/>
  <c r="R219" i="4"/>
  <c r="R218" i="4"/>
  <c r="R217" i="4"/>
  <c r="R216" i="4" s="1"/>
  <c r="R215" i="4"/>
  <c r="R214" i="4" s="1"/>
  <c r="R213" i="4"/>
  <c r="R212" i="4"/>
  <c r="R211" i="4"/>
  <c r="R210" i="4" s="1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4" i="4"/>
  <c r="R193" i="4"/>
  <c r="R192" i="4"/>
  <c r="R191" i="4"/>
  <c r="R189" i="4"/>
  <c r="R188" i="4" s="1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2" i="4"/>
  <c r="R131" i="4" s="1"/>
  <c r="R130" i="4"/>
  <c r="R129" i="4"/>
  <c r="R128" i="4"/>
  <c r="R126" i="4"/>
  <c r="R125" i="4"/>
  <c r="R124" i="4"/>
  <c r="R123" i="4"/>
  <c r="R121" i="4"/>
  <c r="R120" i="4"/>
  <c r="R119" i="4"/>
  <c r="R118" i="4"/>
  <c r="R117" i="4"/>
  <c r="R115" i="4"/>
  <c r="R114" i="4"/>
  <c r="R113" i="4"/>
  <c r="R112" i="4"/>
  <c r="R111" i="4"/>
  <c r="R110" i="4"/>
  <c r="R108" i="4"/>
  <c r="R107" i="4"/>
  <c r="R106" i="4"/>
  <c r="R105" i="4"/>
  <c r="R104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6" i="4"/>
  <c r="R85" i="4"/>
  <c r="R84" i="4"/>
  <c r="R83" i="4"/>
  <c r="R82" i="4"/>
  <c r="R81" i="4"/>
  <c r="R80" i="4"/>
  <c r="R79" i="4"/>
  <c r="R77" i="4"/>
  <c r="R76" i="4"/>
  <c r="R75" i="4" s="1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8" i="4"/>
  <c r="R57" i="4"/>
  <c r="R55" i="4"/>
  <c r="R54" i="4"/>
  <c r="R53" i="4"/>
  <c r="R51" i="4"/>
  <c r="R50" i="4"/>
  <c r="R49" i="4"/>
  <c r="R48" i="4"/>
  <c r="R47" i="4"/>
  <c r="R46" i="4"/>
  <c r="R44" i="4"/>
  <c r="R43" i="4"/>
  <c r="R42" i="4"/>
  <c r="R41" i="4"/>
  <c r="R40" i="4"/>
  <c r="R39" i="4"/>
  <c r="R37" i="4"/>
  <c r="R36" i="4"/>
  <c r="R35" i="4"/>
  <c r="R34" i="4"/>
  <c r="R33" i="4"/>
  <c r="R32" i="4"/>
  <c r="R30" i="4"/>
  <c r="R29" i="4"/>
  <c r="R28" i="4" s="1"/>
  <c r="R27" i="4"/>
  <c r="R26" i="4"/>
  <c r="R25" i="4"/>
  <c r="R24" i="4"/>
  <c r="R22" i="4"/>
  <c r="R21" i="4"/>
  <c r="L19" i="10" l="1"/>
  <c r="AO20" i="10"/>
  <c r="AO19" i="10" s="1"/>
  <c r="N19" i="10"/>
  <c r="AO791" i="8"/>
  <c r="AO20" i="8" s="1"/>
  <c r="R828" i="4"/>
  <c r="R841" i="4"/>
  <c r="R846" i="4"/>
  <c r="R866" i="4"/>
  <c r="R939" i="4"/>
  <c r="R959" i="4"/>
  <c r="R987" i="4"/>
  <c r="AP19" i="10"/>
  <c r="AR19" i="10"/>
  <c r="P19" i="10"/>
  <c r="O19" i="10"/>
  <c r="R19" i="10"/>
  <c r="AM19" i="10"/>
  <c r="S19" i="10"/>
  <c r="K19" i="10"/>
  <c r="Q19" i="10"/>
  <c r="AN19" i="10"/>
  <c r="M19" i="10"/>
  <c r="AQ19" i="10"/>
  <c r="AL19" i="10"/>
  <c r="AJ19" i="10"/>
  <c r="BY986" i="8"/>
  <c r="AY20" i="8"/>
  <c r="BY941" i="8"/>
  <c r="AP20" i="8"/>
  <c r="BY879" i="8"/>
  <c r="BY21" i="8"/>
  <c r="BY643" i="8"/>
  <c r="BY410" i="8" s="1"/>
  <c r="AR20" i="8"/>
  <c r="R38" i="4"/>
  <c r="R20" i="4"/>
  <c r="R31" i="4"/>
  <c r="R45" i="4"/>
  <c r="R78" i="4"/>
  <c r="R87" i="4"/>
  <c r="R240" i="4"/>
  <c r="R258" i="4"/>
  <c r="R346" i="4"/>
  <c r="R363" i="4"/>
  <c r="R400" i="4"/>
  <c r="R415" i="4"/>
  <c r="R472" i="4"/>
  <c r="R477" i="4"/>
  <c r="R482" i="4"/>
  <c r="R519" i="4"/>
  <c r="R534" i="4"/>
  <c r="R565" i="4"/>
  <c r="R570" i="4"/>
  <c r="R575" i="4"/>
  <c r="R669" i="4"/>
  <c r="R690" i="4"/>
  <c r="R917" i="4"/>
  <c r="R23" i="4"/>
  <c r="R59" i="4"/>
  <c r="R103" i="4"/>
  <c r="R122" i="4"/>
  <c r="R127" i="4"/>
  <c r="R133" i="4"/>
  <c r="R236" i="4"/>
  <c r="R109" i="4"/>
  <c r="R151" i="4"/>
  <c r="R190" i="4"/>
  <c r="R195" i="4"/>
  <c r="R224" i="4"/>
  <c r="R247" i="4"/>
  <c r="R320" i="4"/>
  <c r="R461" i="4"/>
  <c r="R496" i="4"/>
  <c r="R562" i="4"/>
  <c r="R595" i="4"/>
  <c r="R644" i="4"/>
  <c r="R702" i="4"/>
  <c r="R753" i="4"/>
  <c r="R759" i="4"/>
  <c r="R774" i="4"/>
  <c r="R809" i="4"/>
  <c r="R814" i="4"/>
  <c r="R880" i="4"/>
  <c r="R932" i="4"/>
  <c r="R949" i="4"/>
  <c r="R992" i="4"/>
  <c r="R56" i="4"/>
  <c r="R169" i="4"/>
  <c r="R220" i="4"/>
  <c r="R266" i="4"/>
  <c r="R275" i="4"/>
  <c r="R330" i="4"/>
  <c r="R409" i="4"/>
  <c r="R436" i="4"/>
  <c r="R492" i="4"/>
  <c r="R528" i="4"/>
  <c r="R605" i="4"/>
  <c r="R654" i="4"/>
  <c r="R659" i="4"/>
  <c r="R712" i="4"/>
  <c r="R745" i="4"/>
  <c r="R903" i="4"/>
  <c r="R52" i="4"/>
  <c r="R116" i="4"/>
  <c r="R883" i="4"/>
  <c r="R966" i="4"/>
  <c r="R314" i="4"/>
  <c r="R333" i="4"/>
  <c r="R338" i="4"/>
  <c r="R429" i="4"/>
  <c r="R455" i="4"/>
  <c r="R552" i="4"/>
  <c r="R589" i="4"/>
  <c r="R629" i="4"/>
  <c r="R790" i="4"/>
  <c r="R795" i="4"/>
  <c r="R800" i="4"/>
  <c r="R858" i="4"/>
  <c r="R869" i="4"/>
  <c r="R942" i="4"/>
  <c r="R972" i="4"/>
  <c r="R984" i="4"/>
  <c r="N21" i="7"/>
  <c r="N791" i="7"/>
  <c r="V21" i="7"/>
  <c r="T21" i="7"/>
  <c r="N410" i="7"/>
  <c r="V410" i="7"/>
  <c r="T410" i="7"/>
  <c r="T791" i="7"/>
  <c r="V791" i="7"/>
  <c r="BY791" i="8" l="1"/>
  <c r="BY20" i="8" s="1"/>
  <c r="R19" i="4"/>
  <c r="R408" i="4"/>
  <c r="R789" i="4"/>
  <c r="V20" i="7"/>
  <c r="N20" i="7"/>
  <c r="T20" i="7"/>
  <c r="Q999" i="4"/>
  <c r="Q998" i="4"/>
  <c r="Q997" i="4"/>
  <c r="Q996" i="4"/>
  <c r="Q995" i="4"/>
  <c r="Q994" i="4"/>
  <c r="Q993" i="4"/>
  <c r="Q991" i="4"/>
  <c r="Q990" i="4" s="1"/>
  <c r="Q989" i="4"/>
  <c r="Q988" i="4"/>
  <c r="Q986" i="4"/>
  <c r="Q985" i="4"/>
  <c r="Q983" i="4"/>
  <c r="Q982" i="4" s="1"/>
  <c r="Q981" i="4"/>
  <c r="Q980" i="4" s="1"/>
  <c r="Q979" i="4"/>
  <c r="Q978" i="4" s="1"/>
  <c r="Q977" i="4"/>
  <c r="Q976" i="4"/>
  <c r="Q975" i="4"/>
  <c r="Q974" i="4"/>
  <c r="Q973" i="4"/>
  <c r="Q971" i="4"/>
  <c r="Q970" i="4"/>
  <c r="Q969" i="4"/>
  <c r="Q968" i="4"/>
  <c r="Q967" i="4"/>
  <c r="Q965" i="4"/>
  <c r="Q964" i="4" s="1"/>
  <c r="Q963" i="4"/>
  <c r="Q962" i="4"/>
  <c r="Q961" i="4"/>
  <c r="Q960" i="4"/>
  <c r="Q958" i="4"/>
  <c r="Q957" i="4"/>
  <c r="Q956" i="4"/>
  <c r="Q955" i="4"/>
  <c r="Q954" i="4"/>
  <c r="Q953" i="4"/>
  <c r="Q952" i="4"/>
  <c r="Q951" i="4"/>
  <c r="Q950" i="4"/>
  <c r="Q948" i="4"/>
  <c r="Q947" i="4" s="1"/>
  <c r="Q946" i="4"/>
  <c r="Q945" i="4"/>
  <c r="Q944" i="4"/>
  <c r="Q943" i="4"/>
  <c r="Q941" i="4"/>
  <c r="Q940" i="4"/>
  <c r="Q938" i="4"/>
  <c r="Q937" i="4" s="1"/>
  <c r="Q936" i="4"/>
  <c r="Q935" i="4"/>
  <c r="Q934" i="4"/>
  <c r="Q933" i="4"/>
  <c r="Q931" i="4"/>
  <c r="Q930" i="4"/>
  <c r="Q929" i="4"/>
  <c r="Q928" i="4"/>
  <c r="Q927" i="4"/>
  <c r="Q926" i="4"/>
  <c r="Q925" i="4"/>
  <c r="Q924" i="4"/>
  <c r="Q923" i="4"/>
  <c r="Q922" i="4"/>
  <c r="Q921" i="4"/>
  <c r="Q920" i="4"/>
  <c r="Q919" i="4"/>
  <c r="Q918" i="4"/>
  <c r="Q916" i="4"/>
  <c r="Q915" i="4"/>
  <c r="Q914" i="4"/>
  <c r="Q913" i="4"/>
  <c r="Q912" i="4"/>
  <c r="Q911" i="4"/>
  <c r="Q910" i="4"/>
  <c r="Q909" i="4"/>
  <c r="Q908" i="4"/>
  <c r="Q907" i="4"/>
  <c r="Q906" i="4"/>
  <c r="Q905" i="4"/>
  <c r="Q904" i="4"/>
  <c r="Q902" i="4"/>
  <c r="Q901" i="4"/>
  <c r="Q900" i="4"/>
  <c r="Q899" i="4"/>
  <c r="Q898" i="4"/>
  <c r="Q897" i="4"/>
  <c r="Q896" i="4"/>
  <c r="Q895" i="4"/>
  <c r="Q894" i="4"/>
  <c r="Q893" i="4"/>
  <c r="Q892" i="4"/>
  <c r="Q891" i="4"/>
  <c r="Q890" i="4"/>
  <c r="Q889" i="4"/>
  <c r="Q888" i="4"/>
  <c r="Q887" i="4"/>
  <c r="Q886" i="4"/>
  <c r="Q885" i="4"/>
  <c r="Q884" i="4"/>
  <c r="Q882" i="4"/>
  <c r="Q881" i="4"/>
  <c r="Q880" i="4" s="1"/>
  <c r="Q879" i="4"/>
  <c r="Q878" i="4"/>
  <c r="Q876" i="4"/>
  <c r="Q875" i="4"/>
  <c r="Q874" i="4"/>
  <c r="Q873" i="4"/>
  <c r="Q872" i="4"/>
  <c r="Q871" i="4"/>
  <c r="Q870" i="4"/>
  <c r="Q868" i="4"/>
  <c r="Q867" i="4"/>
  <c r="Q865" i="4"/>
  <c r="Q864" i="4" s="1"/>
  <c r="Q863" i="4"/>
  <c r="Q862" i="4"/>
  <c r="Q861" i="4"/>
  <c r="Q860" i="4"/>
  <c r="Q859" i="4"/>
  <c r="Q857" i="4"/>
  <c r="Q856" i="4" s="1"/>
  <c r="Q855" i="4"/>
  <c r="Q854" i="4"/>
  <c r="Q853" i="4"/>
  <c r="Q852" i="4"/>
  <c r="Q851" i="4"/>
  <c r="Q850" i="4"/>
  <c r="Q849" i="4"/>
  <c r="Q848" i="4"/>
  <c r="Q847" i="4"/>
  <c r="Q845" i="4"/>
  <c r="Q844" i="4"/>
  <c r="Q843" i="4"/>
  <c r="Q842" i="4"/>
  <c r="Q840" i="4"/>
  <c r="Q839" i="4" s="1"/>
  <c r="Q838" i="4"/>
  <c r="Q837" i="4" s="1"/>
  <c r="Q836" i="4"/>
  <c r="Q835" i="4" s="1"/>
  <c r="Q834" i="4"/>
  <c r="Q833" i="4" s="1"/>
  <c r="Q832" i="4"/>
  <c r="Q831" i="4"/>
  <c r="Q830" i="4"/>
  <c r="Q829" i="4"/>
  <c r="Q827" i="4"/>
  <c r="Q826" i="4"/>
  <c r="Q825" i="4"/>
  <c r="Q824" i="4"/>
  <c r="Q823" i="4"/>
  <c r="Q822" i="4"/>
  <c r="Q821" i="4"/>
  <c r="Q820" i="4"/>
  <c r="Q819" i="4"/>
  <c r="Q818" i="4"/>
  <c r="Q817" i="4"/>
  <c r="Q816" i="4"/>
  <c r="Q815" i="4"/>
  <c r="Q813" i="4"/>
  <c r="Q812" i="4"/>
  <c r="Q811" i="4"/>
  <c r="Q810" i="4"/>
  <c r="Q808" i="4"/>
  <c r="Q807" i="4" s="1"/>
  <c r="Q806" i="4"/>
  <c r="Q805" i="4" s="1"/>
  <c r="Q804" i="4"/>
  <c r="Q803" i="4" s="1"/>
  <c r="Q802" i="4"/>
  <c r="Q801" i="4"/>
  <c r="Q799" i="4"/>
  <c r="Q798" i="4"/>
  <c r="Q797" i="4"/>
  <c r="Q796" i="4"/>
  <c r="Q794" i="4"/>
  <c r="Q793" i="4"/>
  <c r="Q792" i="4"/>
  <c r="Q791" i="4"/>
  <c r="Q788" i="4"/>
  <c r="Q787" i="4" s="1"/>
  <c r="Q786" i="4"/>
  <c r="Q785" i="4" s="1"/>
  <c r="Q784" i="4"/>
  <c r="Q783" i="4"/>
  <c r="Q781" i="4"/>
  <c r="Q780" i="4"/>
  <c r="Q779" i="4"/>
  <c r="Q778" i="4"/>
  <c r="Q777" i="4"/>
  <c r="Q776" i="4"/>
  <c r="Q775" i="4"/>
  <c r="Q773" i="4"/>
  <c r="Q772" i="4" s="1"/>
  <c r="Q771" i="4"/>
  <c r="Q770" i="4" s="1"/>
  <c r="Q769" i="4"/>
  <c r="Q768" i="4"/>
  <c r="Q767" i="4"/>
  <c r="Q766" i="4"/>
  <c r="Q765" i="4"/>
  <c r="Q764" i="4"/>
  <c r="Q763" i="4"/>
  <c r="Q762" i="4"/>
  <c r="Q761" i="4"/>
  <c r="Q760" i="4"/>
  <c r="Q758" i="4"/>
  <c r="Q757" i="4"/>
  <c r="Q755" i="4"/>
  <c r="Q754" i="4"/>
  <c r="Q753" i="4" s="1"/>
  <c r="Q752" i="4"/>
  <c r="Q751" i="4"/>
  <c r="Q750" i="4"/>
  <c r="Q749" i="4"/>
  <c r="Q748" i="4"/>
  <c r="Q747" i="4"/>
  <c r="Q746" i="4"/>
  <c r="Q744" i="4"/>
  <c r="Q743" i="4"/>
  <c r="Q742" i="4"/>
  <c r="Q741" i="4"/>
  <c r="Q740" i="4"/>
  <c r="Q739" i="4"/>
  <c r="Q738" i="4"/>
  <c r="Q737" i="4"/>
  <c r="Q736" i="4"/>
  <c r="Q735" i="4"/>
  <c r="Q734" i="4"/>
  <c r="Q733" i="4"/>
  <c r="Q732" i="4"/>
  <c r="Q731" i="4"/>
  <c r="Q730" i="4"/>
  <c r="Q729" i="4"/>
  <c r="Q728" i="4"/>
  <c r="Q727" i="4"/>
  <c r="Q726" i="4"/>
  <c r="Q725" i="4"/>
  <c r="Q724" i="4"/>
  <c r="Q723" i="4"/>
  <c r="Q722" i="4"/>
  <c r="Q721" i="4"/>
  <c r="Q720" i="4"/>
  <c r="Q719" i="4"/>
  <c r="Q718" i="4"/>
  <c r="Q717" i="4"/>
  <c r="Q716" i="4"/>
  <c r="Q715" i="4"/>
  <c r="Q714" i="4"/>
  <c r="Q713" i="4"/>
  <c r="Q711" i="4"/>
  <c r="Q710" i="4"/>
  <c r="Q709" i="4"/>
  <c r="Q708" i="4"/>
  <c r="Q707" i="4"/>
  <c r="Q706" i="4"/>
  <c r="Q705" i="4"/>
  <c r="Q704" i="4"/>
  <c r="Q703" i="4"/>
  <c r="Q702" i="4" s="1"/>
  <c r="Q701" i="4"/>
  <c r="Q700" i="4"/>
  <c r="Q698" i="4"/>
  <c r="Q697" i="4"/>
  <c r="Q696" i="4"/>
  <c r="Q695" i="4"/>
  <c r="Q694" i="4"/>
  <c r="Q693" i="4"/>
  <c r="Q692" i="4"/>
  <c r="Q691" i="4"/>
  <c r="Q689" i="4"/>
  <c r="Q688" i="4"/>
  <c r="Q687" i="4"/>
  <c r="Q686" i="4"/>
  <c r="Q685" i="4"/>
  <c r="Q684" i="4"/>
  <c r="Q683" i="4"/>
  <c r="Q682" i="4"/>
  <c r="Q681" i="4"/>
  <c r="Q680" i="4"/>
  <c r="Q679" i="4"/>
  <c r="Q678" i="4"/>
  <c r="Q677" i="4"/>
  <c r="Q676" i="4"/>
  <c r="Q675" i="4"/>
  <c r="Q674" i="4"/>
  <c r="Q673" i="4"/>
  <c r="Q672" i="4"/>
  <c r="Q671" i="4"/>
  <c r="Q670" i="4"/>
  <c r="Q668" i="4"/>
  <c r="Q667" i="4"/>
  <c r="Q666" i="4"/>
  <c r="Q665" i="4"/>
  <c r="Q664" i="4"/>
  <c r="Q663" i="4"/>
  <c r="Q662" i="4"/>
  <c r="Q661" i="4"/>
  <c r="Q660" i="4"/>
  <c r="Q658" i="4"/>
  <c r="Q657" i="4"/>
  <c r="Q656" i="4"/>
  <c r="Q655" i="4"/>
  <c r="Q653" i="4"/>
  <c r="Q652" i="4"/>
  <c r="Q651" i="4"/>
  <c r="Q650" i="4"/>
  <c r="Q649" i="4"/>
  <c r="Q648" i="4"/>
  <c r="Q647" i="4"/>
  <c r="Q646" i="4"/>
  <c r="Q645" i="4"/>
  <c r="Q643" i="4"/>
  <c r="Q642" i="4"/>
  <c r="Q640" i="4"/>
  <c r="Q639" i="4"/>
  <c r="Q638" i="4"/>
  <c r="Q637" i="4"/>
  <c r="Q636" i="4"/>
  <c r="Q635" i="4"/>
  <c r="Q634" i="4"/>
  <c r="Q633" i="4"/>
  <c r="Q632" i="4"/>
  <c r="Q631" i="4"/>
  <c r="Q630" i="4"/>
  <c r="Q628" i="4"/>
  <c r="Q627" i="4" s="1"/>
  <c r="Q626" i="4"/>
  <c r="Q625" i="4"/>
  <c r="Q624" i="4"/>
  <c r="Q623" i="4"/>
  <c r="Q622" i="4"/>
  <c r="Q621" i="4"/>
  <c r="Q620" i="4"/>
  <c r="Q619" i="4"/>
  <c r="Q618" i="4"/>
  <c r="Q617" i="4"/>
  <c r="Q616" i="4"/>
  <c r="Q615" i="4"/>
  <c r="Q614" i="4"/>
  <c r="Q613" i="4"/>
  <c r="Q612" i="4"/>
  <c r="Q611" i="4"/>
  <c r="Q610" i="4"/>
  <c r="Q609" i="4"/>
  <c r="Q608" i="4"/>
  <c r="Q607" i="4"/>
  <c r="Q606" i="4"/>
  <c r="Q604" i="4"/>
  <c r="Q603" i="4"/>
  <c r="Q602" i="4"/>
  <c r="Q601" i="4"/>
  <c r="Q600" i="4"/>
  <c r="Q599" i="4"/>
  <c r="Q598" i="4"/>
  <c r="Q597" i="4"/>
  <c r="Q596" i="4"/>
  <c r="Q594" i="4"/>
  <c r="Q593" i="4"/>
  <c r="Q592" i="4"/>
  <c r="Q591" i="4"/>
  <c r="Q590" i="4"/>
  <c r="Q588" i="4"/>
  <c r="Q587" i="4"/>
  <c r="Q586" i="4"/>
  <c r="Q585" i="4"/>
  <c r="Q584" i="4"/>
  <c r="Q583" i="4"/>
  <c r="Q582" i="4"/>
  <c r="Q581" i="4"/>
  <c r="Q580" i="4"/>
  <c r="Q579" i="4"/>
  <c r="Q578" i="4"/>
  <c r="Q577" i="4"/>
  <c r="Q576" i="4"/>
  <c r="Q574" i="4"/>
  <c r="Q573" i="4"/>
  <c r="Q572" i="4"/>
  <c r="Q571" i="4"/>
  <c r="Q569" i="4"/>
  <c r="Q568" i="4"/>
  <c r="Q567" i="4"/>
  <c r="Q566" i="4"/>
  <c r="Q564" i="4"/>
  <c r="Q563" i="4"/>
  <c r="Q562" i="4" s="1"/>
  <c r="Q561" i="4"/>
  <c r="Q560" i="4"/>
  <c r="Q559" i="4"/>
  <c r="Q558" i="4"/>
  <c r="Q557" i="4"/>
  <c r="Q556" i="4"/>
  <c r="Q555" i="4"/>
  <c r="Q554" i="4"/>
  <c r="Q553" i="4"/>
  <c r="Q551" i="4"/>
  <c r="Q550" i="4"/>
  <c r="Q549" i="4"/>
  <c r="Q548" i="4"/>
  <c r="Q547" i="4"/>
  <c r="Q546" i="4"/>
  <c r="Q545" i="4"/>
  <c r="Q544" i="4"/>
  <c r="Q543" i="4"/>
  <c r="Q542" i="4"/>
  <c r="Q541" i="4"/>
  <c r="Q540" i="4"/>
  <c r="Q539" i="4"/>
  <c r="Q538" i="4"/>
  <c r="Q537" i="4"/>
  <c r="Q536" i="4"/>
  <c r="Q535" i="4"/>
  <c r="Q533" i="4"/>
  <c r="Q532" i="4"/>
  <c r="Q531" i="4"/>
  <c r="Q530" i="4"/>
  <c r="Q529" i="4"/>
  <c r="Q527" i="4"/>
  <c r="Q526" i="4" s="1"/>
  <c r="Q525" i="4"/>
  <c r="Q524" i="4"/>
  <c r="Q523" i="4"/>
  <c r="Q522" i="4"/>
  <c r="Q521" i="4"/>
  <c r="Q520" i="4"/>
  <c r="Q518" i="4"/>
  <c r="Q517" i="4"/>
  <c r="Q516" i="4"/>
  <c r="Q515" i="4"/>
  <c r="Q514" i="4"/>
  <c r="Q513" i="4"/>
  <c r="Q512" i="4"/>
  <c r="Q511" i="4"/>
  <c r="Q510" i="4"/>
  <c r="Q509" i="4"/>
  <c r="Q508" i="4"/>
  <c r="Q507" i="4"/>
  <c r="Q506" i="4"/>
  <c r="Q505" i="4"/>
  <c r="Q504" i="4"/>
  <c r="Q503" i="4"/>
  <c r="Q502" i="4"/>
  <c r="Q501" i="4"/>
  <c r="Q500" i="4"/>
  <c r="Q499" i="4"/>
  <c r="Q498" i="4"/>
  <c r="Q497" i="4"/>
  <c r="Q495" i="4"/>
  <c r="Q494" i="4"/>
  <c r="Q493" i="4"/>
  <c r="Q491" i="4"/>
  <c r="Q490" i="4" s="1"/>
  <c r="Q489" i="4"/>
  <c r="Q488" i="4"/>
  <c r="Q486" i="4"/>
  <c r="Q485" i="4"/>
  <c r="Q484" i="4"/>
  <c r="Q483" i="4"/>
  <c r="Q481" i="4"/>
  <c r="Q480" i="4"/>
  <c r="Q479" i="4"/>
  <c r="Q478" i="4"/>
  <c r="Q476" i="4"/>
  <c r="Q475" i="4"/>
  <c r="Q474" i="4"/>
  <c r="Q473" i="4"/>
  <c r="Q471" i="4"/>
  <c r="Q470" i="4"/>
  <c r="Q469" i="4"/>
  <c r="Q468" i="4"/>
  <c r="Q467" i="4"/>
  <c r="Q466" i="4"/>
  <c r="Q465" i="4"/>
  <c r="Q464" i="4"/>
  <c r="Q463" i="4"/>
  <c r="Q462" i="4"/>
  <c r="Q460" i="4"/>
  <c r="Q459" i="4"/>
  <c r="Q458" i="4"/>
  <c r="Q457" i="4"/>
  <c r="Q456" i="4"/>
  <c r="Q454" i="4"/>
  <c r="Q453" i="4"/>
  <c r="Q452" i="4"/>
  <c r="Q451" i="4"/>
  <c r="Q450" i="4"/>
  <c r="Q449" i="4"/>
  <c r="Q448" i="4"/>
  <c r="Q447" i="4"/>
  <c r="Q446" i="4"/>
  <c r="Q445" i="4"/>
  <c r="Q444" i="4"/>
  <c r="Q443" i="4"/>
  <c r="Q442" i="4"/>
  <c r="Q441" i="4"/>
  <c r="Q440" i="4"/>
  <c r="Q439" i="4"/>
  <c r="Q438" i="4"/>
  <c r="Q437" i="4"/>
  <c r="Q435" i="4"/>
  <c r="Q434" i="4"/>
  <c r="Q433" i="4"/>
  <c r="Q432" i="4"/>
  <c r="Q431" i="4"/>
  <c r="Q430" i="4"/>
  <c r="Q428" i="4"/>
  <c r="Q427" i="4"/>
  <c r="Q426" i="4"/>
  <c r="Q425" i="4"/>
  <c r="Q424" i="4"/>
  <c r="Q423" i="4"/>
  <c r="Q422" i="4"/>
  <c r="Q421" i="4"/>
  <c r="Q420" i="4"/>
  <c r="Q419" i="4"/>
  <c r="Q418" i="4"/>
  <c r="Q417" i="4"/>
  <c r="Q416" i="4"/>
  <c r="Q414" i="4"/>
  <c r="Q413" i="4"/>
  <c r="Q412" i="4"/>
  <c r="Q411" i="4"/>
  <c r="Q410" i="4"/>
  <c r="Q407" i="4"/>
  <c r="Q406" i="4"/>
  <c r="Q405" i="4"/>
  <c r="Q404" i="4"/>
  <c r="Q403" i="4"/>
  <c r="Q402" i="4"/>
  <c r="Q401" i="4"/>
  <c r="Q399" i="4"/>
  <c r="Q398" i="4"/>
  <c r="Q397" i="4"/>
  <c r="Q396" i="4"/>
  <c r="Q395" i="4"/>
  <c r="Q394" i="4"/>
  <c r="Q393" i="4"/>
  <c r="Q392" i="4"/>
  <c r="Q391" i="4"/>
  <c r="Q390" i="4"/>
  <c r="Q389" i="4"/>
  <c r="Q388" i="4"/>
  <c r="Q387" i="4"/>
  <c r="Q386" i="4"/>
  <c r="Q385" i="4"/>
  <c r="Q384" i="4"/>
  <c r="Q383" i="4"/>
  <c r="Q382" i="4"/>
  <c r="Q381" i="4"/>
  <c r="Q380" i="4"/>
  <c r="Q379" i="4"/>
  <c r="Q378" i="4"/>
  <c r="Q377" i="4"/>
  <c r="Q376" i="4"/>
  <c r="Q375" i="4"/>
  <c r="Q374" i="4"/>
  <c r="Q373" i="4"/>
  <c r="Q372" i="4"/>
  <c r="Q371" i="4"/>
  <c r="Q370" i="4"/>
  <c r="Q369" i="4"/>
  <c r="Q368" i="4"/>
  <c r="Q367" i="4"/>
  <c r="Q366" i="4"/>
  <c r="Q365" i="4"/>
  <c r="Q364" i="4"/>
  <c r="Q362" i="4"/>
  <c r="Q361" i="4"/>
  <c r="Q360" i="4"/>
  <c r="Q359" i="4"/>
  <c r="Q358" i="4"/>
  <c r="Q357" i="4"/>
  <c r="Q356" i="4"/>
  <c r="Q355" i="4"/>
  <c r="Q354" i="4"/>
  <c r="Q353" i="4"/>
  <c r="Q352" i="4"/>
  <c r="Q351" i="4"/>
  <c r="Q350" i="4"/>
  <c r="Q349" i="4"/>
  <c r="Q348" i="4"/>
  <c r="Q347" i="4"/>
  <c r="Q345" i="4"/>
  <c r="Q344" i="4"/>
  <c r="Q343" i="4"/>
  <c r="Q342" i="4"/>
  <c r="Q341" i="4"/>
  <c r="Q340" i="4"/>
  <c r="Q339" i="4"/>
  <c r="Q337" i="4"/>
  <c r="Q336" i="4"/>
  <c r="Q335" i="4"/>
  <c r="Q334" i="4"/>
  <c r="Q332" i="4"/>
  <c r="Q331" i="4"/>
  <c r="Q329" i="4"/>
  <c r="Q328" i="4"/>
  <c r="Q327" i="4"/>
  <c r="Q326" i="4"/>
  <c r="Q325" i="4"/>
  <c r="Q324" i="4"/>
  <c r="Q323" i="4"/>
  <c r="Q322" i="4"/>
  <c r="Q321" i="4"/>
  <c r="Q319" i="4"/>
  <c r="Q318" i="4"/>
  <c r="Q317" i="4"/>
  <c r="Q316" i="4"/>
  <c r="Q315" i="4"/>
  <c r="Q313" i="4"/>
  <c r="Q312" i="4"/>
  <c r="Q311" i="4"/>
  <c r="Q310" i="4"/>
  <c r="Q309" i="4"/>
  <c r="Q308" i="4"/>
  <c r="Q307" i="4"/>
  <c r="Q306" i="4"/>
  <c r="Q305" i="4"/>
  <c r="Q304" i="4"/>
  <c r="Q303" i="4"/>
  <c r="Q302" i="4"/>
  <c r="Q301" i="4"/>
  <c r="Q300" i="4"/>
  <c r="Q299" i="4"/>
  <c r="Q298" i="4"/>
  <c r="Q297" i="4"/>
  <c r="Q296" i="4"/>
  <c r="Q295" i="4"/>
  <c r="Q294" i="4"/>
  <c r="Q293" i="4"/>
  <c r="Q292" i="4"/>
  <c r="Q291" i="4"/>
  <c r="Q290" i="4"/>
  <c r="Q289" i="4"/>
  <c r="Q288" i="4"/>
  <c r="Q287" i="4"/>
  <c r="Q286" i="4"/>
  <c r="Q285" i="4"/>
  <c r="Q284" i="4"/>
  <c r="Q283" i="4"/>
  <c r="Q282" i="4"/>
  <c r="Q281" i="4"/>
  <c r="Q280" i="4"/>
  <c r="Q279" i="4"/>
  <c r="Q278" i="4"/>
  <c r="Q277" i="4"/>
  <c r="Q276" i="4"/>
  <c r="Q274" i="4"/>
  <c r="Q273" i="4"/>
  <c r="Q272" i="4"/>
  <c r="Q271" i="4"/>
  <c r="Q270" i="4"/>
  <c r="Q269" i="4"/>
  <c r="Q268" i="4"/>
  <c r="Q267" i="4"/>
  <c r="Q265" i="4"/>
  <c r="Q264" i="4"/>
  <c r="Q263" i="4"/>
  <c r="Q262" i="4"/>
  <c r="Q261" i="4"/>
  <c r="Q260" i="4"/>
  <c r="Q259" i="4"/>
  <c r="Q257" i="4"/>
  <c r="Q256" i="4"/>
  <c r="Q255" i="4"/>
  <c r="Q254" i="4"/>
  <c r="Q253" i="4"/>
  <c r="Q252" i="4"/>
  <c r="Q251" i="4"/>
  <c r="Q250" i="4"/>
  <c r="Q249" i="4"/>
  <c r="Q248" i="4"/>
  <c r="Q246" i="4"/>
  <c r="Q245" i="4"/>
  <c r="Q244" i="4"/>
  <c r="Q243" i="4"/>
  <c r="Q242" i="4"/>
  <c r="Q241" i="4"/>
  <c r="Q239" i="4"/>
  <c r="Q238" i="4"/>
  <c r="Q237" i="4"/>
  <c r="Q235" i="4"/>
  <c r="Q234" i="4"/>
  <c r="Q233" i="4"/>
  <c r="Q232" i="4"/>
  <c r="Q231" i="4"/>
  <c r="Q230" i="4"/>
  <c r="Q229" i="4"/>
  <c r="Q228" i="4"/>
  <c r="Q227" i="4"/>
  <c r="Q226" i="4"/>
  <c r="Q225" i="4"/>
  <c r="Q223" i="4"/>
  <c r="Q222" i="4"/>
  <c r="Q221" i="4"/>
  <c r="Q219" i="4"/>
  <c r="Q218" i="4"/>
  <c r="Q217" i="4"/>
  <c r="Q215" i="4"/>
  <c r="Q214" i="4" s="1"/>
  <c r="Q213" i="4"/>
  <c r="Q212" i="4"/>
  <c r="Q211" i="4"/>
  <c r="Q209" i="4"/>
  <c r="Q208" i="4"/>
  <c r="Q207" i="4"/>
  <c r="Q206" i="4"/>
  <c r="Q205" i="4"/>
  <c r="Q204" i="4"/>
  <c r="Q203" i="4"/>
  <c r="Q202" i="4"/>
  <c r="Q201" i="4"/>
  <c r="Q200" i="4"/>
  <c r="Q199" i="4"/>
  <c r="Q198" i="4"/>
  <c r="Q197" i="4"/>
  <c r="Q196" i="4"/>
  <c r="Q194" i="4"/>
  <c r="Q193" i="4"/>
  <c r="Q192" i="4"/>
  <c r="Q191" i="4"/>
  <c r="Q189" i="4"/>
  <c r="Q188" i="4" s="1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2" i="4"/>
  <c r="Q171" i="4"/>
  <c r="Q170" i="4"/>
  <c r="Q168" i="4"/>
  <c r="Q167" i="4"/>
  <c r="Q166" i="4"/>
  <c r="Q165" i="4"/>
  <c r="Q164" i="4"/>
  <c r="Q163" i="4"/>
  <c r="Q162" i="4"/>
  <c r="Q161" i="4"/>
  <c r="Q160" i="4"/>
  <c r="Q159" i="4"/>
  <c r="Q158" i="4"/>
  <c r="Q157" i="4"/>
  <c r="Q156" i="4"/>
  <c r="Q155" i="4"/>
  <c r="Q154" i="4"/>
  <c r="Q153" i="4"/>
  <c r="Q152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7" i="4"/>
  <c r="Q136" i="4"/>
  <c r="Q135" i="4"/>
  <c r="Q134" i="4"/>
  <c r="Q132" i="4"/>
  <c r="Q131" i="4" s="1"/>
  <c r="Q130" i="4"/>
  <c r="Q129" i="4"/>
  <c r="Q128" i="4"/>
  <c r="Q127" i="4" s="1"/>
  <c r="Q126" i="4"/>
  <c r="Q125" i="4"/>
  <c r="Q124" i="4"/>
  <c r="Q123" i="4"/>
  <c r="Q121" i="4"/>
  <c r="Q120" i="4"/>
  <c r="Q119" i="4"/>
  <c r="Q118" i="4"/>
  <c r="Q117" i="4"/>
  <c r="Q115" i="4"/>
  <c r="Q114" i="4"/>
  <c r="Q113" i="4"/>
  <c r="Q112" i="4"/>
  <c r="Q111" i="4"/>
  <c r="Q110" i="4"/>
  <c r="Q108" i="4"/>
  <c r="Q107" i="4"/>
  <c r="Q106" i="4"/>
  <c r="Q105" i="4"/>
  <c r="Q104" i="4"/>
  <c r="Q102" i="4"/>
  <c r="Q101" i="4"/>
  <c r="Q100" i="4"/>
  <c r="Q99" i="4"/>
  <c r="Q98" i="4"/>
  <c r="Q97" i="4"/>
  <c r="Q96" i="4"/>
  <c r="Q95" i="4"/>
  <c r="Q94" i="4"/>
  <c r="Q93" i="4"/>
  <c r="Q92" i="4"/>
  <c r="Q91" i="4"/>
  <c r="Q90" i="4"/>
  <c r="Q89" i="4"/>
  <c r="Q88" i="4"/>
  <c r="Q86" i="4"/>
  <c r="Q85" i="4"/>
  <c r="Q84" i="4"/>
  <c r="Q83" i="4"/>
  <c r="Q82" i="4"/>
  <c r="Q81" i="4"/>
  <c r="Q80" i="4"/>
  <c r="Q79" i="4"/>
  <c r="Q77" i="4"/>
  <c r="Q76" i="4"/>
  <c r="Q74" i="4"/>
  <c r="Q73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8" i="4"/>
  <c r="Q57" i="4"/>
  <c r="Q55" i="4"/>
  <c r="Q54" i="4"/>
  <c r="Q53" i="4"/>
  <c r="Q51" i="4"/>
  <c r="Q50" i="4"/>
  <c r="Q49" i="4"/>
  <c r="Q48" i="4"/>
  <c r="Q47" i="4"/>
  <c r="Q46" i="4"/>
  <c r="Q44" i="4"/>
  <c r="Q43" i="4"/>
  <c r="Q42" i="4"/>
  <c r="Q41" i="4"/>
  <c r="Q40" i="4"/>
  <c r="Q39" i="4"/>
  <c r="Q37" i="4"/>
  <c r="Q36" i="4"/>
  <c r="Q35" i="4"/>
  <c r="Q34" i="4"/>
  <c r="Q33" i="4"/>
  <c r="Q32" i="4"/>
  <c r="Q30" i="4"/>
  <c r="Q29" i="4"/>
  <c r="Q27" i="4"/>
  <c r="Q26" i="4"/>
  <c r="Q25" i="4"/>
  <c r="Q24" i="4"/>
  <c r="Q22" i="4"/>
  <c r="Q21" i="4"/>
  <c r="Q20" i="4" s="1"/>
  <c r="T856" i="4"/>
  <c r="T789" i="4" s="1"/>
  <c r="T18" i="4" s="1"/>
  <c r="Q236" i="4" l="1"/>
  <c r="Q932" i="4"/>
  <c r="Q992" i="4"/>
  <c r="Q23" i="4"/>
  <c r="Q28" i="4"/>
  <c r="Q38" i="4"/>
  <c r="Q52" i="4"/>
  <c r="Q75" i="4"/>
  <c r="Q210" i="4"/>
  <c r="Q216" i="4"/>
  <c r="Q240" i="4"/>
  <c r="Q258" i="4"/>
  <c r="Q346" i="4"/>
  <c r="Q363" i="4"/>
  <c r="Q400" i="4"/>
  <c r="Q415" i="4"/>
  <c r="Q472" i="4"/>
  <c r="Q477" i="4"/>
  <c r="Q482" i="4"/>
  <c r="Q487" i="4"/>
  <c r="Q519" i="4"/>
  <c r="Q534" i="4"/>
  <c r="Q565" i="4"/>
  <c r="Q570" i="4"/>
  <c r="Q575" i="4"/>
  <c r="Q641" i="4"/>
  <c r="Q669" i="4"/>
  <c r="Q699" i="4"/>
  <c r="Q756" i="4"/>
  <c r="Q877" i="4"/>
  <c r="Q883" i="4"/>
  <c r="Q966" i="4"/>
  <c r="R18" i="4"/>
  <c r="Q45" i="4"/>
  <c r="Q78" i="4"/>
  <c r="Q109" i="4"/>
  <c r="Q195" i="4"/>
  <c r="Q224" i="4"/>
  <c r="Q461" i="4"/>
  <c r="Q496" i="4"/>
  <c r="Q644" i="4"/>
  <c r="Q56" i="4"/>
  <c r="Q169" i="4"/>
  <c r="Q220" i="4"/>
  <c r="Q266" i="4"/>
  <c r="Q275" i="4"/>
  <c r="Q330" i="4"/>
  <c r="Q409" i="4"/>
  <c r="Q436" i="4"/>
  <c r="Q492" i="4"/>
  <c r="Q528" i="4"/>
  <c r="Q605" i="4"/>
  <c r="Q654" i="4"/>
  <c r="Q659" i="4"/>
  <c r="Q712" i="4"/>
  <c r="Q745" i="4"/>
  <c r="Q828" i="4"/>
  <c r="Q841" i="4"/>
  <c r="Q846" i="4"/>
  <c r="Q866" i="4"/>
  <c r="Q903" i="4"/>
  <c r="Q939" i="4"/>
  <c r="Q959" i="4"/>
  <c r="Q987" i="4"/>
  <c r="Q116" i="4"/>
  <c r="Q690" i="4"/>
  <c r="Q917" i="4"/>
  <c r="Q59" i="4"/>
  <c r="Q103" i="4"/>
  <c r="Q122" i="4"/>
  <c r="Q133" i="4"/>
  <c r="Q314" i="4"/>
  <c r="Q333" i="4"/>
  <c r="Q338" i="4"/>
  <c r="Q429" i="4"/>
  <c r="Q455" i="4"/>
  <c r="Q552" i="4"/>
  <c r="Q589" i="4"/>
  <c r="Q629" i="4"/>
  <c r="Q782" i="4"/>
  <c r="Q790" i="4"/>
  <c r="Q795" i="4"/>
  <c r="Q800" i="4"/>
  <c r="Q858" i="4"/>
  <c r="Q869" i="4"/>
  <c r="Q942" i="4"/>
  <c r="Q972" i="4"/>
  <c r="Q984" i="4"/>
  <c r="Q31" i="4"/>
  <c r="Q87" i="4"/>
  <c r="Q151" i="4"/>
  <c r="Q190" i="4"/>
  <c r="Q247" i="4"/>
  <c r="Q320" i="4"/>
  <c r="Q595" i="4"/>
  <c r="Q759" i="4"/>
  <c r="Q774" i="4"/>
  <c r="Q809" i="4"/>
  <c r="Q814" i="4"/>
  <c r="Q949" i="4"/>
  <c r="Q19" i="4" l="1"/>
  <c r="Q789" i="4"/>
  <c r="Q408" i="4"/>
  <c r="Q18" i="4" s="1"/>
</calcChain>
</file>

<file path=xl/sharedStrings.xml><?xml version="1.0" encoding="utf-8"?>
<sst xmlns="http://schemas.openxmlformats.org/spreadsheetml/2006/main" count="18214" uniqueCount="2623">
  <si>
    <t>План</t>
  </si>
  <si>
    <t>Факт</t>
  </si>
  <si>
    <t>%</t>
  </si>
  <si>
    <t>Причины отклонений</t>
  </si>
  <si>
    <t>к приказу Минэнерго России
от 25 апреля 2018 г. № 320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</si>
  <si>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</si>
  <si>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</si>
  <si>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</si>
  <si>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</si>
  <si>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</si>
  <si>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</si>
  <si>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</si>
  <si>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</si>
  <si>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</si>
  <si>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Всего</t>
  </si>
  <si>
    <t>I квартал</t>
  </si>
  <si>
    <t>II квартал</t>
  </si>
  <si>
    <t>III квартал</t>
  </si>
  <si>
    <t>IV квартал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</si>
  <si>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</si>
  <si>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</si>
  <si>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млн. рублей
(с НДС)</t>
  </si>
  <si>
    <t>Приложение № 10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</si>
  <si>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</si>
  <si>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 года</t>
  </si>
  <si>
    <t>Техническое перевооружение и реконструкция</t>
  </si>
  <si>
    <t>Городской округ Электросталь</t>
  </si>
  <si>
    <t>Орехово-Зуевский муниципальный район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</si>
  <si>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</si>
  <si>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Павлово-Посадский муниципальный район</t>
  </si>
  <si>
    <t xml:space="preserve">Шатурский муниципальный район </t>
  </si>
  <si>
    <t>Городской округ  Рошаль</t>
  </si>
  <si>
    <t>Реконструкция ТП-6 по адресу: г.Рошаль</t>
  </si>
  <si>
    <t>G_492/12</t>
  </si>
  <si>
    <t xml:space="preserve">Луховицкий муниципальный район </t>
  </si>
  <si>
    <t>Городской округ Кашира</t>
  </si>
  <si>
    <t>Городской округ Озеры</t>
  </si>
  <si>
    <t>Чеховский муниципальный район</t>
  </si>
  <si>
    <t>G_1882/15</t>
  </si>
  <si>
    <t>Городской округ Пущино</t>
  </si>
  <si>
    <t>Серпуховский муниципальный район</t>
  </si>
  <si>
    <t>Реконструкция РП-10-15 по адресу: Московская область, г. Серпухов, ул. Пролетарская, 78</t>
  </si>
  <si>
    <t>I_4303/17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</si>
  <si>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</si>
  <si>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</si>
  <si>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G_1306/14</t>
  </si>
  <si>
    <t>Городской округ Дзержинский</t>
  </si>
  <si>
    <t>Наро-Фоминский муниципальный район</t>
  </si>
  <si>
    <t xml:space="preserve">Рузский муниципальный район </t>
  </si>
  <si>
    <t>Клинский муниципальный район</t>
  </si>
  <si>
    <t xml:space="preserve">Талдомский муниципальный район </t>
  </si>
  <si>
    <t>Реконструкция РУ-20кВ РТП-АОЦ по адресу: Московская область, г. Красногорск</t>
  </si>
  <si>
    <t>Истринский муниципальный район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</si>
  <si>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</si>
  <si>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</si>
  <si>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G_461/12</t>
  </si>
  <si>
    <t>Городской округ Долгопрудный</t>
  </si>
  <si>
    <t>Городской округ Мытищи</t>
  </si>
  <si>
    <t>Городской округ Балашиха</t>
  </si>
  <si>
    <t>Городской округ Лосино-Петровский</t>
  </si>
  <si>
    <t>I_3941/17</t>
  </si>
  <si>
    <t>Городской округ Звенигород</t>
  </si>
  <si>
    <t xml:space="preserve">Раменский муниципальный район </t>
  </si>
  <si>
    <t>Воскресенский муниципальный район</t>
  </si>
  <si>
    <t xml:space="preserve">Коломенский муниципальный район </t>
  </si>
  <si>
    <t>Городской округ Лыткарино</t>
  </si>
  <si>
    <t>Городской округ Ивантеевка</t>
  </si>
  <si>
    <t>РТП 2х400кВА-06/0,4кВ по адресу: Московская область, г. Ивантеевка, ул. Первомайская</t>
  </si>
  <si>
    <t>H_51П/12-02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</si>
  <si>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</si>
  <si>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</si>
  <si>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Городской округ Химки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</si>
  <si>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</si>
  <si>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</si>
  <si>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РУ-10 кВ РП-90 по адресу: Московская область, г.о. Химки</t>
  </si>
  <si>
    <t>G_3189/16</t>
  </si>
  <si>
    <t>Одинцовский муниципальный район</t>
  </si>
  <si>
    <t>G_3717/16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</si>
  <si>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</si>
  <si>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КЛ-0,4 кВ от ТП-1802 до ВРУ котельной по адресу: Московская область, г. Солнечногорск,  ул. Пролетарская</t>
  </si>
  <si>
    <t>G_4001/17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</si>
  <si>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</si>
  <si>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</si>
  <si>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</si>
  <si>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«ф.11» и «ф.14» от ПС-742 до РТП-34  по адресу: Московская область, Щелковский р-н, г.Щелково</t>
  </si>
  <si>
    <t>Городской округ Дубна</t>
  </si>
  <si>
    <t>Реконструкция ВЛ-0,4 кВ от ТП-27 по адресу: Московская область, г.Дубна</t>
  </si>
  <si>
    <t>G_3903/17</t>
  </si>
  <si>
    <t>Городской округ Ступино</t>
  </si>
  <si>
    <t>Городской округ Егорьевск</t>
  </si>
  <si>
    <t>Городской округ Фрязино</t>
  </si>
  <si>
    <t>Городской округ Подольск</t>
  </si>
  <si>
    <t>Новое строительство</t>
  </si>
  <si>
    <t>G_331/12</t>
  </si>
  <si>
    <t>Строительство КТП в районе ТП-156 по адресу: Орехово-Зуевский район, г. Ликино-Дулево</t>
  </si>
  <si>
    <t>G_524/12</t>
  </si>
  <si>
    <t>Строительство КТП в районе ТП-305 по адресу: Орехово-Зуевский район, г. Куровское, ул. Кирова</t>
  </si>
  <si>
    <t>G_522/12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</si>
  <si>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</si>
  <si>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</si>
  <si>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</si>
  <si>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</si>
  <si>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РТП в районе ТП-306, по адресу: г. Электрогорск, ул. Классона</t>
  </si>
  <si>
    <t>G_71/13</t>
  </si>
  <si>
    <t>Строительство ТП в районе ТП-21 по адресу: г. Рошаль, Лесхоз</t>
  </si>
  <si>
    <t>G_215/11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</si>
  <si>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</si>
  <si>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</si>
  <si>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</si>
  <si>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</si>
  <si>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производственной базы АО «Мособлэнерго» по адресу: Московская область, г. Луховицы, ул. Пушкина, д. 168 Б</t>
  </si>
  <si>
    <t>G_2813/15</t>
  </si>
  <si>
    <t>Строительство МТП, ЛЭП-6кВ по адресу: Московская область, Каширский р-н, п. Зендиково, ул. Зендиковская</t>
  </si>
  <si>
    <t>G_235/11</t>
  </si>
  <si>
    <t>G_98/13</t>
  </si>
  <si>
    <t>G_125/10</t>
  </si>
  <si>
    <t>G_140/10</t>
  </si>
  <si>
    <t>G_148/10</t>
  </si>
  <si>
    <t>G_95/08</t>
  </si>
  <si>
    <t>Строительство РП-6 кВ, ЛЭП-6 кВ по адресу: Московская область, Люберецкий р-н, пос. Токарево</t>
  </si>
  <si>
    <t>G_2360/15</t>
  </si>
  <si>
    <t>Строительство реклоузера по адресу: Московская область, Наро-Фоминский район, г. Апрелевка в районе ул. Жданова п. Победа</t>
  </si>
  <si>
    <t>I_4013/17</t>
  </si>
  <si>
    <t>G_136/12</t>
  </si>
  <si>
    <t xml:space="preserve">Волоколамский муниципальный район </t>
  </si>
  <si>
    <t>I_2158/15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</si>
  <si>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</si>
  <si>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</si>
  <si>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 xml:space="preserve">Строительство КТП в районе ТП-1146 по адресу: г. Пушкино, ул. 50-я летия Комсомола </t>
  </si>
  <si>
    <t>G_526/12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</si>
  <si>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</si>
  <si>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</si>
  <si>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</si>
  <si>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</si>
  <si>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>G_758/15</t>
  </si>
  <si>
    <t>Строительство КЛ-6 кВ по адресу: Московская область, Одинцовский район, г. Одинцово, микрорайон 8</t>
  </si>
  <si>
    <t>G_4076/17</t>
  </si>
  <si>
    <t>Строительство РТП взамен РТП-51053 по адресу: Московская область, г. Одинцово</t>
  </si>
  <si>
    <t>G_2300/15</t>
  </si>
  <si>
    <t>I_2301/15</t>
  </si>
  <si>
    <t>I_2303/15</t>
  </si>
  <si>
    <t>Строительство 2КТП в районе ТП-118 по адресу: г. Воскресенск, ул. Средняя</t>
  </si>
  <si>
    <t>G_117/11</t>
  </si>
  <si>
    <t>H_3830/16</t>
  </si>
  <si>
    <t>Строительство РТП и ЛЭП-6 кВ по адресу: Московская область, г. Егорьевск, ул. Западная</t>
  </si>
  <si>
    <t>АО "Мособлэнерго"</t>
  </si>
  <si>
    <t>Красногорский муниципальный район</t>
  </si>
  <si>
    <t>Строительство КЛ-10 кВ по адресу: Московская область, Красногорский район, рп. Нахабино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</si>
  <si>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</si>
  <si>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</si>
  <si>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I_4587/18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</si>
  <si>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</si>
  <si>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</si>
  <si>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</si>
  <si>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</si>
  <si>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</si>
  <si>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F_141866-Р
(1362/14)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</si>
  <si>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</si>
  <si>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</si>
  <si>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</si>
  <si>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</si>
  <si>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</si>
  <si>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F_145545-Р
(1611/15)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</si>
  <si>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</si>
  <si>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I_1713946
1714724
(4431/17)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</si>
  <si>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</si>
  <si>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H_1700492-Р
(3919/17)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</si>
  <si>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</si>
  <si>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</si>
  <si>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E_131829-Р
(902/14)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</si>
  <si>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</si>
  <si>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F_140099-Р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</si>
  <si>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</si>
  <si>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F_150642-Р
(1638/15)</t>
  </si>
  <si>
    <t>F_151210-Р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</si>
  <si>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</si>
  <si>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Строительство КЛ-10кВ от РТП-29 до границы участка Заявителя по адресу:  Московская область, г. Люберцы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</si>
  <si>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</si>
  <si>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</si>
  <si>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Строительство КЛ-0,4 кВ от РУ-0,4 кВ РТП-306 до ВРУ Заявителя по адресу: 141600, Московская область, Клинский р-н, Клин г., Победы ул.</t>
  </si>
  <si>
    <t>F_141107-Р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</si>
  <si>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</si>
  <si>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F_141657-Р
(1257/14)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</si>
  <si>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</si>
  <si>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</si>
  <si>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2КТП, ЛЭП-6кВ, КЛ-0,4кВ по адресу: 141207, Московская обл., Пушкинский р-н., г. Пушкино, ул. Писаревская, д. 12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</si>
  <si>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</si>
  <si>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</si>
  <si>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</si>
  <si>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</si>
  <si>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</si>
  <si>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</si>
  <si>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</si>
  <si>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</si>
  <si>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</si>
  <si>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</si>
  <si>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</si>
  <si>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ЛЭП-0,4кВ от РУ-0,4кВ ТП-1519 до границ уч.заяв.МО, Пушкинский р-н, г.Пушкино, ул. Боголюбская, уч. у дома 12</t>
  </si>
  <si>
    <t>Строительство 2ЛЭП-10 кВ от РТП-1183 до ТП (Заявителя) по адресу: Московская обл., Долгопрудный г, мкр. Центральный</t>
  </si>
  <si>
    <t>I_1704475
(3934/17)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</si>
  <si>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</si>
  <si>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</si>
  <si>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</si>
  <si>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</si>
  <si>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</si>
  <si>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</si>
  <si>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Внешняя схема электроснабжения Заявителя по адресу: Московская область, Красногорский р-н, пгт. Нахабино, ул. Советская</t>
  </si>
  <si>
    <t>Внешнее электроснабжение Заявителя  по адресу: 140143, Московская область, Раменский р-н, п. Родники, ул.Заречная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</si>
  <si>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</si>
  <si>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</si>
  <si>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</si>
  <si>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H_ТУ-05-14-484
1616654
(ТЗ-05-15-4)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</si>
  <si>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</si>
  <si>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</si>
  <si>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</si>
  <si>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H_1708806
(3948/17)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</si>
  <si>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</si>
  <si>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</si>
  <si>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</si>
  <si>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</si>
  <si>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</si>
  <si>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</si>
  <si>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</si>
  <si>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</si>
  <si>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</si>
  <si>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G_1600708-Р
(3556/16)</t>
  </si>
  <si>
    <t>H_1605106-Р
(3639/16)</t>
  </si>
  <si>
    <t>H_1610766-Р
(3700/16)</t>
  </si>
  <si>
    <t>G_ТУ-72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</si>
  <si>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</si>
  <si>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</si>
  <si>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H_ТУ-10
(3940/17)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</si>
  <si>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</si>
  <si>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</si>
  <si>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</si>
  <si>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</si>
  <si>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Прочие мероприятия</t>
  </si>
  <si>
    <t>Внедрение АИИС КУЭ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</si>
  <si>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</si>
  <si>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</si>
  <si>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</si>
  <si>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</si>
  <si>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</si>
  <si>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</si>
  <si>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</si>
  <si>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</si>
  <si>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</si>
  <si>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</si>
  <si>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</si>
  <si>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 xml:space="preserve">за </t>
  </si>
  <si>
    <t xml:space="preserve">Отчет о реализации инвестиционной программы 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</si>
  <si>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</si>
  <si>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</si>
  <si>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</si>
  <si>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</si>
  <si>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</si>
  <si>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</si>
  <si>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</si>
  <si>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</si>
  <si>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</si>
  <si>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</si>
  <si>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</si>
  <si>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</si>
  <si>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</si>
  <si>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</si>
  <si>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</si>
  <si>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млн. рублей
(без НДС)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</si>
  <si>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</si>
  <si>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</si>
  <si>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</si>
  <si>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</si>
  <si>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</si>
  <si>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</si>
  <si>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</si>
  <si>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</si>
  <si>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</si>
  <si>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</si>
  <si>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</si>
  <si>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</si>
  <si>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</si>
  <si>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</si>
  <si>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</si>
  <si>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</si>
  <si>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</si>
  <si>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</si>
  <si>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</si>
  <si>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</si>
  <si>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</si>
  <si>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</si>
  <si>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</si>
  <si>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</si>
  <si>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</si>
  <si>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</si>
  <si>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</si>
  <si>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</si>
  <si>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</si>
  <si>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</si>
  <si>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</si>
  <si>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</si>
  <si>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</si>
  <si>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</si>
  <si>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</si>
  <si>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</si>
  <si>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</si>
  <si>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</si>
  <si>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</si>
  <si>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</si>
  <si>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</si>
  <si>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</si>
  <si>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</si>
  <si>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</si>
  <si>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</si>
  <si>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</si>
  <si>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</si>
  <si>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</si>
  <si>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</si>
  <si>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</si>
  <si>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</si>
  <si>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</si>
  <si>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</si>
  <si>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</si>
  <si>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</si>
  <si>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</si>
  <si>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</si>
  <si>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</si>
  <si>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</si>
  <si>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</si>
  <si>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</si>
  <si>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</si>
  <si>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</si>
  <si>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</si>
  <si>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</si>
  <si>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</si>
  <si>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</si>
  <si>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</si>
  <si>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</si>
  <si>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</si>
  <si>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</si>
  <si>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</si>
  <si>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</si>
  <si>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</si>
  <si>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</si>
  <si>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7.1</t>
  </si>
  <si>
    <t>7.2</t>
  </si>
  <si>
    <t>7.3</t>
  </si>
  <si>
    <t>7.4</t>
  </si>
  <si>
    <t>7.5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</si>
  <si>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</si>
  <si>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</si>
  <si>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</si>
  <si>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</si>
  <si>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</si>
  <si>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</si>
  <si>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</si>
  <si>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</si>
  <si>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</si>
  <si>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</si>
  <si>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</si>
  <si>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</si>
  <si>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</si>
  <si>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</si>
  <si>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</si>
  <si>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</si>
  <si>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</si>
  <si>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</si>
  <si>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</si>
  <si>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</si>
  <si>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</si>
  <si>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</si>
  <si>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</si>
  <si>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</si>
  <si>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</si>
  <si>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</si>
  <si>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</si>
  <si>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Сергиево-Посадский муниципальный район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</si>
  <si>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</si>
  <si>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</si>
  <si>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</si>
  <si>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</si>
  <si>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</si>
  <si>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</si>
  <si>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</si>
  <si>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</si>
  <si>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</si>
  <si>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</si>
  <si>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</si>
  <si>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</si>
  <si>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</si>
  <si>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Факт, мва</t>
  </si>
  <si>
    <t>План,км</t>
  </si>
  <si>
    <t>Факт,км</t>
  </si>
  <si>
    <t>План, мва</t>
  </si>
  <si>
    <t>План, км</t>
  </si>
  <si>
    <t>Факт, км</t>
  </si>
  <si>
    <t>4.1</t>
  </si>
  <si>
    <t>4.2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</si>
  <si>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</si>
  <si>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</si>
  <si>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</si>
  <si>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</si>
  <si>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</si>
  <si>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</si>
  <si>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</si>
  <si>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</si>
  <si>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</si>
  <si>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</si>
  <si>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</si>
  <si>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10.4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</si>
  <si>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</si>
  <si>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</si>
  <si>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</si>
  <si>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</si>
  <si>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</si>
  <si>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</si>
  <si>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</si>
  <si>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 xml:space="preserve">ВСЕГО, </t>
  </si>
  <si>
    <t>Городской округ Электрогорск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</si>
  <si>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</si>
  <si>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Реконструкция ВЛ-0,4 кВ от ТП-6 по адресу: г.о. Рошаль, ул.40 лет Октября, Заводская, Садовая, III Пятилетки1-33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</si>
  <si>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</si>
  <si>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Реконструкция КЛ-10 кВ фидер №16 от ПС-153 ПАО «МОЭСК» до ЦРП,  Московская область, г. Озеры, пер. Болотный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</si>
  <si>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</si>
  <si>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Реконструкция ПС-4 35/6/0,4 кВ по адресу: 142300, Московская область Чеховский р-н, п.Любучаны</t>
  </si>
  <si>
    <t>Реконструкция КЛ-6кВ от РП-4 до РП-18 по адресу: Московская область, г. Серпухов</t>
  </si>
  <si>
    <t>Реконструкция РТП-36 по адресу: 140014, Московская область, Люберецкий район, г. Люберцы, ул. Хлебозаводская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</si>
  <si>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</si>
  <si>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</si>
  <si>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</si>
  <si>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</si>
  <si>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Реконструкция ТП-323 по адресу: 143370, Московская область, Наро-Фоминский район, п. Калининец, в/ч 23626</t>
  </si>
  <si>
    <t>Реконструкция КЛ-10кВ фидер №2 от ПС-330 «Менделеево» до ЦРП-10 по адресу: Московская область, г. Зеленоград – п.г.т. Ржавки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</si>
  <si>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</si>
  <si>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Реконструкция ТП-417 по адресу: Московская обл, Мытищи г, Колонцова ул, д. 5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</si>
  <si>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</si>
  <si>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</si>
  <si>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Реконструкция ТП-491 по адресу: Московская обл, Балашиха г, территория в/ч 35690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</si>
  <si>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</si>
  <si>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</si>
  <si>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Реконструкция КЛ-10 кВ (фидер 22α) от ПС-206 «Фрязино» до РТП-8 по адресу: Московская область, г. Фрязино</t>
  </si>
  <si>
    <t>Реконструкция ТП-480 по адресу: Московская обл, Фрязино г, Комсомольская ул, дом №17</t>
  </si>
  <si>
    <t>Реконструкция РТП-16013 по адресу: Московская область, г. Звенигород</t>
  </si>
  <si>
    <t>Реконструкция РУ-6кВ, РУ-0,4кВ в ТП-471 по адресу:Московская область, Раменский р-н., Ново-Харитоново</t>
  </si>
  <si>
    <t>Реконструкция ТП-59 по адресу: Московская обл, Домодедово г, Авиационный мрн, Туполева ул, д. 2</t>
  </si>
  <si>
    <t>Солнечногорский муниципальный район</t>
  </si>
  <si>
    <t>Реконструкция КЛ-10 кВ по адресу: Московская область,
Солнечногорский район, Пятницкое шоссе, д. Марьино</t>
  </si>
  <si>
    <t>Реконструкция 2КЛ-0,4 кВ от ТП-3 по адресу: Московская обл, Солнечногорский р-н, Ржавки г.п., ж/д №1</t>
  </si>
  <si>
    <t>Реконструкция ТП-51 по адресу: Московская обл, Егорьевск г, Владимирская ул, строение 9</t>
  </si>
  <si>
    <t>Реконструкция ТП-66 по адресу: Московская обл, Егорьевск г, А.Невского ул, строение 3</t>
  </si>
  <si>
    <t>Ленинский муниципальный район</t>
  </si>
  <si>
    <t>Реконструкция РТП-24 по адресу: Московская область, г.о. Подольск, д. Докукино</t>
  </si>
  <si>
    <t>Реконструкция РТП-70 по адресу: Московская область, г.о. Подольск, мкр. Климовск, ул. Революции, д. 3</t>
  </si>
  <si>
    <t>Реконструкция КЛ-10 кВ направлением ТП-83-ТП-216 по адресу: Московская область, г. Подольск, ул. Машиностроителей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</si>
  <si>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</si>
  <si>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</si>
  <si>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</si>
  <si>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Строительство КТП в районе ТП-282, КЛ 6 кВ от КТП-283 до КТП-проект по адресу: Орехово-Зуевский район, г. Дрезна</t>
  </si>
  <si>
    <t>Строительство КТП в районе КТП-10-52 по адресу: Московская обл., г. Серпухов, ул. Маяковского, д. 23/21</t>
  </si>
  <si>
    <t>Строительство КТП в районе КТП-74 по адресу: Московская обл., г. Серпухов, Московское шоссе, 65</t>
  </si>
  <si>
    <t>Строительство РТП в районе ТП-1128 по адресу: Рузский район, п.Тучково</t>
  </si>
  <si>
    <t>Установка реклоузеров по адресу: Московская область, Пушкинский р-н, г.о. Красноармейск</t>
  </si>
  <si>
    <t>Строительство КТП по адресу: Московская область, г.о. Мытищи, д. Коргашино</t>
  </si>
  <si>
    <t>Установка реклоузеров по адресу: Московская область, г.о. Мытищи</t>
  </si>
  <si>
    <t>Строительство БРТП и КЛ-6 кВ по адресу: Московская область, Одинцовский р-он, д. Захарово</t>
  </si>
  <si>
    <t>Строительство РТП, КЛ-6/10 кВ по адресу: Московская область, г. Звенигород</t>
  </si>
  <si>
    <t>Строительство КЛ-6 кВ от ТП-103 до ТП-152 по адресу: «Московская область, г. Звенигород, мк-р Восточный – поселок Поречье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</si>
  <si>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</si>
  <si>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</si>
  <si>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</si>
  <si>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Строительство ТП и КЛ-6 кВ по адресу: 140010, Московская область, Люберецкий район, г. Люберцы</t>
  </si>
  <si>
    <t>Строительство КРУН и ЛЭП-6 кВ по адресу: Московская область, Красногорский район, рп. Нахабино</t>
  </si>
  <si>
    <t>Строительство РП и ЛЭП-10 кВ по адресу: Московская область, Красногорский район, г. Красногорск, мкр. Опалиха</t>
  </si>
  <si>
    <t>Строительство КЛ-10 кВ по адресу: Московская область, Одинцовский район, г.п. Одинцово, Одинцово-1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</si>
  <si>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</si>
  <si>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</si>
  <si>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</si>
  <si>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</si>
  <si>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</si>
  <si>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</si>
  <si>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Строительство ТП и КЛ-6 кВ по адресу: 141011, Московская область, г. Мытищи, ул. Коммунистическая</t>
  </si>
  <si>
    <t>Строительство ТП, КЛ-10 кВ и КЛ-0,4 кВ по адресу: Московская область, Мытищинский район, г. Мытищи, Северная промзона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</si>
  <si>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</si>
  <si>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</si>
  <si>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Строительство КЛ-10 кВ по адресу: г. Москва, п. Знамя Октября, Рязановское шоссе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</si>
  <si>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</si>
  <si>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Строительство ТП и КЛ-10 кВ по адресу: Московская область, г. Подольск, в районе ул. 43-й Армии и ул. Кирова</t>
  </si>
  <si>
    <t>Строительство ЛЭП-10 кВ по адресу: Московская область,
 Серпуховский район, рп. Пролетарский, ул. Центральная</t>
  </si>
  <si>
    <t>Строительство 2БКТП, ЛЭП-6кВ по адресу: 141281, Московская обл., г. Ивантеевка, ул. Хлебозаводская, д. 10</t>
  </si>
  <si>
    <t>Строительство ТП и ЛЭП-10 кВ по адресу: 141280, Московская область, г. Ивантеевка, Студенческий проезд</t>
  </si>
  <si>
    <t>Строительство ТП и ЛЭП-10 кВ по адресу: 143090, Московская область, г. Краснознаменск, ул. Строителей</t>
  </si>
  <si>
    <t>Строительство КЛ-6 кВ по адресу: Московская область, г. Егорьевск, улицы К. Маркса и лейтенанта Шмидта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</si>
  <si>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</si>
  <si>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I_4608/18</t>
  </si>
  <si>
    <t>I_4612/18</t>
  </si>
  <si>
    <t>I_4723/18</t>
  </si>
  <si>
    <t>I_4640/18</t>
  </si>
  <si>
    <t>I_4641/18</t>
  </si>
  <si>
    <t>I_4718/18</t>
  </si>
  <si>
    <t>G_4077/17</t>
  </si>
  <si>
    <t>I_4089/17</t>
  </si>
  <si>
    <t>I_4140/17</t>
  </si>
  <si>
    <t>I_4505/18</t>
  </si>
  <si>
    <t>G_224/11</t>
  </si>
  <si>
    <t>G_136/08</t>
  </si>
  <si>
    <t>G_46/10</t>
  </si>
  <si>
    <t>I_5304/18</t>
  </si>
  <si>
    <t>I_4302/17</t>
  </si>
  <si>
    <t>I_5204/18</t>
  </si>
  <si>
    <t>I_5211/18</t>
  </si>
  <si>
    <t>G_2289/15</t>
  </si>
  <si>
    <t>I_5453/18</t>
  </si>
  <si>
    <t>G_3915/17</t>
  </si>
  <si>
    <t>I_5313/18</t>
  </si>
  <si>
    <t>I_5312/18</t>
  </si>
  <si>
    <t>I_4295/18</t>
  </si>
  <si>
    <t>I_5338/18</t>
  </si>
  <si>
    <t>I_5315/18</t>
  </si>
  <si>
    <t>I_5425/18</t>
  </si>
  <si>
    <t>I_5363/18</t>
  </si>
  <si>
    <t>I_5308/18</t>
  </si>
  <si>
    <t>I_4455/17</t>
  </si>
  <si>
    <t>G_2583/15</t>
  </si>
  <si>
    <t>I_4598/18</t>
  </si>
  <si>
    <t>I_5309/18</t>
  </si>
  <si>
    <t>I_5314/18</t>
  </si>
  <si>
    <t>I_ОД-56/18</t>
  </si>
  <si>
    <t>I_4476/18</t>
  </si>
  <si>
    <t>I_ОД-15/18</t>
  </si>
  <si>
    <t>I_ОД-21/18</t>
  </si>
  <si>
    <t>I_05-14-138</t>
  </si>
  <si>
    <t>I_4464/17</t>
  </si>
  <si>
    <t>I_5324/18</t>
  </si>
  <si>
    <t>G_3857/17</t>
  </si>
  <si>
    <t>I_5310/18</t>
  </si>
  <si>
    <t>I_5311/18</t>
  </si>
  <si>
    <t>I_4477/18</t>
  </si>
  <si>
    <t>I_4478/18</t>
  </si>
  <si>
    <t>I_4481/18</t>
  </si>
  <si>
    <t>I_5291/18</t>
  </si>
  <si>
    <t>I_5290/18</t>
  </si>
  <si>
    <t>I_5117/18</t>
  </si>
  <si>
    <t>I_5193/18</t>
  </si>
  <si>
    <t>I_5284/18</t>
  </si>
  <si>
    <t>I_5430/18</t>
  </si>
  <si>
    <t>G_3972/17</t>
  </si>
  <si>
    <t>I_4465/17</t>
  </si>
  <si>
    <t>I_5208/18(быв.ТЗ-05-09-81)</t>
  </si>
  <si>
    <t>I_4459/17</t>
  </si>
  <si>
    <t>I_5216/18</t>
  </si>
  <si>
    <t>I_4743/18</t>
  </si>
  <si>
    <t>I_5523/18</t>
  </si>
  <si>
    <t>E_132407-Р(863/14)</t>
  </si>
  <si>
    <t>F_143498(1420/14)</t>
  </si>
  <si>
    <t>I_1805881
(5254/18)</t>
  </si>
  <si>
    <t>E_143078-Р(1155/14)</t>
  </si>
  <si>
    <t>I_1616348(4260/17)</t>
  </si>
  <si>
    <t>I_1801949
(4733/18)</t>
  </si>
  <si>
    <t>E_131828-Р(770/14)</t>
  </si>
  <si>
    <t>G_131425(2972/15)</t>
  </si>
  <si>
    <t>F_143365-Р(1464/14)</t>
  </si>
  <si>
    <t>I_1704897
(4251/17)</t>
  </si>
  <si>
    <t>I_1712379(4454/17)</t>
  </si>
  <si>
    <t>G_153676(2729/15)</t>
  </si>
  <si>
    <t>I_1704109
(3929/17)</t>
  </si>
  <si>
    <t>E_131045-Р(806/14)</t>
  </si>
  <si>
    <t>I_1700656(4225/17)</t>
  </si>
  <si>
    <t>H_143295-Р(1347/14)</t>
  </si>
  <si>
    <t>E_143907-Р(1427/14)</t>
  </si>
  <si>
    <t>F_145837-Р(1645/15)</t>
  </si>
  <si>
    <t>E_130245-Р(603/13)</t>
  </si>
  <si>
    <t>E_142384-Р142389-Р
(1181/14)</t>
  </si>
  <si>
    <t>E_122455(1447/14)</t>
  </si>
  <si>
    <t>F_144258/Р/1/ЦА(1492/14)</t>
  </si>
  <si>
    <t>F_145116/Р/1/ЦА(1493/14)</t>
  </si>
  <si>
    <t>G_152171,1612107(2952/16)</t>
  </si>
  <si>
    <t>G_143586(2951/15)</t>
  </si>
  <si>
    <t>H_1714772
(4086/17)</t>
  </si>
  <si>
    <t>F_153362-Р(2486/15)</t>
  </si>
  <si>
    <t>I_1804735
(4728/18)</t>
  </si>
  <si>
    <t>F_144679(1534/15)</t>
  </si>
  <si>
    <t>F_150145-Р(1784/15)</t>
  </si>
  <si>
    <t>H_ТУ-1601816
ТЗ-05-15-152-1</t>
  </si>
  <si>
    <t>I_1717853
(ЦА-3/18)</t>
  </si>
  <si>
    <t>I_1716959
(ЦА-5/18)</t>
  </si>
  <si>
    <t>I_ТУ05-13-252
ТЗ05-13-103-2</t>
  </si>
  <si>
    <t>I_ТУ05-13-252
ТЗ05-13-103-3</t>
  </si>
  <si>
    <t>H_1601851
(ЦА-17/17)</t>
  </si>
  <si>
    <t>I_1701962
(ЦА-21/17)</t>
  </si>
  <si>
    <t>I_1601878
(ЦА-22/17)</t>
  </si>
  <si>
    <t>F_ТУкТЗ-02-15-147</t>
  </si>
  <si>
    <t>G_ТУкТЗ-05-13-171</t>
  </si>
  <si>
    <t>G_ТУкТЗ-04-14-276</t>
  </si>
  <si>
    <t>G_ТУкТЗ-04-15-35</t>
  </si>
  <si>
    <t>I_1615214
(4280/17)</t>
  </si>
  <si>
    <t>H_1710734
1710730
(4266/17)</t>
  </si>
  <si>
    <t>I_1613952
1613957
(4525/18)</t>
  </si>
  <si>
    <t>I_1800253
(4732/18)</t>
  </si>
  <si>
    <t>H_ТУ№12-2012/26-ПР
№10-2014/04-ПР
(3703/17)</t>
  </si>
  <si>
    <t>G_1613091-Р
(3701/16)</t>
  </si>
  <si>
    <t>I_1711905
(5192/18)</t>
  </si>
  <si>
    <t>E_133441(976/14)</t>
  </si>
  <si>
    <t>H_1702506
(3946/17)</t>
  </si>
  <si>
    <t>I_ТУ№31/17
(5215/18)</t>
  </si>
  <si>
    <t>I_1804200
(5383/18)</t>
  </si>
  <si>
    <t>I_ТУ№681/17
(5224/18)</t>
  </si>
  <si>
    <t>I_1805372
(5382/18)</t>
  </si>
  <si>
    <t>I_1705219
(4212/17)</t>
  </si>
  <si>
    <t>I_1712551
(4067/17)</t>
  </si>
  <si>
    <t>D_131485-Р(43/13)</t>
  </si>
  <si>
    <t>I_1717395
(4727/18)</t>
  </si>
  <si>
    <t>I_1610085
(3917/17)</t>
  </si>
  <si>
    <t>месяцев</t>
  </si>
  <si>
    <t>I_1710860
(4731/18)</t>
  </si>
  <si>
    <t>Идентификаторинвестиционногопроекта</t>
  </si>
  <si>
    <t>G_4029/17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</si>
  <si>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</si>
  <si>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</si>
  <si>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</si>
  <si>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</si>
  <si>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</si>
  <si>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</si>
  <si>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</si>
  <si>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</si>
  <si>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</si>
  <si>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</si>
  <si>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Реконструкция КТП-8, строительство ЛЭП-0,4кВ по адресу: Московская обл., Шатурский р-н., п. Северная Грива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</si>
  <si>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</si>
  <si>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Реконструкция ЦРП-40 по адресу: Московская обл., г. Протвино</t>
  </si>
  <si>
    <t>Реконструкция РП-10-2 по адресу: Московская обл., г. Серпухов, ул. Советская, д. 72 а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</si>
  <si>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</si>
  <si>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Реконструкция РУ-6 кВ ТП-226 по адресу: Московская область Люберецкий район, ул. Смирновская</t>
  </si>
  <si>
    <t>Реконструкция ТП-16Н по адресу: Московская область, г.Дзержинский, ул. Овиновка</t>
  </si>
  <si>
    <t>Реконструкция КТП-1625, ВЛ-0,4 кВ, строительство ВЛ-10 кВ, КТП по адресу: Рузский район, д. Григорово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</si>
  <si>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</si>
  <si>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Реконструкция ВЛ-6кВ «Л.633» по адресу: Московская область, г. Пушкино, м-н Мамонтовка, ул. Ленточка</t>
  </si>
  <si>
    <t>Реконструкция двух КЛ-10 кВ  направлением от ПС-692 ф.6 и ф.36 до РП-990 по адресу: Московская область, г.о. Балашиха, г. Реутов</t>
  </si>
  <si>
    <t>Городской округ Домодедово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</si>
  <si>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</si>
  <si>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</si>
  <si>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</si>
  <si>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</si>
  <si>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Реконструкция двух КЛ-0,4 кВ от ТП-162по адресу: Московская область, Ленинский район, г. Видное, ул. Советская, д. 32</t>
  </si>
  <si>
    <t>Строительство ВЛ-10 кВ от РП-3 до КТП-48 адресу: Московская обл, Шатура г.</t>
  </si>
  <si>
    <t>Строительство 2КТП в районе ЦРП-8 по адресу: Московская область Рошаль г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</si>
  <si>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</si>
  <si>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</si>
  <si>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по адресу: Московская область, г. Серпухов, ул. Театральная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</si>
  <si>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</si>
  <si>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</si>
  <si>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Строительство КЛ-0,4 кВ от ТП-134 до ВРУ д/сада №13 по адресу: Московская область, г. Клин, ул. Чернышевского, д. 5А</t>
  </si>
  <si>
    <t>Строительство КЛ-0,4 кВ от ТП-120 до ВРУ гимназии №2 по адресу: Московская область, г. Клин, ул. 60 лет Комсомола, д.5А</t>
  </si>
  <si>
    <t>Строительство КЛ-0,4 кВ от ТП-130 до ВРУ д/сада №4 по адресу: Московская область, г. Клин, ул. Ленина, д.21А</t>
  </si>
  <si>
    <t>Строительство КЛ-0,4 кВ от ТП-71 до ВРУ ЦТП-22 по адресу: Московская область, г. Клин, Ломоносовский пр-д</t>
  </si>
  <si>
    <t>Строительство ВЛ-0,4 кВ от ТП-46 до ВРУ ЦТП-21 по адресу: Московская область, Клинский район, п. Майданово</t>
  </si>
  <si>
    <t>Строительство ВЛ-0,4 кВ от ТП-19 до ВРУ школы №11 по адресу: Московская область, г. Клин, Талицкий проезд, д. 49</t>
  </si>
  <si>
    <t>Установка реклоузера по адресу: Московская область, Клинский район, п. Решетниково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</si>
  <si>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</si>
  <si>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Установка реклоузера по адресу: Московская область, Талдомский район, д. Сорокино</t>
  </si>
  <si>
    <t>Строительство ТП, ЛЭП-6 кВ и ЛЭП-0,4 кВ по адресу: Московская область, г.о. Мытищи, г. Мытищи, мкр. 36, 36а, 37</t>
  </si>
  <si>
    <t>Строительство ТП взамен ТП-510773 по адресу: Московская обл, Одинцовский р-н, Никонорово х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</si>
  <si>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</si>
  <si>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Строительство ТП и КЛ-6 кВ по адресу: Московская область, Красногорский район, д. Михалково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</si>
  <si>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</si>
  <si>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Строительство РТП 6/0.4 кВ в районе ФП-5 по адресу: Московская область, г. Воскресенск, ул. Суворова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</si>
  <si>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</si>
  <si>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</si>
  <si>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</si>
  <si>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</si>
  <si>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Строительство ЛЭП-0,4кВ от РП-73 по адресу: 140502, Московская обл., Луховицкий р-н, г. Луховицы, ул. Пушкина, уч. №170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</si>
  <si>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</si>
  <si>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Строительство ЛЭП-0,4кВ по адресу: 142200, Московская область, г. Серпухов, ул. Фирсова, д. № 6</t>
  </si>
  <si>
    <t>Приобретение электрозарядных станций</t>
  </si>
  <si>
    <t>I_4216/17</t>
  </si>
  <si>
    <t>I_5576/18</t>
  </si>
  <si>
    <t>I_5554/18</t>
  </si>
  <si>
    <t>I_5532/18</t>
  </si>
  <si>
    <t>I_4614/18</t>
  </si>
  <si>
    <t>I_4613/18</t>
  </si>
  <si>
    <t>I_5433/18</t>
  </si>
  <si>
    <t>I_4299/17</t>
  </si>
  <si>
    <t>I_4746/18</t>
  </si>
  <si>
    <t>G_1563/15</t>
  </si>
  <si>
    <t>I_5213/18</t>
  </si>
  <si>
    <t>G_2208/15</t>
  </si>
  <si>
    <t>I_5257/18</t>
  </si>
  <si>
    <t>I_5207/18</t>
  </si>
  <si>
    <t>I_5212/18</t>
  </si>
  <si>
    <t>I_5540/18</t>
  </si>
  <si>
    <t>I_5382/18</t>
  </si>
  <si>
    <t>I_С-П-491/18</t>
  </si>
  <si>
    <t>I_4747/18</t>
  </si>
  <si>
    <t>I_4980/18</t>
  </si>
  <si>
    <t>I_4255/17</t>
  </si>
  <si>
    <t>I_5307/18</t>
  </si>
  <si>
    <t>I_4714/18</t>
  </si>
  <si>
    <t>I_5524/18</t>
  </si>
  <si>
    <t>I_4078/17</t>
  </si>
  <si>
    <t>G_1766/15</t>
  </si>
  <si>
    <t>G_1765/15</t>
  </si>
  <si>
    <t>G_1764/15</t>
  </si>
  <si>
    <t>G_1763/15</t>
  </si>
  <si>
    <t>G_1762/15</t>
  </si>
  <si>
    <t>G_1761/15</t>
  </si>
  <si>
    <t>G_1760/15</t>
  </si>
  <si>
    <t>G_1759/15</t>
  </si>
  <si>
    <t>I_4903/18</t>
  </si>
  <si>
    <t>G_40/13</t>
  </si>
  <si>
    <t>I_4902/18</t>
  </si>
  <si>
    <t>I_4739/18</t>
  </si>
  <si>
    <t>I_ОД-86/18</t>
  </si>
  <si>
    <t>I_5476/18</t>
  </si>
  <si>
    <t>I_4729/18</t>
  </si>
  <si>
    <t>G_2814/15</t>
  </si>
  <si>
    <t>G_210/12</t>
  </si>
  <si>
    <t>I_3928/17</t>
  </si>
  <si>
    <t>J_5844/19</t>
  </si>
  <si>
    <t>I_4047/17</t>
  </si>
  <si>
    <t>J_1816704(5575/18)</t>
  </si>
  <si>
    <t>I_1717308
(5384/18)</t>
  </si>
  <si>
    <t>I_1803119
(5025/18)</t>
  </si>
  <si>
    <t>I_1707635
(4039/17)</t>
  </si>
  <si>
    <t>I_1817121
1817143
1817341
(5540/18)</t>
  </si>
  <si>
    <t>I_1617629
(3908/17)</t>
  </si>
  <si>
    <t>активов к бухгалтерскому учету в год 2019</t>
  </si>
  <si>
    <t>План,мва</t>
  </si>
  <si>
    <t xml:space="preserve"> 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сетям, МВА
</t>
  </si>
  <si>
    <t>показатель увеличения мощности силовых (авто-) трансформаторов на подстанциях в рамках осуществления технологического присоединения к электрическим сетям, МВА</t>
  </si>
  <si>
    <t>показатель увеличения протяженности линий электропередачи, не связанного с осуществлением технологического присоединения к электрическим сетям, км</t>
  </si>
  <si>
    <t xml:space="preserve">показатель увеличения протяженности линий электропередачи в рамках осуществления технологического присоединения к электрическим сетям, км 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</si>
  <si>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</si>
  <si>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Реконструкция ТП-211 по адресу: 142672, Московская обл., Орехово-Зуевский р-н, г. Ликино-Дулево, ул. Октябрьская, д № 55 (1 Этап)</t>
  </si>
  <si>
    <t>Реконструкция ТП-301 по адресу: 142620, Московская обл., Орехово-Зуевский р-н, г. Куровское, Восточный проезд</t>
  </si>
  <si>
    <t>Реконструкция ТП-335 по адресу: Московская область, г.о. Электрогорск, ул. Советская, д. 40</t>
  </si>
  <si>
    <t>Реконструкция ТП-321 по адресу: Московская область, г.о. Электрогорск, ул. Ленина, д. 36а</t>
  </si>
  <si>
    <t>Реконструкция ТП-306 по адресу: 142506, Московская обл., Павлово-Посадский р-н, г. Павловский Посад, ул. 1 Мая</t>
  </si>
  <si>
    <t>Реконструкция административного здания по адресу: Московская область, г. Павловский Посад, пер. Интернациональный, д. 26</t>
  </si>
  <si>
    <t>Реконструкция ТП-85 по адресу: Московская область, г. Павловский Посад, ул. Карла Маркса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</si>
  <si>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</si>
  <si>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</si>
  <si>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</si>
  <si>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</si>
  <si>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</si>
  <si>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</si>
  <si>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Реконструкция ВЛ-0,4 кВ от ТП-125 по адресу: Московская область, г. Кашира-2</t>
  </si>
  <si>
    <t>Реконструкция ТП-85 по адресу: 142900, Московская обл., г. Кашира, Каширский проспект, д.№3</t>
  </si>
  <si>
    <t>Реконструкция  КЛ-6 кВ направлением РП-ЧЗЭМ-ТП567 по адресу: 142300, Московская область, г. Чехов, ул. Гагарина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</si>
  <si>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</si>
  <si>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</si>
  <si>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Реконструкция КЛ-6 кВ от ПС-382 «Венюково» ПАО «МОЭСК». Реконструкция ТП-539 по адресу: Московская область, г. Чехов  (1 Этап)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</si>
  <si>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</si>
  <si>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Реконструкция ВЛ-0,4кВ от РП-71 по адресу: Московская обл., Чеховский р-н., с. Мещерское</t>
  </si>
  <si>
    <t>Строительство двух КТП, КЛ-6 кВ, ЛЭП-0,4 кВ по адресу: 142300, Московская обл, г.о. Чехов, Верхнее Зачатье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</si>
  <si>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</si>
  <si>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Реконструкция РУ-0,4кВ РП-24 по адресу: 142290, Московская область, г. Пущино, микрорайон «Г», в районе жилого дома №3</t>
  </si>
  <si>
    <t>Реконструкция РУ-0,4кВ ТП-302 по адресу: 142290, Московская область, г. Пущино, микрорайон «В», в районе жилого дома №14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</si>
  <si>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</si>
  <si>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Реконструкция ТП-223. Строительство ЛЭП-0,4 кВ от ТП-223 по адресу: Московская обл., Серпухов г, Химиков ул, рядом с д. 1 (2  этап)</t>
  </si>
  <si>
    <t>Реконструкция  РУ-0,4 кВ ТП 255   по адресу: Московская область, п. Малаховка, ул. Калинина, у д. 29/3</t>
  </si>
  <si>
    <t>Реконструкция ВЛ-0,4 кВ от ТП-591 по адресу: Московская область, Люберецкий район,                ст. Овражки, СНТ "Березка"</t>
  </si>
  <si>
    <t>Реконструкция РУ-0,4 кВ по адресу: г.Дзержинский, ул. Дзержинская</t>
  </si>
  <si>
    <t>Реконструкция ТП-16н по адресу: Московская обл., г. Дзержинский, ул. Овиновка, д. №29 б</t>
  </si>
  <si>
    <t>Реконструкция ТП-23 по адресу: 140090, Московская обл., г. Дзержинский, ул. Дзержинская, д. № 16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</si>
  <si>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</si>
  <si>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</si>
  <si>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</si>
  <si>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</si>
  <si>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</si>
  <si>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</si>
  <si>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</si>
  <si>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</si>
  <si>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</si>
  <si>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</si>
  <si>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</si>
  <si>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Реконструкция воздушного перехода ВЛ-6 кВ по адресу: Московская область, Талдомский р-н, д.Полуденовка</t>
  </si>
  <si>
    <t>Реконструкция ТП-24 по адресу: Московская обл., Красногорский р-н, пгт. Нахабино, ул. Институтская, д. № 11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</si>
  <si>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</si>
  <si>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</si>
  <si>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Реконструкция ТП-11450 по адресу: 143408, Московская обл., Красногорский р-н, г. Красногорск, ул. Крайняя</t>
  </si>
  <si>
    <t>Реконструкция ТП-219232 по адресу: Московская область, Красногорский район, д. Ивановское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</si>
  <si>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</si>
  <si>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</si>
  <si>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</si>
  <si>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 xml:space="preserve">Реконструкция РУ-6 кВ ТП-165 по адресу: Московская область, п. Нахабино, ул. 40 лет Октября </t>
  </si>
  <si>
    <t>Реконструкция ТП-316 по адресу: Московская обл., Истринский р-н, г. Истра, ул. Урицкого, д. № 4</t>
  </si>
  <si>
    <t xml:space="preserve">Реконструкция РУ-6 кВ ТП-54 по адресу: Московская область, Истринский р-н,  п. Снегири </t>
  </si>
  <si>
    <t xml:space="preserve">Реконструкция ТП-2/302 по адресу: Московская область, Истринский р-н, п. Глебовский </t>
  </si>
  <si>
    <t xml:space="preserve">Реконструкция РУ-10 кВ ТП-764 по адресу: Московская область, г. Истра, ул. Ленина </t>
  </si>
  <si>
    <t>Реконструкция ТП-111 по адресу: Московская область, Истринский р-н, г. Дедовск, ул. Энергетиков</t>
  </si>
  <si>
    <t>Реконструкция  КЛ-6 кВ ТП-168 – ТП-169 по адресу: Московская область, Истринский р-н, г. Дедовск, ул. Красный Октябрь</t>
  </si>
  <si>
    <t>Реконструкция КЛ-6 кВ ТП-168 – ТП-176 по адресу: Московская область, Истринский р-н, г. Дедовск, ул. Красный Октябрь</t>
  </si>
  <si>
    <t>Реконструкция КЛ-6 кВ ТП-176 – ТП-21 по адресу: Московская область, Истринский р-н, г. Дедовск, ул. Ударная, ул. Красный Октябрь</t>
  </si>
  <si>
    <t>Реконструкция КЛ-6 кВ РТП-174 – ТП-21 по адресу: Московская область, Истринский р-н, г. Дедовск, ул. Ударная, ул. Больничная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</si>
  <si>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</si>
  <si>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>Реконструкция ВЛ-0,4кВ по адресу: 141201, Московская обл., Пушкинский р-н., г. Пушкино, мкр. Междуречье</t>
  </si>
  <si>
    <t>Реконструкция ТП-1262 по адресу: Московская область, г. Пушкино, м-н Клязьма, ул. Аксаковская</t>
  </si>
  <si>
    <t>Реконструкция РУ-6 кВ ТП-1317 по адресу: Московская область, Пушкинский район, г. Пушкино, мкр. Дзержинец</t>
  </si>
  <si>
    <t>Реконструкция ВЛ-10 кВ «Л.216» по адресу: Московская область, г. Красноармейск</t>
  </si>
  <si>
    <t>Реконструкция РУ-6 кВ ТП-1088 по адресу: Московская область, Пушкинский район, г. Пушкино, ул. Лесная, д. 67</t>
  </si>
  <si>
    <t>Реконструкция ТП-1010 по адресу: 141202, Московская обл., Пушкинский р-н, г. Пушкино</t>
  </si>
  <si>
    <t>Реконструкция ТП-1132 по адресу: Московская обл., Пушкинский р-н, г. Пушкино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</si>
  <si>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</si>
  <si>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Реконструкция ТП-574 по адресу: 141031, Московская обл., г.о. Мытищи, д. Высоково</t>
  </si>
  <si>
    <t>Реконструкция ТП-389 по адресу: Московская обл., г. Мытищи, мкр. 6, 14</t>
  </si>
  <si>
    <t>Реконструкция ТП-149 по адресу: 143966, Московская область, г. Реутов, ул. Строителей, д.11</t>
  </si>
  <si>
    <t>Реконструкция РУ-6 кВ ТП-839 по адресу: г. Балашиха, мкр. Салтыковка, ул. Садовая</t>
  </si>
  <si>
    <t>Реконструкция ТП-921 по адресу: 143930, Московская обл., г. Балашиха, мкр. Салтыковка,ул. Окольная, д. № 3А</t>
  </si>
  <si>
    <t>Реконструкция ТП-586 по адресу: Московская обл., Балашихинский р-н, д. Павлино</t>
  </si>
  <si>
    <t>Реконструкция ВЛ-6 кВ направлением РП-30–КТП-821
по адресу: Московская область, г.о. Балашиха, мкр. Салтыковка</t>
  </si>
  <si>
    <t>Реконструкция ВЛ-6 кВ направлением РП-930–ТП-941–ТП-942 по адресу: Московская область, г.о. Балашиха, мкр. Салтыковка</t>
  </si>
  <si>
    <t>Реконструкция РП-30 по адресу: Московская область, г.Балашиха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</si>
  <si>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</si>
  <si>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</si>
  <si>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Реконструкция КЛ-6 кВ от ТП-34 до КТП-29 по адресу: Московская область, г.о. Лосино-Петровский, ул. Почтовый проезд – ул. Садовая</t>
  </si>
  <si>
    <t>Реконструкция ТП-61 по адресу: 141150, Московская обл., г. Лосино-Петровский, ул. Дачная, уч. №7А</t>
  </si>
  <si>
    <t>Реконструкция ТП-433 по адресу: Московская область, г.Фрязино, ул. Полевая</t>
  </si>
  <si>
    <t>Реконструкция ТП-160115 по адресу: Московская область, г. Звенигород, В. Посад</t>
  </si>
  <si>
    <t>Реконструкция РП-4 по адресу: Московская область, Раменский р-н, с.п. Гжельское, с. Речицы</t>
  </si>
  <si>
    <t>Реконструкция РТП-18 по адресу: Московская область, Раменский р-н, с.п. Новохаритоновское, с. Карпово</t>
  </si>
  <si>
    <t>Реконструкция РТП-29 по адресу: Московская область, Раменский р-н, г.п. Кратово, с. Игумново</t>
  </si>
  <si>
    <t>Реконструкция РТП-28 по адресу: Московская область, Раменский р-н, пос. Удельная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</si>
  <si>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</si>
  <si>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Реконструкция РУ-6 кВ ТП-27 по адресу: Московская обл., г. Воскресенск, ул. Химиков</t>
  </si>
  <si>
    <t>Реконструкция ТП-199 по адресу: 140200, Московская обл., Воскресенский р-н, г. Воскресенск, ул. Суворова, д. №7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</si>
  <si>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</si>
  <si>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Реконструкция 2КЛ-10 кВ от ТП-5 до КТП-63 по адресу: Московская обл., Домодедово г.о., мкр. Авиационный</t>
  </si>
  <si>
    <t>Реконструкция ВЛ 10 кВ отп. от ф.5 с п/ст 233 от оп.55 до оп70 (инв. №10002672) по адресу: Московская обл., г.Домодедово, д. Благое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</si>
  <si>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</si>
  <si>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</si>
  <si>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</si>
  <si>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</si>
  <si>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</si>
  <si>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Реконструкция ЛЭП-0,4кВ по адресу: Московская обл., г. Коломна, ул. Ларцевы Поляны, д. № 6</t>
  </si>
  <si>
    <t>Реконструкция ТП-1390 по адресу: 141284, Московская область, г. Ивантеевка, ул. Богданова</t>
  </si>
  <si>
    <t>Реконструкция ТП-1381 по адресу: 141282, Московская обл., г. Ивантеевка, ул. Толмачева, д. № 27</t>
  </si>
  <si>
    <t>Реконструкция РТП-15. Строительство РП и ЛЭП-6 кВ
по адресу: Московская область, г. Химки, вблизи д. Кирилловка (1 этап)</t>
  </si>
  <si>
    <t>Реконструкция ТП-398 по адресу: Московская обл., г. Химки, мкр. Сходня, Юбилейный проезд</t>
  </si>
  <si>
    <t>Реконструкция РП-51064 по адресу: Московская обл., г. Одинцово, ул. Маршала Бирюзова</t>
  </si>
  <si>
    <t>Реконструкция ТП-560640 по адресу: Московская область, г. Одинцово, ул. Глазынина</t>
  </si>
  <si>
    <t>Реконструкция ТП-414112 по адресу: Московская обл., Одинцовский р-н, д. Осоргино</t>
  </si>
  <si>
    <t>Реконструкция ТП-410416 по адресу: Московская область, г. Одинцово, Западная промзона</t>
  </si>
  <si>
    <t>Реконструкция РТП-51050 по адресу: Московская область, г. Одинцово, д. Мамоново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</si>
  <si>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</si>
  <si>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</si>
  <si>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>Реконструкция РТП-51004 по адресу: Московская обл, Одинцовский г.о., пос. Переделкино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</si>
  <si>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</si>
  <si>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</si>
  <si>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</si>
  <si>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</si>
  <si>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</si>
  <si>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Реконструкция ВЛ-0,4 кВ по адресу: Московская обл, Одинцовский р-н, Жаворонковская п/а, Жаворонки с, Советская 3-я ул</t>
  </si>
  <si>
    <t>Реконструкция ЛЭП-0,4 кВ от РУ-0,4 кВ ТП-210816 по адресу: Московская обл., Одинцовский р-н, Малые Вяземы д., Северная ул.</t>
  </si>
  <si>
    <t>Реконструкция РУ-0,4 кВ ТП-510526 по адресу: Московская обл, Одинцовский р-н, Одинцово г, Можайское шоссе</t>
  </si>
  <si>
    <t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</si>
  <si>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</si>
  <si>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</si>
  <si>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Реконструкция ЦРП-10 по адресу: 141552, Московская обл., Солнечногорский р-н, р. п. Ржавки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</si>
  <si>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</si>
  <si>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>Реконструкция КТП-85 по адресу: Московская обл., Щелковский р-н, г. Щелково, Еловый пр-д, д № 12А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</si>
  <si>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</si>
  <si>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</si>
  <si>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>Реконструкция ТП-46 по адресу: 141150, Московская обл., Щелковский р-н, рп. Монино</t>
  </si>
  <si>
    <t>Реконструкция ТП-103 для электроснабжения энергопринимающих устройств заявителя по адресу: Московская обл., г. Дубна</t>
  </si>
  <si>
    <t>Реконструкция МТП-113 по адресу: Московская область, г. Ступино, ул. Малоовражная</t>
  </si>
  <si>
    <t>Реконструкция ВЛ 10 кВ Р-253 - КТП-999 по адресу: Московская обл., Ступинский р-н, с. Хатунь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</si>
  <si>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</si>
  <si>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</si>
  <si>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Реконструкция КЛ-10 кВ направлением ТП-62-ТП-141 по адресу: Московская область, г. Подольск, ул. Пионерская, ул. Школьная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</si>
  <si>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</si>
  <si>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Реконструкция 2КЛ-0,4кВ по адресу: 142101, Московская обл., г. Подольск, ул. Большая Серпуховская, дом № 20/1</t>
  </si>
  <si>
    <t>Реконструкция ЛЭП-0,4кВ по адресу: 142111, Московская обл., г. Подольск, пр-кт Юных Ленинцев, д. 40</t>
  </si>
  <si>
    <t>Реконструкция ТП-543 по адресу: Московская обл., г. Подольск, ул. Плещеевская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</si>
  <si>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</si>
  <si>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</si>
  <si>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</si>
  <si>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</si>
  <si>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Реконструкция КЛ-6 кВ от ТП-144 до ТП-15 по адресу: Московская обл, г.Сергиев Посад</t>
  </si>
  <si>
    <t>Реконструкция КЛ-6 кВ от ТП-144 до ТП-109 по адресу: Московская обл, г.Сергиев Посад</t>
  </si>
  <si>
    <t>Реконструкция ТП-144 по адресу: Московская область, г. Сергиев Посад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</si>
  <si>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</si>
  <si>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Реконструкция ВЛ 6 кВ ТП208-ТП135-ТП159 по адресу: г. Сергиев Посад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</si>
  <si>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</si>
  <si>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</si>
  <si>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</si>
  <si>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</si>
  <si>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Реконструкция ТП-482 по адресу: Московская обл., Сергиево-Посадский р-н, Глинково с, Коршуниха ул, участок №  62</t>
  </si>
  <si>
    <t>Реконструкция 2КЛ-0,4 кВ от ТП-6002 по адресу: Московская обл, Сергиево-Посадский р-н, 
г. Хотьково, ул. Калинина, д. 2</t>
  </si>
  <si>
    <t>Реконструкция ТП-603 по адресу: Московская область, Сергиево-Посадский район, г. Сергиев Посад, ул.Вифанская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</si>
  <si>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</si>
  <si>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</si>
  <si>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Реконструкция КТП-27 по адресу: Московская обл., Ленинский р-он, пос. Володарского, уч. В-1/7</t>
  </si>
  <si>
    <t>РеконструкцияТП-118по адресу: Московская область, 
Ленинский район, г. Видное, ул. Гаевского, вблизи д. 12а</t>
  </si>
  <si>
    <t>Реконструкция ТП-413 по адресу: Московская область, Ленинский район, г. Видное, ул. Лемешко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</si>
  <si>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</si>
  <si>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</si>
  <si>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Строительство КТП в районе ТП-11 по адресу: Московская область, Орехово-Зуевский район, п. Новый Снопок, ул. Садовая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</si>
  <si>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</si>
  <si>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</si>
  <si>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</si>
  <si>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</si>
  <si>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Строительство ВЛ-0,4 кВ от ТП-46 до ВРУ КНС по адресу: Московская область, Орехово-Зуевский р-н, д. Губино, ул. Ленина</t>
  </si>
  <si>
    <t>Строительство ВЛ-0.4 кВ от ТП-46 до ВРУ больницы по адресу: Московская область, Орехово-Зуевский р-н, д. Губино, ул. Ленина</t>
  </si>
  <si>
    <t>Установка реклоузера по адресу:Московская область, Орехово-Зуевский район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</si>
  <si>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</si>
  <si>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</si>
  <si>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>Строительство КТП, ЛЭП-6 кВ по адресу: Московская обл, Электрогорск го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</si>
  <si>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</si>
  <si>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Строительство КТП в районе ГКТП-103 по адресу: Московская область, г. Павловский Посад, пер. Ленинградский</t>
  </si>
  <si>
    <t>Строительство КТП в районе МП-104 по адресу: Московская область, Павлово-Посадский район, пос. Большие Дворы, ул. Ленина</t>
  </si>
  <si>
    <t>Строительство КТП в районе МП-122 по адресу: Московская область, г. Павловский Посад, ул. Московская</t>
  </si>
  <si>
    <t>Строительство КТП в районе ГКТП-47 по адресу: Московская область, г. Павловский Посад, ул. Красный текстильщик</t>
  </si>
  <si>
    <t>Строительство КТП в районе ГКТП-144 по адресу: Московская область, Павлово-Посадский район, д. Ковригино</t>
  </si>
  <si>
    <t>Строительство КТП в районе ГКТП-63 по адресу: Московская область, Павлово-Посадский район, д. Ковригино</t>
  </si>
  <si>
    <t>Строительство КЛ-0,4 кВ от ТП-134 до ВРУ дома по адресу: Московская область г.Павловский Посад, ул. 1 Мая, д.40</t>
  </si>
  <si>
    <t>Строительство КЛ-0,4 кВ от ТП-80 до ВРУ дома по адресу: Московская область, г. Павловский Посад, ул. Южная, д.30</t>
  </si>
  <si>
    <t>Строительство КЛ-0,4 кВ от ТП-86 до ВРУ дома по адресу: Московская область, г. Павловский Посад, ул. Южная, д. 31</t>
  </si>
  <si>
    <t>Строительство КЛ-0,4 кВ от ТП-30 до ВРУ дома по адресу: Московская область, г. Павловский Посад, ул. Кирова, д. 60 подъезд 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</si>
  <si>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</si>
  <si>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Строительство КЛ-0,4 кВ от ТП-86 до ВРУ дома по адресу: Московская область, г. Павловский Посад, ул. Южная, д. 34</t>
  </si>
  <si>
    <t>Строительство КЛ-0,4 кВ от ТП-86 до ВРУ дома по адресу: Московская область, г. Павловский Посад, ул. Южная, д. 35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</si>
  <si>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</si>
  <si>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Строительство РП-10 кВ по адресу: Московская область, г. Павловский Посад</t>
  </si>
  <si>
    <t>Установка реклоузеров по адресу: Московская область, г.о. Павловский Посад</t>
  </si>
  <si>
    <t>Строительство КТП, ВЛ-10кВ по адресу: Московская область Рабочий поселок г. Шатура, ул. Ленина</t>
  </si>
  <si>
    <t>Строительство КТП, ВЛ-10 кВ по адресу: Московская область Рабочий поселок г.Шатура, ул.Октябрьская</t>
  </si>
  <si>
    <t>Строительство ВЛ-10кВ от ВЛ-10кВ направлением ТП-1-ТП-3 до пр.КТП-2146-15 по адресу: Московская область п. Осаново, ул. Школьная</t>
  </si>
  <si>
    <t>Строительство КТП в районе ТП-10 по адресу: Московская область г.о. Рошаль, ул. Лесная</t>
  </si>
  <si>
    <t>Строительство КТП в районе ТП-33 по адресу: Московская область г.о. Рошаль, ул. Садовая</t>
  </si>
  <si>
    <t>Строительство КТП в районе ТП-38 по адресу: г. Рошаль, ул. Окт. Революции, 16</t>
  </si>
  <si>
    <t>Строительство ВЛ-6 кВ от новой ТП-20  до существующей ТП-21 по адресу: г.о.  Рошаль, ул. 1 Первомайская, ул. Лесхозная</t>
  </si>
  <si>
    <t>Строительство гражданского бокса на территории базы Филиала по адресу: Московская область, г.о. Рошаль</t>
  </si>
  <si>
    <t>Строительство КТП в районе КТП-64 по адресу: Московская область, Луховицкий р-н, г. Луховицы, ул. Огородная</t>
  </si>
  <si>
    <t>Строительство КТП в районе КТП-38 по адресу: Московская область, г.Кашира</t>
  </si>
  <si>
    <t>Строительство КТП, КЛ-6 кВ по адресу: Московская обл., г. Кашира, ул. Стрелецкая</t>
  </si>
  <si>
    <t>Строительство КТП в районе ТП-56 по адресу: Московская область, г.Озеры,ул. Ленина</t>
  </si>
  <si>
    <t>Строительство КТП в районе ТП-86 по адресу: Московская область, г. Озеры,ул. 26-го Июня</t>
  </si>
  <si>
    <t>Строительство КТП, КЛ-10кВ по адресу: Московская область, Озерский р-н., г. Озеры, ул. Весенняя</t>
  </si>
  <si>
    <t>Зарайский муниципальный район</t>
  </si>
  <si>
    <t>Строительство КТП в районе КТП-322 по адресу: 140600, Московская область, Зарайский район, НСТ «Офсетчик»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</si>
  <si>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</si>
  <si>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Строительство ТП, КЛ-10 кВ. Реконструкция ВЛ-0,4 кВ по адресу: Московская область, г. Чехов, ул. Осенняя</t>
  </si>
  <si>
    <t>Строительство ТП, ЛЭП-6 кВ по адресу: Московская область, Чеховский район, п. Любучаны</t>
  </si>
  <si>
    <t>Строительство КЛ-0,4 кВ от РП-24 до ВРУ жилого дома по адресу: 142290, г.Пущино м-рн «Г» д.2</t>
  </si>
  <si>
    <t>Строительство КЛ-0,4 кВ от РП-24 до ВРУ жилого дома по адресу: 142290, г.Пущино м-рн «Г» д.3</t>
  </si>
  <si>
    <t>Строительство КЛ-0,4 кВ от РП-24 до ВРУ жилого дома по адресу: 142290, г.Пущино м-рн «Г» д.4</t>
  </si>
  <si>
    <t>Строительство КЛ-0,4 кВ от РП-24 до ВРУ жилого дома по адресу: 142290, г.Пущино м-рн «Г» д.5</t>
  </si>
  <si>
    <t>Строительство КЛ-0,4 кВ от РП-24 до ВРУ жилого дома по адресу: 142290, г.Пущино м-рн «Г» д.6</t>
  </si>
  <si>
    <t>Строительство КЛ-0,4 кВ от РП-24 до ВРУ жилого дома по адресу: 142290, г.Пущино м-рн «Г» д.11</t>
  </si>
  <si>
    <t>Строительство КЛ-0,4 кВ от РП-24 до ВРУ жилого дома по адресу: 142290, г.Пущино м-рн «Г» д.12</t>
  </si>
  <si>
    <t>Строительство КЛ-0,4 кВ от РП-24 до ВРУ жилого дома по адресу: 142290, г.Пущино м-рн «Г» д.13</t>
  </si>
  <si>
    <t>Строительство КЛ-0,4 кВ от ТП-302 до ВРУ жилого дома по адресу: 142290, Московская область, г.Пущино м-рн 'В' д.10</t>
  </si>
  <si>
    <t>Строительство КЛ-0,4 кВ от ТП-302 до ВРУ жилого дома по адресу: 142290, Московская область, г.Пущино м-рн 'В' д.11</t>
  </si>
  <si>
    <t>Строительство КЛ-0,4 кВ от ТП-302 до ВРУ жилого дома по адресу: 142290, Московская область, г.Пущино м-рн 'В' д.12</t>
  </si>
  <si>
    <t>Строительство КЛ-0,4 кВ от ТП-302 до ВРУ жилого дома по адресу: 142290, Московская область, г.Пущино м-рн 'В' д.13</t>
  </si>
  <si>
    <t>Строительство КЛ-0,4 кВ от ТП-302 до ВРУ жилого дома по адресу: 142290, Московская область, г.Пущино м-рн 'В' д.14</t>
  </si>
  <si>
    <t>Строительство КЛ-0,4 кВ от ТП-302 до ВРУ жилого дома по адресу: 142290, Московская область, г.Пущино м-рн 'В' д.15</t>
  </si>
  <si>
    <t>Строительство КЛ-0,4 кВ от ТП-317 до ВРУ жилого дома по адресу:142290, г.Пущино м-рн «В» д.21</t>
  </si>
  <si>
    <t>Строительство КЛ-0,4 кВ от ТП-317 до ВРУ жилого дома по адресу:142290, г.Пущино м-рн «В» д.22</t>
  </si>
  <si>
    <t>Строительство КЛ-0,4 кВ от ТП-317 до ВРУ жилого дома по адресу:142290, г.Пущино м-рн «В» д.23</t>
  </si>
  <si>
    <t>Строительство КЛ-0,4 кВ от ТП-317 до ВРУ жилого дома по адресу:142290, г.Пущино м-рн «В» д.24</t>
  </si>
  <si>
    <t>Строительство КЛ-0,4 кВ от ТП-317 до ВРУ жилого дома по адресу:142290, г.Пущино м-рн «В» д.25</t>
  </si>
  <si>
    <t>Строительство КЛ-0,4 кВ от ТП-317 до ВРУ жилого дома по адресу:142290, г.Пущино м-рн «В» д.26</t>
  </si>
  <si>
    <t>Строительство КЛ-0,4 кВ от ТП-317 до ВРУ жилого дома по адресу: 142290, г.Пущино м-рн «В» д.27</t>
  </si>
  <si>
    <t>Строительство КЛ-0,4 кВ от ТП-317 до ВРУ жилого дома по адресу:142290, г.Пущино м-рн «В» д.28</t>
  </si>
  <si>
    <t>Строительство ТП взамен ТП-137 по адресу: Московская область, г. Серпухов, Большой Высоцкий переулок, зд.№31а</t>
  </si>
  <si>
    <t>Строительство реклоузера и ПКУ по адресу: Московская область, Серпуховский район, д. Тульчино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</si>
  <si>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</si>
  <si>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Строительство КТП в районе КТП-256 по адресу:  Московская область, Люберецкий р-н, п. Томилино, ул. Речная</t>
  </si>
  <si>
    <t>Строительство 2 КЛ-6 кВ направлением ТП-29 – ТП-40Н по адресу: 140090, Московская область г.Дзержинский, ул. Дзержинская</t>
  </si>
  <si>
    <t>Строительство 2 КЛ-0,4 кВ от ТП-4Д до ВРУ дома по адресу: 140093, Московская область г.Дзержинский, ул.Лесная, д.14</t>
  </si>
  <si>
    <t>Строительство 3КЛ-0,4 кВ от ТП-8 до ВРУ домов по адресам: 140093, Московская область г.Дзержинский, ул.Лермонтова, д.14,15</t>
  </si>
  <si>
    <t>Строительство 2КЛ-0,4 кВ от ТП-23 до ВРУ домов по адресам: 140090, Московская область г.Дзержинский, пл.Св. Николая, д.6,6а</t>
  </si>
  <si>
    <t>Строительство КЛ-0,4 кВ от ТП-58 до ВРУ ВЗУ-3 скв.3 по адресу: 140093, Московская область г.Дзержинский, ул. Дзержинская</t>
  </si>
  <si>
    <t>Строительство КЛ-6 кВ направлением ТП-58 – КТП-7 по адресу: 140090, Московская область г.Дзержинский, ул. Дзержинская</t>
  </si>
  <si>
    <t>Строительство КЛ-0,4 кВ от ТП-4Н до ВРУ дома по адресу: 140053, Московская область г.Котельники, мкр. Силикат д. 17</t>
  </si>
  <si>
    <t>Строительство КЛ-0,4 кВ от ТП-28(ПАО «МОЭСК») до ВРУ дома по адресу: 140055, Московская область г.Котельники, мкр.Белая дача д. 52</t>
  </si>
  <si>
    <t>Перевод нагрузок на ТП-2Н по адресу: 140053, Московская область г.Котельники, мкр. Силикат</t>
  </si>
  <si>
    <t>Строительство КЛ-0,4 кВ от ТП-7 до ж/дома по ул.Бондарева д.2, по адресу: г.Дзержинский</t>
  </si>
  <si>
    <t>Строительство 2 КЛ-0,4 кВ от ТП-2Н до ВРУ ДК «Силикат» по адресу: 140053, Московская область, г.Котельники, мкр. Силикат д. 32</t>
  </si>
  <si>
    <t>Строительство КЛ-0,4 кВ от ТП-4«Рейс» до ВРУ ВЗУ-4 по адресу: 140093, Московская область, г.Дзержинский, ул. Карьер ЗИЛ</t>
  </si>
  <si>
    <t>Строительство КЛ-0,4 кВ от ТП-28 до ВРУ ЦТП-4 по адресу: 140090, Московская область, г.Дзержинский, ул. Спортивная</t>
  </si>
  <si>
    <t>Строительство КЛ-0,4 кВ от ТП-2Н до ВРУ домов по адресам: 140053, Московская область, г.Котельники, мкр. Силикат д. 23, 25</t>
  </si>
  <si>
    <t>Строительство КЛ-0,4 кВ от ТП-4Н до ВРУ дома по адресу: 140053, Московская область, г.Котельники, мкр. Силикат д. 7</t>
  </si>
  <si>
    <t>Строительство КЛ-0,4 кВ от ТП-539 до ВРУ ЦТП №1 по адресу: г. Дзержинский. Ул. Лермонтова, 2</t>
  </si>
  <si>
    <t>Строительство КТП в районе ТП-230 по адресу: Московская область, Наро-Фоминский р-н, д.Алабино, ул.Санаторная</t>
  </si>
  <si>
    <t>Строительство ТП по адресу: Московская область, г. Наро-Фоминск, 74км Киевского шоссе</t>
  </si>
  <si>
    <t>Строительство КТП в районе ТП-229 по адресу: Московская область, Наро-Фоминский р-н, д.Алабино, КИЗ «Ратник»</t>
  </si>
  <si>
    <t>Строительство КТП в районе ТП-25 по адресу: Московская область, г. Наро-Фоминск, ул.Ноябрьская</t>
  </si>
  <si>
    <t>Строительство КТП в районе КТП-73 по адресу: Московская область, г. Наро-Фоминск, ул.Строителей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</si>
  <si>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</si>
  <si>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</si>
  <si>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Строительство КТП по адресу: Московская область Рузский р-н, с.п. Старорузское, п. Старотеряево</t>
  </si>
  <si>
    <t>Строительство двух КРН-10кВ в районе ТП-5 по адресу: Московская область Рузский р-, д. Дорохово, в/ч Мишинка</t>
  </si>
  <si>
    <t>Строительство КТП в районе КТП-1561 по адресу: Московская область, Волоколамский район, г.п. Сычево, д. Чередово</t>
  </si>
  <si>
    <t>Строительство КТП в районе КТП-1554 по адресу: Московская область, Волоколамский район, д. Речки</t>
  </si>
  <si>
    <t>Установка реклоузеров по адресу: Московская область, Волоколамский р-н</t>
  </si>
  <si>
    <t>Строительство ЛЭП-0,4 кВ от ТП-53 до ВРУ д/сада №7 по адресу: Московская область, г. Клин, ул. Менделеева, д. 3</t>
  </si>
  <si>
    <t>Строительство ЛЭП-0,4 кВ от ТП-109 до ВРУ ЦТП-1 по адресу: Московская область, г. Клин, ул. Мира, д. 15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</si>
  <si>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</si>
  <si>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</si>
  <si>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</si>
  <si>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2КТП  в районе ТП-70 по адресу: Московская область, Истринский р-н, г. Дедовск </t>
  </si>
  <si>
    <t>Строительство РП по адресу: Московская обл., Истринский р-н, г. Дедовск, (у завода «Сокол»)</t>
  </si>
  <si>
    <t>Строительство КТП в районе ТП-59 по адресу: Московская область, Истринский р-н, п. Снегири, ул. Октябрьская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</si>
  <si>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</si>
  <si>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</si>
  <si>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</si>
  <si>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</si>
  <si>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Строительство КРУН в районе опор №2-№3 ВЛ-6кВ Л.952 по адресу: Московская область, Пушкинский район, г.п. Зеленоградский</t>
  </si>
  <si>
    <t>Строительство КТП вместо МП-533 по адресу: Московская область, г.о. Красноармейск, п. Балсуниха</t>
  </si>
  <si>
    <t xml:space="preserve">Строительство КЛ-6кВ от ТП-1284 до ТП-1388 по адресу: Московская область, Пушкинский район, Красноармейское </t>
  </si>
  <si>
    <t>Строительство КТП для перевода сетей электроснабжения 0,4кВ от ТП-1240 по адресу: Московская область, г. Пушкино, ул. Зеленая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</si>
  <si>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</si>
  <si>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Строительство ТП и ЛЭП-6 кВ по адресу: Московская область, Пушкинский район, д. Грибово</t>
  </si>
  <si>
    <t>Строительство КТП, 2КЛ-6 кВ по адресу: 141231, Московская обл, Пушкинский р-н, Кощейково д.</t>
  </si>
  <si>
    <t>Строительство МТП по адресу: 141253, Московская обл., Пушкинский р-н., дп. Зеленоградский, СНТ «Зеленоградское</t>
  </si>
  <si>
    <t>Строительство 2КЛ-0,4 кВ от ТП-37 до КНС по адресу: г.Долгопрудный</t>
  </si>
  <si>
    <t>Строительство КРУН по адресу: Московская область, Мытищинский р-н, п. Пироговский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</si>
  <si>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</si>
  <si>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</si>
  <si>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</si>
  <si>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</si>
  <si>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</si>
  <si>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</si>
  <si>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Строительство КЛ-6 кВ от ТП-134 до ТП-219 по адресу: Московская область, г.о. Лосино-Петровский, ул. Строителей – ул. Ленина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</si>
  <si>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</si>
  <si>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</si>
  <si>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</si>
  <si>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Строительство КЛ-0,4 кВ от ТП-433 до ВРУ ж/д№14 по адресу: Московская область, г.Фрязино, ул.Полевая</t>
  </si>
  <si>
    <t>Строительство 2КЛ-0,4кВ от ТП-436 до ВРУ ДС№8 по адресу: Московская область, г.Фрязино, ул.Полевая</t>
  </si>
  <si>
    <t>Строительство КЛ-0,4кВ от РП-6 до ВРУ ж/д№5а по адресу: Московская область, г.Фрязино, ул.Советская</t>
  </si>
  <si>
    <t>Строительство КЛ-0,4кВ от РП-6 до ВРУ ж/д№3б по адресу: Московская область, г.Фрязино, ул.Советская</t>
  </si>
  <si>
    <t>Строительство КТП, ЛЭП-10кВ по адресу: 141100, Московская обл., Щелковский р-н., СНТ «Рыбак»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</si>
  <si>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</si>
  <si>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</si>
  <si>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Строительство двух КЛ- 6 кВ направлением ТП-260956 – ТП-260952  по адресу: Московская область, Одинцовский район, д. Хлюпино</t>
  </si>
  <si>
    <t>Строительство ЛЭП-10  кВ  по адресу: Московская область, Одинцовский район, г Одинцово, ул.Вокзальная, 7 микрорайон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</si>
  <si>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</si>
  <si>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</si>
  <si>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</si>
  <si>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</si>
  <si>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</si>
  <si>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</si>
  <si>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>Строительство КТП, КЛ-6 кВ по адресу: Московская обл, Одинцовский р-н, д. Вырубово</t>
  </si>
  <si>
    <t>Строительство КЛ-6 кВ от ТП-160151А до ТП-160115 по адресу: Московская область, г. Звенигород</t>
  </si>
  <si>
    <t>Реконструкция ЦРП-5 по адресу: Московская область, г. Краснознаменск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</si>
  <si>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</si>
  <si>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</si>
  <si>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КЛ-10 кВ, КТП по адресу: Московская обл, Раменский р-н</t>
  </si>
  <si>
    <t>Строительство РП-10 кВ, КЛ-10 кВ от ПС-366 «Донино», КЛ-10 кВ до РТП-18 по адресу: Московская обл, Раменское г</t>
  </si>
  <si>
    <t>Строительство КТП по адресу: Московская область, Раменский р-н, с.п. Гжельское, д. Трошково</t>
  </si>
  <si>
    <t>Строительство КТП в районе ТП-230а по адресу: Московская область, Раменский район, д. Литвиново</t>
  </si>
  <si>
    <t>Установка реклоузера по адресу: Московская область, Раменский район, с.п. Сафоновское, с. Загорново</t>
  </si>
  <si>
    <t>Установка реклоузера по адресу: Московская область, г. Раменское, Залинейный район</t>
  </si>
  <si>
    <t>Установка реклоузера по адресу: Московская область, Раменский район, с.п. Сафоновское, д. Поповка</t>
  </si>
  <si>
    <t>Установка реклоузера по адресу: Московская область, Раменский район, г.п. Раменское</t>
  </si>
  <si>
    <t>Установка реклоузера по адресу: Московская область, Раменский район, г.п. Кратово, с. Игумново</t>
  </si>
  <si>
    <t>Установка реклоузера по адресу: Московская область, Раменский район, с.п. Верейское, п. Спартак</t>
  </si>
  <si>
    <t>Установка реклоузера по адресу: Московская область, Раменский район, д. Верея</t>
  </si>
  <si>
    <t>Установка реклоузера по адресу: Московская область, Раменский район, с.п. Вялковское, с. Зюзино</t>
  </si>
  <si>
    <t>Установка реклоузера по адресу: Московская область, Раменский район, с.п. Вялковское, п. Совхоз Красковский</t>
  </si>
  <si>
    <t>Установка реклоузера по адресу: Московская область, Раменский район, с.п. Вялковское, д. Капустино, ул. Центральная</t>
  </si>
  <si>
    <t>Установка реклоузера по адресу: Московская область, Раменский район, с.п. Вялковское, д. Вялки</t>
  </si>
  <si>
    <t>Установка реклоузера по адресу: Московская область, Раменский район, с.п. Вялковское, д. Осеченки, Луговая ул.</t>
  </si>
  <si>
    <t>Установка реклоузера по адресу: Московская область, Раменский район, п. Удельная,                      ул. Горького</t>
  </si>
  <si>
    <t>Установка реклоузера по адресу: Московская область, Раменский район, д. Вялки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</si>
  <si>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</si>
  <si>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Строительство КТП, ЛЭП-10 кВ по адресу: Московская обл, Раменский р-н, Ильинский п.,             ул. Чкалова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</si>
  <si>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</si>
  <si>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</si>
  <si>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Строительство КТП в районе ТП-164 по адресу: Московская область, Воскресенский район, ГП Хорлово, ул. 1-я Пятилетка</t>
  </si>
  <si>
    <t>Строительство КТП в районе ТП-507 по адресу: Московская область, Воскресенский район, ГП Хорлово, ул. Зайцева</t>
  </si>
  <si>
    <t>Строительство КТП в районе ТП-76 по адресу: Московская область, г. Воскресенск, пер. 2-ой Лесной</t>
  </si>
  <si>
    <t>Установка реклоузера по адресу: Московская область, Коломенский р-он, п. Заречный</t>
  </si>
  <si>
    <t>Строительство МТП, ЛЭП-6 кВ по адресу: Московская обл, Химки г.о., Новоподрезково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</si>
  <si>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</si>
  <si>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</si>
  <si>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</si>
  <si>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Строительство питающего центра ПС-110/10/10 кВ по адресу: Московская обл., г.о. Дубна</t>
  </si>
  <si>
    <t>Строительство КЛ-10 кВ от ТП-503 до ТП-508 по адресу: Московская обл, г.Сергиев Посад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</si>
  <si>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</si>
  <si>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Реконструкция РП-216. Строительство ТП и КЛ-6 кВ
по адресу: 144000, Московская область, г. Электросталь (2 Этап)</t>
  </si>
  <si>
    <t>Строительство ЛЭП-6кВ по адресу: 144002, Московская обл., г. Электросталь, ул. Горького, д. № 38</t>
  </si>
  <si>
    <t>Реконструкция ТП-381, строительство КЛ-0,4кВ по адресу: 142530, Московская обл., г. Электрогорск, ул. Чкалова, д № 2 (2 Этап)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</si>
  <si>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</si>
  <si>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</si>
  <si>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</si>
  <si>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</si>
  <si>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</si>
  <si>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</si>
  <si>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</si>
  <si>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 xml:space="preserve">Истринский муниципальный район </t>
  </si>
  <si>
    <t>Строительство ЛЭП-6кВ по адресу: 143500, Московская обл., Истринский р-н., г. Истра, ул. Шнырева, уч. № 4</t>
  </si>
  <si>
    <t>Строительство КТП, КЛ-10кВ по адресу: Московская обл., г. Фрязино, ул. Барские Пруды</t>
  </si>
  <si>
    <t>Строительство 2ЛЭП-0,4кВ по адресу: Московская обл., Клинский р-н, г. Клин, ул. Дзержинского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</si>
  <si>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</si>
  <si>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Строительство ЛЭП-0,4 кВ от РП-40 до границы участка Заявителя по адресу: 143912, г. Балашиха, ул. Советская, у дома 28А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</si>
  <si>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</si>
  <si>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</si>
  <si>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</si>
  <si>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</si>
  <si>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</si>
  <si>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</si>
  <si>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</si>
  <si>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</si>
  <si>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</si>
  <si>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</si>
  <si>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Строительство ЛЭП-0,4 кВ по адресу: 141420, Московская область, г. Химки, мкр. Подрезково, ул. Первомайская</t>
  </si>
  <si>
    <t>Строительство ЛЭП-0,4кВ по адресу: Московская область, Химкинский р-н, г. Химки, ул. Рабочая, д. № 3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</si>
  <si>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</si>
  <si>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>Строительство КТП, КЛ-10кВ по адресу: 141406, Московская обл., г. Химки, мкр. Левобережный, Лихачевское ш.</t>
  </si>
  <si>
    <t>Строительство ТП и КЛ-10 кВ по адресу: Московская область,
г. Мытищи, пересечение ул. Воровского и Олимпийского пр-та (мкр.25)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</si>
  <si>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</si>
  <si>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</si>
  <si>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Строительство 2ЛЭП-10 кВ по адресу: 141100, Московская обл., Щелковский р-н, рп. Монино, Новинское ш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</si>
  <si>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</si>
  <si>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</si>
  <si>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</si>
  <si>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Строительство ЛЭП-0,4кВ по адресу: 142204, Московская обл., г. Серпухов, ул. Юбилейная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</si>
  <si>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</si>
  <si>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</si>
  <si>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</si>
  <si>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</si>
  <si>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</si>
  <si>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</si>
  <si>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</si>
  <si>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</si>
  <si>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 xml:space="preserve">Строительство КРУН-10кВ, КЛ-10кВ, по адресу: Московская область, г. Домодедово, 
ул. Краснодарская, д. № 2 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</si>
  <si>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</si>
  <si>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J_6257/19</t>
  </si>
  <si>
    <t>J_6191/19</t>
  </si>
  <si>
    <t>J_6051/19</t>
  </si>
  <si>
    <t>G_2473/15</t>
  </si>
  <si>
    <t>I_2476/15</t>
  </si>
  <si>
    <t>J_5591/18</t>
  </si>
  <si>
    <t>J_5773/19</t>
  </si>
  <si>
    <t>J_6032/19</t>
  </si>
  <si>
    <t>J_6122/19</t>
  </si>
  <si>
    <t>J_6121/19</t>
  </si>
  <si>
    <t>J_6164/19</t>
  </si>
  <si>
    <t>J_6101/19</t>
  </si>
  <si>
    <t>J_6126/19</t>
  </si>
  <si>
    <t>J_6186/19</t>
  </si>
  <si>
    <t>J_5619/18</t>
  </si>
  <si>
    <t>J_6028/19</t>
  </si>
  <si>
    <t>J_6168/19</t>
  </si>
  <si>
    <t>J_6080/19</t>
  </si>
  <si>
    <t>G_1874/15</t>
  </si>
  <si>
    <t>J_5367/18</t>
  </si>
  <si>
    <t>J_5834/19</t>
  </si>
  <si>
    <t>I_5026/18</t>
  </si>
  <si>
    <t>J_6026/19</t>
  </si>
  <si>
    <t>J_6027/19</t>
  </si>
  <si>
    <t>J_5796/19</t>
  </si>
  <si>
    <t>J_6069/19</t>
  </si>
  <si>
    <t>J_6165/19</t>
  </si>
  <si>
    <t>J_6241/19</t>
  </si>
  <si>
    <t>J_6233/19</t>
  </si>
  <si>
    <t>J_5623/18</t>
  </si>
  <si>
    <t>G_2541/15</t>
  </si>
  <si>
    <t>G_2550/15</t>
  </si>
  <si>
    <t>I_2223/15</t>
  </si>
  <si>
    <t>J_5863/19</t>
  </si>
  <si>
    <t>G_2396/15</t>
  </si>
  <si>
    <t>G_2403/15</t>
  </si>
  <si>
    <t>J_5837/19</t>
  </si>
  <si>
    <t>J_5797/19</t>
  </si>
  <si>
    <t>J_6097/19</t>
  </si>
  <si>
    <t>J_5889/19</t>
  </si>
  <si>
    <t>G_1730/15</t>
  </si>
  <si>
    <t>J_5906/19</t>
  </si>
  <si>
    <t>J_5907/19</t>
  </si>
  <si>
    <t>I_2283/15</t>
  </si>
  <si>
    <t>J_5853/19</t>
  </si>
  <si>
    <t>J_ОД-44/19</t>
  </si>
  <si>
    <t>J_5679/19</t>
  </si>
  <si>
    <t>J_ОД-92/19</t>
  </si>
  <si>
    <t>J_ОД-95/19</t>
  </si>
  <si>
    <t>J_ОД-86/19</t>
  </si>
  <si>
    <t>J_ОД-78/19</t>
  </si>
  <si>
    <t>J_ОД-121/19</t>
  </si>
  <si>
    <t>J_ОД-117/19</t>
  </si>
  <si>
    <t>J_ОД-130/19</t>
  </si>
  <si>
    <t>K_ОД-6/20</t>
  </si>
  <si>
    <t>J_ОД-93/19</t>
  </si>
  <si>
    <t>J_5593/18</t>
  </si>
  <si>
    <t>J_5856/19</t>
  </si>
  <si>
    <t>G_2353/15</t>
  </si>
  <si>
    <t>J_5904/19</t>
  </si>
  <si>
    <t>J_5908/19</t>
  </si>
  <si>
    <t>J_5806/19</t>
  </si>
  <si>
    <t>J_5784/19</t>
  </si>
  <si>
    <t>J_5868/19</t>
  </si>
  <si>
    <t>J_5671/19</t>
  </si>
  <si>
    <t>J_6058/19</t>
  </si>
  <si>
    <t>J_6151/19</t>
  </si>
  <si>
    <t>J_6181/19</t>
  </si>
  <si>
    <t>J_6064/19</t>
  </si>
  <si>
    <t>G_2150/15</t>
  </si>
  <si>
    <t>J_5852/19</t>
  </si>
  <si>
    <t>J_5759/19</t>
  </si>
  <si>
    <t>J_5808/19</t>
  </si>
  <si>
    <t>G_2117/15</t>
  </si>
  <si>
    <t>G_2118/15</t>
  </si>
  <si>
    <t>I_2152/15</t>
  </si>
  <si>
    <t>I_2168/15</t>
  </si>
  <si>
    <t>I_2169/15</t>
  </si>
  <si>
    <t>I_2170/15</t>
  </si>
  <si>
    <t>I_2171/15</t>
  </si>
  <si>
    <t>I_2172/15</t>
  </si>
  <si>
    <t>J_5788/19</t>
  </si>
  <si>
    <t>J_5887/19</t>
  </si>
  <si>
    <t>J_5886/19</t>
  </si>
  <si>
    <t>J_6179/19</t>
  </si>
  <si>
    <t>J_5971/19</t>
  </si>
  <si>
    <t>G_2259/15</t>
  </si>
  <si>
    <t>G_1804/15</t>
  </si>
  <si>
    <t>I_3653/17</t>
  </si>
  <si>
    <t>G_1801/15</t>
  </si>
  <si>
    <t>J_6052/19</t>
  </si>
  <si>
    <t>J_6086/19</t>
  </si>
  <si>
    <t>J_6166/19</t>
  </si>
  <si>
    <t>J_6134/19</t>
  </si>
  <si>
    <t>J_6262/19</t>
  </si>
  <si>
    <t>G_2346/15</t>
  </si>
  <si>
    <t>J_6100/19</t>
  </si>
  <si>
    <t>K_6310/20</t>
  </si>
  <si>
    <t>J_6269/19</t>
  </si>
  <si>
    <t>J_5703/18</t>
  </si>
  <si>
    <t>J_5549/18</t>
  </si>
  <si>
    <t>J_5810/19</t>
  </si>
  <si>
    <t>J_6066/19</t>
  </si>
  <si>
    <t>I_4276/17</t>
  </si>
  <si>
    <t>I_4277/17</t>
  </si>
  <si>
    <t>I_1839/15</t>
  </si>
  <si>
    <t>J_5884/19</t>
  </si>
  <si>
    <t>J_6184/19</t>
  </si>
  <si>
    <t>I_2418/15</t>
  </si>
  <si>
    <t>J_5905/19</t>
  </si>
  <si>
    <t>G_2132/15</t>
  </si>
  <si>
    <t>J_5237/18</t>
  </si>
  <si>
    <t>J_ОД-45/19</t>
  </si>
  <si>
    <t>I_5181/18</t>
  </si>
  <si>
    <t>I_5182/18</t>
  </si>
  <si>
    <t>I_5183/18</t>
  </si>
  <si>
    <t>I_5186/18</t>
  </si>
  <si>
    <t>J_5870/19</t>
  </si>
  <si>
    <t>J_5873/19</t>
  </si>
  <si>
    <t>J_5682/19</t>
  </si>
  <si>
    <t>J_6158/19</t>
  </si>
  <si>
    <t>I_5327/18</t>
  </si>
  <si>
    <t>J_6089/19</t>
  </si>
  <si>
    <t>J_6242/19</t>
  </si>
  <si>
    <t>J_5585/18</t>
  </si>
  <si>
    <t>I_5060/18</t>
  </si>
  <si>
    <t>I_5061/18</t>
  </si>
  <si>
    <t>J_5874/19</t>
  </si>
  <si>
    <t>J_5772/19</t>
  </si>
  <si>
    <t>J_5685/19</t>
  </si>
  <si>
    <t>J_6154/19</t>
  </si>
  <si>
    <t>J_6232/19</t>
  </si>
  <si>
    <t>J_6185/19</t>
  </si>
  <si>
    <t>J_6255/19</t>
  </si>
  <si>
    <t>J_4071/17</t>
  </si>
  <si>
    <t>J_5800/18</t>
  </si>
  <si>
    <t>J_5897/19</t>
  </si>
  <si>
    <t>J_5851/19</t>
  </si>
  <si>
    <t>J_5770/19</t>
  </si>
  <si>
    <t>J_5794/19</t>
  </si>
  <si>
    <t>J_4240/17</t>
  </si>
  <si>
    <t>J_6243/19</t>
  </si>
  <si>
    <t>J_6274/19</t>
  </si>
  <si>
    <t>J_5545/18</t>
  </si>
  <si>
    <t>J_5238/18</t>
  </si>
  <si>
    <t>J_5246/18</t>
  </si>
  <si>
    <t>J_ОД-131/18</t>
  </si>
  <si>
    <t>J_5774/19</t>
  </si>
  <si>
    <t>J_5776/19</t>
  </si>
  <si>
    <t>J_ОД-134/18</t>
  </si>
  <si>
    <t>J_ОД-136/18</t>
  </si>
  <si>
    <t>J_ОД-17/19</t>
  </si>
  <si>
    <t>J_5991/19</t>
  </si>
  <si>
    <t>J_ОД-43/19</t>
  </si>
  <si>
    <t>J_ЦА-1/19</t>
  </si>
  <si>
    <t>J_ЦА-4/18</t>
  </si>
  <si>
    <t>J_ОД-56/19</t>
  </si>
  <si>
    <t>J_ОД-60/19</t>
  </si>
  <si>
    <t>J_ОД-65/19</t>
  </si>
  <si>
    <t>J_5680/19</t>
  </si>
  <si>
    <t>J_ОД-75/19</t>
  </si>
  <si>
    <t>J_ОД-79/19</t>
  </si>
  <si>
    <t>J_6109/19</t>
  </si>
  <si>
    <t>J_ОД-94/19</t>
  </si>
  <si>
    <t>J_ОД-102/19</t>
  </si>
  <si>
    <t>K_ОД-4/20</t>
  </si>
  <si>
    <t>J_ОД-6/19</t>
  </si>
  <si>
    <t>J_ОД-9/19</t>
  </si>
  <si>
    <t>J_ОД-48/19</t>
  </si>
  <si>
    <t>K_ОД-8/20</t>
  </si>
  <si>
    <t>K_ОД-18/20</t>
  </si>
  <si>
    <t>J_ОД-104/19</t>
  </si>
  <si>
    <t>J_6025/19</t>
  </si>
  <si>
    <t>J_5881/19</t>
  </si>
  <si>
    <t>J_5594/18</t>
  </si>
  <si>
    <t>J_5781/19</t>
  </si>
  <si>
    <t>J_5984/19</t>
  </si>
  <si>
    <t>J_6081/19</t>
  </si>
  <si>
    <t>J_6085/19</t>
  </si>
  <si>
    <t>J_6267/19</t>
  </si>
  <si>
    <t>J_6092/19</t>
  </si>
  <si>
    <t>G_4005/17</t>
  </si>
  <si>
    <t>I_5008/18</t>
  </si>
  <si>
    <t>I_4008/17</t>
  </si>
  <si>
    <t>J_5655/18</t>
  </si>
  <si>
    <t>J_6091/19</t>
  </si>
  <si>
    <t>J_6157/19</t>
  </si>
  <si>
    <t>J_5230/18</t>
  </si>
  <si>
    <t>I_4482/18</t>
  </si>
  <si>
    <t>I_4483/18</t>
  </si>
  <si>
    <t>J_6041/19</t>
  </si>
  <si>
    <t>J_6050/19</t>
  </si>
  <si>
    <t>J_6120/19</t>
  </si>
  <si>
    <t>J_5738/19</t>
  </si>
  <si>
    <t>J_5563/18</t>
  </si>
  <si>
    <t>J_6068/19</t>
  </si>
  <si>
    <t>J_5647/18</t>
  </si>
  <si>
    <t>J_5643/18</t>
  </si>
  <si>
    <t>J_5537/18</t>
  </si>
  <si>
    <t>J_5543/18</t>
  </si>
  <si>
    <t>J_5945/19</t>
  </si>
  <si>
    <t>J_5946/19</t>
  </si>
  <si>
    <t>J_5947/19</t>
  </si>
  <si>
    <t>I_5092/18</t>
  </si>
  <si>
    <t>J_5961/19</t>
  </si>
  <si>
    <t>J_5663/19</t>
  </si>
  <si>
    <t>J_5871/19</t>
  </si>
  <si>
    <t>J_5876/19</t>
  </si>
  <si>
    <t>J_5875/19</t>
  </si>
  <si>
    <t>J_5872/19</t>
  </si>
  <si>
    <t>J_5792/19</t>
  </si>
  <si>
    <t>J_5878/19</t>
  </si>
  <si>
    <t>J_5879/19</t>
  </si>
  <si>
    <t>J_6104/19</t>
  </si>
  <si>
    <t>J_6105/19</t>
  </si>
  <si>
    <t>J_5895/19</t>
  </si>
  <si>
    <t>J_6236/19</t>
  </si>
  <si>
    <t>I_5438/18</t>
  </si>
  <si>
    <t>I_4745/18</t>
  </si>
  <si>
    <t>J_6183/19</t>
  </si>
  <si>
    <t>J_5669/19</t>
  </si>
  <si>
    <t>G_1771/15</t>
  </si>
  <si>
    <t>J_5405/19</t>
  </si>
  <si>
    <t>G_2433/15</t>
  </si>
  <si>
    <t>G_1753/15</t>
  </si>
  <si>
    <t>G_1751/15</t>
  </si>
  <si>
    <t>G_1752/15</t>
  </si>
  <si>
    <t>G_1755/15</t>
  </si>
  <si>
    <t>G_1757/15</t>
  </si>
  <si>
    <t>G_1758/15</t>
  </si>
  <si>
    <t>J_6031/19</t>
  </si>
  <si>
    <t>I_4556/18</t>
  </si>
  <si>
    <t>I_2474/15</t>
  </si>
  <si>
    <t>I_2475/15</t>
  </si>
  <si>
    <t>J_5962/19</t>
  </si>
  <si>
    <t>G_1777/15</t>
  </si>
  <si>
    <t>G_2316/15</t>
  </si>
  <si>
    <t>G_2317/15</t>
  </si>
  <si>
    <t>G_2318/15</t>
  </si>
  <si>
    <t>G_2319/15</t>
  </si>
  <si>
    <t>I_2320/15</t>
  </si>
  <si>
    <t>I_2321/15</t>
  </si>
  <si>
    <t>G_2336/15</t>
  </si>
  <si>
    <t>G_2339/15</t>
  </si>
  <si>
    <t>G_2340/15</t>
  </si>
  <si>
    <t>G_2341/15</t>
  </si>
  <si>
    <t>G_2342/15</t>
  </si>
  <si>
    <t>I_2343/15</t>
  </si>
  <si>
    <t>I_2344/15</t>
  </si>
  <si>
    <t>I_2345/15</t>
  </si>
  <si>
    <t>I_5084/18</t>
  </si>
  <si>
    <t>I_4560/18</t>
  </si>
  <si>
    <t>J_6175/19</t>
  </si>
  <si>
    <t>G_2142/15</t>
  </si>
  <si>
    <t>G_2143/15</t>
  </si>
  <si>
    <t>I_2144/15</t>
  </si>
  <si>
    <t>J_5410/19</t>
  </si>
  <si>
    <t>G_1326/15</t>
  </si>
  <si>
    <t>G_1338/15</t>
  </si>
  <si>
    <t>G_212/11</t>
  </si>
  <si>
    <t>G_216/11</t>
  </si>
  <si>
    <t>G_1298/15</t>
  </si>
  <si>
    <t>G_2521/15</t>
  </si>
  <si>
    <t>J_5994/19</t>
  </si>
  <si>
    <t>J_6155/19</t>
  </si>
  <si>
    <t>G_1329/15</t>
  </si>
  <si>
    <t>J_6205/19</t>
  </si>
  <si>
    <t>G_1993/15</t>
  </si>
  <si>
    <t>G_1994/15</t>
  </si>
  <si>
    <t>I_1995/15</t>
  </si>
  <si>
    <t>G_2091/15</t>
  </si>
  <si>
    <t>I_2093/15</t>
  </si>
  <si>
    <t>J_5777/19</t>
  </si>
  <si>
    <t>J_5785/19</t>
  </si>
  <si>
    <t>G_2542/15</t>
  </si>
  <si>
    <t>G_2543/15</t>
  </si>
  <si>
    <t>G_2544/15</t>
  </si>
  <si>
    <t>G_2545/15</t>
  </si>
  <si>
    <t>G_2546/15</t>
  </si>
  <si>
    <t>G_2547/15</t>
  </si>
  <si>
    <t>G_2548/15</t>
  </si>
  <si>
    <t>G_2549/15</t>
  </si>
  <si>
    <t>G_2551/15</t>
  </si>
  <si>
    <t>G_2552/15</t>
  </si>
  <si>
    <t>G_2553/15</t>
  </si>
  <si>
    <t>G_2554/15</t>
  </si>
  <si>
    <t>G_2555/15</t>
  </si>
  <si>
    <t>G_2556/15</t>
  </si>
  <si>
    <t>I_2558/15</t>
  </si>
  <si>
    <t>I_2559/15</t>
  </si>
  <si>
    <t>I_2560/15</t>
  </si>
  <si>
    <t>I_2561/15</t>
  </si>
  <si>
    <t>I_2562/15</t>
  </si>
  <si>
    <t>I_2563/15</t>
  </si>
  <si>
    <t>I_2564/15</t>
  </si>
  <si>
    <t>I_2565/15</t>
  </si>
  <si>
    <t>J_5544/18</t>
  </si>
  <si>
    <t>J_5758/19</t>
  </si>
  <si>
    <t>J_5665/19</t>
  </si>
  <si>
    <t>G_2356/15</t>
  </si>
  <si>
    <t>J_6053/19</t>
  </si>
  <si>
    <t>J_6202/19</t>
  </si>
  <si>
    <t>G_2274/15</t>
  </si>
  <si>
    <t>G_2278/15</t>
  </si>
  <si>
    <t>I_2281/15</t>
  </si>
  <si>
    <t>I_2282/15</t>
  </si>
  <si>
    <t>I_2284/15</t>
  </si>
  <si>
    <t>I_2285/15</t>
  </si>
  <si>
    <t>G_2290/15</t>
  </si>
  <si>
    <t>I_2293/15</t>
  </si>
  <si>
    <t>G_2295/15</t>
  </si>
  <si>
    <t>G_510/12</t>
  </si>
  <si>
    <t>G_2271/15</t>
  </si>
  <si>
    <t>G_2275/15</t>
  </si>
  <si>
    <t>J_5757/18</t>
  </si>
  <si>
    <t>G_2277/15</t>
  </si>
  <si>
    <t>G_2286/15</t>
  </si>
  <si>
    <t>G_2291/15</t>
  </si>
  <si>
    <t>G_1729/15</t>
  </si>
  <si>
    <t>G_1984/15</t>
  </si>
  <si>
    <t>G_4016/17</t>
  </si>
  <si>
    <t>G_1985/15</t>
  </si>
  <si>
    <t>I_1986/15</t>
  </si>
  <si>
    <t>G_1988/15</t>
  </si>
  <si>
    <t>J_5657/19</t>
  </si>
  <si>
    <t>J_6045/19</t>
  </si>
  <si>
    <t>J_5987/19</t>
  </si>
  <si>
    <t>J_5826/19</t>
  </si>
  <si>
    <t>G_2233/15</t>
  </si>
  <si>
    <t>G_2234/15</t>
  </si>
  <si>
    <t>I_2096/15</t>
  </si>
  <si>
    <t>I_2098/15</t>
  </si>
  <si>
    <t>I_4974/18</t>
  </si>
  <si>
    <t>G_2215/15</t>
  </si>
  <si>
    <t>J_6128/19</t>
  </si>
  <si>
    <t>J_5883/19</t>
  </si>
  <si>
    <t>J_6167/19</t>
  </si>
  <si>
    <t>J_5839/19</t>
  </si>
  <si>
    <t>J_6055/19</t>
  </si>
  <si>
    <t>J_6102/19</t>
  </si>
  <si>
    <t>I_2154/15</t>
  </si>
  <si>
    <t>G_2163/15</t>
  </si>
  <si>
    <t>I_2165/15</t>
  </si>
  <si>
    <t>G_2174/15</t>
  </si>
  <si>
    <t>J_5771/19</t>
  </si>
  <si>
    <t>J_6044/19</t>
  </si>
  <si>
    <t>J_5678/19</t>
  </si>
  <si>
    <t>J_6093/19</t>
  </si>
  <si>
    <t>I_2251/15</t>
  </si>
  <si>
    <t>G_2253/15</t>
  </si>
  <si>
    <t>G_2254/15</t>
  </si>
  <si>
    <t>G_2261/15</t>
  </si>
  <si>
    <t>G_2262/15</t>
  </si>
  <si>
    <t>J_5754/18</t>
  </si>
  <si>
    <t>G_3141/16</t>
  </si>
  <si>
    <t>G_2260/15</t>
  </si>
  <si>
    <t>J_5847/19</t>
  </si>
  <si>
    <t>J_5978/19</t>
  </si>
  <si>
    <t>J_5985/19</t>
  </si>
  <si>
    <t>J_5986/19</t>
  </si>
  <si>
    <t>J_5982/19</t>
  </si>
  <si>
    <t>J_5672/19</t>
  </si>
  <si>
    <t>J_6083/19</t>
  </si>
  <si>
    <t>J_6106/19</t>
  </si>
  <si>
    <t>J_6160/19</t>
  </si>
  <si>
    <t>G_1726/15</t>
  </si>
  <si>
    <t>G_3190/16</t>
  </si>
  <si>
    <t>J_5832/19</t>
  </si>
  <si>
    <t>G_1727/15</t>
  </si>
  <si>
    <t>J_5855/19</t>
  </si>
  <si>
    <t>J_5963/19</t>
  </si>
  <si>
    <t>J_6103/19</t>
  </si>
  <si>
    <t>J_6173/19</t>
  </si>
  <si>
    <t>J_№6169/19</t>
  </si>
  <si>
    <t>J_5997/19</t>
  </si>
  <si>
    <t>J_5789/19</t>
  </si>
  <si>
    <t>G_2409/15</t>
  </si>
  <si>
    <t>G_2410/15</t>
  </si>
  <si>
    <t>G_2417/15</t>
  </si>
  <si>
    <t>I_2420/15</t>
  </si>
  <si>
    <t>I_2421/15</t>
  </si>
  <si>
    <t>G_1790/15</t>
  </si>
  <si>
    <t>G_2124/15</t>
  </si>
  <si>
    <t>G_2125/15</t>
  </si>
  <si>
    <t>G_2126/15</t>
  </si>
  <si>
    <t>G_2127/15</t>
  </si>
  <si>
    <t>J_5823/18</t>
  </si>
  <si>
    <t>J_5980/19</t>
  </si>
  <si>
    <t>J_5787/19</t>
  </si>
  <si>
    <t>J_6057/19</t>
  </si>
  <si>
    <t>J_5676/19</t>
  </si>
  <si>
    <t>J_6129/19</t>
  </si>
  <si>
    <t>J_6161/19</t>
  </si>
  <si>
    <t>J_6171/19</t>
  </si>
  <si>
    <t>J_6200/19</t>
  </si>
  <si>
    <t>J_5972/19</t>
  </si>
  <si>
    <t>I_4720/18</t>
  </si>
  <si>
    <t>I_4719/18</t>
  </si>
  <si>
    <t>J_5992/19</t>
  </si>
  <si>
    <t>J_5996/19</t>
  </si>
  <si>
    <t>J_6023/19</t>
  </si>
  <si>
    <t>J_6024/19</t>
  </si>
  <si>
    <t>J_5664/19</t>
  </si>
  <si>
    <t>J_6043/19</t>
  </si>
  <si>
    <t>J_5670/19</t>
  </si>
  <si>
    <t>J_6046/19</t>
  </si>
  <si>
    <t>J_5684/19</t>
  </si>
  <si>
    <t>J_ЦА-5/19</t>
  </si>
  <si>
    <t>J_5688/19</t>
  </si>
  <si>
    <t>J_6201/19</t>
  </si>
  <si>
    <t>J_5239/18</t>
  </si>
  <si>
    <t>J_5988/19</t>
  </si>
  <si>
    <t>J_6163/19</t>
  </si>
  <si>
    <t>I_4588/18</t>
  </si>
  <si>
    <t>I_4585/18</t>
  </si>
  <si>
    <t>J_5825/19</t>
  </si>
  <si>
    <t>J_5983/19</t>
  </si>
  <si>
    <t>I_5848/19</t>
  </si>
  <si>
    <t>J_5668/19</t>
  </si>
  <si>
    <t>J_6084/19</t>
  </si>
  <si>
    <t>J_6090/19</t>
  </si>
  <si>
    <t>J_5833/19</t>
  </si>
  <si>
    <t>J_5836/19</t>
  </si>
  <si>
    <t>J_5838/19</t>
  </si>
  <si>
    <t>I_5280/18</t>
  </si>
  <si>
    <t>G_2618/15</t>
  </si>
  <si>
    <t>I_4684/18</t>
  </si>
  <si>
    <t>I_4685/18</t>
  </si>
  <si>
    <t>I_4686/18</t>
  </si>
  <si>
    <t>I_4687/18</t>
  </si>
  <si>
    <t>I_4689/18</t>
  </si>
  <si>
    <t>I_4690/18</t>
  </si>
  <si>
    <t>I_4691/18</t>
  </si>
  <si>
    <t>I_4692/18</t>
  </si>
  <si>
    <t>I_4693/18</t>
  </si>
  <si>
    <t>I_4694/18</t>
  </si>
  <si>
    <t>I_4695/18</t>
  </si>
  <si>
    <t>I_4696/18</t>
  </si>
  <si>
    <t>I_4697/18</t>
  </si>
  <si>
    <t>I_4698/18</t>
  </si>
  <si>
    <t>J_5849/19</t>
  </si>
  <si>
    <t>J_5880/19</t>
  </si>
  <si>
    <t>J_5958/19</t>
  </si>
  <si>
    <t>J_5981/19</t>
  </si>
  <si>
    <t>J_5860/19</t>
  </si>
  <si>
    <t>J_6059/19</t>
  </si>
  <si>
    <t>J_6088/19</t>
  </si>
  <si>
    <t>J_6172/19</t>
  </si>
  <si>
    <t>G_2013/15</t>
  </si>
  <si>
    <t>G_2061/15</t>
  </si>
  <si>
    <t>I_2069/15</t>
  </si>
  <si>
    <t>I_2071/15</t>
  </si>
  <si>
    <t>I_4808/18</t>
  </si>
  <si>
    <t>J_5995/19</t>
  </si>
  <si>
    <t>G_3462/16</t>
  </si>
  <si>
    <t>J_5752/18</t>
  </si>
  <si>
    <t>J_6049/19</t>
  </si>
  <si>
    <t>J_6056/19</t>
  </si>
  <si>
    <t>J_5965/19</t>
  </si>
  <si>
    <t>J_5966/19</t>
  </si>
  <si>
    <t>J_5795/19</t>
  </si>
  <si>
    <t>J_6246/19</t>
  </si>
  <si>
    <t>J_5822/18</t>
  </si>
  <si>
    <t>J_5835/19</t>
  </si>
  <si>
    <t>J_5957/19</t>
  </si>
  <si>
    <t>J_5968/19</t>
  </si>
  <si>
    <t>J_5666/19</t>
  </si>
  <si>
    <t>J_6054/19</t>
  </si>
  <si>
    <t>J_5677/19</t>
  </si>
  <si>
    <t>J_5769/19</t>
  </si>
  <si>
    <t>J_6170/19</t>
  </si>
  <si>
    <t>I_1802700(4734/18)</t>
  </si>
  <si>
    <t>J_1823828(5809/19)</t>
  </si>
  <si>
    <t>J_1814327(5548/18)</t>
  </si>
  <si>
    <t>J_1905144(5969/19)</t>
  </si>
  <si>
    <t>J_1824792(5869/19)</t>
  </si>
  <si>
    <t>J_1909924
(6125/19)</t>
  </si>
  <si>
    <t>J_1908262
(6124/19)</t>
  </si>
  <si>
    <t>J_1824242(5903/19)</t>
  </si>
  <si>
    <t>J_1906267(6098/19)</t>
  </si>
  <si>
    <t>J_1821266(5802/18)</t>
  </si>
  <si>
    <t>J_1703471/Р/1/ЦА(3938/17)</t>
  </si>
  <si>
    <t>J_1900605
(5778/19)</t>
  </si>
  <si>
    <t>J_1906306
(6058/19)</t>
  </si>
  <si>
    <t>J_1814201
(5621/18)</t>
  </si>
  <si>
    <t>J_1824406(6153/19)</t>
  </si>
  <si>
    <t>I_ТУ-05-13-103</t>
  </si>
  <si>
    <t>J_1601862(ЦА-9/18)</t>
  </si>
  <si>
    <t>J_1804310
(ЦА-4/18)</t>
  </si>
  <si>
    <t>J_1908420
(ЦА-3/19)</t>
  </si>
  <si>
    <t>J_1822505(5803/18)</t>
  </si>
  <si>
    <t>J_1823495(5770/19)</t>
  </si>
  <si>
    <t>J_1823397(5960/19)</t>
  </si>
  <si>
    <t>J_1901453
(5790/19)</t>
  </si>
  <si>
    <t>J_1902736(5675/19)</t>
  </si>
  <si>
    <t>J_1901957
(5794/19)</t>
  </si>
  <si>
    <t>J_1908788
(6108/19)</t>
  </si>
  <si>
    <t>J_1805835(5249/18)</t>
  </si>
  <si>
    <t>J_1901591
(5667/19)</t>
  </si>
  <si>
    <t>J_1903531
(6042/19)</t>
  </si>
  <si>
    <t>J_1902742
(6022/19)</t>
  </si>
  <si>
    <t>J_ТУ-307
1907865
(5798/19)</t>
  </si>
  <si>
    <t>J_1903729
(5864/19)</t>
  </si>
  <si>
    <t>J_1906436
(5874/19)</t>
  </si>
  <si>
    <t>J_1903158
(6152/19)</t>
  </si>
  <si>
    <t>J_1904068
(5999/19)</t>
  </si>
  <si>
    <t>I_1814737
(5342/18)</t>
  </si>
  <si>
    <t>J_1801870-Р
5230/18</t>
  </si>
  <si>
    <t>J_1823369(6021/19)</t>
  </si>
  <si>
    <t>J_1903588
(6107/19)</t>
  </si>
  <si>
    <t>J_1822763(5863/19)</t>
  </si>
  <si>
    <t>J_1900967(5998/19)</t>
  </si>
  <si>
    <t>J_1811061
(5542/18)</t>
  </si>
  <si>
    <t>J_ТУ-1812113ПТО-17-1057(5503/18)</t>
  </si>
  <si>
    <t>J_ТУ-1808231ПТО-17-860(5821/18)</t>
  </si>
  <si>
    <t>J_1906243
(5877/19)</t>
  </si>
  <si>
    <t>J_1901438(5658/19)</t>
  </si>
  <si>
    <t>J_1819577
(5975/19)</t>
  </si>
  <si>
    <t>J_1819498
(5976/19)</t>
  </si>
  <si>
    <t>I_1802933
1803128
1905933
(4749/18)</t>
  </si>
  <si>
    <t>J_1806059(5627/18)</t>
  </si>
  <si>
    <t>J_1905761
(6067/19)</t>
  </si>
  <si>
    <t>J_1909479
(5881/19)</t>
  </si>
  <si>
    <t>Фактический объем финансирования капитальных вложений на 01.01.2020г.,
млн. рублей
(с НДС)</t>
  </si>
  <si>
    <t>Остаток финансирования капитальных вложений на 01.01.2020 г в прогнозных ценах соответствующих лет, млн. рублей
(с НДС)</t>
  </si>
  <si>
    <t>распоряжение Минэнерго МО от 18.12.2019 №105</t>
  </si>
  <si>
    <t>Финансирование капитальных вложений 2020 года, млн. рублей (с НДС)</t>
  </si>
  <si>
    <t>Фактический объем освоения капитальных вложений на 01.01. 2020г. в прогнозных ценах соответствующих лет, млн. рублей
(без НДС)</t>
  </si>
  <si>
    <t>приказ Минэнерго МО от 18.12.2019 № 105</t>
  </si>
  <si>
    <t>2020</t>
  </si>
  <si>
    <t>приказом Минэнерго МО № 105 от 18.12.2019</t>
  </si>
  <si>
    <t>J_5615/18</t>
  </si>
  <si>
    <t>приказ Минэнерго МО № 105 от 18.12.2019</t>
  </si>
  <si>
    <t>1.2.1.1</t>
  </si>
  <si>
    <t>1.2.2.1</t>
  </si>
  <si>
    <t>1.4</t>
  </si>
  <si>
    <t>1.1.2.1</t>
  </si>
  <si>
    <t>1.1.2.1.</t>
  </si>
  <si>
    <t>1.6.</t>
  </si>
  <si>
    <t>распоряжение Минэнерго МО от 18.12.2019 № 105</t>
  </si>
  <si>
    <t>Всего за 2020 год</t>
  </si>
  <si>
    <t>Остаток освоения капитальных вложений на 01.01. 2020 года , млн. рублей
(без НДС)</t>
  </si>
  <si>
    <t>Освоение капитальных вложений 2020 года , млн. рублей (без НДС)</t>
  </si>
  <si>
    <t>Финансирование капитальных вложений 2020 года , млн. рублей (с НДС)</t>
  </si>
  <si>
    <t>Освоение капитальных вложений 2020 года, млн. рублей (без НДС)</t>
  </si>
  <si>
    <t>Реконструкция ТП-96 по адресу: Московская область, г. Электросталь, ул. Победы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</si>
  <si>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</si>
  <si>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Реконструкция ВЛ-0,4кВ от ГКТП-106 по адресу: 142050, Московская обл., г. Павловский Посад, ул. Белинского, д. № 12а</t>
  </si>
  <si>
    <t>Реконструкция ВЛ-0,4кВ от ТП-17 по адресу: 142050, Московская обл., г. Павловский Посад, 
ул. Гоголя, д. № 29</t>
  </si>
  <si>
    <t>Реконструкция КТП-72, реконструкция ЛЭП-0,4кВ по адресу: Московская обл., Шатурский р-н, р.п. Черусти, ул. 3-го Интернационала, д. № 40</t>
  </si>
  <si>
    <t>Реконструкция КТП-3 для электроснабжения энергопринимающих устройств заявителя по адресу: Московская обл., Шатурский р-н, п. Тархановка, дом № 41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</si>
  <si>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</si>
  <si>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Реконструкция КТП-101 по адресу: Московская обл, г.о. Озерский, д. Редькино</t>
  </si>
  <si>
    <t>Реконструкция ВЛ-0,4кВ от КТП-302 по адресу: Московская обл., Чеховский р-н., п. Любучаны, 
ул. Октябрьская, д № 26</t>
  </si>
  <si>
    <t>Реконструкция КЛ-6 кВ направлением РП-ЧЗЭМ – ТП-537 по адресу: Московская область, г. Чехов, ул. Гагарина</t>
  </si>
  <si>
    <t>Реконструкция ВЛ-0,4кВ от РП-53 по адресу: Московская обл., Чеховский р-н., г. Чехов, 
ул. Береговая, д № 22</t>
  </si>
  <si>
    <t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г. Чехов, ул. Пионерская, дом № 4</t>
  </si>
  <si>
    <t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</t>
  </si>
  <si>
    <t>Реконструкция ТП-161 по адресу: Московская обл., г. Серпухов, Северное ш., д. № 6А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</si>
  <si>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</si>
  <si>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Реконструкция  ТП 46 по адресу:
Московская область, г. Люберцы, ул. Кирова д. 32</t>
  </si>
  <si>
    <t>Реконструкция ЛЭП-0,4 кВ по адресу: Московская область, Люберецкий район, пгт. Малаховка, ул. Герцена</t>
  </si>
  <si>
    <t>Реконструкция ТП-127 по адресу: 140007, Московская обл., Люберецкий р-н, г. Люберцы, 
ул. 8 Марта, вл. № 50</t>
  </si>
  <si>
    <t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</t>
  </si>
  <si>
    <t>Реконструкция РТП-47. Строительство ТП, ЛЭП-10 кВ 
по адресу: Московская область, г. Люберцы, д. Мотяково</t>
  </si>
  <si>
    <t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</t>
  </si>
  <si>
    <t>Реконструкция ТП-148, строительство ЛЭП-0,4 кВ от ТП-148 по адресу: Московская обл, 
Наро-Фоминский р-н, Наро-Фоминск г, Курзенкова ул (1 этап)</t>
  </si>
  <si>
    <t>Реконструкция участка ЛЭП-0,23 кВ от ТП-2046. Строительство ЛЭП-0,4 кВ от ТП-2046 для электроснабжения энергопринимающих устройств заявителя по адресу: 
Московская обл., Рузский р-н, поз.генплана №53, СНТ «Лесянка (1 этап)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</si>
  <si>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СНТ «Прожектор», уч. 113</t>
  </si>
  <si>
    <t>Реконструкция КЛ-6 кВ от ТП-37 до ТП-67 по адресу: Московская обл., г. Клин, пр. Талицкий, ул. Лесопарковая</t>
  </si>
  <si>
    <t>Реконструкция ТП-328212 для присоединения заявителя по адресу: Московская область, Красногорский р-н, Воронки д, участок № 60А</t>
  </si>
  <si>
    <t>Реконструкция КЛ-6 кВ направлением РП-198 – ТП-41
по адресу: Московская область, г.о. Красногорск, Нахабино, ул. Горем-28</t>
  </si>
  <si>
    <t xml:space="preserve">Реконструкция ВЛ-6 кВ направлением ТП-52 – ТП-183 по адресу: Московская область, Красногорский р-н, дер. Путилково
</t>
  </si>
  <si>
    <t>Реконструкция ТП-139 по адресу: Московская обл., Красногорский р-н., с/п Отрадненское, 
д. Путилково</t>
  </si>
  <si>
    <t>Реконструкция КТП-219231, строительство ЛЭП-0,4кВ по адресу: 143406, Московская обл., Красногорский р-н, г.Красногорск, д. Ивановское, д. № 34Б (1 этап)</t>
  </si>
  <si>
    <t xml:space="preserve">Реконструкция КТП-286 для присоединения заявителя по адресу: Московская область, городской округ Истра, деревня Ленино, здание  №54А, помещение  2
</t>
  </si>
  <si>
    <t>Реконструкция ТП-2/302 по адресу: Московская область,
Истринский район, поселок Глебовский, ул. Микрорайон</t>
  </si>
  <si>
    <t>Реконструкция ТП-9 по адресу: Московская область,
Истринский район, г. Дедовск, ул. 1-я Главная</t>
  </si>
  <si>
    <t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</t>
  </si>
  <si>
    <t>Реконструкция ЛЭП-6 кВ направлением РП-236 – ТП-225
по адресу: Московская область, г.о. Истра, Волоколамское шоссе</t>
  </si>
  <si>
    <t>Реконструкция ТП-220, строительство ЛЭП-0,4кВ по адресу: 143500, Московская обл., Истринский р-н., г. Истра, ул. Ленина, д. № 101 (1 этап)</t>
  </si>
  <si>
    <t>Реконструкция ТП-1244 по адресу: Московская обл, Пушкинский р-н, Красноармейское шоссе, ГУЗ Санаторий "Пушкино"</t>
  </si>
  <si>
    <t xml:space="preserve">Реконструкция ВЛ-0,4кВ от ТП-561 по адресу: 141250, Московская обл.,г. Красноармейск, 
ул. Чкалова, д. № 26
</t>
  </si>
  <si>
    <t>Реконструкция КТПН-1689, строительство ЛЭП-0,4кВ по адресу: Московская обл., Пушкинский р-н, г. Пушкино, Ярославское ш., д. № 7 (1 этап)</t>
  </si>
  <si>
    <t>Реконструкция МТП-1717 по адресу: 141205, Московская обл., Пушкинский р-н., г. Пушкино, 
мкр. Моспроекта</t>
  </si>
  <si>
    <t xml:space="preserve">Реконструкция ТП-1519, строительство ЛЭП-0,4кВ по адресу: Московская обл., Пушкинский р-н., г. Пушкино, ул. Боголюбская
</t>
  </si>
  <si>
    <t>Реконструкция КТП-1703 по адресу: Московская обл., Пушкинский р-н., д. Кощейково</t>
  </si>
  <si>
    <t>Реконструкция КТП-21 по адресу: Московская обл., Пушкинский р-н., п. Лесной, ул. Пушкина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</si>
  <si>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</si>
  <si>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Реконструкция ТП-1335 по адресу: Московская обл., Пушкинский р-н, г. Пушкино</t>
  </si>
  <si>
    <t>Реконструкция ТП-205 для электроснабжения энергопринимающих устройств заявителя по адресу: Московская обл., Мытищи г, Парковая 4-я ул, дом № 7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</si>
  <si>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</si>
  <si>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Реконструкция 2КЛ-6 кВ направлением от ПС-26 «Монино» до РТП-2 (ф.2А, ф.4А) по адресу: Московская область, г.о.Лосино-Петровский, ул. 7-го Ноября</t>
  </si>
  <si>
    <t>Реконструкция ЛЭП-0,4 кВ от РУ-0,4 кВ ТП-160129 по адресу: 
Московская обл, Звенигород г, Пролетарская ул</t>
  </si>
  <si>
    <t>Реконструкция ВЛ-0,4 кВ от ТП-4, ТП-23, ТП-150, ТП-161, ТП-195 по адресу: Московская обл, г. Раменское, ул. 100-й Свирской Дивизии, ул. Полевая, ул. Московская, ул. Колхозная, ул. Революции, ул. Дунайская, ул. Краснознаменская</t>
  </si>
  <si>
    <t>Реконструкция ТП-40. Строительство ЛЭП-0,4 кВ от ТП-40 по адресу: Московская обл., Раменский р-н, ВЭИ им Ленина п (1 этап)</t>
  </si>
  <si>
    <t>Реконструкция участка ВЛ-0,4 кВ от ТП-308 по адресу: 
Московская обл, Раменский р-н, Раменское г, Ильинский п, Коммунистическая ул, дом №2а</t>
  </si>
  <si>
    <t>Реконструкция КВЛ-10 кВ ТП-403 – ТП-473 по адресу: Московская обл, Раменский р-н, г.п. Кратово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</si>
  <si>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
ул. Первая</t>
  </si>
  <si>
    <t>Реконструкция ТП-414 по адресу: 142000, Московская обл., г. Домодедово, Каширское ш., д № 100А</t>
  </si>
  <si>
    <t>Реконструкция ВЛ 10 кВ отп. от ф.5 с п/ст 233 от оп.34 до оп.54 (инв. №10002671 ) по адресу: Московская обл., г.Домодедово, д. Благое</t>
  </si>
  <si>
    <t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</t>
  </si>
  <si>
    <t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</t>
  </si>
  <si>
    <t>Реконструкция ТП-217 и ТП-215 по адресу:Московская область, г. Коломна, ул. Октябрьской Революции</t>
  </si>
  <si>
    <t>Реконструкция ВЛ-0,4кВ от ТП-81 по адресу: МО, Коломенский р-н, Пески п, ДНТ "Советский художник"</t>
  </si>
  <si>
    <t>Реконструкция РТП-6 по адресу: Московская обл., г. Коломна, ул. Юбилейная, д. № 7а</t>
  </si>
  <si>
    <t>Реконструкция ТП-1175 по адресу: 141284, Московская обл., г. Ивантеевка, ул. Рабочая</t>
  </si>
  <si>
    <t>Реконструкция ЛЭП-0,4 кВ от ТП-1162 по адресу: 
Московская обл, Ивантеевка г, Первомайская ул, дом №39</t>
  </si>
  <si>
    <t>Реконструкция ТП-195 по адресу: Московская обл, Химкинский р-н, Химки, Парковая ул., вблизи дома №5</t>
  </si>
  <si>
    <t>Реконструкция ТП-186. Строительство ЛЭП-0,4 кВ от ТП-186 по адресу: Московская область, Химкинский район, г. Химки, мкр. Подрезково (1 этап)</t>
  </si>
  <si>
    <t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</t>
  </si>
  <si>
    <t>Реконструкция ЛЭП-0,4кВ по адресу: Московская обл., г. Химки., мкр. Сходня, ул. Фрунзе, 
вл. № 26А</t>
  </si>
  <si>
    <t>Реконструкция КЛ-10 кВ направлением РТП-51071 - РП-16168 по адресу: Московская область, Одинцовский район, с. Немчиновка</t>
  </si>
  <si>
    <t>Реконструкция КЛ-10 кВ направлением ПС-783 «Отрадное» – РТП-41005 и КЛ-10 кВ направлением РТП-41040 – РТП-41041 по адресу: Московская область, г. Одинцово</t>
  </si>
  <si>
    <t>Реконструкция КЛ-6 кВ от ПС 188 «Одинцово» до РТП-56065  Московская область, Одинцовский р-н</t>
  </si>
  <si>
    <t>Реконструкция ТП-560624 
по адресу: Московская обл, Одинцовский р-н, Одинцово г, Вокзальная ул</t>
  </si>
  <si>
    <t>Строительство ЛЭП-0,4 кВ. Реконструкция КТП по адресу: 
Московская обл., Одинцовский р-н, Голицыно г., Звенигородское ш.(1 этап)</t>
  </si>
  <si>
    <t>Реконструкция ТП-313160 по адресу: Московская обл., Одинцовский р-н, Жаворонки с., Советская 5-я ул</t>
  </si>
  <si>
    <t>Реконструкция ТП-313157 для электроснабжения энергопринимающих устройств заявителя по адресу: Московская обл, Одинцовский р-н, Солослово д</t>
  </si>
  <si>
    <t>Реконструкция ВЛ-0,4 кВ от ТП-560617 по адресу: 
Московская область, Одинцовский г.о., д. Немчиновка, СНТ «Мамоново</t>
  </si>
  <si>
    <t>Реконструкция ТП-260959. Строительство ЛЭП-0,4 кВ по адресу: 
Московская область, Одинцовский район, с. Сидоровское, ул. Восточная (1 этап)</t>
  </si>
  <si>
    <t>Реконструкция ТП-260224 по адресу: Московская обл, Одинцовский р-н, 
Голицыно, Петровское шоссе</t>
  </si>
  <si>
    <t>Реконструкция РТП-51085. Строительство ЛЭП-0,4 кВ
по адресу: Московская область, Одинцовский район, г. Одинцово (1 этап)</t>
  </si>
  <si>
    <t>Реконструкция ЛЭП-0,4 кВ от РУ-0,4 кВ ТП-310318
по адресу: Московская область, Одинцовский район, д. Щедрино</t>
  </si>
  <si>
    <t>Реконструкция РУ-0,4 кВ ТП-260267 по адресу: 
Московская обл., Одинцовский р-н, п. Голицыно, с/т «Садовод</t>
  </si>
  <si>
    <t>Реконструкция ТП-515137 по адресу: Московская обл., Одинцовский р-н, г Одинцово, ул. Зеленая</t>
  </si>
  <si>
    <t>Реконструкция РТП-51057 по адресу: Московская область, Одинцовский район, г. Одинцово, б-р Любы Новосёловой</t>
  </si>
  <si>
    <t xml:space="preserve">Реконструкция ТП-188, строительство ЛЭП-0,4кВ по адресу: Московская обл., Щелковский р-н, г. Щелково, ул. Браварская, д.№ 2Б
</t>
  </si>
  <si>
    <t>Реконструкция ТП-267, строительство 2ЛЭП-0,4кВ по адресу: Московская обл., 
Щелковский р-н, г. Щелково, ул. Заречная (1 этап)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</si>
  <si>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</si>
  <si>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Реконструкция ВЛ-0,4 кВ от КТП-11 по адресу: Московская область, г. Ступино, ул. Колхозная</t>
  </si>
  <si>
    <t>Реконструкция ЛЭП-0,4кВ по адресу: 142820, Московская обл., Ступинский р-н., рп. Жилево, ул. Ленинская, д. № 3А</t>
  </si>
  <si>
    <t>Реконструкция КТП-233 с установкой двух силовых трансформаторов по адресу: Московская обл,  Егорьевск г, Комарова ул</t>
  </si>
  <si>
    <t>Реконструкция ВЛ-0,4кВ от ТП-80 по адресу: Московская обл., г. Егорьевск, ул. Чернышевского, 
д. № 20</t>
  </si>
  <si>
    <t>Реконструкция ЛЭП-0,4 кВ от ТП-77 для электроснабжения энергопринимающих устройств заявителя по адресу: Московская обл, Егорьевский р-н, г. Егорьевск, ул. Радио, дом № 32</t>
  </si>
  <si>
    <t>Реконструкция ЛЭП-0,4 кВ от ТП-196 для электроснабжения энергопринимающих устройств заявителя по адресу: Московская обл., Егорьевский р-н, г. Егорьевск, ул. Новая, дом № 54</t>
  </si>
  <si>
    <t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</t>
  </si>
  <si>
    <t xml:space="preserve"> Реконструкция КЛ-0,4кВ от ЗТП-229 по адресу: Московская обл., г.о. Подольск, д. Матвеевское, 
ул. Оборонная, д № 6</t>
  </si>
  <si>
    <t>Реконструкция ВЛ-0,4кВ от ТП-411 по адресу: Московская обл., г. Подольск, Гаражный пр-д, 
д. № 8а</t>
  </si>
  <si>
    <t xml:space="preserve">Реконструкция ЛЭП-0,4 кВ по адресу: Московская обл, Подольский р-н, с/п Лаговское, 
вблизи д. Пузиково, СНТ «Полянка», уч.147 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</si>
  <si>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</si>
  <si>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</si>
  <si>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Реконструкция КЛ-0,4кВ, строительство ЛЭП-0,4кВ по адресу: Московская обл., г. Подольск, ул. Чехова, д. № 6а (1 этап)</t>
  </si>
  <si>
    <t>Реконструкция ТП-6003 по адресу: Московская обл., Сергиево-Посадский р-н, г. Хотьково, ул. Ленина, дом № 4</t>
  </si>
  <si>
    <t>Реконструкция ТП-198 по адресу: 141300, Московская обл, Сергиево-Посадский р-н, 
Сергиев Посад г, Красной Армии пр-кт, рядом с домом №210а</t>
  </si>
  <si>
    <t>«Реконструкция ТП-554 по адресу: Московская обл., Сергиево-Посадский р-н, Сергиев Посад г, Солнечная ул, д. № 8</t>
  </si>
  <si>
    <t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</t>
  </si>
  <si>
    <t>Реконструкция ТП-104. Строительство ЛЭП-0,4 кВ от ТП-104 по адресу: Московская обл., Сергиево-Посадский р-н, Сергиев Посад г, Лесхоз п (1 этап)</t>
  </si>
  <si>
    <t>Реконструкция ТП-677 по адресу: Московская обл., Сергиево-Посадский р-н, Сергиев-Посад, Центральная ул, дом № 60б</t>
  </si>
  <si>
    <t>Реконструкция ЛЭП-0,4 кВ от ТП-503 до границы участка заявителя по адресу: Московская обл, Сергиево-Посадский р-н, Сергиев Посад г, Красной Армии пр-кт, дом № 216/11</t>
  </si>
  <si>
    <t>Реконструкция ТП-180 для электроснабжения энергопринимающих устройств заявителя по адресу: Московская обл., Сергиево-Посадский р-н, д. Наугольное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</si>
  <si>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</si>
  <si>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</si>
  <si>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Реконструкция ТП-402 для электроснабжения энергопринимающих устройств заявителя по адресу: Московская обл., Сергиево-Посадский р-н, Сергиев Посад г, Вознесенская ул., дом № 67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</si>
  <si>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</si>
  <si>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Реконструкция ТП-265 по адресу: 
Московская обл., Сергиево-Посадский р-н, Сергиев Посад г, Новоугличское ш.</t>
  </si>
  <si>
    <t>Реконструкция ТП-1810370 для электроснабжения энергопринимающих устройств заявителя по адресу: 141336, Московская обл, Сергиево-Посадский р-н, п. Реммаш, ул. Институтская, дом № 22 д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</si>
  <si>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</si>
  <si>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Реконструкция ТП-133 по адресу: Московская обл., Ленинский р-н, г. Видное, ст. Расторгуево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</si>
  <si>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</si>
  <si>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Строительство ТП взамен ТП-72 по адресу: Московская область, г.о. Электросталь, ул. Пушкина д. 4А</t>
  </si>
  <si>
    <t>Строительство КЛ-0,4кВ от РТП-100 до ВРУ МДОУ д/сад №43 по адресу: Московская область, г. Электросталь, ул. Жулябина, д.6а</t>
  </si>
  <si>
    <t>Строительство КЛ-0,4кВ от ТП-70, ТП-111 до ВРУ МДОУ д/сад №56 по адресу: Московская область, г. Электросталь, ул. Первомайская, д. 4а</t>
  </si>
  <si>
    <t>Строительство КЛ-0,4кВ от ТП-95, РП-199 до ВРУ МДОУ д/сад №62 по адресу: Московская область, г. Электросталь, ул. Победы, д. 3 к. 5</t>
  </si>
  <si>
    <t>Строительство КЛ-10 кВ. Реконструкция ТП-338
по адресу: Московская область, Орехово-Зуевский район, г. Куровское</t>
  </si>
  <si>
    <t>Строительство МТП, ЛЭП-6 кВ по адресу: 142633, Московская область, Орехово-Зуевский р-н,          с/п Горское, СНТ «Сажени</t>
  </si>
  <si>
    <t>Строительство ТП, ЛЭП-6 кВ и ЛЭП-0,4 кВ по адресу: 
Московская область, г.о. Павловский Посад, мкр. Филимоново</t>
  </si>
  <si>
    <t>Строительство МТП-1823337, ЛЭП-3 кВ по адресу: 
Московская обл,, Шатурский р-н, пос. Туголесский Бор, строение МО 3995</t>
  </si>
  <si>
    <t>Строительство ТП (в районе ТП-25) по адресу: г. Рошаль, ул. Фр. Энгельса, 29</t>
  </si>
  <si>
    <t>Строительство МТП, ЛЭП-10 кВ по адресу: 140500, Московская обл, Луховицкий р-н, сдт «Южный</t>
  </si>
  <si>
    <t>Строительство ТП, ЛЭП-10 кВ по адресу: Московская область,
Луховицкий район, г. Луховицы, Куйбышевский проезд</t>
  </si>
  <si>
    <t>Городской округ Серебряные-Пруды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</si>
  <si>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</si>
  <si>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Строительство ТП и ЛЭП-6 кВ по адресу: Московская обл, Люберецкий р-н, Люберцы г, пос. ЛЭМЗ</t>
  </si>
  <si>
    <t>Строительство КТП, КЛ-6 кВ по адресу: Московская обл, Люберецкий р-н, д. Ново-Марусино, пр. Кореневского балластного карьера, д. № 1</t>
  </si>
  <si>
    <t>Строительство КТП в районе КТП-256 по адресу: Московская обл., Люберецкий р-н, п. Томилино, ул. Плеханова</t>
  </si>
  <si>
    <t>Строительство ТП и КЛ-10 кВ по адресу: Московская область, г. Дзержинский, ул. Академика Жукова</t>
  </si>
  <si>
    <t>Строительство ТП, реклоузера и ЛЭП-6 кВ по адресу: 
Московская область, Наро-Фоминский район, рп. Калининец</t>
  </si>
  <si>
    <t>Строительство КТП, ЛЭП-6 кВ по адресу: Московская обл, Дмитровский р-н, г. Дмитров, ул.Одинцово</t>
  </si>
  <si>
    <t>Строительство ТП, КЛ-6 кВ по адресу: Московская обл, Рузский р-н, 26 квартал ФГУ «Верейский лесхоз», СНТ «Многодетная семья</t>
  </si>
  <si>
    <t>Строительство КТП в районе ТП-402 по адресу: Московская область, Клинский р-н,  г.Высоковск, ул.Лесная</t>
  </si>
  <si>
    <t xml:space="preserve">Строительство КТП взамен ТП-403, ЛЭП-0,4 кВ для электроснабжения заявителя по адресу: Московская обл., г.о. Клин, г. Высоковск
</t>
  </si>
  <si>
    <t>Строительство КТП, ЛЭП-10 кВ по адресу: Московская обл, Талдомский р-н, Северный рп.</t>
  </si>
  <si>
    <t>Строительство ТП, реклоузера, ЛЭП-6 кВ и ЛЭП-0,4 кВ по адресу: 
Московская область, Талдомский район, г. Талдом, ул. Советская</t>
  </si>
  <si>
    <t>Строительство 2КЛ-6 кВ от ТП-54 доместа врезки в КЛ-6 кВ ПС-576 «Снегири»-ТП-55 по адресу: Московская область, Истринский р-н, п. Снегири</t>
  </si>
  <si>
    <t>Строительство КТП в районе КТП-106 по адресу: Московская область, Истринский р-н, г. Дедовск, ДСК «Малиновка</t>
  </si>
  <si>
    <t>Строительство здания с гаражными, складскими и офисными помещениями
по адресу: Московская область, Истринский район, г. Дедовск, ул. Клубная, д. 1</t>
  </si>
  <si>
    <t>Строительство ТП, КЛ-10 кВ по адресу: Московская область, Истринский район, Истра г, микрорайон Полево</t>
  </si>
  <si>
    <t>Строительство ангара для хранения техники, ангара для ремонта 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</si>
  <si>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Строительство ТП и КЛ-6 кВ по адресу: Московская область, Пушкинский район, п. Лесной, ул. Пушкина</t>
  </si>
  <si>
    <t xml:space="preserve">Строительство КРУН-1, КРУН-2, ЛЭП-6 кВ по адресу: Московская обл, Пушкинский р-н, Кощейково д.
</t>
  </si>
  <si>
    <t>Строительство ТП и КЛ-6 кВ по адресу: Московская область, Пушкинский район, п. Лесной, 43 км а/д «Холмогоры</t>
  </si>
  <si>
    <t>Строительство ТП и ЛЭП-6 кВ по адресу: Московская область, Пушкинский район, рп. Лесной, ул. Садовая</t>
  </si>
  <si>
    <t>Строительство 2КТП взамен КТП-1230 по адресу: 141206, Московская обл, Пушкинский р-н, Пушкино г., Лесная ул (1 этап)</t>
  </si>
  <si>
    <t>Строительство ТП и ЛЭП-6 кВ по адресу: Московская область, Пушкинский район, п. Заветы Ильича, ул. Седова</t>
  </si>
  <si>
    <t>Строительство ТП и ЛЭП-6 кВ по адресу: Московская область, Пушкинский район, рп. Правдинский, ул. Ленина</t>
  </si>
  <si>
    <t>Строительство КЛ-10 кВ, КТП по адресу: Московская обл, Мытищинский р-н, вблизи Пироговского шоссе</t>
  </si>
  <si>
    <t>Строительство КЛ-0,4 кВ от ТП-1016 до КНС по адресу: Мытищинский р-н, пос.Вешки, ул.Тенистая</t>
  </si>
  <si>
    <t>Строительство КЛ-6 кВ, КТП по адресу: Московская обл, Мытищинский р-н, г.п. Мытищи, д. Челобитьево</t>
  </si>
  <si>
    <t>Строительство КТП, 2КЛ-10 кВ до КТП по адресу: 141031, Московская обл, Мытищи г.о., Вешки п.</t>
  </si>
  <si>
    <t>Строительство ТП и ЛЭП-6 кВ по адресу: Московская область, г. Балашиха, шоссе Энтузиастов</t>
  </si>
  <si>
    <t>Строительство КТП, ЛЭП-10 кВ по адресу: Московская обл, Щелковский р-н, Жегаловский с/о, Оболдино д.</t>
  </si>
  <si>
    <t>Строительство МТП, ЛЭП-10 кВ (от ВЛ-10 кВ направлением КТП-183–КТП-189) по адресу: 
Московская обл, Щелковский р-н, Байбаки д., д. № 57</t>
  </si>
  <si>
    <t>Строительство ТП взамен ТП-459 по адресу: Московская область, г.о. Щёлково, 1-й Советский пер</t>
  </si>
  <si>
    <t>Строительство ТП, ЛЭП-10 кВ и ЛЭП-0,4 кВ по адресу: Московская область, г.о. Щёлково, СНТ Флора-2</t>
  </si>
  <si>
    <t>Строительство КТП, КЛ-6 кВ, КЛ-0,4 кВ по адресу: Московская обл., Щелковский р-н, Корпуса д., Калинина ул.</t>
  </si>
  <si>
    <t>Строительство МТП, ЛЭП-10 кВ (от ВЛ-10 кВ направлением МТП-340–ТП-166) по адресу: Московская обл, Щелковский р-н, Щелково г</t>
  </si>
  <si>
    <t>Строительство КТП, КЛ-10 кВ и ЛЭП-0,4 кВ по адресу: Московская обл., Одинцовский р-н, Рожновка х.</t>
  </si>
  <si>
    <t>Строительство 2БКТП взамен ТП-560617 по адресу: Московская обл, Одинцово г.о., д. Немчиновка</t>
  </si>
  <si>
    <t>Строительство ТП и КЛ-10 кВ по адресу: Московская область, Одинцовский район, гп. Большие Вяземы</t>
  </si>
  <si>
    <t>Строительство ТП, КЛ-10 кВ по адресу: Московская область, Одинцовский район, Переделки д</t>
  </si>
  <si>
    <t>Строительство 12КЛ-10 кВ для перезаводки питающих фидеров нового ЗРУ-10 кВ ПС-308 «Наро-Фоминск (1 этап)</t>
  </si>
  <si>
    <t>Строительство КЛ-10 кВ по адресу: Московская обл, Одинцовский р-н, дп Лесной городок, ул. Энергетиков</t>
  </si>
  <si>
    <t>Строительство КЛ-6 кВ от ТП-160151А до ТП-160243 по адресу: Московская обл., г. Звенигород, Ратехинское шоссе - Лапинский переулок</t>
  </si>
  <si>
    <t>Строительство КЛ-6 кВ от ТП-160150 до ТП-160248 по адресу:
Московская обл., г. Звенигород, Ратехинское шоссе - Заречинский переулок</t>
  </si>
  <si>
    <t>Строительство КТП, КЛ-6 кВ по адресу: 143035, Московская обл, Звенигород г., Поречье п</t>
  </si>
  <si>
    <t>Строительство ТП и КЛ-6 кВ по адресу: Московская область, г. Звенигород, ул. Василия Фабричнова</t>
  </si>
  <si>
    <t>Строительство КЛ-0,4 кВ от ТП-53 до ВРУ МКД  по адресу:
 Московская обл, г. Красногорск, ул. Октябрьская, дом №5</t>
  </si>
  <si>
    <t>Строительство КЛ-6 кВ, КТП по адресу: Московская обл, Красногорский р-н, г.п. Нахабино, ул. Панфилова</t>
  </si>
  <si>
    <t>Строительство МТП, ЛЭП-6 кВ по адресу: Московская обл, Красногорский район, Нахабино рп, ул. Совпартшкола</t>
  </si>
  <si>
    <t>Строительство КТП, ЛЭП-0,4 кВ по адресу: Московская обл, Красногорский район, г.о. Красногорск, Опалиха мкр, Ново-Никольская ул. (1 этап)</t>
  </si>
  <si>
    <t>Строительство КТП, 2КЛ-6 кВ по адресу: 143430, Московская обл, Красногорский р-н,
Нахабино рп, Советская ул</t>
  </si>
  <si>
    <t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</t>
  </si>
  <si>
    <t>Строительство БКТП взамен ТП-405 по адресу: Московская обл., Раменский район, г.п. Кратово, д. Донино</t>
  </si>
  <si>
    <t xml:space="preserve">Строительство МТП, ЛЭП-6 кВ по адресу: Московская обл, Раменский район, Новохаритоновское сп
</t>
  </si>
  <si>
    <t xml:space="preserve">Строительство КТП, 2КЛ-10 кВ по адресу: Московская обл, Раменский район, Удельная дп, Островского ул., вблизи Быковского шоссе
</t>
  </si>
  <si>
    <t>Строительство КТП взамен ТП-8, ЛЭП-0,4 кВ для электроснабжения заявителя по адресу: 
Московская обл., Раменский р-н, Кратово п., участок № 9Б</t>
  </si>
  <si>
    <t>Строительство ТП, ЛЭП-10 кВ по адресу Московская область, Раменский район, г. Раменское, ул. Берёзовая просека</t>
  </si>
  <si>
    <t>Строительство КТП по адресу: Московская область, Раменский р-н, с. Зюзино, ул.Луговая</t>
  </si>
  <si>
    <t>Строительство ТП, ЛЭП-6 кВ по адресу: Московская область, Раменский р-н, с/п Новохаритоновское</t>
  </si>
  <si>
    <t>Строительство КЛ-0,4 кВ от ТП-3 по адресу: Московская область, Раменский р-н, с. Константиново</t>
  </si>
  <si>
    <t>Строительство ТП, ЛЭП-10 кВ по адресу: Московская обл., Раменский р-н, 
г. Раменское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</si>
  <si>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</si>
  <si>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Строительство ТП-проект., строительство ЛЭП-6 кВ, строительство ЛЭП-0,4 кВ для электроснабжения энергопринимающих устройств заявителя по адресу: Московская обл, Химкинский р-н, Сходня мкр, Первомайская ул</t>
  </si>
  <si>
    <t>Строительство 2КЛ-6кВ от РП-6 кВ №23 до РТП-17 по адресу:
142712, Московская область, Ленинский район, Володарского п., Елохова Роща ул.</t>
  </si>
  <si>
    <t>Строительство ТП и КЛ-10 кВ по адресу: 142718, Московская область, Ленинский район, п. Битца, ул. Нагорная</t>
  </si>
  <si>
    <t>Строительство КТП, КЛ-6кВ по адресу: 142717, Московская обл., Ленинский р-н, Развилковское с/п, п. Развилка, Проектируемый N5541 пр-д, владение № 2</t>
  </si>
  <si>
    <t>Строительство ТП и ЛЭП-6 кВ по адресу: Московская область, Ленинский район, г. Видное</t>
  </si>
  <si>
    <t>Строительство ТП и ЛЭП-6 кВ по адресу: Московская область, Ленинский район, с.п. Развилковское, п. Развилка</t>
  </si>
  <si>
    <t>Строительство КТП, ЛЭП-6кВ, реконструкция ЛЭП-6кВ по адресу: Московская обл., 
Ленинский р-н, д. Большая Володарка</t>
  </si>
  <si>
    <t>Строительство КТП, КЛ-10 кВ по адресу: 141300, Московская обл, Сергиево-Посадский район, г. Сергиев Посад, в районе ул. Пограничная</t>
  </si>
  <si>
    <t>Строительство КТП, КЛ-6 кВ по адресу: 141364, Московская обл, Сергиево-Посадский район, Скоропусковский рп</t>
  </si>
  <si>
    <t>Строительство 2КТП взамен ТП-39 по адресу: 141300, Московская обл, Сергиево-Посадский р-н, Московское ш.</t>
  </si>
  <si>
    <t>Строительство МТП, ЛЭП-6 кВ (от ВЛ-6 кВ ТП-70-ТП-166–ТП-155) по адресу: Московская обл, Сергиево-Посадский р-н, Сергиев Посад г., Семашко ул</t>
  </si>
  <si>
    <t>Строительство ТП, КЛ-6 кВ по адресу: Московская область, Сергиево-Посадский район, Сергиев Посад г, Строительная ул</t>
  </si>
  <si>
    <t>Строительство ТП, КЛ-6 кВ по адресу: Московская обл., г. Подольск, ул. Лобачева</t>
  </si>
  <si>
    <t>Строительство МТП, ЛЭП-10 кВ и ЛЭП-0,4 кВ по адресу:
Московская область, г. Ступино, ул. Колхозная</t>
  </si>
  <si>
    <t>Строительство ТП и КЛ-10 кВ по адресу: Московская область, г. Лыткарино, Лыткаринское шоссе</t>
  </si>
  <si>
    <t>Строительство ЛЭП-6 кВ по адресу: 142633, Московская область,Орехово-Зуевский район, п. Верея (с/п Верейское), ул. Центральная (2 Этап)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</si>
  <si>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</si>
  <si>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</si>
  <si>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Строительство КРУН-10 кВ для электроснабжения заявителя по адресу: Московская обл, Люберцы-3, 42</t>
  </si>
  <si>
    <t>Строительство двух КЛ-0,4 кВ по адресу: Московская обл., Люберецкий р-н, Люберцы г, п/о 3, дом № 50</t>
  </si>
  <si>
    <t>Строительство ТП и ЛЭП-10 кВ по адресу: Московская область, г. Балашиха, шоссе Энтузиастов, дом № 38</t>
  </si>
  <si>
    <t>Реконструкция КЛ-0,4 кВ от РУ-0,4 кВ ТП-128, строительство ЛЭП-0,4 кВ от РУ-0,4 кВ ТП 128 для электроснабжения энергопринимающих устройств заявителя по адресу: Московская обл., г. Реутов, ул. Ленина, 2а (2 этап)</t>
  </si>
  <si>
    <t xml:space="preserve">Строительство КЛ-20 кВ по адресу: Московская область, Красногорский район, г. Красногорск, мкр. Опалиха
</t>
  </si>
  <si>
    <t>Строительство ЛЭП-10 кВ по адресу: Московская обл., Красногорский р-н, г. Красногорск, о.п. Пойма</t>
  </si>
  <si>
    <t>Реконструкция ТП-515024 и строительство ЛЭП-0,4 кВ по адресу: Московская обл, Одинцовский р-н, Одинцово г, Садовая ул (2 Этап)</t>
  </si>
  <si>
    <t>Строительство ЛЭП-0,4 кВ от РУ-0,4 кВ ТП-414131 по адресу: Московская область, Одинцовский район, с/о Юдинский, в районе с. Перхушково</t>
  </si>
  <si>
    <t>Строительство ТП, ЛЭП-10 кВ по адресу: 143005, Московская область, Одинцовский район, г. Одинцово, ул. Вокзальная, 7 микрорайон</t>
  </si>
  <si>
    <t>ТЗ-05-13-103,ТП-1070)Стр-воРТП,КЛ-10кВ Управляющая компания ООО"АФИРУС" г.Одинцово1этап</t>
  </si>
  <si>
    <t>Реконструкция РТП-51085. Строительство ЛЭП-0,4 кВ
по адресу: Московская область, Одинцовский район, г. Одинцово</t>
  </si>
  <si>
    <t>ТП-1342) Стр-во КЛ-10 кВ ООО "ТРЦ Одинцово", компл.РУ-10 кВ проектируемой ТП д. Лохино ТЗ-05-14-23</t>
  </si>
  <si>
    <t>Реконструкция РТП-15. Строительство РП и ЛЭП-6 кВ
по адресу: Московская область, г. Химки, вблизи д. Кирилловка (2 этап)</t>
  </si>
  <si>
    <t>Строительство  2БКТП, КЛ-10 кВ для электроснабжения заявителя по адресу: Московская обл, Химкинский р-н, Химки г., Лихачевское шоссе, вблизи полигона ТБО</t>
  </si>
  <si>
    <t>Строительство ЛЭП-0,4 кВ от ТП-262 по адресу: Московская область, Химкинский район, г. Химки, Юбилейный пр-т</t>
  </si>
  <si>
    <t>Реконструкция ТП-186. Строительство ЛЭП-0,4 кВ от ТП-186 по адресу: Московская область, Химкинский район, г. Химки, мкр. Подрезково (2 этап)</t>
  </si>
  <si>
    <t>Строительство РП-1600708, ТП-1600708, КЛ-10 кВ и КЛ-0,4 кВ от ТП-1600708 до ВРУ объекта Заявителя по адресу: Московская область, г. Мытищи, мкр-н №29, ул. Стрелковая (1, 2 Этапы)</t>
  </si>
  <si>
    <t>Строительство ТП и ВЛ-10 кВ от ВЛ-10 кВ направлением РТП-200 – ТП-208 по адресу: Московская область, Мытищинский район, д. Болтино, ул. 8-я Линия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</si>
  <si>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Мебельной фабрики</t>
  </si>
  <si>
    <t>Строительство КЛ-10кВ по адресу: Московская обл., Щелковский р-н, г. Щелково, ул. Комарова, 
д. № 2</t>
  </si>
  <si>
    <t xml:space="preserve">Строительство КЛ-10 кВ по адресу: Московская область, Щёлковский район, г. Щёлково, ул. Талсинская
</t>
  </si>
  <si>
    <t>Строительство ЛЭП-0,4кВ по адресу: 141100, Московская область, Щелковский р-н., г. Щелково, квартал Гагаринский, д. 4Б</t>
  </si>
  <si>
    <t>Строительство ЛЭП-0,4 кВ по адресу: Московская обл., Коломенский р-н, с/о Никульский, Радужный п</t>
  </si>
  <si>
    <t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</t>
  </si>
  <si>
    <t>Строительство ЛЭП-0,4кВ для электроснабжения энергопринимающих устройств заявителя по адресу: Московская обл., г. Коломна, ул. Кутузова</t>
  </si>
  <si>
    <t>Строительство ТП и КЛ-10 кВ по адресу: Московская область, г. Коломна, ул. Леваневского</t>
  </si>
  <si>
    <t>Строительство ВЛ-0,4кВ по адресу: Московская обл., г. Подольск, Львовский, ул. Горького, д. № 21</t>
  </si>
  <si>
    <t>Строительство ЛЭП-0,4кВ для электроснабжения энергопринимающих устройств заявителя по адресу: 142117, Московская обл., г. Подольск, Октябрьский проспект, дом № 7</t>
  </si>
  <si>
    <t>Строительство КЛ-6 кВ, КЛ-0,4 кВ для электроснабжения энергопринимающих устройств заявителя по адресу: Московская обл, г. Подольск, Домодедовское ш., д. 12</t>
  </si>
  <si>
    <t>Строительство ЛЭП-0,4 кВ по адресу: Московская обл., Сергиево-Посадский р-н, Сергиев-Посад г, Красной Армии пр-кт, дом № 216/11</t>
  </si>
  <si>
    <t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</t>
  </si>
  <si>
    <t>F_ТУкТЗ-05-14-23</t>
  </si>
  <si>
    <t>J_5/17/2 (1914248)
(6239/19)</t>
  </si>
  <si>
    <t xml:space="preserve">J_5893/19 </t>
  </si>
  <si>
    <t xml:space="preserve">J_6256/19 </t>
  </si>
  <si>
    <t xml:space="preserve">J_6264/19 </t>
  </si>
  <si>
    <t>K_6208/19</t>
  </si>
  <si>
    <t>K_6362/20</t>
  </si>
  <si>
    <t>J_6190/19</t>
  </si>
  <si>
    <t xml:space="preserve">J_ОД-112/19  </t>
  </si>
  <si>
    <t>J_6301/19</t>
  </si>
  <si>
    <t>J_6276/19</t>
  </si>
  <si>
    <t>K_6326/20</t>
  </si>
  <si>
    <t>J_6317/19</t>
  </si>
  <si>
    <t>K_6331/20</t>
  </si>
  <si>
    <t>K_6337/20</t>
  </si>
  <si>
    <t>K_6365/20</t>
  </si>
  <si>
    <t>K_6369/20</t>
  </si>
  <si>
    <t>K_6313/20</t>
  </si>
  <si>
    <t>K_6357/20</t>
  </si>
  <si>
    <t xml:space="preserve">J_6261/19 </t>
  </si>
  <si>
    <t xml:space="preserve">I_5059/18 </t>
  </si>
  <si>
    <t>K_6526/20</t>
  </si>
  <si>
    <t>K_6413/20</t>
  </si>
  <si>
    <t>K_6340/20</t>
  </si>
  <si>
    <t xml:space="preserve">J_6047/19 </t>
  </si>
  <si>
    <t>K_ОД-59/20</t>
  </si>
  <si>
    <t xml:space="preserve">J_ЦА-7/19 </t>
  </si>
  <si>
    <t>K_6356/20</t>
  </si>
  <si>
    <t>J_6273/19</t>
  </si>
  <si>
    <t>K_6409/20</t>
  </si>
  <si>
    <t>K_6487/20</t>
  </si>
  <si>
    <t>J_6187/19</t>
  </si>
  <si>
    <t>K_6320/20</t>
  </si>
  <si>
    <t>J_6237/19</t>
  </si>
  <si>
    <t xml:space="preserve">J_6258/19 </t>
  </si>
  <si>
    <t>J_6316/19</t>
  </si>
  <si>
    <t>K_6402/20</t>
  </si>
  <si>
    <t xml:space="preserve">I_5332/18 </t>
  </si>
  <si>
    <t>J_5898/19</t>
  </si>
  <si>
    <t>J_6318/19</t>
  </si>
  <si>
    <t>K_6354/20</t>
  </si>
  <si>
    <t>J_6230/19</t>
  </si>
  <si>
    <t>K_6367/20</t>
  </si>
  <si>
    <t>G_1774/15</t>
  </si>
  <si>
    <t>G_1775/15</t>
  </si>
  <si>
    <t>G_1776/15</t>
  </si>
  <si>
    <t>J_6286/19</t>
  </si>
  <si>
    <t>G_423/12</t>
  </si>
  <si>
    <t>J_5689/19</t>
  </si>
  <si>
    <t>K_6403/20</t>
  </si>
  <si>
    <t>J_6287/19</t>
  </si>
  <si>
    <t xml:space="preserve">G_2592/15 </t>
  </si>
  <si>
    <t xml:space="preserve">J_6288/19 </t>
  </si>
  <si>
    <t>G_1718/15</t>
  </si>
  <si>
    <t>J_6270/19</t>
  </si>
  <si>
    <t xml:space="preserve">G_2012/15 </t>
  </si>
  <si>
    <t>K_5339/18</t>
  </si>
  <si>
    <t>J_6285/19</t>
  </si>
  <si>
    <t>H_1701461
4027/17</t>
  </si>
  <si>
    <t>I_1803764
(5426/18)</t>
  </si>
  <si>
    <t>I_1802738
(5206/18)</t>
  </si>
  <si>
    <t>K_2005060
6481/20</t>
  </si>
  <si>
    <t>J_1917609
(6284/19)</t>
  </si>
  <si>
    <t>I_1704590
(4204/17)</t>
  </si>
  <si>
    <t>J_1903312
(6177/19)</t>
  </si>
  <si>
    <t>полугодие</t>
  </si>
  <si>
    <t>полугодие  2020</t>
  </si>
  <si>
    <t>Приложение № 20</t>
  </si>
  <si>
    <t>Форма 20. Отчет об исполнении финансового плана субъекта электроэнергетики (квартальный)</t>
  </si>
  <si>
    <t>Инвестиционная программа</t>
  </si>
  <si>
    <t xml:space="preserve">Субъект Российской Федерации: </t>
  </si>
  <si>
    <t>Московская область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</si>
  <si>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</si>
  <si>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 распоряжением Минэнерго МО от 18.12.2019 № 105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</si>
  <si>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</si>
  <si>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</si>
  <si>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</si>
  <si>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</si>
  <si>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2020</t>
  </si>
  <si>
    <t>Отклонение от плановых значений по итогам отчетного периода</t>
  </si>
  <si>
    <t>Причины
отклонений</t>
  </si>
  <si>
    <t>План 2020</t>
  </si>
  <si>
    <t>План 1 полугодие 2020</t>
  </si>
  <si>
    <t>Факт 1 полугодие 2020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</si>
  <si>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</si>
  <si>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</si>
  <si>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</si>
  <si>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</si>
  <si>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</si>
  <si>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</si>
  <si>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</si>
  <si>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</si>
  <si>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</si>
  <si>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</si>
  <si>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</si>
  <si>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</si>
  <si>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</si>
  <si>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</si>
  <si>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</si>
  <si>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</si>
  <si>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</si>
  <si>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</si>
  <si>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</si>
  <si>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</si>
  <si>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</si>
  <si>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</si>
  <si>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</si>
  <si>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</si>
  <si>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</si>
  <si>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</si>
  <si>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</si>
  <si>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</si>
  <si>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</si>
  <si>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</si>
  <si>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</si>
  <si>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</si>
  <si>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</si>
  <si>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</si>
  <si>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</si>
  <si>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</si>
  <si>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</si>
  <si>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</si>
  <si>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</si>
  <si>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</si>
  <si>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</si>
  <si>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</si>
  <si>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</si>
  <si>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</si>
  <si>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</si>
  <si>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</si>
  <si>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</si>
  <si>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</si>
  <si>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</si>
  <si>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</si>
  <si>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</si>
  <si>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</si>
  <si>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</si>
  <si>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</si>
  <si>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</si>
  <si>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</si>
  <si>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</si>
  <si>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</si>
  <si>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</si>
  <si>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</si>
  <si>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</si>
  <si>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</si>
  <si>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</si>
  <si>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</si>
  <si>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</si>
  <si>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</si>
  <si>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</si>
  <si>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</si>
  <si>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</si>
  <si>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</si>
  <si>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</si>
  <si>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</si>
  <si>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</si>
  <si>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</si>
  <si>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</si>
  <si>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</si>
  <si>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</si>
  <si>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</si>
  <si>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</si>
  <si>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</si>
  <si>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</si>
  <si>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</si>
  <si>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</si>
  <si>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</si>
  <si>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</si>
  <si>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</si>
  <si>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</si>
  <si>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</si>
  <si>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</si>
  <si>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</si>
  <si>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</si>
  <si>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</si>
  <si>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</si>
  <si>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</si>
  <si>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</si>
  <si>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</si>
  <si>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</si>
  <si>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</si>
  <si>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</si>
  <si>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</si>
  <si>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</si>
  <si>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</si>
  <si>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</si>
  <si>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</si>
  <si>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</si>
  <si>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</si>
  <si>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</si>
  <si>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</si>
  <si>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</si>
  <si>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</si>
  <si>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</si>
  <si>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</si>
  <si>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</si>
  <si>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</si>
  <si>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</si>
  <si>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</si>
  <si>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</si>
  <si>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</si>
  <si>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</si>
  <si>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</si>
  <si>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</si>
  <si>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</si>
  <si>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</si>
  <si>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</si>
  <si>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</si>
  <si>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</si>
  <si>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</si>
  <si>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</si>
  <si>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</si>
  <si>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</si>
  <si>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</si>
  <si>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</si>
  <si>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</si>
  <si>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</si>
  <si>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</si>
  <si>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</si>
  <si>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</si>
  <si>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</si>
  <si>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</si>
  <si>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</si>
  <si>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</si>
  <si>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</si>
  <si>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</si>
  <si>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</si>
  <si>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</si>
  <si>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</si>
  <si>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</si>
  <si>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</si>
  <si>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</si>
  <si>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</si>
  <si>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</si>
  <si>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</si>
  <si>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</si>
  <si>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</si>
  <si>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</si>
  <si>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</si>
  <si>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</si>
  <si>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</si>
  <si>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</si>
  <si>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</si>
  <si>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</si>
  <si>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</si>
  <si>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7.6</t>
  </si>
  <si>
    <t>7.7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</si>
  <si>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</si>
  <si>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</si>
  <si>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</si>
  <si>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</si>
  <si>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</si>
  <si>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</si>
  <si>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</si>
  <si>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</si>
  <si>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</si>
  <si>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</si>
  <si>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</si>
  <si>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</si>
  <si>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</si>
  <si>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</si>
  <si>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</si>
  <si>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</si>
  <si>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</si>
  <si>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</si>
  <si>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</si>
  <si>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</si>
  <si>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</si>
  <si>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</si>
  <si>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</si>
  <si>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</si>
  <si>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</si>
  <si>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</si>
  <si>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</si>
  <si>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</si>
  <si>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</si>
  <si>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</si>
  <si>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</si>
  <si>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</si>
  <si>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</si>
  <si>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</si>
  <si>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</si>
  <si>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</si>
  <si>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</si>
  <si>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</si>
  <si>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</si>
  <si>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</si>
  <si>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</si>
  <si>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</si>
  <si>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</si>
  <si>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</si>
  <si>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</si>
  <si>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</si>
  <si>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</si>
  <si>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</si>
  <si>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</si>
  <si>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</si>
  <si>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</si>
  <si>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</si>
  <si>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</si>
  <si>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</si>
  <si>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</si>
  <si>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</si>
  <si>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</si>
  <si>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</si>
  <si>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</si>
  <si>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</si>
  <si>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</si>
  <si>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</si>
  <si>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</si>
  <si>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</si>
  <si>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</si>
  <si>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</si>
  <si>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</si>
  <si>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</si>
  <si>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</si>
  <si>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</si>
  <si>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</si>
  <si>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</si>
  <si>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</si>
  <si>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</si>
  <si>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</si>
  <si>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</si>
  <si>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</si>
  <si>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</si>
  <si>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</si>
  <si>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</si>
  <si>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</si>
  <si>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</si>
  <si>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</si>
  <si>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</si>
  <si>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</si>
  <si>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</si>
  <si>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</si>
  <si>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</si>
  <si>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</si>
  <si>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</si>
  <si>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</si>
  <si>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</si>
  <si>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</si>
  <si>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</si>
  <si>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</si>
  <si>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</si>
  <si>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</si>
  <si>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</si>
  <si>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</si>
  <si>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</si>
  <si>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</si>
  <si>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</si>
  <si>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</si>
  <si>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</si>
  <si>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</si>
  <si>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</si>
  <si>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</si>
  <si>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</si>
  <si>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</si>
  <si>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</si>
  <si>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</si>
  <si>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</si>
  <si>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</si>
  <si>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</si>
  <si>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</si>
  <si>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</si>
  <si>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</si>
  <si>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</si>
  <si>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</si>
  <si>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</si>
  <si>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</si>
  <si>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</si>
  <si>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</si>
  <si>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</si>
  <si>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</si>
  <si>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</si>
  <si>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</si>
  <si>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</si>
  <si>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</si>
  <si>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</si>
  <si>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</si>
  <si>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</si>
  <si>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</si>
  <si>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</si>
  <si>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</si>
  <si>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</si>
  <si>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</si>
  <si>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</si>
  <si>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</si>
  <si>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</si>
  <si>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</si>
  <si>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</si>
  <si>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</si>
  <si>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</si>
  <si>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</si>
  <si>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</si>
  <si>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</si>
  <si>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</si>
  <si>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</si>
  <si>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</si>
  <si>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</si>
  <si>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</si>
  <si>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</si>
  <si>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</si>
  <si>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</si>
  <si>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</si>
  <si>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</si>
  <si>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</si>
  <si>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</si>
  <si>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</si>
  <si>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</si>
  <si>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</si>
  <si>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</si>
  <si>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</si>
  <si>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</si>
  <si>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</si>
  <si>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</si>
  <si>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</si>
  <si>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</si>
  <si>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</si>
  <si>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</si>
  <si>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</si>
  <si>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</si>
  <si>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</si>
  <si>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</si>
  <si>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</si>
  <si>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</si>
  <si>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</si>
  <si>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</si>
  <si>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</si>
  <si>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</si>
  <si>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</si>
  <si>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</si>
  <si>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</si>
  <si>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</si>
  <si>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</si>
  <si>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</si>
  <si>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</si>
  <si>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</si>
  <si>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</si>
  <si>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</si>
  <si>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</si>
  <si>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</si>
  <si>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</si>
  <si>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</si>
  <si>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</si>
  <si>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</si>
  <si>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</si>
  <si>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</si>
  <si>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</si>
  <si>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</si>
  <si>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</si>
  <si>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</si>
  <si>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</si>
  <si>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</si>
  <si>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</si>
  <si>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</si>
  <si>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</si>
  <si>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</si>
  <si>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</si>
  <si>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</si>
  <si>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</si>
  <si>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</si>
  <si>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</si>
  <si>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</si>
  <si>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</si>
  <si>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</si>
  <si>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</si>
  <si>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</si>
  <si>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</si>
  <si>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</si>
  <si>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</si>
  <si>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</si>
  <si>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</si>
  <si>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</si>
  <si>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</si>
  <si>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План  2020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</si>
  <si>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</si>
  <si>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</si>
  <si>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</si>
  <si>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</si>
  <si>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</si>
  <si>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</si>
  <si>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1.1.1.1.1</t>
  </si>
  <si>
    <t>1.1.1.1.2</t>
  </si>
  <si>
    <t>1.1.1.1.3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</si>
  <si>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</si>
  <si>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</si>
  <si>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</si>
  <si>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</si>
  <si>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</si>
  <si>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</si>
  <si>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</si>
  <si>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</si>
  <si>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</si>
  <si>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</si>
  <si>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</si>
  <si>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</si>
  <si>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</si>
  <si>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</si>
  <si>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</si>
  <si>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</si>
  <si>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</si>
  <si>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</si>
  <si>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</si>
  <si>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</si>
  <si>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</si>
  <si>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</si>
  <si>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</si>
  <si>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1.1.2.2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</si>
  <si>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</si>
  <si>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</si>
  <si>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</si>
  <si>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</si>
  <si>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</si>
  <si>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</si>
  <si>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</si>
  <si>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</si>
  <si>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</si>
  <si>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</si>
  <si>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</si>
  <si>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</si>
  <si>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</si>
  <si>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</si>
  <si>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</si>
  <si>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</si>
  <si>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</si>
  <si>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</si>
  <si>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</si>
  <si>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</si>
  <si>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</si>
  <si>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</si>
  <si>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</si>
  <si>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</si>
  <si>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</si>
  <si>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</si>
  <si>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</si>
  <si>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</si>
  <si>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</si>
  <si>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</si>
  <si>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</si>
  <si>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</si>
  <si>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</si>
  <si>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</si>
  <si>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</si>
  <si>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</si>
  <si>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</si>
  <si>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</si>
  <si>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</si>
  <si>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</si>
  <si>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</si>
  <si>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</si>
  <si>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</si>
  <si>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</si>
  <si>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</si>
  <si>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</si>
  <si>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</si>
  <si>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</si>
  <si>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</si>
  <si>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</si>
  <si>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</si>
  <si>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</si>
  <si>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</si>
  <si>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</si>
  <si>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</si>
  <si>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</si>
  <si>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</si>
  <si>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</si>
  <si>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</si>
  <si>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</si>
  <si>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</si>
  <si>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</si>
  <si>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</si>
  <si>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</si>
  <si>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</si>
  <si>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</si>
  <si>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</si>
  <si>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</si>
  <si>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</si>
  <si>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</si>
  <si>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</si>
  <si>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</si>
  <si>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</si>
  <si>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</si>
  <si>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</si>
  <si>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</si>
  <si>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</si>
  <si>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</si>
  <si>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</si>
  <si>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</si>
  <si>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</si>
  <si>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</si>
  <si>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</si>
  <si>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</si>
  <si>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</si>
  <si>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</si>
  <si>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</si>
  <si>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</si>
  <si>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</si>
  <si>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</si>
  <si>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</si>
  <si>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</si>
  <si>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</si>
  <si>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</si>
  <si>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</si>
  <si>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</si>
  <si>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</si>
  <si>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</si>
  <si>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</si>
  <si>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</si>
  <si>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</si>
  <si>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</si>
  <si>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</si>
  <si>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</si>
  <si>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</si>
  <si>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</si>
  <si>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</si>
  <si>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</si>
  <si>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</si>
  <si>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</si>
  <si>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</si>
  <si>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</si>
  <si>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</si>
  <si>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</si>
  <si>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</si>
  <si>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</si>
  <si>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</si>
  <si>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</si>
  <si>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</si>
  <si>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</si>
  <si>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</si>
  <si>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</si>
  <si>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</si>
  <si>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</si>
  <si>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</si>
  <si>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</si>
  <si>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</si>
  <si>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</si>
  <si>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</si>
  <si>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</si>
  <si>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</si>
  <si>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</si>
  <si>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</si>
  <si>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</si>
  <si>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</si>
  <si>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</si>
  <si>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</si>
  <si>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</si>
  <si>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</si>
  <si>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</si>
  <si>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</si>
  <si>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</si>
  <si>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</si>
  <si>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</si>
  <si>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</si>
  <si>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</si>
  <si>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</si>
  <si>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</si>
  <si>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</si>
  <si>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</si>
  <si>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</si>
  <si>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</si>
  <si>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</si>
  <si>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</si>
  <si>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</si>
  <si>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</si>
  <si>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</si>
  <si>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</si>
  <si>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</si>
  <si>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</si>
  <si>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</si>
  <si>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</si>
  <si>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</si>
  <si>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</si>
  <si>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</si>
  <si>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</si>
  <si>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</si>
  <si>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</si>
  <si>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</si>
  <si>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</si>
  <si>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</si>
  <si>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</si>
  <si>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</si>
  <si>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</si>
  <si>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</si>
  <si>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</si>
  <si>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</si>
  <si>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</si>
  <si>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</si>
  <si>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</si>
  <si>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</si>
  <si>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</si>
  <si>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</si>
  <si>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</si>
  <si>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</si>
  <si>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</si>
  <si>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</si>
  <si>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</si>
  <si>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</si>
  <si>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</si>
  <si>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</si>
  <si>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</si>
  <si>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</si>
  <si>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</si>
  <si>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</si>
  <si>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</si>
  <si>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</si>
  <si>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</si>
  <si>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</si>
  <si>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</si>
  <si>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</si>
  <si>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</si>
  <si>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</si>
  <si>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</si>
  <si>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 xml:space="preserve">Заместитель генерального директора по экономике и финансам </t>
  </si>
  <si>
    <t>В.Н. Мельничук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</si>
</sst>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0"/>
    <numFmt numFmtId="166" formatCode="#,##0.000000"/>
    <numFmt numFmtId="167" formatCode="_-* #,##0.00_-;\-* #,##0.00_-;_-* &quot;-&quot;??_-;_-@_-"/>
    <numFmt numFmtId="168" formatCode="#,##0.000"/>
    <numFmt numFmtId="169" formatCode="_-* #,##0.00[$€-1]_-;\-* #,##0.00[$€-1]_-;_-* &quot;-&quot;??[$€-1]_-"/>
    <numFmt numFmtId="170" formatCode="_-* #,##0_р_._-;\-* #,##0_р_._-;_-* &quot;-&quot;_р_._-;_-@_-"/>
    <numFmt numFmtId="171" formatCode="#,##0&quot;р.&quot;"/>
    <numFmt numFmtId="172" formatCode="#,##0.00000"/>
    <numFmt numFmtId="173" formatCode="_-* #,##0.00000_р_._-;\-* #,##0.00000_р_._-;_-* &quot;-&quot;??_р_._-;_-@_-"/>
    <numFmt numFmtId="174" formatCode="_-* #,##0_р_._-;\-* #,##0_р_._-;_-* &quot;-&quot;??_р_._-;_-@_-"/>
  </numFmts>
  <fonts count="7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85">
    <xf numFmtId="0" fontId="0" fillId="0" borderId="0"/>
    <xf numFmtId="0" fontId="7" fillId="0" borderId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" fillId="0" borderId="0"/>
    <xf numFmtId="0" fontId="2" fillId="0" borderId="0"/>
    <xf numFmtId="0" fontId="19" fillId="0" borderId="0"/>
    <xf numFmtId="4" fontId="21" fillId="0" borderId="0">
      <alignment vertical="center"/>
    </xf>
    <xf numFmtId="0" fontId="22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9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0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0" borderId="0" applyNumberFormat="0" applyBorder="0" applyAlignment="0" applyProtection="0"/>
    <xf numFmtId="0" fontId="24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1" borderId="0" applyNumberFormat="0" applyBorder="0" applyAlignment="0" applyProtection="0"/>
    <xf numFmtId="0" fontId="24" fillId="36" borderId="0" applyNumberFormat="0" applyBorder="0" applyAlignment="0" applyProtection="0"/>
    <xf numFmtId="0" fontId="23" fillId="28" borderId="0" applyNumberFormat="0" applyBorder="0" applyAlignment="0" applyProtection="0"/>
    <xf numFmtId="0" fontId="23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5" fillId="39" borderId="0" applyNumberFormat="0" applyBorder="0" applyAlignment="0" applyProtection="0"/>
    <xf numFmtId="0" fontId="26" fillId="6" borderId="0" applyNumberFormat="0" applyBorder="0" applyAlignment="0" applyProtection="0"/>
    <xf numFmtId="0" fontId="27" fillId="40" borderId="14" applyNumberFormat="0" applyAlignment="0" applyProtection="0"/>
    <xf numFmtId="0" fontId="28" fillId="41" borderId="14" applyNumberFormat="0" applyAlignment="0" applyProtection="0"/>
    <xf numFmtId="0" fontId="29" fillId="30" borderId="15" applyNumberFormat="0" applyAlignment="0" applyProtection="0"/>
    <xf numFmtId="0" fontId="29" fillId="42" borderId="15" applyNumberFormat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32" borderId="0" applyNumberFormat="0" applyBorder="0" applyAlignment="0" applyProtection="0"/>
    <xf numFmtId="0" fontId="32" fillId="7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37" borderId="14" applyNumberFormat="0" applyAlignment="0" applyProtection="0"/>
    <xf numFmtId="0" fontId="39" fillId="10" borderId="14" applyNumberFormat="0" applyAlignment="0" applyProtection="0"/>
    <xf numFmtId="0" fontId="40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0" borderId="0"/>
    <xf numFmtId="0" fontId="8" fillId="28" borderId="22" applyNumberFormat="0" applyFont="0" applyAlignment="0" applyProtection="0"/>
    <xf numFmtId="0" fontId="23" fillId="1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8" fillId="28" borderId="22" applyNumberFormat="0" applyFont="0" applyAlignment="0" applyProtection="0"/>
    <xf numFmtId="0" fontId="44" fillId="40" borderId="23" applyNumberFormat="0" applyAlignment="0" applyProtection="0"/>
    <xf numFmtId="0" fontId="44" fillId="41" borderId="23" applyNumberFormat="0" applyAlignment="0" applyProtection="0"/>
    <xf numFmtId="0" fontId="45" fillId="0" borderId="0">
      <alignment horizontal="right" vertical="center"/>
    </xf>
    <xf numFmtId="0" fontId="45" fillId="0" borderId="0">
      <alignment horizontal="right" vertical="center"/>
    </xf>
    <xf numFmtId="0" fontId="46" fillId="0" borderId="0">
      <alignment horizontal="left" vertical="center"/>
    </xf>
    <xf numFmtId="0" fontId="46" fillId="0" borderId="0">
      <alignment horizontal="left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8" fillId="0" borderId="0">
      <alignment horizontal="center" vertical="center"/>
    </xf>
    <xf numFmtId="0" fontId="47" fillId="0" borderId="0">
      <alignment horizontal="left" vertical="center"/>
    </xf>
    <xf numFmtId="0" fontId="48" fillId="0" borderId="0">
      <alignment horizontal="center" vertical="center"/>
    </xf>
    <xf numFmtId="0" fontId="47" fillId="0" borderId="0">
      <alignment horizontal="left" vertical="center"/>
    </xf>
    <xf numFmtId="0" fontId="47" fillId="0" borderId="0">
      <alignment horizontal="right" vertical="center"/>
    </xf>
    <xf numFmtId="0" fontId="47" fillId="0" borderId="0">
      <alignment horizontal="left" vertical="center"/>
    </xf>
    <xf numFmtId="0" fontId="47" fillId="0" borderId="0">
      <alignment horizontal="right" vertical="center"/>
    </xf>
    <xf numFmtId="0" fontId="47" fillId="0" borderId="0">
      <alignment horizontal="right" vertical="center"/>
    </xf>
    <xf numFmtId="0" fontId="47" fillId="0" borderId="0">
      <alignment horizontal="right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left" vertical="top"/>
    </xf>
    <xf numFmtId="0" fontId="47" fillId="0" borderId="0">
      <alignment horizontal="center" vertical="center"/>
    </xf>
    <xf numFmtId="0" fontId="47" fillId="0" borderId="0">
      <alignment horizontal="left" vertical="top"/>
    </xf>
    <xf numFmtId="0" fontId="47" fillId="0" borderId="0">
      <alignment horizontal="right" vertical="center"/>
    </xf>
    <xf numFmtId="0" fontId="47" fillId="0" borderId="0">
      <alignment horizontal="left" vertical="top"/>
    </xf>
    <xf numFmtId="0" fontId="47" fillId="0" borderId="0">
      <alignment horizontal="right" vertical="center"/>
    </xf>
    <xf numFmtId="0" fontId="47" fillId="0" borderId="0">
      <alignment horizontal="right" vertical="top"/>
    </xf>
    <xf numFmtId="0" fontId="47" fillId="0" borderId="0">
      <alignment horizontal="right" vertical="center"/>
    </xf>
    <xf numFmtId="0" fontId="47" fillId="0" borderId="0">
      <alignment horizontal="right" vertical="top"/>
    </xf>
    <xf numFmtId="0" fontId="47" fillId="0" borderId="0">
      <alignment horizontal="left" vertical="top"/>
    </xf>
    <xf numFmtId="0" fontId="47" fillId="0" borderId="0">
      <alignment horizontal="right" vertical="top"/>
    </xf>
    <xf numFmtId="0" fontId="47" fillId="0" borderId="0">
      <alignment horizontal="left" vertical="center"/>
    </xf>
    <xf numFmtId="0" fontId="47" fillId="0" borderId="0">
      <alignment horizontal="left" vertical="center"/>
    </xf>
    <xf numFmtId="0" fontId="47" fillId="0" borderId="0">
      <alignment horizontal="left" vertical="top"/>
    </xf>
    <xf numFmtId="0" fontId="47" fillId="0" borderId="0">
      <alignment horizontal="left" vertical="top"/>
    </xf>
    <xf numFmtId="0" fontId="47" fillId="0" borderId="0">
      <alignment horizontal="left" vertical="top"/>
    </xf>
    <xf numFmtId="0" fontId="49" fillId="0" borderId="0">
      <alignment horizontal="center" vertical="center"/>
    </xf>
    <xf numFmtId="0" fontId="47" fillId="0" borderId="0">
      <alignment horizontal="center" vertical="top"/>
    </xf>
    <xf numFmtId="0" fontId="48" fillId="0" borderId="0">
      <alignment horizontal="left" vertical="top"/>
    </xf>
    <xf numFmtId="0" fontId="47" fillId="48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left" vertical="top"/>
    </xf>
    <xf numFmtId="0" fontId="48" fillId="0" borderId="0">
      <alignment horizontal="left" vertical="top"/>
    </xf>
    <xf numFmtId="0" fontId="48" fillId="0" borderId="0">
      <alignment horizontal="left" vertical="top"/>
    </xf>
    <xf numFmtId="0" fontId="47" fillId="0" borderId="0">
      <alignment horizontal="left" vertical="top"/>
    </xf>
    <xf numFmtId="0" fontId="47" fillId="48" borderId="0">
      <alignment horizontal="left" vertical="center"/>
    </xf>
    <xf numFmtId="0" fontId="47" fillId="0" borderId="0">
      <alignment horizontal="left" vertical="top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0" fillId="0" borderId="24" applyNumberFormat="0" applyFill="0" applyAlignment="0" applyProtection="0"/>
    <xf numFmtId="0" fontId="30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4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5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4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49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16" borderId="0" applyNumberFormat="0" applyBorder="0" applyAlignment="0" applyProtection="0"/>
    <xf numFmtId="0" fontId="39" fillId="10" borderId="14" applyNumberFormat="0" applyAlignment="0" applyProtection="0"/>
    <xf numFmtId="0" fontId="39" fillId="10" borderId="14" applyNumberFormat="0" applyAlignment="0" applyProtection="0"/>
    <xf numFmtId="0" fontId="53" fillId="13" borderId="22" applyNumberFormat="0" applyAlignment="0" applyProtection="0"/>
    <xf numFmtId="0" fontId="44" fillId="41" borderId="23" applyNumberFormat="0" applyAlignment="0" applyProtection="0"/>
    <xf numFmtId="0" fontId="44" fillId="41" borderId="23" applyNumberFormat="0" applyAlignment="0" applyProtection="0"/>
    <xf numFmtId="0" fontId="30" fillId="51" borderId="26" applyNumberFormat="0" applyAlignment="0" applyProtection="0"/>
    <xf numFmtId="0" fontId="28" fillId="41" borderId="14" applyNumberFormat="0" applyAlignment="0" applyProtection="0"/>
    <xf numFmtId="0" fontId="28" fillId="41" borderId="14" applyNumberFormat="0" applyAlignment="0" applyProtection="0"/>
    <xf numFmtId="0" fontId="54" fillId="51" borderId="22" applyNumberFormat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55" fillId="0" borderId="27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56" fillId="0" borderId="28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57" fillId="0" borderId="2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30" fillId="0" borderId="25" applyNumberFormat="0" applyFill="0" applyAlignment="0" applyProtection="0"/>
    <xf numFmtId="0" fontId="30" fillId="0" borderId="30" applyNumberFormat="0" applyFill="0" applyAlignment="0" applyProtection="0"/>
    <xf numFmtId="0" fontId="29" fillId="42" borderId="15" applyNumberFormat="0" applyAlignment="0" applyProtection="0"/>
    <xf numFmtId="0" fontId="29" fillId="42" borderId="15" applyNumberFormat="0" applyAlignment="0" applyProtection="0"/>
    <xf numFmtId="0" fontId="29" fillId="52" borderId="31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59" fillId="18" borderId="0" applyNumberFormat="0" applyBorder="0" applyAlignment="0" applyProtection="0"/>
    <xf numFmtId="0" fontId="1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60" fillId="0" borderId="0"/>
    <xf numFmtId="0" fontId="2" fillId="0" borderId="0"/>
    <xf numFmtId="0" fontId="60" fillId="0" borderId="0"/>
    <xf numFmtId="0" fontId="7" fillId="0" borderId="0"/>
    <xf numFmtId="0" fontId="61" fillId="0" borderId="0"/>
    <xf numFmtId="0" fontId="2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" fillId="0" borderId="0"/>
    <xf numFmtId="0" fontId="2" fillId="0" borderId="0"/>
    <xf numFmtId="0" fontId="19" fillId="0" borderId="0"/>
    <xf numFmtId="0" fontId="8" fillId="0" borderId="0"/>
    <xf numFmtId="0" fontId="2" fillId="0" borderId="0"/>
    <xf numFmtId="0" fontId="19" fillId="0" borderId="0"/>
    <xf numFmtId="0" fontId="8" fillId="0" borderId="0"/>
    <xf numFmtId="0" fontId="2" fillId="0" borderId="0"/>
    <xf numFmtId="0" fontId="19" fillId="0" borderId="0"/>
    <xf numFmtId="0" fontId="8" fillId="0" borderId="0"/>
    <xf numFmtId="0" fontId="2" fillId="0" borderId="0"/>
    <xf numFmtId="0" fontId="19" fillId="0" borderId="0"/>
    <xf numFmtId="0" fontId="8" fillId="0" borderId="0"/>
    <xf numFmtId="0" fontId="2" fillId="0" borderId="0"/>
    <xf numFmtId="0" fontId="19" fillId="0" borderId="0"/>
    <xf numFmtId="0" fontId="8" fillId="0" borderId="0"/>
    <xf numFmtId="0" fontId="8" fillId="0" borderId="0"/>
    <xf numFmtId="0" fontId="2" fillId="0" borderId="0"/>
    <xf numFmtId="0" fontId="6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8" fillId="0" borderId="0"/>
    <xf numFmtId="0" fontId="23" fillId="0" borderId="0"/>
    <xf numFmtId="0" fontId="8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19" fillId="0" borderId="0"/>
    <xf numFmtId="0" fontId="2" fillId="0" borderId="0"/>
    <xf numFmtId="0" fontId="3" fillId="0" borderId="0"/>
    <xf numFmtId="0" fontId="23" fillId="0" borderId="0"/>
    <xf numFmtId="0" fontId="2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23" fillId="0" borderId="0"/>
    <xf numFmtId="0" fontId="8" fillId="0" borderId="0"/>
    <xf numFmtId="0" fontId="19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3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19" fillId="18" borderId="14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0" fontId="8" fillId="18" borderId="2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52" fillId="0" borderId="32" applyNumberFormat="0" applyFill="0" applyAlignment="0" applyProtection="0"/>
    <xf numFmtId="0" fontId="64" fillId="0" borderId="0"/>
    <xf numFmtId="0" fontId="65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0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19" fillId="0" borderId="0" applyFont="0" applyFill="0" applyBorder="0" applyAlignment="0" applyProtection="0"/>
    <xf numFmtId="168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67" fillId="15" borderId="0" applyNumberFormat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77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3" fontId="3" fillId="0" borderId="0" xfId="2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2" fontId="6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textRotation="90" wrapText="1"/>
    </xf>
    <xf numFmtId="165" fontId="6" fillId="0" borderId="1" xfId="0" applyNumberFormat="1" applyFont="1" applyFill="1" applyBorder="1" applyAlignment="1">
      <alignment horizontal="center" textRotation="90" wrapText="1"/>
    </xf>
    <xf numFmtId="165" fontId="6" fillId="0" borderId="1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top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vertical="top"/>
    </xf>
    <xf numFmtId="0" fontId="17" fillId="0" borderId="1" xfId="0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4" fontId="6" fillId="0" borderId="0" xfId="0" applyNumberFormat="1" applyFont="1" applyFill="1" applyBorder="1" applyAlignment="1">
      <alignment horizontal="center"/>
    </xf>
    <xf numFmtId="4" fontId="16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6" fillId="3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70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left"/>
    </xf>
    <xf numFmtId="0" fontId="68" fillId="0" borderId="0" xfId="0" applyNumberFormat="1" applyFont="1" applyFill="1" applyBorder="1" applyAlignment="1">
      <alignment horizontal="left"/>
    </xf>
    <xf numFmtId="0" fontId="71" fillId="0" borderId="0" xfId="0" applyNumberFormat="1" applyFont="1" applyFill="1" applyBorder="1" applyAlignment="1">
      <alignment horizontal="left"/>
    </xf>
    <xf numFmtId="1" fontId="14" fillId="0" borderId="1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>
      <alignment horizontal="left"/>
    </xf>
    <xf numFmtId="0" fontId="68" fillId="2" borderId="1" xfId="0" applyFont="1" applyFill="1" applyBorder="1" applyAlignment="1" applyProtection="1">
      <alignment horizontal="center" vertical="center" wrapText="1"/>
      <protection locked="0"/>
    </xf>
    <xf numFmtId="0" fontId="68" fillId="2" borderId="1" xfId="0" applyNumberFormat="1" applyFont="1" applyFill="1" applyBorder="1" applyAlignment="1" applyProtection="1">
      <alignment horizontal="left" vertical="top" wrapText="1"/>
      <protection locked="0"/>
    </xf>
    <xf numFmtId="49" fontId="68" fillId="2" borderId="1" xfId="0" applyNumberFormat="1" applyFont="1" applyFill="1" applyBorder="1" applyAlignment="1" applyProtection="1">
      <alignment horizontal="center" vertical="center" wrapText="1"/>
    </xf>
    <xf numFmtId="0" fontId="72" fillId="2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68" fillId="4" borderId="1" xfId="0" applyNumberFormat="1" applyFont="1" applyFill="1" applyBorder="1" applyAlignment="1" applyProtection="1">
      <alignment horizontal="left" vertical="top" wrapText="1"/>
      <protection locked="0"/>
    </xf>
    <xf numFmtId="49" fontId="68" fillId="4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68" fillId="4" borderId="1" xfId="0" applyFont="1" applyFill="1" applyBorder="1" applyAlignment="1" applyProtection="1">
      <alignment horizontal="left" vertical="top" wrapText="1"/>
      <protection locked="0"/>
    </xf>
    <xf numFmtId="49" fontId="68" fillId="4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 applyProtection="1">
      <alignment horizontal="left" vertical="top" wrapText="1"/>
      <protection locked="0"/>
    </xf>
    <xf numFmtId="0" fontId="68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left" vertical="top" wrapText="1"/>
      <protection locked="0"/>
    </xf>
    <xf numFmtId="0" fontId="72" fillId="4" borderId="1" xfId="0" applyFont="1" applyFill="1" applyBorder="1" applyAlignment="1" applyProtection="1">
      <alignment horizontal="center" vertical="center"/>
      <protection locked="0"/>
    </xf>
    <xf numFmtId="0" fontId="20" fillId="4" borderId="1" xfId="0" applyFont="1" applyFill="1" applyBorder="1" applyAlignment="1" applyProtection="1">
      <alignment horizontal="left" vertical="top" wrapText="1"/>
      <protection locked="0"/>
    </xf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wrapText="1"/>
      <protection locked="0"/>
    </xf>
    <xf numFmtId="0" fontId="72" fillId="0" borderId="1" xfId="0" applyFont="1" applyFill="1" applyBorder="1" applyAlignment="1" applyProtection="1">
      <alignment horizontal="left" vertical="top" wrapText="1"/>
      <protection locked="0"/>
    </xf>
    <xf numFmtId="4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2" applyNumberFormat="1" applyFont="1" applyFill="1" applyBorder="1" applyAlignment="1" applyProtection="1">
      <alignment horizontal="center" vertical="center"/>
      <protection locked="0"/>
    </xf>
    <xf numFmtId="4" fontId="20" fillId="4" borderId="1" xfId="2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/>
    </xf>
    <xf numFmtId="17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8" fillId="0" borderId="3" xfId="484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>
      <alignment horizontal="right" vertical="top" wrapText="1"/>
    </xf>
    <xf numFmtId="49" fontId="5" fillId="0" borderId="4" xfId="0" applyNumberFormat="1" applyFont="1" applyFill="1" applyBorder="1" applyAlignment="1">
      <alignment horizontal="center"/>
    </xf>
    <xf numFmtId="4" fontId="68" fillId="2" borderId="1" xfId="0" applyNumberFormat="1" applyFont="1" applyFill="1" applyBorder="1" applyAlignment="1" applyProtection="1">
      <alignment horizontal="center" vertical="center" wrapText="1"/>
    </xf>
    <xf numFmtId="4" fontId="68" fillId="4" borderId="1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Border="1" applyAlignment="1">
      <alignment horizontal="left"/>
    </xf>
    <xf numFmtId="4" fontId="68" fillId="4" borderId="2" xfId="0" applyNumberFormat="1" applyFont="1" applyFill="1" applyBorder="1" applyAlignment="1" applyProtection="1">
      <alignment horizontal="center" vertical="center" wrapText="1"/>
    </xf>
    <xf numFmtId="4" fontId="68" fillId="4" borderId="0" xfId="0" applyNumberFormat="1" applyFont="1" applyFill="1" applyBorder="1" applyAlignment="1" applyProtection="1">
      <alignment horizontal="center" vertical="center" wrapText="1"/>
    </xf>
    <xf numFmtId="0" fontId="73" fillId="0" borderId="0" xfId="0" applyNumberFormat="1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inden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4" fillId="0" borderId="44" xfId="0" applyNumberFormat="1" applyFont="1" applyFill="1" applyBorder="1" applyAlignment="1">
      <alignment horizontal="center" vertical="top"/>
    </xf>
    <xf numFmtId="0" fontId="74" fillId="0" borderId="45" xfId="0" applyNumberFormat="1" applyFont="1" applyFill="1" applyBorder="1" applyAlignment="1">
      <alignment horizontal="center" vertical="top"/>
    </xf>
    <xf numFmtId="0" fontId="74" fillId="0" borderId="11" xfId="0" applyNumberFormat="1" applyFont="1" applyFill="1" applyBorder="1" applyAlignment="1">
      <alignment horizontal="center" vertical="top"/>
    </xf>
    <xf numFmtId="0" fontId="74" fillId="0" borderId="12" xfId="0" applyNumberFormat="1" applyFont="1" applyFill="1" applyBorder="1" applyAlignment="1">
      <alignment horizontal="center" vertical="top"/>
    </xf>
    <xf numFmtId="0" fontId="74" fillId="0" borderId="5" xfId="0" applyNumberFormat="1" applyFont="1" applyFill="1" applyBorder="1" applyAlignment="1">
      <alignment horizontal="center" vertical="top"/>
    </xf>
    <xf numFmtId="0" fontId="74" fillId="0" borderId="46" xfId="0" applyNumberFormat="1" applyFont="1" applyFill="1" applyBorder="1" applyAlignment="1">
      <alignment horizontal="center" vertical="top"/>
    </xf>
    <xf numFmtId="164" fontId="70" fillId="0" borderId="33" xfId="0" applyNumberFormat="1" applyFont="1" applyFill="1" applyBorder="1" applyAlignment="1">
      <alignment horizontal="center" vertical="center"/>
    </xf>
    <xf numFmtId="164" fontId="70" fillId="0" borderId="37" xfId="0" applyNumberFormat="1" applyFont="1" applyFill="1" applyBorder="1" applyAlignment="1">
      <alignment horizontal="center" vertical="center"/>
    </xf>
    <xf numFmtId="164" fontId="70" fillId="0" borderId="50" xfId="3" applyNumberFormat="1" applyFont="1" applyFill="1" applyBorder="1" applyAlignment="1">
      <alignment horizontal="center" vertical="center"/>
    </xf>
    <xf numFmtId="164" fontId="70" fillId="0" borderId="51" xfId="3" applyNumberFormat="1" applyFont="1" applyFill="1" applyBorder="1" applyAlignment="1">
      <alignment horizontal="center" vertical="center"/>
    </xf>
    <xf numFmtId="164" fontId="70" fillId="0" borderId="36" xfId="3" applyNumberFormat="1" applyFont="1" applyFill="1" applyBorder="1" applyAlignment="1">
      <alignment horizontal="center" vertical="center"/>
    </xf>
    <xf numFmtId="164" fontId="70" fillId="0" borderId="52" xfId="3" applyNumberFormat="1" applyFont="1" applyFill="1" applyBorder="1" applyAlignment="1">
      <alignment horizontal="center" vertical="center"/>
    </xf>
    <xf numFmtId="164" fontId="70" fillId="0" borderId="37" xfId="3" applyNumberFormat="1" applyFont="1" applyFill="1" applyBorder="1" applyAlignment="1">
      <alignment horizontal="left" vertical="center" wrapText="1"/>
    </xf>
    <xf numFmtId="164" fontId="5" fillId="0" borderId="53" xfId="0" applyNumberFormat="1" applyFont="1" applyFill="1" applyBorder="1" applyAlignment="1">
      <alignment horizontal="center" vertical="center"/>
    </xf>
    <xf numFmtId="164" fontId="5" fillId="0" borderId="54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1" xfId="3" applyNumberFormat="1" applyFont="1" applyFill="1" applyBorder="1" applyAlignment="1">
      <alignment horizontal="center" vertical="center"/>
    </xf>
    <xf numFmtId="164" fontId="5" fillId="0" borderId="9" xfId="3" applyNumberFormat="1" applyFont="1" applyFill="1" applyBorder="1" applyAlignment="1">
      <alignment horizontal="center" vertical="center"/>
    </xf>
    <xf numFmtId="164" fontId="5" fillId="0" borderId="54" xfId="3" applyNumberFormat="1" applyFont="1" applyFill="1" applyBorder="1" applyAlignment="1">
      <alignment horizontal="left" vertical="center" wrapText="1"/>
    </xf>
    <xf numFmtId="164" fontId="5" fillId="0" borderId="55" xfId="0" applyNumberFormat="1" applyFont="1" applyFill="1" applyBorder="1" applyAlignment="1">
      <alignment horizontal="center" vertical="center"/>
    </xf>
    <xf numFmtId="164" fontId="5" fillId="0" borderId="45" xfId="0" applyNumberFormat="1" applyFont="1" applyFill="1" applyBorder="1" applyAlignment="1">
      <alignment horizontal="center" vertical="center"/>
    </xf>
    <xf numFmtId="164" fontId="5" fillId="0" borderId="56" xfId="0" applyNumberFormat="1" applyFont="1" applyFill="1" applyBorder="1" applyAlignment="1">
      <alignment horizontal="center" vertical="center"/>
    </xf>
    <xf numFmtId="164" fontId="5" fillId="0" borderId="59" xfId="3" applyNumberFormat="1" applyFont="1" applyFill="1" applyBorder="1" applyAlignment="1">
      <alignment horizontal="center" vertical="center"/>
    </xf>
    <xf numFmtId="164" fontId="5" fillId="0" borderId="45" xfId="3" applyNumberFormat="1" applyFont="1" applyFill="1" applyBorder="1" applyAlignment="1">
      <alignment horizontal="left" vertical="center" wrapText="1"/>
    </xf>
    <xf numFmtId="164" fontId="70" fillId="0" borderId="42" xfId="0" applyNumberFormat="1" applyFont="1" applyFill="1" applyBorder="1" applyAlignment="1">
      <alignment horizontal="center" vertical="center"/>
    </xf>
    <xf numFmtId="164" fontId="70" fillId="0" borderId="43" xfId="0" applyNumberFormat="1" applyFont="1" applyFill="1" applyBorder="1" applyAlignment="1">
      <alignment horizontal="center" vertical="center"/>
    </xf>
    <xf numFmtId="164" fontId="70" fillId="0" borderId="9" xfId="3" applyNumberFormat="1" applyFont="1" applyFill="1" applyBorder="1" applyAlignment="1">
      <alignment horizontal="center" vertical="center"/>
    </xf>
    <xf numFmtId="164" fontId="70" fillId="0" borderId="43" xfId="3" applyNumberFormat="1" applyFont="1" applyFill="1" applyBorder="1" applyAlignment="1">
      <alignment horizontal="left" vertical="center" wrapText="1"/>
    </xf>
    <xf numFmtId="173" fontId="5" fillId="0" borderId="59" xfId="3" applyNumberFormat="1" applyFont="1" applyFill="1" applyBorder="1" applyAlignment="1">
      <alignment horizontal="center" vertical="center"/>
    </xf>
    <xf numFmtId="164" fontId="5" fillId="0" borderId="42" xfId="0" applyNumberFormat="1" applyFont="1" applyFill="1" applyBorder="1" applyAlignment="1">
      <alignment horizontal="center" vertical="center"/>
    </xf>
    <xf numFmtId="164" fontId="5" fillId="0" borderId="43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43" xfId="3" applyNumberFormat="1" applyFont="1" applyFill="1" applyBorder="1" applyAlignment="1">
      <alignment horizontal="left" vertical="center" wrapText="1"/>
    </xf>
    <xf numFmtId="164" fontId="70" fillId="0" borderId="53" xfId="0" applyNumberFormat="1" applyFont="1" applyFill="1" applyBorder="1" applyAlignment="1">
      <alignment horizontal="center" vertical="center"/>
    </xf>
    <xf numFmtId="164" fontId="70" fillId="0" borderId="54" xfId="0" applyNumberFormat="1" applyFont="1" applyFill="1" applyBorder="1" applyAlignment="1">
      <alignment horizontal="center" vertical="center"/>
    </xf>
    <xf numFmtId="164" fontId="70" fillId="0" borderId="1" xfId="3" applyNumberFormat="1" applyFont="1" applyFill="1" applyBorder="1" applyAlignment="1">
      <alignment horizontal="center" vertical="center"/>
    </xf>
    <xf numFmtId="164" fontId="70" fillId="0" borderId="54" xfId="3" applyNumberFormat="1" applyFont="1" applyFill="1" applyBorder="1" applyAlignment="1">
      <alignment horizontal="left" vertical="center" wrapText="1"/>
    </xf>
    <xf numFmtId="164" fontId="70" fillId="0" borderId="2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53" xfId="3" applyNumberFormat="1" applyFont="1" applyFill="1" applyBorder="1" applyAlignment="1">
      <alignment horizontal="center" vertical="center"/>
    </xf>
    <xf numFmtId="164" fontId="5" fillId="4" borderId="53" xfId="3" applyNumberFormat="1" applyFont="1" applyFill="1" applyBorder="1" applyAlignment="1">
      <alignment horizontal="center" vertical="center"/>
    </xf>
    <xf numFmtId="164" fontId="5" fillId="4" borderId="55" xfId="3" applyNumberFormat="1" applyFont="1" applyFill="1" applyBorder="1" applyAlignment="1">
      <alignment horizontal="center" vertical="center"/>
    </xf>
    <xf numFmtId="164" fontId="5" fillId="0" borderId="42" xfId="3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4" borderId="1" xfId="3" applyNumberFormat="1" applyFont="1" applyFill="1" applyBorder="1" applyAlignment="1">
      <alignment horizontal="center" vertical="center"/>
    </xf>
    <xf numFmtId="164" fontId="5" fillId="0" borderId="44" xfId="0" applyNumberFormat="1" applyFont="1" applyFill="1" applyBorder="1" applyAlignment="1">
      <alignment horizontal="center" vertical="center"/>
    </xf>
    <xf numFmtId="164" fontId="5" fillId="0" borderId="46" xfId="0" applyNumberFormat="1" applyFont="1" applyFill="1" applyBorder="1" applyAlignment="1">
      <alignment horizontal="center" vertical="center"/>
    </xf>
    <xf numFmtId="164" fontId="5" fillId="0" borderId="44" xfId="3" applyNumberFormat="1" applyFont="1" applyFill="1" applyBorder="1" applyAlignment="1">
      <alignment horizontal="center" vertical="center"/>
    </xf>
    <xf numFmtId="164" fontId="5" fillId="0" borderId="5" xfId="3" applyNumberFormat="1" applyFont="1" applyFill="1" applyBorder="1" applyAlignment="1">
      <alignment horizontal="center" vertical="center"/>
    </xf>
    <xf numFmtId="164" fontId="5" fillId="0" borderId="46" xfId="3" applyNumberFormat="1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54" xfId="0" applyNumberFormat="1" applyFont="1" applyFill="1" applyBorder="1" applyAlignment="1">
      <alignment horizontal="left" vertical="center" wrapText="1"/>
    </xf>
    <xf numFmtId="164" fontId="5" fillId="0" borderId="11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46" xfId="0" applyNumberFormat="1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74" fontId="74" fillId="0" borderId="55" xfId="0" applyNumberFormat="1" applyFont="1" applyFill="1" applyBorder="1" applyAlignment="1">
      <alignment horizontal="center"/>
    </xf>
    <xf numFmtId="174" fontId="74" fillId="0" borderId="45" xfId="0" applyNumberFormat="1" applyFont="1" applyFill="1" applyBorder="1" applyAlignment="1">
      <alignment horizontal="center"/>
    </xf>
    <xf numFmtId="174" fontId="74" fillId="0" borderId="57" xfId="0" applyNumberFormat="1" applyFont="1" applyFill="1" applyBorder="1" applyAlignment="1">
      <alignment horizontal="center"/>
    </xf>
    <xf numFmtId="174" fontId="74" fillId="0" borderId="58" xfId="0" applyNumberFormat="1" applyFont="1" applyFill="1" applyBorder="1" applyAlignment="1">
      <alignment horizontal="center"/>
    </xf>
    <xf numFmtId="174" fontId="74" fillId="0" borderId="59" xfId="0" applyNumberFormat="1" applyFont="1" applyFill="1" applyBorder="1" applyAlignment="1">
      <alignment horizontal="center"/>
    </xf>
    <xf numFmtId="164" fontId="5" fillId="0" borderId="43" xfId="0" applyNumberFormat="1" applyFont="1" applyFill="1" applyBorder="1" applyAlignment="1">
      <alignment horizontal="left" vertical="center" wrapText="1"/>
    </xf>
    <xf numFmtId="164" fontId="5" fillId="0" borderId="60" xfId="3" applyNumberFormat="1" applyFont="1" applyFill="1" applyBorder="1" applyAlignment="1">
      <alignment horizontal="center" vertical="center"/>
    </xf>
    <xf numFmtId="164" fontId="5" fillId="0" borderId="55" xfId="3" applyNumberFormat="1" applyFont="1" applyFill="1" applyBorder="1" applyAlignment="1">
      <alignment horizontal="center" vertical="center"/>
    </xf>
    <xf numFmtId="164" fontId="5" fillId="0" borderId="59" xfId="0" applyNumberFormat="1" applyFont="1" applyFill="1" applyBorder="1" applyAlignment="1">
      <alignment horizontal="center" vertical="center"/>
    </xf>
    <xf numFmtId="164" fontId="5" fillId="0" borderId="45" xfId="0" applyNumberFormat="1" applyFont="1" applyFill="1" applyBorder="1" applyAlignment="1">
      <alignment horizontal="left" vertical="center" wrapText="1"/>
    </xf>
    <xf numFmtId="164" fontId="5" fillId="4" borderId="53" xfId="0" applyNumberFormat="1" applyFont="1" applyFill="1" applyBorder="1" applyAlignment="1">
      <alignment horizontal="center" vertical="center"/>
    </xf>
    <xf numFmtId="164" fontId="5" fillId="4" borderId="42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164" fontId="5" fillId="0" borderId="57" xfId="0" applyNumberFormat="1" applyFont="1" applyFill="1" applyBorder="1" applyAlignment="1">
      <alignment horizontal="center" vertical="center"/>
    </xf>
    <xf numFmtId="164" fontId="5" fillId="4" borderId="55" xfId="0" applyNumberFormat="1" applyFont="1" applyFill="1" applyBorder="1" applyAlignment="1">
      <alignment horizontal="center" vertical="center"/>
    </xf>
    <xf numFmtId="164" fontId="5" fillId="4" borderId="44" xfId="0" applyNumberFormat="1" applyFont="1" applyFill="1" applyBorder="1" applyAlignment="1">
      <alignment horizontal="center" vertical="center"/>
    </xf>
    <xf numFmtId="0" fontId="4" fillId="0" borderId="0" xfId="0" applyFont="1" applyFill="1"/>
    <xf numFmtId="2" fontId="73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6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textRotation="90" wrapText="1"/>
    </xf>
    <xf numFmtId="2" fontId="6" fillId="0" borderId="5" xfId="0" applyNumberFormat="1" applyFont="1" applyFill="1" applyBorder="1" applyAlignment="1">
      <alignment horizontal="center" vertical="center" textRotation="90" wrapText="1"/>
    </xf>
    <xf numFmtId="2" fontId="6" fillId="0" borderId="9" xfId="0" applyNumberFormat="1" applyFont="1" applyFill="1" applyBorder="1" applyAlignment="1">
      <alignment horizontal="center" vertical="center" textRotation="90" wrapText="1"/>
    </xf>
    <xf numFmtId="0" fontId="6" fillId="0" borderId="5" xfId="0" applyNumberFormat="1" applyFont="1" applyFill="1" applyBorder="1" applyAlignment="1">
      <alignment horizontal="center" vertical="center" textRotation="90" wrapText="1"/>
    </xf>
    <xf numFmtId="0" fontId="6" fillId="0" borderId="9" xfId="0" applyNumberFormat="1" applyFont="1" applyFill="1" applyBorder="1" applyAlignment="1">
      <alignment horizontal="center" vertical="center" textRotation="90" wrapText="1"/>
    </xf>
    <xf numFmtId="49" fontId="5" fillId="0" borderId="4" xfId="0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top"/>
    </xf>
    <xf numFmtId="2" fontId="6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wrapText="1"/>
    </xf>
    <xf numFmtId="0" fontId="6" fillId="0" borderId="11" xfId="0" applyNumberFormat="1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/>
    </xf>
    <xf numFmtId="0" fontId="5" fillId="0" borderId="11" xfId="0" applyNumberFormat="1" applyFont="1" applyFill="1" applyBorder="1" applyAlignment="1">
      <alignment horizontal="center" vertical="top"/>
    </xf>
    <xf numFmtId="49" fontId="5" fillId="0" borderId="4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textRotation="90" wrapText="1"/>
    </xf>
    <xf numFmtId="164" fontId="5" fillId="0" borderId="2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horizontal="left" vertical="center"/>
    </xf>
    <xf numFmtId="164" fontId="5" fillId="0" borderId="56" xfId="0" applyNumberFormat="1" applyFont="1" applyFill="1" applyBorder="1" applyAlignment="1">
      <alignment horizontal="left" vertical="center"/>
    </xf>
    <xf numFmtId="164" fontId="5" fillId="0" borderId="57" xfId="0" applyNumberFormat="1" applyFont="1" applyFill="1" applyBorder="1" applyAlignment="1">
      <alignment horizontal="left" vertical="center"/>
    </xf>
    <xf numFmtId="164" fontId="5" fillId="0" borderId="58" xfId="0" applyNumberFormat="1" applyFont="1" applyFill="1" applyBorder="1" applyAlignment="1">
      <alignment horizontal="left" vertical="center"/>
    </xf>
    <xf numFmtId="164" fontId="5" fillId="0" borderId="2" xfId="0" applyNumberFormat="1" applyFont="1" applyFill="1" applyBorder="1" applyAlignment="1">
      <alignment horizontal="left" vertical="center" wrapText="1"/>
    </xf>
    <xf numFmtId="164" fontId="5" fillId="0" borderId="8" xfId="0" applyNumberFormat="1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left" vertical="center" wrapText="1"/>
    </xf>
    <xf numFmtId="164" fontId="5" fillId="0" borderId="10" xfId="0" applyNumberFormat="1" applyFont="1" applyFill="1" applyBorder="1" applyAlignment="1">
      <alignment horizontal="left" vertical="center" wrapText="1"/>
    </xf>
    <xf numFmtId="164" fontId="5" fillId="0" borderId="11" xfId="0" applyNumberFormat="1" applyFont="1" applyFill="1" applyBorder="1" applyAlignment="1">
      <alignment horizontal="left" vertical="center" wrapText="1"/>
    </xf>
    <xf numFmtId="164" fontId="5" fillId="0" borderId="12" xfId="0" applyNumberFormat="1" applyFont="1" applyFill="1" applyBorder="1" applyAlignment="1">
      <alignment horizontal="left" vertical="center" wrapText="1"/>
    </xf>
    <xf numFmtId="164" fontId="5" fillId="0" borderId="47" xfId="0" applyNumberFormat="1" applyFont="1" applyFill="1" applyBorder="1" applyAlignment="1">
      <alignment horizontal="center" vertical="center"/>
    </xf>
    <xf numFmtId="164" fontId="5" fillId="0" borderId="48" xfId="0" applyNumberFormat="1" applyFont="1" applyFill="1" applyBorder="1" applyAlignment="1">
      <alignment horizontal="center" vertical="center"/>
    </xf>
    <xf numFmtId="164" fontId="5" fillId="0" borderId="49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left" vertical="center"/>
    </xf>
    <xf numFmtId="164" fontId="5" fillId="0" borderId="13" xfId="0" applyNumberFormat="1" applyFont="1" applyFill="1" applyBorder="1" applyAlignment="1">
      <alignment horizontal="left" vertical="center"/>
    </xf>
    <xf numFmtId="174" fontId="74" fillId="0" borderId="56" xfId="0" applyNumberFormat="1" applyFont="1" applyFill="1" applyBorder="1" applyAlignment="1">
      <alignment horizontal="center"/>
    </xf>
    <xf numFmtId="174" fontId="74" fillId="0" borderId="57" xfId="0" applyNumberFormat="1" applyFont="1" applyFill="1" applyBorder="1" applyAlignment="1">
      <alignment horizontal="center"/>
    </xf>
    <xf numFmtId="174" fontId="74" fillId="0" borderId="58" xfId="0" applyNumberFormat="1" applyFont="1" applyFill="1" applyBorder="1" applyAlignment="1">
      <alignment horizontal="center"/>
    </xf>
    <xf numFmtId="164" fontId="5" fillId="0" borderId="38" xfId="0" applyNumberFormat="1" applyFont="1" applyFill="1" applyBorder="1" applyAlignment="1">
      <alignment horizontal="left" vertical="center" wrapText="1"/>
    </xf>
    <xf numFmtId="164" fontId="5" fillId="0" borderId="39" xfId="0" applyNumberFormat="1" applyFont="1" applyFill="1" applyBorder="1" applyAlignment="1">
      <alignment horizontal="left" vertical="center" wrapText="1"/>
    </xf>
    <xf numFmtId="164" fontId="5" fillId="0" borderId="40" xfId="0" applyNumberFormat="1" applyFont="1" applyFill="1" applyBorder="1" applyAlignment="1">
      <alignment horizontal="left" vertical="center" wrapText="1"/>
    </xf>
    <xf numFmtId="164" fontId="5" fillId="0" borderId="33" xfId="0" applyNumberFormat="1" applyFont="1" applyFill="1" applyBorder="1" applyAlignment="1">
      <alignment horizontal="center" vertical="center"/>
    </xf>
    <xf numFmtId="164" fontId="5" fillId="0" borderId="42" xfId="0" applyNumberFormat="1" applyFont="1" applyFill="1" applyBorder="1" applyAlignment="1">
      <alignment horizontal="center" vertical="center"/>
    </xf>
    <xf numFmtId="164" fontId="5" fillId="0" borderId="34" xfId="0" applyNumberFormat="1" applyFont="1" applyFill="1" applyBorder="1" applyAlignment="1">
      <alignment horizontal="center" vertical="center"/>
    </xf>
    <xf numFmtId="164" fontId="5" fillId="0" borderId="35" xfId="0" applyNumberFormat="1" applyFont="1" applyFill="1" applyBorder="1" applyAlignment="1">
      <alignment horizontal="center" vertical="center"/>
    </xf>
    <xf numFmtId="164" fontId="5" fillId="0" borderId="36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13" xfId="0" applyNumberFormat="1" applyFont="1" applyFill="1" applyBorder="1" applyAlignment="1">
      <alignment horizontal="center" vertical="center"/>
    </xf>
    <xf numFmtId="164" fontId="5" fillId="0" borderId="37" xfId="0" applyNumberFormat="1" applyFont="1" applyFill="1" applyBorder="1" applyAlignment="1">
      <alignment horizontal="center" vertical="center"/>
    </xf>
    <xf numFmtId="164" fontId="5" fillId="0" borderId="43" xfId="0" applyNumberFormat="1" applyFont="1" applyFill="1" applyBorder="1" applyAlignment="1">
      <alignment horizontal="center" vertical="center"/>
    </xf>
    <xf numFmtId="164" fontId="5" fillId="0" borderId="50" xfId="0" applyNumberFormat="1" applyFont="1" applyFill="1" applyBorder="1" applyAlignment="1">
      <alignment horizontal="center" vertical="center"/>
    </xf>
    <xf numFmtId="164" fontId="5" fillId="0" borderId="41" xfId="0" applyNumberFormat="1" applyFont="1" applyFill="1" applyBorder="1" applyAlignment="1">
      <alignment horizontal="center" vertical="center" wrapText="1"/>
    </xf>
    <xf numFmtId="164" fontId="5" fillId="0" borderId="40" xfId="0" applyNumberFormat="1" applyFont="1" applyFill="1" applyBorder="1" applyAlignment="1">
      <alignment horizontal="center" vertical="center" wrapText="1"/>
    </xf>
    <xf numFmtId="164" fontId="5" fillId="0" borderId="37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left" vertical="center"/>
    </xf>
    <xf numFmtId="164" fontId="5" fillId="0" borderId="11" xfId="0" applyNumberFormat="1" applyFont="1" applyFill="1" applyBorder="1" applyAlignment="1">
      <alignment horizontal="left" vertical="center"/>
    </xf>
    <xf numFmtId="164" fontId="5" fillId="0" borderId="12" xfId="0" applyNumberFormat="1" applyFont="1" applyFill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 wrapText="1"/>
    </xf>
    <xf numFmtId="164" fontId="5" fillId="0" borderId="8" xfId="0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vertical="center"/>
    </xf>
    <xf numFmtId="164" fontId="5" fillId="0" borderId="8" xfId="0" applyNumberFormat="1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164" fontId="5" fillId="0" borderId="10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4" fontId="5" fillId="0" borderId="12" xfId="0" applyNumberFormat="1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horizontal="left" vertical="center" wrapText="1"/>
    </xf>
    <xf numFmtId="164" fontId="5" fillId="0" borderId="4" xfId="0" applyNumberFormat="1" applyFont="1" applyFill="1" applyBorder="1" applyAlignment="1">
      <alignment horizontal="left" vertical="center" wrapText="1"/>
    </xf>
    <xf numFmtId="164" fontId="5" fillId="0" borderId="13" xfId="0" applyNumberFormat="1" applyFont="1" applyFill="1" applyBorder="1" applyAlignment="1">
      <alignment horizontal="left" vertical="center" wrapText="1"/>
    </xf>
    <xf numFmtId="164" fontId="5" fillId="0" borderId="56" xfId="0" applyNumberFormat="1" applyFont="1" applyFill="1" applyBorder="1" applyAlignment="1">
      <alignment vertical="center"/>
    </xf>
    <xf numFmtId="164" fontId="5" fillId="0" borderId="57" xfId="0" applyNumberFormat="1" applyFont="1" applyFill="1" applyBorder="1" applyAlignment="1">
      <alignment vertical="center"/>
    </xf>
    <xf numFmtId="164" fontId="5" fillId="0" borderId="58" xfId="0" applyNumberFormat="1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vertical="center"/>
    </xf>
    <xf numFmtId="164" fontId="5" fillId="0" borderId="13" xfId="0" applyNumberFormat="1" applyFont="1" applyFill="1" applyBorder="1" applyAlignment="1">
      <alignment vertical="center"/>
    </xf>
    <xf numFmtId="164" fontId="70" fillId="0" borderId="2" xfId="0" applyNumberFormat="1" applyFont="1" applyFill="1" applyBorder="1" applyAlignment="1">
      <alignment vertical="center"/>
    </xf>
    <xf numFmtId="164" fontId="70" fillId="0" borderId="8" xfId="0" applyNumberFormat="1" applyFont="1" applyFill="1" applyBorder="1" applyAlignment="1">
      <alignment vertical="center"/>
    </xf>
    <xf numFmtId="164" fontId="70" fillId="0" borderId="3" xfId="0" applyNumberFormat="1" applyFont="1" applyFill="1" applyBorder="1" applyAlignment="1">
      <alignment vertical="center"/>
    </xf>
    <xf numFmtId="164" fontId="70" fillId="0" borderId="7" xfId="0" applyNumberFormat="1" applyFont="1" applyFill="1" applyBorder="1" applyAlignment="1">
      <alignment vertical="center"/>
    </xf>
    <xf numFmtId="164" fontId="70" fillId="0" borderId="4" xfId="0" applyNumberFormat="1" applyFont="1" applyFill="1" applyBorder="1" applyAlignment="1">
      <alignment vertical="center"/>
    </xf>
    <xf numFmtId="164" fontId="70" fillId="0" borderId="13" xfId="0" applyNumberFormat="1" applyFont="1" applyFill="1" applyBorder="1" applyAlignment="1">
      <alignment vertical="center"/>
    </xf>
    <xf numFmtId="164" fontId="70" fillId="0" borderId="7" xfId="0" applyNumberFormat="1" applyFont="1" applyFill="1" applyBorder="1" applyAlignment="1">
      <alignment horizontal="left" vertical="center" wrapText="1"/>
    </xf>
    <xf numFmtId="164" fontId="70" fillId="0" borderId="4" xfId="0" applyNumberFormat="1" applyFont="1" applyFill="1" applyBorder="1" applyAlignment="1">
      <alignment horizontal="left" vertical="center" wrapText="1"/>
    </xf>
    <xf numFmtId="164" fontId="70" fillId="0" borderId="13" xfId="0" applyNumberFormat="1" applyFont="1" applyFill="1" applyBorder="1" applyAlignment="1">
      <alignment horizontal="left" vertical="center" wrapText="1"/>
    </xf>
    <xf numFmtId="0" fontId="5" fillId="0" borderId="37" xfId="0" applyNumberFormat="1" applyFont="1" applyFill="1" applyBorder="1" applyAlignment="1">
      <alignment horizontal="center" vertical="center" wrapText="1"/>
    </xf>
    <xf numFmtId="0" fontId="5" fillId="0" borderId="43" xfId="0" applyNumberFormat="1" applyFont="1" applyFill="1" applyBorder="1" applyAlignment="1">
      <alignment horizontal="center" vertical="center"/>
    </xf>
    <xf numFmtId="0" fontId="74" fillId="0" borderId="10" xfId="0" applyNumberFormat="1" applyFont="1" applyFill="1" applyBorder="1" applyAlignment="1">
      <alignment horizontal="center" vertical="top"/>
    </xf>
    <xf numFmtId="0" fontId="74" fillId="0" borderId="11" xfId="0" applyNumberFormat="1" applyFont="1" applyFill="1" applyBorder="1" applyAlignment="1">
      <alignment horizontal="center" vertical="top"/>
    </xf>
    <xf numFmtId="0" fontId="74" fillId="0" borderId="12" xfId="0" applyNumberFormat="1" applyFont="1" applyFill="1" applyBorder="1" applyAlignment="1">
      <alignment horizontal="center" vertical="top"/>
    </xf>
    <xf numFmtId="0" fontId="5" fillId="0" borderId="47" xfId="0" applyNumberFormat="1" applyFont="1" applyFill="1" applyBorder="1" applyAlignment="1">
      <alignment horizontal="center"/>
    </xf>
    <xf numFmtId="0" fontId="5" fillId="0" borderId="48" xfId="0" applyNumberFormat="1" applyFont="1" applyFill="1" applyBorder="1" applyAlignment="1">
      <alignment horizontal="center"/>
    </xf>
    <xf numFmtId="0" fontId="5" fillId="0" borderId="35" xfId="0" applyNumberFormat="1" applyFont="1" applyFill="1" applyBorder="1" applyAlignment="1">
      <alignment horizontal="center"/>
    </xf>
    <xf numFmtId="0" fontId="5" fillId="0" borderId="49" xfId="0" applyNumberFormat="1" applyFont="1" applyFill="1" applyBorder="1" applyAlignment="1">
      <alignment horizontal="center"/>
    </xf>
    <xf numFmtId="164" fontId="70" fillId="0" borderId="34" xfId="0" applyNumberFormat="1" applyFont="1" applyFill="1" applyBorder="1" applyAlignment="1">
      <alignment horizontal="left" vertical="center"/>
    </xf>
    <xf numFmtId="164" fontId="70" fillId="0" borderId="35" xfId="0" applyNumberFormat="1" applyFont="1" applyFill="1" applyBorder="1" applyAlignment="1">
      <alignment horizontal="left" vertical="center"/>
    </xf>
    <xf numFmtId="164" fontId="70" fillId="0" borderId="36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vertical="center"/>
    </xf>
    <xf numFmtId="0" fontId="5" fillId="0" borderId="42" xfId="0" applyNumberFormat="1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>
      <alignment horizontal="center" vertical="center"/>
    </xf>
    <xf numFmtId="0" fontId="5" fillId="0" borderId="35" xfId="0" applyNumberFormat="1" applyFont="1" applyFill="1" applyBorder="1" applyAlignment="1">
      <alignment horizontal="center" vertical="center"/>
    </xf>
    <xf numFmtId="0" fontId="5" fillId="0" borderId="3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37" xfId="0" applyNumberFormat="1" applyFont="1" applyFill="1" applyBorder="1" applyAlignment="1">
      <alignment horizontal="center" vertical="center"/>
    </xf>
    <xf numFmtId="0" fontId="5" fillId="0" borderId="38" xfId="0" applyNumberFormat="1" applyFont="1" applyFill="1" applyBorder="1" applyAlignment="1">
      <alignment horizontal="center" vertical="center"/>
    </xf>
    <xf numFmtId="0" fontId="5" fillId="0" borderId="39" xfId="0" applyNumberFormat="1" applyFont="1" applyFill="1" applyBorder="1" applyAlignment="1">
      <alignment horizontal="center" vertical="center"/>
    </xf>
    <xf numFmtId="0" fontId="5" fillId="0" borderId="40" xfId="0" applyNumberFormat="1" applyFont="1" applyFill="1" applyBorder="1" applyAlignment="1">
      <alignment horizontal="center" vertical="center"/>
    </xf>
    <xf numFmtId="0" fontId="5" fillId="0" borderId="41" xfId="0" applyNumberFormat="1" applyFont="1" applyFill="1" applyBorder="1" applyAlignment="1">
      <alignment horizontal="center" vertical="center" wrapText="1"/>
    </xf>
    <xf numFmtId="0" fontId="5" fillId="0" borderId="40" xfId="0" applyNumberFormat="1" applyFont="1" applyFill="1" applyBorder="1" applyAlignment="1">
      <alignment horizontal="center" vertical="center" wrapText="1"/>
    </xf>
  </cellXfs>
  <cellStyles count="485">
    <cellStyle name="_Сметы ВНИИСТ" xfId="7"/>
    <cellStyle name="_Японское море_РД - ВНИИСТ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2 2" xfId="16"/>
    <cellStyle name="20% - Акцент2 2" xfId="17"/>
    <cellStyle name="20% - Акцент2 2 2" xfId="18"/>
    <cellStyle name="20% - Акцент3 2" xfId="19"/>
    <cellStyle name="20% - Акцент3 2 2" xfId="20"/>
    <cellStyle name="20% - Акцент4 2" xfId="21"/>
    <cellStyle name="20% - Акцент4 2 2" xfId="22"/>
    <cellStyle name="20% - Акцент5 2" xfId="23"/>
    <cellStyle name="20% - Акцент5 2 2" xfId="24"/>
    <cellStyle name="20% - Акцент6 2" xfId="25"/>
    <cellStyle name="20% - Акцент6 2 2" xfId="26"/>
    <cellStyle name="20% - Акцент6 2 3" xfId="27"/>
    <cellStyle name="40% - Accent1" xfId="28"/>
    <cellStyle name="40% - Accent2" xfId="29"/>
    <cellStyle name="40% - Accent3" xfId="30"/>
    <cellStyle name="40% - Accent4" xfId="31"/>
    <cellStyle name="40% - Accent5" xfId="32"/>
    <cellStyle name="40% - Accent6" xfId="33"/>
    <cellStyle name="40% - Акцент1 2" xfId="34"/>
    <cellStyle name="40% - Акцент1 2 2" xfId="35"/>
    <cellStyle name="40% - Акцент1 2 3" xfId="36"/>
    <cellStyle name="40% - Акцент2 2" xfId="37"/>
    <cellStyle name="40% - Акцент2 2 2" xfId="38"/>
    <cellStyle name="40% - Акцент2 2 3" xfId="39"/>
    <cellStyle name="40% - Акцент3 2" xfId="40"/>
    <cellStyle name="40% - Акцент3 2 2" xfId="41"/>
    <cellStyle name="40% - Акцент4 2" xfId="42"/>
    <cellStyle name="40% - Акцент4 2 2" xfId="43"/>
    <cellStyle name="40% - Акцент4 2 3" xfId="44"/>
    <cellStyle name="40% - Акцент5 2" xfId="45"/>
    <cellStyle name="40% - Акцент5 2 2" xfId="46"/>
    <cellStyle name="40% - Акцент5 2 3" xfId="47"/>
    <cellStyle name="40% - Акцент6 2" xfId="48"/>
    <cellStyle name="40% - Акцент6 2 2" xfId="49"/>
    <cellStyle name="40% - Акцент6 2 3" xfId="50"/>
    <cellStyle name="60% - Accent1" xfId="51"/>
    <cellStyle name="60% - Accent2" xfId="52"/>
    <cellStyle name="60% - Accent3" xfId="53"/>
    <cellStyle name="60% - Accent4" xfId="54"/>
    <cellStyle name="60% - Accent5" xfId="55"/>
    <cellStyle name="60% - Accent6" xfId="56"/>
    <cellStyle name="60% - Акцент1 2" xfId="57"/>
    <cellStyle name="60% - Акцент1 2 2" xfId="58"/>
    <cellStyle name="60% - Акцент1 2 3" xfId="59"/>
    <cellStyle name="60% - Акцент2 2" xfId="60"/>
    <cellStyle name="60% - Акцент2 2 2" xfId="61"/>
    <cellStyle name="60% - Акцент2 2 3" xfId="62"/>
    <cellStyle name="60% - Акцент3 2" xfId="63"/>
    <cellStyle name="60% - Акцент3 2 2" xfId="64"/>
    <cellStyle name="60% - Акцент4 2" xfId="65"/>
    <cellStyle name="60% - Акцент4 2 2" xfId="66"/>
    <cellStyle name="60% - Акцент5 2" xfId="67"/>
    <cellStyle name="60% - Акцент5 2 2" xfId="68"/>
    <cellStyle name="60% - Акцент5 2 3" xfId="69"/>
    <cellStyle name="60% - Акцент6 2" xfId="70"/>
    <cellStyle name="60% - Акцент6 2 2" xfId="71"/>
    <cellStyle name="Accent1" xfId="72"/>
    <cellStyle name="Accent1 - 20%" xfId="73"/>
    <cellStyle name="Accent1 - 40%" xfId="74"/>
    <cellStyle name="Accent1 - 60%" xfId="75"/>
    <cellStyle name="Accent1 2" xfId="76"/>
    <cellStyle name="Accent2" xfId="77"/>
    <cellStyle name="Accent2 - 20%" xfId="78"/>
    <cellStyle name="Accent2 - 40%" xfId="79"/>
    <cellStyle name="Accent2 - 60%" xfId="80"/>
    <cellStyle name="Accent2 2" xfId="81"/>
    <cellStyle name="Accent3" xfId="82"/>
    <cellStyle name="Accent3 - 20%" xfId="83"/>
    <cellStyle name="Accent3 - 40%" xfId="84"/>
    <cellStyle name="Accent3 - 60%" xfId="85"/>
    <cellStyle name="Accent3 2" xfId="86"/>
    <cellStyle name="Accent4" xfId="87"/>
    <cellStyle name="Accent4 - 20%" xfId="88"/>
    <cellStyle name="Accent4 - 40%" xfId="89"/>
    <cellStyle name="Accent4 - 60%" xfId="90"/>
    <cellStyle name="Accent4 2" xfId="91"/>
    <cellStyle name="Accent5" xfId="92"/>
    <cellStyle name="Accent5 - 20%" xfId="93"/>
    <cellStyle name="Accent5 - 40%" xfId="94"/>
    <cellStyle name="Accent5 - 60%" xfId="95"/>
    <cellStyle name="Accent5 2" xfId="96"/>
    <cellStyle name="Accent6" xfId="97"/>
    <cellStyle name="Accent6 - 20%" xfId="98"/>
    <cellStyle name="Accent6 - 40%" xfId="99"/>
    <cellStyle name="Accent6 - 60%" xfId="100"/>
    <cellStyle name="Accent6 2" xfId="101"/>
    <cellStyle name="Bad" xfId="102"/>
    <cellStyle name="Bad 2" xfId="103"/>
    <cellStyle name="Calculation" xfId="104"/>
    <cellStyle name="Calculation 2" xfId="105"/>
    <cellStyle name="Check Cell" xfId="106"/>
    <cellStyle name="Check Cell 2" xfId="107"/>
    <cellStyle name="Emphasis 1" xfId="108"/>
    <cellStyle name="Emphasis 2" xfId="109"/>
    <cellStyle name="Emphasis 3" xfId="110"/>
    <cellStyle name="Euro" xfId="111"/>
    <cellStyle name="Euro 2" xfId="112"/>
    <cellStyle name="Euro 3" xfId="113"/>
    <cellStyle name="Euro 4" xfId="114"/>
    <cellStyle name="Euro 5" xfId="115"/>
    <cellStyle name="Euro 6" xfId="116"/>
    <cellStyle name="Euro 7" xfId="117"/>
    <cellStyle name="Euro 8" xfId="118"/>
    <cellStyle name="Euro 9" xfId="119"/>
    <cellStyle name="Explanatory Text" xfId="120"/>
    <cellStyle name="Good" xfId="121"/>
    <cellStyle name="Good 2" xfId="122"/>
    <cellStyle name="Heading 1" xfId="123"/>
    <cellStyle name="Heading 1 2" xfId="124"/>
    <cellStyle name="Heading 2" xfId="125"/>
    <cellStyle name="Heading 2 2" xfId="126"/>
    <cellStyle name="Heading 3" xfId="127"/>
    <cellStyle name="Heading 3 2" xfId="128"/>
    <cellStyle name="Heading 4" xfId="129"/>
    <cellStyle name="Heading 4 2" xfId="130"/>
    <cellStyle name="Input" xfId="131"/>
    <cellStyle name="Input 2" xfId="132"/>
    <cellStyle name="Linked Cell" xfId="133"/>
    <cellStyle name="Linked Cell 2" xfId="134"/>
    <cellStyle name="Neutral" xfId="135"/>
    <cellStyle name="Neutral 2" xfId="136"/>
    <cellStyle name="Normalny_R98-010all_rozdz" xfId="137"/>
    <cellStyle name="Note" xfId="138"/>
    <cellStyle name="Note 10" xfId="139"/>
    <cellStyle name="Note 2" xfId="140"/>
    <cellStyle name="Note 3" xfId="141"/>
    <cellStyle name="Note 4" xfId="142"/>
    <cellStyle name="Note 5" xfId="143"/>
    <cellStyle name="Note 6" xfId="144"/>
    <cellStyle name="Note 7" xfId="145"/>
    <cellStyle name="Note 8" xfId="146"/>
    <cellStyle name="Note 9" xfId="147"/>
    <cellStyle name="Output" xfId="148"/>
    <cellStyle name="Output 2" xfId="149"/>
    <cellStyle name="S0" xfId="150"/>
    <cellStyle name="S0 2" xfId="151"/>
    <cellStyle name="S1" xfId="152"/>
    <cellStyle name="S1 2" xfId="153"/>
    <cellStyle name="S10" xfId="154"/>
    <cellStyle name="S10 2" xfId="155"/>
    <cellStyle name="S11" xfId="156"/>
    <cellStyle name="S11 2" xfId="157"/>
    <cellStyle name="S12" xfId="158"/>
    <cellStyle name="S12 2" xfId="159"/>
    <cellStyle name="S13" xfId="160"/>
    <cellStyle name="S13 2" xfId="161"/>
    <cellStyle name="S13 3" xfId="162"/>
    <cellStyle name="S14" xfId="163"/>
    <cellStyle name="S14 2" xfId="164"/>
    <cellStyle name="S14 3" xfId="165"/>
    <cellStyle name="S15" xfId="166"/>
    <cellStyle name="S15 2" xfId="167"/>
    <cellStyle name="S15 3" xfId="168"/>
    <cellStyle name="S15 4" xfId="169"/>
    <cellStyle name="S16" xfId="170"/>
    <cellStyle name="S16 2" xfId="171"/>
    <cellStyle name="S16 3" xfId="172"/>
    <cellStyle name="S17" xfId="173"/>
    <cellStyle name="S17 2" xfId="174"/>
    <cellStyle name="S17 3" xfId="175"/>
    <cellStyle name="S18" xfId="176"/>
    <cellStyle name="S18 2" xfId="177"/>
    <cellStyle name="S18 3" xfId="178"/>
    <cellStyle name="S19" xfId="179"/>
    <cellStyle name="S19 2" xfId="180"/>
    <cellStyle name="S19 3" xfId="181"/>
    <cellStyle name="S2" xfId="182"/>
    <cellStyle name="S2 2" xfId="183"/>
    <cellStyle name="S20" xfId="184"/>
    <cellStyle name="S3" xfId="185"/>
    <cellStyle name="S3 2" xfId="186"/>
    <cellStyle name="S4" xfId="187"/>
    <cellStyle name="S5" xfId="188"/>
    <cellStyle name="S6" xfId="189"/>
    <cellStyle name="S6 2" xfId="190"/>
    <cellStyle name="S6 3" xfId="191"/>
    <cellStyle name="S7" xfId="192"/>
    <cellStyle name="S8" xfId="193"/>
    <cellStyle name="S8 2" xfId="194"/>
    <cellStyle name="S9" xfId="195"/>
    <cellStyle name="S9 2" xfId="196"/>
    <cellStyle name="S9 3" xfId="197"/>
    <cellStyle name="Sheet Title" xfId="198"/>
    <cellStyle name="Title" xfId="199"/>
    <cellStyle name="Total" xfId="200"/>
    <cellStyle name="Total 2" xfId="201"/>
    <cellStyle name="Warning Text" xfId="202"/>
    <cellStyle name="Акцент1 2" xfId="203"/>
    <cellStyle name="Акцент1 2 2" xfId="204"/>
    <cellStyle name="Акцент1 2 3" xfId="205"/>
    <cellStyle name="Акцент2 2" xfId="206"/>
    <cellStyle name="Акцент2 2 2" xfId="207"/>
    <cellStyle name="Акцент2 2 3" xfId="208"/>
    <cellStyle name="Акцент3 2" xfId="209"/>
    <cellStyle name="Акцент3 2 2" xfId="210"/>
    <cellStyle name="Акцент3 2 3" xfId="211"/>
    <cellStyle name="Акцент4 2" xfId="212"/>
    <cellStyle name="Акцент4 2 2" xfId="213"/>
    <cellStyle name="Акцент4 2 3" xfId="214"/>
    <cellStyle name="Акцент5 2" xfId="215"/>
    <cellStyle name="Акцент5 2 2" xfId="216"/>
    <cellStyle name="Акцент5 2 3" xfId="217"/>
    <cellStyle name="Акцент6 2" xfId="218"/>
    <cellStyle name="Акцент6 2 2" xfId="219"/>
    <cellStyle name="Акцент6 2 3" xfId="220"/>
    <cellStyle name="Ввод  2" xfId="221"/>
    <cellStyle name="Ввод  2 2" xfId="222"/>
    <cellStyle name="Ввод  2 3" xfId="223"/>
    <cellStyle name="Вывод 2" xfId="224"/>
    <cellStyle name="Вывод 2 2" xfId="225"/>
    <cellStyle name="Вывод 2 3" xfId="226"/>
    <cellStyle name="Вычисление 2" xfId="227"/>
    <cellStyle name="Вычисление 2 2" xfId="228"/>
    <cellStyle name="Вычисление 2 3" xfId="229"/>
    <cellStyle name="Заголовок 1 2" xfId="230"/>
    <cellStyle name="Заголовок 1 2 2" xfId="231"/>
    <cellStyle name="Заголовок 1 2 3" xfId="232"/>
    <cellStyle name="Заголовок 2 2" xfId="233"/>
    <cellStyle name="Заголовок 2 2 2" xfId="234"/>
    <cellStyle name="Заголовок 2 2 3" xfId="235"/>
    <cellStyle name="Заголовок 3 2" xfId="236"/>
    <cellStyle name="Заголовок 3 2 2" xfId="237"/>
    <cellStyle name="Заголовок 3 2 3" xfId="238"/>
    <cellStyle name="Заголовок 4 2" xfId="239"/>
    <cellStyle name="Заголовок 4 2 2" xfId="240"/>
    <cellStyle name="Заголовок 4 2 3" xfId="241"/>
    <cellStyle name="Итог 2" xfId="242"/>
    <cellStyle name="Итог 2 2" xfId="243"/>
    <cellStyle name="Итог 2 3" xfId="244"/>
    <cellStyle name="Контрольная ячейка 2" xfId="245"/>
    <cellStyle name="Контрольная ячейка 2 2" xfId="246"/>
    <cellStyle name="Контрольная ячейка 2 3" xfId="247"/>
    <cellStyle name="Название 2" xfId="248"/>
    <cellStyle name="Название 2 2" xfId="249"/>
    <cellStyle name="Название 2 3" xfId="250"/>
    <cellStyle name="Нейтральный 2" xfId="251"/>
    <cellStyle name="Нейтральный 2 2" xfId="252"/>
    <cellStyle name="Нейтральный 2 3" xfId="253"/>
    <cellStyle name="Обычный" xfId="0" builtinId="0"/>
    <cellStyle name="Обычный 10" xfId="254"/>
    <cellStyle name="Обычный 10 2" xfId="255"/>
    <cellStyle name="Обычный 10 3" xfId="256"/>
    <cellStyle name="Обычный 10 3 2" xfId="257"/>
    <cellStyle name="Обычный 10 4" xfId="258"/>
    <cellStyle name="Обычный 11" xfId="259"/>
    <cellStyle name="Обычный 11 2" xfId="260"/>
    <cellStyle name="Обычный 12" xfId="261"/>
    <cellStyle name="Обычный 12 2" xfId="262"/>
    <cellStyle name="Обычный 13" xfId="263"/>
    <cellStyle name="Обычный 14" xfId="264"/>
    <cellStyle name="Обычный 15" xfId="265"/>
    <cellStyle name="Обычный 16" xfId="266"/>
    <cellStyle name="Обычный 17" xfId="267"/>
    <cellStyle name="Обычный 17 2" xfId="268"/>
    <cellStyle name="Обычный 17 3" xfId="269"/>
    <cellStyle name="Обычный 18" xfId="270"/>
    <cellStyle name="Обычный 19" xfId="271"/>
    <cellStyle name="Обычный 2" xfId="272"/>
    <cellStyle name="Обычный 2 10" xfId="273"/>
    <cellStyle name="Обычный 2 10 2" xfId="274"/>
    <cellStyle name="Обычный 2 11" xfId="275"/>
    <cellStyle name="Обычный 2 12" xfId="276"/>
    <cellStyle name="Обычный 2 13" xfId="277"/>
    <cellStyle name="Обычный 2 2" xfId="278"/>
    <cellStyle name="Обычный 2 2 2" xfId="279"/>
    <cellStyle name="Обычный 2 2 2 2" xfId="6"/>
    <cellStyle name="Обычный 2 2 3" xfId="280"/>
    <cellStyle name="Обычный 2 2 3 2" xfId="281"/>
    <cellStyle name="Обычный 2 2 4" xfId="282"/>
    <cellStyle name="Обычный 2 2 5" xfId="283"/>
    <cellStyle name="Обычный 2 2 5 2" xfId="284"/>
    <cellStyle name="Обычный 2 2 6" xfId="285"/>
    <cellStyle name="Обычный 2 2 6 2" xfId="286"/>
    <cellStyle name="Обычный 2 2 7" xfId="287"/>
    <cellStyle name="Обычный 2 2 8" xfId="288"/>
    <cellStyle name="Обычный 2 2 9" xfId="289"/>
    <cellStyle name="Обычный 2 3" xfId="290"/>
    <cellStyle name="Обычный 2 3 2" xfId="291"/>
    <cellStyle name="Обычный 2 3 3" xfId="292"/>
    <cellStyle name="Обычный 2 4" xfId="293"/>
    <cellStyle name="Обычный 2 4 2" xfId="294"/>
    <cellStyle name="Обычный 2 4 2 2" xfId="295"/>
    <cellStyle name="Обычный 2 4 3" xfId="296"/>
    <cellStyle name="Обычный 2 4 4" xfId="297"/>
    <cellStyle name="Обычный 2 5" xfId="298"/>
    <cellStyle name="Обычный 2 5 2" xfId="299"/>
    <cellStyle name="Обычный 2 5 3" xfId="300"/>
    <cellStyle name="Обычный 2 6" xfId="301"/>
    <cellStyle name="Обычный 2 6 2" xfId="302"/>
    <cellStyle name="Обычный 2 6 3" xfId="303"/>
    <cellStyle name="Обычный 2 7" xfId="304"/>
    <cellStyle name="Обычный 2 7 2" xfId="305"/>
    <cellStyle name="Обычный 2 7 3" xfId="306"/>
    <cellStyle name="Обычный 2 8" xfId="307"/>
    <cellStyle name="Обычный 2 8 2" xfId="308"/>
    <cellStyle name="Обычный 2 8 3" xfId="309"/>
    <cellStyle name="Обычный 2 9" xfId="310"/>
    <cellStyle name="Обычный 2 9 2" xfId="311"/>
    <cellStyle name="Обычный 2 9 3" xfId="312"/>
    <cellStyle name="Обычный 2_Отчет Минэнерго 7.1. 3 кв. 2011" xfId="313"/>
    <cellStyle name="Обычный 20" xfId="314"/>
    <cellStyle name="Обычный 21" xfId="315"/>
    <cellStyle name="Обычный 21 2" xfId="316"/>
    <cellStyle name="Обычный 22" xfId="317"/>
    <cellStyle name="Обычный 22 2" xfId="318"/>
    <cellStyle name="Обычный 23" xfId="319"/>
    <cellStyle name="Обычный 24" xfId="4"/>
    <cellStyle name="Обычный 24 2" xfId="320"/>
    <cellStyle name="Обычный 25" xfId="321"/>
    <cellStyle name="Обычный 26" xfId="5"/>
    <cellStyle name="Обычный 3" xfId="322"/>
    <cellStyle name="Обычный 3 2" xfId="323"/>
    <cellStyle name="Обычный 3 2 2" xfId="324"/>
    <cellStyle name="Обычный 3 3" xfId="325"/>
    <cellStyle name="Обычный 3 3 2" xfId="326"/>
    <cellStyle name="Обычный 3 3 2 2" xfId="327"/>
    <cellStyle name="Обычный 3 3 3" xfId="328"/>
    <cellStyle name="Обычный 3 3_ИП 2011г от 01 06 11" xfId="329"/>
    <cellStyle name="Обычный 3 4" xfId="330"/>
    <cellStyle name="Обычный 3 4 2" xfId="331"/>
    <cellStyle name="Обычный 3 5" xfId="332"/>
    <cellStyle name="Обычный 3 6" xfId="333"/>
    <cellStyle name="Обычный 3 7" xfId="334"/>
    <cellStyle name="Обычный 3_Отчет Минэнерго 7.1. 3 кв. 2011" xfId="335"/>
    <cellStyle name="Обычный 4" xfId="336"/>
    <cellStyle name="Обычный 4 2" xfId="337"/>
    <cellStyle name="Обычный 4 3" xfId="338"/>
    <cellStyle name="Обычный 5" xfId="339"/>
    <cellStyle name="Обычный 5 2" xfId="340"/>
    <cellStyle name="Обычный 5 3" xfId="341"/>
    <cellStyle name="Обычный 6" xfId="342"/>
    <cellStyle name="Обычный 6 2" xfId="343"/>
    <cellStyle name="Обычный 7" xfId="1"/>
    <cellStyle name="Обычный 7 2" xfId="345"/>
    <cellStyle name="Обычный 7 3" xfId="344"/>
    <cellStyle name="Обычный 8" xfId="346"/>
    <cellStyle name="Обычный 8 2" xfId="347"/>
    <cellStyle name="Обычный 9" xfId="348"/>
    <cellStyle name="Плохой 2" xfId="349"/>
    <cellStyle name="Плохой 2 2" xfId="350"/>
    <cellStyle name="Плохой 2 3" xfId="351"/>
    <cellStyle name="Пояснение 2" xfId="352"/>
    <cellStyle name="Пояснение 2 2" xfId="353"/>
    <cellStyle name="Пояснение 2 3" xfId="354"/>
    <cellStyle name="Примечание 2" xfId="355"/>
    <cellStyle name="Примечание 2 2" xfId="356"/>
    <cellStyle name="Примечание 2 3" xfId="357"/>
    <cellStyle name="Примечание 2 4" xfId="358"/>
    <cellStyle name="Примечание 2 5" xfId="359"/>
    <cellStyle name="Примечание 3" xfId="360"/>
    <cellStyle name="Примечание 3 2" xfId="361"/>
    <cellStyle name="Примечание 3 3" xfId="362"/>
    <cellStyle name="Примечание 3 4" xfId="363"/>
    <cellStyle name="Процентный 2" xfId="364"/>
    <cellStyle name="Процентный 2 10" xfId="365"/>
    <cellStyle name="Процентный 2 11" xfId="366"/>
    <cellStyle name="Процентный 2 12" xfId="367"/>
    <cellStyle name="Процентный 2 13" xfId="368"/>
    <cellStyle name="Процентный 2 2" xfId="369"/>
    <cellStyle name="Процентный 2 2 2" xfId="370"/>
    <cellStyle name="Процентный 2 2 3" xfId="371"/>
    <cellStyle name="Процентный 2 2 4" xfId="372"/>
    <cellStyle name="Процентный 2 2 5" xfId="373"/>
    <cellStyle name="Процентный 2 2 6" xfId="374"/>
    <cellStyle name="Процентный 2 2 7" xfId="375"/>
    <cellStyle name="Процентный 2 2 8" xfId="376"/>
    <cellStyle name="Процентный 2 2 9" xfId="377"/>
    <cellStyle name="Процентный 2 3" xfId="378"/>
    <cellStyle name="Процентный 2 3 2" xfId="379"/>
    <cellStyle name="Процентный 2 3 3" xfId="380"/>
    <cellStyle name="Процентный 2 3 4" xfId="381"/>
    <cellStyle name="Процентный 2 3 5" xfId="382"/>
    <cellStyle name="Процентный 2 3 6" xfId="383"/>
    <cellStyle name="Процентный 2 3 7" xfId="384"/>
    <cellStyle name="Процентный 2 3 8" xfId="385"/>
    <cellStyle name="Процентный 2 3 9" xfId="386"/>
    <cellStyle name="Процентный 2 4" xfId="387"/>
    <cellStyle name="Процентный 2 4 10" xfId="388"/>
    <cellStyle name="Процентный 2 4 2" xfId="389"/>
    <cellStyle name="Процентный 2 4 3" xfId="390"/>
    <cellStyle name="Процентный 2 4 4" xfId="391"/>
    <cellStyle name="Процентный 2 4 5" xfId="392"/>
    <cellStyle name="Процентный 2 4 6" xfId="393"/>
    <cellStyle name="Процентный 2 4 7" xfId="394"/>
    <cellStyle name="Процентный 2 4 8" xfId="395"/>
    <cellStyle name="Процентный 2 4 9" xfId="396"/>
    <cellStyle name="Процентный 2 5" xfId="397"/>
    <cellStyle name="Процентный 2 6" xfId="398"/>
    <cellStyle name="Процентный 2 7" xfId="399"/>
    <cellStyle name="Процентный 2 8" xfId="400"/>
    <cellStyle name="Процентный 2 9" xfId="401"/>
    <cellStyle name="Процентный 3" xfId="402"/>
    <cellStyle name="Процентный 3 2" xfId="403"/>
    <cellStyle name="Процентный 3 3" xfId="404"/>
    <cellStyle name="Процентный 3 4" xfId="405"/>
    <cellStyle name="Процентный 3 5" xfId="406"/>
    <cellStyle name="Процентный 3 6" xfId="407"/>
    <cellStyle name="Процентный 3 7" xfId="408"/>
    <cellStyle name="Процентный 3 8" xfId="409"/>
    <cellStyle name="Процентный 3 9" xfId="410"/>
    <cellStyle name="Процентный 4" xfId="411"/>
    <cellStyle name="Процентный 4 2" xfId="412"/>
    <cellStyle name="Процентный 4 3" xfId="413"/>
    <cellStyle name="Процентный 4 4" xfId="414"/>
    <cellStyle name="Процентный 4 5" xfId="415"/>
    <cellStyle name="Процентный 4 6" xfId="416"/>
    <cellStyle name="Процентный 4 7" xfId="417"/>
    <cellStyle name="Процентный 4 8" xfId="418"/>
    <cellStyle name="Процентный 4 9" xfId="419"/>
    <cellStyle name="Процентный 5" xfId="420"/>
    <cellStyle name="Процентный 5 2" xfId="421"/>
    <cellStyle name="Процентный 5 3" xfId="422"/>
    <cellStyle name="Процентный 5 4" xfId="423"/>
    <cellStyle name="Процентный 5 5" xfId="424"/>
    <cellStyle name="Процентный 5 6" xfId="425"/>
    <cellStyle name="Процентный 5 7" xfId="426"/>
    <cellStyle name="Процентный 5 8" xfId="427"/>
    <cellStyle name="Процентный 5 9" xfId="428"/>
    <cellStyle name="Процентный 6" xfId="429"/>
    <cellStyle name="Процентный 7" xfId="430"/>
    <cellStyle name="Процентный 8" xfId="479"/>
    <cellStyle name="Связанная ячейка 2" xfId="431"/>
    <cellStyle name="Связанная ячейка 2 2" xfId="432"/>
    <cellStyle name="Связанная ячейка 2 3" xfId="433"/>
    <cellStyle name="Стиль 1" xfId="434"/>
    <cellStyle name="ТЕКСТ" xfId="435"/>
    <cellStyle name="Текст предупреждения 2" xfId="436"/>
    <cellStyle name="Текст предупреждения 2 2" xfId="437"/>
    <cellStyle name="Финансовый" xfId="2" builtinId="3"/>
    <cellStyle name="Финансовый [0] 2" xfId="438"/>
    <cellStyle name="Финансовый 10" xfId="439"/>
    <cellStyle name="Финансовый 11" xfId="440"/>
    <cellStyle name="Финансовый 12" xfId="441"/>
    <cellStyle name="Финансовый 13" xfId="442"/>
    <cellStyle name="Финансовый 14" xfId="443"/>
    <cellStyle name="Финансовый 15" xfId="478"/>
    <cellStyle name="Финансовый 16" xfId="477"/>
    <cellStyle name="Финансовый 16 2" xfId="484"/>
    <cellStyle name="Финансовый 17" xfId="483"/>
    <cellStyle name="Финансовый 18" xfId="480"/>
    <cellStyle name="Финансовый 19" xfId="482"/>
    <cellStyle name="Финансовый 2" xfId="3"/>
    <cellStyle name="Финансовый 2 10" xfId="444"/>
    <cellStyle name="Финансовый 2 10 2" xfId="445"/>
    <cellStyle name="Финансовый 2 11" xfId="446"/>
    <cellStyle name="Финансовый 2 2" xfId="447"/>
    <cellStyle name="Финансовый 2 2 2" xfId="448"/>
    <cellStyle name="Финансовый 2 2 3" xfId="449"/>
    <cellStyle name="Финансовый 2 2 4" xfId="450"/>
    <cellStyle name="Финансовый 2 2 5" xfId="451"/>
    <cellStyle name="Финансовый 2 2 6" xfId="452"/>
    <cellStyle name="Финансовый 2 2 7" xfId="453"/>
    <cellStyle name="Финансовый 2 2 8" xfId="454"/>
    <cellStyle name="Финансовый 2 2 9" xfId="455"/>
    <cellStyle name="Финансовый 2 3" xfId="456"/>
    <cellStyle name="Финансовый 2 3 2" xfId="457"/>
    <cellStyle name="Финансовый 2 4" xfId="458"/>
    <cellStyle name="Финансовый 2 5" xfId="459"/>
    <cellStyle name="Финансовый 2 6" xfId="460"/>
    <cellStyle name="Финансовый 2 7" xfId="461"/>
    <cellStyle name="Финансовый 2 8" xfId="462"/>
    <cellStyle name="Финансовый 2 9" xfId="463"/>
    <cellStyle name="Финансовый 20" xfId="481"/>
    <cellStyle name="Финансовый 3" xfId="464"/>
    <cellStyle name="Финансовый 3 2" xfId="465"/>
    <cellStyle name="Финансовый 3 3" xfId="466"/>
    <cellStyle name="Финансовый 4" xfId="467"/>
    <cellStyle name="Финансовый 4 2" xfId="468"/>
    <cellStyle name="Финансовый 5" xfId="469"/>
    <cellStyle name="Финансовый 6" xfId="470"/>
    <cellStyle name="Финансовый 7" xfId="471"/>
    <cellStyle name="Финансовый 8" xfId="472"/>
    <cellStyle name="Финансовый 9" xfId="473"/>
    <cellStyle name="Хороший 2" xfId="474"/>
    <cellStyle name="Хороший 2 2" xfId="475"/>
    <cellStyle name="Хороший 2 3" xfId="47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4.%20&#1057;&#1055;&#1080;&#1050;&#1048;/14.1.%20&#1041;&#1103;&#1083;&#1086;%20&#1051;.&#1048;/&#1057;&#1090;&#1072;&#1090;&#1080;&#1089;&#1090;&#1080;&#1082;&#1072;%20&#1087;&#1086;%20&#1048;&#1085;&#1074;&#1077;&#1089;&#1090;&#1080;&#1094;&#1080;&#1086;&#1085;&#1085;&#1099;&#1084;%20&#1087;&#1088;&#1086;&#1075;&#1088;&#1072;&#1084;&#1084;&#1072;&#1084;/2020/1%20&#1082;&#1074;&#1072;&#1088;&#1090;&#1072;&#1083;/&#1060;&#1086;&#1088;&#1084;&#1099;%20&#1052;&#1048;&#1053;&#1069;&#1053;&#1045;&#1056;&#1043;&#1054;%20320%20&#1087;&#1088;&#1080;&#1082;&#1072;&#1079;%201%20&#1082;&#1074;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0/&#1041;&#1080;&#1079;&#1085;&#1077;&#1089;-&#1087;&#1083;&#1072;&#1085;%202020/&#1054;&#1090;&#1095;&#1077;&#1090;%20&#1079;&#1072;%201%20&#1082;&#1074;.%202020/&#1060;&#1086;&#1088;&#1084;&#1099;%20&#1041;&#1080;&#1079;&#1085;&#1077;&#1089;-&#1087;&#1083;&#1072;&#1085;&#1072;%20&#1040;&#1054;%20&#1052;&#1086;&#1089;&#1086;&#1073;&#1083;&#1101;&#1085;&#1077;&#1088;&#1075;&#1086;%201%20&#1082;&#1074;.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"/>
      <sheetName val="11"/>
      <sheetName val="12"/>
      <sheetName val="13"/>
      <sheetName val="17"/>
      <sheetName val="18"/>
    </sheetNames>
    <sheetDataSet>
      <sheetData sheetId="0"/>
      <sheetData sheetId="1" refreshError="1"/>
      <sheetData sheetId="2"/>
      <sheetData sheetId="3">
        <row r="23">
          <cell r="C23" t="str">
            <v>J_6257/19</v>
          </cell>
          <cell r="D23">
            <v>0</v>
          </cell>
          <cell r="F23">
            <v>0</v>
          </cell>
          <cell r="G23">
            <v>0</v>
          </cell>
          <cell r="I23">
            <v>0</v>
          </cell>
          <cell r="AV23">
            <v>0</v>
          </cell>
        </row>
        <row r="24">
          <cell r="C24" t="str">
            <v>J_6191/19</v>
          </cell>
          <cell r="D24">
            <v>0</v>
          </cell>
          <cell r="F24">
            <v>0</v>
          </cell>
          <cell r="G24">
            <v>0</v>
          </cell>
          <cell r="I24">
            <v>0</v>
          </cell>
          <cell r="AV24">
            <v>0</v>
          </cell>
        </row>
        <row r="25">
          <cell r="D25">
            <v>12.020010000000001</v>
          </cell>
          <cell r="E25">
            <v>0</v>
          </cell>
          <cell r="F25">
            <v>11.28077</v>
          </cell>
          <cell r="G25">
            <v>1.26</v>
          </cell>
          <cell r="H25">
            <v>0</v>
          </cell>
          <cell r="I25">
            <v>1.0449999999999999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11.28077</v>
          </cell>
          <cell r="AI25">
            <v>1.26</v>
          </cell>
          <cell r="AJ25">
            <v>0</v>
          </cell>
          <cell r="AK25">
            <v>1.0449999999999999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</row>
        <row r="26">
          <cell r="C26" t="str">
            <v>I_4216/17</v>
          </cell>
          <cell r="D26">
            <v>0.73924000000000001</v>
          </cell>
          <cell r="F26">
            <v>0</v>
          </cell>
          <cell r="G26">
            <v>0</v>
          </cell>
          <cell r="I26">
            <v>0</v>
          </cell>
          <cell r="AH26">
            <v>0</v>
          </cell>
          <cell r="AI26">
            <v>0</v>
          </cell>
          <cell r="AK26">
            <v>0</v>
          </cell>
          <cell r="AO26">
            <v>0</v>
          </cell>
          <cell r="AP26">
            <v>0</v>
          </cell>
          <cell r="AR26">
            <v>0</v>
          </cell>
          <cell r="AV26">
            <v>0</v>
          </cell>
          <cell r="AW26">
            <v>0</v>
          </cell>
          <cell r="AY26">
            <v>0</v>
          </cell>
        </row>
        <row r="27">
          <cell r="C27" t="str">
            <v>I_4140/17</v>
          </cell>
          <cell r="D27">
            <v>8.3857400000000002</v>
          </cell>
          <cell r="F27">
            <v>8.3857400000000002</v>
          </cell>
          <cell r="G27">
            <v>0</v>
          </cell>
          <cell r="I27">
            <v>1.0449999999999999</v>
          </cell>
          <cell r="AH27">
            <v>8.3857400000000002</v>
          </cell>
          <cell r="AI27">
            <v>0</v>
          </cell>
          <cell r="AK27">
            <v>1.0449999999999999</v>
          </cell>
          <cell r="AO27">
            <v>0</v>
          </cell>
          <cell r="AP27">
            <v>0</v>
          </cell>
          <cell r="AR27">
            <v>0</v>
          </cell>
          <cell r="AV27">
            <v>0</v>
          </cell>
          <cell r="AW27">
            <v>0</v>
          </cell>
          <cell r="AY27">
            <v>0</v>
          </cell>
        </row>
        <row r="28">
          <cell r="C28" t="str">
            <v>J_6051/19</v>
          </cell>
          <cell r="D28">
            <v>2.8950300000000002</v>
          </cell>
          <cell r="F28">
            <v>2.8950300000000002</v>
          </cell>
          <cell r="G28">
            <v>1.26</v>
          </cell>
          <cell r="I28">
            <v>0</v>
          </cell>
          <cell r="AH28">
            <v>2.8950300000000002</v>
          </cell>
          <cell r="AI28">
            <v>1.26</v>
          </cell>
          <cell r="AK28">
            <v>0</v>
          </cell>
          <cell r="AO28">
            <v>0</v>
          </cell>
          <cell r="AP28">
            <v>0</v>
          </cell>
          <cell r="AR28">
            <v>0</v>
          </cell>
          <cell r="AV28">
            <v>0</v>
          </cell>
          <cell r="AW28">
            <v>0</v>
          </cell>
          <cell r="AY28">
            <v>0</v>
          </cell>
        </row>
        <row r="29">
          <cell r="D29">
            <v>4.0003700000000002</v>
          </cell>
          <cell r="E29">
            <v>0</v>
          </cell>
          <cell r="F29">
            <v>4.0003700000000002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4.0003700000000002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</row>
        <row r="30">
          <cell r="C30" t="str">
            <v>G_2473/15</v>
          </cell>
          <cell r="D30">
            <v>1.71444</v>
          </cell>
          <cell r="F30">
            <v>1.7144400000000002</v>
          </cell>
          <cell r="G30">
            <v>0</v>
          </cell>
          <cell r="I30">
            <v>0</v>
          </cell>
          <cell r="AH30">
            <v>1.7144400000000002</v>
          </cell>
          <cell r="AI30">
            <v>0</v>
          </cell>
          <cell r="AK30">
            <v>0</v>
          </cell>
          <cell r="AO30">
            <v>0</v>
          </cell>
          <cell r="AP30">
            <v>0</v>
          </cell>
          <cell r="AR30">
            <v>0</v>
          </cell>
          <cell r="AV30">
            <v>0</v>
          </cell>
          <cell r="AW30">
            <v>0</v>
          </cell>
          <cell r="AY30">
            <v>0</v>
          </cell>
        </row>
        <row r="31">
          <cell r="C31" t="str">
            <v>I_2476/15</v>
          </cell>
          <cell r="D31">
            <v>2.28593</v>
          </cell>
          <cell r="F31">
            <v>2.28593</v>
          </cell>
          <cell r="G31">
            <v>0</v>
          </cell>
          <cell r="I31">
            <v>0</v>
          </cell>
          <cell r="AH31">
            <v>2.28593</v>
          </cell>
          <cell r="AI31">
            <v>0</v>
          </cell>
          <cell r="AK31">
            <v>0</v>
          </cell>
          <cell r="AO31">
            <v>0</v>
          </cell>
          <cell r="AP31">
            <v>0</v>
          </cell>
          <cell r="AR31">
            <v>0</v>
          </cell>
          <cell r="AV31">
            <v>0</v>
          </cell>
          <cell r="AW31">
            <v>0</v>
          </cell>
          <cell r="AY31">
            <v>0</v>
          </cell>
        </row>
        <row r="32">
          <cell r="D32">
            <v>62.196860000000008</v>
          </cell>
          <cell r="E32">
            <v>0</v>
          </cell>
          <cell r="F32">
            <v>2.7674700000000003</v>
          </cell>
          <cell r="G32">
            <v>1.26</v>
          </cell>
          <cell r="H32">
            <v>0</v>
          </cell>
          <cell r="I32">
            <v>0.32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2.7674700000000003</v>
          </cell>
          <cell r="AI32">
            <v>1.26</v>
          </cell>
          <cell r="AJ32">
            <v>0</v>
          </cell>
          <cell r="AK32">
            <v>0.32</v>
          </cell>
          <cell r="AL32">
            <v>0</v>
          </cell>
          <cell r="AM32">
            <v>0</v>
          </cell>
          <cell r="AN32">
            <v>0</v>
          </cell>
          <cell r="AO32">
            <v>6.8157820000000008E-2</v>
          </cell>
          <cell r="AP32">
            <v>0</v>
          </cell>
          <cell r="AQ32">
            <v>0</v>
          </cell>
          <cell r="AR32">
            <v>0.26400000000000001</v>
          </cell>
          <cell r="AS32">
            <v>0</v>
          </cell>
          <cell r="AT32">
            <v>0</v>
          </cell>
          <cell r="AU32">
            <v>0</v>
          </cell>
          <cell r="AV32">
            <v>6.8157820000000008E-2</v>
          </cell>
          <cell r="AW32">
            <v>0</v>
          </cell>
          <cell r="AX32">
            <v>0</v>
          </cell>
          <cell r="AY32">
            <v>0.26400000000000001</v>
          </cell>
          <cell r="AZ32">
            <v>0</v>
          </cell>
        </row>
        <row r="33">
          <cell r="C33" t="str">
            <v>J_5591/18</v>
          </cell>
          <cell r="D33">
            <v>2.3225899999999999</v>
          </cell>
          <cell r="F33">
            <v>2.3225900000000004</v>
          </cell>
          <cell r="G33">
            <v>1.26</v>
          </cell>
          <cell r="I33">
            <v>0</v>
          </cell>
          <cell r="AH33">
            <v>2.3225900000000004</v>
          </cell>
          <cell r="AI33">
            <v>1.26</v>
          </cell>
          <cell r="AK33">
            <v>0</v>
          </cell>
          <cell r="AO33">
            <v>0</v>
          </cell>
          <cell r="AP33">
            <v>0</v>
          </cell>
          <cell r="AR33">
            <v>0</v>
          </cell>
          <cell r="AV33">
            <v>0</v>
          </cell>
          <cell r="AW33">
            <v>0</v>
          </cell>
          <cell r="AY33">
            <v>0</v>
          </cell>
        </row>
        <row r="34">
          <cell r="C34" t="str">
            <v>J_5773/19</v>
          </cell>
          <cell r="D34">
            <v>53.468720000000005</v>
          </cell>
          <cell r="F34">
            <v>0</v>
          </cell>
          <cell r="G34">
            <v>0</v>
          </cell>
          <cell r="I34">
            <v>0</v>
          </cell>
          <cell r="AH34">
            <v>0</v>
          </cell>
          <cell r="AI34">
            <v>0</v>
          </cell>
          <cell r="AK34">
            <v>0</v>
          </cell>
          <cell r="AO34">
            <v>0</v>
          </cell>
          <cell r="AP34">
            <v>0</v>
          </cell>
          <cell r="AR34">
            <v>0</v>
          </cell>
          <cell r="AV34">
            <v>0</v>
          </cell>
          <cell r="AW34">
            <v>0</v>
          </cell>
          <cell r="AY34">
            <v>0</v>
          </cell>
        </row>
        <row r="35">
          <cell r="C35" t="str">
            <v>J_6032/19</v>
          </cell>
          <cell r="D35">
            <v>5.9606700000000004</v>
          </cell>
          <cell r="F35">
            <v>0</v>
          </cell>
          <cell r="G35">
            <v>0</v>
          </cell>
          <cell r="I35">
            <v>0</v>
          </cell>
          <cell r="AH35">
            <v>0</v>
          </cell>
          <cell r="AI35">
            <v>0</v>
          </cell>
          <cell r="AK35">
            <v>0</v>
          </cell>
          <cell r="AO35">
            <v>0</v>
          </cell>
          <cell r="AP35">
            <v>0</v>
          </cell>
          <cell r="AR35">
            <v>0</v>
          </cell>
          <cell r="AV35">
            <v>0</v>
          </cell>
          <cell r="AW35">
            <v>0</v>
          </cell>
          <cell r="AY35">
            <v>0</v>
          </cell>
        </row>
        <row r="36">
          <cell r="C36" t="str">
            <v>J_6122/19</v>
          </cell>
          <cell r="D36">
            <v>0.17868999999999999</v>
          </cell>
          <cell r="F36">
            <v>0.17869000000000002</v>
          </cell>
          <cell r="G36">
            <v>0</v>
          </cell>
          <cell r="I36">
            <v>0.13</v>
          </cell>
          <cell r="AH36">
            <v>0.17869000000000002</v>
          </cell>
          <cell r="AI36">
            <v>0</v>
          </cell>
          <cell r="AK36">
            <v>0.13</v>
          </cell>
          <cell r="AO36">
            <v>3.9427980000000008E-2</v>
          </cell>
          <cell r="AP36">
            <v>0</v>
          </cell>
          <cell r="AR36">
            <v>0.14000000000000001</v>
          </cell>
          <cell r="AV36">
            <v>3.9427980000000008E-2</v>
          </cell>
          <cell r="AW36">
            <v>0</v>
          </cell>
          <cell r="AY36">
            <v>0.14000000000000001</v>
          </cell>
        </row>
        <row r="37">
          <cell r="C37" t="str">
            <v>J_6121/19</v>
          </cell>
          <cell r="D37">
            <v>0.10192</v>
          </cell>
          <cell r="F37">
            <v>0.10192</v>
          </cell>
          <cell r="G37">
            <v>0</v>
          </cell>
          <cell r="I37">
            <v>7.0000000000000007E-2</v>
          </cell>
          <cell r="AH37">
            <v>0.10192</v>
          </cell>
          <cell r="AI37">
            <v>0</v>
          </cell>
          <cell r="AK37">
            <v>7.0000000000000007E-2</v>
          </cell>
          <cell r="AO37">
            <v>1.099405E-2</v>
          </cell>
          <cell r="AP37">
            <v>0</v>
          </cell>
          <cell r="AR37">
            <v>7.3999999999999996E-2</v>
          </cell>
          <cell r="AV37">
            <v>1.099405E-2</v>
          </cell>
          <cell r="AW37">
            <v>0</v>
          </cell>
          <cell r="AY37">
            <v>7.3999999999999996E-2</v>
          </cell>
        </row>
        <row r="38">
          <cell r="C38" t="str">
            <v>J_6164/19</v>
          </cell>
          <cell r="D38">
            <v>0.16427</v>
          </cell>
          <cell r="F38">
            <v>0.16427</v>
          </cell>
          <cell r="G38">
            <v>0</v>
          </cell>
          <cell r="I38">
            <v>0.12</v>
          </cell>
          <cell r="AH38">
            <v>0.16427</v>
          </cell>
          <cell r="AI38">
            <v>0</v>
          </cell>
          <cell r="AK38">
            <v>0.12</v>
          </cell>
          <cell r="AO38">
            <v>1.7735790000000001E-2</v>
          </cell>
          <cell r="AP38">
            <v>0</v>
          </cell>
          <cell r="AR38">
            <v>0.05</v>
          </cell>
          <cell r="AV38">
            <v>1.7735790000000001E-2</v>
          </cell>
          <cell r="AW38">
            <v>0</v>
          </cell>
          <cell r="AY38">
            <v>0.05</v>
          </cell>
        </row>
        <row r="39">
          <cell r="D39">
            <v>3.9562100000000004</v>
          </cell>
          <cell r="E39">
            <v>0</v>
          </cell>
          <cell r="F39">
            <v>3.9562099999999996</v>
          </cell>
          <cell r="G39">
            <v>1.46</v>
          </cell>
          <cell r="H39">
            <v>0</v>
          </cell>
          <cell r="I39">
            <v>0.16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3.9562099999999996</v>
          </cell>
          <cell r="AI39">
            <v>1.46</v>
          </cell>
          <cell r="AJ39">
            <v>0</v>
          </cell>
          <cell r="AK39">
            <v>0.16</v>
          </cell>
          <cell r="AL39">
            <v>0</v>
          </cell>
          <cell r="AM39">
            <v>0</v>
          </cell>
          <cell r="AN39">
            <v>0</v>
          </cell>
          <cell r="AO39">
            <v>1.8407049500000003</v>
          </cell>
          <cell r="AP39">
            <v>1.06</v>
          </cell>
          <cell r="AQ39">
            <v>0</v>
          </cell>
          <cell r="AR39">
            <v>0.2</v>
          </cell>
          <cell r="AS39">
            <v>0</v>
          </cell>
          <cell r="AT39">
            <v>0</v>
          </cell>
          <cell r="AU39">
            <v>0</v>
          </cell>
          <cell r="AV39">
            <v>1.8407049500000003</v>
          </cell>
          <cell r="AW39">
            <v>1.06</v>
          </cell>
          <cell r="AX39">
            <v>0</v>
          </cell>
          <cell r="AY39">
            <v>0.2</v>
          </cell>
          <cell r="AZ39">
            <v>0</v>
          </cell>
        </row>
        <row r="40">
          <cell r="C40" t="str">
            <v>I_5576/18</v>
          </cell>
          <cell r="D40">
            <v>0.33811000000000002</v>
          </cell>
          <cell r="F40">
            <v>0.33811000000000002</v>
          </cell>
          <cell r="G40">
            <v>0.16</v>
          </cell>
          <cell r="I40">
            <v>0</v>
          </cell>
          <cell r="AH40">
            <v>0.33811000000000002</v>
          </cell>
          <cell r="AI40">
            <v>0.16</v>
          </cell>
          <cell r="AK40">
            <v>0</v>
          </cell>
          <cell r="AO40">
            <v>0.44229364000000004</v>
          </cell>
          <cell r="AP40">
            <v>0.16</v>
          </cell>
          <cell r="AR40">
            <v>0</v>
          </cell>
          <cell r="AV40">
            <v>0.44229364000000004</v>
          </cell>
          <cell r="AW40">
            <v>0.16</v>
          </cell>
          <cell r="AY40">
            <v>0</v>
          </cell>
        </row>
        <row r="41">
          <cell r="C41" t="str">
            <v>I_4505/18</v>
          </cell>
          <cell r="D41">
            <v>0.68140999999999996</v>
          </cell>
          <cell r="F41">
            <v>0.68140999999999996</v>
          </cell>
          <cell r="G41">
            <v>0.25</v>
          </cell>
          <cell r="I41">
            <v>0.01</v>
          </cell>
          <cell r="AH41">
            <v>0.68140999999999996</v>
          </cell>
          <cell r="AI41">
            <v>0.25</v>
          </cell>
          <cell r="AK41">
            <v>0.01</v>
          </cell>
          <cell r="AO41">
            <v>0.73462068000000014</v>
          </cell>
          <cell r="AP41">
            <v>0.25</v>
          </cell>
          <cell r="AR41">
            <v>0</v>
          </cell>
          <cell r="AV41">
            <v>0.73462068000000014</v>
          </cell>
          <cell r="AW41">
            <v>0.25</v>
          </cell>
          <cell r="AY41">
            <v>0</v>
          </cell>
        </row>
        <row r="42">
          <cell r="C42" t="str">
            <v>I_5554/18</v>
          </cell>
          <cell r="D42">
            <v>1.24108</v>
          </cell>
          <cell r="F42">
            <v>1.2410799999999997</v>
          </cell>
          <cell r="G42">
            <v>0.4</v>
          </cell>
          <cell r="I42">
            <v>0</v>
          </cell>
          <cell r="AH42">
            <v>1.2410799999999997</v>
          </cell>
          <cell r="AI42">
            <v>0.4</v>
          </cell>
          <cell r="AK42">
            <v>0</v>
          </cell>
          <cell r="AO42">
            <v>0</v>
          </cell>
          <cell r="AP42">
            <v>0</v>
          </cell>
          <cell r="AR42">
            <v>0</v>
          </cell>
          <cell r="AV42">
            <v>0</v>
          </cell>
          <cell r="AW42">
            <v>0</v>
          </cell>
          <cell r="AY42">
            <v>0</v>
          </cell>
        </row>
        <row r="43">
          <cell r="C43" t="str">
            <v>J_6101/19</v>
          </cell>
          <cell r="D43">
            <v>1.3053399999999999</v>
          </cell>
          <cell r="F43">
            <v>1.3053399999999999</v>
          </cell>
          <cell r="G43">
            <v>0.4</v>
          </cell>
          <cell r="I43">
            <v>0.15</v>
          </cell>
          <cell r="AH43">
            <v>1.3053399999999999</v>
          </cell>
          <cell r="AI43">
            <v>0.4</v>
          </cell>
          <cell r="AK43">
            <v>0.15</v>
          </cell>
          <cell r="AO43">
            <v>0.39989701999999999</v>
          </cell>
          <cell r="AP43">
            <v>0.4</v>
          </cell>
          <cell r="AR43">
            <v>0.2</v>
          </cell>
          <cell r="AV43">
            <v>0.39989701999999999</v>
          </cell>
          <cell r="AW43">
            <v>0.4</v>
          </cell>
          <cell r="AY43">
            <v>0.2</v>
          </cell>
        </row>
        <row r="44">
          <cell r="C44" t="str">
            <v>J_6126/19</v>
          </cell>
          <cell r="D44">
            <v>0.39027000000000001</v>
          </cell>
          <cell r="F44">
            <v>0.39027000000000001</v>
          </cell>
          <cell r="G44">
            <v>0.25</v>
          </cell>
          <cell r="I44">
            <v>0</v>
          </cell>
          <cell r="AH44">
            <v>0.39027000000000001</v>
          </cell>
          <cell r="AI44">
            <v>0.25</v>
          </cell>
          <cell r="AK44">
            <v>0</v>
          </cell>
          <cell r="AO44">
            <v>0.26389361</v>
          </cell>
          <cell r="AP44">
            <v>0.25</v>
          </cell>
          <cell r="AR44">
            <v>0</v>
          </cell>
          <cell r="AV44">
            <v>0.26389361</v>
          </cell>
          <cell r="AW44">
            <v>0.25</v>
          </cell>
          <cell r="AY44">
            <v>0</v>
          </cell>
        </row>
        <row r="45">
          <cell r="C45" t="str">
            <v>J_6186/19</v>
          </cell>
          <cell r="D45">
            <v>0</v>
          </cell>
          <cell r="F45">
            <v>0</v>
          </cell>
          <cell r="G45">
            <v>0</v>
          </cell>
          <cell r="I45">
            <v>0</v>
          </cell>
          <cell r="AO45">
            <v>0</v>
          </cell>
          <cell r="AP45">
            <v>0</v>
          </cell>
          <cell r="AR45">
            <v>0</v>
          </cell>
          <cell r="AV45">
            <v>0</v>
          </cell>
        </row>
        <row r="46">
          <cell r="D46">
            <v>52.10324</v>
          </cell>
          <cell r="E46">
            <v>0</v>
          </cell>
          <cell r="F46">
            <v>26.406179999999999</v>
          </cell>
          <cell r="G46">
            <v>2.16</v>
          </cell>
          <cell r="H46">
            <v>0</v>
          </cell>
          <cell r="I46">
            <v>0.45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26.406179999999999</v>
          </cell>
          <cell r="AI46">
            <v>2.16</v>
          </cell>
          <cell r="AJ46">
            <v>0</v>
          </cell>
          <cell r="AK46">
            <v>0.45</v>
          </cell>
          <cell r="AL46">
            <v>0</v>
          </cell>
          <cell r="AM46">
            <v>0</v>
          </cell>
          <cell r="AN46">
            <v>0</v>
          </cell>
          <cell r="AO46">
            <v>23.968385619999999</v>
          </cell>
          <cell r="AP46">
            <v>0.5</v>
          </cell>
          <cell r="AQ46">
            <v>0</v>
          </cell>
          <cell r="AR46">
            <v>7.4740000000000002</v>
          </cell>
          <cell r="AS46">
            <v>0</v>
          </cell>
          <cell r="AT46">
            <v>0</v>
          </cell>
          <cell r="AU46">
            <v>0</v>
          </cell>
          <cell r="AV46">
            <v>23.968385619999999</v>
          </cell>
          <cell r="AW46">
            <v>0.5</v>
          </cell>
          <cell r="AX46">
            <v>0</v>
          </cell>
          <cell r="AY46">
            <v>7.4740000000000002</v>
          </cell>
          <cell r="AZ46">
            <v>0</v>
          </cell>
        </row>
        <row r="47">
          <cell r="C47" t="str">
            <v>G_492/12</v>
          </cell>
          <cell r="D47">
            <v>23.090889999999998</v>
          </cell>
          <cell r="F47">
            <v>23.090889999999998</v>
          </cell>
          <cell r="G47">
            <v>0.4</v>
          </cell>
          <cell r="I47">
            <v>0</v>
          </cell>
          <cell r="AH47">
            <v>23.090889999999998</v>
          </cell>
          <cell r="AI47">
            <v>0.4</v>
          </cell>
          <cell r="AK47">
            <v>0</v>
          </cell>
          <cell r="AO47">
            <v>0</v>
          </cell>
          <cell r="AP47">
            <v>0</v>
          </cell>
          <cell r="AR47">
            <v>0</v>
          </cell>
          <cell r="AV47">
            <v>0</v>
          </cell>
          <cell r="AW47">
            <v>0</v>
          </cell>
          <cell r="AY47">
            <v>0</v>
          </cell>
        </row>
        <row r="48">
          <cell r="C48" t="str">
            <v>J_5619/18</v>
          </cell>
          <cell r="D48">
            <v>1.64883</v>
          </cell>
          <cell r="F48">
            <v>1.6488299999999998</v>
          </cell>
          <cell r="G48">
            <v>1.26</v>
          </cell>
          <cell r="I48">
            <v>0</v>
          </cell>
          <cell r="AH48">
            <v>1.6488299999999998</v>
          </cell>
          <cell r="AI48">
            <v>1.26</v>
          </cell>
          <cell r="AK48">
            <v>0</v>
          </cell>
          <cell r="AO48">
            <v>0</v>
          </cell>
          <cell r="AP48">
            <v>0</v>
          </cell>
          <cell r="AR48">
            <v>0</v>
          </cell>
          <cell r="AV48">
            <v>0</v>
          </cell>
          <cell r="AW48">
            <v>0</v>
          </cell>
          <cell r="AY48">
            <v>0</v>
          </cell>
        </row>
        <row r="49">
          <cell r="C49" t="str">
            <v>G_224/11</v>
          </cell>
          <cell r="D49">
            <v>25.69706</v>
          </cell>
          <cell r="F49">
            <v>0</v>
          </cell>
          <cell r="G49">
            <v>0</v>
          </cell>
          <cell r="I49">
            <v>0</v>
          </cell>
          <cell r="AH49">
            <v>0</v>
          </cell>
          <cell r="AI49">
            <v>0</v>
          </cell>
          <cell r="AK49">
            <v>0</v>
          </cell>
          <cell r="AO49">
            <v>23.08607705</v>
          </cell>
          <cell r="AP49">
            <v>0</v>
          </cell>
          <cell r="AR49">
            <v>6.8580000000000005</v>
          </cell>
          <cell r="AV49">
            <v>23.08607705</v>
          </cell>
          <cell r="AW49">
            <v>0</v>
          </cell>
          <cell r="AY49">
            <v>6.8580000000000005</v>
          </cell>
        </row>
        <row r="50">
          <cell r="C50" t="str">
            <v>J_6028/19</v>
          </cell>
          <cell r="D50">
            <v>0.89654999999999996</v>
          </cell>
          <cell r="F50">
            <v>0.89654999999999985</v>
          </cell>
          <cell r="G50">
            <v>0</v>
          </cell>
          <cell r="I50">
            <v>0.45</v>
          </cell>
          <cell r="AH50">
            <v>0.89654999999999985</v>
          </cell>
          <cell r="AI50">
            <v>0</v>
          </cell>
          <cell r="AK50">
            <v>0.45</v>
          </cell>
          <cell r="AO50">
            <v>0.54813489999999998</v>
          </cell>
          <cell r="AP50">
            <v>0</v>
          </cell>
          <cell r="AR50">
            <v>0.61599999999999999</v>
          </cell>
          <cell r="AV50">
            <v>0.54813489999999998</v>
          </cell>
          <cell r="AW50">
            <v>0</v>
          </cell>
          <cell r="AY50">
            <v>0.61599999999999999</v>
          </cell>
        </row>
        <row r="51">
          <cell r="C51" t="str">
            <v>J_6168/19</v>
          </cell>
          <cell r="D51">
            <v>0.76990999999999998</v>
          </cell>
          <cell r="F51">
            <v>0.76990999999999998</v>
          </cell>
          <cell r="G51">
            <v>0.5</v>
          </cell>
          <cell r="I51">
            <v>0</v>
          </cell>
          <cell r="AH51">
            <v>0.76990999999999998</v>
          </cell>
          <cell r="AI51">
            <v>0.5</v>
          </cell>
          <cell r="AK51">
            <v>0</v>
          </cell>
          <cell r="AO51">
            <v>0.33417366999999998</v>
          </cell>
          <cell r="AP51">
            <v>0.5</v>
          </cell>
          <cell r="AR51">
            <v>0</v>
          </cell>
          <cell r="AV51">
            <v>0.33417366999999998</v>
          </cell>
          <cell r="AW51">
            <v>0.5</v>
          </cell>
          <cell r="AY51">
            <v>0</v>
          </cell>
        </row>
        <row r="52">
          <cell r="D52">
            <v>55.294640000000001</v>
          </cell>
          <cell r="E52">
            <v>0</v>
          </cell>
          <cell r="F52">
            <v>1.1421500000000002</v>
          </cell>
          <cell r="G52">
            <v>0.5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1.1421500000000002</v>
          </cell>
          <cell r="AI52">
            <v>0.5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0.60163251000000006</v>
          </cell>
          <cell r="AP52">
            <v>0.5</v>
          </cell>
          <cell r="AQ52">
            <v>0</v>
          </cell>
          <cell r="AR52">
            <v>1.4999999999999999E-2</v>
          </cell>
          <cell r="AS52">
            <v>0</v>
          </cell>
          <cell r="AT52">
            <v>0</v>
          </cell>
          <cell r="AU52">
            <v>0</v>
          </cell>
          <cell r="AV52">
            <v>0.60163251000000006</v>
          </cell>
          <cell r="AW52">
            <v>0.5</v>
          </cell>
          <cell r="AX52">
            <v>0</v>
          </cell>
          <cell r="AY52">
            <v>1.4999999999999999E-2</v>
          </cell>
          <cell r="AZ52">
            <v>0</v>
          </cell>
        </row>
        <row r="53">
          <cell r="C53" t="str">
            <v>G_136/08</v>
          </cell>
          <cell r="D53">
            <v>33.77411</v>
          </cell>
          <cell r="F53">
            <v>0</v>
          </cell>
          <cell r="G53">
            <v>0</v>
          </cell>
          <cell r="I53">
            <v>0</v>
          </cell>
          <cell r="AH53">
            <v>0</v>
          </cell>
          <cell r="AI53">
            <v>0</v>
          </cell>
          <cell r="AK53">
            <v>0</v>
          </cell>
          <cell r="AO53">
            <v>0</v>
          </cell>
          <cell r="AP53">
            <v>0</v>
          </cell>
          <cell r="AR53">
            <v>0</v>
          </cell>
          <cell r="AV53">
            <v>0</v>
          </cell>
          <cell r="AW53">
            <v>0</v>
          </cell>
          <cell r="AY53">
            <v>0</v>
          </cell>
        </row>
        <row r="54">
          <cell r="C54" t="str">
            <v>G_46/10</v>
          </cell>
          <cell r="D54">
            <v>20.37838</v>
          </cell>
          <cell r="F54">
            <v>0</v>
          </cell>
          <cell r="G54">
            <v>0</v>
          </cell>
          <cell r="I54">
            <v>0</v>
          </cell>
          <cell r="AH54">
            <v>0</v>
          </cell>
          <cell r="AI54">
            <v>0</v>
          </cell>
          <cell r="AK54">
            <v>0</v>
          </cell>
          <cell r="AO54">
            <v>0</v>
          </cell>
          <cell r="AP54">
            <v>0</v>
          </cell>
          <cell r="AR54">
            <v>0</v>
          </cell>
          <cell r="AV54">
            <v>0</v>
          </cell>
          <cell r="AW54">
            <v>0</v>
          </cell>
          <cell r="AY54">
            <v>0</v>
          </cell>
        </row>
        <row r="55">
          <cell r="C55" t="str">
            <v>J_6080/19</v>
          </cell>
          <cell r="D55">
            <v>1.14215</v>
          </cell>
          <cell r="F55">
            <v>1.1421500000000002</v>
          </cell>
          <cell r="G55">
            <v>0.5</v>
          </cell>
          <cell r="I55">
            <v>0</v>
          </cell>
          <cell r="AH55">
            <v>1.1421500000000002</v>
          </cell>
          <cell r="AI55">
            <v>0.5</v>
          </cell>
          <cell r="AK55">
            <v>0</v>
          </cell>
          <cell r="AO55">
            <v>0.60163251000000006</v>
          </cell>
          <cell r="AP55">
            <v>0.5</v>
          </cell>
          <cell r="AR55">
            <v>1.4999999999999999E-2</v>
          </cell>
          <cell r="AV55">
            <v>0.60163251000000006</v>
          </cell>
          <cell r="AW55">
            <v>0.5</v>
          </cell>
          <cell r="AY55">
            <v>1.4999999999999999E-2</v>
          </cell>
        </row>
        <row r="56">
          <cell r="D56">
            <v>37.207970000000003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</row>
        <row r="57">
          <cell r="C57" t="str">
            <v>G_235/11</v>
          </cell>
          <cell r="D57">
            <v>37.207970000000003</v>
          </cell>
          <cell r="F57">
            <v>0</v>
          </cell>
          <cell r="G57">
            <v>0</v>
          </cell>
          <cell r="I57">
            <v>0</v>
          </cell>
          <cell r="AH57">
            <v>0</v>
          </cell>
          <cell r="AI57">
            <v>0</v>
          </cell>
          <cell r="AK57">
            <v>0</v>
          </cell>
          <cell r="AO57">
            <v>0</v>
          </cell>
          <cell r="AP57">
            <v>0</v>
          </cell>
          <cell r="AR57">
            <v>0</v>
          </cell>
          <cell r="AV57">
            <v>0</v>
          </cell>
          <cell r="AW57">
            <v>0</v>
          </cell>
          <cell r="AY57">
            <v>0</v>
          </cell>
        </row>
        <row r="58">
          <cell r="D58">
            <v>266.36390999999998</v>
          </cell>
          <cell r="E58">
            <v>0</v>
          </cell>
          <cell r="F58">
            <v>110.42798000000001</v>
          </cell>
          <cell r="G58">
            <v>0.4</v>
          </cell>
          <cell r="H58">
            <v>0</v>
          </cell>
          <cell r="I58">
            <v>9.25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110.42798000000001</v>
          </cell>
          <cell r="AI58">
            <v>0.4</v>
          </cell>
          <cell r="AJ58">
            <v>0</v>
          </cell>
          <cell r="AK58">
            <v>9.25</v>
          </cell>
          <cell r="AL58">
            <v>0</v>
          </cell>
          <cell r="AM58">
            <v>0</v>
          </cell>
          <cell r="AN58">
            <v>0</v>
          </cell>
          <cell r="AO58">
            <v>3.2032366899999993</v>
          </cell>
          <cell r="AP58">
            <v>0.4</v>
          </cell>
          <cell r="AQ58">
            <v>0</v>
          </cell>
          <cell r="AR58">
            <v>0.71200000000000008</v>
          </cell>
          <cell r="AS58">
            <v>0</v>
          </cell>
          <cell r="AT58">
            <v>0</v>
          </cell>
          <cell r="AU58">
            <v>0</v>
          </cell>
          <cell r="AV58">
            <v>3.2032366899999993</v>
          </cell>
          <cell r="AW58">
            <v>0.4</v>
          </cell>
          <cell r="AX58">
            <v>0</v>
          </cell>
          <cell r="AY58">
            <v>0.71200000000000008</v>
          </cell>
          <cell r="AZ58">
            <v>0</v>
          </cell>
        </row>
        <row r="59">
          <cell r="C59" t="str">
            <v>G_1874/15</v>
          </cell>
          <cell r="D59">
            <v>6.2987799999999998</v>
          </cell>
          <cell r="F59">
            <v>0</v>
          </cell>
          <cell r="G59">
            <v>0</v>
          </cell>
          <cell r="I59">
            <v>0</v>
          </cell>
          <cell r="AH59">
            <v>0</v>
          </cell>
          <cell r="AI59">
            <v>0</v>
          </cell>
          <cell r="AK59">
            <v>0</v>
          </cell>
          <cell r="AO59">
            <v>0</v>
          </cell>
          <cell r="AP59">
            <v>0</v>
          </cell>
          <cell r="AR59">
            <v>0</v>
          </cell>
          <cell r="AV59">
            <v>0</v>
          </cell>
          <cell r="AW59">
            <v>0</v>
          </cell>
          <cell r="AY59">
            <v>0</v>
          </cell>
        </row>
        <row r="60">
          <cell r="C60" t="str">
            <v>J_5367/18</v>
          </cell>
          <cell r="D60">
            <v>0.49062</v>
          </cell>
          <cell r="F60">
            <v>0.49062000000000006</v>
          </cell>
          <cell r="G60">
            <v>0</v>
          </cell>
          <cell r="I60">
            <v>0.18</v>
          </cell>
          <cell r="AH60">
            <v>0.49062000000000006</v>
          </cell>
          <cell r="AI60">
            <v>0</v>
          </cell>
          <cell r="AK60">
            <v>0.18</v>
          </cell>
          <cell r="AO60">
            <v>0</v>
          </cell>
          <cell r="AP60">
            <v>0</v>
          </cell>
          <cell r="AR60">
            <v>0</v>
          </cell>
          <cell r="AV60">
            <v>0</v>
          </cell>
          <cell r="AW60">
            <v>0</v>
          </cell>
          <cell r="AY60">
            <v>0</v>
          </cell>
        </row>
        <row r="61">
          <cell r="C61" t="str">
            <v>J_5834/19</v>
          </cell>
          <cell r="D61">
            <v>0.56730999999999998</v>
          </cell>
          <cell r="F61">
            <v>0.56730999999999998</v>
          </cell>
          <cell r="G61">
            <v>0.4</v>
          </cell>
          <cell r="I61">
            <v>0</v>
          </cell>
          <cell r="AH61">
            <v>0.56730999999999998</v>
          </cell>
          <cell r="AI61">
            <v>0.4</v>
          </cell>
          <cell r="AK61">
            <v>0</v>
          </cell>
          <cell r="AO61">
            <v>0.32335654999999996</v>
          </cell>
          <cell r="AP61">
            <v>0.4</v>
          </cell>
          <cell r="AR61">
            <v>0</v>
          </cell>
          <cell r="AV61">
            <v>0.32335654999999996</v>
          </cell>
          <cell r="AW61">
            <v>0.4</v>
          </cell>
          <cell r="AY61">
            <v>0</v>
          </cell>
        </row>
        <row r="62">
          <cell r="C62" t="str">
            <v>G_4029/17</v>
          </cell>
          <cell r="D62">
            <v>104.55563000000001</v>
          </cell>
          <cell r="F62">
            <v>104.55562999999999</v>
          </cell>
          <cell r="G62">
            <v>0</v>
          </cell>
          <cell r="I62">
            <v>8</v>
          </cell>
          <cell r="AH62">
            <v>104.55562999999999</v>
          </cell>
          <cell r="AI62">
            <v>0</v>
          </cell>
          <cell r="AK62">
            <v>8</v>
          </cell>
          <cell r="AO62">
            <v>0</v>
          </cell>
          <cell r="AP62">
            <v>0</v>
          </cell>
          <cell r="AR62">
            <v>0</v>
          </cell>
          <cell r="AV62">
            <v>0</v>
          </cell>
          <cell r="AW62">
            <v>0</v>
          </cell>
          <cell r="AY62">
            <v>0</v>
          </cell>
        </row>
        <row r="63">
          <cell r="C63" t="str">
            <v>I_5532/18</v>
          </cell>
          <cell r="D63">
            <v>3.1745300000000003</v>
          </cell>
          <cell r="F63">
            <v>3.1745300000000003</v>
          </cell>
          <cell r="G63">
            <v>0</v>
          </cell>
          <cell r="I63">
            <v>0</v>
          </cell>
          <cell r="AH63">
            <v>3.1745300000000003</v>
          </cell>
          <cell r="AI63">
            <v>0</v>
          </cell>
          <cell r="AK63">
            <v>0</v>
          </cell>
          <cell r="AO63">
            <v>2.6161035999999998</v>
          </cell>
          <cell r="AP63">
            <v>0</v>
          </cell>
          <cell r="AR63">
            <v>0</v>
          </cell>
          <cell r="AV63">
            <v>2.6161035999999998</v>
          </cell>
          <cell r="AW63">
            <v>0</v>
          </cell>
          <cell r="AY63">
            <v>0</v>
          </cell>
        </row>
        <row r="64">
          <cell r="C64" t="str">
            <v>I_5026/18</v>
          </cell>
          <cell r="D64">
            <v>0.68703999999999998</v>
          </cell>
          <cell r="F64">
            <v>0.68703999999999998</v>
          </cell>
          <cell r="G64">
            <v>0</v>
          </cell>
          <cell r="I64">
            <v>0.25</v>
          </cell>
          <cell r="AH64">
            <v>0.68703999999999998</v>
          </cell>
          <cell r="AI64">
            <v>0</v>
          </cell>
          <cell r="AK64">
            <v>0.25</v>
          </cell>
          <cell r="AO64">
            <v>0</v>
          </cell>
          <cell r="AP64">
            <v>0</v>
          </cell>
          <cell r="AR64">
            <v>0</v>
          </cell>
          <cell r="AV64">
            <v>0</v>
          </cell>
          <cell r="AW64">
            <v>0</v>
          </cell>
          <cell r="AY64">
            <v>0</v>
          </cell>
        </row>
        <row r="65">
          <cell r="C65" t="str">
            <v>G_1882/15</v>
          </cell>
          <cell r="D65">
            <v>140.31654999999998</v>
          </cell>
          <cell r="F65">
            <v>0</v>
          </cell>
          <cell r="G65">
            <v>0</v>
          </cell>
          <cell r="I65">
            <v>0</v>
          </cell>
          <cell r="AH65">
            <v>0</v>
          </cell>
          <cell r="AI65">
            <v>0</v>
          </cell>
          <cell r="AK65">
            <v>0</v>
          </cell>
          <cell r="AO65">
            <v>0</v>
          </cell>
          <cell r="AP65">
            <v>0</v>
          </cell>
          <cell r="AR65">
            <v>0</v>
          </cell>
          <cell r="AV65">
            <v>0</v>
          </cell>
          <cell r="AW65">
            <v>0</v>
          </cell>
          <cell r="AY65">
            <v>0</v>
          </cell>
        </row>
        <row r="66">
          <cell r="C66" t="str">
            <v>J_6026/19</v>
          </cell>
          <cell r="D66">
            <v>0.19700999999999999</v>
          </cell>
          <cell r="F66">
            <v>0.19700999999999999</v>
          </cell>
          <cell r="G66">
            <v>0</v>
          </cell>
          <cell r="I66">
            <v>0.15</v>
          </cell>
          <cell r="AH66">
            <v>0.19700999999999999</v>
          </cell>
          <cell r="AI66">
            <v>0</v>
          </cell>
          <cell r="AK66">
            <v>0.15</v>
          </cell>
          <cell r="AO66">
            <v>6.1058609999999999E-2</v>
          </cell>
          <cell r="AP66">
            <v>0</v>
          </cell>
          <cell r="AR66">
            <v>0.246</v>
          </cell>
          <cell r="AV66">
            <v>6.1058609999999999E-2</v>
          </cell>
          <cell r="AW66">
            <v>0</v>
          </cell>
          <cell r="AY66">
            <v>0.246</v>
          </cell>
        </row>
        <row r="67">
          <cell r="C67" t="str">
            <v>J_6027/19</v>
          </cell>
          <cell r="D67">
            <v>0.19700999999999999</v>
          </cell>
          <cell r="F67">
            <v>0.19700999999999999</v>
          </cell>
          <cell r="G67">
            <v>0</v>
          </cell>
          <cell r="I67">
            <v>0.15</v>
          </cell>
          <cell r="AH67">
            <v>0.19700999999999999</v>
          </cell>
          <cell r="AI67">
            <v>0</v>
          </cell>
          <cell r="AK67">
            <v>0.15</v>
          </cell>
          <cell r="AO67">
            <v>0.10787099999999999</v>
          </cell>
          <cell r="AP67">
            <v>0</v>
          </cell>
          <cell r="AR67">
            <v>0.30599999999999999</v>
          </cell>
          <cell r="AV67">
            <v>0.10787099999999999</v>
          </cell>
          <cell r="AW67">
            <v>0</v>
          </cell>
          <cell r="AY67">
            <v>0.30599999999999999</v>
          </cell>
        </row>
        <row r="68">
          <cell r="C68" t="str">
            <v>J_5796/19</v>
          </cell>
          <cell r="D68">
            <v>9.3206000000000007</v>
          </cell>
          <cell r="F68">
            <v>0</v>
          </cell>
          <cell r="G68">
            <v>0</v>
          </cell>
          <cell r="I68">
            <v>0</v>
          </cell>
          <cell r="AH68">
            <v>0</v>
          </cell>
          <cell r="AI68">
            <v>0</v>
          </cell>
          <cell r="AK68">
            <v>0</v>
          </cell>
          <cell r="AO68">
            <v>0</v>
          </cell>
          <cell r="AP68">
            <v>0</v>
          </cell>
          <cell r="AR68">
            <v>0</v>
          </cell>
          <cell r="AV68">
            <v>0</v>
          </cell>
          <cell r="AW68">
            <v>0</v>
          </cell>
          <cell r="AY68">
            <v>0</v>
          </cell>
        </row>
        <row r="69">
          <cell r="C69" t="str">
            <v>J_6069/19</v>
          </cell>
          <cell r="D69">
            <v>0.16022</v>
          </cell>
          <cell r="F69">
            <v>0.16022</v>
          </cell>
          <cell r="G69">
            <v>0</v>
          </cell>
          <cell r="I69">
            <v>0.12</v>
          </cell>
          <cell r="AH69">
            <v>0.16022</v>
          </cell>
          <cell r="AI69">
            <v>0</v>
          </cell>
          <cell r="AK69">
            <v>0.12</v>
          </cell>
          <cell r="AO69">
            <v>9.4846929999999982E-2</v>
          </cell>
          <cell r="AP69">
            <v>0</v>
          </cell>
          <cell r="AR69">
            <v>0.16</v>
          </cell>
          <cell r="AV69">
            <v>9.4846929999999982E-2</v>
          </cell>
          <cell r="AW69">
            <v>0</v>
          </cell>
          <cell r="AY69">
            <v>0.16</v>
          </cell>
        </row>
        <row r="70">
          <cell r="C70" t="str">
            <v>J_6165/19</v>
          </cell>
          <cell r="D70">
            <v>0.39861000000000002</v>
          </cell>
          <cell r="F70">
            <v>0.39861000000000002</v>
          </cell>
          <cell r="G70">
            <v>0</v>
          </cell>
          <cell r="I70">
            <v>0.4</v>
          </cell>
          <cell r="AH70">
            <v>0.39861000000000002</v>
          </cell>
          <cell r="AI70">
            <v>0</v>
          </cell>
          <cell r="AK70">
            <v>0.4</v>
          </cell>
          <cell r="AO70">
            <v>0</v>
          </cell>
          <cell r="AP70">
            <v>0</v>
          </cell>
          <cell r="AR70">
            <v>0</v>
          </cell>
          <cell r="AV70">
            <v>0</v>
          </cell>
          <cell r="AW70">
            <v>0</v>
          </cell>
          <cell r="AY70">
            <v>0</v>
          </cell>
        </row>
        <row r="71">
          <cell r="C71" t="str">
            <v>I_5304/18</v>
          </cell>
          <cell r="D71">
            <v>0</v>
          </cell>
          <cell r="F71">
            <v>0</v>
          </cell>
          <cell r="G71">
            <v>0</v>
          </cell>
          <cell r="I71">
            <v>0</v>
          </cell>
          <cell r="AO71">
            <v>0</v>
          </cell>
          <cell r="AP71">
            <v>0</v>
          </cell>
          <cell r="AR71">
            <v>0</v>
          </cell>
          <cell r="AV71">
            <v>0</v>
          </cell>
        </row>
        <row r="72">
          <cell r="C72" t="str">
            <v>J_6241/19</v>
          </cell>
          <cell r="D72">
            <v>0</v>
          </cell>
          <cell r="F72">
            <v>0</v>
          </cell>
          <cell r="G72">
            <v>0</v>
          </cell>
          <cell r="I72">
            <v>0</v>
          </cell>
          <cell r="AO72">
            <v>0</v>
          </cell>
          <cell r="AP72">
            <v>0</v>
          </cell>
          <cell r="AR72">
            <v>0</v>
          </cell>
          <cell r="AV72">
            <v>0</v>
          </cell>
        </row>
        <row r="73">
          <cell r="C73" t="str">
            <v>J_6233/19</v>
          </cell>
          <cell r="D73">
            <v>0</v>
          </cell>
          <cell r="F73">
            <v>0</v>
          </cell>
          <cell r="G73">
            <v>0</v>
          </cell>
          <cell r="I73">
            <v>0</v>
          </cell>
          <cell r="AO73">
            <v>0</v>
          </cell>
          <cell r="AP73">
            <v>0</v>
          </cell>
          <cell r="AR73">
            <v>0</v>
          </cell>
          <cell r="AV73">
            <v>0</v>
          </cell>
        </row>
        <row r="74">
          <cell r="C74" t="str">
            <v>J_5623/18</v>
          </cell>
          <cell r="D74">
            <v>0</v>
          </cell>
          <cell r="F74">
            <v>0</v>
          </cell>
          <cell r="G74">
            <v>0</v>
          </cell>
          <cell r="I74">
            <v>0</v>
          </cell>
          <cell r="AO74">
            <v>0</v>
          </cell>
          <cell r="AP74">
            <v>0</v>
          </cell>
          <cell r="AR74">
            <v>0</v>
          </cell>
          <cell r="AV74">
            <v>0</v>
          </cell>
        </row>
        <row r="75">
          <cell r="D75">
            <v>3.9918800000000001</v>
          </cell>
          <cell r="E75">
            <v>0</v>
          </cell>
          <cell r="F75">
            <v>3.9918800000000001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3.9918800000000001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</row>
        <row r="76">
          <cell r="C76" t="str">
            <v>G_2541/15</v>
          </cell>
          <cell r="D76">
            <v>2.2018</v>
          </cell>
          <cell r="F76">
            <v>2.2018000000000004</v>
          </cell>
          <cell r="G76">
            <v>0</v>
          </cell>
          <cell r="I76">
            <v>0</v>
          </cell>
          <cell r="AH76">
            <v>2.2018000000000004</v>
          </cell>
          <cell r="AI76">
            <v>0</v>
          </cell>
          <cell r="AK76">
            <v>0</v>
          </cell>
          <cell r="AO76">
            <v>0</v>
          </cell>
          <cell r="AP76">
            <v>0</v>
          </cell>
          <cell r="AR76">
            <v>0</v>
          </cell>
          <cell r="AV76">
            <v>0</v>
          </cell>
          <cell r="AW76">
            <v>0</v>
          </cell>
          <cell r="AY76">
            <v>0</v>
          </cell>
        </row>
        <row r="77">
          <cell r="C77" t="str">
            <v>G_2550/15</v>
          </cell>
          <cell r="D77">
            <v>1.7900799999999999</v>
          </cell>
          <cell r="F77">
            <v>1.7900799999999999</v>
          </cell>
          <cell r="G77">
            <v>0</v>
          </cell>
          <cell r="I77">
            <v>0</v>
          </cell>
          <cell r="AH77">
            <v>1.7900799999999999</v>
          </cell>
          <cell r="AI77">
            <v>0</v>
          </cell>
          <cell r="AK77">
            <v>0</v>
          </cell>
          <cell r="AO77">
            <v>0</v>
          </cell>
          <cell r="AP77">
            <v>0</v>
          </cell>
          <cell r="AR77">
            <v>0</v>
          </cell>
          <cell r="AV77">
            <v>0</v>
          </cell>
          <cell r="AW77">
            <v>0</v>
          </cell>
          <cell r="AY77">
            <v>0</v>
          </cell>
        </row>
        <row r="78">
          <cell r="D78">
            <v>171.47823999999997</v>
          </cell>
          <cell r="E78">
            <v>0</v>
          </cell>
          <cell r="F78">
            <v>76.90549</v>
          </cell>
          <cell r="G78">
            <v>0</v>
          </cell>
          <cell r="H78">
            <v>0</v>
          </cell>
          <cell r="I78">
            <v>0.76600000000000001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76.90549</v>
          </cell>
          <cell r="AI78">
            <v>0</v>
          </cell>
          <cell r="AJ78">
            <v>0</v>
          </cell>
          <cell r="AK78">
            <v>0.76600000000000001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C79" t="str">
            <v>I_2223/15</v>
          </cell>
          <cell r="D79">
            <v>52.537260000000003</v>
          </cell>
          <cell r="F79">
            <v>0</v>
          </cell>
          <cell r="G79">
            <v>0</v>
          </cell>
          <cell r="I79">
            <v>0</v>
          </cell>
          <cell r="AH79">
            <v>0</v>
          </cell>
          <cell r="AI79">
            <v>0</v>
          </cell>
          <cell r="AK79">
            <v>0</v>
          </cell>
          <cell r="AO79">
            <v>0</v>
          </cell>
          <cell r="AP79">
            <v>0</v>
          </cell>
          <cell r="AR79">
            <v>0</v>
          </cell>
          <cell r="AV79">
            <v>0</v>
          </cell>
          <cell r="AW79">
            <v>0</v>
          </cell>
          <cell r="AY79">
            <v>0</v>
          </cell>
        </row>
        <row r="80">
          <cell r="C80" t="str">
            <v>I_4302/17</v>
          </cell>
          <cell r="D80">
            <v>4.0778800000000004</v>
          </cell>
          <cell r="F80">
            <v>4.0778800000000004</v>
          </cell>
          <cell r="G80">
            <v>0</v>
          </cell>
          <cell r="I80">
            <v>0.27100000000000002</v>
          </cell>
          <cell r="AH80">
            <v>4.0778800000000004</v>
          </cell>
          <cell r="AI80">
            <v>0</v>
          </cell>
          <cell r="AK80">
            <v>0.27100000000000002</v>
          </cell>
          <cell r="AO80">
            <v>0</v>
          </cell>
          <cell r="AP80">
            <v>0</v>
          </cell>
          <cell r="AR80">
            <v>0</v>
          </cell>
          <cell r="AV80">
            <v>0</v>
          </cell>
          <cell r="AW80">
            <v>0</v>
          </cell>
          <cell r="AY80">
            <v>0</v>
          </cell>
        </row>
        <row r="81">
          <cell r="C81" t="str">
            <v>I_4303/17</v>
          </cell>
          <cell r="D81">
            <v>27.844650000000001</v>
          </cell>
          <cell r="F81">
            <v>27.844650000000005</v>
          </cell>
          <cell r="G81">
            <v>0</v>
          </cell>
          <cell r="I81">
            <v>0.19500000000000001</v>
          </cell>
          <cell r="AH81">
            <v>27.844650000000005</v>
          </cell>
          <cell r="AI81">
            <v>0</v>
          </cell>
          <cell r="AK81">
            <v>0.19500000000000001</v>
          </cell>
          <cell r="AO81">
            <v>0</v>
          </cell>
          <cell r="AP81">
            <v>0</v>
          </cell>
          <cell r="AR81">
            <v>0</v>
          </cell>
          <cell r="AV81">
            <v>0</v>
          </cell>
          <cell r="AW81">
            <v>0</v>
          </cell>
          <cell r="AY81">
            <v>0</v>
          </cell>
        </row>
        <row r="82">
          <cell r="C82" t="str">
            <v>I_4614/18</v>
          </cell>
          <cell r="D82">
            <v>44.982959999999999</v>
          </cell>
          <cell r="F82">
            <v>44.982959999999999</v>
          </cell>
          <cell r="G82">
            <v>0</v>
          </cell>
          <cell r="I82">
            <v>0.3</v>
          </cell>
          <cell r="AH82">
            <v>44.982959999999999</v>
          </cell>
          <cell r="AI82">
            <v>0</v>
          </cell>
          <cell r="AK82">
            <v>0.3</v>
          </cell>
          <cell r="AO82">
            <v>0</v>
          </cell>
          <cell r="AP82">
            <v>0</v>
          </cell>
          <cell r="AR82">
            <v>0</v>
          </cell>
          <cell r="AV82">
            <v>0</v>
          </cell>
          <cell r="AW82">
            <v>0</v>
          </cell>
          <cell r="AY82">
            <v>0</v>
          </cell>
        </row>
        <row r="83">
          <cell r="C83" t="str">
            <v>I_4613/18</v>
          </cell>
          <cell r="D83">
            <v>42.035489999999996</v>
          </cell>
          <cell r="F83">
            <v>0</v>
          </cell>
          <cell r="G83">
            <v>0</v>
          </cell>
          <cell r="I83">
            <v>0</v>
          </cell>
          <cell r="AH83">
            <v>0</v>
          </cell>
          <cell r="AI83">
            <v>0</v>
          </cell>
          <cell r="AK83">
            <v>0</v>
          </cell>
          <cell r="AO83">
            <v>0</v>
          </cell>
          <cell r="AP83">
            <v>0</v>
          </cell>
          <cell r="AR83">
            <v>0</v>
          </cell>
          <cell r="AV83">
            <v>0</v>
          </cell>
          <cell r="AW83">
            <v>0</v>
          </cell>
          <cell r="AY83">
            <v>0</v>
          </cell>
        </row>
        <row r="84">
          <cell r="C84" t="str">
            <v>J_5863/19</v>
          </cell>
          <cell r="D84">
            <v>0</v>
          </cell>
          <cell r="F84">
            <v>0</v>
          </cell>
          <cell r="G84">
            <v>0</v>
          </cell>
          <cell r="I84">
            <v>0</v>
          </cell>
          <cell r="AO84">
            <v>0</v>
          </cell>
          <cell r="AP84">
            <v>0</v>
          </cell>
          <cell r="AR84">
            <v>0</v>
          </cell>
          <cell r="AV84">
            <v>0</v>
          </cell>
          <cell r="AW84">
            <v>0</v>
          </cell>
          <cell r="AY84">
            <v>0</v>
          </cell>
        </row>
        <row r="85">
          <cell r="D85">
            <v>97.494380000000007</v>
          </cell>
          <cell r="E85">
            <v>0</v>
          </cell>
          <cell r="F85">
            <v>39.822789999999998</v>
          </cell>
          <cell r="G85">
            <v>6.4500000000000011</v>
          </cell>
          <cell r="H85">
            <v>0</v>
          </cell>
          <cell r="I85">
            <v>2.16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39.822789999999998</v>
          </cell>
          <cell r="AI85">
            <v>6.4500000000000011</v>
          </cell>
          <cell r="AJ85">
            <v>0</v>
          </cell>
          <cell r="AK85">
            <v>2.16</v>
          </cell>
          <cell r="AL85">
            <v>0</v>
          </cell>
          <cell r="AM85">
            <v>0</v>
          </cell>
          <cell r="AN85">
            <v>0</v>
          </cell>
          <cell r="AO85">
            <v>6.2537070200000002</v>
          </cell>
          <cell r="AP85">
            <v>0.4</v>
          </cell>
          <cell r="AQ85">
            <v>0</v>
          </cell>
          <cell r="AR85">
            <v>3.4732000000000003</v>
          </cell>
          <cell r="AS85">
            <v>0</v>
          </cell>
          <cell r="AT85">
            <v>0</v>
          </cell>
          <cell r="AU85">
            <v>0</v>
          </cell>
          <cell r="AV85">
            <v>6.2537070200000002</v>
          </cell>
          <cell r="AW85">
            <v>0.4</v>
          </cell>
          <cell r="AX85">
            <v>0</v>
          </cell>
          <cell r="AY85">
            <v>3.4732000000000003</v>
          </cell>
          <cell r="AZ85">
            <v>0</v>
          </cell>
        </row>
        <row r="86">
          <cell r="C86" t="str">
            <v>G_1306/14</v>
          </cell>
          <cell r="D86">
            <v>19.768189999999997</v>
          </cell>
          <cell r="F86">
            <v>19.768190000000001</v>
          </cell>
          <cell r="G86">
            <v>5.73</v>
          </cell>
          <cell r="I86">
            <v>0.3</v>
          </cell>
          <cell r="AH86">
            <v>19.768190000000001</v>
          </cell>
          <cell r="AI86">
            <v>5.73</v>
          </cell>
          <cell r="AK86">
            <v>0.3</v>
          </cell>
          <cell r="AO86">
            <v>0</v>
          </cell>
          <cell r="AP86">
            <v>0</v>
          </cell>
          <cell r="AR86">
            <v>0</v>
          </cell>
          <cell r="AV86">
            <v>0</v>
          </cell>
          <cell r="AW86">
            <v>0</v>
          </cell>
          <cell r="AY86">
            <v>0</v>
          </cell>
        </row>
        <row r="87">
          <cell r="C87" t="str">
            <v>G_140/10</v>
          </cell>
          <cell r="D87">
            <v>21.023630000000001</v>
          </cell>
          <cell r="F87">
            <v>0</v>
          </cell>
          <cell r="G87">
            <v>0</v>
          </cell>
          <cell r="I87">
            <v>0</v>
          </cell>
          <cell r="AH87">
            <v>0</v>
          </cell>
          <cell r="AI87">
            <v>0</v>
          </cell>
          <cell r="AK87">
            <v>0</v>
          </cell>
          <cell r="AO87">
            <v>0</v>
          </cell>
          <cell r="AP87">
            <v>0</v>
          </cell>
          <cell r="AR87">
            <v>0</v>
          </cell>
          <cell r="AV87">
            <v>0</v>
          </cell>
          <cell r="AW87">
            <v>0</v>
          </cell>
          <cell r="AY87">
            <v>0</v>
          </cell>
        </row>
        <row r="88">
          <cell r="C88" t="str">
            <v>G_125/10</v>
          </cell>
          <cell r="D88">
            <v>6.1509</v>
          </cell>
          <cell r="F88">
            <v>6.1508999999999991</v>
          </cell>
          <cell r="G88">
            <v>0</v>
          </cell>
          <cell r="I88">
            <v>1.1000000000000001</v>
          </cell>
          <cell r="AH88">
            <v>6.1508999999999991</v>
          </cell>
          <cell r="AI88">
            <v>0</v>
          </cell>
          <cell r="AK88">
            <v>1.1000000000000001</v>
          </cell>
          <cell r="AO88">
            <v>0</v>
          </cell>
          <cell r="AP88">
            <v>0</v>
          </cell>
          <cell r="AR88">
            <v>0</v>
          </cell>
          <cell r="AV88">
            <v>0</v>
          </cell>
          <cell r="AW88">
            <v>0</v>
          </cell>
          <cell r="AY88">
            <v>0</v>
          </cell>
        </row>
        <row r="89">
          <cell r="C89" t="str">
            <v>I_5433/18</v>
          </cell>
          <cell r="D89">
            <v>3.7526799999999998</v>
          </cell>
          <cell r="F89">
            <v>3.7526799999999993</v>
          </cell>
          <cell r="G89">
            <v>0</v>
          </cell>
          <cell r="I89">
            <v>0.5</v>
          </cell>
          <cell r="AH89">
            <v>3.7526799999999993</v>
          </cell>
          <cell r="AI89">
            <v>0</v>
          </cell>
          <cell r="AK89">
            <v>0.5</v>
          </cell>
          <cell r="AO89">
            <v>3.5134407599999999</v>
          </cell>
          <cell r="AP89">
            <v>0</v>
          </cell>
          <cell r="AR89">
            <v>0.57120000000000004</v>
          </cell>
          <cell r="AV89">
            <v>3.5134407599999999</v>
          </cell>
          <cell r="AW89">
            <v>0</v>
          </cell>
          <cell r="AY89">
            <v>0.57120000000000004</v>
          </cell>
        </row>
        <row r="90">
          <cell r="C90" t="str">
            <v>G_95/08</v>
          </cell>
          <cell r="D90">
            <v>12.80364</v>
          </cell>
          <cell r="F90">
            <v>0</v>
          </cell>
          <cell r="G90">
            <v>0</v>
          </cell>
          <cell r="I90">
            <v>0</v>
          </cell>
          <cell r="AH90">
            <v>0</v>
          </cell>
          <cell r="AI90">
            <v>0</v>
          </cell>
          <cell r="AK90">
            <v>0</v>
          </cell>
          <cell r="AO90">
            <v>0</v>
          </cell>
          <cell r="AP90">
            <v>0</v>
          </cell>
          <cell r="AR90">
            <v>0</v>
          </cell>
          <cell r="AV90">
            <v>0</v>
          </cell>
          <cell r="AW90">
            <v>0</v>
          </cell>
          <cell r="AY90">
            <v>0</v>
          </cell>
        </row>
        <row r="91">
          <cell r="C91" t="str">
            <v>G_148/10</v>
          </cell>
          <cell r="D91">
            <v>13.65457</v>
          </cell>
          <cell r="F91">
            <v>0</v>
          </cell>
          <cell r="G91">
            <v>0</v>
          </cell>
          <cell r="I91">
            <v>0</v>
          </cell>
          <cell r="AH91">
            <v>0</v>
          </cell>
          <cell r="AI91">
            <v>0</v>
          </cell>
          <cell r="AK91">
            <v>0</v>
          </cell>
          <cell r="AO91">
            <v>0</v>
          </cell>
          <cell r="AP91">
            <v>0</v>
          </cell>
          <cell r="AR91">
            <v>0</v>
          </cell>
          <cell r="AV91">
            <v>0</v>
          </cell>
          <cell r="AW91">
            <v>0</v>
          </cell>
          <cell r="AY91">
            <v>0</v>
          </cell>
        </row>
        <row r="92">
          <cell r="C92" t="str">
            <v>I_4299/17</v>
          </cell>
          <cell r="D92">
            <v>3.5809699999999998</v>
          </cell>
          <cell r="F92">
            <v>3.5809699999999998</v>
          </cell>
          <cell r="G92">
            <v>0</v>
          </cell>
          <cell r="I92">
            <v>0.1</v>
          </cell>
          <cell r="AH92">
            <v>3.5809699999999998</v>
          </cell>
          <cell r="AI92">
            <v>0</v>
          </cell>
          <cell r="AK92">
            <v>0.1</v>
          </cell>
          <cell r="AO92">
            <v>0</v>
          </cell>
          <cell r="AP92">
            <v>0</v>
          </cell>
          <cell r="AR92">
            <v>0</v>
          </cell>
          <cell r="AV92">
            <v>0</v>
          </cell>
          <cell r="AW92">
            <v>0</v>
          </cell>
          <cell r="AY92">
            <v>0</v>
          </cell>
        </row>
        <row r="93">
          <cell r="C93" t="str">
            <v>I_5204/18</v>
          </cell>
          <cell r="D93">
            <v>3.3398300000000001</v>
          </cell>
          <cell r="F93">
            <v>3.3398300000000001</v>
          </cell>
          <cell r="G93">
            <v>0</v>
          </cell>
          <cell r="I93">
            <v>0</v>
          </cell>
          <cell r="AH93">
            <v>3.3398300000000001</v>
          </cell>
          <cell r="AI93">
            <v>0</v>
          </cell>
          <cell r="AK93">
            <v>0</v>
          </cell>
          <cell r="AO93">
            <v>0</v>
          </cell>
          <cell r="AP93">
            <v>0</v>
          </cell>
          <cell r="AR93">
            <v>0</v>
          </cell>
          <cell r="AV93">
            <v>0</v>
          </cell>
          <cell r="AW93">
            <v>0</v>
          </cell>
          <cell r="AY93">
            <v>0</v>
          </cell>
        </row>
        <row r="94">
          <cell r="C94" t="str">
            <v>G_2396/15</v>
          </cell>
          <cell r="D94">
            <v>0.6749400000000001</v>
          </cell>
          <cell r="F94">
            <v>0.67493999999999998</v>
          </cell>
          <cell r="G94">
            <v>0.32</v>
          </cell>
          <cell r="I94">
            <v>0</v>
          </cell>
          <cell r="AH94">
            <v>0.67493999999999998</v>
          </cell>
          <cell r="AI94">
            <v>0.32</v>
          </cell>
          <cell r="AK94">
            <v>0</v>
          </cell>
          <cell r="AO94">
            <v>0</v>
          </cell>
          <cell r="AP94">
            <v>0</v>
          </cell>
          <cell r="AR94">
            <v>0</v>
          </cell>
          <cell r="AV94">
            <v>0</v>
          </cell>
          <cell r="AW94">
            <v>0</v>
          </cell>
          <cell r="AY94">
            <v>0</v>
          </cell>
        </row>
        <row r="95">
          <cell r="C95" t="str">
            <v>G_2403/15</v>
          </cell>
          <cell r="D95">
            <v>1.6051099999999998</v>
          </cell>
          <cell r="F95">
            <v>1.6051099999999998</v>
          </cell>
          <cell r="G95">
            <v>0</v>
          </cell>
          <cell r="I95">
            <v>0</v>
          </cell>
          <cell r="AH95">
            <v>1.6051099999999998</v>
          </cell>
          <cell r="AI95">
            <v>0</v>
          </cell>
          <cell r="AK95">
            <v>0</v>
          </cell>
          <cell r="AO95">
            <v>0</v>
          </cell>
          <cell r="AP95">
            <v>0</v>
          </cell>
          <cell r="AR95">
            <v>0</v>
          </cell>
          <cell r="AV95">
            <v>0</v>
          </cell>
          <cell r="AW95">
            <v>0</v>
          </cell>
          <cell r="AY95">
            <v>0</v>
          </cell>
        </row>
        <row r="96">
          <cell r="C96" t="str">
            <v>J_5837/19</v>
          </cell>
          <cell r="D96">
            <v>10.18975</v>
          </cell>
          <cell r="F96">
            <v>0</v>
          </cell>
          <cell r="G96">
            <v>0</v>
          </cell>
          <cell r="I96">
            <v>0</v>
          </cell>
          <cell r="AH96">
            <v>0</v>
          </cell>
          <cell r="AI96">
            <v>0</v>
          </cell>
          <cell r="AK96">
            <v>0</v>
          </cell>
          <cell r="AO96">
            <v>2.0116509499999999</v>
          </cell>
          <cell r="AP96">
            <v>0</v>
          </cell>
          <cell r="AR96">
            <v>2.7670000000000003</v>
          </cell>
          <cell r="AV96">
            <v>2.0116509499999999</v>
          </cell>
          <cell r="AW96">
            <v>0</v>
          </cell>
          <cell r="AY96">
            <v>2.7670000000000003</v>
          </cell>
        </row>
        <row r="97">
          <cell r="C97" t="str">
            <v>J_5797/19</v>
          </cell>
          <cell r="D97">
            <v>0.20843999999999999</v>
          </cell>
          <cell r="F97">
            <v>0.20843999999999999</v>
          </cell>
          <cell r="G97">
            <v>0</v>
          </cell>
          <cell r="I97">
            <v>0.16</v>
          </cell>
          <cell r="AH97">
            <v>0.20843999999999999</v>
          </cell>
          <cell r="AI97">
            <v>0</v>
          </cell>
          <cell r="AK97">
            <v>0.16</v>
          </cell>
          <cell r="AO97">
            <v>0.17866425</v>
          </cell>
          <cell r="AP97">
            <v>0</v>
          </cell>
          <cell r="AR97">
            <v>0.13500000000000001</v>
          </cell>
          <cell r="AV97">
            <v>0.17866425</v>
          </cell>
          <cell r="AW97">
            <v>0</v>
          </cell>
          <cell r="AY97">
            <v>0.13500000000000001</v>
          </cell>
        </row>
        <row r="98">
          <cell r="C98" t="str">
            <v>J_6097/19</v>
          </cell>
          <cell r="D98">
            <v>0.25467000000000001</v>
          </cell>
          <cell r="F98">
            <v>0.25467000000000001</v>
          </cell>
          <cell r="G98">
            <v>0</v>
          </cell>
          <cell r="I98">
            <v>0</v>
          </cell>
          <cell r="AH98">
            <v>0.25467000000000001</v>
          </cell>
          <cell r="AI98">
            <v>0</v>
          </cell>
          <cell r="AK98">
            <v>0</v>
          </cell>
          <cell r="AO98">
            <v>0.15953700000000001</v>
          </cell>
          <cell r="AP98">
            <v>0</v>
          </cell>
          <cell r="AR98">
            <v>0</v>
          </cell>
          <cell r="AV98">
            <v>0.15953700000000001</v>
          </cell>
          <cell r="AW98">
            <v>0</v>
          </cell>
          <cell r="AY98">
            <v>0</v>
          </cell>
        </row>
        <row r="99">
          <cell r="C99" t="str">
            <v>J_5889/19</v>
          </cell>
          <cell r="D99">
            <v>0.48705999999999999</v>
          </cell>
          <cell r="F99">
            <v>0.48705999999999999</v>
          </cell>
          <cell r="G99">
            <v>0.4</v>
          </cell>
          <cell r="I99">
            <v>0</v>
          </cell>
          <cell r="AH99">
            <v>0.48705999999999999</v>
          </cell>
          <cell r="AI99">
            <v>0.4</v>
          </cell>
          <cell r="AK99">
            <v>0</v>
          </cell>
          <cell r="AO99">
            <v>0.39041406000000001</v>
          </cell>
          <cell r="AP99">
            <v>0.4</v>
          </cell>
          <cell r="AR99">
            <v>0</v>
          </cell>
          <cell r="AV99">
            <v>0.39041406000000001</v>
          </cell>
          <cell r="AW99">
            <v>0.4</v>
          </cell>
          <cell r="AY99">
            <v>0</v>
          </cell>
        </row>
        <row r="100">
          <cell r="D100">
            <v>36.200150000000001</v>
          </cell>
          <cell r="E100">
            <v>0</v>
          </cell>
          <cell r="F100">
            <v>36.200150000000001</v>
          </cell>
          <cell r="G100">
            <v>2.2599999999999998</v>
          </cell>
          <cell r="H100">
            <v>0</v>
          </cell>
          <cell r="I100">
            <v>1.1499999999999999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36.200150000000001</v>
          </cell>
          <cell r="AI100">
            <v>2.2599999999999998</v>
          </cell>
          <cell r="AJ100">
            <v>0</v>
          </cell>
          <cell r="AK100">
            <v>1.1499999999999999</v>
          </cell>
          <cell r="AL100">
            <v>0</v>
          </cell>
          <cell r="AM100">
            <v>0</v>
          </cell>
          <cell r="AN100">
            <v>0</v>
          </cell>
          <cell r="AO100">
            <v>1.03364254</v>
          </cell>
          <cell r="AP100">
            <v>1.26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1.03364254</v>
          </cell>
          <cell r="AW100">
            <v>1.26</v>
          </cell>
          <cell r="AX100">
            <v>0</v>
          </cell>
          <cell r="AY100">
            <v>0</v>
          </cell>
          <cell r="AZ100">
            <v>0</v>
          </cell>
        </row>
        <row r="101">
          <cell r="C101" t="str">
            <v>G_1730/15</v>
          </cell>
          <cell r="D101">
            <v>0.20202999999999999</v>
          </cell>
          <cell r="F101">
            <v>0.20202999999999999</v>
          </cell>
          <cell r="G101">
            <v>0</v>
          </cell>
          <cell r="I101">
            <v>0</v>
          </cell>
          <cell r="AH101">
            <v>0.20202999999999999</v>
          </cell>
          <cell r="AI101">
            <v>0</v>
          </cell>
          <cell r="AK101">
            <v>0</v>
          </cell>
          <cell r="AO101">
            <v>0</v>
          </cell>
          <cell r="AP101">
            <v>0</v>
          </cell>
          <cell r="AR101">
            <v>0</v>
          </cell>
          <cell r="AV101">
            <v>0</v>
          </cell>
          <cell r="AW101">
            <v>0</v>
          </cell>
          <cell r="AY101">
            <v>0</v>
          </cell>
        </row>
        <row r="102">
          <cell r="C102" t="str">
            <v>I_4746/18</v>
          </cell>
          <cell r="D102">
            <v>23.357970000000002</v>
          </cell>
          <cell r="F102">
            <v>23.357970000000002</v>
          </cell>
          <cell r="G102">
            <v>0</v>
          </cell>
          <cell r="I102">
            <v>0.2</v>
          </cell>
          <cell r="AH102">
            <v>23.357970000000002</v>
          </cell>
          <cell r="AI102">
            <v>0</v>
          </cell>
          <cell r="AK102">
            <v>0.2</v>
          </cell>
          <cell r="AO102">
            <v>0</v>
          </cell>
          <cell r="AP102">
            <v>0</v>
          </cell>
          <cell r="AR102">
            <v>0</v>
          </cell>
          <cell r="AV102">
            <v>0</v>
          </cell>
          <cell r="AW102">
            <v>0</v>
          </cell>
          <cell r="AY102">
            <v>0</v>
          </cell>
        </row>
        <row r="103">
          <cell r="C103" t="str">
            <v>J_5906/19</v>
          </cell>
          <cell r="D103">
            <v>2.8011300000000001</v>
          </cell>
          <cell r="F103">
            <v>2.8011300000000001</v>
          </cell>
          <cell r="G103">
            <v>1.26</v>
          </cell>
          <cell r="I103">
            <v>0</v>
          </cell>
          <cell r="AH103">
            <v>2.8011300000000001</v>
          </cell>
          <cell r="AI103">
            <v>1.26</v>
          </cell>
          <cell r="AK103">
            <v>0</v>
          </cell>
          <cell r="AO103">
            <v>1.03364254</v>
          </cell>
          <cell r="AP103">
            <v>1.26</v>
          </cell>
          <cell r="AR103">
            <v>0</v>
          </cell>
          <cell r="AV103">
            <v>1.03364254</v>
          </cell>
          <cell r="AW103">
            <v>1.26</v>
          </cell>
          <cell r="AY103">
            <v>0</v>
          </cell>
        </row>
        <row r="104">
          <cell r="C104" t="str">
            <v>J_5907/19</v>
          </cell>
          <cell r="D104">
            <v>3.1163699999999999</v>
          </cell>
          <cell r="F104">
            <v>3.1163699999999999</v>
          </cell>
          <cell r="G104">
            <v>1</v>
          </cell>
          <cell r="I104">
            <v>0</v>
          </cell>
          <cell r="AH104">
            <v>3.1163699999999999</v>
          </cell>
          <cell r="AI104">
            <v>1</v>
          </cell>
          <cell r="AK104">
            <v>0</v>
          </cell>
          <cell r="AO104">
            <v>0</v>
          </cell>
          <cell r="AP104">
            <v>0</v>
          </cell>
          <cell r="AR104">
            <v>0</v>
          </cell>
          <cell r="AV104">
            <v>0</v>
          </cell>
          <cell r="AW104">
            <v>0</v>
          </cell>
          <cell r="AY104">
            <v>0</v>
          </cell>
        </row>
        <row r="105">
          <cell r="C105" t="str">
            <v>I_2283/15</v>
          </cell>
          <cell r="D105">
            <v>6.7226499999999998</v>
          </cell>
          <cell r="F105">
            <v>6.7226499999999989</v>
          </cell>
          <cell r="G105">
            <v>0</v>
          </cell>
          <cell r="I105">
            <v>0.95</v>
          </cell>
          <cell r="AH105">
            <v>6.7226499999999989</v>
          </cell>
          <cell r="AI105">
            <v>0</v>
          </cell>
          <cell r="AK105">
            <v>0.95</v>
          </cell>
          <cell r="AO105">
            <v>0</v>
          </cell>
          <cell r="AP105">
            <v>0</v>
          </cell>
          <cell r="AR105">
            <v>0</v>
          </cell>
          <cell r="AV105">
            <v>0</v>
          </cell>
          <cell r="AW105">
            <v>0</v>
          </cell>
          <cell r="AY105">
            <v>0</v>
          </cell>
        </row>
        <row r="106">
          <cell r="D106">
            <v>40.769649999999999</v>
          </cell>
          <cell r="E106">
            <v>0</v>
          </cell>
          <cell r="F106">
            <v>40.769650000000006</v>
          </cell>
          <cell r="G106">
            <v>1.4300000000000002</v>
          </cell>
          <cell r="H106">
            <v>0</v>
          </cell>
          <cell r="I106">
            <v>0.4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40.769650000000006</v>
          </cell>
          <cell r="AI106">
            <v>1.4300000000000002</v>
          </cell>
          <cell r="AJ106">
            <v>0</v>
          </cell>
          <cell r="AK106">
            <v>0.4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C107" t="str">
            <v>J_5853/19</v>
          </cell>
          <cell r="D107">
            <v>1.1346400000000001</v>
          </cell>
          <cell r="F107">
            <v>1.1346399999999999</v>
          </cell>
          <cell r="G107">
            <v>0.8</v>
          </cell>
          <cell r="I107">
            <v>0</v>
          </cell>
          <cell r="AH107">
            <v>1.1346399999999999</v>
          </cell>
          <cell r="AI107">
            <v>0.8</v>
          </cell>
          <cell r="AK107">
            <v>0</v>
          </cell>
          <cell r="AO107">
            <v>0</v>
          </cell>
          <cell r="AP107">
            <v>0</v>
          </cell>
          <cell r="AR107">
            <v>0</v>
          </cell>
          <cell r="AV107">
            <v>0</v>
          </cell>
          <cell r="AW107">
            <v>0</v>
          </cell>
          <cell r="AY107">
            <v>0</v>
          </cell>
        </row>
        <row r="108">
          <cell r="C108" t="str">
            <v>I_5211/18</v>
          </cell>
          <cell r="D108">
            <v>0.72274000000000005</v>
          </cell>
          <cell r="F108">
            <v>0.72274000000000005</v>
          </cell>
          <cell r="G108">
            <v>0.63</v>
          </cell>
          <cell r="I108">
            <v>0</v>
          </cell>
          <cell r="AH108">
            <v>0.72274000000000005</v>
          </cell>
          <cell r="AI108">
            <v>0.63</v>
          </cell>
          <cell r="AK108">
            <v>0</v>
          </cell>
          <cell r="AO108">
            <v>0</v>
          </cell>
          <cell r="AP108">
            <v>0</v>
          </cell>
          <cell r="AR108">
            <v>0</v>
          </cell>
          <cell r="AV108">
            <v>0</v>
          </cell>
          <cell r="AW108">
            <v>0</v>
          </cell>
          <cell r="AY108">
            <v>0</v>
          </cell>
        </row>
        <row r="109">
          <cell r="C109" t="str">
            <v>J_ОД-44/19</v>
          </cell>
          <cell r="D109">
            <v>2.5921099999999999</v>
          </cell>
          <cell r="F109">
            <v>2.5921100000000004</v>
          </cell>
          <cell r="G109">
            <v>0</v>
          </cell>
          <cell r="I109">
            <v>0</v>
          </cell>
          <cell r="AH109">
            <v>2.5921100000000004</v>
          </cell>
          <cell r="AI109">
            <v>0</v>
          </cell>
          <cell r="AK109">
            <v>0</v>
          </cell>
          <cell r="AO109">
            <v>0</v>
          </cell>
          <cell r="AP109">
            <v>0</v>
          </cell>
          <cell r="AR109">
            <v>0</v>
          </cell>
          <cell r="AV109">
            <v>0</v>
          </cell>
          <cell r="AW109">
            <v>0</v>
          </cell>
          <cell r="AY109">
            <v>0</v>
          </cell>
        </row>
        <row r="110">
          <cell r="C110" t="str">
            <v>J_5679/19</v>
          </cell>
          <cell r="D110">
            <v>33.11844</v>
          </cell>
          <cell r="F110">
            <v>33.11844</v>
          </cell>
          <cell r="G110">
            <v>0</v>
          </cell>
          <cell r="I110">
            <v>0</v>
          </cell>
          <cell r="AH110">
            <v>33.11844</v>
          </cell>
          <cell r="AI110">
            <v>0</v>
          </cell>
          <cell r="AK110">
            <v>0</v>
          </cell>
          <cell r="AO110">
            <v>0</v>
          </cell>
          <cell r="AP110">
            <v>0</v>
          </cell>
          <cell r="AR110">
            <v>0</v>
          </cell>
          <cell r="AV110">
            <v>0</v>
          </cell>
          <cell r="AW110">
            <v>0</v>
          </cell>
          <cell r="AY110">
            <v>0</v>
          </cell>
        </row>
        <row r="111">
          <cell r="C111" t="str">
            <v>J_ОД-92/19</v>
          </cell>
          <cell r="D111">
            <v>0.53639999999999999</v>
          </cell>
          <cell r="F111">
            <v>0.53639999999999999</v>
          </cell>
          <cell r="G111">
            <v>0</v>
          </cell>
          <cell r="I111">
            <v>0.4</v>
          </cell>
          <cell r="AH111">
            <v>0.53639999999999999</v>
          </cell>
          <cell r="AI111">
            <v>0</v>
          </cell>
          <cell r="AK111">
            <v>0.4</v>
          </cell>
          <cell r="AO111">
            <v>0</v>
          </cell>
          <cell r="AP111">
            <v>0</v>
          </cell>
          <cell r="AR111">
            <v>0</v>
          </cell>
          <cell r="AV111">
            <v>0</v>
          </cell>
          <cell r="AW111">
            <v>0</v>
          </cell>
          <cell r="AY111">
            <v>0</v>
          </cell>
        </row>
        <row r="112">
          <cell r="C112" t="str">
            <v>J_ОД-95/19</v>
          </cell>
          <cell r="D112">
            <v>2.6653200000000004</v>
          </cell>
          <cell r="F112">
            <v>2.6653199999999999</v>
          </cell>
          <cell r="G112">
            <v>0</v>
          </cell>
          <cell r="I112">
            <v>0</v>
          </cell>
          <cell r="AH112">
            <v>2.6653199999999999</v>
          </cell>
          <cell r="AI112">
            <v>0</v>
          </cell>
          <cell r="AK112">
            <v>0</v>
          </cell>
          <cell r="AO112">
            <v>0</v>
          </cell>
          <cell r="AP112">
            <v>0</v>
          </cell>
          <cell r="AR112">
            <v>0</v>
          </cell>
          <cell r="AV112">
            <v>0</v>
          </cell>
          <cell r="AW112">
            <v>0</v>
          </cell>
          <cell r="AY112">
            <v>0</v>
          </cell>
        </row>
        <row r="113">
          <cell r="D113">
            <v>18.14575</v>
          </cell>
          <cell r="E113">
            <v>0</v>
          </cell>
          <cell r="F113">
            <v>0.53495999999999999</v>
          </cell>
          <cell r="G113">
            <v>0</v>
          </cell>
          <cell r="H113">
            <v>0</v>
          </cell>
          <cell r="I113">
            <v>0.4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0.53495999999999999</v>
          </cell>
          <cell r="AI113">
            <v>0</v>
          </cell>
          <cell r="AJ113">
            <v>0</v>
          </cell>
          <cell r="AK113">
            <v>0.4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</row>
        <row r="114">
          <cell r="C114" t="str">
            <v>G_1563/15</v>
          </cell>
          <cell r="D114">
            <v>17.610790000000001</v>
          </cell>
          <cell r="F114">
            <v>0</v>
          </cell>
          <cell r="G114">
            <v>0</v>
          </cell>
          <cell r="I114">
            <v>0</v>
          </cell>
          <cell r="AH114">
            <v>0</v>
          </cell>
          <cell r="AI114">
            <v>0</v>
          </cell>
          <cell r="AK114">
            <v>0</v>
          </cell>
          <cell r="AO114">
            <v>0</v>
          </cell>
          <cell r="AP114">
            <v>0</v>
          </cell>
          <cell r="AR114">
            <v>0</v>
          </cell>
          <cell r="AV114">
            <v>0</v>
          </cell>
          <cell r="AW114">
            <v>0</v>
          </cell>
          <cell r="AY114">
            <v>0</v>
          </cell>
        </row>
        <row r="115">
          <cell r="C115" t="str">
            <v>J_ОД-86/19</v>
          </cell>
          <cell r="D115">
            <v>0.26749000000000001</v>
          </cell>
          <cell r="F115">
            <v>0.26749000000000001</v>
          </cell>
          <cell r="G115">
            <v>0</v>
          </cell>
          <cell r="I115">
            <v>0.2</v>
          </cell>
          <cell r="AH115">
            <v>0.26749000000000001</v>
          </cell>
          <cell r="AI115">
            <v>0</v>
          </cell>
          <cell r="AK115">
            <v>0.2</v>
          </cell>
          <cell r="AO115">
            <v>0</v>
          </cell>
          <cell r="AP115">
            <v>0</v>
          </cell>
          <cell r="AR115">
            <v>0</v>
          </cell>
          <cell r="AV115">
            <v>0</v>
          </cell>
          <cell r="AW115">
            <v>0</v>
          </cell>
          <cell r="AY115">
            <v>0</v>
          </cell>
        </row>
        <row r="116">
          <cell r="C116" t="str">
            <v>J_ОД-78/19</v>
          </cell>
          <cell r="D116">
            <v>0.26747000000000004</v>
          </cell>
          <cell r="F116">
            <v>0.26746999999999999</v>
          </cell>
          <cell r="G116">
            <v>0</v>
          </cell>
          <cell r="I116">
            <v>0.2</v>
          </cell>
          <cell r="AH116">
            <v>0.26746999999999999</v>
          </cell>
          <cell r="AI116">
            <v>0</v>
          </cell>
          <cell r="AK116">
            <v>0.2</v>
          </cell>
          <cell r="AO116">
            <v>0</v>
          </cell>
          <cell r="AP116">
            <v>0</v>
          </cell>
          <cell r="AR116">
            <v>0</v>
          </cell>
          <cell r="AV116">
            <v>0</v>
          </cell>
          <cell r="AW116">
            <v>0</v>
          </cell>
          <cell r="AY116">
            <v>0</v>
          </cell>
        </row>
        <row r="117">
          <cell r="C117" t="str">
            <v>J_ОД-121/19</v>
          </cell>
          <cell r="D117">
            <v>0</v>
          </cell>
          <cell r="F117">
            <v>0</v>
          </cell>
          <cell r="G117">
            <v>0</v>
          </cell>
          <cell r="I117">
            <v>0</v>
          </cell>
          <cell r="AO117">
            <v>0</v>
          </cell>
          <cell r="AP117">
            <v>0</v>
          </cell>
          <cell r="AR117">
            <v>0</v>
          </cell>
          <cell r="AV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C119" t="str">
            <v>J_ОД-117/19</v>
          </cell>
          <cell r="D119">
            <v>0</v>
          </cell>
          <cell r="F119">
            <v>0</v>
          </cell>
          <cell r="G119">
            <v>0</v>
          </cell>
          <cell r="I119">
            <v>0</v>
          </cell>
          <cell r="AO119">
            <v>0</v>
          </cell>
          <cell r="AP119">
            <v>0</v>
          </cell>
          <cell r="AR119">
            <v>0</v>
          </cell>
          <cell r="AV119">
            <v>0</v>
          </cell>
        </row>
        <row r="120">
          <cell r="C120" t="str">
            <v>J_ОД-130/19</v>
          </cell>
          <cell r="D120">
            <v>0</v>
          </cell>
          <cell r="F120">
            <v>0</v>
          </cell>
          <cell r="G120">
            <v>0</v>
          </cell>
          <cell r="I120">
            <v>0</v>
          </cell>
          <cell r="AO120">
            <v>0</v>
          </cell>
          <cell r="AP120">
            <v>0</v>
          </cell>
          <cell r="AR120">
            <v>0</v>
          </cell>
          <cell r="AV120">
            <v>0</v>
          </cell>
        </row>
        <row r="121">
          <cell r="C121" t="str">
            <v>K_ОД-6/20</v>
          </cell>
          <cell r="D121">
            <v>0</v>
          </cell>
          <cell r="F121">
            <v>0</v>
          </cell>
          <cell r="G121">
            <v>0</v>
          </cell>
          <cell r="I121">
            <v>0</v>
          </cell>
          <cell r="AO121">
            <v>0</v>
          </cell>
          <cell r="AP121">
            <v>0</v>
          </cell>
          <cell r="AR121">
            <v>0</v>
          </cell>
          <cell r="AV121">
            <v>0</v>
          </cell>
        </row>
        <row r="122">
          <cell r="C122" t="str">
            <v>J_ОД-93/19</v>
          </cell>
          <cell r="D122">
            <v>0</v>
          </cell>
          <cell r="F122">
            <v>0</v>
          </cell>
          <cell r="G122">
            <v>0</v>
          </cell>
          <cell r="I122">
            <v>0</v>
          </cell>
          <cell r="AO122">
            <v>0</v>
          </cell>
          <cell r="AP122">
            <v>0</v>
          </cell>
          <cell r="AR122">
            <v>0</v>
          </cell>
          <cell r="AV122">
            <v>0</v>
          </cell>
        </row>
        <row r="123">
          <cell r="D123">
            <v>25.73509</v>
          </cell>
          <cell r="E123">
            <v>0</v>
          </cell>
          <cell r="F123">
            <v>9.586660000000002</v>
          </cell>
          <cell r="G123">
            <v>0.8</v>
          </cell>
          <cell r="H123">
            <v>0</v>
          </cell>
          <cell r="I123">
            <v>1.55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9.586660000000002</v>
          </cell>
          <cell r="AI123">
            <v>0.8</v>
          </cell>
          <cell r="AJ123">
            <v>0</v>
          </cell>
          <cell r="AK123">
            <v>1.55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</row>
        <row r="124">
          <cell r="C124" t="str">
            <v>G_2289/15</v>
          </cell>
          <cell r="D124">
            <v>16.148430000000001</v>
          </cell>
          <cell r="F124">
            <v>0</v>
          </cell>
          <cell r="G124">
            <v>0</v>
          </cell>
          <cell r="I124">
            <v>0</v>
          </cell>
          <cell r="AH124">
            <v>0</v>
          </cell>
          <cell r="AI124">
            <v>0</v>
          </cell>
          <cell r="AK124">
            <v>0</v>
          </cell>
          <cell r="AO124">
            <v>0</v>
          </cell>
          <cell r="AP124">
            <v>0</v>
          </cell>
          <cell r="AR124">
            <v>0</v>
          </cell>
          <cell r="AV124">
            <v>0</v>
          </cell>
          <cell r="AW124">
            <v>0</v>
          </cell>
          <cell r="AY124">
            <v>0</v>
          </cell>
        </row>
        <row r="125">
          <cell r="C125" t="str">
            <v>J_5593/18</v>
          </cell>
          <cell r="D125">
            <v>1.8083900000000002</v>
          </cell>
          <cell r="F125">
            <v>1.8083900000000002</v>
          </cell>
          <cell r="G125">
            <v>0.8</v>
          </cell>
          <cell r="I125">
            <v>0</v>
          </cell>
          <cell r="AH125">
            <v>1.8083900000000002</v>
          </cell>
          <cell r="AI125">
            <v>0.8</v>
          </cell>
          <cell r="AK125">
            <v>0</v>
          </cell>
          <cell r="AO125">
            <v>0</v>
          </cell>
          <cell r="AP125">
            <v>0</v>
          </cell>
          <cell r="AR125">
            <v>0</v>
          </cell>
          <cell r="AV125">
            <v>0</v>
          </cell>
          <cell r="AW125">
            <v>0</v>
          </cell>
          <cell r="AY125">
            <v>0</v>
          </cell>
        </row>
        <row r="126">
          <cell r="C126" t="str">
            <v>J_5856/19</v>
          </cell>
          <cell r="D126">
            <v>7.77827</v>
          </cell>
          <cell r="F126">
            <v>7.7782700000000018</v>
          </cell>
          <cell r="G126">
            <v>0</v>
          </cell>
          <cell r="I126">
            <v>1.55</v>
          </cell>
          <cell r="AH126">
            <v>7.7782700000000018</v>
          </cell>
          <cell r="AI126">
            <v>0</v>
          </cell>
          <cell r="AK126">
            <v>1.55</v>
          </cell>
          <cell r="AO126">
            <v>0</v>
          </cell>
          <cell r="AP126">
            <v>0</v>
          </cell>
          <cell r="AR126">
            <v>0</v>
          </cell>
          <cell r="AV126">
            <v>0</v>
          </cell>
          <cell r="AW126">
            <v>0</v>
          </cell>
          <cell r="AY126">
            <v>0</v>
          </cell>
        </row>
        <row r="127">
          <cell r="D127">
            <v>6.0531199999999998</v>
          </cell>
          <cell r="E127">
            <v>0</v>
          </cell>
          <cell r="F127">
            <v>6.0531199999999998</v>
          </cell>
          <cell r="G127">
            <v>0</v>
          </cell>
          <cell r="H127">
            <v>0</v>
          </cell>
          <cell r="I127">
            <v>0.1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6.0531199999999998</v>
          </cell>
          <cell r="AI127">
            <v>0</v>
          </cell>
          <cell r="AJ127">
            <v>0</v>
          </cell>
          <cell r="AK127">
            <v>0.1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</row>
        <row r="128">
          <cell r="C128" t="str">
            <v>G_2353/15</v>
          </cell>
          <cell r="D128">
            <v>6.0531199999999998</v>
          </cell>
          <cell r="F128">
            <v>6.0531199999999998</v>
          </cell>
          <cell r="G128">
            <v>0</v>
          </cell>
          <cell r="I128">
            <v>0.1</v>
          </cell>
          <cell r="AH128">
            <v>6.0531199999999998</v>
          </cell>
          <cell r="AI128">
            <v>0</v>
          </cell>
          <cell r="AK128">
            <v>0.1</v>
          </cell>
          <cell r="AO128">
            <v>0</v>
          </cell>
          <cell r="AP128">
            <v>0</v>
          </cell>
          <cell r="AR128">
            <v>0</v>
          </cell>
          <cell r="AV128">
            <v>0</v>
          </cell>
          <cell r="AW128">
            <v>0</v>
          </cell>
          <cell r="AY128">
            <v>0</v>
          </cell>
        </row>
        <row r="129">
          <cell r="D129">
            <v>187.80436999999998</v>
          </cell>
          <cell r="E129">
            <v>0</v>
          </cell>
          <cell r="F129">
            <v>138.93498999999994</v>
          </cell>
          <cell r="G129">
            <v>4.8800000000000008</v>
          </cell>
          <cell r="H129">
            <v>0</v>
          </cell>
          <cell r="I129">
            <v>7.4199000000000002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138.93498999999994</v>
          </cell>
          <cell r="AI129">
            <v>4.8800000000000008</v>
          </cell>
          <cell r="AJ129">
            <v>0</v>
          </cell>
          <cell r="AK129">
            <v>7.4199000000000002</v>
          </cell>
          <cell r="AL129">
            <v>0</v>
          </cell>
          <cell r="AM129">
            <v>0</v>
          </cell>
          <cell r="AN129">
            <v>0</v>
          </cell>
          <cell r="AO129">
            <v>39.405524999999997</v>
          </cell>
          <cell r="AP129">
            <v>3.03</v>
          </cell>
          <cell r="AQ129">
            <v>0</v>
          </cell>
          <cell r="AR129">
            <v>1.526</v>
          </cell>
          <cell r="AS129">
            <v>0</v>
          </cell>
          <cell r="AT129">
            <v>0</v>
          </cell>
          <cell r="AU129">
            <v>0</v>
          </cell>
          <cell r="AV129">
            <v>39.405524999999997</v>
          </cell>
          <cell r="AW129">
            <v>3.03</v>
          </cell>
          <cell r="AX129">
            <v>0</v>
          </cell>
          <cell r="AY129">
            <v>1.526</v>
          </cell>
          <cell r="AZ129">
            <v>0</v>
          </cell>
        </row>
        <row r="130">
          <cell r="C130" t="str">
            <v>J_5904/19</v>
          </cell>
          <cell r="D130">
            <v>0.56730999999999998</v>
          </cell>
          <cell r="F130">
            <v>0.56730999999999998</v>
          </cell>
          <cell r="G130">
            <v>0.4</v>
          </cell>
          <cell r="I130">
            <v>0</v>
          </cell>
          <cell r="AH130">
            <v>0.56730999999999998</v>
          </cell>
          <cell r="AI130">
            <v>0.4</v>
          </cell>
          <cell r="AK130">
            <v>0</v>
          </cell>
          <cell r="AO130">
            <v>0</v>
          </cell>
          <cell r="AP130">
            <v>0</v>
          </cell>
          <cell r="AR130">
            <v>0</v>
          </cell>
          <cell r="AV130">
            <v>0</v>
          </cell>
          <cell r="AW130">
            <v>0</v>
          </cell>
          <cell r="AY130">
            <v>0</v>
          </cell>
        </row>
        <row r="131">
          <cell r="C131" t="str">
            <v>J_5908/19</v>
          </cell>
          <cell r="D131">
            <v>0.68374000000000001</v>
          </cell>
          <cell r="F131">
            <v>0.68374000000000001</v>
          </cell>
          <cell r="G131">
            <v>0.16</v>
          </cell>
          <cell r="I131">
            <v>0</v>
          </cell>
          <cell r="AH131">
            <v>0.68374000000000001</v>
          </cell>
          <cell r="AI131">
            <v>0.16</v>
          </cell>
          <cell r="AK131">
            <v>0</v>
          </cell>
          <cell r="AO131">
            <v>0.20705985000000002</v>
          </cell>
          <cell r="AP131">
            <v>0.16</v>
          </cell>
          <cell r="AR131">
            <v>0</v>
          </cell>
          <cell r="AV131">
            <v>0.20705985000000002</v>
          </cell>
          <cell r="AW131">
            <v>0.16</v>
          </cell>
          <cell r="AY131">
            <v>0</v>
          </cell>
        </row>
        <row r="132">
          <cell r="C132" t="str">
            <v>I_5453/18</v>
          </cell>
          <cell r="D132">
            <v>39.378459999999997</v>
          </cell>
          <cell r="F132">
            <v>39.378459999999997</v>
          </cell>
          <cell r="G132">
            <v>1.26</v>
          </cell>
          <cell r="I132">
            <v>4.6199000000000003</v>
          </cell>
          <cell r="AH132">
            <v>39.378459999999997</v>
          </cell>
          <cell r="AI132">
            <v>1.26</v>
          </cell>
          <cell r="AK132">
            <v>4.6199000000000003</v>
          </cell>
          <cell r="AO132">
            <v>37.403741700000005</v>
          </cell>
          <cell r="AP132">
            <v>1.26</v>
          </cell>
          <cell r="AR132">
            <v>1.526</v>
          </cell>
          <cell r="AV132">
            <v>37.403741700000005</v>
          </cell>
          <cell r="AW132">
            <v>1.26</v>
          </cell>
          <cell r="AY132">
            <v>1.526</v>
          </cell>
        </row>
        <row r="133">
          <cell r="C133" t="str">
            <v>I_5213/18</v>
          </cell>
          <cell r="D133">
            <v>36.993910000000007</v>
          </cell>
          <cell r="F133">
            <v>0</v>
          </cell>
          <cell r="G133">
            <v>0</v>
          </cell>
          <cell r="I133">
            <v>0</v>
          </cell>
          <cell r="AH133">
            <v>0</v>
          </cell>
          <cell r="AI133">
            <v>0</v>
          </cell>
          <cell r="AK133">
            <v>0</v>
          </cell>
          <cell r="AO133">
            <v>0</v>
          </cell>
          <cell r="AP133">
            <v>0</v>
          </cell>
          <cell r="AR133">
            <v>0</v>
          </cell>
          <cell r="AV133">
            <v>0</v>
          </cell>
          <cell r="AW133">
            <v>0</v>
          </cell>
          <cell r="AY133">
            <v>0</v>
          </cell>
        </row>
        <row r="134">
          <cell r="C134" t="str">
            <v>I_5216/18</v>
          </cell>
          <cell r="D134">
            <v>16.335719999999998</v>
          </cell>
          <cell r="F134">
            <v>16.335719999999998</v>
          </cell>
          <cell r="G134">
            <v>0.16</v>
          </cell>
          <cell r="I134">
            <v>2.7</v>
          </cell>
          <cell r="AH134">
            <v>16.335719999999998</v>
          </cell>
          <cell r="AI134">
            <v>0.16</v>
          </cell>
          <cell r="AK134">
            <v>2.7</v>
          </cell>
          <cell r="AO134">
            <v>0</v>
          </cell>
          <cell r="AP134">
            <v>0</v>
          </cell>
          <cell r="AR134">
            <v>0</v>
          </cell>
          <cell r="AV134">
            <v>0</v>
          </cell>
          <cell r="AW134">
            <v>0</v>
          </cell>
          <cell r="AY134">
            <v>0</v>
          </cell>
        </row>
        <row r="135">
          <cell r="C135" t="str">
            <v>G_3915/17</v>
          </cell>
          <cell r="D135">
            <v>72.832800000000006</v>
          </cell>
          <cell r="F135">
            <v>72.832800000000006</v>
          </cell>
          <cell r="G135">
            <v>0</v>
          </cell>
          <cell r="I135">
            <v>0</v>
          </cell>
          <cell r="AH135">
            <v>72.832800000000006</v>
          </cell>
          <cell r="AI135">
            <v>0</v>
          </cell>
          <cell r="AK135">
            <v>0</v>
          </cell>
          <cell r="AO135">
            <v>0</v>
          </cell>
          <cell r="AP135">
            <v>0</v>
          </cell>
          <cell r="AR135">
            <v>0</v>
          </cell>
          <cell r="AV135">
            <v>0</v>
          </cell>
          <cell r="AW135">
            <v>0</v>
          </cell>
          <cell r="AY135">
            <v>0</v>
          </cell>
        </row>
        <row r="136">
          <cell r="C136" t="str">
            <v>I_4089/17</v>
          </cell>
          <cell r="D136">
            <v>4.2561499999999999</v>
          </cell>
          <cell r="F136">
            <v>4.2561499999999999</v>
          </cell>
          <cell r="G136">
            <v>0.8</v>
          </cell>
          <cell r="I136">
            <v>0.1</v>
          </cell>
          <cell r="AH136">
            <v>4.2561499999999999</v>
          </cell>
          <cell r="AI136">
            <v>0.8</v>
          </cell>
          <cell r="AK136">
            <v>0.1</v>
          </cell>
          <cell r="AO136">
            <v>0</v>
          </cell>
          <cell r="AP136">
            <v>0</v>
          </cell>
          <cell r="AR136">
            <v>0</v>
          </cell>
          <cell r="AV136">
            <v>0</v>
          </cell>
          <cell r="AW136">
            <v>0</v>
          </cell>
          <cell r="AY136">
            <v>0</v>
          </cell>
        </row>
        <row r="137">
          <cell r="C137" t="str">
            <v>J_5806/19</v>
          </cell>
          <cell r="D137">
            <v>1.8083900000000002</v>
          </cell>
          <cell r="F137">
            <v>1.8083900000000002</v>
          </cell>
          <cell r="G137">
            <v>0.8</v>
          </cell>
          <cell r="I137">
            <v>0</v>
          </cell>
          <cell r="AH137">
            <v>1.8083900000000002</v>
          </cell>
          <cell r="AI137">
            <v>0.8</v>
          </cell>
          <cell r="AK137">
            <v>0</v>
          </cell>
          <cell r="AO137">
            <v>0.67635024999999993</v>
          </cell>
          <cell r="AP137">
            <v>0.8</v>
          </cell>
          <cell r="AR137">
            <v>0</v>
          </cell>
          <cell r="AV137">
            <v>0.67635024999999993</v>
          </cell>
          <cell r="AW137">
            <v>0.8</v>
          </cell>
          <cell r="AY137">
            <v>0</v>
          </cell>
        </row>
        <row r="138">
          <cell r="C138" t="str">
            <v>J_5784/19</v>
          </cell>
          <cell r="D138">
            <v>0.76251999999999998</v>
          </cell>
          <cell r="F138">
            <v>0.76251999999999998</v>
          </cell>
          <cell r="G138">
            <v>0.25</v>
          </cell>
          <cell r="I138">
            <v>0</v>
          </cell>
          <cell r="AH138">
            <v>0.76251999999999998</v>
          </cell>
          <cell r="AI138">
            <v>0.25</v>
          </cell>
          <cell r="AK138">
            <v>0</v>
          </cell>
          <cell r="AO138">
            <v>0.25893514000000001</v>
          </cell>
          <cell r="AP138">
            <v>0.25</v>
          </cell>
          <cell r="AR138">
            <v>0</v>
          </cell>
          <cell r="AV138">
            <v>0.25893514000000001</v>
          </cell>
          <cell r="AW138">
            <v>0.25</v>
          </cell>
          <cell r="AY138">
            <v>0</v>
          </cell>
        </row>
        <row r="139">
          <cell r="C139" t="str">
            <v>J_5868/19</v>
          </cell>
          <cell r="D139">
            <v>0.85930999999999991</v>
          </cell>
          <cell r="F139">
            <v>0.8593099999999998</v>
          </cell>
          <cell r="G139">
            <v>0.4</v>
          </cell>
          <cell r="I139">
            <v>0</v>
          </cell>
          <cell r="AH139">
            <v>0.8593099999999998</v>
          </cell>
          <cell r="AI139">
            <v>0.4</v>
          </cell>
          <cell r="AK139">
            <v>0</v>
          </cell>
          <cell r="AO139">
            <v>0</v>
          </cell>
          <cell r="AP139">
            <v>0</v>
          </cell>
          <cell r="AR139">
            <v>0</v>
          </cell>
          <cell r="AV139">
            <v>0</v>
          </cell>
          <cell r="AW139">
            <v>0</v>
          </cell>
          <cell r="AY139">
            <v>0</v>
          </cell>
        </row>
        <row r="140">
          <cell r="C140" t="str">
            <v>J_5671/19</v>
          </cell>
          <cell r="D140">
            <v>0.39027000000000001</v>
          </cell>
          <cell r="F140">
            <v>0.39027000000000001</v>
          </cell>
          <cell r="G140">
            <v>0.25</v>
          </cell>
          <cell r="I140">
            <v>0</v>
          </cell>
          <cell r="AH140">
            <v>0.39027000000000001</v>
          </cell>
          <cell r="AI140">
            <v>0.25</v>
          </cell>
          <cell r="AK140">
            <v>0</v>
          </cell>
          <cell r="AO140">
            <v>0</v>
          </cell>
          <cell r="AP140">
            <v>0</v>
          </cell>
          <cell r="AR140">
            <v>0</v>
          </cell>
          <cell r="AV140">
            <v>0</v>
          </cell>
          <cell r="AW140">
            <v>0</v>
          </cell>
          <cell r="AY140">
            <v>0</v>
          </cell>
        </row>
        <row r="141">
          <cell r="C141" t="str">
            <v>J_6058/19</v>
          </cell>
          <cell r="D141">
            <v>0.20100999999999999</v>
          </cell>
          <cell r="F141">
            <v>0.20100999999999999</v>
          </cell>
          <cell r="G141">
            <v>0</v>
          </cell>
          <cell r="I141">
            <v>0</v>
          </cell>
          <cell r="AH141">
            <v>0.20100999999999999</v>
          </cell>
          <cell r="AI141">
            <v>0</v>
          </cell>
          <cell r="AK141">
            <v>0</v>
          </cell>
          <cell r="AO141">
            <v>0.15987773999999999</v>
          </cell>
          <cell r="AP141">
            <v>0</v>
          </cell>
          <cell r="AR141">
            <v>0</v>
          </cell>
          <cell r="AV141">
            <v>0.15987773999999999</v>
          </cell>
          <cell r="AW141">
            <v>0</v>
          </cell>
          <cell r="AY141">
            <v>0</v>
          </cell>
        </row>
        <row r="142">
          <cell r="C142" t="str">
            <v>J_6151/19</v>
          </cell>
          <cell r="D142">
            <v>0.85930999999999991</v>
          </cell>
          <cell r="F142">
            <v>0.8593099999999998</v>
          </cell>
          <cell r="G142">
            <v>0.4</v>
          </cell>
          <cell r="I142">
            <v>0</v>
          </cell>
          <cell r="AH142">
            <v>0.8593099999999998</v>
          </cell>
          <cell r="AI142">
            <v>0.4</v>
          </cell>
          <cell r="AK142">
            <v>0</v>
          </cell>
          <cell r="AO142">
            <v>0.49134416999999997</v>
          </cell>
          <cell r="AP142">
            <v>0.4</v>
          </cell>
          <cell r="AR142">
            <v>0</v>
          </cell>
          <cell r="AV142">
            <v>0.49134416999999997</v>
          </cell>
          <cell r="AW142">
            <v>0.4</v>
          </cell>
          <cell r="AY142">
            <v>0</v>
          </cell>
        </row>
        <row r="143">
          <cell r="C143" t="str">
            <v>J_6181/19</v>
          </cell>
          <cell r="D143">
            <v>11.87547</v>
          </cell>
          <cell r="F143">
            <v>0</v>
          </cell>
          <cell r="G143">
            <v>0</v>
          </cell>
          <cell r="I143">
            <v>0</v>
          </cell>
          <cell r="AH143">
            <v>0</v>
          </cell>
          <cell r="AI143">
            <v>0</v>
          </cell>
          <cell r="AK143">
            <v>0</v>
          </cell>
          <cell r="AO143">
            <v>0</v>
          </cell>
          <cell r="AP143">
            <v>0</v>
          </cell>
          <cell r="AR143">
            <v>0</v>
          </cell>
          <cell r="AV143">
            <v>0</v>
          </cell>
          <cell r="AW143">
            <v>0</v>
          </cell>
          <cell r="AY143">
            <v>0</v>
          </cell>
        </row>
        <row r="144">
          <cell r="C144" t="str">
            <v>J_6064/19</v>
          </cell>
          <cell r="D144">
            <v>0</v>
          </cell>
          <cell r="F144">
            <v>0</v>
          </cell>
          <cell r="G144">
            <v>0</v>
          </cell>
          <cell r="I144">
            <v>0</v>
          </cell>
          <cell r="AO144">
            <v>0.20821614999999999</v>
          </cell>
          <cell r="AP144">
            <v>0.16</v>
          </cell>
          <cell r="AR144">
            <v>0</v>
          </cell>
          <cell r="AV144">
            <v>0.20821614999999999</v>
          </cell>
          <cell r="AW144">
            <v>0.16</v>
          </cell>
          <cell r="AY144">
            <v>0</v>
          </cell>
        </row>
        <row r="145">
          <cell r="D145">
            <v>49.636579999999995</v>
          </cell>
          <cell r="E145">
            <v>0</v>
          </cell>
          <cell r="F145">
            <v>42.790709999999997</v>
          </cell>
          <cell r="G145">
            <v>4.12</v>
          </cell>
          <cell r="H145">
            <v>0</v>
          </cell>
          <cell r="I145">
            <v>1.4400000000000002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42.790709999999997</v>
          </cell>
          <cell r="AI145">
            <v>4.12</v>
          </cell>
          <cell r="AJ145">
            <v>0</v>
          </cell>
          <cell r="AK145">
            <v>1.4400000000000002</v>
          </cell>
          <cell r="AL145">
            <v>0</v>
          </cell>
          <cell r="AM145">
            <v>0</v>
          </cell>
          <cell r="AN145">
            <v>0</v>
          </cell>
          <cell r="AO145">
            <v>5.7059721100000003</v>
          </cell>
          <cell r="AP145">
            <v>1.26</v>
          </cell>
          <cell r="AQ145">
            <v>0</v>
          </cell>
          <cell r="AR145">
            <v>0.63</v>
          </cell>
          <cell r="AS145">
            <v>0</v>
          </cell>
          <cell r="AT145">
            <v>0</v>
          </cell>
          <cell r="AU145">
            <v>0</v>
          </cell>
          <cell r="AV145">
            <v>5.7059721100000003</v>
          </cell>
          <cell r="AW145">
            <v>1.26</v>
          </cell>
          <cell r="AX145">
            <v>0</v>
          </cell>
          <cell r="AY145">
            <v>0.63</v>
          </cell>
          <cell r="AZ145">
            <v>0</v>
          </cell>
        </row>
        <row r="146">
          <cell r="C146" t="str">
            <v>G_2150/15</v>
          </cell>
          <cell r="D146">
            <v>4.0370600000000003</v>
          </cell>
          <cell r="F146">
            <v>4.0370600000000003</v>
          </cell>
          <cell r="G146">
            <v>0</v>
          </cell>
          <cell r="I146">
            <v>0</v>
          </cell>
          <cell r="AH146">
            <v>4.0370600000000003</v>
          </cell>
          <cell r="AI146">
            <v>0</v>
          </cell>
          <cell r="AK146">
            <v>0</v>
          </cell>
          <cell r="AO146">
            <v>0</v>
          </cell>
          <cell r="AP146">
            <v>0</v>
          </cell>
          <cell r="AR146">
            <v>0</v>
          </cell>
          <cell r="AV146">
            <v>0</v>
          </cell>
          <cell r="AW146">
            <v>0</v>
          </cell>
          <cell r="AY146">
            <v>0</v>
          </cell>
        </row>
        <row r="147">
          <cell r="C147" t="str">
            <v>J_5852/19</v>
          </cell>
          <cell r="D147">
            <v>1.24108</v>
          </cell>
          <cell r="F147">
            <v>1.2410799999999997</v>
          </cell>
          <cell r="G147">
            <v>0.4</v>
          </cell>
          <cell r="I147">
            <v>0</v>
          </cell>
          <cell r="AH147">
            <v>1.2410799999999997</v>
          </cell>
          <cell r="AI147">
            <v>0.4</v>
          </cell>
          <cell r="AK147">
            <v>0</v>
          </cell>
          <cell r="AO147">
            <v>0</v>
          </cell>
          <cell r="AP147">
            <v>0</v>
          </cell>
          <cell r="AR147">
            <v>0</v>
          </cell>
          <cell r="AV147">
            <v>0</v>
          </cell>
          <cell r="AW147">
            <v>0</v>
          </cell>
          <cell r="AY147">
            <v>0</v>
          </cell>
        </row>
        <row r="148">
          <cell r="C148" t="str">
            <v>J_5759/19</v>
          </cell>
          <cell r="D148">
            <v>0.76309000000000005</v>
          </cell>
          <cell r="F148">
            <v>0.76309000000000005</v>
          </cell>
          <cell r="G148">
            <v>0.4</v>
          </cell>
          <cell r="I148">
            <v>0</v>
          </cell>
          <cell r="AH148">
            <v>0.76309000000000005</v>
          </cell>
          <cell r="AI148">
            <v>0.4</v>
          </cell>
          <cell r="AK148">
            <v>0</v>
          </cell>
          <cell r="AO148">
            <v>0</v>
          </cell>
          <cell r="AP148">
            <v>0</v>
          </cell>
          <cell r="AR148">
            <v>0</v>
          </cell>
          <cell r="AV148">
            <v>0</v>
          </cell>
          <cell r="AW148">
            <v>0</v>
          </cell>
          <cell r="AY148">
            <v>0</v>
          </cell>
        </row>
        <row r="149">
          <cell r="C149" t="str">
            <v>J_5808/19</v>
          </cell>
          <cell r="D149">
            <v>2.83195</v>
          </cell>
          <cell r="F149">
            <v>2.83195</v>
          </cell>
          <cell r="G149">
            <v>1.26</v>
          </cell>
          <cell r="I149">
            <v>0</v>
          </cell>
          <cell r="AH149">
            <v>2.83195</v>
          </cell>
          <cell r="AI149">
            <v>1.26</v>
          </cell>
          <cell r="AK149">
            <v>0</v>
          </cell>
          <cell r="AO149">
            <v>2.23499895</v>
          </cell>
          <cell r="AP149">
            <v>1.26</v>
          </cell>
          <cell r="AR149">
            <v>0</v>
          </cell>
          <cell r="AV149">
            <v>2.23499895</v>
          </cell>
          <cell r="AW149">
            <v>1.26</v>
          </cell>
          <cell r="AY149">
            <v>0</v>
          </cell>
        </row>
        <row r="150">
          <cell r="C150" t="str">
            <v>G_2117/15</v>
          </cell>
          <cell r="D150">
            <v>5.6742900000000001</v>
          </cell>
          <cell r="F150">
            <v>5.6742900000000009</v>
          </cell>
          <cell r="G150">
            <v>0</v>
          </cell>
          <cell r="I150">
            <v>0</v>
          </cell>
          <cell r="AH150">
            <v>5.6742900000000009</v>
          </cell>
          <cell r="AI150">
            <v>0</v>
          </cell>
          <cell r="AK150">
            <v>0</v>
          </cell>
          <cell r="AO150">
            <v>0</v>
          </cell>
          <cell r="AP150">
            <v>0</v>
          </cell>
          <cell r="AR150">
            <v>0</v>
          </cell>
          <cell r="AV150">
            <v>0</v>
          </cell>
          <cell r="AW150">
            <v>0</v>
          </cell>
          <cell r="AY150">
            <v>0</v>
          </cell>
        </row>
        <row r="151">
          <cell r="C151" t="str">
            <v>G_2118/15</v>
          </cell>
          <cell r="D151">
            <v>4.6079399999999993</v>
          </cell>
          <cell r="F151">
            <v>4.6079399999999993</v>
          </cell>
          <cell r="G151">
            <v>0</v>
          </cell>
          <cell r="I151">
            <v>0</v>
          </cell>
          <cell r="AH151">
            <v>4.6079399999999993</v>
          </cell>
          <cell r="AI151">
            <v>0</v>
          </cell>
          <cell r="AK151">
            <v>0</v>
          </cell>
          <cell r="AO151">
            <v>0</v>
          </cell>
          <cell r="AP151">
            <v>0</v>
          </cell>
          <cell r="AR151">
            <v>0</v>
          </cell>
          <cell r="AV151">
            <v>0</v>
          </cell>
          <cell r="AW151">
            <v>0</v>
          </cell>
          <cell r="AY151">
            <v>0</v>
          </cell>
        </row>
        <row r="152">
          <cell r="C152" t="str">
            <v>I_2152/15</v>
          </cell>
          <cell r="D152">
            <v>1.71444</v>
          </cell>
          <cell r="F152">
            <v>1.7144400000000002</v>
          </cell>
          <cell r="G152">
            <v>0</v>
          </cell>
          <cell r="I152">
            <v>0</v>
          </cell>
          <cell r="AH152">
            <v>1.7144400000000002</v>
          </cell>
          <cell r="AI152">
            <v>0</v>
          </cell>
          <cell r="AK152">
            <v>0</v>
          </cell>
          <cell r="AO152">
            <v>0</v>
          </cell>
          <cell r="AP152">
            <v>0</v>
          </cell>
          <cell r="AR152">
            <v>0</v>
          </cell>
          <cell r="AV152">
            <v>0</v>
          </cell>
          <cell r="AW152">
            <v>0</v>
          </cell>
          <cell r="AY152">
            <v>0</v>
          </cell>
        </row>
        <row r="153">
          <cell r="C153" t="str">
            <v>I_2168/15</v>
          </cell>
          <cell r="D153">
            <v>7.6618300000000001</v>
          </cell>
          <cell r="F153">
            <v>7.6618300000000001</v>
          </cell>
          <cell r="G153">
            <v>0</v>
          </cell>
          <cell r="I153">
            <v>0</v>
          </cell>
          <cell r="AH153">
            <v>7.6618300000000001</v>
          </cell>
          <cell r="AI153">
            <v>0</v>
          </cell>
          <cell r="AK153">
            <v>0</v>
          </cell>
          <cell r="AO153">
            <v>0</v>
          </cell>
          <cell r="AP153">
            <v>0</v>
          </cell>
          <cell r="AR153">
            <v>0</v>
          </cell>
          <cell r="AV153">
            <v>0</v>
          </cell>
          <cell r="AW153">
            <v>0</v>
          </cell>
          <cell r="AY153">
            <v>0</v>
          </cell>
        </row>
        <row r="154">
          <cell r="C154" t="str">
            <v>I_2169/15</v>
          </cell>
          <cell r="D154">
            <v>3.8517600000000001</v>
          </cell>
          <cell r="F154">
            <v>3.8517600000000005</v>
          </cell>
          <cell r="G154">
            <v>0</v>
          </cell>
          <cell r="I154">
            <v>0.55000000000000004</v>
          </cell>
          <cell r="AH154">
            <v>3.8517600000000005</v>
          </cell>
          <cell r="AI154">
            <v>0</v>
          </cell>
          <cell r="AK154">
            <v>0.55000000000000004</v>
          </cell>
          <cell r="AO154">
            <v>3.4709731600000002</v>
          </cell>
          <cell r="AP154">
            <v>0</v>
          </cell>
          <cell r="AR154">
            <v>0.63</v>
          </cell>
          <cell r="AV154">
            <v>3.4709731600000002</v>
          </cell>
          <cell r="AW154">
            <v>0</v>
          </cell>
          <cell r="AY154">
            <v>0.63</v>
          </cell>
        </row>
        <row r="155">
          <cell r="C155" t="str">
            <v>I_2170/15</v>
          </cell>
          <cell r="D155">
            <v>2.4195199999999999</v>
          </cell>
          <cell r="F155">
            <v>2.4195199999999999</v>
          </cell>
          <cell r="G155">
            <v>0</v>
          </cell>
          <cell r="I155">
            <v>0.25</v>
          </cell>
          <cell r="AH155">
            <v>2.4195199999999999</v>
          </cell>
          <cell r="AI155">
            <v>0</v>
          </cell>
          <cell r="AK155">
            <v>0.25</v>
          </cell>
          <cell r="AO155">
            <v>0</v>
          </cell>
          <cell r="AP155">
            <v>0</v>
          </cell>
          <cell r="AR155">
            <v>0</v>
          </cell>
          <cell r="AV155">
            <v>0</v>
          </cell>
          <cell r="AW155">
            <v>0</v>
          </cell>
          <cell r="AY155">
            <v>0</v>
          </cell>
        </row>
        <row r="156">
          <cell r="C156" t="str">
            <v>I_2171/15</v>
          </cell>
          <cell r="D156">
            <v>2.7517900000000002</v>
          </cell>
          <cell r="F156">
            <v>2.7517900000000002</v>
          </cell>
          <cell r="G156">
            <v>0</v>
          </cell>
          <cell r="I156">
            <v>0.32</v>
          </cell>
          <cell r="AH156">
            <v>2.7517900000000002</v>
          </cell>
          <cell r="AI156">
            <v>0</v>
          </cell>
          <cell r="AK156">
            <v>0.32</v>
          </cell>
          <cell r="AO156">
            <v>0</v>
          </cell>
          <cell r="AP156">
            <v>0</v>
          </cell>
          <cell r="AR156">
            <v>0</v>
          </cell>
          <cell r="AV156">
            <v>0</v>
          </cell>
          <cell r="AW156">
            <v>0</v>
          </cell>
          <cell r="AY156">
            <v>0</v>
          </cell>
        </row>
        <row r="157">
          <cell r="C157" t="str">
            <v>I_2172/15</v>
          </cell>
          <cell r="D157">
            <v>2.7457399999999996</v>
          </cell>
          <cell r="F157">
            <v>2.7457399999999996</v>
          </cell>
          <cell r="G157">
            <v>0</v>
          </cell>
          <cell r="I157">
            <v>0.32</v>
          </cell>
          <cell r="AH157">
            <v>2.7457399999999996</v>
          </cell>
          <cell r="AI157">
            <v>0</v>
          </cell>
          <cell r="AK157">
            <v>0.32</v>
          </cell>
          <cell r="AO157">
            <v>0</v>
          </cell>
          <cell r="AP157">
            <v>0</v>
          </cell>
          <cell r="AR157">
            <v>0</v>
          </cell>
          <cell r="AV157">
            <v>0</v>
          </cell>
          <cell r="AW157">
            <v>0</v>
          </cell>
          <cell r="AY157">
            <v>0</v>
          </cell>
        </row>
        <row r="158">
          <cell r="C158" t="str">
            <v>J_5788/19</v>
          </cell>
          <cell r="D158">
            <v>1.5161</v>
          </cell>
          <cell r="F158">
            <v>1.5161</v>
          </cell>
          <cell r="G158">
            <v>1.26</v>
          </cell>
          <cell r="I158">
            <v>0</v>
          </cell>
          <cell r="AH158">
            <v>1.5161</v>
          </cell>
          <cell r="AI158">
            <v>1.26</v>
          </cell>
          <cell r="AK158">
            <v>0</v>
          </cell>
          <cell r="AO158">
            <v>0</v>
          </cell>
          <cell r="AP158">
            <v>0</v>
          </cell>
          <cell r="AR158">
            <v>0</v>
          </cell>
          <cell r="AV158">
            <v>0</v>
          </cell>
          <cell r="AW158">
            <v>0</v>
          </cell>
          <cell r="AY158">
            <v>0</v>
          </cell>
        </row>
        <row r="159">
          <cell r="C159" t="str">
            <v>J_5887/19</v>
          </cell>
          <cell r="D159">
            <v>0.48705999999999999</v>
          </cell>
          <cell r="F159">
            <v>0.48705999999999999</v>
          </cell>
          <cell r="G159">
            <v>0.4</v>
          </cell>
          <cell r="I159">
            <v>0</v>
          </cell>
          <cell r="AH159">
            <v>0.48705999999999999</v>
          </cell>
          <cell r="AI159">
            <v>0.4</v>
          </cell>
          <cell r="AK159">
            <v>0</v>
          </cell>
          <cell r="AO159">
            <v>0</v>
          </cell>
          <cell r="AP159">
            <v>0</v>
          </cell>
          <cell r="AR159">
            <v>0</v>
          </cell>
          <cell r="AV159">
            <v>0</v>
          </cell>
          <cell r="AW159">
            <v>0</v>
          </cell>
          <cell r="AY159">
            <v>0</v>
          </cell>
        </row>
        <row r="160">
          <cell r="C160" t="str">
            <v>J_5886/19</v>
          </cell>
          <cell r="D160">
            <v>0.48705999999999999</v>
          </cell>
          <cell r="F160">
            <v>0.48705999999999999</v>
          </cell>
          <cell r="G160">
            <v>0.4</v>
          </cell>
          <cell r="I160">
            <v>0</v>
          </cell>
          <cell r="AH160">
            <v>0.48705999999999999</v>
          </cell>
          <cell r="AI160">
            <v>0.4</v>
          </cell>
          <cell r="AK160">
            <v>0</v>
          </cell>
          <cell r="AO160">
            <v>0</v>
          </cell>
          <cell r="AP160">
            <v>0</v>
          </cell>
          <cell r="AR160">
            <v>0</v>
          </cell>
          <cell r="AV160">
            <v>0</v>
          </cell>
          <cell r="AW160">
            <v>0</v>
          </cell>
          <cell r="AY160">
            <v>0</v>
          </cell>
        </row>
        <row r="161">
          <cell r="C161" t="str">
            <v>J_6179/19</v>
          </cell>
          <cell r="D161">
            <v>6.8458699999999997</v>
          </cell>
          <cell r="F161">
            <v>0</v>
          </cell>
          <cell r="G161">
            <v>0</v>
          </cell>
          <cell r="I161">
            <v>0</v>
          </cell>
          <cell r="AH161">
            <v>0</v>
          </cell>
          <cell r="AI161">
            <v>0</v>
          </cell>
          <cell r="AK161">
            <v>0</v>
          </cell>
          <cell r="AO161">
            <v>0</v>
          </cell>
          <cell r="AP161">
            <v>0</v>
          </cell>
          <cell r="AR161">
            <v>0</v>
          </cell>
          <cell r="AV161">
            <v>0</v>
          </cell>
          <cell r="AW161">
            <v>0</v>
          </cell>
          <cell r="AY161">
            <v>0</v>
          </cell>
        </row>
        <row r="162">
          <cell r="D162">
            <v>48.19021</v>
          </cell>
          <cell r="E162">
            <v>0</v>
          </cell>
          <cell r="F162">
            <v>17.226409999999998</v>
          </cell>
          <cell r="G162">
            <v>3.5100000000000002</v>
          </cell>
          <cell r="H162">
            <v>0</v>
          </cell>
          <cell r="I162">
            <v>1.35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17.226409999999998</v>
          </cell>
          <cell r="AI162">
            <v>3.5100000000000002</v>
          </cell>
          <cell r="AJ162">
            <v>0</v>
          </cell>
          <cell r="AK162">
            <v>1.35</v>
          </cell>
          <cell r="AL162">
            <v>0</v>
          </cell>
          <cell r="AM162">
            <v>0</v>
          </cell>
          <cell r="AN162">
            <v>0</v>
          </cell>
          <cell r="AO162">
            <v>1.2140580400000001</v>
          </cell>
          <cell r="AP162">
            <v>1.6</v>
          </cell>
          <cell r="AQ162">
            <v>0</v>
          </cell>
          <cell r="AR162">
            <v>0.2</v>
          </cell>
          <cell r="AS162">
            <v>0</v>
          </cell>
          <cell r="AT162">
            <v>0</v>
          </cell>
          <cell r="AU162">
            <v>0</v>
          </cell>
          <cell r="AV162">
            <v>1.2140580400000001</v>
          </cell>
          <cell r="AW162">
            <v>1.6</v>
          </cell>
          <cell r="AX162">
            <v>0</v>
          </cell>
          <cell r="AY162">
            <v>0.2</v>
          </cell>
          <cell r="AZ162">
            <v>0</v>
          </cell>
        </row>
        <row r="163">
          <cell r="C163" t="str">
            <v>G_461/12</v>
          </cell>
          <cell r="D163">
            <v>30.515049999999999</v>
          </cell>
          <cell r="F163">
            <v>0</v>
          </cell>
          <cell r="G163">
            <v>0</v>
          </cell>
          <cell r="I163">
            <v>0</v>
          </cell>
          <cell r="AH163">
            <v>0</v>
          </cell>
          <cell r="AI163">
            <v>0</v>
          </cell>
          <cell r="AK163">
            <v>0</v>
          </cell>
          <cell r="AO163">
            <v>0</v>
          </cell>
          <cell r="AP163">
            <v>0</v>
          </cell>
          <cell r="AR163">
            <v>0</v>
          </cell>
          <cell r="AV163">
            <v>0</v>
          </cell>
          <cell r="AW163">
            <v>0</v>
          </cell>
          <cell r="AY163">
            <v>0</v>
          </cell>
        </row>
        <row r="164">
          <cell r="C164" t="str">
            <v>J_5971/19</v>
          </cell>
          <cell r="D164">
            <v>0.44874999999999998</v>
          </cell>
          <cell r="F164">
            <v>0</v>
          </cell>
          <cell r="G164">
            <v>0</v>
          </cell>
          <cell r="I164">
            <v>0</v>
          </cell>
          <cell r="AH164">
            <v>0</v>
          </cell>
          <cell r="AI164">
            <v>0</v>
          </cell>
          <cell r="AK164">
            <v>0</v>
          </cell>
          <cell r="AO164">
            <v>0</v>
          </cell>
          <cell r="AP164">
            <v>0</v>
          </cell>
          <cell r="AR164">
            <v>0</v>
          </cell>
          <cell r="AV164">
            <v>0</v>
          </cell>
          <cell r="AW164">
            <v>0</v>
          </cell>
          <cell r="AY164">
            <v>0</v>
          </cell>
        </row>
        <row r="165">
          <cell r="C165" t="str">
            <v>I_5313/18</v>
          </cell>
          <cell r="D165">
            <v>2.00684</v>
          </cell>
          <cell r="F165">
            <v>2.00684</v>
          </cell>
          <cell r="G165">
            <v>1.26</v>
          </cell>
          <cell r="I165">
            <v>0</v>
          </cell>
          <cell r="AH165">
            <v>2.00684</v>
          </cell>
          <cell r="AI165">
            <v>1.26</v>
          </cell>
          <cell r="AK165">
            <v>0</v>
          </cell>
          <cell r="AO165">
            <v>0</v>
          </cell>
          <cell r="AP165">
            <v>0</v>
          </cell>
          <cell r="AR165">
            <v>0</v>
          </cell>
          <cell r="AV165">
            <v>0</v>
          </cell>
          <cell r="AW165">
            <v>0</v>
          </cell>
          <cell r="AY165">
            <v>0</v>
          </cell>
        </row>
        <row r="166">
          <cell r="C166" t="str">
            <v>G_2208/15</v>
          </cell>
          <cell r="D166">
            <v>3.3894899999999999</v>
          </cell>
          <cell r="F166">
            <v>3.3894899999999994</v>
          </cell>
          <cell r="G166">
            <v>0</v>
          </cell>
          <cell r="I166">
            <v>0.7</v>
          </cell>
          <cell r="AH166">
            <v>3.3894899999999994</v>
          </cell>
          <cell r="AI166">
            <v>0</v>
          </cell>
          <cell r="AK166">
            <v>0.7</v>
          </cell>
          <cell r="AO166">
            <v>0</v>
          </cell>
          <cell r="AP166">
            <v>0</v>
          </cell>
          <cell r="AR166">
            <v>0</v>
          </cell>
          <cell r="AV166">
            <v>0</v>
          </cell>
          <cell r="AW166">
            <v>0</v>
          </cell>
          <cell r="AY166">
            <v>0</v>
          </cell>
        </row>
        <row r="167">
          <cell r="C167" t="str">
            <v>G_2259/15</v>
          </cell>
          <cell r="D167">
            <v>3.7838499999999997</v>
          </cell>
          <cell r="F167">
            <v>3.7838499999999997</v>
          </cell>
          <cell r="G167">
            <v>0.25</v>
          </cell>
          <cell r="I167">
            <v>0</v>
          </cell>
          <cell r="AH167">
            <v>3.7838499999999997</v>
          </cell>
          <cell r="AI167">
            <v>0.25</v>
          </cell>
          <cell r="AK167">
            <v>0</v>
          </cell>
          <cell r="AO167">
            <v>0</v>
          </cell>
          <cell r="AP167">
            <v>0</v>
          </cell>
          <cell r="AR167">
            <v>0</v>
          </cell>
          <cell r="AV167">
            <v>0</v>
          </cell>
          <cell r="AW167">
            <v>0</v>
          </cell>
          <cell r="AY167">
            <v>0</v>
          </cell>
        </row>
        <row r="168">
          <cell r="C168" t="str">
            <v>G_1804/15</v>
          </cell>
          <cell r="D168">
            <v>1.4310699999999998</v>
          </cell>
          <cell r="F168">
            <v>1.4310699999999998</v>
          </cell>
          <cell r="G168">
            <v>0</v>
          </cell>
          <cell r="I168">
            <v>0</v>
          </cell>
          <cell r="AH168">
            <v>1.4310699999999998</v>
          </cell>
          <cell r="AI168">
            <v>0</v>
          </cell>
          <cell r="AK168">
            <v>0</v>
          </cell>
          <cell r="AO168">
            <v>0</v>
          </cell>
          <cell r="AP168">
            <v>0</v>
          </cell>
          <cell r="AR168">
            <v>0</v>
          </cell>
          <cell r="AV168">
            <v>0</v>
          </cell>
          <cell r="AW168">
            <v>0</v>
          </cell>
          <cell r="AY168">
            <v>0</v>
          </cell>
        </row>
        <row r="169">
          <cell r="C169" t="str">
            <v>I_3653/17</v>
          </cell>
          <cell r="D169">
            <v>2.2623000000000002</v>
          </cell>
          <cell r="F169">
            <v>2.2623000000000002</v>
          </cell>
          <cell r="G169">
            <v>0</v>
          </cell>
          <cell r="I169">
            <v>0.4</v>
          </cell>
          <cell r="AH169">
            <v>2.2623000000000002</v>
          </cell>
          <cell r="AI169">
            <v>0</v>
          </cell>
          <cell r="AK169">
            <v>0.4</v>
          </cell>
          <cell r="AO169">
            <v>0</v>
          </cell>
          <cell r="AP169">
            <v>0</v>
          </cell>
          <cell r="AR169">
            <v>0</v>
          </cell>
          <cell r="AV169">
            <v>0</v>
          </cell>
          <cell r="AW169">
            <v>0</v>
          </cell>
          <cell r="AY169">
            <v>0</v>
          </cell>
        </row>
        <row r="170">
          <cell r="C170" t="str">
            <v>G_1801/15</v>
          </cell>
          <cell r="D170">
            <v>0.85959000000000008</v>
          </cell>
          <cell r="F170">
            <v>0.85959000000000008</v>
          </cell>
          <cell r="G170">
            <v>0</v>
          </cell>
          <cell r="I170">
            <v>0</v>
          </cell>
          <cell r="AH170">
            <v>0.85959000000000008</v>
          </cell>
          <cell r="AI170">
            <v>0</v>
          </cell>
          <cell r="AK170">
            <v>0</v>
          </cell>
          <cell r="AO170">
            <v>0</v>
          </cell>
          <cell r="AP170">
            <v>0</v>
          </cell>
          <cell r="AR170">
            <v>0</v>
          </cell>
          <cell r="AV170">
            <v>0</v>
          </cell>
          <cell r="AW170">
            <v>0</v>
          </cell>
          <cell r="AY170">
            <v>0</v>
          </cell>
        </row>
        <row r="171">
          <cell r="C171" t="str">
            <v>J_6052/19</v>
          </cell>
          <cell r="D171">
            <v>1.3357600000000001</v>
          </cell>
          <cell r="F171">
            <v>1.3357600000000001</v>
          </cell>
          <cell r="G171">
            <v>0.8</v>
          </cell>
          <cell r="I171">
            <v>0</v>
          </cell>
          <cell r="AH171">
            <v>1.3357600000000001</v>
          </cell>
          <cell r="AI171">
            <v>0.8</v>
          </cell>
          <cell r="AK171">
            <v>0</v>
          </cell>
          <cell r="AO171">
            <v>0.65644441000000009</v>
          </cell>
          <cell r="AP171">
            <v>0.8</v>
          </cell>
          <cell r="AR171">
            <v>0</v>
          </cell>
          <cell r="AV171">
            <v>0.65644441000000009</v>
          </cell>
          <cell r="AW171">
            <v>0.8</v>
          </cell>
          <cell r="AY171">
            <v>0</v>
          </cell>
        </row>
        <row r="172">
          <cell r="C172" t="str">
            <v>J_6086/19</v>
          </cell>
          <cell r="D172">
            <v>0.33470999999999995</v>
          </cell>
          <cell r="F172">
            <v>0.33471000000000001</v>
          </cell>
          <cell r="G172">
            <v>0</v>
          </cell>
          <cell r="I172">
            <v>0.25</v>
          </cell>
          <cell r="AH172">
            <v>0.33471000000000001</v>
          </cell>
          <cell r="AI172">
            <v>0</v>
          </cell>
          <cell r="AK172">
            <v>0.25</v>
          </cell>
          <cell r="AO172">
            <v>9.1826199999999997E-2</v>
          </cell>
          <cell r="AP172">
            <v>0</v>
          </cell>
          <cell r="AR172">
            <v>0.2</v>
          </cell>
          <cell r="AV172">
            <v>9.1826199999999997E-2</v>
          </cell>
          <cell r="AW172">
            <v>0</v>
          </cell>
          <cell r="AY172">
            <v>0.2</v>
          </cell>
        </row>
        <row r="173">
          <cell r="C173" t="str">
            <v>J_6166/19</v>
          </cell>
          <cell r="D173">
            <v>0.96348999999999996</v>
          </cell>
          <cell r="F173">
            <v>0.96348999999999985</v>
          </cell>
          <cell r="G173">
            <v>0.8</v>
          </cell>
          <cell r="I173">
            <v>0</v>
          </cell>
          <cell r="AH173">
            <v>0.96348999999999985</v>
          </cell>
          <cell r="AI173">
            <v>0.8</v>
          </cell>
          <cell r="AK173">
            <v>0</v>
          </cell>
          <cell r="AO173">
            <v>0.46578742999999995</v>
          </cell>
          <cell r="AP173">
            <v>0.8</v>
          </cell>
          <cell r="AR173">
            <v>0</v>
          </cell>
          <cell r="AV173">
            <v>0.46578742999999995</v>
          </cell>
          <cell r="AW173">
            <v>0.8</v>
          </cell>
          <cell r="AY173">
            <v>0</v>
          </cell>
        </row>
        <row r="174">
          <cell r="C174" t="str">
            <v>J_6134/19</v>
          </cell>
          <cell r="D174">
            <v>0.85930999999999991</v>
          </cell>
          <cell r="F174">
            <v>0.8593099999999998</v>
          </cell>
          <cell r="G174">
            <v>0.4</v>
          </cell>
          <cell r="I174">
            <v>0</v>
          </cell>
          <cell r="AH174">
            <v>0.8593099999999998</v>
          </cell>
          <cell r="AI174">
            <v>0.4</v>
          </cell>
          <cell r="AK174">
            <v>0</v>
          </cell>
          <cell r="AO174">
            <v>0</v>
          </cell>
          <cell r="AP174">
            <v>0</v>
          </cell>
          <cell r="AR174">
            <v>0</v>
          </cell>
          <cell r="AV174">
            <v>0</v>
          </cell>
          <cell r="AW174">
            <v>0</v>
          </cell>
          <cell r="AY174">
            <v>0</v>
          </cell>
        </row>
        <row r="175">
          <cell r="C175" t="str">
            <v>J_6262/19</v>
          </cell>
          <cell r="D175">
            <v>0</v>
          </cell>
          <cell r="F175">
            <v>0</v>
          </cell>
          <cell r="G175">
            <v>0</v>
          </cell>
          <cell r="I175">
            <v>0</v>
          </cell>
          <cell r="AO175">
            <v>0</v>
          </cell>
          <cell r="AP175">
            <v>0</v>
          </cell>
          <cell r="AR175">
            <v>0</v>
          </cell>
          <cell r="AV175">
            <v>0</v>
          </cell>
        </row>
        <row r="176">
          <cell r="D176">
            <v>3.8737199999999996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</row>
        <row r="177">
          <cell r="C177" t="str">
            <v>G_2346/15</v>
          </cell>
          <cell r="D177">
            <v>3.8737199999999996</v>
          </cell>
          <cell r="F177">
            <v>0</v>
          </cell>
          <cell r="G177">
            <v>0</v>
          </cell>
          <cell r="I177">
            <v>0</v>
          </cell>
          <cell r="AH177">
            <v>0</v>
          </cell>
          <cell r="AI177">
            <v>0</v>
          </cell>
          <cell r="AK177">
            <v>0</v>
          </cell>
          <cell r="AO177">
            <v>0</v>
          </cell>
          <cell r="AP177">
            <v>0</v>
          </cell>
          <cell r="AR177">
            <v>0</v>
          </cell>
          <cell r="AV177">
            <v>0</v>
          </cell>
          <cell r="AW177">
            <v>0</v>
          </cell>
          <cell r="AY177">
            <v>0</v>
          </cell>
        </row>
        <row r="178">
          <cell r="D178">
            <v>2.3377499999999998</v>
          </cell>
          <cell r="E178">
            <v>0</v>
          </cell>
          <cell r="F178">
            <v>2.3377499999999998</v>
          </cell>
          <cell r="G178">
            <v>1.4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2.3377499999999998</v>
          </cell>
          <cell r="AI178">
            <v>1.4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</row>
        <row r="179">
          <cell r="C179" t="str">
            <v>I_5312/18</v>
          </cell>
          <cell r="D179">
            <v>1.47844</v>
          </cell>
          <cell r="F179">
            <v>1.47844</v>
          </cell>
          <cell r="G179">
            <v>1</v>
          </cell>
          <cell r="I179">
            <v>0</v>
          </cell>
          <cell r="AH179">
            <v>1.47844</v>
          </cell>
          <cell r="AI179">
            <v>1</v>
          </cell>
          <cell r="AK179">
            <v>0</v>
          </cell>
          <cell r="AO179">
            <v>0</v>
          </cell>
          <cell r="AP179">
            <v>0</v>
          </cell>
          <cell r="AR179">
            <v>0</v>
          </cell>
          <cell r="AV179">
            <v>0</v>
          </cell>
          <cell r="AW179">
            <v>0</v>
          </cell>
          <cell r="AY179">
            <v>0</v>
          </cell>
        </row>
        <row r="180">
          <cell r="C180" t="str">
            <v>J_6100/19</v>
          </cell>
          <cell r="D180">
            <v>0.85930999999999991</v>
          </cell>
          <cell r="F180">
            <v>0.8593099999999998</v>
          </cell>
          <cell r="G180">
            <v>0.4</v>
          </cell>
          <cell r="I180">
            <v>0</v>
          </cell>
          <cell r="AH180">
            <v>0.8593099999999998</v>
          </cell>
          <cell r="AI180">
            <v>0.4</v>
          </cell>
          <cell r="AK180">
            <v>0</v>
          </cell>
          <cell r="AO180">
            <v>0</v>
          </cell>
          <cell r="AP180">
            <v>0</v>
          </cell>
          <cell r="AR180">
            <v>0</v>
          </cell>
          <cell r="AV180">
            <v>0</v>
          </cell>
          <cell r="AW180">
            <v>0</v>
          </cell>
          <cell r="AY180">
            <v>0</v>
          </cell>
        </row>
        <row r="181">
          <cell r="C181" t="str">
            <v>K_6310/20</v>
          </cell>
          <cell r="D181">
            <v>0</v>
          </cell>
          <cell r="F181">
            <v>0</v>
          </cell>
          <cell r="G181">
            <v>0</v>
          </cell>
          <cell r="I181">
            <v>0</v>
          </cell>
          <cell r="AO181">
            <v>0</v>
          </cell>
          <cell r="AP181">
            <v>0</v>
          </cell>
          <cell r="AR181">
            <v>0</v>
          </cell>
          <cell r="AV181">
            <v>0</v>
          </cell>
        </row>
        <row r="182">
          <cell r="C182" t="str">
            <v>J_6269/19</v>
          </cell>
          <cell r="D182">
            <v>0</v>
          </cell>
          <cell r="F182">
            <v>0</v>
          </cell>
          <cell r="G182">
            <v>0</v>
          </cell>
          <cell r="I182">
            <v>0</v>
          </cell>
          <cell r="AO182">
            <v>0</v>
          </cell>
          <cell r="AP182">
            <v>0</v>
          </cell>
          <cell r="AR182">
            <v>0</v>
          </cell>
          <cell r="AV182">
            <v>0</v>
          </cell>
        </row>
        <row r="183">
          <cell r="D183">
            <v>62.442520000000002</v>
          </cell>
          <cell r="E183">
            <v>0</v>
          </cell>
          <cell r="F183">
            <v>45.472560000000001</v>
          </cell>
          <cell r="G183">
            <v>6.1800000000000006</v>
          </cell>
          <cell r="H183">
            <v>0</v>
          </cell>
          <cell r="I183">
            <v>2.077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45.472560000000001</v>
          </cell>
          <cell r="AI183">
            <v>6.1800000000000006</v>
          </cell>
          <cell r="AJ183">
            <v>0</v>
          </cell>
          <cell r="AK183">
            <v>2.077</v>
          </cell>
          <cell r="AL183">
            <v>0</v>
          </cell>
          <cell r="AM183">
            <v>0</v>
          </cell>
          <cell r="AN183">
            <v>0</v>
          </cell>
          <cell r="AO183">
            <v>5.3255268999999998</v>
          </cell>
          <cell r="AP183">
            <v>2.46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5.3255268999999998</v>
          </cell>
          <cell r="AW183">
            <v>2.46</v>
          </cell>
          <cell r="AX183">
            <v>0</v>
          </cell>
          <cell r="AY183">
            <v>0</v>
          </cell>
          <cell r="AZ183">
            <v>0</v>
          </cell>
        </row>
        <row r="184">
          <cell r="C184" t="str">
            <v>J_5703/18</v>
          </cell>
          <cell r="D184">
            <v>4.0805600000000002</v>
          </cell>
          <cell r="F184">
            <v>4.0805600000000002</v>
          </cell>
          <cell r="G184">
            <v>0.8</v>
          </cell>
          <cell r="I184">
            <v>0</v>
          </cell>
          <cell r="AH184">
            <v>4.0805600000000002</v>
          </cell>
          <cell r="AI184">
            <v>0.8</v>
          </cell>
          <cell r="AK184">
            <v>0</v>
          </cell>
          <cell r="AO184">
            <v>3.8069566899999998</v>
          </cell>
          <cell r="AP184">
            <v>0.8</v>
          </cell>
          <cell r="AR184">
            <v>0</v>
          </cell>
          <cell r="AV184">
            <v>3.8069566899999998</v>
          </cell>
          <cell r="AW184">
            <v>0.8</v>
          </cell>
          <cell r="AY184">
            <v>0</v>
          </cell>
        </row>
        <row r="185">
          <cell r="C185" t="str">
            <v>J_5549/18</v>
          </cell>
          <cell r="D185">
            <v>6.6275000000000004</v>
          </cell>
          <cell r="F185">
            <v>6.6275000000000004</v>
          </cell>
          <cell r="G185">
            <v>0</v>
          </cell>
          <cell r="I185">
            <v>0</v>
          </cell>
          <cell r="AH185">
            <v>6.6275000000000004</v>
          </cell>
          <cell r="AI185">
            <v>0</v>
          </cell>
          <cell r="AK185">
            <v>0</v>
          </cell>
          <cell r="AO185">
            <v>0</v>
          </cell>
          <cell r="AP185">
            <v>0</v>
          </cell>
          <cell r="AR185">
            <v>0</v>
          </cell>
          <cell r="AV185">
            <v>0</v>
          </cell>
          <cell r="AW185">
            <v>0</v>
          </cell>
          <cell r="AY185">
            <v>0</v>
          </cell>
        </row>
        <row r="186">
          <cell r="C186" t="str">
            <v>J_5810/19</v>
          </cell>
          <cell r="D186">
            <v>4.05966</v>
          </cell>
          <cell r="F186">
            <v>4.05966</v>
          </cell>
          <cell r="G186">
            <v>0.8</v>
          </cell>
          <cell r="I186">
            <v>0</v>
          </cell>
          <cell r="AH186">
            <v>4.05966</v>
          </cell>
          <cell r="AI186">
            <v>0.8</v>
          </cell>
          <cell r="AK186">
            <v>0</v>
          </cell>
          <cell r="AO186">
            <v>0</v>
          </cell>
          <cell r="AP186">
            <v>0</v>
          </cell>
          <cell r="AR186">
            <v>0</v>
          </cell>
          <cell r="AV186">
            <v>0</v>
          </cell>
          <cell r="AW186">
            <v>0</v>
          </cell>
          <cell r="AY186">
            <v>0</v>
          </cell>
        </row>
        <row r="187">
          <cell r="C187" t="str">
            <v>I_5257/18</v>
          </cell>
          <cell r="D187">
            <v>16.96996</v>
          </cell>
          <cell r="F187">
            <v>0</v>
          </cell>
          <cell r="G187">
            <v>0</v>
          </cell>
          <cell r="I187">
            <v>0</v>
          </cell>
          <cell r="AH187">
            <v>0</v>
          </cell>
          <cell r="AI187">
            <v>0</v>
          </cell>
          <cell r="AK187">
            <v>0</v>
          </cell>
          <cell r="AO187">
            <v>0</v>
          </cell>
          <cell r="AP187">
            <v>0</v>
          </cell>
          <cell r="AR187">
            <v>0</v>
          </cell>
          <cell r="AV187">
            <v>0</v>
          </cell>
          <cell r="AW187">
            <v>0</v>
          </cell>
          <cell r="AY187">
            <v>0</v>
          </cell>
        </row>
        <row r="188">
          <cell r="C188" t="str">
            <v>I_5315/18</v>
          </cell>
          <cell r="D188">
            <v>3.18709</v>
          </cell>
          <cell r="F188">
            <v>3.18709</v>
          </cell>
          <cell r="G188">
            <v>1.26</v>
          </cell>
          <cell r="I188">
            <v>0</v>
          </cell>
          <cell r="AH188">
            <v>3.18709</v>
          </cell>
          <cell r="AI188">
            <v>1.26</v>
          </cell>
          <cell r="AK188">
            <v>0</v>
          </cell>
          <cell r="AO188">
            <v>0</v>
          </cell>
          <cell r="AP188">
            <v>0</v>
          </cell>
          <cell r="AR188">
            <v>0</v>
          </cell>
          <cell r="AV188">
            <v>0</v>
          </cell>
          <cell r="AW188">
            <v>0</v>
          </cell>
          <cell r="AY188">
            <v>0</v>
          </cell>
        </row>
        <row r="189">
          <cell r="C189" t="str">
            <v>I_5338/18</v>
          </cell>
          <cell r="D189">
            <v>2.2518500000000001</v>
          </cell>
          <cell r="F189">
            <v>2.2518499999999997</v>
          </cell>
          <cell r="G189">
            <v>1.26</v>
          </cell>
          <cell r="I189">
            <v>0</v>
          </cell>
          <cell r="AH189">
            <v>2.2518499999999997</v>
          </cell>
          <cell r="AI189">
            <v>1.26</v>
          </cell>
          <cell r="AK189">
            <v>0</v>
          </cell>
          <cell r="AO189">
            <v>1.19411829</v>
          </cell>
          <cell r="AP189">
            <v>1.26</v>
          </cell>
          <cell r="AR189">
            <v>0</v>
          </cell>
          <cell r="AV189">
            <v>1.19411829</v>
          </cell>
          <cell r="AW189">
            <v>1.26</v>
          </cell>
          <cell r="AY189">
            <v>0</v>
          </cell>
        </row>
        <row r="190">
          <cell r="C190" t="str">
            <v>J_6066/19</v>
          </cell>
          <cell r="D190">
            <v>0.85930999999999991</v>
          </cell>
          <cell r="F190">
            <v>0.8593099999999998</v>
          </cell>
          <cell r="G190">
            <v>0.4</v>
          </cell>
          <cell r="I190">
            <v>0</v>
          </cell>
          <cell r="AH190">
            <v>0.8593099999999998</v>
          </cell>
          <cell r="AI190">
            <v>0.4</v>
          </cell>
          <cell r="AK190">
            <v>0</v>
          </cell>
          <cell r="AO190">
            <v>0.32445191999999995</v>
          </cell>
          <cell r="AP190">
            <v>0.4</v>
          </cell>
          <cell r="AR190">
            <v>0</v>
          </cell>
          <cell r="AV190">
            <v>0.32445191999999995</v>
          </cell>
          <cell r="AW190">
            <v>0.4</v>
          </cell>
          <cell r="AY190">
            <v>0</v>
          </cell>
        </row>
        <row r="191">
          <cell r="C191" t="str">
            <v>I_4276/17</v>
          </cell>
          <cell r="D191">
            <v>2.4514099999999996</v>
          </cell>
          <cell r="F191">
            <v>2.4514100000000001</v>
          </cell>
          <cell r="G191">
            <v>0</v>
          </cell>
          <cell r="I191">
            <v>0.8</v>
          </cell>
          <cell r="AH191">
            <v>2.4514100000000001</v>
          </cell>
          <cell r="AI191">
            <v>0</v>
          </cell>
          <cell r="AK191">
            <v>0.8</v>
          </cell>
          <cell r="AO191">
            <v>0</v>
          </cell>
          <cell r="AP191">
            <v>0</v>
          </cell>
          <cell r="AR191">
            <v>0</v>
          </cell>
          <cell r="AV191">
            <v>0</v>
          </cell>
          <cell r="AW191">
            <v>0</v>
          </cell>
          <cell r="AY191">
            <v>0</v>
          </cell>
        </row>
        <row r="192">
          <cell r="C192" t="str">
            <v>I_4277/17</v>
          </cell>
          <cell r="D192">
            <v>2.1667199999999998</v>
          </cell>
          <cell r="F192">
            <v>2.1667199999999998</v>
          </cell>
          <cell r="G192">
            <v>0</v>
          </cell>
          <cell r="I192">
            <v>0.8</v>
          </cell>
          <cell r="AH192">
            <v>2.1667199999999998</v>
          </cell>
          <cell r="AI192">
            <v>0</v>
          </cell>
          <cell r="AK192">
            <v>0.8</v>
          </cell>
          <cell r="AO192">
            <v>0</v>
          </cell>
          <cell r="AP192">
            <v>0</v>
          </cell>
          <cell r="AR192">
            <v>0</v>
          </cell>
          <cell r="AV192">
            <v>0</v>
          </cell>
          <cell r="AW192">
            <v>0</v>
          </cell>
          <cell r="AY192">
            <v>0</v>
          </cell>
        </row>
        <row r="193">
          <cell r="C193" t="str">
            <v>I_4295/18</v>
          </cell>
          <cell r="D193">
            <v>13.979179999999999</v>
          </cell>
          <cell r="F193">
            <v>13.979180000000001</v>
          </cell>
          <cell r="G193">
            <v>1.26</v>
          </cell>
          <cell r="I193">
            <v>0.47699999999999998</v>
          </cell>
          <cell r="AH193">
            <v>13.979180000000001</v>
          </cell>
          <cell r="AI193">
            <v>1.26</v>
          </cell>
          <cell r="AK193">
            <v>0.47699999999999998</v>
          </cell>
          <cell r="AO193">
            <v>0</v>
          </cell>
          <cell r="AP193">
            <v>0</v>
          </cell>
          <cell r="AR193">
            <v>0</v>
          </cell>
          <cell r="AV193">
            <v>0</v>
          </cell>
          <cell r="AW193">
            <v>0</v>
          </cell>
          <cell r="AY193">
            <v>0</v>
          </cell>
        </row>
        <row r="194">
          <cell r="C194" t="str">
            <v>I_1839/15</v>
          </cell>
          <cell r="D194">
            <v>5.3222200000000006</v>
          </cell>
          <cell r="F194">
            <v>5.3222199999999997</v>
          </cell>
          <cell r="G194">
            <v>0</v>
          </cell>
          <cell r="I194">
            <v>0</v>
          </cell>
          <cell r="AH194">
            <v>5.3222199999999997</v>
          </cell>
          <cell r="AI194">
            <v>0</v>
          </cell>
          <cell r="AK194">
            <v>0</v>
          </cell>
          <cell r="AO194">
            <v>0</v>
          </cell>
          <cell r="AP194">
            <v>0</v>
          </cell>
          <cell r="AR194">
            <v>0</v>
          </cell>
          <cell r="AV194">
            <v>0</v>
          </cell>
          <cell r="AW194">
            <v>0</v>
          </cell>
          <cell r="AY194">
            <v>0</v>
          </cell>
        </row>
        <row r="195">
          <cell r="C195" t="str">
            <v>J_5884/19</v>
          </cell>
          <cell r="D195">
            <v>0.48705999999999999</v>
          </cell>
          <cell r="F195">
            <v>0.48705999999999999</v>
          </cell>
          <cell r="G195">
            <v>0.4</v>
          </cell>
          <cell r="I195">
            <v>0</v>
          </cell>
          <cell r="AH195">
            <v>0.48705999999999999</v>
          </cell>
          <cell r="AI195">
            <v>0.4</v>
          </cell>
          <cell r="AK195">
            <v>0</v>
          </cell>
          <cell r="AO195">
            <v>0</v>
          </cell>
          <cell r="AP195">
            <v>0</v>
          </cell>
          <cell r="AR195">
            <v>0</v>
          </cell>
          <cell r="AV195">
            <v>0</v>
          </cell>
          <cell r="AW195">
            <v>0</v>
          </cell>
          <cell r="AY195">
            <v>0</v>
          </cell>
        </row>
        <row r="196">
          <cell r="C196" t="str">
            <v>J_6184/19</v>
          </cell>
          <cell r="D196">
            <v>0</v>
          </cell>
          <cell r="F196">
            <v>0</v>
          </cell>
          <cell r="G196">
            <v>0</v>
          </cell>
          <cell r="I196">
            <v>0</v>
          </cell>
          <cell r="AO196">
            <v>0</v>
          </cell>
          <cell r="AP196">
            <v>0</v>
          </cell>
          <cell r="AR196">
            <v>0</v>
          </cell>
          <cell r="AV196">
            <v>0</v>
          </cell>
        </row>
        <row r="197">
          <cell r="D197">
            <v>4.4581499999999998</v>
          </cell>
          <cell r="E197">
            <v>0</v>
          </cell>
          <cell r="F197">
            <v>4.4581499999999998</v>
          </cell>
          <cell r="G197">
            <v>0.4</v>
          </cell>
          <cell r="H197">
            <v>0</v>
          </cell>
          <cell r="I197">
            <v>0.66999999999999993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4.4581499999999998</v>
          </cell>
          <cell r="AI197">
            <v>0.4</v>
          </cell>
          <cell r="AJ197">
            <v>0</v>
          </cell>
          <cell r="AK197">
            <v>0.66999999999999993</v>
          </cell>
          <cell r="AL197">
            <v>0</v>
          </cell>
          <cell r="AM197">
            <v>0</v>
          </cell>
          <cell r="AN197">
            <v>0</v>
          </cell>
          <cell r="AO197">
            <v>2.3127650199999996</v>
          </cell>
          <cell r="AP197">
            <v>0.4</v>
          </cell>
          <cell r="AQ197">
            <v>0</v>
          </cell>
          <cell r="AR197">
            <v>0.184</v>
          </cell>
          <cell r="AS197">
            <v>0</v>
          </cell>
          <cell r="AT197">
            <v>0</v>
          </cell>
          <cell r="AU197">
            <v>0</v>
          </cell>
          <cell r="AV197">
            <v>2.3127650199999996</v>
          </cell>
          <cell r="AW197">
            <v>0.4</v>
          </cell>
          <cell r="AX197">
            <v>0</v>
          </cell>
          <cell r="AY197">
            <v>0.184</v>
          </cell>
          <cell r="AZ197">
            <v>0</v>
          </cell>
        </row>
        <row r="198">
          <cell r="C198" t="str">
            <v>I_3941/17</v>
          </cell>
          <cell r="D198">
            <v>1.3230299999999999</v>
          </cell>
          <cell r="F198">
            <v>1.3230300000000002</v>
          </cell>
          <cell r="G198">
            <v>0</v>
          </cell>
          <cell r="I198">
            <v>0.2</v>
          </cell>
          <cell r="AH198">
            <v>1.3230300000000002</v>
          </cell>
          <cell r="AI198">
            <v>0</v>
          </cell>
          <cell r="AK198">
            <v>0.2</v>
          </cell>
          <cell r="AO198">
            <v>1.8856596599999997</v>
          </cell>
          <cell r="AP198">
            <v>0</v>
          </cell>
          <cell r="AR198">
            <v>0.184</v>
          </cell>
          <cell r="AV198">
            <v>1.8856596599999997</v>
          </cell>
          <cell r="AW198">
            <v>0</v>
          </cell>
          <cell r="AY198">
            <v>0.184</v>
          </cell>
        </row>
        <row r="199">
          <cell r="C199" t="str">
            <v>I_2418/15</v>
          </cell>
          <cell r="D199">
            <v>2.2758099999999999</v>
          </cell>
          <cell r="F199">
            <v>2.2758099999999999</v>
          </cell>
          <cell r="G199">
            <v>0</v>
          </cell>
          <cell r="I199">
            <v>0.47</v>
          </cell>
          <cell r="AH199">
            <v>2.2758099999999999</v>
          </cell>
          <cell r="AI199">
            <v>0</v>
          </cell>
          <cell r="AK199">
            <v>0.47</v>
          </cell>
          <cell r="AO199">
            <v>0</v>
          </cell>
          <cell r="AP199">
            <v>0</v>
          </cell>
          <cell r="AR199">
            <v>0</v>
          </cell>
          <cell r="AV199">
            <v>0</v>
          </cell>
          <cell r="AW199">
            <v>0</v>
          </cell>
          <cell r="AY199">
            <v>0</v>
          </cell>
        </row>
        <row r="200">
          <cell r="C200" t="str">
            <v>J_5905/19</v>
          </cell>
          <cell r="D200">
            <v>0.85930999999999991</v>
          </cell>
          <cell r="F200">
            <v>0.8593099999999998</v>
          </cell>
          <cell r="G200">
            <v>0.4</v>
          </cell>
          <cell r="I200">
            <v>0</v>
          </cell>
          <cell r="AH200">
            <v>0.8593099999999998</v>
          </cell>
          <cell r="AI200">
            <v>0.4</v>
          </cell>
          <cell r="AK200">
            <v>0</v>
          </cell>
          <cell r="AO200">
            <v>0.42710535999999999</v>
          </cell>
          <cell r="AP200">
            <v>0.4</v>
          </cell>
          <cell r="AR200">
            <v>0</v>
          </cell>
          <cell r="AV200">
            <v>0.42710535999999999</v>
          </cell>
          <cell r="AW200">
            <v>0.4</v>
          </cell>
          <cell r="AY200">
            <v>0</v>
          </cell>
        </row>
        <row r="201">
          <cell r="D201">
            <v>3.1542699999999999</v>
          </cell>
          <cell r="E201">
            <v>0</v>
          </cell>
          <cell r="F201">
            <v>3.1542699999999999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3.1542699999999999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3.1864868099999999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3.1864868099999999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</row>
        <row r="202">
          <cell r="C202" t="str">
            <v>I_5425/18</v>
          </cell>
          <cell r="D202">
            <v>3.1542699999999999</v>
          </cell>
          <cell r="F202">
            <v>3.1542699999999999</v>
          </cell>
          <cell r="G202">
            <v>0</v>
          </cell>
          <cell r="I202">
            <v>0</v>
          </cell>
          <cell r="AH202">
            <v>3.1542699999999999</v>
          </cell>
          <cell r="AI202">
            <v>0</v>
          </cell>
          <cell r="AK202">
            <v>0</v>
          </cell>
          <cell r="AO202">
            <v>3.1864868099999999</v>
          </cell>
          <cell r="AP202">
            <v>0</v>
          </cell>
          <cell r="AR202">
            <v>0</v>
          </cell>
          <cell r="AV202">
            <v>3.1864868099999999</v>
          </cell>
          <cell r="AW202">
            <v>0</v>
          </cell>
          <cell r="AY202">
            <v>0</v>
          </cell>
        </row>
        <row r="203">
          <cell r="D203">
            <v>38.227240000000002</v>
          </cell>
          <cell r="E203">
            <v>0</v>
          </cell>
          <cell r="F203">
            <v>6.7242999999999995</v>
          </cell>
          <cell r="G203">
            <v>0.8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6.7242999999999995</v>
          </cell>
          <cell r="AI203">
            <v>0.8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</row>
        <row r="204">
          <cell r="C204" t="str">
            <v>I_5363/18</v>
          </cell>
          <cell r="D204">
            <v>31.502939999999999</v>
          </cell>
          <cell r="F204">
            <v>0</v>
          </cell>
          <cell r="G204">
            <v>0</v>
          </cell>
          <cell r="I204">
            <v>0</v>
          </cell>
          <cell r="AH204">
            <v>0</v>
          </cell>
          <cell r="AI204">
            <v>0</v>
          </cell>
          <cell r="AK204">
            <v>0</v>
          </cell>
          <cell r="AO204">
            <v>0</v>
          </cell>
          <cell r="AP204">
            <v>0</v>
          </cell>
          <cell r="AR204">
            <v>0</v>
          </cell>
          <cell r="AV204">
            <v>0</v>
          </cell>
          <cell r="AW204">
            <v>0</v>
          </cell>
          <cell r="AY204">
            <v>0</v>
          </cell>
        </row>
        <row r="205">
          <cell r="C205" t="str">
            <v>I_5308/18</v>
          </cell>
          <cell r="D205">
            <v>3.6923499999999998</v>
          </cell>
          <cell r="F205">
            <v>3.6923499999999998</v>
          </cell>
          <cell r="G205">
            <v>0.8</v>
          </cell>
          <cell r="I205">
            <v>0</v>
          </cell>
          <cell r="AH205">
            <v>3.6923499999999998</v>
          </cell>
          <cell r="AI205">
            <v>0.8</v>
          </cell>
          <cell r="AK205">
            <v>0</v>
          </cell>
          <cell r="AO205">
            <v>0</v>
          </cell>
          <cell r="AP205">
            <v>0</v>
          </cell>
          <cell r="AR205">
            <v>0</v>
          </cell>
          <cell r="AV205">
            <v>0</v>
          </cell>
          <cell r="AW205">
            <v>0</v>
          </cell>
          <cell r="AY205">
            <v>0</v>
          </cell>
        </row>
        <row r="206">
          <cell r="C206" t="str">
            <v>G_2132/15</v>
          </cell>
          <cell r="D206">
            <v>3.0319499999999997</v>
          </cell>
          <cell r="F206">
            <v>3.0319500000000001</v>
          </cell>
          <cell r="G206">
            <v>0</v>
          </cell>
          <cell r="I206">
            <v>0</v>
          </cell>
          <cell r="AH206">
            <v>3.0319500000000001</v>
          </cell>
          <cell r="AI206">
            <v>0</v>
          </cell>
          <cell r="AK206">
            <v>0</v>
          </cell>
          <cell r="AO206">
            <v>0</v>
          </cell>
          <cell r="AP206">
            <v>0</v>
          </cell>
          <cell r="AR206">
            <v>0</v>
          </cell>
          <cell r="AV206">
            <v>0</v>
          </cell>
          <cell r="AW206">
            <v>0</v>
          </cell>
          <cell r="AY206">
            <v>0</v>
          </cell>
        </row>
        <row r="207">
          <cell r="D207">
            <v>30.125520000000002</v>
          </cell>
          <cell r="E207">
            <v>0</v>
          </cell>
          <cell r="F207">
            <v>24.075890000000001</v>
          </cell>
          <cell r="G207">
            <v>0</v>
          </cell>
          <cell r="H207">
            <v>0</v>
          </cell>
          <cell r="I207">
            <v>0.14000000000000001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24.075890000000001</v>
          </cell>
          <cell r="AI207">
            <v>0</v>
          </cell>
          <cell r="AJ207">
            <v>0</v>
          </cell>
          <cell r="AK207">
            <v>0.14000000000000001</v>
          </cell>
          <cell r="AL207">
            <v>0</v>
          </cell>
          <cell r="AM207">
            <v>0</v>
          </cell>
          <cell r="AN207">
            <v>0</v>
          </cell>
          <cell r="AO207">
            <v>0.16800607000000001</v>
          </cell>
          <cell r="AP207">
            <v>0</v>
          </cell>
          <cell r="AQ207">
            <v>0</v>
          </cell>
          <cell r="AR207">
            <v>0.14199999999999999</v>
          </cell>
          <cell r="AS207">
            <v>0</v>
          </cell>
          <cell r="AT207">
            <v>0</v>
          </cell>
          <cell r="AU207">
            <v>0</v>
          </cell>
          <cell r="AV207">
            <v>0.16800607000000001</v>
          </cell>
          <cell r="AW207">
            <v>0</v>
          </cell>
          <cell r="AX207">
            <v>0</v>
          </cell>
          <cell r="AY207">
            <v>0.14199999999999999</v>
          </cell>
          <cell r="AZ207">
            <v>0</v>
          </cell>
        </row>
        <row r="208">
          <cell r="C208" t="str">
            <v>I_4455/17</v>
          </cell>
          <cell r="D208">
            <v>23.892749999999999</v>
          </cell>
          <cell r="F208">
            <v>23.892749999999999</v>
          </cell>
          <cell r="G208">
            <v>0</v>
          </cell>
          <cell r="I208">
            <v>0</v>
          </cell>
          <cell r="AH208">
            <v>23.892749999999999</v>
          </cell>
          <cell r="AI208">
            <v>0</v>
          </cell>
          <cell r="AK208">
            <v>0</v>
          </cell>
          <cell r="AO208">
            <v>0</v>
          </cell>
          <cell r="AP208">
            <v>0</v>
          </cell>
          <cell r="AR208">
            <v>0</v>
          </cell>
          <cell r="AV208">
            <v>0</v>
          </cell>
          <cell r="AW208">
            <v>0</v>
          </cell>
          <cell r="AY208">
            <v>0</v>
          </cell>
        </row>
        <row r="209">
          <cell r="C209" t="str">
            <v>J_5237/18</v>
          </cell>
          <cell r="D209">
            <v>6.0496300000000005</v>
          </cell>
          <cell r="F209">
            <v>0</v>
          </cell>
          <cell r="G209">
            <v>0</v>
          </cell>
          <cell r="I209">
            <v>0</v>
          </cell>
          <cell r="AH209">
            <v>0</v>
          </cell>
          <cell r="AI209">
            <v>0</v>
          </cell>
          <cell r="AK209">
            <v>0</v>
          </cell>
          <cell r="AO209">
            <v>0</v>
          </cell>
          <cell r="AP209">
            <v>0</v>
          </cell>
          <cell r="AR209">
            <v>0</v>
          </cell>
          <cell r="AV209">
            <v>0</v>
          </cell>
          <cell r="AW209">
            <v>0</v>
          </cell>
          <cell r="AY209">
            <v>0</v>
          </cell>
        </row>
        <row r="210">
          <cell r="C210" t="str">
            <v>J_ОД-45/19</v>
          </cell>
          <cell r="D210">
            <v>0.18314</v>
          </cell>
          <cell r="F210">
            <v>0.18313999999999997</v>
          </cell>
          <cell r="G210">
            <v>0</v>
          </cell>
          <cell r="I210">
            <v>0.14000000000000001</v>
          </cell>
          <cell r="AH210">
            <v>0.18313999999999997</v>
          </cell>
          <cell r="AI210">
            <v>0</v>
          </cell>
          <cell r="AK210">
            <v>0.14000000000000001</v>
          </cell>
          <cell r="AO210">
            <v>0.16800607000000001</v>
          </cell>
          <cell r="AP210">
            <v>0</v>
          </cell>
          <cell r="AR210">
            <v>0.14199999999999999</v>
          </cell>
          <cell r="AV210">
            <v>0.16800607000000001</v>
          </cell>
          <cell r="AW210">
            <v>0</v>
          </cell>
          <cell r="AY210">
            <v>0.14199999999999999</v>
          </cell>
        </row>
        <row r="211">
          <cell r="D211">
            <v>136.10033000000001</v>
          </cell>
          <cell r="E211">
            <v>0</v>
          </cell>
          <cell r="F211">
            <v>66.491619999999998</v>
          </cell>
          <cell r="G211">
            <v>0.65</v>
          </cell>
          <cell r="H211">
            <v>0</v>
          </cell>
          <cell r="I211">
            <v>1.9100000000000001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66.491619999999998</v>
          </cell>
          <cell r="AI211">
            <v>0.65</v>
          </cell>
          <cell r="AJ211">
            <v>0</v>
          </cell>
          <cell r="AK211">
            <v>1.9100000000000001</v>
          </cell>
          <cell r="AL211">
            <v>0</v>
          </cell>
          <cell r="AM211">
            <v>0</v>
          </cell>
          <cell r="AN211">
            <v>0</v>
          </cell>
          <cell r="AO211">
            <v>0.29011243000000003</v>
          </cell>
          <cell r="AP211">
            <v>0.25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0.29011243000000003</v>
          </cell>
          <cell r="AW211">
            <v>0.25</v>
          </cell>
          <cell r="AX211">
            <v>0</v>
          </cell>
          <cell r="AY211">
            <v>0</v>
          </cell>
          <cell r="AZ211">
            <v>0</v>
          </cell>
        </row>
        <row r="212">
          <cell r="C212" t="str">
            <v>I_5181/18</v>
          </cell>
          <cell r="D212">
            <v>7.9393500000000001</v>
          </cell>
          <cell r="F212">
            <v>0</v>
          </cell>
          <cell r="G212">
            <v>0</v>
          </cell>
          <cell r="I212">
            <v>0</v>
          </cell>
          <cell r="AH212">
            <v>0</v>
          </cell>
          <cell r="AI212">
            <v>0</v>
          </cell>
          <cell r="AK212">
            <v>0</v>
          </cell>
          <cell r="AO212">
            <v>0</v>
          </cell>
          <cell r="AP212">
            <v>0</v>
          </cell>
          <cell r="AR212">
            <v>0</v>
          </cell>
          <cell r="AV212">
            <v>0</v>
          </cell>
          <cell r="AW212">
            <v>0</v>
          </cell>
          <cell r="AY212">
            <v>0</v>
          </cell>
        </row>
        <row r="213">
          <cell r="C213" t="str">
            <v>I_5182/18</v>
          </cell>
          <cell r="D213">
            <v>23.336569999999998</v>
          </cell>
          <cell r="F213">
            <v>0</v>
          </cell>
          <cell r="G213">
            <v>0</v>
          </cell>
          <cell r="I213">
            <v>0</v>
          </cell>
          <cell r="AH213">
            <v>0</v>
          </cell>
          <cell r="AI213">
            <v>0</v>
          </cell>
          <cell r="AK213">
            <v>0</v>
          </cell>
          <cell r="AO213">
            <v>0</v>
          </cell>
          <cell r="AP213">
            <v>0</v>
          </cell>
          <cell r="AR213">
            <v>0</v>
          </cell>
          <cell r="AV213">
            <v>0</v>
          </cell>
          <cell r="AW213">
            <v>0</v>
          </cell>
          <cell r="AY213">
            <v>0</v>
          </cell>
        </row>
        <row r="214">
          <cell r="C214" t="str">
            <v>I_5183/18</v>
          </cell>
          <cell r="D214">
            <v>9.7429699999999997</v>
          </cell>
          <cell r="F214">
            <v>9.7429699999999979</v>
          </cell>
          <cell r="G214">
            <v>0</v>
          </cell>
          <cell r="I214">
            <v>0</v>
          </cell>
          <cell r="AH214">
            <v>9.7429699999999979</v>
          </cell>
          <cell r="AI214">
            <v>0</v>
          </cell>
          <cell r="AK214">
            <v>0</v>
          </cell>
          <cell r="AO214">
            <v>0</v>
          </cell>
          <cell r="AP214">
            <v>0</v>
          </cell>
          <cell r="AR214">
            <v>0</v>
          </cell>
          <cell r="AV214">
            <v>0</v>
          </cell>
          <cell r="AW214">
            <v>0</v>
          </cell>
          <cell r="AY214">
            <v>0</v>
          </cell>
        </row>
        <row r="215">
          <cell r="C215" t="str">
            <v>I_5186/18</v>
          </cell>
          <cell r="D215">
            <v>40.012970000000003</v>
          </cell>
          <cell r="F215">
            <v>40.012970000000003</v>
          </cell>
          <cell r="G215">
            <v>0.4</v>
          </cell>
          <cell r="I215">
            <v>0</v>
          </cell>
          <cell r="AH215">
            <v>40.012970000000003</v>
          </cell>
          <cell r="AI215">
            <v>0.4</v>
          </cell>
          <cell r="AK215">
            <v>0</v>
          </cell>
          <cell r="AO215">
            <v>0</v>
          </cell>
          <cell r="AP215">
            <v>0</v>
          </cell>
          <cell r="AR215">
            <v>0</v>
          </cell>
          <cell r="AV215">
            <v>0</v>
          </cell>
          <cell r="AW215">
            <v>0</v>
          </cell>
          <cell r="AY215">
            <v>0</v>
          </cell>
        </row>
        <row r="216">
          <cell r="C216" t="str">
            <v>G_2583/15</v>
          </cell>
          <cell r="D216">
            <v>7.5640799999999997</v>
          </cell>
          <cell r="F216">
            <v>7.5640799999999997</v>
          </cell>
          <cell r="G216">
            <v>0</v>
          </cell>
          <cell r="I216">
            <v>0</v>
          </cell>
          <cell r="AH216">
            <v>7.5640799999999997</v>
          </cell>
          <cell r="AI216">
            <v>0</v>
          </cell>
          <cell r="AK216">
            <v>0</v>
          </cell>
          <cell r="AO216">
            <v>0</v>
          </cell>
          <cell r="AP216">
            <v>0</v>
          </cell>
          <cell r="AR216">
            <v>0</v>
          </cell>
          <cell r="AV216">
            <v>0</v>
          </cell>
          <cell r="AW216">
            <v>0</v>
          </cell>
          <cell r="AY216">
            <v>0</v>
          </cell>
        </row>
        <row r="217">
          <cell r="C217" t="str">
            <v>I_4598/18</v>
          </cell>
          <cell r="D217">
            <v>38.332790000000003</v>
          </cell>
          <cell r="F217">
            <v>0</v>
          </cell>
          <cell r="G217">
            <v>0</v>
          </cell>
          <cell r="I217">
            <v>0</v>
          </cell>
          <cell r="AH217">
            <v>0</v>
          </cell>
          <cell r="AI217">
            <v>0</v>
          </cell>
          <cell r="AK217">
            <v>0</v>
          </cell>
          <cell r="AO217">
            <v>0</v>
          </cell>
          <cell r="AP217">
            <v>0</v>
          </cell>
          <cell r="AR217">
            <v>0</v>
          </cell>
          <cell r="AV217">
            <v>0</v>
          </cell>
          <cell r="AW217">
            <v>0</v>
          </cell>
          <cell r="AY217">
            <v>0</v>
          </cell>
        </row>
        <row r="218">
          <cell r="C218" t="str">
            <v>J_5870/19</v>
          </cell>
          <cell r="D218">
            <v>0.39027000000000001</v>
          </cell>
          <cell r="F218">
            <v>0.39027000000000001</v>
          </cell>
          <cell r="G218">
            <v>0.25</v>
          </cell>
          <cell r="I218">
            <v>0</v>
          </cell>
          <cell r="AH218">
            <v>0.39027000000000001</v>
          </cell>
          <cell r="AI218">
            <v>0.25</v>
          </cell>
          <cell r="AK218">
            <v>0</v>
          </cell>
          <cell r="AO218">
            <v>0.29011243000000003</v>
          </cell>
          <cell r="AP218">
            <v>0.25</v>
          </cell>
          <cell r="AR218">
            <v>0</v>
          </cell>
          <cell r="AV218">
            <v>0.29011243000000003</v>
          </cell>
          <cell r="AW218">
            <v>0.25</v>
          </cell>
          <cell r="AY218">
            <v>0</v>
          </cell>
        </row>
        <row r="219">
          <cell r="C219" t="str">
            <v>J_5873/19</v>
          </cell>
          <cell r="D219">
            <v>0.71589999999999998</v>
          </cell>
          <cell r="F219">
            <v>0.71589999999999998</v>
          </cell>
          <cell r="G219">
            <v>0</v>
          </cell>
          <cell r="I219">
            <v>0.56000000000000005</v>
          </cell>
          <cell r="AH219">
            <v>0.71589999999999998</v>
          </cell>
          <cell r="AI219">
            <v>0</v>
          </cell>
          <cell r="AK219">
            <v>0.56000000000000005</v>
          </cell>
          <cell r="AO219">
            <v>0</v>
          </cell>
          <cell r="AP219">
            <v>0</v>
          </cell>
          <cell r="AR219">
            <v>0</v>
          </cell>
          <cell r="AV219">
            <v>0</v>
          </cell>
          <cell r="AW219">
            <v>0</v>
          </cell>
          <cell r="AY219">
            <v>0</v>
          </cell>
        </row>
        <row r="220">
          <cell r="C220" t="str">
            <v>J_5682/19</v>
          </cell>
          <cell r="D220">
            <v>6.2698999999999998</v>
          </cell>
          <cell r="F220">
            <v>6.2698999999999998</v>
          </cell>
          <cell r="G220">
            <v>0</v>
          </cell>
          <cell r="I220">
            <v>1.3</v>
          </cell>
          <cell r="AH220">
            <v>6.2698999999999998</v>
          </cell>
          <cell r="AI220">
            <v>0</v>
          </cell>
          <cell r="AK220">
            <v>1.3</v>
          </cell>
          <cell r="AO220">
            <v>0</v>
          </cell>
          <cell r="AP220">
            <v>0</v>
          </cell>
          <cell r="AR220">
            <v>0</v>
          </cell>
          <cell r="AV220">
            <v>0</v>
          </cell>
          <cell r="AW220">
            <v>0</v>
          </cell>
          <cell r="AY220">
            <v>0</v>
          </cell>
        </row>
        <row r="221">
          <cell r="C221" t="str">
            <v>J_6158/19</v>
          </cell>
          <cell r="D221">
            <v>1.7955300000000001</v>
          </cell>
          <cell r="F221">
            <v>1.7955300000000001</v>
          </cell>
          <cell r="G221">
            <v>0</v>
          </cell>
          <cell r="I221">
            <v>0.05</v>
          </cell>
          <cell r="AH221">
            <v>1.7955300000000001</v>
          </cell>
          <cell r="AI221">
            <v>0</v>
          </cell>
          <cell r="AK221">
            <v>0.05</v>
          </cell>
          <cell r="AO221">
            <v>0</v>
          </cell>
          <cell r="AP221">
            <v>0</v>
          </cell>
          <cell r="AR221">
            <v>0</v>
          </cell>
          <cell r="AV221">
            <v>0</v>
          </cell>
          <cell r="AW221">
            <v>0</v>
          </cell>
          <cell r="AY221">
            <v>0</v>
          </cell>
        </row>
        <row r="222">
          <cell r="D222">
            <v>1.5016799999999999</v>
          </cell>
          <cell r="E222">
            <v>0</v>
          </cell>
          <cell r="F222">
            <v>1.5016799999999999</v>
          </cell>
          <cell r="G222">
            <v>0.25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1.5016799999999999</v>
          </cell>
          <cell r="AI222">
            <v>0.25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0.29602908</v>
          </cell>
          <cell r="AP222">
            <v>0.25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0.29602908</v>
          </cell>
          <cell r="AW222">
            <v>0.25</v>
          </cell>
          <cell r="AX222">
            <v>0</v>
          </cell>
          <cell r="AY222">
            <v>0</v>
          </cell>
          <cell r="AZ222">
            <v>0</v>
          </cell>
        </row>
        <row r="223">
          <cell r="C223" t="str">
            <v>I_5327/18</v>
          </cell>
          <cell r="D223">
            <v>1.1114099999999998</v>
          </cell>
          <cell r="F223">
            <v>1.11141</v>
          </cell>
          <cell r="G223">
            <v>0</v>
          </cell>
          <cell r="I223">
            <v>0</v>
          </cell>
          <cell r="AH223">
            <v>1.11141</v>
          </cell>
          <cell r="AI223">
            <v>0</v>
          </cell>
          <cell r="AK223">
            <v>0</v>
          </cell>
          <cell r="AO223">
            <v>0</v>
          </cell>
          <cell r="AP223">
            <v>0</v>
          </cell>
          <cell r="AR223">
            <v>0</v>
          </cell>
          <cell r="AV223">
            <v>0</v>
          </cell>
          <cell r="AW223">
            <v>0</v>
          </cell>
          <cell r="AY223">
            <v>0</v>
          </cell>
        </row>
        <row r="224">
          <cell r="C224" t="str">
            <v>J_6089/19</v>
          </cell>
          <cell r="D224">
            <v>0.39027000000000001</v>
          </cell>
          <cell r="F224">
            <v>0.39027000000000001</v>
          </cell>
          <cell r="G224">
            <v>0.25</v>
          </cell>
          <cell r="I224">
            <v>0</v>
          </cell>
          <cell r="AH224">
            <v>0.39027000000000001</v>
          </cell>
          <cell r="AI224">
            <v>0.25</v>
          </cell>
          <cell r="AK224">
            <v>0</v>
          </cell>
          <cell r="AO224">
            <v>0.29602908</v>
          </cell>
          <cell r="AP224">
            <v>0.25</v>
          </cell>
          <cell r="AR224">
            <v>0</v>
          </cell>
          <cell r="AV224">
            <v>0.29602908</v>
          </cell>
          <cell r="AW224">
            <v>0.25</v>
          </cell>
          <cell r="AY224">
            <v>0</v>
          </cell>
        </row>
        <row r="225">
          <cell r="C225" t="str">
            <v>J_6242/19</v>
          </cell>
          <cell r="D225">
            <v>0</v>
          </cell>
          <cell r="F225">
            <v>0</v>
          </cell>
          <cell r="G225">
            <v>0</v>
          </cell>
          <cell r="I225">
            <v>0</v>
          </cell>
          <cell r="AO225">
            <v>0</v>
          </cell>
          <cell r="AP225">
            <v>0</v>
          </cell>
          <cell r="AR225">
            <v>0</v>
          </cell>
          <cell r="AV225">
            <v>0</v>
          </cell>
        </row>
        <row r="226">
          <cell r="D226">
            <v>8.62514</v>
          </cell>
          <cell r="E226">
            <v>0</v>
          </cell>
          <cell r="F226">
            <v>8.62514</v>
          </cell>
          <cell r="G226">
            <v>1.26</v>
          </cell>
          <cell r="H226">
            <v>0</v>
          </cell>
          <cell r="I226">
            <v>2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8.62514</v>
          </cell>
          <cell r="AI226">
            <v>1.26</v>
          </cell>
          <cell r="AJ226">
            <v>0</v>
          </cell>
          <cell r="AK226">
            <v>2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</row>
        <row r="227">
          <cell r="C227" t="str">
            <v>J_5585/18</v>
          </cell>
          <cell r="D227">
            <v>2.4633000000000003</v>
          </cell>
          <cell r="F227">
            <v>2.4633000000000003</v>
          </cell>
          <cell r="G227">
            <v>0</v>
          </cell>
          <cell r="I227">
            <v>0.6</v>
          </cell>
          <cell r="AH227">
            <v>2.4633000000000003</v>
          </cell>
          <cell r="AI227">
            <v>0</v>
          </cell>
          <cell r="AK227">
            <v>0.6</v>
          </cell>
          <cell r="AO227">
            <v>0</v>
          </cell>
          <cell r="AP227">
            <v>0</v>
          </cell>
          <cell r="AR227">
            <v>0</v>
          </cell>
          <cell r="AV227">
            <v>0</v>
          </cell>
          <cell r="AW227">
            <v>0</v>
          </cell>
          <cell r="AY227">
            <v>0</v>
          </cell>
        </row>
        <row r="228">
          <cell r="C228" t="str">
            <v>I_5060/18</v>
          </cell>
          <cell r="D228">
            <v>2.24058</v>
          </cell>
          <cell r="F228">
            <v>2.24058</v>
          </cell>
          <cell r="G228">
            <v>0</v>
          </cell>
          <cell r="I228">
            <v>0.8</v>
          </cell>
          <cell r="AH228">
            <v>2.24058</v>
          </cell>
          <cell r="AI228">
            <v>0</v>
          </cell>
          <cell r="AK228">
            <v>0.8</v>
          </cell>
          <cell r="AO228">
            <v>0</v>
          </cell>
          <cell r="AP228">
            <v>0</v>
          </cell>
          <cell r="AR228">
            <v>0</v>
          </cell>
          <cell r="AV228">
            <v>0</v>
          </cell>
          <cell r="AW228">
            <v>0</v>
          </cell>
          <cell r="AY228">
            <v>0</v>
          </cell>
        </row>
        <row r="229">
          <cell r="C229" t="str">
            <v>I_5061/18</v>
          </cell>
          <cell r="D229">
            <v>1.6539000000000001</v>
          </cell>
          <cell r="F229">
            <v>1.6539000000000001</v>
          </cell>
          <cell r="G229">
            <v>0</v>
          </cell>
          <cell r="I229">
            <v>0.6</v>
          </cell>
          <cell r="AH229">
            <v>1.6539000000000001</v>
          </cell>
          <cell r="AI229">
            <v>0</v>
          </cell>
          <cell r="AK229">
            <v>0.6</v>
          </cell>
          <cell r="AO229">
            <v>0</v>
          </cell>
          <cell r="AP229">
            <v>0</v>
          </cell>
          <cell r="AR229">
            <v>0</v>
          </cell>
          <cell r="AV229">
            <v>0</v>
          </cell>
          <cell r="AW229">
            <v>0</v>
          </cell>
          <cell r="AY229">
            <v>0</v>
          </cell>
        </row>
        <row r="230">
          <cell r="C230" t="str">
            <v>I_5309/18</v>
          </cell>
          <cell r="D230">
            <v>2.26736</v>
          </cell>
          <cell r="F230">
            <v>2.26736</v>
          </cell>
          <cell r="G230">
            <v>1.26</v>
          </cell>
          <cell r="I230">
            <v>0</v>
          </cell>
          <cell r="AH230">
            <v>2.26736</v>
          </cell>
          <cell r="AI230">
            <v>1.26</v>
          </cell>
          <cell r="AK230">
            <v>0</v>
          </cell>
          <cell r="AO230">
            <v>0</v>
          </cell>
          <cell r="AP230">
            <v>0</v>
          </cell>
          <cell r="AR230">
            <v>0</v>
          </cell>
          <cell r="AV230">
            <v>0</v>
          </cell>
          <cell r="AW230">
            <v>0</v>
          </cell>
          <cell r="AY230">
            <v>0</v>
          </cell>
        </row>
        <row r="231">
          <cell r="D231">
            <v>92.191379999999995</v>
          </cell>
          <cell r="E231">
            <v>0</v>
          </cell>
          <cell r="F231">
            <v>38.390709999999999</v>
          </cell>
          <cell r="G231">
            <v>1.26</v>
          </cell>
          <cell r="H231">
            <v>0</v>
          </cell>
          <cell r="I231">
            <v>3.21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38.390709999999999</v>
          </cell>
          <cell r="AI231">
            <v>1.26</v>
          </cell>
          <cell r="AJ231">
            <v>0</v>
          </cell>
          <cell r="AK231">
            <v>3.21</v>
          </cell>
          <cell r="AL231">
            <v>0</v>
          </cell>
          <cell r="AM231">
            <v>0</v>
          </cell>
          <cell r="AN231">
            <v>0</v>
          </cell>
          <cell r="AO231">
            <v>0.84707471000000001</v>
          </cell>
          <cell r="AP231">
            <v>0.63</v>
          </cell>
          <cell r="AQ231">
            <v>0</v>
          </cell>
          <cell r="AR231">
            <v>0.46400000000000002</v>
          </cell>
          <cell r="AS231">
            <v>0</v>
          </cell>
          <cell r="AT231">
            <v>0</v>
          </cell>
          <cell r="AU231">
            <v>0</v>
          </cell>
          <cell r="AV231">
            <v>0.84707471000000001</v>
          </cell>
          <cell r="AW231">
            <v>0.63</v>
          </cell>
          <cell r="AX231">
            <v>0</v>
          </cell>
          <cell r="AY231">
            <v>0.46400000000000002</v>
          </cell>
          <cell r="AZ231">
            <v>0</v>
          </cell>
        </row>
        <row r="232">
          <cell r="C232" t="str">
            <v>J_5874/19</v>
          </cell>
          <cell r="D232">
            <v>0.64124999999999999</v>
          </cell>
          <cell r="F232">
            <v>0.64124999999999999</v>
          </cell>
          <cell r="G232">
            <v>0.63</v>
          </cell>
          <cell r="I232">
            <v>0</v>
          </cell>
          <cell r="AH232">
            <v>0.64124999999999999</v>
          </cell>
          <cell r="AI232">
            <v>0.63</v>
          </cell>
          <cell r="AK232">
            <v>0</v>
          </cell>
          <cell r="AO232">
            <v>0</v>
          </cell>
          <cell r="AP232">
            <v>0</v>
          </cell>
          <cell r="AR232">
            <v>0</v>
          </cell>
          <cell r="AV232">
            <v>0</v>
          </cell>
          <cell r="AW232">
            <v>0</v>
          </cell>
          <cell r="AY232">
            <v>0</v>
          </cell>
        </row>
        <row r="233">
          <cell r="C233" t="str">
            <v>J_5772/19</v>
          </cell>
          <cell r="D233">
            <v>53.800669999999997</v>
          </cell>
          <cell r="F233">
            <v>0</v>
          </cell>
          <cell r="G233">
            <v>0</v>
          </cell>
          <cell r="I233">
            <v>0</v>
          </cell>
          <cell r="AH233">
            <v>0</v>
          </cell>
          <cell r="AI233">
            <v>0</v>
          </cell>
          <cell r="AK233">
            <v>0</v>
          </cell>
          <cell r="AO233">
            <v>0</v>
          </cell>
          <cell r="AP233">
            <v>0</v>
          </cell>
          <cell r="AR233">
            <v>0</v>
          </cell>
          <cell r="AV233">
            <v>0</v>
          </cell>
          <cell r="AW233">
            <v>0</v>
          </cell>
          <cell r="AY233">
            <v>0</v>
          </cell>
        </row>
        <row r="234">
          <cell r="C234" t="str">
            <v>J_5685/19</v>
          </cell>
          <cell r="D234">
            <v>36.955910000000003</v>
          </cell>
          <cell r="F234">
            <v>36.955910000000003</v>
          </cell>
          <cell r="G234">
            <v>0</v>
          </cell>
          <cell r="I234">
            <v>3.1</v>
          </cell>
          <cell r="AH234">
            <v>36.955910000000003</v>
          </cell>
          <cell r="AI234">
            <v>0</v>
          </cell>
          <cell r="AK234">
            <v>3.1</v>
          </cell>
          <cell r="AO234">
            <v>0</v>
          </cell>
          <cell r="AP234">
            <v>0</v>
          </cell>
          <cell r="AR234">
            <v>0</v>
          </cell>
          <cell r="AV234">
            <v>0</v>
          </cell>
          <cell r="AW234">
            <v>0</v>
          </cell>
          <cell r="AY234">
            <v>0</v>
          </cell>
        </row>
        <row r="235">
          <cell r="C235" t="str">
            <v>J_6154/19</v>
          </cell>
          <cell r="D235">
            <v>0.64124999999999999</v>
          </cell>
          <cell r="F235">
            <v>0.64124999999999999</v>
          </cell>
          <cell r="G235">
            <v>0.63</v>
          </cell>
          <cell r="I235">
            <v>0</v>
          </cell>
          <cell r="AH235">
            <v>0.64124999999999999</v>
          </cell>
          <cell r="AI235">
            <v>0.63</v>
          </cell>
          <cell r="AK235">
            <v>0</v>
          </cell>
          <cell r="AO235">
            <v>0.64810405000000004</v>
          </cell>
          <cell r="AP235">
            <v>0.63</v>
          </cell>
          <cell r="AR235">
            <v>0</v>
          </cell>
          <cell r="AV235">
            <v>0.64810405000000004</v>
          </cell>
          <cell r="AW235">
            <v>0.63</v>
          </cell>
          <cell r="AY235">
            <v>0</v>
          </cell>
        </row>
        <row r="236">
          <cell r="C236" t="str">
            <v>J_6232/19</v>
          </cell>
          <cell r="D236">
            <v>0.15230000000000002</v>
          </cell>
          <cell r="F236">
            <v>0.15230000000000002</v>
          </cell>
          <cell r="G236">
            <v>0</v>
          </cell>
          <cell r="I236">
            <v>0.11</v>
          </cell>
          <cell r="AH236">
            <v>0.15230000000000002</v>
          </cell>
          <cell r="AI236">
            <v>0</v>
          </cell>
          <cell r="AK236">
            <v>0.11</v>
          </cell>
          <cell r="AO236">
            <v>3.4392129999999993E-2</v>
          </cell>
          <cell r="AP236">
            <v>0</v>
          </cell>
          <cell r="AR236">
            <v>0.108</v>
          </cell>
          <cell r="AV236">
            <v>3.4392129999999993E-2</v>
          </cell>
          <cell r="AW236">
            <v>0</v>
          </cell>
          <cell r="AY236">
            <v>0.108</v>
          </cell>
        </row>
        <row r="237">
          <cell r="C237" t="str">
            <v>J_6185/19</v>
          </cell>
          <cell r="D237">
            <v>0</v>
          </cell>
          <cell r="F237">
            <v>0</v>
          </cell>
          <cell r="G237">
            <v>0</v>
          </cell>
          <cell r="I237">
            <v>0</v>
          </cell>
          <cell r="AO237">
            <v>0.11540085999999999</v>
          </cell>
          <cell r="AP237">
            <v>0</v>
          </cell>
          <cell r="AR237">
            <v>0.224</v>
          </cell>
          <cell r="AV237">
            <v>0.11540085999999999</v>
          </cell>
          <cell r="AW237">
            <v>0</v>
          </cell>
          <cell r="AY237">
            <v>0.224</v>
          </cell>
        </row>
        <row r="238">
          <cell r="C238" t="str">
            <v>J_6255/19</v>
          </cell>
          <cell r="D238">
            <v>0</v>
          </cell>
          <cell r="F238">
            <v>0</v>
          </cell>
          <cell r="G238">
            <v>0</v>
          </cell>
          <cell r="I238">
            <v>0</v>
          </cell>
          <cell r="AO238">
            <v>4.917767E-2</v>
          </cell>
          <cell r="AP238">
            <v>0</v>
          </cell>
          <cell r="AR238">
            <v>0.13200000000000001</v>
          </cell>
          <cell r="AV238">
            <v>4.917767E-2</v>
          </cell>
          <cell r="AW238">
            <v>0</v>
          </cell>
          <cell r="AY238">
            <v>0.13200000000000001</v>
          </cell>
        </row>
        <row r="239">
          <cell r="D239">
            <v>54.982610000000001</v>
          </cell>
          <cell r="E239">
            <v>0</v>
          </cell>
          <cell r="F239">
            <v>1.2406800000000002</v>
          </cell>
          <cell r="G239">
            <v>0.4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1.2406800000000002</v>
          </cell>
          <cell r="AI239">
            <v>0.4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</row>
        <row r="240">
          <cell r="C240" t="str">
            <v>H_51П/12-02</v>
          </cell>
          <cell r="D240">
            <v>29.40992</v>
          </cell>
          <cell r="F240">
            <v>0</v>
          </cell>
          <cell r="G240">
            <v>0</v>
          </cell>
          <cell r="I240">
            <v>0</v>
          </cell>
          <cell r="AH240">
            <v>0</v>
          </cell>
          <cell r="AI240">
            <v>0</v>
          </cell>
          <cell r="AK240">
            <v>0</v>
          </cell>
          <cell r="AO240">
            <v>0</v>
          </cell>
          <cell r="AP240">
            <v>0</v>
          </cell>
          <cell r="AR240">
            <v>0</v>
          </cell>
          <cell r="AV240">
            <v>0</v>
          </cell>
          <cell r="AW240">
            <v>0</v>
          </cell>
          <cell r="AY240">
            <v>0</v>
          </cell>
        </row>
        <row r="241">
          <cell r="C241" t="str">
            <v>I_5314/18</v>
          </cell>
          <cell r="D241">
            <v>1.24068</v>
          </cell>
          <cell r="F241">
            <v>1.2406800000000002</v>
          </cell>
          <cell r="G241">
            <v>0.4</v>
          </cell>
          <cell r="I241">
            <v>0</v>
          </cell>
          <cell r="AH241">
            <v>1.2406800000000002</v>
          </cell>
          <cell r="AI241">
            <v>0.4</v>
          </cell>
          <cell r="AK241">
            <v>0</v>
          </cell>
          <cell r="AO241">
            <v>0</v>
          </cell>
          <cell r="AP241">
            <v>0</v>
          </cell>
          <cell r="AR241">
            <v>0</v>
          </cell>
          <cell r="AV241">
            <v>0</v>
          </cell>
          <cell r="AW241">
            <v>0</v>
          </cell>
          <cell r="AY241">
            <v>0</v>
          </cell>
        </row>
        <row r="242">
          <cell r="C242" t="str">
            <v>J_4071/17</v>
          </cell>
          <cell r="D242">
            <v>2.3158400000000001</v>
          </cell>
          <cell r="F242">
            <v>0</v>
          </cell>
          <cell r="G242">
            <v>0</v>
          </cell>
          <cell r="I242">
            <v>0</v>
          </cell>
          <cell r="AH242">
            <v>0</v>
          </cell>
          <cell r="AI242">
            <v>0</v>
          </cell>
          <cell r="AK242">
            <v>0</v>
          </cell>
          <cell r="AO242">
            <v>0</v>
          </cell>
          <cell r="AP242">
            <v>0</v>
          </cell>
          <cell r="AR242">
            <v>0</v>
          </cell>
          <cell r="AV242">
            <v>0</v>
          </cell>
          <cell r="AW242">
            <v>0</v>
          </cell>
          <cell r="AY242">
            <v>0</v>
          </cell>
        </row>
        <row r="243">
          <cell r="C243" t="str">
            <v>H_3029/16</v>
          </cell>
          <cell r="D243">
            <v>13.55836</v>
          </cell>
          <cell r="F243">
            <v>0</v>
          </cell>
          <cell r="G243">
            <v>0</v>
          </cell>
          <cell r="I243">
            <v>0</v>
          </cell>
          <cell r="AH243">
            <v>0</v>
          </cell>
          <cell r="AI243">
            <v>0</v>
          </cell>
          <cell r="AK243">
            <v>0</v>
          </cell>
          <cell r="AO243">
            <v>0</v>
          </cell>
          <cell r="AP243">
            <v>0</v>
          </cell>
          <cell r="AR243">
            <v>0</v>
          </cell>
          <cell r="AV243">
            <v>0</v>
          </cell>
          <cell r="AW243">
            <v>0</v>
          </cell>
          <cell r="AY243">
            <v>0</v>
          </cell>
        </row>
        <row r="244">
          <cell r="C244" t="str">
            <v>J_5800/18</v>
          </cell>
          <cell r="D244">
            <v>8.4578100000000003</v>
          </cell>
          <cell r="F244">
            <v>0</v>
          </cell>
          <cell r="G244">
            <v>0</v>
          </cell>
          <cell r="I244">
            <v>0</v>
          </cell>
          <cell r="AH244">
            <v>0</v>
          </cell>
          <cell r="AI244">
            <v>0</v>
          </cell>
          <cell r="AK244">
            <v>0</v>
          </cell>
          <cell r="AO244">
            <v>0</v>
          </cell>
          <cell r="AP244">
            <v>0</v>
          </cell>
          <cell r="AR244">
            <v>0</v>
          </cell>
          <cell r="AV244">
            <v>0</v>
          </cell>
          <cell r="AW244">
            <v>0</v>
          </cell>
          <cell r="AY244">
            <v>0</v>
          </cell>
        </row>
        <row r="245">
          <cell r="C245" t="str">
            <v>J_5897/19</v>
          </cell>
          <cell r="D245">
            <v>0</v>
          </cell>
          <cell r="F245">
            <v>0</v>
          </cell>
          <cell r="G245">
            <v>0</v>
          </cell>
          <cell r="I245">
            <v>0</v>
          </cell>
          <cell r="AO245">
            <v>0</v>
          </cell>
          <cell r="AP245">
            <v>0</v>
          </cell>
          <cell r="AR245">
            <v>0</v>
          </cell>
          <cell r="AV245">
            <v>0</v>
          </cell>
        </row>
        <row r="246">
          <cell r="D246">
            <v>104.98840999999997</v>
          </cell>
          <cell r="E246">
            <v>0</v>
          </cell>
          <cell r="F246">
            <v>53.608640000000001</v>
          </cell>
          <cell r="G246">
            <v>3.7800000000000002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53.608640000000001</v>
          </cell>
          <cell r="AI246">
            <v>3.7800000000000002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1.8429808200000002</v>
          </cell>
          <cell r="AP246">
            <v>2.52</v>
          </cell>
          <cell r="AQ246">
            <v>0</v>
          </cell>
          <cell r="AR246">
            <v>0.15</v>
          </cell>
          <cell r="AS246">
            <v>0</v>
          </cell>
          <cell r="AT246">
            <v>0</v>
          </cell>
          <cell r="AU246">
            <v>0</v>
          </cell>
          <cell r="AV246">
            <v>1.8429808200000002</v>
          </cell>
          <cell r="AW246">
            <v>2.52</v>
          </cell>
          <cell r="AX246">
            <v>0</v>
          </cell>
          <cell r="AY246">
            <v>0.15</v>
          </cell>
          <cell r="AZ246">
            <v>0</v>
          </cell>
        </row>
        <row r="247">
          <cell r="C247" t="str">
            <v>J_5851/19</v>
          </cell>
          <cell r="D247">
            <v>2.2212700000000001</v>
          </cell>
          <cell r="F247">
            <v>2.2212700000000001</v>
          </cell>
          <cell r="G247">
            <v>1.26</v>
          </cell>
          <cell r="I247">
            <v>0</v>
          </cell>
          <cell r="AH247">
            <v>2.2212700000000001</v>
          </cell>
          <cell r="AI247">
            <v>1.26</v>
          </cell>
          <cell r="AK247">
            <v>0</v>
          </cell>
          <cell r="AO247">
            <v>1.1429172300000001</v>
          </cell>
          <cell r="AP247">
            <v>1.26</v>
          </cell>
          <cell r="AR247">
            <v>0</v>
          </cell>
          <cell r="AV247">
            <v>1.1429172300000001</v>
          </cell>
          <cell r="AW247">
            <v>1.26</v>
          </cell>
          <cell r="AY247">
            <v>0</v>
          </cell>
        </row>
        <row r="248">
          <cell r="C248" t="str">
            <v>J_5770/19</v>
          </cell>
          <cell r="D248">
            <v>1.5771199999999999</v>
          </cell>
          <cell r="F248">
            <v>1.5771199999999999</v>
          </cell>
          <cell r="G248">
            <v>0</v>
          </cell>
          <cell r="I248">
            <v>0</v>
          </cell>
          <cell r="AH248">
            <v>1.5771199999999999</v>
          </cell>
          <cell r="AI248">
            <v>0</v>
          </cell>
          <cell r="AK248">
            <v>0</v>
          </cell>
          <cell r="AO248">
            <v>0</v>
          </cell>
          <cell r="AP248">
            <v>0</v>
          </cell>
          <cell r="AR248">
            <v>0</v>
          </cell>
          <cell r="AV248">
            <v>0</v>
          </cell>
          <cell r="AW248">
            <v>0</v>
          </cell>
          <cell r="AY248">
            <v>0</v>
          </cell>
        </row>
        <row r="249">
          <cell r="C249" t="str">
            <v>G_3187/16</v>
          </cell>
          <cell r="D249">
            <v>51.379769999999994</v>
          </cell>
          <cell r="F249">
            <v>0</v>
          </cell>
          <cell r="G249">
            <v>0</v>
          </cell>
          <cell r="I249">
            <v>0</v>
          </cell>
          <cell r="AH249">
            <v>0</v>
          </cell>
          <cell r="AI249">
            <v>0</v>
          </cell>
          <cell r="AK249">
            <v>0</v>
          </cell>
          <cell r="AO249">
            <v>0</v>
          </cell>
          <cell r="AP249">
            <v>0</v>
          </cell>
          <cell r="AR249">
            <v>0</v>
          </cell>
          <cell r="AV249">
            <v>0</v>
          </cell>
          <cell r="AW249">
            <v>0</v>
          </cell>
          <cell r="AY249">
            <v>0</v>
          </cell>
        </row>
        <row r="250">
          <cell r="C250" t="str">
            <v>G_3189/16</v>
          </cell>
          <cell r="D250">
            <v>46.40578</v>
          </cell>
          <cell r="F250">
            <v>46.40578</v>
          </cell>
          <cell r="G250">
            <v>0</v>
          </cell>
          <cell r="I250">
            <v>0</v>
          </cell>
          <cell r="AH250">
            <v>46.40578</v>
          </cell>
          <cell r="AI250">
            <v>0</v>
          </cell>
          <cell r="AK250">
            <v>0</v>
          </cell>
          <cell r="AO250">
            <v>0</v>
          </cell>
          <cell r="AP250">
            <v>0</v>
          </cell>
          <cell r="AR250">
            <v>0</v>
          </cell>
          <cell r="AV250">
            <v>0</v>
          </cell>
          <cell r="AW250">
            <v>0</v>
          </cell>
          <cell r="AY250">
            <v>0</v>
          </cell>
        </row>
        <row r="251">
          <cell r="C251" t="str">
            <v>J_5794/19</v>
          </cell>
          <cell r="D251">
            <v>1.5161</v>
          </cell>
          <cell r="F251">
            <v>1.5161</v>
          </cell>
          <cell r="G251">
            <v>1.26</v>
          </cell>
          <cell r="I251">
            <v>0</v>
          </cell>
          <cell r="AH251">
            <v>1.5161</v>
          </cell>
          <cell r="AI251">
            <v>1.26</v>
          </cell>
          <cell r="AK251">
            <v>0</v>
          </cell>
          <cell r="AO251">
            <v>0</v>
          </cell>
          <cell r="AP251">
            <v>0</v>
          </cell>
          <cell r="AR251">
            <v>0</v>
          </cell>
          <cell r="AV251">
            <v>0</v>
          </cell>
          <cell r="AW251">
            <v>0</v>
          </cell>
          <cell r="AY251">
            <v>0</v>
          </cell>
        </row>
        <row r="252">
          <cell r="C252" t="str">
            <v>J_4240/17</v>
          </cell>
          <cell r="D252">
            <v>1.8883699999999999</v>
          </cell>
          <cell r="F252">
            <v>1.8883700000000001</v>
          </cell>
          <cell r="G252">
            <v>1.26</v>
          </cell>
          <cell r="I252">
            <v>0</v>
          </cell>
          <cell r="AH252">
            <v>1.8883700000000001</v>
          </cell>
          <cell r="AI252">
            <v>1.26</v>
          </cell>
          <cell r="AK252">
            <v>0</v>
          </cell>
          <cell r="AO252">
            <v>0.63072806999999997</v>
          </cell>
          <cell r="AP252">
            <v>1.26</v>
          </cell>
          <cell r="AR252">
            <v>0</v>
          </cell>
          <cell r="AV252">
            <v>0.63072806999999997</v>
          </cell>
          <cell r="AW252">
            <v>1.26</v>
          </cell>
          <cell r="AY252">
            <v>0</v>
          </cell>
        </row>
        <row r="253">
          <cell r="C253" t="str">
            <v>J_6243/19</v>
          </cell>
          <cell r="D253">
            <v>0</v>
          </cell>
          <cell r="F253">
            <v>0</v>
          </cell>
          <cell r="G253">
            <v>0</v>
          </cell>
          <cell r="I253">
            <v>0</v>
          </cell>
          <cell r="AO253">
            <v>0</v>
          </cell>
          <cell r="AP253">
            <v>0</v>
          </cell>
          <cell r="AR253">
            <v>0</v>
          </cell>
          <cell r="AV253">
            <v>0</v>
          </cell>
        </row>
        <row r="254">
          <cell r="C254" t="str">
            <v>J_6274/19</v>
          </cell>
          <cell r="D254">
            <v>0</v>
          </cell>
          <cell r="F254">
            <v>0</v>
          </cell>
          <cell r="G254">
            <v>0</v>
          </cell>
          <cell r="I254">
            <v>0</v>
          </cell>
          <cell r="AO254">
            <v>6.9335519999999998E-2</v>
          </cell>
          <cell r="AP254">
            <v>0</v>
          </cell>
          <cell r="AR254">
            <v>0.15</v>
          </cell>
          <cell r="AV254">
            <v>6.9335519999999998E-2</v>
          </cell>
          <cell r="AW254">
            <v>0</v>
          </cell>
          <cell r="AY254">
            <v>0.15</v>
          </cell>
        </row>
        <row r="255">
          <cell r="D255">
            <v>285.78584000000001</v>
          </cell>
          <cell r="E255">
            <v>0</v>
          </cell>
          <cell r="F255">
            <v>151.77668000000003</v>
          </cell>
          <cell r="G255">
            <v>11.660000000000002</v>
          </cell>
          <cell r="H255">
            <v>0</v>
          </cell>
          <cell r="I255">
            <v>4.9000000000000004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151.77668000000003</v>
          </cell>
          <cell r="AI255">
            <v>11.660000000000002</v>
          </cell>
          <cell r="AJ255">
            <v>0</v>
          </cell>
          <cell r="AK255">
            <v>4.9000000000000004</v>
          </cell>
          <cell r="AL255">
            <v>0</v>
          </cell>
          <cell r="AM255">
            <v>0</v>
          </cell>
          <cell r="AN255">
            <v>0</v>
          </cell>
          <cell r="AO255">
            <v>5.8485283900000002</v>
          </cell>
          <cell r="AP255">
            <v>5.32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5.8485283900000002</v>
          </cell>
          <cell r="AW255">
            <v>5.32</v>
          </cell>
          <cell r="AX255">
            <v>0</v>
          </cell>
          <cell r="AY255">
            <v>0</v>
          </cell>
          <cell r="AZ255">
            <v>0</v>
          </cell>
        </row>
        <row r="256">
          <cell r="C256" t="str">
            <v>I_4476/18</v>
          </cell>
          <cell r="D256">
            <v>5.80626</v>
          </cell>
          <cell r="F256">
            <v>5.80626</v>
          </cell>
          <cell r="G256">
            <v>0</v>
          </cell>
          <cell r="I256">
            <v>1.5</v>
          </cell>
          <cell r="AH256">
            <v>5.80626</v>
          </cell>
          <cell r="AI256">
            <v>0</v>
          </cell>
          <cell r="AK256">
            <v>1.5</v>
          </cell>
          <cell r="AO256">
            <v>0</v>
          </cell>
          <cell r="AP256">
            <v>0</v>
          </cell>
          <cell r="AR256">
            <v>0</v>
          </cell>
          <cell r="AV256">
            <v>0</v>
          </cell>
          <cell r="AW256">
            <v>0</v>
          </cell>
          <cell r="AY256">
            <v>0</v>
          </cell>
        </row>
        <row r="257">
          <cell r="C257" t="str">
            <v>J_5545/18</v>
          </cell>
          <cell r="D257">
            <v>34.902010000000004</v>
          </cell>
          <cell r="F257">
            <v>34.902010000000004</v>
          </cell>
          <cell r="G257">
            <v>0</v>
          </cell>
          <cell r="I257">
            <v>0</v>
          </cell>
          <cell r="AH257">
            <v>34.902010000000004</v>
          </cell>
          <cell r="AI257">
            <v>0</v>
          </cell>
          <cell r="AK257">
            <v>0</v>
          </cell>
          <cell r="AO257">
            <v>0</v>
          </cell>
          <cell r="AP257">
            <v>0</v>
          </cell>
          <cell r="AR257">
            <v>0</v>
          </cell>
          <cell r="AV257">
            <v>0</v>
          </cell>
          <cell r="AW257">
            <v>0</v>
          </cell>
          <cell r="AY257">
            <v>0</v>
          </cell>
        </row>
        <row r="258">
          <cell r="C258" t="str">
            <v>J_5238/18</v>
          </cell>
          <cell r="D258">
            <v>25.838080000000001</v>
          </cell>
          <cell r="F258">
            <v>0</v>
          </cell>
          <cell r="G258">
            <v>0</v>
          </cell>
          <cell r="I258">
            <v>0</v>
          </cell>
          <cell r="AH258">
            <v>0</v>
          </cell>
          <cell r="AI258">
            <v>0</v>
          </cell>
          <cell r="AK258">
            <v>0</v>
          </cell>
          <cell r="AO258">
            <v>0</v>
          </cell>
          <cell r="AP258">
            <v>0</v>
          </cell>
          <cell r="AR258">
            <v>0</v>
          </cell>
          <cell r="AV258">
            <v>0</v>
          </cell>
          <cell r="AW258">
            <v>0</v>
          </cell>
          <cell r="AY258">
            <v>0</v>
          </cell>
        </row>
        <row r="259">
          <cell r="C259" t="str">
            <v>J_5246/18</v>
          </cell>
          <cell r="D259">
            <v>44.930070000000001</v>
          </cell>
          <cell r="F259">
            <v>0</v>
          </cell>
          <cell r="G259">
            <v>0</v>
          </cell>
          <cell r="I259">
            <v>0</v>
          </cell>
          <cell r="AH259">
            <v>0</v>
          </cell>
          <cell r="AI259">
            <v>0</v>
          </cell>
          <cell r="AK259">
            <v>0</v>
          </cell>
          <cell r="AO259">
            <v>0</v>
          </cell>
          <cell r="AP259">
            <v>0</v>
          </cell>
          <cell r="AR259">
            <v>0</v>
          </cell>
          <cell r="AV259">
            <v>0</v>
          </cell>
          <cell r="AW259">
            <v>0</v>
          </cell>
          <cell r="AY259">
            <v>0</v>
          </cell>
        </row>
        <row r="260">
          <cell r="C260" t="str">
            <v>J_ОД-131/18</v>
          </cell>
          <cell r="D260">
            <v>1.64883</v>
          </cell>
          <cell r="F260">
            <v>1.6488299999999998</v>
          </cell>
          <cell r="G260">
            <v>1.26</v>
          </cell>
          <cell r="I260">
            <v>0</v>
          </cell>
          <cell r="AH260">
            <v>1.6488299999999998</v>
          </cell>
          <cell r="AI260">
            <v>1.26</v>
          </cell>
          <cell r="AK260">
            <v>0</v>
          </cell>
          <cell r="AO260">
            <v>1.42636556</v>
          </cell>
          <cell r="AP260">
            <v>1.26</v>
          </cell>
          <cell r="AR260">
            <v>0</v>
          </cell>
          <cell r="AV260">
            <v>1.42636556</v>
          </cell>
          <cell r="AW260">
            <v>1.26</v>
          </cell>
          <cell r="AY260">
            <v>0</v>
          </cell>
        </row>
        <row r="261">
          <cell r="C261" t="str">
            <v>J_5774/19</v>
          </cell>
          <cell r="D261">
            <v>6.6334000000000009</v>
          </cell>
          <cell r="F261">
            <v>6.6334</v>
          </cell>
          <cell r="G261">
            <v>0</v>
          </cell>
          <cell r="I261">
            <v>0.35</v>
          </cell>
          <cell r="AH261">
            <v>6.6334</v>
          </cell>
          <cell r="AI261">
            <v>0</v>
          </cell>
          <cell r="AK261">
            <v>0.35</v>
          </cell>
          <cell r="AO261">
            <v>0</v>
          </cell>
          <cell r="AP261">
            <v>0</v>
          </cell>
          <cell r="AR261">
            <v>0</v>
          </cell>
          <cell r="AV261">
            <v>0</v>
          </cell>
          <cell r="AW261">
            <v>0</v>
          </cell>
          <cell r="AY261">
            <v>0</v>
          </cell>
        </row>
        <row r="262">
          <cell r="C262" t="str">
            <v>J_5776/19</v>
          </cell>
          <cell r="D262">
            <v>3.5124400000000002</v>
          </cell>
          <cell r="F262">
            <v>3.5124399999999998</v>
          </cell>
          <cell r="G262">
            <v>0</v>
          </cell>
          <cell r="I262">
            <v>0.1</v>
          </cell>
          <cell r="AH262">
            <v>3.5124399999999998</v>
          </cell>
          <cell r="AI262">
            <v>0</v>
          </cell>
          <cell r="AK262">
            <v>0.1</v>
          </cell>
          <cell r="AO262">
            <v>0</v>
          </cell>
          <cell r="AP262">
            <v>0</v>
          </cell>
          <cell r="AR262">
            <v>0</v>
          </cell>
          <cell r="AV262">
            <v>0</v>
          </cell>
          <cell r="AW262">
            <v>0</v>
          </cell>
          <cell r="AY262">
            <v>0</v>
          </cell>
        </row>
        <row r="263">
          <cell r="C263" t="str">
            <v>I_ОД-15/18</v>
          </cell>
          <cell r="D263">
            <v>0.42497000000000001</v>
          </cell>
          <cell r="F263">
            <v>0.42497000000000001</v>
          </cell>
          <cell r="G263">
            <v>0.25</v>
          </cell>
          <cell r="I263">
            <v>0</v>
          </cell>
          <cell r="AH263">
            <v>0.42497000000000001</v>
          </cell>
          <cell r="AI263">
            <v>0.25</v>
          </cell>
          <cell r="AK263">
            <v>0</v>
          </cell>
          <cell r="AO263">
            <v>0</v>
          </cell>
          <cell r="AP263">
            <v>0</v>
          </cell>
          <cell r="AR263">
            <v>0</v>
          </cell>
          <cell r="AV263">
            <v>0</v>
          </cell>
          <cell r="AW263">
            <v>0</v>
          </cell>
          <cell r="AY263">
            <v>0</v>
          </cell>
        </row>
        <row r="264">
          <cell r="C264" t="str">
            <v>I_05-14-138</v>
          </cell>
          <cell r="D264">
            <v>18.497679999999999</v>
          </cell>
          <cell r="F264">
            <v>18.497680000000003</v>
          </cell>
          <cell r="G264">
            <v>0</v>
          </cell>
          <cell r="I264">
            <v>1</v>
          </cell>
          <cell r="AH264">
            <v>18.497680000000003</v>
          </cell>
          <cell r="AI264">
            <v>0</v>
          </cell>
          <cell r="AK264">
            <v>1</v>
          </cell>
          <cell r="AO264">
            <v>0</v>
          </cell>
          <cell r="AP264">
            <v>0</v>
          </cell>
          <cell r="AR264">
            <v>0</v>
          </cell>
          <cell r="AV264">
            <v>0</v>
          </cell>
          <cell r="AW264">
            <v>0</v>
          </cell>
          <cell r="AY264">
            <v>0</v>
          </cell>
        </row>
        <row r="265">
          <cell r="C265" t="str">
            <v>I_ОД-56/18</v>
          </cell>
          <cell r="D265">
            <v>1.44547</v>
          </cell>
          <cell r="F265">
            <v>1.44547</v>
          </cell>
          <cell r="G265">
            <v>1.26</v>
          </cell>
          <cell r="I265">
            <v>0</v>
          </cell>
          <cell r="AH265">
            <v>1.44547</v>
          </cell>
          <cell r="AI265">
            <v>1.26</v>
          </cell>
          <cell r="AK265">
            <v>0</v>
          </cell>
          <cell r="AO265">
            <v>1.4914960900000001</v>
          </cell>
          <cell r="AP265">
            <v>1.26</v>
          </cell>
          <cell r="AR265">
            <v>0</v>
          </cell>
          <cell r="AV265">
            <v>1.4914960900000001</v>
          </cell>
          <cell r="AW265">
            <v>1.26</v>
          </cell>
          <cell r="AY265">
            <v>0</v>
          </cell>
        </row>
        <row r="266">
          <cell r="C266" t="str">
            <v>I_5207/18</v>
          </cell>
          <cell r="D266">
            <v>61.639160000000004</v>
          </cell>
          <cell r="F266">
            <v>0</v>
          </cell>
          <cell r="G266">
            <v>0</v>
          </cell>
          <cell r="I266">
            <v>0</v>
          </cell>
          <cell r="AH266">
            <v>0</v>
          </cell>
          <cell r="AI266">
            <v>0</v>
          </cell>
          <cell r="AK266">
            <v>0</v>
          </cell>
          <cell r="AO266">
            <v>0</v>
          </cell>
          <cell r="AP266">
            <v>0</v>
          </cell>
          <cell r="AR266">
            <v>0</v>
          </cell>
          <cell r="AV266">
            <v>0</v>
          </cell>
          <cell r="AW266">
            <v>0</v>
          </cell>
          <cell r="AY266">
            <v>0</v>
          </cell>
        </row>
        <row r="267">
          <cell r="C267" t="str">
            <v>I_5212/18</v>
          </cell>
          <cell r="D267">
            <v>11.564350000000001</v>
          </cell>
          <cell r="F267">
            <v>11.564349999999999</v>
          </cell>
          <cell r="G267">
            <v>0</v>
          </cell>
          <cell r="I267">
            <v>1</v>
          </cell>
          <cell r="AH267">
            <v>11.564349999999999</v>
          </cell>
          <cell r="AI267">
            <v>0</v>
          </cell>
          <cell r="AK267">
            <v>1</v>
          </cell>
          <cell r="AO267">
            <v>0</v>
          </cell>
          <cell r="AP267">
            <v>0</v>
          </cell>
          <cell r="AR267">
            <v>0</v>
          </cell>
          <cell r="AV267">
            <v>0</v>
          </cell>
          <cell r="AW267">
            <v>0</v>
          </cell>
          <cell r="AY267">
            <v>0</v>
          </cell>
        </row>
        <row r="268">
          <cell r="C268" t="str">
            <v>I_ОД-21/18</v>
          </cell>
          <cell r="D268">
            <v>8.231209999999999</v>
          </cell>
          <cell r="F268">
            <v>8.2312100000000008</v>
          </cell>
          <cell r="G268">
            <v>2</v>
          </cell>
          <cell r="I268">
            <v>0</v>
          </cell>
          <cell r="AH268">
            <v>8.2312100000000008</v>
          </cell>
          <cell r="AI268">
            <v>2</v>
          </cell>
          <cell r="AK268">
            <v>0</v>
          </cell>
          <cell r="AO268">
            <v>0</v>
          </cell>
          <cell r="AP268">
            <v>0</v>
          </cell>
          <cell r="AR268">
            <v>0</v>
          </cell>
          <cell r="AV268">
            <v>0</v>
          </cell>
          <cell r="AW268">
            <v>0</v>
          </cell>
          <cell r="AY268">
            <v>0</v>
          </cell>
        </row>
        <row r="269">
          <cell r="C269" t="str">
            <v>J_ОД-134/18</v>
          </cell>
          <cell r="D269">
            <v>0.56730999999999998</v>
          </cell>
          <cell r="F269">
            <v>0.56730999999999998</v>
          </cell>
          <cell r="G269">
            <v>0.4</v>
          </cell>
          <cell r="I269">
            <v>0</v>
          </cell>
          <cell r="AH269">
            <v>0.56730999999999998</v>
          </cell>
          <cell r="AI269">
            <v>0.4</v>
          </cell>
          <cell r="AK269">
            <v>0</v>
          </cell>
          <cell r="AO269">
            <v>0</v>
          </cell>
          <cell r="AP269">
            <v>0</v>
          </cell>
          <cell r="AR269">
            <v>0</v>
          </cell>
          <cell r="AV269">
            <v>0</v>
          </cell>
          <cell r="AW269">
            <v>0</v>
          </cell>
          <cell r="AY269">
            <v>0</v>
          </cell>
        </row>
        <row r="270">
          <cell r="C270" t="str">
            <v>J_ОД-136/18</v>
          </cell>
          <cell r="D270">
            <v>0.56730999999999998</v>
          </cell>
          <cell r="F270">
            <v>0.56730999999999998</v>
          </cell>
          <cell r="G270">
            <v>0.4</v>
          </cell>
          <cell r="I270">
            <v>0</v>
          </cell>
          <cell r="AH270">
            <v>0.56730999999999998</v>
          </cell>
          <cell r="AI270">
            <v>0.4</v>
          </cell>
          <cell r="AK270">
            <v>0</v>
          </cell>
          <cell r="AO270">
            <v>0.31607678000000006</v>
          </cell>
          <cell r="AP270">
            <v>0.4</v>
          </cell>
          <cell r="AR270">
            <v>0</v>
          </cell>
          <cell r="AV270">
            <v>0.31607678000000006</v>
          </cell>
          <cell r="AW270">
            <v>0.4</v>
          </cell>
          <cell r="AY270">
            <v>0</v>
          </cell>
        </row>
        <row r="271">
          <cell r="C271" t="str">
            <v>J_ОД-17/19</v>
          </cell>
          <cell r="D271">
            <v>1.01234</v>
          </cell>
          <cell r="F271">
            <v>1.01234</v>
          </cell>
          <cell r="G271">
            <v>0.25</v>
          </cell>
          <cell r="I271">
            <v>0</v>
          </cell>
          <cell r="AH271">
            <v>1.01234</v>
          </cell>
          <cell r="AI271">
            <v>0.25</v>
          </cell>
          <cell r="AK271">
            <v>0</v>
          </cell>
          <cell r="AO271">
            <v>0</v>
          </cell>
          <cell r="AP271">
            <v>0</v>
          </cell>
          <cell r="AR271">
            <v>0</v>
          </cell>
          <cell r="AV271">
            <v>0</v>
          </cell>
          <cell r="AW271">
            <v>0</v>
          </cell>
          <cell r="AY271">
            <v>0</v>
          </cell>
        </row>
        <row r="272">
          <cell r="C272" t="str">
            <v>J_5991/19</v>
          </cell>
          <cell r="D272">
            <v>1.60185</v>
          </cell>
          <cell r="F272">
            <v>0</v>
          </cell>
          <cell r="G272">
            <v>0</v>
          </cell>
          <cell r="I272">
            <v>0</v>
          </cell>
          <cell r="AH272">
            <v>0</v>
          </cell>
          <cell r="AI272">
            <v>0</v>
          </cell>
          <cell r="AK272">
            <v>0</v>
          </cell>
          <cell r="AO272">
            <v>0</v>
          </cell>
          <cell r="AP272">
            <v>0</v>
          </cell>
          <cell r="AR272">
            <v>0</v>
          </cell>
          <cell r="AV272">
            <v>0</v>
          </cell>
          <cell r="AW272">
            <v>0</v>
          </cell>
          <cell r="AY272">
            <v>0</v>
          </cell>
        </row>
        <row r="273">
          <cell r="C273" t="str">
            <v>J_ОД-43/19</v>
          </cell>
          <cell r="D273">
            <v>0.48705999999999999</v>
          </cell>
          <cell r="F273">
            <v>0.48705999999999999</v>
          </cell>
          <cell r="G273">
            <v>0.4</v>
          </cell>
          <cell r="I273">
            <v>0</v>
          </cell>
          <cell r="AH273">
            <v>0.48705999999999999</v>
          </cell>
          <cell r="AI273">
            <v>0.4</v>
          </cell>
          <cell r="AO273">
            <v>0.31508030999999997</v>
          </cell>
          <cell r="AP273">
            <v>0.4</v>
          </cell>
          <cell r="AR273">
            <v>0</v>
          </cell>
          <cell r="AV273">
            <v>0.31508030999999997</v>
          </cell>
          <cell r="AW273">
            <v>0.4</v>
          </cell>
          <cell r="AY273">
            <v>0</v>
          </cell>
        </row>
        <row r="274">
          <cell r="C274" t="str">
            <v>J_ЦА-1/19</v>
          </cell>
          <cell r="D274">
            <v>1.5161</v>
          </cell>
          <cell r="F274">
            <v>1.5161</v>
          </cell>
          <cell r="G274">
            <v>1.26</v>
          </cell>
          <cell r="I274">
            <v>0</v>
          </cell>
          <cell r="AH274">
            <v>1.5161</v>
          </cell>
          <cell r="AI274">
            <v>1.26</v>
          </cell>
          <cell r="AK274">
            <v>0</v>
          </cell>
          <cell r="AO274">
            <v>0</v>
          </cell>
          <cell r="AP274">
            <v>0</v>
          </cell>
          <cell r="AR274">
            <v>0</v>
          </cell>
          <cell r="AV274">
            <v>0</v>
          </cell>
          <cell r="AW274">
            <v>0</v>
          </cell>
          <cell r="AY274">
            <v>0</v>
          </cell>
        </row>
        <row r="275">
          <cell r="C275" t="str">
            <v>J_ЦА-4/18</v>
          </cell>
          <cell r="D275">
            <v>2.6852399999999998</v>
          </cell>
          <cell r="F275">
            <v>2.6852399999999994</v>
          </cell>
          <cell r="G275">
            <v>2</v>
          </cell>
          <cell r="I275">
            <v>0</v>
          </cell>
          <cell r="AH275">
            <v>2.6852399999999994</v>
          </cell>
          <cell r="AI275">
            <v>2</v>
          </cell>
          <cell r="AK275">
            <v>0</v>
          </cell>
          <cell r="AO275">
            <v>2.2995096500000001</v>
          </cell>
          <cell r="AP275">
            <v>2</v>
          </cell>
          <cell r="AR275">
            <v>0</v>
          </cell>
          <cell r="AV275">
            <v>2.2995096500000001</v>
          </cell>
          <cell r="AW275">
            <v>2</v>
          </cell>
          <cell r="AY275">
            <v>0</v>
          </cell>
        </row>
        <row r="276">
          <cell r="C276" t="str">
            <v>J_ОД-56/19</v>
          </cell>
          <cell r="D276">
            <v>0.64124999999999999</v>
          </cell>
          <cell r="F276">
            <v>0.64124999999999999</v>
          </cell>
          <cell r="G276">
            <v>0.63</v>
          </cell>
          <cell r="I276">
            <v>0</v>
          </cell>
          <cell r="AH276">
            <v>0.64124999999999999</v>
          </cell>
          <cell r="AI276">
            <v>0.63</v>
          </cell>
          <cell r="AK276">
            <v>0</v>
          </cell>
          <cell r="AO276">
            <v>0</v>
          </cell>
          <cell r="AP276">
            <v>0</v>
          </cell>
          <cell r="AR276">
            <v>0</v>
          </cell>
          <cell r="AV276">
            <v>0</v>
          </cell>
          <cell r="AW276">
            <v>0</v>
          </cell>
          <cell r="AY276">
            <v>0</v>
          </cell>
        </row>
        <row r="277">
          <cell r="C277" t="str">
            <v>J_ОД-60/19</v>
          </cell>
          <cell r="D277">
            <v>1.0662199999999999</v>
          </cell>
          <cell r="F277">
            <v>1.0662199999999999</v>
          </cell>
          <cell r="G277">
            <v>0</v>
          </cell>
          <cell r="I277">
            <v>0.8</v>
          </cell>
          <cell r="AH277">
            <v>1.0662199999999999</v>
          </cell>
          <cell r="AI277">
            <v>0</v>
          </cell>
          <cell r="AK277">
            <v>0.8</v>
          </cell>
          <cell r="AO277">
            <v>0</v>
          </cell>
          <cell r="AP277">
            <v>0</v>
          </cell>
          <cell r="AR277">
            <v>0</v>
          </cell>
          <cell r="AV277">
            <v>0</v>
          </cell>
          <cell r="AW277">
            <v>0</v>
          </cell>
          <cell r="AY277">
            <v>0</v>
          </cell>
        </row>
        <row r="278">
          <cell r="C278" t="str">
            <v>J_ОД-65/19</v>
          </cell>
          <cell r="D278">
            <v>0.39027000000000001</v>
          </cell>
          <cell r="F278">
            <v>0.39027000000000001</v>
          </cell>
          <cell r="G278">
            <v>0.25</v>
          </cell>
          <cell r="I278">
            <v>0</v>
          </cell>
          <cell r="AH278">
            <v>0.39027000000000001</v>
          </cell>
          <cell r="AI278">
            <v>0.25</v>
          </cell>
          <cell r="AK278">
            <v>0</v>
          </cell>
          <cell r="AO278">
            <v>0</v>
          </cell>
          <cell r="AP278">
            <v>0</v>
          </cell>
          <cell r="AR278">
            <v>0</v>
          </cell>
          <cell r="AV278">
            <v>0</v>
          </cell>
          <cell r="AW278">
            <v>0</v>
          </cell>
          <cell r="AY278">
            <v>0</v>
          </cell>
        </row>
        <row r="279">
          <cell r="C279" t="str">
            <v>J_5680/19</v>
          </cell>
          <cell r="D279">
            <v>43.361699999999999</v>
          </cell>
          <cell r="F279">
            <v>43.361699999999992</v>
          </cell>
          <cell r="G279">
            <v>0</v>
          </cell>
          <cell r="I279">
            <v>0</v>
          </cell>
          <cell r="AH279">
            <v>43.361699999999992</v>
          </cell>
          <cell r="AI279">
            <v>0</v>
          </cell>
          <cell r="AK279">
            <v>0</v>
          </cell>
          <cell r="AO279">
            <v>0</v>
          </cell>
          <cell r="AP279">
            <v>0</v>
          </cell>
          <cell r="AR279">
            <v>0</v>
          </cell>
          <cell r="AV279">
            <v>0</v>
          </cell>
          <cell r="AW279">
            <v>0</v>
          </cell>
          <cell r="AY279">
            <v>0</v>
          </cell>
        </row>
        <row r="280">
          <cell r="C280" t="str">
            <v>J_ОД-75/19</v>
          </cell>
          <cell r="D280">
            <v>0.48705999999999999</v>
          </cell>
          <cell r="F280">
            <v>0.48705999999999999</v>
          </cell>
          <cell r="G280">
            <v>0.4</v>
          </cell>
          <cell r="I280">
            <v>0</v>
          </cell>
          <cell r="AH280">
            <v>0.48705999999999999</v>
          </cell>
          <cell r="AI280">
            <v>0.4</v>
          </cell>
          <cell r="AK280">
            <v>0</v>
          </cell>
          <cell r="AO280">
            <v>0</v>
          </cell>
          <cell r="AP280">
            <v>0</v>
          </cell>
          <cell r="AR280">
            <v>0</v>
          </cell>
          <cell r="AV280">
            <v>0</v>
          </cell>
          <cell r="AW280">
            <v>0</v>
          </cell>
          <cell r="AY280">
            <v>0</v>
          </cell>
        </row>
        <row r="281">
          <cell r="C281" t="str">
            <v>J_ОД-79/19</v>
          </cell>
          <cell r="D281">
            <v>2.26173</v>
          </cell>
          <cell r="F281">
            <v>2.26173</v>
          </cell>
          <cell r="G281">
            <v>0</v>
          </cell>
          <cell r="I281">
            <v>0</v>
          </cell>
          <cell r="AH281">
            <v>2.26173</v>
          </cell>
          <cell r="AI281">
            <v>0</v>
          </cell>
          <cell r="AK281">
            <v>0</v>
          </cell>
          <cell r="AO281">
            <v>0</v>
          </cell>
          <cell r="AP281">
            <v>0</v>
          </cell>
          <cell r="AR281">
            <v>0</v>
          </cell>
          <cell r="AV281">
            <v>0</v>
          </cell>
          <cell r="AW281">
            <v>0</v>
          </cell>
          <cell r="AY281">
            <v>0</v>
          </cell>
        </row>
        <row r="282">
          <cell r="C282" t="str">
            <v>J_6109/19</v>
          </cell>
          <cell r="D282">
            <v>1.2144900000000001</v>
          </cell>
          <cell r="F282">
            <v>1.2144900000000001</v>
          </cell>
          <cell r="G282">
            <v>0.9</v>
          </cell>
          <cell r="I282">
            <v>0</v>
          </cell>
          <cell r="AH282">
            <v>1.2144900000000001</v>
          </cell>
          <cell r="AI282">
            <v>0.9</v>
          </cell>
          <cell r="AK282">
            <v>0</v>
          </cell>
          <cell r="AO282">
            <v>0</v>
          </cell>
          <cell r="AP282">
            <v>0</v>
          </cell>
          <cell r="AR282">
            <v>0</v>
          </cell>
          <cell r="AV282">
            <v>0</v>
          </cell>
          <cell r="AW282">
            <v>0</v>
          </cell>
          <cell r="AY282">
            <v>0</v>
          </cell>
        </row>
        <row r="283">
          <cell r="C283" t="str">
            <v>J_ОД-94/19</v>
          </cell>
          <cell r="D283">
            <v>2.6444299999999998</v>
          </cell>
          <cell r="F283">
            <v>2.6444299999999998</v>
          </cell>
          <cell r="G283">
            <v>0</v>
          </cell>
          <cell r="I283">
            <v>0</v>
          </cell>
          <cell r="AH283">
            <v>2.6444299999999998</v>
          </cell>
          <cell r="AI283">
            <v>0</v>
          </cell>
          <cell r="AK283">
            <v>0</v>
          </cell>
          <cell r="AO283">
            <v>0</v>
          </cell>
          <cell r="AP283">
            <v>0</v>
          </cell>
          <cell r="AR283">
            <v>0</v>
          </cell>
          <cell r="AV283">
            <v>0</v>
          </cell>
          <cell r="AW283">
            <v>0</v>
          </cell>
          <cell r="AY283">
            <v>0</v>
          </cell>
        </row>
        <row r="284">
          <cell r="C284" t="str">
            <v>J_ОД-102/19</v>
          </cell>
          <cell r="D284">
            <v>0.20755000000000001</v>
          </cell>
          <cell r="F284">
            <v>0.20755000000000001</v>
          </cell>
          <cell r="G284">
            <v>0</v>
          </cell>
          <cell r="I284">
            <v>0.15</v>
          </cell>
          <cell r="AH284">
            <v>0.20755000000000001</v>
          </cell>
          <cell r="AI284">
            <v>0</v>
          </cell>
          <cell r="AK284">
            <v>0.15</v>
          </cell>
          <cell r="AO284">
            <v>0</v>
          </cell>
          <cell r="AP284">
            <v>0</v>
          </cell>
          <cell r="AR284">
            <v>0</v>
          </cell>
          <cell r="AV284">
            <v>0</v>
          </cell>
          <cell r="AW284">
            <v>0</v>
          </cell>
          <cell r="AY284">
            <v>0</v>
          </cell>
        </row>
        <row r="285">
          <cell r="C285" t="str">
            <v>K_ОД-4/20</v>
          </cell>
          <cell r="D285">
            <v>0</v>
          </cell>
          <cell r="F285">
            <v>0</v>
          </cell>
          <cell r="G285">
            <v>0</v>
          </cell>
          <cell r="I285">
            <v>0</v>
          </cell>
          <cell r="AO285">
            <v>0</v>
          </cell>
          <cell r="AP285">
            <v>0</v>
          </cell>
          <cell r="AR285">
            <v>0</v>
          </cell>
          <cell r="AV285">
            <v>0</v>
          </cell>
        </row>
        <row r="286">
          <cell r="C286" t="str">
            <v>J_ОД-6/19</v>
          </cell>
          <cell r="D286">
            <v>0</v>
          </cell>
          <cell r="F286">
            <v>0</v>
          </cell>
          <cell r="G286">
            <v>0</v>
          </cell>
          <cell r="I286">
            <v>0</v>
          </cell>
          <cell r="AO286">
            <v>0</v>
          </cell>
          <cell r="AP286">
            <v>0</v>
          </cell>
          <cell r="AR286">
            <v>0</v>
          </cell>
          <cell r="AV286">
            <v>0</v>
          </cell>
        </row>
        <row r="287">
          <cell r="C287" t="str">
            <v>J_ОД-9/19</v>
          </cell>
          <cell r="D287">
            <v>0</v>
          </cell>
          <cell r="F287">
            <v>0</v>
          </cell>
          <cell r="G287">
            <v>0</v>
          </cell>
          <cell r="I287">
            <v>0</v>
          </cell>
          <cell r="AO287">
            <v>0</v>
          </cell>
          <cell r="AP287">
            <v>0</v>
          </cell>
          <cell r="AR287">
            <v>0</v>
          </cell>
          <cell r="AV287">
            <v>0</v>
          </cell>
        </row>
        <row r="288">
          <cell r="C288" t="str">
            <v>J_ОД-48/19</v>
          </cell>
          <cell r="D288">
            <v>0</v>
          </cell>
          <cell r="F288">
            <v>0</v>
          </cell>
          <cell r="G288">
            <v>0</v>
          </cell>
          <cell r="I288">
            <v>0</v>
          </cell>
          <cell r="AO288">
            <v>0</v>
          </cell>
          <cell r="AP288">
            <v>0</v>
          </cell>
          <cell r="AR288">
            <v>0</v>
          </cell>
          <cell r="AV288">
            <v>0</v>
          </cell>
        </row>
        <row r="289">
          <cell r="C289" t="str">
            <v>K_ОД-8/20</v>
          </cell>
          <cell r="D289">
            <v>0</v>
          </cell>
          <cell r="F289">
            <v>0</v>
          </cell>
          <cell r="G289">
            <v>0</v>
          </cell>
          <cell r="I289">
            <v>0</v>
          </cell>
          <cell r="AO289">
            <v>0</v>
          </cell>
          <cell r="AP289">
            <v>0</v>
          </cell>
          <cell r="AR289">
            <v>0</v>
          </cell>
          <cell r="AV289">
            <v>0</v>
          </cell>
        </row>
        <row r="290">
          <cell r="C290" t="str">
            <v>K_ОД-18/20</v>
          </cell>
          <cell r="D290">
            <v>0</v>
          </cell>
          <cell r="F290">
            <v>0</v>
          </cell>
          <cell r="G290">
            <v>0</v>
          </cell>
          <cell r="I290">
            <v>0</v>
          </cell>
          <cell r="AO290">
            <v>0</v>
          </cell>
          <cell r="AP290">
            <v>0</v>
          </cell>
          <cell r="AR290">
            <v>0</v>
          </cell>
          <cell r="AV290">
            <v>0</v>
          </cell>
        </row>
        <row r="291">
          <cell r="C291" t="str">
            <v>J_ОД-104/19</v>
          </cell>
          <cell r="D291">
            <v>0</v>
          </cell>
          <cell r="F291">
            <v>0</v>
          </cell>
          <cell r="G291">
            <v>0</v>
          </cell>
          <cell r="I291">
            <v>0</v>
          </cell>
          <cell r="AO291">
            <v>0</v>
          </cell>
          <cell r="AP291">
            <v>0</v>
          </cell>
          <cell r="AR291">
            <v>0</v>
          </cell>
          <cell r="AV291">
            <v>0</v>
          </cell>
        </row>
        <row r="292">
          <cell r="D292">
            <v>28.572800000000001</v>
          </cell>
          <cell r="E292">
            <v>0</v>
          </cell>
          <cell r="F292">
            <v>28.572800000000001</v>
          </cell>
          <cell r="G292">
            <v>2</v>
          </cell>
          <cell r="H292">
            <v>0</v>
          </cell>
          <cell r="I292">
            <v>4.54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28.572800000000001</v>
          </cell>
          <cell r="AI292">
            <v>2</v>
          </cell>
          <cell r="AJ292">
            <v>0</v>
          </cell>
          <cell r="AK292">
            <v>4.54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</row>
        <row r="293">
          <cell r="C293" t="str">
            <v>G_4001/17</v>
          </cell>
          <cell r="D293">
            <v>1.1678499999999998</v>
          </cell>
          <cell r="F293">
            <v>1.1678500000000001</v>
          </cell>
          <cell r="G293">
            <v>0</v>
          </cell>
          <cell r="I293">
            <v>0.34</v>
          </cell>
          <cell r="AH293">
            <v>1.1678500000000001</v>
          </cell>
          <cell r="AI293">
            <v>0</v>
          </cell>
          <cell r="AK293">
            <v>0.34</v>
          </cell>
          <cell r="AO293">
            <v>0</v>
          </cell>
          <cell r="AP293">
            <v>0</v>
          </cell>
          <cell r="AR293">
            <v>0</v>
          </cell>
          <cell r="AV293">
            <v>0</v>
          </cell>
          <cell r="AW293">
            <v>0</v>
          </cell>
          <cell r="AY293">
            <v>0</v>
          </cell>
        </row>
        <row r="294">
          <cell r="C294" t="str">
            <v>I_5324/18</v>
          </cell>
          <cell r="D294">
            <v>6.3552700000000009</v>
          </cell>
          <cell r="F294">
            <v>6.3552700000000009</v>
          </cell>
          <cell r="G294">
            <v>0</v>
          </cell>
          <cell r="I294">
            <v>0.8</v>
          </cell>
          <cell r="AH294">
            <v>6.3552700000000009</v>
          </cell>
          <cell r="AI294">
            <v>0</v>
          </cell>
          <cell r="AK294">
            <v>0.8</v>
          </cell>
          <cell r="AO294">
            <v>0</v>
          </cell>
          <cell r="AP294">
            <v>0</v>
          </cell>
          <cell r="AR294">
            <v>0</v>
          </cell>
          <cell r="AV294">
            <v>0</v>
          </cell>
          <cell r="AW294">
            <v>0</v>
          </cell>
          <cell r="AY294">
            <v>0</v>
          </cell>
        </row>
        <row r="295">
          <cell r="C295" t="str">
            <v>I_4464/17</v>
          </cell>
          <cell r="D295">
            <v>16.787320000000001</v>
          </cell>
          <cell r="F295">
            <v>16.787320000000001</v>
          </cell>
          <cell r="G295">
            <v>0</v>
          </cell>
          <cell r="I295">
            <v>3.4</v>
          </cell>
          <cell r="AH295">
            <v>16.787320000000001</v>
          </cell>
          <cell r="AI295">
            <v>0</v>
          </cell>
          <cell r="AK295">
            <v>3.4</v>
          </cell>
          <cell r="AO295">
            <v>0</v>
          </cell>
          <cell r="AP295">
            <v>0</v>
          </cell>
          <cell r="AR295">
            <v>0</v>
          </cell>
          <cell r="AV295">
            <v>0</v>
          </cell>
          <cell r="AW295">
            <v>0</v>
          </cell>
          <cell r="AY295">
            <v>0</v>
          </cell>
        </row>
        <row r="296">
          <cell r="C296" t="str">
            <v>J_6025/19</v>
          </cell>
          <cell r="D296">
            <v>2.6852399999999998</v>
          </cell>
          <cell r="F296">
            <v>2.6852399999999994</v>
          </cell>
          <cell r="G296">
            <v>2</v>
          </cell>
          <cell r="I296">
            <v>0</v>
          </cell>
          <cell r="AH296">
            <v>2.6852399999999994</v>
          </cell>
          <cell r="AI296">
            <v>2</v>
          </cell>
          <cell r="AK296">
            <v>0</v>
          </cell>
          <cell r="AO296">
            <v>0</v>
          </cell>
          <cell r="AP296">
            <v>0</v>
          </cell>
          <cell r="AR296">
            <v>0</v>
          </cell>
          <cell r="AV296">
            <v>0</v>
          </cell>
          <cell r="AW296">
            <v>0</v>
          </cell>
          <cell r="AY296">
            <v>0</v>
          </cell>
        </row>
        <row r="297">
          <cell r="C297" t="str">
            <v>J_5881/19</v>
          </cell>
          <cell r="D297">
            <v>1.5771199999999999</v>
          </cell>
          <cell r="F297">
            <v>1.5771199999999999</v>
          </cell>
          <cell r="G297">
            <v>0</v>
          </cell>
          <cell r="I297">
            <v>0</v>
          </cell>
          <cell r="AH297">
            <v>1.5771199999999999</v>
          </cell>
          <cell r="AI297">
            <v>0</v>
          </cell>
          <cell r="AK297">
            <v>0</v>
          </cell>
          <cell r="AO297">
            <v>0</v>
          </cell>
          <cell r="AP297">
            <v>0</v>
          </cell>
          <cell r="AR297">
            <v>0</v>
          </cell>
          <cell r="AV297">
            <v>0</v>
          </cell>
          <cell r="AW297">
            <v>0</v>
          </cell>
          <cell r="AY297">
            <v>0</v>
          </cell>
        </row>
        <row r="298">
          <cell r="D298">
            <v>77.453779999999995</v>
          </cell>
          <cell r="E298">
            <v>0</v>
          </cell>
          <cell r="F298">
            <v>4.3320699999999999</v>
          </cell>
          <cell r="G298">
            <v>2.2300000000000004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4.3320699999999999</v>
          </cell>
          <cell r="AI298">
            <v>2.2300000000000004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1.7448982499999999</v>
          </cell>
          <cell r="AP298">
            <v>0.8</v>
          </cell>
          <cell r="AQ298">
            <v>0</v>
          </cell>
          <cell r="AR298">
            <v>0.03</v>
          </cell>
          <cell r="AS298">
            <v>0</v>
          </cell>
          <cell r="AT298">
            <v>0</v>
          </cell>
          <cell r="AU298">
            <v>0</v>
          </cell>
          <cell r="AV298">
            <v>1.7448982499999999</v>
          </cell>
          <cell r="AW298">
            <v>0.8</v>
          </cell>
          <cell r="AX298">
            <v>0</v>
          </cell>
          <cell r="AY298">
            <v>0.03</v>
          </cell>
          <cell r="AZ298">
            <v>0</v>
          </cell>
        </row>
        <row r="299">
          <cell r="C299" t="str">
            <v>G_3856/17</v>
          </cell>
          <cell r="D299">
            <v>18.798169999999999</v>
          </cell>
          <cell r="F299">
            <v>0</v>
          </cell>
          <cell r="G299">
            <v>0</v>
          </cell>
          <cell r="I299">
            <v>0</v>
          </cell>
          <cell r="AH299">
            <v>0</v>
          </cell>
          <cell r="AI299">
            <v>0</v>
          </cell>
          <cell r="AK299">
            <v>0</v>
          </cell>
          <cell r="AO299">
            <v>0</v>
          </cell>
          <cell r="AP299">
            <v>0</v>
          </cell>
          <cell r="AR299">
            <v>0</v>
          </cell>
          <cell r="AV299">
            <v>0</v>
          </cell>
          <cell r="AW299">
            <v>0</v>
          </cell>
          <cell r="AY299">
            <v>0</v>
          </cell>
        </row>
        <row r="300">
          <cell r="C300" t="str">
            <v>J_5594/18</v>
          </cell>
          <cell r="D300">
            <v>1.24108</v>
          </cell>
          <cell r="F300">
            <v>1.2410799999999997</v>
          </cell>
          <cell r="G300">
            <v>0.4</v>
          </cell>
          <cell r="I300">
            <v>0</v>
          </cell>
          <cell r="AH300">
            <v>1.2410799999999997</v>
          </cell>
          <cell r="AI300">
            <v>0.4</v>
          </cell>
          <cell r="AK300">
            <v>0</v>
          </cell>
          <cell r="AO300">
            <v>1.1684286799999999</v>
          </cell>
          <cell r="AP300">
            <v>0.4</v>
          </cell>
          <cell r="AR300">
            <v>0.03</v>
          </cell>
          <cell r="AV300">
            <v>1.1684286799999999</v>
          </cell>
          <cell r="AW300">
            <v>0.4</v>
          </cell>
          <cell r="AY300">
            <v>0.03</v>
          </cell>
        </row>
        <row r="301">
          <cell r="C301" t="str">
            <v>G_3857/17</v>
          </cell>
          <cell r="D301">
            <v>54.323540000000001</v>
          </cell>
          <cell r="F301">
            <v>0</v>
          </cell>
          <cell r="G301">
            <v>0</v>
          </cell>
          <cell r="I301">
            <v>0</v>
          </cell>
          <cell r="AH301">
            <v>0</v>
          </cell>
          <cell r="AI301">
            <v>0</v>
          </cell>
          <cell r="AK301">
            <v>0</v>
          </cell>
          <cell r="AO301">
            <v>0</v>
          </cell>
          <cell r="AP301">
            <v>0</v>
          </cell>
          <cell r="AR301">
            <v>0</v>
          </cell>
          <cell r="AV301">
            <v>0</v>
          </cell>
          <cell r="AW301">
            <v>0</v>
          </cell>
          <cell r="AY301">
            <v>0</v>
          </cell>
        </row>
        <row r="302">
          <cell r="C302" t="str">
            <v>J_5781/19</v>
          </cell>
          <cell r="D302">
            <v>0.64124999999999999</v>
          </cell>
          <cell r="F302">
            <v>0.64124999999999999</v>
          </cell>
          <cell r="G302">
            <v>0.63</v>
          </cell>
          <cell r="I302">
            <v>0</v>
          </cell>
          <cell r="AH302">
            <v>0.64124999999999999</v>
          </cell>
          <cell r="AI302">
            <v>0.63</v>
          </cell>
          <cell r="AK302">
            <v>0</v>
          </cell>
          <cell r="AO302">
            <v>0</v>
          </cell>
          <cell r="AP302">
            <v>0</v>
          </cell>
          <cell r="AR302">
            <v>0</v>
          </cell>
          <cell r="AV302">
            <v>0</v>
          </cell>
          <cell r="AW302">
            <v>0</v>
          </cell>
          <cell r="AY302">
            <v>0</v>
          </cell>
        </row>
        <row r="303">
          <cell r="C303" t="str">
            <v>J_5984/19</v>
          </cell>
          <cell r="D303">
            <v>0.25467000000000001</v>
          </cell>
          <cell r="F303">
            <v>0.25467000000000001</v>
          </cell>
          <cell r="G303">
            <v>0</v>
          </cell>
          <cell r="I303">
            <v>0</v>
          </cell>
          <cell r="AH303">
            <v>0.25467000000000001</v>
          </cell>
          <cell r="AI303">
            <v>0</v>
          </cell>
          <cell r="AK303">
            <v>0</v>
          </cell>
          <cell r="AO303">
            <v>9.9733999999999989E-2</v>
          </cell>
          <cell r="AP303">
            <v>0</v>
          </cell>
          <cell r="AR303">
            <v>0</v>
          </cell>
          <cell r="AV303">
            <v>9.9733999999999989E-2</v>
          </cell>
          <cell r="AW303">
            <v>0</v>
          </cell>
          <cell r="AY303">
            <v>0</v>
          </cell>
        </row>
        <row r="304">
          <cell r="C304" t="str">
            <v>J_6081/19</v>
          </cell>
          <cell r="D304">
            <v>0.85930999999999991</v>
          </cell>
          <cell r="F304">
            <v>0.8593099999999998</v>
          </cell>
          <cell r="G304">
            <v>0.4</v>
          </cell>
          <cell r="I304">
            <v>0</v>
          </cell>
          <cell r="AH304">
            <v>0.8593099999999998</v>
          </cell>
          <cell r="AI304">
            <v>0.4</v>
          </cell>
          <cell r="AK304">
            <v>0</v>
          </cell>
          <cell r="AO304">
            <v>0.47673557</v>
          </cell>
          <cell r="AP304">
            <v>0.4</v>
          </cell>
          <cell r="AR304">
            <v>0</v>
          </cell>
          <cell r="AV304">
            <v>0.47673557</v>
          </cell>
          <cell r="AW304">
            <v>0.4</v>
          </cell>
          <cell r="AY304">
            <v>0</v>
          </cell>
        </row>
        <row r="305">
          <cell r="C305" t="str">
            <v>J_6085/19</v>
          </cell>
          <cell r="D305">
            <v>1.3357600000000001</v>
          </cell>
          <cell r="F305">
            <v>1.3357600000000001</v>
          </cell>
          <cell r="G305">
            <v>0.8</v>
          </cell>
          <cell r="I305">
            <v>0</v>
          </cell>
          <cell r="AH305">
            <v>1.3357600000000001</v>
          </cell>
          <cell r="AI305">
            <v>0.8</v>
          </cell>
          <cell r="AK305">
            <v>0</v>
          </cell>
          <cell r="AO305">
            <v>0</v>
          </cell>
          <cell r="AP305">
            <v>0</v>
          </cell>
          <cell r="AR305">
            <v>0</v>
          </cell>
          <cell r="AV305">
            <v>0</v>
          </cell>
          <cell r="AW305">
            <v>0</v>
          </cell>
          <cell r="AY305">
            <v>0</v>
          </cell>
        </row>
        <row r="306">
          <cell r="C306" t="str">
            <v>J_6267/19</v>
          </cell>
          <cell r="D306">
            <v>0</v>
          </cell>
          <cell r="F306">
            <v>0</v>
          </cell>
          <cell r="G306">
            <v>0</v>
          </cell>
          <cell r="I306">
            <v>0</v>
          </cell>
          <cell r="AO306">
            <v>0</v>
          </cell>
          <cell r="AP306">
            <v>0</v>
          </cell>
          <cell r="AR306">
            <v>0</v>
          </cell>
          <cell r="AV306">
            <v>0</v>
          </cell>
        </row>
        <row r="307">
          <cell r="D307">
            <v>9.2195800000000006</v>
          </cell>
          <cell r="E307">
            <v>0</v>
          </cell>
          <cell r="F307">
            <v>9.2195799999999988</v>
          </cell>
          <cell r="G307">
            <v>0.4</v>
          </cell>
          <cell r="H307">
            <v>0</v>
          </cell>
          <cell r="I307">
            <v>2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9.2195799999999988</v>
          </cell>
          <cell r="AI307">
            <v>0.4</v>
          </cell>
          <cell r="AJ307">
            <v>0</v>
          </cell>
          <cell r="AK307">
            <v>2</v>
          </cell>
          <cell r="AL307">
            <v>0</v>
          </cell>
          <cell r="AM307">
            <v>0</v>
          </cell>
          <cell r="AN307">
            <v>0</v>
          </cell>
          <cell r="AO307">
            <v>9.464043929999999</v>
          </cell>
          <cell r="AP307">
            <v>0</v>
          </cell>
          <cell r="AQ307">
            <v>0</v>
          </cell>
          <cell r="AR307">
            <v>3.2610000000000001</v>
          </cell>
          <cell r="AS307">
            <v>0</v>
          </cell>
          <cell r="AT307">
            <v>0</v>
          </cell>
          <cell r="AU307">
            <v>0</v>
          </cell>
          <cell r="AV307">
            <v>9.464043929999999</v>
          </cell>
          <cell r="AW307">
            <v>0</v>
          </cell>
          <cell r="AX307">
            <v>0</v>
          </cell>
          <cell r="AY307">
            <v>3.2610000000000001</v>
          </cell>
          <cell r="AZ307">
            <v>0</v>
          </cell>
        </row>
        <row r="308">
          <cell r="C308" t="str">
            <v>G_3903/17</v>
          </cell>
          <cell r="D308">
            <v>8.7325200000000009</v>
          </cell>
          <cell r="F308">
            <v>8.7325199999999992</v>
          </cell>
          <cell r="G308">
            <v>0</v>
          </cell>
          <cell r="I308">
            <v>2</v>
          </cell>
          <cell r="AH308">
            <v>8.7325199999999992</v>
          </cell>
          <cell r="AI308">
            <v>0</v>
          </cell>
          <cell r="AK308">
            <v>2</v>
          </cell>
          <cell r="AO308">
            <v>9.464043929999999</v>
          </cell>
          <cell r="AP308">
            <v>0</v>
          </cell>
          <cell r="AR308">
            <v>3.2610000000000001</v>
          </cell>
          <cell r="AV308">
            <v>9.464043929999999</v>
          </cell>
          <cell r="AW308">
            <v>0</v>
          </cell>
          <cell r="AY308">
            <v>3.2610000000000001</v>
          </cell>
        </row>
        <row r="309">
          <cell r="C309" t="str">
            <v>J_6092/19</v>
          </cell>
          <cell r="D309">
            <v>0.48705999999999999</v>
          </cell>
          <cell r="F309">
            <v>0.48705999999999999</v>
          </cell>
          <cell r="G309">
            <v>0.4</v>
          </cell>
          <cell r="I309">
            <v>0</v>
          </cell>
          <cell r="AH309">
            <v>0.48705999999999999</v>
          </cell>
          <cell r="AI309">
            <v>0.4</v>
          </cell>
          <cell r="AK309">
            <v>0</v>
          </cell>
          <cell r="AO309">
            <v>0</v>
          </cell>
          <cell r="AP309">
            <v>0</v>
          </cell>
          <cell r="AR309">
            <v>0</v>
          </cell>
          <cell r="AV309">
            <v>0</v>
          </cell>
          <cell r="AW309">
            <v>0</v>
          </cell>
          <cell r="AY309">
            <v>0</v>
          </cell>
        </row>
        <row r="310">
          <cell r="D310">
            <v>17.29242</v>
          </cell>
          <cell r="E310">
            <v>0</v>
          </cell>
          <cell r="F310">
            <v>0.52373000000000003</v>
          </cell>
          <cell r="G310">
            <v>0</v>
          </cell>
          <cell r="H310">
            <v>0</v>
          </cell>
          <cell r="I310">
            <v>0.19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0.52373000000000003</v>
          </cell>
          <cell r="AI310">
            <v>0</v>
          </cell>
          <cell r="AJ310">
            <v>0</v>
          </cell>
          <cell r="AK310">
            <v>0.19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</row>
        <row r="311">
          <cell r="C311" t="str">
            <v>G_4005/17</v>
          </cell>
          <cell r="D311">
            <v>2.2453799999999999</v>
          </cell>
          <cell r="F311">
            <v>0</v>
          </cell>
          <cell r="G311">
            <v>0</v>
          </cell>
          <cell r="I311">
            <v>0</v>
          </cell>
          <cell r="AH311">
            <v>0</v>
          </cell>
          <cell r="AI311">
            <v>0</v>
          </cell>
          <cell r="AK311">
            <v>0</v>
          </cell>
          <cell r="AO311">
            <v>0</v>
          </cell>
          <cell r="AP311">
            <v>0</v>
          </cell>
          <cell r="AR311">
            <v>0</v>
          </cell>
          <cell r="AV311">
            <v>0</v>
          </cell>
          <cell r="AW311">
            <v>0</v>
          </cell>
          <cell r="AY311">
            <v>0</v>
          </cell>
        </row>
        <row r="312">
          <cell r="C312" t="str">
            <v>I_5008/18</v>
          </cell>
          <cell r="D312">
            <v>0.52373000000000003</v>
          </cell>
          <cell r="F312">
            <v>0.52373000000000003</v>
          </cell>
          <cell r="G312">
            <v>0</v>
          </cell>
          <cell r="I312">
            <v>0.19</v>
          </cell>
          <cell r="AH312">
            <v>0.52373000000000003</v>
          </cell>
          <cell r="AI312">
            <v>0</v>
          </cell>
          <cell r="AK312">
            <v>0.19</v>
          </cell>
          <cell r="AO312">
            <v>0</v>
          </cell>
          <cell r="AP312">
            <v>0</v>
          </cell>
          <cell r="AR312">
            <v>0</v>
          </cell>
          <cell r="AV312">
            <v>0</v>
          </cell>
          <cell r="AW312">
            <v>0</v>
          </cell>
          <cell r="AY312">
            <v>0</v>
          </cell>
        </row>
        <row r="313">
          <cell r="C313" t="str">
            <v>I_4008/17</v>
          </cell>
          <cell r="D313">
            <v>14.523309999999999</v>
          </cell>
          <cell r="F313">
            <v>0</v>
          </cell>
          <cell r="G313">
            <v>0</v>
          </cell>
          <cell r="I313">
            <v>0</v>
          </cell>
          <cell r="AH313">
            <v>0</v>
          </cell>
          <cell r="AI313">
            <v>0</v>
          </cell>
          <cell r="AK313">
            <v>0</v>
          </cell>
          <cell r="AO313">
            <v>0</v>
          </cell>
          <cell r="AP313">
            <v>0</v>
          </cell>
          <cell r="AR313">
            <v>0</v>
          </cell>
          <cell r="AV313">
            <v>0</v>
          </cell>
          <cell r="AW313">
            <v>0</v>
          </cell>
          <cell r="AY313">
            <v>0</v>
          </cell>
        </row>
        <row r="314">
          <cell r="D314">
            <v>3.75115</v>
          </cell>
          <cell r="E314">
            <v>0</v>
          </cell>
          <cell r="F314">
            <v>3.7511499999999995</v>
          </cell>
          <cell r="G314">
            <v>1.4</v>
          </cell>
          <cell r="H314">
            <v>0</v>
          </cell>
          <cell r="I314">
            <v>0.23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3.7511499999999995</v>
          </cell>
          <cell r="AI314">
            <v>1.4</v>
          </cell>
          <cell r="AJ314">
            <v>0</v>
          </cell>
          <cell r="AK314">
            <v>0.23</v>
          </cell>
          <cell r="AL314">
            <v>0</v>
          </cell>
          <cell r="AM314">
            <v>0</v>
          </cell>
          <cell r="AN314">
            <v>0</v>
          </cell>
          <cell r="AO314">
            <v>0.73623858999999992</v>
          </cell>
          <cell r="AP314">
            <v>0.8</v>
          </cell>
          <cell r="AQ314">
            <v>0</v>
          </cell>
          <cell r="AR314">
            <v>0.32800000000000001</v>
          </cell>
          <cell r="AS314">
            <v>0</v>
          </cell>
          <cell r="AT314">
            <v>0</v>
          </cell>
          <cell r="AU314">
            <v>0</v>
          </cell>
          <cell r="AV314">
            <v>0.73623858999999992</v>
          </cell>
          <cell r="AW314">
            <v>0.8</v>
          </cell>
          <cell r="AX314">
            <v>0</v>
          </cell>
          <cell r="AY314">
            <v>0.32800000000000001</v>
          </cell>
          <cell r="AZ314">
            <v>0</v>
          </cell>
        </row>
        <row r="315">
          <cell r="C315" t="str">
            <v>I_5310/18</v>
          </cell>
          <cell r="D315">
            <v>1.64103</v>
          </cell>
          <cell r="F315">
            <v>1.64103</v>
          </cell>
          <cell r="G315">
            <v>0.5</v>
          </cell>
          <cell r="I315">
            <v>0</v>
          </cell>
          <cell r="AH315">
            <v>1.64103</v>
          </cell>
          <cell r="AI315">
            <v>0.5</v>
          </cell>
          <cell r="AK315">
            <v>0</v>
          </cell>
          <cell r="AO315">
            <v>0</v>
          </cell>
          <cell r="AP315">
            <v>0</v>
          </cell>
          <cell r="AR315">
            <v>0</v>
          </cell>
          <cell r="AV315">
            <v>0</v>
          </cell>
          <cell r="AW315">
            <v>0</v>
          </cell>
          <cell r="AY315">
            <v>0</v>
          </cell>
        </row>
        <row r="316">
          <cell r="C316" t="str">
            <v>I_5311/18</v>
          </cell>
          <cell r="D316">
            <v>0.66024000000000005</v>
          </cell>
          <cell r="F316">
            <v>0.66024000000000005</v>
          </cell>
          <cell r="G316">
            <v>0.1</v>
          </cell>
          <cell r="I316">
            <v>0</v>
          </cell>
          <cell r="AH316">
            <v>0.66024000000000005</v>
          </cell>
          <cell r="AI316">
            <v>0.1</v>
          </cell>
          <cell r="AK316">
            <v>0</v>
          </cell>
          <cell r="AO316">
            <v>0</v>
          </cell>
          <cell r="AP316">
            <v>0</v>
          </cell>
          <cell r="AR316">
            <v>0</v>
          </cell>
          <cell r="AV316">
            <v>0</v>
          </cell>
          <cell r="AW316">
            <v>0</v>
          </cell>
          <cell r="AY316">
            <v>0</v>
          </cell>
        </row>
        <row r="317">
          <cell r="C317" t="str">
            <v>J_5655/18</v>
          </cell>
          <cell r="D317">
            <v>1.1346400000000001</v>
          </cell>
          <cell r="F317">
            <v>1.1346399999999999</v>
          </cell>
          <cell r="G317">
            <v>0.8</v>
          </cell>
          <cell r="I317">
            <v>0</v>
          </cell>
          <cell r="AH317">
            <v>1.1346399999999999</v>
          </cell>
          <cell r="AI317">
            <v>0.8</v>
          </cell>
          <cell r="AK317">
            <v>0</v>
          </cell>
          <cell r="AO317">
            <v>0.65213338999999992</v>
          </cell>
          <cell r="AP317">
            <v>0.8</v>
          </cell>
          <cell r="AR317">
            <v>0</v>
          </cell>
          <cell r="AV317">
            <v>0.65213338999999992</v>
          </cell>
          <cell r="AW317">
            <v>0.8</v>
          </cell>
          <cell r="AY317">
            <v>0</v>
          </cell>
        </row>
        <row r="318">
          <cell r="C318" t="str">
            <v>J_6091/19</v>
          </cell>
          <cell r="D318">
            <v>9.8129999999999995E-2</v>
          </cell>
          <cell r="F318">
            <v>9.8129999999999995E-2</v>
          </cell>
          <cell r="G318">
            <v>0</v>
          </cell>
          <cell r="I318">
            <v>7.0000000000000007E-2</v>
          </cell>
          <cell r="AH318">
            <v>9.8129999999999995E-2</v>
          </cell>
          <cell r="AI318">
            <v>0</v>
          </cell>
          <cell r="AK318">
            <v>7.0000000000000007E-2</v>
          </cell>
          <cell r="AO318">
            <v>2.0947089999999998E-2</v>
          </cell>
          <cell r="AP318">
            <v>0</v>
          </cell>
          <cell r="AR318">
            <v>4.9000000000000002E-2</v>
          </cell>
          <cell r="AV318">
            <v>2.0947089999999998E-2</v>
          </cell>
          <cell r="AW318">
            <v>0</v>
          </cell>
          <cell r="AY318">
            <v>4.9000000000000002E-2</v>
          </cell>
        </row>
        <row r="319">
          <cell r="C319" t="str">
            <v>J_6157/19</v>
          </cell>
          <cell r="D319">
            <v>0.21711000000000003</v>
          </cell>
          <cell r="F319">
            <v>0.21711</v>
          </cell>
          <cell r="G319">
            <v>0</v>
          </cell>
          <cell r="I319">
            <v>0.16</v>
          </cell>
          <cell r="AH319">
            <v>0.21711</v>
          </cell>
          <cell r="AI319">
            <v>0</v>
          </cell>
          <cell r="AK319">
            <v>0.16</v>
          </cell>
          <cell r="AO319">
            <v>6.3158110000000003E-2</v>
          </cell>
          <cell r="AP319">
            <v>0</v>
          </cell>
          <cell r="AR319">
            <v>0.27900000000000003</v>
          </cell>
          <cell r="AV319">
            <v>6.3158110000000003E-2</v>
          </cell>
          <cell r="AW319">
            <v>0</v>
          </cell>
          <cell r="AY319">
            <v>0.27900000000000003</v>
          </cell>
        </row>
        <row r="320">
          <cell r="D320">
            <v>93.319280000000006</v>
          </cell>
          <cell r="E320">
            <v>0</v>
          </cell>
          <cell r="F320">
            <v>75.754519999999999</v>
          </cell>
          <cell r="G320">
            <v>0</v>
          </cell>
          <cell r="H320">
            <v>0</v>
          </cell>
          <cell r="I320">
            <v>1.1299999999999999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75.754519999999999</v>
          </cell>
          <cell r="AI320">
            <v>0</v>
          </cell>
          <cell r="AJ320">
            <v>0</v>
          </cell>
          <cell r="AK320">
            <v>1.1299999999999999</v>
          </cell>
          <cell r="AL320">
            <v>0</v>
          </cell>
          <cell r="AM320">
            <v>0</v>
          </cell>
          <cell r="AN320">
            <v>0</v>
          </cell>
          <cell r="AO320">
            <v>4.9929215399999993</v>
          </cell>
          <cell r="AP320">
            <v>0.4</v>
          </cell>
          <cell r="AQ320">
            <v>0</v>
          </cell>
          <cell r="AR320">
            <v>0.6028</v>
          </cell>
          <cell r="AS320">
            <v>0</v>
          </cell>
          <cell r="AT320">
            <v>0</v>
          </cell>
          <cell r="AU320">
            <v>0</v>
          </cell>
          <cell r="AV320">
            <v>4.9929215399999993</v>
          </cell>
          <cell r="AW320">
            <v>0.4</v>
          </cell>
          <cell r="AX320">
            <v>0</v>
          </cell>
          <cell r="AY320">
            <v>0.6028</v>
          </cell>
          <cell r="AZ320">
            <v>0</v>
          </cell>
        </row>
        <row r="321">
          <cell r="C321" t="str">
            <v>I_4477/18</v>
          </cell>
          <cell r="D321">
            <v>23.89894</v>
          </cell>
          <cell r="F321">
            <v>23.89894</v>
          </cell>
          <cell r="G321">
            <v>0</v>
          </cell>
          <cell r="I321">
            <v>0</v>
          </cell>
          <cell r="AH321">
            <v>23.89894</v>
          </cell>
          <cell r="AI321">
            <v>0</v>
          </cell>
          <cell r="AK321">
            <v>0</v>
          </cell>
          <cell r="AO321">
            <v>0</v>
          </cell>
          <cell r="AP321">
            <v>0</v>
          </cell>
          <cell r="AR321">
            <v>0</v>
          </cell>
          <cell r="AV321">
            <v>0</v>
          </cell>
          <cell r="AW321">
            <v>0</v>
          </cell>
          <cell r="AY321">
            <v>0</v>
          </cell>
        </row>
        <row r="322">
          <cell r="C322" t="str">
            <v>J_5230/18</v>
          </cell>
          <cell r="D322">
            <v>3.8599899999999998</v>
          </cell>
          <cell r="F322">
            <v>3.8599899999999998</v>
          </cell>
          <cell r="G322">
            <v>0</v>
          </cell>
          <cell r="I322">
            <v>0</v>
          </cell>
          <cell r="AH322">
            <v>3.8599899999999998</v>
          </cell>
          <cell r="AI322">
            <v>0</v>
          </cell>
          <cell r="AK322">
            <v>0</v>
          </cell>
          <cell r="AO322">
            <v>0</v>
          </cell>
          <cell r="AP322">
            <v>0</v>
          </cell>
          <cell r="AR322">
            <v>0</v>
          </cell>
          <cell r="AV322">
            <v>0</v>
          </cell>
          <cell r="AW322">
            <v>0</v>
          </cell>
          <cell r="AY322">
            <v>0</v>
          </cell>
        </row>
        <row r="323">
          <cell r="C323" t="str">
            <v>I_5540/18</v>
          </cell>
          <cell r="D323">
            <v>3.1542699999999999</v>
          </cell>
          <cell r="F323">
            <v>3.1542699999999999</v>
          </cell>
          <cell r="G323">
            <v>0</v>
          </cell>
          <cell r="I323">
            <v>0</v>
          </cell>
          <cell r="AH323">
            <v>3.1542699999999999</v>
          </cell>
          <cell r="AI323">
            <v>0</v>
          </cell>
          <cell r="AK323">
            <v>0</v>
          </cell>
          <cell r="AO323">
            <v>0</v>
          </cell>
          <cell r="AP323">
            <v>0</v>
          </cell>
          <cell r="AR323">
            <v>0</v>
          </cell>
          <cell r="AV323">
            <v>0</v>
          </cell>
          <cell r="AW323">
            <v>0</v>
          </cell>
          <cell r="AY323">
            <v>0</v>
          </cell>
        </row>
        <row r="324">
          <cell r="C324" t="str">
            <v>I_4478/18</v>
          </cell>
          <cell r="D324">
            <v>38.236239999999995</v>
          </cell>
          <cell r="F324">
            <v>38.236240000000002</v>
          </cell>
          <cell r="G324">
            <v>0</v>
          </cell>
          <cell r="I324">
            <v>0</v>
          </cell>
          <cell r="AH324">
            <v>38.236240000000002</v>
          </cell>
          <cell r="AI324">
            <v>0</v>
          </cell>
          <cell r="AK324">
            <v>0</v>
          </cell>
          <cell r="AO324">
            <v>0</v>
          </cell>
          <cell r="AP324">
            <v>0</v>
          </cell>
          <cell r="AR324">
            <v>0</v>
          </cell>
          <cell r="AV324">
            <v>0</v>
          </cell>
          <cell r="AW324">
            <v>0</v>
          </cell>
          <cell r="AY324">
            <v>0</v>
          </cell>
        </row>
        <row r="325">
          <cell r="C325" t="str">
            <v>I_4481/18</v>
          </cell>
          <cell r="D325">
            <v>5.3802599999999998</v>
          </cell>
          <cell r="F325">
            <v>5.3802599999999998</v>
          </cell>
          <cell r="G325">
            <v>0</v>
          </cell>
          <cell r="I325">
            <v>0.6</v>
          </cell>
          <cell r="AH325">
            <v>5.3802599999999998</v>
          </cell>
          <cell r="AI325">
            <v>0</v>
          </cell>
          <cell r="AK325">
            <v>0.6</v>
          </cell>
          <cell r="AO325">
            <v>4.4326860199999993</v>
          </cell>
          <cell r="AP325">
            <v>0</v>
          </cell>
          <cell r="AR325">
            <v>0.54779999999999995</v>
          </cell>
          <cell r="AV325">
            <v>4.4326860199999993</v>
          </cell>
          <cell r="AW325">
            <v>0</v>
          </cell>
          <cell r="AY325">
            <v>0.54779999999999995</v>
          </cell>
        </row>
        <row r="326">
          <cell r="C326" t="str">
            <v>I_4482/18</v>
          </cell>
          <cell r="D326">
            <v>8.5317500000000006</v>
          </cell>
          <cell r="F326">
            <v>0</v>
          </cell>
          <cell r="G326">
            <v>0</v>
          </cell>
          <cell r="I326">
            <v>0</v>
          </cell>
          <cell r="AH326">
            <v>0</v>
          </cell>
          <cell r="AI326">
            <v>0</v>
          </cell>
          <cell r="AK326">
            <v>0</v>
          </cell>
          <cell r="AO326">
            <v>0</v>
          </cell>
          <cell r="AP326">
            <v>0</v>
          </cell>
          <cell r="AR326">
            <v>0</v>
          </cell>
          <cell r="AV326">
            <v>0</v>
          </cell>
          <cell r="AW326">
            <v>0</v>
          </cell>
          <cell r="AY326">
            <v>0</v>
          </cell>
        </row>
        <row r="327">
          <cell r="C327" t="str">
            <v>I_4483/18</v>
          </cell>
          <cell r="D327">
            <v>9.0330100000000009</v>
          </cell>
          <cell r="F327">
            <v>0</v>
          </cell>
          <cell r="G327">
            <v>0</v>
          </cell>
          <cell r="I327">
            <v>0</v>
          </cell>
          <cell r="AH327">
            <v>0</v>
          </cell>
          <cell r="AI327">
            <v>0</v>
          </cell>
          <cell r="AK327">
            <v>0</v>
          </cell>
          <cell r="AO327">
            <v>0</v>
          </cell>
          <cell r="AP327">
            <v>0</v>
          </cell>
          <cell r="AR327">
            <v>0</v>
          </cell>
          <cell r="AV327">
            <v>0</v>
          </cell>
          <cell r="AW327">
            <v>0</v>
          </cell>
          <cell r="AY327">
            <v>0</v>
          </cell>
        </row>
        <row r="328">
          <cell r="C328" t="str">
            <v>J_6041/19</v>
          </cell>
          <cell r="D328">
            <v>0.35854000000000003</v>
          </cell>
          <cell r="F328">
            <v>0.35853999999999997</v>
          </cell>
          <cell r="G328">
            <v>0</v>
          </cell>
          <cell r="I328">
            <v>0.2</v>
          </cell>
          <cell r="AH328">
            <v>0.35853999999999997</v>
          </cell>
          <cell r="AI328">
            <v>0</v>
          </cell>
          <cell r="AK328">
            <v>0.2</v>
          </cell>
          <cell r="AO328">
            <v>0</v>
          </cell>
          <cell r="AP328">
            <v>0</v>
          </cell>
          <cell r="AR328">
            <v>0</v>
          </cell>
          <cell r="AV328">
            <v>0</v>
          </cell>
          <cell r="AW328">
            <v>0</v>
          </cell>
          <cell r="AY328">
            <v>0</v>
          </cell>
        </row>
        <row r="329">
          <cell r="C329" t="str">
            <v>J_6050/19</v>
          </cell>
          <cell r="D329">
            <v>0.68759000000000003</v>
          </cell>
          <cell r="F329">
            <v>0.68759000000000003</v>
          </cell>
          <cell r="G329">
            <v>0</v>
          </cell>
          <cell r="I329">
            <v>0.2</v>
          </cell>
          <cell r="AH329">
            <v>0.68759000000000003</v>
          </cell>
          <cell r="AI329">
            <v>0</v>
          </cell>
          <cell r="AK329">
            <v>0.2</v>
          </cell>
          <cell r="AO329">
            <v>0.46193897</v>
          </cell>
          <cell r="AP329">
            <v>0</v>
          </cell>
          <cell r="AR329">
            <v>5.5E-2</v>
          </cell>
          <cell r="AV329">
            <v>0.46193897</v>
          </cell>
          <cell r="AW329">
            <v>0</v>
          </cell>
          <cell r="AY329">
            <v>5.5E-2</v>
          </cell>
        </row>
        <row r="330">
          <cell r="C330" t="str">
            <v>J_6120/19</v>
          </cell>
          <cell r="D330">
            <v>0.17868999999999999</v>
          </cell>
          <cell r="F330">
            <v>0.17869000000000002</v>
          </cell>
          <cell r="G330">
            <v>0</v>
          </cell>
          <cell r="I330">
            <v>0.13</v>
          </cell>
          <cell r="AH330">
            <v>0.17869000000000002</v>
          </cell>
          <cell r="AI330">
            <v>0</v>
          </cell>
          <cell r="AK330">
            <v>0.13</v>
          </cell>
          <cell r="AO330">
            <v>0</v>
          </cell>
          <cell r="AP330">
            <v>0</v>
          </cell>
          <cell r="AR330">
            <v>0</v>
          </cell>
          <cell r="AV330">
            <v>0</v>
          </cell>
          <cell r="AW330">
            <v>0</v>
          </cell>
          <cell r="AY330">
            <v>0</v>
          </cell>
        </row>
        <row r="331">
          <cell r="C331" t="str">
            <v>J_5738/19</v>
          </cell>
          <cell r="D331">
            <v>0</v>
          </cell>
          <cell r="F331">
            <v>0</v>
          </cell>
          <cell r="G331">
            <v>0</v>
          </cell>
          <cell r="I331">
            <v>0</v>
          </cell>
          <cell r="AO331">
            <v>0</v>
          </cell>
          <cell r="AP331">
            <v>0</v>
          </cell>
          <cell r="AR331">
            <v>0</v>
          </cell>
          <cell r="AV331">
            <v>0</v>
          </cell>
        </row>
        <row r="332">
          <cell r="C332" t="str">
            <v>J_5563/18</v>
          </cell>
          <cell r="D332">
            <v>0</v>
          </cell>
          <cell r="F332">
            <v>0</v>
          </cell>
          <cell r="G332">
            <v>0</v>
          </cell>
          <cell r="I332">
            <v>0</v>
          </cell>
          <cell r="AO332">
            <v>0</v>
          </cell>
          <cell r="AP332">
            <v>0</v>
          </cell>
          <cell r="AR332">
            <v>0</v>
          </cell>
          <cell r="AV332">
            <v>0</v>
          </cell>
        </row>
        <row r="333">
          <cell r="C333" t="str">
            <v>J_6068/19</v>
          </cell>
          <cell r="D333">
            <v>0</v>
          </cell>
          <cell r="F333">
            <v>0</v>
          </cell>
          <cell r="G333">
            <v>0</v>
          </cell>
          <cell r="I333">
            <v>0</v>
          </cell>
          <cell r="AO333">
            <v>9.8296549999999996E-2</v>
          </cell>
          <cell r="AP333">
            <v>0.4</v>
          </cell>
          <cell r="AR333">
            <v>0</v>
          </cell>
          <cell r="AV333">
            <v>9.8296549999999996E-2</v>
          </cell>
          <cell r="AW333">
            <v>0.4</v>
          </cell>
          <cell r="AY333">
            <v>0</v>
          </cell>
        </row>
        <row r="334">
          <cell r="D334">
            <v>89.077159999999992</v>
          </cell>
          <cell r="E334">
            <v>0</v>
          </cell>
          <cell r="F334">
            <v>63.799650000000007</v>
          </cell>
          <cell r="G334">
            <v>13.660000000000004</v>
          </cell>
          <cell r="H334">
            <v>0</v>
          </cell>
          <cell r="I334">
            <v>2.16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63.799650000000007</v>
          </cell>
          <cell r="AI334">
            <v>13.660000000000004</v>
          </cell>
          <cell r="AJ334">
            <v>0</v>
          </cell>
          <cell r="AK334">
            <v>2.16</v>
          </cell>
          <cell r="AL334">
            <v>0</v>
          </cell>
          <cell r="AM334">
            <v>0</v>
          </cell>
          <cell r="AN334">
            <v>0</v>
          </cell>
          <cell r="AO334">
            <v>18.743443920000001</v>
          </cell>
          <cell r="AP334">
            <v>5.7200000000000015</v>
          </cell>
          <cell r="AQ334">
            <v>0</v>
          </cell>
          <cell r="AR334">
            <v>1.1456</v>
          </cell>
          <cell r="AS334">
            <v>0</v>
          </cell>
          <cell r="AT334">
            <v>0</v>
          </cell>
          <cell r="AU334">
            <v>0</v>
          </cell>
          <cell r="AV334">
            <v>18.743443920000001</v>
          </cell>
          <cell r="AW334">
            <v>5.7200000000000015</v>
          </cell>
          <cell r="AX334">
            <v>0</v>
          </cell>
          <cell r="AY334">
            <v>1.1456</v>
          </cell>
          <cell r="AZ334">
            <v>0</v>
          </cell>
        </row>
        <row r="335">
          <cell r="C335" t="str">
            <v>I_5193/18</v>
          </cell>
          <cell r="D335">
            <v>4.6985400000000004</v>
          </cell>
          <cell r="F335">
            <v>4.6985400000000004</v>
          </cell>
          <cell r="G335">
            <v>2</v>
          </cell>
          <cell r="I335">
            <v>0</v>
          </cell>
          <cell r="AH335">
            <v>4.6985400000000004</v>
          </cell>
          <cell r="AI335">
            <v>2</v>
          </cell>
          <cell r="AK335">
            <v>0</v>
          </cell>
          <cell r="AO335">
            <v>0</v>
          </cell>
          <cell r="AP335">
            <v>0</v>
          </cell>
          <cell r="AR335">
            <v>0</v>
          </cell>
          <cell r="AV335">
            <v>0</v>
          </cell>
          <cell r="AW335">
            <v>0</v>
          </cell>
          <cell r="AY335">
            <v>0</v>
          </cell>
        </row>
        <row r="336">
          <cell r="C336" t="str">
            <v>J_5647/18</v>
          </cell>
          <cell r="D336">
            <v>1.64883</v>
          </cell>
          <cell r="F336">
            <v>1.6488299999999998</v>
          </cell>
          <cell r="G336">
            <v>1.26</v>
          </cell>
          <cell r="I336">
            <v>0</v>
          </cell>
          <cell r="AH336">
            <v>1.6488299999999998</v>
          </cell>
          <cell r="AI336">
            <v>1.26</v>
          </cell>
          <cell r="AK336">
            <v>0</v>
          </cell>
          <cell r="AO336">
            <v>2.1864442000000004</v>
          </cell>
          <cell r="AP336">
            <v>1.26</v>
          </cell>
          <cell r="AR336">
            <v>0</v>
          </cell>
          <cell r="AV336">
            <v>2.1864442000000004</v>
          </cell>
          <cell r="AW336">
            <v>1.26</v>
          </cell>
          <cell r="AY336">
            <v>0</v>
          </cell>
        </row>
        <row r="337">
          <cell r="C337" t="str">
            <v>J_5643/18</v>
          </cell>
          <cell r="D337">
            <v>3.9045999999999998</v>
          </cell>
          <cell r="F337">
            <v>0</v>
          </cell>
          <cell r="G337">
            <v>0</v>
          </cell>
          <cell r="I337">
            <v>0</v>
          </cell>
          <cell r="AH337">
            <v>0</v>
          </cell>
          <cell r="AI337">
            <v>0</v>
          </cell>
          <cell r="AK337">
            <v>0</v>
          </cell>
          <cell r="AO337">
            <v>0</v>
          </cell>
          <cell r="AP337">
            <v>0</v>
          </cell>
          <cell r="AR337">
            <v>0</v>
          </cell>
          <cell r="AV337">
            <v>0</v>
          </cell>
          <cell r="AW337">
            <v>0</v>
          </cell>
          <cell r="AY337">
            <v>0</v>
          </cell>
        </row>
        <row r="338">
          <cell r="C338" t="str">
            <v>J_5537/18</v>
          </cell>
          <cell r="D338">
            <v>8.5423099999999987</v>
          </cell>
          <cell r="F338">
            <v>0</v>
          </cell>
          <cell r="G338">
            <v>0</v>
          </cell>
          <cell r="I338">
            <v>0</v>
          </cell>
          <cell r="AH338">
            <v>0</v>
          </cell>
          <cell r="AI338">
            <v>0</v>
          </cell>
          <cell r="AK338">
            <v>0</v>
          </cell>
          <cell r="AO338">
            <v>0</v>
          </cell>
          <cell r="AP338">
            <v>0</v>
          </cell>
          <cell r="AR338">
            <v>0</v>
          </cell>
          <cell r="AV338">
            <v>0</v>
          </cell>
          <cell r="AW338">
            <v>0</v>
          </cell>
          <cell r="AY338">
            <v>0</v>
          </cell>
        </row>
        <row r="339">
          <cell r="C339" t="str">
            <v>J_5543/18</v>
          </cell>
          <cell r="D339">
            <v>5.9352099999999997</v>
          </cell>
          <cell r="F339">
            <v>5.9352099999999997</v>
          </cell>
          <cell r="G339">
            <v>2</v>
          </cell>
          <cell r="I339">
            <v>0</v>
          </cell>
          <cell r="AH339">
            <v>5.9352099999999997</v>
          </cell>
          <cell r="AI339">
            <v>2</v>
          </cell>
          <cell r="AK339">
            <v>0</v>
          </cell>
          <cell r="AO339">
            <v>0</v>
          </cell>
          <cell r="AP339">
            <v>0</v>
          </cell>
          <cell r="AR339">
            <v>0</v>
          </cell>
          <cell r="AV339">
            <v>0</v>
          </cell>
          <cell r="AW339">
            <v>0</v>
          </cell>
          <cell r="AY339">
            <v>0</v>
          </cell>
        </row>
        <row r="340">
          <cell r="C340" t="str">
            <v>J_5945/19</v>
          </cell>
          <cell r="D340">
            <v>10.89958</v>
          </cell>
          <cell r="F340">
            <v>10.89958</v>
          </cell>
          <cell r="G340">
            <v>0</v>
          </cell>
          <cell r="I340">
            <v>0.4</v>
          </cell>
          <cell r="AH340">
            <v>10.89958</v>
          </cell>
          <cell r="AI340">
            <v>0</v>
          </cell>
          <cell r="AK340">
            <v>0.4</v>
          </cell>
          <cell r="AO340">
            <v>0</v>
          </cell>
          <cell r="AP340">
            <v>0</v>
          </cell>
          <cell r="AR340">
            <v>0</v>
          </cell>
          <cell r="AV340">
            <v>0</v>
          </cell>
          <cell r="AW340">
            <v>0</v>
          </cell>
          <cell r="AY340">
            <v>0</v>
          </cell>
        </row>
        <row r="341">
          <cell r="C341" t="str">
            <v>J_5946/19</v>
          </cell>
          <cell r="D341">
            <v>11.649059999999999</v>
          </cell>
          <cell r="F341">
            <v>11.64906</v>
          </cell>
          <cell r="G341">
            <v>0</v>
          </cell>
          <cell r="I341">
            <v>0.5</v>
          </cell>
          <cell r="AH341">
            <v>11.64906</v>
          </cell>
          <cell r="AI341">
            <v>0</v>
          </cell>
          <cell r="AK341">
            <v>0.5</v>
          </cell>
          <cell r="AO341">
            <v>0</v>
          </cell>
          <cell r="AP341">
            <v>0</v>
          </cell>
          <cell r="AR341">
            <v>0</v>
          </cell>
          <cell r="AV341">
            <v>0</v>
          </cell>
          <cell r="AW341">
            <v>0</v>
          </cell>
          <cell r="AY341">
            <v>0</v>
          </cell>
        </row>
        <row r="342">
          <cell r="C342" t="str">
            <v>J_5947/19</v>
          </cell>
          <cell r="D342">
            <v>3.3422299999999998</v>
          </cell>
          <cell r="F342">
            <v>3.3422300000000003</v>
          </cell>
          <cell r="G342">
            <v>0</v>
          </cell>
          <cell r="I342">
            <v>0</v>
          </cell>
          <cell r="AH342">
            <v>3.3422300000000003</v>
          </cell>
          <cell r="AI342">
            <v>0</v>
          </cell>
          <cell r="AK342">
            <v>0</v>
          </cell>
          <cell r="AO342">
            <v>0</v>
          </cell>
          <cell r="AP342">
            <v>0</v>
          </cell>
          <cell r="AR342">
            <v>0</v>
          </cell>
          <cell r="AV342">
            <v>0</v>
          </cell>
          <cell r="AW342">
            <v>0</v>
          </cell>
          <cell r="AY342">
            <v>0</v>
          </cell>
        </row>
        <row r="343">
          <cell r="C343" t="str">
            <v>I_5382/18</v>
          </cell>
          <cell r="D343">
            <v>8.4525799999999993</v>
          </cell>
          <cell r="F343">
            <v>8.4525800000000011</v>
          </cell>
          <cell r="G343">
            <v>2</v>
          </cell>
          <cell r="I343">
            <v>0</v>
          </cell>
          <cell r="AH343">
            <v>8.4525800000000011</v>
          </cell>
          <cell r="AI343">
            <v>2</v>
          </cell>
          <cell r="AK343">
            <v>0</v>
          </cell>
          <cell r="AO343">
            <v>0</v>
          </cell>
          <cell r="AP343">
            <v>0</v>
          </cell>
          <cell r="AR343">
            <v>0</v>
          </cell>
          <cell r="AV343">
            <v>0</v>
          </cell>
          <cell r="AW343">
            <v>0</v>
          </cell>
          <cell r="AY343">
            <v>0</v>
          </cell>
        </row>
        <row r="344">
          <cell r="C344" t="str">
            <v>I_5291/18</v>
          </cell>
          <cell r="D344">
            <v>0.54042000000000001</v>
          </cell>
          <cell r="F344">
            <v>0.5404199999999999</v>
          </cell>
          <cell r="G344">
            <v>0.4</v>
          </cell>
          <cell r="I344">
            <v>0</v>
          </cell>
          <cell r="AH344">
            <v>0.5404199999999999</v>
          </cell>
          <cell r="AI344">
            <v>0.4</v>
          </cell>
          <cell r="AO344">
            <v>0.54606769999999993</v>
          </cell>
          <cell r="AP344">
            <v>0.4</v>
          </cell>
          <cell r="AR344">
            <v>0</v>
          </cell>
          <cell r="AV344">
            <v>0.54606769999999993</v>
          </cell>
          <cell r="AW344">
            <v>0.4</v>
          </cell>
          <cell r="AY344">
            <v>0</v>
          </cell>
        </row>
        <row r="345">
          <cell r="C345" t="str">
            <v>I_5290/18</v>
          </cell>
          <cell r="D345">
            <v>3.7439400000000003</v>
          </cell>
          <cell r="F345">
            <v>3.7439400000000007</v>
          </cell>
          <cell r="G345">
            <v>0.4</v>
          </cell>
          <cell r="I345">
            <v>0.26</v>
          </cell>
          <cell r="AH345">
            <v>3.7439400000000007</v>
          </cell>
          <cell r="AI345">
            <v>0.4</v>
          </cell>
          <cell r="AK345">
            <v>0.26</v>
          </cell>
          <cell r="AO345">
            <v>0</v>
          </cell>
          <cell r="AP345">
            <v>0</v>
          </cell>
          <cell r="AR345">
            <v>0</v>
          </cell>
          <cell r="AV345">
            <v>0</v>
          </cell>
          <cell r="AW345">
            <v>0</v>
          </cell>
          <cell r="AY345">
            <v>0</v>
          </cell>
        </row>
        <row r="346">
          <cell r="C346" t="str">
            <v>I_5092/18</v>
          </cell>
          <cell r="D346">
            <v>0.83660999999999996</v>
          </cell>
          <cell r="F346">
            <v>0.83661000000000008</v>
          </cell>
          <cell r="G346">
            <v>0</v>
          </cell>
          <cell r="I346">
            <v>0.36</v>
          </cell>
          <cell r="AH346">
            <v>0.83661000000000008</v>
          </cell>
          <cell r="AI346">
            <v>0</v>
          </cell>
          <cell r="AK346">
            <v>0.36</v>
          </cell>
          <cell r="AO346">
            <v>0</v>
          </cell>
          <cell r="AP346">
            <v>0</v>
          </cell>
          <cell r="AR346">
            <v>0</v>
          </cell>
          <cell r="AV346">
            <v>0</v>
          </cell>
          <cell r="AW346">
            <v>0</v>
          </cell>
          <cell r="AY346">
            <v>0</v>
          </cell>
        </row>
        <row r="347">
          <cell r="C347" t="str">
            <v>I_5117/18</v>
          </cell>
          <cell r="D347">
            <v>3.1954899999999999</v>
          </cell>
          <cell r="F347">
            <v>3.1954899999999999</v>
          </cell>
          <cell r="G347">
            <v>2</v>
          </cell>
          <cell r="I347">
            <v>0.06</v>
          </cell>
          <cell r="AH347">
            <v>3.1954899999999999</v>
          </cell>
          <cell r="AI347">
            <v>2</v>
          </cell>
          <cell r="AK347">
            <v>0.06</v>
          </cell>
          <cell r="AO347">
            <v>0</v>
          </cell>
          <cell r="AP347">
            <v>0</v>
          </cell>
          <cell r="AR347">
            <v>0</v>
          </cell>
          <cell r="AV347">
            <v>0</v>
          </cell>
          <cell r="AW347">
            <v>0</v>
          </cell>
          <cell r="AY347">
            <v>0</v>
          </cell>
        </row>
        <row r="348">
          <cell r="C348" t="str">
            <v>I_5430/18</v>
          </cell>
          <cell r="D348">
            <v>12.8306</v>
          </cell>
          <cell r="F348">
            <v>0</v>
          </cell>
          <cell r="G348">
            <v>0</v>
          </cell>
          <cell r="I348">
            <v>0</v>
          </cell>
          <cell r="AH348">
            <v>0</v>
          </cell>
          <cell r="AI348">
            <v>0</v>
          </cell>
          <cell r="AK348">
            <v>0</v>
          </cell>
          <cell r="AO348">
            <v>10.92276176</v>
          </cell>
          <cell r="AP348">
            <v>1.26</v>
          </cell>
          <cell r="AR348">
            <v>0.98260000000000003</v>
          </cell>
          <cell r="AV348">
            <v>10.92276176</v>
          </cell>
          <cell r="AW348">
            <v>1.26</v>
          </cell>
          <cell r="AY348">
            <v>0.98260000000000003</v>
          </cell>
        </row>
        <row r="349">
          <cell r="C349" t="str">
            <v>I_С-П-491/18</v>
          </cell>
          <cell r="D349">
            <v>3.5203500000000001</v>
          </cell>
          <cell r="F349">
            <v>3.5203500000000005</v>
          </cell>
          <cell r="G349">
            <v>0</v>
          </cell>
          <cell r="I349">
            <v>0.18</v>
          </cell>
          <cell r="AH349">
            <v>3.5203500000000005</v>
          </cell>
          <cell r="AI349">
            <v>0</v>
          </cell>
          <cell r="AK349">
            <v>0.18</v>
          </cell>
          <cell r="AO349">
            <v>2.41789948</v>
          </cell>
          <cell r="AP349">
            <v>0</v>
          </cell>
          <cell r="AR349">
            <v>0.16300000000000001</v>
          </cell>
          <cell r="AV349">
            <v>2.41789948</v>
          </cell>
          <cell r="AW349">
            <v>0</v>
          </cell>
          <cell r="AY349">
            <v>0.16300000000000001</v>
          </cell>
        </row>
        <row r="350">
          <cell r="C350" t="str">
            <v>J_5961/19</v>
          </cell>
          <cell r="D350">
            <v>0.48705999999999999</v>
          </cell>
          <cell r="F350">
            <v>0.48705999999999999</v>
          </cell>
          <cell r="G350">
            <v>0.4</v>
          </cell>
          <cell r="I350">
            <v>0</v>
          </cell>
          <cell r="AH350">
            <v>0.48705999999999999</v>
          </cell>
          <cell r="AI350">
            <v>0.4</v>
          </cell>
          <cell r="AK350">
            <v>0</v>
          </cell>
          <cell r="AO350">
            <v>0</v>
          </cell>
          <cell r="AP350">
            <v>0</v>
          </cell>
          <cell r="AR350">
            <v>0</v>
          </cell>
          <cell r="AV350">
            <v>0</v>
          </cell>
          <cell r="AW350">
            <v>0</v>
          </cell>
          <cell r="AY350">
            <v>0</v>
          </cell>
        </row>
        <row r="351">
          <cell r="C351" t="str">
            <v>J_5663/19</v>
          </cell>
          <cell r="D351">
            <v>0.39027000000000001</v>
          </cell>
          <cell r="F351">
            <v>0.39027000000000001</v>
          </cell>
          <cell r="G351">
            <v>0.25</v>
          </cell>
          <cell r="I351">
            <v>0</v>
          </cell>
          <cell r="AH351">
            <v>0.39027000000000001</v>
          </cell>
          <cell r="AI351">
            <v>0.25</v>
          </cell>
          <cell r="AK351">
            <v>0</v>
          </cell>
          <cell r="AO351">
            <v>0.35949010999999997</v>
          </cell>
          <cell r="AP351">
            <v>0.25</v>
          </cell>
          <cell r="AR351">
            <v>0</v>
          </cell>
          <cell r="AV351">
            <v>0.35949010999999997</v>
          </cell>
          <cell r="AW351">
            <v>0.25</v>
          </cell>
          <cell r="AY351">
            <v>0</v>
          </cell>
        </row>
        <row r="352">
          <cell r="C352" t="str">
            <v>J_5871/19</v>
          </cell>
          <cell r="D352">
            <v>0.64124999999999999</v>
          </cell>
          <cell r="F352">
            <v>0.64124999999999999</v>
          </cell>
          <cell r="G352">
            <v>0.63</v>
          </cell>
          <cell r="I352">
            <v>0</v>
          </cell>
          <cell r="AH352">
            <v>0.64124999999999999</v>
          </cell>
          <cell r="AI352">
            <v>0.63</v>
          </cell>
          <cell r="AK352">
            <v>0</v>
          </cell>
          <cell r="AO352">
            <v>0.58571938000000001</v>
          </cell>
          <cell r="AP352">
            <v>0.63</v>
          </cell>
          <cell r="AR352">
            <v>0</v>
          </cell>
          <cell r="AV352">
            <v>0.58571938000000001</v>
          </cell>
          <cell r="AW352">
            <v>0.63</v>
          </cell>
          <cell r="AY352">
            <v>0</v>
          </cell>
        </row>
        <row r="353">
          <cell r="C353" t="str">
            <v>J_5876/19</v>
          </cell>
          <cell r="D353">
            <v>0.48705999999999999</v>
          </cell>
          <cell r="F353">
            <v>0.48705999999999999</v>
          </cell>
          <cell r="G353">
            <v>0.4</v>
          </cell>
          <cell r="I353">
            <v>0</v>
          </cell>
          <cell r="AH353">
            <v>0.48705999999999999</v>
          </cell>
          <cell r="AI353">
            <v>0.4</v>
          </cell>
          <cell r="AK353">
            <v>0</v>
          </cell>
          <cell r="AO353">
            <v>0.37773039000000003</v>
          </cell>
          <cell r="AP353">
            <v>0.4</v>
          </cell>
          <cell r="AR353">
            <v>0</v>
          </cell>
          <cell r="AV353">
            <v>0.37773039000000003</v>
          </cell>
          <cell r="AW353">
            <v>0.4</v>
          </cell>
          <cell r="AY353">
            <v>0</v>
          </cell>
        </row>
        <row r="354">
          <cell r="C354" t="str">
            <v>J_5875/19</v>
          </cell>
          <cell r="D354">
            <v>0.31148000000000003</v>
          </cell>
          <cell r="F354">
            <v>0.31148000000000003</v>
          </cell>
          <cell r="G354">
            <v>0.16</v>
          </cell>
          <cell r="I354">
            <v>0</v>
          </cell>
          <cell r="AH354">
            <v>0.31148000000000003</v>
          </cell>
          <cell r="AI354">
            <v>0.16</v>
          </cell>
          <cell r="AK354">
            <v>0</v>
          </cell>
          <cell r="AO354">
            <v>0.12800944</v>
          </cell>
          <cell r="AP354">
            <v>0.16</v>
          </cell>
          <cell r="AR354">
            <v>0</v>
          </cell>
          <cell r="AV354">
            <v>0.12800944</v>
          </cell>
          <cell r="AW354">
            <v>0.16</v>
          </cell>
          <cell r="AY354">
            <v>0</v>
          </cell>
        </row>
        <row r="355">
          <cell r="C355" t="str">
            <v>J_5872/19</v>
          </cell>
          <cell r="D355">
            <v>0.75997000000000003</v>
          </cell>
          <cell r="F355">
            <v>0.75997000000000015</v>
          </cell>
          <cell r="G355">
            <v>0</v>
          </cell>
          <cell r="I355">
            <v>0.4</v>
          </cell>
          <cell r="AH355">
            <v>0.75997000000000015</v>
          </cell>
          <cell r="AI355">
            <v>0</v>
          </cell>
          <cell r="AK355">
            <v>0.4</v>
          </cell>
          <cell r="AO355">
            <v>0</v>
          </cell>
          <cell r="AP355">
            <v>0</v>
          </cell>
          <cell r="AR355">
            <v>0</v>
          </cell>
          <cell r="AV355">
            <v>0</v>
          </cell>
          <cell r="AW355">
            <v>0</v>
          </cell>
          <cell r="AY355">
            <v>0</v>
          </cell>
        </row>
        <row r="356">
          <cell r="C356" t="str">
            <v>J_5792/19</v>
          </cell>
          <cell r="D356">
            <v>0.48705999999999999</v>
          </cell>
          <cell r="F356">
            <v>0.48705999999999999</v>
          </cell>
          <cell r="G356">
            <v>0.4</v>
          </cell>
          <cell r="I356">
            <v>0</v>
          </cell>
          <cell r="AH356">
            <v>0.48705999999999999</v>
          </cell>
          <cell r="AI356">
            <v>0.4</v>
          </cell>
          <cell r="AK356">
            <v>0</v>
          </cell>
          <cell r="AO356">
            <v>0.37490656999999999</v>
          </cell>
          <cell r="AP356">
            <v>0.4</v>
          </cell>
          <cell r="AR356">
            <v>0</v>
          </cell>
          <cell r="AV356">
            <v>0.37490656999999999</v>
          </cell>
          <cell r="AW356">
            <v>0.4</v>
          </cell>
          <cell r="AY356">
            <v>0</v>
          </cell>
        </row>
        <row r="357">
          <cell r="C357" t="str">
            <v>J_5878/19</v>
          </cell>
          <cell r="D357">
            <v>0.48705999999999999</v>
          </cell>
          <cell r="F357">
            <v>0.48705999999999999</v>
          </cell>
          <cell r="G357">
            <v>0.4</v>
          </cell>
          <cell r="I357">
            <v>0</v>
          </cell>
          <cell r="AH357">
            <v>0.48705999999999999</v>
          </cell>
          <cell r="AI357">
            <v>0.4</v>
          </cell>
          <cell r="AK357">
            <v>0</v>
          </cell>
          <cell r="AO357">
            <v>0.39093207000000002</v>
          </cell>
          <cell r="AP357">
            <v>0.4</v>
          </cell>
          <cell r="AR357">
            <v>0</v>
          </cell>
          <cell r="AV357">
            <v>0.39093207000000002</v>
          </cell>
          <cell r="AW357">
            <v>0.4</v>
          </cell>
          <cell r="AY357">
            <v>0</v>
          </cell>
        </row>
        <row r="358">
          <cell r="C358" t="str">
            <v>J_5879/19</v>
          </cell>
          <cell r="D358">
            <v>0.48705999999999999</v>
          </cell>
          <cell r="F358">
            <v>0.48705999999999999</v>
          </cell>
          <cell r="G358">
            <v>0.4</v>
          </cell>
          <cell r="I358">
            <v>0</v>
          </cell>
          <cell r="AH358">
            <v>0.48705999999999999</v>
          </cell>
          <cell r="AI358">
            <v>0.4</v>
          </cell>
          <cell r="AK358">
            <v>0</v>
          </cell>
          <cell r="AO358">
            <v>0.21239496999999999</v>
          </cell>
          <cell r="AP358">
            <v>0.4</v>
          </cell>
          <cell r="AR358">
            <v>0</v>
          </cell>
          <cell r="AV358">
            <v>0.21239496999999999</v>
          </cell>
          <cell r="AW358">
            <v>0.4</v>
          </cell>
          <cell r="AY358">
            <v>0</v>
          </cell>
        </row>
        <row r="359">
          <cell r="C359" t="str">
            <v>J_6104/19</v>
          </cell>
          <cell r="D359">
            <v>0.31148000000000003</v>
          </cell>
          <cell r="F359">
            <v>0.31148000000000003</v>
          </cell>
          <cell r="G359">
            <v>0.16</v>
          </cell>
          <cell r="I359">
            <v>0</v>
          </cell>
          <cell r="AH359">
            <v>0.31148000000000003</v>
          </cell>
          <cell r="AI359">
            <v>0.16</v>
          </cell>
          <cell r="AK359">
            <v>0</v>
          </cell>
          <cell r="AO359">
            <v>0.24108784999999999</v>
          </cell>
          <cell r="AP359">
            <v>0.16</v>
          </cell>
          <cell r="AR359">
            <v>0</v>
          </cell>
          <cell r="AV359">
            <v>0.24108784999999999</v>
          </cell>
          <cell r="AW359">
            <v>0.16</v>
          </cell>
          <cell r="AY359">
            <v>0</v>
          </cell>
        </row>
        <row r="360">
          <cell r="C360" t="str">
            <v>J_6105/19</v>
          </cell>
          <cell r="D360">
            <v>0.48705999999999999</v>
          </cell>
          <cell r="F360">
            <v>0.48705999999999999</v>
          </cell>
          <cell r="G360">
            <v>0.4</v>
          </cell>
          <cell r="I360">
            <v>0</v>
          </cell>
          <cell r="AH360">
            <v>0.48705999999999999</v>
          </cell>
          <cell r="AI360">
            <v>0.4</v>
          </cell>
          <cell r="AK360">
            <v>0</v>
          </cell>
          <cell r="AO360">
            <v>0</v>
          </cell>
          <cell r="AP360">
            <v>0</v>
          </cell>
          <cell r="AR360">
            <v>0</v>
          </cell>
          <cell r="AV360">
            <v>0</v>
          </cell>
          <cell r="AW360">
            <v>0</v>
          </cell>
          <cell r="AY360">
            <v>0</v>
          </cell>
        </row>
        <row r="361">
          <cell r="C361" t="str">
            <v>J_5895/19</v>
          </cell>
          <cell r="D361">
            <v>0</v>
          </cell>
          <cell r="F361">
            <v>0</v>
          </cell>
          <cell r="G361">
            <v>0</v>
          </cell>
          <cell r="I361">
            <v>0</v>
          </cell>
          <cell r="AO361">
            <v>0</v>
          </cell>
          <cell r="AP361">
            <v>0</v>
          </cell>
          <cell r="AR361">
            <v>0</v>
          </cell>
          <cell r="AV361">
            <v>0</v>
          </cell>
        </row>
        <row r="362">
          <cell r="C362" t="str">
            <v>J_6236/19</v>
          </cell>
          <cell r="D362">
            <v>0</v>
          </cell>
          <cell r="F362">
            <v>0</v>
          </cell>
          <cell r="G362">
            <v>0</v>
          </cell>
          <cell r="I362">
            <v>0</v>
          </cell>
          <cell r="AO362">
            <v>0</v>
          </cell>
          <cell r="AP362">
            <v>0</v>
          </cell>
          <cell r="AR362">
            <v>0</v>
          </cell>
          <cell r="AV362">
            <v>0</v>
          </cell>
        </row>
        <row r="363">
          <cell r="C363" t="str">
            <v>I_5284/18</v>
          </cell>
          <cell r="D363">
            <v>0</v>
          </cell>
          <cell r="F363">
            <v>0</v>
          </cell>
          <cell r="G363">
            <v>0</v>
          </cell>
          <cell r="I363">
            <v>0</v>
          </cell>
          <cell r="AO363">
            <v>0</v>
          </cell>
          <cell r="AP363">
            <v>0</v>
          </cell>
          <cell r="AR363">
            <v>0</v>
          </cell>
          <cell r="AV363">
            <v>0</v>
          </cell>
          <cell r="AW363">
            <v>0</v>
          </cell>
          <cell r="AY363">
            <v>0</v>
          </cell>
        </row>
        <row r="364">
          <cell r="D364">
            <v>22.101649999999999</v>
          </cell>
          <cell r="E364">
            <v>0</v>
          </cell>
          <cell r="F364">
            <v>12.045209999999999</v>
          </cell>
          <cell r="G364">
            <v>2.4</v>
          </cell>
          <cell r="H364">
            <v>0</v>
          </cell>
          <cell r="I364">
            <v>0.88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12.045209999999999</v>
          </cell>
          <cell r="AI364">
            <v>2.4</v>
          </cell>
          <cell r="AJ364">
            <v>0</v>
          </cell>
          <cell r="AK364">
            <v>0.88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</row>
        <row r="365">
          <cell r="C365" t="str">
            <v>I_5438/18</v>
          </cell>
          <cell r="D365">
            <v>10.05644</v>
          </cell>
          <cell r="F365">
            <v>0</v>
          </cell>
          <cell r="G365">
            <v>0</v>
          </cell>
          <cell r="I365">
            <v>0</v>
          </cell>
          <cell r="AH365">
            <v>0</v>
          </cell>
          <cell r="AI365">
            <v>0</v>
          </cell>
          <cell r="AK365">
            <v>0</v>
          </cell>
          <cell r="AO365">
            <v>0</v>
          </cell>
          <cell r="AP365">
            <v>0</v>
          </cell>
          <cell r="AR365">
            <v>0</v>
          </cell>
          <cell r="AV365">
            <v>0</v>
          </cell>
          <cell r="AW365">
            <v>0</v>
          </cell>
          <cell r="AY365">
            <v>0</v>
          </cell>
        </row>
        <row r="366">
          <cell r="C366" t="str">
            <v>I_4747/18</v>
          </cell>
          <cell r="D366">
            <v>3.0402100000000001</v>
          </cell>
          <cell r="F366">
            <v>3.0402100000000001</v>
          </cell>
          <cell r="G366">
            <v>0</v>
          </cell>
          <cell r="I366">
            <v>0.72</v>
          </cell>
          <cell r="AH366">
            <v>3.0402100000000001</v>
          </cell>
          <cell r="AI366">
            <v>0</v>
          </cell>
          <cell r="AK366">
            <v>0.72</v>
          </cell>
          <cell r="AO366">
            <v>0</v>
          </cell>
          <cell r="AP366">
            <v>0</v>
          </cell>
          <cell r="AR366">
            <v>0</v>
          </cell>
          <cell r="AV366">
            <v>0</v>
          </cell>
          <cell r="AW366">
            <v>0</v>
          </cell>
          <cell r="AY366">
            <v>0</v>
          </cell>
        </row>
        <row r="367">
          <cell r="C367" t="str">
            <v>I_4745/18</v>
          </cell>
          <cell r="D367">
            <v>2.2922500000000001</v>
          </cell>
          <cell r="F367">
            <v>2.2922499999999997</v>
          </cell>
          <cell r="G367">
            <v>0</v>
          </cell>
          <cell r="I367">
            <v>0</v>
          </cell>
          <cell r="AH367">
            <v>2.2922499999999997</v>
          </cell>
          <cell r="AI367">
            <v>0</v>
          </cell>
          <cell r="AK367">
            <v>0</v>
          </cell>
          <cell r="AO367">
            <v>0</v>
          </cell>
          <cell r="AP367">
            <v>0</v>
          </cell>
          <cell r="AR367">
            <v>0</v>
          </cell>
          <cell r="AV367">
            <v>0</v>
          </cell>
          <cell r="AW367">
            <v>0</v>
          </cell>
          <cell r="AY367">
            <v>0</v>
          </cell>
        </row>
        <row r="368">
          <cell r="C368" t="str">
            <v>J_6183/19</v>
          </cell>
          <cell r="D368">
            <v>5.8164799999999994</v>
          </cell>
          <cell r="F368">
            <v>5.8164799999999994</v>
          </cell>
          <cell r="G368">
            <v>2</v>
          </cell>
          <cell r="I368">
            <v>0</v>
          </cell>
          <cell r="AH368">
            <v>5.8164799999999994</v>
          </cell>
          <cell r="AI368">
            <v>2</v>
          </cell>
          <cell r="AO368">
            <v>0</v>
          </cell>
          <cell r="AP368">
            <v>0</v>
          </cell>
          <cell r="AR368">
            <v>0</v>
          </cell>
          <cell r="AV368">
            <v>0</v>
          </cell>
          <cell r="AW368">
            <v>0</v>
          </cell>
          <cell r="AY368">
            <v>0</v>
          </cell>
        </row>
        <row r="369">
          <cell r="C369" t="str">
            <v>J_5669/19</v>
          </cell>
          <cell r="D369">
            <v>0.89627000000000001</v>
          </cell>
          <cell r="F369">
            <v>0.89627000000000001</v>
          </cell>
          <cell r="G369">
            <v>0.4</v>
          </cell>
          <cell r="I369">
            <v>0.16</v>
          </cell>
          <cell r="AH369">
            <v>0.89627000000000001</v>
          </cell>
          <cell r="AI369">
            <v>0.4</v>
          </cell>
          <cell r="AK369">
            <v>0.16</v>
          </cell>
          <cell r="AO369">
            <v>0</v>
          </cell>
          <cell r="AP369">
            <v>0</v>
          </cell>
          <cell r="AR369">
            <v>0</v>
          </cell>
          <cell r="AV369">
            <v>0</v>
          </cell>
          <cell r="AW369">
            <v>0</v>
          </cell>
          <cell r="AY369">
            <v>0</v>
          </cell>
        </row>
        <row r="370">
          <cell r="D370">
            <v>4729.1527899999992</v>
          </cell>
          <cell r="E370">
            <v>0</v>
          </cell>
          <cell r="F370">
            <v>900.3919599999997</v>
          </cell>
          <cell r="G370">
            <v>27.846</v>
          </cell>
          <cell r="H370">
            <v>0</v>
          </cell>
          <cell r="I370">
            <v>91.734000000000023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900.3919599999997</v>
          </cell>
          <cell r="AI370">
            <v>27.846</v>
          </cell>
          <cell r="AJ370">
            <v>0</v>
          </cell>
          <cell r="AK370">
            <v>91.734000000000023</v>
          </cell>
          <cell r="AL370">
            <v>0</v>
          </cell>
          <cell r="AM370">
            <v>0</v>
          </cell>
          <cell r="AN370">
            <v>0</v>
          </cell>
          <cell r="AO370">
            <v>116.93725798000001</v>
          </cell>
          <cell r="AP370">
            <v>6.52</v>
          </cell>
          <cell r="AQ370">
            <v>0</v>
          </cell>
          <cell r="AR370">
            <v>8.6008499999999994</v>
          </cell>
          <cell r="AS370">
            <v>0</v>
          </cell>
          <cell r="AT370">
            <v>0</v>
          </cell>
          <cell r="AU370">
            <v>0</v>
          </cell>
          <cell r="AV370">
            <v>116.93725798000001</v>
          </cell>
          <cell r="AW370">
            <v>6.52</v>
          </cell>
          <cell r="AX370">
            <v>0</v>
          </cell>
          <cell r="AY370">
            <v>8.6008499999999994</v>
          </cell>
          <cell r="AZ370">
            <v>0</v>
          </cell>
        </row>
        <row r="371">
          <cell r="D371">
            <v>12.547189999999999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</row>
        <row r="372">
          <cell r="C372" t="str">
            <v>G_1771/15</v>
          </cell>
          <cell r="D372">
            <v>2.6975500000000001</v>
          </cell>
          <cell r="F372">
            <v>0</v>
          </cell>
          <cell r="G372">
            <v>0</v>
          </cell>
          <cell r="I372">
            <v>0</v>
          </cell>
          <cell r="AH372">
            <v>0</v>
          </cell>
          <cell r="AI372">
            <v>0</v>
          </cell>
          <cell r="AK372">
            <v>0</v>
          </cell>
          <cell r="AO372">
            <v>0</v>
          </cell>
          <cell r="AP372">
            <v>0</v>
          </cell>
          <cell r="AR372">
            <v>0</v>
          </cell>
          <cell r="AV372">
            <v>0</v>
          </cell>
          <cell r="AW372">
            <v>0</v>
          </cell>
          <cell r="AY372">
            <v>0</v>
          </cell>
        </row>
        <row r="373">
          <cell r="C373" t="str">
            <v>J_5405/19</v>
          </cell>
          <cell r="D373">
            <v>9.8496399999999991</v>
          </cell>
          <cell r="F373">
            <v>0</v>
          </cell>
          <cell r="G373">
            <v>0</v>
          </cell>
          <cell r="I373">
            <v>0</v>
          </cell>
          <cell r="AH373">
            <v>0</v>
          </cell>
          <cell r="AI373">
            <v>0</v>
          </cell>
          <cell r="AK373">
            <v>0</v>
          </cell>
          <cell r="AO373">
            <v>0</v>
          </cell>
          <cell r="AP373">
            <v>0</v>
          </cell>
          <cell r="AR373">
            <v>0</v>
          </cell>
          <cell r="AV373">
            <v>0</v>
          </cell>
          <cell r="AW373">
            <v>0</v>
          </cell>
          <cell r="AY373">
            <v>0</v>
          </cell>
        </row>
        <row r="374">
          <cell r="D374">
            <v>42.196499999999993</v>
          </cell>
          <cell r="E374">
            <v>0</v>
          </cell>
          <cell r="F374">
            <v>32.300359999999998</v>
          </cell>
          <cell r="G374">
            <v>2.6</v>
          </cell>
          <cell r="H374">
            <v>0</v>
          </cell>
          <cell r="I374">
            <v>3.6630000000000003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32.300359999999998</v>
          </cell>
          <cell r="AI374">
            <v>2.6</v>
          </cell>
          <cell r="AJ374">
            <v>0</v>
          </cell>
          <cell r="AK374">
            <v>3.6630000000000003</v>
          </cell>
          <cell r="AL374">
            <v>0</v>
          </cell>
          <cell r="AM374">
            <v>0</v>
          </cell>
          <cell r="AN374">
            <v>0</v>
          </cell>
          <cell r="AO374">
            <v>6.7713488699999997</v>
          </cell>
          <cell r="AP374">
            <v>0</v>
          </cell>
          <cell r="AQ374">
            <v>0</v>
          </cell>
          <cell r="AR374">
            <v>9.2670000000000002E-2</v>
          </cell>
          <cell r="AS374">
            <v>0</v>
          </cell>
          <cell r="AT374">
            <v>0</v>
          </cell>
          <cell r="AU374">
            <v>0</v>
          </cell>
          <cell r="AV374">
            <v>6.7713488699999997</v>
          </cell>
          <cell r="AW374">
            <v>0</v>
          </cell>
          <cell r="AX374">
            <v>0</v>
          </cell>
          <cell r="AY374">
            <v>9.2670000000000002E-2</v>
          </cell>
          <cell r="AZ374">
            <v>0</v>
          </cell>
        </row>
        <row r="375">
          <cell r="C375" t="str">
            <v>G_2433/15</v>
          </cell>
          <cell r="D375">
            <v>2.42475</v>
          </cell>
          <cell r="F375">
            <v>0</v>
          </cell>
          <cell r="G375">
            <v>0</v>
          </cell>
          <cell r="I375">
            <v>0</v>
          </cell>
          <cell r="AH375">
            <v>0</v>
          </cell>
          <cell r="AI375">
            <v>0</v>
          </cell>
          <cell r="AK375">
            <v>0</v>
          </cell>
          <cell r="AO375">
            <v>0</v>
          </cell>
          <cell r="AP375">
            <v>0</v>
          </cell>
          <cell r="AR375">
            <v>0</v>
          </cell>
          <cell r="AV375">
            <v>0</v>
          </cell>
          <cell r="AW375">
            <v>0</v>
          </cell>
          <cell r="AY375">
            <v>0</v>
          </cell>
        </row>
        <row r="376">
          <cell r="C376" t="str">
            <v>G_331/12</v>
          </cell>
          <cell r="D376">
            <v>11.271090000000001</v>
          </cell>
          <cell r="F376">
            <v>11.271089999999999</v>
          </cell>
          <cell r="G376">
            <v>0.8</v>
          </cell>
          <cell r="I376">
            <v>1.25</v>
          </cell>
          <cell r="AH376">
            <v>11.271089999999999</v>
          </cell>
          <cell r="AI376">
            <v>0.8</v>
          </cell>
          <cell r="AK376">
            <v>1.25</v>
          </cell>
          <cell r="AO376">
            <v>0</v>
          </cell>
          <cell r="AP376">
            <v>0</v>
          </cell>
          <cell r="AR376">
            <v>0</v>
          </cell>
          <cell r="AV376">
            <v>0</v>
          </cell>
          <cell r="AW376">
            <v>0</v>
          </cell>
          <cell r="AY376">
            <v>0</v>
          </cell>
        </row>
        <row r="377">
          <cell r="C377" t="str">
            <v>G_524/12</v>
          </cell>
          <cell r="D377">
            <v>12.99211</v>
          </cell>
          <cell r="F377">
            <v>12.99211</v>
          </cell>
          <cell r="G377">
            <v>0.8</v>
          </cell>
          <cell r="I377">
            <v>0.71299999999999997</v>
          </cell>
          <cell r="AH377">
            <v>12.99211</v>
          </cell>
          <cell r="AI377">
            <v>0.8</v>
          </cell>
          <cell r="AK377">
            <v>0.71299999999999997</v>
          </cell>
          <cell r="AO377">
            <v>0</v>
          </cell>
          <cell r="AP377">
            <v>0</v>
          </cell>
          <cell r="AR377">
            <v>0</v>
          </cell>
          <cell r="AV377">
            <v>0</v>
          </cell>
          <cell r="AW377">
            <v>0</v>
          </cell>
          <cell r="AY377">
            <v>0</v>
          </cell>
        </row>
        <row r="378">
          <cell r="C378" t="str">
            <v>G_522/12</v>
          </cell>
          <cell r="D378">
            <v>7.4713900000000004</v>
          </cell>
          <cell r="F378">
            <v>0</v>
          </cell>
          <cell r="G378">
            <v>0</v>
          </cell>
          <cell r="I378">
            <v>0</v>
          </cell>
          <cell r="AH378">
            <v>0</v>
          </cell>
          <cell r="AI378">
            <v>0</v>
          </cell>
          <cell r="AK378">
            <v>0</v>
          </cell>
          <cell r="AO378">
            <v>0</v>
          </cell>
          <cell r="AP378">
            <v>0</v>
          </cell>
          <cell r="AR378">
            <v>0</v>
          </cell>
          <cell r="AV378">
            <v>0</v>
          </cell>
          <cell r="AW378">
            <v>0</v>
          </cell>
          <cell r="AY378">
            <v>0</v>
          </cell>
        </row>
        <row r="379">
          <cell r="C379" t="str">
            <v>G_1753/15</v>
          </cell>
          <cell r="D379">
            <v>1.10941</v>
          </cell>
          <cell r="F379">
            <v>1.1094100000000002</v>
          </cell>
          <cell r="G379">
            <v>0</v>
          </cell>
          <cell r="I379">
            <v>0.2</v>
          </cell>
          <cell r="AH379">
            <v>1.1094100000000002</v>
          </cell>
          <cell r="AI379">
            <v>0</v>
          </cell>
          <cell r="AK379">
            <v>0.2</v>
          </cell>
          <cell r="AO379">
            <v>0</v>
          </cell>
          <cell r="AP379">
            <v>0</v>
          </cell>
          <cell r="AR379">
            <v>0</v>
          </cell>
          <cell r="AV379">
            <v>0</v>
          </cell>
          <cell r="AW379">
            <v>0</v>
          </cell>
          <cell r="AY379">
            <v>0</v>
          </cell>
        </row>
        <row r="380">
          <cell r="C380" t="str">
            <v>G_1751/15</v>
          </cell>
          <cell r="D380">
            <v>0.60010000000000008</v>
          </cell>
          <cell r="F380">
            <v>0.60009999999999997</v>
          </cell>
          <cell r="G380">
            <v>0</v>
          </cell>
          <cell r="I380">
            <v>0.1</v>
          </cell>
          <cell r="AH380">
            <v>0.60009999999999997</v>
          </cell>
          <cell r="AI380">
            <v>0</v>
          </cell>
          <cell r="AK380">
            <v>0.1</v>
          </cell>
          <cell r="AO380">
            <v>0</v>
          </cell>
          <cell r="AP380">
            <v>0</v>
          </cell>
          <cell r="AR380">
            <v>0</v>
          </cell>
          <cell r="AV380">
            <v>0</v>
          </cell>
          <cell r="AW380">
            <v>0</v>
          </cell>
          <cell r="AY380">
            <v>0</v>
          </cell>
        </row>
        <row r="381">
          <cell r="C381" t="str">
            <v>G_1752/15</v>
          </cell>
          <cell r="D381">
            <v>1.6436199999999999</v>
          </cell>
          <cell r="F381">
            <v>1.6436199999999999</v>
          </cell>
          <cell r="G381">
            <v>0</v>
          </cell>
          <cell r="I381">
            <v>0.35</v>
          </cell>
          <cell r="AH381">
            <v>1.6436199999999999</v>
          </cell>
          <cell r="AI381">
            <v>0</v>
          </cell>
          <cell r="AK381">
            <v>0.35</v>
          </cell>
          <cell r="AO381">
            <v>0</v>
          </cell>
          <cell r="AP381">
            <v>0</v>
          </cell>
          <cell r="AR381">
            <v>0</v>
          </cell>
          <cell r="AV381">
            <v>0</v>
          </cell>
          <cell r="AW381">
            <v>0</v>
          </cell>
          <cell r="AY381">
            <v>0</v>
          </cell>
        </row>
        <row r="382">
          <cell r="C382" t="str">
            <v>G_1755/15</v>
          </cell>
          <cell r="D382">
            <v>0.37208999999999998</v>
          </cell>
          <cell r="F382">
            <v>0.37208999999999998</v>
          </cell>
          <cell r="G382">
            <v>0</v>
          </cell>
          <cell r="I382">
            <v>0.1</v>
          </cell>
          <cell r="AH382">
            <v>0.37208999999999998</v>
          </cell>
          <cell r="AI382">
            <v>0</v>
          </cell>
          <cell r="AK382">
            <v>0.1</v>
          </cell>
          <cell r="AO382">
            <v>0</v>
          </cell>
          <cell r="AP382">
            <v>0</v>
          </cell>
          <cell r="AR382">
            <v>0</v>
          </cell>
          <cell r="AV382">
            <v>0</v>
          </cell>
          <cell r="AW382">
            <v>0</v>
          </cell>
          <cell r="AY382">
            <v>0</v>
          </cell>
        </row>
        <row r="383">
          <cell r="C383" t="str">
            <v>G_1757/15</v>
          </cell>
          <cell r="D383">
            <v>1.3289300000000002</v>
          </cell>
          <cell r="F383">
            <v>1.3289300000000002</v>
          </cell>
          <cell r="G383">
            <v>0</v>
          </cell>
          <cell r="I383">
            <v>0.4</v>
          </cell>
          <cell r="AH383">
            <v>1.3289300000000002</v>
          </cell>
          <cell r="AI383">
            <v>0</v>
          </cell>
          <cell r="AK383">
            <v>0.4</v>
          </cell>
          <cell r="AO383">
            <v>0</v>
          </cell>
          <cell r="AP383">
            <v>0</v>
          </cell>
          <cell r="AR383">
            <v>0</v>
          </cell>
          <cell r="AV383">
            <v>0</v>
          </cell>
          <cell r="AW383">
            <v>0</v>
          </cell>
          <cell r="AY383">
            <v>0</v>
          </cell>
        </row>
        <row r="384">
          <cell r="C384" t="str">
            <v>G_1758/15</v>
          </cell>
          <cell r="D384">
            <v>1.61547</v>
          </cell>
          <cell r="F384">
            <v>1.61547</v>
          </cell>
          <cell r="G384">
            <v>0</v>
          </cell>
          <cell r="I384">
            <v>0.5</v>
          </cell>
          <cell r="AH384">
            <v>1.61547</v>
          </cell>
          <cell r="AI384">
            <v>0</v>
          </cell>
          <cell r="AK384">
            <v>0.5</v>
          </cell>
          <cell r="AO384">
            <v>0</v>
          </cell>
          <cell r="AP384">
            <v>0</v>
          </cell>
          <cell r="AR384">
            <v>0</v>
          </cell>
          <cell r="AV384">
            <v>0</v>
          </cell>
          <cell r="AW384">
            <v>0</v>
          </cell>
          <cell r="AY384">
            <v>0</v>
          </cell>
        </row>
        <row r="385">
          <cell r="C385" t="str">
            <v>J_6031/19</v>
          </cell>
          <cell r="D385">
            <v>1.36754</v>
          </cell>
          <cell r="F385">
            <v>1.3675400000000002</v>
          </cell>
          <cell r="G385">
            <v>1</v>
          </cell>
          <cell r="I385">
            <v>0.05</v>
          </cell>
          <cell r="AH385">
            <v>1.3675400000000002</v>
          </cell>
          <cell r="AI385">
            <v>1</v>
          </cell>
          <cell r="AK385">
            <v>0.05</v>
          </cell>
          <cell r="AO385">
            <v>0</v>
          </cell>
          <cell r="AP385">
            <v>0</v>
          </cell>
          <cell r="AR385">
            <v>0</v>
          </cell>
          <cell r="AV385">
            <v>0</v>
          </cell>
          <cell r="AW385">
            <v>0</v>
          </cell>
          <cell r="AY385">
            <v>0</v>
          </cell>
        </row>
        <row r="386">
          <cell r="C386" t="str">
            <v>I_4556/18</v>
          </cell>
          <cell r="D386">
            <v>0</v>
          </cell>
          <cell r="F386">
            <v>0</v>
          </cell>
          <cell r="G386">
            <v>0</v>
          </cell>
          <cell r="I386">
            <v>0</v>
          </cell>
          <cell r="AH386">
            <v>0</v>
          </cell>
          <cell r="AO386">
            <v>6.7713488699999997</v>
          </cell>
          <cell r="AP386">
            <v>0</v>
          </cell>
          <cell r="AR386">
            <v>9.2670000000000002E-2</v>
          </cell>
          <cell r="AV386">
            <v>6.7713488699999997</v>
          </cell>
          <cell r="AW386">
            <v>0</v>
          </cell>
          <cell r="AY386">
            <v>9.2670000000000002E-2</v>
          </cell>
        </row>
        <row r="387">
          <cell r="D387">
            <v>62.809659999999994</v>
          </cell>
          <cell r="E387">
            <v>0</v>
          </cell>
          <cell r="F387">
            <v>62.809659999999994</v>
          </cell>
          <cell r="G387">
            <v>1.1499999999999999</v>
          </cell>
          <cell r="H387">
            <v>0</v>
          </cell>
          <cell r="I387">
            <v>3.319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62.809659999999994</v>
          </cell>
          <cell r="AI387">
            <v>1.1499999999999999</v>
          </cell>
          <cell r="AJ387">
            <v>0</v>
          </cell>
          <cell r="AK387">
            <v>3.319</v>
          </cell>
          <cell r="AL387">
            <v>0</v>
          </cell>
          <cell r="AM387">
            <v>0</v>
          </cell>
          <cell r="AN387">
            <v>0</v>
          </cell>
          <cell r="AO387">
            <v>4.1406180199999998</v>
          </cell>
          <cell r="AP387">
            <v>0.4</v>
          </cell>
          <cell r="AQ387">
            <v>0</v>
          </cell>
          <cell r="AR387">
            <v>0.36099999999999999</v>
          </cell>
          <cell r="AS387">
            <v>0</v>
          </cell>
          <cell r="AT387">
            <v>0</v>
          </cell>
          <cell r="AU387">
            <v>0</v>
          </cell>
          <cell r="AV387">
            <v>4.1406180199999998</v>
          </cell>
          <cell r="AW387">
            <v>0.4</v>
          </cell>
          <cell r="AX387">
            <v>0</v>
          </cell>
          <cell r="AY387">
            <v>0.36099999999999999</v>
          </cell>
          <cell r="AZ387">
            <v>0</v>
          </cell>
        </row>
        <row r="388">
          <cell r="C388" t="str">
            <v>I_2474/15</v>
          </cell>
          <cell r="D388">
            <v>2.0586799999999998</v>
          </cell>
          <cell r="F388">
            <v>2.0586799999999998</v>
          </cell>
          <cell r="G388">
            <v>0</v>
          </cell>
          <cell r="I388">
            <v>0.35</v>
          </cell>
          <cell r="AH388">
            <v>2.0586799999999998</v>
          </cell>
          <cell r="AI388">
            <v>0</v>
          </cell>
          <cell r="AK388">
            <v>0.35</v>
          </cell>
          <cell r="AO388">
            <v>0</v>
          </cell>
          <cell r="AP388">
            <v>0</v>
          </cell>
          <cell r="AR388">
            <v>0</v>
          </cell>
          <cell r="AV388">
            <v>0</v>
          </cell>
          <cell r="AW388">
            <v>0</v>
          </cell>
          <cell r="AY388">
            <v>0</v>
          </cell>
        </row>
        <row r="389">
          <cell r="C389" t="str">
            <v>I_2475/15</v>
          </cell>
          <cell r="D389">
            <v>1.5233099999999999</v>
          </cell>
          <cell r="F389">
            <v>1.5233099999999999</v>
          </cell>
          <cell r="G389">
            <v>0</v>
          </cell>
          <cell r="I389">
            <v>0.25</v>
          </cell>
          <cell r="AH389">
            <v>1.5233099999999999</v>
          </cell>
          <cell r="AI389">
            <v>0</v>
          </cell>
          <cell r="AK389">
            <v>0.25</v>
          </cell>
          <cell r="AO389">
            <v>0</v>
          </cell>
          <cell r="AP389">
            <v>0</v>
          </cell>
          <cell r="AR389">
            <v>0</v>
          </cell>
          <cell r="AV389">
            <v>0</v>
          </cell>
          <cell r="AW389">
            <v>0</v>
          </cell>
          <cell r="AY389">
            <v>0</v>
          </cell>
        </row>
        <row r="390">
          <cell r="C390" t="str">
            <v>G_538/12</v>
          </cell>
          <cell r="D390">
            <v>9.7054599999999986</v>
          </cell>
          <cell r="F390">
            <v>9.7054599999999986</v>
          </cell>
          <cell r="G390">
            <v>0</v>
          </cell>
          <cell r="I390">
            <v>1.4</v>
          </cell>
          <cell r="AH390">
            <v>9.7054599999999986</v>
          </cell>
          <cell r="AI390">
            <v>0</v>
          </cell>
          <cell r="AK390">
            <v>1.4</v>
          </cell>
          <cell r="AO390">
            <v>0</v>
          </cell>
          <cell r="AP390">
            <v>0</v>
          </cell>
          <cell r="AR390">
            <v>0</v>
          </cell>
          <cell r="AV390">
            <v>0</v>
          </cell>
          <cell r="AW390">
            <v>0</v>
          </cell>
          <cell r="AY390">
            <v>0</v>
          </cell>
        </row>
        <row r="391">
          <cell r="C391" t="str">
            <v>G_533/12</v>
          </cell>
          <cell r="D391">
            <v>6.0943999999999994</v>
          </cell>
          <cell r="F391">
            <v>6.0944000000000003</v>
          </cell>
          <cell r="G391">
            <v>0.25</v>
          </cell>
          <cell r="I391">
            <v>0.52900000000000003</v>
          </cell>
          <cell r="AH391">
            <v>6.0944000000000003</v>
          </cell>
          <cell r="AI391">
            <v>0.25</v>
          </cell>
          <cell r="AK391">
            <v>0.52900000000000003</v>
          </cell>
          <cell r="AO391">
            <v>0</v>
          </cell>
          <cell r="AP391">
            <v>0</v>
          </cell>
          <cell r="AR391">
            <v>0</v>
          </cell>
          <cell r="AV391">
            <v>0</v>
          </cell>
          <cell r="AW391">
            <v>0</v>
          </cell>
          <cell r="AY391">
            <v>0</v>
          </cell>
        </row>
        <row r="392">
          <cell r="C392" t="str">
            <v>G_71/13</v>
          </cell>
          <cell r="D392">
            <v>39.032069999999997</v>
          </cell>
          <cell r="F392">
            <v>39.032069999999997</v>
          </cell>
          <cell r="G392">
            <v>0.5</v>
          </cell>
          <cell r="I392">
            <v>0.39</v>
          </cell>
          <cell r="AH392">
            <v>39.032069999999997</v>
          </cell>
          <cell r="AI392">
            <v>0.5</v>
          </cell>
          <cell r="AK392">
            <v>0.39</v>
          </cell>
          <cell r="AO392">
            <v>0</v>
          </cell>
          <cell r="AP392">
            <v>0</v>
          </cell>
          <cell r="AR392">
            <v>0</v>
          </cell>
          <cell r="AV392">
            <v>0</v>
          </cell>
          <cell r="AW392">
            <v>0</v>
          </cell>
          <cell r="AY392">
            <v>0</v>
          </cell>
        </row>
        <row r="393">
          <cell r="C393" t="str">
            <v>J_5962/19</v>
          </cell>
          <cell r="D393">
            <v>4.39574</v>
          </cell>
          <cell r="F393">
            <v>4.39574</v>
          </cell>
          <cell r="G393">
            <v>0.4</v>
          </cell>
          <cell r="I393">
            <v>0.4</v>
          </cell>
          <cell r="AH393">
            <v>4.39574</v>
          </cell>
          <cell r="AI393">
            <v>0.4</v>
          </cell>
          <cell r="AK393">
            <v>0.4</v>
          </cell>
          <cell r="AO393">
            <v>4.1406180199999998</v>
          </cell>
          <cell r="AP393">
            <v>0.4</v>
          </cell>
          <cell r="AR393">
            <v>0.36099999999999999</v>
          </cell>
          <cell r="AV393">
            <v>4.1406180199999998</v>
          </cell>
          <cell r="AW393">
            <v>0.4</v>
          </cell>
          <cell r="AY393">
            <v>0.36099999999999999</v>
          </cell>
        </row>
        <row r="394">
          <cell r="D394">
            <v>80.266559999999998</v>
          </cell>
          <cell r="E394">
            <v>0</v>
          </cell>
          <cell r="F394">
            <v>59.348910000000011</v>
          </cell>
          <cell r="G394">
            <v>1.41</v>
          </cell>
          <cell r="H394">
            <v>0</v>
          </cell>
          <cell r="I394">
            <v>3.2800000000000002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59.348910000000011</v>
          </cell>
          <cell r="AI394">
            <v>1.41</v>
          </cell>
          <cell r="AJ394">
            <v>0</v>
          </cell>
          <cell r="AK394">
            <v>3.2800000000000002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</row>
        <row r="395">
          <cell r="C395" t="str">
            <v>G_1777/15</v>
          </cell>
          <cell r="D395">
            <v>12.756219999999999</v>
          </cell>
          <cell r="F395">
            <v>0</v>
          </cell>
          <cell r="G395">
            <v>0</v>
          </cell>
          <cell r="I395">
            <v>0</v>
          </cell>
          <cell r="AH395">
            <v>0</v>
          </cell>
          <cell r="AI395">
            <v>0</v>
          </cell>
          <cell r="AK395">
            <v>0</v>
          </cell>
          <cell r="AO395">
            <v>0</v>
          </cell>
          <cell r="AP395">
            <v>0</v>
          </cell>
          <cell r="AR395">
            <v>0</v>
          </cell>
          <cell r="AV395">
            <v>0</v>
          </cell>
          <cell r="AW395">
            <v>0</v>
          </cell>
          <cell r="AY395">
            <v>0</v>
          </cell>
        </row>
        <row r="396">
          <cell r="C396" t="str">
            <v>G_2316/15</v>
          </cell>
          <cell r="D396">
            <v>1.7278399999999998</v>
          </cell>
          <cell r="F396">
            <v>1.7278399999999998</v>
          </cell>
          <cell r="G396">
            <v>0.25</v>
          </cell>
          <cell r="I396">
            <v>0.1</v>
          </cell>
          <cell r="AH396">
            <v>1.7278399999999998</v>
          </cell>
          <cell r="AI396">
            <v>0.25</v>
          </cell>
          <cell r="AK396">
            <v>0.1</v>
          </cell>
          <cell r="AO396">
            <v>0</v>
          </cell>
          <cell r="AP396">
            <v>0</v>
          </cell>
          <cell r="AR396">
            <v>0</v>
          </cell>
          <cell r="AV396">
            <v>0</v>
          </cell>
          <cell r="AW396">
            <v>0</v>
          </cell>
          <cell r="AY396">
            <v>0</v>
          </cell>
        </row>
        <row r="397">
          <cell r="C397" t="str">
            <v>G_2317/15</v>
          </cell>
          <cell r="D397">
            <v>1.7278399999999998</v>
          </cell>
          <cell r="F397">
            <v>1.7278399999999998</v>
          </cell>
          <cell r="G397">
            <v>0.25</v>
          </cell>
          <cell r="I397">
            <v>0.1</v>
          </cell>
          <cell r="AH397">
            <v>1.7278399999999998</v>
          </cell>
          <cell r="AI397">
            <v>0.25</v>
          </cell>
          <cell r="AK397">
            <v>0.1</v>
          </cell>
          <cell r="AO397">
            <v>0</v>
          </cell>
          <cell r="AP397">
            <v>0</v>
          </cell>
          <cell r="AR397">
            <v>0</v>
          </cell>
          <cell r="AV397">
            <v>0</v>
          </cell>
          <cell r="AW397">
            <v>0</v>
          </cell>
          <cell r="AY397">
            <v>0</v>
          </cell>
        </row>
        <row r="398">
          <cell r="C398" t="str">
            <v>G_2318/15</v>
          </cell>
          <cell r="D398">
            <v>1.7278399999999998</v>
          </cell>
          <cell r="F398">
            <v>1.7278399999999998</v>
          </cell>
          <cell r="G398">
            <v>0.25</v>
          </cell>
          <cell r="I398">
            <v>0.1</v>
          </cell>
          <cell r="AH398">
            <v>1.7278399999999998</v>
          </cell>
          <cell r="AI398">
            <v>0.25</v>
          </cell>
          <cell r="AK398">
            <v>0.1</v>
          </cell>
          <cell r="AO398">
            <v>0</v>
          </cell>
          <cell r="AP398">
            <v>0</v>
          </cell>
          <cell r="AR398">
            <v>0</v>
          </cell>
          <cell r="AV398">
            <v>0</v>
          </cell>
          <cell r="AW398">
            <v>0</v>
          </cell>
          <cell r="AY398">
            <v>0</v>
          </cell>
        </row>
        <row r="399">
          <cell r="C399" t="str">
            <v>G_2319/15</v>
          </cell>
          <cell r="D399">
            <v>9.6839300000000001</v>
          </cell>
          <cell r="F399">
            <v>9.6839300000000001</v>
          </cell>
          <cell r="G399">
            <v>0.25</v>
          </cell>
          <cell r="I399">
            <v>0.21</v>
          </cell>
          <cell r="AH399">
            <v>9.6839300000000001</v>
          </cell>
          <cell r="AI399">
            <v>0.25</v>
          </cell>
          <cell r="AK399">
            <v>0.21</v>
          </cell>
          <cell r="AO399">
            <v>0</v>
          </cell>
          <cell r="AP399">
            <v>0</v>
          </cell>
          <cell r="AR399">
            <v>0</v>
          </cell>
          <cell r="AV399">
            <v>0</v>
          </cell>
          <cell r="AW399">
            <v>0</v>
          </cell>
          <cell r="AY399">
            <v>0</v>
          </cell>
        </row>
        <row r="400">
          <cell r="C400" t="str">
            <v>I_2320/15</v>
          </cell>
          <cell r="D400">
            <v>1.55307</v>
          </cell>
          <cell r="F400">
            <v>1.5530699999999997</v>
          </cell>
          <cell r="G400">
            <v>0.16</v>
          </cell>
          <cell r="I400">
            <v>0.1</v>
          </cell>
          <cell r="AH400">
            <v>1.5530699999999997</v>
          </cell>
          <cell r="AI400">
            <v>0.16</v>
          </cell>
          <cell r="AK400">
            <v>0.1</v>
          </cell>
          <cell r="AO400">
            <v>0</v>
          </cell>
          <cell r="AP400">
            <v>0</v>
          </cell>
          <cell r="AR400">
            <v>0</v>
          </cell>
          <cell r="AV400">
            <v>0</v>
          </cell>
          <cell r="AW400">
            <v>0</v>
          </cell>
          <cell r="AY400">
            <v>0</v>
          </cell>
        </row>
        <row r="401">
          <cell r="C401" t="str">
            <v>I_2321/15</v>
          </cell>
          <cell r="D401">
            <v>1.7209400000000001</v>
          </cell>
          <cell r="F401">
            <v>1.7209400000000001</v>
          </cell>
          <cell r="G401">
            <v>0.25</v>
          </cell>
          <cell r="I401">
            <v>0.1</v>
          </cell>
          <cell r="AH401">
            <v>1.7209400000000001</v>
          </cell>
          <cell r="AI401">
            <v>0.25</v>
          </cell>
          <cell r="AK401">
            <v>0.1</v>
          </cell>
          <cell r="AO401">
            <v>0</v>
          </cell>
          <cell r="AP401">
            <v>0</v>
          </cell>
          <cell r="AR401">
            <v>0</v>
          </cell>
          <cell r="AV401">
            <v>0</v>
          </cell>
          <cell r="AW401">
            <v>0</v>
          </cell>
          <cell r="AY401">
            <v>0</v>
          </cell>
        </row>
        <row r="402">
          <cell r="C402" t="str">
            <v>G_2336/15</v>
          </cell>
          <cell r="D402">
            <v>1.101</v>
          </cell>
          <cell r="F402">
            <v>1.1010000000000002</v>
          </cell>
          <cell r="G402">
            <v>0</v>
          </cell>
          <cell r="I402">
            <v>0.22</v>
          </cell>
          <cell r="AH402">
            <v>1.1010000000000002</v>
          </cell>
          <cell r="AI402">
            <v>0</v>
          </cell>
          <cell r="AK402">
            <v>0.22</v>
          </cell>
          <cell r="AO402">
            <v>0</v>
          </cell>
          <cell r="AP402">
            <v>0</v>
          </cell>
          <cell r="AR402">
            <v>0</v>
          </cell>
          <cell r="AV402">
            <v>0</v>
          </cell>
          <cell r="AW402">
            <v>0</v>
          </cell>
          <cell r="AY402">
            <v>0</v>
          </cell>
        </row>
        <row r="403">
          <cell r="C403" t="str">
            <v>G_2339/15</v>
          </cell>
          <cell r="D403">
            <v>1.0175099999999999</v>
          </cell>
          <cell r="F403">
            <v>1.0175100000000001</v>
          </cell>
          <cell r="G403">
            <v>0</v>
          </cell>
          <cell r="I403">
            <v>0.2</v>
          </cell>
          <cell r="AH403">
            <v>1.0175100000000001</v>
          </cell>
          <cell r="AI403">
            <v>0</v>
          </cell>
          <cell r="AK403">
            <v>0.2</v>
          </cell>
          <cell r="AO403">
            <v>0</v>
          </cell>
          <cell r="AP403">
            <v>0</v>
          </cell>
          <cell r="AR403">
            <v>0</v>
          </cell>
          <cell r="AV403">
            <v>0</v>
          </cell>
          <cell r="AW403">
            <v>0</v>
          </cell>
          <cell r="AY403">
            <v>0</v>
          </cell>
        </row>
        <row r="404">
          <cell r="C404" t="str">
            <v>G_2340/15</v>
          </cell>
          <cell r="D404">
            <v>1.2323299999999999</v>
          </cell>
          <cell r="F404">
            <v>1.2323299999999999</v>
          </cell>
          <cell r="G404">
            <v>0</v>
          </cell>
          <cell r="I404">
            <v>0.21</v>
          </cell>
          <cell r="AH404">
            <v>1.2323299999999999</v>
          </cell>
          <cell r="AI404">
            <v>0</v>
          </cell>
          <cell r="AK404">
            <v>0.21</v>
          </cell>
          <cell r="AO404">
            <v>0</v>
          </cell>
          <cell r="AP404">
            <v>0</v>
          </cell>
          <cell r="AR404">
            <v>0</v>
          </cell>
          <cell r="AV404">
            <v>0</v>
          </cell>
          <cell r="AW404">
            <v>0</v>
          </cell>
          <cell r="AY404">
            <v>0</v>
          </cell>
        </row>
        <row r="405">
          <cell r="C405" t="str">
            <v>G_2341/15</v>
          </cell>
          <cell r="D405">
            <v>0.95013999999999998</v>
          </cell>
          <cell r="F405">
            <v>0.95013999999999987</v>
          </cell>
          <cell r="G405">
            <v>0</v>
          </cell>
          <cell r="I405">
            <v>0.14000000000000001</v>
          </cell>
          <cell r="AH405">
            <v>0.95013999999999987</v>
          </cell>
          <cell r="AI405">
            <v>0</v>
          </cell>
          <cell r="AK405">
            <v>0.14000000000000001</v>
          </cell>
          <cell r="AO405">
            <v>0</v>
          </cell>
          <cell r="AP405">
            <v>0</v>
          </cell>
          <cell r="AR405">
            <v>0</v>
          </cell>
          <cell r="AV405">
            <v>0</v>
          </cell>
          <cell r="AW405">
            <v>0</v>
          </cell>
          <cell r="AY405">
            <v>0</v>
          </cell>
        </row>
        <row r="406">
          <cell r="C406" t="str">
            <v>G_2342/15</v>
          </cell>
          <cell r="D406">
            <v>0.78889999999999993</v>
          </cell>
          <cell r="F406">
            <v>0.78890000000000005</v>
          </cell>
          <cell r="G406">
            <v>0</v>
          </cell>
          <cell r="I406">
            <v>0.1</v>
          </cell>
          <cell r="AH406">
            <v>0.78890000000000005</v>
          </cell>
          <cell r="AI406">
            <v>0</v>
          </cell>
          <cell r="AK406">
            <v>0.1</v>
          </cell>
          <cell r="AO406">
            <v>0</v>
          </cell>
          <cell r="AP406">
            <v>0</v>
          </cell>
          <cell r="AR406">
            <v>0</v>
          </cell>
          <cell r="AV406">
            <v>0</v>
          </cell>
          <cell r="AW406">
            <v>0</v>
          </cell>
          <cell r="AY406">
            <v>0</v>
          </cell>
        </row>
        <row r="407">
          <cell r="C407" t="str">
            <v>I_2343/15</v>
          </cell>
          <cell r="D407">
            <v>0.82920000000000005</v>
          </cell>
          <cell r="F407">
            <v>0.82919999999999994</v>
          </cell>
          <cell r="G407">
            <v>0</v>
          </cell>
          <cell r="I407">
            <v>0.11</v>
          </cell>
          <cell r="AH407">
            <v>0.82919999999999994</v>
          </cell>
          <cell r="AI407">
            <v>0</v>
          </cell>
          <cell r="AK407">
            <v>0.11</v>
          </cell>
          <cell r="AO407">
            <v>0</v>
          </cell>
          <cell r="AP407">
            <v>0</v>
          </cell>
          <cell r="AR407">
            <v>0</v>
          </cell>
          <cell r="AV407">
            <v>0</v>
          </cell>
          <cell r="AW407">
            <v>0</v>
          </cell>
          <cell r="AY407">
            <v>0</v>
          </cell>
        </row>
        <row r="408">
          <cell r="C408" t="str">
            <v>I_2344/15</v>
          </cell>
          <cell r="D408">
            <v>0.56079999999999997</v>
          </cell>
          <cell r="F408">
            <v>0.56079999999999997</v>
          </cell>
          <cell r="G408">
            <v>0</v>
          </cell>
          <cell r="I408">
            <v>0.04</v>
          </cell>
          <cell r="AH408">
            <v>0.56079999999999997</v>
          </cell>
          <cell r="AI408">
            <v>0</v>
          </cell>
          <cell r="AK408">
            <v>0.04</v>
          </cell>
          <cell r="AO408">
            <v>0</v>
          </cell>
          <cell r="AP408">
            <v>0</v>
          </cell>
          <cell r="AR408">
            <v>0</v>
          </cell>
          <cell r="AV408">
            <v>0</v>
          </cell>
          <cell r="AW408">
            <v>0</v>
          </cell>
          <cell r="AY408">
            <v>0</v>
          </cell>
        </row>
        <row r="409">
          <cell r="C409" t="str">
            <v>I_2345/15</v>
          </cell>
          <cell r="D409">
            <v>0.59882000000000002</v>
          </cell>
          <cell r="F409">
            <v>0.59882000000000013</v>
          </cell>
          <cell r="G409">
            <v>0</v>
          </cell>
          <cell r="I409">
            <v>0.05</v>
          </cell>
          <cell r="AH409">
            <v>0.59882000000000013</v>
          </cell>
          <cell r="AI409">
            <v>0</v>
          </cell>
          <cell r="AK409">
            <v>0.05</v>
          </cell>
          <cell r="AO409">
            <v>0</v>
          </cell>
          <cell r="AP409">
            <v>0</v>
          </cell>
          <cell r="AR409">
            <v>0</v>
          </cell>
          <cell r="AV409">
            <v>0</v>
          </cell>
          <cell r="AW409">
            <v>0</v>
          </cell>
          <cell r="AY409">
            <v>0</v>
          </cell>
        </row>
        <row r="410">
          <cell r="C410" t="str">
            <v>I_5084/18</v>
          </cell>
          <cell r="D410">
            <v>23.381900000000002</v>
          </cell>
          <cell r="F410">
            <v>23.381900000000005</v>
          </cell>
          <cell r="G410">
            <v>0</v>
          </cell>
          <cell r="I410">
            <v>1.5</v>
          </cell>
          <cell r="AH410">
            <v>23.381900000000005</v>
          </cell>
          <cell r="AI410">
            <v>0</v>
          </cell>
          <cell r="AK410">
            <v>1.5</v>
          </cell>
          <cell r="AO410">
            <v>0</v>
          </cell>
          <cell r="AP410">
            <v>0</v>
          </cell>
          <cell r="AR410">
            <v>0</v>
          </cell>
          <cell r="AV410">
            <v>0</v>
          </cell>
          <cell r="AW410">
            <v>0</v>
          </cell>
          <cell r="AY410">
            <v>0</v>
          </cell>
        </row>
        <row r="411">
          <cell r="C411" t="str">
            <v>I_4560/18</v>
          </cell>
          <cell r="D411">
            <v>10.74685</v>
          </cell>
          <cell r="F411">
            <v>10.74685</v>
          </cell>
          <cell r="G411">
            <v>0</v>
          </cell>
          <cell r="I411">
            <v>0</v>
          </cell>
          <cell r="AH411">
            <v>10.74685</v>
          </cell>
          <cell r="AI411">
            <v>0</v>
          </cell>
          <cell r="AK411">
            <v>0</v>
          </cell>
          <cell r="AO411">
            <v>0</v>
          </cell>
          <cell r="AP411">
            <v>0</v>
          </cell>
          <cell r="AR411">
            <v>0</v>
          </cell>
          <cell r="AV411">
            <v>0</v>
          </cell>
          <cell r="AW411">
            <v>0</v>
          </cell>
          <cell r="AY411">
            <v>0</v>
          </cell>
        </row>
        <row r="412">
          <cell r="C412" t="str">
            <v>J_6175/19</v>
          </cell>
          <cell r="D412">
            <v>8.1614300000000011</v>
          </cell>
          <cell r="F412">
            <v>0</v>
          </cell>
          <cell r="G412">
            <v>0</v>
          </cell>
          <cell r="I412">
            <v>0</v>
          </cell>
          <cell r="AH412">
            <v>0</v>
          </cell>
          <cell r="AI412">
            <v>0</v>
          </cell>
          <cell r="AK412">
            <v>0</v>
          </cell>
          <cell r="AO412">
            <v>0</v>
          </cell>
          <cell r="AP412">
            <v>0</v>
          </cell>
          <cell r="AR412">
            <v>0</v>
          </cell>
          <cell r="AV412">
            <v>0</v>
          </cell>
          <cell r="AW412">
            <v>0</v>
          </cell>
          <cell r="AY412">
            <v>0</v>
          </cell>
        </row>
        <row r="413">
          <cell r="D413">
            <v>14.51763</v>
          </cell>
          <cell r="E413">
            <v>0</v>
          </cell>
          <cell r="F413">
            <v>11.967919999999999</v>
          </cell>
          <cell r="G413">
            <v>0.32</v>
          </cell>
          <cell r="H413">
            <v>0</v>
          </cell>
          <cell r="I413">
            <v>2.89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11.967919999999999</v>
          </cell>
          <cell r="AI413">
            <v>0.32</v>
          </cell>
          <cell r="AJ413">
            <v>0</v>
          </cell>
          <cell r="AK413">
            <v>2.89</v>
          </cell>
          <cell r="AL413">
            <v>0</v>
          </cell>
          <cell r="AM413">
            <v>0</v>
          </cell>
          <cell r="AN413">
            <v>0</v>
          </cell>
          <cell r="AO413">
            <v>2.3175947299999997</v>
          </cell>
          <cell r="AP413">
            <v>0.1</v>
          </cell>
          <cell r="AQ413">
            <v>0</v>
          </cell>
          <cell r="AR413">
            <v>0.26900000000000002</v>
          </cell>
          <cell r="AS413">
            <v>0</v>
          </cell>
          <cell r="AT413">
            <v>0</v>
          </cell>
          <cell r="AU413">
            <v>0</v>
          </cell>
          <cell r="AV413">
            <v>2.3175947299999997</v>
          </cell>
          <cell r="AW413">
            <v>0.1</v>
          </cell>
          <cell r="AX413">
            <v>0</v>
          </cell>
          <cell r="AY413">
            <v>0.26900000000000002</v>
          </cell>
          <cell r="AZ413">
            <v>0</v>
          </cell>
        </row>
        <row r="414">
          <cell r="C414" t="str">
            <v>G_2142/15</v>
          </cell>
          <cell r="D414">
            <v>2.5174799999999999</v>
          </cell>
          <cell r="F414">
            <v>2.5174800000000004</v>
          </cell>
          <cell r="G414">
            <v>0.16</v>
          </cell>
          <cell r="I414">
            <v>0.4</v>
          </cell>
          <cell r="AH414">
            <v>2.5174800000000004</v>
          </cell>
          <cell r="AI414">
            <v>0.16</v>
          </cell>
          <cell r="AK414">
            <v>0.4</v>
          </cell>
          <cell r="AO414">
            <v>0</v>
          </cell>
          <cell r="AP414">
            <v>0</v>
          </cell>
          <cell r="AR414">
            <v>0</v>
          </cell>
          <cell r="AV414">
            <v>0</v>
          </cell>
          <cell r="AW414">
            <v>0</v>
          </cell>
          <cell r="AY414">
            <v>0</v>
          </cell>
        </row>
        <row r="415">
          <cell r="C415" t="str">
            <v>G_2143/15</v>
          </cell>
          <cell r="D415">
            <v>2.5174799999999999</v>
          </cell>
          <cell r="F415">
            <v>2.5174800000000004</v>
          </cell>
          <cell r="G415">
            <v>0.16</v>
          </cell>
          <cell r="I415">
            <v>0.4</v>
          </cell>
          <cell r="AH415">
            <v>2.5174800000000004</v>
          </cell>
          <cell r="AI415">
            <v>0.16</v>
          </cell>
          <cell r="AK415">
            <v>0.4</v>
          </cell>
          <cell r="AO415">
            <v>0</v>
          </cell>
          <cell r="AP415">
            <v>0</v>
          </cell>
          <cell r="AR415">
            <v>0</v>
          </cell>
          <cell r="AV415">
            <v>0</v>
          </cell>
          <cell r="AW415">
            <v>0</v>
          </cell>
          <cell r="AY415">
            <v>0</v>
          </cell>
        </row>
        <row r="416">
          <cell r="C416" t="str">
            <v>I_2144/15</v>
          </cell>
          <cell r="D416">
            <v>1.7410699999999999</v>
          </cell>
          <cell r="F416">
            <v>1.7410699999999999</v>
          </cell>
          <cell r="G416">
            <v>0</v>
          </cell>
          <cell r="I416">
            <v>0.74</v>
          </cell>
          <cell r="AH416">
            <v>1.7410699999999999</v>
          </cell>
          <cell r="AI416">
            <v>0</v>
          </cell>
          <cell r="AK416">
            <v>0.74</v>
          </cell>
          <cell r="AO416">
            <v>0</v>
          </cell>
          <cell r="AP416">
            <v>0</v>
          </cell>
          <cell r="AR416">
            <v>0</v>
          </cell>
          <cell r="AV416">
            <v>0</v>
          </cell>
          <cell r="AW416">
            <v>0</v>
          </cell>
          <cell r="AY416">
            <v>0</v>
          </cell>
        </row>
        <row r="417">
          <cell r="C417" t="str">
            <v>I_4980/18</v>
          </cell>
          <cell r="D417">
            <v>5.1918899999999999</v>
          </cell>
          <cell r="F417">
            <v>5.1918899999999999</v>
          </cell>
          <cell r="G417">
            <v>0</v>
          </cell>
          <cell r="I417">
            <v>1.35</v>
          </cell>
          <cell r="AH417">
            <v>5.1918899999999999</v>
          </cell>
          <cell r="AI417">
            <v>0</v>
          </cell>
          <cell r="AK417">
            <v>1.35</v>
          </cell>
          <cell r="AO417">
            <v>0</v>
          </cell>
          <cell r="AP417">
            <v>0</v>
          </cell>
          <cell r="AR417">
            <v>0</v>
          </cell>
          <cell r="AV417">
            <v>0</v>
          </cell>
          <cell r="AW417">
            <v>0</v>
          </cell>
          <cell r="AY417">
            <v>0</v>
          </cell>
        </row>
        <row r="418">
          <cell r="C418" t="str">
            <v>J_5410/19</v>
          </cell>
          <cell r="D418">
            <v>2.5497100000000001</v>
          </cell>
          <cell r="F418">
            <v>0</v>
          </cell>
          <cell r="G418">
            <v>0</v>
          </cell>
          <cell r="I418">
            <v>0</v>
          </cell>
          <cell r="AH418">
            <v>0</v>
          </cell>
          <cell r="AI418">
            <v>0</v>
          </cell>
          <cell r="AK418">
            <v>0</v>
          </cell>
          <cell r="AO418">
            <v>2.3175947299999997</v>
          </cell>
          <cell r="AP418">
            <v>0.1</v>
          </cell>
          <cell r="AR418">
            <v>0.26900000000000002</v>
          </cell>
          <cell r="AV418">
            <v>2.3175947299999997</v>
          </cell>
          <cell r="AW418">
            <v>0.1</v>
          </cell>
          <cell r="AY418">
            <v>0.26900000000000002</v>
          </cell>
        </row>
        <row r="419">
          <cell r="D419">
            <v>100.57124999999999</v>
          </cell>
          <cell r="E419">
            <v>0</v>
          </cell>
          <cell r="F419">
            <v>20.601209999999998</v>
          </cell>
          <cell r="G419">
            <v>0.25</v>
          </cell>
          <cell r="H419">
            <v>0</v>
          </cell>
          <cell r="I419">
            <v>9.5000000000000001E-2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20.601209999999998</v>
          </cell>
          <cell r="AI419">
            <v>0.25</v>
          </cell>
          <cell r="AJ419">
            <v>0</v>
          </cell>
          <cell r="AK419">
            <v>9.5000000000000001E-2</v>
          </cell>
          <cell r="AL419">
            <v>0</v>
          </cell>
          <cell r="AM419">
            <v>0</v>
          </cell>
          <cell r="AN419">
            <v>0</v>
          </cell>
          <cell r="AO419">
            <v>3.2166917599999998</v>
          </cell>
          <cell r="AP419">
            <v>0.4</v>
          </cell>
          <cell r="AQ419">
            <v>0</v>
          </cell>
          <cell r="AR419">
            <v>7.9000000000000001E-2</v>
          </cell>
          <cell r="AS419">
            <v>0</v>
          </cell>
          <cell r="AT419">
            <v>0</v>
          </cell>
          <cell r="AU419">
            <v>0</v>
          </cell>
          <cell r="AV419">
            <v>3.2166917599999998</v>
          </cell>
          <cell r="AW419">
            <v>0.4</v>
          </cell>
          <cell r="AX419">
            <v>0</v>
          </cell>
          <cell r="AY419">
            <v>7.9000000000000001E-2</v>
          </cell>
          <cell r="AZ419">
            <v>0</v>
          </cell>
        </row>
        <row r="420">
          <cell r="C420" t="str">
            <v>G_1326/15</v>
          </cell>
          <cell r="D420">
            <v>3.6231499999999999</v>
          </cell>
          <cell r="F420">
            <v>0</v>
          </cell>
          <cell r="G420">
            <v>0</v>
          </cell>
          <cell r="I420">
            <v>0</v>
          </cell>
          <cell r="AH420">
            <v>0</v>
          </cell>
          <cell r="AI420">
            <v>0</v>
          </cell>
          <cell r="AK420">
            <v>0</v>
          </cell>
          <cell r="AO420">
            <v>3.2166917599999998</v>
          </cell>
          <cell r="AP420">
            <v>0.4</v>
          </cell>
          <cell r="AR420">
            <v>7.9000000000000001E-2</v>
          </cell>
          <cell r="AV420">
            <v>3.2166917599999998</v>
          </cell>
          <cell r="AW420">
            <v>0.4</v>
          </cell>
          <cell r="AY420">
            <v>7.9000000000000001E-2</v>
          </cell>
        </row>
        <row r="421">
          <cell r="C421" t="str">
            <v>I_4255/17</v>
          </cell>
          <cell r="D421">
            <v>5.3521899999999993</v>
          </cell>
          <cell r="F421">
            <v>0</v>
          </cell>
          <cell r="G421">
            <v>0</v>
          </cell>
          <cell r="I421">
            <v>0</v>
          </cell>
          <cell r="AH421">
            <v>0</v>
          </cell>
          <cell r="AI421">
            <v>0</v>
          </cell>
          <cell r="AK421">
            <v>0</v>
          </cell>
          <cell r="AO421">
            <v>0</v>
          </cell>
          <cell r="AP421">
            <v>0</v>
          </cell>
          <cell r="AR421">
            <v>0</v>
          </cell>
          <cell r="AV421">
            <v>0</v>
          </cell>
          <cell r="AW421">
            <v>0</v>
          </cell>
          <cell r="AY421">
            <v>0</v>
          </cell>
        </row>
        <row r="422">
          <cell r="C422" t="str">
            <v>G_1338/15</v>
          </cell>
          <cell r="D422">
            <v>4.7927200000000001</v>
          </cell>
          <cell r="F422">
            <v>0</v>
          </cell>
          <cell r="G422">
            <v>0</v>
          </cell>
          <cell r="I422">
            <v>0</v>
          </cell>
          <cell r="AH422">
            <v>0</v>
          </cell>
          <cell r="AI422">
            <v>0</v>
          </cell>
          <cell r="AK422">
            <v>0</v>
          </cell>
          <cell r="AO422">
            <v>0</v>
          </cell>
          <cell r="AP422">
            <v>0</v>
          </cell>
          <cell r="AR422">
            <v>0</v>
          </cell>
          <cell r="AV422">
            <v>0</v>
          </cell>
          <cell r="AW422">
            <v>0</v>
          </cell>
          <cell r="AY422">
            <v>0</v>
          </cell>
        </row>
        <row r="423">
          <cell r="C423" t="str">
            <v>G_215/11</v>
          </cell>
          <cell r="D423">
            <v>3.9311400000000001</v>
          </cell>
          <cell r="F423">
            <v>3.9311399999999996</v>
          </cell>
          <cell r="G423">
            <v>0.25</v>
          </cell>
          <cell r="I423">
            <v>4.4999999999999998E-2</v>
          </cell>
          <cell r="AH423">
            <v>3.9311399999999996</v>
          </cell>
          <cell r="AI423">
            <v>0.25</v>
          </cell>
          <cell r="AK423">
            <v>4.4999999999999998E-2</v>
          </cell>
          <cell r="AO423">
            <v>0</v>
          </cell>
          <cell r="AP423">
            <v>0</v>
          </cell>
          <cell r="AR423">
            <v>0</v>
          </cell>
          <cell r="AV423">
            <v>0</v>
          </cell>
          <cell r="AW423">
            <v>0</v>
          </cell>
          <cell r="AY423">
            <v>0</v>
          </cell>
        </row>
        <row r="424">
          <cell r="C424" t="str">
            <v>G_212/11</v>
          </cell>
          <cell r="D424">
            <v>3.2237900000000002</v>
          </cell>
          <cell r="F424">
            <v>0</v>
          </cell>
          <cell r="G424">
            <v>0</v>
          </cell>
          <cell r="I424">
            <v>0</v>
          </cell>
          <cell r="AH424">
            <v>0</v>
          </cell>
          <cell r="AI424">
            <v>0</v>
          </cell>
          <cell r="AK424">
            <v>0</v>
          </cell>
          <cell r="AO424">
            <v>0</v>
          </cell>
          <cell r="AP424">
            <v>0</v>
          </cell>
          <cell r="AR424">
            <v>0</v>
          </cell>
          <cell r="AV424">
            <v>0</v>
          </cell>
          <cell r="AW424">
            <v>0</v>
          </cell>
          <cell r="AY424">
            <v>0</v>
          </cell>
        </row>
        <row r="425">
          <cell r="C425" t="str">
            <v>G_174/13</v>
          </cell>
          <cell r="D425">
            <v>26.729230000000001</v>
          </cell>
          <cell r="F425">
            <v>0</v>
          </cell>
          <cell r="G425">
            <v>0</v>
          </cell>
          <cell r="I425">
            <v>0</v>
          </cell>
          <cell r="AH425">
            <v>0</v>
          </cell>
          <cell r="AI425">
            <v>0</v>
          </cell>
          <cell r="AK425">
            <v>0</v>
          </cell>
          <cell r="AO425">
            <v>0</v>
          </cell>
          <cell r="AP425">
            <v>0</v>
          </cell>
          <cell r="AR425">
            <v>0</v>
          </cell>
          <cell r="AV425">
            <v>0</v>
          </cell>
          <cell r="AW425">
            <v>0</v>
          </cell>
          <cell r="AY425">
            <v>0</v>
          </cell>
        </row>
        <row r="426">
          <cell r="C426" t="str">
            <v>G_175/13</v>
          </cell>
          <cell r="D426">
            <v>33.027699999999996</v>
          </cell>
          <cell r="F426">
            <v>0</v>
          </cell>
          <cell r="G426">
            <v>0</v>
          </cell>
          <cell r="I426">
            <v>0</v>
          </cell>
          <cell r="AH426">
            <v>0</v>
          </cell>
          <cell r="AI426">
            <v>0</v>
          </cell>
          <cell r="AK426">
            <v>0</v>
          </cell>
          <cell r="AO426">
            <v>0</v>
          </cell>
          <cell r="AP426">
            <v>0</v>
          </cell>
          <cell r="AR426">
            <v>0</v>
          </cell>
          <cell r="AV426">
            <v>0</v>
          </cell>
          <cell r="AW426">
            <v>0</v>
          </cell>
          <cell r="AY426">
            <v>0</v>
          </cell>
        </row>
        <row r="427">
          <cell r="C427" t="str">
            <v>G_216/11</v>
          </cell>
          <cell r="D427">
            <v>3.22126</v>
          </cell>
          <cell r="F427">
            <v>0</v>
          </cell>
          <cell r="G427">
            <v>0</v>
          </cell>
          <cell r="I427">
            <v>0</v>
          </cell>
          <cell r="AH427">
            <v>0</v>
          </cell>
          <cell r="AI427">
            <v>0</v>
          </cell>
          <cell r="AK427">
            <v>0</v>
          </cell>
          <cell r="AO427">
            <v>0</v>
          </cell>
          <cell r="AP427">
            <v>0</v>
          </cell>
          <cell r="AR427">
            <v>0</v>
          </cell>
          <cell r="AV427">
            <v>0</v>
          </cell>
          <cell r="AW427">
            <v>0</v>
          </cell>
          <cell r="AY427">
            <v>0</v>
          </cell>
        </row>
        <row r="428">
          <cell r="C428" t="str">
            <v>G_1298/15</v>
          </cell>
          <cell r="D428">
            <v>16.670069999999999</v>
          </cell>
          <cell r="F428">
            <v>16.670069999999999</v>
          </cell>
          <cell r="G428">
            <v>0</v>
          </cell>
          <cell r="I428">
            <v>0.05</v>
          </cell>
          <cell r="AH428">
            <v>16.670069999999999</v>
          </cell>
          <cell r="AI428">
            <v>0</v>
          </cell>
          <cell r="AK428">
            <v>0.05</v>
          </cell>
          <cell r="AO428">
            <v>0</v>
          </cell>
          <cell r="AP428">
            <v>0</v>
          </cell>
          <cell r="AR428">
            <v>0</v>
          </cell>
          <cell r="AV428">
            <v>0</v>
          </cell>
          <cell r="AW428">
            <v>0</v>
          </cell>
          <cell r="AY428">
            <v>0</v>
          </cell>
        </row>
        <row r="429">
          <cell r="D429">
            <v>351.57247999999998</v>
          </cell>
          <cell r="E429">
            <v>0</v>
          </cell>
          <cell r="F429">
            <v>11.13378</v>
          </cell>
          <cell r="G429">
            <v>0.66</v>
          </cell>
          <cell r="H429">
            <v>0</v>
          </cell>
          <cell r="I429">
            <v>1.6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11.13378</v>
          </cell>
          <cell r="AI429">
            <v>0.66</v>
          </cell>
          <cell r="AJ429">
            <v>0</v>
          </cell>
          <cell r="AK429">
            <v>1.6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</row>
        <row r="430">
          <cell r="C430" t="str">
            <v>G_2521/15</v>
          </cell>
          <cell r="D430">
            <v>2.4274899999999997</v>
          </cell>
          <cell r="F430">
            <v>2.4274900000000001</v>
          </cell>
          <cell r="G430">
            <v>0.25</v>
          </cell>
          <cell r="I430">
            <v>0.6</v>
          </cell>
          <cell r="AH430">
            <v>2.4274900000000001</v>
          </cell>
          <cell r="AI430">
            <v>0.25</v>
          </cell>
          <cell r="AK430">
            <v>0.6</v>
          </cell>
          <cell r="AO430">
            <v>0</v>
          </cell>
          <cell r="AP430">
            <v>0</v>
          </cell>
          <cell r="AR430">
            <v>0</v>
          </cell>
          <cell r="AV430">
            <v>0</v>
          </cell>
          <cell r="AW430">
            <v>0</v>
          </cell>
          <cell r="AY430">
            <v>0</v>
          </cell>
        </row>
        <row r="431">
          <cell r="C431" t="str">
            <v>G_2813/15</v>
          </cell>
          <cell r="D431">
            <v>340.43870000000004</v>
          </cell>
          <cell r="F431">
            <v>0</v>
          </cell>
          <cell r="G431">
            <v>0</v>
          </cell>
          <cell r="I431">
            <v>0</v>
          </cell>
          <cell r="AH431">
            <v>0</v>
          </cell>
          <cell r="AI431">
            <v>0</v>
          </cell>
          <cell r="AK431">
            <v>0</v>
          </cell>
          <cell r="AO431">
            <v>0</v>
          </cell>
          <cell r="AP431">
            <v>0</v>
          </cell>
          <cell r="AR431">
            <v>0</v>
          </cell>
          <cell r="AV431">
            <v>0</v>
          </cell>
          <cell r="AW431">
            <v>0</v>
          </cell>
          <cell r="AY431">
            <v>0</v>
          </cell>
        </row>
        <row r="432">
          <cell r="C432" t="str">
            <v>J_5994/19</v>
          </cell>
          <cell r="D432">
            <v>6.3878599999999999</v>
          </cell>
          <cell r="F432">
            <v>6.3878599999999999</v>
          </cell>
          <cell r="G432">
            <v>0.25</v>
          </cell>
          <cell r="I432">
            <v>0.9</v>
          </cell>
          <cell r="AH432">
            <v>6.3878599999999999</v>
          </cell>
          <cell r="AI432">
            <v>0.25</v>
          </cell>
          <cell r="AK432">
            <v>0.9</v>
          </cell>
          <cell r="AO432">
            <v>0</v>
          </cell>
          <cell r="AP432">
            <v>0</v>
          </cell>
          <cell r="AR432">
            <v>0</v>
          </cell>
          <cell r="AV432">
            <v>0</v>
          </cell>
          <cell r="AW432">
            <v>0</v>
          </cell>
          <cell r="AY432">
            <v>0</v>
          </cell>
        </row>
        <row r="433">
          <cell r="C433" t="str">
            <v>J_6155/19</v>
          </cell>
          <cell r="D433">
            <v>2.3184299999999998</v>
          </cell>
          <cell r="F433">
            <v>2.3184299999999998</v>
          </cell>
          <cell r="G433">
            <v>0.16</v>
          </cell>
          <cell r="I433">
            <v>0.1</v>
          </cell>
          <cell r="AH433">
            <v>2.3184299999999998</v>
          </cell>
          <cell r="AI433">
            <v>0.16</v>
          </cell>
          <cell r="AK433">
            <v>0.1</v>
          </cell>
          <cell r="AO433">
            <v>0</v>
          </cell>
          <cell r="AP433">
            <v>0</v>
          </cell>
          <cell r="AR433">
            <v>0</v>
          </cell>
          <cell r="AV433">
            <v>0</v>
          </cell>
          <cell r="AW433">
            <v>0</v>
          </cell>
          <cell r="AY433">
            <v>0</v>
          </cell>
        </row>
        <row r="434">
          <cell r="D434">
            <v>17.7197</v>
          </cell>
          <cell r="E434">
            <v>0</v>
          </cell>
          <cell r="F434">
            <v>17.7197</v>
          </cell>
          <cell r="G434">
            <v>1.21</v>
          </cell>
          <cell r="H434">
            <v>0</v>
          </cell>
          <cell r="I434">
            <v>1.2849999999999999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17.7197</v>
          </cell>
          <cell r="AI434">
            <v>1.21</v>
          </cell>
          <cell r="AJ434">
            <v>0</v>
          </cell>
          <cell r="AK434">
            <v>1.2849999999999999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</row>
        <row r="435">
          <cell r="C435" t="str">
            <v>G_1329/15</v>
          </cell>
          <cell r="D435">
            <v>1.9897799999999999</v>
          </cell>
          <cell r="F435">
            <v>1.9897799999999999</v>
          </cell>
          <cell r="G435">
            <v>0.16</v>
          </cell>
          <cell r="I435">
            <v>8.5000000000000006E-2</v>
          </cell>
          <cell r="AH435">
            <v>1.9897799999999999</v>
          </cell>
          <cell r="AI435">
            <v>0.16</v>
          </cell>
          <cell r="AK435">
            <v>8.5000000000000006E-2</v>
          </cell>
          <cell r="AO435">
            <v>0</v>
          </cell>
          <cell r="AP435">
            <v>0</v>
          </cell>
          <cell r="AR435">
            <v>0</v>
          </cell>
          <cell r="AV435">
            <v>0</v>
          </cell>
          <cell r="AW435">
            <v>0</v>
          </cell>
          <cell r="AY435">
            <v>0</v>
          </cell>
        </row>
        <row r="436">
          <cell r="C436" t="str">
            <v>G_3972/17</v>
          </cell>
          <cell r="D436">
            <v>6.7690000000000001</v>
          </cell>
          <cell r="F436">
            <v>6.7690000000000001</v>
          </cell>
          <cell r="G436">
            <v>0.25</v>
          </cell>
          <cell r="I436">
            <v>0.7</v>
          </cell>
          <cell r="AH436">
            <v>6.7690000000000001</v>
          </cell>
          <cell r="AI436">
            <v>0.25</v>
          </cell>
          <cell r="AK436">
            <v>0.7</v>
          </cell>
          <cell r="AO436">
            <v>0</v>
          </cell>
          <cell r="AP436">
            <v>0</v>
          </cell>
          <cell r="AR436">
            <v>0</v>
          </cell>
          <cell r="AV436">
            <v>0</v>
          </cell>
          <cell r="AW436">
            <v>0</v>
          </cell>
          <cell r="AY436">
            <v>0</v>
          </cell>
        </row>
        <row r="437">
          <cell r="C437" t="str">
            <v>I_5307/18</v>
          </cell>
          <cell r="D437">
            <v>8.9609199999999998</v>
          </cell>
          <cell r="F437">
            <v>8.9609199999999998</v>
          </cell>
          <cell r="G437">
            <v>0.8</v>
          </cell>
          <cell r="I437">
            <v>0.5</v>
          </cell>
          <cell r="AH437">
            <v>8.9609199999999998</v>
          </cell>
          <cell r="AI437">
            <v>0.8</v>
          </cell>
          <cell r="AK437">
            <v>0.5</v>
          </cell>
          <cell r="AO437">
            <v>0</v>
          </cell>
          <cell r="AP437">
            <v>0</v>
          </cell>
          <cell r="AR437">
            <v>0</v>
          </cell>
          <cell r="AV437">
            <v>0</v>
          </cell>
          <cell r="AW437">
            <v>0</v>
          </cell>
          <cell r="AY437">
            <v>0</v>
          </cell>
        </row>
        <row r="438">
          <cell r="C438" t="str">
            <v>J_6205/19</v>
          </cell>
          <cell r="D438">
            <v>0</v>
          </cell>
          <cell r="F438">
            <v>0</v>
          </cell>
          <cell r="G438">
            <v>0</v>
          </cell>
          <cell r="I438">
            <v>0</v>
          </cell>
          <cell r="AO438">
            <v>0</v>
          </cell>
          <cell r="AP438">
            <v>0</v>
          </cell>
          <cell r="AR438">
            <v>0</v>
          </cell>
          <cell r="AV438">
            <v>0</v>
          </cell>
        </row>
        <row r="439">
          <cell r="D439">
            <v>31.521369999999997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4.5174618500000001</v>
          </cell>
          <cell r="AP439">
            <v>0.5</v>
          </cell>
          <cell r="AQ439">
            <v>0</v>
          </cell>
          <cell r="AR439">
            <v>0.27529999999999999</v>
          </cell>
          <cell r="AS439">
            <v>0</v>
          </cell>
          <cell r="AT439">
            <v>0</v>
          </cell>
          <cell r="AU439">
            <v>0</v>
          </cell>
          <cell r="AV439">
            <v>4.5174618500000001</v>
          </cell>
          <cell r="AW439">
            <v>0.5</v>
          </cell>
          <cell r="AX439">
            <v>0</v>
          </cell>
          <cell r="AY439">
            <v>0.27529999999999999</v>
          </cell>
          <cell r="AZ439">
            <v>0</v>
          </cell>
        </row>
        <row r="440">
          <cell r="C440" t="str">
            <v>G_1993/15</v>
          </cell>
          <cell r="D440">
            <v>2.2013699999999998</v>
          </cell>
          <cell r="F440">
            <v>0</v>
          </cell>
          <cell r="G440">
            <v>0</v>
          </cell>
          <cell r="I440">
            <v>0</v>
          </cell>
          <cell r="AH440">
            <v>0</v>
          </cell>
          <cell r="AI440">
            <v>0</v>
          </cell>
          <cell r="AK440">
            <v>0</v>
          </cell>
          <cell r="AO440">
            <v>1.9564497099999998</v>
          </cell>
          <cell r="AP440">
            <v>0.25</v>
          </cell>
          <cell r="AR440">
            <v>9.2300000000000007E-2</v>
          </cell>
          <cell r="AV440">
            <v>1.9564497099999998</v>
          </cell>
          <cell r="AW440">
            <v>0.25</v>
          </cell>
          <cell r="AY440">
            <v>9.2300000000000007E-2</v>
          </cell>
        </row>
        <row r="441">
          <cell r="C441" t="str">
            <v>G_1994/15</v>
          </cell>
          <cell r="D441">
            <v>2.8187199999999999</v>
          </cell>
          <cell r="F441">
            <v>0</v>
          </cell>
          <cell r="G441">
            <v>0</v>
          </cell>
          <cell r="I441">
            <v>0</v>
          </cell>
          <cell r="AH441">
            <v>0</v>
          </cell>
          <cell r="AI441">
            <v>0</v>
          </cell>
          <cell r="AK441">
            <v>0</v>
          </cell>
          <cell r="AO441">
            <v>2.5610121400000003</v>
          </cell>
          <cell r="AP441">
            <v>0.25</v>
          </cell>
          <cell r="AR441">
            <v>0.183</v>
          </cell>
          <cell r="AV441">
            <v>2.5610121400000003</v>
          </cell>
          <cell r="AW441">
            <v>0.25</v>
          </cell>
          <cell r="AY441">
            <v>0.183</v>
          </cell>
        </row>
        <row r="442">
          <cell r="C442" t="str">
            <v>I_1995/15</v>
          </cell>
          <cell r="D442">
            <v>4.1500000000000004</v>
          </cell>
          <cell r="F442">
            <v>0</v>
          </cell>
          <cell r="G442">
            <v>0</v>
          </cell>
          <cell r="I442">
            <v>0</v>
          </cell>
          <cell r="AH442">
            <v>0</v>
          </cell>
          <cell r="AI442">
            <v>0</v>
          </cell>
          <cell r="AK442">
            <v>0</v>
          </cell>
          <cell r="AO442">
            <v>0</v>
          </cell>
          <cell r="AP442">
            <v>0</v>
          </cell>
          <cell r="AR442">
            <v>0</v>
          </cell>
          <cell r="AV442">
            <v>0</v>
          </cell>
          <cell r="AW442">
            <v>0</v>
          </cell>
          <cell r="AY442">
            <v>0</v>
          </cell>
        </row>
        <row r="443">
          <cell r="C443" t="str">
            <v>G_98/13</v>
          </cell>
          <cell r="D443">
            <v>22.351279999999999</v>
          </cell>
          <cell r="F443">
            <v>0</v>
          </cell>
          <cell r="G443">
            <v>0</v>
          </cell>
          <cell r="I443">
            <v>0</v>
          </cell>
          <cell r="AH443">
            <v>0</v>
          </cell>
          <cell r="AI443">
            <v>0</v>
          </cell>
          <cell r="AK443">
            <v>0</v>
          </cell>
          <cell r="AO443">
            <v>0</v>
          </cell>
          <cell r="AP443">
            <v>0</v>
          </cell>
          <cell r="AR443">
            <v>0</v>
          </cell>
          <cell r="AV443">
            <v>0</v>
          </cell>
          <cell r="AW443">
            <v>0</v>
          </cell>
          <cell r="AY443">
            <v>0</v>
          </cell>
        </row>
        <row r="444">
          <cell r="D444">
            <v>4.3324199999999999</v>
          </cell>
          <cell r="E444">
            <v>0</v>
          </cell>
          <cell r="F444">
            <v>4.3324200000000008</v>
          </cell>
          <cell r="G444">
            <v>0.32</v>
          </cell>
          <cell r="H444">
            <v>0</v>
          </cell>
          <cell r="I444">
            <v>0.59000000000000008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4.3324200000000008</v>
          </cell>
          <cell r="AI444">
            <v>0.32</v>
          </cell>
          <cell r="AJ444">
            <v>0</v>
          </cell>
          <cell r="AK444">
            <v>0.59000000000000008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</row>
        <row r="445">
          <cell r="C445" t="str">
            <v>G_2091/15</v>
          </cell>
          <cell r="D445">
            <v>1.9556199999999999</v>
          </cell>
          <cell r="F445">
            <v>1.9556199999999999</v>
          </cell>
          <cell r="G445">
            <v>0.16</v>
          </cell>
          <cell r="I445">
            <v>0.25</v>
          </cell>
          <cell r="AH445">
            <v>1.9556199999999999</v>
          </cell>
          <cell r="AI445">
            <v>0.16</v>
          </cell>
          <cell r="AK445">
            <v>0.25</v>
          </cell>
          <cell r="AO445">
            <v>0</v>
          </cell>
          <cell r="AP445">
            <v>0</v>
          </cell>
          <cell r="AR445">
            <v>0</v>
          </cell>
          <cell r="AV445">
            <v>0</v>
          </cell>
          <cell r="AW445">
            <v>0</v>
          </cell>
          <cell r="AY445">
            <v>0</v>
          </cell>
        </row>
        <row r="446">
          <cell r="C446" t="str">
            <v>I_2093/15</v>
          </cell>
          <cell r="D446">
            <v>2.3768000000000002</v>
          </cell>
          <cell r="F446">
            <v>2.3768000000000007</v>
          </cell>
          <cell r="G446">
            <v>0.16</v>
          </cell>
          <cell r="I446">
            <v>0.34</v>
          </cell>
          <cell r="AH446">
            <v>2.3768000000000007</v>
          </cell>
          <cell r="AI446">
            <v>0.16</v>
          </cell>
          <cell r="AK446">
            <v>0.34</v>
          </cell>
          <cell r="AO446">
            <v>0</v>
          </cell>
          <cell r="AP446">
            <v>0</v>
          </cell>
          <cell r="AR446">
            <v>0</v>
          </cell>
          <cell r="AV446">
            <v>0</v>
          </cell>
          <cell r="AW446">
            <v>0</v>
          </cell>
          <cell r="AY446">
            <v>0</v>
          </cell>
        </row>
        <row r="447">
          <cell r="D447">
            <v>14.392519999999999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</row>
        <row r="448">
          <cell r="C448" t="str">
            <v>J_5777/19</v>
          </cell>
          <cell r="D448">
            <v>8.1664499999999993</v>
          </cell>
          <cell r="F448">
            <v>0</v>
          </cell>
          <cell r="G448">
            <v>0</v>
          </cell>
          <cell r="I448">
            <v>0</v>
          </cell>
          <cell r="AH448">
            <v>0</v>
          </cell>
          <cell r="AI448">
            <v>0</v>
          </cell>
          <cell r="AK448">
            <v>0</v>
          </cell>
          <cell r="AO448">
            <v>0</v>
          </cell>
          <cell r="AP448">
            <v>0</v>
          </cell>
          <cell r="AR448">
            <v>0</v>
          </cell>
          <cell r="AV448">
            <v>0</v>
          </cell>
          <cell r="AW448">
            <v>0</v>
          </cell>
          <cell r="AY448">
            <v>0</v>
          </cell>
        </row>
        <row r="449">
          <cell r="C449" t="str">
            <v>J_5785/19</v>
          </cell>
          <cell r="D449">
            <v>6.22607</v>
          </cell>
          <cell r="F449">
            <v>0</v>
          </cell>
          <cell r="G449">
            <v>0</v>
          </cell>
          <cell r="I449">
            <v>0</v>
          </cell>
          <cell r="AH449">
            <v>0</v>
          </cell>
          <cell r="AI449">
            <v>0</v>
          </cell>
          <cell r="AK449">
            <v>0</v>
          </cell>
          <cell r="AO449">
            <v>0</v>
          </cell>
          <cell r="AP449">
            <v>0</v>
          </cell>
          <cell r="AR449">
            <v>0</v>
          </cell>
          <cell r="AV449">
            <v>0</v>
          </cell>
          <cell r="AW449">
            <v>0</v>
          </cell>
          <cell r="AY449">
            <v>0</v>
          </cell>
        </row>
        <row r="450">
          <cell r="D450">
            <v>12.63983</v>
          </cell>
          <cell r="E450">
            <v>0</v>
          </cell>
          <cell r="F450">
            <v>12.63983</v>
          </cell>
          <cell r="G450">
            <v>0</v>
          </cell>
          <cell r="H450">
            <v>0</v>
          </cell>
          <cell r="I450">
            <v>2.1100000000000008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12.63983</v>
          </cell>
          <cell r="AI450">
            <v>0</v>
          </cell>
          <cell r="AJ450">
            <v>0</v>
          </cell>
          <cell r="AK450">
            <v>2.1100000000000008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</row>
        <row r="451">
          <cell r="C451" t="str">
            <v>G_2542/15</v>
          </cell>
          <cell r="D451">
            <v>0.64146999999999998</v>
          </cell>
          <cell r="F451">
            <v>0.64146999999999998</v>
          </cell>
          <cell r="G451">
            <v>0</v>
          </cell>
          <cell r="I451">
            <v>0.11</v>
          </cell>
          <cell r="AH451">
            <v>0.64146999999999998</v>
          </cell>
          <cell r="AI451">
            <v>0</v>
          </cell>
          <cell r="AK451">
            <v>0.11</v>
          </cell>
          <cell r="AO451">
            <v>0</v>
          </cell>
          <cell r="AP451">
            <v>0</v>
          </cell>
          <cell r="AR451">
            <v>0</v>
          </cell>
          <cell r="AV451">
            <v>0</v>
          </cell>
          <cell r="AW451">
            <v>0</v>
          </cell>
          <cell r="AY451">
            <v>0</v>
          </cell>
        </row>
        <row r="452">
          <cell r="C452" t="str">
            <v>G_2543/15</v>
          </cell>
          <cell r="D452">
            <v>0.37183999999999995</v>
          </cell>
          <cell r="F452">
            <v>0.37184</v>
          </cell>
          <cell r="G452">
            <v>0</v>
          </cell>
          <cell r="I452">
            <v>0.04</v>
          </cell>
          <cell r="AH452">
            <v>0.37184</v>
          </cell>
          <cell r="AI452">
            <v>0</v>
          </cell>
          <cell r="AK452">
            <v>0.04</v>
          </cell>
          <cell r="AO452">
            <v>0</v>
          </cell>
          <cell r="AP452">
            <v>0</v>
          </cell>
          <cell r="AR452">
            <v>0</v>
          </cell>
          <cell r="AV452">
            <v>0</v>
          </cell>
          <cell r="AW452">
            <v>0</v>
          </cell>
          <cell r="AY452">
            <v>0</v>
          </cell>
        </row>
        <row r="453">
          <cell r="C453" t="str">
            <v>G_2544/15</v>
          </cell>
          <cell r="D453">
            <v>0.37183999999999995</v>
          </cell>
          <cell r="F453">
            <v>0.37184</v>
          </cell>
          <cell r="G453">
            <v>0</v>
          </cell>
          <cell r="I453">
            <v>0.04</v>
          </cell>
          <cell r="AH453">
            <v>0.37184</v>
          </cell>
          <cell r="AI453">
            <v>0</v>
          </cell>
          <cell r="AK453">
            <v>0.04</v>
          </cell>
          <cell r="AO453">
            <v>0</v>
          </cell>
          <cell r="AP453">
            <v>0</v>
          </cell>
          <cell r="AR453">
            <v>0</v>
          </cell>
          <cell r="AV453">
            <v>0</v>
          </cell>
          <cell r="AW453">
            <v>0</v>
          </cell>
          <cell r="AY453">
            <v>0</v>
          </cell>
        </row>
        <row r="454">
          <cell r="C454" t="str">
            <v>G_2545/15</v>
          </cell>
          <cell r="D454">
            <v>0.68200000000000005</v>
          </cell>
          <cell r="F454">
            <v>0.68200000000000005</v>
          </cell>
          <cell r="G454">
            <v>0</v>
          </cell>
          <cell r="I454">
            <v>0.12</v>
          </cell>
          <cell r="AH454">
            <v>0.68200000000000005</v>
          </cell>
          <cell r="AI454">
            <v>0</v>
          </cell>
          <cell r="AK454">
            <v>0.12</v>
          </cell>
          <cell r="AO454">
            <v>0</v>
          </cell>
          <cell r="AP454">
            <v>0</v>
          </cell>
          <cell r="AR454">
            <v>0</v>
          </cell>
          <cell r="AV454">
            <v>0</v>
          </cell>
          <cell r="AW454">
            <v>0</v>
          </cell>
          <cell r="AY454">
            <v>0</v>
          </cell>
        </row>
        <row r="455">
          <cell r="C455" t="str">
            <v>G_2546/15</v>
          </cell>
          <cell r="D455">
            <v>0.76305000000000001</v>
          </cell>
          <cell r="F455">
            <v>0.76305000000000001</v>
          </cell>
          <cell r="G455">
            <v>0</v>
          </cell>
          <cell r="I455">
            <v>0.14000000000000001</v>
          </cell>
          <cell r="AH455">
            <v>0.76305000000000001</v>
          </cell>
          <cell r="AI455">
            <v>0</v>
          </cell>
          <cell r="AK455">
            <v>0.14000000000000001</v>
          </cell>
          <cell r="AO455">
            <v>0</v>
          </cell>
          <cell r="AP455">
            <v>0</v>
          </cell>
          <cell r="AR455">
            <v>0</v>
          </cell>
          <cell r="AV455">
            <v>0</v>
          </cell>
          <cell r="AW455">
            <v>0</v>
          </cell>
          <cell r="AY455">
            <v>0</v>
          </cell>
        </row>
        <row r="456">
          <cell r="C456" t="str">
            <v>G_2547/15</v>
          </cell>
          <cell r="D456">
            <v>0.41000999999999999</v>
          </cell>
          <cell r="F456">
            <v>0.41000999999999999</v>
          </cell>
          <cell r="G456">
            <v>0</v>
          </cell>
          <cell r="I456">
            <v>0.05</v>
          </cell>
          <cell r="AH456">
            <v>0.41000999999999999</v>
          </cell>
          <cell r="AI456">
            <v>0</v>
          </cell>
          <cell r="AK456">
            <v>0.05</v>
          </cell>
          <cell r="AO456">
            <v>0</v>
          </cell>
          <cell r="AP456">
            <v>0</v>
          </cell>
          <cell r="AR456">
            <v>0</v>
          </cell>
          <cell r="AV456">
            <v>0</v>
          </cell>
          <cell r="AW456">
            <v>0</v>
          </cell>
          <cell r="AY456">
            <v>0</v>
          </cell>
        </row>
        <row r="457">
          <cell r="C457" t="str">
            <v>G_2548/15</v>
          </cell>
          <cell r="D457">
            <v>0.68200000000000005</v>
          </cell>
          <cell r="F457">
            <v>0.68200000000000005</v>
          </cell>
          <cell r="G457">
            <v>0</v>
          </cell>
          <cell r="I457">
            <v>0.12</v>
          </cell>
          <cell r="AH457">
            <v>0.68200000000000005</v>
          </cell>
          <cell r="AI457">
            <v>0</v>
          </cell>
          <cell r="AK457">
            <v>0.12</v>
          </cell>
          <cell r="AO457">
            <v>0</v>
          </cell>
          <cell r="AP457">
            <v>0</v>
          </cell>
          <cell r="AR457">
            <v>0</v>
          </cell>
          <cell r="AV457">
            <v>0</v>
          </cell>
          <cell r="AW457">
            <v>0</v>
          </cell>
          <cell r="AY457">
            <v>0</v>
          </cell>
        </row>
        <row r="458">
          <cell r="C458" t="str">
            <v>G_2549/15</v>
          </cell>
          <cell r="D458">
            <v>1.04681</v>
          </cell>
          <cell r="F458">
            <v>1.04681</v>
          </cell>
          <cell r="G458">
            <v>0</v>
          </cell>
          <cell r="I458">
            <v>0.21</v>
          </cell>
          <cell r="AH458">
            <v>1.04681</v>
          </cell>
          <cell r="AI458">
            <v>0</v>
          </cell>
          <cell r="AK458">
            <v>0.21</v>
          </cell>
          <cell r="AO458">
            <v>0</v>
          </cell>
          <cell r="AP458">
            <v>0</v>
          </cell>
          <cell r="AR458">
            <v>0</v>
          </cell>
          <cell r="AV458">
            <v>0</v>
          </cell>
          <cell r="AW458">
            <v>0</v>
          </cell>
          <cell r="AY458">
            <v>0</v>
          </cell>
        </row>
        <row r="459">
          <cell r="C459" t="str">
            <v>G_2551/15</v>
          </cell>
          <cell r="D459">
            <v>0.80361000000000005</v>
          </cell>
          <cell r="F459">
            <v>0.80361000000000005</v>
          </cell>
          <cell r="G459">
            <v>0</v>
          </cell>
          <cell r="I459">
            <v>0.15</v>
          </cell>
          <cell r="AH459">
            <v>0.80361000000000005</v>
          </cell>
          <cell r="AI459">
            <v>0</v>
          </cell>
          <cell r="AK459">
            <v>0.15</v>
          </cell>
          <cell r="AO459">
            <v>0</v>
          </cell>
          <cell r="AP459">
            <v>0</v>
          </cell>
          <cell r="AR459">
            <v>0</v>
          </cell>
          <cell r="AV459">
            <v>0</v>
          </cell>
          <cell r="AW459">
            <v>0</v>
          </cell>
          <cell r="AY459">
            <v>0</v>
          </cell>
        </row>
        <row r="460">
          <cell r="C460" t="str">
            <v>G_2552/15</v>
          </cell>
          <cell r="D460">
            <v>0.64146999999999998</v>
          </cell>
          <cell r="F460">
            <v>0.64146999999999998</v>
          </cell>
          <cell r="G460">
            <v>0</v>
          </cell>
          <cell r="I460">
            <v>0.11</v>
          </cell>
          <cell r="AH460">
            <v>0.64146999999999998</v>
          </cell>
          <cell r="AI460">
            <v>0</v>
          </cell>
          <cell r="AK460">
            <v>0.11</v>
          </cell>
          <cell r="AO460">
            <v>0</v>
          </cell>
          <cell r="AP460">
            <v>0</v>
          </cell>
          <cell r="AR460">
            <v>0</v>
          </cell>
          <cell r="AV460">
            <v>0</v>
          </cell>
          <cell r="AW460">
            <v>0</v>
          </cell>
          <cell r="AY460">
            <v>0</v>
          </cell>
        </row>
        <row r="461">
          <cell r="C461" t="str">
            <v>G_2553/15</v>
          </cell>
          <cell r="D461">
            <v>0.48637000000000002</v>
          </cell>
          <cell r="F461">
            <v>0.48637000000000008</v>
          </cell>
          <cell r="G461">
            <v>0</v>
          </cell>
          <cell r="I461">
            <v>7.0000000000000007E-2</v>
          </cell>
          <cell r="AH461">
            <v>0.48637000000000008</v>
          </cell>
          <cell r="AI461">
            <v>0</v>
          </cell>
          <cell r="AK461">
            <v>7.0000000000000007E-2</v>
          </cell>
          <cell r="AO461">
            <v>0</v>
          </cell>
          <cell r="AP461">
            <v>0</v>
          </cell>
          <cell r="AR461">
            <v>0</v>
          </cell>
          <cell r="AV461">
            <v>0</v>
          </cell>
          <cell r="AW461">
            <v>0</v>
          </cell>
          <cell r="AY461">
            <v>0</v>
          </cell>
        </row>
        <row r="462">
          <cell r="C462" t="str">
            <v>G_2554/15</v>
          </cell>
          <cell r="D462">
            <v>0.60090999999999994</v>
          </cell>
          <cell r="F462">
            <v>0.60090999999999994</v>
          </cell>
          <cell r="G462">
            <v>0</v>
          </cell>
          <cell r="I462">
            <v>0.1</v>
          </cell>
          <cell r="AH462">
            <v>0.60090999999999994</v>
          </cell>
          <cell r="AI462">
            <v>0</v>
          </cell>
          <cell r="AK462">
            <v>0.1</v>
          </cell>
          <cell r="AO462">
            <v>0</v>
          </cell>
          <cell r="AP462">
            <v>0</v>
          </cell>
          <cell r="AR462">
            <v>0</v>
          </cell>
          <cell r="AV462">
            <v>0</v>
          </cell>
          <cell r="AW462">
            <v>0</v>
          </cell>
          <cell r="AY462">
            <v>0</v>
          </cell>
        </row>
        <row r="463">
          <cell r="C463" t="str">
            <v>G_2555/15</v>
          </cell>
          <cell r="D463">
            <v>0.33365</v>
          </cell>
          <cell r="F463">
            <v>0.33365</v>
          </cell>
          <cell r="G463">
            <v>0</v>
          </cell>
          <cell r="I463">
            <v>0.03</v>
          </cell>
          <cell r="AH463">
            <v>0.33365</v>
          </cell>
          <cell r="AI463">
            <v>0</v>
          </cell>
          <cell r="AK463">
            <v>0.03</v>
          </cell>
          <cell r="AO463">
            <v>0</v>
          </cell>
          <cell r="AP463">
            <v>0</v>
          </cell>
          <cell r="AR463">
            <v>0</v>
          </cell>
          <cell r="AV463">
            <v>0</v>
          </cell>
          <cell r="AW463">
            <v>0</v>
          </cell>
          <cell r="AY463">
            <v>0</v>
          </cell>
        </row>
        <row r="464">
          <cell r="C464" t="str">
            <v>G_2556/15</v>
          </cell>
          <cell r="D464">
            <v>0.59865000000000002</v>
          </cell>
          <cell r="F464">
            <v>0.59865000000000002</v>
          </cell>
          <cell r="G464">
            <v>0</v>
          </cell>
          <cell r="I464">
            <v>0.11</v>
          </cell>
          <cell r="AH464">
            <v>0.59865000000000002</v>
          </cell>
          <cell r="AI464">
            <v>0</v>
          </cell>
          <cell r="AK464">
            <v>0.11</v>
          </cell>
          <cell r="AO464">
            <v>0</v>
          </cell>
          <cell r="AP464">
            <v>0</v>
          </cell>
          <cell r="AR464">
            <v>0</v>
          </cell>
          <cell r="AV464">
            <v>0</v>
          </cell>
          <cell r="AW464">
            <v>0</v>
          </cell>
          <cell r="AY464">
            <v>0</v>
          </cell>
        </row>
        <row r="465">
          <cell r="C465" t="str">
            <v>I_2558/15</v>
          </cell>
          <cell r="D465">
            <v>0.45912000000000003</v>
          </cell>
          <cell r="F465">
            <v>0.45912000000000003</v>
          </cell>
          <cell r="G465">
            <v>0</v>
          </cell>
          <cell r="I465">
            <v>7.0000000000000007E-2</v>
          </cell>
          <cell r="AH465">
            <v>0.45912000000000003</v>
          </cell>
          <cell r="AI465">
            <v>0</v>
          </cell>
          <cell r="AK465">
            <v>7.0000000000000007E-2</v>
          </cell>
          <cell r="AO465">
            <v>0</v>
          </cell>
          <cell r="AP465">
            <v>0</v>
          </cell>
          <cell r="AR465">
            <v>0</v>
          </cell>
          <cell r="AV465">
            <v>0</v>
          </cell>
          <cell r="AW465">
            <v>0</v>
          </cell>
          <cell r="AY465">
            <v>0</v>
          </cell>
        </row>
        <row r="466">
          <cell r="C466" t="str">
            <v>I_2559/15</v>
          </cell>
          <cell r="D466">
            <v>0.45912000000000003</v>
          </cell>
          <cell r="F466">
            <v>0.45912000000000003</v>
          </cell>
          <cell r="G466">
            <v>0</v>
          </cell>
          <cell r="I466">
            <v>7.0000000000000007E-2</v>
          </cell>
          <cell r="AH466">
            <v>0.45912000000000003</v>
          </cell>
          <cell r="AI466">
            <v>0</v>
          </cell>
          <cell r="AK466">
            <v>7.0000000000000007E-2</v>
          </cell>
          <cell r="AO466">
            <v>0</v>
          </cell>
          <cell r="AP466">
            <v>0</v>
          </cell>
          <cell r="AR466">
            <v>0</v>
          </cell>
          <cell r="AV466">
            <v>0</v>
          </cell>
          <cell r="AW466">
            <v>0</v>
          </cell>
          <cell r="AY466">
            <v>0</v>
          </cell>
        </row>
        <row r="467">
          <cell r="C467" t="str">
            <v>I_2560/15</v>
          </cell>
          <cell r="D467">
            <v>0.32198000000000004</v>
          </cell>
          <cell r="F467">
            <v>0.32198000000000004</v>
          </cell>
          <cell r="G467">
            <v>0</v>
          </cell>
          <cell r="I467">
            <v>0.03</v>
          </cell>
          <cell r="AH467">
            <v>0.32198000000000004</v>
          </cell>
          <cell r="AI467">
            <v>0</v>
          </cell>
          <cell r="AK467">
            <v>0.03</v>
          </cell>
          <cell r="AO467">
            <v>0</v>
          </cell>
          <cell r="AP467">
            <v>0</v>
          </cell>
          <cell r="AR467">
            <v>0</v>
          </cell>
          <cell r="AV467">
            <v>0</v>
          </cell>
          <cell r="AW467">
            <v>0</v>
          </cell>
          <cell r="AY467">
            <v>0</v>
          </cell>
        </row>
        <row r="468">
          <cell r="C468" t="str">
            <v>I_2561/15</v>
          </cell>
          <cell r="D468">
            <v>0.5276900000000001</v>
          </cell>
          <cell r="F468">
            <v>0.52768999999999999</v>
          </cell>
          <cell r="G468">
            <v>0</v>
          </cell>
          <cell r="I468">
            <v>0.09</v>
          </cell>
          <cell r="AH468">
            <v>0.52768999999999999</v>
          </cell>
          <cell r="AI468">
            <v>0</v>
          </cell>
          <cell r="AK468">
            <v>0.09</v>
          </cell>
          <cell r="AO468">
            <v>0</v>
          </cell>
          <cell r="AP468">
            <v>0</v>
          </cell>
          <cell r="AR468">
            <v>0</v>
          </cell>
          <cell r="AV468">
            <v>0</v>
          </cell>
          <cell r="AW468">
            <v>0</v>
          </cell>
          <cell r="AY468">
            <v>0</v>
          </cell>
        </row>
        <row r="469">
          <cell r="C469" t="str">
            <v>I_2562/15</v>
          </cell>
          <cell r="D469">
            <v>0.45912000000000003</v>
          </cell>
          <cell r="F469">
            <v>0.45912000000000003</v>
          </cell>
          <cell r="G469">
            <v>0</v>
          </cell>
          <cell r="I469">
            <v>7.0000000000000007E-2</v>
          </cell>
          <cell r="AH469">
            <v>0.45912000000000003</v>
          </cell>
          <cell r="AI469">
            <v>0</v>
          </cell>
          <cell r="AK469">
            <v>7.0000000000000007E-2</v>
          </cell>
          <cell r="AO469">
            <v>0</v>
          </cell>
          <cell r="AP469">
            <v>0</v>
          </cell>
          <cell r="AR469">
            <v>0</v>
          </cell>
          <cell r="AV469">
            <v>0</v>
          </cell>
          <cell r="AW469">
            <v>0</v>
          </cell>
          <cell r="AY469">
            <v>0</v>
          </cell>
        </row>
        <row r="470">
          <cell r="C470" t="str">
            <v>I_2563/15</v>
          </cell>
          <cell r="D470">
            <v>0.56198000000000004</v>
          </cell>
          <cell r="F470">
            <v>0.56198000000000004</v>
          </cell>
          <cell r="G470">
            <v>0</v>
          </cell>
          <cell r="I470">
            <v>0.1</v>
          </cell>
          <cell r="AH470">
            <v>0.56198000000000004</v>
          </cell>
          <cell r="AI470">
            <v>0</v>
          </cell>
          <cell r="AK470">
            <v>0.1</v>
          </cell>
          <cell r="AO470">
            <v>0</v>
          </cell>
          <cell r="AP470">
            <v>0</v>
          </cell>
          <cell r="AR470">
            <v>0</v>
          </cell>
          <cell r="AV470">
            <v>0</v>
          </cell>
          <cell r="AW470">
            <v>0</v>
          </cell>
          <cell r="AY470">
            <v>0</v>
          </cell>
        </row>
        <row r="471">
          <cell r="C471" t="str">
            <v>I_2564/15</v>
          </cell>
          <cell r="D471">
            <v>0.78185000000000004</v>
          </cell>
          <cell r="F471">
            <v>0.78185000000000004</v>
          </cell>
          <cell r="G471">
            <v>0</v>
          </cell>
          <cell r="I471">
            <v>0.16</v>
          </cell>
          <cell r="AH471">
            <v>0.78185000000000004</v>
          </cell>
          <cell r="AI471">
            <v>0</v>
          </cell>
          <cell r="AK471">
            <v>0.16</v>
          </cell>
          <cell r="AO471">
            <v>0</v>
          </cell>
          <cell r="AP471">
            <v>0</v>
          </cell>
          <cell r="AR471">
            <v>0</v>
          </cell>
          <cell r="AV471">
            <v>0</v>
          </cell>
          <cell r="AW471">
            <v>0</v>
          </cell>
          <cell r="AY471">
            <v>0</v>
          </cell>
        </row>
        <row r="472">
          <cell r="C472" t="str">
            <v>I_2565/15</v>
          </cell>
          <cell r="D472">
            <v>0.63528999999999991</v>
          </cell>
          <cell r="F472">
            <v>0.63528999999999991</v>
          </cell>
          <cell r="G472">
            <v>0</v>
          </cell>
          <cell r="I472">
            <v>0.12</v>
          </cell>
          <cell r="AH472">
            <v>0.63528999999999991</v>
          </cell>
          <cell r="AI472">
            <v>0</v>
          </cell>
          <cell r="AK472">
            <v>0.12</v>
          </cell>
          <cell r="AO472">
            <v>0</v>
          </cell>
          <cell r="AP472">
            <v>0</v>
          </cell>
          <cell r="AR472">
            <v>0</v>
          </cell>
          <cell r="AV472">
            <v>0</v>
          </cell>
          <cell r="AW472">
            <v>0</v>
          </cell>
          <cell r="AY472">
            <v>0</v>
          </cell>
        </row>
        <row r="473">
          <cell r="D473">
            <v>28.030780000000004</v>
          </cell>
          <cell r="E473">
            <v>0</v>
          </cell>
          <cell r="F473">
            <v>28.03078</v>
          </cell>
          <cell r="G473">
            <v>1.7999999999999998</v>
          </cell>
          <cell r="H473">
            <v>0</v>
          </cell>
          <cell r="I473">
            <v>1.952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28.03078</v>
          </cell>
          <cell r="AI473">
            <v>1.7999999999999998</v>
          </cell>
          <cell r="AJ473">
            <v>0</v>
          </cell>
          <cell r="AK473">
            <v>1.952</v>
          </cell>
          <cell r="AL473">
            <v>0</v>
          </cell>
          <cell r="AM473">
            <v>0</v>
          </cell>
          <cell r="AN473">
            <v>0</v>
          </cell>
          <cell r="AO473">
            <v>6.9180933799999993</v>
          </cell>
          <cell r="AP473">
            <v>0.25</v>
          </cell>
          <cell r="AQ473">
            <v>0</v>
          </cell>
          <cell r="AR473">
            <v>0.16735999999999998</v>
          </cell>
          <cell r="AS473">
            <v>0</v>
          </cell>
          <cell r="AT473">
            <v>0</v>
          </cell>
          <cell r="AU473">
            <v>0</v>
          </cell>
          <cell r="AV473">
            <v>6.9180933799999993</v>
          </cell>
          <cell r="AW473">
            <v>0.25</v>
          </cell>
          <cell r="AX473">
            <v>0</v>
          </cell>
          <cell r="AY473">
            <v>0.16735999999999998</v>
          </cell>
          <cell r="AZ473">
            <v>0</v>
          </cell>
        </row>
        <row r="474">
          <cell r="C474" t="str">
            <v>J_5544/18</v>
          </cell>
          <cell r="D474">
            <v>3.1569000000000003</v>
          </cell>
          <cell r="F474">
            <v>3.1568999999999998</v>
          </cell>
          <cell r="G474">
            <v>0.25</v>
          </cell>
          <cell r="I474">
            <v>0.3</v>
          </cell>
          <cell r="AH474">
            <v>3.1568999999999998</v>
          </cell>
          <cell r="AI474">
            <v>0.25</v>
          </cell>
          <cell r="AK474">
            <v>0.3</v>
          </cell>
          <cell r="AO474">
            <v>0</v>
          </cell>
          <cell r="AP474">
            <v>0</v>
          </cell>
          <cell r="AR474">
            <v>0</v>
          </cell>
          <cell r="AV474">
            <v>0</v>
          </cell>
          <cell r="AW474">
            <v>0</v>
          </cell>
          <cell r="AY474">
            <v>0</v>
          </cell>
        </row>
        <row r="475">
          <cell r="C475" t="str">
            <v>J_5758/19</v>
          </cell>
          <cell r="D475">
            <v>4.4780200000000008</v>
          </cell>
          <cell r="F475">
            <v>4.4780200000000008</v>
          </cell>
          <cell r="G475">
            <v>0</v>
          </cell>
          <cell r="I475">
            <v>0</v>
          </cell>
          <cell r="AH475">
            <v>4.4780200000000008</v>
          </cell>
          <cell r="AI475">
            <v>0</v>
          </cell>
          <cell r="AK475">
            <v>0</v>
          </cell>
          <cell r="AO475">
            <v>2.4495740699999997</v>
          </cell>
          <cell r="AP475">
            <v>0</v>
          </cell>
          <cell r="AR475">
            <v>3.9660000000000001E-2</v>
          </cell>
          <cell r="AV475">
            <v>2.4495740699999997</v>
          </cell>
          <cell r="AW475">
            <v>0</v>
          </cell>
          <cell r="AY475">
            <v>3.9660000000000001E-2</v>
          </cell>
        </row>
        <row r="476">
          <cell r="C476" t="str">
            <v>I_4714/18</v>
          </cell>
          <cell r="D476">
            <v>7.7533799999999999</v>
          </cell>
          <cell r="F476">
            <v>7.7533800000000008</v>
          </cell>
          <cell r="G476">
            <v>0.5</v>
          </cell>
          <cell r="I476">
            <v>1</v>
          </cell>
          <cell r="AH476">
            <v>7.7533800000000008</v>
          </cell>
          <cell r="AI476">
            <v>0.5</v>
          </cell>
          <cell r="AK476">
            <v>1</v>
          </cell>
          <cell r="AO476">
            <v>0</v>
          </cell>
          <cell r="AP476">
            <v>0</v>
          </cell>
          <cell r="AR476">
            <v>0</v>
          </cell>
          <cell r="AV476">
            <v>0</v>
          </cell>
          <cell r="AW476">
            <v>0</v>
          </cell>
          <cell r="AY476">
            <v>0</v>
          </cell>
        </row>
        <row r="477">
          <cell r="C477" t="str">
            <v>I_4608/18</v>
          </cell>
          <cell r="D477">
            <v>6.0568200000000001</v>
          </cell>
          <cell r="F477">
            <v>6.0568199999999992</v>
          </cell>
          <cell r="G477">
            <v>0.25</v>
          </cell>
          <cell r="I477">
            <v>0.19400000000000001</v>
          </cell>
          <cell r="AH477">
            <v>6.0568199999999992</v>
          </cell>
          <cell r="AI477">
            <v>0.25</v>
          </cell>
          <cell r="AK477">
            <v>0.19400000000000001</v>
          </cell>
          <cell r="AO477">
            <v>4.4685193099999996</v>
          </cell>
          <cell r="AP477">
            <v>0.25</v>
          </cell>
          <cell r="AR477">
            <v>0.12769999999999998</v>
          </cell>
          <cell r="AV477">
            <v>4.4685193099999996</v>
          </cell>
          <cell r="AW477">
            <v>0.25</v>
          </cell>
          <cell r="AY477">
            <v>0.12769999999999998</v>
          </cell>
        </row>
        <row r="478">
          <cell r="C478" t="str">
            <v>I_4612/18</v>
          </cell>
          <cell r="D478">
            <v>3.47241</v>
          </cell>
          <cell r="F478">
            <v>3.47241</v>
          </cell>
          <cell r="G478">
            <v>0.4</v>
          </cell>
          <cell r="I478">
            <v>0.35799999999999998</v>
          </cell>
          <cell r="AH478">
            <v>3.47241</v>
          </cell>
          <cell r="AI478">
            <v>0.4</v>
          </cell>
          <cell r="AK478">
            <v>0.35799999999999998</v>
          </cell>
          <cell r="AO478">
            <v>0</v>
          </cell>
          <cell r="AP478">
            <v>0</v>
          </cell>
          <cell r="AR478">
            <v>0</v>
          </cell>
          <cell r="AV478">
            <v>0</v>
          </cell>
          <cell r="AW478">
            <v>0</v>
          </cell>
          <cell r="AY478">
            <v>0</v>
          </cell>
        </row>
        <row r="479">
          <cell r="C479" t="str">
            <v>J_5665/19</v>
          </cell>
          <cell r="D479">
            <v>3.1132499999999999</v>
          </cell>
          <cell r="F479">
            <v>3.1132499999999999</v>
          </cell>
          <cell r="G479">
            <v>0.4</v>
          </cell>
          <cell r="I479">
            <v>0.1</v>
          </cell>
          <cell r="AH479">
            <v>3.1132499999999999</v>
          </cell>
          <cell r="AI479">
            <v>0.4</v>
          </cell>
          <cell r="AK479">
            <v>0.1</v>
          </cell>
          <cell r="AO479">
            <v>0</v>
          </cell>
          <cell r="AP479">
            <v>0</v>
          </cell>
          <cell r="AR479">
            <v>0</v>
          </cell>
          <cell r="AV479">
            <v>0</v>
          </cell>
          <cell r="AW479">
            <v>0</v>
          </cell>
          <cell r="AY479">
            <v>0</v>
          </cell>
        </row>
        <row r="480">
          <cell r="D480">
            <v>1.1579999999999999</v>
          </cell>
          <cell r="E480">
            <v>0</v>
          </cell>
          <cell r="F480">
            <v>1.1579999999999999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1.1579999999999999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</row>
        <row r="481">
          <cell r="C481" t="str">
            <v>I_5524/18</v>
          </cell>
          <cell r="D481">
            <v>1.1579999999999999</v>
          </cell>
          <cell r="F481">
            <v>1.1579999999999999</v>
          </cell>
          <cell r="G481">
            <v>0</v>
          </cell>
          <cell r="I481">
            <v>0</v>
          </cell>
          <cell r="AH481">
            <v>1.1579999999999999</v>
          </cell>
          <cell r="AI481">
            <v>0</v>
          </cell>
          <cell r="AK481">
            <v>0</v>
          </cell>
          <cell r="AO481">
            <v>0</v>
          </cell>
          <cell r="AP481">
            <v>0</v>
          </cell>
          <cell r="AR481">
            <v>0</v>
          </cell>
          <cell r="AV481">
            <v>0</v>
          </cell>
          <cell r="AW481">
            <v>0</v>
          </cell>
          <cell r="AY481">
            <v>0</v>
          </cell>
        </row>
        <row r="482">
          <cell r="D482">
            <v>67.038080000000008</v>
          </cell>
          <cell r="E482">
            <v>0</v>
          </cell>
          <cell r="F482">
            <v>3.0404400000000003</v>
          </cell>
          <cell r="G482">
            <v>0.26600000000000001</v>
          </cell>
          <cell r="H482">
            <v>0</v>
          </cell>
          <cell r="I482">
            <v>0.12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3.0404400000000003</v>
          </cell>
          <cell r="AI482">
            <v>0.26600000000000001</v>
          </cell>
          <cell r="AJ482">
            <v>0</v>
          </cell>
          <cell r="AK482">
            <v>0.12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</row>
        <row r="483">
          <cell r="C483" t="str">
            <v>G_2356/15</v>
          </cell>
          <cell r="D483">
            <v>2.8862299999999999</v>
          </cell>
          <cell r="F483">
            <v>0</v>
          </cell>
          <cell r="G483">
            <v>0</v>
          </cell>
          <cell r="I483">
            <v>0</v>
          </cell>
          <cell r="AH483">
            <v>0</v>
          </cell>
          <cell r="AI483">
            <v>0</v>
          </cell>
          <cell r="AK483">
            <v>0</v>
          </cell>
          <cell r="AO483">
            <v>0</v>
          </cell>
          <cell r="AP483">
            <v>0</v>
          </cell>
          <cell r="AR483">
            <v>0</v>
          </cell>
          <cell r="AV483">
            <v>0</v>
          </cell>
          <cell r="AW483">
            <v>0</v>
          </cell>
          <cell r="AY483">
            <v>0</v>
          </cell>
        </row>
        <row r="484">
          <cell r="C484" t="str">
            <v>G_2360/15</v>
          </cell>
          <cell r="D484">
            <v>61.111410000000006</v>
          </cell>
          <cell r="F484">
            <v>0</v>
          </cell>
          <cell r="G484">
            <v>0</v>
          </cell>
          <cell r="I484">
            <v>0</v>
          </cell>
          <cell r="AH484">
            <v>0</v>
          </cell>
          <cell r="AI484">
            <v>0</v>
          </cell>
          <cell r="AK484">
            <v>0</v>
          </cell>
          <cell r="AO484">
            <v>0</v>
          </cell>
          <cell r="AP484">
            <v>0</v>
          </cell>
          <cell r="AR484">
            <v>0</v>
          </cell>
          <cell r="AV484">
            <v>0</v>
          </cell>
          <cell r="AW484">
            <v>0</v>
          </cell>
          <cell r="AY484">
            <v>0</v>
          </cell>
        </row>
        <row r="485">
          <cell r="C485" t="str">
            <v>J_6053/19</v>
          </cell>
          <cell r="D485">
            <v>1.5526600000000002</v>
          </cell>
          <cell r="F485">
            <v>1.5526599999999999</v>
          </cell>
          <cell r="G485">
            <v>1.6E-2</v>
          </cell>
          <cell r="I485">
            <v>0.06</v>
          </cell>
          <cell r="AH485">
            <v>1.5526599999999999</v>
          </cell>
          <cell r="AI485">
            <v>1.6E-2</v>
          </cell>
          <cell r="AK485">
            <v>0.06</v>
          </cell>
          <cell r="AO485">
            <v>0</v>
          </cell>
          <cell r="AP485">
            <v>0</v>
          </cell>
          <cell r="AR485">
            <v>0</v>
          </cell>
          <cell r="AV485">
            <v>0</v>
          </cell>
          <cell r="AW485">
            <v>0</v>
          </cell>
          <cell r="AY485">
            <v>0</v>
          </cell>
        </row>
        <row r="486">
          <cell r="C486" t="str">
            <v>J_6202/19</v>
          </cell>
          <cell r="D486">
            <v>1.4877799999999999</v>
          </cell>
          <cell r="F486">
            <v>1.4877800000000001</v>
          </cell>
          <cell r="G486">
            <v>0.25</v>
          </cell>
          <cell r="I486">
            <v>0.06</v>
          </cell>
          <cell r="AH486">
            <v>1.4877800000000001</v>
          </cell>
          <cell r="AI486">
            <v>0.25</v>
          </cell>
          <cell r="AK486">
            <v>0.06</v>
          </cell>
          <cell r="AO486">
            <v>0</v>
          </cell>
          <cell r="AP486">
            <v>0</v>
          </cell>
          <cell r="AR486">
            <v>0</v>
          </cell>
          <cell r="AV486">
            <v>0</v>
          </cell>
          <cell r="AW486">
            <v>0</v>
          </cell>
          <cell r="AY486">
            <v>0</v>
          </cell>
        </row>
        <row r="487">
          <cell r="D487">
            <v>28.79608</v>
          </cell>
          <cell r="E487">
            <v>0</v>
          </cell>
          <cell r="F487">
            <v>26.945770000000003</v>
          </cell>
          <cell r="G487">
            <v>0</v>
          </cell>
          <cell r="H487">
            <v>0</v>
          </cell>
          <cell r="I487">
            <v>4.830000000000001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26.945770000000003</v>
          </cell>
          <cell r="AI487">
            <v>0</v>
          </cell>
          <cell r="AJ487">
            <v>0</v>
          </cell>
          <cell r="AK487">
            <v>4.830000000000001</v>
          </cell>
          <cell r="AL487">
            <v>0</v>
          </cell>
          <cell r="AM487">
            <v>0</v>
          </cell>
          <cell r="AN487">
            <v>0</v>
          </cell>
          <cell r="AO487">
            <v>4.9411670599999997</v>
          </cell>
          <cell r="AP487">
            <v>0</v>
          </cell>
          <cell r="AQ487">
            <v>0</v>
          </cell>
          <cell r="AR487">
            <v>1.22</v>
          </cell>
          <cell r="AS487">
            <v>0</v>
          </cell>
          <cell r="AT487">
            <v>0</v>
          </cell>
          <cell r="AU487">
            <v>0</v>
          </cell>
          <cell r="AV487">
            <v>4.9411670599999997</v>
          </cell>
          <cell r="AW487">
            <v>0</v>
          </cell>
          <cell r="AX487">
            <v>0</v>
          </cell>
          <cell r="AY487">
            <v>1.22</v>
          </cell>
          <cell r="AZ487">
            <v>0</v>
          </cell>
        </row>
        <row r="488">
          <cell r="C488" t="str">
            <v>G_2274/15</v>
          </cell>
          <cell r="D488">
            <v>5.0358000000000001</v>
          </cell>
          <cell r="F488">
            <v>5.0358000000000001</v>
          </cell>
          <cell r="G488">
            <v>0</v>
          </cell>
          <cell r="I488">
            <v>1.04</v>
          </cell>
          <cell r="AH488">
            <v>5.0358000000000001</v>
          </cell>
          <cell r="AI488">
            <v>0</v>
          </cell>
          <cell r="AK488">
            <v>1.04</v>
          </cell>
          <cell r="AO488">
            <v>4.9411670599999997</v>
          </cell>
          <cell r="AP488">
            <v>0</v>
          </cell>
          <cell r="AR488">
            <v>1.22</v>
          </cell>
          <cell r="AV488">
            <v>4.9411670599999997</v>
          </cell>
          <cell r="AW488">
            <v>0</v>
          </cell>
          <cell r="AY488">
            <v>1.22</v>
          </cell>
        </row>
        <row r="489">
          <cell r="C489" t="str">
            <v>G_2278/15</v>
          </cell>
          <cell r="D489">
            <v>0.88194000000000006</v>
          </cell>
          <cell r="F489">
            <v>0.88193999999999995</v>
          </cell>
          <cell r="G489">
            <v>0</v>
          </cell>
          <cell r="I489">
            <v>0.24</v>
          </cell>
          <cell r="AH489">
            <v>0.88193999999999995</v>
          </cell>
          <cell r="AI489">
            <v>0</v>
          </cell>
          <cell r="AK489">
            <v>0.24</v>
          </cell>
          <cell r="AO489">
            <v>0</v>
          </cell>
          <cell r="AP489">
            <v>0</v>
          </cell>
          <cell r="AR489">
            <v>0</v>
          </cell>
          <cell r="AV489">
            <v>0</v>
          </cell>
          <cell r="AW489">
            <v>0</v>
          </cell>
          <cell r="AY489">
            <v>0</v>
          </cell>
        </row>
        <row r="490">
          <cell r="C490" t="str">
            <v>I_2281/15</v>
          </cell>
          <cell r="D490">
            <v>3.4756499999999999</v>
          </cell>
          <cell r="F490">
            <v>3.4756499999999999</v>
          </cell>
          <cell r="G490">
            <v>0</v>
          </cell>
          <cell r="I490">
            <v>0.67999999999999994</v>
          </cell>
          <cell r="AH490">
            <v>3.4756499999999999</v>
          </cell>
          <cell r="AI490">
            <v>0</v>
          </cell>
          <cell r="AK490">
            <v>0.67999999999999994</v>
          </cell>
          <cell r="AO490">
            <v>0</v>
          </cell>
          <cell r="AP490">
            <v>0</v>
          </cell>
          <cell r="AR490">
            <v>0</v>
          </cell>
          <cell r="AV490">
            <v>0</v>
          </cell>
          <cell r="AW490">
            <v>0</v>
          </cell>
          <cell r="AY490">
            <v>0</v>
          </cell>
        </row>
        <row r="491">
          <cell r="C491" t="str">
            <v>I_2282/15</v>
          </cell>
          <cell r="D491">
            <v>2.46306</v>
          </cell>
          <cell r="F491">
            <v>2.46306</v>
          </cell>
          <cell r="G491">
            <v>0</v>
          </cell>
          <cell r="I491">
            <v>0.43</v>
          </cell>
          <cell r="AH491">
            <v>2.46306</v>
          </cell>
          <cell r="AI491">
            <v>0</v>
          </cell>
          <cell r="AK491">
            <v>0.43</v>
          </cell>
          <cell r="AO491">
            <v>0</v>
          </cell>
          <cell r="AP491">
            <v>0</v>
          </cell>
          <cell r="AR491">
            <v>0</v>
          </cell>
          <cell r="AV491">
            <v>0</v>
          </cell>
          <cell r="AW491">
            <v>0</v>
          </cell>
          <cell r="AY491">
            <v>0</v>
          </cell>
        </row>
        <row r="492">
          <cell r="C492" t="str">
            <v>I_2284/15</v>
          </cell>
          <cell r="D492">
            <v>1.24346</v>
          </cell>
          <cell r="F492">
            <v>1.2434600000000002</v>
          </cell>
          <cell r="G492">
            <v>0</v>
          </cell>
          <cell r="I492">
            <v>0.16</v>
          </cell>
          <cell r="AH492">
            <v>1.2434600000000002</v>
          </cell>
          <cell r="AI492">
            <v>0</v>
          </cell>
          <cell r="AK492">
            <v>0.16</v>
          </cell>
          <cell r="AO492">
            <v>0</v>
          </cell>
          <cell r="AP492">
            <v>0</v>
          </cell>
          <cell r="AR492">
            <v>0</v>
          </cell>
          <cell r="AV492">
            <v>0</v>
          </cell>
          <cell r="AW492">
            <v>0</v>
          </cell>
          <cell r="AY492">
            <v>0</v>
          </cell>
        </row>
        <row r="493">
          <cell r="C493" t="str">
            <v>I_2285/15</v>
          </cell>
          <cell r="D493">
            <v>1.4249100000000001</v>
          </cell>
          <cell r="F493">
            <v>1.4249100000000001</v>
          </cell>
          <cell r="G493">
            <v>0</v>
          </cell>
          <cell r="I493">
            <v>0.18</v>
          </cell>
          <cell r="AH493">
            <v>1.4249100000000001</v>
          </cell>
          <cell r="AI493">
            <v>0</v>
          </cell>
          <cell r="AK493">
            <v>0.18</v>
          </cell>
          <cell r="AO493">
            <v>0</v>
          </cell>
          <cell r="AP493">
            <v>0</v>
          </cell>
          <cell r="AR493">
            <v>0</v>
          </cell>
          <cell r="AV493">
            <v>0</v>
          </cell>
          <cell r="AW493">
            <v>0</v>
          </cell>
          <cell r="AY493">
            <v>0</v>
          </cell>
        </row>
        <row r="494">
          <cell r="C494" t="str">
            <v>G_2290/15</v>
          </cell>
          <cell r="D494">
            <v>0.85055999999999998</v>
          </cell>
          <cell r="F494">
            <v>0.85055999999999987</v>
          </cell>
          <cell r="G494">
            <v>0</v>
          </cell>
          <cell r="I494">
            <v>0.16</v>
          </cell>
          <cell r="AH494">
            <v>0.85055999999999987</v>
          </cell>
          <cell r="AI494">
            <v>0</v>
          </cell>
          <cell r="AK494">
            <v>0.16</v>
          </cell>
          <cell r="AO494">
            <v>0</v>
          </cell>
          <cell r="AP494">
            <v>0</v>
          </cell>
          <cell r="AR494">
            <v>0</v>
          </cell>
          <cell r="AV494">
            <v>0</v>
          </cell>
          <cell r="AW494">
            <v>0</v>
          </cell>
          <cell r="AY494">
            <v>0</v>
          </cell>
        </row>
        <row r="495">
          <cell r="C495" t="str">
            <v>I_2293/15</v>
          </cell>
          <cell r="D495">
            <v>2.07429</v>
          </cell>
          <cell r="F495">
            <v>2.07429</v>
          </cell>
          <cell r="G495">
            <v>0</v>
          </cell>
          <cell r="I495">
            <v>0.17</v>
          </cell>
          <cell r="AH495">
            <v>2.07429</v>
          </cell>
          <cell r="AI495">
            <v>0</v>
          </cell>
          <cell r="AK495">
            <v>0.17</v>
          </cell>
          <cell r="AO495">
            <v>0</v>
          </cell>
          <cell r="AP495">
            <v>0</v>
          </cell>
          <cell r="AR495">
            <v>0</v>
          </cell>
          <cell r="AV495">
            <v>0</v>
          </cell>
          <cell r="AW495">
            <v>0</v>
          </cell>
          <cell r="AY495">
            <v>0</v>
          </cell>
        </row>
        <row r="496">
          <cell r="C496" t="str">
            <v>G_2295/15</v>
          </cell>
          <cell r="D496">
            <v>0.46938000000000002</v>
          </cell>
          <cell r="F496">
            <v>0.46938000000000002</v>
          </cell>
          <cell r="G496">
            <v>0</v>
          </cell>
          <cell r="I496">
            <v>0.05</v>
          </cell>
          <cell r="AH496">
            <v>0.46938000000000002</v>
          </cell>
          <cell r="AI496">
            <v>0</v>
          </cell>
          <cell r="AK496">
            <v>0.05</v>
          </cell>
          <cell r="AO496">
            <v>0</v>
          </cell>
          <cell r="AP496">
            <v>0</v>
          </cell>
          <cell r="AR496">
            <v>0</v>
          </cell>
          <cell r="AV496">
            <v>0</v>
          </cell>
          <cell r="AW496">
            <v>0</v>
          </cell>
          <cell r="AY496">
            <v>0</v>
          </cell>
        </row>
        <row r="497">
          <cell r="C497" t="str">
            <v>G_510/12</v>
          </cell>
          <cell r="D497">
            <v>1.51542</v>
          </cell>
          <cell r="F497">
            <v>1.5154200000000002</v>
          </cell>
          <cell r="G497">
            <v>0</v>
          </cell>
          <cell r="I497">
            <v>0.08</v>
          </cell>
          <cell r="AH497">
            <v>1.5154200000000002</v>
          </cell>
          <cell r="AI497">
            <v>0</v>
          </cell>
          <cell r="AK497">
            <v>0.08</v>
          </cell>
          <cell r="AO497">
            <v>0</v>
          </cell>
          <cell r="AP497">
            <v>0</v>
          </cell>
          <cell r="AR497">
            <v>0</v>
          </cell>
          <cell r="AV497">
            <v>0</v>
          </cell>
          <cell r="AW497">
            <v>0</v>
          </cell>
          <cell r="AY497">
            <v>0</v>
          </cell>
        </row>
        <row r="498">
          <cell r="C498" t="str">
            <v>G_2271/15</v>
          </cell>
          <cell r="D498">
            <v>2.03654</v>
          </cell>
          <cell r="F498">
            <v>2.03654</v>
          </cell>
          <cell r="G498">
            <v>0</v>
          </cell>
          <cell r="I498">
            <v>0.5</v>
          </cell>
          <cell r="AH498">
            <v>2.03654</v>
          </cell>
          <cell r="AI498">
            <v>0</v>
          </cell>
          <cell r="AK498">
            <v>0.5</v>
          </cell>
          <cell r="AO498">
            <v>0</v>
          </cell>
          <cell r="AP498">
            <v>0</v>
          </cell>
          <cell r="AR498">
            <v>0</v>
          </cell>
          <cell r="AV498">
            <v>0</v>
          </cell>
          <cell r="AW498">
            <v>0</v>
          </cell>
          <cell r="AY498">
            <v>0</v>
          </cell>
        </row>
        <row r="499">
          <cell r="C499" t="str">
            <v>G_2275/15</v>
          </cell>
          <cell r="D499">
            <v>0.99936999999999998</v>
          </cell>
          <cell r="F499">
            <v>0.99936999999999998</v>
          </cell>
          <cell r="G499">
            <v>0</v>
          </cell>
          <cell r="I499">
            <v>0.2</v>
          </cell>
          <cell r="AH499">
            <v>0.99936999999999998</v>
          </cell>
          <cell r="AI499">
            <v>0</v>
          </cell>
          <cell r="AK499">
            <v>0.2</v>
          </cell>
          <cell r="AO499">
            <v>0</v>
          </cell>
          <cell r="AP499">
            <v>0</v>
          </cell>
          <cell r="AR499">
            <v>0</v>
          </cell>
          <cell r="AV499">
            <v>0</v>
          </cell>
          <cell r="AW499">
            <v>0</v>
          </cell>
          <cell r="AY499">
            <v>0</v>
          </cell>
        </row>
        <row r="500">
          <cell r="C500" t="str">
            <v>J_5757/18</v>
          </cell>
          <cell r="D500">
            <v>1.8503099999999999</v>
          </cell>
          <cell r="F500">
            <v>0</v>
          </cell>
          <cell r="G500">
            <v>0</v>
          </cell>
          <cell r="I500">
            <v>0</v>
          </cell>
          <cell r="AH500">
            <v>0</v>
          </cell>
          <cell r="AI500">
            <v>0</v>
          </cell>
          <cell r="AK500">
            <v>0</v>
          </cell>
          <cell r="AO500">
            <v>0</v>
          </cell>
          <cell r="AP500">
            <v>0</v>
          </cell>
          <cell r="AR500">
            <v>0</v>
          </cell>
          <cell r="AV500">
            <v>0</v>
          </cell>
          <cell r="AW500">
            <v>0</v>
          </cell>
          <cell r="AY500">
            <v>0</v>
          </cell>
        </row>
        <row r="501">
          <cell r="C501" t="str">
            <v>G_2277/15</v>
          </cell>
          <cell r="D501">
            <v>1.1606100000000001</v>
          </cell>
          <cell r="F501">
            <v>1.1606100000000004</v>
          </cell>
          <cell r="G501">
            <v>0</v>
          </cell>
          <cell r="I501">
            <v>0.19</v>
          </cell>
          <cell r="AH501">
            <v>1.1606100000000004</v>
          </cell>
          <cell r="AI501">
            <v>0</v>
          </cell>
          <cell r="AK501">
            <v>0.19</v>
          </cell>
          <cell r="AO501">
            <v>0</v>
          </cell>
          <cell r="AP501">
            <v>0</v>
          </cell>
          <cell r="AR501">
            <v>0</v>
          </cell>
          <cell r="AV501">
            <v>0</v>
          </cell>
          <cell r="AW501">
            <v>0</v>
          </cell>
          <cell r="AY501">
            <v>0</v>
          </cell>
        </row>
        <row r="502">
          <cell r="C502" t="str">
            <v>G_2286/15</v>
          </cell>
          <cell r="D502">
            <v>1.5816300000000001</v>
          </cell>
          <cell r="F502">
            <v>1.5816300000000003</v>
          </cell>
          <cell r="G502">
            <v>0</v>
          </cell>
          <cell r="I502">
            <v>0.42</v>
          </cell>
          <cell r="AH502">
            <v>1.5816300000000003</v>
          </cell>
          <cell r="AI502">
            <v>0</v>
          </cell>
          <cell r="AK502">
            <v>0.42</v>
          </cell>
          <cell r="AO502">
            <v>0</v>
          </cell>
          <cell r="AP502">
            <v>0</v>
          </cell>
          <cell r="AR502">
            <v>0</v>
          </cell>
          <cell r="AV502">
            <v>0</v>
          </cell>
          <cell r="AW502">
            <v>0</v>
          </cell>
          <cell r="AY502">
            <v>0</v>
          </cell>
        </row>
        <row r="503">
          <cell r="C503" t="str">
            <v>G_2291/15</v>
          </cell>
          <cell r="D503">
            <v>0.71563999999999994</v>
          </cell>
          <cell r="F503">
            <v>0.71563999999999994</v>
          </cell>
          <cell r="G503">
            <v>0</v>
          </cell>
          <cell r="I503">
            <v>0.13</v>
          </cell>
          <cell r="AH503">
            <v>0.71563999999999994</v>
          </cell>
          <cell r="AI503">
            <v>0</v>
          </cell>
          <cell r="AK503">
            <v>0.13</v>
          </cell>
          <cell r="AO503">
            <v>0</v>
          </cell>
          <cell r="AP503">
            <v>0</v>
          </cell>
          <cell r="AR503">
            <v>0</v>
          </cell>
          <cell r="AV503">
            <v>0</v>
          </cell>
          <cell r="AW503">
            <v>0</v>
          </cell>
          <cell r="AY503">
            <v>0</v>
          </cell>
        </row>
        <row r="504">
          <cell r="C504" t="str">
            <v>G_1729/15</v>
          </cell>
          <cell r="D504">
            <v>1.0175099999999999</v>
          </cell>
          <cell r="F504">
            <v>1.0175100000000001</v>
          </cell>
          <cell r="G504">
            <v>0</v>
          </cell>
          <cell r="I504">
            <v>0.2</v>
          </cell>
          <cell r="AH504">
            <v>1.0175100000000001</v>
          </cell>
          <cell r="AI504">
            <v>0</v>
          </cell>
          <cell r="AK504">
            <v>0.2</v>
          </cell>
          <cell r="AO504">
            <v>0</v>
          </cell>
          <cell r="AP504">
            <v>0</v>
          </cell>
          <cell r="AR504">
            <v>0</v>
          </cell>
          <cell r="AV504">
            <v>0</v>
          </cell>
          <cell r="AW504">
            <v>0</v>
          </cell>
          <cell r="AY504">
            <v>0</v>
          </cell>
        </row>
        <row r="505">
          <cell r="D505">
            <v>35.96152</v>
          </cell>
          <cell r="E505">
            <v>0</v>
          </cell>
          <cell r="F505">
            <v>19.120010000000001</v>
          </cell>
          <cell r="G505">
            <v>0.35</v>
          </cell>
          <cell r="H505">
            <v>0</v>
          </cell>
          <cell r="I505">
            <v>0.32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19.120010000000001</v>
          </cell>
          <cell r="AI505">
            <v>0.35</v>
          </cell>
          <cell r="AJ505">
            <v>0</v>
          </cell>
          <cell r="AK505">
            <v>0.32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0</v>
          </cell>
        </row>
        <row r="506">
          <cell r="C506" t="str">
            <v>G_1984/15</v>
          </cell>
          <cell r="D506">
            <v>1.90341</v>
          </cell>
          <cell r="F506">
            <v>0</v>
          </cell>
          <cell r="G506">
            <v>0</v>
          </cell>
          <cell r="I506">
            <v>0</v>
          </cell>
          <cell r="AH506">
            <v>0</v>
          </cell>
          <cell r="AI506">
            <v>0</v>
          </cell>
          <cell r="AK506">
            <v>0</v>
          </cell>
          <cell r="AO506">
            <v>0</v>
          </cell>
          <cell r="AP506">
            <v>0</v>
          </cell>
          <cell r="AR506">
            <v>0</v>
          </cell>
          <cell r="AV506">
            <v>0</v>
          </cell>
          <cell r="AW506">
            <v>0</v>
          </cell>
          <cell r="AY506">
            <v>0</v>
          </cell>
        </row>
        <row r="507">
          <cell r="C507" t="str">
            <v>G_4016/17</v>
          </cell>
          <cell r="D507">
            <v>4.36477</v>
          </cell>
          <cell r="F507">
            <v>0</v>
          </cell>
          <cell r="G507">
            <v>0</v>
          </cell>
          <cell r="I507">
            <v>0</v>
          </cell>
          <cell r="AH507">
            <v>0</v>
          </cell>
          <cell r="AI507">
            <v>0</v>
          </cell>
          <cell r="AK507">
            <v>0</v>
          </cell>
          <cell r="AO507">
            <v>0</v>
          </cell>
          <cell r="AP507">
            <v>0</v>
          </cell>
          <cell r="AR507">
            <v>0</v>
          </cell>
          <cell r="AV507">
            <v>0</v>
          </cell>
          <cell r="AW507">
            <v>0</v>
          </cell>
          <cell r="AY507">
            <v>0</v>
          </cell>
        </row>
        <row r="508">
          <cell r="C508" t="str">
            <v>G_1985/15</v>
          </cell>
          <cell r="D508">
            <v>1.90343</v>
          </cell>
          <cell r="F508">
            <v>0</v>
          </cell>
          <cell r="G508">
            <v>0</v>
          </cell>
          <cell r="I508">
            <v>0</v>
          </cell>
          <cell r="AH508">
            <v>0</v>
          </cell>
          <cell r="AI508">
            <v>0</v>
          </cell>
          <cell r="AK508">
            <v>0</v>
          </cell>
          <cell r="AO508">
            <v>0</v>
          </cell>
          <cell r="AP508">
            <v>0</v>
          </cell>
          <cell r="AR508">
            <v>0</v>
          </cell>
          <cell r="AV508">
            <v>0</v>
          </cell>
          <cell r="AW508">
            <v>0</v>
          </cell>
          <cell r="AY508">
            <v>0</v>
          </cell>
        </row>
        <row r="509">
          <cell r="C509" t="str">
            <v>I_1986/15</v>
          </cell>
          <cell r="D509">
            <v>2.40509</v>
          </cell>
          <cell r="F509">
            <v>2.4050900000000004</v>
          </cell>
          <cell r="G509">
            <v>0.25</v>
          </cell>
          <cell r="I509">
            <v>0.25</v>
          </cell>
          <cell r="AH509">
            <v>2.4050900000000004</v>
          </cell>
          <cell r="AI509">
            <v>0.25</v>
          </cell>
          <cell r="AK509">
            <v>0.25</v>
          </cell>
          <cell r="AO509">
            <v>0</v>
          </cell>
          <cell r="AP509">
            <v>0</v>
          </cell>
          <cell r="AR509">
            <v>0</v>
          </cell>
          <cell r="AV509">
            <v>0</v>
          </cell>
          <cell r="AW509">
            <v>0</v>
          </cell>
          <cell r="AY509">
            <v>0</v>
          </cell>
        </row>
        <row r="510">
          <cell r="C510" t="str">
            <v>G_1988/15</v>
          </cell>
          <cell r="D510">
            <v>2.40509</v>
          </cell>
          <cell r="F510">
            <v>0</v>
          </cell>
          <cell r="G510">
            <v>0</v>
          </cell>
          <cell r="I510">
            <v>0</v>
          </cell>
          <cell r="AH510">
            <v>0</v>
          </cell>
          <cell r="AI510">
            <v>0</v>
          </cell>
          <cell r="AK510">
            <v>0</v>
          </cell>
          <cell r="AO510">
            <v>0</v>
          </cell>
          <cell r="AP510">
            <v>0</v>
          </cell>
          <cell r="AR510">
            <v>0</v>
          </cell>
          <cell r="AV510">
            <v>0</v>
          </cell>
          <cell r="AW510">
            <v>0</v>
          </cell>
          <cell r="AY510">
            <v>0</v>
          </cell>
        </row>
        <row r="511">
          <cell r="C511" t="str">
            <v>J_5657/19</v>
          </cell>
          <cell r="D511">
            <v>15.360100000000001</v>
          </cell>
          <cell r="F511">
            <v>15.360099999999999</v>
          </cell>
          <cell r="G511">
            <v>0</v>
          </cell>
          <cell r="I511">
            <v>0</v>
          </cell>
          <cell r="AH511">
            <v>15.360099999999999</v>
          </cell>
          <cell r="AI511">
            <v>0</v>
          </cell>
          <cell r="AK511">
            <v>0</v>
          </cell>
          <cell r="AO511">
            <v>0</v>
          </cell>
          <cell r="AP511">
            <v>0</v>
          </cell>
          <cell r="AR511">
            <v>0</v>
          </cell>
          <cell r="AV511">
            <v>0</v>
          </cell>
          <cell r="AW511">
            <v>0</v>
          </cell>
          <cell r="AY511">
            <v>0</v>
          </cell>
        </row>
        <row r="512">
          <cell r="C512" t="str">
            <v>J_6045/19</v>
          </cell>
          <cell r="D512">
            <v>1.3548199999999999</v>
          </cell>
          <cell r="F512">
            <v>1.3548199999999999</v>
          </cell>
          <cell r="G512">
            <v>0.1</v>
          </cell>
          <cell r="I512">
            <v>7.0000000000000007E-2</v>
          </cell>
          <cell r="AH512">
            <v>1.3548199999999999</v>
          </cell>
          <cell r="AI512">
            <v>0.1</v>
          </cell>
          <cell r="AK512">
            <v>7.0000000000000007E-2</v>
          </cell>
          <cell r="AO512">
            <v>0</v>
          </cell>
          <cell r="AP512">
            <v>0</v>
          </cell>
          <cell r="AR512">
            <v>0</v>
          </cell>
          <cell r="AV512">
            <v>0</v>
          </cell>
          <cell r="AW512">
            <v>0</v>
          </cell>
          <cell r="AY512">
            <v>0</v>
          </cell>
        </row>
        <row r="513">
          <cell r="C513" t="str">
            <v>J_5987/19</v>
          </cell>
          <cell r="D513">
            <v>6.2648100000000007</v>
          </cell>
          <cell r="F513">
            <v>0</v>
          </cell>
          <cell r="G513">
            <v>0</v>
          </cell>
          <cell r="I513">
            <v>0</v>
          </cell>
          <cell r="AH513">
            <v>0</v>
          </cell>
          <cell r="AI513">
            <v>0</v>
          </cell>
          <cell r="AK513">
            <v>0</v>
          </cell>
          <cell r="AO513">
            <v>0</v>
          </cell>
          <cell r="AP513">
            <v>0</v>
          </cell>
          <cell r="AR513">
            <v>0</v>
          </cell>
          <cell r="AV513">
            <v>0</v>
          </cell>
          <cell r="AW513">
            <v>0</v>
          </cell>
          <cell r="AY513">
            <v>0</v>
          </cell>
        </row>
        <row r="514">
          <cell r="C514" t="str">
            <v>I_4013/17</v>
          </cell>
          <cell r="D514">
            <v>0</v>
          </cell>
          <cell r="F514">
            <v>0</v>
          </cell>
          <cell r="G514">
            <v>0</v>
          </cell>
          <cell r="I514">
            <v>0</v>
          </cell>
          <cell r="AO514">
            <v>0</v>
          </cell>
          <cell r="AP514">
            <v>0</v>
          </cell>
          <cell r="AR514">
            <v>0</v>
          </cell>
          <cell r="AV514">
            <v>0</v>
          </cell>
          <cell r="AW514">
            <v>0</v>
          </cell>
          <cell r="AY514">
            <v>0</v>
          </cell>
        </row>
        <row r="515">
          <cell r="D515">
            <v>29.302009999999996</v>
          </cell>
          <cell r="E515">
            <v>0</v>
          </cell>
          <cell r="F515">
            <v>10.919549999999999</v>
          </cell>
          <cell r="G515">
            <v>0.4</v>
          </cell>
          <cell r="H515">
            <v>0</v>
          </cell>
          <cell r="I515">
            <v>1.5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10.919549999999999</v>
          </cell>
          <cell r="AI515">
            <v>0.4</v>
          </cell>
          <cell r="AJ515">
            <v>0</v>
          </cell>
          <cell r="AK515">
            <v>1.5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</row>
        <row r="516">
          <cell r="C516" t="str">
            <v>J_5826/19</v>
          </cell>
          <cell r="D516">
            <v>10.919549999999999</v>
          </cell>
          <cell r="F516">
            <v>10.919549999999999</v>
          </cell>
          <cell r="G516">
            <v>0.4</v>
          </cell>
          <cell r="I516">
            <v>1.5</v>
          </cell>
          <cell r="AH516">
            <v>10.919549999999999</v>
          </cell>
          <cell r="AI516">
            <v>0.4</v>
          </cell>
          <cell r="AK516">
            <v>1.5</v>
          </cell>
          <cell r="AO516">
            <v>0</v>
          </cell>
          <cell r="AP516">
            <v>0</v>
          </cell>
          <cell r="AR516">
            <v>0</v>
          </cell>
          <cell r="AV516">
            <v>0</v>
          </cell>
          <cell r="AW516">
            <v>0</v>
          </cell>
          <cell r="AY516">
            <v>0</v>
          </cell>
        </row>
        <row r="517">
          <cell r="C517" t="str">
            <v>I_4047/17</v>
          </cell>
          <cell r="D517">
            <v>18.382459999999998</v>
          </cell>
          <cell r="F517">
            <v>0</v>
          </cell>
          <cell r="G517">
            <v>0</v>
          </cell>
          <cell r="I517">
            <v>0</v>
          </cell>
          <cell r="AH517">
            <v>0</v>
          </cell>
          <cell r="AI517">
            <v>0</v>
          </cell>
          <cell r="AK517">
            <v>0</v>
          </cell>
          <cell r="AO517">
            <v>0</v>
          </cell>
          <cell r="AP517">
            <v>0</v>
          </cell>
          <cell r="AR517">
            <v>0</v>
          </cell>
          <cell r="AV517">
            <v>0</v>
          </cell>
          <cell r="AW517">
            <v>0</v>
          </cell>
          <cell r="AY517">
            <v>0</v>
          </cell>
        </row>
        <row r="518">
          <cell r="D518">
            <v>48.013859999999994</v>
          </cell>
          <cell r="E518">
            <v>0</v>
          </cell>
          <cell r="F518">
            <v>4.3512399999999998</v>
          </cell>
          <cell r="G518">
            <v>0</v>
          </cell>
          <cell r="H518">
            <v>0</v>
          </cell>
          <cell r="I518">
            <v>0.2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4.3512399999999998</v>
          </cell>
          <cell r="AI518">
            <v>0</v>
          </cell>
          <cell r="AJ518">
            <v>0</v>
          </cell>
          <cell r="AK518">
            <v>0.2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</row>
        <row r="519">
          <cell r="C519" t="str">
            <v>G_2233/15</v>
          </cell>
          <cell r="D519">
            <v>3.4666000000000001</v>
          </cell>
          <cell r="F519">
            <v>0</v>
          </cell>
          <cell r="G519">
            <v>0</v>
          </cell>
          <cell r="I519">
            <v>0</v>
          </cell>
          <cell r="AH519">
            <v>0</v>
          </cell>
          <cell r="AI519">
            <v>0</v>
          </cell>
          <cell r="AK519">
            <v>0</v>
          </cell>
          <cell r="AO519">
            <v>0</v>
          </cell>
          <cell r="AP519">
            <v>0</v>
          </cell>
          <cell r="AR519">
            <v>0</v>
          </cell>
          <cell r="AV519">
            <v>0</v>
          </cell>
          <cell r="AW519">
            <v>0</v>
          </cell>
          <cell r="AY519">
            <v>0</v>
          </cell>
        </row>
        <row r="520">
          <cell r="C520" t="str">
            <v>G_2234/15</v>
          </cell>
          <cell r="D520">
            <v>4.3512399999999998</v>
          </cell>
          <cell r="F520">
            <v>4.3512399999999998</v>
          </cell>
          <cell r="G520">
            <v>0</v>
          </cell>
          <cell r="I520">
            <v>0.2</v>
          </cell>
          <cell r="AH520">
            <v>4.3512399999999998</v>
          </cell>
          <cell r="AI520">
            <v>0</v>
          </cell>
          <cell r="AK520">
            <v>0.2</v>
          </cell>
          <cell r="AO520">
            <v>0</v>
          </cell>
          <cell r="AP520">
            <v>0</v>
          </cell>
          <cell r="AR520">
            <v>0</v>
          </cell>
          <cell r="AV520">
            <v>0</v>
          </cell>
          <cell r="AW520">
            <v>0</v>
          </cell>
          <cell r="AY520">
            <v>0</v>
          </cell>
        </row>
        <row r="521">
          <cell r="C521" t="str">
            <v>G_136/12</v>
          </cell>
          <cell r="D521">
            <v>40.196019999999997</v>
          </cell>
          <cell r="F521">
            <v>0</v>
          </cell>
          <cell r="G521">
            <v>0</v>
          </cell>
          <cell r="I521">
            <v>0</v>
          </cell>
          <cell r="AH521">
            <v>0</v>
          </cell>
          <cell r="AI521">
            <v>0</v>
          </cell>
          <cell r="AK521">
            <v>0</v>
          </cell>
          <cell r="AO521">
            <v>0</v>
          </cell>
          <cell r="AP521">
            <v>0</v>
          </cell>
          <cell r="AR521">
            <v>0</v>
          </cell>
          <cell r="AV521">
            <v>0</v>
          </cell>
          <cell r="AW521">
            <v>0</v>
          </cell>
          <cell r="AY521">
            <v>0</v>
          </cell>
        </row>
        <row r="522">
          <cell r="D522">
            <v>87.184110000000004</v>
          </cell>
          <cell r="E522">
            <v>0</v>
          </cell>
          <cell r="F522">
            <v>80.346369999999993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80.346369999999993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</row>
        <row r="523">
          <cell r="C523" t="str">
            <v>I_2096/15</v>
          </cell>
          <cell r="D523">
            <v>3.4188700000000001</v>
          </cell>
          <cell r="F523">
            <v>0</v>
          </cell>
          <cell r="G523">
            <v>0</v>
          </cell>
          <cell r="I523">
            <v>0</v>
          </cell>
          <cell r="AH523">
            <v>0</v>
          </cell>
          <cell r="AI523">
            <v>0</v>
          </cell>
          <cell r="AK523">
            <v>0</v>
          </cell>
          <cell r="AO523">
            <v>0</v>
          </cell>
          <cell r="AP523">
            <v>0</v>
          </cell>
          <cell r="AR523">
            <v>0</v>
          </cell>
          <cell r="AV523">
            <v>0</v>
          </cell>
          <cell r="AW523">
            <v>0</v>
          </cell>
          <cell r="AY523">
            <v>0</v>
          </cell>
        </row>
        <row r="524">
          <cell r="C524" t="str">
            <v>I_4078/17</v>
          </cell>
          <cell r="D524">
            <v>71.63291000000001</v>
          </cell>
          <cell r="F524">
            <v>71.632909999999995</v>
          </cell>
          <cell r="G524">
            <v>0</v>
          </cell>
          <cell r="I524">
            <v>0</v>
          </cell>
          <cell r="AH524">
            <v>71.632909999999995</v>
          </cell>
          <cell r="AI524">
            <v>0</v>
          </cell>
          <cell r="AK524">
            <v>0</v>
          </cell>
          <cell r="AO524">
            <v>0</v>
          </cell>
          <cell r="AP524">
            <v>0</v>
          </cell>
          <cell r="AR524">
            <v>0</v>
          </cell>
          <cell r="AV524">
            <v>0</v>
          </cell>
          <cell r="AW524">
            <v>0</v>
          </cell>
          <cell r="AY524">
            <v>0</v>
          </cell>
        </row>
        <row r="525">
          <cell r="C525" t="str">
            <v>I_2098/15</v>
          </cell>
          <cell r="D525">
            <v>3.4188700000000001</v>
          </cell>
          <cell r="F525">
            <v>0</v>
          </cell>
          <cell r="G525">
            <v>0</v>
          </cell>
          <cell r="I525">
            <v>0</v>
          </cell>
          <cell r="AH525">
            <v>0</v>
          </cell>
          <cell r="AI525">
            <v>0</v>
          </cell>
          <cell r="AK525">
            <v>0</v>
          </cell>
          <cell r="AO525">
            <v>0</v>
          </cell>
          <cell r="AP525">
            <v>0</v>
          </cell>
          <cell r="AR525">
            <v>0</v>
          </cell>
          <cell r="AV525">
            <v>0</v>
          </cell>
          <cell r="AW525">
            <v>0</v>
          </cell>
          <cell r="AY525">
            <v>0</v>
          </cell>
        </row>
        <row r="526">
          <cell r="C526" t="str">
            <v>I_4974/18</v>
          </cell>
          <cell r="D526">
            <v>8.7134599999999995</v>
          </cell>
          <cell r="F526">
            <v>8.7134599999999978</v>
          </cell>
          <cell r="G526">
            <v>0</v>
          </cell>
          <cell r="I526">
            <v>0</v>
          </cell>
          <cell r="AH526">
            <v>8.7134599999999978</v>
          </cell>
          <cell r="AI526">
            <v>0</v>
          </cell>
          <cell r="AK526">
            <v>0</v>
          </cell>
          <cell r="AO526">
            <v>0</v>
          </cell>
          <cell r="AP526">
            <v>0</v>
          </cell>
          <cell r="AR526">
            <v>0</v>
          </cell>
          <cell r="AV526">
            <v>0</v>
          </cell>
          <cell r="AW526">
            <v>0</v>
          </cell>
          <cell r="AY526">
            <v>0</v>
          </cell>
        </row>
        <row r="527">
          <cell r="D527">
            <v>56.874190000000006</v>
          </cell>
          <cell r="E527">
            <v>0</v>
          </cell>
          <cell r="F527">
            <v>15.128189999999998</v>
          </cell>
          <cell r="G527">
            <v>0.4</v>
          </cell>
          <cell r="H527">
            <v>0</v>
          </cell>
          <cell r="I527">
            <v>1.7499999999999998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15.128189999999998</v>
          </cell>
          <cell r="AI527">
            <v>0.4</v>
          </cell>
          <cell r="AJ527">
            <v>0</v>
          </cell>
          <cell r="AK527">
            <v>1.7499999999999998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</row>
        <row r="528">
          <cell r="C528" t="str">
            <v>G_2215/15</v>
          </cell>
          <cell r="D528">
            <v>2.70736</v>
          </cell>
          <cell r="F528">
            <v>0</v>
          </cell>
          <cell r="G528">
            <v>0</v>
          </cell>
          <cell r="I528">
            <v>0</v>
          </cell>
          <cell r="AH528">
            <v>0</v>
          </cell>
          <cell r="AI528">
            <v>0</v>
          </cell>
          <cell r="AK528">
            <v>0</v>
          </cell>
          <cell r="AO528">
            <v>0</v>
          </cell>
          <cell r="AP528">
            <v>0</v>
          </cell>
          <cell r="AR528">
            <v>0</v>
          </cell>
          <cell r="AV528">
            <v>0</v>
          </cell>
          <cell r="AW528">
            <v>0</v>
          </cell>
          <cell r="AY528">
            <v>0</v>
          </cell>
        </row>
        <row r="529">
          <cell r="C529" t="str">
            <v>G_1766/15</v>
          </cell>
          <cell r="D529">
            <v>0.24376000000000003</v>
          </cell>
          <cell r="F529">
            <v>0.24376</v>
          </cell>
          <cell r="G529">
            <v>0</v>
          </cell>
          <cell r="I529">
            <v>0.05</v>
          </cell>
          <cell r="AH529">
            <v>0.24376</v>
          </cell>
          <cell r="AI529">
            <v>0</v>
          </cell>
          <cell r="AK529">
            <v>0.05</v>
          </cell>
          <cell r="AO529">
            <v>0</v>
          </cell>
          <cell r="AP529">
            <v>0</v>
          </cell>
          <cell r="AR529">
            <v>0</v>
          </cell>
          <cell r="AV529">
            <v>0</v>
          </cell>
          <cell r="AW529">
            <v>0</v>
          </cell>
          <cell r="AY529">
            <v>0</v>
          </cell>
        </row>
        <row r="530">
          <cell r="C530" t="str">
            <v>G_1765/15</v>
          </cell>
          <cell r="D530">
            <v>1.1136600000000001</v>
          </cell>
          <cell r="F530">
            <v>1.1136600000000001</v>
          </cell>
          <cell r="G530">
            <v>0</v>
          </cell>
          <cell r="I530">
            <v>0.3</v>
          </cell>
          <cell r="AH530">
            <v>1.1136600000000001</v>
          </cell>
          <cell r="AI530">
            <v>0</v>
          </cell>
          <cell r="AK530">
            <v>0.3</v>
          </cell>
          <cell r="AO530">
            <v>0</v>
          </cell>
          <cell r="AP530">
            <v>0</v>
          </cell>
          <cell r="AR530">
            <v>0</v>
          </cell>
          <cell r="AV530">
            <v>0</v>
          </cell>
          <cell r="AW530">
            <v>0</v>
          </cell>
          <cell r="AY530">
            <v>0</v>
          </cell>
        </row>
        <row r="531">
          <cell r="C531" t="str">
            <v>G_1764/15</v>
          </cell>
          <cell r="D531">
            <v>0.97232000000000007</v>
          </cell>
          <cell r="F531">
            <v>0.97232000000000007</v>
          </cell>
          <cell r="G531">
            <v>0</v>
          </cell>
          <cell r="I531">
            <v>0.26</v>
          </cell>
          <cell r="AH531">
            <v>0.97232000000000007</v>
          </cell>
          <cell r="AI531">
            <v>0</v>
          </cell>
          <cell r="AK531">
            <v>0.26</v>
          </cell>
          <cell r="AO531">
            <v>0</v>
          </cell>
          <cell r="AP531">
            <v>0</v>
          </cell>
          <cell r="AR531">
            <v>0</v>
          </cell>
          <cell r="AV531">
            <v>0</v>
          </cell>
          <cell r="AW531">
            <v>0</v>
          </cell>
          <cell r="AY531">
            <v>0</v>
          </cell>
        </row>
        <row r="532">
          <cell r="C532" t="str">
            <v>G_1763/15</v>
          </cell>
          <cell r="D532">
            <v>1.4670000000000001</v>
          </cell>
          <cell r="F532">
            <v>1.4670000000000001</v>
          </cell>
          <cell r="G532">
            <v>0</v>
          </cell>
          <cell r="I532">
            <v>0.4</v>
          </cell>
          <cell r="AH532">
            <v>1.4670000000000001</v>
          </cell>
          <cell r="AI532">
            <v>0</v>
          </cell>
          <cell r="AK532">
            <v>0.4</v>
          </cell>
          <cell r="AO532">
            <v>0</v>
          </cell>
          <cell r="AP532">
            <v>0</v>
          </cell>
          <cell r="AR532">
            <v>0</v>
          </cell>
          <cell r="AV532">
            <v>0</v>
          </cell>
          <cell r="AW532">
            <v>0</v>
          </cell>
          <cell r="AY532">
            <v>0</v>
          </cell>
        </row>
        <row r="533">
          <cell r="C533" t="str">
            <v>G_1762/15</v>
          </cell>
          <cell r="D533">
            <v>0.26182</v>
          </cell>
          <cell r="F533">
            <v>0.26182</v>
          </cell>
          <cell r="G533">
            <v>0</v>
          </cell>
          <cell r="I533">
            <v>0.15</v>
          </cell>
          <cell r="AH533">
            <v>0.26182</v>
          </cell>
          <cell r="AI533">
            <v>0</v>
          </cell>
          <cell r="AK533">
            <v>0.15</v>
          </cell>
          <cell r="AO533">
            <v>0</v>
          </cell>
          <cell r="AP533">
            <v>0</v>
          </cell>
          <cell r="AR533">
            <v>0</v>
          </cell>
          <cell r="AV533">
            <v>0</v>
          </cell>
          <cell r="AW533">
            <v>0</v>
          </cell>
          <cell r="AY533">
            <v>0</v>
          </cell>
        </row>
        <row r="534">
          <cell r="C534" t="str">
            <v>G_1760/15</v>
          </cell>
          <cell r="D534">
            <v>1.3700399999999999</v>
          </cell>
          <cell r="F534">
            <v>1.3700399999999999</v>
          </cell>
          <cell r="G534">
            <v>0</v>
          </cell>
          <cell r="I534">
            <v>0.35</v>
          </cell>
          <cell r="AH534">
            <v>1.3700399999999999</v>
          </cell>
          <cell r="AI534">
            <v>0</v>
          </cell>
          <cell r="AK534">
            <v>0.35</v>
          </cell>
          <cell r="AO534">
            <v>0</v>
          </cell>
          <cell r="AP534">
            <v>0</v>
          </cell>
          <cell r="AR534">
            <v>0</v>
          </cell>
          <cell r="AV534">
            <v>0</v>
          </cell>
          <cell r="AW534">
            <v>0</v>
          </cell>
          <cell r="AY534">
            <v>0</v>
          </cell>
        </row>
        <row r="535">
          <cell r="C535" t="str">
            <v>G_1759/15</v>
          </cell>
          <cell r="D535">
            <v>0.59533000000000003</v>
          </cell>
          <cell r="F535">
            <v>0.59533000000000003</v>
          </cell>
          <cell r="G535">
            <v>0</v>
          </cell>
          <cell r="I535">
            <v>0.22</v>
          </cell>
          <cell r="AH535">
            <v>0.59533000000000003</v>
          </cell>
          <cell r="AI535">
            <v>0</v>
          </cell>
          <cell r="AK535">
            <v>0.22</v>
          </cell>
          <cell r="AO535">
            <v>0</v>
          </cell>
          <cell r="AP535">
            <v>0</v>
          </cell>
          <cell r="AR535">
            <v>0</v>
          </cell>
          <cell r="AV535">
            <v>0</v>
          </cell>
          <cell r="AW535">
            <v>0</v>
          </cell>
          <cell r="AY535">
            <v>0</v>
          </cell>
        </row>
        <row r="536">
          <cell r="C536" t="str">
            <v>I_4903/18</v>
          </cell>
          <cell r="D536">
            <v>6.1035600000000008</v>
          </cell>
          <cell r="F536">
            <v>6.1035599999999999</v>
          </cell>
          <cell r="G536">
            <v>0</v>
          </cell>
          <cell r="I536">
            <v>0</v>
          </cell>
          <cell r="AH536">
            <v>6.1035599999999999</v>
          </cell>
          <cell r="AI536">
            <v>0</v>
          </cell>
          <cell r="AK536">
            <v>0</v>
          </cell>
          <cell r="AO536">
            <v>0</v>
          </cell>
          <cell r="AP536">
            <v>0</v>
          </cell>
          <cell r="AR536">
            <v>0</v>
          </cell>
          <cell r="AV536">
            <v>0</v>
          </cell>
          <cell r="AW536">
            <v>0</v>
          </cell>
          <cell r="AY536">
            <v>0</v>
          </cell>
        </row>
        <row r="537">
          <cell r="C537" t="str">
            <v>J_6128/19</v>
          </cell>
          <cell r="D537">
            <v>34.664619999999999</v>
          </cell>
          <cell r="F537">
            <v>0</v>
          </cell>
          <cell r="G537">
            <v>0</v>
          </cell>
          <cell r="I537">
            <v>0</v>
          </cell>
          <cell r="AH537">
            <v>0</v>
          </cell>
          <cell r="AI537">
            <v>0</v>
          </cell>
          <cell r="AK537">
            <v>0</v>
          </cell>
          <cell r="AO537">
            <v>0</v>
          </cell>
          <cell r="AP537">
            <v>0</v>
          </cell>
          <cell r="AR537">
            <v>0</v>
          </cell>
          <cell r="AV537">
            <v>0</v>
          </cell>
          <cell r="AW537">
            <v>0</v>
          </cell>
          <cell r="AY537">
            <v>0</v>
          </cell>
        </row>
        <row r="538">
          <cell r="C538" t="str">
            <v>J_5883/19</v>
          </cell>
          <cell r="D538">
            <v>4.3740200000000007</v>
          </cell>
          <cell r="F538">
            <v>0</v>
          </cell>
          <cell r="G538">
            <v>0</v>
          </cell>
          <cell r="I538">
            <v>0</v>
          </cell>
          <cell r="AH538">
            <v>0</v>
          </cell>
          <cell r="AI538">
            <v>0</v>
          </cell>
          <cell r="AK538">
            <v>0</v>
          </cell>
          <cell r="AO538">
            <v>0</v>
          </cell>
          <cell r="AP538">
            <v>0</v>
          </cell>
          <cell r="AR538">
            <v>0</v>
          </cell>
          <cell r="AV538">
            <v>0</v>
          </cell>
          <cell r="AW538">
            <v>0</v>
          </cell>
          <cell r="AY538">
            <v>0</v>
          </cell>
        </row>
        <row r="539">
          <cell r="C539" t="str">
            <v>J_6167/19</v>
          </cell>
          <cell r="D539">
            <v>3.0006999999999997</v>
          </cell>
          <cell r="F539">
            <v>3.0007000000000001</v>
          </cell>
          <cell r="G539">
            <v>0.4</v>
          </cell>
          <cell r="I539">
            <v>0.02</v>
          </cell>
          <cell r="AH539">
            <v>3.0007000000000001</v>
          </cell>
          <cell r="AI539">
            <v>0.4</v>
          </cell>
          <cell r="AK539">
            <v>0.02</v>
          </cell>
          <cell r="AO539">
            <v>0</v>
          </cell>
          <cell r="AP539">
            <v>0</v>
          </cell>
          <cell r="AR539">
            <v>0</v>
          </cell>
          <cell r="AV539">
            <v>0</v>
          </cell>
          <cell r="AW539">
            <v>0</v>
          </cell>
          <cell r="AY539">
            <v>0</v>
          </cell>
        </row>
        <row r="540">
          <cell r="C540" t="str">
            <v>G_1761/15</v>
          </cell>
          <cell r="D540">
            <v>0</v>
          </cell>
          <cell r="F540">
            <v>0</v>
          </cell>
          <cell r="G540">
            <v>0</v>
          </cell>
          <cell r="I540">
            <v>0</v>
          </cell>
          <cell r="AO540">
            <v>0</v>
          </cell>
          <cell r="AP540">
            <v>0</v>
          </cell>
          <cell r="AR540">
            <v>0</v>
          </cell>
          <cell r="AV540">
            <v>0</v>
          </cell>
          <cell r="AW540">
            <v>0</v>
          </cell>
          <cell r="AY540">
            <v>0</v>
          </cell>
        </row>
        <row r="541">
          <cell r="D541">
            <v>21.285869999999999</v>
          </cell>
          <cell r="E541">
            <v>0</v>
          </cell>
          <cell r="F541">
            <v>18.318930000000002</v>
          </cell>
          <cell r="G541">
            <v>0.36</v>
          </cell>
          <cell r="H541">
            <v>0</v>
          </cell>
          <cell r="I541">
            <v>0.60000000000000009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18.318930000000002</v>
          </cell>
          <cell r="AI541">
            <v>0.36</v>
          </cell>
          <cell r="AJ541">
            <v>0</v>
          </cell>
          <cell r="AK541">
            <v>0.60000000000000009</v>
          </cell>
          <cell r="AL541">
            <v>0</v>
          </cell>
          <cell r="AM541">
            <v>0</v>
          </cell>
          <cell r="AN541">
            <v>0</v>
          </cell>
          <cell r="AO541">
            <v>10.171713810000002</v>
          </cell>
          <cell r="AP541">
            <v>0</v>
          </cell>
          <cell r="AQ541">
            <v>0</v>
          </cell>
          <cell r="AR541">
            <v>0.36</v>
          </cell>
          <cell r="AS541">
            <v>0</v>
          </cell>
          <cell r="AT541">
            <v>0</v>
          </cell>
          <cell r="AU541">
            <v>0</v>
          </cell>
          <cell r="AV541">
            <v>10.171713810000002</v>
          </cell>
          <cell r="AW541">
            <v>0</v>
          </cell>
          <cell r="AX541">
            <v>0</v>
          </cell>
          <cell r="AY541">
            <v>0.36</v>
          </cell>
          <cell r="AZ541">
            <v>0</v>
          </cell>
        </row>
        <row r="542">
          <cell r="C542" t="str">
            <v>G_40/13</v>
          </cell>
          <cell r="D542">
            <v>2.9669400000000001</v>
          </cell>
          <cell r="F542">
            <v>0</v>
          </cell>
          <cell r="G542">
            <v>0</v>
          </cell>
          <cell r="I542">
            <v>0</v>
          </cell>
          <cell r="AH542">
            <v>0</v>
          </cell>
          <cell r="AI542">
            <v>0</v>
          </cell>
          <cell r="AK542">
            <v>0</v>
          </cell>
          <cell r="AO542">
            <v>0</v>
          </cell>
          <cell r="AP542">
            <v>0</v>
          </cell>
          <cell r="AR542">
            <v>0</v>
          </cell>
          <cell r="AV542">
            <v>0</v>
          </cell>
          <cell r="AW542">
            <v>0</v>
          </cell>
          <cell r="AY542">
            <v>0</v>
          </cell>
        </row>
        <row r="543">
          <cell r="C543" t="str">
            <v>I_4902/18</v>
          </cell>
          <cell r="D543">
            <v>10.74685</v>
          </cell>
          <cell r="F543">
            <v>10.74685</v>
          </cell>
          <cell r="G543">
            <v>0</v>
          </cell>
          <cell r="I543">
            <v>0</v>
          </cell>
          <cell r="AH543">
            <v>10.74685</v>
          </cell>
          <cell r="AI543">
            <v>0</v>
          </cell>
          <cell r="AK543">
            <v>0</v>
          </cell>
          <cell r="AO543">
            <v>10.171713810000002</v>
          </cell>
          <cell r="AP543">
            <v>0</v>
          </cell>
          <cell r="AR543">
            <v>0.36</v>
          </cell>
          <cell r="AV543">
            <v>10.171713810000002</v>
          </cell>
          <cell r="AW543">
            <v>0</v>
          </cell>
          <cell r="AY543">
            <v>0.36</v>
          </cell>
        </row>
        <row r="544">
          <cell r="C544" t="str">
            <v>J_5839/19</v>
          </cell>
          <cell r="D544">
            <v>2.3962399999999997</v>
          </cell>
          <cell r="F544">
            <v>2.3962400000000001</v>
          </cell>
          <cell r="G544">
            <v>0.1</v>
          </cell>
          <cell r="I544">
            <v>0.3</v>
          </cell>
          <cell r="AH544">
            <v>2.3962400000000001</v>
          </cell>
          <cell r="AI544">
            <v>0.1</v>
          </cell>
          <cell r="AK544">
            <v>0.3</v>
          </cell>
          <cell r="AO544">
            <v>0</v>
          </cell>
          <cell r="AP544">
            <v>0</v>
          </cell>
          <cell r="AR544">
            <v>0</v>
          </cell>
          <cell r="AV544">
            <v>0</v>
          </cell>
          <cell r="AW544">
            <v>0</v>
          </cell>
          <cell r="AY544">
            <v>0</v>
          </cell>
        </row>
        <row r="545">
          <cell r="C545" t="str">
            <v>J_6055/19</v>
          </cell>
          <cell r="D545">
            <v>3.0800300000000003</v>
          </cell>
          <cell r="F545">
            <v>3.0800299999999998</v>
          </cell>
          <cell r="G545">
            <v>0.16</v>
          </cell>
          <cell r="I545">
            <v>0.25</v>
          </cell>
          <cell r="AH545">
            <v>3.0800299999999998</v>
          </cell>
          <cell r="AI545">
            <v>0.16</v>
          </cell>
          <cell r="AK545">
            <v>0.25</v>
          </cell>
          <cell r="AO545">
            <v>0</v>
          </cell>
          <cell r="AP545">
            <v>0</v>
          </cell>
          <cell r="AR545">
            <v>0</v>
          </cell>
          <cell r="AV545">
            <v>0</v>
          </cell>
          <cell r="AW545">
            <v>0</v>
          </cell>
          <cell r="AY545">
            <v>0</v>
          </cell>
        </row>
        <row r="546">
          <cell r="C546" t="str">
            <v>J_6102/19</v>
          </cell>
          <cell r="D546">
            <v>2.0958099999999997</v>
          </cell>
          <cell r="F546">
            <v>2.0958099999999997</v>
          </cell>
          <cell r="G546">
            <v>0.1</v>
          </cell>
          <cell r="I546">
            <v>0.05</v>
          </cell>
          <cell r="AH546">
            <v>2.0958099999999997</v>
          </cell>
          <cell r="AI546">
            <v>0.1</v>
          </cell>
          <cell r="AK546">
            <v>0.05</v>
          </cell>
          <cell r="AO546">
            <v>0</v>
          </cell>
          <cell r="AP546">
            <v>0</v>
          </cell>
          <cell r="AR546">
            <v>0</v>
          </cell>
          <cell r="AV546">
            <v>0</v>
          </cell>
          <cell r="AW546">
            <v>0</v>
          </cell>
          <cell r="AY546">
            <v>0</v>
          </cell>
        </row>
        <row r="547">
          <cell r="D547">
            <v>112.83735</v>
          </cell>
          <cell r="E547">
            <v>0</v>
          </cell>
          <cell r="F547">
            <v>40.914850000000001</v>
          </cell>
          <cell r="G547">
            <v>0.81</v>
          </cell>
          <cell r="H547">
            <v>0</v>
          </cell>
          <cell r="I547">
            <v>1.19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40.914850000000001</v>
          </cell>
          <cell r="AI547">
            <v>0.81</v>
          </cell>
          <cell r="AJ547">
            <v>0</v>
          </cell>
          <cell r="AK547">
            <v>1.19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</row>
        <row r="548">
          <cell r="C548" t="str">
            <v>I_2154/15</v>
          </cell>
          <cell r="D548">
            <v>7.1178400000000002</v>
          </cell>
          <cell r="F548">
            <v>0</v>
          </cell>
          <cell r="G548">
            <v>0</v>
          </cell>
          <cell r="I548">
            <v>0</v>
          </cell>
          <cell r="AH548">
            <v>0</v>
          </cell>
          <cell r="AI548">
            <v>0</v>
          </cell>
          <cell r="AK548">
            <v>0</v>
          </cell>
          <cell r="AO548">
            <v>0</v>
          </cell>
          <cell r="AP548">
            <v>0</v>
          </cell>
          <cell r="AR548">
            <v>0</v>
          </cell>
          <cell r="AV548">
            <v>0</v>
          </cell>
          <cell r="AW548">
            <v>0</v>
          </cell>
          <cell r="AY548">
            <v>0</v>
          </cell>
        </row>
        <row r="549">
          <cell r="C549" t="str">
            <v>I_2158/15</v>
          </cell>
          <cell r="D549">
            <v>1.66439</v>
          </cell>
          <cell r="F549">
            <v>1.66439</v>
          </cell>
          <cell r="G549">
            <v>0</v>
          </cell>
          <cell r="I549">
            <v>0.4</v>
          </cell>
          <cell r="AH549">
            <v>1.66439</v>
          </cell>
          <cell r="AI549">
            <v>0</v>
          </cell>
          <cell r="AK549">
            <v>0.4</v>
          </cell>
          <cell r="AO549">
            <v>0</v>
          </cell>
          <cell r="AP549">
            <v>0</v>
          </cell>
          <cell r="AR549">
            <v>0</v>
          </cell>
          <cell r="AV549">
            <v>0</v>
          </cell>
          <cell r="AW549">
            <v>0</v>
          </cell>
          <cell r="AY549">
            <v>0</v>
          </cell>
        </row>
        <row r="550">
          <cell r="C550" t="str">
            <v>G_2163/15</v>
          </cell>
          <cell r="D550">
            <v>4.39656</v>
          </cell>
          <cell r="F550">
            <v>0</v>
          </cell>
          <cell r="G550">
            <v>0</v>
          </cell>
          <cell r="I550">
            <v>0</v>
          </cell>
          <cell r="AH550">
            <v>0</v>
          </cell>
          <cell r="AI550">
            <v>0</v>
          </cell>
          <cell r="AK550">
            <v>0</v>
          </cell>
          <cell r="AO550">
            <v>0</v>
          </cell>
          <cell r="AP550">
            <v>0</v>
          </cell>
          <cell r="AR550">
            <v>0</v>
          </cell>
          <cell r="AV550">
            <v>0</v>
          </cell>
          <cell r="AW550">
            <v>0</v>
          </cell>
          <cell r="AY550">
            <v>0</v>
          </cell>
        </row>
        <row r="551">
          <cell r="C551" t="str">
            <v>I_2165/15</v>
          </cell>
          <cell r="D551">
            <v>31.53171</v>
          </cell>
          <cell r="F551">
            <v>31.53171</v>
          </cell>
          <cell r="G551">
            <v>0</v>
          </cell>
          <cell r="I551">
            <v>0.2</v>
          </cell>
          <cell r="AH551">
            <v>31.53171</v>
          </cell>
          <cell r="AI551">
            <v>0</v>
          </cell>
          <cell r="AK551">
            <v>0.2</v>
          </cell>
          <cell r="AO551">
            <v>0</v>
          </cell>
          <cell r="AP551">
            <v>0</v>
          </cell>
          <cell r="AR551">
            <v>0</v>
          </cell>
          <cell r="AV551">
            <v>0</v>
          </cell>
          <cell r="AW551">
            <v>0</v>
          </cell>
          <cell r="AY551">
            <v>0</v>
          </cell>
        </row>
        <row r="552">
          <cell r="C552" t="str">
            <v>G_2174/15</v>
          </cell>
          <cell r="D552">
            <v>3.51356</v>
          </cell>
          <cell r="F552">
            <v>3.51356</v>
          </cell>
          <cell r="G552">
            <v>0.16</v>
          </cell>
          <cell r="I552">
            <v>0.4</v>
          </cell>
          <cell r="AH552">
            <v>3.51356</v>
          </cell>
          <cell r="AI552">
            <v>0.16</v>
          </cell>
          <cell r="AK552">
            <v>0.4</v>
          </cell>
          <cell r="AO552">
            <v>0</v>
          </cell>
          <cell r="AP552">
            <v>0</v>
          </cell>
          <cell r="AR552">
            <v>0</v>
          </cell>
          <cell r="AV552">
            <v>0</v>
          </cell>
          <cell r="AW552">
            <v>0</v>
          </cell>
          <cell r="AY552">
            <v>0</v>
          </cell>
        </row>
        <row r="553">
          <cell r="C553" t="str">
            <v>J_5771/19</v>
          </cell>
          <cell r="D553">
            <v>56.1995</v>
          </cell>
          <cell r="F553">
            <v>0</v>
          </cell>
          <cell r="G553">
            <v>0</v>
          </cell>
          <cell r="I553">
            <v>0</v>
          </cell>
          <cell r="AH553">
            <v>0</v>
          </cell>
          <cell r="AI553">
            <v>0</v>
          </cell>
          <cell r="AK553">
            <v>0</v>
          </cell>
          <cell r="AO553">
            <v>0</v>
          </cell>
          <cell r="AP553">
            <v>0</v>
          </cell>
          <cell r="AR553">
            <v>0</v>
          </cell>
          <cell r="AV553">
            <v>0</v>
          </cell>
          <cell r="AW553">
            <v>0</v>
          </cell>
          <cell r="AY553">
            <v>0</v>
          </cell>
        </row>
        <row r="554">
          <cell r="C554" t="str">
            <v>J_6044/19</v>
          </cell>
          <cell r="D554">
            <v>3.0090500000000002</v>
          </cell>
          <cell r="F554">
            <v>3.0090500000000002</v>
          </cell>
          <cell r="G554">
            <v>0.4</v>
          </cell>
          <cell r="I554">
            <v>0.15</v>
          </cell>
          <cell r="AH554">
            <v>3.0090500000000002</v>
          </cell>
          <cell r="AI554">
            <v>0.4</v>
          </cell>
          <cell r="AK554">
            <v>0.15</v>
          </cell>
          <cell r="AO554">
            <v>0</v>
          </cell>
          <cell r="AP554">
            <v>0</v>
          </cell>
          <cell r="AR554">
            <v>0</v>
          </cell>
          <cell r="AV554">
            <v>0</v>
          </cell>
          <cell r="AW554">
            <v>0</v>
          </cell>
          <cell r="AY554">
            <v>0</v>
          </cell>
        </row>
        <row r="555">
          <cell r="C555" t="str">
            <v>J_5678/19</v>
          </cell>
          <cell r="D555">
            <v>1.1961400000000002</v>
          </cell>
          <cell r="F555">
            <v>1.1961400000000002</v>
          </cell>
          <cell r="G555">
            <v>0.25</v>
          </cell>
          <cell r="I555">
            <v>0.04</v>
          </cell>
          <cell r="AH555">
            <v>1.1961400000000002</v>
          </cell>
          <cell r="AI555">
            <v>0.25</v>
          </cell>
          <cell r="AK555">
            <v>0.04</v>
          </cell>
          <cell r="AO555">
            <v>0</v>
          </cell>
          <cell r="AP555">
            <v>0</v>
          </cell>
          <cell r="AR555">
            <v>0</v>
          </cell>
          <cell r="AV555">
            <v>0</v>
          </cell>
          <cell r="AW555">
            <v>0</v>
          </cell>
          <cell r="AY555">
            <v>0</v>
          </cell>
        </row>
        <row r="556">
          <cell r="C556" t="str">
            <v>J_6093/19</v>
          </cell>
          <cell r="D556">
            <v>4.2086000000000006</v>
          </cell>
          <cell r="F556">
            <v>0</v>
          </cell>
          <cell r="G556">
            <v>0</v>
          </cell>
          <cell r="I556">
            <v>0</v>
          </cell>
          <cell r="AH556">
            <v>0</v>
          </cell>
          <cell r="AI556">
            <v>0</v>
          </cell>
          <cell r="AK556">
            <v>0</v>
          </cell>
          <cell r="AO556">
            <v>0</v>
          </cell>
          <cell r="AP556">
            <v>0</v>
          </cell>
          <cell r="AR556">
            <v>0</v>
          </cell>
          <cell r="AV556">
            <v>0</v>
          </cell>
          <cell r="AW556">
            <v>0</v>
          </cell>
          <cell r="AY556">
            <v>0</v>
          </cell>
        </row>
        <row r="557">
          <cell r="D557">
            <v>174.21248999999997</v>
          </cell>
          <cell r="E557">
            <v>0</v>
          </cell>
          <cell r="F557">
            <v>72.26033000000001</v>
          </cell>
          <cell r="G557">
            <v>2.06</v>
          </cell>
          <cell r="H557">
            <v>0</v>
          </cell>
          <cell r="I557">
            <v>4.32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72.26033000000001</v>
          </cell>
          <cell r="AI557">
            <v>2.06</v>
          </cell>
          <cell r="AJ557">
            <v>0</v>
          </cell>
          <cell r="AK557">
            <v>4.32</v>
          </cell>
          <cell r="AL557">
            <v>0</v>
          </cell>
          <cell r="AM557">
            <v>0</v>
          </cell>
          <cell r="AN557">
            <v>0</v>
          </cell>
          <cell r="AO557">
            <v>3.30774948</v>
          </cell>
          <cell r="AP557">
            <v>0.4</v>
          </cell>
          <cell r="AQ557">
            <v>0</v>
          </cell>
          <cell r="AR557">
            <v>0.33</v>
          </cell>
          <cell r="AS557">
            <v>0</v>
          </cell>
          <cell r="AT557">
            <v>0</v>
          </cell>
          <cell r="AU557">
            <v>0</v>
          </cell>
          <cell r="AV557">
            <v>3.30774948</v>
          </cell>
          <cell r="AW557">
            <v>0.4</v>
          </cell>
          <cell r="AX557">
            <v>0</v>
          </cell>
          <cell r="AY557">
            <v>0.33</v>
          </cell>
          <cell r="AZ557">
            <v>0</v>
          </cell>
        </row>
        <row r="558">
          <cell r="C558" t="str">
            <v>I_2251/15</v>
          </cell>
          <cell r="D558">
            <v>1.8795999999999999</v>
          </cell>
          <cell r="F558">
            <v>1.8796000000000002</v>
          </cell>
          <cell r="G558">
            <v>0</v>
          </cell>
          <cell r="I558">
            <v>0.3</v>
          </cell>
          <cell r="AH558">
            <v>1.8796000000000002</v>
          </cell>
          <cell r="AI558">
            <v>0</v>
          </cell>
          <cell r="AK558">
            <v>0.3</v>
          </cell>
          <cell r="AO558">
            <v>0</v>
          </cell>
          <cell r="AP558">
            <v>0</v>
          </cell>
          <cell r="AR558">
            <v>0</v>
          </cell>
          <cell r="AV558">
            <v>0</v>
          </cell>
          <cell r="AW558">
            <v>0</v>
          </cell>
          <cell r="AY558">
            <v>0</v>
          </cell>
        </row>
        <row r="559">
          <cell r="C559" t="str">
            <v>I_4723/18</v>
          </cell>
          <cell r="D559">
            <v>28.688419999999997</v>
          </cell>
          <cell r="F559">
            <v>28.688420000000004</v>
          </cell>
          <cell r="G559">
            <v>0</v>
          </cell>
          <cell r="I559">
            <v>0</v>
          </cell>
          <cell r="AH559">
            <v>28.688420000000004</v>
          </cell>
          <cell r="AI559">
            <v>0</v>
          </cell>
          <cell r="AK559">
            <v>0</v>
          </cell>
          <cell r="AO559">
            <v>0</v>
          </cell>
          <cell r="AP559">
            <v>0</v>
          </cell>
          <cell r="AR559">
            <v>0</v>
          </cell>
          <cell r="AV559">
            <v>0</v>
          </cell>
          <cell r="AW559">
            <v>0</v>
          </cell>
          <cell r="AY559">
            <v>0</v>
          </cell>
        </row>
        <row r="560">
          <cell r="C560" t="str">
            <v>H_3365/16</v>
          </cell>
          <cell r="D560">
            <v>19.30585</v>
          </cell>
          <cell r="F560">
            <v>0</v>
          </cell>
          <cell r="G560">
            <v>0</v>
          </cell>
          <cell r="I560">
            <v>0</v>
          </cell>
          <cell r="AH560">
            <v>0</v>
          </cell>
          <cell r="AI560">
            <v>0</v>
          </cell>
          <cell r="AK560">
            <v>0</v>
          </cell>
          <cell r="AO560">
            <v>0</v>
          </cell>
          <cell r="AP560">
            <v>0</v>
          </cell>
          <cell r="AR560">
            <v>0</v>
          </cell>
          <cell r="AV560">
            <v>0</v>
          </cell>
          <cell r="AW560">
            <v>0</v>
          </cell>
          <cell r="AY560">
            <v>0</v>
          </cell>
        </row>
        <row r="561">
          <cell r="C561" t="str">
            <v>G_2253/15</v>
          </cell>
          <cell r="D561">
            <v>8.8407700000000009</v>
          </cell>
          <cell r="F561">
            <v>0</v>
          </cell>
          <cell r="G561">
            <v>0</v>
          </cell>
          <cell r="I561">
            <v>0</v>
          </cell>
          <cell r="AH561">
            <v>0</v>
          </cell>
          <cell r="AI561">
            <v>0</v>
          </cell>
          <cell r="AK561">
            <v>0</v>
          </cell>
          <cell r="AO561">
            <v>0</v>
          </cell>
          <cell r="AP561">
            <v>0</v>
          </cell>
          <cell r="AR561">
            <v>0</v>
          </cell>
          <cell r="AV561">
            <v>0</v>
          </cell>
          <cell r="AW561">
            <v>0</v>
          </cell>
          <cell r="AY561">
            <v>0</v>
          </cell>
        </row>
        <row r="562">
          <cell r="C562" t="str">
            <v>G_2254/15</v>
          </cell>
          <cell r="D562">
            <v>2.3263000000000003</v>
          </cell>
          <cell r="F562">
            <v>2.3263000000000003</v>
          </cell>
          <cell r="G562">
            <v>0</v>
          </cell>
          <cell r="I562">
            <v>0.05</v>
          </cell>
          <cell r="AH562">
            <v>2.3263000000000003</v>
          </cell>
          <cell r="AI562">
            <v>0</v>
          </cell>
          <cell r="AK562">
            <v>0.05</v>
          </cell>
          <cell r="AO562">
            <v>0</v>
          </cell>
          <cell r="AP562">
            <v>0</v>
          </cell>
          <cell r="AR562">
            <v>0</v>
          </cell>
          <cell r="AV562">
            <v>0</v>
          </cell>
          <cell r="AW562">
            <v>0</v>
          </cell>
          <cell r="AY562">
            <v>0</v>
          </cell>
        </row>
        <row r="563">
          <cell r="C563" t="str">
            <v>G_2261/15</v>
          </cell>
          <cell r="D563">
            <v>2.2452299999999998</v>
          </cell>
          <cell r="F563">
            <v>2.2452299999999998</v>
          </cell>
          <cell r="G563">
            <v>0.25</v>
          </cell>
          <cell r="I563">
            <v>0.15</v>
          </cell>
          <cell r="AH563">
            <v>2.2452299999999998</v>
          </cell>
          <cell r="AI563">
            <v>0.25</v>
          </cell>
          <cell r="AK563">
            <v>0.15</v>
          </cell>
          <cell r="AO563">
            <v>0</v>
          </cell>
          <cell r="AP563">
            <v>0</v>
          </cell>
          <cell r="AR563">
            <v>0</v>
          </cell>
          <cell r="AV563">
            <v>0</v>
          </cell>
          <cell r="AW563">
            <v>0</v>
          </cell>
          <cell r="AY563">
            <v>0</v>
          </cell>
        </row>
        <row r="564">
          <cell r="C564" t="str">
            <v>G_2262/15</v>
          </cell>
          <cell r="D564">
            <v>2.4488600000000003</v>
          </cell>
          <cell r="F564">
            <v>2.4488600000000003</v>
          </cell>
          <cell r="G564">
            <v>0</v>
          </cell>
          <cell r="I564">
            <v>0.55000000000000004</v>
          </cell>
          <cell r="AH564">
            <v>2.4488600000000003</v>
          </cell>
          <cell r="AI564">
            <v>0</v>
          </cell>
          <cell r="AK564">
            <v>0.55000000000000004</v>
          </cell>
          <cell r="AO564">
            <v>0</v>
          </cell>
          <cell r="AP564">
            <v>0</v>
          </cell>
          <cell r="AR564">
            <v>0</v>
          </cell>
          <cell r="AV564">
            <v>0</v>
          </cell>
          <cell r="AW564">
            <v>0</v>
          </cell>
          <cell r="AY564">
            <v>0</v>
          </cell>
        </row>
        <row r="565">
          <cell r="C565" t="str">
            <v>G_526/12</v>
          </cell>
          <cell r="D565">
            <v>10.905799999999999</v>
          </cell>
          <cell r="F565">
            <v>10.905799999999999</v>
          </cell>
          <cell r="G565">
            <v>0.4</v>
          </cell>
          <cell r="I565">
            <v>0.8</v>
          </cell>
          <cell r="AH565">
            <v>10.905799999999999</v>
          </cell>
          <cell r="AI565">
            <v>0.4</v>
          </cell>
          <cell r="AK565">
            <v>0.8</v>
          </cell>
          <cell r="AO565">
            <v>0</v>
          </cell>
          <cell r="AP565">
            <v>0</v>
          </cell>
          <cell r="AR565">
            <v>0</v>
          </cell>
          <cell r="AV565">
            <v>0</v>
          </cell>
          <cell r="AW565">
            <v>0</v>
          </cell>
          <cell r="AY565">
            <v>0</v>
          </cell>
        </row>
        <row r="566">
          <cell r="C566" t="str">
            <v>J_5754/18</v>
          </cell>
          <cell r="D566">
            <v>3.1870500000000002</v>
          </cell>
          <cell r="F566">
            <v>3.1870500000000002</v>
          </cell>
          <cell r="G566">
            <v>0.4</v>
          </cell>
          <cell r="I566">
            <v>0.4</v>
          </cell>
          <cell r="AH566">
            <v>3.1870500000000002</v>
          </cell>
          <cell r="AI566">
            <v>0.4</v>
          </cell>
          <cell r="AK566">
            <v>0.4</v>
          </cell>
          <cell r="AO566">
            <v>3.30774948</v>
          </cell>
          <cell r="AP566">
            <v>0.4</v>
          </cell>
          <cell r="AR566">
            <v>0.33</v>
          </cell>
          <cell r="AV566">
            <v>3.30774948</v>
          </cell>
          <cell r="AW566">
            <v>0.4</v>
          </cell>
          <cell r="AY566">
            <v>0.33</v>
          </cell>
        </row>
        <row r="567">
          <cell r="C567" t="str">
            <v>G_3141/16</v>
          </cell>
          <cell r="D567">
            <v>1.8239000000000001</v>
          </cell>
          <cell r="F567">
            <v>1.8238999999999999</v>
          </cell>
          <cell r="G567">
            <v>0.25</v>
          </cell>
          <cell r="I567">
            <v>0.06</v>
          </cell>
          <cell r="AH567">
            <v>1.8238999999999999</v>
          </cell>
          <cell r="AI567">
            <v>0.25</v>
          </cell>
          <cell r="AK567">
            <v>0.06</v>
          </cell>
          <cell r="AO567">
            <v>0</v>
          </cell>
          <cell r="AP567">
            <v>0</v>
          </cell>
          <cell r="AR567">
            <v>0</v>
          </cell>
          <cell r="AV567">
            <v>0</v>
          </cell>
          <cell r="AW567">
            <v>0</v>
          </cell>
          <cell r="AY567">
            <v>0</v>
          </cell>
        </row>
        <row r="568">
          <cell r="C568" t="str">
            <v>G_2260/15</v>
          </cell>
          <cell r="D568">
            <v>3.4787600000000003</v>
          </cell>
          <cell r="F568">
            <v>3.4787600000000003</v>
          </cell>
          <cell r="G568">
            <v>0.1</v>
          </cell>
          <cell r="I568">
            <v>0.7</v>
          </cell>
          <cell r="AH568">
            <v>3.4787600000000003</v>
          </cell>
          <cell r="AI568">
            <v>0.1</v>
          </cell>
          <cell r="AK568">
            <v>0.7</v>
          </cell>
          <cell r="AO568">
            <v>0</v>
          </cell>
          <cell r="AP568">
            <v>0</v>
          </cell>
          <cell r="AR568">
            <v>0</v>
          </cell>
          <cell r="AV568">
            <v>0</v>
          </cell>
          <cell r="AW568">
            <v>0</v>
          </cell>
          <cell r="AY568">
            <v>0</v>
          </cell>
        </row>
        <row r="569">
          <cell r="C569" t="str">
            <v>I_4640/18</v>
          </cell>
          <cell r="D569">
            <v>49.007709999999996</v>
          </cell>
          <cell r="F569">
            <v>0</v>
          </cell>
          <cell r="G569">
            <v>0</v>
          </cell>
          <cell r="I569">
            <v>0</v>
          </cell>
          <cell r="AH569">
            <v>0</v>
          </cell>
          <cell r="AI569">
            <v>0</v>
          </cell>
          <cell r="AK569">
            <v>0</v>
          </cell>
          <cell r="AO569">
            <v>0</v>
          </cell>
          <cell r="AP569">
            <v>0</v>
          </cell>
          <cell r="AR569">
            <v>0</v>
          </cell>
          <cell r="AV569">
            <v>0</v>
          </cell>
          <cell r="AW569">
            <v>0</v>
          </cell>
          <cell r="AY569">
            <v>0</v>
          </cell>
        </row>
        <row r="570">
          <cell r="C570" t="str">
            <v>J_5847/19</v>
          </cell>
          <cell r="D570">
            <v>5.7064700000000004</v>
          </cell>
          <cell r="F570">
            <v>5.7064700000000004</v>
          </cell>
          <cell r="G570">
            <v>0</v>
          </cell>
          <cell r="I570">
            <v>0.12</v>
          </cell>
          <cell r="AH570">
            <v>5.7064700000000004</v>
          </cell>
          <cell r="AI570">
            <v>0</v>
          </cell>
          <cell r="AK570">
            <v>0.12</v>
          </cell>
          <cell r="AO570">
            <v>0</v>
          </cell>
          <cell r="AP570">
            <v>0</v>
          </cell>
          <cell r="AR570">
            <v>0</v>
          </cell>
          <cell r="AV570">
            <v>0</v>
          </cell>
          <cell r="AW570">
            <v>0</v>
          </cell>
          <cell r="AY570">
            <v>0</v>
          </cell>
        </row>
        <row r="571">
          <cell r="C571" t="str">
            <v>J_5978/19</v>
          </cell>
          <cell r="D571">
            <v>6.4042200000000005</v>
          </cell>
          <cell r="F571">
            <v>6.4042200000000005</v>
          </cell>
          <cell r="G571">
            <v>0.16</v>
          </cell>
          <cell r="I571">
            <v>0.99</v>
          </cell>
          <cell r="AH571">
            <v>6.4042200000000005</v>
          </cell>
          <cell r="AI571">
            <v>0.16</v>
          </cell>
          <cell r="AK571">
            <v>0.99</v>
          </cell>
          <cell r="AO571">
            <v>0</v>
          </cell>
          <cell r="AP571">
            <v>0</v>
          </cell>
          <cell r="AR571">
            <v>0</v>
          </cell>
          <cell r="AV571">
            <v>0</v>
          </cell>
          <cell r="AW571">
            <v>0</v>
          </cell>
          <cell r="AY571">
            <v>0</v>
          </cell>
        </row>
        <row r="572">
          <cell r="C572" t="str">
            <v>J_5985/19</v>
          </cell>
          <cell r="D572">
            <v>4.16045</v>
          </cell>
          <cell r="F572">
            <v>0</v>
          </cell>
          <cell r="G572">
            <v>0</v>
          </cell>
          <cell r="I572">
            <v>0</v>
          </cell>
          <cell r="AH572">
            <v>0</v>
          </cell>
          <cell r="AI572">
            <v>0</v>
          </cell>
          <cell r="AK572">
            <v>0</v>
          </cell>
          <cell r="AO572">
            <v>0</v>
          </cell>
          <cell r="AP572">
            <v>0</v>
          </cell>
          <cell r="AR572">
            <v>0</v>
          </cell>
          <cell r="AV572">
            <v>0</v>
          </cell>
          <cell r="AW572">
            <v>0</v>
          </cell>
          <cell r="AY572">
            <v>0</v>
          </cell>
        </row>
        <row r="573">
          <cell r="C573" t="str">
            <v>J_5986/19</v>
          </cell>
          <cell r="D573">
            <v>5.0269300000000001</v>
          </cell>
          <cell r="F573">
            <v>0</v>
          </cell>
          <cell r="G573">
            <v>0</v>
          </cell>
          <cell r="I573">
            <v>0</v>
          </cell>
          <cell r="AH573">
            <v>0</v>
          </cell>
          <cell r="AI573">
            <v>0</v>
          </cell>
          <cell r="AK573">
            <v>0</v>
          </cell>
          <cell r="AO573">
            <v>0</v>
          </cell>
          <cell r="AP573">
            <v>0</v>
          </cell>
          <cell r="AR573">
            <v>0</v>
          </cell>
          <cell r="AV573">
            <v>0</v>
          </cell>
          <cell r="AW573">
            <v>0</v>
          </cell>
          <cell r="AY573">
            <v>0</v>
          </cell>
        </row>
        <row r="574">
          <cell r="C574" t="str">
            <v>J_5982/19</v>
          </cell>
          <cell r="D574">
            <v>4.7149599999999996</v>
          </cell>
          <cell r="F574">
            <v>0</v>
          </cell>
          <cell r="G574">
            <v>0</v>
          </cell>
          <cell r="I574">
            <v>0</v>
          </cell>
          <cell r="AH574">
            <v>0</v>
          </cell>
          <cell r="AI574">
            <v>0</v>
          </cell>
          <cell r="AK574">
            <v>0</v>
          </cell>
          <cell r="AO574">
            <v>0</v>
          </cell>
          <cell r="AP574">
            <v>0</v>
          </cell>
          <cell r="AR574">
            <v>0</v>
          </cell>
          <cell r="AV574">
            <v>0</v>
          </cell>
          <cell r="AW574">
            <v>0</v>
          </cell>
          <cell r="AY574">
            <v>0</v>
          </cell>
        </row>
        <row r="575">
          <cell r="C575" t="str">
            <v>J_5672/19</v>
          </cell>
          <cell r="D575">
            <v>3.8138800000000002</v>
          </cell>
          <cell r="F575">
            <v>0</v>
          </cell>
          <cell r="G575">
            <v>0</v>
          </cell>
          <cell r="I575">
            <v>0</v>
          </cell>
          <cell r="AH575">
            <v>0</v>
          </cell>
          <cell r="AI575">
            <v>0</v>
          </cell>
          <cell r="AK575">
            <v>0</v>
          </cell>
          <cell r="AO575">
            <v>0</v>
          </cell>
          <cell r="AP575">
            <v>0</v>
          </cell>
          <cell r="AR575">
            <v>0</v>
          </cell>
          <cell r="AV575">
            <v>0</v>
          </cell>
          <cell r="AW575">
            <v>0</v>
          </cell>
          <cell r="AY575">
            <v>0</v>
          </cell>
        </row>
        <row r="576">
          <cell r="C576" t="str">
            <v>J_6083/19</v>
          </cell>
          <cell r="D576">
            <v>1.2056600000000002</v>
          </cell>
          <cell r="F576">
            <v>1.2056600000000002</v>
          </cell>
          <cell r="G576">
            <v>0.25</v>
          </cell>
          <cell r="I576">
            <v>0.05</v>
          </cell>
          <cell r="AH576">
            <v>1.2056600000000002</v>
          </cell>
          <cell r="AI576">
            <v>0.25</v>
          </cell>
          <cell r="AK576">
            <v>0.05</v>
          </cell>
          <cell r="AO576">
            <v>0</v>
          </cell>
          <cell r="AP576">
            <v>0</v>
          </cell>
          <cell r="AR576">
            <v>0</v>
          </cell>
          <cell r="AV576">
            <v>0</v>
          </cell>
          <cell r="AW576">
            <v>0</v>
          </cell>
          <cell r="AY576">
            <v>0</v>
          </cell>
        </row>
        <row r="577">
          <cell r="C577" t="str">
            <v>J_6106/19</v>
          </cell>
          <cell r="D577">
            <v>1.9600599999999999</v>
          </cell>
          <cell r="F577">
            <v>1.9600599999999999</v>
          </cell>
          <cell r="G577">
            <v>0.25</v>
          </cell>
          <cell r="I577">
            <v>0.15</v>
          </cell>
          <cell r="AH577">
            <v>1.9600599999999999</v>
          </cell>
          <cell r="AI577">
            <v>0.25</v>
          </cell>
          <cell r="AK577">
            <v>0.15</v>
          </cell>
          <cell r="AO577">
            <v>0</v>
          </cell>
          <cell r="AP577">
            <v>0</v>
          </cell>
          <cell r="AR577">
            <v>0</v>
          </cell>
          <cell r="AV577">
            <v>0</v>
          </cell>
          <cell r="AW577">
            <v>0</v>
          </cell>
          <cell r="AY577">
            <v>0</v>
          </cell>
        </row>
        <row r="578">
          <cell r="C578" t="str">
            <v>J_6160/19</v>
          </cell>
          <cell r="D578">
            <v>7.0816099999999995</v>
          </cell>
          <cell r="F578">
            <v>0</v>
          </cell>
          <cell r="G578">
            <v>0</v>
          </cell>
          <cell r="I578">
            <v>0</v>
          </cell>
          <cell r="AH578">
            <v>0</v>
          </cell>
          <cell r="AI578">
            <v>0</v>
          </cell>
          <cell r="AK578">
            <v>0</v>
          </cell>
          <cell r="AO578">
            <v>0</v>
          </cell>
          <cell r="AP578">
            <v>0</v>
          </cell>
          <cell r="AR578">
            <v>0</v>
          </cell>
          <cell r="AV578">
            <v>0</v>
          </cell>
          <cell r="AW578">
            <v>0</v>
          </cell>
          <cell r="AY578">
            <v>0</v>
          </cell>
        </row>
        <row r="579">
          <cell r="D579">
            <v>0.23182</v>
          </cell>
          <cell r="E579">
            <v>0</v>
          </cell>
          <cell r="F579">
            <v>0.23182</v>
          </cell>
          <cell r="G579">
            <v>0</v>
          </cell>
          <cell r="H579">
            <v>0</v>
          </cell>
          <cell r="I579">
            <v>3.5000000000000003E-2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0.23182</v>
          </cell>
          <cell r="AI579">
            <v>0</v>
          </cell>
          <cell r="AJ579">
            <v>0</v>
          </cell>
          <cell r="AK579">
            <v>3.5000000000000003E-2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</row>
        <row r="580">
          <cell r="C580" t="str">
            <v>G_1726/15</v>
          </cell>
          <cell r="D580">
            <v>0.23182</v>
          </cell>
          <cell r="F580">
            <v>0.23182</v>
          </cell>
          <cell r="G580">
            <v>0</v>
          </cell>
          <cell r="I580">
            <v>3.5000000000000003E-2</v>
          </cell>
          <cell r="AH580">
            <v>0.23182</v>
          </cell>
          <cell r="AI580">
            <v>0</v>
          </cell>
          <cell r="AK580">
            <v>3.5000000000000003E-2</v>
          </cell>
          <cell r="AO580">
            <v>0</v>
          </cell>
          <cell r="AP580">
            <v>0</v>
          </cell>
          <cell r="AR580">
            <v>0</v>
          </cell>
          <cell r="AV580">
            <v>0</v>
          </cell>
          <cell r="AW580">
            <v>0</v>
          </cell>
          <cell r="AY580">
            <v>0</v>
          </cell>
        </row>
        <row r="581">
          <cell r="D581">
            <v>39.627849999999995</v>
          </cell>
          <cell r="E581">
            <v>0</v>
          </cell>
          <cell r="F581">
            <v>31.934090000000001</v>
          </cell>
          <cell r="G581">
            <v>4.67</v>
          </cell>
          <cell r="H581">
            <v>0</v>
          </cell>
          <cell r="I581">
            <v>1.7000000000000002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31.934090000000001</v>
          </cell>
          <cell r="AI581">
            <v>4.67</v>
          </cell>
          <cell r="AJ581">
            <v>0</v>
          </cell>
          <cell r="AK581">
            <v>1.7000000000000002</v>
          </cell>
          <cell r="AL581">
            <v>0</v>
          </cell>
          <cell r="AM581">
            <v>0</v>
          </cell>
          <cell r="AN581">
            <v>0</v>
          </cell>
          <cell r="AO581">
            <v>2.3898564500000004</v>
          </cell>
          <cell r="AP581">
            <v>0.63</v>
          </cell>
          <cell r="AQ581">
            <v>0</v>
          </cell>
          <cell r="AR581">
            <v>0.31</v>
          </cell>
          <cell r="AS581">
            <v>0</v>
          </cell>
          <cell r="AT581">
            <v>0</v>
          </cell>
          <cell r="AU581">
            <v>0</v>
          </cell>
          <cell r="AV581">
            <v>2.3898564500000004</v>
          </cell>
          <cell r="AW581">
            <v>0.63</v>
          </cell>
          <cell r="AX581">
            <v>0</v>
          </cell>
          <cell r="AY581">
            <v>0.31</v>
          </cell>
          <cell r="AZ581">
            <v>0</v>
          </cell>
        </row>
        <row r="582">
          <cell r="C582" t="str">
            <v>G_3190/16</v>
          </cell>
          <cell r="D582">
            <v>1.7837499999999999</v>
          </cell>
          <cell r="F582">
            <v>1.7837499999999999</v>
          </cell>
          <cell r="G582">
            <v>0</v>
          </cell>
          <cell r="I582">
            <v>0.02</v>
          </cell>
          <cell r="AH582">
            <v>1.7837499999999999</v>
          </cell>
          <cell r="AI582">
            <v>0</v>
          </cell>
          <cell r="AK582">
            <v>0.02</v>
          </cell>
          <cell r="AO582">
            <v>0</v>
          </cell>
          <cell r="AP582">
            <v>0</v>
          </cell>
          <cell r="AR582">
            <v>0</v>
          </cell>
          <cell r="AV582">
            <v>0</v>
          </cell>
          <cell r="AW582">
            <v>0</v>
          </cell>
          <cell r="AY582">
            <v>0</v>
          </cell>
        </row>
        <row r="583">
          <cell r="C583" t="str">
            <v>I_4641/18</v>
          </cell>
          <cell r="D583">
            <v>7.8826999999999998</v>
          </cell>
          <cell r="F583">
            <v>7.8826999999999998</v>
          </cell>
          <cell r="G583">
            <v>0</v>
          </cell>
          <cell r="I583">
            <v>0</v>
          </cell>
          <cell r="AH583">
            <v>7.8826999999999998</v>
          </cell>
          <cell r="AI583">
            <v>0</v>
          </cell>
          <cell r="AK583">
            <v>0</v>
          </cell>
          <cell r="AO583">
            <v>0</v>
          </cell>
          <cell r="AP583">
            <v>0</v>
          </cell>
          <cell r="AR583">
            <v>0</v>
          </cell>
          <cell r="AV583">
            <v>0</v>
          </cell>
          <cell r="AW583">
            <v>0</v>
          </cell>
          <cell r="AY583">
            <v>0</v>
          </cell>
        </row>
        <row r="584">
          <cell r="C584" t="str">
            <v>I_4739/18</v>
          </cell>
          <cell r="D584">
            <v>8.0714100000000002</v>
          </cell>
          <cell r="F584">
            <v>8.0714100000000002</v>
          </cell>
          <cell r="G584">
            <v>2</v>
          </cell>
          <cell r="I584">
            <v>0.5</v>
          </cell>
          <cell r="AH584">
            <v>8.0714100000000002</v>
          </cell>
          <cell r="AI584">
            <v>2</v>
          </cell>
          <cell r="AK584">
            <v>0.5</v>
          </cell>
          <cell r="AO584">
            <v>0</v>
          </cell>
          <cell r="AP584">
            <v>0</v>
          </cell>
          <cell r="AR584">
            <v>0</v>
          </cell>
          <cell r="AV584">
            <v>0</v>
          </cell>
          <cell r="AW584">
            <v>0</v>
          </cell>
          <cell r="AY584">
            <v>0</v>
          </cell>
        </row>
        <row r="585">
          <cell r="C585" t="str">
            <v>I_4465/17</v>
          </cell>
          <cell r="D585">
            <v>4.4173</v>
          </cell>
          <cell r="F585">
            <v>4.4173000000000009</v>
          </cell>
          <cell r="G585">
            <v>1</v>
          </cell>
          <cell r="I585">
            <v>0.4</v>
          </cell>
          <cell r="AH585">
            <v>4.4173000000000009</v>
          </cell>
          <cell r="AI585">
            <v>1</v>
          </cell>
          <cell r="AK585">
            <v>0.4</v>
          </cell>
          <cell r="AO585">
            <v>0</v>
          </cell>
          <cell r="AP585">
            <v>0</v>
          </cell>
          <cell r="AR585">
            <v>0</v>
          </cell>
          <cell r="AV585">
            <v>0</v>
          </cell>
          <cell r="AW585">
            <v>0</v>
          </cell>
          <cell r="AY585">
            <v>0</v>
          </cell>
        </row>
        <row r="586">
          <cell r="C586" t="str">
            <v>J_5832/19</v>
          </cell>
          <cell r="D586">
            <v>3.9839600000000002</v>
          </cell>
          <cell r="F586">
            <v>3.9839599999999997</v>
          </cell>
          <cell r="G586">
            <v>0.63</v>
          </cell>
          <cell r="I586">
            <v>0.5</v>
          </cell>
          <cell r="AH586">
            <v>3.9839599999999997</v>
          </cell>
          <cell r="AI586">
            <v>0.63</v>
          </cell>
          <cell r="AK586">
            <v>0.5</v>
          </cell>
          <cell r="AO586">
            <v>0</v>
          </cell>
          <cell r="AP586">
            <v>0</v>
          </cell>
          <cell r="AR586">
            <v>0</v>
          </cell>
          <cell r="AV586">
            <v>0</v>
          </cell>
          <cell r="AW586">
            <v>0</v>
          </cell>
          <cell r="AY586">
            <v>0</v>
          </cell>
        </row>
        <row r="587">
          <cell r="C587" t="str">
            <v>G_1727/15</v>
          </cell>
          <cell r="D587">
            <v>0.33875</v>
          </cell>
          <cell r="F587">
            <v>0.33875</v>
          </cell>
          <cell r="G587">
            <v>0</v>
          </cell>
          <cell r="I587">
            <v>0.06</v>
          </cell>
          <cell r="AH587">
            <v>0.33875</v>
          </cell>
          <cell r="AI587">
            <v>0</v>
          </cell>
          <cell r="AK587">
            <v>0.06</v>
          </cell>
          <cell r="AO587">
            <v>0</v>
          </cell>
          <cell r="AP587">
            <v>0</v>
          </cell>
          <cell r="AR587">
            <v>0</v>
          </cell>
          <cell r="AV587">
            <v>0</v>
          </cell>
          <cell r="AW587">
            <v>0</v>
          </cell>
          <cell r="AY587">
            <v>0</v>
          </cell>
        </row>
        <row r="588">
          <cell r="C588" t="str">
            <v>J_5855/19</v>
          </cell>
          <cell r="D588">
            <v>2.7538200000000002</v>
          </cell>
          <cell r="F588">
            <v>2.7538200000000002</v>
          </cell>
          <cell r="G588">
            <v>0.63</v>
          </cell>
          <cell r="I588">
            <v>0.12</v>
          </cell>
          <cell r="AH588">
            <v>2.7538200000000002</v>
          </cell>
          <cell r="AI588">
            <v>0.63</v>
          </cell>
          <cell r="AK588">
            <v>0.12</v>
          </cell>
          <cell r="AO588">
            <v>0</v>
          </cell>
          <cell r="AP588">
            <v>0</v>
          </cell>
          <cell r="AR588">
            <v>0</v>
          </cell>
          <cell r="AV588">
            <v>0</v>
          </cell>
          <cell r="AW588">
            <v>0</v>
          </cell>
          <cell r="AY588">
            <v>0</v>
          </cell>
        </row>
        <row r="589">
          <cell r="C589" t="str">
            <v>J_5963/19</v>
          </cell>
          <cell r="D589">
            <v>1.1511</v>
          </cell>
          <cell r="F589">
            <v>1.1511</v>
          </cell>
          <cell r="G589">
            <v>0.25</v>
          </cell>
          <cell r="I589">
            <v>0.04</v>
          </cell>
          <cell r="AH589">
            <v>1.1511</v>
          </cell>
          <cell r="AI589">
            <v>0.25</v>
          </cell>
          <cell r="AK589">
            <v>0.04</v>
          </cell>
          <cell r="AO589">
            <v>0</v>
          </cell>
          <cell r="AP589">
            <v>0</v>
          </cell>
          <cell r="AR589">
            <v>0</v>
          </cell>
          <cell r="AV589">
            <v>0</v>
          </cell>
          <cell r="AW589">
            <v>0</v>
          </cell>
          <cell r="AY589">
            <v>0</v>
          </cell>
        </row>
        <row r="590">
          <cell r="C590" t="str">
            <v>J_6103/19</v>
          </cell>
          <cell r="D590">
            <v>5.38551</v>
          </cell>
          <cell r="F590">
            <v>0</v>
          </cell>
          <cell r="G590">
            <v>0</v>
          </cell>
          <cell r="I590">
            <v>0</v>
          </cell>
          <cell r="AH590">
            <v>0</v>
          </cell>
          <cell r="AI590">
            <v>0</v>
          </cell>
          <cell r="AK590">
            <v>0</v>
          </cell>
          <cell r="AO590">
            <v>2.3898564500000004</v>
          </cell>
          <cell r="AP590">
            <v>0.63</v>
          </cell>
          <cell r="AR590">
            <v>0.31</v>
          </cell>
          <cell r="AV590">
            <v>2.3898564500000004</v>
          </cell>
          <cell r="AW590">
            <v>0.63</v>
          </cell>
          <cell r="AY590">
            <v>0.31</v>
          </cell>
        </row>
        <row r="591">
          <cell r="C591" t="str">
            <v>J_6173/19</v>
          </cell>
          <cell r="D591">
            <v>1.5512999999999999</v>
          </cell>
          <cell r="F591">
            <v>1.5512999999999999</v>
          </cell>
          <cell r="G591">
            <v>0.16</v>
          </cell>
          <cell r="I591">
            <v>0.06</v>
          </cell>
          <cell r="AH591">
            <v>1.5512999999999999</v>
          </cell>
          <cell r="AI591">
            <v>0.16</v>
          </cell>
          <cell r="AK591">
            <v>0.06</v>
          </cell>
          <cell r="AO591">
            <v>0</v>
          </cell>
          <cell r="AP591">
            <v>0</v>
          </cell>
          <cell r="AR591">
            <v>0</v>
          </cell>
          <cell r="AV591">
            <v>0</v>
          </cell>
          <cell r="AW591">
            <v>0</v>
          </cell>
          <cell r="AY591">
            <v>0</v>
          </cell>
        </row>
        <row r="592">
          <cell r="C592" t="str">
            <v>J_№6169/19</v>
          </cell>
          <cell r="D592">
            <v>2.3082500000000001</v>
          </cell>
          <cell r="F592">
            <v>0</v>
          </cell>
          <cell r="G592">
            <v>0</v>
          </cell>
          <cell r="I592">
            <v>0</v>
          </cell>
          <cell r="AH592">
            <v>0</v>
          </cell>
          <cell r="AI592">
            <v>0</v>
          </cell>
          <cell r="AK592">
            <v>0</v>
          </cell>
          <cell r="AO592">
            <v>0</v>
          </cell>
          <cell r="AP592">
            <v>0</v>
          </cell>
          <cell r="AR592">
            <v>0</v>
          </cell>
          <cell r="AV592">
            <v>0</v>
          </cell>
          <cell r="AW592">
            <v>0</v>
          </cell>
          <cell r="AY592">
            <v>0</v>
          </cell>
        </row>
        <row r="593">
          <cell r="D593">
            <v>13.015350000000002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U593">
            <v>0</v>
          </cell>
          <cell r="AV593">
            <v>0</v>
          </cell>
          <cell r="AW593">
            <v>0</v>
          </cell>
          <cell r="AX593">
            <v>0</v>
          </cell>
          <cell r="AY593">
            <v>0</v>
          </cell>
          <cell r="AZ593">
            <v>0</v>
          </cell>
        </row>
        <row r="594">
          <cell r="C594" t="str">
            <v>J_5997/19</v>
          </cell>
          <cell r="D594">
            <v>2.0621900000000002</v>
          </cell>
          <cell r="F594">
            <v>0</v>
          </cell>
          <cell r="G594">
            <v>0</v>
          </cell>
          <cell r="I594">
            <v>0</v>
          </cell>
          <cell r="AH594">
            <v>0</v>
          </cell>
          <cell r="AI594">
            <v>0</v>
          </cell>
          <cell r="AK594">
            <v>0</v>
          </cell>
          <cell r="AO594">
            <v>0</v>
          </cell>
          <cell r="AP594">
            <v>0</v>
          </cell>
          <cell r="AR594">
            <v>0</v>
          </cell>
          <cell r="AV594">
            <v>0</v>
          </cell>
          <cell r="AW594">
            <v>0</v>
          </cell>
          <cell r="AY594">
            <v>0</v>
          </cell>
        </row>
        <row r="595">
          <cell r="C595" t="str">
            <v>J_5789/19</v>
          </cell>
          <cell r="D595">
            <v>10.95316</v>
          </cell>
          <cell r="F595">
            <v>0</v>
          </cell>
          <cell r="G595">
            <v>0</v>
          </cell>
          <cell r="I595">
            <v>0</v>
          </cell>
          <cell r="AH595">
            <v>0</v>
          </cell>
          <cell r="AI595">
            <v>0</v>
          </cell>
          <cell r="AK595">
            <v>0</v>
          </cell>
          <cell r="AO595">
            <v>0</v>
          </cell>
          <cell r="AP595">
            <v>0</v>
          </cell>
          <cell r="AR595">
            <v>0</v>
          </cell>
          <cell r="AV595">
            <v>0</v>
          </cell>
          <cell r="AW595">
            <v>0</v>
          </cell>
          <cell r="AY595">
            <v>0</v>
          </cell>
        </row>
        <row r="596">
          <cell r="D596">
            <v>90.31465</v>
          </cell>
          <cell r="E596">
            <v>0</v>
          </cell>
          <cell r="F596">
            <v>20.229990000000001</v>
          </cell>
          <cell r="G596">
            <v>0.5</v>
          </cell>
          <cell r="H596">
            <v>0</v>
          </cell>
          <cell r="I596">
            <v>3.0779999999999998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20.229990000000001</v>
          </cell>
          <cell r="AI596">
            <v>0.5</v>
          </cell>
          <cell r="AJ596">
            <v>0</v>
          </cell>
          <cell r="AK596">
            <v>3.0779999999999998</v>
          </cell>
          <cell r="AL596">
            <v>0</v>
          </cell>
          <cell r="AM596">
            <v>0</v>
          </cell>
          <cell r="AN596">
            <v>0</v>
          </cell>
          <cell r="AO596">
            <v>6.5498693399999999</v>
          </cell>
          <cell r="AP596">
            <v>0.5</v>
          </cell>
          <cell r="AQ596">
            <v>0</v>
          </cell>
          <cell r="AR596">
            <v>0.63200000000000001</v>
          </cell>
          <cell r="AS596">
            <v>0</v>
          </cell>
          <cell r="AT596">
            <v>0</v>
          </cell>
          <cell r="AU596">
            <v>0</v>
          </cell>
          <cell r="AV596">
            <v>6.5498693399999999</v>
          </cell>
          <cell r="AW596">
            <v>0.5</v>
          </cell>
          <cell r="AX596">
            <v>0</v>
          </cell>
          <cell r="AY596">
            <v>0.63200000000000001</v>
          </cell>
          <cell r="AZ596">
            <v>0</v>
          </cell>
        </row>
        <row r="597">
          <cell r="C597" t="str">
            <v>G_2409/15</v>
          </cell>
          <cell r="D597">
            <v>2.12344</v>
          </cell>
          <cell r="F597">
            <v>2.1234400000000004</v>
          </cell>
          <cell r="G597">
            <v>0</v>
          </cell>
          <cell r="I597">
            <v>0.4</v>
          </cell>
          <cell r="AH597">
            <v>2.1234400000000004</v>
          </cell>
          <cell r="AI597">
            <v>0</v>
          </cell>
          <cell r="AK597">
            <v>0.4</v>
          </cell>
          <cell r="AO597">
            <v>0</v>
          </cell>
          <cell r="AP597">
            <v>0</v>
          </cell>
          <cell r="AR597">
            <v>0</v>
          </cell>
          <cell r="AV597">
            <v>0</v>
          </cell>
          <cell r="AW597">
            <v>0</v>
          </cell>
          <cell r="AY597">
            <v>0</v>
          </cell>
        </row>
        <row r="598">
          <cell r="C598" t="str">
            <v>G_2410/15</v>
          </cell>
          <cell r="D598">
            <v>1.51441</v>
          </cell>
          <cell r="F598">
            <v>1.5144100000000003</v>
          </cell>
          <cell r="G598">
            <v>0</v>
          </cell>
          <cell r="I598">
            <v>0.26</v>
          </cell>
          <cell r="AH598">
            <v>1.5144100000000003</v>
          </cell>
          <cell r="AI598">
            <v>0</v>
          </cell>
          <cell r="AK598">
            <v>0.26</v>
          </cell>
          <cell r="AO598">
            <v>0</v>
          </cell>
          <cell r="AP598">
            <v>0</v>
          </cell>
          <cell r="AR598">
            <v>0</v>
          </cell>
          <cell r="AV598">
            <v>0</v>
          </cell>
          <cell r="AW598">
            <v>0</v>
          </cell>
          <cell r="AY598">
            <v>0</v>
          </cell>
        </row>
        <row r="599">
          <cell r="C599" t="str">
            <v>G_2417/15</v>
          </cell>
          <cell r="D599">
            <v>2.0517300000000001</v>
          </cell>
          <cell r="F599">
            <v>2.0517300000000001</v>
          </cell>
          <cell r="G599">
            <v>0</v>
          </cell>
          <cell r="I599">
            <v>0.33</v>
          </cell>
          <cell r="AH599">
            <v>2.0517300000000001</v>
          </cell>
          <cell r="AI599">
            <v>0</v>
          </cell>
          <cell r="AK599">
            <v>0.33</v>
          </cell>
          <cell r="AO599">
            <v>0</v>
          </cell>
          <cell r="AP599">
            <v>0</v>
          </cell>
          <cell r="AR599">
            <v>0</v>
          </cell>
          <cell r="AV599">
            <v>0</v>
          </cell>
          <cell r="AW599">
            <v>0</v>
          </cell>
          <cell r="AY599">
            <v>0</v>
          </cell>
        </row>
        <row r="600">
          <cell r="C600" t="str">
            <v>I_2420/15</v>
          </cell>
          <cell r="D600">
            <v>1.8121700000000001</v>
          </cell>
          <cell r="F600">
            <v>1.8121700000000001</v>
          </cell>
          <cell r="G600">
            <v>0</v>
          </cell>
          <cell r="I600">
            <v>0.37</v>
          </cell>
          <cell r="AH600">
            <v>1.8121700000000001</v>
          </cell>
          <cell r="AI600">
            <v>0</v>
          </cell>
          <cell r="AK600">
            <v>0.37</v>
          </cell>
          <cell r="AO600">
            <v>0</v>
          </cell>
          <cell r="AP600">
            <v>0</v>
          </cell>
          <cell r="AR600">
            <v>0</v>
          </cell>
          <cell r="AV600">
            <v>0</v>
          </cell>
          <cell r="AW600">
            <v>0</v>
          </cell>
          <cell r="AY600">
            <v>0</v>
          </cell>
        </row>
        <row r="601">
          <cell r="C601" t="str">
            <v>I_2421/15</v>
          </cell>
          <cell r="D601">
            <v>4.9093599999999995</v>
          </cell>
          <cell r="F601">
            <v>4.9093599999999995</v>
          </cell>
          <cell r="G601">
            <v>0</v>
          </cell>
          <cell r="I601">
            <v>0.95</v>
          </cell>
          <cell r="AH601">
            <v>4.9093599999999995</v>
          </cell>
          <cell r="AI601">
            <v>0</v>
          </cell>
          <cell r="AK601">
            <v>0.95</v>
          </cell>
          <cell r="AO601">
            <v>0</v>
          </cell>
          <cell r="AP601">
            <v>0</v>
          </cell>
          <cell r="AR601">
            <v>0</v>
          </cell>
          <cell r="AV601">
            <v>0</v>
          </cell>
          <cell r="AW601">
            <v>0</v>
          </cell>
          <cell r="AY601">
            <v>0</v>
          </cell>
        </row>
        <row r="602">
          <cell r="C602" t="str">
            <v>G_513/12</v>
          </cell>
          <cell r="D602">
            <v>16.46088</v>
          </cell>
          <cell r="F602">
            <v>0</v>
          </cell>
          <cell r="G602">
            <v>0</v>
          </cell>
          <cell r="I602">
            <v>0</v>
          </cell>
          <cell r="AH602">
            <v>0</v>
          </cell>
          <cell r="AI602">
            <v>0</v>
          </cell>
          <cell r="AK602">
            <v>0</v>
          </cell>
          <cell r="AO602">
            <v>0</v>
          </cell>
          <cell r="AP602">
            <v>0</v>
          </cell>
          <cell r="AR602">
            <v>0</v>
          </cell>
          <cell r="AV602">
            <v>0</v>
          </cell>
          <cell r="AW602">
            <v>0</v>
          </cell>
          <cell r="AY602">
            <v>0</v>
          </cell>
        </row>
        <row r="603">
          <cell r="C603" t="str">
            <v>G_410/12</v>
          </cell>
          <cell r="D603">
            <v>6.8298000000000005</v>
          </cell>
          <cell r="F603">
            <v>6.8298000000000005</v>
          </cell>
          <cell r="G603">
            <v>0.5</v>
          </cell>
          <cell r="I603">
            <v>0.628</v>
          </cell>
          <cell r="AH603">
            <v>6.8298000000000005</v>
          </cell>
          <cell r="AI603">
            <v>0.5</v>
          </cell>
          <cell r="AK603">
            <v>0.628</v>
          </cell>
          <cell r="AO603">
            <v>6.5498693399999999</v>
          </cell>
          <cell r="AP603">
            <v>0.5</v>
          </cell>
          <cell r="AR603">
            <v>0.63200000000000001</v>
          </cell>
          <cell r="AV603">
            <v>6.5498693399999999</v>
          </cell>
          <cell r="AW603">
            <v>0.5</v>
          </cell>
          <cell r="AY603">
            <v>0.63200000000000001</v>
          </cell>
        </row>
        <row r="604">
          <cell r="C604" t="str">
            <v>G_758/15</v>
          </cell>
          <cell r="D604">
            <v>53.623779999999996</v>
          </cell>
          <cell r="F604">
            <v>0</v>
          </cell>
          <cell r="G604">
            <v>0</v>
          </cell>
          <cell r="I604">
            <v>0</v>
          </cell>
          <cell r="AH604">
            <v>0</v>
          </cell>
          <cell r="AI604">
            <v>0</v>
          </cell>
          <cell r="AK604">
            <v>0</v>
          </cell>
          <cell r="AO604">
            <v>0</v>
          </cell>
          <cell r="AP604">
            <v>0</v>
          </cell>
          <cell r="AR604">
            <v>0</v>
          </cell>
          <cell r="AV604">
            <v>0</v>
          </cell>
          <cell r="AW604">
            <v>0</v>
          </cell>
          <cell r="AY604">
            <v>0</v>
          </cell>
        </row>
        <row r="605">
          <cell r="C605" t="str">
            <v>G_1790/15</v>
          </cell>
          <cell r="D605">
            <v>0.98908000000000007</v>
          </cell>
          <cell r="F605">
            <v>0.98907999999999996</v>
          </cell>
          <cell r="G605">
            <v>0</v>
          </cell>
          <cell r="I605">
            <v>0.14000000000000001</v>
          </cell>
          <cell r="AH605">
            <v>0.98907999999999996</v>
          </cell>
          <cell r="AI605">
            <v>0</v>
          </cell>
          <cell r="AK605">
            <v>0.14000000000000001</v>
          </cell>
          <cell r="AO605">
            <v>0</v>
          </cell>
          <cell r="AP605">
            <v>0</v>
          </cell>
          <cell r="AR605">
            <v>0</v>
          </cell>
          <cell r="AV605">
            <v>0</v>
          </cell>
          <cell r="AW605">
            <v>0</v>
          </cell>
          <cell r="AY605">
            <v>0</v>
          </cell>
        </row>
        <row r="606">
          <cell r="D606">
            <v>4.4500299999999999</v>
          </cell>
          <cell r="E606">
            <v>0</v>
          </cell>
          <cell r="F606">
            <v>4.4500299999999999</v>
          </cell>
          <cell r="G606">
            <v>0</v>
          </cell>
          <cell r="H606">
            <v>0</v>
          </cell>
          <cell r="I606">
            <v>1.02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4.4500299999999999</v>
          </cell>
          <cell r="AI606">
            <v>0</v>
          </cell>
          <cell r="AJ606">
            <v>0</v>
          </cell>
          <cell r="AK606">
            <v>1.02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>
            <v>0</v>
          </cell>
          <cell r="AU606">
            <v>0</v>
          </cell>
          <cell r="AV606">
            <v>0</v>
          </cell>
          <cell r="AW606">
            <v>0</v>
          </cell>
          <cell r="AX606">
            <v>0</v>
          </cell>
          <cell r="AY606">
            <v>0</v>
          </cell>
          <cell r="AZ606">
            <v>0</v>
          </cell>
        </row>
        <row r="607">
          <cell r="C607" t="str">
            <v>G_2124/15</v>
          </cell>
          <cell r="D607">
            <v>0.99119000000000002</v>
          </cell>
          <cell r="F607">
            <v>0.99119000000000013</v>
          </cell>
          <cell r="G607">
            <v>0</v>
          </cell>
          <cell r="I607">
            <v>0.2</v>
          </cell>
          <cell r="AH607">
            <v>0.99119000000000013</v>
          </cell>
          <cell r="AI607">
            <v>0</v>
          </cell>
          <cell r="AK607">
            <v>0.2</v>
          </cell>
          <cell r="AO607">
            <v>0</v>
          </cell>
          <cell r="AP607">
            <v>0</v>
          </cell>
          <cell r="AR607">
            <v>0</v>
          </cell>
          <cell r="AV607">
            <v>0</v>
          </cell>
          <cell r="AW607">
            <v>0</v>
          </cell>
          <cell r="AY607">
            <v>0</v>
          </cell>
        </row>
        <row r="608">
          <cell r="C608" t="str">
            <v>G_2125/15</v>
          </cell>
          <cell r="D608">
            <v>1.5570999999999999</v>
          </cell>
          <cell r="F608">
            <v>1.5570999999999999</v>
          </cell>
          <cell r="G608">
            <v>0</v>
          </cell>
          <cell r="I608">
            <v>0.44</v>
          </cell>
          <cell r="AH608">
            <v>1.5570999999999999</v>
          </cell>
          <cell r="AI608">
            <v>0</v>
          </cell>
          <cell r="AK608">
            <v>0.44</v>
          </cell>
          <cell r="AO608">
            <v>0</v>
          </cell>
          <cell r="AP608">
            <v>0</v>
          </cell>
          <cell r="AR608">
            <v>0</v>
          </cell>
          <cell r="AV608">
            <v>0</v>
          </cell>
          <cell r="AW608">
            <v>0</v>
          </cell>
          <cell r="AY608">
            <v>0</v>
          </cell>
        </row>
        <row r="609">
          <cell r="C609" t="str">
            <v>G_2126/15</v>
          </cell>
          <cell r="D609">
            <v>1.3540000000000001</v>
          </cell>
          <cell r="F609">
            <v>1.3540000000000001</v>
          </cell>
          <cell r="G609">
            <v>0</v>
          </cell>
          <cell r="I609">
            <v>0.28999999999999998</v>
          </cell>
          <cell r="AH609">
            <v>1.3540000000000001</v>
          </cell>
          <cell r="AI609">
            <v>0</v>
          </cell>
          <cell r="AK609">
            <v>0.28999999999999998</v>
          </cell>
          <cell r="AO609">
            <v>0</v>
          </cell>
          <cell r="AP609">
            <v>0</v>
          </cell>
          <cell r="AR609">
            <v>0</v>
          </cell>
          <cell r="AV609">
            <v>0</v>
          </cell>
          <cell r="AW609">
            <v>0</v>
          </cell>
          <cell r="AY609">
            <v>0</v>
          </cell>
        </row>
        <row r="610">
          <cell r="C610" t="str">
            <v>G_2127/15</v>
          </cell>
          <cell r="D610">
            <v>0.54774</v>
          </cell>
          <cell r="F610">
            <v>0.54774</v>
          </cell>
          <cell r="G610">
            <v>0</v>
          </cell>
          <cell r="I610">
            <v>0.09</v>
          </cell>
          <cell r="AH610">
            <v>0.54774</v>
          </cell>
          <cell r="AI610">
            <v>0</v>
          </cell>
          <cell r="AK610">
            <v>0.09</v>
          </cell>
          <cell r="AO610">
            <v>0</v>
          </cell>
          <cell r="AP610">
            <v>0</v>
          </cell>
          <cell r="AR610">
            <v>0</v>
          </cell>
          <cell r="AV610">
            <v>0</v>
          </cell>
          <cell r="AW610">
            <v>0</v>
          </cell>
          <cell r="AY610">
            <v>0</v>
          </cell>
        </row>
        <row r="611">
          <cell r="D611">
            <v>41.181349999999995</v>
          </cell>
          <cell r="E611">
            <v>0</v>
          </cell>
          <cell r="F611">
            <v>15.21637</v>
          </cell>
          <cell r="G611">
            <v>1.52</v>
          </cell>
          <cell r="H611">
            <v>0</v>
          </cell>
          <cell r="I611">
            <v>0.95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15.21637</v>
          </cell>
          <cell r="AI611">
            <v>1.52</v>
          </cell>
          <cell r="AJ611">
            <v>0</v>
          </cell>
          <cell r="AK611">
            <v>0.95</v>
          </cell>
          <cell r="AL611">
            <v>0</v>
          </cell>
          <cell r="AM611">
            <v>0</v>
          </cell>
          <cell r="AN611">
            <v>0</v>
          </cell>
          <cell r="AO611">
            <v>1.2313311</v>
          </cell>
          <cell r="AP611">
            <v>0.1</v>
          </cell>
          <cell r="AQ611">
            <v>0</v>
          </cell>
          <cell r="AR611">
            <v>3.3000000000000002E-2</v>
          </cell>
          <cell r="AS611">
            <v>0</v>
          </cell>
          <cell r="AT611">
            <v>0</v>
          </cell>
          <cell r="AU611">
            <v>0</v>
          </cell>
          <cell r="AV611">
            <v>1.2313311</v>
          </cell>
          <cell r="AW611">
            <v>0.1</v>
          </cell>
          <cell r="AX611">
            <v>0</v>
          </cell>
          <cell r="AY611">
            <v>3.3000000000000002E-2</v>
          </cell>
          <cell r="AZ611">
            <v>0</v>
          </cell>
        </row>
        <row r="612">
          <cell r="C612" t="str">
            <v>J_5823/18</v>
          </cell>
          <cell r="D612">
            <v>3.6436999999999999</v>
          </cell>
          <cell r="F612">
            <v>0</v>
          </cell>
          <cell r="G612">
            <v>0</v>
          </cell>
          <cell r="I612">
            <v>0</v>
          </cell>
          <cell r="AH612">
            <v>0</v>
          </cell>
          <cell r="AI612">
            <v>0</v>
          </cell>
          <cell r="AK612">
            <v>0</v>
          </cell>
          <cell r="AO612">
            <v>0</v>
          </cell>
          <cell r="AP612">
            <v>0</v>
          </cell>
          <cell r="AR612">
            <v>0</v>
          </cell>
          <cell r="AV612">
            <v>0</v>
          </cell>
          <cell r="AW612">
            <v>0</v>
          </cell>
          <cell r="AY612">
            <v>0</v>
          </cell>
        </row>
        <row r="613">
          <cell r="C613" t="str">
            <v>J_5980/19</v>
          </cell>
          <cell r="D613">
            <v>1.4420299999999999</v>
          </cell>
          <cell r="F613">
            <v>1.4420299999999999</v>
          </cell>
          <cell r="G613">
            <v>0.1</v>
          </cell>
          <cell r="I613">
            <v>0.03</v>
          </cell>
          <cell r="AH613">
            <v>1.4420299999999999</v>
          </cell>
          <cell r="AI613">
            <v>0.1</v>
          </cell>
          <cell r="AK613">
            <v>0.03</v>
          </cell>
          <cell r="AO613">
            <v>1.2313311</v>
          </cell>
          <cell r="AP613">
            <v>0.1</v>
          </cell>
          <cell r="AR613">
            <v>3.3000000000000002E-2</v>
          </cell>
          <cell r="AV613">
            <v>1.2313311</v>
          </cell>
          <cell r="AW613">
            <v>0.1</v>
          </cell>
          <cell r="AY613">
            <v>3.3000000000000002E-2</v>
          </cell>
        </row>
        <row r="614">
          <cell r="C614" t="str">
            <v>J_5787/19</v>
          </cell>
          <cell r="D614">
            <v>10.011059999999999</v>
          </cell>
          <cell r="F614">
            <v>10.011059999999999</v>
          </cell>
          <cell r="G614">
            <v>1.26</v>
          </cell>
          <cell r="I614">
            <v>0.3</v>
          </cell>
          <cell r="AH614">
            <v>10.011059999999999</v>
          </cell>
          <cell r="AI614">
            <v>1.26</v>
          </cell>
          <cell r="AK614">
            <v>0.3</v>
          </cell>
          <cell r="AO614">
            <v>0</v>
          </cell>
          <cell r="AP614">
            <v>0</v>
          </cell>
          <cell r="AR614">
            <v>0</v>
          </cell>
          <cell r="AV614">
            <v>0</v>
          </cell>
          <cell r="AW614">
            <v>0</v>
          </cell>
          <cell r="AY614">
            <v>0</v>
          </cell>
        </row>
        <row r="615">
          <cell r="C615" t="str">
            <v>J_6057/19</v>
          </cell>
          <cell r="D615">
            <v>6.8284200000000004</v>
          </cell>
          <cell r="F615">
            <v>0</v>
          </cell>
          <cell r="G615">
            <v>0</v>
          </cell>
          <cell r="I615">
            <v>0</v>
          </cell>
          <cell r="AH615">
            <v>0</v>
          </cell>
          <cell r="AI615">
            <v>0</v>
          </cell>
          <cell r="AK615">
            <v>0</v>
          </cell>
          <cell r="AO615">
            <v>0</v>
          </cell>
          <cell r="AP615">
            <v>0</v>
          </cell>
          <cell r="AR615">
            <v>0</v>
          </cell>
          <cell r="AV615">
            <v>0</v>
          </cell>
          <cell r="AW615">
            <v>0</v>
          </cell>
          <cell r="AY615">
            <v>0</v>
          </cell>
        </row>
        <row r="616">
          <cell r="C616" t="str">
            <v>J_5676/19</v>
          </cell>
          <cell r="D616">
            <v>3.7632800000000004</v>
          </cell>
          <cell r="F616">
            <v>3.76328</v>
          </cell>
          <cell r="G616">
            <v>0.16</v>
          </cell>
          <cell r="I616">
            <v>0.62</v>
          </cell>
          <cell r="AH616">
            <v>3.76328</v>
          </cell>
          <cell r="AI616">
            <v>0.16</v>
          </cell>
          <cell r="AK616">
            <v>0.62</v>
          </cell>
          <cell r="AO616">
            <v>0</v>
          </cell>
          <cell r="AP616">
            <v>0</v>
          </cell>
          <cell r="AR616">
            <v>0</v>
          </cell>
          <cell r="AV616">
            <v>0</v>
          </cell>
          <cell r="AW616">
            <v>0</v>
          </cell>
          <cell r="AY616">
            <v>0</v>
          </cell>
        </row>
        <row r="617">
          <cell r="C617" t="str">
            <v>J_6129/19</v>
          </cell>
          <cell r="D617">
            <v>3.3849999999999998</v>
          </cell>
          <cell r="F617">
            <v>0</v>
          </cell>
          <cell r="G617">
            <v>0</v>
          </cell>
          <cell r="I617">
            <v>0</v>
          </cell>
          <cell r="AH617">
            <v>0</v>
          </cell>
          <cell r="AI617">
            <v>0</v>
          </cell>
          <cell r="AK617">
            <v>0</v>
          </cell>
          <cell r="AO617">
            <v>0</v>
          </cell>
          <cell r="AP617">
            <v>0</v>
          </cell>
          <cell r="AR617">
            <v>0</v>
          </cell>
          <cell r="AV617">
            <v>0</v>
          </cell>
          <cell r="AW617">
            <v>0</v>
          </cell>
          <cell r="AY617">
            <v>0</v>
          </cell>
        </row>
        <row r="618">
          <cell r="C618" t="str">
            <v>J_6161/19</v>
          </cell>
          <cell r="D618">
            <v>2.3573600000000003</v>
          </cell>
          <cell r="F618">
            <v>0</v>
          </cell>
          <cell r="G618">
            <v>0</v>
          </cell>
          <cell r="I618">
            <v>0</v>
          </cell>
          <cell r="AH618">
            <v>0</v>
          </cell>
          <cell r="AI618">
            <v>0</v>
          </cell>
          <cell r="AK618">
            <v>0</v>
          </cell>
          <cell r="AO618">
            <v>0</v>
          </cell>
          <cell r="AP618">
            <v>0</v>
          </cell>
          <cell r="AR618">
            <v>0</v>
          </cell>
          <cell r="AV618">
            <v>0</v>
          </cell>
          <cell r="AW618">
            <v>0</v>
          </cell>
          <cell r="AY618">
            <v>0</v>
          </cell>
        </row>
        <row r="619">
          <cell r="C619" t="str">
            <v>J_6171/19</v>
          </cell>
          <cell r="D619">
            <v>4.1478900000000003</v>
          </cell>
          <cell r="F619">
            <v>0</v>
          </cell>
          <cell r="G619">
            <v>0</v>
          </cell>
          <cell r="I619">
            <v>0</v>
          </cell>
          <cell r="AH619">
            <v>0</v>
          </cell>
          <cell r="AI619">
            <v>0</v>
          </cell>
          <cell r="AK619">
            <v>0</v>
          </cell>
          <cell r="AO619">
            <v>0</v>
          </cell>
          <cell r="AP619">
            <v>0</v>
          </cell>
          <cell r="AR619">
            <v>0</v>
          </cell>
          <cell r="AV619">
            <v>0</v>
          </cell>
          <cell r="AW619">
            <v>0</v>
          </cell>
          <cell r="AY619">
            <v>0</v>
          </cell>
        </row>
        <row r="620">
          <cell r="C620" t="str">
            <v>J_6200/19</v>
          </cell>
          <cell r="D620">
            <v>5.6026099999999994</v>
          </cell>
          <cell r="F620">
            <v>0</v>
          </cell>
          <cell r="G620">
            <v>0</v>
          </cell>
          <cell r="I620">
            <v>0</v>
          </cell>
          <cell r="AH620">
            <v>0</v>
          </cell>
          <cell r="AI620">
            <v>0</v>
          </cell>
          <cell r="AK620">
            <v>0</v>
          </cell>
          <cell r="AO620">
            <v>0</v>
          </cell>
          <cell r="AP620">
            <v>0</v>
          </cell>
          <cell r="AR620">
            <v>0</v>
          </cell>
          <cell r="AV620">
            <v>0</v>
          </cell>
          <cell r="AW620">
            <v>0</v>
          </cell>
          <cell r="AY620">
            <v>0</v>
          </cell>
        </row>
        <row r="621">
          <cell r="D621">
            <v>787.13713000000007</v>
          </cell>
          <cell r="E621">
            <v>0</v>
          </cell>
          <cell r="F621">
            <v>19.164570000000001</v>
          </cell>
          <cell r="G621">
            <v>1.25</v>
          </cell>
          <cell r="H621">
            <v>0</v>
          </cell>
          <cell r="I621">
            <v>2.5700000000000003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19.164570000000001</v>
          </cell>
          <cell r="AI621">
            <v>1.25</v>
          </cell>
          <cell r="AJ621">
            <v>0</v>
          </cell>
          <cell r="AK621">
            <v>2.5700000000000003</v>
          </cell>
          <cell r="AL621">
            <v>0</v>
          </cell>
          <cell r="AM621">
            <v>0</v>
          </cell>
          <cell r="AN621">
            <v>0</v>
          </cell>
          <cell r="AO621">
            <v>7.5408631600000007</v>
          </cell>
          <cell r="AP621">
            <v>0.5</v>
          </cell>
          <cell r="AQ621">
            <v>0</v>
          </cell>
          <cell r="AR621">
            <v>0.90599999999999992</v>
          </cell>
          <cell r="AS621">
            <v>0</v>
          </cell>
          <cell r="AT621">
            <v>0</v>
          </cell>
          <cell r="AU621">
            <v>0</v>
          </cell>
          <cell r="AV621">
            <v>7.5408631600000007</v>
          </cell>
          <cell r="AW621">
            <v>0.5</v>
          </cell>
          <cell r="AX621">
            <v>0</v>
          </cell>
          <cell r="AY621">
            <v>0.90599999999999992</v>
          </cell>
          <cell r="AZ621">
            <v>0</v>
          </cell>
        </row>
        <row r="622">
          <cell r="C622" t="str">
            <v>G_4076/17</v>
          </cell>
          <cell r="D622">
            <v>5.5442799999999997</v>
          </cell>
          <cell r="F622">
            <v>0</v>
          </cell>
          <cell r="G622">
            <v>0</v>
          </cell>
          <cell r="I622">
            <v>0</v>
          </cell>
          <cell r="AH622">
            <v>0</v>
          </cell>
          <cell r="AI622">
            <v>0</v>
          </cell>
          <cell r="AK622">
            <v>0</v>
          </cell>
          <cell r="AO622">
            <v>0</v>
          </cell>
          <cell r="AP622">
            <v>0</v>
          </cell>
          <cell r="AR622">
            <v>0</v>
          </cell>
          <cell r="AV622">
            <v>0</v>
          </cell>
          <cell r="AW622">
            <v>0</v>
          </cell>
          <cell r="AY622">
            <v>0</v>
          </cell>
        </row>
        <row r="623">
          <cell r="C623" t="str">
            <v>J_5972/19</v>
          </cell>
          <cell r="D623">
            <v>3.4575100000000001</v>
          </cell>
          <cell r="F623">
            <v>3.4575100000000001</v>
          </cell>
          <cell r="G623">
            <v>0.4</v>
          </cell>
          <cell r="I623">
            <v>0.6</v>
          </cell>
          <cell r="AH623">
            <v>3.4575100000000001</v>
          </cell>
          <cell r="AI623">
            <v>0.4</v>
          </cell>
          <cell r="AK623">
            <v>0.6</v>
          </cell>
          <cell r="AO623">
            <v>0</v>
          </cell>
          <cell r="AP623">
            <v>0</v>
          </cell>
          <cell r="AR623">
            <v>0</v>
          </cell>
          <cell r="AV623">
            <v>0</v>
          </cell>
          <cell r="AW623">
            <v>0</v>
          </cell>
          <cell r="AY623">
            <v>0</v>
          </cell>
        </row>
        <row r="624">
          <cell r="C624" t="str">
            <v>I_ОД-86/18</v>
          </cell>
          <cell r="D624">
            <v>2.4885900000000003</v>
          </cell>
          <cell r="F624">
            <v>2.4885900000000003</v>
          </cell>
          <cell r="G624">
            <v>0.25</v>
          </cell>
          <cell r="I624">
            <v>0.2</v>
          </cell>
          <cell r="AH624">
            <v>2.4885900000000003</v>
          </cell>
          <cell r="AI624">
            <v>0.25</v>
          </cell>
          <cell r="AK624">
            <v>0.2</v>
          </cell>
          <cell r="AO624">
            <v>2.5035532599999999</v>
          </cell>
          <cell r="AP624">
            <v>0.25</v>
          </cell>
          <cell r="AR624">
            <v>0.32600000000000001</v>
          </cell>
          <cell r="AV624">
            <v>2.5035532599999999</v>
          </cell>
          <cell r="AW624">
            <v>0.25</v>
          </cell>
          <cell r="AY624">
            <v>0.32600000000000001</v>
          </cell>
        </row>
        <row r="625">
          <cell r="C625" t="str">
            <v>I_5208/18(быв.ТЗ-05-09-81)</v>
          </cell>
          <cell r="D625">
            <v>45.575480000000006</v>
          </cell>
          <cell r="F625">
            <v>0</v>
          </cell>
          <cell r="G625">
            <v>0</v>
          </cell>
          <cell r="I625">
            <v>0</v>
          </cell>
          <cell r="AH625">
            <v>0</v>
          </cell>
          <cell r="AI625">
            <v>0</v>
          </cell>
          <cell r="AK625">
            <v>0</v>
          </cell>
          <cell r="AO625">
            <v>0</v>
          </cell>
          <cell r="AP625">
            <v>0</v>
          </cell>
          <cell r="AR625">
            <v>0</v>
          </cell>
          <cell r="AV625">
            <v>0</v>
          </cell>
          <cell r="AW625">
            <v>0</v>
          </cell>
          <cell r="AY625">
            <v>0</v>
          </cell>
        </row>
        <row r="626">
          <cell r="C626" t="str">
            <v>I_4718/18</v>
          </cell>
          <cell r="D626">
            <v>40.550660000000001</v>
          </cell>
          <cell r="F626">
            <v>0</v>
          </cell>
          <cell r="G626">
            <v>0</v>
          </cell>
          <cell r="I626">
            <v>0</v>
          </cell>
          <cell r="AH626">
            <v>0</v>
          </cell>
          <cell r="AI626">
            <v>0</v>
          </cell>
          <cell r="AK626">
            <v>0</v>
          </cell>
          <cell r="AO626">
            <v>0</v>
          </cell>
          <cell r="AP626">
            <v>0</v>
          </cell>
          <cell r="AR626">
            <v>0</v>
          </cell>
          <cell r="AV626">
            <v>0</v>
          </cell>
          <cell r="AW626">
            <v>0</v>
          </cell>
          <cell r="AY626">
            <v>0</v>
          </cell>
        </row>
        <row r="627">
          <cell r="C627" t="str">
            <v>I_4720/18</v>
          </cell>
          <cell r="D627">
            <v>1.9545999999999999</v>
          </cell>
          <cell r="F627">
            <v>1.9546000000000001</v>
          </cell>
          <cell r="G627">
            <v>0</v>
          </cell>
          <cell r="I627">
            <v>0.4</v>
          </cell>
          <cell r="AH627">
            <v>1.9546000000000001</v>
          </cell>
          <cell r="AI627">
            <v>0</v>
          </cell>
          <cell r="AK627">
            <v>0.4</v>
          </cell>
          <cell r="AO627">
            <v>0</v>
          </cell>
          <cell r="AP627">
            <v>0</v>
          </cell>
          <cell r="AR627">
            <v>0</v>
          </cell>
          <cell r="AV627">
            <v>0</v>
          </cell>
          <cell r="AW627">
            <v>0</v>
          </cell>
          <cell r="AY627">
            <v>0</v>
          </cell>
        </row>
        <row r="628">
          <cell r="C628" t="str">
            <v>I_4719/18</v>
          </cell>
          <cell r="D628">
            <v>5.3263500000000006</v>
          </cell>
          <cell r="F628">
            <v>5.3263499999999997</v>
          </cell>
          <cell r="G628">
            <v>0</v>
          </cell>
          <cell r="I628">
            <v>1.1000000000000001</v>
          </cell>
          <cell r="AH628">
            <v>5.3263499999999997</v>
          </cell>
          <cell r="AI628">
            <v>0</v>
          </cell>
          <cell r="AK628">
            <v>1.1000000000000001</v>
          </cell>
          <cell r="AO628">
            <v>0</v>
          </cell>
          <cell r="AP628">
            <v>0</v>
          </cell>
          <cell r="AR628">
            <v>0</v>
          </cell>
          <cell r="AV628">
            <v>0</v>
          </cell>
          <cell r="AW628">
            <v>0</v>
          </cell>
          <cell r="AY628">
            <v>0</v>
          </cell>
        </row>
        <row r="629">
          <cell r="C629" t="str">
            <v>G_3717/16</v>
          </cell>
          <cell r="D629">
            <v>554.23646999999994</v>
          </cell>
          <cell r="F629">
            <v>0</v>
          </cell>
          <cell r="G629">
            <v>0</v>
          </cell>
          <cell r="I629">
            <v>0</v>
          </cell>
          <cell r="AH629">
            <v>0</v>
          </cell>
          <cell r="AI629">
            <v>0</v>
          </cell>
          <cell r="AK629">
            <v>0</v>
          </cell>
          <cell r="AO629">
            <v>0</v>
          </cell>
          <cell r="AP629">
            <v>0</v>
          </cell>
          <cell r="AR629">
            <v>0</v>
          </cell>
          <cell r="AV629">
            <v>0</v>
          </cell>
          <cell r="AW629">
            <v>0</v>
          </cell>
          <cell r="AY629">
            <v>0</v>
          </cell>
        </row>
        <row r="630">
          <cell r="C630" t="str">
            <v>J_5992/19</v>
          </cell>
          <cell r="D630">
            <v>8.3579299999999996</v>
          </cell>
          <cell r="F630">
            <v>0</v>
          </cell>
          <cell r="G630">
            <v>0</v>
          </cell>
          <cell r="I630">
            <v>0</v>
          </cell>
          <cell r="AH630">
            <v>0</v>
          </cell>
          <cell r="AI630">
            <v>0</v>
          </cell>
          <cell r="AK630">
            <v>0</v>
          </cell>
          <cell r="AO630">
            <v>0</v>
          </cell>
          <cell r="AP630">
            <v>0</v>
          </cell>
          <cell r="AR630">
            <v>0</v>
          </cell>
          <cell r="AV630">
            <v>0</v>
          </cell>
          <cell r="AW630">
            <v>0</v>
          </cell>
          <cell r="AY630">
            <v>0</v>
          </cell>
        </row>
        <row r="631">
          <cell r="C631" t="str">
            <v>J_5996/19</v>
          </cell>
          <cell r="D631">
            <v>5.4748199999999994</v>
          </cell>
          <cell r="F631">
            <v>0</v>
          </cell>
          <cell r="G631">
            <v>0</v>
          </cell>
          <cell r="I631">
            <v>0</v>
          </cell>
          <cell r="AH631">
            <v>0</v>
          </cell>
          <cell r="AI631">
            <v>0</v>
          </cell>
          <cell r="AK631">
            <v>0</v>
          </cell>
          <cell r="AO631">
            <v>5.0373099000000003</v>
          </cell>
          <cell r="AP631">
            <v>0.25</v>
          </cell>
          <cell r="AR631">
            <v>0.57999999999999996</v>
          </cell>
          <cell r="AV631">
            <v>5.0373099000000003</v>
          </cell>
          <cell r="AW631">
            <v>0.25</v>
          </cell>
          <cell r="AY631">
            <v>0.57999999999999996</v>
          </cell>
        </row>
        <row r="632">
          <cell r="C632" t="str">
            <v>J_6023/19</v>
          </cell>
          <cell r="D632">
            <v>13.34787</v>
          </cell>
          <cell r="F632">
            <v>0</v>
          </cell>
          <cell r="G632">
            <v>0</v>
          </cell>
          <cell r="I632">
            <v>0</v>
          </cell>
          <cell r="AH632">
            <v>0</v>
          </cell>
          <cell r="AI632">
            <v>0</v>
          </cell>
          <cell r="AK632">
            <v>0</v>
          </cell>
          <cell r="AO632">
            <v>0</v>
          </cell>
          <cell r="AP632">
            <v>0</v>
          </cell>
          <cell r="AR632">
            <v>0</v>
          </cell>
          <cell r="AV632">
            <v>0</v>
          </cell>
          <cell r="AW632">
            <v>0</v>
          </cell>
          <cell r="AY632">
            <v>0</v>
          </cell>
        </row>
        <row r="633">
          <cell r="C633" t="str">
            <v>J_6024/19</v>
          </cell>
          <cell r="D633">
            <v>1.2619</v>
          </cell>
          <cell r="F633">
            <v>1.2619</v>
          </cell>
          <cell r="G633">
            <v>0.25</v>
          </cell>
          <cell r="I633">
            <v>0.05</v>
          </cell>
          <cell r="AH633">
            <v>1.2619</v>
          </cell>
          <cell r="AI633">
            <v>0.25</v>
          </cell>
          <cell r="AK633">
            <v>0.05</v>
          </cell>
          <cell r="AO633">
            <v>0</v>
          </cell>
          <cell r="AP633">
            <v>0</v>
          </cell>
          <cell r="AR633">
            <v>0</v>
          </cell>
          <cell r="AV633">
            <v>0</v>
          </cell>
          <cell r="AW633">
            <v>0</v>
          </cell>
          <cell r="AY633">
            <v>0</v>
          </cell>
        </row>
        <row r="634">
          <cell r="C634" t="str">
            <v>J_5664/19</v>
          </cell>
          <cell r="D634">
            <v>13.788549999999999</v>
          </cell>
          <cell r="F634">
            <v>0</v>
          </cell>
          <cell r="G634">
            <v>0</v>
          </cell>
          <cell r="I634">
            <v>0</v>
          </cell>
          <cell r="AH634">
            <v>0</v>
          </cell>
          <cell r="AI634">
            <v>0</v>
          </cell>
          <cell r="AK634">
            <v>0</v>
          </cell>
          <cell r="AO634">
            <v>0</v>
          </cell>
          <cell r="AP634">
            <v>0</v>
          </cell>
          <cell r="AR634">
            <v>0</v>
          </cell>
          <cell r="AV634">
            <v>0</v>
          </cell>
          <cell r="AW634">
            <v>0</v>
          </cell>
          <cell r="AY634">
            <v>0</v>
          </cell>
        </row>
        <row r="635">
          <cell r="C635" t="str">
            <v>J_6043/19</v>
          </cell>
          <cell r="D635">
            <v>1.90496</v>
          </cell>
          <cell r="F635">
            <v>0</v>
          </cell>
          <cell r="G635">
            <v>0</v>
          </cell>
          <cell r="I635">
            <v>0</v>
          </cell>
          <cell r="AH635">
            <v>0</v>
          </cell>
          <cell r="AI635">
            <v>0</v>
          </cell>
          <cell r="AK635">
            <v>0</v>
          </cell>
          <cell r="AO635">
            <v>0</v>
          </cell>
          <cell r="AP635">
            <v>0</v>
          </cell>
          <cell r="AR635">
            <v>0</v>
          </cell>
          <cell r="AV635">
            <v>0</v>
          </cell>
          <cell r="AW635">
            <v>0</v>
          </cell>
          <cell r="AY635">
            <v>0</v>
          </cell>
        </row>
        <row r="636">
          <cell r="C636" t="str">
            <v>J_5670/19</v>
          </cell>
          <cell r="D636">
            <v>43.505379999999995</v>
          </cell>
          <cell r="F636">
            <v>0</v>
          </cell>
          <cell r="G636">
            <v>0</v>
          </cell>
          <cell r="I636">
            <v>0</v>
          </cell>
          <cell r="AH636">
            <v>0</v>
          </cell>
          <cell r="AI636">
            <v>0</v>
          </cell>
          <cell r="AK636">
            <v>0</v>
          </cell>
          <cell r="AO636">
            <v>0</v>
          </cell>
          <cell r="AP636">
            <v>0</v>
          </cell>
          <cell r="AR636">
            <v>0</v>
          </cell>
          <cell r="AV636">
            <v>0</v>
          </cell>
          <cell r="AW636">
            <v>0</v>
          </cell>
          <cell r="AY636">
            <v>0</v>
          </cell>
        </row>
        <row r="637">
          <cell r="C637" t="str">
            <v>J_6046/19</v>
          </cell>
          <cell r="D637">
            <v>1.50651</v>
          </cell>
          <cell r="F637">
            <v>1.50651</v>
          </cell>
          <cell r="G637">
            <v>0.1</v>
          </cell>
          <cell r="I637">
            <v>0.12</v>
          </cell>
          <cell r="AH637">
            <v>1.50651</v>
          </cell>
          <cell r="AI637">
            <v>0.1</v>
          </cell>
          <cell r="AK637">
            <v>0.12</v>
          </cell>
          <cell r="AO637">
            <v>0</v>
          </cell>
          <cell r="AP637">
            <v>0</v>
          </cell>
          <cell r="AR637">
            <v>0</v>
          </cell>
          <cell r="AV637">
            <v>0</v>
          </cell>
          <cell r="AW637">
            <v>0</v>
          </cell>
          <cell r="AY637">
            <v>0</v>
          </cell>
        </row>
        <row r="638">
          <cell r="C638" t="str">
            <v>J_5684/19</v>
          </cell>
          <cell r="D638">
            <v>16.337160000000001</v>
          </cell>
          <cell r="F638">
            <v>0</v>
          </cell>
          <cell r="G638">
            <v>0</v>
          </cell>
          <cell r="I638">
            <v>0</v>
          </cell>
          <cell r="AH638">
            <v>0</v>
          </cell>
          <cell r="AI638">
            <v>0</v>
          </cell>
          <cell r="AK638">
            <v>0</v>
          </cell>
          <cell r="AO638">
            <v>0</v>
          </cell>
          <cell r="AP638">
            <v>0</v>
          </cell>
          <cell r="AR638">
            <v>0</v>
          </cell>
          <cell r="AV638">
            <v>0</v>
          </cell>
          <cell r="AW638">
            <v>0</v>
          </cell>
          <cell r="AY638">
            <v>0</v>
          </cell>
        </row>
        <row r="639">
          <cell r="C639" t="str">
            <v>J_ЦА-5/19</v>
          </cell>
          <cell r="D639">
            <v>6.67605</v>
          </cell>
          <cell r="F639">
            <v>0</v>
          </cell>
          <cell r="G639">
            <v>0</v>
          </cell>
          <cell r="I639">
            <v>0</v>
          </cell>
          <cell r="AH639">
            <v>0</v>
          </cell>
          <cell r="AI639">
            <v>0</v>
          </cell>
          <cell r="AK639">
            <v>0</v>
          </cell>
          <cell r="AO639">
            <v>0</v>
          </cell>
          <cell r="AP639">
            <v>0</v>
          </cell>
          <cell r="AR639">
            <v>0</v>
          </cell>
          <cell r="AV639">
            <v>0</v>
          </cell>
          <cell r="AW639">
            <v>0</v>
          </cell>
          <cell r="AY639">
            <v>0</v>
          </cell>
        </row>
        <row r="640">
          <cell r="C640" t="str">
            <v>J_5688/19</v>
          </cell>
          <cell r="D640">
            <v>12.672949999999998</v>
          </cell>
          <cell r="F640">
            <v>0</v>
          </cell>
          <cell r="G640">
            <v>0</v>
          </cell>
          <cell r="I640">
            <v>0</v>
          </cell>
          <cell r="AH640">
            <v>0</v>
          </cell>
          <cell r="AI640">
            <v>0</v>
          </cell>
          <cell r="AK640">
            <v>0</v>
          </cell>
          <cell r="AO640">
            <v>0</v>
          </cell>
          <cell r="AP640">
            <v>0</v>
          </cell>
          <cell r="AR640">
            <v>0</v>
          </cell>
          <cell r="AV640">
            <v>0</v>
          </cell>
          <cell r="AW640">
            <v>0</v>
          </cell>
          <cell r="AY640">
            <v>0</v>
          </cell>
        </row>
        <row r="641">
          <cell r="C641" t="str">
            <v>J_6201/19</v>
          </cell>
          <cell r="D641">
            <v>3.1691100000000003</v>
          </cell>
          <cell r="F641">
            <v>3.1691099999999999</v>
          </cell>
          <cell r="G641">
            <v>0.25</v>
          </cell>
          <cell r="I641">
            <v>0.1</v>
          </cell>
          <cell r="AH641">
            <v>3.1691099999999999</v>
          </cell>
          <cell r="AI641">
            <v>0.25</v>
          </cell>
          <cell r="AK641">
            <v>0.1</v>
          </cell>
          <cell r="AO641">
            <v>0</v>
          </cell>
          <cell r="AP641">
            <v>0</v>
          </cell>
          <cell r="AR641">
            <v>0</v>
          </cell>
          <cell r="AV641">
            <v>0</v>
          </cell>
          <cell r="AW641">
            <v>0</v>
          </cell>
          <cell r="AY641">
            <v>0</v>
          </cell>
        </row>
        <row r="642">
          <cell r="D642">
            <v>144.71096999999997</v>
          </cell>
          <cell r="E642">
            <v>0</v>
          </cell>
          <cell r="F642">
            <v>30.939760000000003</v>
          </cell>
          <cell r="G642">
            <v>0.1</v>
          </cell>
          <cell r="H642">
            <v>0</v>
          </cell>
          <cell r="I642">
            <v>4.7300000000000004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30.939760000000003</v>
          </cell>
          <cell r="AI642">
            <v>0.1</v>
          </cell>
          <cell r="AJ642">
            <v>0</v>
          </cell>
          <cell r="AK642">
            <v>4.7300000000000004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>
            <v>0</v>
          </cell>
          <cell r="AQ642">
            <v>0</v>
          </cell>
          <cell r="AR642">
            <v>0</v>
          </cell>
          <cell r="AS642">
            <v>0</v>
          </cell>
          <cell r="AT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0</v>
          </cell>
          <cell r="AY642">
            <v>0</v>
          </cell>
          <cell r="AZ642">
            <v>0</v>
          </cell>
        </row>
        <row r="643">
          <cell r="C643" t="str">
            <v>G_2300/15</v>
          </cell>
          <cell r="D643">
            <v>13.075010000000001</v>
          </cell>
          <cell r="F643">
            <v>13.075010000000001</v>
          </cell>
          <cell r="G643">
            <v>0</v>
          </cell>
          <cell r="I643">
            <v>1.75</v>
          </cell>
          <cell r="AH643">
            <v>13.075010000000001</v>
          </cell>
          <cell r="AI643">
            <v>0</v>
          </cell>
          <cell r="AK643">
            <v>1.75</v>
          </cell>
          <cell r="AO643">
            <v>0</v>
          </cell>
          <cell r="AP643">
            <v>0</v>
          </cell>
          <cell r="AR643">
            <v>0</v>
          </cell>
          <cell r="AV643">
            <v>0</v>
          </cell>
          <cell r="AW643">
            <v>0</v>
          </cell>
          <cell r="AY643">
            <v>0</v>
          </cell>
        </row>
        <row r="644">
          <cell r="C644" t="str">
            <v>J_5239/18</v>
          </cell>
          <cell r="D644">
            <v>17.000430000000001</v>
          </cell>
          <cell r="F644">
            <v>0</v>
          </cell>
          <cell r="G644">
            <v>0</v>
          </cell>
          <cell r="I644">
            <v>0</v>
          </cell>
          <cell r="AH644">
            <v>0</v>
          </cell>
          <cell r="AI644">
            <v>0</v>
          </cell>
          <cell r="AK644">
            <v>0</v>
          </cell>
          <cell r="AO644">
            <v>0</v>
          </cell>
          <cell r="AP644">
            <v>0</v>
          </cell>
          <cell r="AR644">
            <v>0</v>
          </cell>
          <cell r="AV644">
            <v>0</v>
          </cell>
          <cell r="AW644">
            <v>0</v>
          </cell>
          <cell r="AY644">
            <v>0</v>
          </cell>
        </row>
        <row r="645">
          <cell r="C645" t="str">
            <v>I_5476/18</v>
          </cell>
          <cell r="D645">
            <v>0.53864999999999996</v>
          </cell>
          <cell r="F645">
            <v>0.53864999999999996</v>
          </cell>
          <cell r="G645">
            <v>0</v>
          </cell>
          <cell r="I645">
            <v>0.45</v>
          </cell>
          <cell r="AH645">
            <v>0.53864999999999996</v>
          </cell>
          <cell r="AI645">
            <v>0</v>
          </cell>
          <cell r="AK645">
            <v>0.45</v>
          </cell>
          <cell r="AO645">
            <v>0</v>
          </cell>
          <cell r="AP645">
            <v>0</v>
          </cell>
          <cell r="AR645">
            <v>0</v>
          </cell>
          <cell r="AV645">
            <v>0</v>
          </cell>
          <cell r="AW645">
            <v>0</v>
          </cell>
          <cell r="AY645">
            <v>0</v>
          </cell>
        </row>
        <row r="646">
          <cell r="C646" t="str">
            <v>G_4077/17</v>
          </cell>
          <cell r="D646">
            <v>67.509509999999992</v>
          </cell>
          <cell r="F646">
            <v>0</v>
          </cell>
          <cell r="G646">
            <v>0</v>
          </cell>
          <cell r="I646">
            <v>0</v>
          </cell>
          <cell r="AH646">
            <v>0</v>
          </cell>
          <cell r="AI646">
            <v>0</v>
          </cell>
          <cell r="AK646">
            <v>0</v>
          </cell>
          <cell r="AO646">
            <v>0</v>
          </cell>
          <cell r="AP646">
            <v>0</v>
          </cell>
          <cell r="AR646">
            <v>0</v>
          </cell>
          <cell r="AV646">
            <v>0</v>
          </cell>
          <cell r="AW646">
            <v>0</v>
          </cell>
          <cell r="AY646">
            <v>0</v>
          </cell>
        </row>
        <row r="647">
          <cell r="C647" t="str">
            <v>I_2301/15</v>
          </cell>
          <cell r="D647">
            <v>14.339079999999999</v>
          </cell>
          <cell r="F647">
            <v>14.339080000000001</v>
          </cell>
          <cell r="G647">
            <v>0</v>
          </cell>
          <cell r="I647">
            <v>2.0299999999999998</v>
          </cell>
          <cell r="AH647">
            <v>14.339080000000001</v>
          </cell>
          <cell r="AI647">
            <v>0</v>
          </cell>
          <cell r="AK647">
            <v>2.0299999999999998</v>
          </cell>
          <cell r="AO647">
            <v>0</v>
          </cell>
          <cell r="AP647">
            <v>0</v>
          </cell>
          <cell r="AR647">
            <v>0</v>
          </cell>
          <cell r="AV647">
            <v>0</v>
          </cell>
          <cell r="AW647">
            <v>0</v>
          </cell>
          <cell r="AY647">
            <v>0</v>
          </cell>
        </row>
        <row r="648">
          <cell r="C648" t="str">
            <v>I_2303/15</v>
          </cell>
          <cell r="D648">
            <v>14.5609</v>
          </cell>
          <cell r="F648">
            <v>0</v>
          </cell>
          <cell r="G648">
            <v>0</v>
          </cell>
          <cell r="I648">
            <v>0</v>
          </cell>
          <cell r="AH648">
            <v>0</v>
          </cell>
          <cell r="AI648">
            <v>0</v>
          </cell>
          <cell r="AK648">
            <v>0</v>
          </cell>
          <cell r="AO648">
            <v>0</v>
          </cell>
          <cell r="AP648">
            <v>0</v>
          </cell>
          <cell r="AR648">
            <v>0</v>
          </cell>
          <cell r="AV648">
            <v>0</v>
          </cell>
          <cell r="AW648">
            <v>0</v>
          </cell>
          <cell r="AY648">
            <v>0</v>
          </cell>
        </row>
        <row r="649">
          <cell r="C649" t="str">
            <v>J_5988/19</v>
          </cell>
          <cell r="D649">
            <v>2.9870199999999998</v>
          </cell>
          <cell r="F649">
            <v>2.9870199999999998</v>
          </cell>
          <cell r="G649">
            <v>0.1</v>
          </cell>
          <cell r="I649">
            <v>0.5</v>
          </cell>
          <cell r="AH649">
            <v>2.9870199999999998</v>
          </cell>
          <cell r="AI649">
            <v>0.1</v>
          </cell>
          <cell r="AK649">
            <v>0.5</v>
          </cell>
          <cell r="AO649">
            <v>0</v>
          </cell>
          <cell r="AP649">
            <v>0</v>
          </cell>
          <cell r="AR649">
            <v>0</v>
          </cell>
          <cell r="AV649">
            <v>0</v>
          </cell>
          <cell r="AW649">
            <v>0</v>
          </cell>
          <cell r="AY649">
            <v>0</v>
          </cell>
        </row>
        <row r="650">
          <cell r="C650" t="str">
            <v>J_6163/19</v>
          </cell>
          <cell r="D650">
            <v>14.700370000000001</v>
          </cell>
          <cell r="F650">
            <v>0</v>
          </cell>
          <cell r="G650">
            <v>0</v>
          </cell>
          <cell r="I650">
            <v>0</v>
          </cell>
          <cell r="AH650">
            <v>0</v>
          </cell>
          <cell r="AI650">
            <v>0</v>
          </cell>
          <cell r="AK650">
            <v>0</v>
          </cell>
          <cell r="AO650">
            <v>0</v>
          </cell>
          <cell r="AP650">
            <v>0</v>
          </cell>
          <cell r="AR650">
            <v>0</v>
          </cell>
          <cell r="AV650">
            <v>0</v>
          </cell>
          <cell r="AW650">
            <v>0</v>
          </cell>
          <cell r="AY650">
            <v>0</v>
          </cell>
        </row>
        <row r="651">
          <cell r="D651">
            <v>21.58305</v>
          </cell>
          <cell r="E651">
            <v>0</v>
          </cell>
          <cell r="F651">
            <v>21.58305</v>
          </cell>
          <cell r="G651">
            <v>0</v>
          </cell>
          <cell r="H651">
            <v>0</v>
          </cell>
          <cell r="I651">
            <v>5.6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21.58305</v>
          </cell>
          <cell r="AI651">
            <v>0</v>
          </cell>
          <cell r="AJ651">
            <v>0</v>
          </cell>
          <cell r="AK651">
            <v>5.6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>
            <v>0</v>
          </cell>
        </row>
        <row r="652">
          <cell r="C652" t="str">
            <v>I_4587/18</v>
          </cell>
          <cell r="D652">
            <v>21.58305</v>
          </cell>
          <cell r="F652">
            <v>21.58305</v>
          </cell>
          <cell r="G652">
            <v>0</v>
          </cell>
          <cell r="I652">
            <v>5.6</v>
          </cell>
          <cell r="AH652">
            <v>21.58305</v>
          </cell>
          <cell r="AI652">
            <v>0</v>
          </cell>
          <cell r="AK652">
            <v>5.6</v>
          </cell>
          <cell r="AO652">
            <v>0</v>
          </cell>
          <cell r="AP652">
            <v>0</v>
          </cell>
          <cell r="AR652">
            <v>0</v>
          </cell>
          <cell r="AV652">
            <v>0</v>
          </cell>
          <cell r="AW652">
            <v>0</v>
          </cell>
          <cell r="AY652">
            <v>0</v>
          </cell>
        </row>
        <row r="653">
          <cell r="C653" t="str">
            <v>I_4588/18</v>
          </cell>
          <cell r="D653">
            <v>0</v>
          </cell>
          <cell r="F653">
            <v>0</v>
          </cell>
          <cell r="G653">
            <v>0</v>
          </cell>
          <cell r="I653">
            <v>0</v>
          </cell>
          <cell r="AH653">
            <v>0</v>
          </cell>
          <cell r="AO653">
            <v>0</v>
          </cell>
          <cell r="AP653">
            <v>0</v>
          </cell>
          <cell r="AR653">
            <v>0</v>
          </cell>
          <cell r="AV653">
            <v>0</v>
          </cell>
          <cell r="AW653">
            <v>0</v>
          </cell>
          <cell r="AY653">
            <v>0</v>
          </cell>
        </row>
        <row r="654">
          <cell r="D654">
            <v>41.540109999999999</v>
          </cell>
          <cell r="E654">
            <v>0</v>
          </cell>
          <cell r="F654">
            <v>9.9840800000000005</v>
          </cell>
          <cell r="G654">
            <v>1.1299999999999999</v>
          </cell>
          <cell r="H654">
            <v>0</v>
          </cell>
          <cell r="I654">
            <v>0.8600000000000001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9.9840800000000005</v>
          </cell>
          <cell r="AI654">
            <v>1.1299999999999999</v>
          </cell>
          <cell r="AJ654">
            <v>0</v>
          </cell>
          <cell r="AK654">
            <v>0.8600000000000001</v>
          </cell>
          <cell r="AL654">
            <v>0</v>
          </cell>
          <cell r="AM654">
            <v>0</v>
          </cell>
          <cell r="AN654">
            <v>0</v>
          </cell>
          <cell r="AO654">
            <v>14.781624410000001</v>
          </cell>
          <cell r="AP654">
            <v>0.5</v>
          </cell>
          <cell r="AQ654">
            <v>0</v>
          </cell>
          <cell r="AR654">
            <v>1.4075</v>
          </cell>
          <cell r="AS654">
            <v>0</v>
          </cell>
          <cell r="AT654">
            <v>0</v>
          </cell>
          <cell r="AU654">
            <v>0</v>
          </cell>
          <cell r="AV654">
            <v>14.781624410000001</v>
          </cell>
          <cell r="AW654">
            <v>0.5</v>
          </cell>
          <cell r="AX654">
            <v>0</v>
          </cell>
          <cell r="AY654">
            <v>1.4075</v>
          </cell>
          <cell r="AZ654">
            <v>0</v>
          </cell>
        </row>
        <row r="655">
          <cell r="C655" t="str">
            <v>I_4729/18</v>
          </cell>
          <cell r="D655">
            <v>4.1350899999999999</v>
          </cell>
          <cell r="F655">
            <v>0</v>
          </cell>
          <cell r="G655">
            <v>0</v>
          </cell>
          <cell r="I655">
            <v>0</v>
          </cell>
          <cell r="AH655">
            <v>0</v>
          </cell>
          <cell r="AI655">
            <v>0</v>
          </cell>
          <cell r="AK655">
            <v>0</v>
          </cell>
          <cell r="AO655">
            <v>4.2508614200000006</v>
          </cell>
          <cell r="AP655">
            <v>0.25</v>
          </cell>
          <cell r="AR655">
            <v>0.46699999999999997</v>
          </cell>
          <cell r="AV655">
            <v>4.2508614200000006</v>
          </cell>
          <cell r="AW655">
            <v>0.25</v>
          </cell>
          <cell r="AY655">
            <v>0.46699999999999997</v>
          </cell>
        </row>
        <row r="656">
          <cell r="C656" t="str">
            <v>I_4585/18</v>
          </cell>
          <cell r="D656">
            <v>3.55111</v>
          </cell>
          <cell r="F656">
            <v>3.5511100000000004</v>
          </cell>
          <cell r="G656">
            <v>0</v>
          </cell>
          <cell r="I656">
            <v>0.45</v>
          </cell>
          <cell r="AH656">
            <v>3.5511100000000004</v>
          </cell>
          <cell r="AI656">
            <v>0</v>
          </cell>
          <cell r="AK656">
            <v>0.45</v>
          </cell>
          <cell r="AO656">
            <v>0</v>
          </cell>
          <cell r="AP656">
            <v>0</v>
          </cell>
          <cell r="AR656">
            <v>0</v>
          </cell>
          <cell r="AV656">
            <v>0</v>
          </cell>
          <cell r="AW656">
            <v>0</v>
          </cell>
          <cell r="AY656">
            <v>0</v>
          </cell>
        </row>
        <row r="657">
          <cell r="C657" t="str">
            <v>J_5825/19</v>
          </cell>
          <cell r="D657">
            <v>6.9032900000000001</v>
          </cell>
          <cell r="F657">
            <v>0</v>
          </cell>
          <cell r="G657">
            <v>0</v>
          </cell>
          <cell r="I657">
            <v>0</v>
          </cell>
          <cell r="AH657">
            <v>0</v>
          </cell>
          <cell r="AI657">
            <v>0</v>
          </cell>
          <cell r="AK657">
            <v>0</v>
          </cell>
          <cell r="AO657">
            <v>6.2499508499999994</v>
          </cell>
          <cell r="AP657">
            <v>0.25</v>
          </cell>
          <cell r="AR657">
            <v>0.77300000000000002</v>
          </cell>
          <cell r="AV657">
            <v>6.2499508499999994</v>
          </cell>
          <cell r="AW657">
            <v>0.25</v>
          </cell>
          <cell r="AY657">
            <v>0.77300000000000002</v>
          </cell>
        </row>
        <row r="658">
          <cell r="C658" t="str">
            <v>J_5983/19</v>
          </cell>
          <cell r="D658">
            <v>1.38418</v>
          </cell>
          <cell r="F658">
            <v>1.3841800000000002</v>
          </cell>
          <cell r="G658">
            <v>0.25</v>
          </cell>
          <cell r="I658">
            <v>7.0000000000000007E-2</v>
          </cell>
          <cell r="AH658">
            <v>1.3841800000000002</v>
          </cell>
          <cell r="AI658">
            <v>0.25</v>
          </cell>
          <cell r="AK658">
            <v>7.0000000000000007E-2</v>
          </cell>
          <cell r="AO658">
            <v>0</v>
          </cell>
          <cell r="AP658">
            <v>0</v>
          </cell>
          <cell r="AR658">
            <v>0</v>
          </cell>
          <cell r="AV658">
            <v>0</v>
          </cell>
          <cell r="AW658">
            <v>0</v>
          </cell>
          <cell r="AY658">
            <v>0</v>
          </cell>
        </row>
        <row r="659">
          <cell r="C659" t="str">
            <v>I_5848/19</v>
          </cell>
          <cell r="D659">
            <v>3.8579400000000001</v>
          </cell>
          <cell r="F659">
            <v>3.8579400000000006</v>
          </cell>
          <cell r="G659">
            <v>0.63</v>
          </cell>
          <cell r="I659">
            <v>0.3</v>
          </cell>
          <cell r="AH659">
            <v>3.8579400000000006</v>
          </cell>
          <cell r="AI659">
            <v>0.63</v>
          </cell>
          <cell r="AK659">
            <v>0.3</v>
          </cell>
          <cell r="AO659">
            <v>0</v>
          </cell>
          <cell r="AP659">
            <v>0</v>
          </cell>
          <cell r="AR659">
            <v>0</v>
          </cell>
          <cell r="AV659">
            <v>0</v>
          </cell>
          <cell r="AW659">
            <v>0</v>
          </cell>
          <cell r="AY659">
            <v>0</v>
          </cell>
        </row>
        <row r="660">
          <cell r="C660" t="str">
            <v>J_5668/19</v>
          </cell>
          <cell r="D660">
            <v>9.0625900000000001</v>
          </cell>
          <cell r="F660">
            <v>0</v>
          </cell>
          <cell r="G660">
            <v>0</v>
          </cell>
          <cell r="I660">
            <v>0</v>
          </cell>
          <cell r="AH660">
            <v>0</v>
          </cell>
          <cell r="AI660">
            <v>0</v>
          </cell>
          <cell r="AK660">
            <v>0</v>
          </cell>
          <cell r="AO660">
            <v>0</v>
          </cell>
          <cell r="AP660">
            <v>0</v>
          </cell>
          <cell r="AR660">
            <v>0</v>
          </cell>
          <cell r="AV660">
            <v>0</v>
          </cell>
          <cell r="AW660">
            <v>0</v>
          </cell>
          <cell r="AY660">
            <v>0</v>
          </cell>
        </row>
        <row r="661">
          <cell r="C661" t="str">
            <v>J_6084/19</v>
          </cell>
          <cell r="D661">
            <v>1.19085</v>
          </cell>
          <cell r="F661">
            <v>1.1908499999999997</v>
          </cell>
          <cell r="G661">
            <v>0.25</v>
          </cell>
          <cell r="I661">
            <v>0.04</v>
          </cell>
          <cell r="AH661">
            <v>1.1908499999999997</v>
          </cell>
          <cell r="AI661">
            <v>0.25</v>
          </cell>
          <cell r="AK661">
            <v>0.04</v>
          </cell>
          <cell r="AO661">
            <v>0</v>
          </cell>
          <cell r="AP661">
            <v>0</v>
          </cell>
          <cell r="AR661">
            <v>0</v>
          </cell>
          <cell r="AV661">
            <v>0</v>
          </cell>
          <cell r="AW661">
            <v>0</v>
          </cell>
          <cell r="AY661">
            <v>0</v>
          </cell>
        </row>
        <row r="662">
          <cell r="C662" t="str">
            <v>J_6090/19</v>
          </cell>
          <cell r="D662">
            <v>11.45506</v>
          </cell>
          <cell r="F662">
            <v>0</v>
          </cell>
          <cell r="G662">
            <v>0</v>
          </cell>
          <cell r="I662">
            <v>0</v>
          </cell>
          <cell r="AH662">
            <v>0</v>
          </cell>
          <cell r="AI662">
            <v>0</v>
          </cell>
          <cell r="AK662">
            <v>0</v>
          </cell>
          <cell r="AO662">
            <v>0</v>
          </cell>
          <cell r="AP662">
            <v>0</v>
          </cell>
          <cell r="AR662">
            <v>0</v>
          </cell>
          <cell r="AV662">
            <v>0</v>
          </cell>
          <cell r="AW662">
            <v>0</v>
          </cell>
          <cell r="AY662">
            <v>0</v>
          </cell>
        </row>
        <row r="663">
          <cell r="C663" t="str">
            <v>I_4459/17</v>
          </cell>
          <cell r="D663">
            <v>0</v>
          </cell>
          <cell r="F663">
            <v>0</v>
          </cell>
          <cell r="G663">
            <v>0</v>
          </cell>
          <cell r="I663">
            <v>0</v>
          </cell>
          <cell r="AO663">
            <v>4.2808121400000001</v>
          </cell>
          <cell r="AP663">
            <v>0</v>
          </cell>
          <cell r="AR663">
            <v>0.16750000000000001</v>
          </cell>
          <cell r="AV663">
            <v>4.2808121400000001</v>
          </cell>
          <cell r="AW663">
            <v>0</v>
          </cell>
          <cell r="AY663">
            <v>0.16750000000000001</v>
          </cell>
        </row>
        <row r="664">
          <cell r="D664">
            <v>312.96002999999985</v>
          </cell>
          <cell r="E664">
            <v>0</v>
          </cell>
          <cell r="F664">
            <v>107.93298</v>
          </cell>
          <cell r="G664">
            <v>0.91</v>
          </cell>
          <cell r="H664">
            <v>0</v>
          </cell>
          <cell r="I664">
            <v>14.930000000000001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107.93298</v>
          </cell>
          <cell r="AI664">
            <v>0.91</v>
          </cell>
          <cell r="AJ664">
            <v>0</v>
          </cell>
          <cell r="AK664">
            <v>14.930000000000001</v>
          </cell>
          <cell r="AL664">
            <v>0</v>
          </cell>
          <cell r="AM664">
            <v>0</v>
          </cell>
          <cell r="AN664">
            <v>0</v>
          </cell>
          <cell r="AO664">
            <v>31.962843450000005</v>
          </cell>
          <cell r="AP664">
            <v>1.21</v>
          </cell>
          <cell r="AQ664">
            <v>0</v>
          </cell>
          <cell r="AR664">
            <v>1.8250199999999999</v>
          </cell>
          <cell r="AS664">
            <v>0</v>
          </cell>
          <cell r="AT664">
            <v>0</v>
          </cell>
          <cell r="AU664">
            <v>0</v>
          </cell>
          <cell r="AV664">
            <v>31.962843450000005</v>
          </cell>
          <cell r="AW664">
            <v>1.21</v>
          </cell>
          <cell r="AX664">
            <v>0</v>
          </cell>
          <cell r="AY664">
            <v>1.8250199999999999</v>
          </cell>
          <cell r="AZ664">
            <v>0</v>
          </cell>
        </row>
        <row r="665">
          <cell r="C665" t="str">
            <v>J_5833/19</v>
          </cell>
          <cell r="D665">
            <v>7.4861700000000004</v>
          </cell>
          <cell r="F665">
            <v>0</v>
          </cell>
          <cell r="G665">
            <v>0</v>
          </cell>
          <cell r="I665">
            <v>0</v>
          </cell>
          <cell r="AH665">
            <v>0</v>
          </cell>
          <cell r="AI665">
            <v>0</v>
          </cell>
          <cell r="AK665">
            <v>0</v>
          </cell>
          <cell r="AO665">
            <v>0</v>
          </cell>
          <cell r="AP665">
            <v>0</v>
          </cell>
          <cell r="AR665">
            <v>0</v>
          </cell>
          <cell r="AV665">
            <v>0</v>
          </cell>
          <cell r="AW665">
            <v>0</v>
          </cell>
          <cell r="AY665">
            <v>0</v>
          </cell>
        </row>
        <row r="666">
          <cell r="C666" t="str">
            <v>J_5836/19</v>
          </cell>
          <cell r="D666">
            <v>6.6140400000000001</v>
          </cell>
          <cell r="F666">
            <v>0</v>
          </cell>
          <cell r="G666">
            <v>0</v>
          </cell>
          <cell r="I666">
            <v>0</v>
          </cell>
          <cell r="AH666">
            <v>0</v>
          </cell>
          <cell r="AI666">
            <v>0</v>
          </cell>
          <cell r="AK666">
            <v>0</v>
          </cell>
          <cell r="AO666">
            <v>0</v>
          </cell>
          <cell r="AP666">
            <v>0</v>
          </cell>
          <cell r="AR666">
            <v>0</v>
          </cell>
          <cell r="AV666">
            <v>0</v>
          </cell>
          <cell r="AW666">
            <v>0</v>
          </cell>
          <cell r="AY666">
            <v>0</v>
          </cell>
        </row>
        <row r="667">
          <cell r="C667" t="str">
            <v>J_5838/19</v>
          </cell>
          <cell r="D667">
            <v>98.29889</v>
          </cell>
          <cell r="F667">
            <v>98.29889</v>
          </cell>
          <cell r="G667">
            <v>0</v>
          </cell>
          <cell r="I667">
            <v>14.5</v>
          </cell>
          <cell r="AH667">
            <v>98.29889</v>
          </cell>
          <cell r="AI667">
            <v>0</v>
          </cell>
          <cell r="AK667">
            <v>14.5</v>
          </cell>
          <cell r="AO667">
            <v>0</v>
          </cell>
          <cell r="AP667">
            <v>0</v>
          </cell>
          <cell r="AR667">
            <v>0</v>
          </cell>
          <cell r="AV667">
            <v>0</v>
          </cell>
          <cell r="AW667">
            <v>0</v>
          </cell>
          <cell r="AY667">
            <v>0</v>
          </cell>
        </row>
        <row r="668">
          <cell r="C668" t="str">
            <v>I_5280/18</v>
          </cell>
          <cell r="D668">
            <v>2.9637099999999998</v>
          </cell>
          <cell r="F668">
            <v>0</v>
          </cell>
          <cell r="G668">
            <v>0</v>
          </cell>
          <cell r="I668">
            <v>0</v>
          </cell>
          <cell r="AH668">
            <v>0</v>
          </cell>
          <cell r="AI668">
            <v>0</v>
          </cell>
          <cell r="AK668">
            <v>0</v>
          </cell>
          <cell r="AO668">
            <v>0</v>
          </cell>
          <cell r="AP668">
            <v>0</v>
          </cell>
          <cell r="AR668">
            <v>0</v>
          </cell>
          <cell r="AV668">
            <v>0</v>
          </cell>
          <cell r="AW668">
            <v>0</v>
          </cell>
          <cell r="AY668">
            <v>0</v>
          </cell>
        </row>
        <row r="669">
          <cell r="C669" t="str">
            <v>G_2618/15</v>
          </cell>
          <cell r="D669">
            <v>4.9853500000000004</v>
          </cell>
          <cell r="F669">
            <v>0</v>
          </cell>
          <cell r="G669">
            <v>0</v>
          </cell>
          <cell r="I669">
            <v>0</v>
          </cell>
          <cell r="AH669">
            <v>0</v>
          </cell>
          <cell r="AI669">
            <v>0</v>
          </cell>
          <cell r="AK669">
            <v>0</v>
          </cell>
          <cell r="AO669">
            <v>3.9794725899999999</v>
          </cell>
          <cell r="AP669">
            <v>0.25</v>
          </cell>
          <cell r="AR669">
            <v>0.84</v>
          </cell>
          <cell r="AV669">
            <v>3.9794725899999999</v>
          </cell>
          <cell r="AW669">
            <v>0.25</v>
          </cell>
          <cell r="AY669">
            <v>0.84</v>
          </cell>
        </row>
        <row r="670">
          <cell r="C670" t="str">
            <v>G_2814/15</v>
          </cell>
          <cell r="D670">
            <v>118.41462</v>
          </cell>
          <cell r="F670">
            <v>0</v>
          </cell>
          <cell r="G670">
            <v>0</v>
          </cell>
          <cell r="I670">
            <v>0</v>
          </cell>
          <cell r="AH670">
            <v>0</v>
          </cell>
          <cell r="AI670">
            <v>0</v>
          </cell>
          <cell r="AK670">
            <v>0</v>
          </cell>
          <cell r="AO670">
            <v>0</v>
          </cell>
          <cell r="AP670">
            <v>0</v>
          </cell>
          <cell r="AR670">
            <v>0</v>
          </cell>
          <cell r="AV670">
            <v>0</v>
          </cell>
          <cell r="AW670">
            <v>0</v>
          </cell>
          <cell r="AY670">
            <v>0</v>
          </cell>
        </row>
        <row r="671">
          <cell r="C671" t="str">
            <v>I_4684/18</v>
          </cell>
          <cell r="D671">
            <v>3.5122300000000002</v>
          </cell>
          <cell r="F671">
            <v>0</v>
          </cell>
          <cell r="G671">
            <v>0</v>
          </cell>
          <cell r="I671">
            <v>0</v>
          </cell>
          <cell r="AH671">
            <v>0</v>
          </cell>
          <cell r="AI671">
            <v>0</v>
          </cell>
          <cell r="AK671">
            <v>0</v>
          </cell>
          <cell r="AO671">
            <v>0</v>
          </cell>
          <cell r="AP671">
            <v>0</v>
          </cell>
          <cell r="AR671">
            <v>0</v>
          </cell>
          <cell r="AV671">
            <v>0</v>
          </cell>
          <cell r="AW671">
            <v>0</v>
          </cell>
          <cell r="AY671">
            <v>0</v>
          </cell>
        </row>
        <row r="672">
          <cell r="C672" t="str">
            <v>I_4685/18</v>
          </cell>
          <cell r="D672">
            <v>3.5122300000000002</v>
          </cell>
          <cell r="F672">
            <v>0</v>
          </cell>
          <cell r="G672">
            <v>0</v>
          </cell>
          <cell r="I672">
            <v>0</v>
          </cell>
          <cell r="AH672">
            <v>0</v>
          </cell>
          <cell r="AI672">
            <v>0</v>
          </cell>
          <cell r="AK672">
            <v>0</v>
          </cell>
          <cell r="AO672">
            <v>2.3239364600000001</v>
          </cell>
          <cell r="AP672">
            <v>0</v>
          </cell>
          <cell r="AR672">
            <v>6.6000000000000003E-2</v>
          </cell>
          <cell r="AV672">
            <v>2.3239364600000001</v>
          </cell>
          <cell r="AW672">
            <v>0</v>
          </cell>
          <cell r="AY672">
            <v>6.6000000000000003E-2</v>
          </cell>
        </row>
        <row r="673">
          <cell r="C673" t="str">
            <v>I_4686/18</v>
          </cell>
          <cell r="D673">
            <v>3.5122300000000002</v>
          </cell>
          <cell r="F673">
            <v>0</v>
          </cell>
          <cell r="G673">
            <v>0</v>
          </cell>
          <cell r="I673">
            <v>0</v>
          </cell>
          <cell r="AH673">
            <v>0</v>
          </cell>
          <cell r="AI673">
            <v>0</v>
          </cell>
          <cell r="AK673">
            <v>0</v>
          </cell>
          <cell r="AO673">
            <v>2.2701296100000001</v>
          </cell>
          <cell r="AP673">
            <v>0</v>
          </cell>
          <cell r="AR673">
            <v>0.08</v>
          </cell>
          <cell r="AV673">
            <v>2.2701296100000001</v>
          </cell>
          <cell r="AW673">
            <v>0</v>
          </cell>
          <cell r="AY673">
            <v>0.08</v>
          </cell>
        </row>
        <row r="674">
          <cell r="C674" t="str">
            <v>I_4687/18</v>
          </cell>
          <cell r="D674">
            <v>2.5870700000000002</v>
          </cell>
          <cell r="F674">
            <v>0</v>
          </cell>
          <cell r="G674">
            <v>0</v>
          </cell>
          <cell r="I674">
            <v>0</v>
          </cell>
          <cell r="AH674">
            <v>0</v>
          </cell>
          <cell r="AI674">
            <v>0</v>
          </cell>
          <cell r="AK674">
            <v>0</v>
          </cell>
          <cell r="AO674">
            <v>2.2781376</v>
          </cell>
          <cell r="AP674">
            <v>0</v>
          </cell>
          <cell r="AR674">
            <v>5.2699999999999997E-2</v>
          </cell>
          <cell r="AV674">
            <v>2.2781376</v>
          </cell>
          <cell r="AW674">
            <v>0</v>
          </cell>
          <cell r="AY674">
            <v>5.2699999999999997E-2</v>
          </cell>
        </row>
        <row r="675">
          <cell r="C675" t="str">
            <v>I_4689/18</v>
          </cell>
          <cell r="D675">
            <v>2.5870700000000002</v>
          </cell>
          <cell r="F675">
            <v>0</v>
          </cell>
          <cell r="G675">
            <v>0</v>
          </cell>
          <cell r="I675">
            <v>0</v>
          </cell>
          <cell r="AH675">
            <v>0</v>
          </cell>
          <cell r="AI675">
            <v>0</v>
          </cell>
          <cell r="AK675">
            <v>0</v>
          </cell>
          <cell r="AO675">
            <v>0</v>
          </cell>
          <cell r="AP675">
            <v>0</v>
          </cell>
          <cell r="AR675">
            <v>0</v>
          </cell>
          <cell r="AV675">
            <v>0</v>
          </cell>
          <cell r="AW675">
            <v>0</v>
          </cell>
          <cell r="AY675">
            <v>0</v>
          </cell>
        </row>
        <row r="676">
          <cell r="C676" t="str">
            <v>I_4690/18</v>
          </cell>
          <cell r="D676">
            <v>2.5870700000000002</v>
          </cell>
          <cell r="F676">
            <v>0</v>
          </cell>
          <cell r="G676">
            <v>0</v>
          </cell>
          <cell r="I676">
            <v>0</v>
          </cell>
          <cell r="AH676">
            <v>0</v>
          </cell>
          <cell r="AI676">
            <v>0</v>
          </cell>
          <cell r="AK676">
            <v>0</v>
          </cell>
          <cell r="AO676">
            <v>2.2784925400000002</v>
          </cell>
          <cell r="AP676">
            <v>0</v>
          </cell>
          <cell r="AR676">
            <v>6.3E-2</v>
          </cell>
          <cell r="AV676">
            <v>2.2784925400000002</v>
          </cell>
          <cell r="AW676">
            <v>0</v>
          </cell>
          <cell r="AY676">
            <v>6.3E-2</v>
          </cell>
        </row>
        <row r="677">
          <cell r="C677" t="str">
            <v>I_4691/18</v>
          </cell>
          <cell r="D677">
            <v>3.5122300000000002</v>
          </cell>
          <cell r="F677">
            <v>0</v>
          </cell>
          <cell r="G677">
            <v>0</v>
          </cell>
          <cell r="I677">
            <v>0</v>
          </cell>
          <cell r="AH677">
            <v>0</v>
          </cell>
          <cell r="AI677">
            <v>0</v>
          </cell>
          <cell r="AK677">
            <v>0</v>
          </cell>
          <cell r="AO677">
            <v>0</v>
          </cell>
          <cell r="AP677">
            <v>0</v>
          </cell>
          <cell r="AR677">
            <v>0</v>
          </cell>
          <cell r="AV677">
            <v>0</v>
          </cell>
          <cell r="AW677">
            <v>0</v>
          </cell>
          <cell r="AY677">
            <v>0</v>
          </cell>
        </row>
        <row r="678">
          <cell r="C678" t="str">
            <v>I_4692/18</v>
          </cell>
          <cell r="D678">
            <v>3.5122300000000002</v>
          </cell>
          <cell r="F678">
            <v>0</v>
          </cell>
          <cell r="G678">
            <v>0</v>
          </cell>
          <cell r="I678">
            <v>0</v>
          </cell>
          <cell r="AH678">
            <v>0</v>
          </cell>
          <cell r="AI678">
            <v>0</v>
          </cell>
          <cell r="AK678">
            <v>0</v>
          </cell>
          <cell r="AO678">
            <v>2.2258750599999999</v>
          </cell>
          <cell r="AP678">
            <v>0</v>
          </cell>
          <cell r="AR678">
            <v>3.2000000000000001E-2</v>
          </cell>
          <cell r="AV678">
            <v>2.2258750599999999</v>
          </cell>
          <cell r="AW678">
            <v>0</v>
          </cell>
          <cell r="AY678">
            <v>3.2000000000000001E-2</v>
          </cell>
        </row>
        <row r="679">
          <cell r="C679" t="str">
            <v>I_4693/18</v>
          </cell>
          <cell r="D679">
            <v>3.5122300000000002</v>
          </cell>
          <cell r="F679">
            <v>0</v>
          </cell>
          <cell r="G679">
            <v>0</v>
          </cell>
          <cell r="I679">
            <v>0</v>
          </cell>
          <cell r="AH679">
            <v>0</v>
          </cell>
          <cell r="AI679">
            <v>0</v>
          </cell>
          <cell r="AK679">
            <v>0</v>
          </cell>
          <cell r="AO679">
            <v>2.29782215</v>
          </cell>
          <cell r="AP679">
            <v>0</v>
          </cell>
          <cell r="AR679">
            <v>3.2000000000000001E-2</v>
          </cell>
          <cell r="AV679">
            <v>2.29782215</v>
          </cell>
          <cell r="AW679">
            <v>0</v>
          </cell>
          <cell r="AY679">
            <v>3.2000000000000001E-2</v>
          </cell>
        </row>
        <row r="680">
          <cell r="C680" t="str">
            <v>I_4694/18</v>
          </cell>
          <cell r="D680">
            <v>3.5122300000000002</v>
          </cell>
          <cell r="F680">
            <v>0</v>
          </cell>
          <cell r="G680">
            <v>0</v>
          </cell>
          <cell r="I680">
            <v>0</v>
          </cell>
          <cell r="AH680">
            <v>0</v>
          </cell>
          <cell r="AI680">
            <v>0</v>
          </cell>
          <cell r="AK680">
            <v>0</v>
          </cell>
          <cell r="AO680">
            <v>2.3050675799999998</v>
          </cell>
          <cell r="AP680">
            <v>0</v>
          </cell>
          <cell r="AR680">
            <v>3.2000000000000001E-2</v>
          </cell>
          <cell r="AV680">
            <v>2.3050675799999998</v>
          </cell>
          <cell r="AW680">
            <v>0</v>
          </cell>
          <cell r="AY680">
            <v>3.2000000000000001E-2</v>
          </cell>
        </row>
        <row r="681">
          <cell r="C681" t="str">
            <v>I_4695/18</v>
          </cell>
          <cell r="D681">
            <v>3.5122300000000002</v>
          </cell>
          <cell r="F681">
            <v>0</v>
          </cell>
          <cell r="G681">
            <v>0</v>
          </cell>
          <cell r="I681">
            <v>0</v>
          </cell>
          <cell r="AH681">
            <v>0</v>
          </cell>
          <cell r="AI681">
            <v>0</v>
          </cell>
          <cell r="AK681">
            <v>0</v>
          </cell>
          <cell r="AO681">
            <v>0</v>
          </cell>
          <cell r="AP681">
            <v>0</v>
          </cell>
          <cell r="AR681">
            <v>0</v>
          </cell>
          <cell r="AV681">
            <v>0</v>
          </cell>
          <cell r="AW681">
            <v>0</v>
          </cell>
          <cell r="AY681">
            <v>0</v>
          </cell>
        </row>
        <row r="682">
          <cell r="C682" t="str">
            <v>I_4696/18</v>
          </cell>
          <cell r="D682">
            <v>3.5122300000000002</v>
          </cell>
          <cell r="F682">
            <v>0</v>
          </cell>
          <cell r="G682">
            <v>0</v>
          </cell>
          <cell r="I682">
            <v>0</v>
          </cell>
          <cell r="AH682">
            <v>0</v>
          </cell>
          <cell r="AI682">
            <v>0</v>
          </cell>
          <cell r="AK682">
            <v>0</v>
          </cell>
          <cell r="AO682">
            <v>0</v>
          </cell>
          <cell r="AP682">
            <v>0</v>
          </cell>
          <cell r="AR682">
            <v>0</v>
          </cell>
          <cell r="AV682">
            <v>0</v>
          </cell>
          <cell r="AW682">
            <v>0</v>
          </cell>
          <cell r="AY682">
            <v>0</v>
          </cell>
        </row>
        <row r="683">
          <cell r="C683" t="str">
            <v>I_4697/18</v>
          </cell>
          <cell r="D683">
            <v>2.5870700000000002</v>
          </cell>
          <cell r="F683">
            <v>0</v>
          </cell>
          <cell r="G683">
            <v>0</v>
          </cell>
          <cell r="I683">
            <v>0</v>
          </cell>
          <cell r="AH683">
            <v>0</v>
          </cell>
          <cell r="AI683">
            <v>0</v>
          </cell>
          <cell r="AK683">
            <v>0</v>
          </cell>
          <cell r="AO683">
            <v>2.2819168699999999</v>
          </cell>
          <cell r="AP683">
            <v>0</v>
          </cell>
          <cell r="AR683">
            <v>4.2299999999999997E-2</v>
          </cell>
          <cell r="AV683">
            <v>2.2819168699999999</v>
          </cell>
          <cell r="AW683">
            <v>0</v>
          </cell>
          <cell r="AY683">
            <v>4.2299999999999997E-2</v>
          </cell>
        </row>
        <row r="684">
          <cell r="C684" t="str">
            <v>I_4698/18</v>
          </cell>
          <cell r="D684">
            <v>2.5870700000000002</v>
          </cell>
          <cell r="F684">
            <v>0</v>
          </cell>
          <cell r="G684">
            <v>0</v>
          </cell>
          <cell r="I684">
            <v>0</v>
          </cell>
          <cell r="AH684">
            <v>0</v>
          </cell>
          <cell r="AI684">
            <v>0</v>
          </cell>
          <cell r="AK684">
            <v>0</v>
          </cell>
          <cell r="AO684">
            <v>2.2795362999999997</v>
          </cell>
          <cell r="AP684">
            <v>0</v>
          </cell>
          <cell r="AR684">
            <v>7.5600000000000001E-2</v>
          </cell>
          <cell r="AV684">
            <v>2.2795362999999997</v>
          </cell>
          <cell r="AW684">
            <v>0</v>
          </cell>
          <cell r="AY684">
            <v>7.5600000000000001E-2</v>
          </cell>
        </row>
        <row r="685">
          <cell r="C685" t="str">
            <v>J_5849/19</v>
          </cell>
          <cell r="D685">
            <v>1.37395</v>
          </cell>
          <cell r="F685">
            <v>1.3739500000000002</v>
          </cell>
          <cell r="G685">
            <v>0.25</v>
          </cell>
          <cell r="I685">
            <v>0.05</v>
          </cell>
          <cell r="AH685">
            <v>1.3739500000000002</v>
          </cell>
          <cell r="AI685">
            <v>0.25</v>
          </cell>
          <cell r="AK685">
            <v>0.05</v>
          </cell>
          <cell r="AO685">
            <v>1.2821025400000001</v>
          </cell>
          <cell r="AP685">
            <v>0.25</v>
          </cell>
          <cell r="AR685">
            <v>5.5E-2</v>
          </cell>
          <cell r="AV685">
            <v>1.2821025400000001</v>
          </cell>
          <cell r="AW685">
            <v>0.25</v>
          </cell>
          <cell r="AY685">
            <v>5.5E-2</v>
          </cell>
        </row>
        <row r="686">
          <cell r="C686" t="str">
            <v>J_5880/19</v>
          </cell>
          <cell r="D686">
            <v>11.12609</v>
          </cell>
          <cell r="F686">
            <v>0</v>
          </cell>
          <cell r="G686">
            <v>0</v>
          </cell>
          <cell r="I686">
            <v>0</v>
          </cell>
          <cell r="AH686">
            <v>0</v>
          </cell>
          <cell r="AI686">
            <v>0</v>
          </cell>
          <cell r="AK686">
            <v>0</v>
          </cell>
          <cell r="AO686">
            <v>0</v>
          </cell>
          <cell r="AP686">
            <v>0</v>
          </cell>
          <cell r="AR686">
            <v>0</v>
          </cell>
          <cell r="AV686">
            <v>0</v>
          </cell>
          <cell r="AW686">
            <v>0</v>
          </cell>
          <cell r="AY686">
            <v>0</v>
          </cell>
        </row>
        <row r="687">
          <cell r="C687" t="str">
            <v>J_5958/19</v>
          </cell>
          <cell r="D687">
            <v>1.0287999999999999</v>
          </cell>
          <cell r="F687">
            <v>1.0287999999999999</v>
          </cell>
          <cell r="G687">
            <v>0.1</v>
          </cell>
          <cell r="I687">
            <v>7.0000000000000007E-2</v>
          </cell>
          <cell r="AH687">
            <v>1.0287999999999999</v>
          </cell>
          <cell r="AI687">
            <v>0.1</v>
          </cell>
          <cell r="AK687">
            <v>7.0000000000000007E-2</v>
          </cell>
          <cell r="AO687">
            <v>0.95603471000000007</v>
          </cell>
          <cell r="AP687">
            <v>0.1</v>
          </cell>
          <cell r="AR687">
            <v>0.04</v>
          </cell>
          <cell r="AV687">
            <v>0.95603471000000007</v>
          </cell>
          <cell r="AW687">
            <v>0.1</v>
          </cell>
          <cell r="AY687">
            <v>0.04</v>
          </cell>
        </row>
        <row r="688">
          <cell r="C688" t="str">
            <v>J_5981/19</v>
          </cell>
          <cell r="D688">
            <v>1.13751</v>
          </cell>
          <cell r="F688">
            <v>1.13751</v>
          </cell>
          <cell r="G688">
            <v>0.16</v>
          </cell>
          <cell r="I688">
            <v>0.05</v>
          </cell>
          <cell r="AH688">
            <v>1.13751</v>
          </cell>
          <cell r="AI688">
            <v>0.16</v>
          </cell>
          <cell r="AK688">
            <v>0.05</v>
          </cell>
          <cell r="AO688">
            <v>1.06782373</v>
          </cell>
          <cell r="AP688">
            <v>0.16</v>
          </cell>
          <cell r="AR688">
            <v>0.126</v>
          </cell>
          <cell r="AV688">
            <v>1.06782373</v>
          </cell>
          <cell r="AW688">
            <v>0.16</v>
          </cell>
          <cell r="AY688">
            <v>0.126</v>
          </cell>
        </row>
        <row r="689">
          <cell r="C689" t="str">
            <v>J_5860/19</v>
          </cell>
          <cell r="D689">
            <v>1.9952000000000001</v>
          </cell>
          <cell r="F689">
            <v>0</v>
          </cell>
          <cell r="G689">
            <v>0</v>
          </cell>
          <cell r="I689">
            <v>0</v>
          </cell>
          <cell r="AH689">
            <v>0</v>
          </cell>
          <cell r="AI689">
            <v>0</v>
          </cell>
          <cell r="AK689">
            <v>0</v>
          </cell>
          <cell r="AO689">
            <v>1.8528784300000001</v>
          </cell>
          <cell r="AP689">
            <v>0.2</v>
          </cell>
          <cell r="AR689">
            <v>0.10058</v>
          </cell>
          <cell r="AV689">
            <v>1.8528784300000001</v>
          </cell>
          <cell r="AW689">
            <v>0.2</v>
          </cell>
          <cell r="AY689">
            <v>0.10058</v>
          </cell>
        </row>
        <row r="690">
          <cell r="C690" t="str">
            <v>J_6059/19</v>
          </cell>
          <cell r="D690">
            <v>3.0134699999999999</v>
          </cell>
          <cell r="F690">
            <v>3.0134699999999999</v>
          </cell>
          <cell r="G690">
            <v>0</v>
          </cell>
          <cell r="I690">
            <v>0.2</v>
          </cell>
          <cell r="AH690">
            <v>3.0134699999999999</v>
          </cell>
          <cell r="AI690">
            <v>0</v>
          </cell>
          <cell r="AK690">
            <v>0.2</v>
          </cell>
          <cell r="AO690">
            <v>2.2836172800000001</v>
          </cell>
          <cell r="AP690">
            <v>0.25</v>
          </cell>
          <cell r="AR690">
            <v>0.18784000000000001</v>
          </cell>
          <cell r="AV690">
            <v>2.2836172800000001</v>
          </cell>
          <cell r="AW690">
            <v>0.25</v>
          </cell>
          <cell r="AY690">
            <v>0.18784000000000001</v>
          </cell>
        </row>
        <row r="691">
          <cell r="C691" t="str">
            <v>J_6088/19</v>
          </cell>
          <cell r="D691">
            <v>3.0803600000000002</v>
          </cell>
          <cell r="F691">
            <v>3.0803599999999998</v>
          </cell>
          <cell r="G691">
            <v>0.4</v>
          </cell>
          <cell r="I691">
            <v>0.06</v>
          </cell>
          <cell r="AH691">
            <v>3.0803599999999998</v>
          </cell>
          <cell r="AI691">
            <v>0.4</v>
          </cell>
          <cell r="AK691">
            <v>0.06</v>
          </cell>
          <cell r="AO691">
            <v>0</v>
          </cell>
          <cell r="AP691">
            <v>0</v>
          </cell>
          <cell r="AR691">
            <v>0</v>
          </cell>
          <cell r="AV691">
            <v>0</v>
          </cell>
          <cell r="AW691">
            <v>0</v>
          </cell>
          <cell r="AY691">
            <v>0</v>
          </cell>
        </row>
        <row r="692">
          <cell r="C692" t="str">
            <v>J_6172/19</v>
          </cell>
          <cell r="D692">
            <v>6.8964499999999997</v>
          </cell>
          <cell r="F692">
            <v>0</v>
          </cell>
          <cell r="G692">
            <v>0</v>
          </cell>
          <cell r="I692">
            <v>0</v>
          </cell>
          <cell r="AH692">
            <v>0</v>
          </cell>
          <cell r="AI692">
            <v>0</v>
          </cell>
          <cell r="AK692">
            <v>0</v>
          </cell>
          <cell r="AO692">
            <v>0</v>
          </cell>
          <cell r="AP692">
            <v>0</v>
          </cell>
          <cell r="AR692">
            <v>0</v>
          </cell>
          <cell r="AV692">
            <v>0</v>
          </cell>
          <cell r="AW692">
            <v>0</v>
          </cell>
          <cell r="AY692">
            <v>0</v>
          </cell>
        </row>
        <row r="693">
          <cell r="D693">
            <v>54.975110000000001</v>
          </cell>
          <cell r="E693">
            <v>0</v>
          </cell>
          <cell r="F693">
            <v>6.3349399999999996</v>
          </cell>
          <cell r="G693">
            <v>0.32</v>
          </cell>
          <cell r="H693">
            <v>0</v>
          </cell>
          <cell r="I693">
            <v>0.17699999999999999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6.3349399999999996</v>
          </cell>
          <cell r="AI693">
            <v>0.32</v>
          </cell>
          <cell r="AJ693">
            <v>0</v>
          </cell>
          <cell r="AK693">
            <v>0.17699999999999999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</row>
        <row r="694">
          <cell r="C694" t="str">
            <v>G_2013/15</v>
          </cell>
          <cell r="D694">
            <v>5.1227999999999998</v>
          </cell>
          <cell r="F694">
            <v>0</v>
          </cell>
          <cell r="G694">
            <v>0</v>
          </cell>
          <cell r="I694">
            <v>0</v>
          </cell>
          <cell r="AH694">
            <v>0</v>
          </cell>
          <cell r="AI694">
            <v>0</v>
          </cell>
          <cell r="AK694">
            <v>0</v>
          </cell>
          <cell r="AO694">
            <v>0</v>
          </cell>
          <cell r="AP694">
            <v>0</v>
          </cell>
          <cell r="AR694">
            <v>0</v>
          </cell>
          <cell r="AV694">
            <v>0</v>
          </cell>
          <cell r="AW694">
            <v>0</v>
          </cell>
          <cell r="AY694">
            <v>0</v>
          </cell>
        </row>
        <row r="695">
          <cell r="C695" t="str">
            <v>G_2061/15</v>
          </cell>
          <cell r="D695">
            <v>3.9330100000000003</v>
          </cell>
          <cell r="F695">
            <v>0</v>
          </cell>
          <cell r="G695">
            <v>0</v>
          </cell>
          <cell r="I695">
            <v>0</v>
          </cell>
          <cell r="AH695">
            <v>0</v>
          </cell>
          <cell r="AI695">
            <v>0</v>
          </cell>
          <cell r="AK695">
            <v>0</v>
          </cell>
          <cell r="AO695">
            <v>0</v>
          </cell>
          <cell r="AP695">
            <v>0</v>
          </cell>
          <cell r="AR695">
            <v>0</v>
          </cell>
          <cell r="AV695">
            <v>0</v>
          </cell>
          <cell r="AW695">
            <v>0</v>
          </cell>
          <cell r="AY695">
            <v>0</v>
          </cell>
        </row>
        <row r="696">
          <cell r="C696" t="str">
            <v>I_2069/15</v>
          </cell>
          <cell r="D696">
            <v>2.5933099999999998</v>
          </cell>
          <cell r="F696">
            <v>0</v>
          </cell>
          <cell r="G696">
            <v>0</v>
          </cell>
          <cell r="I696">
            <v>0</v>
          </cell>
          <cell r="AH696">
            <v>0</v>
          </cell>
          <cell r="AI696">
            <v>0</v>
          </cell>
          <cell r="AK696">
            <v>0</v>
          </cell>
          <cell r="AO696">
            <v>0</v>
          </cell>
          <cell r="AP696">
            <v>0</v>
          </cell>
          <cell r="AR696">
            <v>0</v>
          </cell>
          <cell r="AV696">
            <v>0</v>
          </cell>
          <cell r="AW696">
            <v>0</v>
          </cell>
          <cell r="AY696">
            <v>0</v>
          </cell>
        </row>
        <row r="697">
          <cell r="C697" t="str">
            <v>I_2071/15</v>
          </cell>
          <cell r="D697">
            <v>2.4162699999999999</v>
          </cell>
          <cell r="F697">
            <v>0</v>
          </cell>
          <cell r="G697">
            <v>0</v>
          </cell>
          <cell r="I697">
            <v>0</v>
          </cell>
          <cell r="AH697">
            <v>0</v>
          </cell>
          <cell r="AI697">
            <v>0</v>
          </cell>
          <cell r="AK697">
            <v>0</v>
          </cell>
          <cell r="AO697">
            <v>0</v>
          </cell>
          <cell r="AP697">
            <v>0</v>
          </cell>
          <cell r="AR697">
            <v>0</v>
          </cell>
          <cell r="AV697">
            <v>0</v>
          </cell>
          <cell r="AW697">
            <v>0</v>
          </cell>
          <cell r="AY697">
            <v>0</v>
          </cell>
        </row>
        <row r="698">
          <cell r="C698" t="str">
            <v>G_117/11</v>
          </cell>
          <cell r="D698">
            <v>6.3349399999999996</v>
          </cell>
          <cell r="F698">
            <v>6.3349399999999996</v>
          </cell>
          <cell r="G698">
            <v>0.32</v>
          </cell>
          <cell r="I698">
            <v>0.17699999999999999</v>
          </cell>
          <cell r="AH698">
            <v>6.3349399999999996</v>
          </cell>
          <cell r="AI698">
            <v>0.32</v>
          </cell>
          <cell r="AK698">
            <v>0.17699999999999999</v>
          </cell>
          <cell r="AO698">
            <v>0</v>
          </cell>
          <cell r="AP698">
            <v>0</v>
          </cell>
          <cell r="AR698">
            <v>0</v>
          </cell>
          <cell r="AV698">
            <v>0</v>
          </cell>
          <cell r="AW698">
            <v>0</v>
          </cell>
          <cell r="AY698">
            <v>0</v>
          </cell>
        </row>
        <row r="699">
          <cell r="C699" t="str">
            <v>G_210/12</v>
          </cell>
          <cell r="D699">
            <v>34.574779999999997</v>
          </cell>
          <cell r="F699">
            <v>0</v>
          </cell>
          <cell r="G699">
            <v>0</v>
          </cell>
          <cell r="I699">
            <v>0</v>
          </cell>
          <cell r="AH699">
            <v>0</v>
          </cell>
          <cell r="AI699">
            <v>0</v>
          </cell>
          <cell r="AK699">
            <v>0</v>
          </cell>
          <cell r="AO699">
            <v>0</v>
          </cell>
          <cell r="AP699">
            <v>0</v>
          </cell>
          <cell r="AR699">
            <v>0</v>
          </cell>
          <cell r="AV699">
            <v>0</v>
          </cell>
          <cell r="AW699">
            <v>0</v>
          </cell>
          <cell r="AY699">
            <v>0</v>
          </cell>
        </row>
        <row r="700">
          <cell r="D700">
            <v>8.3897100000000009</v>
          </cell>
          <cell r="E700">
            <v>0</v>
          </cell>
          <cell r="F700">
            <v>8.3897100000000009</v>
          </cell>
          <cell r="G700">
            <v>0.4</v>
          </cell>
          <cell r="H700">
            <v>0</v>
          </cell>
          <cell r="I700">
            <v>0.64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8.3897100000000009</v>
          </cell>
          <cell r="AI700">
            <v>0.4</v>
          </cell>
          <cell r="AJ700">
            <v>0</v>
          </cell>
          <cell r="AK700">
            <v>0.64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</row>
        <row r="701">
          <cell r="C701" t="str">
            <v>I_3928/17</v>
          </cell>
          <cell r="D701">
            <v>5.1497900000000003</v>
          </cell>
          <cell r="F701">
            <v>5.1497900000000003</v>
          </cell>
          <cell r="G701">
            <v>0.4</v>
          </cell>
          <cell r="I701">
            <v>0.64</v>
          </cell>
          <cell r="AH701">
            <v>5.1497900000000003</v>
          </cell>
          <cell r="AI701">
            <v>0.4</v>
          </cell>
          <cell r="AK701">
            <v>0.64</v>
          </cell>
          <cell r="AO701">
            <v>0</v>
          </cell>
          <cell r="AP701">
            <v>0</v>
          </cell>
          <cell r="AR701">
            <v>0</v>
          </cell>
          <cell r="AV701">
            <v>0</v>
          </cell>
          <cell r="AW701">
            <v>0</v>
          </cell>
          <cell r="AY701">
            <v>0</v>
          </cell>
        </row>
        <row r="702">
          <cell r="C702" t="str">
            <v>I_4808/18</v>
          </cell>
          <cell r="D702">
            <v>3.2399200000000001</v>
          </cell>
          <cell r="F702">
            <v>3.2399200000000001</v>
          </cell>
          <cell r="G702">
            <v>0</v>
          </cell>
          <cell r="I702">
            <v>0</v>
          </cell>
          <cell r="AH702">
            <v>3.2399200000000001</v>
          </cell>
          <cell r="AI702">
            <v>0</v>
          </cell>
          <cell r="AK702">
            <v>0</v>
          </cell>
          <cell r="AO702">
            <v>0</v>
          </cell>
          <cell r="AP702">
            <v>0</v>
          </cell>
          <cell r="AR702">
            <v>0</v>
          </cell>
          <cell r="AV702">
            <v>0</v>
          </cell>
          <cell r="AW702">
            <v>0</v>
          </cell>
          <cell r="AY702">
            <v>0</v>
          </cell>
        </row>
        <row r="703">
          <cell r="D703">
            <v>1.3711300000000002</v>
          </cell>
          <cell r="E703">
            <v>0</v>
          </cell>
          <cell r="F703">
            <v>1.3711300000000002</v>
          </cell>
          <cell r="G703">
            <v>0.25</v>
          </cell>
          <cell r="H703">
            <v>0</v>
          </cell>
          <cell r="I703">
            <v>0.01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1.3711300000000002</v>
          </cell>
          <cell r="AI703">
            <v>0.25</v>
          </cell>
          <cell r="AJ703">
            <v>0</v>
          </cell>
          <cell r="AK703">
            <v>0.01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</row>
        <row r="704">
          <cell r="C704" t="str">
            <v>J_5995/19</v>
          </cell>
          <cell r="D704">
            <v>1.3711300000000002</v>
          </cell>
          <cell r="F704">
            <v>1.3711300000000002</v>
          </cell>
          <cell r="G704">
            <v>0.25</v>
          </cell>
          <cell r="I704">
            <v>0.01</v>
          </cell>
          <cell r="AH704">
            <v>1.3711300000000002</v>
          </cell>
          <cell r="AI704">
            <v>0.25</v>
          </cell>
          <cell r="AK704">
            <v>0.01</v>
          </cell>
          <cell r="AO704">
            <v>0</v>
          </cell>
          <cell r="AP704">
            <v>0</v>
          </cell>
          <cell r="AR704">
            <v>0</v>
          </cell>
          <cell r="AV704">
            <v>0</v>
          </cell>
          <cell r="AW704">
            <v>0</v>
          </cell>
          <cell r="AY704">
            <v>0</v>
          </cell>
        </row>
        <row r="705">
          <cell r="D705">
            <v>107.07279999999999</v>
          </cell>
          <cell r="E705">
            <v>0</v>
          </cell>
          <cell r="F705">
            <v>53.265199999999993</v>
          </cell>
          <cell r="G705">
            <v>1.04</v>
          </cell>
          <cell r="H705">
            <v>0</v>
          </cell>
          <cell r="I705">
            <v>18.020000000000003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53.265199999999993</v>
          </cell>
          <cell r="AI705">
            <v>1.04</v>
          </cell>
          <cell r="AJ705">
            <v>0</v>
          </cell>
          <cell r="AK705">
            <v>18.020000000000003</v>
          </cell>
          <cell r="AL705">
            <v>0</v>
          </cell>
          <cell r="AM705">
            <v>0</v>
          </cell>
          <cell r="AN705">
            <v>0</v>
          </cell>
          <cell r="AO705">
            <v>6.17843111</v>
          </cell>
          <cell r="AP705">
            <v>1.03</v>
          </cell>
          <cell r="AQ705">
            <v>0</v>
          </cell>
          <cell r="AR705">
            <v>0.33300000000000002</v>
          </cell>
          <cell r="AS705">
            <v>0</v>
          </cell>
          <cell r="AT705">
            <v>0</v>
          </cell>
          <cell r="AU705">
            <v>0</v>
          </cell>
          <cell r="AV705">
            <v>6.17843111</v>
          </cell>
          <cell r="AW705">
            <v>1.03</v>
          </cell>
          <cell r="AX705">
            <v>0</v>
          </cell>
          <cell r="AY705">
            <v>0.33300000000000002</v>
          </cell>
          <cell r="AZ705">
            <v>0</v>
          </cell>
        </row>
        <row r="706">
          <cell r="C706" t="str">
            <v>G_3462/16</v>
          </cell>
          <cell r="D706">
            <v>26.440999999999999</v>
          </cell>
          <cell r="F706">
            <v>0</v>
          </cell>
          <cell r="G706">
            <v>0</v>
          </cell>
          <cell r="I706">
            <v>0</v>
          </cell>
          <cell r="AH706">
            <v>0</v>
          </cell>
          <cell r="AI706">
            <v>0</v>
          </cell>
          <cell r="AK706">
            <v>0</v>
          </cell>
          <cell r="AO706">
            <v>0</v>
          </cell>
          <cell r="AP706">
            <v>0</v>
          </cell>
          <cell r="AR706">
            <v>0</v>
          </cell>
          <cell r="AV706">
            <v>0</v>
          </cell>
          <cell r="AW706">
            <v>0</v>
          </cell>
          <cell r="AY706">
            <v>0</v>
          </cell>
        </row>
        <row r="707">
          <cell r="C707" t="str">
            <v>J_5752/18</v>
          </cell>
          <cell r="D707">
            <v>5.4777200000000006</v>
          </cell>
          <cell r="F707">
            <v>5.4777200000000006</v>
          </cell>
          <cell r="G707">
            <v>0.63</v>
          </cell>
          <cell r="I707">
            <v>0.26</v>
          </cell>
          <cell r="AH707">
            <v>5.4777200000000006</v>
          </cell>
          <cell r="AI707">
            <v>0.63</v>
          </cell>
          <cell r="AK707">
            <v>0.26</v>
          </cell>
          <cell r="AO707">
            <v>3.0113572899999999</v>
          </cell>
          <cell r="AP707">
            <v>0.63</v>
          </cell>
          <cell r="AR707">
            <v>0.26200000000000001</v>
          </cell>
          <cell r="AV707">
            <v>3.0113572899999999</v>
          </cell>
          <cell r="AW707">
            <v>0.63</v>
          </cell>
          <cell r="AY707">
            <v>0.26200000000000001</v>
          </cell>
        </row>
        <row r="708">
          <cell r="C708" t="str">
            <v>H_3830/16</v>
          </cell>
          <cell r="D708">
            <v>44.355059999999995</v>
          </cell>
          <cell r="F708">
            <v>44.355059999999995</v>
          </cell>
          <cell r="G708">
            <v>0.25</v>
          </cell>
          <cell r="I708">
            <v>17.66</v>
          </cell>
          <cell r="AH708">
            <v>44.355059999999995</v>
          </cell>
          <cell r="AI708">
            <v>0.25</v>
          </cell>
          <cell r="AK708">
            <v>17.66</v>
          </cell>
          <cell r="AO708">
            <v>0</v>
          </cell>
          <cell r="AP708">
            <v>0</v>
          </cell>
          <cell r="AR708">
            <v>0</v>
          </cell>
          <cell r="AV708">
            <v>0</v>
          </cell>
          <cell r="AW708">
            <v>0</v>
          </cell>
          <cell r="AY708">
            <v>0</v>
          </cell>
        </row>
        <row r="709">
          <cell r="C709" t="str">
            <v>J_6049/19</v>
          </cell>
          <cell r="D709">
            <v>10.450749999999999</v>
          </cell>
          <cell r="F709">
            <v>0</v>
          </cell>
          <cell r="G709">
            <v>0</v>
          </cell>
          <cell r="I709">
            <v>0</v>
          </cell>
          <cell r="AH709">
            <v>0</v>
          </cell>
          <cell r="AI709">
            <v>0</v>
          </cell>
          <cell r="AK709">
            <v>0</v>
          </cell>
          <cell r="AO709">
            <v>0</v>
          </cell>
          <cell r="AP709">
            <v>0</v>
          </cell>
          <cell r="AR709">
            <v>0</v>
          </cell>
          <cell r="AV709">
            <v>0</v>
          </cell>
          <cell r="AW709">
            <v>0</v>
          </cell>
          <cell r="AY709">
            <v>0</v>
          </cell>
        </row>
        <row r="710">
          <cell r="C710" t="str">
            <v>J_6056/19</v>
          </cell>
          <cell r="D710">
            <v>3.43242</v>
          </cell>
          <cell r="F710">
            <v>3.43242</v>
          </cell>
          <cell r="G710">
            <v>0.16</v>
          </cell>
          <cell r="I710">
            <v>0.1</v>
          </cell>
          <cell r="AH710">
            <v>3.43242</v>
          </cell>
          <cell r="AI710">
            <v>0.16</v>
          </cell>
          <cell r="AK710">
            <v>0.1</v>
          </cell>
          <cell r="AO710">
            <v>3.1670738199999997</v>
          </cell>
          <cell r="AP710">
            <v>0.4</v>
          </cell>
          <cell r="AR710">
            <v>7.0999999999999994E-2</v>
          </cell>
          <cell r="AV710">
            <v>3.1670738199999997</v>
          </cell>
          <cell r="AW710">
            <v>0.4</v>
          </cell>
          <cell r="AY710">
            <v>7.0999999999999994E-2</v>
          </cell>
        </row>
        <row r="711">
          <cell r="C711" t="str">
            <v>J_5965/19</v>
          </cell>
          <cell r="D711">
            <v>8.2712599999999998</v>
          </cell>
          <cell r="F711">
            <v>0</v>
          </cell>
          <cell r="G711">
            <v>0</v>
          </cell>
          <cell r="I711">
            <v>0</v>
          </cell>
          <cell r="AH711">
            <v>0</v>
          </cell>
          <cell r="AI711">
            <v>0</v>
          </cell>
          <cell r="AK711">
            <v>0</v>
          </cell>
          <cell r="AO711">
            <v>0</v>
          </cell>
          <cell r="AP711">
            <v>0</v>
          </cell>
          <cell r="AR711">
            <v>0</v>
          </cell>
          <cell r="AV711">
            <v>0</v>
          </cell>
          <cell r="AW711">
            <v>0</v>
          </cell>
          <cell r="AY711">
            <v>0</v>
          </cell>
        </row>
        <row r="712">
          <cell r="C712" t="str">
            <v>J_5966/19</v>
          </cell>
          <cell r="D712">
            <v>3.3530700000000002</v>
          </cell>
          <cell r="F712">
            <v>0</v>
          </cell>
          <cell r="G712">
            <v>0</v>
          </cell>
          <cell r="I712">
            <v>0</v>
          </cell>
          <cell r="AH712">
            <v>0</v>
          </cell>
          <cell r="AI712">
            <v>0</v>
          </cell>
          <cell r="AK712">
            <v>0</v>
          </cell>
          <cell r="AO712">
            <v>0</v>
          </cell>
          <cell r="AP712">
            <v>0</v>
          </cell>
          <cell r="AR712">
            <v>0</v>
          </cell>
          <cell r="AV712">
            <v>0</v>
          </cell>
          <cell r="AW712">
            <v>0</v>
          </cell>
          <cell r="AY712">
            <v>0</v>
          </cell>
        </row>
        <row r="713">
          <cell r="C713" t="str">
            <v>J_5795/19</v>
          </cell>
          <cell r="D713">
            <v>5.2915200000000002</v>
          </cell>
          <cell r="F713">
            <v>0</v>
          </cell>
          <cell r="G713">
            <v>0</v>
          </cell>
          <cell r="I713">
            <v>0</v>
          </cell>
          <cell r="AH713">
            <v>0</v>
          </cell>
          <cell r="AI713">
            <v>0</v>
          </cell>
          <cell r="AK713">
            <v>0</v>
          </cell>
          <cell r="AO713">
            <v>0</v>
          </cell>
          <cell r="AP713">
            <v>0</v>
          </cell>
          <cell r="AR713">
            <v>0</v>
          </cell>
          <cell r="AV713">
            <v>0</v>
          </cell>
          <cell r="AW713">
            <v>0</v>
          </cell>
          <cell r="AY713">
            <v>0</v>
          </cell>
        </row>
        <row r="714">
          <cell r="C714" t="str">
            <v>J_5615/18</v>
          </cell>
          <cell r="D714">
            <v>0</v>
          </cell>
          <cell r="F714">
            <v>0</v>
          </cell>
          <cell r="G714">
            <v>0</v>
          </cell>
          <cell r="I714">
            <v>0</v>
          </cell>
          <cell r="AO714">
            <v>0</v>
          </cell>
          <cell r="AP714">
            <v>0</v>
          </cell>
          <cell r="AR714">
            <v>0</v>
          </cell>
          <cell r="AV714">
            <v>0</v>
          </cell>
        </row>
        <row r="715">
          <cell r="C715" t="str">
            <v>J_6246/19</v>
          </cell>
          <cell r="D715">
            <v>0</v>
          </cell>
          <cell r="F715">
            <v>0</v>
          </cell>
          <cell r="G715">
            <v>0</v>
          </cell>
          <cell r="I715">
            <v>0</v>
          </cell>
          <cell r="AO715">
            <v>0</v>
          </cell>
          <cell r="AP715">
            <v>0</v>
          </cell>
          <cell r="AR715">
            <v>0</v>
          </cell>
          <cell r="AV715">
            <v>0</v>
          </cell>
        </row>
        <row r="716">
          <cell r="D716">
            <v>1473.4171999999999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O716">
            <v>0</v>
          </cell>
          <cell r="AP716">
            <v>0</v>
          </cell>
          <cell r="AQ716">
            <v>0</v>
          </cell>
          <cell r="AR716">
            <v>0</v>
          </cell>
          <cell r="AS716">
            <v>0</v>
          </cell>
          <cell r="AT716">
            <v>0</v>
          </cell>
          <cell r="AU716">
            <v>0</v>
          </cell>
          <cell r="AV716">
            <v>0</v>
          </cell>
          <cell r="AW716">
            <v>0</v>
          </cell>
          <cell r="AX716">
            <v>0</v>
          </cell>
          <cell r="AY716">
            <v>0</v>
          </cell>
          <cell r="AZ716">
            <v>0</v>
          </cell>
        </row>
        <row r="717">
          <cell r="C717" t="str">
            <v>J_5844/19</v>
          </cell>
          <cell r="D717">
            <v>1473.4171999999999</v>
          </cell>
          <cell r="F717">
            <v>0</v>
          </cell>
          <cell r="G717">
            <v>0</v>
          </cell>
          <cell r="I717">
            <v>0</v>
          </cell>
          <cell r="AH717">
            <v>0</v>
          </cell>
          <cell r="AI717">
            <v>0</v>
          </cell>
          <cell r="AK717">
            <v>0</v>
          </cell>
          <cell r="AO717">
            <v>0</v>
          </cell>
          <cell r="AP717">
            <v>0</v>
          </cell>
          <cell r="AR717">
            <v>0</v>
          </cell>
          <cell r="AV717">
            <v>0</v>
          </cell>
          <cell r="AW717">
            <v>0</v>
          </cell>
          <cell r="AY717">
            <v>0</v>
          </cell>
        </row>
        <row r="718">
          <cell r="D718">
            <v>90.421490000000006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>
            <v>0</v>
          </cell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>
            <v>0</v>
          </cell>
        </row>
        <row r="719">
          <cell r="C719" t="str">
            <v>I_4743/18</v>
          </cell>
          <cell r="D719">
            <v>90.421490000000006</v>
          </cell>
          <cell r="F719">
            <v>0</v>
          </cell>
          <cell r="G719">
            <v>0</v>
          </cell>
          <cell r="I719">
            <v>0</v>
          </cell>
          <cell r="AH719">
            <v>0</v>
          </cell>
          <cell r="AI719">
            <v>0</v>
          </cell>
          <cell r="AK719">
            <v>0</v>
          </cell>
          <cell r="AO719">
            <v>0</v>
          </cell>
          <cell r="AP719">
            <v>0</v>
          </cell>
          <cell r="AR719">
            <v>0</v>
          </cell>
          <cell r="AV719">
            <v>0</v>
          </cell>
          <cell r="AW719">
            <v>0</v>
          </cell>
          <cell r="AY719">
            <v>0</v>
          </cell>
        </row>
        <row r="720">
          <cell r="D720">
            <v>38.046859999999995</v>
          </cell>
          <cell r="E720">
            <v>0</v>
          </cell>
          <cell r="F720">
            <v>5.9884299999999993</v>
          </cell>
          <cell r="G720">
            <v>0.98</v>
          </cell>
          <cell r="H720">
            <v>0</v>
          </cell>
          <cell r="I720">
            <v>0.5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H720">
            <v>5.9884299999999993</v>
          </cell>
          <cell r="AI720">
            <v>0.98</v>
          </cell>
          <cell r="AJ720">
            <v>0</v>
          </cell>
          <cell r="AK720">
            <v>0.5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>
            <v>0</v>
          </cell>
          <cell r="AU720">
            <v>0</v>
          </cell>
          <cell r="AV720">
            <v>0</v>
          </cell>
          <cell r="AW720">
            <v>0</v>
          </cell>
          <cell r="AX720">
            <v>0</v>
          </cell>
          <cell r="AY720">
            <v>0</v>
          </cell>
          <cell r="AZ720">
            <v>0</v>
          </cell>
        </row>
        <row r="721">
          <cell r="C721" t="str">
            <v>J_5822/18</v>
          </cell>
          <cell r="D721">
            <v>8.9243899999999989</v>
          </cell>
          <cell r="F721">
            <v>0</v>
          </cell>
          <cell r="G721">
            <v>0</v>
          </cell>
          <cell r="I721">
            <v>0</v>
          </cell>
          <cell r="AH721">
            <v>0</v>
          </cell>
          <cell r="AI721">
            <v>0</v>
          </cell>
          <cell r="AK721">
            <v>0</v>
          </cell>
          <cell r="AO721">
            <v>0</v>
          </cell>
          <cell r="AP721">
            <v>0</v>
          </cell>
          <cell r="AR721">
            <v>0</v>
          </cell>
          <cell r="AV721">
            <v>0</v>
          </cell>
          <cell r="AW721">
            <v>0</v>
          </cell>
          <cell r="AY721">
            <v>0</v>
          </cell>
        </row>
        <row r="722">
          <cell r="C722" t="str">
            <v>J_5835/19</v>
          </cell>
          <cell r="D722">
            <v>1.94011</v>
          </cell>
          <cell r="F722">
            <v>0</v>
          </cell>
          <cell r="G722">
            <v>0</v>
          </cell>
          <cell r="I722">
            <v>0</v>
          </cell>
          <cell r="AH722">
            <v>0</v>
          </cell>
          <cell r="AI722">
            <v>0</v>
          </cell>
          <cell r="AK722">
            <v>0</v>
          </cell>
          <cell r="AO722">
            <v>0</v>
          </cell>
          <cell r="AP722">
            <v>0</v>
          </cell>
          <cell r="AR722">
            <v>0</v>
          </cell>
          <cell r="AV722">
            <v>0</v>
          </cell>
          <cell r="AW722">
            <v>0</v>
          </cell>
          <cell r="AY722">
            <v>0</v>
          </cell>
        </row>
        <row r="723">
          <cell r="C723" t="str">
            <v>J_5957/19</v>
          </cell>
          <cell r="D723">
            <v>8.4810300000000005</v>
          </cell>
          <cell r="F723">
            <v>0</v>
          </cell>
          <cell r="G723">
            <v>0</v>
          </cell>
          <cell r="I723">
            <v>0</v>
          </cell>
          <cell r="AH723">
            <v>0</v>
          </cell>
          <cell r="AI723">
            <v>0</v>
          </cell>
          <cell r="AK723">
            <v>0</v>
          </cell>
          <cell r="AO723">
            <v>0</v>
          </cell>
          <cell r="AP723">
            <v>0</v>
          </cell>
          <cell r="AR723">
            <v>0</v>
          </cell>
          <cell r="AV723">
            <v>0</v>
          </cell>
          <cell r="AW723">
            <v>0</v>
          </cell>
          <cell r="AY723">
            <v>0</v>
          </cell>
        </row>
        <row r="724">
          <cell r="C724" t="str">
            <v>J_5968/19</v>
          </cell>
          <cell r="D724">
            <v>12.712899999999999</v>
          </cell>
          <cell r="F724">
            <v>0</v>
          </cell>
          <cell r="G724">
            <v>0</v>
          </cell>
          <cell r="I724">
            <v>0</v>
          </cell>
          <cell r="AH724">
            <v>0</v>
          </cell>
          <cell r="AI724">
            <v>0</v>
          </cell>
          <cell r="AK724">
            <v>0</v>
          </cell>
          <cell r="AO724">
            <v>0</v>
          </cell>
          <cell r="AP724">
            <v>0</v>
          </cell>
          <cell r="AR724">
            <v>0</v>
          </cell>
          <cell r="AV724">
            <v>0</v>
          </cell>
          <cell r="AW724">
            <v>0</v>
          </cell>
          <cell r="AY724">
            <v>0</v>
          </cell>
        </row>
        <row r="725">
          <cell r="C725" t="str">
            <v>J_5666/19</v>
          </cell>
          <cell r="D725">
            <v>2.88408</v>
          </cell>
          <cell r="F725">
            <v>2.8840799999999995</v>
          </cell>
          <cell r="G725">
            <v>0.1</v>
          </cell>
          <cell r="I725">
            <v>0.42</v>
          </cell>
          <cell r="AH725">
            <v>2.8840799999999995</v>
          </cell>
          <cell r="AI725">
            <v>0.1</v>
          </cell>
          <cell r="AK725">
            <v>0.42</v>
          </cell>
          <cell r="AO725">
            <v>0</v>
          </cell>
          <cell r="AP725">
            <v>0</v>
          </cell>
          <cell r="AR725">
            <v>0</v>
          </cell>
          <cell r="AV725">
            <v>0</v>
          </cell>
          <cell r="AW725">
            <v>0</v>
          </cell>
          <cell r="AY725">
            <v>0</v>
          </cell>
        </row>
        <row r="726">
          <cell r="C726" t="str">
            <v>J_6054/19</v>
          </cell>
          <cell r="D726">
            <v>1.32178</v>
          </cell>
          <cell r="F726">
            <v>1.32178</v>
          </cell>
          <cell r="G726">
            <v>0.25</v>
          </cell>
          <cell r="I726">
            <v>0.08</v>
          </cell>
          <cell r="AH726">
            <v>1.32178</v>
          </cell>
          <cell r="AI726">
            <v>0.25</v>
          </cell>
          <cell r="AK726">
            <v>0.08</v>
          </cell>
          <cell r="AO726">
            <v>0</v>
          </cell>
          <cell r="AP726">
            <v>0</v>
          </cell>
          <cell r="AR726">
            <v>0</v>
          </cell>
          <cell r="AV726">
            <v>0</v>
          </cell>
          <cell r="AW726">
            <v>0</v>
          </cell>
          <cell r="AY726">
            <v>0</v>
          </cell>
        </row>
        <row r="727">
          <cell r="C727" t="str">
            <v>J_5677/19</v>
          </cell>
          <cell r="D727">
            <v>1.78257</v>
          </cell>
          <cell r="F727">
            <v>1.78257</v>
          </cell>
          <cell r="G727">
            <v>0.63</v>
          </cell>
          <cell r="I727">
            <v>0</v>
          </cell>
          <cell r="AH727">
            <v>1.78257</v>
          </cell>
          <cell r="AI727">
            <v>0.63</v>
          </cell>
          <cell r="AK727">
            <v>0</v>
          </cell>
          <cell r="AO727">
            <v>0</v>
          </cell>
          <cell r="AP727">
            <v>0</v>
          </cell>
          <cell r="AR727">
            <v>0</v>
          </cell>
          <cell r="AV727">
            <v>0</v>
          </cell>
          <cell r="AW727">
            <v>0</v>
          </cell>
          <cell r="AY727">
            <v>0</v>
          </cell>
        </row>
        <row r="728">
          <cell r="D728">
            <v>12.937139999999999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>
            <v>0</v>
          </cell>
          <cell r="AU728">
            <v>0</v>
          </cell>
          <cell r="AV728">
            <v>0</v>
          </cell>
          <cell r="AW728">
            <v>0</v>
          </cell>
          <cell r="AX728">
            <v>0</v>
          </cell>
          <cell r="AY728">
            <v>0</v>
          </cell>
          <cell r="AZ728">
            <v>0</v>
          </cell>
        </row>
        <row r="729">
          <cell r="C729" t="str">
            <v>I_5523/18</v>
          </cell>
          <cell r="D729">
            <v>12.937139999999999</v>
          </cell>
          <cell r="F729">
            <v>0</v>
          </cell>
          <cell r="G729">
            <v>0</v>
          </cell>
          <cell r="I729">
            <v>0</v>
          </cell>
          <cell r="AH729">
            <v>0</v>
          </cell>
          <cell r="AI729">
            <v>0</v>
          </cell>
          <cell r="AK729">
            <v>0</v>
          </cell>
          <cell r="AO729">
            <v>0</v>
          </cell>
          <cell r="AP729">
            <v>0</v>
          </cell>
          <cell r="AR729">
            <v>0</v>
          </cell>
          <cell r="AV729">
            <v>0</v>
          </cell>
          <cell r="AW729">
            <v>0</v>
          </cell>
          <cell r="AY729">
            <v>0</v>
          </cell>
        </row>
        <row r="730">
          <cell r="D730">
            <v>6.6904899999999996</v>
          </cell>
          <cell r="E730">
            <v>0</v>
          </cell>
          <cell r="F730">
            <v>6.6904899999999996</v>
          </cell>
          <cell r="G730">
            <v>0.16</v>
          </cell>
          <cell r="H730">
            <v>0</v>
          </cell>
          <cell r="I730">
            <v>1.2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6.6904899999999996</v>
          </cell>
          <cell r="AI730">
            <v>0.16</v>
          </cell>
          <cell r="AJ730">
            <v>0</v>
          </cell>
          <cell r="AK730">
            <v>1.2</v>
          </cell>
          <cell r="AL730">
            <v>0</v>
          </cell>
          <cell r="AM730">
            <v>0</v>
          </cell>
          <cell r="AN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</row>
        <row r="731">
          <cell r="C731" t="str">
            <v>J_5769/19</v>
          </cell>
          <cell r="D731">
            <v>6.6904899999999996</v>
          </cell>
          <cell r="F731">
            <v>6.6904899999999996</v>
          </cell>
          <cell r="G731">
            <v>0.16</v>
          </cell>
          <cell r="I731">
            <v>1.2</v>
          </cell>
          <cell r="AH731">
            <v>6.6904899999999996</v>
          </cell>
          <cell r="AI731">
            <v>0.16</v>
          </cell>
          <cell r="AK731">
            <v>1.2</v>
          </cell>
          <cell r="AO731">
            <v>0</v>
          </cell>
          <cell r="AP731">
            <v>0</v>
          </cell>
          <cell r="AR731">
            <v>0</v>
          </cell>
          <cell r="AV731">
            <v>0</v>
          </cell>
          <cell r="AW731">
            <v>0</v>
          </cell>
          <cell r="AY731">
            <v>0</v>
          </cell>
        </row>
        <row r="732">
          <cell r="D732">
            <v>3.2970700000000002</v>
          </cell>
          <cell r="E732">
            <v>0</v>
          </cell>
          <cell r="F732">
            <v>3.2970700000000002</v>
          </cell>
          <cell r="G732">
            <v>0.25</v>
          </cell>
          <cell r="H732">
            <v>0</v>
          </cell>
          <cell r="I732">
            <v>0.1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3.2970700000000002</v>
          </cell>
          <cell r="AI732">
            <v>0.25</v>
          </cell>
          <cell r="AJ732">
            <v>0</v>
          </cell>
          <cell r="AK732">
            <v>0.1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</row>
        <row r="733">
          <cell r="C733" t="str">
            <v>J_6170/19</v>
          </cell>
          <cell r="D733">
            <v>3.2970700000000002</v>
          </cell>
          <cell r="F733">
            <v>3.2970700000000002</v>
          </cell>
          <cell r="G733">
            <v>0.25</v>
          </cell>
          <cell r="I733">
            <v>0.1</v>
          </cell>
          <cell r="AH733">
            <v>3.2970700000000002</v>
          </cell>
          <cell r="AI733">
            <v>0.25</v>
          </cell>
          <cell r="AK733">
            <v>0.1</v>
          </cell>
          <cell r="AO733">
            <v>0</v>
          </cell>
          <cell r="AP733">
            <v>0</v>
          </cell>
          <cell r="AR733">
            <v>0</v>
          </cell>
          <cell r="AV733">
            <v>0</v>
          </cell>
          <cell r="AW733">
            <v>0</v>
          </cell>
          <cell r="AY733">
            <v>0</v>
          </cell>
        </row>
        <row r="734">
          <cell r="D734">
            <v>2193.2963025700005</v>
          </cell>
          <cell r="E734">
            <v>0</v>
          </cell>
          <cell r="F734">
            <v>1007.6619405599998</v>
          </cell>
          <cell r="G734">
            <v>30.23</v>
          </cell>
          <cell r="H734">
            <v>0</v>
          </cell>
          <cell r="I734">
            <v>79.788999999999987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1007.6619405599998</v>
          </cell>
          <cell r="AI734">
            <v>30.23</v>
          </cell>
          <cell r="AJ734">
            <v>0</v>
          </cell>
          <cell r="AK734">
            <v>79.788999999999987</v>
          </cell>
          <cell r="AL734">
            <v>0</v>
          </cell>
          <cell r="AM734">
            <v>0</v>
          </cell>
          <cell r="AN734">
            <v>0</v>
          </cell>
          <cell r="AO734">
            <v>215.63331091999999</v>
          </cell>
          <cell r="AP734">
            <v>2.52</v>
          </cell>
          <cell r="AQ734">
            <v>0</v>
          </cell>
          <cell r="AR734">
            <v>26.67</v>
          </cell>
          <cell r="AS734">
            <v>0</v>
          </cell>
          <cell r="AT734">
            <v>0</v>
          </cell>
          <cell r="AU734">
            <v>0</v>
          </cell>
          <cell r="AV734">
            <v>215.63331091999999</v>
          </cell>
          <cell r="AW734">
            <v>2.52</v>
          </cell>
          <cell r="AX734">
            <v>0</v>
          </cell>
          <cell r="AY734">
            <v>26.67</v>
          </cell>
          <cell r="AZ734">
            <v>0</v>
          </cell>
        </row>
        <row r="735">
          <cell r="D735">
            <v>12.969931999999998</v>
          </cell>
          <cell r="E735">
            <v>0</v>
          </cell>
          <cell r="F735">
            <v>2.5669300000000002</v>
          </cell>
          <cell r="G735">
            <v>0</v>
          </cell>
          <cell r="H735">
            <v>0</v>
          </cell>
          <cell r="I735">
            <v>0.2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2.5669300000000002</v>
          </cell>
          <cell r="AI735">
            <v>0</v>
          </cell>
          <cell r="AJ735">
            <v>0</v>
          </cell>
          <cell r="AK735">
            <v>0.2</v>
          </cell>
          <cell r="AL735">
            <v>0</v>
          </cell>
          <cell r="AM735">
            <v>0</v>
          </cell>
          <cell r="AN735">
            <v>0</v>
          </cell>
          <cell r="AO735">
            <v>0</v>
          </cell>
          <cell r="AP735">
            <v>0</v>
          </cell>
          <cell r="AQ735">
            <v>0</v>
          </cell>
          <cell r="AR735">
            <v>0</v>
          </cell>
          <cell r="AS735">
            <v>0</v>
          </cell>
          <cell r="AT735">
            <v>0</v>
          </cell>
          <cell r="AU735">
            <v>0</v>
          </cell>
          <cell r="AV735">
            <v>0</v>
          </cell>
          <cell r="AW735">
            <v>0</v>
          </cell>
          <cell r="AX735">
            <v>0</v>
          </cell>
          <cell r="AY735">
            <v>0</v>
          </cell>
          <cell r="AZ735">
            <v>0</v>
          </cell>
        </row>
        <row r="736">
          <cell r="C736" t="str">
            <v>E_132407-Р(863/14)</v>
          </cell>
          <cell r="D736">
            <v>3.55871</v>
          </cell>
          <cell r="F736">
            <v>0</v>
          </cell>
          <cell r="G736">
            <v>0</v>
          </cell>
          <cell r="I736">
            <v>0</v>
          </cell>
          <cell r="AH736">
            <v>0</v>
          </cell>
          <cell r="AI736">
            <v>0</v>
          </cell>
          <cell r="AK736">
            <v>0</v>
          </cell>
          <cell r="AO736">
            <v>0</v>
          </cell>
          <cell r="AP736">
            <v>0</v>
          </cell>
          <cell r="AR736">
            <v>0</v>
          </cell>
          <cell r="AV736">
            <v>0</v>
          </cell>
          <cell r="AW736">
            <v>0</v>
          </cell>
          <cell r="AY736">
            <v>0</v>
          </cell>
        </row>
        <row r="737">
          <cell r="C737" t="str">
            <v>I_1802700(4734/18)</v>
          </cell>
          <cell r="D737">
            <v>6.5098599999999998</v>
          </cell>
          <cell r="F737">
            <v>0</v>
          </cell>
          <cell r="G737">
            <v>0</v>
          </cell>
          <cell r="I737">
            <v>0</v>
          </cell>
          <cell r="AH737">
            <v>0</v>
          </cell>
          <cell r="AI737">
            <v>0</v>
          </cell>
          <cell r="AK737">
            <v>0</v>
          </cell>
          <cell r="AO737">
            <v>0</v>
          </cell>
          <cell r="AP737">
            <v>0</v>
          </cell>
          <cell r="AR737">
            <v>0</v>
          </cell>
          <cell r="AV737">
            <v>0</v>
          </cell>
          <cell r="AW737">
            <v>0</v>
          </cell>
          <cell r="AY737">
            <v>0</v>
          </cell>
        </row>
        <row r="738">
          <cell r="C738" t="str">
            <v>J_1823828(5809/19)</v>
          </cell>
          <cell r="D738">
            <v>2.5669299999999997</v>
          </cell>
          <cell r="F738">
            <v>2.5669300000000002</v>
          </cell>
          <cell r="G738">
            <v>0</v>
          </cell>
          <cell r="I738">
            <v>0.2</v>
          </cell>
          <cell r="AH738">
            <v>2.5669300000000002</v>
          </cell>
          <cell r="AI738">
            <v>0</v>
          </cell>
          <cell r="AK738">
            <v>0.2</v>
          </cell>
          <cell r="AO738">
            <v>0</v>
          </cell>
          <cell r="AP738">
            <v>0</v>
          </cell>
          <cell r="AR738">
            <v>0</v>
          </cell>
          <cell r="AV738">
            <v>0</v>
          </cell>
          <cell r="AW738">
            <v>0</v>
          </cell>
          <cell r="AY738">
            <v>0</v>
          </cell>
        </row>
        <row r="739">
          <cell r="C739" t="str">
            <v>E_140053-Р
(1028/14)</v>
          </cell>
          <cell r="D739">
            <v>0.33443200000000001</v>
          </cell>
          <cell r="F739">
            <v>0</v>
          </cell>
          <cell r="G739">
            <v>0</v>
          </cell>
          <cell r="I739">
            <v>0</v>
          </cell>
          <cell r="AH739">
            <v>0</v>
          </cell>
          <cell r="AI739">
            <v>0</v>
          </cell>
          <cell r="AK739">
            <v>0</v>
          </cell>
          <cell r="AO739">
            <v>0</v>
          </cell>
          <cell r="AP739">
            <v>0</v>
          </cell>
          <cell r="AR739">
            <v>0</v>
          </cell>
          <cell r="AV739">
            <v>0</v>
          </cell>
          <cell r="AW739">
            <v>0</v>
          </cell>
          <cell r="AY739">
            <v>0</v>
          </cell>
        </row>
        <row r="740">
          <cell r="D740">
            <v>1.13452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</row>
        <row r="741">
          <cell r="C741" t="str">
            <v>F_143498(1420/14)</v>
          </cell>
          <cell r="D741">
            <v>1.13452</v>
          </cell>
          <cell r="F741">
            <v>0</v>
          </cell>
          <cell r="G741">
            <v>0</v>
          </cell>
          <cell r="I741">
            <v>0</v>
          </cell>
          <cell r="AH741">
            <v>0</v>
          </cell>
          <cell r="AI741">
            <v>0</v>
          </cell>
          <cell r="AK741">
            <v>0</v>
          </cell>
          <cell r="AO741">
            <v>0</v>
          </cell>
          <cell r="AP741">
            <v>0</v>
          </cell>
          <cell r="AR741">
            <v>0</v>
          </cell>
          <cell r="AV741">
            <v>0</v>
          </cell>
          <cell r="AW741">
            <v>0</v>
          </cell>
          <cell r="AY741">
            <v>0</v>
          </cell>
        </row>
        <row r="742">
          <cell r="D742">
            <v>2.8491899999999997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</row>
        <row r="743">
          <cell r="C743" t="str">
            <v>F_141866-Р
(1362/14)</v>
          </cell>
          <cell r="D743">
            <v>0.47755000000000003</v>
          </cell>
          <cell r="F743">
            <v>0</v>
          </cell>
          <cell r="G743">
            <v>0</v>
          </cell>
          <cell r="I743">
            <v>0</v>
          </cell>
          <cell r="AH743">
            <v>0</v>
          </cell>
          <cell r="AI743">
            <v>0</v>
          </cell>
          <cell r="AK743">
            <v>0</v>
          </cell>
          <cell r="AO743">
            <v>0</v>
          </cell>
          <cell r="AP743">
            <v>0</v>
          </cell>
          <cell r="AR743">
            <v>0</v>
          </cell>
          <cell r="AV743">
            <v>0</v>
          </cell>
          <cell r="AW743">
            <v>0</v>
          </cell>
          <cell r="AY743">
            <v>0</v>
          </cell>
        </row>
        <row r="744">
          <cell r="C744" t="str">
            <v>I_1805881
(5254/18)</v>
          </cell>
          <cell r="D744">
            <v>2.3716399999999997</v>
          </cell>
          <cell r="F744">
            <v>0</v>
          </cell>
          <cell r="G744">
            <v>0</v>
          </cell>
          <cell r="I744">
            <v>0</v>
          </cell>
          <cell r="AH744">
            <v>0</v>
          </cell>
          <cell r="AI744">
            <v>0</v>
          </cell>
          <cell r="AK744">
            <v>0</v>
          </cell>
          <cell r="AO744">
            <v>0</v>
          </cell>
          <cell r="AP744">
            <v>0</v>
          </cell>
          <cell r="AR744">
            <v>0</v>
          </cell>
          <cell r="AV744">
            <v>0</v>
          </cell>
          <cell r="AW744">
            <v>0</v>
          </cell>
          <cell r="AY744">
            <v>0</v>
          </cell>
        </row>
        <row r="745">
          <cell r="D745">
            <v>0.39578056</v>
          </cell>
          <cell r="E745">
            <v>0</v>
          </cell>
          <cell r="F745">
            <v>0.39578055999999995</v>
          </cell>
          <cell r="G745">
            <v>0</v>
          </cell>
          <cell r="H745">
            <v>0</v>
          </cell>
          <cell r="I745">
            <v>0.1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0.39578055999999995</v>
          </cell>
          <cell r="AI745">
            <v>0</v>
          </cell>
          <cell r="AJ745">
            <v>0</v>
          </cell>
          <cell r="AK745">
            <v>0.1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</row>
        <row r="746">
          <cell r="C746" t="str">
            <v>E_143078-Р(1155/14)</v>
          </cell>
          <cell r="D746">
            <v>0.39578056</v>
          </cell>
          <cell r="F746">
            <v>0.39578055999999995</v>
          </cell>
          <cell r="G746">
            <v>0</v>
          </cell>
          <cell r="I746">
            <v>0.1</v>
          </cell>
          <cell r="AH746">
            <v>0.39578055999999995</v>
          </cell>
          <cell r="AI746">
            <v>0</v>
          </cell>
          <cell r="AK746">
            <v>0.1</v>
          </cell>
          <cell r="AO746">
            <v>0</v>
          </cell>
          <cell r="AP746">
            <v>0</v>
          </cell>
          <cell r="AR746">
            <v>0</v>
          </cell>
          <cell r="AV746">
            <v>0</v>
          </cell>
          <cell r="AW746">
            <v>0</v>
          </cell>
          <cell r="AY746">
            <v>0</v>
          </cell>
        </row>
        <row r="747">
          <cell r="D747">
            <v>4.1741800000000007</v>
          </cell>
          <cell r="E747">
            <v>0</v>
          </cell>
          <cell r="F747">
            <v>4.1741800000000007</v>
          </cell>
          <cell r="G747">
            <v>0</v>
          </cell>
          <cell r="H747">
            <v>0</v>
          </cell>
          <cell r="I747">
            <v>1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4.1741800000000007</v>
          </cell>
          <cell r="AI747">
            <v>0</v>
          </cell>
          <cell r="AJ747">
            <v>0</v>
          </cell>
          <cell r="AK747">
            <v>1</v>
          </cell>
          <cell r="AL747">
            <v>0</v>
          </cell>
          <cell r="AM747">
            <v>0</v>
          </cell>
          <cell r="AN747">
            <v>0</v>
          </cell>
          <cell r="AO747">
            <v>4.5790182800000006</v>
          </cell>
          <cell r="AP747">
            <v>0</v>
          </cell>
          <cell r="AQ747">
            <v>0</v>
          </cell>
          <cell r="AR747">
            <v>1.0900000000000001</v>
          </cell>
          <cell r="AS747">
            <v>0</v>
          </cell>
          <cell r="AT747">
            <v>0</v>
          </cell>
          <cell r="AU747">
            <v>0</v>
          </cell>
          <cell r="AV747">
            <v>4.5790182800000006</v>
          </cell>
          <cell r="AW747">
            <v>0</v>
          </cell>
          <cell r="AX747">
            <v>0</v>
          </cell>
          <cell r="AY747">
            <v>1.0900000000000001</v>
          </cell>
          <cell r="AZ747">
            <v>0</v>
          </cell>
        </row>
        <row r="748">
          <cell r="C748" t="str">
            <v>J_1816704(5575/18)</v>
          </cell>
          <cell r="D748">
            <v>4.1741800000000007</v>
          </cell>
          <cell r="F748">
            <v>4.1741800000000007</v>
          </cell>
          <cell r="G748">
            <v>0</v>
          </cell>
          <cell r="I748">
            <v>1</v>
          </cell>
          <cell r="AH748">
            <v>4.1741800000000007</v>
          </cell>
          <cell r="AI748">
            <v>0</v>
          </cell>
          <cell r="AK748">
            <v>1</v>
          </cell>
          <cell r="AO748">
            <v>4.5790182800000006</v>
          </cell>
          <cell r="AP748">
            <v>0</v>
          </cell>
          <cell r="AR748">
            <v>1.0900000000000001</v>
          </cell>
          <cell r="AV748">
            <v>4.5790182800000006</v>
          </cell>
          <cell r="AW748">
            <v>0</v>
          </cell>
          <cell r="AY748">
            <v>1.0900000000000001</v>
          </cell>
        </row>
        <row r="749">
          <cell r="D749">
            <v>14.62162</v>
          </cell>
          <cell r="E749">
            <v>0</v>
          </cell>
          <cell r="F749">
            <v>14.62162</v>
          </cell>
          <cell r="G749">
            <v>1.26</v>
          </cell>
          <cell r="H749">
            <v>0</v>
          </cell>
          <cell r="I749">
            <v>0.37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14.62162</v>
          </cell>
          <cell r="AI749">
            <v>1.26</v>
          </cell>
          <cell r="AJ749">
            <v>0</v>
          </cell>
          <cell r="AK749">
            <v>0.37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>
            <v>0</v>
          </cell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>
            <v>0</v>
          </cell>
        </row>
        <row r="750">
          <cell r="C750" t="str">
            <v>J_1814327(5548/18)</v>
          </cell>
          <cell r="D750">
            <v>14.62162</v>
          </cell>
          <cell r="F750">
            <v>14.62162</v>
          </cell>
          <cell r="G750">
            <v>1.26</v>
          </cell>
          <cell r="I750">
            <v>0.37</v>
          </cell>
          <cell r="AH750">
            <v>14.62162</v>
          </cell>
          <cell r="AI750">
            <v>1.26</v>
          </cell>
          <cell r="AK750">
            <v>0.37</v>
          </cell>
          <cell r="AO750">
            <v>0</v>
          </cell>
          <cell r="AP750">
            <v>0</v>
          </cell>
          <cell r="AR750">
            <v>0</v>
          </cell>
          <cell r="AV750">
            <v>0</v>
          </cell>
          <cell r="AW750">
            <v>0</v>
          </cell>
          <cell r="AY750">
            <v>0</v>
          </cell>
        </row>
        <row r="751">
          <cell r="D751">
            <v>26.448930000000001</v>
          </cell>
          <cell r="E751">
            <v>0</v>
          </cell>
          <cell r="F751">
            <v>15.32751</v>
          </cell>
          <cell r="G751">
            <v>0</v>
          </cell>
          <cell r="H751">
            <v>0</v>
          </cell>
          <cell r="I751">
            <v>0.78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15.32751</v>
          </cell>
          <cell r="AI751">
            <v>0</v>
          </cell>
          <cell r="AJ751">
            <v>0</v>
          </cell>
          <cell r="AK751">
            <v>0.78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>
            <v>0</v>
          </cell>
        </row>
        <row r="752">
          <cell r="C752" t="str">
            <v>G_1510475-Р
(3522/16)</v>
          </cell>
          <cell r="D752">
            <v>11.121420000000001</v>
          </cell>
          <cell r="F752">
            <v>0</v>
          </cell>
          <cell r="G752">
            <v>0</v>
          </cell>
          <cell r="I752">
            <v>0</v>
          </cell>
          <cell r="AH752">
            <v>0</v>
          </cell>
          <cell r="AI752">
            <v>0</v>
          </cell>
          <cell r="AK752">
            <v>0</v>
          </cell>
          <cell r="AO752">
            <v>0</v>
          </cell>
          <cell r="AP752">
            <v>0</v>
          </cell>
          <cell r="AR752">
            <v>0</v>
          </cell>
          <cell r="AV752">
            <v>0</v>
          </cell>
          <cell r="AW752">
            <v>0</v>
          </cell>
          <cell r="AY752">
            <v>0</v>
          </cell>
        </row>
        <row r="753">
          <cell r="C753" t="str">
            <v>I_1713946
1714724
(4431/17)</v>
          </cell>
          <cell r="D753">
            <v>7.16167</v>
          </cell>
          <cell r="F753">
            <v>7.1616699999999991</v>
          </cell>
          <cell r="G753">
            <v>0</v>
          </cell>
          <cell r="I753">
            <v>0.26</v>
          </cell>
          <cell r="AH753">
            <v>7.1616699999999991</v>
          </cell>
          <cell r="AI753">
            <v>0</v>
          </cell>
          <cell r="AK753">
            <v>0.26</v>
          </cell>
          <cell r="AO753">
            <v>0</v>
          </cell>
          <cell r="AP753">
            <v>0</v>
          </cell>
          <cell r="AR753">
            <v>0</v>
          </cell>
          <cell r="AV753">
            <v>0</v>
          </cell>
          <cell r="AW753">
            <v>0</v>
          </cell>
          <cell r="AY753">
            <v>0</v>
          </cell>
        </row>
        <row r="754">
          <cell r="C754" t="str">
            <v>I_1616348(4260/17)</v>
          </cell>
          <cell r="D754">
            <v>8.1658399999999993</v>
          </cell>
          <cell r="F754">
            <v>8.1658400000000011</v>
          </cell>
          <cell r="G754">
            <v>0</v>
          </cell>
          <cell r="I754">
            <v>0.52</v>
          </cell>
          <cell r="AH754">
            <v>8.1658400000000011</v>
          </cell>
          <cell r="AI754">
            <v>0</v>
          </cell>
          <cell r="AK754">
            <v>0.52</v>
          </cell>
          <cell r="AO754">
            <v>0</v>
          </cell>
          <cell r="AP754">
            <v>0</v>
          </cell>
          <cell r="AR754">
            <v>0</v>
          </cell>
          <cell r="AV754">
            <v>0</v>
          </cell>
          <cell r="AW754">
            <v>0</v>
          </cell>
          <cell r="AY754">
            <v>0</v>
          </cell>
        </row>
        <row r="755">
          <cell r="C755" t="str">
            <v>F_145545-Р
(1611/15)</v>
          </cell>
          <cell r="D755">
            <v>0</v>
          </cell>
          <cell r="F755">
            <v>0</v>
          </cell>
          <cell r="G755">
            <v>0</v>
          </cell>
          <cell r="I755">
            <v>0</v>
          </cell>
          <cell r="AO755">
            <v>0</v>
          </cell>
          <cell r="AP755">
            <v>0</v>
          </cell>
          <cell r="AR755">
            <v>0</v>
          </cell>
          <cell r="AV755">
            <v>0</v>
          </cell>
          <cell r="AW755">
            <v>0</v>
          </cell>
          <cell r="AY755">
            <v>0</v>
          </cell>
        </row>
        <row r="756">
          <cell r="D756">
            <v>135.12997000000001</v>
          </cell>
          <cell r="E756">
            <v>0</v>
          </cell>
          <cell r="F756">
            <v>16.835290000000001</v>
          </cell>
          <cell r="G756">
            <v>0.5</v>
          </cell>
          <cell r="H756">
            <v>0</v>
          </cell>
          <cell r="I756">
            <v>1.31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  <cell r="AH756">
            <v>16.835290000000001</v>
          </cell>
          <cell r="AI756">
            <v>0.5</v>
          </cell>
          <cell r="AJ756">
            <v>0</v>
          </cell>
          <cell r="AK756">
            <v>1.31</v>
          </cell>
          <cell r="AL756">
            <v>0</v>
          </cell>
          <cell r="AM756">
            <v>0</v>
          </cell>
          <cell r="AN756">
            <v>0</v>
          </cell>
          <cell r="AO756">
            <v>55.151859909999999</v>
          </cell>
          <cell r="AP756">
            <v>0</v>
          </cell>
          <cell r="AQ756">
            <v>0</v>
          </cell>
          <cell r="AR756">
            <v>7.1070000000000002</v>
          </cell>
          <cell r="AS756">
            <v>0</v>
          </cell>
          <cell r="AT756">
            <v>0</v>
          </cell>
          <cell r="AU756">
            <v>0</v>
          </cell>
          <cell r="AV756">
            <v>55.151859909999999</v>
          </cell>
          <cell r="AW756">
            <v>0</v>
          </cell>
          <cell r="AX756">
            <v>0</v>
          </cell>
          <cell r="AY756">
            <v>7.1070000000000002</v>
          </cell>
          <cell r="AZ756">
            <v>0</v>
          </cell>
        </row>
        <row r="757">
          <cell r="C757" t="str">
            <v>I_1717308
(5384/18)</v>
          </cell>
          <cell r="D757">
            <v>29.487569999999998</v>
          </cell>
          <cell r="F757">
            <v>0</v>
          </cell>
          <cell r="G757">
            <v>0</v>
          </cell>
          <cell r="I757">
            <v>0</v>
          </cell>
          <cell r="AH757">
            <v>0</v>
          </cell>
          <cell r="AI757">
            <v>0</v>
          </cell>
          <cell r="AK757">
            <v>0</v>
          </cell>
          <cell r="AO757">
            <v>0</v>
          </cell>
          <cell r="AP757">
            <v>0</v>
          </cell>
          <cell r="AR757">
            <v>0</v>
          </cell>
          <cell r="AV757">
            <v>0</v>
          </cell>
          <cell r="AW757">
            <v>0</v>
          </cell>
          <cell r="AY757">
            <v>0</v>
          </cell>
        </row>
        <row r="758">
          <cell r="C758" t="str">
            <v>I_1801949
(4733/18)</v>
          </cell>
          <cell r="D758">
            <v>6.0818500000000002</v>
          </cell>
          <cell r="F758">
            <v>6.0818500000000011</v>
          </cell>
          <cell r="G758">
            <v>0.5</v>
          </cell>
          <cell r="I758">
            <v>0.5</v>
          </cell>
          <cell r="AH758">
            <v>6.0818500000000011</v>
          </cell>
          <cell r="AI758">
            <v>0.5</v>
          </cell>
          <cell r="AK758">
            <v>0.5</v>
          </cell>
          <cell r="AO758">
            <v>0</v>
          </cell>
          <cell r="AP758">
            <v>0</v>
          </cell>
          <cell r="AR758">
            <v>0</v>
          </cell>
          <cell r="AV758">
            <v>0</v>
          </cell>
          <cell r="AW758">
            <v>0</v>
          </cell>
          <cell r="AY758">
            <v>0</v>
          </cell>
        </row>
        <row r="759">
          <cell r="C759" t="str">
            <v>E_131828-Р(770/14)</v>
          </cell>
          <cell r="D759">
            <v>3.9114299999999997</v>
          </cell>
          <cell r="F759">
            <v>0</v>
          </cell>
          <cell r="G759">
            <v>0</v>
          </cell>
          <cell r="I759">
            <v>0</v>
          </cell>
          <cell r="AH759">
            <v>0</v>
          </cell>
          <cell r="AI759">
            <v>0</v>
          </cell>
          <cell r="AK759">
            <v>0</v>
          </cell>
          <cell r="AO759">
            <v>0</v>
          </cell>
          <cell r="AP759">
            <v>0</v>
          </cell>
          <cell r="AR759">
            <v>0</v>
          </cell>
          <cell r="AV759">
            <v>0</v>
          </cell>
          <cell r="AW759">
            <v>0</v>
          </cell>
          <cell r="AY759">
            <v>0</v>
          </cell>
        </row>
        <row r="760">
          <cell r="C760" t="str">
            <v>E_131829-Р
(902/14)</v>
          </cell>
          <cell r="D760">
            <v>0.52657000000000009</v>
          </cell>
          <cell r="F760">
            <v>0.52656999999999998</v>
          </cell>
          <cell r="G760">
            <v>0</v>
          </cell>
          <cell r="I760">
            <v>0.09</v>
          </cell>
          <cell r="AH760">
            <v>0.52656999999999998</v>
          </cell>
          <cell r="AI760">
            <v>0</v>
          </cell>
          <cell r="AK760">
            <v>0.09</v>
          </cell>
          <cell r="AO760">
            <v>0</v>
          </cell>
          <cell r="AP760">
            <v>0</v>
          </cell>
          <cell r="AR760">
            <v>0</v>
          </cell>
          <cell r="AV760">
            <v>0</v>
          </cell>
          <cell r="AW760">
            <v>0</v>
          </cell>
          <cell r="AY760">
            <v>0</v>
          </cell>
        </row>
        <row r="761">
          <cell r="C761" t="str">
            <v>F_140099-Р
(1104/14)</v>
          </cell>
          <cell r="D761">
            <v>2.9180099999999998</v>
          </cell>
          <cell r="F761">
            <v>0</v>
          </cell>
          <cell r="G761">
            <v>0</v>
          </cell>
          <cell r="I761">
            <v>0</v>
          </cell>
          <cell r="AH761">
            <v>0</v>
          </cell>
          <cell r="AI761">
            <v>0</v>
          </cell>
          <cell r="AK761">
            <v>0</v>
          </cell>
          <cell r="AO761">
            <v>0</v>
          </cell>
          <cell r="AP761">
            <v>0</v>
          </cell>
          <cell r="AR761">
            <v>0</v>
          </cell>
          <cell r="AV761">
            <v>0</v>
          </cell>
          <cell r="AW761">
            <v>0</v>
          </cell>
          <cell r="AY761">
            <v>0</v>
          </cell>
        </row>
        <row r="762">
          <cell r="C762" t="str">
            <v>F_150642-Р
(1638/15)</v>
          </cell>
          <cell r="D762">
            <v>1.7121999999999999</v>
          </cell>
          <cell r="F762">
            <v>0</v>
          </cell>
          <cell r="G762">
            <v>0</v>
          </cell>
          <cell r="I762">
            <v>0</v>
          </cell>
          <cell r="AH762">
            <v>0</v>
          </cell>
          <cell r="AI762">
            <v>0</v>
          </cell>
          <cell r="AK762">
            <v>0</v>
          </cell>
          <cell r="AO762">
            <v>0</v>
          </cell>
          <cell r="AP762">
            <v>0</v>
          </cell>
          <cell r="AR762">
            <v>0</v>
          </cell>
          <cell r="AV762">
            <v>0</v>
          </cell>
          <cell r="AW762">
            <v>0</v>
          </cell>
          <cell r="AY762">
            <v>0</v>
          </cell>
        </row>
        <row r="763">
          <cell r="C763" t="str">
            <v>F_151210-Р
(1981/15)</v>
          </cell>
          <cell r="D763">
            <v>76.687179999999998</v>
          </cell>
          <cell r="F763">
            <v>0</v>
          </cell>
          <cell r="G763">
            <v>0</v>
          </cell>
          <cell r="I763">
            <v>0</v>
          </cell>
          <cell r="AH763">
            <v>0</v>
          </cell>
          <cell r="AI763">
            <v>0</v>
          </cell>
          <cell r="AK763">
            <v>0</v>
          </cell>
          <cell r="AO763">
            <v>55.151859909999999</v>
          </cell>
          <cell r="AP763">
            <v>0</v>
          </cell>
          <cell r="AR763">
            <v>7.1070000000000002</v>
          </cell>
          <cell r="AV763">
            <v>55.151859909999999</v>
          </cell>
          <cell r="AW763">
            <v>0</v>
          </cell>
          <cell r="AY763">
            <v>7.1070000000000002</v>
          </cell>
        </row>
        <row r="764">
          <cell r="C764" t="str">
            <v>G_131425(2972/15)</v>
          </cell>
          <cell r="D764">
            <v>0.56238999999999995</v>
          </cell>
          <cell r="F764">
            <v>0</v>
          </cell>
          <cell r="G764">
            <v>0</v>
          </cell>
          <cell r="I764">
            <v>0</v>
          </cell>
          <cell r="AH764">
            <v>0</v>
          </cell>
          <cell r="AI764">
            <v>0</v>
          </cell>
          <cell r="AK764">
            <v>0</v>
          </cell>
          <cell r="AO764">
            <v>0</v>
          </cell>
          <cell r="AP764">
            <v>0</v>
          </cell>
          <cell r="AR764">
            <v>0</v>
          </cell>
          <cell r="AV764">
            <v>0</v>
          </cell>
          <cell r="AW764">
            <v>0</v>
          </cell>
          <cell r="AY764">
            <v>0</v>
          </cell>
        </row>
        <row r="765">
          <cell r="C765" t="str">
            <v>F_143365-Р(1464/14)</v>
          </cell>
          <cell r="D765">
            <v>3.0159000000000002</v>
          </cell>
          <cell r="F765">
            <v>0</v>
          </cell>
          <cell r="G765">
            <v>0</v>
          </cell>
          <cell r="I765">
            <v>0</v>
          </cell>
          <cell r="AH765">
            <v>0</v>
          </cell>
          <cell r="AI765">
            <v>0</v>
          </cell>
          <cell r="AK765">
            <v>0</v>
          </cell>
          <cell r="AO765">
            <v>0</v>
          </cell>
          <cell r="AP765">
            <v>0</v>
          </cell>
          <cell r="AR765">
            <v>0</v>
          </cell>
          <cell r="AV765">
            <v>0</v>
          </cell>
          <cell r="AW765">
            <v>0</v>
          </cell>
          <cell r="AY765">
            <v>0</v>
          </cell>
        </row>
        <row r="766">
          <cell r="C766" t="str">
            <v>J_1905144(5969/19)</v>
          </cell>
          <cell r="D766">
            <v>5.3736800000000002</v>
          </cell>
          <cell r="F766">
            <v>5.3736800000000002</v>
          </cell>
          <cell r="G766">
            <v>0</v>
          </cell>
          <cell r="I766">
            <v>0.08</v>
          </cell>
          <cell r="AH766">
            <v>5.3736800000000002</v>
          </cell>
          <cell r="AI766">
            <v>0</v>
          </cell>
          <cell r="AK766">
            <v>0.08</v>
          </cell>
          <cell r="AO766">
            <v>0</v>
          </cell>
          <cell r="AP766">
            <v>0</v>
          </cell>
          <cell r="AR766">
            <v>0</v>
          </cell>
          <cell r="AV766">
            <v>0</v>
          </cell>
          <cell r="AW766">
            <v>0</v>
          </cell>
          <cell r="AY766">
            <v>0</v>
          </cell>
        </row>
        <row r="767">
          <cell r="C767" t="str">
            <v>J_1824792(5869/19)</v>
          </cell>
          <cell r="D767">
            <v>2.6553</v>
          </cell>
          <cell r="F767">
            <v>2.6553</v>
          </cell>
          <cell r="G767">
            <v>0</v>
          </cell>
          <cell r="I767">
            <v>0.6</v>
          </cell>
          <cell r="AH767">
            <v>2.6553</v>
          </cell>
          <cell r="AI767">
            <v>0</v>
          </cell>
          <cell r="AK767">
            <v>0.6</v>
          </cell>
          <cell r="AO767">
            <v>0</v>
          </cell>
          <cell r="AP767">
            <v>0</v>
          </cell>
          <cell r="AR767">
            <v>0</v>
          </cell>
          <cell r="AV767">
            <v>0</v>
          </cell>
          <cell r="AW767">
            <v>0</v>
          </cell>
          <cell r="AY767">
            <v>0</v>
          </cell>
        </row>
        <row r="768">
          <cell r="C768" t="str">
            <v>J_1909924
(6125/19)</v>
          </cell>
          <cell r="D768">
            <v>2.1978899999999997</v>
          </cell>
          <cell r="F768">
            <v>2.1978899999999997</v>
          </cell>
          <cell r="G768">
            <v>0</v>
          </cell>
          <cell r="I768">
            <v>0.04</v>
          </cell>
          <cell r="AH768">
            <v>2.1978899999999997</v>
          </cell>
          <cell r="AI768">
            <v>0</v>
          </cell>
          <cell r="AK768">
            <v>0.04</v>
          </cell>
          <cell r="AO768">
            <v>0</v>
          </cell>
          <cell r="AP768">
            <v>0</v>
          </cell>
          <cell r="AR768">
            <v>0</v>
          </cell>
          <cell r="AV768">
            <v>0</v>
          </cell>
          <cell r="AW768">
            <v>0</v>
          </cell>
          <cell r="AY768">
            <v>0</v>
          </cell>
        </row>
        <row r="769">
          <cell r="C769" t="str">
            <v>H_1700492-Р
(3919/17)</v>
          </cell>
          <cell r="D769">
            <v>0</v>
          </cell>
          <cell r="F769">
            <v>0</v>
          </cell>
          <cell r="G769">
            <v>0</v>
          </cell>
          <cell r="I769">
            <v>0</v>
          </cell>
          <cell r="AO769">
            <v>0</v>
          </cell>
          <cell r="AP769">
            <v>0</v>
          </cell>
          <cell r="AR769">
            <v>0</v>
          </cell>
          <cell r="AV769">
            <v>0</v>
          </cell>
        </row>
        <row r="770">
          <cell r="D770">
            <v>18.690830000000002</v>
          </cell>
          <cell r="E770">
            <v>0</v>
          </cell>
          <cell r="F770">
            <v>17.052340000000001</v>
          </cell>
          <cell r="G770">
            <v>0</v>
          </cell>
          <cell r="H770">
            <v>0</v>
          </cell>
          <cell r="I770">
            <v>2.0999999999999996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17.052340000000001</v>
          </cell>
          <cell r="AI770">
            <v>0</v>
          </cell>
          <cell r="AJ770">
            <v>0</v>
          </cell>
          <cell r="AK770">
            <v>2.0999999999999996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</row>
        <row r="771">
          <cell r="C771" t="str">
            <v>I_1704897
(4251/17)</v>
          </cell>
          <cell r="D771">
            <v>10.31105</v>
          </cell>
          <cell r="F771">
            <v>10.31105</v>
          </cell>
          <cell r="G771">
            <v>0</v>
          </cell>
          <cell r="I771">
            <v>0.7</v>
          </cell>
          <cell r="AH771">
            <v>10.31105</v>
          </cell>
          <cell r="AI771">
            <v>0</v>
          </cell>
          <cell r="AK771">
            <v>0.7</v>
          </cell>
          <cell r="AO771">
            <v>0</v>
          </cell>
          <cell r="AP771">
            <v>0</v>
          </cell>
          <cell r="AR771">
            <v>0</v>
          </cell>
          <cell r="AV771">
            <v>0</v>
          </cell>
          <cell r="AW771">
            <v>0</v>
          </cell>
          <cell r="AY771">
            <v>0</v>
          </cell>
        </row>
        <row r="772">
          <cell r="C772" t="str">
            <v>I_1712379(4454/17)</v>
          </cell>
          <cell r="D772">
            <v>6.7412900000000002</v>
          </cell>
          <cell r="F772">
            <v>6.7412900000000011</v>
          </cell>
          <cell r="G772">
            <v>0</v>
          </cell>
          <cell r="I772">
            <v>1.4</v>
          </cell>
          <cell r="AH772">
            <v>6.7412900000000011</v>
          </cell>
          <cell r="AI772">
            <v>0</v>
          </cell>
          <cell r="AK772">
            <v>1.4</v>
          </cell>
          <cell r="AO772">
            <v>0</v>
          </cell>
          <cell r="AP772">
            <v>0</v>
          </cell>
          <cell r="AR772">
            <v>0</v>
          </cell>
          <cell r="AV772">
            <v>0</v>
          </cell>
          <cell r="AW772">
            <v>0</v>
          </cell>
          <cell r="AY772">
            <v>0</v>
          </cell>
        </row>
        <row r="773">
          <cell r="C773" t="str">
            <v>G_153676(2729/15)</v>
          </cell>
          <cell r="D773">
            <v>0.91919000000000006</v>
          </cell>
          <cell r="F773">
            <v>0</v>
          </cell>
          <cell r="G773">
            <v>0</v>
          </cell>
          <cell r="I773">
            <v>0</v>
          </cell>
          <cell r="AH773">
            <v>0</v>
          </cell>
          <cell r="AI773">
            <v>0</v>
          </cell>
          <cell r="AK773">
            <v>0</v>
          </cell>
          <cell r="AO773">
            <v>0</v>
          </cell>
          <cell r="AP773">
            <v>0</v>
          </cell>
          <cell r="AR773">
            <v>0</v>
          </cell>
          <cell r="AV773">
            <v>0</v>
          </cell>
          <cell r="AW773">
            <v>0</v>
          </cell>
          <cell r="AY773">
            <v>0</v>
          </cell>
        </row>
        <row r="774">
          <cell r="C774" t="str">
            <v>J_1908262
(6124/19)</v>
          </cell>
          <cell r="D774">
            <v>0.71929999999999994</v>
          </cell>
          <cell r="F774">
            <v>0</v>
          </cell>
          <cell r="G774">
            <v>0</v>
          </cell>
          <cell r="I774">
            <v>0</v>
          </cell>
          <cell r="AH774">
            <v>0</v>
          </cell>
          <cell r="AI774">
            <v>0</v>
          </cell>
          <cell r="AK774">
            <v>0</v>
          </cell>
          <cell r="AO774">
            <v>0</v>
          </cell>
          <cell r="AP774">
            <v>0</v>
          </cell>
          <cell r="AR774">
            <v>0</v>
          </cell>
          <cell r="AV774">
            <v>0</v>
          </cell>
          <cell r="AW774">
            <v>0</v>
          </cell>
          <cell r="AY774">
            <v>0</v>
          </cell>
        </row>
        <row r="775">
          <cell r="D775">
            <v>18.239509999999999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>
            <v>0</v>
          </cell>
        </row>
        <row r="776">
          <cell r="C776" t="str">
            <v>I_1704109
(3929/17)</v>
          </cell>
          <cell r="D776">
            <v>18.239509999999999</v>
          </cell>
          <cell r="F776">
            <v>0</v>
          </cell>
          <cell r="G776">
            <v>0</v>
          </cell>
          <cell r="I776">
            <v>0</v>
          </cell>
          <cell r="AH776">
            <v>0</v>
          </cell>
          <cell r="AI776">
            <v>0</v>
          </cell>
          <cell r="AK776">
            <v>0</v>
          </cell>
          <cell r="AO776">
            <v>0</v>
          </cell>
          <cell r="AP776">
            <v>0</v>
          </cell>
          <cell r="AR776">
            <v>0</v>
          </cell>
          <cell r="AV776">
            <v>0</v>
          </cell>
          <cell r="AW776">
            <v>0</v>
          </cell>
          <cell r="AY776">
            <v>0</v>
          </cell>
        </row>
        <row r="777">
          <cell r="D777">
            <v>7.8505500000000001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</row>
        <row r="778">
          <cell r="C778" t="str">
            <v>E_131045-Р(806/14)</v>
          </cell>
          <cell r="D778">
            <v>7.8505500000000001</v>
          </cell>
          <cell r="F778">
            <v>0</v>
          </cell>
          <cell r="G778">
            <v>0</v>
          </cell>
          <cell r="I778">
            <v>0</v>
          </cell>
          <cell r="AH778">
            <v>0</v>
          </cell>
          <cell r="AI778">
            <v>0</v>
          </cell>
          <cell r="AK778">
            <v>0</v>
          </cell>
          <cell r="AO778">
            <v>0</v>
          </cell>
          <cell r="AP778">
            <v>0</v>
          </cell>
          <cell r="AR778">
            <v>0</v>
          </cell>
          <cell r="AV778">
            <v>0</v>
          </cell>
          <cell r="AW778">
            <v>0</v>
          </cell>
          <cell r="AY778">
            <v>0</v>
          </cell>
        </row>
        <row r="779"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</row>
        <row r="780">
          <cell r="C780" t="str">
            <v>J_1824242(5903/19)</v>
          </cell>
          <cell r="D780">
            <v>0</v>
          </cell>
          <cell r="F780">
            <v>0</v>
          </cell>
          <cell r="G780">
            <v>0</v>
          </cell>
          <cell r="I780">
            <v>0</v>
          </cell>
          <cell r="AO780">
            <v>0</v>
          </cell>
          <cell r="AP780">
            <v>0</v>
          </cell>
          <cell r="AR780">
            <v>0</v>
          </cell>
          <cell r="AV780">
            <v>0</v>
          </cell>
        </row>
        <row r="781"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U781">
            <v>0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>
            <v>0</v>
          </cell>
        </row>
        <row r="782">
          <cell r="C782" t="str">
            <v>J_1906267(6098/19)</v>
          </cell>
          <cell r="D782">
            <v>0</v>
          </cell>
          <cell r="F782">
            <v>0</v>
          </cell>
          <cell r="G782">
            <v>0</v>
          </cell>
          <cell r="I782">
            <v>0</v>
          </cell>
          <cell r="AO782">
            <v>0</v>
          </cell>
          <cell r="AP782">
            <v>0</v>
          </cell>
          <cell r="AR782">
            <v>0</v>
          </cell>
          <cell r="AV782">
            <v>0</v>
          </cell>
        </row>
        <row r="783">
          <cell r="D783">
            <v>13.333599999999999</v>
          </cell>
          <cell r="E783">
            <v>0</v>
          </cell>
          <cell r="F783">
            <v>2.7096500000000003</v>
          </cell>
          <cell r="G783">
            <v>0</v>
          </cell>
          <cell r="H783">
            <v>0</v>
          </cell>
          <cell r="I783">
            <v>0.3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2.7096500000000003</v>
          </cell>
          <cell r="AI783">
            <v>0</v>
          </cell>
          <cell r="AJ783">
            <v>0</v>
          </cell>
          <cell r="AK783">
            <v>0.3</v>
          </cell>
          <cell r="AL783">
            <v>0</v>
          </cell>
          <cell r="AM783">
            <v>0</v>
          </cell>
          <cell r="AN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U783">
            <v>0</v>
          </cell>
          <cell r="AV783">
            <v>0</v>
          </cell>
          <cell r="AW783">
            <v>0</v>
          </cell>
          <cell r="AX783">
            <v>0</v>
          </cell>
          <cell r="AY783">
            <v>0</v>
          </cell>
          <cell r="AZ783">
            <v>0</v>
          </cell>
        </row>
        <row r="784">
          <cell r="C784" t="str">
            <v>F_141107-Р
(1196/14)</v>
          </cell>
          <cell r="D784">
            <v>1.8767799999999999</v>
          </cell>
          <cell r="F784">
            <v>0</v>
          </cell>
          <cell r="G784">
            <v>0</v>
          </cell>
          <cell r="I784">
            <v>0</v>
          </cell>
          <cell r="AH784">
            <v>0</v>
          </cell>
          <cell r="AI784">
            <v>0</v>
          </cell>
          <cell r="AK784">
            <v>0</v>
          </cell>
          <cell r="AO784">
            <v>0</v>
          </cell>
          <cell r="AP784">
            <v>0</v>
          </cell>
          <cell r="AR784">
            <v>0</v>
          </cell>
          <cell r="AV784">
            <v>0</v>
          </cell>
          <cell r="AW784">
            <v>0</v>
          </cell>
          <cell r="AY784">
            <v>0</v>
          </cell>
        </row>
        <row r="785">
          <cell r="C785" t="str">
            <v>F_141657-Р
(1257/14)</v>
          </cell>
          <cell r="D785">
            <v>3.02894</v>
          </cell>
          <cell r="F785">
            <v>0</v>
          </cell>
          <cell r="G785">
            <v>0</v>
          </cell>
          <cell r="I785">
            <v>0</v>
          </cell>
          <cell r="AH785">
            <v>0</v>
          </cell>
          <cell r="AI785">
            <v>0</v>
          </cell>
          <cell r="AK785">
            <v>0</v>
          </cell>
          <cell r="AO785">
            <v>0</v>
          </cell>
          <cell r="AP785">
            <v>0</v>
          </cell>
          <cell r="AR785">
            <v>0</v>
          </cell>
          <cell r="AV785">
            <v>0</v>
          </cell>
          <cell r="AW785">
            <v>0</v>
          </cell>
          <cell r="AY785">
            <v>0</v>
          </cell>
        </row>
        <row r="786">
          <cell r="C786" t="str">
            <v>J_1821266(5802/18)</v>
          </cell>
          <cell r="D786">
            <v>2.7096499999999999</v>
          </cell>
          <cell r="F786">
            <v>2.7096500000000003</v>
          </cell>
          <cell r="G786">
            <v>0</v>
          </cell>
          <cell r="I786">
            <v>0.3</v>
          </cell>
          <cell r="AH786">
            <v>2.7096500000000003</v>
          </cell>
          <cell r="AI786">
            <v>0</v>
          </cell>
          <cell r="AK786">
            <v>0.3</v>
          </cell>
          <cell r="AO786">
            <v>0</v>
          </cell>
          <cell r="AP786">
            <v>0</v>
          </cell>
          <cell r="AR786">
            <v>0</v>
          </cell>
          <cell r="AV786">
            <v>0</v>
          </cell>
          <cell r="AW786">
            <v>0</v>
          </cell>
          <cell r="AY786">
            <v>0</v>
          </cell>
        </row>
        <row r="787">
          <cell r="C787" t="str">
            <v>F_141180-Р
(1466/14)</v>
          </cell>
          <cell r="D787">
            <v>5.7182299999999993</v>
          </cell>
          <cell r="F787">
            <v>0</v>
          </cell>
          <cell r="G787">
            <v>0</v>
          </cell>
          <cell r="I787">
            <v>0</v>
          </cell>
          <cell r="AH787">
            <v>0</v>
          </cell>
          <cell r="AI787">
            <v>0</v>
          </cell>
          <cell r="AK787">
            <v>0</v>
          </cell>
          <cell r="AO787">
            <v>0</v>
          </cell>
          <cell r="AP787">
            <v>0</v>
          </cell>
          <cell r="AR787">
            <v>0</v>
          </cell>
          <cell r="AV787">
            <v>0</v>
          </cell>
          <cell r="AW787">
            <v>0</v>
          </cell>
          <cell r="AY787">
            <v>0</v>
          </cell>
        </row>
        <row r="788">
          <cell r="D788">
            <v>135.21964001000001</v>
          </cell>
          <cell r="E788">
            <v>0</v>
          </cell>
          <cell r="F788">
            <v>26.107459999999996</v>
          </cell>
          <cell r="G788">
            <v>0.5</v>
          </cell>
          <cell r="H788">
            <v>0</v>
          </cell>
          <cell r="I788">
            <v>3.9279999999999999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26.107459999999996</v>
          </cell>
          <cell r="AI788">
            <v>0.5</v>
          </cell>
          <cell r="AJ788">
            <v>0</v>
          </cell>
          <cell r="AK788">
            <v>3.9279999999999999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  <cell r="AP788">
            <v>0</v>
          </cell>
          <cell r="AQ788">
            <v>0</v>
          </cell>
          <cell r="AR788">
            <v>0</v>
          </cell>
          <cell r="AS788">
            <v>0</v>
          </cell>
          <cell r="AT788">
            <v>0</v>
          </cell>
          <cell r="AU788">
            <v>0</v>
          </cell>
          <cell r="AV788">
            <v>0</v>
          </cell>
          <cell r="AW788">
            <v>0</v>
          </cell>
          <cell r="AX788">
            <v>0</v>
          </cell>
          <cell r="AY788">
            <v>0</v>
          </cell>
          <cell r="AZ788">
            <v>0</v>
          </cell>
        </row>
        <row r="789">
          <cell r="C789" t="str">
            <v>I_1700656(4225/17)</v>
          </cell>
          <cell r="D789">
            <v>8.9132800000000003</v>
          </cell>
          <cell r="F789">
            <v>8.9132800000000003</v>
          </cell>
          <cell r="G789">
            <v>0.5</v>
          </cell>
          <cell r="I789">
            <v>1.4</v>
          </cell>
          <cell r="AH789">
            <v>8.9132800000000003</v>
          </cell>
          <cell r="AI789">
            <v>0.5</v>
          </cell>
          <cell r="AK789">
            <v>1.4</v>
          </cell>
          <cell r="AO789">
            <v>0</v>
          </cell>
          <cell r="AP789">
            <v>0</v>
          </cell>
          <cell r="AR789">
            <v>0</v>
          </cell>
          <cell r="AV789">
            <v>0</v>
          </cell>
          <cell r="AW789">
            <v>0</v>
          </cell>
          <cell r="AY789">
            <v>0</v>
          </cell>
        </row>
        <row r="790">
          <cell r="C790" t="str">
            <v>H_143295-Р(1347/14)</v>
          </cell>
          <cell r="D790">
            <v>7.7426300100000001</v>
          </cell>
          <cell r="F790">
            <v>0</v>
          </cell>
          <cell r="G790">
            <v>0</v>
          </cell>
          <cell r="I790">
            <v>0</v>
          </cell>
          <cell r="AH790">
            <v>0</v>
          </cell>
          <cell r="AI790">
            <v>0</v>
          </cell>
          <cell r="AK790">
            <v>0</v>
          </cell>
          <cell r="AO790">
            <v>0</v>
          </cell>
          <cell r="AP790">
            <v>0</v>
          </cell>
          <cell r="AR790">
            <v>0</v>
          </cell>
          <cell r="AV790">
            <v>0</v>
          </cell>
          <cell r="AW790">
            <v>0</v>
          </cell>
          <cell r="AY790">
            <v>0</v>
          </cell>
        </row>
        <row r="791">
          <cell r="C791" t="str">
            <v>E_143907-Р(1427/14)</v>
          </cell>
          <cell r="D791">
            <v>17.34524</v>
          </cell>
          <cell r="F791">
            <v>0</v>
          </cell>
          <cell r="G791">
            <v>0</v>
          </cell>
          <cell r="I791">
            <v>0</v>
          </cell>
          <cell r="AH791">
            <v>0</v>
          </cell>
          <cell r="AI791">
            <v>0</v>
          </cell>
          <cell r="AK791">
            <v>0</v>
          </cell>
          <cell r="AO791">
            <v>0</v>
          </cell>
          <cell r="AP791">
            <v>0</v>
          </cell>
          <cell r="AR791">
            <v>0</v>
          </cell>
          <cell r="AV791">
            <v>0</v>
          </cell>
          <cell r="AW791">
            <v>0</v>
          </cell>
          <cell r="AY791">
            <v>0</v>
          </cell>
        </row>
        <row r="792">
          <cell r="C792" t="str">
            <v>F_145837-Р(1645/15)</v>
          </cell>
          <cell r="D792">
            <v>54.974249999999998</v>
          </cell>
          <cell r="F792">
            <v>0</v>
          </cell>
          <cell r="G792">
            <v>0</v>
          </cell>
          <cell r="I792">
            <v>0</v>
          </cell>
          <cell r="AH792">
            <v>0</v>
          </cell>
          <cell r="AI792">
            <v>0</v>
          </cell>
          <cell r="AK792">
            <v>0</v>
          </cell>
          <cell r="AO792">
            <v>0</v>
          </cell>
          <cell r="AP792">
            <v>0</v>
          </cell>
          <cell r="AR792">
            <v>0</v>
          </cell>
          <cell r="AV792">
            <v>0</v>
          </cell>
          <cell r="AW792">
            <v>0</v>
          </cell>
          <cell r="AY792">
            <v>0</v>
          </cell>
        </row>
        <row r="793">
          <cell r="C793" t="str">
            <v>E_130245-Р(603/13)</v>
          </cell>
          <cell r="D793">
            <v>22.860720000000001</v>
          </cell>
          <cell r="F793">
            <v>0</v>
          </cell>
          <cell r="G793">
            <v>0</v>
          </cell>
          <cell r="I793">
            <v>0</v>
          </cell>
          <cell r="AH793">
            <v>0</v>
          </cell>
          <cell r="AI793">
            <v>0</v>
          </cell>
          <cell r="AK793">
            <v>0</v>
          </cell>
          <cell r="AO793">
            <v>0</v>
          </cell>
          <cell r="AP793">
            <v>0</v>
          </cell>
          <cell r="AR793">
            <v>0</v>
          </cell>
          <cell r="AV793">
            <v>0</v>
          </cell>
          <cell r="AW793">
            <v>0</v>
          </cell>
          <cell r="AY793">
            <v>0</v>
          </cell>
        </row>
        <row r="794">
          <cell r="C794" t="str">
            <v>E_142384-Р142389-Р
(1181/14)</v>
          </cell>
          <cell r="D794">
            <v>5.0482399999999998</v>
          </cell>
          <cell r="F794">
            <v>0</v>
          </cell>
          <cell r="G794">
            <v>0</v>
          </cell>
          <cell r="I794">
            <v>0</v>
          </cell>
          <cell r="AH794">
            <v>0</v>
          </cell>
          <cell r="AI794">
            <v>0</v>
          </cell>
          <cell r="AK794">
            <v>0</v>
          </cell>
          <cell r="AO794">
            <v>0</v>
          </cell>
          <cell r="AP794">
            <v>0</v>
          </cell>
          <cell r="AR794">
            <v>0</v>
          </cell>
          <cell r="AV794">
            <v>0</v>
          </cell>
          <cell r="AW794">
            <v>0</v>
          </cell>
          <cell r="AY794">
            <v>0</v>
          </cell>
        </row>
        <row r="795">
          <cell r="C795" t="str">
            <v>E_131279-Р
(1144/14)</v>
          </cell>
          <cell r="D795">
            <v>15.433749999999998</v>
          </cell>
          <cell r="F795">
            <v>15.433749999999996</v>
          </cell>
          <cell r="G795">
            <v>0</v>
          </cell>
          <cell r="I795">
            <v>1.9279999999999999</v>
          </cell>
          <cell r="AH795">
            <v>15.433749999999996</v>
          </cell>
          <cell r="AI795">
            <v>0</v>
          </cell>
          <cell r="AK795">
            <v>1.9279999999999999</v>
          </cell>
          <cell r="AO795">
            <v>0</v>
          </cell>
          <cell r="AP795">
            <v>0</v>
          </cell>
          <cell r="AR795">
            <v>0</v>
          </cell>
          <cell r="AV795">
            <v>0</v>
          </cell>
          <cell r="AW795">
            <v>0</v>
          </cell>
          <cell r="AY795">
            <v>0</v>
          </cell>
        </row>
        <row r="796">
          <cell r="C796" t="str">
            <v>F_146274-Р
(1623/15)</v>
          </cell>
          <cell r="D796">
            <v>1.7604299999999999</v>
          </cell>
          <cell r="F796">
            <v>1.7604299999999999</v>
          </cell>
          <cell r="G796">
            <v>0</v>
          </cell>
          <cell r="I796">
            <v>0.6</v>
          </cell>
          <cell r="AH796">
            <v>1.7604299999999999</v>
          </cell>
          <cell r="AI796">
            <v>0</v>
          </cell>
          <cell r="AK796">
            <v>0.6</v>
          </cell>
          <cell r="AO796">
            <v>0</v>
          </cell>
          <cell r="AP796">
            <v>0</v>
          </cell>
          <cell r="AR796">
            <v>0</v>
          </cell>
          <cell r="AV796">
            <v>0</v>
          </cell>
          <cell r="AW796">
            <v>0</v>
          </cell>
          <cell r="AY796">
            <v>0</v>
          </cell>
        </row>
        <row r="797">
          <cell r="C797" t="str">
            <v>E_122455(1447/14)</v>
          </cell>
          <cell r="D797">
            <v>1.1411</v>
          </cell>
          <cell r="F797">
            <v>0</v>
          </cell>
          <cell r="G797">
            <v>0</v>
          </cell>
          <cell r="I797">
            <v>0</v>
          </cell>
          <cell r="AH797">
            <v>0</v>
          </cell>
          <cell r="AI797">
            <v>0</v>
          </cell>
          <cell r="AK797">
            <v>0</v>
          </cell>
          <cell r="AO797">
            <v>0</v>
          </cell>
          <cell r="AP797">
            <v>0</v>
          </cell>
          <cell r="AR797">
            <v>0</v>
          </cell>
          <cell r="AV797">
            <v>0</v>
          </cell>
          <cell r="AW797">
            <v>0</v>
          </cell>
          <cell r="AY797">
            <v>0</v>
          </cell>
        </row>
        <row r="798"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O798">
            <v>0</v>
          </cell>
          <cell r="AP798">
            <v>0</v>
          </cell>
          <cell r="AQ798">
            <v>0</v>
          </cell>
          <cell r="AR798">
            <v>0</v>
          </cell>
          <cell r="AS798">
            <v>0</v>
          </cell>
          <cell r="AT798">
            <v>0</v>
          </cell>
          <cell r="AU798">
            <v>0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</row>
        <row r="799">
          <cell r="C799" t="str">
            <v>I_1704475
(3934/17)</v>
          </cell>
          <cell r="D799">
            <v>0</v>
          </cell>
          <cell r="F799">
            <v>0</v>
          </cell>
          <cell r="G799">
            <v>0</v>
          </cell>
          <cell r="I799">
            <v>0</v>
          </cell>
          <cell r="AO799">
            <v>0</v>
          </cell>
          <cell r="AP799">
            <v>0</v>
          </cell>
          <cell r="AR799">
            <v>0</v>
          </cell>
          <cell r="AV799">
            <v>0</v>
          </cell>
        </row>
        <row r="800">
          <cell r="D800">
            <v>35.675909999999995</v>
          </cell>
          <cell r="E800">
            <v>0</v>
          </cell>
          <cell r="F800">
            <v>3.3397200000000002</v>
          </cell>
          <cell r="G800">
            <v>0</v>
          </cell>
          <cell r="H800">
            <v>0</v>
          </cell>
          <cell r="I800">
            <v>0.74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3.3397200000000002</v>
          </cell>
          <cell r="AI800">
            <v>0</v>
          </cell>
          <cell r="AJ800">
            <v>0</v>
          </cell>
          <cell r="AK800">
            <v>0.74</v>
          </cell>
          <cell r="AL800">
            <v>0</v>
          </cell>
          <cell r="AM800">
            <v>0</v>
          </cell>
          <cell r="AN800">
            <v>0</v>
          </cell>
          <cell r="AO800">
            <v>6.3249732999999999</v>
          </cell>
          <cell r="AP800">
            <v>1.26</v>
          </cell>
          <cell r="AQ800">
            <v>0</v>
          </cell>
          <cell r="AR800">
            <v>2.331</v>
          </cell>
          <cell r="AS800">
            <v>0</v>
          </cell>
          <cell r="AT800">
            <v>0</v>
          </cell>
          <cell r="AU800">
            <v>0</v>
          </cell>
          <cell r="AV800">
            <v>6.3249732999999999</v>
          </cell>
          <cell r="AW800">
            <v>1.26</v>
          </cell>
          <cell r="AX800">
            <v>0</v>
          </cell>
          <cell r="AY800">
            <v>2.331</v>
          </cell>
          <cell r="AZ800">
            <v>0</v>
          </cell>
        </row>
        <row r="801">
          <cell r="C801" t="str">
            <v>J_1703471/Р/1/ЦА(3938/17)</v>
          </cell>
          <cell r="D801">
            <v>24.2517</v>
          </cell>
          <cell r="F801">
            <v>0</v>
          </cell>
          <cell r="G801">
            <v>0</v>
          </cell>
          <cell r="I801">
            <v>0</v>
          </cell>
          <cell r="AH801">
            <v>0</v>
          </cell>
          <cell r="AI801">
            <v>0</v>
          </cell>
          <cell r="AK801">
            <v>0</v>
          </cell>
          <cell r="AO801">
            <v>0</v>
          </cell>
          <cell r="AP801">
            <v>0</v>
          </cell>
          <cell r="AR801">
            <v>0</v>
          </cell>
          <cell r="AV801">
            <v>0</v>
          </cell>
          <cell r="AW801">
            <v>0</v>
          </cell>
          <cell r="AY801">
            <v>0</v>
          </cell>
        </row>
        <row r="802">
          <cell r="C802" t="str">
            <v>F_144258/Р/1/ЦА(1492/14)</v>
          </cell>
          <cell r="D802">
            <v>1.4</v>
          </cell>
          <cell r="F802">
            <v>0</v>
          </cell>
          <cell r="G802">
            <v>0</v>
          </cell>
          <cell r="I802">
            <v>0</v>
          </cell>
          <cell r="AH802">
            <v>0</v>
          </cell>
          <cell r="AI802">
            <v>0</v>
          </cell>
          <cell r="AK802">
            <v>0</v>
          </cell>
          <cell r="AO802">
            <v>0</v>
          </cell>
          <cell r="AP802">
            <v>0</v>
          </cell>
          <cell r="AR802">
            <v>0</v>
          </cell>
          <cell r="AV802">
            <v>0</v>
          </cell>
          <cell r="AW802">
            <v>0</v>
          </cell>
          <cell r="AY802">
            <v>0</v>
          </cell>
        </row>
        <row r="803">
          <cell r="C803" t="str">
            <v>F_145116/Р/1/ЦА(1493/14)</v>
          </cell>
          <cell r="D803">
            <v>3.3397199999999998</v>
          </cell>
          <cell r="F803">
            <v>3.3397200000000002</v>
          </cell>
          <cell r="G803">
            <v>0</v>
          </cell>
          <cell r="I803">
            <v>0.74</v>
          </cell>
          <cell r="AH803">
            <v>3.3397200000000002</v>
          </cell>
          <cell r="AI803">
            <v>0</v>
          </cell>
          <cell r="AK803">
            <v>0.74</v>
          </cell>
          <cell r="AO803">
            <v>0</v>
          </cell>
          <cell r="AP803">
            <v>0</v>
          </cell>
          <cell r="AR803">
            <v>0</v>
          </cell>
          <cell r="AV803">
            <v>0</v>
          </cell>
          <cell r="AW803">
            <v>0</v>
          </cell>
          <cell r="AY803">
            <v>0</v>
          </cell>
        </row>
        <row r="804">
          <cell r="C804" t="str">
            <v>J_1900605
(5778/19)</v>
          </cell>
          <cell r="D804">
            <v>6.6844899999999994</v>
          </cell>
          <cell r="F804">
            <v>0</v>
          </cell>
          <cell r="G804">
            <v>0</v>
          </cell>
          <cell r="I804">
            <v>0</v>
          </cell>
          <cell r="AH804">
            <v>0</v>
          </cell>
          <cell r="AI804">
            <v>0</v>
          </cell>
          <cell r="AK804">
            <v>0</v>
          </cell>
          <cell r="AO804">
            <v>6.3249732999999999</v>
          </cell>
          <cell r="AP804">
            <v>1.26</v>
          </cell>
          <cell r="AR804">
            <v>2.331</v>
          </cell>
          <cell r="AV804">
            <v>6.3249732999999999</v>
          </cell>
          <cell r="AW804">
            <v>1.26</v>
          </cell>
          <cell r="AY804">
            <v>2.331</v>
          </cell>
        </row>
        <row r="805">
          <cell r="D805">
            <v>13.889850000000001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>
            <v>0</v>
          </cell>
          <cell r="AU805">
            <v>0</v>
          </cell>
          <cell r="AV805">
            <v>0</v>
          </cell>
          <cell r="AW805">
            <v>0</v>
          </cell>
          <cell r="AX805">
            <v>0</v>
          </cell>
          <cell r="AY805">
            <v>0</v>
          </cell>
          <cell r="AZ805">
            <v>0</v>
          </cell>
        </row>
        <row r="806">
          <cell r="C806" t="str">
            <v>G_141146
(1106/14)</v>
          </cell>
          <cell r="D806">
            <v>13.889850000000001</v>
          </cell>
          <cell r="F806">
            <v>0</v>
          </cell>
          <cell r="G806">
            <v>0</v>
          </cell>
          <cell r="I806">
            <v>0</v>
          </cell>
          <cell r="AH806">
            <v>0</v>
          </cell>
          <cell r="AI806">
            <v>0</v>
          </cell>
          <cell r="AK806">
            <v>0</v>
          </cell>
          <cell r="AO806">
            <v>0</v>
          </cell>
          <cell r="AP806">
            <v>0</v>
          </cell>
          <cell r="AR806">
            <v>0</v>
          </cell>
          <cell r="AV806">
            <v>0</v>
          </cell>
          <cell r="AW806">
            <v>0</v>
          </cell>
          <cell r="AY806">
            <v>0</v>
          </cell>
        </row>
        <row r="807">
          <cell r="D807">
            <v>79.11921000000001</v>
          </cell>
          <cell r="E807">
            <v>0</v>
          </cell>
          <cell r="F807">
            <v>79.11921000000001</v>
          </cell>
          <cell r="G807">
            <v>0.8</v>
          </cell>
          <cell r="H807">
            <v>0</v>
          </cell>
          <cell r="I807">
            <v>12.554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79.11921000000001</v>
          </cell>
          <cell r="AI807">
            <v>0.8</v>
          </cell>
          <cell r="AJ807">
            <v>0</v>
          </cell>
          <cell r="AK807">
            <v>12.554</v>
          </cell>
          <cell r="AL807">
            <v>0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0</v>
          </cell>
          <cell r="AU807">
            <v>0</v>
          </cell>
          <cell r="AV807">
            <v>0</v>
          </cell>
          <cell r="AW807">
            <v>0</v>
          </cell>
          <cell r="AX807">
            <v>0</v>
          </cell>
          <cell r="AY807">
            <v>0</v>
          </cell>
          <cell r="AZ807">
            <v>0</v>
          </cell>
        </row>
        <row r="808">
          <cell r="C808" t="str">
            <v>G_1612254
ЦА-4/16</v>
          </cell>
          <cell r="D808">
            <v>69.848980000000012</v>
          </cell>
          <cell r="F808">
            <v>69.848980000000012</v>
          </cell>
          <cell r="G808">
            <v>0</v>
          </cell>
          <cell r="I808">
            <v>12.154</v>
          </cell>
          <cell r="AH808">
            <v>69.848980000000012</v>
          </cell>
          <cell r="AI808">
            <v>0</v>
          </cell>
          <cell r="AK808">
            <v>12.154</v>
          </cell>
          <cell r="AO808">
            <v>0</v>
          </cell>
          <cell r="AP808">
            <v>0</v>
          </cell>
          <cell r="AR808">
            <v>0</v>
          </cell>
          <cell r="AV808">
            <v>0</v>
          </cell>
          <cell r="AW808">
            <v>0</v>
          </cell>
          <cell r="AY808">
            <v>0</v>
          </cell>
        </row>
        <row r="809">
          <cell r="C809" t="str">
            <v>G_152171,1612107(2952/16)</v>
          </cell>
          <cell r="D809">
            <v>9.2702299999999997</v>
          </cell>
          <cell r="F809">
            <v>9.2702299999999997</v>
          </cell>
          <cell r="G809">
            <v>0.8</v>
          </cell>
          <cell r="I809">
            <v>0.4</v>
          </cell>
          <cell r="AH809">
            <v>9.2702299999999997</v>
          </cell>
          <cell r="AI809">
            <v>0.8</v>
          </cell>
          <cell r="AK809">
            <v>0.4</v>
          </cell>
          <cell r="AO809">
            <v>0</v>
          </cell>
          <cell r="AP809">
            <v>0</v>
          </cell>
          <cell r="AR809">
            <v>0</v>
          </cell>
          <cell r="AV809">
            <v>0</v>
          </cell>
          <cell r="AW809">
            <v>0</v>
          </cell>
          <cell r="AY809">
            <v>0</v>
          </cell>
        </row>
        <row r="810">
          <cell r="D810">
            <v>130.35777000000002</v>
          </cell>
          <cell r="E810">
            <v>0</v>
          </cell>
          <cell r="F810">
            <v>9.4453699999999987</v>
          </cell>
          <cell r="G810">
            <v>0</v>
          </cell>
          <cell r="H810">
            <v>0</v>
          </cell>
          <cell r="I810">
            <v>0.89999999999999991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H810">
            <v>9.4453699999999987</v>
          </cell>
          <cell r="AI810">
            <v>0</v>
          </cell>
          <cell r="AJ810">
            <v>0</v>
          </cell>
          <cell r="AK810">
            <v>0.89999999999999991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>
            <v>0</v>
          </cell>
        </row>
        <row r="811">
          <cell r="C811" t="str">
            <v>G_143586(2951/15)</v>
          </cell>
          <cell r="D811">
            <v>17.139410000000002</v>
          </cell>
          <cell r="F811">
            <v>0</v>
          </cell>
          <cell r="G811">
            <v>0</v>
          </cell>
          <cell r="I811">
            <v>0</v>
          </cell>
          <cell r="AH811">
            <v>0</v>
          </cell>
          <cell r="AI811">
            <v>0</v>
          </cell>
          <cell r="AK811">
            <v>0</v>
          </cell>
          <cell r="AO811">
            <v>0</v>
          </cell>
          <cell r="AP811">
            <v>0</v>
          </cell>
          <cell r="AR811">
            <v>0</v>
          </cell>
          <cell r="AV811">
            <v>0</v>
          </cell>
          <cell r="AW811">
            <v>0</v>
          </cell>
          <cell r="AY811">
            <v>0</v>
          </cell>
        </row>
        <row r="812">
          <cell r="C812" t="str">
            <v>H_1714772
(4086/17)</v>
          </cell>
          <cell r="D812">
            <v>5.0224299999999991</v>
          </cell>
          <cell r="F812">
            <v>5.0224299999999991</v>
          </cell>
          <cell r="G812">
            <v>0</v>
          </cell>
          <cell r="I812">
            <v>0.2</v>
          </cell>
          <cell r="AH812">
            <v>5.0224299999999991</v>
          </cell>
          <cell r="AI812">
            <v>0</v>
          </cell>
          <cell r="AK812">
            <v>0.2</v>
          </cell>
          <cell r="AO812">
            <v>0</v>
          </cell>
          <cell r="AP812">
            <v>0</v>
          </cell>
          <cell r="AR812">
            <v>0</v>
          </cell>
          <cell r="AV812">
            <v>0</v>
          </cell>
          <cell r="AW812">
            <v>0</v>
          </cell>
          <cell r="AY812">
            <v>0</v>
          </cell>
        </row>
        <row r="813">
          <cell r="C813" t="str">
            <v>F_153362-Р(2486/15)</v>
          </cell>
          <cell r="D813">
            <v>4.3336000000000006</v>
          </cell>
          <cell r="F813">
            <v>0</v>
          </cell>
          <cell r="G813">
            <v>0</v>
          </cell>
          <cell r="I813">
            <v>0</v>
          </cell>
          <cell r="AH813">
            <v>0</v>
          </cell>
          <cell r="AI813">
            <v>0</v>
          </cell>
          <cell r="AK813">
            <v>0</v>
          </cell>
          <cell r="AO813">
            <v>0</v>
          </cell>
          <cell r="AP813">
            <v>0</v>
          </cell>
          <cell r="AR813">
            <v>0</v>
          </cell>
          <cell r="AV813">
            <v>0</v>
          </cell>
          <cell r="AW813">
            <v>0</v>
          </cell>
          <cell r="AY813">
            <v>0</v>
          </cell>
        </row>
        <row r="814">
          <cell r="C814" t="str">
            <v>I_1804735
(4728/18)</v>
          </cell>
          <cell r="D814">
            <v>29.81812</v>
          </cell>
          <cell r="F814">
            <v>0</v>
          </cell>
          <cell r="G814">
            <v>0</v>
          </cell>
          <cell r="I814">
            <v>0</v>
          </cell>
          <cell r="AH814">
            <v>0</v>
          </cell>
          <cell r="AI814">
            <v>0</v>
          </cell>
          <cell r="AK814">
            <v>0</v>
          </cell>
          <cell r="AO814">
            <v>0</v>
          </cell>
          <cell r="AP814">
            <v>0</v>
          </cell>
          <cell r="AR814">
            <v>0</v>
          </cell>
          <cell r="AV814">
            <v>0</v>
          </cell>
          <cell r="AW814">
            <v>0</v>
          </cell>
          <cell r="AY814">
            <v>0</v>
          </cell>
        </row>
        <row r="815">
          <cell r="C815" t="str">
            <v>I_1710860
(4731/18)</v>
          </cell>
          <cell r="D815">
            <v>69.62127000000001</v>
          </cell>
          <cell r="F815">
            <v>0</v>
          </cell>
          <cell r="G815">
            <v>0</v>
          </cell>
          <cell r="I815">
            <v>0</v>
          </cell>
          <cell r="AH815">
            <v>0</v>
          </cell>
          <cell r="AI815">
            <v>0</v>
          </cell>
          <cell r="AK815">
            <v>0</v>
          </cell>
          <cell r="AO815">
            <v>0</v>
          </cell>
          <cell r="AP815">
            <v>0</v>
          </cell>
          <cell r="AR815">
            <v>0</v>
          </cell>
          <cell r="AV815">
            <v>0</v>
          </cell>
          <cell r="AW815">
            <v>0</v>
          </cell>
          <cell r="AY815">
            <v>0</v>
          </cell>
        </row>
        <row r="816">
          <cell r="C816" t="str">
            <v>J_1906306
(6058/19)</v>
          </cell>
          <cell r="D816">
            <v>4.4229399999999996</v>
          </cell>
          <cell r="F816">
            <v>4.4229399999999996</v>
          </cell>
          <cell r="G816">
            <v>0</v>
          </cell>
          <cell r="I816">
            <v>0.7</v>
          </cell>
          <cell r="AH816">
            <v>4.4229399999999996</v>
          </cell>
          <cell r="AI816">
            <v>0</v>
          </cell>
          <cell r="AK816">
            <v>0.7</v>
          </cell>
          <cell r="AO816">
            <v>0</v>
          </cell>
          <cell r="AP816">
            <v>0</v>
          </cell>
          <cell r="AR816">
            <v>0</v>
          </cell>
          <cell r="AV816">
            <v>0</v>
          </cell>
          <cell r="AW816">
            <v>0</v>
          </cell>
          <cell r="AY816">
            <v>0</v>
          </cell>
        </row>
        <row r="817">
          <cell r="D817">
            <v>18.553159999999998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</row>
        <row r="818">
          <cell r="C818" t="str">
            <v>F_144679(1534/15)</v>
          </cell>
          <cell r="D818">
            <v>0.38658999999999999</v>
          </cell>
          <cell r="F818">
            <v>0</v>
          </cell>
          <cell r="G818">
            <v>0</v>
          </cell>
          <cell r="I818">
            <v>0</v>
          </cell>
          <cell r="AH818">
            <v>0</v>
          </cell>
          <cell r="AI818">
            <v>0</v>
          </cell>
          <cell r="AK818">
            <v>0</v>
          </cell>
          <cell r="AO818">
            <v>0</v>
          </cell>
          <cell r="AP818">
            <v>0</v>
          </cell>
          <cell r="AR818">
            <v>0</v>
          </cell>
          <cell r="AV818">
            <v>0</v>
          </cell>
          <cell r="AW818">
            <v>0</v>
          </cell>
          <cell r="AY818">
            <v>0</v>
          </cell>
        </row>
        <row r="819">
          <cell r="C819" t="str">
            <v>J_1814201
(5621/18)</v>
          </cell>
          <cell r="D819">
            <v>18.16657</v>
          </cell>
          <cell r="F819">
            <v>0</v>
          </cell>
          <cell r="G819">
            <v>0</v>
          </cell>
          <cell r="I819">
            <v>0</v>
          </cell>
          <cell r="AH819">
            <v>0</v>
          </cell>
          <cell r="AI819">
            <v>0</v>
          </cell>
          <cell r="AK819">
            <v>0</v>
          </cell>
          <cell r="AO819">
            <v>0</v>
          </cell>
          <cell r="AP819">
            <v>0</v>
          </cell>
          <cell r="AR819">
            <v>0</v>
          </cell>
          <cell r="AV819">
            <v>0</v>
          </cell>
          <cell r="AW819">
            <v>0</v>
          </cell>
          <cell r="AY819">
            <v>0</v>
          </cell>
        </row>
        <row r="820">
          <cell r="D820">
            <v>5.4636199999999997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O820">
            <v>0.32015051</v>
          </cell>
          <cell r="AP820">
            <v>0</v>
          </cell>
          <cell r="AQ820">
            <v>0</v>
          </cell>
          <cell r="AR820">
            <v>0.17</v>
          </cell>
          <cell r="AS820">
            <v>0</v>
          </cell>
          <cell r="AT820">
            <v>0</v>
          </cell>
          <cell r="AU820">
            <v>0</v>
          </cell>
          <cell r="AV820">
            <v>0.32015051</v>
          </cell>
          <cell r="AW820">
            <v>0</v>
          </cell>
          <cell r="AX820">
            <v>0</v>
          </cell>
          <cell r="AY820">
            <v>0.17</v>
          </cell>
          <cell r="AZ820">
            <v>0</v>
          </cell>
        </row>
        <row r="821">
          <cell r="C821" t="str">
            <v>F_150145-Р(1784/15)</v>
          </cell>
          <cell r="D821">
            <v>5.4636199999999997</v>
          </cell>
          <cell r="F821">
            <v>0</v>
          </cell>
          <cell r="G821">
            <v>0</v>
          </cell>
          <cell r="I821">
            <v>0</v>
          </cell>
          <cell r="AH821">
            <v>0</v>
          </cell>
          <cell r="AI821">
            <v>0</v>
          </cell>
          <cell r="AK821">
            <v>0</v>
          </cell>
          <cell r="AO821">
            <v>0</v>
          </cell>
          <cell r="AP821">
            <v>0</v>
          </cell>
          <cell r="AR821">
            <v>0</v>
          </cell>
          <cell r="AV821">
            <v>0</v>
          </cell>
          <cell r="AW821">
            <v>0</v>
          </cell>
          <cell r="AY821">
            <v>0</v>
          </cell>
        </row>
        <row r="822">
          <cell r="C822" t="str">
            <v>J_1824406(6153/19)</v>
          </cell>
          <cell r="D822">
            <v>0</v>
          </cell>
          <cell r="F822">
            <v>0</v>
          </cell>
          <cell r="G822">
            <v>0</v>
          </cell>
          <cell r="I822">
            <v>0</v>
          </cell>
          <cell r="AO822">
            <v>0.32015051</v>
          </cell>
          <cell r="AP822">
            <v>0</v>
          </cell>
          <cell r="AR822">
            <v>0.17</v>
          </cell>
          <cell r="AV822">
            <v>0.32015051</v>
          </cell>
          <cell r="AW822">
            <v>0</v>
          </cell>
          <cell r="AY822">
            <v>0.17</v>
          </cell>
        </row>
        <row r="823">
          <cell r="D823">
            <v>586.42517999999984</v>
          </cell>
          <cell r="E823">
            <v>0</v>
          </cell>
          <cell r="F823">
            <v>400.86136999999997</v>
          </cell>
          <cell r="G823">
            <v>14.850000000000001</v>
          </cell>
          <cell r="H823">
            <v>0</v>
          </cell>
          <cell r="I823">
            <v>26.158999999999992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400.86136999999997</v>
          </cell>
          <cell r="AI823">
            <v>14.850000000000001</v>
          </cell>
          <cell r="AJ823">
            <v>0</v>
          </cell>
          <cell r="AK823">
            <v>26.158999999999992</v>
          </cell>
          <cell r="AL823">
            <v>0</v>
          </cell>
          <cell r="AM823">
            <v>0</v>
          </cell>
          <cell r="AN823">
            <v>0</v>
          </cell>
          <cell r="AO823">
            <v>122.18743720999998</v>
          </cell>
          <cell r="AP823">
            <v>0</v>
          </cell>
          <cell r="AQ823">
            <v>0</v>
          </cell>
          <cell r="AR823">
            <v>11.68</v>
          </cell>
          <cell r="AS823">
            <v>0</v>
          </cell>
          <cell r="AT823">
            <v>0</v>
          </cell>
          <cell r="AU823">
            <v>0</v>
          </cell>
          <cell r="AV823">
            <v>122.18743720999998</v>
          </cell>
          <cell r="AW823">
            <v>0</v>
          </cell>
          <cell r="AX823">
            <v>0</v>
          </cell>
          <cell r="AY823">
            <v>11.68</v>
          </cell>
          <cell r="AZ823">
            <v>0</v>
          </cell>
        </row>
        <row r="824">
          <cell r="C824" t="str">
            <v>G_1605081
ТУ-82
ЦА-3/16</v>
          </cell>
          <cell r="D824">
            <v>27.70044</v>
          </cell>
          <cell r="F824">
            <v>0</v>
          </cell>
          <cell r="G824">
            <v>0</v>
          </cell>
          <cell r="I824">
            <v>0</v>
          </cell>
          <cell r="AH824">
            <v>0</v>
          </cell>
          <cell r="AI824">
            <v>0</v>
          </cell>
          <cell r="AK824">
            <v>0</v>
          </cell>
          <cell r="AO824">
            <v>0</v>
          </cell>
          <cell r="AP824">
            <v>0</v>
          </cell>
          <cell r="AR824">
            <v>0</v>
          </cell>
          <cell r="AV824">
            <v>0</v>
          </cell>
          <cell r="AW824">
            <v>0</v>
          </cell>
          <cell r="AY824">
            <v>0</v>
          </cell>
        </row>
        <row r="825">
          <cell r="C825" t="str">
            <v>H_ТУ-1601816
ТЗ-05-15-152-1</v>
          </cell>
          <cell r="D825">
            <v>81.581980000000016</v>
          </cell>
          <cell r="F825">
            <v>81.581980000000001</v>
          </cell>
          <cell r="G825">
            <v>0</v>
          </cell>
          <cell r="I825">
            <v>8.4</v>
          </cell>
          <cell r="AH825">
            <v>81.581980000000001</v>
          </cell>
          <cell r="AI825">
            <v>0</v>
          </cell>
          <cell r="AK825">
            <v>8.4</v>
          </cell>
          <cell r="AO825">
            <v>0</v>
          </cell>
          <cell r="AP825">
            <v>0</v>
          </cell>
          <cell r="AR825">
            <v>0</v>
          </cell>
          <cell r="AV825">
            <v>0</v>
          </cell>
          <cell r="AW825">
            <v>0</v>
          </cell>
          <cell r="AY825">
            <v>0</v>
          </cell>
        </row>
        <row r="826">
          <cell r="C826" t="str">
            <v>H_ТУ-05-14-484
1616654
(ТЗ-05-15-4)</v>
          </cell>
          <cell r="D826">
            <v>165.47898999999998</v>
          </cell>
          <cell r="F826">
            <v>165.47898999999998</v>
          </cell>
          <cell r="G826">
            <v>0</v>
          </cell>
          <cell r="I826">
            <v>11.06</v>
          </cell>
          <cell r="AH826">
            <v>165.47898999999998</v>
          </cell>
          <cell r="AI826">
            <v>0</v>
          </cell>
          <cell r="AK826">
            <v>11.06</v>
          </cell>
          <cell r="AO826">
            <v>122.18743720999998</v>
          </cell>
          <cell r="AP826">
            <v>0</v>
          </cell>
          <cell r="AR826">
            <v>11.68</v>
          </cell>
          <cell r="AV826">
            <v>122.18743720999998</v>
          </cell>
          <cell r="AW826">
            <v>0</v>
          </cell>
          <cell r="AY826">
            <v>11.68</v>
          </cell>
        </row>
        <row r="827">
          <cell r="C827" t="str">
            <v>I_1717853
(ЦА-3/18)</v>
          </cell>
          <cell r="D827">
            <v>0.34913</v>
          </cell>
          <cell r="F827">
            <v>0.34912999999999994</v>
          </cell>
          <cell r="G827">
            <v>0</v>
          </cell>
          <cell r="I827">
            <v>0.04</v>
          </cell>
          <cell r="AH827">
            <v>0.34912999999999994</v>
          </cell>
          <cell r="AI827">
            <v>0</v>
          </cell>
          <cell r="AK827">
            <v>0.04</v>
          </cell>
          <cell r="AO827">
            <v>0</v>
          </cell>
          <cell r="AP827">
            <v>0</v>
          </cell>
          <cell r="AR827">
            <v>0</v>
          </cell>
          <cell r="AV827">
            <v>0</v>
          </cell>
          <cell r="AW827">
            <v>0</v>
          </cell>
          <cell r="AY827">
            <v>0</v>
          </cell>
        </row>
        <row r="828">
          <cell r="C828" t="str">
            <v>I_1716959
(ЦА-5/18)</v>
          </cell>
          <cell r="D828">
            <v>15.701229999999999</v>
          </cell>
          <cell r="F828">
            <v>15.701230000000001</v>
          </cell>
          <cell r="G828">
            <v>1.26</v>
          </cell>
          <cell r="I828">
            <v>1.4</v>
          </cell>
          <cell r="AH828">
            <v>15.701230000000001</v>
          </cell>
          <cell r="AI828">
            <v>1.26</v>
          </cell>
          <cell r="AK828">
            <v>1.4</v>
          </cell>
          <cell r="AO828">
            <v>0</v>
          </cell>
          <cell r="AP828">
            <v>0</v>
          </cell>
          <cell r="AR828">
            <v>0</v>
          </cell>
          <cell r="AV828">
            <v>0</v>
          </cell>
          <cell r="AW828">
            <v>0</v>
          </cell>
          <cell r="AY828">
            <v>0</v>
          </cell>
        </row>
        <row r="829">
          <cell r="C829" t="str">
            <v>I_ТУ05-13-252
ТЗ05-13-103-2</v>
          </cell>
          <cell r="D829">
            <v>30.74905</v>
          </cell>
          <cell r="F829">
            <v>0</v>
          </cell>
          <cell r="G829">
            <v>0</v>
          </cell>
          <cell r="I829">
            <v>0</v>
          </cell>
          <cell r="AH829">
            <v>0</v>
          </cell>
          <cell r="AI829">
            <v>0</v>
          </cell>
          <cell r="AK829">
            <v>0</v>
          </cell>
          <cell r="AO829">
            <v>0</v>
          </cell>
          <cell r="AP829">
            <v>0</v>
          </cell>
          <cell r="AR829">
            <v>0</v>
          </cell>
          <cell r="AV829">
            <v>0</v>
          </cell>
          <cell r="AW829">
            <v>0</v>
          </cell>
          <cell r="AY829">
            <v>0</v>
          </cell>
        </row>
        <row r="830">
          <cell r="C830" t="str">
            <v>I_ТУ05-13-252
ТЗ05-13-103-3</v>
          </cell>
          <cell r="D830">
            <v>26.694299999999998</v>
          </cell>
          <cell r="F830">
            <v>0</v>
          </cell>
          <cell r="G830">
            <v>0</v>
          </cell>
          <cell r="I830">
            <v>0</v>
          </cell>
          <cell r="AH830">
            <v>0</v>
          </cell>
          <cell r="AI830">
            <v>0</v>
          </cell>
          <cell r="AK830">
            <v>0</v>
          </cell>
          <cell r="AO830">
            <v>0</v>
          </cell>
          <cell r="AP830">
            <v>0</v>
          </cell>
          <cell r="AR830">
            <v>0</v>
          </cell>
          <cell r="AV830">
            <v>0</v>
          </cell>
          <cell r="AW830">
            <v>0</v>
          </cell>
          <cell r="AY830">
            <v>0</v>
          </cell>
        </row>
        <row r="831">
          <cell r="C831" t="str">
            <v>H_1601851
(ЦА-17/17)</v>
          </cell>
          <cell r="D831">
            <v>4.8658000000000001</v>
          </cell>
          <cell r="F831">
            <v>4.8658000000000001</v>
          </cell>
          <cell r="G831">
            <v>1.26</v>
          </cell>
          <cell r="I831">
            <v>0.4</v>
          </cell>
          <cell r="AH831">
            <v>4.8658000000000001</v>
          </cell>
          <cell r="AI831">
            <v>1.26</v>
          </cell>
          <cell r="AK831">
            <v>0.4</v>
          </cell>
          <cell r="AO831">
            <v>0</v>
          </cell>
          <cell r="AP831">
            <v>0</v>
          </cell>
          <cell r="AR831">
            <v>0</v>
          </cell>
          <cell r="AV831">
            <v>0</v>
          </cell>
          <cell r="AW831">
            <v>0</v>
          </cell>
          <cell r="AY831">
            <v>0</v>
          </cell>
        </row>
        <row r="832">
          <cell r="C832" t="str">
            <v>I_1701962
(ЦА-21/17)</v>
          </cell>
          <cell r="D832">
            <v>0.65386999999999995</v>
          </cell>
          <cell r="F832">
            <v>0</v>
          </cell>
          <cell r="G832">
            <v>0</v>
          </cell>
          <cell r="I832">
            <v>0</v>
          </cell>
          <cell r="AH832">
            <v>0</v>
          </cell>
          <cell r="AI832">
            <v>0</v>
          </cell>
          <cell r="AK832">
            <v>0</v>
          </cell>
          <cell r="AO832">
            <v>0</v>
          </cell>
          <cell r="AP832">
            <v>0</v>
          </cell>
          <cell r="AR832">
            <v>0</v>
          </cell>
          <cell r="AV832">
            <v>0</v>
          </cell>
          <cell r="AW832">
            <v>0</v>
          </cell>
          <cell r="AY832">
            <v>0</v>
          </cell>
        </row>
        <row r="833">
          <cell r="C833" t="str">
            <v>I_1601878
(ЦА-22/17)</v>
          </cell>
          <cell r="D833">
            <v>17.230080000000001</v>
          </cell>
          <cell r="F833">
            <v>17.230080000000001</v>
          </cell>
          <cell r="G833">
            <v>2.63</v>
          </cell>
          <cell r="I833">
            <v>0.7</v>
          </cell>
          <cell r="AH833">
            <v>17.230080000000001</v>
          </cell>
          <cell r="AI833">
            <v>2.63</v>
          </cell>
          <cell r="AK833">
            <v>0.7</v>
          </cell>
          <cell r="AO833">
            <v>0</v>
          </cell>
          <cell r="AP833">
            <v>0</v>
          </cell>
          <cell r="AR833">
            <v>0</v>
          </cell>
          <cell r="AV833">
            <v>0</v>
          </cell>
          <cell r="AW833">
            <v>0</v>
          </cell>
          <cell r="AY833">
            <v>0</v>
          </cell>
        </row>
        <row r="834">
          <cell r="C834" t="str">
            <v>I_ТУ-05-13-103</v>
          </cell>
          <cell r="D834">
            <v>18.501819999999999</v>
          </cell>
          <cell r="F834">
            <v>18.501819999999999</v>
          </cell>
          <cell r="G834">
            <v>0</v>
          </cell>
          <cell r="I834">
            <v>0</v>
          </cell>
          <cell r="AH834">
            <v>18.501819999999999</v>
          </cell>
          <cell r="AI834">
            <v>0</v>
          </cell>
          <cell r="AK834">
            <v>0</v>
          </cell>
          <cell r="AO834">
            <v>0</v>
          </cell>
          <cell r="AP834">
            <v>0</v>
          </cell>
          <cell r="AR834">
            <v>0</v>
          </cell>
          <cell r="AV834">
            <v>0</v>
          </cell>
          <cell r="AW834">
            <v>0</v>
          </cell>
          <cell r="AY834">
            <v>0</v>
          </cell>
        </row>
        <row r="835">
          <cell r="C835" t="str">
            <v>J_1601862(ЦА-9/18)</v>
          </cell>
          <cell r="D835">
            <v>61.742420000000003</v>
          </cell>
          <cell r="F835">
            <v>61.74242000000001</v>
          </cell>
          <cell r="G835">
            <v>8.9</v>
          </cell>
          <cell r="I835">
            <v>2.7</v>
          </cell>
          <cell r="AH835">
            <v>61.74242000000001</v>
          </cell>
          <cell r="AI835">
            <v>8.9</v>
          </cell>
          <cell r="AK835">
            <v>2.7</v>
          </cell>
          <cell r="AO835">
            <v>0</v>
          </cell>
          <cell r="AP835">
            <v>0</v>
          </cell>
          <cell r="AR835">
            <v>0</v>
          </cell>
          <cell r="AV835">
            <v>0</v>
          </cell>
          <cell r="AW835">
            <v>0</v>
          </cell>
          <cell r="AY835">
            <v>0</v>
          </cell>
        </row>
        <row r="836">
          <cell r="C836" t="str">
            <v>F_ТУкТЗ-02-15-147</v>
          </cell>
          <cell r="D836">
            <v>98.082729999999998</v>
          </cell>
          <cell r="F836">
            <v>0</v>
          </cell>
          <cell r="G836">
            <v>0</v>
          </cell>
          <cell r="I836">
            <v>0</v>
          </cell>
          <cell r="AH836">
            <v>0</v>
          </cell>
          <cell r="AI836">
            <v>0</v>
          </cell>
          <cell r="AK836">
            <v>0</v>
          </cell>
          <cell r="AO836">
            <v>0</v>
          </cell>
          <cell r="AP836">
            <v>0</v>
          </cell>
          <cell r="AR836">
            <v>0</v>
          </cell>
          <cell r="AV836">
            <v>0</v>
          </cell>
          <cell r="AW836">
            <v>0</v>
          </cell>
          <cell r="AY836">
            <v>0</v>
          </cell>
        </row>
        <row r="837">
          <cell r="C837" t="str">
            <v>G_ТУкТЗ-05-13-171</v>
          </cell>
          <cell r="D837">
            <v>14.786280000000001</v>
          </cell>
          <cell r="F837">
            <v>14.78628</v>
          </cell>
          <cell r="G837">
            <v>0.8</v>
          </cell>
          <cell r="I837">
            <v>0.79900000000000004</v>
          </cell>
          <cell r="AH837">
            <v>14.78628</v>
          </cell>
          <cell r="AI837">
            <v>0.8</v>
          </cell>
          <cell r="AK837">
            <v>0.79900000000000004</v>
          </cell>
          <cell r="AO837">
            <v>0</v>
          </cell>
          <cell r="AP837">
            <v>0</v>
          </cell>
          <cell r="AR837">
            <v>0</v>
          </cell>
          <cell r="AV837">
            <v>0</v>
          </cell>
          <cell r="AW837">
            <v>0</v>
          </cell>
          <cell r="AY837">
            <v>0</v>
          </cell>
        </row>
        <row r="838">
          <cell r="C838" t="str">
            <v>G_ТУкТЗ-04-14-276</v>
          </cell>
          <cell r="D838">
            <v>11.073540000000001</v>
          </cell>
          <cell r="F838">
            <v>11.073540000000001</v>
          </cell>
          <cell r="G838">
            <v>0</v>
          </cell>
          <cell r="I838">
            <v>0.24</v>
          </cell>
          <cell r="AH838">
            <v>11.073540000000001</v>
          </cell>
          <cell r="AI838">
            <v>0</v>
          </cell>
          <cell r="AK838">
            <v>0.24</v>
          </cell>
          <cell r="AO838">
            <v>0</v>
          </cell>
          <cell r="AP838">
            <v>0</v>
          </cell>
          <cell r="AR838">
            <v>0</v>
          </cell>
          <cell r="AV838">
            <v>0</v>
          </cell>
          <cell r="AW838">
            <v>0</v>
          </cell>
          <cell r="AY838">
            <v>0</v>
          </cell>
        </row>
        <row r="839">
          <cell r="C839" t="str">
            <v>G_ТУкТЗ-04-15-35</v>
          </cell>
          <cell r="D839">
            <v>9.1915700000000005</v>
          </cell>
          <cell r="F839">
            <v>9.1915700000000005</v>
          </cell>
          <cell r="G839">
            <v>0</v>
          </cell>
          <cell r="I839">
            <v>0.22</v>
          </cell>
          <cell r="AH839">
            <v>9.1915700000000005</v>
          </cell>
          <cell r="AI839">
            <v>0</v>
          </cell>
          <cell r="AK839">
            <v>0.22</v>
          </cell>
          <cell r="AO839">
            <v>0</v>
          </cell>
          <cell r="AP839">
            <v>0</v>
          </cell>
          <cell r="AR839">
            <v>0</v>
          </cell>
          <cell r="AV839">
            <v>0</v>
          </cell>
          <cell r="AW839">
            <v>0</v>
          </cell>
          <cell r="AY839">
            <v>0</v>
          </cell>
        </row>
        <row r="840">
          <cell r="C840" t="str">
            <v>J_1804310
(ЦА-4/18)</v>
          </cell>
          <cell r="D840">
            <v>0.35852999999999996</v>
          </cell>
          <cell r="F840">
            <v>0.35852999999999996</v>
          </cell>
          <cell r="G840">
            <v>0</v>
          </cell>
          <cell r="I840">
            <v>0.2</v>
          </cell>
          <cell r="AH840">
            <v>0.35852999999999996</v>
          </cell>
          <cell r="AI840">
            <v>0</v>
          </cell>
          <cell r="AK840">
            <v>0.2</v>
          </cell>
          <cell r="AO840">
            <v>0</v>
          </cell>
          <cell r="AP840">
            <v>0</v>
          </cell>
          <cell r="AR840">
            <v>0</v>
          </cell>
          <cell r="AV840">
            <v>0</v>
          </cell>
          <cell r="AW840">
            <v>0</v>
          </cell>
          <cell r="AY840">
            <v>0</v>
          </cell>
        </row>
        <row r="841">
          <cell r="C841" t="str">
            <v>J_1908420
(ЦА-3/19)</v>
          </cell>
          <cell r="D841">
            <v>1.6834200000000001</v>
          </cell>
          <cell r="F841">
            <v>0</v>
          </cell>
          <cell r="G841">
            <v>0</v>
          </cell>
          <cell r="I841">
            <v>0</v>
          </cell>
          <cell r="AH841">
            <v>0</v>
          </cell>
          <cell r="AI841">
            <v>0</v>
          </cell>
          <cell r="AK841">
            <v>0</v>
          </cell>
          <cell r="AO841">
            <v>0</v>
          </cell>
          <cell r="AP841">
            <v>0</v>
          </cell>
          <cell r="AR841">
            <v>0</v>
          </cell>
          <cell r="AV841">
            <v>0</v>
          </cell>
          <cell r="AW841">
            <v>0</v>
          </cell>
          <cell r="AY841">
            <v>0</v>
          </cell>
        </row>
        <row r="842">
          <cell r="D842">
            <v>161.97870000000006</v>
          </cell>
          <cell r="E842">
            <v>0</v>
          </cell>
          <cell r="F842">
            <v>50.284140000000001</v>
          </cell>
          <cell r="G842">
            <v>0</v>
          </cell>
          <cell r="H842">
            <v>0</v>
          </cell>
          <cell r="I842">
            <v>4.0279999999999996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50.284140000000001</v>
          </cell>
          <cell r="AI842">
            <v>0</v>
          </cell>
          <cell r="AJ842">
            <v>0</v>
          </cell>
          <cell r="AK842">
            <v>4.0279999999999996</v>
          </cell>
          <cell r="AL842">
            <v>0</v>
          </cell>
          <cell r="AM842">
            <v>0</v>
          </cell>
          <cell r="AN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</row>
        <row r="843">
          <cell r="C843" t="str">
            <v>I_1615214
(4280/17)</v>
          </cell>
          <cell r="D843">
            <v>15.794919999999999</v>
          </cell>
          <cell r="F843">
            <v>0</v>
          </cell>
          <cell r="G843">
            <v>0</v>
          </cell>
          <cell r="I843">
            <v>0</v>
          </cell>
          <cell r="AH843">
            <v>0</v>
          </cell>
          <cell r="AI843">
            <v>0</v>
          </cell>
          <cell r="AK843">
            <v>0</v>
          </cell>
          <cell r="AO843">
            <v>0</v>
          </cell>
          <cell r="AP843">
            <v>0</v>
          </cell>
          <cell r="AR843">
            <v>0</v>
          </cell>
          <cell r="AV843">
            <v>0</v>
          </cell>
          <cell r="AW843">
            <v>0</v>
          </cell>
          <cell r="AY843">
            <v>0</v>
          </cell>
        </row>
        <row r="844">
          <cell r="C844" t="str">
            <v>H_1708806
(3948/17)</v>
          </cell>
          <cell r="D844">
            <v>8.0648800000000005</v>
          </cell>
          <cell r="F844">
            <v>0</v>
          </cell>
          <cell r="G844">
            <v>0</v>
          </cell>
          <cell r="I844">
            <v>0</v>
          </cell>
          <cell r="AH844">
            <v>0</v>
          </cell>
          <cell r="AI844">
            <v>0</v>
          </cell>
          <cell r="AK844">
            <v>0</v>
          </cell>
          <cell r="AO844">
            <v>0</v>
          </cell>
          <cell r="AP844">
            <v>0</v>
          </cell>
          <cell r="AR844">
            <v>0</v>
          </cell>
          <cell r="AV844">
            <v>0</v>
          </cell>
          <cell r="AW844">
            <v>0</v>
          </cell>
          <cell r="AY844">
            <v>0</v>
          </cell>
        </row>
        <row r="845">
          <cell r="C845" t="str">
            <v>H_1701597-Р
(4022/17)</v>
          </cell>
          <cell r="D845">
            <v>5.9139399999999993</v>
          </cell>
          <cell r="F845">
            <v>0</v>
          </cell>
          <cell r="G845">
            <v>0</v>
          </cell>
          <cell r="I845">
            <v>0</v>
          </cell>
          <cell r="AH845">
            <v>0</v>
          </cell>
          <cell r="AI845">
            <v>0</v>
          </cell>
          <cell r="AK845">
            <v>0</v>
          </cell>
          <cell r="AO845">
            <v>0</v>
          </cell>
          <cell r="AP845">
            <v>0</v>
          </cell>
          <cell r="AR845">
            <v>0</v>
          </cell>
          <cell r="AV845">
            <v>0</v>
          </cell>
          <cell r="AW845">
            <v>0</v>
          </cell>
          <cell r="AY845">
            <v>0</v>
          </cell>
        </row>
        <row r="846">
          <cell r="C846" t="str">
            <v>H_1608336
(3921/17)</v>
          </cell>
          <cell r="D846">
            <v>39.572540000000004</v>
          </cell>
          <cell r="F846">
            <v>39.572540000000004</v>
          </cell>
          <cell r="G846">
            <v>0</v>
          </cell>
          <cell r="I846">
            <v>2</v>
          </cell>
          <cell r="AH846">
            <v>39.572540000000004</v>
          </cell>
          <cell r="AI846">
            <v>0</v>
          </cell>
          <cell r="AK846">
            <v>2</v>
          </cell>
          <cell r="AO846">
            <v>0</v>
          </cell>
          <cell r="AP846">
            <v>0</v>
          </cell>
          <cell r="AR846">
            <v>0</v>
          </cell>
          <cell r="AV846">
            <v>0</v>
          </cell>
          <cell r="AW846">
            <v>0</v>
          </cell>
          <cell r="AY846">
            <v>0</v>
          </cell>
        </row>
        <row r="847">
          <cell r="C847" t="str">
            <v>J_1822505(5803/18)</v>
          </cell>
          <cell r="D847">
            <v>0.91837999999999997</v>
          </cell>
          <cell r="F847">
            <v>0.9183800000000002</v>
          </cell>
          <cell r="G847">
            <v>0</v>
          </cell>
          <cell r="I847">
            <v>0.16</v>
          </cell>
          <cell r="AH847">
            <v>0.9183800000000002</v>
          </cell>
          <cell r="AI847">
            <v>0</v>
          </cell>
          <cell r="AK847">
            <v>0.16</v>
          </cell>
          <cell r="AO847">
            <v>0</v>
          </cell>
          <cell r="AP847">
            <v>0</v>
          </cell>
          <cell r="AR847">
            <v>0</v>
          </cell>
          <cell r="AV847">
            <v>0</v>
          </cell>
          <cell r="AW847">
            <v>0</v>
          </cell>
          <cell r="AY847">
            <v>0</v>
          </cell>
        </row>
        <row r="848">
          <cell r="C848" t="str">
            <v>H_1605935
(3560/16)</v>
          </cell>
          <cell r="D848">
            <v>3.5495799999999997</v>
          </cell>
          <cell r="F848">
            <v>0</v>
          </cell>
          <cell r="G848">
            <v>0</v>
          </cell>
          <cell r="I848">
            <v>0</v>
          </cell>
          <cell r="AH848">
            <v>0</v>
          </cell>
          <cell r="AI848">
            <v>0</v>
          </cell>
          <cell r="AK848">
            <v>0</v>
          </cell>
          <cell r="AO848">
            <v>0</v>
          </cell>
          <cell r="AP848">
            <v>0</v>
          </cell>
          <cell r="AR848">
            <v>0</v>
          </cell>
          <cell r="AV848">
            <v>0</v>
          </cell>
          <cell r="AW848">
            <v>0</v>
          </cell>
          <cell r="AY848">
            <v>0</v>
          </cell>
        </row>
        <row r="849">
          <cell r="C849" t="str">
            <v>G_1605960
(3637/16)</v>
          </cell>
          <cell r="D849">
            <v>4.6406700000000001</v>
          </cell>
          <cell r="F849">
            <v>4.6406700000000001</v>
          </cell>
          <cell r="G849">
            <v>0</v>
          </cell>
          <cell r="I849">
            <v>0.46800000000000003</v>
          </cell>
          <cell r="AH849">
            <v>4.6406700000000001</v>
          </cell>
          <cell r="AI849">
            <v>0</v>
          </cell>
          <cell r="AK849">
            <v>0.46800000000000003</v>
          </cell>
          <cell r="AO849">
            <v>0</v>
          </cell>
          <cell r="AP849">
            <v>0</v>
          </cell>
          <cell r="AR849">
            <v>0</v>
          </cell>
          <cell r="AV849">
            <v>0</v>
          </cell>
          <cell r="AW849">
            <v>0</v>
          </cell>
          <cell r="AY849">
            <v>0</v>
          </cell>
        </row>
        <row r="850">
          <cell r="C850" t="str">
            <v>J_1823495(5770/19)</v>
          </cell>
          <cell r="D850">
            <v>22.96312</v>
          </cell>
          <cell r="F850">
            <v>0</v>
          </cell>
          <cell r="G850">
            <v>0</v>
          </cell>
          <cell r="I850">
            <v>0</v>
          </cell>
          <cell r="AH850">
            <v>0</v>
          </cell>
          <cell r="AI850">
            <v>0</v>
          </cell>
          <cell r="AK850">
            <v>0</v>
          </cell>
          <cell r="AO850">
            <v>0</v>
          </cell>
          <cell r="AP850">
            <v>0</v>
          </cell>
          <cell r="AR850">
            <v>0</v>
          </cell>
          <cell r="AV850">
            <v>0</v>
          </cell>
          <cell r="AW850">
            <v>0</v>
          </cell>
          <cell r="AY850">
            <v>0</v>
          </cell>
        </row>
        <row r="851">
          <cell r="C851" t="str">
            <v>J_1823397(5960/19)</v>
          </cell>
          <cell r="D851">
            <v>22.288820000000001</v>
          </cell>
          <cell r="F851">
            <v>0</v>
          </cell>
          <cell r="G851">
            <v>0</v>
          </cell>
          <cell r="I851">
            <v>0</v>
          </cell>
          <cell r="AH851">
            <v>0</v>
          </cell>
          <cell r="AI851">
            <v>0</v>
          </cell>
          <cell r="AK851">
            <v>0</v>
          </cell>
          <cell r="AO851">
            <v>0</v>
          </cell>
          <cell r="AP851">
            <v>0</v>
          </cell>
          <cell r="AR851">
            <v>0</v>
          </cell>
          <cell r="AV851">
            <v>0</v>
          </cell>
          <cell r="AW851">
            <v>0</v>
          </cell>
          <cell r="AY851">
            <v>0</v>
          </cell>
        </row>
        <row r="852">
          <cell r="C852" t="str">
            <v>J_1901453
(5790/19)</v>
          </cell>
          <cell r="D852">
            <v>1.55813</v>
          </cell>
          <cell r="F852">
            <v>1.5581300000000002</v>
          </cell>
          <cell r="G852">
            <v>0</v>
          </cell>
          <cell r="I852">
            <v>0.8</v>
          </cell>
          <cell r="AH852">
            <v>1.5581300000000002</v>
          </cell>
          <cell r="AI852">
            <v>0</v>
          </cell>
          <cell r="AK852">
            <v>0.8</v>
          </cell>
          <cell r="AO852">
            <v>0</v>
          </cell>
          <cell r="AP852">
            <v>0</v>
          </cell>
          <cell r="AR852">
            <v>0</v>
          </cell>
          <cell r="AV852">
            <v>0</v>
          </cell>
          <cell r="AW852">
            <v>0</v>
          </cell>
          <cell r="AY852">
            <v>0</v>
          </cell>
        </row>
        <row r="853">
          <cell r="C853" t="str">
            <v>J_1902736(5675/19)</v>
          </cell>
          <cell r="D853">
            <v>29.935790000000001</v>
          </cell>
          <cell r="F853">
            <v>0</v>
          </cell>
          <cell r="G853">
            <v>0</v>
          </cell>
          <cell r="I853">
            <v>0</v>
          </cell>
          <cell r="AH853">
            <v>0</v>
          </cell>
          <cell r="AI853">
            <v>0</v>
          </cell>
          <cell r="AK853">
            <v>0</v>
          </cell>
          <cell r="AO853">
            <v>0</v>
          </cell>
          <cell r="AP853">
            <v>0</v>
          </cell>
          <cell r="AR853">
            <v>0</v>
          </cell>
          <cell r="AV853">
            <v>0</v>
          </cell>
          <cell r="AW853">
            <v>0</v>
          </cell>
          <cell r="AY853">
            <v>0</v>
          </cell>
        </row>
        <row r="854">
          <cell r="C854" t="str">
            <v>J_1901957
(5794/19)</v>
          </cell>
          <cell r="D854">
            <v>3.5944199999999999</v>
          </cell>
          <cell r="F854">
            <v>3.5944200000000004</v>
          </cell>
          <cell r="G854">
            <v>0</v>
          </cell>
          <cell r="I854">
            <v>0.6</v>
          </cell>
          <cell r="AH854">
            <v>3.5944200000000004</v>
          </cell>
          <cell r="AI854">
            <v>0</v>
          </cell>
          <cell r="AK854">
            <v>0.6</v>
          </cell>
          <cell r="AO854">
            <v>0</v>
          </cell>
          <cell r="AP854">
            <v>0</v>
          </cell>
          <cell r="AR854">
            <v>0</v>
          </cell>
          <cell r="AV854">
            <v>0</v>
          </cell>
          <cell r="AW854">
            <v>0</v>
          </cell>
          <cell r="AY854">
            <v>0</v>
          </cell>
        </row>
        <row r="855">
          <cell r="C855" t="str">
            <v>J_1908788
(6108/19)</v>
          </cell>
          <cell r="D855">
            <v>3.1835100000000001</v>
          </cell>
          <cell r="F855">
            <v>0</v>
          </cell>
          <cell r="G855">
            <v>0</v>
          </cell>
          <cell r="I855">
            <v>0</v>
          </cell>
          <cell r="AH855">
            <v>0</v>
          </cell>
          <cell r="AI855">
            <v>0</v>
          </cell>
          <cell r="AK855">
            <v>0</v>
          </cell>
          <cell r="AO855">
            <v>0</v>
          </cell>
          <cell r="AP855">
            <v>0</v>
          </cell>
          <cell r="AR855">
            <v>0</v>
          </cell>
          <cell r="AV855">
            <v>0</v>
          </cell>
          <cell r="AW855">
            <v>0</v>
          </cell>
          <cell r="AY855">
            <v>0</v>
          </cell>
        </row>
        <row r="856">
          <cell r="D856">
            <v>301.23765999999995</v>
          </cell>
          <cell r="E856">
            <v>0</v>
          </cell>
          <cell r="F856">
            <v>188.63614000000001</v>
          </cell>
          <cell r="G856">
            <v>8.1999999999999993</v>
          </cell>
          <cell r="H856">
            <v>0</v>
          </cell>
          <cell r="I856">
            <v>3.75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188.63614000000001</v>
          </cell>
          <cell r="AI856">
            <v>8.1999999999999993</v>
          </cell>
          <cell r="AJ856">
            <v>0</v>
          </cell>
          <cell r="AK856">
            <v>3.75</v>
          </cell>
          <cell r="AL856">
            <v>0</v>
          </cell>
          <cell r="AM856">
            <v>0</v>
          </cell>
          <cell r="AN856">
            <v>0</v>
          </cell>
          <cell r="AO856">
            <v>6.9900117000000002</v>
          </cell>
          <cell r="AP856">
            <v>1.26</v>
          </cell>
          <cell r="AQ856">
            <v>0</v>
          </cell>
          <cell r="AR856">
            <v>0.85</v>
          </cell>
          <cell r="AS856">
            <v>0</v>
          </cell>
          <cell r="AT856">
            <v>0</v>
          </cell>
          <cell r="AU856">
            <v>0</v>
          </cell>
          <cell r="AV856">
            <v>6.9900117000000002</v>
          </cell>
          <cell r="AW856">
            <v>1.26</v>
          </cell>
          <cell r="AX856">
            <v>0</v>
          </cell>
          <cell r="AY856">
            <v>0.85</v>
          </cell>
          <cell r="AZ856">
            <v>0</v>
          </cell>
        </row>
        <row r="857">
          <cell r="C857" t="str">
            <v>H_1710734
1710730
(4266/17)</v>
          </cell>
          <cell r="D857">
            <v>6.89236</v>
          </cell>
          <cell r="F857">
            <v>0</v>
          </cell>
          <cell r="G857">
            <v>0</v>
          </cell>
          <cell r="I857">
            <v>0</v>
          </cell>
          <cell r="AH857">
            <v>0</v>
          </cell>
          <cell r="AI857">
            <v>0</v>
          </cell>
          <cell r="AK857">
            <v>0</v>
          </cell>
          <cell r="AO857">
            <v>6.9900117000000002</v>
          </cell>
          <cell r="AP857">
            <v>1.26</v>
          </cell>
          <cell r="AR857">
            <v>0.85</v>
          </cell>
          <cell r="AV857">
            <v>6.9900117000000002</v>
          </cell>
          <cell r="AW857">
            <v>1.26</v>
          </cell>
          <cell r="AY857">
            <v>0.85</v>
          </cell>
        </row>
        <row r="858">
          <cell r="C858" t="str">
            <v>J_1805835(5249/18)</v>
          </cell>
          <cell r="D858">
            <v>13.33962</v>
          </cell>
          <cell r="F858">
            <v>13.33962</v>
          </cell>
          <cell r="G858">
            <v>1.26</v>
          </cell>
          <cell r="I858">
            <v>0.4</v>
          </cell>
          <cell r="AH858">
            <v>13.33962</v>
          </cell>
          <cell r="AI858">
            <v>1.26</v>
          </cell>
          <cell r="AK858">
            <v>0.4</v>
          </cell>
          <cell r="AO858">
            <v>0</v>
          </cell>
          <cell r="AP858">
            <v>0</v>
          </cell>
          <cell r="AR858">
            <v>0</v>
          </cell>
          <cell r="AV858">
            <v>0</v>
          </cell>
          <cell r="AW858">
            <v>0</v>
          </cell>
          <cell r="AY858">
            <v>0</v>
          </cell>
        </row>
        <row r="859">
          <cell r="C859" t="str">
            <v>I_1613952
1613957
(4525/18)</v>
          </cell>
          <cell r="D859">
            <v>11.099110000000001</v>
          </cell>
          <cell r="F859">
            <v>11.099110000000001</v>
          </cell>
          <cell r="G859">
            <v>2</v>
          </cell>
          <cell r="I859">
            <v>0.4</v>
          </cell>
          <cell r="AH859">
            <v>11.099110000000001</v>
          </cell>
          <cell r="AI859">
            <v>2</v>
          </cell>
          <cell r="AK859">
            <v>0.4</v>
          </cell>
          <cell r="AO859">
            <v>0</v>
          </cell>
          <cell r="AP859">
            <v>0</v>
          </cell>
          <cell r="AR859">
            <v>0</v>
          </cell>
          <cell r="AV859">
            <v>0</v>
          </cell>
          <cell r="AW859">
            <v>0</v>
          </cell>
          <cell r="AY859">
            <v>0</v>
          </cell>
        </row>
        <row r="860">
          <cell r="C860" t="str">
            <v>I_1800253
(4732/18)</v>
          </cell>
          <cell r="D860">
            <v>2.4262600000000001</v>
          </cell>
          <cell r="F860">
            <v>2.4262600000000001</v>
          </cell>
          <cell r="G860">
            <v>0.63</v>
          </cell>
          <cell r="I860">
            <v>0.1</v>
          </cell>
          <cell r="AH860">
            <v>2.4262600000000001</v>
          </cell>
          <cell r="AI860">
            <v>0.63</v>
          </cell>
          <cell r="AK860">
            <v>0.1</v>
          </cell>
          <cell r="AO860">
            <v>0</v>
          </cell>
          <cell r="AP860">
            <v>0</v>
          </cell>
          <cell r="AR860">
            <v>0</v>
          </cell>
          <cell r="AV860">
            <v>0</v>
          </cell>
          <cell r="AW860">
            <v>0</v>
          </cell>
          <cell r="AY860">
            <v>0</v>
          </cell>
        </row>
        <row r="861">
          <cell r="C861" t="str">
            <v>H_ТУ№12-2012/26-ПР
№10-2014/04-ПР
(3703/17)</v>
          </cell>
          <cell r="D861">
            <v>121.83571999999999</v>
          </cell>
          <cell r="F861">
            <v>121.83572000000001</v>
          </cell>
          <cell r="G861">
            <v>0</v>
          </cell>
          <cell r="I861">
            <v>0</v>
          </cell>
          <cell r="AH861">
            <v>121.83572000000001</v>
          </cell>
          <cell r="AI861">
            <v>0</v>
          </cell>
          <cell r="AK861">
            <v>0</v>
          </cell>
          <cell r="AO861">
            <v>0</v>
          </cell>
          <cell r="AP861">
            <v>0</v>
          </cell>
          <cell r="AR861">
            <v>0</v>
          </cell>
          <cell r="AV861">
            <v>0</v>
          </cell>
          <cell r="AW861">
            <v>0</v>
          </cell>
          <cell r="AY861">
            <v>0</v>
          </cell>
        </row>
        <row r="862">
          <cell r="C862" t="str">
            <v>G_1613091-Р
(3701/16)</v>
          </cell>
          <cell r="D862">
            <v>17.28715</v>
          </cell>
          <cell r="F862">
            <v>0</v>
          </cell>
          <cell r="G862">
            <v>0</v>
          </cell>
          <cell r="I862">
            <v>0</v>
          </cell>
          <cell r="AH862">
            <v>0</v>
          </cell>
          <cell r="AI862">
            <v>0</v>
          </cell>
          <cell r="AK862">
            <v>0</v>
          </cell>
          <cell r="AO862">
            <v>0</v>
          </cell>
          <cell r="AP862">
            <v>0</v>
          </cell>
          <cell r="AR862">
            <v>0</v>
          </cell>
          <cell r="AV862">
            <v>0</v>
          </cell>
          <cell r="AW862">
            <v>0</v>
          </cell>
          <cell r="AY862">
            <v>0</v>
          </cell>
        </row>
        <row r="863">
          <cell r="C863" t="str">
            <v>G_1600708-Р
(3556/16)</v>
          </cell>
          <cell r="D863">
            <v>81.678169999999994</v>
          </cell>
          <cell r="F863">
            <v>0</v>
          </cell>
          <cell r="G863">
            <v>0</v>
          </cell>
          <cell r="I863">
            <v>0</v>
          </cell>
          <cell r="AH863">
            <v>0</v>
          </cell>
          <cell r="AI863">
            <v>0</v>
          </cell>
          <cell r="AK863">
            <v>0</v>
          </cell>
          <cell r="AO863">
            <v>0</v>
          </cell>
          <cell r="AP863">
            <v>0</v>
          </cell>
          <cell r="AR863">
            <v>0</v>
          </cell>
          <cell r="AV863">
            <v>0</v>
          </cell>
          <cell r="AW863">
            <v>0</v>
          </cell>
          <cell r="AY863">
            <v>0</v>
          </cell>
        </row>
        <row r="864">
          <cell r="C864" t="str">
            <v>H_1605106-Р
(3639/16)</v>
          </cell>
          <cell r="D864">
            <v>1.67933</v>
          </cell>
          <cell r="F864">
            <v>1.67933</v>
          </cell>
          <cell r="G864">
            <v>0.25</v>
          </cell>
          <cell r="I864">
            <v>0.15</v>
          </cell>
          <cell r="AH864">
            <v>1.67933</v>
          </cell>
          <cell r="AI864">
            <v>0.25</v>
          </cell>
          <cell r="AK864">
            <v>0.15</v>
          </cell>
          <cell r="AO864">
            <v>0</v>
          </cell>
          <cell r="AP864">
            <v>0</v>
          </cell>
          <cell r="AR864">
            <v>0</v>
          </cell>
          <cell r="AV864">
            <v>0</v>
          </cell>
          <cell r="AW864">
            <v>0</v>
          </cell>
          <cell r="AY864">
            <v>0</v>
          </cell>
        </row>
        <row r="865">
          <cell r="C865" t="str">
            <v>H_1610766-Р
(3700/16)</v>
          </cell>
          <cell r="D865">
            <v>15.24719</v>
          </cell>
          <cell r="F865">
            <v>15.247190000000002</v>
          </cell>
          <cell r="G865">
            <v>2</v>
          </cell>
          <cell r="I865">
            <v>1.2</v>
          </cell>
          <cell r="AH865">
            <v>15.247190000000002</v>
          </cell>
          <cell r="AI865">
            <v>2</v>
          </cell>
          <cell r="AK865">
            <v>1.2</v>
          </cell>
          <cell r="AO865">
            <v>0</v>
          </cell>
          <cell r="AP865">
            <v>0</v>
          </cell>
          <cell r="AR865">
            <v>0</v>
          </cell>
          <cell r="AV865">
            <v>0</v>
          </cell>
          <cell r="AW865">
            <v>0</v>
          </cell>
          <cell r="AY865">
            <v>0</v>
          </cell>
        </row>
        <row r="866">
          <cell r="C866" t="str">
            <v>G_ТУ-72</v>
          </cell>
          <cell r="D866">
            <v>3.9433400000000001</v>
          </cell>
          <cell r="F866">
            <v>3.9433399999999996</v>
          </cell>
          <cell r="G866">
            <v>0</v>
          </cell>
          <cell r="I866">
            <v>0.94</v>
          </cell>
          <cell r="AH866">
            <v>3.9433399999999996</v>
          </cell>
          <cell r="AI866">
            <v>0</v>
          </cell>
          <cell r="AK866">
            <v>0.94</v>
          </cell>
          <cell r="AO866">
            <v>0</v>
          </cell>
          <cell r="AP866">
            <v>0</v>
          </cell>
          <cell r="AR866">
            <v>0</v>
          </cell>
          <cell r="AV866">
            <v>0</v>
          </cell>
          <cell r="AW866">
            <v>0</v>
          </cell>
          <cell r="AY866">
            <v>0</v>
          </cell>
        </row>
        <row r="867">
          <cell r="C867" t="str">
            <v>F_ТУ-79</v>
          </cell>
          <cell r="D867">
            <v>10.35497</v>
          </cell>
          <cell r="F867">
            <v>10.35497</v>
          </cell>
          <cell r="G867">
            <v>1.26</v>
          </cell>
          <cell r="I867">
            <v>0.12</v>
          </cell>
          <cell r="AH867">
            <v>10.35497</v>
          </cell>
          <cell r="AI867">
            <v>1.26</v>
          </cell>
          <cell r="AK867">
            <v>0.12</v>
          </cell>
          <cell r="AO867">
            <v>0</v>
          </cell>
          <cell r="AP867">
            <v>0</v>
          </cell>
          <cell r="AR867">
            <v>0</v>
          </cell>
          <cell r="AV867">
            <v>0</v>
          </cell>
          <cell r="AW867">
            <v>0</v>
          </cell>
          <cell r="AY867">
            <v>0</v>
          </cell>
        </row>
        <row r="868">
          <cell r="C868" t="str">
            <v>H_ТУ-10
(3940/17)</v>
          </cell>
          <cell r="D868">
            <v>6.7438400000000005</v>
          </cell>
          <cell r="F868">
            <v>0</v>
          </cell>
          <cell r="G868">
            <v>0</v>
          </cell>
          <cell r="I868">
            <v>0</v>
          </cell>
          <cell r="AH868">
            <v>0</v>
          </cell>
          <cell r="AI868">
            <v>0</v>
          </cell>
          <cell r="AK868">
            <v>0</v>
          </cell>
          <cell r="AO868">
            <v>0</v>
          </cell>
          <cell r="AP868">
            <v>0</v>
          </cell>
          <cell r="AR868">
            <v>0</v>
          </cell>
          <cell r="AV868">
            <v>0</v>
          </cell>
          <cell r="AW868">
            <v>0</v>
          </cell>
          <cell r="AY868">
            <v>0</v>
          </cell>
        </row>
        <row r="869">
          <cell r="C869" t="str">
            <v>J_1901591
(5667/19)</v>
          </cell>
          <cell r="D869">
            <v>8.4009999999999998</v>
          </cell>
          <cell r="F869">
            <v>8.4009999999999998</v>
          </cell>
          <cell r="G869">
            <v>0.8</v>
          </cell>
          <cell r="I869">
            <v>0.32</v>
          </cell>
          <cell r="AH869">
            <v>8.4009999999999998</v>
          </cell>
          <cell r="AI869">
            <v>0.8</v>
          </cell>
          <cell r="AK869">
            <v>0.32</v>
          </cell>
          <cell r="AO869">
            <v>0</v>
          </cell>
          <cell r="AP869">
            <v>0</v>
          </cell>
          <cell r="AR869">
            <v>0</v>
          </cell>
          <cell r="AV869">
            <v>0</v>
          </cell>
          <cell r="AW869">
            <v>0</v>
          </cell>
          <cell r="AY869">
            <v>0</v>
          </cell>
        </row>
        <row r="870">
          <cell r="C870" t="str">
            <v>J_1903531
(6042/19)</v>
          </cell>
          <cell r="D870">
            <v>0.30960000000000004</v>
          </cell>
          <cell r="F870">
            <v>0.30960000000000004</v>
          </cell>
          <cell r="G870">
            <v>0</v>
          </cell>
          <cell r="I870">
            <v>0.12</v>
          </cell>
          <cell r="AH870">
            <v>0.30960000000000004</v>
          </cell>
          <cell r="AI870">
            <v>0</v>
          </cell>
          <cell r="AK870">
            <v>0.12</v>
          </cell>
          <cell r="AO870">
            <v>0</v>
          </cell>
          <cell r="AP870">
            <v>0</v>
          </cell>
          <cell r="AR870">
            <v>0</v>
          </cell>
          <cell r="AV870">
            <v>0</v>
          </cell>
          <cell r="AW870">
            <v>0</v>
          </cell>
          <cell r="AY870">
            <v>0</v>
          </cell>
        </row>
        <row r="871">
          <cell r="D871">
            <v>42.176139999999997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5.1292690000000002E-2</v>
          </cell>
          <cell r="AP871">
            <v>0</v>
          </cell>
          <cell r="AQ871">
            <v>0</v>
          </cell>
          <cell r="AR871">
            <v>0.02</v>
          </cell>
          <cell r="AS871">
            <v>0</v>
          </cell>
          <cell r="AT871">
            <v>0</v>
          </cell>
          <cell r="AU871">
            <v>0</v>
          </cell>
          <cell r="AV871">
            <v>5.1292690000000002E-2</v>
          </cell>
          <cell r="AW871">
            <v>0</v>
          </cell>
          <cell r="AX871">
            <v>0</v>
          </cell>
          <cell r="AY871">
            <v>0.02</v>
          </cell>
          <cell r="AZ871">
            <v>0</v>
          </cell>
        </row>
        <row r="872">
          <cell r="C872" t="str">
            <v>I_1711905
(5192/18)</v>
          </cell>
          <cell r="D872">
            <v>42.176139999999997</v>
          </cell>
          <cell r="F872">
            <v>0</v>
          </cell>
          <cell r="G872">
            <v>0</v>
          </cell>
          <cell r="I872">
            <v>0</v>
          </cell>
          <cell r="AH872">
            <v>0</v>
          </cell>
          <cell r="AI872">
            <v>0</v>
          </cell>
          <cell r="AK872">
            <v>0</v>
          </cell>
          <cell r="AO872">
            <v>0</v>
          </cell>
          <cell r="AP872">
            <v>0</v>
          </cell>
          <cell r="AR872">
            <v>0</v>
          </cell>
          <cell r="AV872">
            <v>0</v>
          </cell>
          <cell r="AW872">
            <v>0</v>
          </cell>
          <cell r="AY872">
            <v>0</v>
          </cell>
        </row>
        <row r="873">
          <cell r="C873" t="str">
            <v>J_1902742
(6022/19)</v>
          </cell>
          <cell r="D873">
            <v>0</v>
          </cell>
          <cell r="F873">
            <v>0</v>
          </cell>
          <cell r="G873">
            <v>0</v>
          </cell>
          <cell r="I873">
            <v>0</v>
          </cell>
          <cell r="AO873">
            <v>5.1292690000000002E-2</v>
          </cell>
          <cell r="AP873">
            <v>0</v>
          </cell>
          <cell r="AR873">
            <v>0.02</v>
          </cell>
          <cell r="AV873">
            <v>5.1292690000000002E-2</v>
          </cell>
          <cell r="AW873">
            <v>0</v>
          </cell>
          <cell r="AY873">
            <v>0.02</v>
          </cell>
        </row>
        <row r="874">
          <cell r="C874" t="str">
            <v>J_ТУ-307
1907865
(5798/19)</v>
          </cell>
          <cell r="D874">
            <v>0</v>
          </cell>
          <cell r="F874">
            <v>0</v>
          </cell>
          <cell r="G874">
            <v>0</v>
          </cell>
          <cell r="I874">
            <v>0</v>
          </cell>
          <cell r="AO874">
            <v>0</v>
          </cell>
          <cell r="AP874">
            <v>0</v>
          </cell>
          <cell r="AR874">
            <v>0</v>
          </cell>
          <cell r="AV874">
            <v>0</v>
          </cell>
        </row>
        <row r="875">
          <cell r="D875">
            <v>0.41725000000000001</v>
          </cell>
          <cell r="E875">
            <v>0</v>
          </cell>
          <cell r="F875">
            <v>0.41725000000000007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0.41725000000000007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</row>
        <row r="876">
          <cell r="C876" t="str">
            <v>E_133441(976/14)</v>
          </cell>
          <cell r="D876">
            <v>0.41725000000000001</v>
          </cell>
          <cell r="F876">
            <v>0.41725000000000007</v>
          </cell>
          <cell r="G876">
            <v>0</v>
          </cell>
          <cell r="I876">
            <v>0</v>
          </cell>
          <cell r="AH876">
            <v>0.41725000000000007</v>
          </cell>
          <cell r="AI876">
            <v>0</v>
          </cell>
          <cell r="AK876">
            <v>0</v>
          </cell>
          <cell r="AO876">
            <v>0</v>
          </cell>
          <cell r="AP876">
            <v>0</v>
          </cell>
          <cell r="AR876">
            <v>0</v>
          </cell>
          <cell r="AV876">
            <v>0</v>
          </cell>
          <cell r="AW876">
            <v>0</v>
          </cell>
          <cell r="AY876">
            <v>0</v>
          </cell>
        </row>
        <row r="877">
          <cell r="D877">
            <v>50.450480000000006</v>
          </cell>
          <cell r="E877">
            <v>0</v>
          </cell>
          <cell r="F877">
            <v>37.928050000000006</v>
          </cell>
          <cell r="G877">
            <v>0</v>
          </cell>
          <cell r="H877">
            <v>0</v>
          </cell>
          <cell r="I877">
            <v>7.6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  <cell r="AH877">
            <v>37.928050000000006</v>
          </cell>
          <cell r="AI877">
            <v>0</v>
          </cell>
          <cell r="AJ877">
            <v>0</v>
          </cell>
          <cell r="AK877">
            <v>7.6</v>
          </cell>
          <cell r="AL877">
            <v>0</v>
          </cell>
          <cell r="AM877">
            <v>0</v>
          </cell>
          <cell r="AN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U877">
            <v>0</v>
          </cell>
          <cell r="AV877">
            <v>0</v>
          </cell>
          <cell r="AW877">
            <v>0</v>
          </cell>
          <cell r="AX877">
            <v>0</v>
          </cell>
          <cell r="AY877">
            <v>0</v>
          </cell>
          <cell r="AZ877">
            <v>0</v>
          </cell>
        </row>
        <row r="878">
          <cell r="C878" t="str">
            <v>I_1613377-Р
(3792/16)</v>
          </cell>
          <cell r="D878">
            <v>12.52243</v>
          </cell>
          <cell r="F878">
            <v>0</v>
          </cell>
          <cell r="G878">
            <v>0</v>
          </cell>
          <cell r="I878">
            <v>0</v>
          </cell>
          <cell r="AH878">
            <v>0</v>
          </cell>
          <cell r="AI878">
            <v>0</v>
          </cell>
          <cell r="AK878">
            <v>0</v>
          </cell>
          <cell r="AO878">
            <v>0</v>
          </cell>
          <cell r="AP878">
            <v>0</v>
          </cell>
          <cell r="AR878">
            <v>0</v>
          </cell>
          <cell r="AV878">
            <v>0</v>
          </cell>
          <cell r="AW878">
            <v>0</v>
          </cell>
          <cell r="AY878">
            <v>0</v>
          </cell>
        </row>
        <row r="879">
          <cell r="C879" t="str">
            <v>H_1702506
(3946/17)</v>
          </cell>
          <cell r="D879">
            <v>37.928050000000006</v>
          </cell>
          <cell r="F879">
            <v>37.928050000000006</v>
          </cell>
          <cell r="G879">
            <v>0</v>
          </cell>
          <cell r="I879">
            <v>7.6</v>
          </cell>
          <cell r="AH879">
            <v>37.928050000000006</v>
          </cell>
          <cell r="AI879">
            <v>0</v>
          </cell>
          <cell r="AK879">
            <v>7.6</v>
          </cell>
          <cell r="AO879">
            <v>0</v>
          </cell>
          <cell r="AP879">
            <v>0</v>
          </cell>
          <cell r="AR879">
            <v>0</v>
          </cell>
          <cell r="AV879">
            <v>0</v>
          </cell>
          <cell r="AW879">
            <v>0</v>
          </cell>
          <cell r="AY879">
            <v>0</v>
          </cell>
        </row>
        <row r="880">
          <cell r="D880">
            <v>3.4599999999999995</v>
          </cell>
          <cell r="E880">
            <v>0</v>
          </cell>
          <cell r="F880">
            <v>3.4599999999999995</v>
          </cell>
          <cell r="G880">
            <v>0</v>
          </cell>
          <cell r="H880">
            <v>0</v>
          </cell>
          <cell r="I880">
            <v>0.48000000000000004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  <cell r="AH880">
            <v>3.4599999999999995</v>
          </cell>
          <cell r="AI880">
            <v>0</v>
          </cell>
          <cell r="AJ880">
            <v>0</v>
          </cell>
          <cell r="AK880">
            <v>0.48000000000000004</v>
          </cell>
          <cell r="AL880">
            <v>0</v>
          </cell>
          <cell r="AM880">
            <v>0</v>
          </cell>
          <cell r="AN880">
            <v>0</v>
          </cell>
          <cell r="AO880">
            <v>0</v>
          </cell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>
            <v>0</v>
          </cell>
          <cell r="AU880">
            <v>0</v>
          </cell>
          <cell r="AV880">
            <v>0</v>
          </cell>
          <cell r="AW880">
            <v>0</v>
          </cell>
          <cell r="AX880">
            <v>0</v>
          </cell>
          <cell r="AY880">
            <v>0</v>
          </cell>
          <cell r="AZ880">
            <v>0</v>
          </cell>
        </row>
        <row r="881">
          <cell r="C881" t="str">
            <v>J_1903729
(5864/19)</v>
          </cell>
          <cell r="D881">
            <v>2.9084299999999996</v>
          </cell>
          <cell r="F881">
            <v>2.9084299999999996</v>
          </cell>
          <cell r="G881">
            <v>0</v>
          </cell>
          <cell r="I881">
            <v>0.28000000000000003</v>
          </cell>
          <cell r="AH881">
            <v>2.9084299999999996</v>
          </cell>
          <cell r="AI881">
            <v>0</v>
          </cell>
          <cell r="AK881">
            <v>0.28000000000000003</v>
          </cell>
          <cell r="AO881">
            <v>0</v>
          </cell>
          <cell r="AP881">
            <v>0</v>
          </cell>
          <cell r="AR881">
            <v>0</v>
          </cell>
          <cell r="AV881">
            <v>0</v>
          </cell>
          <cell r="AW881">
            <v>0</v>
          </cell>
          <cell r="AY881">
            <v>0</v>
          </cell>
        </row>
        <row r="882">
          <cell r="C882" t="str">
            <v>J_1906436
(5874/19)</v>
          </cell>
          <cell r="D882">
            <v>0.55157</v>
          </cell>
          <cell r="F882">
            <v>0.55157</v>
          </cell>
          <cell r="G882">
            <v>0</v>
          </cell>
          <cell r="I882">
            <v>0.2</v>
          </cell>
          <cell r="AH882">
            <v>0.55157</v>
          </cell>
          <cell r="AI882">
            <v>0</v>
          </cell>
          <cell r="AK882">
            <v>0.2</v>
          </cell>
          <cell r="AO882">
            <v>0</v>
          </cell>
          <cell r="AP882">
            <v>0</v>
          </cell>
          <cell r="AR882">
            <v>0</v>
          </cell>
          <cell r="AV882">
            <v>0</v>
          </cell>
          <cell r="AW882">
            <v>0</v>
          </cell>
          <cell r="AY882">
            <v>0</v>
          </cell>
        </row>
        <row r="883">
          <cell r="C883" t="str">
            <v>J_1903158
(6152/19)</v>
          </cell>
          <cell r="D883">
            <v>0</v>
          </cell>
          <cell r="F883">
            <v>0</v>
          </cell>
          <cell r="G883">
            <v>0</v>
          </cell>
          <cell r="I883">
            <v>0</v>
          </cell>
          <cell r="AO883">
            <v>0</v>
          </cell>
          <cell r="AP883">
            <v>0</v>
          </cell>
          <cell r="AR883">
            <v>0</v>
          </cell>
          <cell r="AV883">
            <v>0</v>
          </cell>
        </row>
        <row r="884">
          <cell r="D884">
            <v>0.97826000000000002</v>
          </cell>
          <cell r="E884">
            <v>0</v>
          </cell>
          <cell r="F884">
            <v>0.97826000000000013</v>
          </cell>
          <cell r="G884">
            <v>0</v>
          </cell>
          <cell r="H884">
            <v>0</v>
          </cell>
          <cell r="I884">
            <v>0.6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0.97826000000000013</v>
          </cell>
          <cell r="AI884">
            <v>0</v>
          </cell>
          <cell r="AJ884">
            <v>0</v>
          </cell>
          <cell r="AK884">
            <v>0.6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</row>
        <row r="885">
          <cell r="C885" t="str">
            <v>J_1904068
(5999/19)</v>
          </cell>
          <cell r="D885">
            <v>0.97826000000000002</v>
          </cell>
          <cell r="F885">
            <v>0.97826000000000013</v>
          </cell>
          <cell r="G885">
            <v>0</v>
          </cell>
          <cell r="I885">
            <v>0.6</v>
          </cell>
          <cell r="AH885">
            <v>0.97826000000000013</v>
          </cell>
          <cell r="AI885">
            <v>0</v>
          </cell>
          <cell r="AK885">
            <v>0.6</v>
          </cell>
          <cell r="AO885">
            <v>0</v>
          </cell>
          <cell r="AP885">
            <v>0</v>
          </cell>
          <cell r="AR885">
            <v>0</v>
          </cell>
          <cell r="AV885">
            <v>0</v>
          </cell>
          <cell r="AW885">
            <v>0</v>
          </cell>
          <cell r="AY885">
            <v>0</v>
          </cell>
        </row>
        <row r="886">
          <cell r="D886">
            <v>117.93573999999998</v>
          </cell>
          <cell r="E886">
            <v>0</v>
          </cell>
          <cell r="F886">
            <v>26.148250000000001</v>
          </cell>
          <cell r="G886">
            <v>1.26</v>
          </cell>
          <cell r="H886">
            <v>0</v>
          </cell>
          <cell r="I886">
            <v>1.9500000000000002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26.148250000000001</v>
          </cell>
          <cell r="AI886">
            <v>1.26</v>
          </cell>
          <cell r="AJ886">
            <v>0</v>
          </cell>
          <cell r="AK886">
            <v>1.9500000000000002</v>
          </cell>
          <cell r="AL886">
            <v>0</v>
          </cell>
          <cell r="AM886">
            <v>0</v>
          </cell>
          <cell r="AN886">
            <v>0</v>
          </cell>
          <cell r="AO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>
            <v>0</v>
          </cell>
          <cell r="AU886">
            <v>0</v>
          </cell>
          <cell r="AV886">
            <v>0</v>
          </cell>
          <cell r="AW886">
            <v>0</v>
          </cell>
          <cell r="AX886">
            <v>0</v>
          </cell>
          <cell r="AY886">
            <v>0</v>
          </cell>
          <cell r="AZ886">
            <v>0</v>
          </cell>
        </row>
        <row r="887">
          <cell r="C887" t="str">
            <v>I_1817121
1817143
1817341
(5540/18)</v>
          </cell>
          <cell r="D887">
            <v>12.207000000000001</v>
          </cell>
          <cell r="F887">
            <v>12.206999999999999</v>
          </cell>
          <cell r="G887">
            <v>1.26</v>
          </cell>
          <cell r="I887">
            <v>0.1</v>
          </cell>
          <cell r="AH887">
            <v>12.206999999999999</v>
          </cell>
          <cell r="AI887">
            <v>1.26</v>
          </cell>
          <cell r="AK887">
            <v>0.1</v>
          </cell>
          <cell r="AO887">
            <v>0</v>
          </cell>
          <cell r="AP887">
            <v>0</v>
          </cell>
          <cell r="AR887">
            <v>0</v>
          </cell>
          <cell r="AV887">
            <v>0</v>
          </cell>
          <cell r="AW887">
            <v>0</v>
          </cell>
          <cell r="AY887">
            <v>0</v>
          </cell>
        </row>
        <row r="888">
          <cell r="C888" t="str">
            <v>I_1814737
(5342/18)</v>
          </cell>
          <cell r="D888">
            <v>79.975889999999993</v>
          </cell>
          <cell r="F888">
            <v>0</v>
          </cell>
          <cell r="G888">
            <v>0</v>
          </cell>
          <cell r="I888">
            <v>0</v>
          </cell>
          <cell r="AH888">
            <v>0</v>
          </cell>
          <cell r="AI888">
            <v>0</v>
          </cell>
          <cell r="AK888">
            <v>0</v>
          </cell>
          <cell r="AO888">
            <v>0</v>
          </cell>
          <cell r="AP888">
            <v>0</v>
          </cell>
          <cell r="AR888">
            <v>0</v>
          </cell>
          <cell r="AV888">
            <v>0</v>
          </cell>
          <cell r="AW888">
            <v>0</v>
          </cell>
          <cell r="AY888">
            <v>0</v>
          </cell>
        </row>
        <row r="889">
          <cell r="C889" t="str">
            <v>I_ТУ№31/17
(5215/18)</v>
          </cell>
          <cell r="D889">
            <v>2.6249799999999999</v>
          </cell>
          <cell r="F889">
            <v>2.6249800000000003</v>
          </cell>
          <cell r="G889">
            <v>0</v>
          </cell>
          <cell r="I889">
            <v>0.4</v>
          </cell>
          <cell r="AH889">
            <v>2.6249800000000003</v>
          </cell>
          <cell r="AI889">
            <v>0</v>
          </cell>
          <cell r="AK889">
            <v>0.4</v>
          </cell>
          <cell r="AO889">
            <v>0</v>
          </cell>
          <cell r="AP889">
            <v>0</v>
          </cell>
          <cell r="AR889">
            <v>0</v>
          </cell>
          <cell r="AV889">
            <v>0</v>
          </cell>
          <cell r="AW889">
            <v>0</v>
          </cell>
          <cell r="AY889">
            <v>0</v>
          </cell>
        </row>
        <row r="890">
          <cell r="C890" t="str">
            <v>J_1801870-Р
5230/18</v>
          </cell>
          <cell r="D890">
            <v>9.4020200000000003</v>
          </cell>
          <cell r="F890">
            <v>9.4020200000000003</v>
          </cell>
          <cell r="G890">
            <v>0</v>
          </cell>
          <cell r="I890">
            <v>0.6</v>
          </cell>
          <cell r="AH890">
            <v>9.4020200000000003</v>
          </cell>
          <cell r="AI890">
            <v>0</v>
          </cell>
          <cell r="AK890">
            <v>0.6</v>
          </cell>
          <cell r="AO890">
            <v>0</v>
          </cell>
          <cell r="AP890">
            <v>0</v>
          </cell>
          <cell r="AR890">
            <v>0</v>
          </cell>
          <cell r="AV890">
            <v>0</v>
          </cell>
          <cell r="AW890">
            <v>0</v>
          </cell>
          <cell r="AY890">
            <v>0</v>
          </cell>
        </row>
        <row r="891">
          <cell r="C891" t="str">
            <v>I_ТУ№681/17
(5224/18)</v>
          </cell>
          <cell r="D891">
            <v>11.8116</v>
          </cell>
          <cell r="F891">
            <v>0</v>
          </cell>
          <cell r="G891">
            <v>0</v>
          </cell>
          <cell r="I891">
            <v>0</v>
          </cell>
          <cell r="AH891">
            <v>0</v>
          </cell>
          <cell r="AI891">
            <v>0</v>
          </cell>
          <cell r="AK891">
            <v>0</v>
          </cell>
          <cell r="AO891">
            <v>0</v>
          </cell>
          <cell r="AP891">
            <v>0</v>
          </cell>
          <cell r="AR891">
            <v>0</v>
          </cell>
          <cell r="AV891">
            <v>0</v>
          </cell>
          <cell r="AW891">
            <v>0</v>
          </cell>
          <cell r="AY891">
            <v>0</v>
          </cell>
        </row>
        <row r="892">
          <cell r="C892" t="str">
            <v>J_1823369(6021/19)</v>
          </cell>
          <cell r="D892">
            <v>0.42099999999999999</v>
          </cell>
          <cell r="F892">
            <v>0.42099999999999999</v>
          </cell>
          <cell r="G892">
            <v>0</v>
          </cell>
          <cell r="I892">
            <v>0.25</v>
          </cell>
          <cell r="AH892">
            <v>0.42099999999999999</v>
          </cell>
          <cell r="AI892">
            <v>0</v>
          </cell>
          <cell r="AK892">
            <v>0.25</v>
          </cell>
          <cell r="AO892">
            <v>0</v>
          </cell>
          <cell r="AP892">
            <v>0</v>
          </cell>
          <cell r="AR892">
            <v>0</v>
          </cell>
          <cell r="AV892">
            <v>0</v>
          </cell>
          <cell r="AW892">
            <v>0</v>
          </cell>
          <cell r="AY892">
            <v>0</v>
          </cell>
        </row>
        <row r="893">
          <cell r="C893" t="str">
            <v>J_1903588
(6107/19)</v>
          </cell>
          <cell r="D893">
            <v>1.49325</v>
          </cell>
          <cell r="F893">
            <v>1.49325</v>
          </cell>
          <cell r="G893">
            <v>0</v>
          </cell>
          <cell r="I893">
            <v>0.6</v>
          </cell>
          <cell r="AH893">
            <v>1.49325</v>
          </cell>
          <cell r="AI893">
            <v>0</v>
          </cell>
          <cell r="AK893">
            <v>0.6</v>
          </cell>
          <cell r="AO893">
            <v>0</v>
          </cell>
          <cell r="AP893">
            <v>0</v>
          </cell>
          <cell r="AR893">
            <v>0</v>
          </cell>
          <cell r="AV893">
            <v>0</v>
          </cell>
          <cell r="AW893">
            <v>0</v>
          </cell>
          <cell r="AY893">
            <v>0</v>
          </cell>
        </row>
        <row r="894">
          <cell r="C894" t="str">
            <v>I_1804200
(5383/18)</v>
          </cell>
          <cell r="D894">
            <v>0</v>
          </cell>
          <cell r="F894">
            <v>0</v>
          </cell>
          <cell r="G894">
            <v>0</v>
          </cell>
          <cell r="I894">
            <v>0</v>
          </cell>
          <cell r="AO894">
            <v>0</v>
          </cell>
          <cell r="AP894">
            <v>0</v>
          </cell>
          <cell r="AR894">
            <v>0</v>
          </cell>
          <cell r="AV894">
            <v>0</v>
          </cell>
        </row>
        <row r="895">
          <cell r="D895">
            <v>8.8624099999999988</v>
          </cell>
          <cell r="E895">
            <v>0</v>
          </cell>
          <cell r="F895">
            <v>8.0813600000000001</v>
          </cell>
          <cell r="G895">
            <v>0</v>
          </cell>
          <cell r="H895">
            <v>0</v>
          </cell>
          <cell r="I895">
            <v>1.5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8.0813600000000001</v>
          </cell>
          <cell r="AI895">
            <v>0</v>
          </cell>
          <cell r="AJ895">
            <v>0</v>
          </cell>
          <cell r="AK895">
            <v>1.5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</row>
        <row r="896">
          <cell r="C896" t="str">
            <v>I_1803119
(5025/18)</v>
          </cell>
          <cell r="D896">
            <v>4.6956699999999998</v>
          </cell>
          <cell r="F896">
            <v>4.6956699999999998</v>
          </cell>
          <cell r="G896">
            <v>0</v>
          </cell>
          <cell r="I896">
            <v>0.8</v>
          </cell>
          <cell r="AH896">
            <v>4.6956699999999998</v>
          </cell>
          <cell r="AI896">
            <v>0</v>
          </cell>
          <cell r="AK896">
            <v>0.8</v>
          </cell>
          <cell r="AO896">
            <v>0</v>
          </cell>
          <cell r="AP896">
            <v>0</v>
          </cell>
          <cell r="AR896">
            <v>0</v>
          </cell>
          <cell r="AV896">
            <v>0</v>
          </cell>
          <cell r="AW896">
            <v>0</v>
          </cell>
          <cell r="AY896">
            <v>0</v>
          </cell>
        </row>
        <row r="897">
          <cell r="C897" t="str">
            <v>I_1707635
(4039/17)</v>
          </cell>
          <cell r="D897">
            <v>0.78104999999999991</v>
          </cell>
          <cell r="F897">
            <v>0</v>
          </cell>
          <cell r="G897">
            <v>0</v>
          </cell>
          <cell r="I897">
            <v>0</v>
          </cell>
          <cell r="AH897">
            <v>0</v>
          </cell>
          <cell r="AI897">
            <v>0</v>
          </cell>
          <cell r="AK897">
            <v>0</v>
          </cell>
          <cell r="AO897">
            <v>0</v>
          </cell>
          <cell r="AP897">
            <v>0</v>
          </cell>
          <cell r="AR897">
            <v>0</v>
          </cell>
          <cell r="AV897">
            <v>0</v>
          </cell>
          <cell r="AW897">
            <v>0</v>
          </cell>
          <cell r="AY897">
            <v>0</v>
          </cell>
        </row>
        <row r="898">
          <cell r="C898" t="str">
            <v>J_1822763(5863/19)</v>
          </cell>
          <cell r="D898">
            <v>3.3856899999999999</v>
          </cell>
          <cell r="F898">
            <v>3.3856899999999999</v>
          </cell>
          <cell r="G898">
            <v>0</v>
          </cell>
          <cell r="I898">
            <v>0.7</v>
          </cell>
          <cell r="AH898">
            <v>3.3856899999999999</v>
          </cell>
          <cell r="AI898">
            <v>0</v>
          </cell>
          <cell r="AK898">
            <v>0.7</v>
          </cell>
          <cell r="AO898">
            <v>0</v>
          </cell>
          <cell r="AP898">
            <v>0</v>
          </cell>
          <cell r="AR898">
            <v>0</v>
          </cell>
          <cell r="AV898">
            <v>0</v>
          </cell>
          <cell r="AW898">
            <v>0</v>
          </cell>
          <cell r="AY898">
            <v>0</v>
          </cell>
        </row>
        <row r="899">
          <cell r="C899" t="str">
            <v>J_1900967(5998/19)</v>
          </cell>
          <cell r="D899">
            <v>0</v>
          </cell>
          <cell r="F899">
            <v>0</v>
          </cell>
          <cell r="G899">
            <v>0</v>
          </cell>
          <cell r="I899">
            <v>0</v>
          </cell>
          <cell r="AO899">
            <v>0</v>
          </cell>
          <cell r="AP899">
            <v>0</v>
          </cell>
          <cell r="AR899">
            <v>0</v>
          </cell>
          <cell r="AV899">
            <v>0</v>
          </cell>
        </row>
        <row r="900">
          <cell r="D900">
            <v>23.49089</v>
          </cell>
          <cell r="E900">
            <v>0</v>
          </cell>
          <cell r="F900">
            <v>23.49089</v>
          </cell>
          <cell r="G900">
            <v>0</v>
          </cell>
          <cell r="H900">
            <v>0</v>
          </cell>
          <cell r="I900">
            <v>4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23.49089</v>
          </cell>
          <cell r="AI900">
            <v>0</v>
          </cell>
          <cell r="AJ900">
            <v>0</v>
          </cell>
          <cell r="AK900">
            <v>4</v>
          </cell>
          <cell r="AL900">
            <v>0</v>
          </cell>
          <cell r="AM900">
            <v>0</v>
          </cell>
          <cell r="AN900">
            <v>0</v>
          </cell>
          <cell r="AO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>
            <v>0</v>
          </cell>
        </row>
        <row r="901">
          <cell r="C901" t="str">
            <v>J_1811061
(5542/18)</v>
          </cell>
          <cell r="D901">
            <v>23.49089</v>
          </cell>
          <cell r="F901">
            <v>23.49089</v>
          </cell>
          <cell r="G901">
            <v>0</v>
          </cell>
          <cell r="I901">
            <v>4</v>
          </cell>
          <cell r="AH901">
            <v>23.49089</v>
          </cell>
          <cell r="AI901">
            <v>0</v>
          </cell>
          <cell r="AK901">
            <v>4</v>
          </cell>
          <cell r="AO901">
            <v>0</v>
          </cell>
          <cell r="AP901">
            <v>0</v>
          </cell>
          <cell r="AR901">
            <v>0</v>
          </cell>
          <cell r="AV901">
            <v>0</v>
          </cell>
          <cell r="AW901">
            <v>0</v>
          </cell>
          <cell r="AY901">
            <v>0</v>
          </cell>
        </row>
        <row r="902">
          <cell r="D902">
            <v>57.118570000000005</v>
          </cell>
          <cell r="E902">
            <v>0</v>
          </cell>
          <cell r="F902">
            <v>28.561160000000001</v>
          </cell>
          <cell r="G902">
            <v>0</v>
          </cell>
          <cell r="H902">
            <v>0</v>
          </cell>
          <cell r="I902">
            <v>0.72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28.561160000000001</v>
          </cell>
          <cell r="AI902">
            <v>0</v>
          </cell>
          <cell r="AJ902">
            <v>0</v>
          </cell>
          <cell r="AK902">
            <v>0.72</v>
          </cell>
          <cell r="AL902">
            <v>0</v>
          </cell>
          <cell r="AM902">
            <v>0</v>
          </cell>
          <cell r="AN902">
            <v>0</v>
          </cell>
          <cell r="AO902">
            <v>20.028567320000001</v>
          </cell>
          <cell r="AP902">
            <v>0</v>
          </cell>
          <cell r="AQ902">
            <v>0</v>
          </cell>
          <cell r="AR902">
            <v>3.4220000000000002</v>
          </cell>
          <cell r="AS902">
            <v>0</v>
          </cell>
          <cell r="AT902">
            <v>0</v>
          </cell>
          <cell r="AU902">
            <v>0</v>
          </cell>
          <cell r="AV902">
            <v>20.028567320000001</v>
          </cell>
          <cell r="AW902">
            <v>0</v>
          </cell>
          <cell r="AX902">
            <v>0</v>
          </cell>
          <cell r="AY902">
            <v>3.4220000000000002</v>
          </cell>
          <cell r="AZ902">
            <v>0</v>
          </cell>
        </row>
        <row r="903">
          <cell r="C903" t="str">
            <v>F_144545/Р/1/ЦА
(1344/14)</v>
          </cell>
          <cell r="D903">
            <v>20.691400000000002</v>
          </cell>
          <cell r="F903">
            <v>20.691400000000002</v>
          </cell>
          <cell r="G903">
            <v>0</v>
          </cell>
          <cell r="I903">
            <v>0</v>
          </cell>
          <cell r="AH903">
            <v>20.691400000000002</v>
          </cell>
          <cell r="AI903">
            <v>0</v>
          </cell>
          <cell r="AK903">
            <v>0</v>
          </cell>
          <cell r="AO903">
            <v>20.028567320000001</v>
          </cell>
          <cell r="AP903">
            <v>0</v>
          </cell>
          <cell r="AR903">
            <v>3.4220000000000002</v>
          </cell>
          <cell r="AV903">
            <v>20.028567320000001</v>
          </cell>
          <cell r="AW903">
            <v>0</v>
          </cell>
          <cell r="AY903">
            <v>3.4220000000000002</v>
          </cell>
        </row>
        <row r="904">
          <cell r="C904" t="str">
            <v>J_ТУ-1812113ПТО-17-1057(5503/18)</v>
          </cell>
          <cell r="D904">
            <v>22.56784</v>
          </cell>
          <cell r="F904">
            <v>0</v>
          </cell>
          <cell r="G904">
            <v>0</v>
          </cell>
          <cell r="I904">
            <v>0</v>
          </cell>
          <cell r="AH904">
            <v>0</v>
          </cell>
          <cell r="AI904">
            <v>0</v>
          </cell>
          <cell r="AK904">
            <v>0</v>
          </cell>
          <cell r="AO904">
            <v>0</v>
          </cell>
          <cell r="AP904">
            <v>0</v>
          </cell>
          <cell r="AR904">
            <v>0</v>
          </cell>
          <cell r="AV904">
            <v>0</v>
          </cell>
          <cell r="AW904">
            <v>0</v>
          </cell>
          <cell r="AY904">
            <v>0</v>
          </cell>
        </row>
        <row r="905">
          <cell r="C905" t="str">
            <v>J_ТУ-1808231ПТО-17-860(5821/18)</v>
          </cell>
          <cell r="D905">
            <v>5.9895699999999996</v>
          </cell>
          <cell r="F905">
            <v>0</v>
          </cell>
          <cell r="G905">
            <v>0</v>
          </cell>
          <cell r="I905">
            <v>0</v>
          </cell>
          <cell r="AH905">
            <v>0</v>
          </cell>
          <cell r="AI905">
            <v>0</v>
          </cell>
          <cell r="AK905">
            <v>0</v>
          </cell>
          <cell r="AO905">
            <v>0</v>
          </cell>
          <cell r="AP905">
            <v>0</v>
          </cell>
          <cell r="AR905">
            <v>0</v>
          </cell>
          <cell r="AV905">
            <v>0</v>
          </cell>
          <cell r="AW905">
            <v>0</v>
          </cell>
          <cell r="AY905">
            <v>0</v>
          </cell>
        </row>
        <row r="906">
          <cell r="C906" t="str">
            <v>I_1805372
(5382/18)</v>
          </cell>
          <cell r="D906">
            <v>6.4550799999999997</v>
          </cell>
          <cell r="F906">
            <v>6.4550799999999997</v>
          </cell>
          <cell r="G906">
            <v>0</v>
          </cell>
          <cell r="I906">
            <v>0.5</v>
          </cell>
          <cell r="AH906">
            <v>6.4550799999999997</v>
          </cell>
          <cell r="AI906">
            <v>0</v>
          </cell>
          <cell r="AK906">
            <v>0.5</v>
          </cell>
          <cell r="AO906">
            <v>0</v>
          </cell>
          <cell r="AP906">
            <v>0</v>
          </cell>
          <cell r="AR906">
            <v>0</v>
          </cell>
          <cell r="AV906">
            <v>0</v>
          </cell>
          <cell r="AW906">
            <v>0</v>
          </cell>
          <cell r="AY906">
            <v>0</v>
          </cell>
        </row>
        <row r="907">
          <cell r="C907" t="str">
            <v>J_1906243
(5877/19)</v>
          </cell>
          <cell r="D907">
            <v>1.4146800000000002</v>
          </cell>
          <cell r="F907">
            <v>1.4146800000000002</v>
          </cell>
          <cell r="G907">
            <v>0</v>
          </cell>
          <cell r="I907">
            <v>0.22</v>
          </cell>
          <cell r="AH907">
            <v>1.4146800000000002</v>
          </cell>
          <cell r="AI907">
            <v>0</v>
          </cell>
          <cell r="AK907">
            <v>0.22</v>
          </cell>
          <cell r="AO907">
            <v>0</v>
          </cell>
          <cell r="AP907">
            <v>0</v>
          </cell>
          <cell r="AR907">
            <v>0</v>
          </cell>
          <cell r="AV907">
            <v>0</v>
          </cell>
          <cell r="AW907">
            <v>0</v>
          </cell>
          <cell r="AY907">
            <v>0</v>
          </cell>
        </row>
        <row r="908">
          <cell r="D908">
            <v>37.280340000000002</v>
          </cell>
          <cell r="E908">
            <v>0</v>
          </cell>
          <cell r="F908">
            <v>27.694820000000004</v>
          </cell>
          <cell r="G908">
            <v>2.06</v>
          </cell>
          <cell r="H908">
            <v>0</v>
          </cell>
          <cell r="I908">
            <v>2.8400000000000003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  <cell r="AH908">
            <v>27.694820000000004</v>
          </cell>
          <cell r="AI908">
            <v>2.06</v>
          </cell>
          <cell r="AJ908">
            <v>0</v>
          </cell>
          <cell r="AK908">
            <v>2.8400000000000003</v>
          </cell>
          <cell r="AL908">
            <v>0</v>
          </cell>
          <cell r="AM908">
            <v>0</v>
          </cell>
          <cell r="AN908">
            <v>0</v>
          </cell>
          <cell r="AO908">
            <v>0</v>
          </cell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>
            <v>0</v>
          </cell>
          <cell r="AU908">
            <v>0</v>
          </cell>
          <cell r="AV908">
            <v>0</v>
          </cell>
          <cell r="AW908">
            <v>0</v>
          </cell>
          <cell r="AX908">
            <v>0</v>
          </cell>
          <cell r="AY908">
            <v>0</v>
          </cell>
          <cell r="AZ908">
            <v>0</v>
          </cell>
        </row>
        <row r="909">
          <cell r="C909" t="str">
            <v>I_1705219
(4212/17)</v>
          </cell>
          <cell r="D909">
            <v>17.783770000000001</v>
          </cell>
          <cell r="F909">
            <v>17.783770000000004</v>
          </cell>
          <cell r="G909">
            <v>1.26</v>
          </cell>
          <cell r="I909">
            <v>1.64</v>
          </cell>
          <cell r="AH909">
            <v>17.783770000000004</v>
          </cell>
          <cell r="AI909">
            <v>1.26</v>
          </cell>
          <cell r="AK909">
            <v>1.64</v>
          </cell>
          <cell r="AO909">
            <v>0</v>
          </cell>
          <cell r="AP909">
            <v>0</v>
          </cell>
          <cell r="AR909">
            <v>0</v>
          </cell>
          <cell r="AV909">
            <v>0</v>
          </cell>
          <cell r="AW909">
            <v>0</v>
          </cell>
          <cell r="AY909">
            <v>0</v>
          </cell>
        </row>
        <row r="910">
          <cell r="C910" t="str">
            <v>I_1712551
(4067/17)</v>
          </cell>
          <cell r="D910">
            <v>9.5855200000000007</v>
          </cell>
          <cell r="F910">
            <v>0</v>
          </cell>
          <cell r="G910">
            <v>0</v>
          </cell>
          <cell r="I910">
            <v>0</v>
          </cell>
          <cell r="AH910">
            <v>0</v>
          </cell>
          <cell r="AI910">
            <v>0</v>
          </cell>
          <cell r="AK910">
            <v>0</v>
          </cell>
          <cell r="AO910">
            <v>0</v>
          </cell>
          <cell r="AP910">
            <v>0</v>
          </cell>
          <cell r="AR910">
            <v>0</v>
          </cell>
          <cell r="AV910">
            <v>0</v>
          </cell>
          <cell r="AW910">
            <v>0</v>
          </cell>
          <cell r="AY910">
            <v>0</v>
          </cell>
        </row>
        <row r="911">
          <cell r="C911" t="str">
            <v>J_1901438(5658/19)</v>
          </cell>
          <cell r="D911">
            <v>3.8406899999999999</v>
          </cell>
          <cell r="F911">
            <v>3.8406899999999999</v>
          </cell>
          <cell r="G911">
            <v>0.8</v>
          </cell>
          <cell r="I911">
            <v>0.1</v>
          </cell>
          <cell r="AH911">
            <v>3.8406899999999999</v>
          </cell>
          <cell r="AI911">
            <v>0.8</v>
          </cell>
          <cell r="AK911">
            <v>0.1</v>
          </cell>
          <cell r="AO911">
            <v>0</v>
          </cell>
          <cell r="AP911">
            <v>0</v>
          </cell>
          <cell r="AR911">
            <v>0</v>
          </cell>
          <cell r="AV911">
            <v>0</v>
          </cell>
          <cell r="AW911">
            <v>0</v>
          </cell>
          <cell r="AY911">
            <v>0</v>
          </cell>
        </row>
        <row r="912">
          <cell r="C912" t="str">
            <v>J_1819577
(5975/19)</v>
          </cell>
          <cell r="D912">
            <v>0.89630999999999994</v>
          </cell>
          <cell r="F912">
            <v>0.89631000000000005</v>
          </cell>
          <cell r="G912">
            <v>0</v>
          </cell>
          <cell r="I912">
            <v>0.5</v>
          </cell>
          <cell r="AH912">
            <v>0.89631000000000005</v>
          </cell>
          <cell r="AI912">
            <v>0</v>
          </cell>
          <cell r="AK912">
            <v>0.5</v>
          </cell>
          <cell r="AO912">
            <v>0</v>
          </cell>
          <cell r="AP912">
            <v>0</v>
          </cell>
          <cell r="AR912">
            <v>0</v>
          </cell>
          <cell r="AV912">
            <v>0</v>
          </cell>
          <cell r="AW912">
            <v>0</v>
          </cell>
          <cell r="AY912">
            <v>0</v>
          </cell>
        </row>
        <row r="913">
          <cell r="C913" t="str">
            <v>J_1819498
(5976/19)</v>
          </cell>
          <cell r="D913">
            <v>5.1740500000000003</v>
          </cell>
          <cell r="F913">
            <v>5.1740500000000003</v>
          </cell>
          <cell r="G913">
            <v>0</v>
          </cell>
          <cell r="I913">
            <v>0.6</v>
          </cell>
          <cell r="AH913">
            <v>5.1740500000000003</v>
          </cell>
          <cell r="AI913">
            <v>0</v>
          </cell>
          <cell r="AK913">
            <v>0.6</v>
          </cell>
          <cell r="AO913">
            <v>0</v>
          </cell>
          <cell r="AP913">
            <v>0</v>
          </cell>
          <cell r="AR913">
            <v>0</v>
          </cell>
          <cell r="AV913">
            <v>0</v>
          </cell>
          <cell r="AW913">
            <v>0</v>
          </cell>
          <cell r="AY913">
            <v>0</v>
          </cell>
        </row>
        <row r="914">
          <cell r="D914">
            <v>55.36403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O914">
            <v>0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>
            <v>0</v>
          </cell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>
            <v>0</v>
          </cell>
        </row>
        <row r="915">
          <cell r="C915" t="str">
            <v>D_131485-Р(43/13)</v>
          </cell>
          <cell r="D915">
            <v>55.36403</v>
          </cell>
          <cell r="F915">
            <v>0</v>
          </cell>
          <cell r="G915">
            <v>0</v>
          </cell>
          <cell r="I915">
            <v>0</v>
          </cell>
          <cell r="AH915">
            <v>0</v>
          </cell>
          <cell r="AI915">
            <v>0</v>
          </cell>
          <cell r="AK915">
            <v>0</v>
          </cell>
          <cell r="AO915">
            <v>0</v>
          </cell>
          <cell r="AP915">
            <v>0</v>
          </cell>
          <cell r="AR915">
            <v>0</v>
          </cell>
          <cell r="AV915">
            <v>0</v>
          </cell>
          <cell r="AW915">
            <v>0</v>
          </cell>
          <cell r="AY915">
            <v>0</v>
          </cell>
        </row>
        <row r="916">
          <cell r="D916">
            <v>5.6726999999999999</v>
          </cell>
          <cell r="E916">
            <v>0</v>
          </cell>
          <cell r="F916">
            <v>5.6727000000000007</v>
          </cell>
          <cell r="G916">
            <v>0.8</v>
          </cell>
          <cell r="H916">
            <v>0</v>
          </cell>
          <cell r="I916">
            <v>0.5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5.6727000000000007</v>
          </cell>
          <cell r="AI916">
            <v>0.8</v>
          </cell>
          <cell r="AJ916">
            <v>0</v>
          </cell>
          <cell r="AK916">
            <v>0.5</v>
          </cell>
          <cell r="AL916">
            <v>0</v>
          </cell>
          <cell r="AM916">
            <v>0</v>
          </cell>
          <cell r="AN916">
            <v>0</v>
          </cell>
          <cell r="AO916">
            <v>0</v>
          </cell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>
            <v>0</v>
          </cell>
          <cell r="AU916">
            <v>0</v>
          </cell>
          <cell r="AV916">
            <v>0</v>
          </cell>
          <cell r="AW916">
            <v>0</v>
          </cell>
          <cell r="AX916">
            <v>0</v>
          </cell>
          <cell r="AY916">
            <v>0</v>
          </cell>
          <cell r="AZ916">
            <v>0</v>
          </cell>
        </row>
        <row r="917">
          <cell r="C917" t="str">
            <v>I_1802933
1803128
1905933
(4749/18)</v>
          </cell>
          <cell r="D917">
            <v>5.6726999999999999</v>
          </cell>
          <cell r="F917">
            <v>5.6727000000000007</v>
          </cell>
          <cell r="G917">
            <v>0.8</v>
          </cell>
          <cell r="I917">
            <v>0.5</v>
          </cell>
          <cell r="AH917">
            <v>5.6727000000000007</v>
          </cell>
          <cell r="AI917">
            <v>0.8</v>
          </cell>
          <cell r="AK917">
            <v>0.5</v>
          </cell>
          <cell r="AO917">
            <v>0</v>
          </cell>
          <cell r="AP917">
            <v>0</v>
          </cell>
          <cell r="AR917">
            <v>0</v>
          </cell>
          <cell r="AV917">
            <v>0</v>
          </cell>
          <cell r="AW917">
            <v>0</v>
          </cell>
          <cell r="AY917">
            <v>0</v>
          </cell>
        </row>
        <row r="918">
          <cell r="D918">
            <v>1.3557900000000001</v>
          </cell>
          <cell r="E918">
            <v>0</v>
          </cell>
          <cell r="F918">
            <v>1.3557899999999998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1.3557899999999998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>
            <v>0</v>
          </cell>
        </row>
        <row r="919">
          <cell r="C919" t="str">
            <v>I_1717395
(4727/18)</v>
          </cell>
          <cell r="D919">
            <v>1.3557900000000001</v>
          </cell>
          <cell r="F919">
            <v>1.3557899999999998</v>
          </cell>
          <cell r="G919">
            <v>0</v>
          </cell>
          <cell r="I919">
            <v>0</v>
          </cell>
          <cell r="AH919">
            <v>1.3557899999999998</v>
          </cell>
          <cell r="AI919">
            <v>0</v>
          </cell>
          <cell r="AK919">
            <v>0</v>
          </cell>
          <cell r="AO919">
            <v>0</v>
          </cell>
          <cell r="AP919">
            <v>0</v>
          </cell>
          <cell r="AR919">
            <v>0</v>
          </cell>
          <cell r="AV919">
            <v>0</v>
          </cell>
          <cell r="AW919">
            <v>0</v>
          </cell>
          <cell r="AY919">
            <v>0</v>
          </cell>
        </row>
        <row r="920">
          <cell r="D920">
            <v>8.7139399999999991</v>
          </cell>
          <cell r="E920">
            <v>0</v>
          </cell>
          <cell r="F920">
            <v>8.7139399999999991</v>
          </cell>
          <cell r="G920">
            <v>0</v>
          </cell>
          <cell r="H920">
            <v>0</v>
          </cell>
          <cell r="I920">
            <v>0.8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8.7139399999999991</v>
          </cell>
          <cell r="AI920">
            <v>0</v>
          </cell>
          <cell r="AJ920">
            <v>0</v>
          </cell>
          <cell r="AK920">
            <v>0.8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U920">
            <v>0</v>
          </cell>
          <cell r="AV920">
            <v>0</v>
          </cell>
          <cell r="AW920">
            <v>0</v>
          </cell>
          <cell r="AX920">
            <v>0</v>
          </cell>
          <cell r="AY920">
            <v>0</v>
          </cell>
          <cell r="AZ920">
            <v>0</v>
          </cell>
        </row>
        <row r="921">
          <cell r="C921" t="str">
            <v>J_1806059(5627/18)</v>
          </cell>
          <cell r="D921">
            <v>1.74021</v>
          </cell>
          <cell r="F921">
            <v>1.7402099999999998</v>
          </cell>
          <cell r="G921">
            <v>0</v>
          </cell>
          <cell r="I921">
            <v>0.4</v>
          </cell>
          <cell r="AH921">
            <v>1.7402099999999998</v>
          </cell>
          <cell r="AI921">
            <v>0</v>
          </cell>
          <cell r="AK921">
            <v>0.4</v>
          </cell>
          <cell r="AO921">
            <v>0</v>
          </cell>
          <cell r="AP921">
            <v>0</v>
          </cell>
          <cell r="AR921">
            <v>0</v>
          </cell>
          <cell r="AV921">
            <v>0</v>
          </cell>
          <cell r="AW921">
            <v>0</v>
          </cell>
          <cell r="AY921">
            <v>0</v>
          </cell>
        </row>
        <row r="922">
          <cell r="C922" t="str">
            <v>J_1905761
(6067/19)</v>
          </cell>
          <cell r="D922">
            <v>6.9737299999999998</v>
          </cell>
          <cell r="F922">
            <v>6.9737299999999998</v>
          </cell>
          <cell r="G922">
            <v>0</v>
          </cell>
          <cell r="I922">
            <v>0.4</v>
          </cell>
          <cell r="AH922">
            <v>6.9737299999999998</v>
          </cell>
          <cell r="AI922">
            <v>0</v>
          </cell>
          <cell r="AK922">
            <v>0.4</v>
          </cell>
          <cell r="AO922">
            <v>0</v>
          </cell>
          <cell r="AP922">
            <v>0</v>
          </cell>
          <cell r="AR922">
            <v>0</v>
          </cell>
          <cell r="AV922">
            <v>0</v>
          </cell>
          <cell r="AW922">
            <v>0</v>
          </cell>
          <cell r="AY922">
            <v>0</v>
          </cell>
        </row>
        <row r="923">
          <cell r="D923">
            <v>3.6827599999999996</v>
          </cell>
          <cell r="E923">
            <v>0</v>
          </cell>
          <cell r="F923">
            <v>3.6827599999999996</v>
          </cell>
          <cell r="G923">
            <v>0</v>
          </cell>
          <cell r="H923">
            <v>0</v>
          </cell>
          <cell r="I923">
            <v>0.57999999999999996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3.6827599999999996</v>
          </cell>
          <cell r="AI923">
            <v>0</v>
          </cell>
          <cell r="AJ923">
            <v>0</v>
          </cell>
          <cell r="AK923">
            <v>0.57999999999999996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</row>
        <row r="924">
          <cell r="C924" t="str">
            <v>I_1610085
(3917/17)</v>
          </cell>
          <cell r="D924">
            <v>3.0424499999999997</v>
          </cell>
          <cell r="F924">
            <v>3.0424499999999997</v>
          </cell>
          <cell r="G924">
            <v>0</v>
          </cell>
          <cell r="I924">
            <v>0.5</v>
          </cell>
          <cell r="AH924">
            <v>3.0424499999999997</v>
          </cell>
          <cell r="AI924">
            <v>0</v>
          </cell>
          <cell r="AK924">
            <v>0.5</v>
          </cell>
          <cell r="AO924">
            <v>0</v>
          </cell>
          <cell r="AP924">
            <v>0</v>
          </cell>
          <cell r="AR924">
            <v>0</v>
          </cell>
          <cell r="AV924">
            <v>0</v>
          </cell>
          <cell r="AW924">
            <v>0</v>
          </cell>
          <cell r="AY924">
            <v>0</v>
          </cell>
        </row>
        <row r="925">
          <cell r="C925" t="str">
            <v>I_1617629
(3908/17)</v>
          </cell>
          <cell r="D925">
            <v>0.64030999999999993</v>
          </cell>
          <cell r="F925">
            <v>0.64030999999999993</v>
          </cell>
          <cell r="G925">
            <v>0</v>
          </cell>
          <cell r="I925">
            <v>0.08</v>
          </cell>
          <cell r="AH925">
            <v>0.64030999999999993</v>
          </cell>
          <cell r="AI925">
            <v>0</v>
          </cell>
          <cell r="AK925">
            <v>0.08</v>
          </cell>
          <cell r="AO925">
            <v>0</v>
          </cell>
          <cell r="AP925">
            <v>0</v>
          </cell>
          <cell r="AR925">
            <v>0</v>
          </cell>
          <cell r="AV925">
            <v>0</v>
          </cell>
          <cell r="AW925">
            <v>0</v>
          </cell>
          <cell r="AY925">
            <v>0</v>
          </cell>
        </row>
        <row r="926">
          <cell r="D926">
            <v>52.577690000000004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O926">
            <v>0</v>
          </cell>
          <cell r="AP926">
            <v>0</v>
          </cell>
          <cell r="AQ926">
            <v>0</v>
          </cell>
          <cell r="AR926">
            <v>0</v>
          </cell>
          <cell r="AS926">
            <v>0</v>
          </cell>
          <cell r="AT926">
            <v>0</v>
          </cell>
          <cell r="AU926">
            <v>0</v>
          </cell>
          <cell r="AV926">
            <v>0</v>
          </cell>
          <cell r="AW926">
            <v>0</v>
          </cell>
          <cell r="AX926">
            <v>0</v>
          </cell>
          <cell r="AY926">
            <v>0</v>
          </cell>
          <cell r="AZ926">
            <v>0</v>
          </cell>
        </row>
        <row r="927">
          <cell r="C927" t="str">
            <v>J_1909479
(5881/19)</v>
          </cell>
          <cell r="D927">
            <v>52.577690000000004</v>
          </cell>
          <cell r="F927">
            <v>0</v>
          </cell>
          <cell r="G927">
            <v>0</v>
          </cell>
          <cell r="I927">
            <v>0</v>
          </cell>
          <cell r="AH927">
            <v>0</v>
          </cell>
          <cell r="AI927">
            <v>0</v>
          </cell>
          <cell r="AK927">
            <v>0</v>
          </cell>
          <cell r="AO927">
            <v>0</v>
          </cell>
          <cell r="AP927">
            <v>0</v>
          </cell>
          <cell r="AR927">
            <v>0</v>
          </cell>
          <cell r="AV927">
            <v>0</v>
          </cell>
          <cell r="AW927">
            <v>0</v>
          </cell>
          <cell r="AY927">
            <v>0</v>
          </cell>
        </row>
        <row r="928">
          <cell r="D928">
            <v>824.9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  <cell r="AH928">
            <v>0</v>
          </cell>
          <cell r="AI928">
            <v>0</v>
          </cell>
          <cell r="AJ928">
            <v>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O928">
            <v>5.8346634899999996</v>
          </cell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>
            <v>0</v>
          </cell>
          <cell r="AU928">
            <v>0</v>
          </cell>
          <cell r="AV928">
            <v>5.8346634899999996</v>
          </cell>
          <cell r="AW928">
            <v>0</v>
          </cell>
          <cell r="AX928">
            <v>0</v>
          </cell>
          <cell r="AY928">
            <v>0</v>
          </cell>
          <cell r="AZ928">
            <v>0</v>
          </cell>
        </row>
        <row r="929">
          <cell r="D929">
            <v>100</v>
          </cell>
          <cell r="F929">
            <v>0</v>
          </cell>
          <cell r="G929">
            <v>0</v>
          </cell>
          <cell r="I929">
            <v>0</v>
          </cell>
          <cell r="AO929">
            <v>5.8346634899999996</v>
          </cell>
          <cell r="AP929">
            <v>0</v>
          </cell>
          <cell r="AR929">
            <v>0</v>
          </cell>
          <cell r="AV929">
            <v>5.8346634899999996</v>
          </cell>
        </row>
        <row r="930">
          <cell r="D930">
            <v>110</v>
          </cell>
          <cell r="F930">
            <v>0</v>
          </cell>
          <cell r="G930">
            <v>0</v>
          </cell>
          <cell r="I930">
            <v>0</v>
          </cell>
          <cell r="AO930">
            <v>0</v>
          </cell>
          <cell r="AP930">
            <v>0</v>
          </cell>
          <cell r="AR930">
            <v>0</v>
          </cell>
          <cell r="AV930">
            <v>0</v>
          </cell>
        </row>
        <row r="931">
          <cell r="D931">
            <v>70</v>
          </cell>
          <cell r="F931">
            <v>0</v>
          </cell>
          <cell r="G931">
            <v>0</v>
          </cell>
          <cell r="I931">
            <v>0</v>
          </cell>
          <cell r="AO931">
            <v>0</v>
          </cell>
          <cell r="AP931">
            <v>0</v>
          </cell>
          <cell r="AR931">
            <v>0</v>
          </cell>
          <cell r="AV931">
            <v>0</v>
          </cell>
        </row>
        <row r="932">
          <cell r="D932">
            <v>250</v>
          </cell>
          <cell r="F932">
            <v>0</v>
          </cell>
          <cell r="G932">
            <v>0</v>
          </cell>
          <cell r="I932">
            <v>0</v>
          </cell>
          <cell r="AO932">
            <v>0</v>
          </cell>
          <cell r="AP932">
            <v>0</v>
          </cell>
          <cell r="AR932">
            <v>0</v>
          </cell>
          <cell r="AV932">
            <v>0</v>
          </cell>
        </row>
        <row r="933">
          <cell r="D933">
            <v>70</v>
          </cell>
          <cell r="F933">
            <v>0</v>
          </cell>
          <cell r="G933">
            <v>0</v>
          </cell>
          <cell r="I933">
            <v>0</v>
          </cell>
          <cell r="AO933">
            <v>0</v>
          </cell>
          <cell r="AP933">
            <v>0</v>
          </cell>
          <cell r="AR933">
            <v>0</v>
          </cell>
          <cell r="AV933">
            <v>0</v>
          </cell>
        </row>
        <row r="934">
          <cell r="D934">
            <v>212.4</v>
          </cell>
          <cell r="F934">
            <v>0</v>
          </cell>
          <cell r="G934">
            <v>0</v>
          </cell>
          <cell r="I934">
            <v>0</v>
          </cell>
          <cell r="AO934">
            <v>0</v>
          </cell>
          <cell r="AP934">
            <v>0</v>
          </cell>
          <cell r="AR934">
            <v>0</v>
          </cell>
          <cell r="AV934">
            <v>0</v>
          </cell>
        </row>
        <row r="935">
          <cell r="D935">
            <v>12.5</v>
          </cell>
          <cell r="F935">
            <v>0</v>
          </cell>
          <cell r="G935">
            <v>0</v>
          </cell>
          <cell r="I935">
            <v>0</v>
          </cell>
          <cell r="AO935">
            <v>0</v>
          </cell>
          <cell r="AP935">
            <v>0</v>
          </cell>
          <cell r="AR935">
            <v>0</v>
          </cell>
          <cell r="AV935">
            <v>0</v>
          </cell>
        </row>
      </sheetData>
      <sheetData sheetId="4">
        <row r="22">
          <cell r="C22" t="str">
            <v>J_6257/19</v>
          </cell>
          <cell r="D22">
            <v>0</v>
          </cell>
          <cell r="E22">
            <v>0.25282259999999995</v>
          </cell>
          <cell r="F22">
            <v>0</v>
          </cell>
          <cell r="G22">
            <v>0</v>
          </cell>
          <cell r="H22">
            <v>0.25282260000000001</v>
          </cell>
          <cell r="I22">
            <v>0</v>
          </cell>
          <cell r="J22">
            <v>0.25282259999999995</v>
          </cell>
          <cell r="K22">
            <v>0</v>
          </cell>
          <cell r="L22">
            <v>0</v>
          </cell>
          <cell r="M22">
            <v>0.25282260000000001</v>
          </cell>
          <cell r="N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</row>
        <row r="23">
          <cell r="C23" t="str">
            <v>J_6191/19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</row>
        <row r="24">
          <cell r="D24">
            <v>14.424011999999999</v>
          </cell>
          <cell r="E24">
            <v>3.2899174159999998</v>
          </cell>
          <cell r="F24">
            <v>0</v>
          </cell>
          <cell r="G24">
            <v>3.2135473399999999</v>
          </cell>
          <cell r="H24">
            <v>0</v>
          </cell>
          <cell r="I24">
            <v>7.6370075999999995E-2</v>
          </cell>
          <cell r="J24">
            <v>3.2899174159999998</v>
          </cell>
          <cell r="K24">
            <v>0</v>
          </cell>
          <cell r="L24">
            <v>3.2135473399999999</v>
          </cell>
          <cell r="M24">
            <v>0</v>
          </cell>
          <cell r="N24">
            <v>7.6370075999999995E-2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9.5667022599999996</v>
          </cell>
          <cell r="AE24">
            <v>6.3641730000000007E-2</v>
          </cell>
          <cell r="AF24">
            <v>0</v>
          </cell>
          <cell r="AG24">
            <v>0</v>
          </cell>
          <cell r="AH24">
            <v>0</v>
          </cell>
          <cell r="AI24">
            <v>6.3641730000000007E-2</v>
          </cell>
        </row>
        <row r="25">
          <cell r="C25" t="str">
            <v>I_4216/17</v>
          </cell>
          <cell r="D25">
            <v>0.88708799999999999</v>
          </cell>
          <cell r="E25">
            <v>2.35116E-4</v>
          </cell>
          <cell r="F25">
            <v>0</v>
          </cell>
          <cell r="G25">
            <v>0</v>
          </cell>
          <cell r="H25">
            <v>0</v>
          </cell>
          <cell r="I25">
            <v>2.35116E-4</v>
          </cell>
          <cell r="J25">
            <v>2.35116E-4</v>
          </cell>
          <cell r="K25">
            <v>0</v>
          </cell>
          <cell r="L25">
            <v>0</v>
          </cell>
          <cell r="M25">
            <v>0</v>
          </cell>
          <cell r="N25">
            <v>2.35116E-4</v>
          </cell>
          <cell r="AD25">
            <v>1.0999999999999999E-2</v>
          </cell>
          <cell r="AE25">
            <v>1.9593E-4</v>
          </cell>
          <cell r="AF25">
            <v>0</v>
          </cell>
          <cell r="AG25">
            <v>0</v>
          </cell>
          <cell r="AH25">
            <v>0</v>
          </cell>
          <cell r="AI25">
            <v>1.9593E-4</v>
          </cell>
        </row>
        <row r="26">
          <cell r="C26" t="str">
            <v>I_4140/17</v>
          </cell>
          <cell r="D26">
            <v>10.062887999999999</v>
          </cell>
          <cell r="E26">
            <v>3.2218538240000001</v>
          </cell>
          <cell r="F26">
            <v>0</v>
          </cell>
          <cell r="G26">
            <v>3.2135473399999999</v>
          </cell>
          <cell r="H26">
            <v>0</v>
          </cell>
          <cell r="I26">
            <v>8.3064839999999994E-3</v>
          </cell>
          <cell r="J26">
            <v>3.2218538240000001</v>
          </cell>
          <cell r="K26">
            <v>0</v>
          </cell>
          <cell r="L26">
            <v>3.2135473399999999</v>
          </cell>
          <cell r="M26">
            <v>0</v>
          </cell>
          <cell r="N26">
            <v>8.3064839999999994E-3</v>
          </cell>
          <cell r="AD26">
            <v>6.6606722600000001</v>
          </cell>
          <cell r="AE26">
            <v>6.9220699999999998E-3</v>
          </cell>
          <cell r="AF26">
            <v>0</v>
          </cell>
          <cell r="AG26">
            <v>0</v>
          </cell>
          <cell r="AH26">
            <v>0</v>
          </cell>
          <cell r="AI26">
            <v>6.9220699999999998E-3</v>
          </cell>
        </row>
        <row r="27">
          <cell r="C27" t="str">
            <v>J_6051/19</v>
          </cell>
          <cell r="D27">
            <v>3.4740360000000003</v>
          </cell>
          <cell r="E27">
            <v>6.7828475999999999E-2</v>
          </cell>
          <cell r="F27">
            <v>0</v>
          </cell>
          <cell r="G27">
            <v>0</v>
          </cell>
          <cell r="H27">
            <v>0</v>
          </cell>
          <cell r="I27">
            <v>6.7828475999999999E-2</v>
          </cell>
          <cell r="J27">
            <v>6.7828475999999999E-2</v>
          </cell>
          <cell r="K27">
            <v>0</v>
          </cell>
          <cell r="L27">
            <v>0</v>
          </cell>
          <cell r="M27">
            <v>0</v>
          </cell>
          <cell r="N27">
            <v>6.7828475999999999E-2</v>
          </cell>
          <cell r="AD27">
            <v>2.8950300000000002</v>
          </cell>
          <cell r="AE27">
            <v>5.6523730000000001E-2</v>
          </cell>
          <cell r="AF27">
            <v>0</v>
          </cell>
          <cell r="AG27">
            <v>0</v>
          </cell>
          <cell r="AH27">
            <v>0</v>
          </cell>
          <cell r="AI27">
            <v>5.6523730000000001E-2</v>
          </cell>
        </row>
        <row r="28">
          <cell r="D28">
            <v>4.8004440000000006</v>
          </cell>
          <cell r="E28">
            <v>9.3580428000000007E-2</v>
          </cell>
          <cell r="F28">
            <v>0</v>
          </cell>
          <cell r="G28">
            <v>0</v>
          </cell>
          <cell r="H28">
            <v>0</v>
          </cell>
          <cell r="I28">
            <v>9.3580428000000007E-2</v>
          </cell>
          <cell r="J28">
            <v>9.3580428000000007E-2</v>
          </cell>
          <cell r="K28">
            <v>0</v>
          </cell>
          <cell r="L28">
            <v>0</v>
          </cell>
          <cell r="M28">
            <v>0</v>
          </cell>
          <cell r="N28">
            <v>9.3580428000000007E-2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3.9803700000000006</v>
          </cell>
          <cell r="AE28">
            <v>7.7983690000000008E-2</v>
          </cell>
          <cell r="AF28">
            <v>0</v>
          </cell>
          <cell r="AG28">
            <v>0</v>
          </cell>
          <cell r="AH28">
            <v>0</v>
          </cell>
          <cell r="AI28">
            <v>7.7983690000000008E-2</v>
          </cell>
        </row>
        <row r="29">
          <cell r="C29" t="str">
            <v>G_2473/15</v>
          </cell>
          <cell r="D29">
            <v>2.057328</v>
          </cell>
          <cell r="E29">
            <v>4.0072212000000003E-2</v>
          </cell>
          <cell r="F29">
            <v>0</v>
          </cell>
          <cell r="G29">
            <v>0</v>
          </cell>
          <cell r="H29">
            <v>0</v>
          </cell>
          <cell r="I29">
            <v>4.0072212000000003E-2</v>
          </cell>
          <cell r="J29">
            <v>4.0072212000000003E-2</v>
          </cell>
          <cell r="K29">
            <v>0</v>
          </cell>
          <cell r="L29">
            <v>0</v>
          </cell>
          <cell r="M29">
            <v>0</v>
          </cell>
          <cell r="N29">
            <v>4.0072212000000003E-2</v>
          </cell>
          <cell r="AD29">
            <v>1.7044400000000002</v>
          </cell>
          <cell r="AE29">
            <v>3.3393510000000001E-2</v>
          </cell>
          <cell r="AF29">
            <v>0</v>
          </cell>
          <cell r="AG29">
            <v>0</v>
          </cell>
          <cell r="AH29">
            <v>0</v>
          </cell>
          <cell r="AI29">
            <v>3.3393510000000001E-2</v>
          </cell>
        </row>
        <row r="30">
          <cell r="C30" t="str">
            <v>I_2476/15</v>
          </cell>
          <cell r="D30">
            <v>2.7431160000000001</v>
          </cell>
          <cell r="E30">
            <v>5.3508216000000004E-2</v>
          </cell>
          <cell r="F30">
            <v>0</v>
          </cell>
          <cell r="G30">
            <v>0</v>
          </cell>
          <cell r="H30">
            <v>0</v>
          </cell>
          <cell r="I30">
            <v>5.3508216000000004E-2</v>
          </cell>
          <cell r="J30">
            <v>5.3508216000000004E-2</v>
          </cell>
          <cell r="K30">
            <v>0</v>
          </cell>
          <cell r="L30">
            <v>0</v>
          </cell>
          <cell r="M30">
            <v>0</v>
          </cell>
          <cell r="N30">
            <v>5.3508216000000004E-2</v>
          </cell>
          <cell r="AD30">
            <v>2.2759300000000002</v>
          </cell>
          <cell r="AE30">
            <v>4.4590180000000007E-2</v>
          </cell>
          <cell r="AF30">
            <v>0</v>
          </cell>
          <cell r="AG30">
            <v>0</v>
          </cell>
          <cell r="AH30">
            <v>0</v>
          </cell>
          <cell r="AI30">
            <v>4.4590180000000007E-2</v>
          </cell>
        </row>
        <row r="31">
          <cell r="D31">
            <v>74.636232000000007</v>
          </cell>
          <cell r="E31">
            <v>0.103236888</v>
          </cell>
          <cell r="F31">
            <v>0</v>
          </cell>
          <cell r="G31">
            <v>0</v>
          </cell>
          <cell r="H31">
            <v>0</v>
          </cell>
          <cell r="I31">
            <v>0.103236888</v>
          </cell>
          <cell r="J31">
            <v>0.103236888</v>
          </cell>
          <cell r="K31">
            <v>0</v>
          </cell>
          <cell r="L31">
            <v>0</v>
          </cell>
          <cell r="M31">
            <v>0</v>
          </cell>
          <cell r="N31">
            <v>0.103236888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5.2750900000000005</v>
          </cell>
          <cell r="AE31">
            <v>8.6030740000000008E-2</v>
          </cell>
          <cell r="AF31">
            <v>0</v>
          </cell>
          <cell r="AG31">
            <v>0</v>
          </cell>
          <cell r="AH31">
            <v>0</v>
          </cell>
          <cell r="AI31">
            <v>8.6030740000000008E-2</v>
          </cell>
        </row>
        <row r="32">
          <cell r="C32" t="str">
            <v>J_5591/18</v>
          </cell>
          <cell r="D32">
            <v>2.7871079999999999</v>
          </cell>
          <cell r="E32">
            <v>1.0119612000000002E-2</v>
          </cell>
          <cell r="F32">
            <v>0</v>
          </cell>
          <cell r="G32">
            <v>0</v>
          </cell>
          <cell r="H32">
            <v>0</v>
          </cell>
          <cell r="I32">
            <v>1.0119612000000002E-2</v>
          </cell>
          <cell r="J32">
            <v>1.0119612000000002E-2</v>
          </cell>
          <cell r="K32">
            <v>0</v>
          </cell>
          <cell r="L32">
            <v>0</v>
          </cell>
          <cell r="M32">
            <v>0</v>
          </cell>
          <cell r="N32">
            <v>1.0119612000000002E-2</v>
          </cell>
          <cell r="AD32">
            <v>0.47347300000000009</v>
          </cell>
          <cell r="AE32">
            <v>8.4330099999999995E-3</v>
          </cell>
          <cell r="AF32">
            <v>0</v>
          </cell>
          <cell r="AG32">
            <v>0</v>
          </cell>
          <cell r="AH32">
            <v>0</v>
          </cell>
          <cell r="AI32">
            <v>8.4330100000000012E-3</v>
          </cell>
        </row>
        <row r="33">
          <cell r="C33" t="str">
            <v>J_5773/19</v>
          </cell>
          <cell r="D33">
            <v>64.162464</v>
          </cell>
          <cell r="E33">
            <v>7.0531475999999996E-2</v>
          </cell>
          <cell r="F33">
            <v>0</v>
          </cell>
          <cell r="G33">
            <v>0</v>
          </cell>
          <cell r="H33">
            <v>0</v>
          </cell>
          <cell r="I33">
            <v>7.0531475999999996E-2</v>
          </cell>
          <cell r="J33">
            <v>7.0531475999999996E-2</v>
          </cell>
          <cell r="K33">
            <v>0</v>
          </cell>
          <cell r="L33">
            <v>0</v>
          </cell>
          <cell r="M33">
            <v>0</v>
          </cell>
          <cell r="N33">
            <v>7.0531475999999996E-2</v>
          </cell>
          <cell r="AD33">
            <v>3.3000000000000003</v>
          </cell>
          <cell r="AE33">
            <v>5.8776230000000006E-2</v>
          </cell>
          <cell r="AF33">
            <v>0</v>
          </cell>
          <cell r="AG33">
            <v>0</v>
          </cell>
          <cell r="AH33">
            <v>0</v>
          </cell>
          <cell r="AI33">
            <v>5.8776229999999999E-2</v>
          </cell>
        </row>
        <row r="34">
          <cell r="C34" t="str">
            <v>J_6032/19</v>
          </cell>
          <cell r="D34">
            <v>7.1528040000000006</v>
          </cell>
          <cell r="E34">
            <v>2.25858E-2</v>
          </cell>
          <cell r="F34">
            <v>0</v>
          </cell>
          <cell r="G34">
            <v>0</v>
          </cell>
          <cell r="H34">
            <v>0</v>
          </cell>
          <cell r="I34">
            <v>2.25858E-2</v>
          </cell>
          <cell r="J34">
            <v>2.25858E-2</v>
          </cell>
          <cell r="K34">
            <v>0</v>
          </cell>
          <cell r="L34">
            <v>0</v>
          </cell>
          <cell r="M34">
            <v>0</v>
          </cell>
          <cell r="N34">
            <v>2.25858E-2</v>
          </cell>
          <cell r="AD34">
            <v>1.056737</v>
          </cell>
          <cell r="AE34">
            <v>1.8821500000000001E-2</v>
          </cell>
          <cell r="AF34">
            <v>0</v>
          </cell>
          <cell r="AG34">
            <v>0</v>
          </cell>
          <cell r="AH34">
            <v>0</v>
          </cell>
          <cell r="AI34">
            <v>1.8821500000000001E-2</v>
          </cell>
        </row>
        <row r="35">
          <cell r="C35" t="str">
            <v>J_6122/19</v>
          </cell>
          <cell r="D35">
            <v>0.21442799999999998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AD35">
            <v>0.17869000000000002</v>
          </cell>
          <cell r="AE35">
            <v>0</v>
          </cell>
          <cell r="AI35">
            <v>0</v>
          </cell>
        </row>
        <row r="36">
          <cell r="C36" t="str">
            <v>J_6121/19</v>
          </cell>
          <cell r="D36">
            <v>0.122304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AD36">
            <v>0.10192</v>
          </cell>
          <cell r="AE36">
            <v>0</v>
          </cell>
          <cell r="AI36">
            <v>0</v>
          </cell>
        </row>
        <row r="37">
          <cell r="C37" t="str">
            <v>J_6164/19</v>
          </cell>
          <cell r="D37">
            <v>0.19712399999999999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AD37">
            <v>0.16427</v>
          </cell>
          <cell r="AE37">
            <v>0</v>
          </cell>
          <cell r="AI37">
            <v>0</v>
          </cell>
        </row>
        <row r="38">
          <cell r="D38">
            <v>4.747452</v>
          </cell>
          <cell r="E38">
            <v>1.9353687480000001</v>
          </cell>
          <cell r="F38">
            <v>0</v>
          </cell>
          <cell r="G38">
            <v>1.2403860600000001</v>
          </cell>
          <cell r="H38">
            <v>0.66796800000000001</v>
          </cell>
          <cell r="I38">
            <v>2.7014687999999999E-2</v>
          </cell>
          <cell r="J38">
            <v>1.9353687480000001</v>
          </cell>
          <cell r="K38">
            <v>0</v>
          </cell>
          <cell r="L38">
            <v>1.2403860600000001</v>
          </cell>
          <cell r="M38">
            <v>0.66796800000000001</v>
          </cell>
          <cell r="N38">
            <v>2.7014687999999999E-2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2.8713855303333338</v>
          </cell>
          <cell r="AE38">
            <v>1.0675279999999998</v>
          </cell>
          <cell r="AF38">
            <v>0</v>
          </cell>
          <cell r="AG38">
            <v>1.0450157600000001</v>
          </cell>
          <cell r="AH38">
            <v>0</v>
          </cell>
          <cell r="AI38">
            <v>2.2512239999999999E-2</v>
          </cell>
        </row>
        <row r="39">
          <cell r="C39" t="str">
            <v>I_5576/18</v>
          </cell>
          <cell r="D39">
            <v>0.40573200000000004</v>
          </cell>
          <cell r="E39">
            <v>0.45650498</v>
          </cell>
          <cell r="F39">
            <v>0</v>
          </cell>
          <cell r="G39">
            <v>0.45650498</v>
          </cell>
          <cell r="H39">
            <v>0</v>
          </cell>
          <cell r="I39">
            <v>0</v>
          </cell>
          <cell r="J39">
            <v>0.45650498</v>
          </cell>
          <cell r="K39">
            <v>0</v>
          </cell>
          <cell r="L39">
            <v>0.45650498</v>
          </cell>
          <cell r="M39">
            <v>0</v>
          </cell>
          <cell r="N39">
            <v>0</v>
          </cell>
          <cell r="AD39">
            <v>0.12869553033333372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</row>
        <row r="40">
          <cell r="C40" t="str">
            <v>I_4505/18</v>
          </cell>
          <cell r="D40">
            <v>0.81769199999999997</v>
          </cell>
          <cell r="E40">
            <v>9.5212649999999996E-2</v>
          </cell>
          <cell r="F40">
            <v>0</v>
          </cell>
          <cell r="G40">
            <v>9.5212649999999996E-2</v>
          </cell>
          <cell r="H40">
            <v>0</v>
          </cell>
          <cell r="I40">
            <v>0</v>
          </cell>
          <cell r="J40">
            <v>9.5212649999999996E-2</v>
          </cell>
          <cell r="K40">
            <v>0</v>
          </cell>
          <cell r="L40">
            <v>9.5212649999999996E-2</v>
          </cell>
          <cell r="M40">
            <v>0</v>
          </cell>
          <cell r="N40">
            <v>0</v>
          </cell>
          <cell r="AD40">
            <v>1.0999999999999999E-2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</row>
        <row r="41">
          <cell r="C41" t="str">
            <v>I_5554/18</v>
          </cell>
          <cell r="D41">
            <v>1.489296</v>
          </cell>
          <cell r="E41">
            <v>0.71301022600000019</v>
          </cell>
          <cell r="F41">
            <v>0</v>
          </cell>
          <cell r="G41">
            <v>0.68866843</v>
          </cell>
          <cell r="H41">
            <v>0</v>
          </cell>
          <cell r="I41">
            <v>2.4341795999999999E-2</v>
          </cell>
          <cell r="J41">
            <v>0.71301022600000019</v>
          </cell>
          <cell r="K41">
            <v>0</v>
          </cell>
          <cell r="L41">
            <v>0.68866843</v>
          </cell>
          <cell r="M41">
            <v>0</v>
          </cell>
          <cell r="N41">
            <v>2.4341795999999999E-2</v>
          </cell>
          <cell r="AD41">
            <v>1.0360799999999997</v>
          </cell>
          <cell r="AE41">
            <v>0.73764777000000004</v>
          </cell>
          <cell r="AF41">
            <v>0</v>
          </cell>
          <cell r="AG41">
            <v>0.71736294</v>
          </cell>
          <cell r="AH41">
            <v>0</v>
          </cell>
          <cell r="AI41">
            <v>2.028483E-2</v>
          </cell>
        </row>
        <row r="42">
          <cell r="C42" t="str">
            <v>J_6101/19</v>
          </cell>
          <cell r="D42">
            <v>1.5664079999999998</v>
          </cell>
          <cell r="E42">
            <v>0.36792000000000002</v>
          </cell>
          <cell r="F42">
            <v>0</v>
          </cell>
          <cell r="G42">
            <v>0</v>
          </cell>
          <cell r="H42">
            <v>0.36792000000000002</v>
          </cell>
          <cell r="I42">
            <v>0</v>
          </cell>
          <cell r="J42">
            <v>0.36792000000000002</v>
          </cell>
          <cell r="K42">
            <v>0</v>
          </cell>
          <cell r="L42">
            <v>0</v>
          </cell>
          <cell r="M42">
            <v>0.36792000000000002</v>
          </cell>
          <cell r="N42">
            <v>0</v>
          </cell>
          <cell r="AD42">
            <v>1.3053399999999999</v>
          </cell>
          <cell r="AE42">
            <v>0</v>
          </cell>
          <cell r="AI42">
            <v>0</v>
          </cell>
        </row>
        <row r="43">
          <cell r="C43" t="str">
            <v>J_6126/19</v>
          </cell>
          <cell r="D43">
            <v>0.46832399999999996</v>
          </cell>
          <cell r="E43">
            <v>0.30272089200000002</v>
          </cell>
          <cell r="F43">
            <v>0</v>
          </cell>
          <cell r="G43">
            <v>0</v>
          </cell>
          <cell r="H43">
            <v>0.30004799999999998</v>
          </cell>
          <cell r="I43">
            <v>2.6728920000000001E-3</v>
          </cell>
          <cell r="J43">
            <v>0.30272089200000002</v>
          </cell>
          <cell r="K43">
            <v>0</v>
          </cell>
          <cell r="L43">
            <v>0</v>
          </cell>
          <cell r="M43">
            <v>0.30004799999999998</v>
          </cell>
          <cell r="N43">
            <v>2.6728920000000001E-3</v>
          </cell>
          <cell r="AD43">
            <v>0.39027000000000001</v>
          </cell>
          <cell r="AE43">
            <v>0.26389361</v>
          </cell>
          <cell r="AG43">
            <v>0.26166620000000002</v>
          </cell>
          <cell r="AI43">
            <v>2.22741E-3</v>
          </cell>
        </row>
        <row r="44">
          <cell r="C44" t="str">
            <v>J_6186/19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AE44">
            <v>6.5986619999999996E-2</v>
          </cell>
          <cell r="AF44">
            <v>0</v>
          </cell>
          <cell r="AG44">
            <v>6.5986619999999996E-2</v>
          </cell>
          <cell r="AH44">
            <v>0</v>
          </cell>
          <cell r="AI44">
            <v>0</v>
          </cell>
        </row>
        <row r="45">
          <cell r="D45">
            <v>62.523887999999999</v>
          </cell>
          <cell r="E45">
            <v>0.81623276799999989</v>
          </cell>
          <cell r="F45">
            <v>0.22384582</v>
          </cell>
          <cell r="G45">
            <v>0</v>
          </cell>
          <cell r="H45">
            <v>0</v>
          </cell>
          <cell r="I45">
            <v>0.59238694800000002</v>
          </cell>
          <cell r="J45">
            <v>0.81623276799999989</v>
          </cell>
          <cell r="K45">
            <v>0.22384582</v>
          </cell>
          <cell r="L45">
            <v>0</v>
          </cell>
          <cell r="M45">
            <v>0</v>
          </cell>
          <cell r="N45">
            <v>0.59238694800000002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7.5940238699999973</v>
          </cell>
          <cell r="AE45">
            <v>8.9161840699999964</v>
          </cell>
          <cell r="AF45">
            <v>0.18653817999999997</v>
          </cell>
          <cell r="AG45">
            <v>8.2359900999999969</v>
          </cell>
          <cell r="AH45">
            <v>0</v>
          </cell>
          <cell r="AI45">
            <v>0.49365579000000004</v>
          </cell>
        </row>
        <row r="46">
          <cell r="C46" t="str">
            <v>G_492/12</v>
          </cell>
          <cell r="D46">
            <v>27.709067999999998</v>
          </cell>
          <cell r="E46">
            <v>8.6742659999999999E-2</v>
          </cell>
          <cell r="F46">
            <v>0</v>
          </cell>
          <cell r="G46">
            <v>0</v>
          </cell>
          <cell r="H46">
            <v>0</v>
          </cell>
          <cell r="I46">
            <v>8.6742659999999999E-2</v>
          </cell>
          <cell r="J46">
            <v>8.6742659999999999E-2</v>
          </cell>
          <cell r="K46">
            <v>0</v>
          </cell>
          <cell r="L46">
            <v>0</v>
          </cell>
          <cell r="M46">
            <v>0</v>
          </cell>
          <cell r="N46">
            <v>8.6742659999999999E-2</v>
          </cell>
          <cell r="AD46">
            <v>1.9636303699999971</v>
          </cell>
          <cell r="AE46">
            <v>7.2285550000000004E-2</v>
          </cell>
          <cell r="AF46">
            <v>0</v>
          </cell>
          <cell r="AG46">
            <v>0</v>
          </cell>
          <cell r="AH46">
            <v>0</v>
          </cell>
          <cell r="AI46">
            <v>7.2285550000000004E-2</v>
          </cell>
        </row>
        <row r="47">
          <cell r="C47" t="str">
            <v>J_5619/18</v>
          </cell>
          <cell r="D47">
            <v>1.978596</v>
          </cell>
          <cell r="E47">
            <v>7.1840879999999991E-3</v>
          </cell>
          <cell r="F47">
            <v>0</v>
          </cell>
          <cell r="G47">
            <v>0</v>
          </cell>
          <cell r="H47">
            <v>0</v>
          </cell>
          <cell r="I47">
            <v>7.1840879999999982E-3</v>
          </cell>
          <cell r="J47">
            <v>7.1840879999999991E-3</v>
          </cell>
          <cell r="K47">
            <v>0</v>
          </cell>
          <cell r="L47">
            <v>0</v>
          </cell>
          <cell r="M47">
            <v>0</v>
          </cell>
          <cell r="N47">
            <v>7.1840879999999982E-3</v>
          </cell>
          <cell r="AD47">
            <v>0.33612700000000001</v>
          </cell>
          <cell r="AE47">
            <v>5.9867399999999999E-3</v>
          </cell>
          <cell r="AF47">
            <v>0</v>
          </cell>
          <cell r="AG47">
            <v>0</v>
          </cell>
          <cell r="AH47">
            <v>0</v>
          </cell>
          <cell r="AI47">
            <v>5.9867399999999991E-3</v>
          </cell>
        </row>
        <row r="48">
          <cell r="C48" t="str">
            <v>G_224/11</v>
          </cell>
          <cell r="D48">
            <v>30.836472000000001</v>
          </cell>
          <cell r="E48">
            <v>0.49846019999999996</v>
          </cell>
          <cell r="F48">
            <v>0</v>
          </cell>
          <cell r="G48">
            <v>0</v>
          </cell>
          <cell r="H48">
            <v>0</v>
          </cell>
          <cell r="I48">
            <v>0.49846020000000002</v>
          </cell>
          <cell r="J48">
            <v>0.49846019999999996</v>
          </cell>
          <cell r="K48">
            <v>0</v>
          </cell>
          <cell r="L48">
            <v>0</v>
          </cell>
          <cell r="M48">
            <v>0</v>
          </cell>
          <cell r="N48">
            <v>0.49846020000000002</v>
          </cell>
          <cell r="AD48">
            <v>4.2227459999999999</v>
          </cell>
          <cell r="AE48">
            <v>8.6513735999999977</v>
          </cell>
          <cell r="AF48">
            <v>0</v>
          </cell>
          <cell r="AG48">
            <v>8.2359900999999969</v>
          </cell>
          <cell r="AH48">
            <v>0</v>
          </cell>
          <cell r="AI48">
            <v>0.41538350000000002</v>
          </cell>
        </row>
        <row r="49">
          <cell r="C49" t="str">
            <v>J_6028/19</v>
          </cell>
          <cell r="D49">
            <v>1.0758599999999998</v>
          </cell>
          <cell r="E49">
            <v>0.22384582</v>
          </cell>
          <cell r="F49">
            <v>0.22384582</v>
          </cell>
          <cell r="G49">
            <v>0</v>
          </cell>
          <cell r="H49">
            <v>0</v>
          </cell>
          <cell r="I49">
            <v>0</v>
          </cell>
          <cell r="J49">
            <v>0.22384582</v>
          </cell>
          <cell r="K49">
            <v>0.22384582</v>
          </cell>
          <cell r="L49">
            <v>0</v>
          </cell>
          <cell r="M49">
            <v>0</v>
          </cell>
          <cell r="N49">
            <v>0</v>
          </cell>
          <cell r="AD49">
            <v>0.64806999999999992</v>
          </cell>
          <cell r="AE49">
            <v>0.18653817999999997</v>
          </cell>
          <cell r="AF49">
            <v>0.18653817999999997</v>
          </cell>
          <cell r="AI49">
            <v>0</v>
          </cell>
        </row>
        <row r="50">
          <cell r="C50" t="str">
            <v>J_6168/19</v>
          </cell>
          <cell r="D50">
            <v>0.92389199999999994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AD50">
            <v>0.42345050000000001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</row>
        <row r="51">
          <cell r="D51">
            <v>66.353567999999996</v>
          </cell>
          <cell r="E51">
            <v>5.4184427999999993E-2</v>
          </cell>
          <cell r="F51">
            <v>0</v>
          </cell>
          <cell r="G51">
            <v>0</v>
          </cell>
          <cell r="H51">
            <v>0</v>
          </cell>
          <cell r="I51">
            <v>5.4184427999999993E-2</v>
          </cell>
          <cell r="J51">
            <v>5.4184427999999993E-2</v>
          </cell>
          <cell r="K51">
            <v>0</v>
          </cell>
          <cell r="L51">
            <v>0</v>
          </cell>
          <cell r="M51">
            <v>0</v>
          </cell>
          <cell r="N51">
            <v>5.4184427999999993E-2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3.2459400000000005</v>
          </cell>
          <cell r="AE51">
            <v>4.5153689999999996E-2</v>
          </cell>
          <cell r="AF51">
            <v>0</v>
          </cell>
          <cell r="AG51">
            <v>0</v>
          </cell>
          <cell r="AH51">
            <v>0</v>
          </cell>
          <cell r="AI51">
            <v>4.5153689999999996E-2</v>
          </cell>
        </row>
        <row r="52">
          <cell r="C52" t="str">
            <v>G_136/08</v>
          </cell>
          <cell r="D52">
            <v>40.528931999999998</v>
          </cell>
          <cell r="E52">
            <v>2.3510483999999998E-2</v>
          </cell>
          <cell r="F52">
            <v>0</v>
          </cell>
          <cell r="G52">
            <v>0</v>
          </cell>
          <cell r="H52">
            <v>0</v>
          </cell>
          <cell r="I52">
            <v>2.3510483999999998E-2</v>
          </cell>
          <cell r="J52">
            <v>2.3510483999999998E-2</v>
          </cell>
          <cell r="K52">
            <v>0</v>
          </cell>
          <cell r="L52">
            <v>0</v>
          </cell>
          <cell r="M52">
            <v>0</v>
          </cell>
          <cell r="N52">
            <v>2.3510483999999998E-2</v>
          </cell>
          <cell r="AD52">
            <v>1.1000000000000001</v>
          </cell>
          <cell r="AE52">
            <v>1.959207E-2</v>
          </cell>
          <cell r="AF52">
            <v>0</v>
          </cell>
          <cell r="AG52">
            <v>0</v>
          </cell>
          <cell r="AH52">
            <v>0</v>
          </cell>
          <cell r="AI52">
            <v>1.959207E-2</v>
          </cell>
        </row>
        <row r="53">
          <cell r="C53" t="str">
            <v>G_46/10</v>
          </cell>
          <cell r="D53">
            <v>24.454055999999998</v>
          </cell>
          <cell r="E53">
            <v>2.3510483999999998E-2</v>
          </cell>
          <cell r="F53">
            <v>0</v>
          </cell>
          <cell r="G53">
            <v>0</v>
          </cell>
          <cell r="H53">
            <v>0</v>
          </cell>
          <cell r="I53">
            <v>2.3510483999999998E-2</v>
          </cell>
          <cell r="J53">
            <v>2.3510483999999998E-2</v>
          </cell>
          <cell r="K53">
            <v>0</v>
          </cell>
          <cell r="L53">
            <v>0</v>
          </cell>
          <cell r="M53">
            <v>0</v>
          </cell>
          <cell r="N53">
            <v>2.3510483999999998E-2</v>
          </cell>
          <cell r="AD53">
            <v>1.1000000000000001</v>
          </cell>
          <cell r="AE53">
            <v>1.959207E-2</v>
          </cell>
          <cell r="AF53">
            <v>0</v>
          </cell>
          <cell r="AG53">
            <v>0</v>
          </cell>
          <cell r="AH53">
            <v>0</v>
          </cell>
          <cell r="AI53">
            <v>1.959207E-2</v>
          </cell>
        </row>
        <row r="54">
          <cell r="C54" t="str">
            <v>J_6080/19</v>
          </cell>
          <cell r="D54">
            <v>1.3705799999999999</v>
          </cell>
          <cell r="E54">
            <v>7.16346E-3</v>
          </cell>
          <cell r="F54">
            <v>0</v>
          </cell>
          <cell r="G54">
            <v>0</v>
          </cell>
          <cell r="H54">
            <v>0</v>
          </cell>
          <cell r="I54">
            <v>7.1634599999999991E-3</v>
          </cell>
          <cell r="J54">
            <v>7.16346E-3</v>
          </cell>
          <cell r="K54">
            <v>0</v>
          </cell>
          <cell r="L54">
            <v>0</v>
          </cell>
          <cell r="M54">
            <v>0</v>
          </cell>
          <cell r="N54">
            <v>7.1634599999999991E-3</v>
          </cell>
          <cell r="AD54">
            <v>1.0459400000000003</v>
          </cell>
          <cell r="AE54">
            <v>5.9695499999999988E-3</v>
          </cell>
          <cell r="AF54">
            <v>0</v>
          </cell>
          <cell r="AG54">
            <v>0</v>
          </cell>
          <cell r="AH54">
            <v>0</v>
          </cell>
          <cell r="AI54">
            <v>5.9695499999999997E-3</v>
          </cell>
        </row>
        <row r="55">
          <cell r="D55">
            <v>44.649564000000005</v>
          </cell>
          <cell r="E55">
            <v>4.1203764000000004E-2</v>
          </cell>
          <cell r="F55">
            <v>0</v>
          </cell>
          <cell r="G55">
            <v>0</v>
          </cell>
          <cell r="H55">
            <v>0</v>
          </cell>
          <cell r="I55">
            <v>4.1203764000000011E-2</v>
          </cell>
          <cell r="J55">
            <v>4.1203764000000004E-2</v>
          </cell>
          <cell r="K55">
            <v>0</v>
          </cell>
          <cell r="L55">
            <v>0</v>
          </cell>
          <cell r="M55">
            <v>0</v>
          </cell>
          <cell r="N55">
            <v>4.1203764000000011E-2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1.927827</v>
          </cell>
          <cell r="AE55">
            <v>3.4336470000000001E-2</v>
          </cell>
          <cell r="AF55">
            <v>0</v>
          </cell>
          <cell r="AG55">
            <v>0</v>
          </cell>
          <cell r="AH55">
            <v>0</v>
          </cell>
          <cell r="AI55">
            <v>3.4336470000000008E-2</v>
          </cell>
        </row>
        <row r="56">
          <cell r="C56" t="str">
            <v>G_235/11</v>
          </cell>
          <cell r="D56">
            <v>44.649564000000005</v>
          </cell>
          <cell r="E56">
            <v>4.1203764000000004E-2</v>
          </cell>
          <cell r="F56">
            <v>0</v>
          </cell>
          <cell r="G56">
            <v>0</v>
          </cell>
          <cell r="H56">
            <v>0</v>
          </cell>
          <cell r="I56">
            <v>4.1203764000000011E-2</v>
          </cell>
          <cell r="J56">
            <v>4.1203764000000004E-2</v>
          </cell>
          <cell r="K56">
            <v>0</v>
          </cell>
          <cell r="L56">
            <v>0</v>
          </cell>
          <cell r="M56">
            <v>0</v>
          </cell>
          <cell r="N56">
            <v>4.1203764000000011E-2</v>
          </cell>
          <cell r="AD56">
            <v>1.927827</v>
          </cell>
          <cell r="AE56">
            <v>3.4336470000000001E-2</v>
          </cell>
          <cell r="AF56">
            <v>0</v>
          </cell>
          <cell r="AG56">
            <v>0</v>
          </cell>
          <cell r="AH56">
            <v>0</v>
          </cell>
          <cell r="AI56">
            <v>3.4336470000000008E-2</v>
          </cell>
        </row>
        <row r="57">
          <cell r="D57">
            <v>319.63669199999998</v>
          </cell>
          <cell r="E57">
            <v>2.674932648</v>
          </cell>
          <cell r="F57">
            <v>0.22916072399999998</v>
          </cell>
          <cell r="G57">
            <v>0.53609477999999999</v>
          </cell>
          <cell r="H57">
            <v>0</v>
          </cell>
          <cell r="I57">
            <v>1.9096771440000002</v>
          </cell>
          <cell r="J57">
            <v>2.674932648</v>
          </cell>
          <cell r="K57">
            <v>0.22916072399999998</v>
          </cell>
          <cell r="L57">
            <v>0.53609477999999999</v>
          </cell>
          <cell r="M57">
            <v>0</v>
          </cell>
          <cell r="N57">
            <v>1.9096771440000002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82.09485549999998</v>
          </cell>
          <cell r="AE57">
            <v>16.186013539999998</v>
          </cell>
          <cell r="AF57">
            <v>6.9105220000000009E-2</v>
          </cell>
          <cell r="AG57">
            <v>14.527503950000002</v>
          </cell>
          <cell r="AH57">
            <v>0</v>
          </cell>
          <cell r="AI57">
            <v>1.58940437</v>
          </cell>
        </row>
        <row r="58">
          <cell r="C58" t="str">
            <v>G_1874/15</v>
          </cell>
          <cell r="D58">
            <v>7.5585359999999993</v>
          </cell>
          <cell r="E58">
            <v>9.7040723999999981E-2</v>
          </cell>
          <cell r="F58">
            <v>0</v>
          </cell>
          <cell r="G58">
            <v>0</v>
          </cell>
          <cell r="H58">
            <v>0</v>
          </cell>
          <cell r="I58">
            <v>9.7040723999999981E-2</v>
          </cell>
          <cell r="J58">
            <v>9.7040723999999981E-2</v>
          </cell>
          <cell r="K58">
            <v>0</v>
          </cell>
          <cell r="L58">
            <v>0</v>
          </cell>
          <cell r="M58">
            <v>0</v>
          </cell>
          <cell r="N58">
            <v>9.7040723999999981E-2</v>
          </cell>
          <cell r="AD58">
            <v>4.540305</v>
          </cell>
          <cell r="AE58">
            <v>8.0867270000000005E-2</v>
          </cell>
          <cell r="AF58">
            <v>0</v>
          </cell>
          <cell r="AG58">
            <v>0</v>
          </cell>
          <cell r="AH58">
            <v>0</v>
          </cell>
          <cell r="AI58">
            <v>8.0867269999999991E-2</v>
          </cell>
        </row>
        <row r="59">
          <cell r="C59" t="str">
            <v>J_5367/18</v>
          </cell>
          <cell r="D59">
            <v>0.58874399999999993</v>
          </cell>
          <cell r="E59">
            <v>2.3919000000000002E-3</v>
          </cell>
          <cell r="F59">
            <v>0</v>
          </cell>
          <cell r="G59">
            <v>0</v>
          </cell>
          <cell r="H59">
            <v>0</v>
          </cell>
          <cell r="I59">
            <v>2.3919000000000002E-3</v>
          </cell>
          <cell r="J59">
            <v>2.3919000000000002E-3</v>
          </cell>
          <cell r="K59">
            <v>0</v>
          </cell>
          <cell r="L59">
            <v>0</v>
          </cell>
          <cell r="M59">
            <v>0</v>
          </cell>
          <cell r="N59">
            <v>2.3919000000000002E-3</v>
          </cell>
          <cell r="AD59">
            <v>0.16500000000000001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</row>
        <row r="60">
          <cell r="C60" t="str">
            <v>J_5834/19</v>
          </cell>
          <cell r="D60">
            <v>0.68077199999999993</v>
          </cell>
          <cell r="E60">
            <v>1.544136E-3</v>
          </cell>
          <cell r="F60">
            <v>0</v>
          </cell>
          <cell r="G60">
            <v>0</v>
          </cell>
          <cell r="H60">
            <v>0</v>
          </cell>
          <cell r="I60">
            <v>1.544136E-3</v>
          </cell>
          <cell r="J60">
            <v>1.544136E-3</v>
          </cell>
          <cell r="K60">
            <v>0</v>
          </cell>
          <cell r="L60">
            <v>0</v>
          </cell>
          <cell r="M60">
            <v>0</v>
          </cell>
          <cell r="N60">
            <v>1.544136E-3</v>
          </cell>
          <cell r="AD60">
            <v>0.24800600000000003</v>
          </cell>
          <cell r="AE60">
            <v>1.28678E-3</v>
          </cell>
          <cell r="AF60">
            <v>0</v>
          </cell>
          <cell r="AG60">
            <v>0</v>
          </cell>
          <cell r="AH60">
            <v>0</v>
          </cell>
          <cell r="AI60">
            <v>1.28678E-3</v>
          </cell>
        </row>
        <row r="61">
          <cell r="C61" t="str">
            <v>G_4029/17</v>
          </cell>
          <cell r="D61">
            <v>125.466756</v>
          </cell>
          <cell r="E61">
            <v>1.7144528880000001</v>
          </cell>
          <cell r="F61">
            <v>0</v>
          </cell>
          <cell r="G61">
            <v>0</v>
          </cell>
          <cell r="H61">
            <v>0</v>
          </cell>
          <cell r="I61">
            <v>1.7144528880000001</v>
          </cell>
          <cell r="J61">
            <v>1.7144528880000001</v>
          </cell>
          <cell r="K61">
            <v>0</v>
          </cell>
          <cell r="L61">
            <v>0</v>
          </cell>
          <cell r="M61">
            <v>0</v>
          </cell>
          <cell r="N61">
            <v>1.7144528880000001</v>
          </cell>
          <cell r="AD61">
            <v>70.205294499999994</v>
          </cell>
          <cell r="AE61">
            <v>14.87983326</v>
          </cell>
          <cell r="AF61">
            <v>0</v>
          </cell>
          <cell r="AG61">
            <v>13.45112252</v>
          </cell>
          <cell r="AH61">
            <v>0</v>
          </cell>
          <cell r="AI61">
            <v>1.4287107400000001</v>
          </cell>
        </row>
        <row r="62">
          <cell r="C62" t="str">
            <v>I_5532/18</v>
          </cell>
          <cell r="D62">
            <v>3.8094360000000003</v>
          </cell>
          <cell r="E62">
            <v>0.56124001199999995</v>
          </cell>
          <cell r="F62">
            <v>0</v>
          </cell>
          <cell r="G62">
            <v>0.53609477999999999</v>
          </cell>
          <cell r="H62">
            <v>0</v>
          </cell>
          <cell r="I62">
            <v>2.5145232E-2</v>
          </cell>
          <cell r="J62">
            <v>0.56124001199999995</v>
          </cell>
          <cell r="K62">
            <v>0</v>
          </cell>
          <cell r="L62">
            <v>0.53609477999999999</v>
          </cell>
          <cell r="M62">
            <v>0</v>
          </cell>
          <cell r="N62">
            <v>2.5145232E-2</v>
          </cell>
          <cell r="AD62">
            <v>2.8001900000000002</v>
          </cell>
          <cell r="AE62">
            <v>2.095435999999987E-2</v>
          </cell>
          <cell r="AF62">
            <v>0</v>
          </cell>
          <cell r="AG62">
            <v>0</v>
          </cell>
          <cell r="AH62">
            <v>0</v>
          </cell>
          <cell r="AI62">
            <v>2.0954360000000002E-2</v>
          </cell>
        </row>
        <row r="63">
          <cell r="C63" t="str">
            <v>I_5026/18</v>
          </cell>
          <cell r="D63">
            <v>0.82444799999999996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AD63">
            <v>0.68703999999999998</v>
          </cell>
          <cell r="AE63">
            <v>6.9105220000000009E-2</v>
          </cell>
          <cell r="AF63">
            <v>6.9105220000000009E-2</v>
          </cell>
          <cell r="AG63">
            <v>0</v>
          </cell>
          <cell r="AH63">
            <v>0</v>
          </cell>
          <cell r="AI63">
            <v>0</v>
          </cell>
        </row>
        <row r="64">
          <cell r="C64" t="str">
            <v>G_1882/15</v>
          </cell>
          <cell r="D64">
            <v>168.37985999999998</v>
          </cell>
          <cell r="E64">
            <v>5.2193291999999995E-2</v>
          </cell>
          <cell r="F64">
            <v>0</v>
          </cell>
          <cell r="G64">
            <v>0</v>
          </cell>
          <cell r="H64">
            <v>0</v>
          </cell>
          <cell r="I64">
            <v>5.2193291999999995E-2</v>
          </cell>
          <cell r="J64">
            <v>5.2193291999999995E-2</v>
          </cell>
          <cell r="K64">
            <v>0</v>
          </cell>
          <cell r="L64">
            <v>0</v>
          </cell>
          <cell r="M64">
            <v>0</v>
          </cell>
          <cell r="N64">
            <v>5.2193291999999995E-2</v>
          </cell>
          <cell r="AD64">
            <v>2.4420000000000002</v>
          </cell>
          <cell r="AE64">
            <v>4.3494410000000004E-2</v>
          </cell>
          <cell r="AF64">
            <v>0</v>
          </cell>
          <cell r="AG64">
            <v>0</v>
          </cell>
          <cell r="AH64">
            <v>0</v>
          </cell>
          <cell r="AI64">
            <v>4.3494409999999997E-2</v>
          </cell>
        </row>
        <row r="65">
          <cell r="C65" t="str">
            <v>J_6026/19</v>
          </cell>
          <cell r="D65">
            <v>0.23641199999999998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AD65">
            <v>9.552999999999999E-2</v>
          </cell>
          <cell r="AE65">
            <v>0</v>
          </cell>
          <cell r="AI65">
            <v>0</v>
          </cell>
        </row>
        <row r="66">
          <cell r="C66" t="str">
            <v>J_6027/19</v>
          </cell>
          <cell r="D66">
            <v>0.23641199999999998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AD66">
            <v>0</v>
          </cell>
          <cell r="AE66">
            <v>0</v>
          </cell>
          <cell r="AI66">
            <v>0</v>
          </cell>
        </row>
        <row r="67">
          <cell r="C67" t="str">
            <v>J_5796/19</v>
          </cell>
          <cell r="D67">
            <v>11.18472</v>
          </cell>
          <cell r="E67">
            <v>7.5374639999999998E-3</v>
          </cell>
          <cell r="F67">
            <v>0</v>
          </cell>
          <cell r="G67">
            <v>0</v>
          </cell>
          <cell r="H67">
            <v>0</v>
          </cell>
          <cell r="I67">
            <v>7.5374640000000007E-3</v>
          </cell>
          <cell r="J67">
            <v>7.5374639999999998E-3</v>
          </cell>
          <cell r="K67">
            <v>0</v>
          </cell>
          <cell r="L67">
            <v>0</v>
          </cell>
          <cell r="M67">
            <v>0</v>
          </cell>
          <cell r="N67">
            <v>7.5374640000000007E-3</v>
          </cell>
          <cell r="AD67">
            <v>0.35266000000000008</v>
          </cell>
          <cell r="AE67">
            <v>6.2812200000000006E-3</v>
          </cell>
          <cell r="AI67">
            <v>6.2812200000000006E-3</v>
          </cell>
        </row>
        <row r="68">
          <cell r="C68" t="str">
            <v>J_6069/19</v>
          </cell>
          <cell r="D68">
            <v>0.19226399999999999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AD68">
            <v>0.16022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</row>
        <row r="69">
          <cell r="C69" t="str">
            <v>J_6165/19</v>
          </cell>
          <cell r="D69">
            <v>0.47833199999999998</v>
          </cell>
          <cell r="E69">
            <v>9.3715080000000006E-3</v>
          </cell>
          <cell r="F69">
            <v>0</v>
          </cell>
          <cell r="G69">
            <v>0</v>
          </cell>
          <cell r="H69">
            <v>0</v>
          </cell>
          <cell r="I69">
            <v>9.3715079999999989E-3</v>
          </cell>
          <cell r="J69">
            <v>9.3715080000000006E-3</v>
          </cell>
          <cell r="K69">
            <v>0</v>
          </cell>
          <cell r="L69">
            <v>0</v>
          </cell>
          <cell r="M69">
            <v>0</v>
          </cell>
          <cell r="N69">
            <v>9.3715079999999989E-3</v>
          </cell>
          <cell r="AD69">
            <v>0.39861000000000002</v>
          </cell>
          <cell r="AE69">
            <v>0.21447582999999998</v>
          </cell>
          <cell r="AG69">
            <v>0.20666623999999997</v>
          </cell>
          <cell r="AI69">
            <v>7.8095899999999999E-3</v>
          </cell>
        </row>
        <row r="70">
          <cell r="C70" t="str">
            <v>I_5304/18</v>
          </cell>
          <cell r="D70">
            <v>0</v>
          </cell>
          <cell r="E70">
            <v>7.4190935999999999E-2</v>
          </cell>
          <cell r="F70">
            <v>7.4190935999999999E-2</v>
          </cell>
          <cell r="G70">
            <v>0</v>
          </cell>
          <cell r="H70">
            <v>0</v>
          </cell>
          <cell r="I70">
            <v>0</v>
          </cell>
          <cell r="J70">
            <v>7.4190935999999999E-2</v>
          </cell>
          <cell r="K70">
            <v>7.4190935999999999E-2</v>
          </cell>
          <cell r="L70">
            <v>0</v>
          </cell>
          <cell r="M70">
            <v>0</v>
          </cell>
          <cell r="N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</row>
        <row r="71">
          <cell r="C71" t="str">
            <v>J_6241/19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AE71">
            <v>0.15118580000000001</v>
          </cell>
          <cell r="AF71">
            <v>0</v>
          </cell>
          <cell r="AG71">
            <v>0.15118580000000001</v>
          </cell>
          <cell r="AH71">
            <v>0</v>
          </cell>
          <cell r="AI71">
            <v>0</v>
          </cell>
        </row>
        <row r="72">
          <cell r="C72" t="str">
            <v>J_6233/19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AE72">
            <v>0.71852939000000005</v>
          </cell>
          <cell r="AF72">
            <v>0</v>
          </cell>
          <cell r="AG72">
            <v>0.71852939000000005</v>
          </cell>
          <cell r="AH72">
            <v>0</v>
          </cell>
          <cell r="AI72">
            <v>0</v>
          </cell>
        </row>
        <row r="73">
          <cell r="C73" t="str">
            <v>J_5623/18</v>
          </cell>
          <cell r="D73">
            <v>0</v>
          </cell>
          <cell r="E73">
            <v>0.154969788</v>
          </cell>
          <cell r="F73">
            <v>0.154969788</v>
          </cell>
          <cell r="G73">
            <v>0</v>
          </cell>
          <cell r="H73">
            <v>0</v>
          </cell>
          <cell r="I73">
            <v>0</v>
          </cell>
          <cell r="J73">
            <v>0.154969788</v>
          </cell>
          <cell r="K73">
            <v>0.154969788</v>
          </cell>
          <cell r="L73">
            <v>0</v>
          </cell>
          <cell r="M73">
            <v>0</v>
          </cell>
          <cell r="N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</row>
        <row r="74">
          <cell r="D74">
            <v>4.7902559999999994</v>
          </cell>
          <cell r="E74">
            <v>8.8392360000000003E-2</v>
          </cell>
          <cell r="F74">
            <v>0</v>
          </cell>
          <cell r="G74">
            <v>0</v>
          </cell>
          <cell r="H74">
            <v>0</v>
          </cell>
          <cell r="I74">
            <v>8.8392360000000003E-2</v>
          </cell>
          <cell r="J74">
            <v>8.8392360000000003E-2</v>
          </cell>
          <cell r="K74">
            <v>0</v>
          </cell>
          <cell r="L74">
            <v>0</v>
          </cell>
          <cell r="M74">
            <v>0</v>
          </cell>
          <cell r="N74">
            <v>8.8392360000000003E-2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3.9918800000000001</v>
          </cell>
          <cell r="AE74">
            <v>7.3660299999999998E-2</v>
          </cell>
          <cell r="AF74">
            <v>0</v>
          </cell>
          <cell r="AG74">
            <v>0</v>
          </cell>
          <cell r="AH74">
            <v>0</v>
          </cell>
          <cell r="AI74">
            <v>7.3660299999999998E-2</v>
          </cell>
        </row>
        <row r="75">
          <cell r="C75" t="str">
            <v>G_2541/15</v>
          </cell>
          <cell r="D75">
            <v>2.6421600000000001</v>
          </cell>
          <cell r="E75">
            <v>4.9414331999999991E-2</v>
          </cell>
          <cell r="F75">
            <v>0</v>
          </cell>
          <cell r="G75">
            <v>0</v>
          </cell>
          <cell r="H75">
            <v>0</v>
          </cell>
          <cell r="I75">
            <v>4.9414331999999998E-2</v>
          </cell>
          <cell r="J75">
            <v>4.9414331999999991E-2</v>
          </cell>
          <cell r="K75">
            <v>0</v>
          </cell>
          <cell r="L75">
            <v>0</v>
          </cell>
          <cell r="M75">
            <v>0</v>
          </cell>
          <cell r="N75">
            <v>4.9414331999999998E-2</v>
          </cell>
          <cell r="AD75">
            <v>2.2018000000000004</v>
          </cell>
          <cell r="AE75">
            <v>4.1178609999999997E-2</v>
          </cell>
          <cell r="AF75">
            <v>0</v>
          </cell>
          <cell r="AG75">
            <v>0</v>
          </cell>
          <cell r="AH75">
            <v>0</v>
          </cell>
          <cell r="AI75">
            <v>4.1178609999999997E-2</v>
          </cell>
        </row>
        <row r="76">
          <cell r="C76" t="str">
            <v>G_2550/15</v>
          </cell>
          <cell r="D76">
            <v>2.1480959999999998</v>
          </cell>
          <cell r="E76">
            <v>3.8978028000000005E-2</v>
          </cell>
          <cell r="F76">
            <v>0</v>
          </cell>
          <cell r="G76">
            <v>0</v>
          </cell>
          <cell r="H76">
            <v>0</v>
          </cell>
          <cell r="I76">
            <v>3.8978027999999998E-2</v>
          </cell>
          <cell r="J76">
            <v>3.8978028000000005E-2</v>
          </cell>
          <cell r="K76">
            <v>0</v>
          </cell>
          <cell r="L76">
            <v>0</v>
          </cell>
          <cell r="M76">
            <v>0</v>
          </cell>
          <cell r="N76">
            <v>3.8978027999999998E-2</v>
          </cell>
          <cell r="AD76">
            <v>1.7900799999999999</v>
          </cell>
          <cell r="AE76">
            <v>3.2481690000000001E-2</v>
          </cell>
          <cell r="AF76">
            <v>0</v>
          </cell>
          <cell r="AG76">
            <v>0</v>
          </cell>
          <cell r="AH76">
            <v>0</v>
          </cell>
          <cell r="AI76">
            <v>3.2481690000000001E-2</v>
          </cell>
        </row>
        <row r="77">
          <cell r="D77">
            <v>205.773888</v>
          </cell>
          <cell r="E77">
            <v>0.50317891599999998</v>
          </cell>
          <cell r="F77">
            <v>0</v>
          </cell>
          <cell r="G77">
            <v>0.25391020000000003</v>
          </cell>
          <cell r="H77">
            <v>0</v>
          </cell>
          <cell r="I77">
            <v>0.249268716</v>
          </cell>
          <cell r="J77">
            <v>0.50317891599999998</v>
          </cell>
          <cell r="K77">
            <v>0</v>
          </cell>
          <cell r="L77">
            <v>0.25391020000000003</v>
          </cell>
          <cell r="M77">
            <v>0</v>
          </cell>
          <cell r="N77">
            <v>0.249268716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11.445132090000001</v>
          </cell>
          <cell r="AE77">
            <v>3.1397390300000003</v>
          </cell>
          <cell r="AF77">
            <v>2.9320151000000001</v>
          </cell>
          <cell r="AG77">
            <v>0</v>
          </cell>
          <cell r="AH77">
            <v>0</v>
          </cell>
          <cell r="AI77">
            <v>0.20772393</v>
          </cell>
        </row>
        <row r="78">
          <cell r="C78" t="str">
            <v>I_2223/15</v>
          </cell>
          <cell r="D78">
            <v>63.044712000000004</v>
          </cell>
          <cell r="E78">
            <v>7.9352099999999995E-2</v>
          </cell>
          <cell r="F78">
            <v>0</v>
          </cell>
          <cell r="G78">
            <v>0</v>
          </cell>
          <cell r="H78">
            <v>0</v>
          </cell>
          <cell r="I78">
            <v>7.9352099999999995E-2</v>
          </cell>
          <cell r="J78">
            <v>7.9352099999999995E-2</v>
          </cell>
          <cell r="K78">
            <v>0</v>
          </cell>
          <cell r="L78">
            <v>0</v>
          </cell>
          <cell r="M78">
            <v>0</v>
          </cell>
          <cell r="N78">
            <v>7.9352099999999995E-2</v>
          </cell>
          <cell r="AD78">
            <v>3.7126980000000009</v>
          </cell>
          <cell r="AE78">
            <v>2.9981418500000001</v>
          </cell>
          <cell r="AF78">
            <v>2.9320151000000001</v>
          </cell>
          <cell r="AG78">
            <v>0</v>
          </cell>
          <cell r="AH78">
            <v>0</v>
          </cell>
          <cell r="AI78">
            <v>6.6126749999999998E-2</v>
          </cell>
        </row>
        <row r="79">
          <cell r="C79" t="str">
            <v>I_4302/17</v>
          </cell>
          <cell r="D79">
            <v>4.8934560000000005</v>
          </cell>
          <cell r="E79">
            <v>7.3889447999999996E-2</v>
          </cell>
          <cell r="F79">
            <v>0</v>
          </cell>
          <cell r="G79">
            <v>0</v>
          </cell>
          <cell r="H79">
            <v>0</v>
          </cell>
          <cell r="I79">
            <v>7.3889447999999996E-2</v>
          </cell>
          <cell r="J79">
            <v>7.3889447999999996E-2</v>
          </cell>
          <cell r="K79">
            <v>0</v>
          </cell>
          <cell r="L79">
            <v>0</v>
          </cell>
          <cell r="M79">
            <v>0</v>
          </cell>
          <cell r="N79">
            <v>7.3889447999999996E-2</v>
          </cell>
          <cell r="AD79">
            <v>3.2395500900000007</v>
          </cell>
          <cell r="AE79">
            <v>6.1574539999999997E-2</v>
          </cell>
          <cell r="AF79">
            <v>0</v>
          </cell>
          <cell r="AG79">
            <v>0</v>
          </cell>
          <cell r="AH79">
            <v>0</v>
          </cell>
          <cell r="AI79">
            <v>6.1574540000000004E-2</v>
          </cell>
        </row>
        <row r="80">
          <cell r="C80" t="str">
            <v>I_4303/17</v>
          </cell>
          <cell r="D80">
            <v>33.413580000000003</v>
          </cell>
          <cell r="E80">
            <v>5.2736135999999996E-2</v>
          </cell>
          <cell r="F80">
            <v>0</v>
          </cell>
          <cell r="G80">
            <v>0</v>
          </cell>
          <cell r="H80">
            <v>0</v>
          </cell>
          <cell r="I80">
            <v>5.2736135999999996E-2</v>
          </cell>
          <cell r="J80">
            <v>5.2736135999999996E-2</v>
          </cell>
          <cell r="K80">
            <v>0</v>
          </cell>
          <cell r="L80">
            <v>0</v>
          </cell>
          <cell r="M80">
            <v>0</v>
          </cell>
          <cell r="N80">
            <v>5.2736135999999996E-2</v>
          </cell>
          <cell r="AD80">
            <v>2.4673990000000003</v>
          </cell>
          <cell r="AE80">
            <v>4.3946779999999998E-2</v>
          </cell>
          <cell r="AF80">
            <v>0</v>
          </cell>
          <cell r="AG80">
            <v>0</v>
          </cell>
          <cell r="AH80">
            <v>0</v>
          </cell>
          <cell r="AI80">
            <v>4.3946779999999998E-2</v>
          </cell>
        </row>
        <row r="81">
          <cell r="C81" t="str">
            <v>I_4614/18</v>
          </cell>
          <cell r="D81">
            <v>53.979551999999998</v>
          </cell>
          <cell r="E81">
            <v>4.3055916000000007E-2</v>
          </cell>
          <cell r="F81">
            <v>0</v>
          </cell>
          <cell r="G81">
            <v>0</v>
          </cell>
          <cell r="H81">
            <v>0</v>
          </cell>
          <cell r="I81">
            <v>4.3055916000000007E-2</v>
          </cell>
          <cell r="J81">
            <v>4.3055916000000007E-2</v>
          </cell>
          <cell r="K81">
            <v>0</v>
          </cell>
          <cell r="L81">
            <v>0</v>
          </cell>
          <cell r="M81">
            <v>0</v>
          </cell>
          <cell r="N81">
            <v>4.3055916000000007E-2</v>
          </cell>
          <cell r="AD81">
            <v>2.0144850000000001</v>
          </cell>
          <cell r="AE81">
            <v>3.5879930000000004E-2</v>
          </cell>
          <cell r="AF81">
            <v>0</v>
          </cell>
          <cell r="AG81">
            <v>0</v>
          </cell>
          <cell r="AH81">
            <v>0</v>
          </cell>
          <cell r="AI81">
            <v>3.5879930000000004E-2</v>
          </cell>
        </row>
        <row r="82">
          <cell r="C82" t="str">
            <v>I_4613/18</v>
          </cell>
          <cell r="D82">
            <v>50.442587999999994</v>
          </cell>
          <cell r="E82">
            <v>2.35116E-4</v>
          </cell>
          <cell r="F82">
            <v>0</v>
          </cell>
          <cell r="G82">
            <v>0</v>
          </cell>
          <cell r="H82">
            <v>0</v>
          </cell>
          <cell r="I82">
            <v>2.35116E-4</v>
          </cell>
          <cell r="J82">
            <v>2.35116E-4</v>
          </cell>
          <cell r="K82">
            <v>0</v>
          </cell>
          <cell r="L82">
            <v>0</v>
          </cell>
          <cell r="M82">
            <v>0</v>
          </cell>
          <cell r="N82">
            <v>2.35116E-4</v>
          </cell>
          <cell r="AD82">
            <v>1.0999999999999999E-2</v>
          </cell>
          <cell r="AE82">
            <v>1.9593E-4</v>
          </cell>
          <cell r="AF82">
            <v>0</v>
          </cell>
          <cell r="AG82">
            <v>0</v>
          </cell>
          <cell r="AH82">
            <v>0</v>
          </cell>
          <cell r="AI82">
            <v>1.9593E-4</v>
          </cell>
        </row>
        <row r="83">
          <cell r="C83" t="str">
            <v>J_5863/19</v>
          </cell>
          <cell r="D83">
            <v>0</v>
          </cell>
          <cell r="E83">
            <v>0.25391020000000003</v>
          </cell>
          <cell r="F83">
            <v>0</v>
          </cell>
          <cell r="G83">
            <v>0.25391020000000003</v>
          </cell>
          <cell r="H83">
            <v>0</v>
          </cell>
          <cell r="I83">
            <v>0</v>
          </cell>
          <cell r="J83">
            <v>0.25391020000000003</v>
          </cell>
          <cell r="K83">
            <v>0</v>
          </cell>
          <cell r="L83">
            <v>0.25391020000000003</v>
          </cell>
          <cell r="M83">
            <v>0</v>
          </cell>
          <cell r="N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</row>
        <row r="84">
          <cell r="D84">
            <v>116.99325599999999</v>
          </cell>
          <cell r="E84">
            <v>1.783877312</v>
          </cell>
          <cell r="F84">
            <v>0.28580717999999999</v>
          </cell>
          <cell r="G84">
            <v>0.74709716000000004</v>
          </cell>
          <cell r="H84">
            <v>0.37531199999999998</v>
          </cell>
          <cell r="I84">
            <v>0.37566097199999987</v>
          </cell>
          <cell r="J84">
            <v>1.783877312</v>
          </cell>
          <cell r="K84">
            <v>0.28580717999999999</v>
          </cell>
          <cell r="L84">
            <v>0.74709716000000004</v>
          </cell>
          <cell r="M84">
            <v>0.37531199999999998</v>
          </cell>
          <cell r="N84">
            <v>0.37566097199999987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9.8096930599999972</v>
          </cell>
          <cell r="AE84">
            <v>1.2073030800000004</v>
          </cell>
          <cell r="AF84">
            <v>0.55181332999999999</v>
          </cell>
          <cell r="AG84">
            <v>0.34243894000000002</v>
          </cell>
          <cell r="AH84">
            <v>0</v>
          </cell>
          <cell r="AI84">
            <v>0.31305080999999996</v>
          </cell>
        </row>
        <row r="85">
          <cell r="C85" t="str">
            <v>G_1306/14</v>
          </cell>
          <cell r="D85">
            <v>23.721827999999995</v>
          </cell>
          <cell r="E85">
            <v>3.2704511999999998E-2</v>
          </cell>
          <cell r="F85">
            <v>0</v>
          </cell>
          <cell r="G85">
            <v>0</v>
          </cell>
          <cell r="H85">
            <v>0</v>
          </cell>
          <cell r="I85">
            <v>3.2704511999999998E-2</v>
          </cell>
          <cell r="J85">
            <v>3.2704511999999998E-2</v>
          </cell>
          <cell r="K85">
            <v>0</v>
          </cell>
          <cell r="L85">
            <v>0</v>
          </cell>
          <cell r="M85">
            <v>0</v>
          </cell>
          <cell r="N85">
            <v>3.2704511999999998E-2</v>
          </cell>
          <cell r="AD85">
            <v>0</v>
          </cell>
          <cell r="AE85">
            <v>2.7253759999999998E-2</v>
          </cell>
          <cell r="AF85">
            <v>0</v>
          </cell>
          <cell r="AG85">
            <v>0</v>
          </cell>
          <cell r="AH85">
            <v>0</v>
          </cell>
          <cell r="AI85">
            <v>2.7253759999999998E-2</v>
          </cell>
        </row>
        <row r="86">
          <cell r="C86" t="str">
            <v>G_140/10</v>
          </cell>
          <cell r="D86">
            <v>25.228356000000002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AD86">
            <v>1.0999999999999999E-2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</row>
        <row r="87">
          <cell r="C87" t="str">
            <v>G_125/10</v>
          </cell>
          <cell r="D87">
            <v>7.3810799999999999</v>
          </cell>
          <cell r="E87">
            <v>6.1486524000000001E-2</v>
          </cell>
          <cell r="F87">
            <v>0</v>
          </cell>
          <cell r="G87">
            <v>0</v>
          </cell>
          <cell r="H87">
            <v>0</v>
          </cell>
          <cell r="I87">
            <v>6.1486524000000001E-2</v>
          </cell>
          <cell r="J87">
            <v>6.1486524000000001E-2</v>
          </cell>
          <cell r="K87">
            <v>0</v>
          </cell>
          <cell r="L87">
            <v>0</v>
          </cell>
          <cell r="M87">
            <v>0</v>
          </cell>
          <cell r="N87">
            <v>6.1486524000000001E-2</v>
          </cell>
          <cell r="AD87">
            <v>2.698075059999999</v>
          </cell>
          <cell r="AE87">
            <v>5.1238769999999996E-2</v>
          </cell>
          <cell r="AF87">
            <v>0</v>
          </cell>
          <cell r="AG87">
            <v>0</v>
          </cell>
          <cell r="AH87">
            <v>0</v>
          </cell>
          <cell r="AI87">
            <v>5.1238770000000003E-2</v>
          </cell>
        </row>
        <row r="88">
          <cell r="C88" t="str">
            <v>I_5433/18</v>
          </cell>
          <cell r="D88">
            <v>4.5032159999999992</v>
          </cell>
          <cell r="E88">
            <v>0.89972926400000008</v>
          </cell>
          <cell r="F88">
            <v>0</v>
          </cell>
          <cell r="G88">
            <v>0.74709716000000004</v>
          </cell>
          <cell r="H88">
            <v>0</v>
          </cell>
          <cell r="I88">
            <v>0.15263210399999999</v>
          </cell>
          <cell r="J88">
            <v>0.89972926400000008</v>
          </cell>
          <cell r="K88">
            <v>0</v>
          </cell>
          <cell r="L88">
            <v>0.74709716000000004</v>
          </cell>
          <cell r="M88">
            <v>0</v>
          </cell>
          <cell r="N88">
            <v>0.15263210399999999</v>
          </cell>
          <cell r="AD88">
            <v>3.0747979999999995</v>
          </cell>
          <cell r="AE88">
            <v>0.12719342000000039</v>
          </cell>
          <cell r="AF88">
            <v>0</v>
          </cell>
          <cell r="AG88">
            <v>0</v>
          </cell>
          <cell r="AH88">
            <v>0</v>
          </cell>
          <cell r="AI88">
            <v>0.12719342</v>
          </cell>
        </row>
        <row r="89">
          <cell r="C89" t="str">
            <v>G_95/08</v>
          </cell>
          <cell r="D89">
            <v>15.364367999999999</v>
          </cell>
          <cell r="E89">
            <v>1.2930780000000001E-2</v>
          </cell>
          <cell r="F89">
            <v>0</v>
          </cell>
          <cell r="G89">
            <v>0</v>
          </cell>
          <cell r="H89">
            <v>0</v>
          </cell>
          <cell r="I89">
            <v>1.2930780000000001E-2</v>
          </cell>
          <cell r="J89">
            <v>1.2930780000000001E-2</v>
          </cell>
          <cell r="K89">
            <v>0</v>
          </cell>
          <cell r="L89">
            <v>0</v>
          </cell>
          <cell r="M89">
            <v>0</v>
          </cell>
          <cell r="N89">
            <v>1.2930780000000001E-2</v>
          </cell>
          <cell r="AD89">
            <v>0.60499999999999998</v>
          </cell>
          <cell r="AE89">
            <v>1.0775649999999999E-2</v>
          </cell>
          <cell r="AF89">
            <v>0</v>
          </cell>
          <cell r="AG89">
            <v>0</v>
          </cell>
          <cell r="AH89">
            <v>0</v>
          </cell>
          <cell r="AI89">
            <v>1.0775650000000001E-2</v>
          </cell>
        </row>
        <row r="90">
          <cell r="C90" t="str">
            <v>G_148/10</v>
          </cell>
          <cell r="D90">
            <v>16.385483999999998</v>
          </cell>
          <cell r="E90">
            <v>2.35116E-4</v>
          </cell>
          <cell r="F90">
            <v>0</v>
          </cell>
          <cell r="G90">
            <v>0</v>
          </cell>
          <cell r="H90">
            <v>0</v>
          </cell>
          <cell r="I90">
            <v>2.35116E-4</v>
          </cell>
          <cell r="J90">
            <v>2.35116E-4</v>
          </cell>
          <cell r="K90">
            <v>0</v>
          </cell>
          <cell r="L90">
            <v>0</v>
          </cell>
          <cell r="M90">
            <v>0</v>
          </cell>
          <cell r="N90">
            <v>2.35116E-4</v>
          </cell>
          <cell r="AD90">
            <v>1.0999999999999999E-2</v>
          </cell>
          <cell r="AE90">
            <v>1.9593E-4</v>
          </cell>
          <cell r="AF90">
            <v>0</v>
          </cell>
          <cell r="AG90">
            <v>0</v>
          </cell>
          <cell r="AH90">
            <v>0</v>
          </cell>
          <cell r="AI90">
            <v>1.9593E-4</v>
          </cell>
        </row>
        <row r="91">
          <cell r="C91" t="str">
            <v>I_4299/17</v>
          </cell>
          <cell r="D91">
            <v>4.2971639999999995</v>
          </cell>
          <cell r="E91">
            <v>0.34789509600000001</v>
          </cell>
          <cell r="F91">
            <v>0.28580717999999999</v>
          </cell>
          <cell r="G91">
            <v>0</v>
          </cell>
          <cell r="H91">
            <v>0</v>
          </cell>
          <cell r="I91">
            <v>6.2087915999999986E-2</v>
          </cell>
          <cell r="J91">
            <v>0.34789509600000001</v>
          </cell>
          <cell r="K91">
            <v>0.28580717999999999</v>
          </cell>
          <cell r="L91">
            <v>0</v>
          </cell>
          <cell r="M91">
            <v>0</v>
          </cell>
          <cell r="N91">
            <v>6.2087915999999986E-2</v>
          </cell>
          <cell r="AD91">
            <v>0</v>
          </cell>
          <cell r="AE91">
            <v>0.28991257999999998</v>
          </cell>
          <cell r="AF91">
            <v>0.23817264999999999</v>
          </cell>
          <cell r="AG91">
            <v>0</v>
          </cell>
          <cell r="AH91">
            <v>0</v>
          </cell>
          <cell r="AI91">
            <v>5.173992999999999E-2</v>
          </cell>
        </row>
        <row r="92">
          <cell r="C92" t="str">
            <v>I_5204/18</v>
          </cell>
          <cell r="D92">
            <v>4.0077959999999999</v>
          </cell>
          <cell r="E92">
            <v>1.0933752E-2</v>
          </cell>
          <cell r="F92">
            <v>0</v>
          </cell>
          <cell r="G92">
            <v>0</v>
          </cell>
          <cell r="H92">
            <v>0</v>
          </cell>
          <cell r="I92">
            <v>1.0933752000000001E-2</v>
          </cell>
          <cell r="J92">
            <v>1.0933752E-2</v>
          </cell>
          <cell r="K92">
            <v>0</v>
          </cell>
          <cell r="L92">
            <v>0</v>
          </cell>
          <cell r="M92">
            <v>0</v>
          </cell>
          <cell r="N92">
            <v>1.0933752000000001E-2</v>
          </cell>
          <cell r="AD92">
            <v>0.39704000000000006</v>
          </cell>
          <cell r="AE92">
            <v>9.11146E-3</v>
          </cell>
          <cell r="AF92">
            <v>0</v>
          </cell>
          <cell r="AG92">
            <v>0</v>
          </cell>
          <cell r="AH92">
            <v>0</v>
          </cell>
          <cell r="AI92">
            <v>9.1114600000000018E-3</v>
          </cell>
        </row>
        <row r="93">
          <cell r="C93" t="str">
            <v>G_2396/15</v>
          </cell>
          <cell r="D93">
            <v>0.80992800000000009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AD93">
            <v>0.66493999999999998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</row>
        <row r="94">
          <cell r="C94" t="str">
            <v>G_2403/15</v>
          </cell>
          <cell r="D94">
            <v>1.9261319999999997</v>
          </cell>
          <cell r="E94">
            <v>3.7501811999999995E-2</v>
          </cell>
          <cell r="F94">
            <v>0</v>
          </cell>
          <cell r="G94">
            <v>0</v>
          </cell>
          <cell r="H94">
            <v>0</v>
          </cell>
          <cell r="I94">
            <v>3.7501811999999995E-2</v>
          </cell>
          <cell r="J94">
            <v>3.7501811999999995E-2</v>
          </cell>
          <cell r="K94">
            <v>0</v>
          </cell>
          <cell r="L94">
            <v>0</v>
          </cell>
          <cell r="M94">
            <v>0</v>
          </cell>
          <cell r="N94">
            <v>3.7501811999999995E-2</v>
          </cell>
          <cell r="AD94">
            <v>1.5951099999999998</v>
          </cell>
          <cell r="AE94">
            <v>3.1251509999999996E-2</v>
          </cell>
          <cell r="AF94">
            <v>0</v>
          </cell>
          <cell r="AG94">
            <v>0</v>
          </cell>
          <cell r="AH94">
            <v>0</v>
          </cell>
          <cell r="AI94">
            <v>3.1251509999999996E-2</v>
          </cell>
        </row>
        <row r="95">
          <cell r="C95" t="str">
            <v>J_5837/19</v>
          </cell>
          <cell r="D95">
            <v>12.2277</v>
          </cell>
          <cell r="E95">
            <v>6.8484000000000004E-5</v>
          </cell>
          <cell r="F95">
            <v>0</v>
          </cell>
          <cell r="G95">
            <v>0</v>
          </cell>
          <cell r="H95">
            <v>0</v>
          </cell>
          <cell r="I95">
            <v>6.8484000000000004E-5</v>
          </cell>
          <cell r="J95">
            <v>6.8484000000000004E-5</v>
          </cell>
          <cell r="K95">
            <v>0</v>
          </cell>
          <cell r="L95">
            <v>0</v>
          </cell>
          <cell r="M95">
            <v>0</v>
          </cell>
          <cell r="N95">
            <v>6.8484000000000004E-5</v>
          </cell>
          <cell r="AD95">
            <v>1.0999999999999999E-2</v>
          </cell>
          <cell r="AE95">
            <v>0.31369775</v>
          </cell>
          <cell r="AF95">
            <v>0.31364068000000001</v>
          </cell>
          <cell r="AG95">
            <v>0</v>
          </cell>
          <cell r="AH95">
            <v>0</v>
          </cell>
          <cell r="AI95">
            <v>5.7070000000000001E-5</v>
          </cell>
        </row>
        <row r="96">
          <cell r="C96" t="str">
            <v>J_5797/19</v>
          </cell>
          <cell r="D96">
            <v>0.25012799999999996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</row>
        <row r="97">
          <cell r="C97" t="str">
            <v>J_6097/19</v>
          </cell>
          <cell r="D97">
            <v>0.30560399999999999</v>
          </cell>
          <cell r="E97">
            <v>1.7441879999999998E-3</v>
          </cell>
          <cell r="F97">
            <v>0</v>
          </cell>
          <cell r="G97">
            <v>0</v>
          </cell>
          <cell r="H97">
            <v>0</v>
          </cell>
          <cell r="I97">
            <v>1.744188E-3</v>
          </cell>
          <cell r="J97">
            <v>1.7441879999999998E-3</v>
          </cell>
          <cell r="K97">
            <v>0</v>
          </cell>
          <cell r="L97">
            <v>0</v>
          </cell>
          <cell r="M97">
            <v>0</v>
          </cell>
          <cell r="N97">
            <v>1.744188E-3</v>
          </cell>
          <cell r="AD97">
            <v>0.25467000000000001</v>
          </cell>
          <cell r="AE97">
            <v>1.45349E-3</v>
          </cell>
          <cell r="AI97">
            <v>1.45349E-3</v>
          </cell>
        </row>
        <row r="98">
          <cell r="C98" t="str">
            <v>J_5889/19</v>
          </cell>
          <cell r="D98">
            <v>0.58447199999999999</v>
          </cell>
          <cell r="E98">
            <v>0.37864778399999999</v>
          </cell>
          <cell r="F98">
            <v>0</v>
          </cell>
          <cell r="G98">
            <v>0</v>
          </cell>
          <cell r="H98">
            <v>0.37531199999999998</v>
          </cell>
          <cell r="I98">
            <v>3.3357840000000001E-3</v>
          </cell>
          <cell r="J98">
            <v>0.37864778399999999</v>
          </cell>
          <cell r="K98">
            <v>0</v>
          </cell>
          <cell r="L98">
            <v>0</v>
          </cell>
          <cell r="M98">
            <v>0.37531199999999998</v>
          </cell>
          <cell r="N98">
            <v>3.3357840000000001E-3</v>
          </cell>
          <cell r="AD98">
            <v>0.48705999999999999</v>
          </cell>
          <cell r="AE98">
            <v>0.34521876000000001</v>
          </cell>
          <cell r="AG98">
            <v>0.34243894000000002</v>
          </cell>
          <cell r="AI98">
            <v>2.7798200000000001E-3</v>
          </cell>
        </row>
        <row r="99">
          <cell r="D99">
            <v>43.440180000000005</v>
          </cell>
          <cell r="E99">
            <v>2.129832204</v>
          </cell>
          <cell r="F99">
            <v>1.0210972199999999</v>
          </cell>
          <cell r="G99">
            <v>0</v>
          </cell>
          <cell r="H99">
            <v>1.0331999999999999</v>
          </cell>
          <cell r="I99">
            <v>7.5534983999999999E-2</v>
          </cell>
          <cell r="J99">
            <v>2.129832204</v>
          </cell>
          <cell r="K99">
            <v>1.0210972199999999</v>
          </cell>
          <cell r="L99">
            <v>0</v>
          </cell>
          <cell r="M99">
            <v>1.0331999999999999</v>
          </cell>
          <cell r="N99">
            <v>7.5534983999999999E-2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28.399494429999997</v>
          </cell>
          <cell r="AE99">
            <v>0.99257470999999997</v>
          </cell>
          <cell r="AF99">
            <v>0.85091435000000004</v>
          </cell>
          <cell r="AG99">
            <v>7.871454E-2</v>
          </cell>
          <cell r="AH99">
            <v>0</v>
          </cell>
          <cell r="AI99">
            <v>6.294582E-2</v>
          </cell>
        </row>
        <row r="100">
          <cell r="C100" t="str">
            <v>G_1730/15</v>
          </cell>
          <cell r="D100">
            <v>0.24243599999999998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AD100">
            <v>0.19065442999999999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</row>
        <row r="101">
          <cell r="C101" t="str">
            <v>I_4746/18</v>
          </cell>
          <cell r="D101">
            <v>28.029564000000001</v>
          </cell>
          <cell r="E101">
            <v>2.8707251999999996E-2</v>
          </cell>
          <cell r="F101">
            <v>0</v>
          </cell>
          <cell r="G101">
            <v>0</v>
          </cell>
          <cell r="H101">
            <v>0</v>
          </cell>
          <cell r="I101">
            <v>2.8707251999999999E-2</v>
          </cell>
          <cell r="J101">
            <v>2.8707251999999996E-2</v>
          </cell>
          <cell r="K101">
            <v>0</v>
          </cell>
          <cell r="L101">
            <v>0</v>
          </cell>
          <cell r="M101">
            <v>0</v>
          </cell>
          <cell r="N101">
            <v>2.8707251999999999E-2</v>
          </cell>
          <cell r="AD101">
            <v>21.23</v>
          </cell>
          <cell r="AE101">
            <v>2.392271E-2</v>
          </cell>
          <cell r="AF101">
            <v>0</v>
          </cell>
          <cell r="AG101">
            <v>0</v>
          </cell>
          <cell r="AH101">
            <v>0</v>
          </cell>
          <cell r="AI101">
            <v>2.392271E-2</v>
          </cell>
        </row>
        <row r="102">
          <cell r="C102" t="str">
            <v>J_5906/19</v>
          </cell>
          <cell r="D102">
            <v>3.3613560000000002</v>
          </cell>
          <cell r="E102">
            <v>1.0332000000000001</v>
          </cell>
          <cell r="F102">
            <v>0</v>
          </cell>
          <cell r="G102">
            <v>0</v>
          </cell>
          <cell r="H102">
            <v>1.0331999999999999</v>
          </cell>
          <cell r="I102">
            <v>0</v>
          </cell>
          <cell r="J102">
            <v>1.0332000000000001</v>
          </cell>
          <cell r="K102">
            <v>0</v>
          </cell>
          <cell r="L102">
            <v>0</v>
          </cell>
          <cell r="M102">
            <v>1.0331999999999999</v>
          </cell>
          <cell r="N102">
            <v>0</v>
          </cell>
          <cell r="AD102">
            <v>0.93170000000000008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</row>
        <row r="103">
          <cell r="C103" t="str">
            <v>J_5907/19</v>
          </cell>
          <cell r="D103">
            <v>3.7396439999999997</v>
          </cell>
          <cell r="E103">
            <v>1.3015872E-2</v>
          </cell>
          <cell r="F103">
            <v>0</v>
          </cell>
          <cell r="G103">
            <v>0</v>
          </cell>
          <cell r="H103">
            <v>0</v>
          </cell>
          <cell r="I103">
            <v>1.3015872E-2</v>
          </cell>
          <cell r="J103">
            <v>1.3015872E-2</v>
          </cell>
          <cell r="K103">
            <v>0</v>
          </cell>
          <cell r="L103">
            <v>0</v>
          </cell>
          <cell r="M103">
            <v>0</v>
          </cell>
          <cell r="N103">
            <v>1.3015872E-2</v>
          </cell>
          <cell r="AD103">
            <v>0.60898200000000013</v>
          </cell>
          <cell r="AE103">
            <v>8.9561100000000005E-2</v>
          </cell>
          <cell r="AF103">
            <v>0</v>
          </cell>
          <cell r="AG103">
            <v>7.871454E-2</v>
          </cell>
          <cell r="AH103">
            <v>0</v>
          </cell>
          <cell r="AI103">
            <v>1.084656E-2</v>
          </cell>
        </row>
        <row r="104">
          <cell r="C104" t="str">
            <v>I_2283/15</v>
          </cell>
          <cell r="D104">
            <v>8.0671799999999987</v>
          </cell>
          <cell r="E104">
            <v>1.0549090799999998</v>
          </cell>
          <cell r="F104">
            <v>1.0210972199999999</v>
          </cell>
          <cell r="G104">
            <v>0</v>
          </cell>
          <cell r="H104">
            <v>0</v>
          </cell>
          <cell r="I104">
            <v>3.3811859999999999E-2</v>
          </cell>
          <cell r="J104">
            <v>1.0549090799999998</v>
          </cell>
          <cell r="K104">
            <v>1.0210972199999999</v>
          </cell>
          <cell r="L104">
            <v>0</v>
          </cell>
          <cell r="M104">
            <v>0</v>
          </cell>
          <cell r="N104">
            <v>3.3811859999999999E-2</v>
          </cell>
          <cell r="AD104">
            <v>5.4381579999999987</v>
          </cell>
          <cell r="AE104">
            <v>0.87909090000000001</v>
          </cell>
          <cell r="AF104">
            <v>0.85091435000000004</v>
          </cell>
          <cell r="AG104">
            <v>0</v>
          </cell>
          <cell r="AH104">
            <v>0</v>
          </cell>
          <cell r="AI104">
            <v>2.8176550000000002E-2</v>
          </cell>
        </row>
        <row r="105">
          <cell r="D105">
            <v>48.923580000000001</v>
          </cell>
          <cell r="E105">
            <v>9.5462591999999999E-2</v>
          </cell>
          <cell r="F105">
            <v>3.4056935999999996E-2</v>
          </cell>
          <cell r="G105">
            <v>0</v>
          </cell>
          <cell r="H105">
            <v>0</v>
          </cell>
          <cell r="I105">
            <v>6.1405656000000003E-2</v>
          </cell>
          <cell r="J105">
            <v>9.5462591999999999E-2</v>
          </cell>
          <cell r="K105">
            <v>3.4056935999999996E-2</v>
          </cell>
          <cell r="L105">
            <v>0</v>
          </cell>
          <cell r="M105">
            <v>0</v>
          </cell>
          <cell r="N105">
            <v>6.1405656000000003E-2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36.858192000000003</v>
          </cell>
          <cell r="AE105">
            <v>0.14423754000000003</v>
          </cell>
          <cell r="AF105">
            <v>0</v>
          </cell>
          <cell r="AG105">
            <v>9.3066160000000009E-2</v>
          </cell>
          <cell r="AH105">
            <v>0</v>
          </cell>
          <cell r="AI105">
            <v>5.1171380000000002E-2</v>
          </cell>
        </row>
        <row r="106">
          <cell r="C106" t="str">
            <v>J_5853/19</v>
          </cell>
          <cell r="D106">
            <v>1.3615680000000001</v>
          </cell>
          <cell r="E106">
            <v>1.1499443999999999E-2</v>
          </cell>
          <cell r="F106">
            <v>0</v>
          </cell>
          <cell r="G106">
            <v>0</v>
          </cell>
          <cell r="H106">
            <v>0</v>
          </cell>
          <cell r="I106">
            <v>1.1499443999999999E-2</v>
          </cell>
          <cell r="J106">
            <v>1.1499443999999999E-2</v>
          </cell>
          <cell r="K106">
            <v>0</v>
          </cell>
          <cell r="L106">
            <v>0</v>
          </cell>
          <cell r="M106">
            <v>0</v>
          </cell>
          <cell r="N106">
            <v>1.1499443999999999E-2</v>
          </cell>
          <cell r="AD106">
            <v>0.53803200000000007</v>
          </cell>
          <cell r="AE106">
            <v>9.582870000000002E-3</v>
          </cell>
          <cell r="AF106">
            <v>0</v>
          </cell>
          <cell r="AG106">
            <v>0</v>
          </cell>
          <cell r="AH106">
            <v>0</v>
          </cell>
          <cell r="AI106">
            <v>9.5828700000000003E-3</v>
          </cell>
        </row>
        <row r="107">
          <cell r="C107" t="str">
            <v>I_5211/18</v>
          </cell>
          <cell r="D107">
            <v>0.86728800000000006</v>
          </cell>
          <cell r="E107">
            <v>2.35116E-4</v>
          </cell>
          <cell r="F107">
            <v>0</v>
          </cell>
          <cell r="G107">
            <v>0</v>
          </cell>
          <cell r="H107">
            <v>0</v>
          </cell>
          <cell r="I107">
            <v>2.35116E-4</v>
          </cell>
          <cell r="J107">
            <v>2.35116E-4</v>
          </cell>
          <cell r="K107">
            <v>0</v>
          </cell>
          <cell r="L107">
            <v>0</v>
          </cell>
          <cell r="M107">
            <v>0</v>
          </cell>
          <cell r="N107">
            <v>2.35116E-4</v>
          </cell>
          <cell r="AD107">
            <v>0</v>
          </cell>
          <cell r="AE107">
            <v>1.9593E-4</v>
          </cell>
          <cell r="AF107">
            <v>0</v>
          </cell>
          <cell r="AG107">
            <v>0</v>
          </cell>
          <cell r="AH107">
            <v>0</v>
          </cell>
          <cell r="AI107">
            <v>1.9593E-4</v>
          </cell>
        </row>
        <row r="108">
          <cell r="C108" t="str">
            <v>J_ОД-44/19</v>
          </cell>
          <cell r="D108">
            <v>3.1105319999999996</v>
          </cell>
          <cell r="E108">
            <v>4.5057024000000001E-2</v>
          </cell>
          <cell r="F108">
            <v>3.4056935999999996E-2</v>
          </cell>
          <cell r="G108">
            <v>0</v>
          </cell>
          <cell r="H108">
            <v>0</v>
          </cell>
          <cell r="I108">
            <v>1.1000088E-2</v>
          </cell>
          <cell r="J108">
            <v>4.5057024000000001E-2</v>
          </cell>
          <cell r="K108">
            <v>3.4056935999999996E-2</v>
          </cell>
          <cell r="L108">
            <v>0</v>
          </cell>
          <cell r="M108">
            <v>0</v>
          </cell>
          <cell r="N108">
            <v>1.1000088E-2</v>
          </cell>
          <cell r="AD108">
            <v>0</v>
          </cell>
          <cell r="AE108">
            <v>0.1022329</v>
          </cell>
          <cell r="AF108">
            <v>0</v>
          </cell>
          <cell r="AG108">
            <v>9.3066160000000009E-2</v>
          </cell>
          <cell r="AH108">
            <v>0</v>
          </cell>
          <cell r="AI108">
            <v>9.1667399999999996E-3</v>
          </cell>
        </row>
        <row r="109">
          <cell r="C109" t="str">
            <v>J_5679/19</v>
          </cell>
          <cell r="D109">
            <v>39.742128000000001</v>
          </cell>
          <cell r="E109">
            <v>2.6295084000000003E-2</v>
          </cell>
          <cell r="F109">
            <v>0</v>
          </cell>
          <cell r="G109">
            <v>0</v>
          </cell>
          <cell r="H109">
            <v>0</v>
          </cell>
          <cell r="I109">
            <v>2.6295084000000003E-2</v>
          </cell>
          <cell r="J109">
            <v>2.6295084000000003E-2</v>
          </cell>
          <cell r="K109">
            <v>0</v>
          </cell>
          <cell r="L109">
            <v>0</v>
          </cell>
          <cell r="M109">
            <v>0</v>
          </cell>
          <cell r="N109">
            <v>2.6295084000000003E-2</v>
          </cell>
          <cell r="AD109">
            <v>33.11844</v>
          </cell>
          <cell r="AE109">
            <v>2.1912569999999999E-2</v>
          </cell>
          <cell r="AI109">
            <v>2.1912570000000003E-2</v>
          </cell>
        </row>
        <row r="110">
          <cell r="C110" t="str">
            <v>J_ОД-92/19</v>
          </cell>
          <cell r="D110">
            <v>0.64367999999999992</v>
          </cell>
          <cell r="E110">
            <v>1.2375924E-2</v>
          </cell>
          <cell r="F110">
            <v>0</v>
          </cell>
          <cell r="G110">
            <v>0</v>
          </cell>
          <cell r="H110">
            <v>0</v>
          </cell>
          <cell r="I110">
            <v>1.2375923999999998E-2</v>
          </cell>
          <cell r="J110">
            <v>1.2375924E-2</v>
          </cell>
          <cell r="K110">
            <v>0</v>
          </cell>
          <cell r="L110">
            <v>0</v>
          </cell>
          <cell r="M110">
            <v>0</v>
          </cell>
          <cell r="N110">
            <v>1.2375923999999998E-2</v>
          </cell>
          <cell r="AD110">
            <v>0.53639999999999999</v>
          </cell>
          <cell r="AE110">
            <v>1.0313270000000001E-2</v>
          </cell>
          <cell r="AI110">
            <v>1.0313269999999999E-2</v>
          </cell>
        </row>
        <row r="111">
          <cell r="C111" t="str">
            <v>J_ОД-95/19</v>
          </cell>
          <cell r="D111">
            <v>3.1983840000000003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AD111">
            <v>2.6653199999999999</v>
          </cell>
          <cell r="AE111">
            <v>0</v>
          </cell>
          <cell r="AI111">
            <v>0</v>
          </cell>
        </row>
        <row r="112">
          <cell r="D112">
            <v>21.774900000000002</v>
          </cell>
          <cell r="E112">
            <v>0.28660626</v>
          </cell>
          <cell r="F112">
            <v>0.27379397999999999</v>
          </cell>
          <cell r="G112">
            <v>0</v>
          </cell>
          <cell r="H112">
            <v>0</v>
          </cell>
          <cell r="I112">
            <v>1.2812279999999999E-2</v>
          </cell>
          <cell r="J112">
            <v>0.28660626</v>
          </cell>
          <cell r="K112">
            <v>0.27379397999999999</v>
          </cell>
          <cell r="L112">
            <v>0</v>
          </cell>
          <cell r="M112">
            <v>0</v>
          </cell>
          <cell r="N112">
            <v>1.2812279999999999E-2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0.54596</v>
          </cell>
          <cell r="AE112">
            <v>0.31736623999999997</v>
          </cell>
          <cell r="AF112">
            <v>0.19978182</v>
          </cell>
          <cell r="AG112">
            <v>0.10690751999999999</v>
          </cell>
          <cell r="AH112">
            <v>0</v>
          </cell>
          <cell r="AI112">
            <v>1.06769E-2</v>
          </cell>
        </row>
        <row r="113">
          <cell r="C113" t="str">
            <v>G_1563/15</v>
          </cell>
          <cell r="D113">
            <v>21.132948000000003</v>
          </cell>
          <cell r="E113">
            <v>2.35116E-4</v>
          </cell>
          <cell r="F113">
            <v>0</v>
          </cell>
          <cell r="G113">
            <v>0</v>
          </cell>
          <cell r="H113">
            <v>0</v>
          </cell>
          <cell r="I113">
            <v>2.35116E-4</v>
          </cell>
          <cell r="J113">
            <v>2.35116E-4</v>
          </cell>
          <cell r="K113">
            <v>0</v>
          </cell>
          <cell r="L113">
            <v>0</v>
          </cell>
          <cell r="M113">
            <v>0</v>
          </cell>
          <cell r="N113">
            <v>2.35116E-4</v>
          </cell>
          <cell r="AD113">
            <v>1.0999999999999999E-2</v>
          </cell>
          <cell r="AE113">
            <v>1.9593E-4</v>
          </cell>
          <cell r="AF113">
            <v>0</v>
          </cell>
          <cell r="AG113">
            <v>0</v>
          </cell>
          <cell r="AH113">
            <v>0</v>
          </cell>
          <cell r="AI113">
            <v>1.9593E-4</v>
          </cell>
        </row>
        <row r="114">
          <cell r="C114" t="str">
            <v>J_ОД-86/19</v>
          </cell>
          <cell r="D114">
            <v>0.320988</v>
          </cell>
          <cell r="E114">
            <v>1.1397611999999998E-2</v>
          </cell>
          <cell r="F114">
            <v>5.1087839999999999E-3</v>
          </cell>
          <cell r="G114">
            <v>0</v>
          </cell>
          <cell r="H114">
            <v>0</v>
          </cell>
          <cell r="I114">
            <v>6.2888279999999998E-3</v>
          </cell>
          <cell r="J114">
            <v>1.1397611999999998E-2</v>
          </cell>
          <cell r="K114">
            <v>5.1087839999999999E-3</v>
          </cell>
          <cell r="L114">
            <v>0</v>
          </cell>
          <cell r="M114">
            <v>0</v>
          </cell>
          <cell r="N114">
            <v>6.2888279999999998E-3</v>
          </cell>
          <cell r="AD114">
            <v>0.26749000000000001</v>
          </cell>
          <cell r="AE114">
            <v>0.11640552999999999</v>
          </cell>
          <cell r="AF114">
            <v>4.2573200000000002E-3</v>
          </cell>
          <cell r="AG114">
            <v>0.10690751999999999</v>
          </cell>
          <cell r="AI114">
            <v>5.2406900000000001E-3</v>
          </cell>
        </row>
        <row r="115">
          <cell r="C115" t="str">
            <v>J_ОД-78/19</v>
          </cell>
          <cell r="D115">
            <v>0.32096400000000003</v>
          </cell>
          <cell r="E115">
            <v>4.0344132000000005E-2</v>
          </cell>
          <cell r="F115">
            <v>3.4055795999999999E-2</v>
          </cell>
          <cell r="G115">
            <v>0</v>
          </cell>
          <cell r="H115">
            <v>0</v>
          </cell>
          <cell r="I115">
            <v>6.2883359999999994E-3</v>
          </cell>
          <cell r="J115">
            <v>4.0344132000000005E-2</v>
          </cell>
          <cell r="K115">
            <v>3.4055795999999999E-2</v>
          </cell>
          <cell r="L115">
            <v>0</v>
          </cell>
          <cell r="M115">
            <v>0</v>
          </cell>
          <cell r="N115">
            <v>6.2883359999999994E-3</v>
          </cell>
          <cell r="AD115">
            <v>0.26746999999999999</v>
          </cell>
          <cell r="AE115">
            <v>5.2402799999999991E-3</v>
          </cell>
          <cell r="AI115">
            <v>5.2402799999999999E-3</v>
          </cell>
        </row>
        <row r="116">
          <cell r="C116" t="str">
            <v>J_ОД-121/19</v>
          </cell>
          <cell r="D116">
            <v>0</v>
          </cell>
          <cell r="E116">
            <v>0.23462939999999999</v>
          </cell>
          <cell r="F116">
            <v>0.23462939999999999</v>
          </cell>
          <cell r="G116">
            <v>0</v>
          </cell>
          <cell r="H116">
            <v>0</v>
          </cell>
          <cell r="I116">
            <v>0</v>
          </cell>
          <cell r="J116">
            <v>0.23462939999999999</v>
          </cell>
          <cell r="K116">
            <v>0.23462939999999999</v>
          </cell>
          <cell r="L116">
            <v>0</v>
          </cell>
          <cell r="M116">
            <v>0</v>
          </cell>
          <cell r="N116">
            <v>0</v>
          </cell>
          <cell r="AE116">
            <v>0.19552449999999999</v>
          </cell>
          <cell r="AF116">
            <v>0.19552449999999999</v>
          </cell>
          <cell r="AG116">
            <v>0</v>
          </cell>
          <cell r="AH116">
            <v>0</v>
          </cell>
          <cell r="AI116">
            <v>0</v>
          </cell>
        </row>
        <row r="117">
          <cell r="D117">
            <v>0</v>
          </cell>
          <cell r="E117">
            <v>0.64348028400000001</v>
          </cell>
          <cell r="F117">
            <v>0.6434802839999999</v>
          </cell>
          <cell r="G117">
            <v>0</v>
          </cell>
          <cell r="H117">
            <v>0</v>
          </cell>
          <cell r="I117">
            <v>0</v>
          </cell>
          <cell r="J117">
            <v>0.64348028400000001</v>
          </cell>
          <cell r="K117">
            <v>0.6434802839999999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0.61821804999999996</v>
          </cell>
          <cell r="AF117">
            <v>0.34195001999999997</v>
          </cell>
          <cell r="AG117">
            <v>0.27626803</v>
          </cell>
          <cell r="AH117">
            <v>0</v>
          </cell>
          <cell r="AI117">
            <v>0</v>
          </cell>
        </row>
        <row r="118">
          <cell r="C118" t="str">
            <v>J_ОД-117/19</v>
          </cell>
          <cell r="D118">
            <v>0</v>
          </cell>
          <cell r="E118">
            <v>0.22803147600000001</v>
          </cell>
          <cell r="F118">
            <v>0.22803147599999998</v>
          </cell>
          <cell r="G118">
            <v>0</v>
          </cell>
          <cell r="H118">
            <v>0</v>
          </cell>
          <cell r="I118">
            <v>0</v>
          </cell>
          <cell r="J118">
            <v>0.22803147600000001</v>
          </cell>
          <cell r="K118">
            <v>0.22803147599999998</v>
          </cell>
          <cell r="L118">
            <v>0</v>
          </cell>
          <cell r="M118">
            <v>0</v>
          </cell>
          <cell r="N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</row>
        <row r="119">
          <cell r="C119" t="str">
            <v>J_ОД-130/19</v>
          </cell>
          <cell r="D119">
            <v>0</v>
          </cell>
          <cell r="E119">
            <v>0.19412271599999997</v>
          </cell>
          <cell r="F119">
            <v>0.19412271599999997</v>
          </cell>
          <cell r="G119">
            <v>0</v>
          </cell>
          <cell r="H119">
            <v>0</v>
          </cell>
          <cell r="I119">
            <v>0</v>
          </cell>
          <cell r="J119">
            <v>0.19412271599999997</v>
          </cell>
          <cell r="K119">
            <v>0.19412271599999997</v>
          </cell>
          <cell r="L119">
            <v>0</v>
          </cell>
          <cell r="M119">
            <v>0</v>
          </cell>
          <cell r="N119">
            <v>0</v>
          </cell>
          <cell r="AE119">
            <v>0.29926998999999999</v>
          </cell>
          <cell r="AF119">
            <v>0.16176893000000001</v>
          </cell>
          <cell r="AG119">
            <v>0.13750105999999998</v>
          </cell>
          <cell r="AH119">
            <v>0</v>
          </cell>
          <cell r="AI119">
            <v>0</v>
          </cell>
        </row>
        <row r="120">
          <cell r="C120" t="str">
            <v>K_ОД-6/20</v>
          </cell>
          <cell r="D120">
            <v>0</v>
          </cell>
          <cell r="E120">
            <v>0.21621730799999997</v>
          </cell>
          <cell r="F120">
            <v>0.216217308</v>
          </cell>
          <cell r="G120">
            <v>0</v>
          </cell>
          <cell r="H120">
            <v>0</v>
          </cell>
          <cell r="I120">
            <v>0</v>
          </cell>
          <cell r="J120">
            <v>0.21621730799999997</v>
          </cell>
          <cell r="K120">
            <v>0.216217308</v>
          </cell>
          <cell r="L120">
            <v>0</v>
          </cell>
          <cell r="M120">
            <v>0</v>
          </cell>
          <cell r="N120">
            <v>0</v>
          </cell>
          <cell r="AE120">
            <v>0.31894805999999998</v>
          </cell>
          <cell r="AF120">
            <v>0.18018108999999999</v>
          </cell>
          <cell r="AG120">
            <v>0.13876696999999999</v>
          </cell>
          <cell r="AH120">
            <v>0</v>
          </cell>
          <cell r="AI120">
            <v>0</v>
          </cell>
        </row>
        <row r="121">
          <cell r="C121" t="str">
            <v>J_ОД-93/19</v>
          </cell>
          <cell r="D121">
            <v>0</v>
          </cell>
          <cell r="E121">
            <v>5.1087839999999999E-3</v>
          </cell>
          <cell r="F121">
            <v>5.1087839999999999E-3</v>
          </cell>
          <cell r="G121">
            <v>0</v>
          </cell>
          <cell r="H121">
            <v>0</v>
          </cell>
          <cell r="I121">
            <v>0</v>
          </cell>
          <cell r="J121">
            <v>5.1087839999999999E-3</v>
          </cell>
          <cell r="K121">
            <v>5.1087839999999999E-3</v>
          </cell>
          <cell r="L121">
            <v>0</v>
          </cell>
          <cell r="M121">
            <v>0</v>
          </cell>
          <cell r="N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</row>
        <row r="122">
          <cell r="D122">
            <v>30.882108000000002</v>
          </cell>
          <cell r="E122">
            <v>4.2996227999999997E-2</v>
          </cell>
          <cell r="F122">
            <v>0</v>
          </cell>
          <cell r="G122">
            <v>0</v>
          </cell>
          <cell r="H122">
            <v>0</v>
          </cell>
          <cell r="I122">
            <v>4.2996228000000004E-2</v>
          </cell>
          <cell r="J122">
            <v>4.2996227999999997E-2</v>
          </cell>
          <cell r="K122">
            <v>0</v>
          </cell>
          <cell r="L122">
            <v>0</v>
          </cell>
          <cell r="M122">
            <v>0</v>
          </cell>
          <cell r="N122">
            <v>4.2996228000000004E-2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7.0166200000000023</v>
          </cell>
          <cell r="AE122">
            <v>3.5830190000000005E-2</v>
          </cell>
          <cell r="AF122">
            <v>0</v>
          </cell>
          <cell r="AG122">
            <v>0</v>
          </cell>
          <cell r="AH122">
            <v>0</v>
          </cell>
          <cell r="AI122">
            <v>3.5830190000000005E-2</v>
          </cell>
        </row>
        <row r="123">
          <cell r="C123" t="str">
            <v>G_2289/15</v>
          </cell>
          <cell r="D123">
            <v>19.378116000000002</v>
          </cell>
          <cell r="E123">
            <v>2.35116E-4</v>
          </cell>
          <cell r="F123">
            <v>0</v>
          </cell>
          <cell r="G123">
            <v>0</v>
          </cell>
          <cell r="H123">
            <v>0</v>
          </cell>
          <cell r="I123">
            <v>2.35116E-4</v>
          </cell>
          <cell r="J123">
            <v>2.35116E-4</v>
          </cell>
          <cell r="K123">
            <v>0</v>
          </cell>
          <cell r="L123">
            <v>0</v>
          </cell>
          <cell r="M123">
            <v>0</v>
          </cell>
          <cell r="N123">
            <v>2.35116E-4</v>
          </cell>
          <cell r="AD123">
            <v>1.0999999999999999E-2</v>
          </cell>
          <cell r="AE123">
            <v>1.9593E-4</v>
          </cell>
          <cell r="AF123">
            <v>0</v>
          </cell>
          <cell r="AG123">
            <v>0</v>
          </cell>
          <cell r="AH123">
            <v>0</v>
          </cell>
          <cell r="AI123">
            <v>1.9593E-4</v>
          </cell>
        </row>
        <row r="124">
          <cell r="C124" t="str">
            <v>J_5593/18</v>
          </cell>
          <cell r="D124">
            <v>2.1700680000000001</v>
          </cell>
          <cell r="E124">
            <v>2.8078679999999998E-3</v>
          </cell>
          <cell r="F124">
            <v>0</v>
          </cell>
          <cell r="G124">
            <v>0</v>
          </cell>
          <cell r="H124">
            <v>0</v>
          </cell>
          <cell r="I124">
            <v>2.8078679999999998E-3</v>
          </cell>
          <cell r="J124">
            <v>2.8078679999999998E-3</v>
          </cell>
          <cell r="K124">
            <v>0</v>
          </cell>
          <cell r="L124">
            <v>0</v>
          </cell>
          <cell r="M124">
            <v>0</v>
          </cell>
          <cell r="N124">
            <v>2.8078679999999998E-3</v>
          </cell>
          <cell r="AD124">
            <v>0.11943000000000015</v>
          </cell>
          <cell r="AE124">
            <v>2.3398899999999999E-3</v>
          </cell>
          <cell r="AF124">
            <v>0</v>
          </cell>
          <cell r="AG124">
            <v>0</v>
          </cell>
          <cell r="AH124">
            <v>0</v>
          </cell>
          <cell r="AI124">
            <v>2.3398899999999999E-3</v>
          </cell>
        </row>
        <row r="125">
          <cell r="C125" t="str">
            <v>J_5856/19</v>
          </cell>
          <cell r="D125">
            <v>9.3339239999999997</v>
          </cell>
          <cell r="E125">
            <v>3.9953243999999999E-2</v>
          </cell>
          <cell r="F125">
            <v>0</v>
          </cell>
          <cell r="G125">
            <v>0</v>
          </cell>
          <cell r="H125">
            <v>0</v>
          </cell>
          <cell r="I125">
            <v>3.9953244000000006E-2</v>
          </cell>
          <cell r="J125">
            <v>3.9953243999999999E-2</v>
          </cell>
          <cell r="K125">
            <v>0</v>
          </cell>
          <cell r="L125">
            <v>0</v>
          </cell>
          <cell r="M125">
            <v>0</v>
          </cell>
          <cell r="N125">
            <v>3.9953244000000006E-2</v>
          </cell>
          <cell r="AD125">
            <v>6.8861900000000018</v>
          </cell>
          <cell r="AE125">
            <v>3.3294370000000004E-2</v>
          </cell>
          <cell r="AF125">
            <v>0</v>
          </cell>
          <cell r="AG125">
            <v>0</v>
          </cell>
          <cell r="AH125">
            <v>0</v>
          </cell>
          <cell r="AI125">
            <v>3.3294370000000004E-2</v>
          </cell>
        </row>
        <row r="126">
          <cell r="D126">
            <v>7.2637439999999991</v>
          </cell>
          <cell r="E126">
            <v>4.4566007999999997E-2</v>
          </cell>
          <cell r="F126">
            <v>0</v>
          </cell>
          <cell r="G126">
            <v>0</v>
          </cell>
          <cell r="H126">
            <v>0</v>
          </cell>
          <cell r="I126">
            <v>4.4566007999999997E-2</v>
          </cell>
          <cell r="J126">
            <v>4.4566007999999997E-2</v>
          </cell>
          <cell r="K126">
            <v>0</v>
          </cell>
          <cell r="L126">
            <v>0</v>
          </cell>
          <cell r="M126">
            <v>0</v>
          </cell>
          <cell r="N126">
            <v>4.4566007999999997E-2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2.0851379999999997</v>
          </cell>
          <cell r="AE126">
            <v>3.7138339999999999E-2</v>
          </cell>
          <cell r="AF126">
            <v>0</v>
          </cell>
          <cell r="AG126">
            <v>0</v>
          </cell>
          <cell r="AH126">
            <v>0</v>
          </cell>
          <cell r="AI126">
            <v>3.7138339999999999E-2</v>
          </cell>
        </row>
        <row r="127">
          <cell r="C127" t="str">
            <v>G_2353/15</v>
          </cell>
          <cell r="D127">
            <v>7.2637439999999991</v>
          </cell>
          <cell r="E127">
            <v>4.4566007999999997E-2</v>
          </cell>
          <cell r="F127">
            <v>0</v>
          </cell>
          <cell r="G127">
            <v>0</v>
          </cell>
          <cell r="H127">
            <v>0</v>
          </cell>
          <cell r="I127">
            <v>4.4566007999999997E-2</v>
          </cell>
          <cell r="J127">
            <v>4.4566007999999997E-2</v>
          </cell>
          <cell r="K127">
            <v>0</v>
          </cell>
          <cell r="L127">
            <v>0</v>
          </cell>
          <cell r="M127">
            <v>0</v>
          </cell>
          <cell r="N127">
            <v>4.4566007999999997E-2</v>
          </cell>
          <cell r="AD127">
            <v>2.0851379999999997</v>
          </cell>
          <cell r="AE127">
            <v>3.7138339999999999E-2</v>
          </cell>
          <cell r="AF127">
            <v>0</v>
          </cell>
          <cell r="AG127">
            <v>0</v>
          </cell>
          <cell r="AH127">
            <v>0</v>
          </cell>
          <cell r="AI127">
            <v>3.7138339999999999E-2</v>
          </cell>
        </row>
        <row r="128">
          <cell r="D128">
            <v>225.36524399999996</v>
          </cell>
          <cell r="E128">
            <v>11.340251356000003</v>
          </cell>
          <cell r="F128">
            <v>0</v>
          </cell>
          <cell r="G128">
            <v>7.8712727200000003</v>
          </cell>
          <cell r="H128">
            <v>0.82991999999999999</v>
          </cell>
          <cell r="I128">
            <v>2.6390586359999997</v>
          </cell>
          <cell r="J128">
            <v>11.340251356000003</v>
          </cell>
          <cell r="K128">
            <v>0</v>
          </cell>
          <cell r="L128">
            <v>7.8712727200000003</v>
          </cell>
          <cell r="M128">
            <v>0.82991999999999999</v>
          </cell>
          <cell r="N128">
            <v>2.6390586359999997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22.424897000000001</v>
          </cell>
          <cell r="AE128">
            <v>3.2215620799999991</v>
          </cell>
          <cell r="AF128">
            <v>0.15733696999999999</v>
          </cell>
          <cell r="AG128">
            <v>0.86500957999999994</v>
          </cell>
          <cell r="AH128">
            <v>0</v>
          </cell>
          <cell r="AI128">
            <v>2.1992155299999991</v>
          </cell>
        </row>
        <row r="129">
          <cell r="C129" t="str">
            <v>J_5904/19</v>
          </cell>
          <cell r="D129">
            <v>0.68077199999999993</v>
          </cell>
          <cell r="E129">
            <v>5.7789960000000007E-3</v>
          </cell>
          <cell r="F129">
            <v>0</v>
          </cell>
          <cell r="G129">
            <v>0</v>
          </cell>
          <cell r="H129">
            <v>0</v>
          </cell>
          <cell r="I129">
            <v>5.7789959999999998E-3</v>
          </cell>
          <cell r="J129">
            <v>5.7789960000000007E-3</v>
          </cell>
          <cell r="K129">
            <v>0</v>
          </cell>
          <cell r="L129">
            <v>0</v>
          </cell>
          <cell r="M129">
            <v>0</v>
          </cell>
          <cell r="N129">
            <v>5.7789959999999998E-3</v>
          </cell>
          <cell r="AD129">
            <v>0.27038550000000006</v>
          </cell>
          <cell r="AE129">
            <v>4.8158300000000001E-3</v>
          </cell>
          <cell r="AF129">
            <v>0</v>
          </cell>
          <cell r="AG129">
            <v>0</v>
          </cell>
          <cell r="AH129">
            <v>0</v>
          </cell>
          <cell r="AI129">
            <v>4.8158300000000001E-3</v>
          </cell>
        </row>
        <row r="130">
          <cell r="C130" t="str">
            <v>J_5908/19</v>
          </cell>
          <cell r="D130">
            <v>0.820488</v>
          </cell>
          <cell r="E130">
            <v>0.23268</v>
          </cell>
          <cell r="F130">
            <v>0</v>
          </cell>
          <cell r="G130">
            <v>0</v>
          </cell>
          <cell r="H130">
            <v>0.23268</v>
          </cell>
          <cell r="I130">
            <v>0</v>
          </cell>
          <cell r="J130">
            <v>0.23268</v>
          </cell>
          <cell r="K130">
            <v>0</v>
          </cell>
          <cell r="L130">
            <v>0</v>
          </cell>
          <cell r="M130">
            <v>0.23268</v>
          </cell>
          <cell r="N130">
            <v>0</v>
          </cell>
          <cell r="AD130">
            <v>1.0999999999999999E-2</v>
          </cell>
          <cell r="AE130">
            <v>0.20602818000000001</v>
          </cell>
          <cell r="AF130">
            <v>0</v>
          </cell>
          <cell r="AG130">
            <v>0.20602818000000001</v>
          </cell>
          <cell r="AH130">
            <v>0</v>
          </cell>
          <cell r="AI130">
            <v>0</v>
          </cell>
        </row>
        <row r="131">
          <cell r="C131" t="str">
            <v>I_5453/18</v>
          </cell>
          <cell r="D131">
            <v>47.254151999999998</v>
          </cell>
          <cell r="E131">
            <v>9.0167119220000007</v>
          </cell>
          <cell r="F131">
            <v>0</v>
          </cell>
          <cell r="G131">
            <v>7.75447679</v>
          </cell>
          <cell r="H131">
            <v>0</v>
          </cell>
          <cell r="I131">
            <v>1.2622351319999998</v>
          </cell>
          <cell r="J131">
            <v>9.0167119220000007</v>
          </cell>
          <cell r="K131">
            <v>0</v>
          </cell>
          <cell r="L131">
            <v>7.75447679</v>
          </cell>
          <cell r="M131">
            <v>0</v>
          </cell>
          <cell r="N131">
            <v>1.2622351319999998</v>
          </cell>
          <cell r="AD131">
            <v>1.1094930000000001</v>
          </cell>
          <cell r="AE131">
            <v>1.0518626099999995</v>
          </cell>
          <cell r="AF131">
            <v>0</v>
          </cell>
          <cell r="AG131">
            <v>0</v>
          </cell>
          <cell r="AH131">
            <v>0</v>
          </cell>
          <cell r="AI131">
            <v>1.0518626099999999</v>
          </cell>
        </row>
        <row r="132">
          <cell r="C132" t="str">
            <v>I_5213/18</v>
          </cell>
          <cell r="D132">
            <v>44.392692000000004</v>
          </cell>
          <cell r="E132">
            <v>2.8239623999999998E-2</v>
          </cell>
          <cell r="F132">
            <v>0</v>
          </cell>
          <cell r="G132">
            <v>0</v>
          </cell>
          <cell r="H132">
            <v>0</v>
          </cell>
          <cell r="I132">
            <v>2.8239624000000001E-2</v>
          </cell>
          <cell r="J132">
            <v>2.8239623999999998E-2</v>
          </cell>
          <cell r="K132">
            <v>0</v>
          </cell>
          <cell r="L132">
            <v>0</v>
          </cell>
          <cell r="M132">
            <v>0</v>
          </cell>
          <cell r="N132">
            <v>2.8239624000000001E-2</v>
          </cell>
          <cell r="AD132">
            <v>1.3212650000000001</v>
          </cell>
          <cell r="AE132">
            <v>2.3533020000000002E-2</v>
          </cell>
          <cell r="AF132">
            <v>0</v>
          </cell>
          <cell r="AG132">
            <v>0</v>
          </cell>
          <cell r="AH132">
            <v>0</v>
          </cell>
          <cell r="AI132">
            <v>2.3533020000000002E-2</v>
          </cell>
        </row>
        <row r="133">
          <cell r="C133" t="str">
            <v>I_5216/18</v>
          </cell>
          <cell r="D133">
            <v>19.602863999999997</v>
          </cell>
          <cell r="E133">
            <v>2.8837007999999997E-2</v>
          </cell>
          <cell r="F133">
            <v>0</v>
          </cell>
          <cell r="G133">
            <v>0</v>
          </cell>
          <cell r="H133">
            <v>0</v>
          </cell>
          <cell r="I133">
            <v>2.8837007999999997E-2</v>
          </cell>
          <cell r="J133">
            <v>2.8837007999999997E-2</v>
          </cell>
          <cell r="K133">
            <v>0</v>
          </cell>
          <cell r="L133">
            <v>0</v>
          </cell>
          <cell r="M133">
            <v>0</v>
          </cell>
          <cell r="N133">
            <v>2.8837007999999997E-2</v>
          </cell>
          <cell r="AD133">
            <v>13.576379999999999</v>
          </cell>
          <cell r="AE133">
            <v>2.4030840000000001E-2</v>
          </cell>
          <cell r="AF133">
            <v>0</v>
          </cell>
          <cell r="AG133">
            <v>0</v>
          </cell>
          <cell r="AH133">
            <v>0</v>
          </cell>
          <cell r="AI133">
            <v>2.4030839999999998E-2</v>
          </cell>
        </row>
        <row r="134">
          <cell r="C134" t="str">
            <v>G_3915/17</v>
          </cell>
          <cell r="D134">
            <v>87.399360000000001</v>
          </cell>
          <cell r="E134">
            <v>1.2280190279999998</v>
          </cell>
          <cell r="F134">
            <v>0</v>
          </cell>
          <cell r="G134">
            <v>0</v>
          </cell>
          <cell r="H134">
            <v>0</v>
          </cell>
          <cell r="I134">
            <v>1.2280190279999996</v>
          </cell>
          <cell r="J134">
            <v>1.2280190279999998</v>
          </cell>
          <cell r="K134">
            <v>0</v>
          </cell>
          <cell r="L134">
            <v>0</v>
          </cell>
          <cell r="M134">
            <v>0</v>
          </cell>
          <cell r="N134">
            <v>1.2280190279999996</v>
          </cell>
          <cell r="AD134">
            <v>2.04325</v>
          </cell>
          <cell r="AE134">
            <v>1.0233491899999998</v>
          </cell>
          <cell r="AF134">
            <v>0</v>
          </cell>
          <cell r="AG134">
            <v>0</v>
          </cell>
          <cell r="AH134">
            <v>0</v>
          </cell>
          <cell r="AI134">
            <v>1.0233491899999998</v>
          </cell>
        </row>
        <row r="135">
          <cell r="C135" t="str">
            <v>I_4089/17</v>
          </cell>
          <cell r="D135">
            <v>5.10738</v>
          </cell>
          <cell r="E135">
            <v>1.2886092E-2</v>
          </cell>
          <cell r="F135">
            <v>0</v>
          </cell>
          <cell r="G135">
            <v>0</v>
          </cell>
          <cell r="H135">
            <v>0</v>
          </cell>
          <cell r="I135">
            <v>1.2886092E-2</v>
          </cell>
          <cell r="J135">
            <v>1.2886092E-2</v>
          </cell>
          <cell r="K135">
            <v>0</v>
          </cell>
          <cell r="L135">
            <v>0</v>
          </cell>
          <cell r="M135">
            <v>0</v>
          </cell>
          <cell r="N135">
            <v>1.2886092E-2</v>
          </cell>
          <cell r="AD135">
            <v>0</v>
          </cell>
          <cell r="AE135">
            <v>1.073841E-2</v>
          </cell>
          <cell r="AF135">
            <v>0</v>
          </cell>
          <cell r="AG135">
            <v>0</v>
          </cell>
          <cell r="AH135">
            <v>0</v>
          </cell>
          <cell r="AI135">
            <v>1.073841E-2</v>
          </cell>
        </row>
        <row r="136">
          <cell r="C136" t="str">
            <v>J_5806/19</v>
          </cell>
          <cell r="D136">
            <v>2.1700680000000001</v>
          </cell>
          <cell r="E136">
            <v>3.4243199999999999E-4</v>
          </cell>
          <cell r="F136">
            <v>0</v>
          </cell>
          <cell r="G136">
            <v>0</v>
          </cell>
          <cell r="H136">
            <v>0</v>
          </cell>
          <cell r="I136">
            <v>3.4243199999999999E-4</v>
          </cell>
          <cell r="J136">
            <v>3.4243199999999999E-4</v>
          </cell>
          <cell r="K136">
            <v>0</v>
          </cell>
          <cell r="L136">
            <v>0</v>
          </cell>
          <cell r="M136">
            <v>0</v>
          </cell>
          <cell r="N136">
            <v>3.4243199999999999E-4</v>
          </cell>
          <cell r="AD136">
            <v>5.5000000000000007E-2</v>
          </cell>
          <cell r="AE136">
            <v>2.8536000000000056E-4</v>
          </cell>
          <cell r="AF136">
            <v>0</v>
          </cell>
          <cell r="AG136">
            <v>0</v>
          </cell>
          <cell r="AH136">
            <v>0</v>
          </cell>
          <cell r="AI136">
            <v>2.8536000000000002E-4</v>
          </cell>
        </row>
        <row r="137">
          <cell r="C137" t="str">
            <v>J_5784/19</v>
          </cell>
          <cell r="D137">
            <v>0.91502399999999995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AD137">
            <v>0.133386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</row>
        <row r="138">
          <cell r="C138" t="str">
            <v>J_5868/19</v>
          </cell>
          <cell r="D138">
            <v>1.0311719999999998</v>
          </cell>
          <cell r="E138">
            <v>8.9258879999999999E-3</v>
          </cell>
          <cell r="F138">
            <v>0</v>
          </cell>
          <cell r="G138">
            <v>0</v>
          </cell>
          <cell r="H138">
            <v>0</v>
          </cell>
          <cell r="I138">
            <v>8.9258879999999999E-3</v>
          </cell>
          <cell r="J138">
            <v>8.9258879999999999E-3</v>
          </cell>
          <cell r="K138">
            <v>0</v>
          </cell>
          <cell r="L138">
            <v>0</v>
          </cell>
          <cell r="M138">
            <v>0</v>
          </cell>
          <cell r="N138">
            <v>8.9258879999999999E-3</v>
          </cell>
          <cell r="AD138">
            <v>0.41762050000000001</v>
          </cell>
          <cell r="AE138">
            <v>7.4382399999999996E-3</v>
          </cell>
          <cell r="AF138">
            <v>0</v>
          </cell>
          <cell r="AG138">
            <v>0</v>
          </cell>
          <cell r="AH138">
            <v>0</v>
          </cell>
          <cell r="AI138">
            <v>7.4382400000000005E-3</v>
          </cell>
        </row>
        <row r="139">
          <cell r="C139" t="str">
            <v>J_5671/19</v>
          </cell>
          <cell r="D139">
            <v>0.46832399999999996</v>
          </cell>
          <cell r="E139">
            <v>8.4024119999999997E-3</v>
          </cell>
          <cell r="F139">
            <v>0</v>
          </cell>
          <cell r="G139">
            <v>0</v>
          </cell>
          <cell r="H139">
            <v>0</v>
          </cell>
          <cell r="I139">
            <v>8.4024119999999997E-3</v>
          </cell>
          <cell r="J139">
            <v>8.4024119999999997E-3</v>
          </cell>
          <cell r="K139">
            <v>0</v>
          </cell>
          <cell r="L139">
            <v>0</v>
          </cell>
          <cell r="M139">
            <v>0</v>
          </cell>
          <cell r="N139">
            <v>8.4024119999999997E-3</v>
          </cell>
          <cell r="AD139">
            <v>0.38027</v>
          </cell>
          <cell r="AE139">
            <v>7.0020100000000004E-3</v>
          </cell>
          <cell r="AI139">
            <v>7.0020100000000004E-3</v>
          </cell>
        </row>
        <row r="140">
          <cell r="C140" t="str">
            <v>J_6058/19</v>
          </cell>
          <cell r="D140">
            <v>0.24121199999999998</v>
          </cell>
          <cell r="E140">
            <v>0.12220950200000001</v>
          </cell>
          <cell r="F140">
            <v>0</v>
          </cell>
          <cell r="G140">
            <v>0.11679592999999999</v>
          </cell>
          <cell r="H140">
            <v>0</v>
          </cell>
          <cell r="I140">
            <v>5.4135720000000002E-3</v>
          </cell>
          <cell r="J140">
            <v>0.12220950200000001</v>
          </cell>
          <cell r="K140">
            <v>0</v>
          </cell>
          <cell r="L140">
            <v>0.11679592999999999</v>
          </cell>
          <cell r="M140">
            <v>0</v>
          </cell>
          <cell r="N140">
            <v>5.4135720000000002E-3</v>
          </cell>
          <cell r="AD140">
            <v>0.18451999999999999</v>
          </cell>
          <cell r="AE140">
            <v>0.12617374000000001</v>
          </cell>
          <cell r="AG140">
            <v>0.12166243</v>
          </cell>
          <cell r="AI140">
            <v>4.5113100000000001E-3</v>
          </cell>
        </row>
        <row r="141">
          <cell r="C141" t="str">
            <v>J_6151/19</v>
          </cell>
          <cell r="D141">
            <v>1.0311719999999998</v>
          </cell>
          <cell r="E141">
            <v>0.37380525600000003</v>
          </cell>
          <cell r="F141">
            <v>0</v>
          </cell>
          <cell r="G141">
            <v>0</v>
          </cell>
          <cell r="H141">
            <v>0.36792000000000002</v>
          </cell>
          <cell r="I141">
            <v>5.8852559999999993E-3</v>
          </cell>
          <cell r="J141">
            <v>0.37380525600000003</v>
          </cell>
          <cell r="K141">
            <v>0</v>
          </cell>
          <cell r="L141">
            <v>0</v>
          </cell>
          <cell r="M141">
            <v>0.36792000000000002</v>
          </cell>
          <cell r="N141">
            <v>5.8852559999999993E-3</v>
          </cell>
          <cell r="AD141">
            <v>0.8593099999999998</v>
          </cell>
          <cell r="AE141">
            <v>0.49134416999999997</v>
          </cell>
          <cell r="AF141">
            <v>0.15733696999999999</v>
          </cell>
          <cell r="AG141">
            <v>0.32910281999999996</v>
          </cell>
          <cell r="AI141">
            <v>4.9043799999999999E-3</v>
          </cell>
        </row>
        <row r="142">
          <cell r="C142" t="str">
            <v>J_6181/19</v>
          </cell>
          <cell r="D142">
            <v>14.250563999999999</v>
          </cell>
          <cell r="E142">
            <v>4.4093196000000001E-2</v>
          </cell>
          <cell r="F142">
            <v>0</v>
          </cell>
          <cell r="G142">
            <v>0</v>
          </cell>
          <cell r="H142">
            <v>0</v>
          </cell>
          <cell r="I142">
            <v>4.4093195999999994E-2</v>
          </cell>
          <cell r="J142">
            <v>4.4093196000000001E-2</v>
          </cell>
          <cell r="K142">
            <v>0</v>
          </cell>
          <cell r="L142">
            <v>0</v>
          </cell>
          <cell r="M142">
            <v>0</v>
          </cell>
          <cell r="N142">
            <v>4.4093195999999994E-2</v>
          </cell>
          <cell r="AD142">
            <v>2.0630170000000003</v>
          </cell>
          <cell r="AE142">
            <v>3.6744330000000006E-2</v>
          </cell>
          <cell r="AI142">
            <v>3.6744329999999999E-2</v>
          </cell>
        </row>
        <row r="143">
          <cell r="C143" t="str">
            <v>J_6064/19</v>
          </cell>
          <cell r="D143">
            <v>0</v>
          </cell>
          <cell r="E143">
            <v>0.22932</v>
          </cell>
          <cell r="F143">
            <v>0</v>
          </cell>
          <cell r="G143">
            <v>0</v>
          </cell>
          <cell r="H143">
            <v>0.22932</v>
          </cell>
          <cell r="I143">
            <v>0</v>
          </cell>
          <cell r="J143">
            <v>0.22932</v>
          </cell>
          <cell r="K143">
            <v>0</v>
          </cell>
          <cell r="L143">
            <v>0</v>
          </cell>
          <cell r="M143">
            <v>0.22932</v>
          </cell>
          <cell r="N143">
            <v>0</v>
          </cell>
          <cell r="AE143">
            <v>0.20821614999999999</v>
          </cell>
          <cell r="AF143">
            <v>0</v>
          </cell>
          <cell r="AG143">
            <v>0.20821614999999999</v>
          </cell>
          <cell r="AH143">
            <v>0</v>
          </cell>
          <cell r="AI143">
            <v>0</v>
          </cell>
        </row>
        <row r="144">
          <cell r="D144">
            <v>59.563895999999993</v>
          </cell>
          <cell r="E144">
            <v>5.0210831579999997</v>
          </cell>
          <cell r="F144">
            <v>0.32621337</v>
          </cell>
          <cell r="G144">
            <v>2.3639737199999997</v>
          </cell>
          <cell r="H144">
            <v>1.4011199999999999</v>
          </cell>
          <cell r="I144">
            <v>0.9297760679999999</v>
          </cell>
          <cell r="J144">
            <v>5.0210831579999997</v>
          </cell>
          <cell r="K144">
            <v>0.32621337</v>
          </cell>
          <cell r="L144">
            <v>2.3639737199999997</v>
          </cell>
          <cell r="M144">
            <v>1.4011199999999999</v>
          </cell>
          <cell r="N144">
            <v>0.9297760679999999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37.542735999999998</v>
          </cell>
          <cell r="AE144">
            <v>1.9402325600000001</v>
          </cell>
          <cell r="AF144">
            <v>0.27184447</v>
          </cell>
          <cell r="AG144">
            <v>0.89357470000000006</v>
          </cell>
          <cell r="AH144">
            <v>0</v>
          </cell>
          <cell r="AI144">
            <v>0.77481338999999994</v>
          </cell>
        </row>
        <row r="145">
          <cell r="C145" t="str">
            <v>G_2150/15</v>
          </cell>
          <cell r="D145">
            <v>4.8444720000000006</v>
          </cell>
          <cell r="E145">
            <v>7.2461879999999992E-2</v>
          </cell>
          <cell r="F145">
            <v>0</v>
          </cell>
          <cell r="G145">
            <v>0</v>
          </cell>
          <cell r="H145">
            <v>0</v>
          </cell>
          <cell r="I145">
            <v>7.2461880000000006E-2</v>
          </cell>
          <cell r="J145">
            <v>7.2461879999999992E-2</v>
          </cell>
          <cell r="K145">
            <v>0</v>
          </cell>
          <cell r="L145">
            <v>0</v>
          </cell>
          <cell r="M145">
            <v>0</v>
          </cell>
          <cell r="N145">
            <v>7.2461880000000006E-2</v>
          </cell>
          <cell r="AD145">
            <v>3.0821100000000001</v>
          </cell>
          <cell r="AE145">
            <v>6.0384900000000005E-2</v>
          </cell>
          <cell r="AF145">
            <v>0</v>
          </cell>
          <cell r="AG145">
            <v>0</v>
          </cell>
          <cell r="AH145">
            <v>0</v>
          </cell>
          <cell r="AI145">
            <v>6.0384900000000005E-2</v>
          </cell>
        </row>
        <row r="146">
          <cell r="C146" t="str">
            <v>J_5852/19</v>
          </cell>
          <cell r="D146">
            <v>1.489296</v>
          </cell>
          <cell r="E146">
            <v>1.282488E-3</v>
          </cell>
          <cell r="F146">
            <v>0</v>
          </cell>
          <cell r="G146">
            <v>0</v>
          </cell>
          <cell r="H146">
            <v>0</v>
          </cell>
          <cell r="I146">
            <v>1.282488E-3</v>
          </cell>
          <cell r="J146">
            <v>1.282488E-3</v>
          </cell>
          <cell r="K146">
            <v>0</v>
          </cell>
          <cell r="L146">
            <v>0</v>
          </cell>
          <cell r="M146">
            <v>0</v>
          </cell>
          <cell r="N146">
            <v>1.282488E-3</v>
          </cell>
          <cell r="AD146">
            <v>6.0005000000000003E-2</v>
          </cell>
          <cell r="AE146">
            <v>1.0687400000000001E-3</v>
          </cell>
          <cell r="AF146">
            <v>0</v>
          </cell>
          <cell r="AG146">
            <v>0</v>
          </cell>
          <cell r="AH146">
            <v>0</v>
          </cell>
          <cell r="AI146">
            <v>1.0687400000000001E-3</v>
          </cell>
        </row>
        <row r="147">
          <cell r="C147" t="str">
            <v>J_5759/19</v>
          </cell>
          <cell r="D147">
            <v>0.91570799999999997</v>
          </cell>
          <cell r="E147">
            <v>1.3349399999999997E-3</v>
          </cell>
          <cell r="F147">
            <v>0</v>
          </cell>
          <cell r="G147">
            <v>0</v>
          </cell>
          <cell r="H147">
            <v>0</v>
          </cell>
          <cell r="I147">
            <v>1.3349399999999997E-3</v>
          </cell>
          <cell r="J147">
            <v>1.3349399999999997E-3</v>
          </cell>
          <cell r="K147">
            <v>0</v>
          </cell>
          <cell r="L147">
            <v>0</v>
          </cell>
          <cell r="M147">
            <v>0</v>
          </cell>
          <cell r="N147">
            <v>1.3349399999999997E-3</v>
          </cell>
          <cell r="AD147">
            <v>6.2458000000000007E-2</v>
          </cell>
          <cell r="AE147">
            <v>1.1124499999999999E-3</v>
          </cell>
          <cell r="AF147">
            <v>0</v>
          </cell>
          <cell r="AG147">
            <v>0</v>
          </cell>
          <cell r="AH147">
            <v>0</v>
          </cell>
          <cell r="AI147">
            <v>1.1124499999999999E-3</v>
          </cell>
        </row>
        <row r="148">
          <cell r="C148" t="str">
            <v>J_5808/19</v>
          </cell>
          <cell r="D148">
            <v>3.3983399999999997</v>
          </cell>
          <cell r="E148">
            <v>1.70660959</v>
          </cell>
          <cell r="F148">
            <v>0</v>
          </cell>
          <cell r="G148">
            <v>1.6519332099999999</v>
          </cell>
          <cell r="H148">
            <v>0</v>
          </cell>
          <cell r="I148">
            <v>5.4676380000000004E-2</v>
          </cell>
          <cell r="J148">
            <v>1.70660959</v>
          </cell>
          <cell r="K148">
            <v>0</v>
          </cell>
          <cell r="L148">
            <v>1.6519332099999999</v>
          </cell>
          <cell r="M148">
            <v>0</v>
          </cell>
          <cell r="N148">
            <v>5.4676380000000004E-2</v>
          </cell>
          <cell r="AD148">
            <v>2.5933899999999999</v>
          </cell>
          <cell r="AE148">
            <v>4.5563649999999907E-2</v>
          </cell>
          <cell r="AF148">
            <v>0</v>
          </cell>
          <cell r="AG148">
            <v>0</v>
          </cell>
          <cell r="AH148">
            <v>0</v>
          </cell>
          <cell r="AI148">
            <v>4.5563650000000004E-2</v>
          </cell>
        </row>
        <row r="149">
          <cell r="C149" t="str">
            <v>G_2117/15</v>
          </cell>
          <cell r="D149">
            <v>6.8091479999999995</v>
          </cell>
          <cell r="E149">
            <v>8.6258100000000004E-2</v>
          </cell>
          <cell r="F149">
            <v>0</v>
          </cell>
          <cell r="G149">
            <v>0</v>
          </cell>
          <cell r="H149">
            <v>0</v>
          </cell>
          <cell r="I149">
            <v>8.625809999999999E-2</v>
          </cell>
          <cell r="J149">
            <v>8.6258100000000004E-2</v>
          </cell>
          <cell r="K149">
            <v>0</v>
          </cell>
          <cell r="L149">
            <v>0</v>
          </cell>
          <cell r="M149">
            <v>0</v>
          </cell>
          <cell r="N149">
            <v>8.625809999999999E-2</v>
          </cell>
          <cell r="AD149">
            <v>4.035812</v>
          </cell>
          <cell r="AE149">
            <v>7.1881749999999994E-2</v>
          </cell>
          <cell r="AF149">
            <v>0</v>
          </cell>
          <cell r="AG149">
            <v>0</v>
          </cell>
          <cell r="AH149">
            <v>0</v>
          </cell>
          <cell r="AI149">
            <v>7.1881749999999994E-2</v>
          </cell>
        </row>
        <row r="150">
          <cell r="C150" t="str">
            <v>G_2118/15</v>
          </cell>
          <cell r="D150">
            <v>5.5295279999999991</v>
          </cell>
          <cell r="E150">
            <v>0.10715139600000001</v>
          </cell>
          <cell r="F150">
            <v>0</v>
          </cell>
          <cell r="G150">
            <v>0</v>
          </cell>
          <cell r="H150">
            <v>0</v>
          </cell>
          <cell r="I150">
            <v>0.107151396</v>
          </cell>
          <cell r="J150">
            <v>0.10715139600000001</v>
          </cell>
          <cell r="K150">
            <v>0</v>
          </cell>
          <cell r="L150">
            <v>0</v>
          </cell>
          <cell r="M150">
            <v>0</v>
          </cell>
          <cell r="N150">
            <v>0.107151396</v>
          </cell>
          <cell r="AD150">
            <v>4.577939999999999</v>
          </cell>
          <cell r="AE150">
            <v>8.929282999999999E-2</v>
          </cell>
          <cell r="AF150">
            <v>0</v>
          </cell>
          <cell r="AG150">
            <v>0</v>
          </cell>
          <cell r="AH150">
            <v>0</v>
          </cell>
          <cell r="AI150">
            <v>8.9292830000000004E-2</v>
          </cell>
        </row>
        <row r="151">
          <cell r="C151" t="str">
            <v>I_2152/15</v>
          </cell>
          <cell r="D151">
            <v>2.057328</v>
          </cell>
          <cell r="E151">
            <v>3.6878759999999997E-2</v>
          </cell>
          <cell r="F151">
            <v>0</v>
          </cell>
          <cell r="G151">
            <v>0</v>
          </cell>
          <cell r="H151">
            <v>0</v>
          </cell>
          <cell r="I151">
            <v>3.6878759999999997E-2</v>
          </cell>
          <cell r="J151">
            <v>3.6878759999999997E-2</v>
          </cell>
          <cell r="K151">
            <v>0</v>
          </cell>
          <cell r="L151">
            <v>0</v>
          </cell>
          <cell r="M151">
            <v>0</v>
          </cell>
          <cell r="N151">
            <v>3.6878759999999997E-2</v>
          </cell>
          <cell r="AD151">
            <v>1.7044400000000002</v>
          </cell>
          <cell r="AE151">
            <v>3.0732299999999997E-2</v>
          </cell>
          <cell r="AF151">
            <v>0</v>
          </cell>
          <cell r="AG151">
            <v>0</v>
          </cell>
          <cell r="AH151">
            <v>0</v>
          </cell>
          <cell r="AI151">
            <v>3.0732300000000001E-2</v>
          </cell>
        </row>
        <row r="152">
          <cell r="C152" t="str">
            <v>I_2168/15</v>
          </cell>
          <cell r="D152">
            <v>9.1941959999999998</v>
          </cell>
          <cell r="E152">
            <v>0.163114116</v>
          </cell>
          <cell r="F152">
            <v>0</v>
          </cell>
          <cell r="G152">
            <v>0</v>
          </cell>
          <cell r="H152">
            <v>0</v>
          </cell>
          <cell r="I152">
            <v>0.16311411599999998</v>
          </cell>
          <cell r="J152">
            <v>0.163114116</v>
          </cell>
          <cell r="K152">
            <v>0</v>
          </cell>
          <cell r="L152">
            <v>0</v>
          </cell>
          <cell r="M152">
            <v>0</v>
          </cell>
          <cell r="N152">
            <v>0.16311411599999998</v>
          </cell>
          <cell r="AD152">
            <v>6.9379340000000003</v>
          </cell>
          <cell r="AE152">
            <v>0.13592842999999999</v>
          </cell>
          <cell r="AF152">
            <v>0</v>
          </cell>
          <cell r="AG152">
            <v>0</v>
          </cell>
          <cell r="AH152">
            <v>0</v>
          </cell>
          <cell r="AI152">
            <v>0.13592842999999999</v>
          </cell>
        </row>
        <row r="153">
          <cell r="C153" t="str">
            <v>I_2169/15</v>
          </cell>
          <cell r="D153">
            <v>4.6221119999999996</v>
          </cell>
          <cell r="E153">
            <v>0.85655488999999996</v>
          </cell>
          <cell r="F153">
            <v>0</v>
          </cell>
          <cell r="G153">
            <v>0.71204051000000002</v>
          </cell>
          <cell r="H153">
            <v>0</v>
          </cell>
          <cell r="I153">
            <v>0.14451437999999997</v>
          </cell>
          <cell r="J153">
            <v>0.85655488999999996</v>
          </cell>
          <cell r="K153">
            <v>0</v>
          </cell>
          <cell r="L153">
            <v>0.71204051000000002</v>
          </cell>
          <cell r="M153">
            <v>0</v>
          </cell>
          <cell r="N153">
            <v>0.14451437999999997</v>
          </cell>
          <cell r="AD153">
            <v>3.1713600000000004</v>
          </cell>
          <cell r="AE153">
            <v>0.1204286499999999</v>
          </cell>
          <cell r="AF153">
            <v>0</v>
          </cell>
          <cell r="AG153">
            <v>0</v>
          </cell>
          <cell r="AH153">
            <v>0</v>
          </cell>
          <cell r="AI153">
            <v>0.12042864999999998</v>
          </cell>
        </row>
        <row r="154">
          <cell r="C154" t="str">
            <v>I_2170/15</v>
          </cell>
          <cell r="D154">
            <v>2.9034239999999998</v>
          </cell>
          <cell r="E154">
            <v>0.20314011799999998</v>
          </cell>
          <cell r="F154">
            <v>0.14823959</v>
          </cell>
          <cell r="G154">
            <v>0</v>
          </cell>
          <cell r="H154">
            <v>0</v>
          </cell>
          <cell r="I154">
            <v>5.4900527999999997E-2</v>
          </cell>
          <cell r="J154">
            <v>0.20314011799999998</v>
          </cell>
          <cell r="K154">
            <v>0.14823959</v>
          </cell>
          <cell r="L154">
            <v>0</v>
          </cell>
          <cell r="M154">
            <v>0</v>
          </cell>
          <cell r="N154">
            <v>5.4900527999999997E-2</v>
          </cell>
          <cell r="AD154">
            <v>2.4095200000000001</v>
          </cell>
          <cell r="AE154">
            <v>0.16928342999999998</v>
          </cell>
          <cell r="AF154">
            <v>0.12353298999999998</v>
          </cell>
          <cell r="AG154">
            <v>0</v>
          </cell>
          <cell r="AH154">
            <v>0</v>
          </cell>
          <cell r="AI154">
            <v>4.5750439999999996E-2</v>
          </cell>
        </row>
        <row r="155">
          <cell r="C155" t="str">
            <v>I_2171/15</v>
          </cell>
          <cell r="D155">
            <v>3.3021480000000003</v>
          </cell>
          <cell r="E155">
            <v>0.24243457599999998</v>
          </cell>
          <cell r="F155">
            <v>0.17797378</v>
          </cell>
          <cell r="G155">
            <v>0</v>
          </cell>
          <cell r="H155">
            <v>0</v>
          </cell>
          <cell r="I155">
            <v>6.4460796000000001E-2</v>
          </cell>
          <cell r="J155">
            <v>0.24243457599999998</v>
          </cell>
          <cell r="K155">
            <v>0.17797378</v>
          </cell>
          <cell r="L155">
            <v>0</v>
          </cell>
          <cell r="M155">
            <v>0</v>
          </cell>
          <cell r="N155">
            <v>6.4460796000000001E-2</v>
          </cell>
          <cell r="AD155">
            <v>2.7417900000000004</v>
          </cell>
          <cell r="AE155">
            <v>0.20202881</v>
          </cell>
          <cell r="AF155">
            <v>0.14831148</v>
          </cell>
          <cell r="AG155">
            <v>0</v>
          </cell>
          <cell r="AH155">
            <v>0</v>
          </cell>
          <cell r="AI155">
            <v>5.3717330000000001E-2</v>
          </cell>
        </row>
        <row r="156">
          <cell r="C156" t="str">
            <v>I_2172/15</v>
          </cell>
          <cell r="D156">
            <v>3.2948879999999994</v>
          </cell>
          <cell r="E156">
            <v>6.4318595999999992E-2</v>
          </cell>
          <cell r="F156">
            <v>0</v>
          </cell>
          <cell r="G156">
            <v>0</v>
          </cell>
          <cell r="H156">
            <v>0</v>
          </cell>
          <cell r="I156">
            <v>6.4318595999999992E-2</v>
          </cell>
          <cell r="J156">
            <v>6.4318595999999992E-2</v>
          </cell>
          <cell r="K156">
            <v>0</v>
          </cell>
          <cell r="L156">
            <v>0</v>
          </cell>
          <cell r="M156">
            <v>0</v>
          </cell>
          <cell r="N156">
            <v>6.4318595999999992E-2</v>
          </cell>
          <cell r="AD156">
            <v>2.7457399999999996</v>
          </cell>
          <cell r="AE156">
            <v>5.359883E-2</v>
          </cell>
          <cell r="AF156">
            <v>0</v>
          </cell>
          <cell r="AG156">
            <v>0</v>
          </cell>
          <cell r="AH156">
            <v>0</v>
          </cell>
          <cell r="AI156">
            <v>5.3598829999999993E-2</v>
          </cell>
        </row>
        <row r="157">
          <cell r="C157" t="str">
            <v>J_5788/19</v>
          </cell>
          <cell r="D157">
            <v>1.8193199999999998</v>
          </cell>
          <cell r="E157">
            <v>1.068844248</v>
          </cell>
          <cell r="F157">
            <v>0</v>
          </cell>
          <cell r="G157">
            <v>0</v>
          </cell>
          <cell r="H157">
            <v>1.0331999999999999</v>
          </cell>
          <cell r="I157">
            <v>3.5644247999999996E-2</v>
          </cell>
          <cell r="J157">
            <v>1.068844248</v>
          </cell>
          <cell r="K157">
            <v>0</v>
          </cell>
          <cell r="L157">
            <v>0</v>
          </cell>
          <cell r="M157">
            <v>1.0331999999999999</v>
          </cell>
          <cell r="N157">
            <v>3.5644247999999996E-2</v>
          </cell>
          <cell r="AD157">
            <v>1.5161</v>
          </cell>
          <cell r="AE157">
            <v>0.92327824000000003</v>
          </cell>
          <cell r="AG157">
            <v>0.89357470000000006</v>
          </cell>
          <cell r="AI157">
            <v>2.9703539999999997E-2</v>
          </cell>
        </row>
        <row r="158">
          <cell r="C158" t="str">
            <v>J_5887/19</v>
          </cell>
          <cell r="D158">
            <v>0.58447199999999999</v>
          </cell>
          <cell r="E158">
            <v>1.1451023999999999E-2</v>
          </cell>
          <cell r="F158">
            <v>0</v>
          </cell>
          <cell r="G158">
            <v>0</v>
          </cell>
          <cell r="H158">
            <v>0</v>
          </cell>
          <cell r="I158">
            <v>1.1451024000000001E-2</v>
          </cell>
          <cell r="J158">
            <v>1.1451023999999999E-2</v>
          </cell>
          <cell r="K158">
            <v>0</v>
          </cell>
          <cell r="L158">
            <v>0</v>
          </cell>
          <cell r="M158">
            <v>0</v>
          </cell>
          <cell r="N158">
            <v>1.1451024000000001E-2</v>
          </cell>
          <cell r="AD158">
            <v>0.48705999999999999</v>
          </cell>
          <cell r="AE158">
            <v>9.5425200000000005E-3</v>
          </cell>
          <cell r="AI158">
            <v>9.5425200000000005E-3</v>
          </cell>
        </row>
        <row r="159">
          <cell r="C159" t="str">
            <v>J_5886/19</v>
          </cell>
          <cell r="D159">
            <v>0.58447199999999999</v>
          </cell>
          <cell r="E159">
            <v>0.379371024</v>
          </cell>
          <cell r="F159">
            <v>0</v>
          </cell>
          <cell r="G159">
            <v>0</v>
          </cell>
          <cell r="H159">
            <v>0.36792000000000002</v>
          </cell>
          <cell r="I159">
            <v>1.1451024000000001E-2</v>
          </cell>
          <cell r="J159">
            <v>0.379371024</v>
          </cell>
          <cell r="K159">
            <v>0</v>
          </cell>
          <cell r="L159">
            <v>0</v>
          </cell>
          <cell r="M159">
            <v>0.36792000000000002</v>
          </cell>
          <cell r="N159">
            <v>1.1451024000000001E-2</v>
          </cell>
          <cell r="AD159">
            <v>0.48705999999999999</v>
          </cell>
          <cell r="AE159">
            <v>9.5425200000000005E-3</v>
          </cell>
          <cell r="AI159">
            <v>9.5425200000000005E-3</v>
          </cell>
        </row>
        <row r="160">
          <cell r="C160" t="str">
            <v>J_6179/19</v>
          </cell>
          <cell r="D160">
            <v>8.2150439999999989</v>
          </cell>
          <cell r="E160">
            <v>1.9877412000000004E-2</v>
          </cell>
          <cell r="F160">
            <v>0</v>
          </cell>
          <cell r="G160">
            <v>0</v>
          </cell>
          <cell r="H160">
            <v>0</v>
          </cell>
          <cell r="I160">
            <v>1.9877412000000001E-2</v>
          </cell>
          <cell r="J160">
            <v>1.9877412000000004E-2</v>
          </cell>
          <cell r="K160">
            <v>0</v>
          </cell>
          <cell r="L160">
            <v>0</v>
          </cell>
          <cell r="M160">
            <v>0</v>
          </cell>
          <cell r="N160">
            <v>1.9877412000000001E-2</v>
          </cell>
          <cell r="AD160">
            <v>0.93001700000000009</v>
          </cell>
          <cell r="AE160">
            <v>1.6564509999999998E-2</v>
          </cell>
          <cell r="AF160">
            <v>0</v>
          </cell>
          <cell r="AG160">
            <v>0</v>
          </cell>
          <cell r="AH160">
            <v>0</v>
          </cell>
          <cell r="AI160">
            <v>1.6564510000000001E-2</v>
          </cell>
        </row>
        <row r="161">
          <cell r="D161">
            <v>57.828251999999999</v>
          </cell>
          <cell r="E161">
            <v>1.665907488</v>
          </cell>
          <cell r="F161">
            <v>0</v>
          </cell>
          <cell r="G161">
            <v>0</v>
          </cell>
          <cell r="H161">
            <v>1.3074018000000001</v>
          </cell>
          <cell r="I161">
            <v>0.35850568799999999</v>
          </cell>
          <cell r="J161">
            <v>1.665907488</v>
          </cell>
          <cell r="K161">
            <v>0</v>
          </cell>
          <cell r="L161">
            <v>0</v>
          </cell>
          <cell r="M161">
            <v>1.3074018000000001</v>
          </cell>
          <cell r="N161">
            <v>0.35850568799999999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17.864451400000004</v>
          </cell>
          <cell r="AE161">
            <v>0.75904320000000003</v>
          </cell>
          <cell r="AF161">
            <v>0</v>
          </cell>
          <cell r="AG161">
            <v>0.46028846000000001</v>
          </cell>
          <cell r="AH161">
            <v>0</v>
          </cell>
          <cell r="AI161">
            <v>0.29875474000000002</v>
          </cell>
        </row>
        <row r="162">
          <cell r="C162" t="str">
            <v>G_461/12</v>
          </cell>
          <cell r="D162">
            <v>36.61806</v>
          </cell>
          <cell r="E162">
            <v>6.3803364000000001E-2</v>
          </cell>
          <cell r="F162">
            <v>0</v>
          </cell>
          <cell r="G162">
            <v>0</v>
          </cell>
          <cell r="H162">
            <v>0</v>
          </cell>
          <cell r="I162">
            <v>6.3803364000000001E-2</v>
          </cell>
          <cell r="J162">
            <v>6.3803364000000001E-2</v>
          </cell>
          <cell r="K162">
            <v>0</v>
          </cell>
          <cell r="L162">
            <v>0</v>
          </cell>
          <cell r="M162">
            <v>0</v>
          </cell>
          <cell r="N162">
            <v>6.3803364000000001E-2</v>
          </cell>
          <cell r="AD162">
            <v>2.8710000000000004</v>
          </cell>
          <cell r="AE162">
            <v>5.3169470000000003E-2</v>
          </cell>
          <cell r="AF162">
            <v>0</v>
          </cell>
          <cell r="AG162">
            <v>0</v>
          </cell>
          <cell r="AH162">
            <v>0</v>
          </cell>
          <cell r="AI162">
            <v>5.3169470000000003E-2</v>
          </cell>
        </row>
        <row r="163">
          <cell r="C163" t="str">
            <v>J_5971/19</v>
          </cell>
          <cell r="D163">
            <v>0.53849999999999998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AD163">
            <v>2.5256000000000004E-2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</row>
        <row r="164">
          <cell r="C164" t="str">
            <v>I_5313/18</v>
          </cell>
          <cell r="D164">
            <v>2.4082079999999997</v>
          </cell>
          <cell r="E164">
            <v>2.3510483999999998E-2</v>
          </cell>
          <cell r="F164">
            <v>0</v>
          </cell>
          <cell r="G164">
            <v>0</v>
          </cell>
          <cell r="H164">
            <v>0</v>
          </cell>
          <cell r="I164">
            <v>2.3510483999999998E-2</v>
          </cell>
          <cell r="J164">
            <v>2.3510483999999998E-2</v>
          </cell>
          <cell r="K164">
            <v>0</v>
          </cell>
          <cell r="L164">
            <v>0</v>
          </cell>
          <cell r="M164">
            <v>0</v>
          </cell>
          <cell r="N164">
            <v>2.3510483999999998E-2</v>
          </cell>
          <cell r="AD164">
            <v>1.1000000000000001</v>
          </cell>
          <cell r="AE164">
            <v>1.959207E-2</v>
          </cell>
          <cell r="AF164">
            <v>0</v>
          </cell>
          <cell r="AG164">
            <v>0</v>
          </cell>
          <cell r="AH164">
            <v>0</v>
          </cell>
          <cell r="AI164">
            <v>1.959207E-2</v>
          </cell>
        </row>
        <row r="165">
          <cell r="C165" t="str">
            <v>G_2208/15</v>
          </cell>
          <cell r="D165">
            <v>4.0673879999999993</v>
          </cell>
          <cell r="E165">
            <v>5.6324076000000008E-2</v>
          </cell>
          <cell r="F165">
            <v>0</v>
          </cell>
          <cell r="G165">
            <v>0</v>
          </cell>
          <cell r="H165">
            <v>0</v>
          </cell>
          <cell r="I165">
            <v>5.6324076000000001E-2</v>
          </cell>
          <cell r="J165">
            <v>5.6324076000000008E-2</v>
          </cell>
          <cell r="K165">
            <v>0</v>
          </cell>
          <cell r="L165">
            <v>0</v>
          </cell>
          <cell r="M165">
            <v>0</v>
          </cell>
          <cell r="N165">
            <v>5.6324076000000001E-2</v>
          </cell>
          <cell r="AD165">
            <v>2.6352699999999998</v>
          </cell>
          <cell r="AE165">
            <v>4.6936730000000003E-2</v>
          </cell>
          <cell r="AF165">
            <v>0</v>
          </cell>
          <cell r="AG165">
            <v>0</v>
          </cell>
          <cell r="AH165">
            <v>0</v>
          </cell>
          <cell r="AI165">
            <v>4.6936730000000003E-2</v>
          </cell>
        </row>
        <row r="166">
          <cell r="C166" t="str">
            <v>G_2259/15</v>
          </cell>
          <cell r="D166">
            <v>4.5406199999999997</v>
          </cell>
          <cell r="E166">
            <v>8.8725059999999994E-2</v>
          </cell>
          <cell r="F166">
            <v>0</v>
          </cell>
          <cell r="G166">
            <v>0</v>
          </cell>
          <cell r="H166">
            <v>0</v>
          </cell>
          <cell r="I166">
            <v>8.8725060000000008E-2</v>
          </cell>
          <cell r="J166">
            <v>8.8725059999999994E-2</v>
          </cell>
          <cell r="K166">
            <v>0</v>
          </cell>
          <cell r="L166">
            <v>0</v>
          </cell>
          <cell r="M166">
            <v>0</v>
          </cell>
          <cell r="N166">
            <v>8.8725060000000008E-2</v>
          </cell>
          <cell r="AD166">
            <v>3.7738499999999999</v>
          </cell>
          <cell r="AE166">
            <v>7.3937550000000005E-2</v>
          </cell>
          <cell r="AF166">
            <v>0</v>
          </cell>
          <cell r="AG166">
            <v>0</v>
          </cell>
          <cell r="AH166">
            <v>0</v>
          </cell>
          <cell r="AI166">
            <v>7.3937550000000005E-2</v>
          </cell>
        </row>
        <row r="167">
          <cell r="C167" t="str">
            <v>G_1804/15</v>
          </cell>
          <cell r="D167">
            <v>1.7172839999999998</v>
          </cell>
          <cell r="E167">
            <v>3.3410039999999995E-2</v>
          </cell>
          <cell r="F167">
            <v>0</v>
          </cell>
          <cell r="G167">
            <v>0</v>
          </cell>
          <cell r="H167">
            <v>0</v>
          </cell>
          <cell r="I167">
            <v>3.3410040000000002E-2</v>
          </cell>
          <cell r="J167">
            <v>3.3410039999999995E-2</v>
          </cell>
          <cell r="K167">
            <v>0</v>
          </cell>
          <cell r="L167">
            <v>0</v>
          </cell>
          <cell r="M167">
            <v>0</v>
          </cell>
          <cell r="N167">
            <v>3.3410040000000002E-2</v>
          </cell>
          <cell r="AD167">
            <v>1.4187139499999999</v>
          </cell>
          <cell r="AE167">
            <v>2.78417E-2</v>
          </cell>
          <cell r="AF167">
            <v>0</v>
          </cell>
          <cell r="AG167">
            <v>0</v>
          </cell>
          <cell r="AH167">
            <v>0</v>
          </cell>
          <cell r="AI167">
            <v>2.78417E-2</v>
          </cell>
        </row>
        <row r="168">
          <cell r="C168" t="str">
            <v>I_3653/17</v>
          </cell>
          <cell r="D168">
            <v>2.7147600000000001</v>
          </cell>
          <cell r="E168">
            <v>4.4382371999999996E-2</v>
          </cell>
          <cell r="F168">
            <v>0</v>
          </cell>
          <cell r="G168">
            <v>0</v>
          </cell>
          <cell r="H168">
            <v>0</v>
          </cell>
          <cell r="I168">
            <v>4.4382371999999996E-2</v>
          </cell>
          <cell r="J168">
            <v>4.4382371999999996E-2</v>
          </cell>
          <cell r="K168">
            <v>0</v>
          </cell>
          <cell r="L168">
            <v>0</v>
          </cell>
          <cell r="M168">
            <v>0</v>
          </cell>
          <cell r="N168">
            <v>4.4382371999999996E-2</v>
          </cell>
          <cell r="AD168">
            <v>2.0765470000000001</v>
          </cell>
          <cell r="AE168">
            <v>3.698531E-2</v>
          </cell>
          <cell r="AF168">
            <v>0</v>
          </cell>
          <cell r="AG168">
            <v>0</v>
          </cell>
          <cell r="AH168">
            <v>0</v>
          </cell>
          <cell r="AI168">
            <v>3.698531E-2</v>
          </cell>
        </row>
        <row r="169">
          <cell r="C169" t="str">
            <v>G_1801/15</v>
          </cell>
          <cell r="D169">
            <v>1.0315080000000001</v>
          </cell>
          <cell r="E169">
            <v>2.0209379999999999E-2</v>
          </cell>
          <cell r="F169">
            <v>0</v>
          </cell>
          <cell r="G169">
            <v>0</v>
          </cell>
          <cell r="H169">
            <v>0</v>
          </cell>
          <cell r="I169">
            <v>2.0209379999999999E-2</v>
          </cell>
          <cell r="J169">
            <v>2.0209379999999999E-2</v>
          </cell>
          <cell r="K169">
            <v>0</v>
          </cell>
          <cell r="L169">
            <v>0</v>
          </cell>
          <cell r="M169">
            <v>0</v>
          </cell>
          <cell r="N169">
            <v>2.0209379999999999E-2</v>
          </cell>
          <cell r="AD169">
            <v>0.85723395000000002</v>
          </cell>
          <cell r="AE169">
            <v>1.6841150000000003E-2</v>
          </cell>
          <cell r="AF169">
            <v>0</v>
          </cell>
          <cell r="AG169">
            <v>0</v>
          </cell>
          <cell r="AH169">
            <v>0</v>
          </cell>
          <cell r="AI169">
            <v>1.6841149999999999E-2</v>
          </cell>
        </row>
        <row r="170">
          <cell r="C170" t="str">
            <v>J_6052/19</v>
          </cell>
          <cell r="D170">
            <v>1.6029120000000001</v>
          </cell>
          <cell r="E170">
            <v>0.74498838000000001</v>
          </cell>
          <cell r="F170">
            <v>0</v>
          </cell>
          <cell r="G170">
            <v>0</v>
          </cell>
          <cell r="H170">
            <v>0.73584000000000005</v>
          </cell>
          <cell r="I170">
            <v>9.1483799999999994E-3</v>
          </cell>
          <cell r="J170">
            <v>0.74498838000000001</v>
          </cell>
          <cell r="K170">
            <v>0</v>
          </cell>
          <cell r="L170">
            <v>0</v>
          </cell>
          <cell r="M170">
            <v>0.73584000000000005</v>
          </cell>
          <cell r="N170">
            <v>9.1483799999999994E-3</v>
          </cell>
          <cell r="AD170">
            <v>1.3357600000000001</v>
          </cell>
          <cell r="AE170">
            <v>7.6236499999999992E-3</v>
          </cell>
          <cell r="AF170">
            <v>0</v>
          </cell>
          <cell r="AG170">
            <v>0</v>
          </cell>
          <cell r="AH170">
            <v>0</v>
          </cell>
          <cell r="AI170">
            <v>7.6236499999999992E-3</v>
          </cell>
        </row>
        <row r="171">
          <cell r="C171" t="str">
            <v>J_6086/19</v>
          </cell>
          <cell r="D171">
            <v>0.40165199999999995</v>
          </cell>
          <cell r="E171">
            <v>2.292372E-3</v>
          </cell>
          <cell r="F171">
            <v>0</v>
          </cell>
          <cell r="G171">
            <v>0</v>
          </cell>
          <cell r="H171">
            <v>0</v>
          </cell>
          <cell r="I171">
            <v>2.292372E-3</v>
          </cell>
          <cell r="J171">
            <v>2.292372E-3</v>
          </cell>
          <cell r="K171">
            <v>0</v>
          </cell>
          <cell r="L171">
            <v>0</v>
          </cell>
          <cell r="M171">
            <v>0</v>
          </cell>
          <cell r="N171">
            <v>2.292372E-3</v>
          </cell>
          <cell r="AD171">
            <v>0.33471000000000001</v>
          </cell>
          <cell r="AE171">
            <v>1.9103099999999999E-3</v>
          </cell>
          <cell r="AF171">
            <v>0</v>
          </cell>
          <cell r="AG171">
            <v>0</v>
          </cell>
          <cell r="AH171">
            <v>0</v>
          </cell>
          <cell r="AI171">
            <v>1.9103099999999999E-3</v>
          </cell>
        </row>
        <row r="172">
          <cell r="C172" t="str">
            <v>J_6166/19</v>
          </cell>
          <cell r="D172">
            <v>1.156188</v>
          </cell>
          <cell r="E172">
            <v>6.598764E-3</v>
          </cell>
          <cell r="F172">
            <v>0</v>
          </cell>
          <cell r="G172">
            <v>0</v>
          </cell>
          <cell r="H172">
            <v>0</v>
          </cell>
          <cell r="I172">
            <v>6.5987639999999992E-3</v>
          </cell>
          <cell r="J172">
            <v>6.598764E-3</v>
          </cell>
          <cell r="K172">
            <v>0</v>
          </cell>
          <cell r="L172">
            <v>0</v>
          </cell>
          <cell r="M172">
            <v>0</v>
          </cell>
          <cell r="N172">
            <v>6.5987639999999992E-3</v>
          </cell>
          <cell r="AD172">
            <v>0.96348999999999985</v>
          </cell>
          <cell r="AE172">
            <v>0.46578743</v>
          </cell>
          <cell r="AG172">
            <v>0.46028846000000001</v>
          </cell>
          <cell r="AI172">
            <v>5.4989699999999997E-3</v>
          </cell>
        </row>
        <row r="173">
          <cell r="C173" t="str">
            <v>J_6134/19</v>
          </cell>
          <cell r="D173">
            <v>1.0311719999999998</v>
          </cell>
          <cell r="E173">
            <v>0.37802139599999995</v>
          </cell>
          <cell r="F173">
            <v>0</v>
          </cell>
          <cell r="G173">
            <v>0</v>
          </cell>
          <cell r="H173">
            <v>0.36792000000000002</v>
          </cell>
          <cell r="I173">
            <v>1.0101395999999999E-2</v>
          </cell>
          <cell r="J173">
            <v>0.37802139599999995</v>
          </cell>
          <cell r="K173">
            <v>0</v>
          </cell>
          <cell r="L173">
            <v>0</v>
          </cell>
          <cell r="M173">
            <v>0.36792000000000002</v>
          </cell>
          <cell r="N173">
            <v>1.0101395999999999E-2</v>
          </cell>
          <cell r="AD173">
            <v>0.4726205</v>
          </cell>
          <cell r="AE173">
            <v>8.4178300000000011E-3</v>
          </cell>
          <cell r="AF173">
            <v>0</v>
          </cell>
          <cell r="AG173">
            <v>0</v>
          </cell>
          <cell r="AH173">
            <v>0</v>
          </cell>
          <cell r="AI173">
            <v>8.4178299999999994E-3</v>
          </cell>
        </row>
        <row r="174">
          <cell r="C174" t="str">
            <v>J_6262/19</v>
          </cell>
          <cell r="D174">
            <v>0</v>
          </cell>
          <cell r="E174">
            <v>0.20364180000000001</v>
          </cell>
          <cell r="F174">
            <v>0</v>
          </cell>
          <cell r="G174">
            <v>0</v>
          </cell>
          <cell r="H174">
            <v>0.20364179999999998</v>
          </cell>
          <cell r="I174">
            <v>0</v>
          </cell>
          <cell r="J174">
            <v>0.20364180000000001</v>
          </cell>
          <cell r="K174">
            <v>0</v>
          </cell>
          <cell r="L174">
            <v>0</v>
          </cell>
          <cell r="M174">
            <v>0.20364179999999998</v>
          </cell>
          <cell r="N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</row>
        <row r="175">
          <cell r="D175">
            <v>4.6484639999999997</v>
          </cell>
          <cell r="E175">
            <v>2.35116E-4</v>
          </cell>
          <cell r="F175">
            <v>0</v>
          </cell>
          <cell r="G175">
            <v>0</v>
          </cell>
          <cell r="H175">
            <v>0</v>
          </cell>
          <cell r="I175">
            <v>2.35116E-4</v>
          </cell>
          <cell r="J175">
            <v>2.35116E-4</v>
          </cell>
          <cell r="K175">
            <v>0</v>
          </cell>
          <cell r="L175">
            <v>0</v>
          </cell>
          <cell r="M175">
            <v>0</v>
          </cell>
          <cell r="N175">
            <v>2.35116E-4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1.0999999999999999E-2</v>
          </cell>
          <cell r="AE175">
            <v>1.9593E-4</v>
          </cell>
          <cell r="AF175">
            <v>0</v>
          </cell>
          <cell r="AG175">
            <v>0</v>
          </cell>
          <cell r="AH175">
            <v>0</v>
          </cell>
          <cell r="AI175">
            <v>1.9593E-4</v>
          </cell>
        </row>
        <row r="176">
          <cell r="C176" t="str">
            <v>G_2346/15</v>
          </cell>
          <cell r="D176">
            <v>4.6484639999999997</v>
          </cell>
          <cell r="E176">
            <v>2.35116E-4</v>
          </cell>
          <cell r="F176">
            <v>0</v>
          </cell>
          <cell r="G176">
            <v>0</v>
          </cell>
          <cell r="H176">
            <v>0</v>
          </cell>
          <cell r="I176">
            <v>2.35116E-4</v>
          </cell>
          <cell r="J176">
            <v>2.35116E-4</v>
          </cell>
          <cell r="K176">
            <v>0</v>
          </cell>
          <cell r="L176">
            <v>0</v>
          </cell>
          <cell r="M176">
            <v>0</v>
          </cell>
          <cell r="N176">
            <v>2.35116E-4</v>
          </cell>
          <cell r="AD176">
            <v>1.0999999999999999E-2</v>
          </cell>
          <cell r="AE176">
            <v>1.9593E-4</v>
          </cell>
          <cell r="AF176">
            <v>0</v>
          </cell>
          <cell r="AG176">
            <v>0</v>
          </cell>
          <cell r="AH176">
            <v>0</v>
          </cell>
          <cell r="AI176">
            <v>1.9593E-4</v>
          </cell>
        </row>
        <row r="177">
          <cell r="D177">
            <v>2.8052999999999999</v>
          </cell>
          <cell r="E177">
            <v>1.6876636079999998</v>
          </cell>
          <cell r="F177">
            <v>0</v>
          </cell>
          <cell r="G177">
            <v>0</v>
          </cell>
          <cell r="H177">
            <v>1.6613697000000001</v>
          </cell>
          <cell r="I177">
            <v>2.6293908000000001E-2</v>
          </cell>
          <cell r="J177">
            <v>1.6876636079999998</v>
          </cell>
          <cell r="K177">
            <v>0</v>
          </cell>
          <cell r="L177">
            <v>0</v>
          </cell>
          <cell r="M177">
            <v>1.6613697000000001</v>
          </cell>
          <cell r="N177">
            <v>2.6293908000000001E-2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1.1442979999999998</v>
          </cell>
          <cell r="AE177">
            <v>0.45669133999999995</v>
          </cell>
          <cell r="AF177">
            <v>0.13889332999999998</v>
          </cell>
          <cell r="AG177">
            <v>0.29588641999999998</v>
          </cell>
          <cell r="AH177">
            <v>0</v>
          </cell>
          <cell r="AI177">
            <v>2.1911590000000002E-2</v>
          </cell>
        </row>
        <row r="178">
          <cell r="C178" t="str">
            <v>I_5312/18</v>
          </cell>
          <cell r="D178">
            <v>1.7741279999999999</v>
          </cell>
          <cell r="E178">
            <v>6.091104E-3</v>
          </cell>
          <cell r="F178">
            <v>0</v>
          </cell>
          <cell r="G178">
            <v>0</v>
          </cell>
          <cell r="H178">
            <v>0</v>
          </cell>
          <cell r="I178">
            <v>6.091104E-3</v>
          </cell>
          <cell r="J178">
            <v>6.091104E-3</v>
          </cell>
          <cell r="K178">
            <v>0</v>
          </cell>
          <cell r="L178">
            <v>0</v>
          </cell>
          <cell r="M178">
            <v>0</v>
          </cell>
          <cell r="N178">
            <v>6.091104E-3</v>
          </cell>
          <cell r="AD178">
            <v>0.28498800000000002</v>
          </cell>
          <cell r="AE178">
            <v>5.0759200000000003E-3</v>
          </cell>
          <cell r="AF178">
            <v>0</v>
          </cell>
          <cell r="AG178">
            <v>0</v>
          </cell>
          <cell r="AH178">
            <v>0</v>
          </cell>
          <cell r="AI178">
            <v>5.0759200000000003E-3</v>
          </cell>
        </row>
        <row r="179">
          <cell r="C179" t="str">
            <v>J_6100/19</v>
          </cell>
          <cell r="D179">
            <v>1.0311719999999998</v>
          </cell>
          <cell r="E179">
            <v>2.0202804000000001E-2</v>
          </cell>
          <cell r="F179">
            <v>0</v>
          </cell>
          <cell r="G179">
            <v>0</v>
          </cell>
          <cell r="H179">
            <v>0</v>
          </cell>
          <cell r="I179">
            <v>2.0202804000000001E-2</v>
          </cell>
          <cell r="J179">
            <v>2.0202804000000001E-2</v>
          </cell>
          <cell r="K179">
            <v>0</v>
          </cell>
          <cell r="L179">
            <v>0</v>
          </cell>
          <cell r="M179">
            <v>0</v>
          </cell>
          <cell r="N179">
            <v>2.0202804000000001E-2</v>
          </cell>
          <cell r="AD179">
            <v>0.8593099999999998</v>
          </cell>
          <cell r="AE179">
            <v>1.6835669999999997E-2</v>
          </cell>
          <cell r="AI179">
            <v>1.683567E-2</v>
          </cell>
        </row>
        <row r="180">
          <cell r="C180" t="str">
            <v>K_6310/20</v>
          </cell>
          <cell r="D180">
            <v>0</v>
          </cell>
          <cell r="E180">
            <v>0.27890000000000004</v>
          </cell>
          <cell r="F180">
            <v>0</v>
          </cell>
          <cell r="G180">
            <v>0</v>
          </cell>
          <cell r="H180">
            <v>0.27889999999999998</v>
          </cell>
          <cell r="I180">
            <v>0</v>
          </cell>
          <cell r="J180">
            <v>0.27890000000000004</v>
          </cell>
          <cell r="K180">
            <v>0</v>
          </cell>
          <cell r="L180">
            <v>0</v>
          </cell>
          <cell r="M180">
            <v>0.27889999999999998</v>
          </cell>
          <cell r="N180">
            <v>0</v>
          </cell>
          <cell r="AE180">
            <v>0.29588641999999998</v>
          </cell>
          <cell r="AF180">
            <v>0</v>
          </cell>
          <cell r="AG180">
            <v>0.29588641999999998</v>
          </cell>
          <cell r="AH180">
            <v>0</v>
          </cell>
          <cell r="AI180">
            <v>0</v>
          </cell>
        </row>
        <row r="181">
          <cell r="C181" t="str">
            <v>J_6269/19</v>
          </cell>
          <cell r="D181">
            <v>0</v>
          </cell>
          <cell r="E181">
            <v>1.3824696999999999</v>
          </cell>
          <cell r="F181">
            <v>0</v>
          </cell>
          <cell r="G181">
            <v>0</v>
          </cell>
          <cell r="H181">
            <v>1.3824697000000001</v>
          </cell>
          <cell r="I181">
            <v>0</v>
          </cell>
          <cell r="J181">
            <v>1.3824696999999999</v>
          </cell>
          <cell r="K181">
            <v>0</v>
          </cell>
          <cell r="L181">
            <v>0</v>
          </cell>
          <cell r="M181">
            <v>1.3824697000000001</v>
          </cell>
          <cell r="N181">
            <v>0</v>
          </cell>
          <cell r="AE181">
            <v>0.13889332999999998</v>
          </cell>
          <cell r="AF181">
            <v>0.13889332999999998</v>
          </cell>
          <cell r="AG181">
            <v>0</v>
          </cell>
          <cell r="AH181">
            <v>0</v>
          </cell>
          <cell r="AI181">
            <v>0</v>
          </cell>
        </row>
        <row r="182">
          <cell r="D182">
            <v>74.931023999999994</v>
          </cell>
          <cell r="E182">
            <v>1.507012276</v>
          </cell>
          <cell r="F182">
            <v>0</v>
          </cell>
          <cell r="G182">
            <v>0.77368197999999999</v>
          </cell>
          <cell r="H182">
            <v>0.36792000000000002</v>
          </cell>
          <cell r="I182">
            <v>0.36541029599999991</v>
          </cell>
          <cell r="J182">
            <v>1.507012276</v>
          </cell>
          <cell r="K182">
            <v>0</v>
          </cell>
          <cell r="L182">
            <v>0.77368197999999999</v>
          </cell>
          <cell r="M182">
            <v>0.36792000000000002</v>
          </cell>
          <cell r="N182">
            <v>0.36541029599999991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23.453055559999999</v>
          </cell>
          <cell r="AE182">
            <v>0.73170449999999998</v>
          </cell>
          <cell r="AF182">
            <v>9.5578099999999999E-2</v>
          </cell>
          <cell r="AG182">
            <v>0.33161781999999995</v>
          </cell>
          <cell r="AH182">
            <v>0</v>
          </cell>
          <cell r="AI182">
            <v>0.30450858000000003</v>
          </cell>
        </row>
        <row r="183">
          <cell r="C183" t="str">
            <v>J_5703/18</v>
          </cell>
          <cell r="D183">
            <v>4.8966719999999997</v>
          </cell>
          <cell r="E183">
            <v>0.82411243599999995</v>
          </cell>
          <cell r="F183">
            <v>0</v>
          </cell>
          <cell r="G183">
            <v>0.77368197999999999</v>
          </cell>
          <cell r="H183">
            <v>0</v>
          </cell>
          <cell r="I183">
            <v>5.0430455999999999E-2</v>
          </cell>
          <cell r="J183">
            <v>0.82411243599999995</v>
          </cell>
          <cell r="K183">
            <v>0</v>
          </cell>
          <cell r="L183">
            <v>0.77368197999999999</v>
          </cell>
          <cell r="M183">
            <v>0</v>
          </cell>
          <cell r="N183">
            <v>5.0430455999999999E-2</v>
          </cell>
          <cell r="AD183">
            <v>3.7298920000000004</v>
          </cell>
          <cell r="AE183">
            <v>4.2025379999999883E-2</v>
          </cell>
          <cell r="AF183">
            <v>0</v>
          </cell>
          <cell r="AG183">
            <v>0</v>
          </cell>
          <cell r="AH183">
            <v>0</v>
          </cell>
          <cell r="AI183">
            <v>4.2025380000000001E-2</v>
          </cell>
        </row>
        <row r="184">
          <cell r="C184" t="str">
            <v>J_5549/18</v>
          </cell>
          <cell r="D184">
            <v>7.9530000000000003</v>
          </cell>
          <cell r="E184">
            <v>0.109442964</v>
          </cell>
          <cell r="F184">
            <v>0</v>
          </cell>
          <cell r="G184">
            <v>0</v>
          </cell>
          <cell r="H184">
            <v>0</v>
          </cell>
          <cell r="I184">
            <v>0.109442964</v>
          </cell>
          <cell r="J184">
            <v>0.109442964</v>
          </cell>
          <cell r="K184">
            <v>0</v>
          </cell>
          <cell r="L184">
            <v>0</v>
          </cell>
          <cell r="M184">
            <v>0</v>
          </cell>
          <cell r="N184">
            <v>0.109442964</v>
          </cell>
          <cell r="AD184">
            <v>5.1205769999999999</v>
          </cell>
          <cell r="AE184">
            <v>9.1202470000000008E-2</v>
          </cell>
          <cell r="AF184">
            <v>0</v>
          </cell>
          <cell r="AG184">
            <v>0</v>
          </cell>
          <cell r="AH184">
            <v>0</v>
          </cell>
          <cell r="AI184">
            <v>9.1202470000000008E-2</v>
          </cell>
        </row>
        <row r="185">
          <cell r="C185" t="str">
            <v>J_5810/19</v>
          </cell>
          <cell r="D185">
            <v>4.8715919999999997</v>
          </cell>
          <cell r="E185">
            <v>1.7484983999999999E-2</v>
          </cell>
          <cell r="F185">
            <v>0</v>
          </cell>
          <cell r="G185">
            <v>0</v>
          </cell>
          <cell r="H185">
            <v>0</v>
          </cell>
          <cell r="I185">
            <v>1.7484983999999999E-2</v>
          </cell>
          <cell r="J185">
            <v>1.7484983999999999E-2</v>
          </cell>
          <cell r="K185">
            <v>0</v>
          </cell>
          <cell r="L185">
            <v>0</v>
          </cell>
          <cell r="M185">
            <v>0</v>
          </cell>
          <cell r="N185">
            <v>1.7484983999999999E-2</v>
          </cell>
          <cell r="AD185">
            <v>0.81808100000000017</v>
          </cell>
          <cell r="AE185">
            <v>1.457082E-2</v>
          </cell>
          <cell r="AF185">
            <v>0</v>
          </cell>
          <cell r="AG185">
            <v>0</v>
          </cell>
          <cell r="AH185">
            <v>0</v>
          </cell>
          <cell r="AI185">
            <v>1.4570819999999998E-2</v>
          </cell>
        </row>
        <row r="186">
          <cell r="C186" t="str">
            <v>I_5257/18</v>
          </cell>
          <cell r="D186">
            <v>20.363952000000001</v>
          </cell>
          <cell r="E186">
            <v>2.35116E-4</v>
          </cell>
          <cell r="F186">
            <v>0</v>
          </cell>
          <cell r="G186">
            <v>0</v>
          </cell>
          <cell r="H186">
            <v>0</v>
          </cell>
          <cell r="I186">
            <v>2.35116E-4</v>
          </cell>
          <cell r="J186">
            <v>2.35116E-4</v>
          </cell>
          <cell r="K186">
            <v>0</v>
          </cell>
          <cell r="L186">
            <v>0</v>
          </cell>
          <cell r="M186">
            <v>0</v>
          </cell>
          <cell r="N186">
            <v>2.35116E-4</v>
          </cell>
          <cell r="AD186">
            <v>1.0999999999999999E-2</v>
          </cell>
          <cell r="AE186">
            <v>1.9593E-4</v>
          </cell>
          <cell r="AF186">
            <v>0</v>
          </cell>
          <cell r="AG186">
            <v>0</v>
          </cell>
          <cell r="AH186">
            <v>0</v>
          </cell>
          <cell r="AI186">
            <v>1.9593E-4</v>
          </cell>
        </row>
        <row r="187">
          <cell r="C187" t="str">
            <v>I_5315/18</v>
          </cell>
          <cell r="D187">
            <v>3.8245079999999998</v>
          </cell>
          <cell r="E187">
            <v>6.872487599999999E-2</v>
          </cell>
          <cell r="F187">
            <v>0</v>
          </cell>
          <cell r="G187">
            <v>0</v>
          </cell>
          <cell r="H187">
            <v>0</v>
          </cell>
          <cell r="I187">
            <v>6.872487599999999E-2</v>
          </cell>
          <cell r="J187">
            <v>6.872487599999999E-2</v>
          </cell>
          <cell r="K187">
            <v>0</v>
          </cell>
          <cell r="L187">
            <v>0</v>
          </cell>
          <cell r="M187">
            <v>0</v>
          </cell>
          <cell r="N187">
            <v>6.872487599999999E-2</v>
          </cell>
          <cell r="AD187">
            <v>2.7165711899999998</v>
          </cell>
          <cell r="AE187">
            <v>5.7270729999999999E-2</v>
          </cell>
          <cell r="AF187">
            <v>0</v>
          </cell>
          <cell r="AG187">
            <v>0</v>
          </cell>
          <cell r="AH187">
            <v>0</v>
          </cell>
          <cell r="AI187">
            <v>5.7270729999999999E-2</v>
          </cell>
        </row>
        <row r="188">
          <cell r="C188" t="str">
            <v>I_5338/18</v>
          </cell>
          <cell r="D188">
            <v>2.7022200000000001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AD188">
            <v>0.15480999999999989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</row>
        <row r="189">
          <cell r="C189" t="str">
            <v>J_6066/19</v>
          </cell>
          <cell r="D189">
            <v>1.0311719999999998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AD189">
            <v>0.8593099999999998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</row>
        <row r="190">
          <cell r="C190" t="str">
            <v>I_4276/17</v>
          </cell>
          <cell r="D190">
            <v>2.9416919999999993</v>
          </cell>
          <cell r="E190">
            <v>5.7242615999999996E-2</v>
          </cell>
          <cell r="F190">
            <v>0</v>
          </cell>
          <cell r="G190">
            <v>0</v>
          </cell>
          <cell r="H190">
            <v>0</v>
          </cell>
          <cell r="I190">
            <v>5.7242615999999996E-2</v>
          </cell>
          <cell r="J190">
            <v>5.7242615999999996E-2</v>
          </cell>
          <cell r="K190">
            <v>0</v>
          </cell>
          <cell r="L190">
            <v>0</v>
          </cell>
          <cell r="M190">
            <v>0</v>
          </cell>
          <cell r="N190">
            <v>5.7242615999999996E-2</v>
          </cell>
          <cell r="AD190">
            <v>2.4414100000000003</v>
          </cell>
          <cell r="AE190">
            <v>4.7702179999999997E-2</v>
          </cell>
          <cell r="AF190">
            <v>0</v>
          </cell>
          <cell r="AG190">
            <v>0</v>
          </cell>
          <cell r="AH190">
            <v>0</v>
          </cell>
          <cell r="AI190">
            <v>4.7702179999999997E-2</v>
          </cell>
        </row>
        <row r="191">
          <cell r="C191" t="str">
            <v>I_4277/17</v>
          </cell>
          <cell r="D191">
            <v>2.6000639999999997</v>
          </cell>
          <cell r="E191">
            <v>5.0398259999999993E-2</v>
          </cell>
          <cell r="F191">
            <v>0</v>
          </cell>
          <cell r="G191">
            <v>0</v>
          </cell>
          <cell r="H191">
            <v>0</v>
          </cell>
          <cell r="I191">
            <v>5.0398259999999993E-2</v>
          </cell>
          <cell r="J191">
            <v>5.0398259999999993E-2</v>
          </cell>
          <cell r="K191">
            <v>0</v>
          </cell>
          <cell r="L191">
            <v>0</v>
          </cell>
          <cell r="M191">
            <v>0</v>
          </cell>
          <cell r="N191">
            <v>5.0398259999999993E-2</v>
          </cell>
          <cell r="AD191">
            <v>2.15672</v>
          </cell>
          <cell r="AE191">
            <v>4.1998550000000003E-2</v>
          </cell>
          <cell r="AF191">
            <v>0</v>
          </cell>
          <cell r="AG191">
            <v>0</v>
          </cell>
          <cell r="AH191">
            <v>0</v>
          </cell>
          <cell r="AI191">
            <v>4.1998549999999996E-2</v>
          </cell>
        </row>
        <row r="192">
          <cell r="C192" t="str">
            <v>I_4295/18</v>
          </cell>
          <cell r="D192">
            <v>16.775015999999997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AD192">
            <v>1.7358123700000014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</row>
        <row r="193">
          <cell r="C193" t="str">
            <v>I_1839/15</v>
          </cell>
          <cell r="D193">
            <v>6.3866640000000006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AD193">
            <v>3.2218120000000003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</row>
        <row r="194">
          <cell r="C194" t="str">
            <v>J_5884/19</v>
          </cell>
          <cell r="D194">
            <v>0.58447199999999999</v>
          </cell>
          <cell r="E194">
            <v>1.1451023999999999E-2</v>
          </cell>
          <cell r="F194">
            <v>0</v>
          </cell>
          <cell r="G194">
            <v>0</v>
          </cell>
          <cell r="H194">
            <v>0</v>
          </cell>
          <cell r="I194">
            <v>1.1451024000000001E-2</v>
          </cell>
          <cell r="J194">
            <v>1.1451023999999999E-2</v>
          </cell>
          <cell r="K194">
            <v>0</v>
          </cell>
          <cell r="L194">
            <v>0</v>
          </cell>
          <cell r="M194">
            <v>0</v>
          </cell>
          <cell r="N194">
            <v>1.1451024000000001E-2</v>
          </cell>
          <cell r="AD194">
            <v>0.48705999999999999</v>
          </cell>
          <cell r="AE194">
            <v>5.733162E-2</v>
          </cell>
          <cell r="AF194">
            <v>4.7789100000000001E-2</v>
          </cell>
          <cell r="AI194">
            <v>9.5425200000000005E-3</v>
          </cell>
        </row>
        <row r="195">
          <cell r="C195" t="str">
            <v>J_6184/19</v>
          </cell>
          <cell r="D195">
            <v>0</v>
          </cell>
          <cell r="E195">
            <v>0.36792000000000002</v>
          </cell>
          <cell r="F195">
            <v>0</v>
          </cell>
          <cell r="G195">
            <v>0</v>
          </cell>
          <cell r="H195">
            <v>0.36792000000000002</v>
          </cell>
          <cell r="I195">
            <v>0</v>
          </cell>
          <cell r="J195">
            <v>0.36792000000000002</v>
          </cell>
          <cell r="K195">
            <v>0</v>
          </cell>
          <cell r="L195">
            <v>0</v>
          </cell>
          <cell r="M195">
            <v>0.36792000000000002</v>
          </cell>
          <cell r="N195">
            <v>0</v>
          </cell>
          <cell r="AE195">
            <v>0.37940681999999998</v>
          </cell>
          <cell r="AF195">
            <v>4.7788999999999998E-2</v>
          </cell>
          <cell r="AG195">
            <v>0.33161781999999995</v>
          </cell>
          <cell r="AH195">
            <v>0</v>
          </cell>
          <cell r="AI195">
            <v>0</v>
          </cell>
        </row>
        <row r="196">
          <cell r="D196">
            <v>5.3497799999999991</v>
          </cell>
          <cell r="E196">
            <v>0.53204330399999988</v>
          </cell>
          <cell r="F196">
            <v>0</v>
          </cell>
          <cell r="G196">
            <v>0.47771397599999998</v>
          </cell>
          <cell r="H196">
            <v>0</v>
          </cell>
          <cell r="I196">
            <v>5.4329327999999996E-2</v>
          </cell>
          <cell r="J196">
            <v>0.53204330399999988</v>
          </cell>
          <cell r="K196">
            <v>0</v>
          </cell>
          <cell r="L196">
            <v>0.47771397599999998</v>
          </cell>
          <cell r="M196">
            <v>0</v>
          </cell>
          <cell r="N196">
            <v>5.4329327999999996E-2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2.3543653999999998</v>
          </cell>
          <cell r="AE196">
            <v>1.2999341899999999</v>
          </cell>
          <cell r="AF196">
            <v>0</v>
          </cell>
          <cell r="AG196">
            <v>1.2546597499999999</v>
          </cell>
          <cell r="AH196">
            <v>0</v>
          </cell>
          <cell r="AI196">
            <v>4.5274439999999999E-2</v>
          </cell>
        </row>
        <row r="197">
          <cell r="C197" t="str">
            <v>I_3941/17</v>
          </cell>
          <cell r="D197">
            <v>1.5876359999999998</v>
          </cell>
          <cell r="E197">
            <v>0.47877301199999989</v>
          </cell>
          <cell r="F197">
            <v>0</v>
          </cell>
          <cell r="G197">
            <v>0.47771397599999998</v>
          </cell>
          <cell r="H197">
            <v>0</v>
          </cell>
          <cell r="I197">
            <v>1.059036E-3</v>
          </cell>
          <cell r="J197">
            <v>0.47877301199999989</v>
          </cell>
          <cell r="K197">
            <v>0</v>
          </cell>
          <cell r="L197">
            <v>0.47771397599999998</v>
          </cell>
          <cell r="M197">
            <v>0</v>
          </cell>
          <cell r="N197">
            <v>1.059036E-3</v>
          </cell>
          <cell r="AD197">
            <v>7.305540000000002E-2</v>
          </cell>
          <cell r="AE197">
            <v>1.2555422799999998</v>
          </cell>
          <cell r="AF197">
            <v>0</v>
          </cell>
          <cell r="AG197">
            <v>1.2546597499999999</v>
          </cell>
          <cell r="AH197">
            <v>0</v>
          </cell>
          <cell r="AI197">
            <v>8.8253000000000008E-4</v>
          </cell>
        </row>
        <row r="198">
          <cell r="C198" t="str">
            <v>I_2418/15</v>
          </cell>
          <cell r="D198">
            <v>2.730972</v>
          </cell>
          <cell r="E198">
            <v>5.3270292000000004E-2</v>
          </cell>
          <cell r="F198">
            <v>0</v>
          </cell>
          <cell r="G198">
            <v>0</v>
          </cell>
          <cell r="H198">
            <v>0</v>
          </cell>
          <cell r="I198">
            <v>5.3270291999999997E-2</v>
          </cell>
          <cell r="J198">
            <v>5.3270292000000004E-2</v>
          </cell>
          <cell r="K198">
            <v>0</v>
          </cell>
          <cell r="L198">
            <v>0</v>
          </cell>
          <cell r="M198">
            <v>0</v>
          </cell>
          <cell r="N198">
            <v>5.3270291999999997E-2</v>
          </cell>
          <cell r="AD198">
            <v>2.2758099999999999</v>
          </cell>
          <cell r="AE198">
            <v>4.439191E-2</v>
          </cell>
          <cell r="AF198">
            <v>0</v>
          </cell>
          <cell r="AG198">
            <v>0</v>
          </cell>
          <cell r="AH198">
            <v>0</v>
          </cell>
          <cell r="AI198">
            <v>4.439191E-2</v>
          </cell>
        </row>
        <row r="199">
          <cell r="C199" t="str">
            <v>J_5905/19</v>
          </cell>
          <cell r="D199">
            <v>1.0311719999999998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AD199">
            <v>5.4999999999999997E-3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</row>
        <row r="200">
          <cell r="D200">
            <v>3.7851239999999997</v>
          </cell>
          <cell r="E200">
            <v>4.4436935999999996E-2</v>
          </cell>
          <cell r="F200">
            <v>0</v>
          </cell>
          <cell r="G200">
            <v>0</v>
          </cell>
          <cell r="H200">
            <v>0</v>
          </cell>
          <cell r="I200">
            <v>4.4436935999999996E-2</v>
          </cell>
          <cell r="J200">
            <v>4.4436935999999996E-2</v>
          </cell>
          <cell r="K200">
            <v>0</v>
          </cell>
          <cell r="L200">
            <v>0</v>
          </cell>
          <cell r="M200">
            <v>0</v>
          </cell>
          <cell r="N200">
            <v>4.4436935999999996E-2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2.7355637399999999</v>
          </cell>
          <cell r="AE200">
            <v>2.76361861</v>
          </cell>
          <cell r="AF200">
            <v>0</v>
          </cell>
          <cell r="AG200">
            <v>2.7265878300000002</v>
          </cell>
          <cell r="AH200">
            <v>0</v>
          </cell>
          <cell r="AI200">
            <v>3.7030779999999999E-2</v>
          </cell>
        </row>
        <row r="201">
          <cell r="C201" t="str">
            <v>I_5425/18</v>
          </cell>
          <cell r="D201">
            <v>3.7851239999999997</v>
          </cell>
          <cell r="E201">
            <v>4.4436935999999996E-2</v>
          </cell>
          <cell r="F201">
            <v>0</v>
          </cell>
          <cell r="G201">
            <v>0</v>
          </cell>
          <cell r="H201">
            <v>0</v>
          </cell>
          <cell r="I201">
            <v>4.4436935999999996E-2</v>
          </cell>
          <cell r="J201">
            <v>4.4436935999999996E-2</v>
          </cell>
          <cell r="K201">
            <v>0</v>
          </cell>
          <cell r="L201">
            <v>0</v>
          </cell>
          <cell r="M201">
            <v>0</v>
          </cell>
          <cell r="N201">
            <v>4.4436935999999996E-2</v>
          </cell>
          <cell r="AD201">
            <v>2.7355637399999999</v>
          </cell>
          <cell r="AE201">
            <v>2.76361861</v>
          </cell>
          <cell r="AF201">
            <v>0</v>
          </cell>
          <cell r="AG201">
            <v>2.7265878300000002</v>
          </cell>
          <cell r="AH201">
            <v>0</v>
          </cell>
          <cell r="AI201">
            <v>3.7030779999999999E-2</v>
          </cell>
        </row>
        <row r="202">
          <cell r="D202">
            <v>45.872687999999997</v>
          </cell>
          <cell r="E202">
            <v>6.9498364000000007E-2</v>
          </cell>
          <cell r="F202">
            <v>4.351696E-2</v>
          </cell>
          <cell r="G202">
            <v>0</v>
          </cell>
          <cell r="H202">
            <v>0</v>
          </cell>
          <cell r="I202">
            <v>2.5981403999999996E-2</v>
          </cell>
          <cell r="J202">
            <v>6.9498364000000007E-2</v>
          </cell>
          <cell r="K202">
            <v>4.351696E-2</v>
          </cell>
          <cell r="L202">
            <v>0</v>
          </cell>
          <cell r="M202">
            <v>0</v>
          </cell>
          <cell r="N202">
            <v>2.5981403999999996E-2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4.2375600000000002</v>
          </cell>
          <cell r="AE202">
            <v>5.7915300000000003E-2</v>
          </cell>
          <cell r="AF202">
            <v>3.6264130000000006E-2</v>
          </cell>
          <cell r="AG202">
            <v>0</v>
          </cell>
          <cell r="AH202">
            <v>0</v>
          </cell>
          <cell r="AI202">
            <v>2.1651170000000001E-2</v>
          </cell>
        </row>
        <row r="203">
          <cell r="C203" t="str">
            <v>I_5363/18</v>
          </cell>
          <cell r="D203">
            <v>37.803528</v>
          </cell>
          <cell r="E203">
            <v>4.5867999999999999E-2</v>
          </cell>
          <cell r="F203">
            <v>4.351696E-2</v>
          </cell>
          <cell r="G203">
            <v>0</v>
          </cell>
          <cell r="H203">
            <v>0</v>
          </cell>
          <cell r="I203">
            <v>2.35104E-3</v>
          </cell>
          <cell r="J203">
            <v>4.5867999999999999E-2</v>
          </cell>
          <cell r="K203">
            <v>4.351696E-2</v>
          </cell>
          <cell r="L203">
            <v>0</v>
          </cell>
          <cell r="M203">
            <v>0</v>
          </cell>
          <cell r="N203">
            <v>2.35104E-3</v>
          </cell>
          <cell r="AD203">
            <v>0.11000000000000001</v>
          </cell>
          <cell r="AE203">
            <v>3.8223330000000007E-2</v>
          </cell>
          <cell r="AF203">
            <v>3.6264130000000006E-2</v>
          </cell>
          <cell r="AG203">
            <v>0</v>
          </cell>
          <cell r="AH203">
            <v>0</v>
          </cell>
          <cell r="AI203">
            <v>1.9591999999999999E-3</v>
          </cell>
        </row>
        <row r="204">
          <cell r="C204" t="str">
            <v>I_5308/18</v>
          </cell>
          <cell r="D204">
            <v>4.4308199999999998</v>
          </cell>
          <cell r="E204">
            <v>2.3630364000000001E-2</v>
          </cell>
          <cell r="F204">
            <v>0</v>
          </cell>
          <cell r="G204">
            <v>0</v>
          </cell>
          <cell r="H204">
            <v>0</v>
          </cell>
          <cell r="I204">
            <v>2.3630363999999997E-2</v>
          </cell>
          <cell r="J204">
            <v>2.3630364000000001E-2</v>
          </cell>
          <cell r="K204">
            <v>0</v>
          </cell>
          <cell r="L204">
            <v>0</v>
          </cell>
          <cell r="M204">
            <v>0</v>
          </cell>
          <cell r="N204">
            <v>2.3630363999999997E-2</v>
          </cell>
          <cell r="AD204">
            <v>1.1056100000000002</v>
          </cell>
          <cell r="AE204">
            <v>1.969197E-2</v>
          </cell>
          <cell r="AF204">
            <v>0</v>
          </cell>
          <cell r="AG204">
            <v>0</v>
          </cell>
          <cell r="AH204">
            <v>0</v>
          </cell>
          <cell r="AI204">
            <v>1.969197E-2</v>
          </cell>
        </row>
        <row r="205">
          <cell r="C205" t="str">
            <v>G_2132/15</v>
          </cell>
          <cell r="D205">
            <v>3.6383399999999995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AD205">
            <v>3.0219500000000004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</row>
        <row r="206">
          <cell r="D206">
            <v>36.150624000000001</v>
          </cell>
          <cell r="E206">
            <v>0.13992675599999996</v>
          </cell>
          <cell r="F206">
            <v>0</v>
          </cell>
          <cell r="G206">
            <v>0</v>
          </cell>
          <cell r="H206">
            <v>0</v>
          </cell>
          <cell r="I206">
            <v>0.13992675599999996</v>
          </cell>
          <cell r="J206">
            <v>0.13992675599999996</v>
          </cell>
          <cell r="K206">
            <v>0</v>
          </cell>
          <cell r="L206">
            <v>0</v>
          </cell>
          <cell r="M206">
            <v>0</v>
          </cell>
          <cell r="N206">
            <v>0.13992675599999996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21.043524999999995</v>
          </cell>
          <cell r="AE206">
            <v>0.11660562999999999</v>
          </cell>
          <cell r="AF206">
            <v>0</v>
          </cell>
          <cell r="AG206">
            <v>0</v>
          </cell>
          <cell r="AH206">
            <v>0</v>
          </cell>
          <cell r="AI206">
            <v>0.11660562999999999</v>
          </cell>
        </row>
        <row r="207">
          <cell r="C207" t="str">
            <v>I_4455/17</v>
          </cell>
          <cell r="D207">
            <v>28.671299999999999</v>
          </cell>
          <cell r="E207">
            <v>0.12681111599999997</v>
          </cell>
          <cell r="F207">
            <v>0</v>
          </cell>
          <cell r="G207">
            <v>0</v>
          </cell>
          <cell r="H207">
            <v>0</v>
          </cell>
          <cell r="I207">
            <v>0.12681111599999997</v>
          </cell>
          <cell r="J207">
            <v>0.12681111599999997</v>
          </cell>
          <cell r="K207">
            <v>0</v>
          </cell>
          <cell r="L207">
            <v>0</v>
          </cell>
          <cell r="M207">
            <v>0</v>
          </cell>
          <cell r="N207">
            <v>0.12681111599999997</v>
          </cell>
          <cell r="AD207">
            <v>20.393809999999998</v>
          </cell>
          <cell r="AE207">
            <v>0.10567592999999999</v>
          </cell>
          <cell r="AF207">
            <v>0</v>
          </cell>
          <cell r="AG207">
            <v>0</v>
          </cell>
          <cell r="AH207">
            <v>0</v>
          </cell>
          <cell r="AI207">
            <v>0.10567592999999999</v>
          </cell>
        </row>
        <row r="208">
          <cell r="C208" t="str">
            <v>J_5237/18</v>
          </cell>
          <cell r="D208">
            <v>7.2595559999999999</v>
          </cell>
          <cell r="E208">
            <v>1.1490756E-2</v>
          </cell>
          <cell r="F208">
            <v>0</v>
          </cell>
          <cell r="G208">
            <v>0</v>
          </cell>
          <cell r="H208">
            <v>0</v>
          </cell>
          <cell r="I208">
            <v>1.1490756E-2</v>
          </cell>
          <cell r="J208">
            <v>1.1490756E-2</v>
          </cell>
          <cell r="K208">
            <v>0</v>
          </cell>
          <cell r="L208">
            <v>0</v>
          </cell>
          <cell r="M208">
            <v>0</v>
          </cell>
          <cell r="N208">
            <v>1.1490756E-2</v>
          </cell>
          <cell r="AD208">
            <v>0.53762500000000002</v>
          </cell>
          <cell r="AE208">
            <v>9.5756299999999982E-3</v>
          </cell>
          <cell r="AF208">
            <v>0</v>
          </cell>
          <cell r="AG208">
            <v>0</v>
          </cell>
          <cell r="AH208">
            <v>0</v>
          </cell>
          <cell r="AI208">
            <v>9.5756299999999999E-3</v>
          </cell>
        </row>
        <row r="209">
          <cell r="C209" t="str">
            <v>J_ОД-45/19</v>
          </cell>
          <cell r="D209">
            <v>0.21976799999999999</v>
          </cell>
          <cell r="E209">
            <v>1.6248840000000001E-3</v>
          </cell>
          <cell r="F209">
            <v>0</v>
          </cell>
          <cell r="G209">
            <v>0</v>
          </cell>
          <cell r="H209">
            <v>0</v>
          </cell>
          <cell r="I209">
            <v>1.6248840000000003E-3</v>
          </cell>
          <cell r="J209">
            <v>1.6248840000000001E-3</v>
          </cell>
          <cell r="K209">
            <v>0</v>
          </cell>
          <cell r="L209">
            <v>0</v>
          </cell>
          <cell r="M209">
            <v>0</v>
          </cell>
          <cell r="N209">
            <v>1.6248840000000003E-3</v>
          </cell>
          <cell r="AD209">
            <v>0.11209000000000002</v>
          </cell>
          <cell r="AE209">
            <v>1.3540699999999998E-3</v>
          </cell>
          <cell r="AF209">
            <v>0</v>
          </cell>
          <cell r="AG209">
            <v>0</v>
          </cell>
          <cell r="AH209">
            <v>0</v>
          </cell>
          <cell r="AI209">
            <v>1.3540700000000002E-3</v>
          </cell>
        </row>
        <row r="210">
          <cell r="D210">
            <v>163.32039600000002</v>
          </cell>
          <cell r="E210">
            <v>1.064797368</v>
          </cell>
          <cell r="F210">
            <v>0</v>
          </cell>
          <cell r="G210">
            <v>0</v>
          </cell>
          <cell r="H210">
            <v>0.30004799999999998</v>
          </cell>
          <cell r="I210">
            <v>0.76474936799999993</v>
          </cell>
          <cell r="J210">
            <v>1.064797368</v>
          </cell>
          <cell r="K210">
            <v>0</v>
          </cell>
          <cell r="L210">
            <v>0</v>
          </cell>
          <cell r="M210">
            <v>0.30004799999999998</v>
          </cell>
          <cell r="N210">
            <v>0.76474936799999993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62.728270000000002</v>
          </cell>
          <cell r="AE210">
            <v>1.66621416</v>
          </cell>
          <cell r="AF210">
            <v>0.57067687999999994</v>
          </cell>
          <cell r="AG210">
            <v>0.45824614000000002</v>
          </cell>
          <cell r="AH210">
            <v>0</v>
          </cell>
          <cell r="AI210">
            <v>0.63729113999999998</v>
          </cell>
        </row>
        <row r="211">
          <cell r="C211" t="str">
            <v>I_5181/18</v>
          </cell>
          <cell r="D211">
            <v>9.5272199999999998</v>
          </cell>
          <cell r="E211">
            <v>2.35116E-4</v>
          </cell>
          <cell r="F211">
            <v>0</v>
          </cell>
          <cell r="G211">
            <v>0</v>
          </cell>
          <cell r="H211">
            <v>0</v>
          </cell>
          <cell r="I211">
            <v>2.35116E-4</v>
          </cell>
          <cell r="J211">
            <v>2.35116E-4</v>
          </cell>
          <cell r="K211">
            <v>0</v>
          </cell>
          <cell r="L211">
            <v>0</v>
          </cell>
          <cell r="M211">
            <v>0</v>
          </cell>
          <cell r="N211">
            <v>2.35116E-4</v>
          </cell>
          <cell r="AD211">
            <v>1.0999999999999999E-2</v>
          </cell>
          <cell r="AE211">
            <v>1.9593E-4</v>
          </cell>
          <cell r="AF211">
            <v>0</v>
          </cell>
          <cell r="AG211">
            <v>0</v>
          </cell>
          <cell r="AH211">
            <v>0</v>
          </cell>
          <cell r="AI211">
            <v>1.9593E-4</v>
          </cell>
        </row>
        <row r="212">
          <cell r="C212" t="str">
            <v>I_5182/18</v>
          </cell>
          <cell r="D212">
            <v>28.003883999999996</v>
          </cell>
          <cell r="E212">
            <v>2.35116E-4</v>
          </cell>
          <cell r="F212">
            <v>0</v>
          </cell>
          <cell r="G212">
            <v>0</v>
          </cell>
          <cell r="H212">
            <v>0</v>
          </cell>
          <cell r="I212">
            <v>2.35116E-4</v>
          </cell>
          <cell r="J212">
            <v>2.35116E-4</v>
          </cell>
          <cell r="K212">
            <v>0</v>
          </cell>
          <cell r="L212">
            <v>0</v>
          </cell>
          <cell r="M212">
            <v>0</v>
          </cell>
          <cell r="N212">
            <v>2.35116E-4</v>
          </cell>
          <cell r="AD212">
            <v>1.0999999999999999E-2</v>
          </cell>
          <cell r="AE212">
            <v>1.9593E-4</v>
          </cell>
          <cell r="AF212">
            <v>0</v>
          </cell>
          <cell r="AG212">
            <v>0</v>
          </cell>
          <cell r="AH212">
            <v>0</v>
          </cell>
          <cell r="AI212">
            <v>1.9593E-4</v>
          </cell>
        </row>
        <row r="213">
          <cell r="C213" t="str">
            <v>I_5183/18</v>
          </cell>
          <cell r="D213">
            <v>11.691564</v>
          </cell>
          <cell r="E213">
            <v>0.205815048</v>
          </cell>
          <cell r="F213">
            <v>0</v>
          </cell>
          <cell r="G213">
            <v>0</v>
          </cell>
          <cell r="H213">
            <v>0</v>
          </cell>
          <cell r="I213">
            <v>0.20581504799999997</v>
          </cell>
          <cell r="J213">
            <v>0.205815048</v>
          </cell>
          <cell r="K213">
            <v>0</v>
          </cell>
          <cell r="L213">
            <v>0</v>
          </cell>
          <cell r="M213">
            <v>0</v>
          </cell>
          <cell r="N213">
            <v>0.20581504799999997</v>
          </cell>
          <cell r="AD213">
            <v>8.7541799999999981</v>
          </cell>
          <cell r="AE213">
            <v>0.17151253999999999</v>
          </cell>
          <cell r="AF213">
            <v>0</v>
          </cell>
          <cell r="AG213">
            <v>0</v>
          </cell>
          <cell r="AH213">
            <v>0</v>
          </cell>
          <cell r="AI213">
            <v>0.17151253999999999</v>
          </cell>
        </row>
        <row r="214">
          <cell r="C214" t="str">
            <v>I_5186/18</v>
          </cell>
          <cell r="D214">
            <v>48.015564000000005</v>
          </cell>
          <cell r="E214">
            <v>0.23515445999999998</v>
          </cell>
          <cell r="F214">
            <v>0</v>
          </cell>
          <cell r="G214">
            <v>0</v>
          </cell>
          <cell r="H214">
            <v>0</v>
          </cell>
          <cell r="I214">
            <v>0.23515445999999995</v>
          </cell>
          <cell r="J214">
            <v>0.23515445999999998</v>
          </cell>
          <cell r="K214">
            <v>0</v>
          </cell>
          <cell r="L214">
            <v>0</v>
          </cell>
          <cell r="M214">
            <v>0</v>
          </cell>
          <cell r="N214">
            <v>0.23515445999999995</v>
          </cell>
          <cell r="AD214">
            <v>40.002970000000005</v>
          </cell>
          <cell r="AE214">
            <v>0.19596204999999997</v>
          </cell>
          <cell r="AF214">
            <v>0</v>
          </cell>
          <cell r="AG214">
            <v>0</v>
          </cell>
          <cell r="AH214">
            <v>0</v>
          </cell>
          <cell r="AI214">
            <v>0.19596204999999997</v>
          </cell>
        </row>
        <row r="215">
          <cell r="C215" t="str">
            <v>G_2583/15</v>
          </cell>
          <cell r="D215">
            <v>9.0768959999999996</v>
          </cell>
          <cell r="E215">
            <v>0.15514099199999998</v>
          </cell>
          <cell r="F215">
            <v>0</v>
          </cell>
          <cell r="G215">
            <v>0</v>
          </cell>
          <cell r="H215">
            <v>0</v>
          </cell>
          <cell r="I215">
            <v>0.15514099199999998</v>
          </cell>
          <cell r="J215">
            <v>0.15514099199999998</v>
          </cell>
          <cell r="K215">
            <v>0</v>
          </cell>
          <cell r="L215">
            <v>0</v>
          </cell>
          <cell r="M215">
            <v>0</v>
          </cell>
          <cell r="N215">
            <v>0.15514099199999998</v>
          </cell>
          <cell r="AD215">
            <v>6.8792</v>
          </cell>
          <cell r="AE215">
            <v>0.12928416000000001</v>
          </cell>
          <cell r="AF215">
            <v>0</v>
          </cell>
          <cell r="AG215">
            <v>0</v>
          </cell>
          <cell r="AH215">
            <v>0</v>
          </cell>
          <cell r="AI215">
            <v>0.12928415999999998</v>
          </cell>
        </row>
        <row r="216">
          <cell r="C216" t="str">
            <v>I_4598/18</v>
          </cell>
          <cell r="D216">
            <v>45.999348000000005</v>
          </cell>
          <cell r="E216">
            <v>2.35116E-4</v>
          </cell>
          <cell r="F216">
            <v>0</v>
          </cell>
          <cell r="G216">
            <v>0</v>
          </cell>
          <cell r="H216">
            <v>0</v>
          </cell>
          <cell r="I216">
            <v>2.35116E-4</v>
          </cell>
          <cell r="J216">
            <v>2.35116E-4</v>
          </cell>
          <cell r="K216">
            <v>0</v>
          </cell>
          <cell r="L216">
            <v>0</v>
          </cell>
          <cell r="M216">
            <v>0</v>
          </cell>
          <cell r="N216">
            <v>2.35116E-4</v>
          </cell>
          <cell r="AD216">
            <v>1.0999999999999999E-2</v>
          </cell>
          <cell r="AE216">
            <v>0.40200659999999999</v>
          </cell>
          <cell r="AF216">
            <v>0.40181066999999998</v>
          </cell>
          <cell r="AG216">
            <v>0</v>
          </cell>
          <cell r="AH216">
            <v>0</v>
          </cell>
          <cell r="AI216">
            <v>1.9593E-4</v>
          </cell>
        </row>
        <row r="217">
          <cell r="C217" t="str">
            <v>J_5870/19</v>
          </cell>
          <cell r="D217">
            <v>0.46832399999999996</v>
          </cell>
          <cell r="E217">
            <v>0.30004799999999998</v>
          </cell>
          <cell r="F217">
            <v>0</v>
          </cell>
          <cell r="G217">
            <v>0</v>
          </cell>
          <cell r="H217">
            <v>0.30004799999999998</v>
          </cell>
          <cell r="I217">
            <v>0</v>
          </cell>
          <cell r="J217">
            <v>0.30004799999999998</v>
          </cell>
          <cell r="K217">
            <v>0</v>
          </cell>
          <cell r="L217">
            <v>0</v>
          </cell>
          <cell r="M217">
            <v>0.30004799999999998</v>
          </cell>
          <cell r="N217">
            <v>0</v>
          </cell>
          <cell r="AD217">
            <v>0.37163000000000002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</row>
        <row r="218">
          <cell r="C218" t="str">
            <v>J_5873/19</v>
          </cell>
          <cell r="D218">
            <v>0.85907999999999995</v>
          </cell>
          <cell r="E218">
            <v>1.2001871999999998E-2</v>
          </cell>
          <cell r="F218">
            <v>0</v>
          </cell>
          <cell r="G218">
            <v>0</v>
          </cell>
          <cell r="H218">
            <v>0</v>
          </cell>
          <cell r="I218">
            <v>1.2001871999999998E-2</v>
          </cell>
          <cell r="J218">
            <v>1.2001871999999998E-2</v>
          </cell>
          <cell r="K218">
            <v>0</v>
          </cell>
          <cell r="L218">
            <v>0</v>
          </cell>
          <cell r="M218">
            <v>0</v>
          </cell>
          <cell r="N218">
            <v>1.2001871999999998E-2</v>
          </cell>
          <cell r="AD218">
            <v>5.416999999999994E-2</v>
          </cell>
          <cell r="AE218">
            <v>4.6487839999999996E-2</v>
          </cell>
          <cell r="AF218">
            <v>3.6486279999999996E-2</v>
          </cell>
          <cell r="AI218">
            <v>1.000156E-2</v>
          </cell>
        </row>
        <row r="219">
          <cell r="C219" t="str">
            <v>J_5682/19</v>
          </cell>
          <cell r="D219">
            <v>7.5238799999999992</v>
          </cell>
          <cell r="E219">
            <v>0.11371786800000001</v>
          </cell>
          <cell r="F219">
            <v>0</v>
          </cell>
          <cell r="G219">
            <v>0</v>
          </cell>
          <cell r="H219">
            <v>0</v>
          </cell>
          <cell r="I219">
            <v>0.113717868</v>
          </cell>
          <cell r="J219">
            <v>0.11371786800000001</v>
          </cell>
          <cell r="K219">
            <v>0</v>
          </cell>
          <cell r="L219">
            <v>0</v>
          </cell>
          <cell r="M219">
            <v>0</v>
          </cell>
          <cell r="N219">
            <v>0.113717868</v>
          </cell>
          <cell r="AD219">
            <v>4.8375899999999996</v>
          </cell>
          <cell r="AE219">
            <v>9.4764889999999991E-2</v>
          </cell>
          <cell r="AF219">
            <v>0</v>
          </cell>
          <cell r="AG219">
            <v>0</v>
          </cell>
          <cell r="AH219">
            <v>0</v>
          </cell>
          <cell r="AI219">
            <v>9.4764890000000004E-2</v>
          </cell>
        </row>
        <row r="220">
          <cell r="C220" t="str">
            <v>J_6158/19</v>
          </cell>
          <cell r="D220">
            <v>2.154636</v>
          </cell>
          <cell r="E220">
            <v>4.2213779999999999E-2</v>
          </cell>
          <cell r="F220">
            <v>0</v>
          </cell>
          <cell r="G220">
            <v>0</v>
          </cell>
          <cell r="H220">
            <v>0</v>
          </cell>
          <cell r="I220">
            <v>4.2213780000000006E-2</v>
          </cell>
          <cell r="J220">
            <v>4.2213779999999999E-2</v>
          </cell>
          <cell r="K220">
            <v>0</v>
          </cell>
          <cell r="L220">
            <v>0</v>
          </cell>
          <cell r="M220">
            <v>0</v>
          </cell>
          <cell r="N220">
            <v>4.2213780000000006E-2</v>
          </cell>
          <cell r="AD220">
            <v>1.7955300000000001</v>
          </cell>
          <cell r="AE220">
            <v>0.62580422000000002</v>
          </cell>
          <cell r="AF220">
            <v>0.13237993000000001</v>
          </cell>
          <cell r="AG220">
            <v>0.45824614000000002</v>
          </cell>
          <cell r="AI220">
            <v>3.5178150000000005E-2</v>
          </cell>
        </row>
        <row r="221">
          <cell r="D221">
            <v>1.8020159999999996</v>
          </cell>
          <cell r="E221">
            <v>0.77349707999999984</v>
          </cell>
          <cell r="F221">
            <v>8.3336399999999991E-2</v>
          </cell>
          <cell r="G221">
            <v>0</v>
          </cell>
          <cell r="H221">
            <v>0.66426600000000002</v>
          </cell>
          <cell r="I221">
            <v>2.589468E-2</v>
          </cell>
          <cell r="J221">
            <v>0.77349707999999984</v>
          </cell>
          <cell r="K221">
            <v>8.3336399999999991E-2</v>
          </cell>
          <cell r="L221">
            <v>0</v>
          </cell>
          <cell r="M221">
            <v>0.66426600000000002</v>
          </cell>
          <cell r="N221">
            <v>2.589468E-2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1.4916800000000001</v>
          </cell>
          <cell r="AE221">
            <v>0.35032738000000008</v>
          </cell>
          <cell r="AF221">
            <v>6.9447000000000009E-2</v>
          </cell>
          <cell r="AG221">
            <v>0.25930148000000003</v>
          </cell>
          <cell r="AH221">
            <v>0</v>
          </cell>
          <cell r="AI221">
            <v>2.1578900000000002E-2</v>
          </cell>
        </row>
        <row r="222">
          <cell r="C222" t="str">
            <v>I_5327/18</v>
          </cell>
          <cell r="D222">
            <v>1.3336919999999997</v>
          </cell>
          <cell r="E222">
            <v>2.589468E-2</v>
          </cell>
          <cell r="F222">
            <v>0</v>
          </cell>
          <cell r="G222">
            <v>0</v>
          </cell>
          <cell r="H222">
            <v>0</v>
          </cell>
          <cell r="I222">
            <v>2.589468E-2</v>
          </cell>
          <cell r="J222">
            <v>2.589468E-2</v>
          </cell>
          <cell r="K222">
            <v>0</v>
          </cell>
          <cell r="L222">
            <v>0</v>
          </cell>
          <cell r="M222">
            <v>0</v>
          </cell>
          <cell r="N222">
            <v>2.589468E-2</v>
          </cell>
          <cell r="AD222">
            <v>1.10141</v>
          </cell>
          <cell r="AE222">
            <v>2.1578900000000002E-2</v>
          </cell>
          <cell r="AF222">
            <v>0</v>
          </cell>
          <cell r="AG222">
            <v>0</v>
          </cell>
          <cell r="AH222">
            <v>0</v>
          </cell>
          <cell r="AI222">
            <v>2.1578900000000002E-2</v>
          </cell>
        </row>
        <row r="223">
          <cell r="C223" t="str">
            <v>J_6089/19</v>
          </cell>
          <cell r="D223">
            <v>0.46832399999999996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AD223">
            <v>0.39027000000000001</v>
          </cell>
          <cell r="AE223">
            <v>0.25930148000000003</v>
          </cell>
          <cell r="AG223">
            <v>0.25930148000000003</v>
          </cell>
          <cell r="AI223">
            <v>0</v>
          </cell>
        </row>
        <row r="224">
          <cell r="C224" t="str">
            <v>J_6242/19</v>
          </cell>
          <cell r="D224">
            <v>0</v>
          </cell>
          <cell r="E224">
            <v>0.74760239999999989</v>
          </cell>
          <cell r="F224">
            <v>8.3336399999999991E-2</v>
          </cell>
          <cell r="G224">
            <v>0</v>
          </cell>
          <cell r="H224">
            <v>0.66426600000000002</v>
          </cell>
          <cell r="I224">
            <v>0</v>
          </cell>
          <cell r="J224">
            <v>0.74760239999999989</v>
          </cell>
          <cell r="K224">
            <v>8.3336399999999991E-2</v>
          </cell>
          <cell r="L224">
            <v>0</v>
          </cell>
          <cell r="M224">
            <v>0.66426600000000002</v>
          </cell>
          <cell r="N224">
            <v>0</v>
          </cell>
          <cell r="AE224">
            <v>6.9447000000000009E-2</v>
          </cell>
          <cell r="AF224">
            <v>6.9447000000000009E-2</v>
          </cell>
          <cell r="AG224">
            <v>0</v>
          </cell>
          <cell r="AH224">
            <v>0</v>
          </cell>
          <cell r="AI224">
            <v>0</v>
          </cell>
        </row>
        <row r="225">
          <cell r="D225">
            <v>10.350168</v>
          </cell>
          <cell r="E225">
            <v>0.33531768399999995</v>
          </cell>
          <cell r="F225">
            <v>0.17159962000000001</v>
          </cell>
          <cell r="G225">
            <v>0</v>
          </cell>
          <cell r="H225">
            <v>0</v>
          </cell>
          <cell r="I225">
            <v>0.16371806399999994</v>
          </cell>
          <cell r="J225">
            <v>0.33531768399999995</v>
          </cell>
          <cell r="K225">
            <v>0.17159962000000001</v>
          </cell>
          <cell r="L225">
            <v>0</v>
          </cell>
          <cell r="M225">
            <v>0</v>
          </cell>
          <cell r="N225">
            <v>0.16371806399999994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7.2519800000000005</v>
          </cell>
          <cell r="AE225">
            <v>0.27943140999999999</v>
          </cell>
          <cell r="AF225">
            <v>0.14299969000000001</v>
          </cell>
          <cell r="AG225">
            <v>0</v>
          </cell>
          <cell r="AH225">
            <v>0</v>
          </cell>
          <cell r="AI225">
            <v>0.13643171999999998</v>
          </cell>
        </row>
        <row r="226">
          <cell r="C226" t="str">
            <v>J_5585/18</v>
          </cell>
          <cell r="D226">
            <v>2.9559600000000001</v>
          </cell>
          <cell r="E226">
            <v>0.225085972</v>
          </cell>
          <cell r="F226">
            <v>0.17159962000000001</v>
          </cell>
          <cell r="G226">
            <v>0</v>
          </cell>
          <cell r="H226">
            <v>0</v>
          </cell>
          <cell r="I226">
            <v>5.348635199999998E-2</v>
          </cell>
          <cell r="J226">
            <v>0.225085972</v>
          </cell>
          <cell r="K226">
            <v>0.17159962000000001</v>
          </cell>
          <cell r="L226">
            <v>0</v>
          </cell>
          <cell r="M226">
            <v>0</v>
          </cell>
          <cell r="N226">
            <v>5.348635199999998E-2</v>
          </cell>
          <cell r="AD226">
            <v>2.4533000000000005</v>
          </cell>
          <cell r="AE226">
            <v>0.18757165000000001</v>
          </cell>
          <cell r="AF226">
            <v>0.14299969000000001</v>
          </cell>
          <cell r="AI226">
            <v>4.4571959999999987E-2</v>
          </cell>
        </row>
        <row r="227">
          <cell r="C227" t="str">
            <v>I_5060/18</v>
          </cell>
          <cell r="D227">
            <v>2.6886959999999998</v>
          </cell>
          <cell r="E227">
            <v>5.2022099999999995E-2</v>
          </cell>
          <cell r="F227">
            <v>0</v>
          </cell>
          <cell r="G227">
            <v>0</v>
          </cell>
          <cell r="H227">
            <v>0</v>
          </cell>
          <cell r="I227">
            <v>5.2022099999999995E-2</v>
          </cell>
          <cell r="J227">
            <v>5.2022099999999995E-2</v>
          </cell>
          <cell r="K227">
            <v>0</v>
          </cell>
          <cell r="L227">
            <v>0</v>
          </cell>
          <cell r="M227">
            <v>0</v>
          </cell>
          <cell r="N227">
            <v>5.2022099999999995E-2</v>
          </cell>
          <cell r="AD227">
            <v>2.24058</v>
          </cell>
          <cell r="AE227">
            <v>4.3351750000000001E-2</v>
          </cell>
          <cell r="AF227">
            <v>0</v>
          </cell>
          <cell r="AG227">
            <v>0</v>
          </cell>
          <cell r="AH227">
            <v>0</v>
          </cell>
          <cell r="AI227">
            <v>4.3351749999999994E-2</v>
          </cell>
        </row>
        <row r="228">
          <cell r="C228" t="str">
            <v>I_5061/18</v>
          </cell>
          <cell r="D228">
            <v>1.98468</v>
          </cell>
          <cell r="E228">
            <v>3.8883995999999997E-2</v>
          </cell>
          <cell r="F228">
            <v>0</v>
          </cell>
          <cell r="G228">
            <v>0</v>
          </cell>
          <cell r="H228">
            <v>0</v>
          </cell>
          <cell r="I228">
            <v>3.888399599999999E-2</v>
          </cell>
          <cell r="J228">
            <v>3.8883995999999997E-2</v>
          </cell>
          <cell r="K228">
            <v>0</v>
          </cell>
          <cell r="L228">
            <v>0</v>
          </cell>
          <cell r="M228">
            <v>0</v>
          </cell>
          <cell r="N228">
            <v>3.888399599999999E-2</v>
          </cell>
          <cell r="AD228">
            <v>1.6539000000000001</v>
          </cell>
          <cell r="AE228">
            <v>3.2403330000000001E-2</v>
          </cell>
          <cell r="AF228">
            <v>0</v>
          </cell>
          <cell r="AG228">
            <v>0</v>
          </cell>
          <cell r="AH228">
            <v>0</v>
          </cell>
          <cell r="AI228">
            <v>3.2403329999999994E-2</v>
          </cell>
        </row>
        <row r="229">
          <cell r="C229" t="str">
            <v>I_5309/18</v>
          </cell>
          <cell r="D229">
            <v>2.7208320000000001</v>
          </cell>
          <cell r="E229">
            <v>1.9325616E-2</v>
          </cell>
          <cell r="F229">
            <v>0</v>
          </cell>
          <cell r="G229">
            <v>0</v>
          </cell>
          <cell r="H229">
            <v>0</v>
          </cell>
          <cell r="I229">
            <v>1.9325616000000004E-2</v>
          </cell>
          <cell r="J229">
            <v>1.9325616E-2</v>
          </cell>
          <cell r="K229">
            <v>0</v>
          </cell>
          <cell r="L229">
            <v>0</v>
          </cell>
          <cell r="M229">
            <v>0</v>
          </cell>
          <cell r="N229">
            <v>1.9325616000000004E-2</v>
          </cell>
          <cell r="AD229">
            <v>0.90420000000000011</v>
          </cell>
          <cell r="AE229">
            <v>1.6104680000000003E-2</v>
          </cell>
          <cell r="AF229">
            <v>0</v>
          </cell>
          <cell r="AG229">
            <v>0</v>
          </cell>
          <cell r="AH229">
            <v>0</v>
          </cell>
          <cell r="AI229">
            <v>1.6104680000000003E-2</v>
          </cell>
        </row>
        <row r="230">
          <cell r="D230">
            <v>110.62965599999998</v>
          </cell>
          <cell r="E230">
            <v>5.2528387219999999</v>
          </cell>
          <cell r="F230">
            <v>3.791517222</v>
          </cell>
          <cell r="G230">
            <v>0</v>
          </cell>
          <cell r="H230">
            <v>0.49720999999999999</v>
          </cell>
          <cell r="I230">
            <v>0.96411150000000001</v>
          </cell>
          <cell r="J230">
            <v>5.2528387219999999</v>
          </cell>
          <cell r="K230">
            <v>3.791517222</v>
          </cell>
          <cell r="L230">
            <v>0</v>
          </cell>
          <cell r="M230">
            <v>0.49720999999999999</v>
          </cell>
          <cell r="N230">
            <v>0.96411150000000001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42.186689999999999</v>
          </cell>
          <cell r="AE230">
            <v>4.4467836299999997</v>
          </cell>
          <cell r="AF230">
            <v>3.2160506099999999</v>
          </cell>
          <cell r="AG230">
            <v>0.42730677</v>
          </cell>
          <cell r="AH230">
            <v>0</v>
          </cell>
          <cell r="AI230">
            <v>0.80342625000000001</v>
          </cell>
        </row>
        <row r="231">
          <cell r="C231" t="str">
            <v>J_5874/19</v>
          </cell>
          <cell r="D231">
            <v>0.76949999999999996</v>
          </cell>
          <cell r="E231">
            <v>1.2973344000000001E-2</v>
          </cell>
          <cell r="F231">
            <v>0</v>
          </cell>
          <cell r="G231">
            <v>0</v>
          </cell>
          <cell r="H231">
            <v>0</v>
          </cell>
          <cell r="I231">
            <v>1.2973344E-2</v>
          </cell>
          <cell r="J231">
            <v>1.2973344000000001E-2</v>
          </cell>
          <cell r="K231">
            <v>0</v>
          </cell>
          <cell r="L231">
            <v>0</v>
          </cell>
          <cell r="M231">
            <v>0</v>
          </cell>
          <cell r="N231">
            <v>1.2973344E-2</v>
          </cell>
          <cell r="AD231">
            <v>0.58723000000000003</v>
          </cell>
          <cell r="AE231">
            <v>0.26507724999999999</v>
          </cell>
          <cell r="AF231">
            <v>5.6452919999999997E-2</v>
          </cell>
          <cell r="AG231">
            <v>0.19781320999999999</v>
          </cell>
          <cell r="AH231">
            <v>0</v>
          </cell>
          <cell r="AI231">
            <v>1.081112E-2</v>
          </cell>
        </row>
        <row r="232">
          <cell r="C232" t="str">
            <v>J_5772/19</v>
          </cell>
          <cell r="D232">
            <v>64.56080399999999</v>
          </cell>
          <cell r="E232">
            <v>8.2286711999999998E-2</v>
          </cell>
          <cell r="F232">
            <v>0</v>
          </cell>
          <cell r="G232">
            <v>0</v>
          </cell>
          <cell r="H232">
            <v>0</v>
          </cell>
          <cell r="I232">
            <v>8.2286711999999998E-2</v>
          </cell>
          <cell r="J232">
            <v>8.2286711999999998E-2</v>
          </cell>
          <cell r="K232">
            <v>0</v>
          </cell>
          <cell r="L232">
            <v>0</v>
          </cell>
          <cell r="M232">
            <v>0</v>
          </cell>
          <cell r="N232">
            <v>8.2286711999999998E-2</v>
          </cell>
          <cell r="AD232">
            <v>3.8500000000000005</v>
          </cell>
          <cell r="AE232">
            <v>6.8572259999999996E-2</v>
          </cell>
          <cell r="AF232">
            <v>0</v>
          </cell>
          <cell r="AG232">
            <v>0</v>
          </cell>
          <cell r="AH232">
            <v>0</v>
          </cell>
          <cell r="AI232">
            <v>6.8572259999999996E-2</v>
          </cell>
        </row>
        <row r="233">
          <cell r="C233" t="str">
            <v>J_5685/19</v>
          </cell>
          <cell r="D233">
            <v>44.347092000000004</v>
          </cell>
          <cell r="E233">
            <v>4.5770456939999997</v>
          </cell>
          <cell r="F233">
            <v>3.70819425</v>
          </cell>
          <cell r="G233">
            <v>0</v>
          </cell>
          <cell r="H233">
            <v>0</v>
          </cell>
          <cell r="I233">
            <v>0.86885144400000003</v>
          </cell>
          <cell r="J233">
            <v>4.5770456939999997</v>
          </cell>
          <cell r="K233">
            <v>3.70819425</v>
          </cell>
          <cell r="L233">
            <v>0</v>
          </cell>
          <cell r="M233">
            <v>0</v>
          </cell>
          <cell r="N233">
            <v>0.86885144400000003</v>
          </cell>
          <cell r="AD233">
            <v>36.955910000000003</v>
          </cell>
          <cell r="AE233">
            <v>3.81420475</v>
          </cell>
          <cell r="AF233">
            <v>3.0901618800000001</v>
          </cell>
          <cell r="AI233">
            <v>0.72404287000000001</v>
          </cell>
        </row>
        <row r="234">
          <cell r="C234" t="str">
            <v>J_6154/19</v>
          </cell>
          <cell r="D234">
            <v>0.76949999999999996</v>
          </cell>
          <cell r="E234">
            <v>0.58053297199999998</v>
          </cell>
          <cell r="F234">
            <v>8.3322971999999995E-2</v>
          </cell>
          <cell r="G234">
            <v>0</v>
          </cell>
          <cell r="H234">
            <v>0.49720999999999999</v>
          </cell>
          <cell r="I234">
            <v>0</v>
          </cell>
          <cell r="J234">
            <v>0.58053297199999998</v>
          </cell>
          <cell r="K234">
            <v>8.3322971999999995E-2</v>
          </cell>
          <cell r="L234">
            <v>0</v>
          </cell>
          <cell r="M234">
            <v>0.49720999999999999</v>
          </cell>
          <cell r="N234">
            <v>0</v>
          </cell>
          <cell r="AD234">
            <v>0.64124999999999999</v>
          </cell>
          <cell r="AE234">
            <v>0.13435084</v>
          </cell>
          <cell r="AF234">
            <v>6.9435810000000001E-2</v>
          </cell>
          <cell r="AG234">
            <v>6.4915029999999999E-2</v>
          </cell>
          <cell r="AI234">
            <v>0</v>
          </cell>
        </row>
        <row r="235">
          <cell r="C235" t="str">
            <v>J_6232/19</v>
          </cell>
          <cell r="D235">
            <v>0.18276000000000001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AD235">
            <v>0.15230000000000002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</row>
        <row r="236">
          <cell r="C236" t="str">
            <v>J_6185/19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AE236">
            <v>0.11540085999999999</v>
          </cell>
          <cell r="AF236">
            <v>0</v>
          </cell>
          <cell r="AG236">
            <v>0.11540085999999999</v>
          </cell>
          <cell r="AH236">
            <v>0</v>
          </cell>
          <cell r="AI236">
            <v>0</v>
          </cell>
        </row>
        <row r="237">
          <cell r="C237" t="str">
            <v>J_6255/19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AE237">
            <v>4.917767E-2</v>
          </cell>
          <cell r="AF237">
            <v>0</v>
          </cell>
          <cell r="AG237">
            <v>4.917767E-2</v>
          </cell>
          <cell r="AH237">
            <v>0</v>
          </cell>
          <cell r="AI237">
            <v>0</v>
          </cell>
        </row>
        <row r="238">
          <cell r="D238">
            <v>65.979131999999993</v>
          </cell>
          <cell r="E238">
            <v>0.19266763200000003</v>
          </cell>
          <cell r="F238">
            <v>0</v>
          </cell>
          <cell r="G238">
            <v>0</v>
          </cell>
          <cell r="H238">
            <v>0</v>
          </cell>
          <cell r="I238">
            <v>0.19266763200000001</v>
          </cell>
          <cell r="J238">
            <v>0.19266763200000003</v>
          </cell>
          <cell r="K238">
            <v>0</v>
          </cell>
          <cell r="L238">
            <v>0</v>
          </cell>
          <cell r="M238">
            <v>0</v>
          </cell>
          <cell r="N238">
            <v>0.19266763200000001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10.680221200000002</v>
          </cell>
          <cell r="AE238">
            <v>0.66990228000000007</v>
          </cell>
          <cell r="AF238">
            <v>0</v>
          </cell>
          <cell r="AG238">
            <v>0.50934592000000001</v>
          </cell>
          <cell r="AH238">
            <v>0</v>
          </cell>
          <cell r="AI238">
            <v>0.16055636000000001</v>
          </cell>
        </row>
        <row r="239">
          <cell r="C239" t="str">
            <v>H_51П/12-02</v>
          </cell>
          <cell r="D239">
            <v>35.291903999999995</v>
          </cell>
          <cell r="E239">
            <v>3.0487475999999999E-2</v>
          </cell>
          <cell r="F239">
            <v>0</v>
          </cell>
          <cell r="G239">
            <v>0</v>
          </cell>
          <cell r="H239">
            <v>0</v>
          </cell>
          <cell r="I239">
            <v>3.0487475999999999E-2</v>
          </cell>
          <cell r="J239">
            <v>3.0487475999999999E-2</v>
          </cell>
          <cell r="K239">
            <v>0</v>
          </cell>
          <cell r="L239">
            <v>0</v>
          </cell>
          <cell r="M239">
            <v>0</v>
          </cell>
          <cell r="N239">
            <v>3.0487475999999999E-2</v>
          </cell>
          <cell r="AD239">
            <v>1.4264360000000003</v>
          </cell>
          <cell r="AE239">
            <v>2.5406230000000002E-2</v>
          </cell>
          <cell r="AF239">
            <v>0</v>
          </cell>
          <cell r="AG239">
            <v>0</v>
          </cell>
          <cell r="AH239">
            <v>0</v>
          </cell>
          <cell r="AI239">
            <v>2.5406230000000002E-2</v>
          </cell>
        </row>
        <row r="240">
          <cell r="C240" t="str">
            <v>I_5314/18</v>
          </cell>
          <cell r="D240">
            <v>1.4888159999999999</v>
          </cell>
          <cell r="E240">
            <v>2.7028343999999999E-2</v>
          </cell>
          <cell r="F240">
            <v>0</v>
          </cell>
          <cell r="G240">
            <v>0</v>
          </cell>
          <cell r="H240">
            <v>0</v>
          </cell>
          <cell r="I240">
            <v>2.7028343999999999E-2</v>
          </cell>
          <cell r="J240">
            <v>2.7028343999999999E-2</v>
          </cell>
          <cell r="K240">
            <v>0</v>
          </cell>
          <cell r="L240">
            <v>0</v>
          </cell>
          <cell r="M240">
            <v>0</v>
          </cell>
          <cell r="N240">
            <v>2.7028343999999999E-2</v>
          </cell>
          <cell r="AD240">
            <v>1.1696300000000002</v>
          </cell>
          <cell r="AE240">
            <v>2.2523619999999998E-2</v>
          </cell>
          <cell r="AF240">
            <v>0</v>
          </cell>
          <cell r="AG240">
            <v>0</v>
          </cell>
          <cell r="AH240">
            <v>0</v>
          </cell>
          <cell r="AI240">
            <v>2.2523620000000001E-2</v>
          </cell>
        </row>
        <row r="241">
          <cell r="C241" t="str">
            <v>J_4071/17</v>
          </cell>
          <cell r="D241">
            <v>2.7790080000000001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AD241">
            <v>1.7607216000000001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</row>
        <row r="242">
          <cell r="C242" t="str">
            <v>H_3029/16</v>
          </cell>
          <cell r="D242">
            <v>16.270032</v>
          </cell>
          <cell r="E242">
            <v>2.35116E-4</v>
          </cell>
          <cell r="F242">
            <v>0</v>
          </cell>
          <cell r="G242">
            <v>0</v>
          </cell>
          <cell r="H242">
            <v>0</v>
          </cell>
          <cell r="I242">
            <v>2.35116E-4</v>
          </cell>
          <cell r="J242">
            <v>2.35116E-4</v>
          </cell>
          <cell r="K242">
            <v>0</v>
          </cell>
          <cell r="L242">
            <v>0</v>
          </cell>
          <cell r="M242">
            <v>0</v>
          </cell>
          <cell r="N242">
            <v>2.35116E-4</v>
          </cell>
          <cell r="AD242">
            <v>1.0999999999999999E-2</v>
          </cell>
          <cell r="AE242">
            <v>1.9593E-4</v>
          </cell>
          <cell r="AF242">
            <v>0</v>
          </cell>
          <cell r="AG242">
            <v>0</v>
          </cell>
          <cell r="AH242">
            <v>0</v>
          </cell>
          <cell r="AI242">
            <v>1.9593E-4</v>
          </cell>
        </row>
        <row r="243">
          <cell r="C243" t="str">
            <v>J_5800/18</v>
          </cell>
          <cell r="D243">
            <v>10.149372</v>
          </cell>
          <cell r="E243">
            <v>0.13491669600000003</v>
          </cell>
          <cell r="F243">
            <v>0</v>
          </cell>
          <cell r="G243">
            <v>0</v>
          </cell>
          <cell r="H243">
            <v>0</v>
          </cell>
          <cell r="I243">
            <v>0.134916696</v>
          </cell>
          <cell r="J243">
            <v>0.13491669600000003</v>
          </cell>
          <cell r="K243">
            <v>0</v>
          </cell>
          <cell r="L243">
            <v>0</v>
          </cell>
          <cell r="M243">
            <v>0</v>
          </cell>
          <cell r="N243">
            <v>0.134916696</v>
          </cell>
          <cell r="AD243">
            <v>6.3124336000000012</v>
          </cell>
          <cell r="AE243">
            <v>0.11243058</v>
          </cell>
          <cell r="AF243">
            <v>0</v>
          </cell>
          <cell r="AG243">
            <v>0</v>
          </cell>
          <cell r="AH243">
            <v>0</v>
          </cell>
          <cell r="AI243">
            <v>0.11243058000000002</v>
          </cell>
        </row>
        <row r="244">
          <cell r="C244" t="str">
            <v>J_5897/19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AE244">
            <v>0.50934592000000001</v>
          </cell>
          <cell r="AF244">
            <v>0</v>
          </cell>
          <cell r="AG244">
            <v>0.50934592000000001</v>
          </cell>
          <cell r="AH244">
            <v>0</v>
          </cell>
          <cell r="AI244">
            <v>0</v>
          </cell>
        </row>
        <row r="245">
          <cell r="D245">
            <v>125.98609199999999</v>
          </cell>
          <cell r="E245">
            <v>0.84077324199999981</v>
          </cell>
          <cell r="F245">
            <v>0</v>
          </cell>
          <cell r="G245">
            <v>0</v>
          </cell>
          <cell r="H245">
            <v>0.66426600000000002</v>
          </cell>
          <cell r="I245">
            <v>0.17650724199999998</v>
          </cell>
          <cell r="J245">
            <v>0.84077324199999981</v>
          </cell>
          <cell r="K245">
            <v>0</v>
          </cell>
          <cell r="L245">
            <v>0</v>
          </cell>
          <cell r="M245">
            <v>0.66426600000000002</v>
          </cell>
          <cell r="N245">
            <v>0.17650724199999998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11.012460000000001</v>
          </cell>
          <cell r="AE245">
            <v>0.88559290000000002</v>
          </cell>
          <cell r="AF245">
            <v>0</v>
          </cell>
          <cell r="AG245">
            <v>0.73850672000000006</v>
          </cell>
          <cell r="AH245">
            <v>0</v>
          </cell>
          <cell r="AI245">
            <v>0.14708618000000001</v>
          </cell>
        </row>
        <row r="246">
          <cell r="C246" t="str">
            <v>J_5851/19</v>
          </cell>
          <cell r="D246">
            <v>2.665524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AD246">
            <v>1.060862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</row>
        <row r="247">
          <cell r="C247" t="str">
            <v>J_5770/19</v>
          </cell>
          <cell r="D247">
            <v>1.8925439999999998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AD247">
            <v>1.5671199999999998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</row>
        <row r="248">
          <cell r="C248" t="str">
            <v>G_3187/16</v>
          </cell>
          <cell r="D248">
            <v>61.655723999999992</v>
          </cell>
          <cell r="E248">
            <v>2.3998599999999998E-4</v>
          </cell>
          <cell r="F248">
            <v>0</v>
          </cell>
          <cell r="G248">
            <v>0</v>
          </cell>
          <cell r="H248">
            <v>0</v>
          </cell>
          <cell r="I248">
            <v>2.39986E-4</v>
          </cell>
          <cell r="J248">
            <v>2.3998599999999998E-4</v>
          </cell>
          <cell r="K248">
            <v>0</v>
          </cell>
          <cell r="L248">
            <v>0</v>
          </cell>
          <cell r="M248">
            <v>0</v>
          </cell>
          <cell r="N248">
            <v>2.39986E-4</v>
          </cell>
          <cell r="AD248">
            <v>1.0999999999999999E-2</v>
          </cell>
          <cell r="AE248">
            <v>1.9680000000000001E-4</v>
          </cell>
          <cell r="AF248">
            <v>0</v>
          </cell>
          <cell r="AG248">
            <v>0</v>
          </cell>
          <cell r="AH248">
            <v>0</v>
          </cell>
          <cell r="AI248">
            <v>1.9680000000000001E-4</v>
          </cell>
        </row>
        <row r="249">
          <cell r="C249" t="str">
            <v>G_3189/16</v>
          </cell>
          <cell r="D249">
            <v>55.686935999999996</v>
          </cell>
          <cell r="E249">
            <v>0.128099712</v>
          </cell>
          <cell r="F249">
            <v>0</v>
          </cell>
          <cell r="G249">
            <v>0</v>
          </cell>
          <cell r="H249">
            <v>0</v>
          </cell>
          <cell r="I249">
            <v>0.128099712</v>
          </cell>
          <cell r="J249">
            <v>0.128099712</v>
          </cell>
          <cell r="K249">
            <v>0</v>
          </cell>
          <cell r="L249">
            <v>0</v>
          </cell>
          <cell r="M249">
            <v>0</v>
          </cell>
          <cell r="N249">
            <v>0.128099712</v>
          </cell>
          <cell r="AD249">
            <v>5.9934820000000002</v>
          </cell>
          <cell r="AE249">
            <v>0.10674976</v>
          </cell>
          <cell r="AF249">
            <v>0</v>
          </cell>
          <cell r="AG249">
            <v>0</v>
          </cell>
          <cell r="AH249">
            <v>0</v>
          </cell>
          <cell r="AI249">
            <v>0.10674976000000001</v>
          </cell>
        </row>
        <row r="250">
          <cell r="C250" t="str">
            <v>J_5794/19</v>
          </cell>
          <cell r="D250">
            <v>1.8193199999999998</v>
          </cell>
          <cell r="E250">
            <v>3.5644247999999996E-2</v>
          </cell>
          <cell r="F250">
            <v>0</v>
          </cell>
          <cell r="G250">
            <v>0</v>
          </cell>
          <cell r="H250">
            <v>0</v>
          </cell>
          <cell r="I250">
            <v>3.5644247999999996E-2</v>
          </cell>
          <cell r="J250">
            <v>3.5644247999999996E-2</v>
          </cell>
          <cell r="K250">
            <v>0</v>
          </cell>
          <cell r="L250">
            <v>0</v>
          </cell>
          <cell r="M250">
            <v>0</v>
          </cell>
          <cell r="N250">
            <v>3.5644247999999996E-2</v>
          </cell>
          <cell r="AD250">
            <v>1.5161</v>
          </cell>
          <cell r="AE250">
            <v>2.970354E-2</v>
          </cell>
          <cell r="AI250">
            <v>2.9703539999999997E-2</v>
          </cell>
        </row>
        <row r="251">
          <cell r="C251" t="str">
            <v>J_4240/17</v>
          </cell>
          <cell r="D251">
            <v>2.2660439999999999</v>
          </cell>
          <cell r="E251">
            <v>0.67678929599999982</v>
          </cell>
          <cell r="F251">
            <v>0</v>
          </cell>
          <cell r="G251">
            <v>0</v>
          </cell>
          <cell r="H251">
            <v>0.66426600000000002</v>
          </cell>
          <cell r="I251">
            <v>1.2523296E-2</v>
          </cell>
          <cell r="J251">
            <v>0.67678929599999982</v>
          </cell>
          <cell r="K251">
            <v>0</v>
          </cell>
          <cell r="L251">
            <v>0</v>
          </cell>
          <cell r="M251">
            <v>0.66426600000000002</v>
          </cell>
          <cell r="N251">
            <v>1.2523296E-2</v>
          </cell>
          <cell r="AD251">
            <v>0.86389600000000011</v>
          </cell>
          <cell r="AE251">
            <v>0.6304864</v>
          </cell>
          <cell r="AF251">
            <v>0</v>
          </cell>
          <cell r="AG251">
            <v>0.62005032000000004</v>
          </cell>
          <cell r="AH251">
            <v>0</v>
          </cell>
          <cell r="AI251">
            <v>1.043608E-2</v>
          </cell>
        </row>
        <row r="252">
          <cell r="C252" t="str">
            <v>J_6243/19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AE252">
            <v>4.9120879999999999E-2</v>
          </cell>
          <cell r="AF252">
            <v>0</v>
          </cell>
          <cell r="AG252">
            <v>4.9120879999999999E-2</v>
          </cell>
          <cell r="AH252">
            <v>0</v>
          </cell>
          <cell r="AI252">
            <v>0</v>
          </cell>
        </row>
        <row r="253">
          <cell r="C253" t="str">
            <v>J_6274/19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AE253">
            <v>6.9335519999999998E-2</v>
          </cell>
          <cell r="AF253">
            <v>0</v>
          </cell>
          <cell r="AG253">
            <v>6.9335519999999998E-2</v>
          </cell>
          <cell r="AH253">
            <v>0</v>
          </cell>
          <cell r="AI253">
            <v>0</v>
          </cell>
        </row>
        <row r="254">
          <cell r="D254">
            <v>342.94300799999996</v>
          </cell>
          <cell r="E254">
            <v>8.2327304080000019</v>
          </cell>
          <cell r="F254">
            <v>0.46091975000000002</v>
          </cell>
          <cell r="G254">
            <v>2.9060195900000001</v>
          </cell>
          <cell r="H254">
            <v>2.830632</v>
          </cell>
          <cell r="I254">
            <v>2.035159068</v>
          </cell>
          <cell r="J254">
            <v>8.2327304080000019</v>
          </cell>
          <cell r="K254">
            <v>0.46091975000000002</v>
          </cell>
          <cell r="L254">
            <v>2.9060195900000001</v>
          </cell>
          <cell r="M254">
            <v>2.830632</v>
          </cell>
          <cell r="N254">
            <v>2.035159068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134.11893071</v>
          </cell>
          <cell r="AE254">
            <v>7.1137298400000004</v>
          </cell>
          <cell r="AF254">
            <v>1.07806398</v>
          </cell>
          <cell r="AG254">
            <v>4.3396999699999999</v>
          </cell>
          <cell r="AH254">
            <v>0</v>
          </cell>
          <cell r="AI254">
            <v>1.6959658900000001</v>
          </cell>
        </row>
        <row r="255">
          <cell r="C255" t="str">
            <v>I_4476/18</v>
          </cell>
          <cell r="D255">
            <v>6.9675120000000001</v>
          </cell>
          <cell r="E255">
            <v>6.8631815999999998E-2</v>
          </cell>
          <cell r="F255">
            <v>0</v>
          </cell>
          <cell r="G255">
            <v>0</v>
          </cell>
          <cell r="H255">
            <v>0</v>
          </cell>
          <cell r="I255">
            <v>6.8631815999999998E-2</v>
          </cell>
          <cell r="J255">
            <v>6.8631815999999998E-2</v>
          </cell>
          <cell r="K255">
            <v>0</v>
          </cell>
          <cell r="L255">
            <v>0</v>
          </cell>
          <cell r="M255">
            <v>0</v>
          </cell>
          <cell r="N255">
            <v>6.8631815999999998E-2</v>
          </cell>
          <cell r="AD255">
            <v>3.2111199999999998</v>
          </cell>
          <cell r="AE255">
            <v>5.7193180000000045E-2</v>
          </cell>
          <cell r="AF255">
            <v>0</v>
          </cell>
          <cell r="AG255">
            <v>0</v>
          </cell>
          <cell r="AH255">
            <v>0</v>
          </cell>
          <cell r="AI255">
            <v>5.7193179999999996E-2</v>
          </cell>
        </row>
        <row r="256">
          <cell r="C256" t="str">
            <v>J_5545/18</v>
          </cell>
          <cell r="D256">
            <v>41.882412000000002</v>
          </cell>
          <cell r="E256">
            <v>4.3805207999999998E-2</v>
          </cell>
          <cell r="F256">
            <v>0</v>
          </cell>
          <cell r="G256">
            <v>0</v>
          </cell>
          <cell r="H256">
            <v>0</v>
          </cell>
          <cell r="I256">
            <v>4.3805207999999991E-2</v>
          </cell>
          <cell r="J256">
            <v>4.3805207999999998E-2</v>
          </cell>
          <cell r="K256">
            <v>0</v>
          </cell>
          <cell r="L256">
            <v>0</v>
          </cell>
          <cell r="M256">
            <v>0</v>
          </cell>
          <cell r="N256">
            <v>4.3805207999999991E-2</v>
          </cell>
          <cell r="AD256">
            <v>34.892010000000006</v>
          </cell>
          <cell r="AE256">
            <v>3.6504339999999996E-2</v>
          </cell>
          <cell r="AF256">
            <v>0</v>
          </cell>
          <cell r="AG256">
            <v>0</v>
          </cell>
          <cell r="AH256">
            <v>0</v>
          </cell>
          <cell r="AI256">
            <v>3.6504339999999996E-2</v>
          </cell>
        </row>
        <row r="257">
          <cell r="C257" t="str">
            <v>J_5238/18</v>
          </cell>
          <cell r="D257">
            <v>31.005696</v>
          </cell>
          <cell r="E257">
            <v>5.1129672000000001E-2</v>
          </cell>
          <cell r="F257">
            <v>0</v>
          </cell>
          <cell r="G257">
            <v>0</v>
          </cell>
          <cell r="H257">
            <v>0</v>
          </cell>
          <cell r="I257">
            <v>5.1129672000000001E-2</v>
          </cell>
          <cell r="J257">
            <v>5.1129672000000001E-2</v>
          </cell>
          <cell r="K257">
            <v>0</v>
          </cell>
          <cell r="L257">
            <v>0</v>
          </cell>
          <cell r="M257">
            <v>0</v>
          </cell>
          <cell r="N257">
            <v>5.1129672000000001E-2</v>
          </cell>
          <cell r="AD257">
            <v>2.3922360000000005</v>
          </cell>
          <cell r="AE257">
            <v>4.2608059999999996E-2</v>
          </cell>
          <cell r="AF257">
            <v>0</v>
          </cell>
          <cell r="AG257">
            <v>0</v>
          </cell>
          <cell r="AH257">
            <v>0</v>
          </cell>
          <cell r="AI257">
            <v>4.2608060000000003E-2</v>
          </cell>
        </row>
        <row r="258">
          <cell r="C258" t="str">
            <v>J_5246/18</v>
          </cell>
          <cell r="D258">
            <v>53.916083999999998</v>
          </cell>
          <cell r="E258">
            <v>2.35116E-4</v>
          </cell>
          <cell r="F258">
            <v>0</v>
          </cell>
          <cell r="G258">
            <v>0</v>
          </cell>
          <cell r="H258">
            <v>0</v>
          </cell>
          <cell r="I258">
            <v>2.35116E-4</v>
          </cell>
          <cell r="J258">
            <v>2.35116E-4</v>
          </cell>
          <cell r="K258">
            <v>0</v>
          </cell>
          <cell r="L258">
            <v>0</v>
          </cell>
          <cell r="M258">
            <v>0</v>
          </cell>
          <cell r="N258">
            <v>2.35116E-4</v>
          </cell>
          <cell r="AD258">
            <v>1.0999999999999999E-2</v>
          </cell>
          <cell r="AE258">
            <v>1.9593E-4</v>
          </cell>
          <cell r="AF258">
            <v>0</v>
          </cell>
          <cell r="AG258">
            <v>0</v>
          </cell>
          <cell r="AH258">
            <v>0</v>
          </cell>
          <cell r="AI258">
            <v>1.9593E-4</v>
          </cell>
        </row>
        <row r="259">
          <cell r="C259" t="str">
            <v>J_ОД-131/18</v>
          </cell>
          <cell r="D259">
            <v>1.978596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AD259">
            <v>7.6604000000000019E-2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</row>
        <row r="260">
          <cell r="C260" t="str">
            <v>J_5774/19</v>
          </cell>
          <cell r="D260">
            <v>7.9600800000000005</v>
          </cell>
          <cell r="E260">
            <v>0.14213594399999999</v>
          </cell>
          <cell r="F260">
            <v>0</v>
          </cell>
          <cell r="G260">
            <v>0</v>
          </cell>
          <cell r="H260">
            <v>0</v>
          </cell>
          <cell r="I260">
            <v>0.14213594399999999</v>
          </cell>
          <cell r="J260">
            <v>0.14213594399999999</v>
          </cell>
          <cell r="K260">
            <v>0</v>
          </cell>
          <cell r="L260">
            <v>0</v>
          </cell>
          <cell r="M260">
            <v>0</v>
          </cell>
          <cell r="N260">
            <v>0.14213594399999999</v>
          </cell>
          <cell r="AD260">
            <v>6.6227869999999998</v>
          </cell>
          <cell r="AE260">
            <v>0.11844662</v>
          </cell>
          <cell r="AF260">
            <v>0</v>
          </cell>
          <cell r="AG260">
            <v>0</v>
          </cell>
          <cell r="AH260">
            <v>0</v>
          </cell>
          <cell r="AI260">
            <v>0.11844662</v>
          </cell>
        </row>
        <row r="261">
          <cell r="C261" t="str">
            <v>J_5776/19</v>
          </cell>
          <cell r="D261">
            <v>4.2149280000000005</v>
          </cell>
          <cell r="E261">
            <v>8.2344059999999997E-2</v>
          </cell>
          <cell r="F261">
            <v>0</v>
          </cell>
          <cell r="G261">
            <v>0</v>
          </cell>
          <cell r="H261">
            <v>0</v>
          </cell>
          <cell r="I261">
            <v>8.2344059999999997E-2</v>
          </cell>
          <cell r="J261">
            <v>8.2344059999999997E-2</v>
          </cell>
          <cell r="K261">
            <v>0</v>
          </cell>
          <cell r="L261">
            <v>0</v>
          </cell>
          <cell r="M261">
            <v>0</v>
          </cell>
          <cell r="N261">
            <v>8.2344059999999997E-2</v>
          </cell>
          <cell r="AD261">
            <v>3.50244</v>
          </cell>
          <cell r="AE261">
            <v>6.8620050000000002E-2</v>
          </cell>
          <cell r="AF261">
            <v>0</v>
          </cell>
          <cell r="AG261">
            <v>0</v>
          </cell>
          <cell r="AH261">
            <v>0</v>
          </cell>
          <cell r="AI261">
            <v>6.8620050000000002E-2</v>
          </cell>
        </row>
        <row r="262">
          <cell r="C262" t="str">
            <v>I_ОД-15/18</v>
          </cell>
          <cell r="D262">
            <v>0.50996399999999997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AD262">
            <v>3.4320000000000006E-3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</row>
        <row r="263">
          <cell r="C263" t="str">
            <v>I_05-14-138</v>
          </cell>
          <cell r="D263">
            <v>22.197215999999997</v>
          </cell>
          <cell r="E263">
            <v>0.17707864799999998</v>
          </cell>
          <cell r="F263">
            <v>0</v>
          </cell>
          <cell r="G263">
            <v>0</v>
          </cell>
          <cell r="H263">
            <v>0</v>
          </cell>
          <cell r="I263">
            <v>0.17707864799999998</v>
          </cell>
          <cell r="J263">
            <v>0.17707864799999998</v>
          </cell>
          <cell r="K263">
            <v>0</v>
          </cell>
          <cell r="L263">
            <v>0</v>
          </cell>
          <cell r="M263">
            <v>0</v>
          </cell>
          <cell r="N263">
            <v>0.17707864799999998</v>
          </cell>
          <cell r="AD263">
            <v>13.847648710000003</v>
          </cell>
          <cell r="AE263">
            <v>0.14756554</v>
          </cell>
          <cell r="AF263">
            <v>0</v>
          </cell>
          <cell r="AG263">
            <v>0</v>
          </cell>
          <cell r="AH263">
            <v>0</v>
          </cell>
          <cell r="AI263">
            <v>0.14756554</v>
          </cell>
        </row>
        <row r="264">
          <cell r="C264" t="str">
            <v>I_ОД-56/18</v>
          </cell>
          <cell r="D264">
            <v>1.734564</v>
          </cell>
          <cell r="E264">
            <v>0.48659483999999997</v>
          </cell>
          <cell r="F264">
            <v>0</v>
          </cell>
          <cell r="G264">
            <v>0.48659484000000003</v>
          </cell>
          <cell r="H264">
            <v>0</v>
          </cell>
          <cell r="I264">
            <v>0</v>
          </cell>
          <cell r="J264">
            <v>0.48659483999999997</v>
          </cell>
          <cell r="K264">
            <v>0</v>
          </cell>
          <cell r="L264">
            <v>0.48659484000000003</v>
          </cell>
          <cell r="M264">
            <v>0</v>
          </cell>
          <cell r="N264">
            <v>0</v>
          </cell>
          <cell r="AD264">
            <v>1.0999999999999999E-2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</row>
        <row r="265">
          <cell r="C265" t="str">
            <v>I_5207/18</v>
          </cell>
          <cell r="D265">
            <v>73.966992000000005</v>
          </cell>
          <cell r="E265">
            <v>3.526572E-2</v>
          </cell>
          <cell r="F265">
            <v>0</v>
          </cell>
          <cell r="G265">
            <v>0</v>
          </cell>
          <cell r="H265">
            <v>0</v>
          </cell>
          <cell r="I265">
            <v>3.526572E-2</v>
          </cell>
          <cell r="J265">
            <v>3.526572E-2</v>
          </cell>
          <cell r="K265">
            <v>0</v>
          </cell>
          <cell r="L265">
            <v>0</v>
          </cell>
          <cell r="M265">
            <v>0</v>
          </cell>
          <cell r="N265">
            <v>3.526572E-2</v>
          </cell>
          <cell r="AD265">
            <v>1.6500000000000001</v>
          </cell>
          <cell r="AE265">
            <v>2.9388099999999997E-2</v>
          </cell>
          <cell r="AF265">
            <v>0</v>
          </cell>
          <cell r="AG265">
            <v>0</v>
          </cell>
          <cell r="AH265">
            <v>0</v>
          </cell>
          <cell r="AI265">
            <v>2.93881E-2</v>
          </cell>
        </row>
        <row r="266">
          <cell r="C266" t="str">
            <v>I_5212/18</v>
          </cell>
          <cell r="D266">
            <v>13.877220000000001</v>
          </cell>
          <cell r="E266">
            <v>0.92833958800000005</v>
          </cell>
          <cell r="F266">
            <v>0.17567584999999999</v>
          </cell>
          <cell r="G266">
            <v>0.69821393000000009</v>
          </cell>
          <cell r="H266">
            <v>0</v>
          </cell>
          <cell r="I266">
            <v>5.4449807999999995E-2</v>
          </cell>
          <cell r="J266">
            <v>0.92833958800000005</v>
          </cell>
          <cell r="K266">
            <v>0.17567584999999999</v>
          </cell>
          <cell r="L266">
            <v>0.69821393000000009</v>
          </cell>
          <cell r="M266">
            <v>0</v>
          </cell>
          <cell r="N266">
            <v>5.4449807999999995E-2</v>
          </cell>
          <cell r="AD266">
            <v>10.31598</v>
          </cell>
          <cell r="AE266">
            <v>0.77361632000000002</v>
          </cell>
          <cell r="AF266">
            <v>0.72824148</v>
          </cell>
          <cell r="AG266">
            <v>0</v>
          </cell>
          <cell r="AH266">
            <v>0</v>
          </cell>
          <cell r="AI266">
            <v>4.537484E-2</v>
          </cell>
        </row>
        <row r="267">
          <cell r="C267" t="str">
            <v>I_ОД-21/18</v>
          </cell>
          <cell r="D267">
            <v>9.8774519999999981</v>
          </cell>
          <cell r="E267">
            <v>4.2624504000000001E-2</v>
          </cell>
          <cell r="F267">
            <v>0</v>
          </cell>
          <cell r="G267">
            <v>0</v>
          </cell>
          <cell r="H267">
            <v>0</v>
          </cell>
          <cell r="I267">
            <v>4.2624504000000001E-2</v>
          </cell>
          <cell r="J267">
            <v>4.2624504000000001E-2</v>
          </cell>
          <cell r="K267">
            <v>0</v>
          </cell>
          <cell r="L267">
            <v>0</v>
          </cell>
          <cell r="M267">
            <v>0</v>
          </cell>
          <cell r="N267">
            <v>4.2624504000000001E-2</v>
          </cell>
          <cell r="AD267">
            <v>1.9943000000000002</v>
          </cell>
          <cell r="AE267">
            <v>3.5520420000000004E-2</v>
          </cell>
          <cell r="AF267">
            <v>0</v>
          </cell>
          <cell r="AG267">
            <v>0</v>
          </cell>
          <cell r="AH267">
            <v>0</v>
          </cell>
          <cell r="AI267">
            <v>3.5520420000000004E-2</v>
          </cell>
        </row>
        <row r="268">
          <cell r="C268" t="str">
            <v>J_ОД-134/18</v>
          </cell>
          <cell r="D268">
            <v>0.68077199999999993</v>
          </cell>
          <cell r="E268">
            <v>5.1654960000000003E-3</v>
          </cell>
          <cell r="F268">
            <v>0</v>
          </cell>
          <cell r="G268">
            <v>0</v>
          </cell>
          <cell r="H268">
            <v>0</v>
          </cell>
          <cell r="I268">
            <v>5.1654960000000003E-3</v>
          </cell>
          <cell r="J268">
            <v>5.1654960000000003E-3</v>
          </cell>
          <cell r="K268">
            <v>0</v>
          </cell>
          <cell r="L268">
            <v>0</v>
          </cell>
          <cell r="M268">
            <v>0</v>
          </cell>
          <cell r="N268">
            <v>5.1654960000000003E-3</v>
          </cell>
          <cell r="AD268">
            <v>0.24168100000000003</v>
          </cell>
          <cell r="AE268">
            <v>4.3045799999999997E-3</v>
          </cell>
          <cell r="AF268">
            <v>0</v>
          </cell>
          <cell r="AG268">
            <v>0</v>
          </cell>
          <cell r="AH268">
            <v>0</v>
          </cell>
          <cell r="AI268">
            <v>4.3045800000000006E-3</v>
          </cell>
        </row>
        <row r="269">
          <cell r="C269" t="str">
            <v>J_ОД-136/18</v>
          </cell>
          <cell r="D269">
            <v>0.68077199999999993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AD269">
            <v>0.23610400000000004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</row>
        <row r="270">
          <cell r="C270" t="str">
            <v>J_ОД-17/19</v>
          </cell>
          <cell r="D270">
            <v>1.2148079999999999</v>
          </cell>
          <cell r="E270">
            <v>2.1442979999999993E-2</v>
          </cell>
          <cell r="F270">
            <v>0</v>
          </cell>
          <cell r="G270">
            <v>0</v>
          </cell>
          <cell r="H270">
            <v>0</v>
          </cell>
          <cell r="I270">
            <v>2.1442979999999997E-2</v>
          </cell>
          <cell r="J270">
            <v>2.1442979999999993E-2</v>
          </cell>
          <cell r="K270">
            <v>0</v>
          </cell>
          <cell r="L270">
            <v>0</v>
          </cell>
          <cell r="M270">
            <v>0</v>
          </cell>
          <cell r="N270">
            <v>2.1442979999999997E-2</v>
          </cell>
          <cell r="AD270">
            <v>0.91205999999999998</v>
          </cell>
          <cell r="AE270">
            <v>1.786915E-2</v>
          </cell>
          <cell r="AF270">
            <v>0</v>
          </cell>
          <cell r="AG270">
            <v>0</v>
          </cell>
          <cell r="AH270">
            <v>0</v>
          </cell>
          <cell r="AI270">
            <v>1.7869149999999997E-2</v>
          </cell>
        </row>
        <row r="271">
          <cell r="C271" t="str">
            <v>J_5991/19</v>
          </cell>
          <cell r="D271">
            <v>1.9222199999999998</v>
          </cell>
          <cell r="E271">
            <v>2.9940107999999997E-2</v>
          </cell>
          <cell r="F271">
            <v>0</v>
          </cell>
          <cell r="G271">
            <v>0</v>
          </cell>
          <cell r="H271">
            <v>0</v>
          </cell>
          <cell r="I271">
            <v>2.9940107999999993E-2</v>
          </cell>
          <cell r="J271">
            <v>2.9940107999999997E-2</v>
          </cell>
          <cell r="K271">
            <v>0</v>
          </cell>
          <cell r="L271">
            <v>0</v>
          </cell>
          <cell r="M271">
            <v>0</v>
          </cell>
          <cell r="N271">
            <v>2.9940107999999993E-2</v>
          </cell>
          <cell r="AD271">
            <v>1.4008280000000002</v>
          </cell>
          <cell r="AE271">
            <v>2.4950090000000001E-2</v>
          </cell>
          <cell r="AF271">
            <v>0</v>
          </cell>
          <cell r="AG271">
            <v>0</v>
          </cell>
          <cell r="AH271">
            <v>0</v>
          </cell>
          <cell r="AI271">
            <v>2.4950089999999994E-2</v>
          </cell>
        </row>
        <row r="272">
          <cell r="C272" t="str">
            <v>J_ОД-43/19</v>
          </cell>
          <cell r="D272">
            <v>0.58447199999999999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AD272">
            <v>0.46132000000000001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</row>
        <row r="273">
          <cell r="C273" t="str">
            <v>J_ЦА-1/19</v>
          </cell>
          <cell r="D273">
            <v>1.8193199999999998</v>
          </cell>
          <cell r="E273">
            <v>1.0655234040000001</v>
          </cell>
          <cell r="F273">
            <v>0</v>
          </cell>
          <cell r="G273">
            <v>0</v>
          </cell>
          <cell r="H273">
            <v>1.0331999999999999</v>
          </cell>
          <cell r="I273">
            <v>3.2323403999999993E-2</v>
          </cell>
          <cell r="J273">
            <v>1.0655234040000001</v>
          </cell>
          <cell r="K273">
            <v>0</v>
          </cell>
          <cell r="L273">
            <v>0</v>
          </cell>
          <cell r="M273">
            <v>1.0331999999999999</v>
          </cell>
          <cell r="N273">
            <v>3.2323403999999993E-2</v>
          </cell>
          <cell r="AD273">
            <v>1.3748499999999999</v>
          </cell>
          <cell r="AE273">
            <v>1.0720583000000001</v>
          </cell>
          <cell r="AF273">
            <v>0</v>
          </cell>
          <cell r="AG273">
            <v>1.0451221300000002</v>
          </cell>
          <cell r="AH273">
            <v>0</v>
          </cell>
          <cell r="AI273">
            <v>2.6936169999999995E-2</v>
          </cell>
        </row>
        <row r="274">
          <cell r="C274" t="str">
            <v>J_ЦА-4/18</v>
          </cell>
          <cell r="D274">
            <v>3.2222879999999998</v>
          </cell>
          <cell r="E274">
            <v>1.7767767240000001</v>
          </cell>
          <cell r="F274">
            <v>0</v>
          </cell>
          <cell r="G274">
            <v>1.72121082</v>
          </cell>
          <cell r="H274">
            <v>0</v>
          </cell>
          <cell r="I274">
            <v>5.5565903999999999E-2</v>
          </cell>
          <cell r="J274">
            <v>1.7767767240000001</v>
          </cell>
          <cell r="K274">
            <v>0</v>
          </cell>
          <cell r="L274">
            <v>1.72121082</v>
          </cell>
          <cell r="M274">
            <v>0</v>
          </cell>
          <cell r="N274">
            <v>5.5565903999999999E-2</v>
          </cell>
          <cell r="AD274">
            <v>0.18704999999999927</v>
          </cell>
          <cell r="AE274">
            <v>1.8392328599999999</v>
          </cell>
          <cell r="AG274">
            <v>1.7929279399999998</v>
          </cell>
          <cell r="AI274">
            <v>4.6304919999999999E-2</v>
          </cell>
        </row>
        <row r="275">
          <cell r="C275" t="str">
            <v>J_ОД-56/19</v>
          </cell>
          <cell r="D275">
            <v>0.76949999999999996</v>
          </cell>
          <cell r="E275">
            <v>1.380606E-2</v>
          </cell>
          <cell r="F275">
            <v>0</v>
          </cell>
          <cell r="G275">
            <v>0</v>
          </cell>
          <cell r="H275">
            <v>0</v>
          </cell>
          <cell r="I275">
            <v>1.380606E-2</v>
          </cell>
          <cell r="J275">
            <v>1.380606E-2</v>
          </cell>
          <cell r="K275">
            <v>0</v>
          </cell>
          <cell r="L275">
            <v>0</v>
          </cell>
          <cell r="M275">
            <v>0</v>
          </cell>
          <cell r="N275">
            <v>1.380606E-2</v>
          </cell>
          <cell r="AD275">
            <v>0.21625</v>
          </cell>
          <cell r="AE275">
            <v>0.47324973999999997</v>
          </cell>
          <cell r="AG275">
            <v>0.46174468999999996</v>
          </cell>
          <cell r="AI275">
            <v>1.1505050000000001E-2</v>
          </cell>
        </row>
        <row r="276">
          <cell r="C276" t="str">
            <v>J_ОД-60/19</v>
          </cell>
          <cell r="D276">
            <v>1.2794639999999999</v>
          </cell>
          <cell r="E276">
            <v>3.4312451999999993E-2</v>
          </cell>
          <cell r="F276">
            <v>3.4077335999999993E-2</v>
          </cell>
          <cell r="G276">
            <v>0</v>
          </cell>
          <cell r="H276">
            <v>0</v>
          </cell>
          <cell r="I276">
            <v>2.35116E-4</v>
          </cell>
          <cell r="J276">
            <v>3.4312451999999993E-2</v>
          </cell>
          <cell r="K276">
            <v>3.4077335999999993E-2</v>
          </cell>
          <cell r="L276">
            <v>0</v>
          </cell>
          <cell r="M276">
            <v>0</v>
          </cell>
          <cell r="N276">
            <v>2.35116E-4</v>
          </cell>
          <cell r="AD276">
            <v>1.0999999999999999E-2</v>
          </cell>
          <cell r="AE276">
            <v>0.26038907</v>
          </cell>
          <cell r="AF276">
            <v>2.8397780000000001E-2</v>
          </cell>
          <cell r="AG276">
            <v>0.23179536000000001</v>
          </cell>
          <cell r="AH276">
            <v>0</v>
          </cell>
          <cell r="AI276">
            <v>1.9593E-4</v>
          </cell>
        </row>
        <row r="277">
          <cell r="C277" t="str">
            <v>J_ОД-65/19</v>
          </cell>
          <cell r="D277">
            <v>0.46832399999999996</v>
          </cell>
          <cell r="E277">
            <v>0.30004799999999998</v>
          </cell>
          <cell r="F277">
            <v>0</v>
          </cell>
          <cell r="G277">
            <v>0</v>
          </cell>
          <cell r="H277">
            <v>0.30004799999999998</v>
          </cell>
          <cell r="I277">
            <v>0</v>
          </cell>
          <cell r="J277">
            <v>0.30004799999999998</v>
          </cell>
          <cell r="K277">
            <v>0</v>
          </cell>
          <cell r="L277">
            <v>0</v>
          </cell>
          <cell r="M277">
            <v>0.30004799999999998</v>
          </cell>
          <cell r="N277">
            <v>0</v>
          </cell>
          <cell r="AD277">
            <v>0.39027000000000001</v>
          </cell>
          <cell r="AE277">
            <v>0</v>
          </cell>
          <cell r="AI277">
            <v>0</v>
          </cell>
        </row>
        <row r="278">
          <cell r="C278" t="str">
            <v>J_5680/19</v>
          </cell>
          <cell r="D278">
            <v>52.034039999999997</v>
          </cell>
          <cell r="E278">
            <v>1.0192196040000001</v>
          </cell>
          <cell r="F278">
            <v>0</v>
          </cell>
          <cell r="G278">
            <v>0</v>
          </cell>
          <cell r="H278">
            <v>0</v>
          </cell>
          <cell r="I278">
            <v>1.0192196040000001</v>
          </cell>
          <cell r="J278">
            <v>1.0192196040000001</v>
          </cell>
          <cell r="K278">
            <v>0</v>
          </cell>
          <cell r="L278">
            <v>0</v>
          </cell>
          <cell r="M278">
            <v>0</v>
          </cell>
          <cell r="N278">
            <v>1.0192196040000001</v>
          </cell>
          <cell r="AD278">
            <v>43.351699999999994</v>
          </cell>
          <cell r="AE278">
            <v>0.84934967000000006</v>
          </cell>
          <cell r="AF278">
            <v>0</v>
          </cell>
          <cell r="AG278">
            <v>0</v>
          </cell>
          <cell r="AH278">
            <v>0</v>
          </cell>
          <cell r="AI278">
            <v>0.84934967000000006</v>
          </cell>
        </row>
        <row r="279">
          <cell r="C279" t="str">
            <v>J_ОД-75/19</v>
          </cell>
          <cell r="D279">
            <v>0.58447199999999999</v>
          </cell>
          <cell r="E279">
            <v>0.38652791999999997</v>
          </cell>
          <cell r="F279">
            <v>0</v>
          </cell>
          <cell r="G279">
            <v>0</v>
          </cell>
          <cell r="H279">
            <v>0.37531199999999998</v>
          </cell>
          <cell r="I279">
            <v>1.1215919999999997E-2</v>
          </cell>
          <cell r="J279">
            <v>0.38652791999999997</v>
          </cell>
          <cell r="K279">
            <v>0</v>
          </cell>
          <cell r="L279">
            <v>0</v>
          </cell>
          <cell r="M279">
            <v>0.37531199999999998</v>
          </cell>
          <cell r="N279">
            <v>1.1215919999999997E-2</v>
          </cell>
          <cell r="AD279">
            <v>0.47705999999999998</v>
          </cell>
          <cell r="AE279">
            <v>0.36341663000000002</v>
          </cell>
          <cell r="AF279">
            <v>0</v>
          </cell>
          <cell r="AG279">
            <v>0.35407003000000004</v>
          </cell>
          <cell r="AH279">
            <v>0</v>
          </cell>
          <cell r="AI279">
            <v>9.3465999999999983E-3</v>
          </cell>
        </row>
        <row r="280">
          <cell r="C280" t="str">
            <v>J_ОД-79/19</v>
          </cell>
          <cell r="D280">
            <v>2.7140759999999999</v>
          </cell>
          <cell r="E280">
            <v>5.3174364000000002E-2</v>
          </cell>
          <cell r="F280">
            <v>0</v>
          </cell>
          <cell r="G280">
            <v>0</v>
          </cell>
          <cell r="H280">
            <v>0</v>
          </cell>
          <cell r="I280">
            <v>5.3174363999999995E-2</v>
          </cell>
          <cell r="J280">
            <v>5.3174364000000002E-2</v>
          </cell>
          <cell r="K280">
            <v>0</v>
          </cell>
          <cell r="L280">
            <v>0</v>
          </cell>
          <cell r="M280">
            <v>0</v>
          </cell>
          <cell r="N280">
            <v>5.3174363999999995E-2</v>
          </cell>
          <cell r="AD280">
            <v>2.26173</v>
          </cell>
          <cell r="AE280">
            <v>4.4311969999999999E-2</v>
          </cell>
          <cell r="AI280">
            <v>4.4311969999999999E-2</v>
          </cell>
        </row>
        <row r="281">
          <cell r="C281" t="str">
            <v>J_6109/19</v>
          </cell>
          <cell r="D281">
            <v>1.4573880000000001</v>
          </cell>
          <cell r="E281">
            <v>0.62864926799999987</v>
          </cell>
          <cell r="F281">
            <v>0</v>
          </cell>
          <cell r="G281">
            <v>0</v>
          </cell>
          <cell r="H281">
            <v>0.60009599999999996</v>
          </cell>
          <cell r="I281">
            <v>2.8553267999999996E-2</v>
          </cell>
          <cell r="J281">
            <v>0.62864926799999987</v>
          </cell>
          <cell r="K281">
            <v>0</v>
          </cell>
          <cell r="L281">
            <v>0</v>
          </cell>
          <cell r="M281">
            <v>0.60009599999999996</v>
          </cell>
          <cell r="N281">
            <v>2.8553267999999996E-2</v>
          </cell>
          <cell r="AD281">
            <v>1.2144900000000001</v>
          </cell>
          <cell r="AE281">
            <v>2.3794389999999999E-2</v>
          </cell>
          <cell r="AI281">
            <v>2.3794389999999999E-2</v>
          </cell>
        </row>
        <row r="282">
          <cell r="C282" t="str">
            <v>J_ОД-94/19</v>
          </cell>
          <cell r="D282">
            <v>3.1733159999999998</v>
          </cell>
          <cell r="E282">
            <v>6.1936739999999997E-2</v>
          </cell>
          <cell r="F282">
            <v>0</v>
          </cell>
          <cell r="G282">
            <v>0</v>
          </cell>
          <cell r="H282">
            <v>0</v>
          </cell>
          <cell r="I282">
            <v>6.1936740000000004E-2</v>
          </cell>
          <cell r="J282">
            <v>6.1936739999999997E-2</v>
          </cell>
          <cell r="K282">
            <v>0</v>
          </cell>
          <cell r="L282">
            <v>0</v>
          </cell>
          <cell r="M282">
            <v>0</v>
          </cell>
          <cell r="N282">
            <v>6.1936740000000004E-2</v>
          </cell>
          <cell r="AD282">
            <v>2.6444299999999998</v>
          </cell>
          <cell r="AE282">
            <v>5.1613949999999999E-2</v>
          </cell>
          <cell r="AI282">
            <v>5.1613950000000006E-2</v>
          </cell>
        </row>
        <row r="283">
          <cell r="C283" t="str">
            <v>J_ОД-102/19</v>
          </cell>
          <cell r="D283">
            <v>0.24906</v>
          </cell>
          <cell r="E283">
            <v>9.2211887999999992E-2</v>
          </cell>
          <cell r="F283">
            <v>8.7332279999999984E-2</v>
          </cell>
          <cell r="G283">
            <v>0</v>
          </cell>
          <cell r="H283">
            <v>0</v>
          </cell>
          <cell r="I283">
            <v>4.8796079999999997E-3</v>
          </cell>
          <cell r="J283">
            <v>9.2211887999999992E-2</v>
          </cell>
          <cell r="K283">
            <v>8.7332279999999984E-2</v>
          </cell>
          <cell r="L283">
            <v>0</v>
          </cell>
          <cell r="M283">
            <v>0</v>
          </cell>
          <cell r="N283">
            <v>4.8796079999999997E-3</v>
          </cell>
          <cell r="AD283">
            <v>0.20755000000000001</v>
          </cell>
          <cell r="AE283">
            <v>4.0663399999999999E-3</v>
          </cell>
          <cell r="AI283">
            <v>4.0663399999999999E-3</v>
          </cell>
        </row>
        <row r="284">
          <cell r="C284" t="str">
            <v>K_ОД-4/20</v>
          </cell>
          <cell r="D284">
            <v>0</v>
          </cell>
          <cell r="E284">
            <v>0.15361593600000001</v>
          </cell>
          <cell r="F284">
            <v>0.15361593599999998</v>
          </cell>
          <cell r="G284">
            <v>0</v>
          </cell>
          <cell r="H284">
            <v>0</v>
          </cell>
          <cell r="I284">
            <v>0</v>
          </cell>
          <cell r="J284">
            <v>0.15361593600000001</v>
          </cell>
          <cell r="K284">
            <v>0.15361593599999998</v>
          </cell>
          <cell r="L284">
            <v>0</v>
          </cell>
          <cell r="M284">
            <v>0</v>
          </cell>
          <cell r="N284">
            <v>0</v>
          </cell>
          <cell r="AE284">
            <v>0.12801328000000001</v>
          </cell>
          <cell r="AF284">
            <v>0.12801328000000001</v>
          </cell>
          <cell r="AG284">
            <v>0</v>
          </cell>
          <cell r="AH284">
            <v>0</v>
          </cell>
          <cell r="AI284">
            <v>0</v>
          </cell>
        </row>
        <row r="285">
          <cell r="C285" t="str">
            <v>J_ОД-6/19</v>
          </cell>
          <cell r="D285">
            <v>0</v>
          </cell>
          <cell r="E285">
            <v>5.1089159999999998E-3</v>
          </cell>
          <cell r="F285">
            <v>5.1089159999999998E-3</v>
          </cell>
          <cell r="G285">
            <v>0</v>
          </cell>
          <cell r="H285">
            <v>0</v>
          </cell>
          <cell r="I285">
            <v>0</v>
          </cell>
          <cell r="J285">
            <v>5.1089159999999998E-3</v>
          </cell>
          <cell r="K285">
            <v>5.1089159999999998E-3</v>
          </cell>
          <cell r="L285">
            <v>0</v>
          </cell>
          <cell r="M285">
            <v>0</v>
          </cell>
          <cell r="N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</row>
        <row r="286">
          <cell r="C286" t="str">
            <v>J_ОД-9/19</v>
          </cell>
          <cell r="D286">
            <v>0</v>
          </cell>
          <cell r="E286">
            <v>5.1094319999999997E-3</v>
          </cell>
          <cell r="F286">
            <v>5.1094319999999997E-3</v>
          </cell>
          <cell r="G286">
            <v>0</v>
          </cell>
          <cell r="H286">
            <v>0</v>
          </cell>
          <cell r="I286">
            <v>0</v>
          </cell>
          <cell r="J286">
            <v>5.1094319999999997E-3</v>
          </cell>
          <cell r="K286">
            <v>5.1094319999999997E-3</v>
          </cell>
          <cell r="L286">
            <v>0</v>
          </cell>
          <cell r="M286">
            <v>0</v>
          </cell>
          <cell r="N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</row>
        <row r="287">
          <cell r="C287" t="str">
            <v>J_ОД-48/19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</row>
        <row r="288">
          <cell r="C288" t="str">
            <v>K_ОД-8/20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AE288">
            <v>0.10446564999999999</v>
          </cell>
          <cell r="AF288">
            <v>0.10446564999999999</v>
          </cell>
          <cell r="AG288">
            <v>0</v>
          </cell>
          <cell r="AH288">
            <v>0</v>
          </cell>
          <cell r="AI288">
            <v>0</v>
          </cell>
        </row>
        <row r="289">
          <cell r="C289" t="str">
            <v>K_ОД-18/20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AE289">
            <v>8.8945789999999983E-2</v>
          </cell>
          <cell r="AF289">
            <v>8.8945789999999983E-2</v>
          </cell>
          <cell r="AG289">
            <v>0</v>
          </cell>
          <cell r="AH289">
            <v>0</v>
          </cell>
          <cell r="AI289">
            <v>0</v>
          </cell>
        </row>
        <row r="290">
          <cell r="C290" t="str">
            <v>J_ОД-104/19</v>
          </cell>
          <cell r="D290">
            <v>0</v>
          </cell>
          <cell r="E290">
            <v>0.521976</v>
          </cell>
          <cell r="F290">
            <v>0</v>
          </cell>
          <cell r="G290">
            <v>0</v>
          </cell>
          <cell r="H290">
            <v>0.521976</v>
          </cell>
          <cell r="I290">
            <v>0</v>
          </cell>
          <cell r="J290">
            <v>0.521976</v>
          </cell>
          <cell r="K290">
            <v>0</v>
          </cell>
          <cell r="L290">
            <v>0</v>
          </cell>
          <cell r="M290">
            <v>0.521976</v>
          </cell>
          <cell r="N290">
            <v>0</v>
          </cell>
          <cell r="AE290">
            <v>0.45403982000000004</v>
          </cell>
          <cell r="AF290">
            <v>0</v>
          </cell>
          <cell r="AG290">
            <v>0.45403982000000004</v>
          </cell>
          <cell r="AH290">
            <v>0</v>
          </cell>
          <cell r="AI290">
            <v>0</v>
          </cell>
        </row>
        <row r="291">
          <cell r="D291">
            <v>34.28736</v>
          </cell>
          <cell r="E291">
            <v>2.883470762</v>
          </cell>
          <cell r="F291">
            <v>0</v>
          </cell>
          <cell r="G291">
            <v>2.70446081</v>
          </cell>
          <cell r="H291">
            <v>0</v>
          </cell>
          <cell r="I291">
            <v>0.179009952</v>
          </cell>
          <cell r="J291">
            <v>2.883470762</v>
          </cell>
          <cell r="K291">
            <v>0</v>
          </cell>
          <cell r="L291">
            <v>2.70446081</v>
          </cell>
          <cell r="M291">
            <v>0</v>
          </cell>
          <cell r="N291">
            <v>0.179009952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19.805707000000002</v>
          </cell>
          <cell r="AE291">
            <v>0.14917496</v>
          </cell>
          <cell r="AF291">
            <v>0</v>
          </cell>
          <cell r="AG291">
            <v>0</v>
          </cell>
          <cell r="AH291">
            <v>0</v>
          </cell>
          <cell r="AI291">
            <v>0.14917496</v>
          </cell>
        </row>
        <row r="292">
          <cell r="C292" t="str">
            <v>G_4001/17</v>
          </cell>
          <cell r="D292">
            <v>1.4014199999999997</v>
          </cell>
          <cell r="E292">
            <v>3.0579840000000001E-3</v>
          </cell>
          <cell r="F292">
            <v>0</v>
          </cell>
          <cell r="G292">
            <v>0</v>
          </cell>
          <cell r="H292">
            <v>0</v>
          </cell>
          <cell r="I292">
            <v>3.0579840000000001E-3</v>
          </cell>
          <cell r="J292">
            <v>3.0579840000000001E-3</v>
          </cell>
          <cell r="K292">
            <v>0</v>
          </cell>
          <cell r="L292">
            <v>0</v>
          </cell>
          <cell r="M292">
            <v>0</v>
          </cell>
          <cell r="N292">
            <v>3.0579840000000001E-3</v>
          </cell>
          <cell r="AD292">
            <v>0.14307699999999995</v>
          </cell>
          <cell r="AE292">
            <v>2.5483200000000002E-3</v>
          </cell>
          <cell r="AF292">
            <v>0</v>
          </cell>
          <cell r="AG292">
            <v>0</v>
          </cell>
          <cell r="AH292">
            <v>0</v>
          </cell>
          <cell r="AI292">
            <v>2.5483200000000002E-3</v>
          </cell>
        </row>
        <row r="293">
          <cell r="C293" t="str">
            <v>I_5324/18</v>
          </cell>
          <cell r="D293">
            <v>7.6263240000000003</v>
          </cell>
          <cell r="E293">
            <v>2.7286110020000001</v>
          </cell>
          <cell r="F293">
            <v>0</v>
          </cell>
          <cell r="G293">
            <v>2.70446081</v>
          </cell>
          <cell r="H293">
            <v>0</v>
          </cell>
          <cell r="I293">
            <v>2.4150191999999997E-2</v>
          </cell>
          <cell r="J293">
            <v>2.7286110020000001</v>
          </cell>
          <cell r="K293">
            <v>0</v>
          </cell>
          <cell r="L293">
            <v>2.70446081</v>
          </cell>
          <cell r="M293">
            <v>0</v>
          </cell>
          <cell r="N293">
            <v>2.4150191999999997E-2</v>
          </cell>
          <cell r="AD293">
            <v>5.0000000000000711E-2</v>
          </cell>
          <cell r="AE293">
            <v>2.012516E-2</v>
          </cell>
          <cell r="AF293">
            <v>0</v>
          </cell>
          <cell r="AG293">
            <v>0</v>
          </cell>
          <cell r="AH293">
            <v>0</v>
          </cell>
          <cell r="AI293">
            <v>2.012516E-2</v>
          </cell>
        </row>
        <row r="294">
          <cell r="C294" t="str">
            <v>I_4464/17</v>
          </cell>
          <cell r="D294">
            <v>20.144784000000001</v>
          </cell>
          <cell r="E294">
            <v>5.1826728000000002E-2</v>
          </cell>
          <cell r="F294">
            <v>0</v>
          </cell>
          <cell r="G294">
            <v>0</v>
          </cell>
          <cell r="H294">
            <v>0</v>
          </cell>
          <cell r="I294">
            <v>5.1826728000000002E-2</v>
          </cell>
          <cell r="J294">
            <v>5.1826728000000002E-2</v>
          </cell>
          <cell r="K294">
            <v>0</v>
          </cell>
          <cell r="L294">
            <v>0</v>
          </cell>
          <cell r="M294">
            <v>0</v>
          </cell>
          <cell r="N294">
            <v>5.1826728000000002E-2</v>
          </cell>
          <cell r="AD294">
            <v>15.57647</v>
          </cell>
          <cell r="AE294">
            <v>4.3188940000000002E-2</v>
          </cell>
          <cell r="AF294">
            <v>0</v>
          </cell>
          <cell r="AG294">
            <v>0</v>
          </cell>
          <cell r="AH294">
            <v>0</v>
          </cell>
          <cell r="AI294">
            <v>4.3188940000000002E-2</v>
          </cell>
        </row>
        <row r="295">
          <cell r="C295" t="str">
            <v>J_6025/19</v>
          </cell>
          <cell r="D295">
            <v>3.2222879999999998</v>
          </cell>
          <cell r="E295">
            <v>6.2896199999999999E-2</v>
          </cell>
          <cell r="F295">
            <v>0</v>
          </cell>
          <cell r="G295">
            <v>0</v>
          </cell>
          <cell r="H295">
            <v>0</v>
          </cell>
          <cell r="I295">
            <v>6.2896199999999999E-2</v>
          </cell>
          <cell r="J295">
            <v>6.2896199999999999E-2</v>
          </cell>
          <cell r="K295">
            <v>0</v>
          </cell>
          <cell r="L295">
            <v>0</v>
          </cell>
          <cell r="M295">
            <v>0</v>
          </cell>
          <cell r="N295">
            <v>6.2896199999999999E-2</v>
          </cell>
          <cell r="AD295">
            <v>2.4590399999999994</v>
          </cell>
          <cell r="AE295">
            <v>5.2413500000000002E-2</v>
          </cell>
          <cell r="AI295">
            <v>5.2413500000000002E-2</v>
          </cell>
        </row>
        <row r="296">
          <cell r="C296" t="str">
            <v>J_5881/19</v>
          </cell>
          <cell r="D296">
            <v>1.8925439999999998</v>
          </cell>
          <cell r="E296">
            <v>3.7078847999999998E-2</v>
          </cell>
          <cell r="F296">
            <v>0</v>
          </cell>
          <cell r="G296">
            <v>0</v>
          </cell>
          <cell r="H296">
            <v>0</v>
          </cell>
          <cell r="I296">
            <v>3.7078847999999998E-2</v>
          </cell>
          <cell r="J296">
            <v>3.7078847999999998E-2</v>
          </cell>
          <cell r="K296">
            <v>0</v>
          </cell>
          <cell r="L296">
            <v>0</v>
          </cell>
          <cell r="M296">
            <v>0</v>
          </cell>
          <cell r="N296">
            <v>3.7078847999999998E-2</v>
          </cell>
          <cell r="AD296">
            <v>1.5771199999999999</v>
          </cell>
          <cell r="AE296">
            <v>3.0899039999999999E-2</v>
          </cell>
          <cell r="AI296">
            <v>3.0899039999999999E-2</v>
          </cell>
        </row>
        <row r="297">
          <cell r="D297">
            <v>92.944535999999999</v>
          </cell>
          <cell r="E297">
            <v>2.2388564280000001</v>
          </cell>
          <cell r="F297">
            <v>0.22652599999999998</v>
          </cell>
          <cell r="G297">
            <v>0.19400242000000001</v>
          </cell>
          <cell r="H297">
            <v>1.7108916000000001</v>
          </cell>
          <cell r="I297">
            <v>0.107436408</v>
          </cell>
          <cell r="J297">
            <v>2.2388564280000001</v>
          </cell>
          <cell r="K297">
            <v>0.22652599999999998</v>
          </cell>
          <cell r="L297">
            <v>0.19400242000000001</v>
          </cell>
          <cell r="M297">
            <v>1.7108916000000001</v>
          </cell>
          <cell r="N297">
            <v>0.107436408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4.6889590000000005</v>
          </cell>
          <cell r="AE297">
            <v>0.98830377000000025</v>
          </cell>
          <cell r="AF297">
            <v>0.16502519999999998</v>
          </cell>
          <cell r="AG297">
            <v>0.73374823</v>
          </cell>
          <cell r="AH297">
            <v>0</v>
          </cell>
          <cell r="AI297">
            <v>8.9530340000000014E-2</v>
          </cell>
        </row>
        <row r="298">
          <cell r="C298" t="str">
            <v>G_3856/17</v>
          </cell>
          <cell r="D298">
            <v>22.557803999999997</v>
          </cell>
          <cell r="E298">
            <v>4.8682096000000008E-2</v>
          </cell>
          <cell r="F298">
            <v>3.9932199999999994E-2</v>
          </cell>
          <cell r="G298">
            <v>0</v>
          </cell>
          <cell r="H298">
            <v>0</v>
          </cell>
          <cell r="I298">
            <v>8.7498960000000001E-3</v>
          </cell>
          <cell r="J298">
            <v>4.8682096000000008E-2</v>
          </cell>
          <cell r="K298">
            <v>3.9932199999999994E-2</v>
          </cell>
          <cell r="L298">
            <v>0</v>
          </cell>
          <cell r="M298">
            <v>0</v>
          </cell>
          <cell r="N298">
            <v>8.7498960000000001E-3</v>
          </cell>
          <cell r="AD298">
            <v>0.40938700000000006</v>
          </cell>
          <cell r="AE298">
            <v>7.2915799999999998E-3</v>
          </cell>
          <cell r="AF298">
            <v>0</v>
          </cell>
          <cell r="AG298">
            <v>0</v>
          </cell>
          <cell r="AH298">
            <v>0</v>
          </cell>
          <cell r="AI298">
            <v>7.2915799999999998E-3</v>
          </cell>
        </row>
        <row r="299">
          <cell r="C299" t="str">
            <v>J_5594/18</v>
          </cell>
          <cell r="D299">
            <v>1.489296</v>
          </cell>
          <cell r="E299">
            <v>0.21014983600000001</v>
          </cell>
          <cell r="F299">
            <v>0</v>
          </cell>
          <cell r="G299">
            <v>0.19400242000000001</v>
          </cell>
          <cell r="H299">
            <v>0</v>
          </cell>
          <cell r="I299">
            <v>1.6147415999999998E-2</v>
          </cell>
          <cell r="J299">
            <v>0.21014983600000001</v>
          </cell>
          <cell r="K299">
            <v>0</v>
          </cell>
          <cell r="L299">
            <v>0.19400242000000001</v>
          </cell>
          <cell r="M299">
            <v>0</v>
          </cell>
          <cell r="N299">
            <v>1.6147415999999998E-2</v>
          </cell>
          <cell r="AD299">
            <v>0.18242199999999986</v>
          </cell>
          <cell r="AE299">
            <v>1.3456180000000166E-2</v>
          </cell>
          <cell r="AF299">
            <v>0</v>
          </cell>
          <cell r="AG299">
            <v>0</v>
          </cell>
          <cell r="AH299">
            <v>0</v>
          </cell>
          <cell r="AI299">
            <v>1.345618E-2</v>
          </cell>
        </row>
        <row r="300">
          <cell r="C300" t="str">
            <v>G_3857/17</v>
          </cell>
          <cell r="D300">
            <v>65.188248000000002</v>
          </cell>
          <cell r="E300">
            <v>0.21010428399999997</v>
          </cell>
          <cell r="F300">
            <v>0.18659379999999998</v>
          </cell>
          <cell r="G300">
            <v>0</v>
          </cell>
          <cell r="H300">
            <v>0</v>
          </cell>
          <cell r="I300">
            <v>2.3510483999999998E-2</v>
          </cell>
          <cell r="J300">
            <v>0.21010428399999997</v>
          </cell>
          <cell r="K300">
            <v>0.18659379999999998</v>
          </cell>
          <cell r="L300">
            <v>0</v>
          </cell>
          <cell r="M300">
            <v>0</v>
          </cell>
          <cell r="N300">
            <v>2.3510483999999998E-2</v>
          </cell>
          <cell r="AD300">
            <v>1.1000000000000001</v>
          </cell>
          <cell r="AE300">
            <v>1.959207E-2</v>
          </cell>
          <cell r="AF300">
            <v>0</v>
          </cell>
          <cell r="AG300">
            <v>0</v>
          </cell>
          <cell r="AH300">
            <v>0</v>
          </cell>
          <cell r="AI300">
            <v>1.959207E-2</v>
          </cell>
        </row>
        <row r="301">
          <cell r="C301" t="str">
            <v>J_5781/19</v>
          </cell>
          <cell r="D301">
            <v>0.76949999999999996</v>
          </cell>
          <cell r="E301">
            <v>0.34720907999999995</v>
          </cell>
          <cell r="F301">
            <v>0</v>
          </cell>
          <cell r="G301">
            <v>0</v>
          </cell>
          <cell r="H301">
            <v>0.33213300000000001</v>
          </cell>
          <cell r="I301">
            <v>1.507608E-2</v>
          </cell>
          <cell r="J301">
            <v>0.34720907999999995</v>
          </cell>
          <cell r="K301">
            <v>0</v>
          </cell>
          <cell r="L301">
            <v>0</v>
          </cell>
          <cell r="M301">
            <v>0.33213300000000001</v>
          </cell>
          <cell r="N301">
            <v>1.507608E-2</v>
          </cell>
          <cell r="AD301">
            <v>0.64124999999999999</v>
          </cell>
          <cell r="AE301">
            <v>0.38211797999999997</v>
          </cell>
          <cell r="AF301">
            <v>6.9446999999999995E-2</v>
          </cell>
          <cell r="AG301">
            <v>0.30010757999999998</v>
          </cell>
          <cell r="AI301">
            <v>1.2563400000000001E-2</v>
          </cell>
        </row>
        <row r="302">
          <cell r="C302" t="str">
            <v>J_5984/19</v>
          </cell>
          <cell r="D302">
            <v>0.30560399999999999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AD302">
            <v>0.23322000000000001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</row>
        <row r="303">
          <cell r="C303" t="str">
            <v>J_6081/19</v>
          </cell>
          <cell r="D303">
            <v>1.0311719999999998</v>
          </cell>
          <cell r="E303">
            <v>0.38786017200000011</v>
          </cell>
          <cell r="F303">
            <v>0</v>
          </cell>
          <cell r="G303">
            <v>0</v>
          </cell>
          <cell r="H303">
            <v>0.37531199999999998</v>
          </cell>
          <cell r="I303">
            <v>1.2548172E-2</v>
          </cell>
          <cell r="J303">
            <v>0.38786017200000011</v>
          </cell>
          <cell r="K303">
            <v>0</v>
          </cell>
          <cell r="L303">
            <v>0</v>
          </cell>
          <cell r="M303">
            <v>0.37531199999999998</v>
          </cell>
          <cell r="N303">
            <v>1.2548172E-2</v>
          </cell>
          <cell r="AD303">
            <v>0.78691999999999984</v>
          </cell>
          <cell r="AE303">
            <v>0.42719705000000002</v>
          </cell>
          <cell r="AF303">
            <v>0</v>
          </cell>
          <cell r="AG303">
            <v>0.41674024000000004</v>
          </cell>
          <cell r="AH303">
            <v>0</v>
          </cell>
          <cell r="AI303">
            <v>1.045681E-2</v>
          </cell>
        </row>
        <row r="304">
          <cell r="C304" t="str">
            <v>J_6085/19</v>
          </cell>
          <cell r="D304">
            <v>1.6029120000000001</v>
          </cell>
          <cell r="E304">
            <v>0.78202836000000009</v>
          </cell>
          <cell r="F304">
            <v>0</v>
          </cell>
          <cell r="G304">
            <v>0</v>
          </cell>
          <cell r="H304">
            <v>0.75062399999999996</v>
          </cell>
          <cell r="I304">
            <v>3.1404360000000006E-2</v>
          </cell>
          <cell r="J304">
            <v>0.78202836000000009</v>
          </cell>
          <cell r="K304">
            <v>0</v>
          </cell>
          <cell r="L304">
            <v>0</v>
          </cell>
          <cell r="M304">
            <v>0.75062399999999996</v>
          </cell>
          <cell r="N304">
            <v>3.1404360000000006E-2</v>
          </cell>
          <cell r="AD304">
            <v>1.3357600000000001</v>
          </cell>
          <cell r="AE304">
            <v>0.13864891000000001</v>
          </cell>
          <cell r="AF304">
            <v>9.5578200000000002E-2</v>
          </cell>
          <cell r="AG304">
            <v>1.6900410000000005E-2</v>
          </cell>
          <cell r="AI304">
            <v>2.6170300000000004E-2</v>
          </cell>
        </row>
        <row r="305">
          <cell r="C305" t="str">
            <v>J_6267/19</v>
          </cell>
          <cell r="D305">
            <v>0</v>
          </cell>
          <cell r="E305">
            <v>0.25282259999999995</v>
          </cell>
          <cell r="F305">
            <v>0</v>
          </cell>
          <cell r="G305">
            <v>0</v>
          </cell>
          <cell r="H305">
            <v>0.25282260000000001</v>
          </cell>
          <cell r="I305">
            <v>0</v>
          </cell>
          <cell r="J305">
            <v>0.25282259999999995</v>
          </cell>
          <cell r="K305">
            <v>0</v>
          </cell>
          <cell r="L305">
            <v>0</v>
          </cell>
          <cell r="M305">
            <v>0.25282260000000001</v>
          </cell>
          <cell r="N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</row>
        <row r="306">
          <cell r="D306">
            <v>11.063496000000001</v>
          </cell>
          <cell r="E306">
            <v>2.3871504179999996</v>
          </cell>
          <cell r="F306">
            <v>0</v>
          </cell>
          <cell r="G306">
            <v>1.68523383</v>
          </cell>
          <cell r="H306">
            <v>0.37531199999999998</v>
          </cell>
          <cell r="I306">
            <v>0.32660458799999986</v>
          </cell>
          <cell r="J306">
            <v>2.3871504179999996</v>
          </cell>
          <cell r="K306">
            <v>0</v>
          </cell>
          <cell r="L306">
            <v>1.68523383</v>
          </cell>
          <cell r="M306">
            <v>0.37531199999999998</v>
          </cell>
          <cell r="N306">
            <v>0.32660458799999986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0.48705999999999999</v>
          </cell>
          <cell r="AE306">
            <v>0.60575532000000076</v>
          </cell>
          <cell r="AF306">
            <v>0</v>
          </cell>
          <cell r="AG306">
            <v>0.33358483</v>
          </cell>
          <cell r="AH306">
            <v>0</v>
          </cell>
          <cell r="AI306">
            <v>0.27217048999999993</v>
          </cell>
        </row>
        <row r="307">
          <cell r="C307" t="str">
            <v>G_3903/17</v>
          </cell>
          <cell r="D307">
            <v>10.479024000000001</v>
          </cell>
          <cell r="E307">
            <v>2.0003873939999997</v>
          </cell>
          <cell r="F307">
            <v>0</v>
          </cell>
          <cell r="G307">
            <v>1.68523383</v>
          </cell>
          <cell r="H307">
            <v>0</v>
          </cell>
          <cell r="I307">
            <v>0.31515356399999989</v>
          </cell>
          <cell r="J307">
            <v>2.0003873939999997</v>
          </cell>
          <cell r="K307">
            <v>0</v>
          </cell>
          <cell r="L307">
            <v>1.68523383</v>
          </cell>
          <cell r="M307">
            <v>0</v>
          </cell>
          <cell r="N307">
            <v>0.31515356399999989</v>
          </cell>
          <cell r="AD307">
            <v>0</v>
          </cell>
          <cell r="AE307">
            <v>0.26262797000000071</v>
          </cell>
          <cell r="AF307">
            <v>0</v>
          </cell>
          <cell r="AG307">
            <v>0</v>
          </cell>
          <cell r="AH307">
            <v>0</v>
          </cell>
          <cell r="AI307">
            <v>0.26262796999999993</v>
          </cell>
        </row>
        <row r="308">
          <cell r="C308" t="str">
            <v>J_6092/19</v>
          </cell>
          <cell r="D308">
            <v>0.58447199999999999</v>
          </cell>
          <cell r="E308">
            <v>0.38676302400000001</v>
          </cell>
          <cell r="F308">
            <v>0</v>
          </cell>
          <cell r="G308">
            <v>0</v>
          </cell>
          <cell r="H308">
            <v>0.37531199999999998</v>
          </cell>
          <cell r="I308">
            <v>1.1451024000000001E-2</v>
          </cell>
          <cell r="J308">
            <v>0.38676302400000001</v>
          </cell>
          <cell r="K308">
            <v>0</v>
          </cell>
          <cell r="L308">
            <v>0</v>
          </cell>
          <cell r="M308">
            <v>0.37531199999999998</v>
          </cell>
          <cell r="N308">
            <v>1.1451024000000001E-2</v>
          </cell>
          <cell r="AD308">
            <v>0.48705999999999999</v>
          </cell>
          <cell r="AE308">
            <v>0.34312735</v>
          </cell>
          <cell r="AG308">
            <v>0.33358483</v>
          </cell>
          <cell r="AI308">
            <v>9.5425200000000005E-3</v>
          </cell>
        </row>
        <row r="309">
          <cell r="D309">
            <v>20.750903999999998</v>
          </cell>
          <cell r="E309">
            <v>7.9784759999999996E-2</v>
          </cell>
          <cell r="F309">
            <v>0</v>
          </cell>
          <cell r="G309">
            <v>0</v>
          </cell>
          <cell r="H309">
            <v>0</v>
          </cell>
          <cell r="I309">
            <v>7.9784759999999996E-2</v>
          </cell>
          <cell r="J309">
            <v>7.9784759999999996E-2</v>
          </cell>
          <cell r="K309">
            <v>0</v>
          </cell>
          <cell r="L309">
            <v>0</v>
          </cell>
          <cell r="M309">
            <v>0</v>
          </cell>
          <cell r="N309">
            <v>7.9784759999999996E-2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3.6805672000000005</v>
          </cell>
          <cell r="AE309">
            <v>6.6487299999999999E-2</v>
          </cell>
          <cell r="AF309">
            <v>0</v>
          </cell>
          <cell r="AG309">
            <v>0</v>
          </cell>
          <cell r="AH309">
            <v>0</v>
          </cell>
          <cell r="AI309">
            <v>6.6487299999999999E-2</v>
          </cell>
        </row>
        <row r="310">
          <cell r="C310" t="str">
            <v>G_4005/17</v>
          </cell>
          <cell r="D310">
            <v>2.6944559999999997</v>
          </cell>
          <cell r="E310">
            <v>3.6609395999999995E-2</v>
          </cell>
          <cell r="F310">
            <v>0</v>
          </cell>
          <cell r="G310">
            <v>0</v>
          </cell>
          <cell r="H310">
            <v>0</v>
          </cell>
          <cell r="I310">
            <v>3.6609395999999995E-2</v>
          </cell>
          <cell r="J310">
            <v>3.6609395999999995E-2</v>
          </cell>
          <cell r="K310">
            <v>0</v>
          </cell>
          <cell r="L310">
            <v>0</v>
          </cell>
          <cell r="M310">
            <v>0</v>
          </cell>
          <cell r="N310">
            <v>3.6609395999999995E-2</v>
          </cell>
          <cell r="AD310">
            <v>1.7128672</v>
          </cell>
          <cell r="AE310">
            <v>3.0507830000000003E-2</v>
          </cell>
          <cell r="AF310">
            <v>0</v>
          </cell>
          <cell r="AG310">
            <v>0</v>
          </cell>
          <cell r="AH310">
            <v>0</v>
          </cell>
          <cell r="AI310">
            <v>3.050783E-2</v>
          </cell>
        </row>
        <row r="311">
          <cell r="C311" t="str">
            <v>I_5008/18</v>
          </cell>
          <cell r="D311">
            <v>0.62847600000000003</v>
          </cell>
          <cell r="E311">
            <v>1.2313152000000001E-2</v>
          </cell>
          <cell r="F311">
            <v>0</v>
          </cell>
          <cell r="G311">
            <v>0</v>
          </cell>
          <cell r="H311">
            <v>0</v>
          </cell>
          <cell r="I311">
            <v>1.2313152000000001E-2</v>
          </cell>
          <cell r="J311">
            <v>1.2313152000000001E-2</v>
          </cell>
          <cell r="K311">
            <v>0</v>
          </cell>
          <cell r="L311">
            <v>0</v>
          </cell>
          <cell r="M311">
            <v>0</v>
          </cell>
          <cell r="N311">
            <v>1.2313152000000001E-2</v>
          </cell>
          <cell r="AD311">
            <v>0.52373000000000003</v>
          </cell>
          <cell r="AE311">
            <v>1.026096E-2</v>
          </cell>
          <cell r="AF311">
            <v>0</v>
          </cell>
          <cell r="AG311">
            <v>0</v>
          </cell>
          <cell r="AH311">
            <v>0</v>
          </cell>
          <cell r="AI311">
            <v>1.0260960000000001E-2</v>
          </cell>
        </row>
        <row r="312">
          <cell r="C312" t="str">
            <v>I_4008/17</v>
          </cell>
          <cell r="D312">
            <v>17.427971999999997</v>
          </cell>
          <cell r="E312">
            <v>3.0862211999999997E-2</v>
          </cell>
          <cell r="F312">
            <v>0</v>
          </cell>
          <cell r="G312">
            <v>0</v>
          </cell>
          <cell r="H312">
            <v>0</v>
          </cell>
          <cell r="I312">
            <v>3.0862212E-2</v>
          </cell>
          <cell r="J312">
            <v>3.0862211999999997E-2</v>
          </cell>
          <cell r="K312">
            <v>0</v>
          </cell>
          <cell r="L312">
            <v>0</v>
          </cell>
          <cell r="M312">
            <v>0</v>
          </cell>
          <cell r="N312">
            <v>3.0862212E-2</v>
          </cell>
          <cell r="AD312">
            <v>1.4439700000000002</v>
          </cell>
          <cell r="AE312">
            <v>2.571851E-2</v>
          </cell>
          <cell r="AF312">
            <v>0</v>
          </cell>
          <cell r="AG312">
            <v>0</v>
          </cell>
          <cell r="AH312">
            <v>0</v>
          </cell>
          <cell r="AI312">
            <v>2.571851E-2</v>
          </cell>
        </row>
        <row r="313">
          <cell r="D313">
            <v>4.5013800000000002</v>
          </cell>
          <cell r="E313">
            <v>4.9562003999999993E-2</v>
          </cell>
          <cell r="F313">
            <v>0</v>
          </cell>
          <cell r="G313">
            <v>0</v>
          </cell>
          <cell r="H313">
            <v>0</v>
          </cell>
          <cell r="I313">
            <v>4.9562003999999993E-2</v>
          </cell>
          <cell r="J313">
            <v>4.9562003999999993E-2</v>
          </cell>
          <cell r="K313">
            <v>0</v>
          </cell>
          <cell r="L313">
            <v>0</v>
          </cell>
          <cell r="M313">
            <v>0</v>
          </cell>
          <cell r="N313">
            <v>4.9562003999999993E-2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2.3726685399999998</v>
          </cell>
          <cell r="AE313">
            <v>4.1301669999999999E-2</v>
          </cell>
          <cell r="AF313">
            <v>0</v>
          </cell>
          <cell r="AG313">
            <v>0</v>
          </cell>
          <cell r="AH313">
            <v>0</v>
          </cell>
          <cell r="AI313">
            <v>4.1301669999999999E-2</v>
          </cell>
        </row>
        <row r="314">
          <cell r="C314" t="str">
            <v>I_5310/18</v>
          </cell>
          <cell r="D314">
            <v>1.969236</v>
          </cell>
          <cell r="E314">
            <v>3.5920499999999994E-2</v>
          </cell>
          <cell r="F314">
            <v>0</v>
          </cell>
          <cell r="G314">
            <v>0</v>
          </cell>
          <cell r="H314">
            <v>0</v>
          </cell>
          <cell r="I314">
            <v>3.5920499999999994E-2</v>
          </cell>
          <cell r="J314">
            <v>3.5920499999999994E-2</v>
          </cell>
          <cell r="K314">
            <v>0</v>
          </cell>
          <cell r="L314">
            <v>0</v>
          </cell>
          <cell r="M314">
            <v>0</v>
          </cell>
          <cell r="N314">
            <v>3.5920499999999994E-2</v>
          </cell>
          <cell r="AD314">
            <v>1.45565247</v>
          </cell>
          <cell r="AE314">
            <v>2.9933749999999999E-2</v>
          </cell>
          <cell r="AF314">
            <v>0</v>
          </cell>
          <cell r="AG314">
            <v>0</v>
          </cell>
          <cell r="AH314">
            <v>0</v>
          </cell>
          <cell r="AI314">
            <v>2.9933749999999999E-2</v>
          </cell>
        </row>
        <row r="315">
          <cell r="C315" t="str">
            <v>I_5311/18</v>
          </cell>
          <cell r="D315">
            <v>0.79228799999999999</v>
          </cell>
          <cell r="E315">
            <v>1.3641503999999999E-2</v>
          </cell>
          <cell r="F315">
            <v>0</v>
          </cell>
          <cell r="G315">
            <v>0</v>
          </cell>
          <cell r="H315">
            <v>0</v>
          </cell>
          <cell r="I315">
            <v>1.3641504E-2</v>
          </cell>
          <cell r="J315">
            <v>1.3641503999999999E-2</v>
          </cell>
          <cell r="K315">
            <v>0</v>
          </cell>
          <cell r="L315">
            <v>0</v>
          </cell>
          <cell r="M315">
            <v>0</v>
          </cell>
          <cell r="N315">
            <v>1.3641504E-2</v>
          </cell>
          <cell r="AD315">
            <v>0.54664407000000004</v>
          </cell>
          <cell r="AE315">
            <v>1.136792E-2</v>
          </cell>
          <cell r="AF315">
            <v>0</v>
          </cell>
          <cell r="AG315">
            <v>0</v>
          </cell>
          <cell r="AH315">
            <v>0</v>
          </cell>
          <cell r="AI315">
            <v>1.136792E-2</v>
          </cell>
        </row>
        <row r="316">
          <cell r="C316" t="str">
            <v>J_5655/18</v>
          </cell>
          <cell r="D316">
            <v>1.3615680000000001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AD316">
            <v>5.5132000000000007E-2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</row>
        <row r="317">
          <cell r="C317" t="str">
            <v>J_6091/19</v>
          </cell>
          <cell r="D317">
            <v>0.11775599999999999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AD317">
            <v>9.8129999999999995E-2</v>
          </cell>
          <cell r="AE317">
            <v>0</v>
          </cell>
          <cell r="AI317">
            <v>0</v>
          </cell>
        </row>
        <row r="318">
          <cell r="C318" t="str">
            <v>J_6157/19</v>
          </cell>
          <cell r="D318">
            <v>0.26053200000000004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AD318">
            <v>0.21711</v>
          </cell>
          <cell r="AE318">
            <v>0</v>
          </cell>
          <cell r="AI318">
            <v>0</v>
          </cell>
        </row>
        <row r="319">
          <cell r="D319">
            <v>111.98313599999999</v>
          </cell>
          <cell r="E319">
            <v>2.0568646459999997</v>
          </cell>
          <cell r="F319">
            <v>2.8944459999999998E-2</v>
          </cell>
          <cell r="G319">
            <v>1.50128113</v>
          </cell>
          <cell r="H319">
            <v>0</v>
          </cell>
          <cell r="I319">
            <v>0.52663905599999994</v>
          </cell>
          <cell r="J319">
            <v>2.0568646459999997</v>
          </cell>
          <cell r="K319">
            <v>2.8944459999999998E-2</v>
          </cell>
          <cell r="L319">
            <v>1.50128113</v>
          </cell>
          <cell r="M319">
            <v>0</v>
          </cell>
          <cell r="N319">
            <v>0.52663905599999994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72.281449659999993</v>
          </cell>
          <cell r="AE319">
            <v>0.43886588000000049</v>
          </cell>
          <cell r="AF319">
            <v>0</v>
          </cell>
          <cell r="AG319">
            <v>0</v>
          </cell>
          <cell r="AH319">
            <v>0</v>
          </cell>
          <cell r="AI319">
            <v>0.43886588000000004</v>
          </cell>
        </row>
        <row r="320">
          <cell r="C320" t="str">
            <v>I_4477/18</v>
          </cell>
          <cell r="D320">
            <v>28.678728</v>
          </cell>
          <cell r="E320">
            <v>0.15091052399999999</v>
          </cell>
          <cell r="F320">
            <v>0</v>
          </cell>
          <cell r="G320">
            <v>0</v>
          </cell>
          <cell r="H320">
            <v>0</v>
          </cell>
          <cell r="I320">
            <v>0.15091052399999999</v>
          </cell>
          <cell r="J320">
            <v>0.15091052399999999</v>
          </cell>
          <cell r="K320">
            <v>0</v>
          </cell>
          <cell r="L320">
            <v>0</v>
          </cell>
          <cell r="M320">
            <v>0</v>
          </cell>
          <cell r="N320">
            <v>0.15091052399999999</v>
          </cell>
          <cell r="AD320">
            <v>22.099004409999999</v>
          </cell>
          <cell r="AE320">
            <v>0.12575876999999999</v>
          </cell>
          <cell r="AF320">
            <v>0</v>
          </cell>
          <cell r="AG320">
            <v>0</v>
          </cell>
          <cell r="AH320">
            <v>0</v>
          </cell>
          <cell r="AI320">
            <v>0.12575876999999999</v>
          </cell>
        </row>
        <row r="321">
          <cell r="C321" t="str">
            <v>J_5230/18</v>
          </cell>
          <cell r="D321">
            <v>4.6319879999999998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AD321">
            <v>3.4532499999999997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</row>
        <row r="322">
          <cell r="C322" t="str">
            <v>I_5540/18</v>
          </cell>
          <cell r="D322">
            <v>3.7851239999999997</v>
          </cell>
          <cell r="E322">
            <v>6.7911455999999981E-2</v>
          </cell>
          <cell r="F322">
            <v>0</v>
          </cell>
          <cell r="G322">
            <v>0</v>
          </cell>
          <cell r="H322">
            <v>0</v>
          </cell>
          <cell r="I322">
            <v>6.7911455999999981E-2</v>
          </cell>
          <cell r="J322">
            <v>6.7911455999999981E-2</v>
          </cell>
          <cell r="K322">
            <v>0</v>
          </cell>
          <cell r="L322">
            <v>0</v>
          </cell>
          <cell r="M322">
            <v>0</v>
          </cell>
          <cell r="N322">
            <v>6.7911455999999981E-2</v>
          </cell>
          <cell r="AD322">
            <v>2.88856</v>
          </cell>
          <cell r="AE322">
            <v>5.6592879999999991E-2</v>
          </cell>
          <cell r="AF322">
            <v>0</v>
          </cell>
          <cell r="AG322">
            <v>0</v>
          </cell>
          <cell r="AH322">
            <v>0</v>
          </cell>
          <cell r="AI322">
            <v>5.6592879999999991E-2</v>
          </cell>
        </row>
        <row r="323">
          <cell r="C323" t="str">
            <v>I_4478/18</v>
          </cell>
          <cell r="D323">
            <v>45.883487999999993</v>
          </cell>
          <cell r="E323">
            <v>0.106036212</v>
          </cell>
          <cell r="F323">
            <v>0</v>
          </cell>
          <cell r="G323">
            <v>0</v>
          </cell>
          <cell r="H323">
            <v>0</v>
          </cell>
          <cell r="I323">
            <v>0.106036212</v>
          </cell>
          <cell r="J323">
            <v>0.106036212</v>
          </cell>
          <cell r="K323">
            <v>0</v>
          </cell>
          <cell r="L323">
            <v>0</v>
          </cell>
          <cell r="M323">
            <v>0</v>
          </cell>
          <cell r="N323">
            <v>0.106036212</v>
          </cell>
          <cell r="AD323">
            <v>36.086698720000001</v>
          </cell>
          <cell r="AE323">
            <v>8.8363509999999992E-2</v>
          </cell>
          <cell r="AF323">
            <v>0</v>
          </cell>
          <cell r="AG323">
            <v>0</v>
          </cell>
          <cell r="AH323">
            <v>0</v>
          </cell>
          <cell r="AI323">
            <v>8.8363510000000006E-2</v>
          </cell>
        </row>
        <row r="324">
          <cell r="C324" t="str">
            <v>I_4481/18</v>
          </cell>
          <cell r="D324">
            <v>6.4563119999999996</v>
          </cell>
          <cell r="E324">
            <v>0.91222726599999993</v>
          </cell>
          <cell r="F324">
            <v>0</v>
          </cell>
          <cell r="G324">
            <v>0.78095718999999997</v>
          </cell>
          <cell r="H324">
            <v>0</v>
          </cell>
          <cell r="I324">
            <v>0.13127007599999999</v>
          </cell>
          <cell r="J324">
            <v>0.91222726599999993</v>
          </cell>
          <cell r="K324">
            <v>0</v>
          </cell>
          <cell r="L324">
            <v>0.78095718999999997</v>
          </cell>
          <cell r="M324">
            <v>0</v>
          </cell>
          <cell r="N324">
            <v>0.13127007599999999</v>
          </cell>
          <cell r="AD324">
            <v>4.4152765299999999</v>
          </cell>
          <cell r="AE324">
            <v>0.10939173000000045</v>
          </cell>
          <cell r="AF324">
            <v>0</v>
          </cell>
          <cell r="AG324">
            <v>0</v>
          </cell>
          <cell r="AH324">
            <v>0</v>
          </cell>
          <cell r="AI324">
            <v>0.10939172999999999</v>
          </cell>
        </row>
        <row r="325">
          <cell r="C325" t="str">
            <v>I_4482/18</v>
          </cell>
          <cell r="D325">
            <v>10.238100000000001</v>
          </cell>
          <cell r="E325">
            <v>2.3510483999999998E-2</v>
          </cell>
          <cell r="F325">
            <v>0</v>
          </cell>
          <cell r="G325">
            <v>0</v>
          </cell>
          <cell r="H325">
            <v>0</v>
          </cell>
          <cell r="I325">
            <v>2.3510483999999998E-2</v>
          </cell>
          <cell r="J325">
            <v>2.3510483999999998E-2</v>
          </cell>
          <cell r="K325">
            <v>0</v>
          </cell>
          <cell r="L325">
            <v>0</v>
          </cell>
          <cell r="M325">
            <v>0</v>
          </cell>
          <cell r="N325">
            <v>2.3510483999999998E-2</v>
          </cell>
          <cell r="AD325">
            <v>1.1000000000000001</v>
          </cell>
          <cell r="AE325">
            <v>1.959207E-2</v>
          </cell>
          <cell r="AF325">
            <v>0</v>
          </cell>
          <cell r="AG325">
            <v>0</v>
          </cell>
          <cell r="AH325">
            <v>0</v>
          </cell>
          <cell r="AI325">
            <v>1.959207E-2</v>
          </cell>
        </row>
        <row r="326">
          <cell r="C326" t="str">
            <v>I_4483/18</v>
          </cell>
          <cell r="D326">
            <v>10.839612000000001</v>
          </cell>
          <cell r="E326">
            <v>2.3510483999999998E-2</v>
          </cell>
          <cell r="F326">
            <v>0</v>
          </cell>
          <cell r="G326">
            <v>0</v>
          </cell>
          <cell r="H326">
            <v>0</v>
          </cell>
          <cell r="I326">
            <v>2.3510483999999998E-2</v>
          </cell>
          <cell r="J326">
            <v>2.3510483999999998E-2</v>
          </cell>
          <cell r="K326">
            <v>0</v>
          </cell>
          <cell r="L326">
            <v>0</v>
          </cell>
          <cell r="M326">
            <v>0</v>
          </cell>
          <cell r="N326">
            <v>2.3510483999999998E-2</v>
          </cell>
          <cell r="AD326">
            <v>1.1000000000000001</v>
          </cell>
          <cell r="AE326">
            <v>1.959207E-2</v>
          </cell>
          <cell r="AF326">
            <v>0</v>
          </cell>
          <cell r="AG326">
            <v>0</v>
          </cell>
          <cell r="AH326">
            <v>0</v>
          </cell>
          <cell r="AI326">
            <v>1.959207E-2</v>
          </cell>
        </row>
        <row r="327">
          <cell r="C327" t="str">
            <v>J_6041/19</v>
          </cell>
          <cell r="D327">
            <v>0.43024800000000002</v>
          </cell>
          <cell r="E327">
            <v>6.6388799999999998E-3</v>
          </cell>
          <cell r="F327">
            <v>0</v>
          </cell>
          <cell r="G327">
            <v>0</v>
          </cell>
          <cell r="H327">
            <v>0</v>
          </cell>
          <cell r="I327">
            <v>6.6388799999999998E-3</v>
          </cell>
          <cell r="J327">
            <v>6.6388799999999998E-3</v>
          </cell>
          <cell r="K327">
            <v>0</v>
          </cell>
          <cell r="L327">
            <v>0</v>
          </cell>
          <cell r="M327">
            <v>0</v>
          </cell>
          <cell r="N327">
            <v>6.6388799999999998E-3</v>
          </cell>
          <cell r="AD327">
            <v>0.28237999999999996</v>
          </cell>
          <cell r="AE327">
            <v>5.5323999999999998E-3</v>
          </cell>
          <cell r="AF327">
            <v>0</v>
          </cell>
          <cell r="AG327">
            <v>0</v>
          </cell>
          <cell r="AH327">
            <v>0</v>
          </cell>
          <cell r="AI327">
            <v>5.5323999999999998E-3</v>
          </cell>
        </row>
        <row r="328">
          <cell r="C328" t="str">
            <v>J_6050/19</v>
          </cell>
          <cell r="D328">
            <v>0.82510800000000006</v>
          </cell>
          <cell r="E328">
            <v>7.4333233999999998E-2</v>
          </cell>
          <cell r="F328">
            <v>0</v>
          </cell>
          <cell r="G328">
            <v>6.1683410000000001E-2</v>
          </cell>
          <cell r="H328">
            <v>0</v>
          </cell>
          <cell r="I328">
            <v>1.2649824E-2</v>
          </cell>
          <cell r="J328">
            <v>7.4333233999999998E-2</v>
          </cell>
          <cell r="K328">
            <v>0</v>
          </cell>
          <cell r="L328">
            <v>6.1683410000000001E-2</v>
          </cell>
          <cell r="M328">
            <v>0</v>
          </cell>
          <cell r="N328">
            <v>1.2649824E-2</v>
          </cell>
          <cell r="AD328">
            <v>0.67759000000000003</v>
          </cell>
          <cell r="AE328">
            <v>1.0541520000000018E-2</v>
          </cell>
          <cell r="AF328">
            <v>0</v>
          </cell>
          <cell r="AG328">
            <v>0</v>
          </cell>
          <cell r="AH328">
            <v>0</v>
          </cell>
          <cell r="AI328">
            <v>1.054152E-2</v>
          </cell>
        </row>
        <row r="329">
          <cell r="C329" t="str">
            <v>J_6120/19</v>
          </cell>
          <cell r="D329">
            <v>0.21442799999999998</v>
          </cell>
          <cell r="E329">
            <v>4.2011159999999995E-3</v>
          </cell>
          <cell r="F329">
            <v>0</v>
          </cell>
          <cell r="G329">
            <v>0</v>
          </cell>
          <cell r="H329">
            <v>0</v>
          </cell>
          <cell r="I329">
            <v>4.2011160000000004E-3</v>
          </cell>
          <cell r="J329">
            <v>4.2011159999999995E-3</v>
          </cell>
          <cell r="K329">
            <v>0</v>
          </cell>
          <cell r="L329">
            <v>0</v>
          </cell>
          <cell r="M329">
            <v>0</v>
          </cell>
          <cell r="N329">
            <v>4.2011160000000004E-3</v>
          </cell>
          <cell r="AD329">
            <v>0.17869000000000002</v>
          </cell>
          <cell r="AE329">
            <v>3.5009299999999998E-3</v>
          </cell>
          <cell r="AI329">
            <v>3.5009300000000002E-3</v>
          </cell>
        </row>
        <row r="330">
          <cell r="C330" t="str">
            <v>J_5738/19</v>
          </cell>
          <cell r="D330">
            <v>0</v>
          </cell>
          <cell r="E330">
            <v>0.48630269999999998</v>
          </cell>
          <cell r="F330">
            <v>0</v>
          </cell>
          <cell r="G330">
            <v>0.48630270000000003</v>
          </cell>
          <cell r="H330">
            <v>0</v>
          </cell>
          <cell r="I330">
            <v>0</v>
          </cell>
          <cell r="J330">
            <v>0.48630269999999998</v>
          </cell>
          <cell r="K330">
            <v>0</v>
          </cell>
          <cell r="L330">
            <v>0.48630270000000003</v>
          </cell>
          <cell r="M330">
            <v>0</v>
          </cell>
          <cell r="N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</row>
        <row r="331">
          <cell r="C331" t="str">
            <v>J_5563/18</v>
          </cell>
          <cell r="D331">
            <v>0</v>
          </cell>
          <cell r="E331">
            <v>0.20128229</v>
          </cell>
          <cell r="F331">
            <v>2.8944459999999998E-2</v>
          </cell>
          <cell r="G331">
            <v>0.17233783</v>
          </cell>
          <cell r="H331">
            <v>0</v>
          </cell>
          <cell r="I331">
            <v>0</v>
          </cell>
          <cell r="J331">
            <v>0.20128229</v>
          </cell>
          <cell r="K331">
            <v>2.8944459999999998E-2</v>
          </cell>
          <cell r="L331">
            <v>0.17233783</v>
          </cell>
          <cell r="M331">
            <v>0</v>
          </cell>
          <cell r="N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</row>
        <row r="332">
          <cell r="C332" t="str">
            <v>J_6068/19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</row>
        <row r="333">
          <cell r="D333">
            <v>106.89259200000002</v>
          </cell>
          <cell r="E333">
            <v>12.901542995999996</v>
          </cell>
          <cell r="F333">
            <v>0.63478292000000003</v>
          </cell>
          <cell r="G333">
            <v>9.205727379999999</v>
          </cell>
          <cell r="H333">
            <v>1.8816881999999999</v>
          </cell>
          <cell r="I333">
            <v>1.1793444960000001</v>
          </cell>
          <cell r="J333">
            <v>12.901542995999996</v>
          </cell>
          <cell r="K333">
            <v>0.63478292000000003</v>
          </cell>
          <cell r="L333">
            <v>9.205727379999999</v>
          </cell>
          <cell r="M333">
            <v>1.8816881999999999</v>
          </cell>
          <cell r="N333">
            <v>1.1793444960000001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49.852325780000001</v>
          </cell>
          <cell r="AE333">
            <v>13.652051179999999</v>
          </cell>
          <cell r="AF333">
            <v>0.32164220999999993</v>
          </cell>
          <cell r="AG333">
            <v>12.347621890000003</v>
          </cell>
          <cell r="AH333">
            <v>0</v>
          </cell>
          <cell r="AI333">
            <v>0.98278708000000004</v>
          </cell>
        </row>
        <row r="334">
          <cell r="C334" t="str">
            <v>I_5193/18</v>
          </cell>
          <cell r="D334">
            <v>5.6382479999999999</v>
          </cell>
          <cell r="E334">
            <v>9.4203587999999991E-2</v>
          </cell>
          <cell r="F334">
            <v>0</v>
          </cell>
          <cell r="G334">
            <v>0</v>
          </cell>
          <cell r="H334">
            <v>0</v>
          </cell>
          <cell r="I334">
            <v>9.4203587999999991E-2</v>
          </cell>
          <cell r="J334">
            <v>9.4203587999999991E-2</v>
          </cell>
          <cell r="K334">
            <v>0</v>
          </cell>
          <cell r="L334">
            <v>0</v>
          </cell>
          <cell r="M334">
            <v>0</v>
          </cell>
          <cell r="N334">
            <v>9.4203587999999991E-2</v>
          </cell>
          <cell r="AD334">
            <v>4.0545924200000005</v>
          </cell>
          <cell r="AE334">
            <v>7.8502990000000009E-2</v>
          </cell>
          <cell r="AF334">
            <v>0</v>
          </cell>
          <cell r="AG334">
            <v>0</v>
          </cell>
          <cell r="AH334">
            <v>0</v>
          </cell>
          <cell r="AI334">
            <v>7.8502989999999995E-2</v>
          </cell>
        </row>
        <row r="335">
          <cell r="C335" t="str">
            <v>J_5647/18</v>
          </cell>
          <cell r="D335">
            <v>1.978596</v>
          </cell>
          <cell r="E335">
            <v>0.30264780000000002</v>
          </cell>
          <cell r="F335">
            <v>0</v>
          </cell>
          <cell r="G335">
            <v>0</v>
          </cell>
          <cell r="H335">
            <v>0.30264779999999997</v>
          </cell>
          <cell r="I335">
            <v>0</v>
          </cell>
          <cell r="J335">
            <v>0.30264780000000002</v>
          </cell>
          <cell r="K335">
            <v>0</v>
          </cell>
          <cell r="L335">
            <v>0</v>
          </cell>
          <cell r="M335">
            <v>0.30264779999999997</v>
          </cell>
          <cell r="N335">
            <v>0</v>
          </cell>
          <cell r="AD335">
            <v>8.1509999999999999E-2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</row>
        <row r="336">
          <cell r="C336" t="str">
            <v>J_5643/18</v>
          </cell>
          <cell r="D336">
            <v>4.6855199999999995</v>
          </cell>
          <cell r="E336">
            <v>5.8479983999999992E-2</v>
          </cell>
          <cell r="F336">
            <v>0</v>
          </cell>
          <cell r="G336">
            <v>0</v>
          </cell>
          <cell r="H336">
            <v>0</v>
          </cell>
          <cell r="I336">
            <v>5.8479983999999992E-2</v>
          </cell>
          <cell r="J336">
            <v>5.8479983999999992E-2</v>
          </cell>
          <cell r="K336">
            <v>0</v>
          </cell>
          <cell r="L336">
            <v>0</v>
          </cell>
          <cell r="M336">
            <v>0</v>
          </cell>
          <cell r="N336">
            <v>5.8479983999999992E-2</v>
          </cell>
          <cell r="AD336">
            <v>2.7361400000000002</v>
          </cell>
          <cell r="AE336">
            <v>4.8733319999999997E-2</v>
          </cell>
          <cell r="AF336">
            <v>0</v>
          </cell>
          <cell r="AG336">
            <v>0</v>
          </cell>
          <cell r="AH336">
            <v>0</v>
          </cell>
          <cell r="AI336">
            <v>4.8733319999999997E-2</v>
          </cell>
        </row>
        <row r="337">
          <cell r="C337" t="str">
            <v>J_5537/18</v>
          </cell>
          <cell r="D337">
            <v>10.250771999999998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AD337">
            <v>1.2053976000000002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</row>
        <row r="338">
          <cell r="C338" t="str">
            <v>J_5543/18</v>
          </cell>
          <cell r="D338">
            <v>7.1222519999999996</v>
          </cell>
          <cell r="E338">
            <v>0.126911472</v>
          </cell>
          <cell r="F338">
            <v>0</v>
          </cell>
          <cell r="G338">
            <v>0</v>
          </cell>
          <cell r="H338">
            <v>0</v>
          </cell>
          <cell r="I338">
            <v>0.12691147199999997</v>
          </cell>
          <cell r="J338">
            <v>0.126911472</v>
          </cell>
          <cell r="K338">
            <v>0</v>
          </cell>
          <cell r="L338">
            <v>0</v>
          </cell>
          <cell r="M338">
            <v>0</v>
          </cell>
          <cell r="N338">
            <v>0.12691147199999997</v>
          </cell>
          <cell r="AD338">
            <v>5.3980819999999996</v>
          </cell>
          <cell r="AE338">
            <v>0.10575955999999999</v>
          </cell>
          <cell r="AF338">
            <v>0</v>
          </cell>
          <cell r="AG338">
            <v>0</v>
          </cell>
          <cell r="AH338">
            <v>0</v>
          </cell>
          <cell r="AI338">
            <v>0.10575955999999999</v>
          </cell>
        </row>
        <row r="339">
          <cell r="C339" t="str">
            <v>J_5945/19</v>
          </cell>
          <cell r="D339">
            <v>13.079496000000001</v>
          </cell>
          <cell r="E339">
            <v>6.7935456000000005E-2</v>
          </cell>
          <cell r="F339">
            <v>0</v>
          </cell>
          <cell r="G339">
            <v>0</v>
          </cell>
          <cell r="H339">
            <v>0</v>
          </cell>
          <cell r="I339">
            <v>6.7935456000000005E-2</v>
          </cell>
          <cell r="J339">
            <v>6.7935456000000005E-2</v>
          </cell>
          <cell r="K339">
            <v>0</v>
          </cell>
          <cell r="L339">
            <v>0</v>
          </cell>
          <cell r="M339">
            <v>0</v>
          </cell>
          <cell r="N339">
            <v>6.7935456000000005E-2</v>
          </cell>
          <cell r="AD339">
            <v>10.88958</v>
          </cell>
          <cell r="AE339">
            <v>5.6612879999999997E-2</v>
          </cell>
          <cell r="AF339">
            <v>0</v>
          </cell>
          <cell r="AG339">
            <v>0</v>
          </cell>
          <cell r="AH339">
            <v>0</v>
          </cell>
          <cell r="AI339">
            <v>5.6612880000000004E-2</v>
          </cell>
        </row>
        <row r="340">
          <cell r="C340" t="str">
            <v>J_5946/19</v>
          </cell>
          <cell r="D340">
            <v>13.978871999999997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AD340">
            <v>2.4319349999999997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</row>
        <row r="341">
          <cell r="C341" t="str">
            <v>J_5947/19</v>
          </cell>
          <cell r="D341">
            <v>4.0106759999999992</v>
          </cell>
          <cell r="E341">
            <v>7.1778911999999986E-2</v>
          </cell>
          <cell r="F341">
            <v>0</v>
          </cell>
          <cell r="G341">
            <v>0</v>
          </cell>
          <cell r="H341">
            <v>0</v>
          </cell>
          <cell r="I341">
            <v>7.1778911999999986E-2</v>
          </cell>
          <cell r="J341">
            <v>7.1778911999999986E-2</v>
          </cell>
          <cell r="K341">
            <v>0</v>
          </cell>
          <cell r="L341">
            <v>0</v>
          </cell>
          <cell r="M341">
            <v>0</v>
          </cell>
          <cell r="N341">
            <v>7.1778911999999986E-2</v>
          </cell>
          <cell r="AD341">
            <v>3.0530640000000004</v>
          </cell>
          <cell r="AE341">
            <v>5.9815760000000003E-2</v>
          </cell>
          <cell r="AF341">
            <v>0</v>
          </cell>
          <cell r="AG341">
            <v>0</v>
          </cell>
          <cell r="AH341">
            <v>0</v>
          </cell>
          <cell r="AI341">
            <v>5.9815759999999996E-2</v>
          </cell>
        </row>
        <row r="342">
          <cell r="C342" t="str">
            <v>I_5382/18</v>
          </cell>
          <cell r="D342">
            <v>10.143095999999998</v>
          </cell>
          <cell r="E342">
            <v>3.3658812000000003E-2</v>
          </cell>
          <cell r="F342">
            <v>0</v>
          </cell>
          <cell r="G342">
            <v>0</v>
          </cell>
          <cell r="H342">
            <v>0</v>
          </cell>
          <cell r="I342">
            <v>3.3658812000000003E-2</v>
          </cell>
          <cell r="J342">
            <v>3.3658812000000003E-2</v>
          </cell>
          <cell r="K342">
            <v>0</v>
          </cell>
          <cell r="L342">
            <v>0</v>
          </cell>
          <cell r="M342">
            <v>0</v>
          </cell>
          <cell r="N342">
            <v>3.3658812000000003E-2</v>
          </cell>
          <cell r="AD342">
            <v>8.8039999999999452E-2</v>
          </cell>
          <cell r="AE342">
            <v>2.8049009999999999E-2</v>
          </cell>
          <cell r="AF342">
            <v>0</v>
          </cell>
          <cell r="AG342">
            <v>0</v>
          </cell>
          <cell r="AH342">
            <v>0</v>
          </cell>
          <cell r="AI342">
            <v>2.8049010000000003E-2</v>
          </cell>
        </row>
        <row r="343">
          <cell r="C343" t="str">
            <v>I_5291/18</v>
          </cell>
          <cell r="D343">
            <v>0.64850399999999997</v>
          </cell>
          <cell r="E343">
            <v>0.111967388</v>
          </cell>
          <cell r="F343">
            <v>0</v>
          </cell>
          <cell r="G343">
            <v>0.10340930000000001</v>
          </cell>
          <cell r="H343">
            <v>0</v>
          </cell>
          <cell r="I343">
            <v>8.5580880000000002E-3</v>
          </cell>
          <cell r="J343">
            <v>0.111967388</v>
          </cell>
          <cell r="K343">
            <v>0</v>
          </cell>
          <cell r="L343">
            <v>0.10340930000000001</v>
          </cell>
          <cell r="M343">
            <v>0</v>
          </cell>
          <cell r="N343">
            <v>8.5580880000000002E-3</v>
          </cell>
          <cell r="AD343">
            <v>0.46701212999999991</v>
          </cell>
          <cell r="AE343">
            <v>7.1317399999999906E-3</v>
          </cell>
          <cell r="AF343">
            <v>0</v>
          </cell>
          <cell r="AG343">
            <v>0</v>
          </cell>
          <cell r="AH343">
            <v>0</v>
          </cell>
          <cell r="AI343">
            <v>7.1317400000000001E-3</v>
          </cell>
        </row>
        <row r="344">
          <cell r="C344" t="str">
            <v>I_5290/18</v>
          </cell>
          <cell r="D344">
            <v>4.4927280000000005</v>
          </cell>
          <cell r="E344">
            <v>9.1813655999999993E-2</v>
          </cell>
          <cell r="F344">
            <v>0</v>
          </cell>
          <cell r="G344">
            <v>0</v>
          </cell>
          <cell r="H344">
            <v>0</v>
          </cell>
          <cell r="I344">
            <v>9.1813656000000007E-2</v>
          </cell>
          <cell r="J344">
            <v>9.1813655999999993E-2</v>
          </cell>
          <cell r="K344">
            <v>0</v>
          </cell>
          <cell r="L344">
            <v>0</v>
          </cell>
          <cell r="M344">
            <v>0</v>
          </cell>
          <cell r="N344">
            <v>9.1813656000000007E-2</v>
          </cell>
          <cell r="AD344">
            <v>2.9896323700000007</v>
          </cell>
          <cell r="AE344">
            <v>1.9562038600000002</v>
          </cell>
          <cell r="AF344">
            <v>0</v>
          </cell>
          <cell r="AG344">
            <v>1.8796924800000003</v>
          </cell>
          <cell r="AH344">
            <v>0</v>
          </cell>
          <cell r="AI344">
            <v>7.6511380000000004E-2</v>
          </cell>
        </row>
        <row r="345">
          <cell r="C345" t="str">
            <v>I_5092/18</v>
          </cell>
          <cell r="D345">
            <v>1.0039319999999998</v>
          </cell>
          <cell r="E345">
            <v>0.18914775399999997</v>
          </cell>
          <cell r="F345">
            <v>0.16947864999999998</v>
          </cell>
          <cell r="G345">
            <v>0</v>
          </cell>
          <cell r="H345">
            <v>0</v>
          </cell>
          <cell r="I345">
            <v>1.9669104E-2</v>
          </cell>
          <cell r="J345">
            <v>0.18914775399999997</v>
          </cell>
          <cell r="K345">
            <v>0.16947864999999998</v>
          </cell>
          <cell r="L345">
            <v>0</v>
          </cell>
          <cell r="M345">
            <v>0</v>
          </cell>
          <cell r="N345">
            <v>1.9669104E-2</v>
          </cell>
          <cell r="AD345">
            <v>0.83661000000000008</v>
          </cell>
          <cell r="AE345">
            <v>0.15762313</v>
          </cell>
          <cell r="AF345">
            <v>0.14123221</v>
          </cell>
          <cell r="AG345">
            <v>0</v>
          </cell>
          <cell r="AH345">
            <v>0</v>
          </cell>
          <cell r="AI345">
            <v>1.639092E-2</v>
          </cell>
        </row>
        <row r="346">
          <cell r="C346" t="str">
            <v>I_5117/18</v>
          </cell>
          <cell r="D346">
            <v>3.8345879999999997</v>
          </cell>
          <cell r="E346">
            <v>6.117151199999999E-2</v>
          </cell>
          <cell r="F346">
            <v>0</v>
          </cell>
          <cell r="G346">
            <v>0</v>
          </cell>
          <cell r="H346">
            <v>0</v>
          </cell>
          <cell r="I346">
            <v>6.117151199999999E-2</v>
          </cell>
          <cell r="J346">
            <v>6.117151199999999E-2</v>
          </cell>
          <cell r="K346">
            <v>0</v>
          </cell>
          <cell r="L346">
            <v>0</v>
          </cell>
          <cell r="M346">
            <v>0</v>
          </cell>
          <cell r="N346">
            <v>6.117151199999999E-2</v>
          </cell>
          <cell r="AD346">
            <v>2.66040396</v>
          </cell>
          <cell r="AE346">
            <v>5.0976260000000002E-2</v>
          </cell>
          <cell r="AF346">
            <v>0</v>
          </cell>
          <cell r="AG346">
            <v>0</v>
          </cell>
          <cell r="AH346">
            <v>0</v>
          </cell>
          <cell r="AI346">
            <v>5.0976259999999995E-2</v>
          </cell>
        </row>
        <row r="347">
          <cell r="C347" t="str">
            <v>I_5430/18</v>
          </cell>
          <cell r="D347">
            <v>15.39672</v>
          </cell>
          <cell r="E347">
            <v>8.8803657359999999</v>
          </cell>
          <cell r="F347">
            <v>0</v>
          </cell>
          <cell r="G347">
            <v>8.4585439200000003</v>
          </cell>
          <cell r="H347">
            <v>0</v>
          </cell>
          <cell r="I347">
            <v>0.42182181600000002</v>
          </cell>
          <cell r="J347">
            <v>8.8803657359999999</v>
          </cell>
          <cell r="K347">
            <v>0</v>
          </cell>
          <cell r="L347">
            <v>8.4585439200000003</v>
          </cell>
          <cell r="M347">
            <v>0</v>
          </cell>
          <cell r="N347">
            <v>0.42182181600000002</v>
          </cell>
          <cell r="AD347">
            <v>8.2682248000000005</v>
          </cell>
          <cell r="AE347">
            <v>9.1625014399999998</v>
          </cell>
          <cell r="AF347">
            <v>0</v>
          </cell>
          <cell r="AG347">
            <v>8.8109832600000004</v>
          </cell>
          <cell r="AH347">
            <v>0</v>
          </cell>
          <cell r="AI347">
            <v>0.35151818000000001</v>
          </cell>
        </row>
        <row r="348">
          <cell r="C348" t="str">
            <v>I_С-П-491/18</v>
          </cell>
          <cell r="D348">
            <v>4.2244200000000003</v>
          </cell>
          <cell r="E348">
            <v>0.93686961800000013</v>
          </cell>
          <cell r="F348">
            <v>0.46530427000000002</v>
          </cell>
          <cell r="G348">
            <v>0.4033447</v>
          </cell>
          <cell r="H348">
            <v>0</v>
          </cell>
          <cell r="I348">
            <v>6.8220648000000009E-2</v>
          </cell>
          <cell r="J348">
            <v>0.93686961800000013</v>
          </cell>
          <cell r="K348">
            <v>0.46530427000000002</v>
          </cell>
          <cell r="L348">
            <v>0.4033447</v>
          </cell>
          <cell r="M348">
            <v>0</v>
          </cell>
          <cell r="N348">
            <v>6.8220648000000009E-2</v>
          </cell>
          <cell r="AD348">
            <v>1.0999999999999999E-2</v>
          </cell>
          <cell r="AE348">
            <v>5.685054000000004E-2</v>
          </cell>
          <cell r="AF348">
            <v>0</v>
          </cell>
          <cell r="AG348">
            <v>0</v>
          </cell>
          <cell r="AH348">
            <v>0</v>
          </cell>
          <cell r="AI348">
            <v>5.6850540000000005E-2</v>
          </cell>
        </row>
        <row r="349">
          <cell r="C349" t="str">
            <v>J_5961/19</v>
          </cell>
          <cell r="D349">
            <v>0.58447199999999999</v>
          </cell>
          <cell r="E349">
            <v>0.26427362399999998</v>
          </cell>
          <cell r="F349">
            <v>0</v>
          </cell>
          <cell r="G349">
            <v>0</v>
          </cell>
          <cell r="H349">
            <v>0.25282260000000001</v>
          </cell>
          <cell r="I349">
            <v>1.1451024000000001E-2</v>
          </cell>
          <cell r="J349">
            <v>0.26427362399999998</v>
          </cell>
          <cell r="K349">
            <v>0</v>
          </cell>
          <cell r="L349">
            <v>0</v>
          </cell>
          <cell r="M349">
            <v>0.25282260000000001</v>
          </cell>
          <cell r="N349">
            <v>1.1451024000000001E-2</v>
          </cell>
          <cell r="AD349">
            <v>0.48705999999999999</v>
          </cell>
          <cell r="AE349">
            <v>0.27659618999999996</v>
          </cell>
          <cell r="AF349">
            <v>4.1029999999999997E-2</v>
          </cell>
          <cell r="AG349">
            <v>0.22602366999999995</v>
          </cell>
          <cell r="AI349">
            <v>9.5425200000000005E-3</v>
          </cell>
        </row>
        <row r="350">
          <cell r="C350" t="str">
            <v>J_5663/19</v>
          </cell>
          <cell r="D350">
            <v>0.46832399999999996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AD350">
            <v>0.13196150000000001</v>
          </cell>
          <cell r="AE350">
            <v>3.288E-2</v>
          </cell>
          <cell r="AF350">
            <v>3.288E-2</v>
          </cell>
          <cell r="AG350">
            <v>0</v>
          </cell>
          <cell r="AH350">
            <v>0</v>
          </cell>
          <cell r="AI350">
            <v>0</v>
          </cell>
        </row>
        <row r="351">
          <cell r="C351" t="str">
            <v>J_5871/19</v>
          </cell>
          <cell r="D351">
            <v>0.76949999999999996</v>
          </cell>
          <cell r="E351">
            <v>0.521976</v>
          </cell>
          <cell r="F351">
            <v>0</v>
          </cell>
          <cell r="G351">
            <v>0</v>
          </cell>
          <cell r="H351">
            <v>0.521976</v>
          </cell>
          <cell r="I351">
            <v>0</v>
          </cell>
          <cell r="J351">
            <v>0.521976</v>
          </cell>
          <cell r="K351">
            <v>0</v>
          </cell>
          <cell r="L351">
            <v>0</v>
          </cell>
          <cell r="M351">
            <v>0.521976</v>
          </cell>
          <cell r="N351">
            <v>0</v>
          </cell>
          <cell r="AD351">
            <v>0.64124999999999999</v>
          </cell>
          <cell r="AE351">
            <v>0.58571938000000001</v>
          </cell>
          <cell r="AF351">
            <v>5.4019999999999999E-2</v>
          </cell>
          <cell r="AG351">
            <v>0.53169938000000005</v>
          </cell>
          <cell r="AI351">
            <v>0</v>
          </cell>
        </row>
        <row r="352">
          <cell r="C352" t="str">
            <v>J_5876/19</v>
          </cell>
          <cell r="D352">
            <v>0.58447199999999999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AD352">
            <v>0.44602999999999998</v>
          </cell>
          <cell r="AE352">
            <v>0</v>
          </cell>
          <cell r="AI352">
            <v>0</v>
          </cell>
        </row>
        <row r="353">
          <cell r="C353" t="str">
            <v>J_5875/19</v>
          </cell>
          <cell r="D353">
            <v>0.37377600000000005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AD353">
            <v>0.31148000000000003</v>
          </cell>
          <cell r="AE353">
            <v>0.12800944</v>
          </cell>
          <cell r="AF353">
            <v>2.6239999999999999E-2</v>
          </cell>
          <cell r="AG353">
            <v>0.10176944</v>
          </cell>
          <cell r="AI353">
            <v>0</v>
          </cell>
        </row>
        <row r="354">
          <cell r="C354" t="str">
            <v>J_5872/19</v>
          </cell>
          <cell r="D354">
            <v>0.911964</v>
          </cell>
          <cell r="E354">
            <v>1.7632163999999999E-2</v>
          </cell>
          <cell r="F354">
            <v>0</v>
          </cell>
          <cell r="G354">
            <v>0</v>
          </cell>
          <cell r="H354">
            <v>0</v>
          </cell>
          <cell r="I354">
            <v>1.7632164000000002E-2</v>
          </cell>
          <cell r="J354">
            <v>1.7632163999999999E-2</v>
          </cell>
          <cell r="K354">
            <v>0</v>
          </cell>
          <cell r="L354">
            <v>0</v>
          </cell>
          <cell r="M354">
            <v>0</v>
          </cell>
          <cell r="N354">
            <v>1.7632164000000002E-2</v>
          </cell>
          <cell r="AD354">
            <v>0.74997000000000014</v>
          </cell>
          <cell r="AE354">
            <v>1.469347E-2</v>
          </cell>
          <cell r="AF354">
            <v>0</v>
          </cell>
          <cell r="AG354">
            <v>0</v>
          </cell>
          <cell r="AH354">
            <v>0</v>
          </cell>
          <cell r="AI354">
            <v>1.4693470000000002E-2</v>
          </cell>
        </row>
        <row r="355">
          <cell r="C355" t="str">
            <v>J_5792/19</v>
          </cell>
          <cell r="D355">
            <v>0.58447199999999999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AD355">
            <v>0.44602999999999998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</row>
        <row r="356">
          <cell r="C356" t="str">
            <v>J_5878/19</v>
          </cell>
          <cell r="D356">
            <v>0.58447199999999999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AD356">
            <v>0.22275000000000003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</row>
        <row r="357">
          <cell r="C357" t="str">
            <v>J_5879/19</v>
          </cell>
          <cell r="D357">
            <v>0.58447199999999999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AD357">
            <v>0.44602999999999998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</row>
        <row r="358">
          <cell r="C358" t="str">
            <v>J_6104/19</v>
          </cell>
          <cell r="D358">
            <v>0.37377600000000005</v>
          </cell>
          <cell r="E358">
            <v>0.23764683599999997</v>
          </cell>
          <cell r="F358">
            <v>0</v>
          </cell>
          <cell r="G358">
            <v>0</v>
          </cell>
          <cell r="H358">
            <v>0.23268</v>
          </cell>
          <cell r="I358">
            <v>4.9668359999999996E-3</v>
          </cell>
          <cell r="J358">
            <v>0.23764683599999997</v>
          </cell>
          <cell r="K358">
            <v>0</v>
          </cell>
          <cell r="L358">
            <v>0</v>
          </cell>
          <cell r="M358">
            <v>0.23268</v>
          </cell>
          <cell r="N358">
            <v>4.9668359999999996E-3</v>
          </cell>
          <cell r="AD358">
            <v>0.31148000000000003</v>
          </cell>
          <cell r="AE358">
            <v>0.24108784999999999</v>
          </cell>
          <cell r="AF358">
            <v>2.6239999999999999E-2</v>
          </cell>
          <cell r="AG358">
            <v>0.21070881999999999</v>
          </cell>
          <cell r="AI358">
            <v>4.1390300000000001E-3</v>
          </cell>
        </row>
        <row r="359">
          <cell r="C359" t="str">
            <v>J_6105/19</v>
          </cell>
          <cell r="D359">
            <v>0.58447199999999999</v>
          </cell>
          <cell r="E359">
            <v>0.379371024</v>
          </cell>
          <cell r="F359">
            <v>0</v>
          </cell>
          <cell r="G359">
            <v>0</v>
          </cell>
          <cell r="H359">
            <v>0.36792000000000002</v>
          </cell>
          <cell r="I359">
            <v>1.1451024000000001E-2</v>
          </cell>
          <cell r="J359">
            <v>0.379371024</v>
          </cell>
          <cell r="K359">
            <v>0</v>
          </cell>
          <cell r="L359">
            <v>0</v>
          </cell>
          <cell r="M359">
            <v>0.36792000000000002</v>
          </cell>
          <cell r="N359">
            <v>1.1451024000000001E-2</v>
          </cell>
          <cell r="AD359">
            <v>0.48705999999999999</v>
          </cell>
          <cell r="AE359">
            <v>0.36074844</v>
          </cell>
          <cell r="AG359">
            <v>0.35120592</v>
          </cell>
          <cell r="AI359">
            <v>9.5425200000000005E-3</v>
          </cell>
        </row>
        <row r="360">
          <cell r="C360" t="str">
            <v>J_5895/19</v>
          </cell>
          <cell r="D360">
            <v>0</v>
          </cell>
          <cell r="E360">
            <v>9.6204000000000012E-3</v>
          </cell>
          <cell r="F360">
            <v>0</v>
          </cell>
          <cell r="G360">
            <v>0</v>
          </cell>
          <cell r="H360">
            <v>0</v>
          </cell>
          <cell r="I360">
            <v>9.6204000000000012E-3</v>
          </cell>
          <cell r="J360">
            <v>9.6204000000000012E-3</v>
          </cell>
          <cell r="K360">
            <v>0</v>
          </cell>
          <cell r="L360">
            <v>0</v>
          </cell>
          <cell r="M360">
            <v>0</v>
          </cell>
          <cell r="N360">
            <v>9.6204000000000012E-3</v>
          </cell>
          <cell r="AE360">
            <v>8.0169999999999998E-3</v>
          </cell>
          <cell r="AF360">
            <v>0</v>
          </cell>
          <cell r="AG360">
            <v>0</v>
          </cell>
          <cell r="AH360">
            <v>0</v>
          </cell>
          <cell r="AI360">
            <v>8.0170000000000016E-3</v>
          </cell>
        </row>
        <row r="361">
          <cell r="C361" t="str">
            <v>J_6236/19</v>
          </cell>
          <cell r="D361">
            <v>0</v>
          </cell>
          <cell r="E361">
            <v>0.20364180000000001</v>
          </cell>
          <cell r="F361">
            <v>0</v>
          </cell>
          <cell r="G361">
            <v>0</v>
          </cell>
          <cell r="H361">
            <v>0.20364179999999998</v>
          </cell>
          <cell r="I361">
            <v>0</v>
          </cell>
          <cell r="J361">
            <v>0.20364180000000001</v>
          </cell>
          <cell r="K361">
            <v>0</v>
          </cell>
          <cell r="L361">
            <v>0</v>
          </cell>
          <cell r="M361">
            <v>0.20364179999999998</v>
          </cell>
          <cell r="N361">
            <v>0</v>
          </cell>
          <cell r="AE361">
            <v>0.23553892000000001</v>
          </cell>
          <cell r="AF361">
            <v>0</v>
          </cell>
          <cell r="AG361">
            <v>0.23553892000000001</v>
          </cell>
          <cell r="AH361">
            <v>0</v>
          </cell>
          <cell r="AI361">
            <v>0</v>
          </cell>
        </row>
        <row r="362">
          <cell r="C362" t="str">
            <v>I_5284/18</v>
          </cell>
          <cell r="D362">
            <v>0</v>
          </cell>
          <cell r="E362">
            <v>0.24042945999999998</v>
          </cell>
          <cell r="F362">
            <v>0</v>
          </cell>
          <cell r="G362">
            <v>0.24042945999999998</v>
          </cell>
          <cell r="H362">
            <v>0</v>
          </cell>
          <cell r="I362">
            <v>0</v>
          </cell>
          <cell r="J362">
            <v>0.24042945999999998</v>
          </cell>
          <cell r="K362">
            <v>0</v>
          </cell>
          <cell r="L362">
            <v>0.24042945999999998</v>
          </cell>
          <cell r="M362">
            <v>0</v>
          </cell>
          <cell r="N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</row>
        <row r="363">
          <cell r="D363">
            <v>26.521979999999999</v>
          </cell>
          <cell r="E363">
            <v>0.29981904800000003</v>
          </cell>
          <cell r="F363">
            <v>4.361516E-2</v>
          </cell>
          <cell r="G363">
            <v>0</v>
          </cell>
          <cell r="H363">
            <v>0</v>
          </cell>
          <cell r="I363">
            <v>0.25620388799999999</v>
          </cell>
          <cell r="J363">
            <v>0.29981904800000003</v>
          </cell>
          <cell r="K363">
            <v>4.361516E-2</v>
          </cell>
          <cell r="L363">
            <v>0</v>
          </cell>
          <cell r="M363">
            <v>0</v>
          </cell>
          <cell r="N363">
            <v>0.25620388799999999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15.928046</v>
          </cell>
          <cell r="AE363">
            <v>0.24984921000000004</v>
          </cell>
          <cell r="AF363">
            <v>3.6345969999999998E-2</v>
          </cell>
          <cell r="AG363">
            <v>0</v>
          </cell>
          <cell r="AH363">
            <v>0</v>
          </cell>
          <cell r="AI363">
            <v>0.21350324000000001</v>
          </cell>
        </row>
        <row r="364">
          <cell r="C364" t="str">
            <v>I_5438/18</v>
          </cell>
          <cell r="D364">
            <v>12.067728000000001</v>
          </cell>
          <cell r="E364">
            <v>4.3615160000000007E-2</v>
          </cell>
          <cell r="F364">
            <v>4.361516E-2</v>
          </cell>
          <cell r="G364">
            <v>0</v>
          </cell>
          <cell r="H364">
            <v>0</v>
          </cell>
          <cell r="I364">
            <v>0</v>
          </cell>
          <cell r="J364">
            <v>4.3615160000000007E-2</v>
          </cell>
          <cell r="K364">
            <v>4.361516E-2</v>
          </cell>
          <cell r="L364">
            <v>0</v>
          </cell>
          <cell r="M364">
            <v>0</v>
          </cell>
          <cell r="N364">
            <v>0</v>
          </cell>
          <cell r="AD364">
            <v>4.7397460000000002</v>
          </cell>
          <cell r="AE364">
            <v>3.6345969999999998E-2</v>
          </cell>
          <cell r="AF364">
            <v>3.6345969999999998E-2</v>
          </cell>
          <cell r="AG364">
            <v>0</v>
          </cell>
          <cell r="AH364">
            <v>0</v>
          </cell>
          <cell r="AI364">
            <v>0</v>
          </cell>
        </row>
        <row r="365">
          <cell r="C365" t="str">
            <v>I_4747/18</v>
          </cell>
          <cell r="D365">
            <v>3.6482519999999998</v>
          </cell>
          <cell r="E365">
            <v>5.9303543999999986E-2</v>
          </cell>
          <cell r="F365">
            <v>0</v>
          </cell>
          <cell r="G365">
            <v>0</v>
          </cell>
          <cell r="H365">
            <v>0</v>
          </cell>
          <cell r="I365">
            <v>5.9303543999999993E-2</v>
          </cell>
          <cell r="J365">
            <v>5.9303543999999986E-2</v>
          </cell>
          <cell r="K365">
            <v>0</v>
          </cell>
          <cell r="L365">
            <v>0</v>
          </cell>
          <cell r="M365">
            <v>0</v>
          </cell>
          <cell r="N365">
            <v>5.9303543999999993E-2</v>
          </cell>
          <cell r="AD365">
            <v>2.7746730000000004</v>
          </cell>
          <cell r="AE365">
            <v>4.9419620000000004E-2</v>
          </cell>
          <cell r="AF365">
            <v>0</v>
          </cell>
          <cell r="AG365">
            <v>0</v>
          </cell>
          <cell r="AH365">
            <v>0</v>
          </cell>
          <cell r="AI365">
            <v>4.9419619999999997E-2</v>
          </cell>
        </row>
        <row r="366">
          <cell r="C366" t="str">
            <v>I_4745/18</v>
          </cell>
          <cell r="D366">
            <v>2.7507000000000001</v>
          </cell>
          <cell r="E366">
            <v>5.3656835999999999E-2</v>
          </cell>
          <cell r="F366">
            <v>0</v>
          </cell>
          <cell r="G366">
            <v>0</v>
          </cell>
          <cell r="H366">
            <v>0</v>
          </cell>
          <cell r="I366">
            <v>5.3656835999999999E-2</v>
          </cell>
          <cell r="J366">
            <v>5.3656835999999999E-2</v>
          </cell>
          <cell r="K366">
            <v>0</v>
          </cell>
          <cell r="L366">
            <v>0</v>
          </cell>
          <cell r="M366">
            <v>0</v>
          </cell>
          <cell r="N366">
            <v>5.3656835999999999E-2</v>
          </cell>
          <cell r="AD366">
            <v>2.2822499999999999</v>
          </cell>
          <cell r="AE366">
            <v>4.4714030000000002E-2</v>
          </cell>
          <cell r="AF366">
            <v>0</v>
          </cell>
          <cell r="AG366">
            <v>0</v>
          </cell>
          <cell r="AH366">
            <v>0</v>
          </cell>
          <cell r="AI366">
            <v>4.4714030000000002E-2</v>
          </cell>
        </row>
        <row r="367">
          <cell r="C367" t="str">
            <v>J_6183/19</v>
          </cell>
          <cell r="D367">
            <v>6.9797759999999993</v>
          </cell>
          <cell r="E367">
            <v>0.13651315200000003</v>
          </cell>
          <cell r="F367">
            <v>0</v>
          </cell>
          <cell r="G367">
            <v>0</v>
          </cell>
          <cell r="H367">
            <v>0</v>
          </cell>
          <cell r="I367">
            <v>0.136513152</v>
          </cell>
          <cell r="J367">
            <v>0.13651315200000003</v>
          </cell>
          <cell r="K367">
            <v>0</v>
          </cell>
          <cell r="L367">
            <v>0</v>
          </cell>
          <cell r="M367">
            <v>0</v>
          </cell>
          <cell r="N367">
            <v>0.136513152</v>
          </cell>
          <cell r="AD367">
            <v>5.8164799999999994</v>
          </cell>
          <cell r="AE367">
            <v>0.11376096000000001</v>
          </cell>
          <cell r="AF367">
            <v>0</v>
          </cell>
          <cell r="AG367">
            <v>0</v>
          </cell>
          <cell r="AH367">
            <v>0</v>
          </cell>
          <cell r="AI367">
            <v>0.11376096000000001</v>
          </cell>
        </row>
        <row r="368">
          <cell r="C368" t="str">
            <v>J_5669/19</v>
          </cell>
          <cell r="D368">
            <v>1.0755239999999999</v>
          </cell>
          <cell r="E368">
            <v>6.7303559999999998E-3</v>
          </cell>
          <cell r="F368">
            <v>0</v>
          </cell>
          <cell r="G368">
            <v>0</v>
          </cell>
          <cell r="H368">
            <v>0</v>
          </cell>
          <cell r="I368">
            <v>6.7303559999999998E-3</v>
          </cell>
          <cell r="J368">
            <v>6.7303559999999998E-3</v>
          </cell>
          <cell r="K368">
            <v>0</v>
          </cell>
          <cell r="L368">
            <v>0</v>
          </cell>
          <cell r="M368">
            <v>0</v>
          </cell>
          <cell r="N368">
            <v>6.7303559999999998E-3</v>
          </cell>
          <cell r="AD368">
            <v>0.31489699999999998</v>
          </cell>
          <cell r="AE368">
            <v>5.6086299999999999E-3</v>
          </cell>
          <cell r="AF368">
            <v>0</v>
          </cell>
          <cell r="AG368">
            <v>0</v>
          </cell>
          <cell r="AH368">
            <v>0</v>
          </cell>
          <cell r="AI368">
            <v>5.6086299999999999E-3</v>
          </cell>
        </row>
        <row r="369">
          <cell r="D369">
            <v>5674.9833480000007</v>
          </cell>
          <cell r="E369">
            <v>101.74522569199999</v>
          </cell>
          <cell r="F369">
            <v>18.883807749999999</v>
          </cell>
          <cell r="G369">
            <v>61.846219060000017</v>
          </cell>
          <cell r="H369">
            <v>0.25600000000000001</v>
          </cell>
          <cell r="I369">
            <v>20.759198881999996</v>
          </cell>
          <cell r="J369">
            <v>101.74522569199999</v>
          </cell>
          <cell r="K369">
            <v>18.883807749999999</v>
          </cell>
          <cell r="L369">
            <v>61.846219060000017</v>
          </cell>
          <cell r="M369">
            <v>0.25600000000000001</v>
          </cell>
          <cell r="N369">
            <v>20.759198881999996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978.75161263000018</v>
          </cell>
          <cell r="AE369">
            <v>63.807643329999991</v>
          </cell>
          <cell r="AF369">
            <v>8.9748398500000004</v>
          </cell>
          <cell r="AG369">
            <v>36.56560897</v>
          </cell>
          <cell r="AH369">
            <v>0</v>
          </cell>
          <cell r="AI369">
            <v>18.267194509999996</v>
          </cell>
        </row>
        <row r="370">
          <cell r="D370">
            <v>15.056627999999998</v>
          </cell>
          <cell r="E370">
            <v>2.0210568000000002E-2</v>
          </cell>
          <cell r="F370">
            <v>0</v>
          </cell>
          <cell r="G370">
            <v>0</v>
          </cell>
          <cell r="H370">
            <v>0</v>
          </cell>
          <cell r="I370">
            <v>2.0210568000000002E-2</v>
          </cell>
          <cell r="J370">
            <v>2.0210568000000002E-2</v>
          </cell>
          <cell r="K370">
            <v>0</v>
          </cell>
          <cell r="L370">
            <v>0</v>
          </cell>
          <cell r="M370">
            <v>0</v>
          </cell>
          <cell r="N370">
            <v>2.0210568000000002E-2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0.945604</v>
          </cell>
          <cell r="AE370">
            <v>1.6842140000000002E-2</v>
          </cell>
          <cell r="AF370">
            <v>0</v>
          </cell>
          <cell r="AG370">
            <v>0</v>
          </cell>
          <cell r="AH370">
            <v>0</v>
          </cell>
          <cell r="AI370">
            <v>1.6842140000000002E-2</v>
          </cell>
        </row>
        <row r="371">
          <cell r="C371" t="str">
            <v>G_1771/15</v>
          </cell>
          <cell r="D371">
            <v>3.23706</v>
          </cell>
          <cell r="E371">
            <v>2.35116E-4</v>
          </cell>
          <cell r="F371">
            <v>0</v>
          </cell>
          <cell r="G371">
            <v>0</v>
          </cell>
          <cell r="H371">
            <v>0</v>
          </cell>
          <cell r="I371">
            <v>2.35116E-4</v>
          </cell>
          <cell r="J371">
            <v>2.35116E-4</v>
          </cell>
          <cell r="K371">
            <v>0</v>
          </cell>
          <cell r="L371">
            <v>0</v>
          </cell>
          <cell r="M371">
            <v>0</v>
          </cell>
          <cell r="N371">
            <v>2.35116E-4</v>
          </cell>
          <cell r="AD371">
            <v>1.0999999999999999E-2</v>
          </cell>
          <cell r="AE371">
            <v>1.9593E-4</v>
          </cell>
          <cell r="AF371">
            <v>0</v>
          </cell>
          <cell r="AG371">
            <v>0</v>
          </cell>
          <cell r="AH371">
            <v>0</v>
          </cell>
          <cell r="AI371">
            <v>1.9593E-4</v>
          </cell>
        </row>
        <row r="372">
          <cell r="C372" t="str">
            <v>J_5405/19</v>
          </cell>
          <cell r="D372">
            <v>11.819567999999999</v>
          </cell>
          <cell r="E372">
            <v>1.9975452000000001E-2</v>
          </cell>
          <cell r="F372">
            <v>0</v>
          </cell>
          <cell r="G372">
            <v>0</v>
          </cell>
          <cell r="H372">
            <v>0</v>
          </cell>
          <cell r="I372">
            <v>1.9975452000000001E-2</v>
          </cell>
          <cell r="J372">
            <v>1.9975452000000001E-2</v>
          </cell>
          <cell r="K372">
            <v>0</v>
          </cell>
          <cell r="L372">
            <v>0</v>
          </cell>
          <cell r="M372">
            <v>0</v>
          </cell>
          <cell r="N372">
            <v>1.9975452000000001E-2</v>
          </cell>
          <cell r="AD372">
            <v>0.93460399999999999</v>
          </cell>
          <cell r="AE372">
            <v>1.6646210000000002E-2</v>
          </cell>
          <cell r="AI372">
            <v>1.6646210000000002E-2</v>
          </cell>
        </row>
        <row r="373">
          <cell r="D373">
            <v>50.635799999999996</v>
          </cell>
          <cell r="E373">
            <v>1.9470609219999999</v>
          </cell>
          <cell r="F373">
            <v>0.10790785999999999</v>
          </cell>
          <cell r="G373">
            <v>1.54036499</v>
          </cell>
          <cell r="H373">
            <v>0</v>
          </cell>
          <cell r="I373">
            <v>0.29878807199999996</v>
          </cell>
          <cell r="J373">
            <v>1.9470609219999999</v>
          </cell>
          <cell r="K373">
            <v>0.10790785999999999</v>
          </cell>
          <cell r="L373">
            <v>1.54036499</v>
          </cell>
          <cell r="M373">
            <v>0</v>
          </cell>
          <cell r="N373">
            <v>0.29878807199999996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11.766018599999999</v>
          </cell>
          <cell r="AE373">
            <v>0.33891327999999987</v>
          </cell>
          <cell r="AF373">
            <v>8.9923219999999998E-2</v>
          </cell>
          <cell r="AG373">
            <v>0</v>
          </cell>
          <cell r="AH373">
            <v>0</v>
          </cell>
          <cell r="AI373">
            <v>0.24899006000000001</v>
          </cell>
        </row>
        <row r="374">
          <cell r="C374" t="str">
            <v>G_2433/15</v>
          </cell>
          <cell r="D374">
            <v>2.9097</v>
          </cell>
          <cell r="E374">
            <v>2.35116E-4</v>
          </cell>
          <cell r="F374">
            <v>0</v>
          </cell>
          <cell r="G374">
            <v>0</v>
          </cell>
          <cell r="H374">
            <v>0</v>
          </cell>
          <cell r="I374">
            <v>2.35116E-4</v>
          </cell>
          <cell r="J374">
            <v>2.35116E-4</v>
          </cell>
          <cell r="K374">
            <v>0</v>
          </cell>
          <cell r="L374">
            <v>0</v>
          </cell>
          <cell r="M374">
            <v>0</v>
          </cell>
          <cell r="N374">
            <v>2.35116E-4</v>
          </cell>
          <cell r="AD374">
            <v>1.0999999999999999E-2</v>
          </cell>
          <cell r="AE374">
            <v>1.9593E-4</v>
          </cell>
          <cell r="AF374">
            <v>0</v>
          </cell>
          <cell r="AG374">
            <v>0</v>
          </cell>
          <cell r="AH374">
            <v>0</v>
          </cell>
          <cell r="AI374">
            <v>1.9593E-4</v>
          </cell>
        </row>
        <row r="375">
          <cell r="C375" t="str">
            <v>G_331/12</v>
          </cell>
          <cell r="D375">
            <v>13.525308000000001</v>
          </cell>
          <cell r="E375">
            <v>2.4787811999999999E-2</v>
          </cell>
          <cell r="F375">
            <v>0</v>
          </cell>
          <cell r="G375">
            <v>0</v>
          </cell>
          <cell r="H375">
            <v>0</v>
          </cell>
          <cell r="I375">
            <v>2.4787811999999999E-2</v>
          </cell>
          <cell r="J375">
            <v>2.4787811999999999E-2</v>
          </cell>
          <cell r="K375">
            <v>0</v>
          </cell>
          <cell r="L375">
            <v>0</v>
          </cell>
          <cell r="M375">
            <v>0</v>
          </cell>
          <cell r="N375">
            <v>2.4787811999999999E-2</v>
          </cell>
          <cell r="AD375">
            <v>1.1597629999999999</v>
          </cell>
          <cell r="AE375">
            <v>2.0656509999999996E-2</v>
          </cell>
          <cell r="AF375">
            <v>0</v>
          </cell>
          <cell r="AG375">
            <v>0</v>
          </cell>
          <cell r="AH375">
            <v>0</v>
          </cell>
          <cell r="AI375">
            <v>2.0656509999999999E-2</v>
          </cell>
        </row>
        <row r="376">
          <cell r="C376" t="str">
            <v>G_524/12</v>
          </cell>
          <cell r="D376">
            <v>15.590532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AD376">
            <v>0.11449681000000034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</row>
        <row r="377">
          <cell r="C377" t="str">
            <v>G_522/12</v>
          </cell>
          <cell r="D377">
            <v>8.9656680000000009</v>
          </cell>
          <cell r="E377">
            <v>6.8079575999999989E-2</v>
          </cell>
          <cell r="F377">
            <v>0</v>
          </cell>
          <cell r="G377">
            <v>0</v>
          </cell>
          <cell r="H377">
            <v>0</v>
          </cell>
          <cell r="I377">
            <v>6.8079575999999989E-2</v>
          </cell>
          <cell r="J377">
            <v>6.8079575999999989E-2</v>
          </cell>
          <cell r="K377">
            <v>0</v>
          </cell>
          <cell r="L377">
            <v>0</v>
          </cell>
          <cell r="M377">
            <v>0</v>
          </cell>
          <cell r="N377">
            <v>6.8079575999999989E-2</v>
          </cell>
          <cell r="AD377">
            <v>3.1852832000000002</v>
          </cell>
          <cell r="AE377">
            <v>5.6732980000000002E-2</v>
          </cell>
          <cell r="AF377">
            <v>0</v>
          </cell>
          <cell r="AG377">
            <v>0</v>
          </cell>
          <cell r="AH377">
            <v>0</v>
          </cell>
          <cell r="AI377">
            <v>5.6732979999999995E-2</v>
          </cell>
        </row>
        <row r="378">
          <cell r="C378" t="str">
            <v>G_1753/15</v>
          </cell>
          <cell r="D378">
            <v>1.3312919999999999</v>
          </cell>
          <cell r="E378">
            <v>0.12822022399999999</v>
          </cell>
          <cell r="F378">
            <v>0.10790785999999999</v>
          </cell>
          <cell r="G378">
            <v>0</v>
          </cell>
          <cell r="H378">
            <v>0</v>
          </cell>
          <cell r="I378">
            <v>2.0312363999999999E-2</v>
          </cell>
          <cell r="J378">
            <v>0.12822022399999999</v>
          </cell>
          <cell r="K378">
            <v>0.10790785999999999</v>
          </cell>
          <cell r="L378">
            <v>0</v>
          </cell>
          <cell r="M378">
            <v>0</v>
          </cell>
          <cell r="N378">
            <v>2.0312363999999999E-2</v>
          </cell>
          <cell r="AD378">
            <v>0.95036700000000007</v>
          </cell>
          <cell r="AE378">
            <v>0.10685019</v>
          </cell>
          <cell r="AF378">
            <v>8.9923219999999998E-2</v>
          </cell>
          <cell r="AG378">
            <v>0</v>
          </cell>
          <cell r="AH378">
            <v>0</v>
          </cell>
          <cell r="AI378">
            <v>1.692697E-2</v>
          </cell>
        </row>
        <row r="379">
          <cell r="C379" t="str">
            <v>G_1751/15</v>
          </cell>
          <cell r="D379">
            <v>0.72012000000000009</v>
          </cell>
          <cell r="E379">
            <v>1.107348E-3</v>
          </cell>
          <cell r="F379">
            <v>0</v>
          </cell>
          <cell r="G379">
            <v>0</v>
          </cell>
          <cell r="H379">
            <v>0</v>
          </cell>
          <cell r="I379">
            <v>1.107348E-3</v>
          </cell>
          <cell r="J379">
            <v>1.107348E-3</v>
          </cell>
          <cell r="K379">
            <v>0</v>
          </cell>
          <cell r="L379">
            <v>0</v>
          </cell>
          <cell r="M379">
            <v>0</v>
          </cell>
          <cell r="N379">
            <v>1.107348E-3</v>
          </cell>
          <cell r="AD379">
            <v>5.1809999999999995E-2</v>
          </cell>
          <cell r="AE379">
            <v>9.2279000000000005E-4</v>
          </cell>
          <cell r="AF379">
            <v>0</v>
          </cell>
          <cell r="AG379">
            <v>0</v>
          </cell>
          <cell r="AH379">
            <v>0</v>
          </cell>
          <cell r="AI379">
            <v>9.2279000000000005E-4</v>
          </cell>
        </row>
        <row r="380">
          <cell r="C380" t="str">
            <v>G_1752/15</v>
          </cell>
          <cell r="D380">
            <v>1.9723439999999997</v>
          </cell>
          <cell r="E380">
            <v>3.8642280000000001E-2</v>
          </cell>
          <cell r="F380">
            <v>0</v>
          </cell>
          <cell r="G380">
            <v>0</v>
          </cell>
          <cell r="H380">
            <v>0</v>
          </cell>
          <cell r="I380">
            <v>3.8642279999999994E-2</v>
          </cell>
          <cell r="J380">
            <v>3.8642280000000001E-2</v>
          </cell>
          <cell r="K380">
            <v>0</v>
          </cell>
          <cell r="L380">
            <v>0</v>
          </cell>
          <cell r="M380">
            <v>0</v>
          </cell>
          <cell r="N380">
            <v>3.8642279999999994E-2</v>
          </cell>
          <cell r="AD380">
            <v>1.6351634099999999</v>
          </cell>
          <cell r="AE380">
            <v>3.2201899999999999E-2</v>
          </cell>
          <cell r="AF380">
            <v>0</v>
          </cell>
          <cell r="AG380">
            <v>0</v>
          </cell>
          <cell r="AH380">
            <v>0</v>
          </cell>
          <cell r="AI380">
            <v>3.2201899999999999E-2</v>
          </cell>
        </row>
        <row r="381">
          <cell r="C381" t="str">
            <v>G_1755/15</v>
          </cell>
          <cell r="D381">
            <v>0.44650799999999996</v>
          </cell>
          <cell r="E381">
            <v>8.7480120000000012E-3</v>
          </cell>
          <cell r="F381">
            <v>0</v>
          </cell>
          <cell r="G381">
            <v>0</v>
          </cell>
          <cell r="H381">
            <v>0</v>
          </cell>
          <cell r="I381">
            <v>8.7480119999999995E-3</v>
          </cell>
          <cell r="J381">
            <v>8.7480120000000012E-3</v>
          </cell>
          <cell r="K381">
            <v>0</v>
          </cell>
          <cell r="L381">
            <v>0</v>
          </cell>
          <cell r="M381">
            <v>0</v>
          </cell>
          <cell r="N381">
            <v>8.7480119999999995E-3</v>
          </cell>
          <cell r="AD381">
            <v>0.36913722999999998</v>
          </cell>
          <cell r="AE381">
            <v>7.2900100000000004E-3</v>
          </cell>
          <cell r="AF381">
            <v>0</v>
          </cell>
          <cell r="AG381">
            <v>0</v>
          </cell>
          <cell r="AH381">
            <v>0</v>
          </cell>
          <cell r="AI381">
            <v>7.2900100000000004E-3</v>
          </cell>
        </row>
        <row r="382">
          <cell r="C382" t="str">
            <v>G_1757/15</v>
          </cell>
          <cell r="D382">
            <v>1.5947160000000002</v>
          </cell>
          <cell r="E382">
            <v>3.1243775999999997E-2</v>
          </cell>
          <cell r="F382">
            <v>0</v>
          </cell>
          <cell r="G382">
            <v>0</v>
          </cell>
          <cell r="H382">
            <v>0</v>
          </cell>
          <cell r="I382">
            <v>3.1243775999999994E-2</v>
          </cell>
          <cell r="J382">
            <v>3.1243775999999997E-2</v>
          </cell>
          <cell r="K382">
            <v>0</v>
          </cell>
          <cell r="L382">
            <v>0</v>
          </cell>
          <cell r="M382">
            <v>0</v>
          </cell>
          <cell r="N382">
            <v>3.1243775999999994E-2</v>
          </cell>
          <cell r="AD382">
            <v>1.3228764000000002</v>
          </cell>
          <cell r="AE382">
            <v>2.6036480000000001E-2</v>
          </cell>
          <cell r="AF382">
            <v>0</v>
          </cell>
          <cell r="AG382">
            <v>0</v>
          </cell>
          <cell r="AH382">
            <v>0</v>
          </cell>
          <cell r="AI382">
            <v>2.6036479999999997E-2</v>
          </cell>
        </row>
        <row r="383">
          <cell r="C383" t="str">
            <v>G_1758/15</v>
          </cell>
          <cell r="D383">
            <v>1.938564</v>
          </cell>
          <cell r="E383">
            <v>3.7980468000000003E-2</v>
          </cell>
          <cell r="F383">
            <v>0</v>
          </cell>
          <cell r="G383">
            <v>0</v>
          </cell>
          <cell r="H383">
            <v>0</v>
          </cell>
          <cell r="I383">
            <v>3.7980467999999996E-2</v>
          </cell>
          <cell r="J383">
            <v>3.7980468000000003E-2</v>
          </cell>
          <cell r="K383">
            <v>0</v>
          </cell>
          <cell r="L383">
            <v>0</v>
          </cell>
          <cell r="M383">
            <v>0</v>
          </cell>
          <cell r="N383">
            <v>3.7980467999999996E-2</v>
          </cell>
          <cell r="AD383">
            <v>1.60858155</v>
          </cell>
          <cell r="AE383">
            <v>3.165039E-2</v>
          </cell>
          <cell r="AF383">
            <v>0</v>
          </cell>
          <cell r="AG383">
            <v>0</v>
          </cell>
          <cell r="AH383">
            <v>0</v>
          </cell>
          <cell r="AI383">
            <v>3.165039E-2</v>
          </cell>
        </row>
        <row r="384">
          <cell r="C384" t="str">
            <v>J_6031/19</v>
          </cell>
          <cell r="D384">
            <v>1.6410479999999998</v>
          </cell>
          <cell r="E384">
            <v>3.1916411999999998E-2</v>
          </cell>
          <cell r="F384">
            <v>0</v>
          </cell>
          <cell r="G384">
            <v>0</v>
          </cell>
          <cell r="H384">
            <v>0</v>
          </cell>
          <cell r="I384">
            <v>3.1916411999999998E-2</v>
          </cell>
          <cell r="J384">
            <v>3.1916411999999998E-2</v>
          </cell>
          <cell r="K384">
            <v>0</v>
          </cell>
          <cell r="L384">
            <v>0</v>
          </cell>
          <cell r="M384">
            <v>0</v>
          </cell>
          <cell r="N384">
            <v>3.1916411999999998E-2</v>
          </cell>
          <cell r="AD384">
            <v>1.3575400000000002</v>
          </cell>
          <cell r="AE384">
            <v>2.6597009999999997E-2</v>
          </cell>
          <cell r="AF384">
            <v>0</v>
          </cell>
          <cell r="AG384">
            <v>0</v>
          </cell>
          <cell r="AH384">
            <v>0</v>
          </cell>
          <cell r="AI384">
            <v>2.6597010000000001E-2</v>
          </cell>
        </row>
        <row r="385">
          <cell r="C385" t="str">
            <v>I_4556/18</v>
          </cell>
          <cell r="D385">
            <v>0</v>
          </cell>
          <cell r="E385">
            <v>1.5760998979999998</v>
          </cell>
          <cell r="F385">
            <v>0</v>
          </cell>
          <cell r="G385">
            <v>1.54036499</v>
          </cell>
          <cell r="H385">
            <v>0</v>
          </cell>
          <cell r="I385">
            <v>3.5734908000000003E-2</v>
          </cell>
          <cell r="J385">
            <v>1.5760998979999998</v>
          </cell>
          <cell r="K385">
            <v>0</v>
          </cell>
          <cell r="L385">
            <v>1.54036499</v>
          </cell>
          <cell r="M385">
            <v>0</v>
          </cell>
          <cell r="N385">
            <v>3.5734908000000003E-2</v>
          </cell>
          <cell r="AD385">
            <v>0</v>
          </cell>
          <cell r="AE385">
            <v>2.9779089999999852E-2</v>
          </cell>
          <cell r="AF385">
            <v>0</v>
          </cell>
          <cell r="AG385">
            <v>0</v>
          </cell>
          <cell r="AH385">
            <v>0</v>
          </cell>
          <cell r="AI385">
            <v>2.9779090000000001E-2</v>
          </cell>
        </row>
        <row r="386">
          <cell r="D386">
            <v>75.371591999999993</v>
          </cell>
          <cell r="E386">
            <v>3.7894756100000007</v>
          </cell>
          <cell r="F386">
            <v>0</v>
          </cell>
          <cell r="G386">
            <v>3.4144024700000002</v>
          </cell>
          <cell r="H386">
            <v>0</v>
          </cell>
          <cell r="I386">
            <v>0.37507314000000003</v>
          </cell>
          <cell r="J386">
            <v>3.7894756100000007</v>
          </cell>
          <cell r="K386">
            <v>0</v>
          </cell>
          <cell r="L386">
            <v>3.4144024700000002</v>
          </cell>
          <cell r="M386">
            <v>0</v>
          </cell>
          <cell r="N386">
            <v>0.37507314000000003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19.119852269999999</v>
          </cell>
          <cell r="AE386">
            <v>3.8692301799999997</v>
          </cell>
          <cell r="AF386">
            <v>0</v>
          </cell>
          <cell r="AG386">
            <v>3.5566692299999998</v>
          </cell>
          <cell r="AH386">
            <v>0</v>
          </cell>
          <cell r="AI386">
            <v>0.31256095</v>
          </cell>
        </row>
        <row r="387">
          <cell r="C387" t="str">
            <v>I_2474/15</v>
          </cell>
          <cell r="D387">
            <v>2.4704159999999997</v>
          </cell>
          <cell r="E387">
            <v>4.8400548000000002E-2</v>
          </cell>
          <cell r="F387">
            <v>0</v>
          </cell>
          <cell r="G387">
            <v>0</v>
          </cell>
          <cell r="H387">
            <v>0</v>
          </cell>
          <cell r="I387">
            <v>4.8400548000000002E-2</v>
          </cell>
          <cell r="J387">
            <v>4.8400548000000002E-2</v>
          </cell>
          <cell r="K387">
            <v>0</v>
          </cell>
          <cell r="L387">
            <v>0</v>
          </cell>
          <cell r="M387">
            <v>0</v>
          </cell>
          <cell r="N387">
            <v>4.8400548000000002E-2</v>
          </cell>
          <cell r="AD387">
            <v>2.0586799999999998</v>
          </cell>
          <cell r="AE387">
            <v>4.0333790000000001E-2</v>
          </cell>
          <cell r="AF387">
            <v>0</v>
          </cell>
          <cell r="AG387">
            <v>0</v>
          </cell>
          <cell r="AH387">
            <v>0</v>
          </cell>
          <cell r="AI387">
            <v>4.0333790000000001E-2</v>
          </cell>
        </row>
        <row r="388">
          <cell r="C388" t="str">
            <v>I_2475/15</v>
          </cell>
          <cell r="D388">
            <v>1.8279719999999999</v>
          </cell>
          <cell r="E388">
            <v>3.5813784000000001E-2</v>
          </cell>
          <cell r="F388">
            <v>0</v>
          </cell>
          <cell r="G388">
            <v>0</v>
          </cell>
          <cell r="H388">
            <v>0</v>
          </cell>
          <cell r="I388">
            <v>3.5813783999999994E-2</v>
          </cell>
          <cell r="J388">
            <v>3.5813784000000001E-2</v>
          </cell>
          <cell r="K388">
            <v>0</v>
          </cell>
          <cell r="L388">
            <v>0</v>
          </cell>
          <cell r="M388">
            <v>0</v>
          </cell>
          <cell r="N388">
            <v>3.5813783999999994E-2</v>
          </cell>
          <cell r="AD388">
            <v>1.5233099999999999</v>
          </cell>
          <cell r="AE388">
            <v>2.9844819999999998E-2</v>
          </cell>
          <cell r="AF388">
            <v>0</v>
          </cell>
          <cell r="AG388">
            <v>0</v>
          </cell>
          <cell r="AH388">
            <v>0</v>
          </cell>
          <cell r="AI388">
            <v>2.9844819999999998E-2</v>
          </cell>
        </row>
        <row r="389">
          <cell r="C389" t="str">
            <v>G_538/12</v>
          </cell>
          <cell r="D389">
            <v>11.646551999999998</v>
          </cell>
          <cell r="E389">
            <v>4.4254475999999994E-2</v>
          </cell>
          <cell r="F389">
            <v>0</v>
          </cell>
          <cell r="G389">
            <v>0</v>
          </cell>
          <cell r="H389">
            <v>0</v>
          </cell>
          <cell r="I389">
            <v>4.4254475999999994E-2</v>
          </cell>
          <cell r="J389">
            <v>4.4254475999999994E-2</v>
          </cell>
          <cell r="K389">
            <v>0</v>
          </cell>
          <cell r="L389">
            <v>0</v>
          </cell>
          <cell r="M389">
            <v>0</v>
          </cell>
          <cell r="N389">
            <v>4.4254475999999994E-2</v>
          </cell>
          <cell r="AD389">
            <v>2.0705629999999999</v>
          </cell>
          <cell r="AE389">
            <v>3.6878730000000005E-2</v>
          </cell>
          <cell r="AF389">
            <v>0</v>
          </cell>
          <cell r="AG389">
            <v>0</v>
          </cell>
          <cell r="AH389">
            <v>0</v>
          </cell>
          <cell r="AI389">
            <v>3.6878729999999998E-2</v>
          </cell>
        </row>
        <row r="390">
          <cell r="C390" t="str">
            <v>G_533/12</v>
          </cell>
          <cell r="D390">
            <v>7.3132799999999989</v>
          </cell>
          <cell r="E390">
            <v>0.11161744800000001</v>
          </cell>
          <cell r="F390">
            <v>0</v>
          </cell>
          <cell r="G390">
            <v>0</v>
          </cell>
          <cell r="H390">
            <v>0</v>
          </cell>
          <cell r="I390">
            <v>0.11161744800000001</v>
          </cell>
          <cell r="J390">
            <v>0.11161744800000001</v>
          </cell>
          <cell r="K390">
            <v>0</v>
          </cell>
          <cell r="L390">
            <v>0</v>
          </cell>
          <cell r="M390">
            <v>0</v>
          </cell>
          <cell r="N390">
            <v>0.11161744800000001</v>
          </cell>
          <cell r="AD390">
            <v>4.2365832700000006</v>
          </cell>
          <cell r="AE390">
            <v>9.3014539999999993E-2</v>
          </cell>
          <cell r="AF390">
            <v>0</v>
          </cell>
          <cell r="AG390">
            <v>0</v>
          </cell>
          <cell r="AH390">
            <v>0</v>
          </cell>
          <cell r="AI390">
            <v>9.3014540000000007E-2</v>
          </cell>
        </row>
        <row r="391">
          <cell r="C391" t="str">
            <v>G_71/13</v>
          </cell>
          <cell r="D391">
            <v>46.838483999999994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AD391">
            <v>5.1777660000000001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</row>
        <row r="392">
          <cell r="C392" t="str">
            <v>J_5962/19</v>
          </cell>
          <cell r="D392">
            <v>5.2748879999999998</v>
          </cell>
          <cell r="E392">
            <v>3.5493893540000006</v>
          </cell>
          <cell r="F392">
            <v>0</v>
          </cell>
          <cell r="G392">
            <v>3.4144024700000002</v>
          </cell>
          <cell r="H392">
            <v>0</v>
          </cell>
          <cell r="I392">
            <v>0.134986884</v>
          </cell>
          <cell r="J392">
            <v>3.5493893540000006</v>
          </cell>
          <cell r="K392">
            <v>0</v>
          </cell>
          <cell r="L392">
            <v>3.4144024700000002</v>
          </cell>
          <cell r="M392">
            <v>0</v>
          </cell>
          <cell r="N392">
            <v>0.134986884</v>
          </cell>
          <cell r="AD392">
            <v>4.0529500000000001</v>
          </cell>
          <cell r="AE392">
            <v>3.6691582999999999</v>
          </cell>
          <cell r="AF392">
            <v>0</v>
          </cell>
          <cell r="AG392">
            <v>3.5566692299999998</v>
          </cell>
          <cell r="AH392">
            <v>0</v>
          </cell>
          <cell r="AI392">
            <v>0.11248907</v>
          </cell>
        </row>
        <row r="393">
          <cell r="D393">
            <v>96.319872000000018</v>
          </cell>
          <cell r="E393">
            <v>0.51767791200000002</v>
          </cell>
          <cell r="F393">
            <v>0</v>
          </cell>
          <cell r="G393">
            <v>0</v>
          </cell>
          <cell r="H393">
            <v>0</v>
          </cell>
          <cell r="I393">
            <v>0.51767791200000002</v>
          </cell>
          <cell r="J393">
            <v>0.51767791200000002</v>
          </cell>
          <cell r="K393">
            <v>0</v>
          </cell>
          <cell r="L393">
            <v>0</v>
          </cell>
          <cell r="M393">
            <v>0</v>
          </cell>
          <cell r="N393">
            <v>0.51767791200000002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35.895623999999998</v>
          </cell>
          <cell r="AE393">
            <v>0.43139825999999998</v>
          </cell>
          <cell r="AF393">
            <v>0</v>
          </cell>
          <cell r="AG393">
            <v>0</v>
          </cell>
          <cell r="AH393">
            <v>0</v>
          </cell>
          <cell r="AI393">
            <v>0.43139825999999998</v>
          </cell>
        </row>
        <row r="394">
          <cell r="C394" t="str">
            <v>G_1777/15</v>
          </cell>
          <cell r="D394">
            <v>15.307463999999998</v>
          </cell>
          <cell r="E394">
            <v>2.35116E-4</v>
          </cell>
          <cell r="F394">
            <v>0</v>
          </cell>
          <cell r="G394">
            <v>0</v>
          </cell>
          <cell r="H394">
            <v>0</v>
          </cell>
          <cell r="I394">
            <v>2.35116E-4</v>
          </cell>
          <cell r="J394">
            <v>2.35116E-4</v>
          </cell>
          <cell r="K394">
            <v>0</v>
          </cell>
          <cell r="L394">
            <v>0</v>
          </cell>
          <cell r="M394">
            <v>0</v>
          </cell>
          <cell r="N394">
            <v>2.35116E-4</v>
          </cell>
          <cell r="AD394">
            <v>1.0999999999999999E-2</v>
          </cell>
          <cell r="AE394">
            <v>1.9593E-4</v>
          </cell>
          <cell r="AF394">
            <v>0</v>
          </cell>
          <cell r="AG394">
            <v>0</v>
          </cell>
          <cell r="AH394">
            <v>0</v>
          </cell>
          <cell r="AI394">
            <v>1.9593E-4</v>
          </cell>
        </row>
        <row r="395">
          <cell r="C395" t="str">
            <v>G_2316/15</v>
          </cell>
          <cell r="D395">
            <v>2.0734079999999997</v>
          </cell>
          <cell r="E395">
            <v>4.0622363999999994E-2</v>
          </cell>
          <cell r="F395">
            <v>0</v>
          </cell>
          <cell r="G395">
            <v>0</v>
          </cell>
          <cell r="H395">
            <v>0</v>
          </cell>
          <cell r="I395">
            <v>4.0622364000000001E-2</v>
          </cell>
          <cell r="J395">
            <v>4.0622363999999994E-2</v>
          </cell>
          <cell r="K395">
            <v>0</v>
          </cell>
          <cell r="L395">
            <v>0</v>
          </cell>
          <cell r="M395">
            <v>0</v>
          </cell>
          <cell r="N395">
            <v>4.0622364000000001E-2</v>
          </cell>
          <cell r="AD395">
            <v>1.7278399999999998</v>
          </cell>
          <cell r="AE395">
            <v>3.3851970000000002E-2</v>
          </cell>
          <cell r="AF395">
            <v>0</v>
          </cell>
          <cell r="AG395">
            <v>0</v>
          </cell>
          <cell r="AH395">
            <v>0</v>
          </cell>
          <cell r="AI395">
            <v>3.3851970000000002E-2</v>
          </cell>
        </row>
        <row r="396">
          <cell r="C396" t="str">
            <v>G_2317/15</v>
          </cell>
          <cell r="D396">
            <v>2.0734079999999997</v>
          </cell>
          <cell r="E396">
            <v>4.0622363999999994E-2</v>
          </cell>
          <cell r="F396">
            <v>0</v>
          </cell>
          <cell r="G396">
            <v>0</v>
          </cell>
          <cell r="H396">
            <v>0</v>
          </cell>
          <cell r="I396">
            <v>4.0622364000000001E-2</v>
          </cell>
          <cell r="J396">
            <v>4.0622363999999994E-2</v>
          </cell>
          <cell r="K396">
            <v>0</v>
          </cell>
          <cell r="L396">
            <v>0</v>
          </cell>
          <cell r="M396">
            <v>0</v>
          </cell>
          <cell r="N396">
            <v>4.0622364000000001E-2</v>
          </cell>
          <cell r="AD396">
            <v>1.7278399999999998</v>
          </cell>
          <cell r="AE396">
            <v>3.3851970000000002E-2</v>
          </cell>
          <cell r="AF396">
            <v>0</v>
          </cell>
          <cell r="AG396">
            <v>0</v>
          </cell>
          <cell r="AH396">
            <v>0</v>
          </cell>
          <cell r="AI396">
            <v>3.3851970000000002E-2</v>
          </cell>
        </row>
        <row r="397">
          <cell r="C397" t="str">
            <v>G_2318/15</v>
          </cell>
          <cell r="D397">
            <v>2.0734079999999997</v>
          </cell>
          <cell r="E397">
            <v>4.0622363999999994E-2</v>
          </cell>
          <cell r="F397">
            <v>0</v>
          </cell>
          <cell r="G397">
            <v>0</v>
          </cell>
          <cell r="H397">
            <v>0</v>
          </cell>
          <cell r="I397">
            <v>4.0622364000000001E-2</v>
          </cell>
          <cell r="J397">
            <v>4.0622363999999994E-2</v>
          </cell>
          <cell r="K397">
            <v>0</v>
          </cell>
          <cell r="L397">
            <v>0</v>
          </cell>
          <cell r="M397">
            <v>0</v>
          </cell>
          <cell r="N397">
            <v>4.0622364000000001E-2</v>
          </cell>
          <cell r="AD397">
            <v>1.7278399999999998</v>
          </cell>
          <cell r="AE397">
            <v>3.3851970000000002E-2</v>
          </cell>
          <cell r="AF397">
            <v>0</v>
          </cell>
          <cell r="AG397">
            <v>0</v>
          </cell>
          <cell r="AH397">
            <v>0</v>
          </cell>
          <cell r="AI397">
            <v>3.3851970000000002E-2</v>
          </cell>
        </row>
        <row r="398">
          <cell r="C398" t="str">
            <v>G_2319/15</v>
          </cell>
          <cell r="D398">
            <v>11.620716</v>
          </cell>
          <cell r="E398">
            <v>7.758414000000001E-2</v>
          </cell>
          <cell r="F398">
            <v>0</v>
          </cell>
          <cell r="G398">
            <v>0</v>
          </cell>
          <cell r="H398">
            <v>0</v>
          </cell>
          <cell r="I398">
            <v>7.7584139999999996E-2</v>
          </cell>
          <cell r="J398">
            <v>7.758414000000001E-2</v>
          </cell>
          <cell r="K398">
            <v>0</v>
          </cell>
          <cell r="L398">
            <v>0</v>
          </cell>
          <cell r="M398">
            <v>0</v>
          </cell>
          <cell r="N398">
            <v>7.7584139999999996E-2</v>
          </cell>
          <cell r="AD398">
            <v>3.6299780000000004</v>
          </cell>
          <cell r="AE398">
            <v>6.4653449999999987E-2</v>
          </cell>
          <cell r="AF398">
            <v>0</v>
          </cell>
          <cell r="AG398">
            <v>0</v>
          </cell>
          <cell r="AH398">
            <v>0</v>
          </cell>
          <cell r="AI398">
            <v>6.4653450000000001E-2</v>
          </cell>
        </row>
        <row r="399">
          <cell r="C399" t="str">
            <v>I_2320/15</v>
          </cell>
          <cell r="D399">
            <v>1.8636839999999999</v>
          </cell>
          <cell r="E399">
            <v>3.6278315999999998E-2</v>
          </cell>
          <cell r="F399">
            <v>0</v>
          </cell>
          <cell r="G399">
            <v>0</v>
          </cell>
          <cell r="H399">
            <v>0</v>
          </cell>
          <cell r="I399">
            <v>3.6278315999999998E-2</v>
          </cell>
          <cell r="J399">
            <v>3.6278315999999998E-2</v>
          </cell>
          <cell r="K399">
            <v>0</v>
          </cell>
          <cell r="L399">
            <v>0</v>
          </cell>
          <cell r="M399">
            <v>0</v>
          </cell>
          <cell r="N399">
            <v>3.6278315999999998E-2</v>
          </cell>
          <cell r="AD399">
            <v>1.5430699999999997</v>
          </cell>
          <cell r="AE399">
            <v>3.0231930000000001E-2</v>
          </cell>
          <cell r="AF399">
            <v>0</v>
          </cell>
          <cell r="AG399">
            <v>0</v>
          </cell>
          <cell r="AH399">
            <v>0</v>
          </cell>
          <cell r="AI399">
            <v>3.0231929999999997E-2</v>
          </cell>
        </row>
        <row r="400">
          <cell r="C400" t="str">
            <v>I_2321/15</v>
          </cell>
          <cell r="D400">
            <v>2.0651280000000001</v>
          </cell>
          <cell r="E400">
            <v>3.8612207999999995E-2</v>
          </cell>
          <cell r="F400">
            <v>0</v>
          </cell>
          <cell r="G400">
            <v>0</v>
          </cell>
          <cell r="H400">
            <v>0</v>
          </cell>
          <cell r="I400">
            <v>3.8612207999999995E-2</v>
          </cell>
          <cell r="J400">
            <v>3.8612207999999995E-2</v>
          </cell>
          <cell r="K400">
            <v>0</v>
          </cell>
          <cell r="L400">
            <v>0</v>
          </cell>
          <cell r="M400">
            <v>0</v>
          </cell>
          <cell r="N400">
            <v>3.8612207999999995E-2</v>
          </cell>
          <cell r="AD400">
            <v>1.7009400000000001</v>
          </cell>
          <cell r="AE400">
            <v>3.2176839999999998E-2</v>
          </cell>
          <cell r="AF400">
            <v>0</v>
          </cell>
          <cell r="AG400">
            <v>0</v>
          </cell>
          <cell r="AH400">
            <v>0</v>
          </cell>
          <cell r="AI400">
            <v>3.2176839999999998E-2</v>
          </cell>
        </row>
        <row r="401">
          <cell r="C401" t="str">
            <v>G_2336/15</v>
          </cell>
          <cell r="D401">
            <v>1.3211999999999999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AD401">
            <v>1.1010000000000002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</row>
        <row r="402">
          <cell r="C402" t="str">
            <v>G_2339/15</v>
          </cell>
          <cell r="D402">
            <v>1.2210119999999998</v>
          </cell>
          <cell r="E402">
            <v>2.3922167999999997E-2</v>
          </cell>
          <cell r="F402">
            <v>0</v>
          </cell>
          <cell r="G402">
            <v>0</v>
          </cell>
          <cell r="H402">
            <v>0</v>
          </cell>
          <cell r="I402">
            <v>2.3922167999999997E-2</v>
          </cell>
          <cell r="J402">
            <v>2.3922167999999997E-2</v>
          </cell>
          <cell r="K402">
            <v>0</v>
          </cell>
          <cell r="L402">
            <v>0</v>
          </cell>
          <cell r="M402">
            <v>0</v>
          </cell>
          <cell r="N402">
            <v>2.3922167999999997E-2</v>
          </cell>
          <cell r="AD402">
            <v>1.0175100000000001</v>
          </cell>
          <cell r="AE402">
            <v>1.993514E-2</v>
          </cell>
          <cell r="AF402">
            <v>0</v>
          </cell>
          <cell r="AG402">
            <v>0</v>
          </cell>
          <cell r="AH402">
            <v>0</v>
          </cell>
          <cell r="AI402">
            <v>1.9935139999999997E-2</v>
          </cell>
        </row>
        <row r="403">
          <cell r="C403" t="str">
            <v>G_2340/15</v>
          </cell>
          <cell r="D403">
            <v>1.4787959999999998</v>
          </cell>
          <cell r="E403">
            <v>2.8737587999999998E-2</v>
          </cell>
          <cell r="F403">
            <v>0</v>
          </cell>
          <cell r="G403">
            <v>0</v>
          </cell>
          <cell r="H403">
            <v>0</v>
          </cell>
          <cell r="I403">
            <v>2.8737588000000001E-2</v>
          </cell>
          <cell r="J403">
            <v>2.8737587999999998E-2</v>
          </cell>
          <cell r="K403">
            <v>0</v>
          </cell>
          <cell r="L403">
            <v>0</v>
          </cell>
          <cell r="M403">
            <v>0</v>
          </cell>
          <cell r="N403">
            <v>2.8737588000000001E-2</v>
          </cell>
          <cell r="AD403">
            <v>1.2323299999999999</v>
          </cell>
          <cell r="AE403">
            <v>2.3947990000000002E-2</v>
          </cell>
          <cell r="AF403">
            <v>0</v>
          </cell>
          <cell r="AG403">
            <v>0</v>
          </cell>
          <cell r="AH403">
            <v>0</v>
          </cell>
          <cell r="AI403">
            <v>2.3947990000000002E-2</v>
          </cell>
        </row>
        <row r="404">
          <cell r="C404" t="str">
            <v>G_2341/15</v>
          </cell>
          <cell r="D404">
            <v>1.1401679999999998</v>
          </cell>
          <cell r="E404">
            <v>2.2103135999999999E-2</v>
          </cell>
          <cell r="F404">
            <v>0</v>
          </cell>
          <cell r="G404">
            <v>0</v>
          </cell>
          <cell r="H404">
            <v>0</v>
          </cell>
          <cell r="I404">
            <v>2.2103135999999999E-2</v>
          </cell>
          <cell r="J404">
            <v>2.2103135999999999E-2</v>
          </cell>
          <cell r="K404">
            <v>0</v>
          </cell>
          <cell r="L404">
            <v>0</v>
          </cell>
          <cell r="M404">
            <v>0</v>
          </cell>
          <cell r="N404">
            <v>2.2103135999999999E-2</v>
          </cell>
          <cell r="AD404">
            <v>0.95013999999999987</v>
          </cell>
          <cell r="AE404">
            <v>1.841928E-2</v>
          </cell>
          <cell r="AF404">
            <v>0</v>
          </cell>
          <cell r="AG404">
            <v>0</v>
          </cell>
          <cell r="AH404">
            <v>0</v>
          </cell>
          <cell r="AI404">
            <v>1.841928E-2</v>
          </cell>
        </row>
        <row r="405">
          <cell r="C405" t="str">
            <v>G_2342/15</v>
          </cell>
          <cell r="D405">
            <v>0.94667999999999985</v>
          </cell>
          <cell r="E405">
            <v>1.8312299999999997E-2</v>
          </cell>
          <cell r="F405">
            <v>0</v>
          </cell>
          <cell r="G405">
            <v>0</v>
          </cell>
          <cell r="H405">
            <v>0</v>
          </cell>
          <cell r="I405">
            <v>1.83123E-2</v>
          </cell>
          <cell r="J405">
            <v>1.8312299999999997E-2</v>
          </cell>
          <cell r="K405">
            <v>0</v>
          </cell>
          <cell r="L405">
            <v>0</v>
          </cell>
          <cell r="M405">
            <v>0</v>
          </cell>
          <cell r="N405">
            <v>1.83123E-2</v>
          </cell>
          <cell r="AD405">
            <v>0.78890000000000005</v>
          </cell>
          <cell r="AE405">
            <v>1.526025E-2</v>
          </cell>
          <cell r="AF405">
            <v>0</v>
          </cell>
          <cell r="AG405">
            <v>0</v>
          </cell>
          <cell r="AH405">
            <v>0</v>
          </cell>
          <cell r="AI405">
            <v>1.526025E-2</v>
          </cell>
        </row>
        <row r="406">
          <cell r="C406" t="str">
            <v>I_2343/15</v>
          </cell>
          <cell r="D406">
            <v>0.99504000000000004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AD406">
            <v>0.82919999999999994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</row>
        <row r="407">
          <cell r="C407" t="str">
            <v>I_2344/15</v>
          </cell>
          <cell r="D407">
            <v>0.67295999999999989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AD407">
            <v>0.56079999999999997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</row>
        <row r="408">
          <cell r="C408" t="str">
            <v>I_2345/15</v>
          </cell>
          <cell r="D408">
            <v>0.718584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AD408">
            <v>0.59882000000000013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</row>
        <row r="409">
          <cell r="C409" t="str">
            <v>I_5084/18</v>
          </cell>
          <cell r="D409">
            <v>28.05828</v>
          </cell>
          <cell r="E409">
            <v>0.101180436</v>
          </cell>
          <cell r="F409">
            <v>0</v>
          </cell>
          <cell r="G409">
            <v>0</v>
          </cell>
          <cell r="H409">
            <v>0</v>
          </cell>
          <cell r="I409">
            <v>0.101180436</v>
          </cell>
          <cell r="J409">
            <v>0.101180436</v>
          </cell>
          <cell r="K409">
            <v>0</v>
          </cell>
          <cell r="L409">
            <v>0</v>
          </cell>
          <cell r="M409">
            <v>0</v>
          </cell>
          <cell r="N409">
            <v>0.101180436</v>
          </cell>
          <cell r="AD409">
            <v>4.7339930000000017</v>
          </cell>
          <cell r="AE409">
            <v>8.4317030000000001E-2</v>
          </cell>
          <cell r="AF409">
            <v>0</v>
          </cell>
          <cell r="AG409">
            <v>0</v>
          </cell>
          <cell r="AH409">
            <v>0</v>
          </cell>
          <cell r="AI409">
            <v>8.4317030000000001E-2</v>
          </cell>
        </row>
        <row r="410">
          <cell r="C410" t="str">
            <v>I_4560/18</v>
          </cell>
          <cell r="D410">
            <v>12.89622</v>
          </cell>
          <cell r="E410">
            <v>2.1539615999999998E-2</v>
          </cell>
          <cell r="F410">
            <v>0</v>
          </cell>
          <cell r="G410">
            <v>0</v>
          </cell>
          <cell r="H410">
            <v>0</v>
          </cell>
          <cell r="I410">
            <v>2.1539615999999998E-2</v>
          </cell>
          <cell r="J410">
            <v>2.1539615999999998E-2</v>
          </cell>
          <cell r="K410">
            <v>0</v>
          </cell>
          <cell r="L410">
            <v>0</v>
          </cell>
          <cell r="M410">
            <v>0</v>
          </cell>
          <cell r="N410">
            <v>2.1539615999999998E-2</v>
          </cell>
          <cell r="AD410">
            <v>10.73685</v>
          </cell>
          <cell r="AE410">
            <v>1.7949679999999999E-2</v>
          </cell>
          <cell r="AF410">
            <v>0</v>
          </cell>
          <cell r="AG410">
            <v>0</v>
          </cell>
          <cell r="AH410">
            <v>0</v>
          </cell>
          <cell r="AI410">
            <v>1.7949679999999999E-2</v>
          </cell>
        </row>
        <row r="411">
          <cell r="C411" t="str">
            <v>J_6175/19</v>
          </cell>
          <cell r="D411">
            <v>9.7937160000000016</v>
          </cell>
          <cell r="E411">
            <v>2.7305795999999997E-2</v>
          </cell>
          <cell r="F411">
            <v>0</v>
          </cell>
          <cell r="G411">
            <v>0</v>
          </cell>
          <cell r="H411">
            <v>0</v>
          </cell>
          <cell r="I411">
            <v>2.7305795999999997E-2</v>
          </cell>
          <cell r="J411">
            <v>2.7305795999999997E-2</v>
          </cell>
          <cell r="K411">
            <v>0</v>
          </cell>
          <cell r="L411">
            <v>0</v>
          </cell>
          <cell r="M411">
            <v>0</v>
          </cell>
          <cell r="N411">
            <v>2.7305795999999997E-2</v>
          </cell>
          <cell r="AD411">
            <v>1.2775730000000001</v>
          </cell>
          <cell r="AE411">
            <v>2.275483E-2</v>
          </cell>
          <cell r="AI411">
            <v>2.2754829999999997E-2</v>
          </cell>
        </row>
        <row r="412">
          <cell r="D412">
            <v>17.421156</v>
          </cell>
          <cell r="E412">
            <v>0.69413113000000004</v>
          </cell>
          <cell r="F412">
            <v>0</v>
          </cell>
          <cell r="G412">
            <v>0.44154210999999999</v>
          </cell>
          <cell r="H412">
            <v>0</v>
          </cell>
          <cell r="I412">
            <v>0.25258902</v>
          </cell>
          <cell r="J412">
            <v>0.69413113000000004</v>
          </cell>
          <cell r="K412">
            <v>0</v>
          </cell>
          <cell r="L412">
            <v>0.44154210999999999</v>
          </cell>
          <cell r="M412">
            <v>0</v>
          </cell>
          <cell r="N412">
            <v>0.25258902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11.709095000000001</v>
          </cell>
          <cell r="AE412">
            <v>0.21049085000000009</v>
          </cell>
          <cell r="AF412">
            <v>0</v>
          </cell>
          <cell r="AG412">
            <v>0</v>
          </cell>
          <cell r="AH412">
            <v>0</v>
          </cell>
          <cell r="AI412">
            <v>0.21049085000000001</v>
          </cell>
        </row>
        <row r="413">
          <cell r="C413" t="str">
            <v>G_2142/15</v>
          </cell>
          <cell r="D413">
            <v>3.0209759999999997</v>
          </cell>
          <cell r="E413">
            <v>5.8481868000000006E-2</v>
          </cell>
          <cell r="F413">
            <v>0</v>
          </cell>
          <cell r="G413">
            <v>0</v>
          </cell>
          <cell r="H413">
            <v>0</v>
          </cell>
          <cell r="I413">
            <v>5.8481868000000006E-2</v>
          </cell>
          <cell r="J413">
            <v>5.8481868000000006E-2</v>
          </cell>
          <cell r="K413">
            <v>0</v>
          </cell>
          <cell r="L413">
            <v>0</v>
          </cell>
          <cell r="M413">
            <v>0</v>
          </cell>
          <cell r="N413">
            <v>5.8481868000000006E-2</v>
          </cell>
          <cell r="AD413">
            <v>2.4874800000000006</v>
          </cell>
          <cell r="AE413">
            <v>4.8734890000000003E-2</v>
          </cell>
          <cell r="AF413">
            <v>0</v>
          </cell>
          <cell r="AG413">
            <v>0</v>
          </cell>
          <cell r="AH413">
            <v>0</v>
          </cell>
          <cell r="AI413">
            <v>4.873489000000001E-2</v>
          </cell>
        </row>
        <row r="414">
          <cell r="C414" t="str">
            <v>G_2143/15</v>
          </cell>
          <cell r="D414">
            <v>3.0209759999999997</v>
          </cell>
          <cell r="E414">
            <v>5.8481868000000006E-2</v>
          </cell>
          <cell r="F414">
            <v>0</v>
          </cell>
          <cell r="G414">
            <v>0</v>
          </cell>
          <cell r="H414">
            <v>0</v>
          </cell>
          <cell r="I414">
            <v>5.8481868000000006E-2</v>
          </cell>
          <cell r="J414">
            <v>5.8481868000000006E-2</v>
          </cell>
          <cell r="K414">
            <v>0</v>
          </cell>
          <cell r="L414">
            <v>0</v>
          </cell>
          <cell r="M414">
            <v>0</v>
          </cell>
          <cell r="N414">
            <v>5.8481868000000006E-2</v>
          </cell>
          <cell r="AD414">
            <v>2.4874800000000006</v>
          </cell>
          <cell r="AE414">
            <v>4.8734890000000003E-2</v>
          </cell>
          <cell r="AF414">
            <v>0</v>
          </cell>
          <cell r="AG414">
            <v>0</v>
          </cell>
          <cell r="AH414">
            <v>0</v>
          </cell>
          <cell r="AI414">
            <v>4.873489000000001E-2</v>
          </cell>
        </row>
        <row r="415">
          <cell r="C415" t="str">
            <v>I_2144/15</v>
          </cell>
          <cell r="D415">
            <v>2.0892839999999997</v>
          </cell>
          <cell r="E415">
            <v>4.0698312E-2</v>
          </cell>
          <cell r="F415">
            <v>0</v>
          </cell>
          <cell r="G415">
            <v>0</v>
          </cell>
          <cell r="H415">
            <v>0</v>
          </cell>
          <cell r="I415">
            <v>4.0698312E-2</v>
          </cell>
          <cell r="J415">
            <v>4.0698312E-2</v>
          </cell>
          <cell r="K415">
            <v>0</v>
          </cell>
          <cell r="L415">
            <v>0</v>
          </cell>
          <cell r="M415">
            <v>0</v>
          </cell>
          <cell r="N415">
            <v>4.0698312E-2</v>
          </cell>
          <cell r="AD415">
            <v>1.7410699999999999</v>
          </cell>
          <cell r="AE415">
            <v>3.3915260000000003E-2</v>
          </cell>
          <cell r="AF415">
            <v>0</v>
          </cell>
          <cell r="AG415">
            <v>0</v>
          </cell>
          <cell r="AH415">
            <v>0</v>
          </cell>
          <cell r="AI415">
            <v>3.3915260000000003E-2</v>
          </cell>
        </row>
        <row r="416">
          <cell r="C416" t="str">
            <v>I_4980/18</v>
          </cell>
          <cell r="D416">
            <v>6.2302679999999997</v>
          </cell>
          <cell r="E416">
            <v>5.9639051999999998E-2</v>
          </cell>
          <cell r="F416">
            <v>0</v>
          </cell>
          <cell r="G416">
            <v>0</v>
          </cell>
          <cell r="H416">
            <v>0</v>
          </cell>
          <cell r="I416">
            <v>5.9639051999999998E-2</v>
          </cell>
          <cell r="J416">
            <v>5.9639051999999998E-2</v>
          </cell>
          <cell r="K416">
            <v>0</v>
          </cell>
          <cell r="L416">
            <v>0</v>
          </cell>
          <cell r="M416">
            <v>0</v>
          </cell>
          <cell r="N416">
            <v>5.9639051999999998E-2</v>
          </cell>
          <cell r="AD416">
            <v>2.7903699999999998</v>
          </cell>
          <cell r="AE416">
            <v>4.9699210000000001E-2</v>
          </cell>
          <cell r="AF416">
            <v>0</v>
          </cell>
          <cell r="AG416">
            <v>0</v>
          </cell>
          <cell r="AH416">
            <v>0</v>
          </cell>
          <cell r="AI416">
            <v>4.9699210000000001E-2</v>
          </cell>
        </row>
        <row r="417">
          <cell r="C417" t="str">
            <v>J_5410/19</v>
          </cell>
          <cell r="D417">
            <v>3.0596520000000003</v>
          </cell>
          <cell r="E417">
            <v>0.47683003000000007</v>
          </cell>
          <cell r="F417">
            <v>0</v>
          </cell>
          <cell r="G417">
            <v>0.44154210999999999</v>
          </cell>
          <cell r="H417">
            <v>0</v>
          </cell>
          <cell r="I417">
            <v>3.5287919999999993E-2</v>
          </cell>
          <cell r="J417">
            <v>0.47683003000000007</v>
          </cell>
          <cell r="K417">
            <v>0</v>
          </cell>
          <cell r="L417">
            <v>0.44154210999999999</v>
          </cell>
          <cell r="M417">
            <v>0</v>
          </cell>
          <cell r="N417">
            <v>3.5287919999999993E-2</v>
          </cell>
          <cell r="AD417">
            <v>2.2026950000000003</v>
          </cell>
          <cell r="AE417">
            <v>2.9406600000000092E-2</v>
          </cell>
          <cell r="AI417">
            <v>2.9406599999999998E-2</v>
          </cell>
        </row>
        <row r="418">
          <cell r="D418">
            <v>120.68549999999999</v>
          </cell>
          <cell r="E418">
            <v>0.19037996400000001</v>
          </cell>
          <cell r="F418">
            <v>0</v>
          </cell>
          <cell r="G418">
            <v>0</v>
          </cell>
          <cell r="H418">
            <v>0</v>
          </cell>
          <cell r="I418">
            <v>0.19037996400000001</v>
          </cell>
          <cell r="J418">
            <v>0.19037996400000001</v>
          </cell>
          <cell r="K418">
            <v>0</v>
          </cell>
          <cell r="L418">
            <v>0</v>
          </cell>
          <cell r="M418">
            <v>0</v>
          </cell>
          <cell r="N418">
            <v>0.19037996400000001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24.032424379999998</v>
          </cell>
          <cell r="AE418">
            <v>3.2061677699999991</v>
          </cell>
          <cell r="AF418">
            <v>0.19782857000000001</v>
          </cell>
          <cell r="AG418">
            <v>2.8496892299999996</v>
          </cell>
          <cell r="AH418">
            <v>0</v>
          </cell>
          <cell r="AI418">
            <v>0.15864997000000003</v>
          </cell>
        </row>
        <row r="419">
          <cell r="C419" t="str">
            <v>G_1326/15</v>
          </cell>
          <cell r="D419">
            <v>4.3477799999999993</v>
          </cell>
          <cell r="E419">
            <v>3.2106251999999995E-2</v>
          </cell>
          <cell r="F419">
            <v>0</v>
          </cell>
          <cell r="G419">
            <v>0</v>
          </cell>
          <cell r="H419">
            <v>0</v>
          </cell>
          <cell r="I419">
            <v>3.2106251999999995E-2</v>
          </cell>
          <cell r="J419">
            <v>3.2106251999999995E-2</v>
          </cell>
          <cell r="K419">
            <v>0</v>
          </cell>
          <cell r="L419">
            <v>0</v>
          </cell>
          <cell r="M419">
            <v>0</v>
          </cell>
          <cell r="N419">
            <v>3.2106251999999995E-2</v>
          </cell>
          <cell r="AD419">
            <v>1.0999999999999999E-2</v>
          </cell>
          <cell r="AE419">
            <v>3.0742730099999998</v>
          </cell>
          <cell r="AF419">
            <v>0.19782857000000001</v>
          </cell>
          <cell r="AG419">
            <v>2.8496892299999996</v>
          </cell>
          <cell r="AH419">
            <v>0</v>
          </cell>
          <cell r="AI419">
            <v>2.6755209999999998E-2</v>
          </cell>
        </row>
        <row r="420">
          <cell r="C420" t="str">
            <v>I_4255/17</v>
          </cell>
          <cell r="D420">
            <v>6.4226279999999987</v>
          </cell>
          <cell r="E420">
            <v>7.8410688000000006E-2</v>
          </cell>
          <cell r="F420">
            <v>0</v>
          </cell>
          <cell r="G420">
            <v>0</v>
          </cell>
          <cell r="H420">
            <v>0</v>
          </cell>
          <cell r="I420">
            <v>7.8410688000000006E-2</v>
          </cell>
          <cell r="J420">
            <v>7.8410688000000006E-2</v>
          </cell>
          <cell r="K420">
            <v>0</v>
          </cell>
          <cell r="L420">
            <v>0</v>
          </cell>
          <cell r="M420">
            <v>0</v>
          </cell>
          <cell r="N420">
            <v>7.8410688000000006E-2</v>
          </cell>
          <cell r="AD420">
            <v>3.6686496000000006</v>
          </cell>
          <cell r="AE420">
            <v>6.534224000000001E-2</v>
          </cell>
          <cell r="AF420">
            <v>0</v>
          </cell>
          <cell r="AG420">
            <v>0</v>
          </cell>
          <cell r="AH420">
            <v>0</v>
          </cell>
          <cell r="AI420">
            <v>6.534224000000001E-2</v>
          </cell>
        </row>
        <row r="421">
          <cell r="C421" t="str">
            <v>G_1338/15</v>
          </cell>
          <cell r="D421">
            <v>5.7512639999999999</v>
          </cell>
          <cell r="E421">
            <v>2.35116E-4</v>
          </cell>
          <cell r="F421">
            <v>0</v>
          </cell>
          <cell r="G421">
            <v>0</v>
          </cell>
          <cell r="H421">
            <v>0</v>
          </cell>
          <cell r="I421">
            <v>2.35116E-4</v>
          </cell>
          <cell r="J421">
            <v>2.35116E-4</v>
          </cell>
          <cell r="K421">
            <v>0</v>
          </cell>
          <cell r="L421">
            <v>0</v>
          </cell>
          <cell r="M421">
            <v>0</v>
          </cell>
          <cell r="N421">
            <v>2.35116E-4</v>
          </cell>
          <cell r="AD421">
            <v>1.0999999999999999E-2</v>
          </cell>
          <cell r="AE421">
            <v>1.9593E-4</v>
          </cell>
          <cell r="AF421">
            <v>0</v>
          </cell>
          <cell r="AG421">
            <v>0</v>
          </cell>
          <cell r="AH421">
            <v>0</v>
          </cell>
          <cell r="AI421">
            <v>1.9593E-4</v>
          </cell>
        </row>
        <row r="422">
          <cell r="C422" t="str">
            <v>G_215/11</v>
          </cell>
          <cell r="D422">
            <v>4.7173679999999996</v>
          </cell>
          <cell r="E422">
            <v>2.9323919999999996E-2</v>
          </cell>
          <cell r="F422">
            <v>0</v>
          </cell>
          <cell r="G422">
            <v>0</v>
          </cell>
          <cell r="H422">
            <v>0</v>
          </cell>
          <cell r="I422">
            <v>2.9323919999999996E-2</v>
          </cell>
          <cell r="J422">
            <v>2.9323919999999996E-2</v>
          </cell>
          <cell r="K422">
            <v>0</v>
          </cell>
          <cell r="L422">
            <v>0</v>
          </cell>
          <cell r="M422">
            <v>0</v>
          </cell>
          <cell r="N422">
            <v>2.9323919999999996E-2</v>
          </cell>
          <cell r="AD422">
            <v>1.3719970000000001</v>
          </cell>
          <cell r="AE422">
            <v>2.4436599999999999E-2</v>
          </cell>
          <cell r="AF422">
            <v>0</v>
          </cell>
          <cell r="AG422">
            <v>0</v>
          </cell>
          <cell r="AH422">
            <v>0</v>
          </cell>
          <cell r="AI422">
            <v>2.4436599999999999E-2</v>
          </cell>
        </row>
        <row r="423">
          <cell r="C423" t="str">
            <v>G_212/11</v>
          </cell>
          <cell r="D423">
            <v>3.8685480000000001</v>
          </cell>
          <cell r="E423">
            <v>2.3511599999999965E-4</v>
          </cell>
          <cell r="F423">
            <v>0</v>
          </cell>
          <cell r="G423">
            <v>0</v>
          </cell>
          <cell r="H423">
            <v>0</v>
          </cell>
          <cell r="I423">
            <v>2.3511599999999962E-4</v>
          </cell>
          <cell r="J423">
            <v>2.3511599999999965E-4</v>
          </cell>
          <cell r="K423">
            <v>0</v>
          </cell>
          <cell r="L423">
            <v>0</v>
          </cell>
          <cell r="M423">
            <v>0</v>
          </cell>
          <cell r="N423">
            <v>2.3511599999999962E-4</v>
          </cell>
          <cell r="AD423">
            <v>1.0999999999999999E-2</v>
          </cell>
          <cell r="AE423">
            <v>1.9592999999999304E-4</v>
          </cell>
          <cell r="AF423">
            <v>0</v>
          </cell>
          <cell r="AG423">
            <v>0</v>
          </cell>
          <cell r="AH423">
            <v>0</v>
          </cell>
          <cell r="AI423">
            <v>1.959299999999997E-4</v>
          </cell>
        </row>
        <row r="424">
          <cell r="C424" t="str">
            <v>G_174/13</v>
          </cell>
          <cell r="D424">
            <v>32.075076000000003</v>
          </cell>
          <cell r="E424">
            <v>4.9598639999999999E-2</v>
          </cell>
          <cell r="F424">
            <v>0</v>
          </cell>
          <cell r="G424">
            <v>0</v>
          </cell>
          <cell r="H424">
            <v>0</v>
          </cell>
          <cell r="I424">
            <v>4.9598639999999999E-2</v>
          </cell>
          <cell r="J424">
            <v>4.9598639999999999E-2</v>
          </cell>
          <cell r="K424">
            <v>0</v>
          </cell>
          <cell r="L424">
            <v>0</v>
          </cell>
          <cell r="M424">
            <v>0</v>
          </cell>
          <cell r="N424">
            <v>4.9598639999999999E-2</v>
          </cell>
          <cell r="AD424">
            <v>2.3206040000000003</v>
          </cell>
          <cell r="AE424">
            <v>4.1332199999999999E-2</v>
          </cell>
          <cell r="AF424">
            <v>0</v>
          </cell>
          <cell r="AG424">
            <v>0</v>
          </cell>
          <cell r="AH424">
            <v>0</v>
          </cell>
          <cell r="AI424">
            <v>4.1332199999999999E-2</v>
          </cell>
        </row>
        <row r="425">
          <cell r="C425" t="str">
            <v>G_175/13</v>
          </cell>
          <cell r="D425">
            <v>39.633239999999994</v>
          </cell>
          <cell r="E425">
            <v>2.35116E-4</v>
          </cell>
          <cell r="F425">
            <v>0</v>
          </cell>
          <cell r="G425">
            <v>0</v>
          </cell>
          <cell r="H425">
            <v>0</v>
          </cell>
          <cell r="I425">
            <v>2.35116E-4</v>
          </cell>
          <cell r="J425">
            <v>2.35116E-4</v>
          </cell>
          <cell r="K425">
            <v>0</v>
          </cell>
          <cell r="L425">
            <v>0</v>
          </cell>
          <cell r="M425">
            <v>0</v>
          </cell>
          <cell r="N425">
            <v>2.35116E-4</v>
          </cell>
          <cell r="AD425">
            <v>1.0999999999999999E-2</v>
          </cell>
          <cell r="AE425">
            <v>1.9593E-4</v>
          </cell>
          <cell r="AF425">
            <v>0</v>
          </cell>
          <cell r="AG425">
            <v>0</v>
          </cell>
          <cell r="AH425">
            <v>0</v>
          </cell>
          <cell r="AI425">
            <v>1.9593E-4</v>
          </cell>
        </row>
        <row r="426">
          <cell r="C426" t="str">
            <v>G_216/11</v>
          </cell>
          <cell r="D426">
            <v>3.8655119999999998</v>
          </cell>
          <cell r="E426">
            <v>2.35116E-4</v>
          </cell>
          <cell r="F426">
            <v>0</v>
          </cell>
          <cell r="G426">
            <v>0</v>
          </cell>
          <cell r="H426">
            <v>0</v>
          </cell>
          <cell r="I426">
            <v>2.35116E-4</v>
          </cell>
          <cell r="J426">
            <v>2.35116E-4</v>
          </cell>
          <cell r="K426">
            <v>0</v>
          </cell>
          <cell r="L426">
            <v>0</v>
          </cell>
          <cell r="M426">
            <v>0</v>
          </cell>
          <cell r="N426">
            <v>2.35116E-4</v>
          </cell>
          <cell r="AD426">
            <v>1.0999999999999999E-2</v>
          </cell>
          <cell r="AE426">
            <v>1.9593E-4</v>
          </cell>
          <cell r="AF426">
            <v>0</v>
          </cell>
          <cell r="AG426">
            <v>0</v>
          </cell>
          <cell r="AH426">
            <v>0</v>
          </cell>
          <cell r="AI426">
            <v>1.9593E-4</v>
          </cell>
        </row>
        <row r="427">
          <cell r="C427" t="str">
            <v>G_1298/15</v>
          </cell>
          <cell r="D427">
            <v>20.004083999999999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AD427">
            <v>16.616173779999997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</row>
        <row r="428">
          <cell r="D428">
            <v>421.886976</v>
          </cell>
          <cell r="E428">
            <v>1.4285342880000003</v>
          </cell>
          <cell r="F428">
            <v>0</v>
          </cell>
          <cell r="G428">
            <v>0</v>
          </cell>
          <cell r="H428">
            <v>0</v>
          </cell>
          <cell r="I428">
            <v>1.4285342880000003</v>
          </cell>
          <cell r="J428">
            <v>1.4285342880000003</v>
          </cell>
          <cell r="K428">
            <v>0</v>
          </cell>
          <cell r="L428">
            <v>0</v>
          </cell>
          <cell r="M428">
            <v>0</v>
          </cell>
          <cell r="N428">
            <v>1.4285342880000003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11.12684142</v>
          </cell>
          <cell r="AE428">
            <v>1.1904452399999998</v>
          </cell>
          <cell r="AF428">
            <v>0</v>
          </cell>
          <cell r="AG428">
            <v>0</v>
          </cell>
          <cell r="AH428">
            <v>0</v>
          </cell>
          <cell r="AI428">
            <v>1.1904452399999998</v>
          </cell>
        </row>
        <row r="429">
          <cell r="C429" t="str">
            <v>G_2521/15</v>
          </cell>
          <cell r="D429">
            <v>2.9129879999999995</v>
          </cell>
          <cell r="E429">
            <v>4.2716436000000003E-2</v>
          </cell>
          <cell r="F429">
            <v>0</v>
          </cell>
          <cell r="G429">
            <v>0</v>
          </cell>
          <cell r="H429">
            <v>0</v>
          </cell>
          <cell r="I429">
            <v>4.2716436000000003E-2</v>
          </cell>
          <cell r="J429">
            <v>4.2716436000000003E-2</v>
          </cell>
          <cell r="K429">
            <v>0</v>
          </cell>
          <cell r="L429">
            <v>0</v>
          </cell>
          <cell r="M429">
            <v>0</v>
          </cell>
          <cell r="N429">
            <v>4.2716436000000003E-2</v>
          </cell>
          <cell r="AD429">
            <v>1.81691</v>
          </cell>
          <cell r="AE429">
            <v>3.5597029999999995E-2</v>
          </cell>
          <cell r="AF429">
            <v>0</v>
          </cell>
          <cell r="AG429">
            <v>0</v>
          </cell>
          <cell r="AH429">
            <v>0</v>
          </cell>
          <cell r="AI429">
            <v>3.5597030000000002E-2</v>
          </cell>
        </row>
        <row r="430">
          <cell r="C430" t="str">
            <v>G_2813/15</v>
          </cell>
          <cell r="D430">
            <v>408.52644000000004</v>
          </cell>
          <cell r="E430">
            <v>1.2026340360000001</v>
          </cell>
          <cell r="F430">
            <v>0</v>
          </cell>
          <cell r="G430">
            <v>0</v>
          </cell>
          <cell r="H430">
            <v>0</v>
          </cell>
          <cell r="I430">
            <v>1.2026340360000001</v>
          </cell>
          <cell r="J430">
            <v>1.2026340360000001</v>
          </cell>
          <cell r="K430">
            <v>0</v>
          </cell>
          <cell r="L430">
            <v>0</v>
          </cell>
          <cell r="M430">
            <v>0</v>
          </cell>
          <cell r="N430">
            <v>1.2026340360000001</v>
          </cell>
          <cell r="AD430">
            <v>1.1000000000000001</v>
          </cell>
          <cell r="AE430">
            <v>1.00219503</v>
          </cell>
          <cell r="AF430">
            <v>0</v>
          </cell>
          <cell r="AG430">
            <v>0</v>
          </cell>
          <cell r="AH430">
            <v>0</v>
          </cell>
          <cell r="AI430">
            <v>1.00219503</v>
          </cell>
        </row>
        <row r="431">
          <cell r="C431" t="str">
            <v>J_5994/19</v>
          </cell>
          <cell r="D431">
            <v>7.6654319999999991</v>
          </cell>
          <cell r="E431">
            <v>0.12867642000000001</v>
          </cell>
          <cell r="F431">
            <v>0</v>
          </cell>
          <cell r="G431">
            <v>0</v>
          </cell>
          <cell r="H431">
            <v>0</v>
          </cell>
          <cell r="I431">
            <v>0.12867642000000001</v>
          </cell>
          <cell r="J431">
            <v>0.12867642000000001</v>
          </cell>
          <cell r="K431">
            <v>0</v>
          </cell>
          <cell r="L431">
            <v>0</v>
          </cell>
          <cell r="M431">
            <v>0</v>
          </cell>
          <cell r="N431">
            <v>0.12867642000000001</v>
          </cell>
          <cell r="AD431">
            <v>5.89150142</v>
          </cell>
          <cell r="AE431">
            <v>0.10723035</v>
          </cell>
          <cell r="AF431">
            <v>0</v>
          </cell>
          <cell r="AG431">
            <v>0</v>
          </cell>
          <cell r="AH431">
            <v>0</v>
          </cell>
          <cell r="AI431">
            <v>0.10723035000000002</v>
          </cell>
        </row>
        <row r="432">
          <cell r="C432" t="str">
            <v>J_6155/19</v>
          </cell>
          <cell r="D432">
            <v>2.7821159999999998</v>
          </cell>
          <cell r="E432">
            <v>5.4507395999999993E-2</v>
          </cell>
          <cell r="F432">
            <v>0</v>
          </cell>
          <cell r="G432">
            <v>0</v>
          </cell>
          <cell r="H432">
            <v>0</v>
          </cell>
          <cell r="I432">
            <v>5.4507395999999993E-2</v>
          </cell>
          <cell r="J432">
            <v>5.4507395999999993E-2</v>
          </cell>
          <cell r="K432">
            <v>0</v>
          </cell>
          <cell r="L432">
            <v>0</v>
          </cell>
          <cell r="M432">
            <v>0</v>
          </cell>
          <cell r="N432">
            <v>5.4507395999999993E-2</v>
          </cell>
          <cell r="AD432">
            <v>2.3184299999999998</v>
          </cell>
          <cell r="AE432">
            <v>4.5422830000000004E-2</v>
          </cell>
          <cell r="AI432">
            <v>4.5422829999999997E-2</v>
          </cell>
        </row>
        <row r="433">
          <cell r="D433">
            <v>21.263639999999999</v>
          </cell>
          <cell r="E433">
            <v>0.31483585200000003</v>
          </cell>
          <cell r="F433">
            <v>0</v>
          </cell>
          <cell r="G433">
            <v>0</v>
          </cell>
          <cell r="H433">
            <v>0</v>
          </cell>
          <cell r="I433">
            <v>0.31483585200000003</v>
          </cell>
          <cell r="J433">
            <v>0.31483585200000003</v>
          </cell>
          <cell r="K433">
            <v>0</v>
          </cell>
          <cell r="L433">
            <v>0</v>
          </cell>
          <cell r="M433">
            <v>0</v>
          </cell>
          <cell r="N433">
            <v>0.31483585200000003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13.897977340000001</v>
          </cell>
          <cell r="AE433">
            <v>0.38739588000000003</v>
          </cell>
          <cell r="AF433">
            <v>0.12503266999999998</v>
          </cell>
          <cell r="AG433">
            <v>0</v>
          </cell>
          <cell r="AH433">
            <v>0</v>
          </cell>
          <cell r="AI433">
            <v>0.26236321000000001</v>
          </cell>
        </row>
        <row r="434">
          <cell r="C434" t="str">
            <v>G_1329/15</v>
          </cell>
          <cell r="D434">
            <v>2.3877359999999999</v>
          </cell>
          <cell r="E434">
            <v>4.1534184000000002E-2</v>
          </cell>
          <cell r="F434">
            <v>0</v>
          </cell>
          <cell r="G434">
            <v>0</v>
          </cell>
          <cell r="H434">
            <v>0</v>
          </cell>
          <cell r="I434">
            <v>4.1534184000000002E-2</v>
          </cell>
          <cell r="J434">
            <v>4.1534184000000002E-2</v>
          </cell>
          <cell r="K434">
            <v>0</v>
          </cell>
          <cell r="L434">
            <v>0</v>
          </cell>
          <cell r="M434">
            <v>0</v>
          </cell>
          <cell r="N434">
            <v>4.1534184000000002E-2</v>
          </cell>
          <cell r="AD434">
            <v>1.7716453399999998</v>
          </cell>
          <cell r="AE434">
            <v>3.4611820000000001E-2</v>
          </cell>
          <cell r="AF434">
            <v>0</v>
          </cell>
          <cell r="AG434">
            <v>0</v>
          </cell>
          <cell r="AH434">
            <v>0</v>
          </cell>
          <cell r="AI434">
            <v>3.4611820000000001E-2</v>
          </cell>
        </row>
        <row r="435">
          <cell r="C435" t="str">
            <v>G_3972/17</v>
          </cell>
          <cell r="D435">
            <v>8.1227999999999998</v>
          </cell>
          <cell r="E435">
            <v>7.666017600000001E-2</v>
          </cell>
          <cell r="F435">
            <v>0</v>
          </cell>
          <cell r="G435">
            <v>0</v>
          </cell>
          <cell r="H435">
            <v>0</v>
          </cell>
          <cell r="I435">
            <v>7.666017600000001E-2</v>
          </cell>
          <cell r="J435">
            <v>7.666017600000001E-2</v>
          </cell>
          <cell r="K435">
            <v>0</v>
          </cell>
          <cell r="L435">
            <v>0</v>
          </cell>
          <cell r="M435">
            <v>0</v>
          </cell>
          <cell r="N435">
            <v>7.666017600000001E-2</v>
          </cell>
          <cell r="AD435">
            <v>3.586748</v>
          </cell>
          <cell r="AE435">
            <v>6.3883480000000006E-2</v>
          </cell>
          <cell r="AF435">
            <v>0</v>
          </cell>
          <cell r="AG435">
            <v>0</v>
          </cell>
          <cell r="AH435">
            <v>0</v>
          </cell>
          <cell r="AI435">
            <v>6.3883480000000006E-2</v>
          </cell>
        </row>
        <row r="436">
          <cell r="C436" t="str">
            <v>I_5307/18</v>
          </cell>
          <cell r="D436">
            <v>10.753103999999999</v>
          </cell>
          <cell r="E436">
            <v>0.196641492</v>
          </cell>
          <cell r="F436">
            <v>0</v>
          </cell>
          <cell r="G436">
            <v>0</v>
          </cell>
          <cell r="H436">
            <v>0</v>
          </cell>
          <cell r="I436">
            <v>0.196641492</v>
          </cell>
          <cell r="J436">
            <v>0.196641492</v>
          </cell>
          <cell r="K436">
            <v>0</v>
          </cell>
          <cell r="L436">
            <v>0</v>
          </cell>
          <cell r="M436">
            <v>0</v>
          </cell>
          <cell r="N436">
            <v>0.196641492</v>
          </cell>
          <cell r="AD436">
            <v>8.5395839999999996</v>
          </cell>
          <cell r="AE436">
            <v>0.16386791000000001</v>
          </cell>
          <cell r="AF436">
            <v>0</v>
          </cell>
          <cell r="AG436">
            <v>0</v>
          </cell>
          <cell r="AH436">
            <v>0</v>
          </cell>
          <cell r="AI436">
            <v>0.16386791000000001</v>
          </cell>
        </row>
        <row r="437">
          <cell r="C437" t="str">
            <v>J_6205/19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AE437">
            <v>0.12503266999999998</v>
          </cell>
          <cell r="AF437">
            <v>0.12503266999999998</v>
          </cell>
          <cell r="AG437">
            <v>0</v>
          </cell>
          <cell r="AH437">
            <v>0</v>
          </cell>
          <cell r="AI437">
            <v>0</v>
          </cell>
        </row>
        <row r="438">
          <cell r="D438">
            <v>37.825643999999997</v>
          </cell>
          <cell r="E438">
            <v>1.048833474</v>
          </cell>
          <cell r="F438">
            <v>4.3018919999999995E-2</v>
          </cell>
          <cell r="G438">
            <v>0.85270131000000005</v>
          </cell>
          <cell r="H438">
            <v>0</v>
          </cell>
          <cell r="I438">
            <v>0.15311324400000001</v>
          </cell>
          <cell r="J438">
            <v>1.048833474</v>
          </cell>
          <cell r="K438">
            <v>4.3018919999999995E-2</v>
          </cell>
          <cell r="L438">
            <v>0.85270131000000005</v>
          </cell>
          <cell r="M438">
            <v>0</v>
          </cell>
          <cell r="N438">
            <v>0.15311324400000001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7.4249053999999992</v>
          </cell>
          <cell r="AE438">
            <v>2.2504118099999997</v>
          </cell>
          <cell r="AF438">
            <v>0.13527895000000001</v>
          </cell>
          <cell r="AG438">
            <v>1.9875384899999995</v>
          </cell>
          <cell r="AH438">
            <v>0</v>
          </cell>
          <cell r="AI438">
            <v>0.12759437000000001</v>
          </cell>
        </row>
        <row r="439">
          <cell r="C439" t="str">
            <v>G_1993/15</v>
          </cell>
          <cell r="D439">
            <v>2.6416439999999999</v>
          </cell>
          <cell r="E439">
            <v>4.0504163999999995E-2</v>
          </cell>
          <cell r="F439">
            <v>0</v>
          </cell>
          <cell r="G439">
            <v>0</v>
          </cell>
          <cell r="H439">
            <v>0</v>
          </cell>
          <cell r="I439">
            <v>4.0504164000000002E-2</v>
          </cell>
          <cell r="J439">
            <v>4.0504163999999995E-2</v>
          </cell>
          <cell r="K439">
            <v>0</v>
          </cell>
          <cell r="L439">
            <v>0</v>
          </cell>
          <cell r="M439">
            <v>0</v>
          </cell>
          <cell r="N439">
            <v>4.0504164000000002E-2</v>
          </cell>
          <cell r="AD439">
            <v>1.8272056000000003</v>
          </cell>
          <cell r="AE439">
            <v>1.77631498</v>
          </cell>
          <cell r="AF439">
            <v>9.942985E-2</v>
          </cell>
          <cell r="AG439">
            <v>1.6431316599999999</v>
          </cell>
          <cell r="AH439">
            <v>0</v>
          </cell>
          <cell r="AI439">
            <v>3.3753470000000001E-2</v>
          </cell>
        </row>
        <row r="440">
          <cell r="C440" t="str">
            <v>G_1994/15</v>
          </cell>
          <cell r="D440">
            <v>3.3824639999999997</v>
          </cell>
          <cell r="E440">
            <v>0.89012460599999998</v>
          </cell>
          <cell r="F440">
            <v>0</v>
          </cell>
          <cell r="G440">
            <v>0.85270131000000005</v>
          </cell>
          <cell r="H440">
            <v>0</v>
          </cell>
          <cell r="I440">
            <v>3.7423295999999995E-2</v>
          </cell>
          <cell r="J440">
            <v>0.89012460599999998</v>
          </cell>
          <cell r="K440">
            <v>0</v>
          </cell>
          <cell r="L440">
            <v>0.85270131000000005</v>
          </cell>
          <cell r="M440">
            <v>0</v>
          </cell>
          <cell r="N440">
            <v>3.7423295999999995E-2</v>
          </cell>
          <cell r="AD440">
            <v>2.0799327999999999</v>
          </cell>
          <cell r="AE440">
            <v>0.37559290999999967</v>
          </cell>
          <cell r="AF440">
            <v>0</v>
          </cell>
          <cell r="AG440">
            <v>0.34440682999999966</v>
          </cell>
          <cell r="AH440">
            <v>0</v>
          </cell>
          <cell r="AI440">
            <v>3.1186079999999998E-2</v>
          </cell>
        </row>
        <row r="441">
          <cell r="C441" t="str">
            <v>I_1995/15</v>
          </cell>
          <cell r="D441">
            <v>4.9800000000000004</v>
          </cell>
          <cell r="E441">
            <v>0.10904646</v>
          </cell>
          <cell r="F441">
            <v>4.3018919999999995E-2</v>
          </cell>
          <cell r="G441">
            <v>0</v>
          </cell>
          <cell r="H441">
            <v>0</v>
          </cell>
          <cell r="I441">
            <v>6.6027539999999996E-2</v>
          </cell>
          <cell r="J441">
            <v>0.10904646</v>
          </cell>
          <cell r="K441">
            <v>4.3018919999999995E-2</v>
          </cell>
          <cell r="L441">
            <v>0</v>
          </cell>
          <cell r="M441">
            <v>0</v>
          </cell>
          <cell r="N441">
            <v>6.6027539999999996E-2</v>
          </cell>
          <cell r="AD441">
            <v>3.0892729999999999</v>
          </cell>
          <cell r="AE441">
            <v>9.0872049999999996E-2</v>
          </cell>
          <cell r="AF441">
            <v>3.5849100000000002E-2</v>
          </cell>
          <cell r="AG441">
            <v>0</v>
          </cell>
          <cell r="AH441">
            <v>0</v>
          </cell>
          <cell r="AI441">
            <v>5.5022949999999994E-2</v>
          </cell>
        </row>
        <row r="442">
          <cell r="C442" t="str">
            <v>G_98/13</v>
          </cell>
          <cell r="D442">
            <v>26.821535999999998</v>
          </cell>
          <cell r="E442">
            <v>9.1582440000000011E-3</v>
          </cell>
          <cell r="F442">
            <v>0</v>
          </cell>
          <cell r="G442">
            <v>0</v>
          </cell>
          <cell r="H442">
            <v>0</v>
          </cell>
          <cell r="I442">
            <v>9.1582440000000011E-3</v>
          </cell>
          <cell r="J442">
            <v>9.1582440000000011E-3</v>
          </cell>
          <cell r="K442">
            <v>0</v>
          </cell>
          <cell r="L442">
            <v>0</v>
          </cell>
          <cell r="M442">
            <v>0</v>
          </cell>
          <cell r="N442">
            <v>9.1582440000000011E-3</v>
          </cell>
          <cell r="AD442">
            <v>0.4284940000000001</v>
          </cell>
          <cell r="AE442">
            <v>7.6318699999999998E-3</v>
          </cell>
          <cell r="AF442">
            <v>0</v>
          </cell>
          <cell r="AG442">
            <v>0</v>
          </cell>
          <cell r="AH442">
            <v>0</v>
          </cell>
          <cell r="AI442">
            <v>7.6318700000000007E-3</v>
          </cell>
        </row>
        <row r="443">
          <cell r="D443">
            <v>5.1989039999999997</v>
          </cell>
          <cell r="E443">
            <v>0.100891154</v>
          </cell>
          <cell r="F443">
            <v>0</v>
          </cell>
          <cell r="G443">
            <v>0</v>
          </cell>
          <cell r="H443">
            <v>0</v>
          </cell>
          <cell r="I443">
            <v>0.10089115399999998</v>
          </cell>
          <cell r="J443">
            <v>0.100891154</v>
          </cell>
          <cell r="K443">
            <v>0</v>
          </cell>
          <cell r="L443">
            <v>0</v>
          </cell>
          <cell r="M443">
            <v>0</v>
          </cell>
          <cell r="N443">
            <v>0.10089115399999998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3.6045250000000006</v>
          </cell>
          <cell r="AE443">
            <v>6.9033070000000002E-2</v>
          </cell>
          <cell r="AF443">
            <v>0</v>
          </cell>
          <cell r="AG443">
            <v>0</v>
          </cell>
          <cell r="AH443">
            <v>0</v>
          </cell>
          <cell r="AI443">
            <v>6.9033070000000002E-2</v>
          </cell>
        </row>
        <row r="444">
          <cell r="C444" t="str">
            <v>G_2091/15</v>
          </cell>
          <cell r="D444">
            <v>2.3467439999999997</v>
          </cell>
          <cell r="E444">
            <v>5.8899062000000002E-2</v>
          </cell>
          <cell r="F444">
            <v>0</v>
          </cell>
          <cell r="G444">
            <v>0</v>
          </cell>
          <cell r="H444">
            <v>0</v>
          </cell>
          <cell r="I444">
            <v>5.8899061999999995E-2</v>
          </cell>
          <cell r="J444">
            <v>5.8899062000000002E-2</v>
          </cell>
          <cell r="K444">
            <v>0</v>
          </cell>
          <cell r="L444">
            <v>0</v>
          </cell>
          <cell r="M444">
            <v>0</v>
          </cell>
          <cell r="N444">
            <v>5.8899061999999995E-2</v>
          </cell>
          <cell r="AD444">
            <v>1.737425</v>
          </cell>
          <cell r="AE444">
            <v>3.4039660000000006E-2</v>
          </cell>
          <cell r="AF444">
            <v>0</v>
          </cell>
          <cell r="AG444">
            <v>0</v>
          </cell>
          <cell r="AH444">
            <v>0</v>
          </cell>
          <cell r="AI444">
            <v>3.4039659999999999E-2</v>
          </cell>
        </row>
        <row r="445">
          <cell r="C445" t="str">
            <v>I_2093/15</v>
          </cell>
          <cell r="D445">
            <v>2.85216</v>
          </cell>
          <cell r="E445">
            <v>4.1992091999999995E-2</v>
          </cell>
          <cell r="F445">
            <v>0</v>
          </cell>
          <cell r="G445">
            <v>0</v>
          </cell>
          <cell r="H445">
            <v>0</v>
          </cell>
          <cell r="I445">
            <v>4.1992091999999995E-2</v>
          </cell>
          <cell r="J445">
            <v>4.1992091999999995E-2</v>
          </cell>
          <cell r="K445">
            <v>0</v>
          </cell>
          <cell r="L445">
            <v>0</v>
          </cell>
          <cell r="M445">
            <v>0</v>
          </cell>
          <cell r="N445">
            <v>4.1992091999999995E-2</v>
          </cell>
          <cell r="AD445">
            <v>1.8671000000000006</v>
          </cell>
          <cell r="AE445">
            <v>3.4993410000000003E-2</v>
          </cell>
          <cell r="AF445">
            <v>0</v>
          </cell>
          <cell r="AG445">
            <v>0</v>
          </cell>
          <cell r="AH445">
            <v>0</v>
          </cell>
          <cell r="AI445">
            <v>3.4993409999999996E-2</v>
          </cell>
        </row>
        <row r="446">
          <cell r="D446">
            <v>17.271023999999997</v>
          </cell>
          <cell r="E446">
            <v>0.23153833199999999</v>
          </cell>
          <cell r="F446">
            <v>0</v>
          </cell>
          <cell r="G446">
            <v>0</v>
          </cell>
          <cell r="H446">
            <v>0</v>
          </cell>
          <cell r="I446">
            <v>0.23153833199999996</v>
          </cell>
          <cell r="J446">
            <v>0.23153833199999999</v>
          </cell>
          <cell r="K446">
            <v>0</v>
          </cell>
          <cell r="L446">
            <v>0</v>
          </cell>
          <cell r="M446">
            <v>0</v>
          </cell>
          <cell r="N446">
            <v>0.23153833199999996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10.833130000000001</v>
          </cell>
          <cell r="AE446">
            <v>0.19294860999999999</v>
          </cell>
          <cell r="AF446">
            <v>0</v>
          </cell>
          <cell r="AG446">
            <v>0</v>
          </cell>
          <cell r="AH446">
            <v>0</v>
          </cell>
          <cell r="AI446">
            <v>0.19294860999999996</v>
          </cell>
        </row>
        <row r="447">
          <cell r="C447" t="str">
            <v>J_5777/19</v>
          </cell>
          <cell r="D447">
            <v>9.7997399999999981</v>
          </cell>
          <cell r="E447">
            <v>0.13277876399999999</v>
          </cell>
          <cell r="F447">
            <v>0</v>
          </cell>
          <cell r="G447">
            <v>0</v>
          </cell>
          <cell r="H447">
            <v>0</v>
          </cell>
          <cell r="I447">
            <v>0.13277876399999997</v>
          </cell>
          <cell r="J447">
            <v>0.13277876399999999</v>
          </cell>
          <cell r="K447">
            <v>0</v>
          </cell>
          <cell r="L447">
            <v>0</v>
          </cell>
          <cell r="M447">
            <v>0</v>
          </cell>
          <cell r="N447">
            <v>0.13277876399999997</v>
          </cell>
          <cell r="AD447">
            <v>6.2124040000000003</v>
          </cell>
          <cell r="AE447">
            <v>0.11064897</v>
          </cell>
          <cell r="AF447">
            <v>0</v>
          </cell>
          <cell r="AG447">
            <v>0</v>
          </cell>
          <cell r="AH447">
            <v>0</v>
          </cell>
          <cell r="AI447">
            <v>0.11064896999999999</v>
          </cell>
        </row>
        <row r="448">
          <cell r="C448" t="str">
            <v>J_5785/19</v>
          </cell>
          <cell r="D448">
            <v>7.4712839999999998</v>
          </cell>
          <cell r="E448">
            <v>9.8759567999999992E-2</v>
          </cell>
          <cell r="F448">
            <v>0</v>
          </cell>
          <cell r="G448">
            <v>0</v>
          </cell>
          <cell r="H448">
            <v>0</v>
          </cell>
          <cell r="I448">
            <v>9.8759567999999992E-2</v>
          </cell>
          <cell r="J448">
            <v>9.8759567999999992E-2</v>
          </cell>
          <cell r="K448">
            <v>0</v>
          </cell>
          <cell r="L448">
            <v>0</v>
          </cell>
          <cell r="M448">
            <v>0</v>
          </cell>
          <cell r="N448">
            <v>9.8759567999999992E-2</v>
          </cell>
          <cell r="AD448">
            <v>4.6207260000000003</v>
          </cell>
          <cell r="AE448">
            <v>8.2299639999999993E-2</v>
          </cell>
          <cell r="AF448">
            <v>0</v>
          </cell>
          <cell r="AG448">
            <v>0</v>
          </cell>
          <cell r="AH448">
            <v>0</v>
          </cell>
          <cell r="AI448">
            <v>8.2299639999999993E-2</v>
          </cell>
        </row>
        <row r="449">
          <cell r="D449">
            <v>15.167795999999999</v>
          </cell>
          <cell r="E449">
            <v>0.27997092000000001</v>
          </cell>
          <cell r="F449">
            <v>0</v>
          </cell>
          <cell r="G449">
            <v>0</v>
          </cell>
          <cell r="H449">
            <v>0</v>
          </cell>
          <cell r="I449">
            <v>0.27997092000000001</v>
          </cell>
          <cell r="J449">
            <v>0.27997092000000001</v>
          </cell>
          <cell r="K449">
            <v>0</v>
          </cell>
          <cell r="L449">
            <v>0</v>
          </cell>
          <cell r="M449">
            <v>0</v>
          </cell>
          <cell r="N449">
            <v>0.27997092000000001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12.515851480000002</v>
          </cell>
          <cell r="AE449">
            <v>0.69951653000000014</v>
          </cell>
          <cell r="AF449">
            <v>0.46620742999999998</v>
          </cell>
          <cell r="AG449">
            <v>0</v>
          </cell>
          <cell r="AH449">
            <v>0</v>
          </cell>
          <cell r="AI449">
            <v>0.23330909999999999</v>
          </cell>
        </row>
        <row r="450">
          <cell r="C450" t="str">
            <v>G_2542/15</v>
          </cell>
          <cell r="D450">
            <v>0.769764</v>
          </cell>
          <cell r="E450">
            <v>1.4846183999999998E-2</v>
          </cell>
          <cell r="F450">
            <v>0</v>
          </cell>
          <cell r="G450">
            <v>0</v>
          </cell>
          <cell r="H450">
            <v>0</v>
          </cell>
          <cell r="I450">
            <v>1.4846184E-2</v>
          </cell>
          <cell r="J450">
            <v>1.4846183999999998E-2</v>
          </cell>
          <cell r="K450">
            <v>0</v>
          </cell>
          <cell r="L450">
            <v>0</v>
          </cell>
          <cell r="M450">
            <v>0</v>
          </cell>
          <cell r="N450">
            <v>1.4846184E-2</v>
          </cell>
          <cell r="AD450">
            <v>0.64146999999999998</v>
          </cell>
          <cell r="AE450">
            <v>1.237182E-2</v>
          </cell>
          <cell r="AF450">
            <v>0</v>
          </cell>
          <cell r="AG450">
            <v>0</v>
          </cell>
          <cell r="AH450">
            <v>0</v>
          </cell>
          <cell r="AI450">
            <v>1.237182E-2</v>
          </cell>
        </row>
        <row r="451">
          <cell r="C451" t="str">
            <v>G_2543/15</v>
          </cell>
          <cell r="D451">
            <v>0.44620799999999994</v>
          </cell>
          <cell r="E451">
            <v>8.5070160000000009E-3</v>
          </cell>
          <cell r="F451">
            <v>0</v>
          </cell>
          <cell r="G451">
            <v>0</v>
          </cell>
          <cell r="H451">
            <v>0</v>
          </cell>
          <cell r="I451">
            <v>8.5070159999999992E-3</v>
          </cell>
          <cell r="J451">
            <v>8.5070160000000009E-3</v>
          </cell>
          <cell r="K451">
            <v>0</v>
          </cell>
          <cell r="L451">
            <v>0</v>
          </cell>
          <cell r="M451">
            <v>0</v>
          </cell>
          <cell r="N451">
            <v>8.5070159999999992E-3</v>
          </cell>
          <cell r="AD451">
            <v>0.37184</v>
          </cell>
          <cell r="AE451">
            <v>7.0891800000000005E-3</v>
          </cell>
          <cell r="AF451">
            <v>0</v>
          </cell>
          <cell r="AG451">
            <v>0</v>
          </cell>
          <cell r="AH451">
            <v>0</v>
          </cell>
          <cell r="AI451">
            <v>7.0891799999999996E-3</v>
          </cell>
        </row>
        <row r="452">
          <cell r="C452" t="str">
            <v>G_2544/15</v>
          </cell>
          <cell r="D452">
            <v>0.44620799999999994</v>
          </cell>
          <cell r="E452">
            <v>8.5070160000000009E-3</v>
          </cell>
          <cell r="F452">
            <v>0</v>
          </cell>
          <cell r="G452">
            <v>0</v>
          </cell>
          <cell r="H452">
            <v>0</v>
          </cell>
          <cell r="I452">
            <v>8.5070159999999992E-3</v>
          </cell>
          <cell r="J452">
            <v>8.5070160000000009E-3</v>
          </cell>
          <cell r="K452">
            <v>0</v>
          </cell>
          <cell r="L452">
            <v>0</v>
          </cell>
          <cell r="M452">
            <v>0</v>
          </cell>
          <cell r="N452">
            <v>8.5070159999999992E-3</v>
          </cell>
          <cell r="AD452">
            <v>0.37184</v>
          </cell>
          <cell r="AE452">
            <v>7.0891800000000005E-3</v>
          </cell>
          <cell r="AF452">
            <v>0</v>
          </cell>
          <cell r="AG452">
            <v>0</v>
          </cell>
          <cell r="AH452">
            <v>0</v>
          </cell>
          <cell r="AI452">
            <v>7.0891799999999996E-3</v>
          </cell>
        </row>
        <row r="453">
          <cell r="C453" t="str">
            <v>G_2545/15</v>
          </cell>
          <cell r="D453">
            <v>0.81840000000000002</v>
          </cell>
          <cell r="E453">
            <v>1.5799043999999998E-2</v>
          </cell>
          <cell r="F453">
            <v>0</v>
          </cell>
          <cell r="G453">
            <v>0</v>
          </cell>
          <cell r="H453">
            <v>0</v>
          </cell>
          <cell r="I453">
            <v>1.5799043999999998E-2</v>
          </cell>
          <cell r="J453">
            <v>1.5799043999999998E-2</v>
          </cell>
          <cell r="K453">
            <v>0</v>
          </cell>
          <cell r="L453">
            <v>0</v>
          </cell>
          <cell r="M453">
            <v>0</v>
          </cell>
          <cell r="N453">
            <v>1.5799043999999998E-2</v>
          </cell>
          <cell r="AD453">
            <v>0.68200000000000005</v>
          </cell>
          <cell r="AE453">
            <v>1.316587E-2</v>
          </cell>
          <cell r="AF453">
            <v>0</v>
          </cell>
          <cell r="AG453">
            <v>0</v>
          </cell>
          <cell r="AH453">
            <v>0</v>
          </cell>
          <cell r="AI453">
            <v>1.3165869999999998E-2</v>
          </cell>
        </row>
        <row r="454">
          <cell r="C454" t="str">
            <v>G_2546/15</v>
          </cell>
          <cell r="D454">
            <v>0.91565999999999992</v>
          </cell>
          <cell r="E454">
            <v>1.6141164E-2</v>
          </cell>
          <cell r="F454">
            <v>0</v>
          </cell>
          <cell r="G454">
            <v>0</v>
          </cell>
          <cell r="H454">
            <v>0</v>
          </cell>
          <cell r="I454">
            <v>1.6141164E-2</v>
          </cell>
          <cell r="J454">
            <v>1.6141164E-2</v>
          </cell>
          <cell r="K454">
            <v>0</v>
          </cell>
          <cell r="L454">
            <v>0</v>
          </cell>
          <cell r="M454">
            <v>0</v>
          </cell>
          <cell r="N454">
            <v>1.6141164E-2</v>
          </cell>
          <cell r="AD454">
            <v>0.75520698000000008</v>
          </cell>
          <cell r="AE454">
            <v>1.345097E-2</v>
          </cell>
          <cell r="AF454">
            <v>0</v>
          </cell>
          <cell r="AG454">
            <v>0</v>
          </cell>
          <cell r="AH454">
            <v>0</v>
          </cell>
          <cell r="AI454">
            <v>1.345097E-2</v>
          </cell>
        </row>
        <row r="455">
          <cell r="C455" t="str">
            <v>G_2547/15</v>
          </cell>
          <cell r="D455">
            <v>0.49201199999999995</v>
          </cell>
          <cell r="E455">
            <v>8.2937159999999996E-3</v>
          </cell>
          <cell r="F455">
            <v>0</v>
          </cell>
          <cell r="G455">
            <v>0</v>
          </cell>
          <cell r="H455">
            <v>0</v>
          </cell>
          <cell r="I455">
            <v>8.2937159999999996E-3</v>
          </cell>
          <cell r="J455">
            <v>8.2937159999999996E-3</v>
          </cell>
          <cell r="K455">
            <v>0</v>
          </cell>
          <cell r="L455">
            <v>0</v>
          </cell>
          <cell r="M455">
            <v>0</v>
          </cell>
          <cell r="N455">
            <v>8.2937159999999996E-3</v>
          </cell>
          <cell r="AD455">
            <v>0.3880437000000001</v>
          </cell>
          <cell r="AE455">
            <v>6.9114300000000005E-3</v>
          </cell>
          <cell r="AF455">
            <v>0</v>
          </cell>
          <cell r="AG455">
            <v>0</v>
          </cell>
          <cell r="AH455">
            <v>0</v>
          </cell>
          <cell r="AI455">
            <v>6.9114300000000005E-3</v>
          </cell>
        </row>
        <row r="456">
          <cell r="C456" t="str">
            <v>G_2548/15</v>
          </cell>
          <cell r="D456">
            <v>0.81840000000000002</v>
          </cell>
          <cell r="E456">
            <v>1.435146E-2</v>
          </cell>
          <cell r="F456">
            <v>0</v>
          </cell>
          <cell r="G456">
            <v>0</v>
          </cell>
          <cell r="H456">
            <v>0</v>
          </cell>
          <cell r="I456">
            <v>1.4351459999999998E-2</v>
          </cell>
          <cell r="J456">
            <v>1.435146E-2</v>
          </cell>
          <cell r="K456">
            <v>0</v>
          </cell>
          <cell r="L456">
            <v>0</v>
          </cell>
          <cell r="M456">
            <v>0</v>
          </cell>
          <cell r="N456">
            <v>1.4351459999999998E-2</v>
          </cell>
          <cell r="AD456">
            <v>0.67147212000000012</v>
          </cell>
          <cell r="AE456">
            <v>1.1959549999999999E-2</v>
          </cell>
          <cell r="AF456">
            <v>0</v>
          </cell>
          <cell r="AG456">
            <v>0</v>
          </cell>
          <cell r="AH456">
            <v>0</v>
          </cell>
          <cell r="AI456">
            <v>1.1959549999999999E-2</v>
          </cell>
        </row>
        <row r="457">
          <cell r="C457" t="str">
            <v>G_2549/15</v>
          </cell>
          <cell r="D457">
            <v>1.2561720000000001</v>
          </cell>
          <cell r="E457">
            <v>2.2289123999999997E-2</v>
          </cell>
          <cell r="F457">
            <v>0</v>
          </cell>
          <cell r="G457">
            <v>0</v>
          </cell>
          <cell r="H457">
            <v>0</v>
          </cell>
          <cell r="I457">
            <v>2.2289123999999997E-2</v>
          </cell>
          <cell r="J457">
            <v>2.2289123999999997E-2</v>
          </cell>
          <cell r="K457">
            <v>0</v>
          </cell>
          <cell r="L457">
            <v>0</v>
          </cell>
          <cell r="M457">
            <v>0</v>
          </cell>
          <cell r="N457">
            <v>2.2289123999999997E-2</v>
          </cell>
          <cell r="AD457">
            <v>1.0428556599999999</v>
          </cell>
          <cell r="AE457">
            <v>1.857427E-2</v>
          </cell>
          <cell r="AF457">
            <v>0</v>
          </cell>
          <cell r="AG457">
            <v>0</v>
          </cell>
          <cell r="AH457">
            <v>0</v>
          </cell>
          <cell r="AI457">
            <v>1.8574269999999997E-2</v>
          </cell>
        </row>
        <row r="458">
          <cell r="C458" t="str">
            <v>G_2551/15</v>
          </cell>
          <cell r="D458">
            <v>0.96433199999999997</v>
          </cell>
          <cell r="E458">
            <v>1.7036363999999998E-2</v>
          </cell>
          <cell r="F458">
            <v>0</v>
          </cell>
          <cell r="G458">
            <v>0</v>
          </cell>
          <cell r="H458">
            <v>0</v>
          </cell>
          <cell r="I458">
            <v>1.7036363999999998E-2</v>
          </cell>
          <cell r="J458">
            <v>1.7036363999999998E-2</v>
          </cell>
          <cell r="K458">
            <v>0</v>
          </cell>
          <cell r="L458">
            <v>0</v>
          </cell>
          <cell r="M458">
            <v>0</v>
          </cell>
          <cell r="N458">
            <v>1.7036363999999998E-2</v>
          </cell>
          <cell r="AD458">
            <v>0.79709124000000009</v>
          </cell>
          <cell r="AE458">
            <v>1.4196969999999998E-2</v>
          </cell>
          <cell r="AF458">
            <v>0</v>
          </cell>
          <cell r="AG458">
            <v>0</v>
          </cell>
          <cell r="AH458">
            <v>0</v>
          </cell>
          <cell r="AI458">
            <v>1.4196969999999998E-2</v>
          </cell>
        </row>
        <row r="459">
          <cell r="C459" t="str">
            <v>G_2552/15</v>
          </cell>
          <cell r="D459">
            <v>0.769764</v>
          </cell>
          <cell r="E459">
            <v>1.3456776E-2</v>
          </cell>
          <cell r="F459">
            <v>0</v>
          </cell>
          <cell r="G459">
            <v>0</v>
          </cell>
          <cell r="H459">
            <v>0</v>
          </cell>
          <cell r="I459">
            <v>1.3456776E-2</v>
          </cell>
          <cell r="J459">
            <v>1.3456776E-2</v>
          </cell>
          <cell r="K459">
            <v>0</v>
          </cell>
          <cell r="L459">
            <v>0</v>
          </cell>
          <cell r="M459">
            <v>0</v>
          </cell>
          <cell r="N459">
            <v>1.3456776E-2</v>
          </cell>
          <cell r="AD459">
            <v>0.62961030000000007</v>
          </cell>
          <cell r="AE459">
            <v>1.121398E-2</v>
          </cell>
          <cell r="AF459">
            <v>0</v>
          </cell>
          <cell r="AG459">
            <v>0</v>
          </cell>
          <cell r="AH459">
            <v>0</v>
          </cell>
          <cell r="AI459">
            <v>1.121398E-2</v>
          </cell>
        </row>
        <row r="460">
          <cell r="C460" t="str">
            <v>G_2553/15</v>
          </cell>
          <cell r="D460">
            <v>0.58364400000000005</v>
          </cell>
          <cell r="E460">
            <v>1.0000907999999999E-2</v>
          </cell>
          <cell r="F460">
            <v>0</v>
          </cell>
          <cell r="G460">
            <v>0</v>
          </cell>
          <cell r="H460">
            <v>0</v>
          </cell>
          <cell r="I460">
            <v>1.0000908000000001E-2</v>
          </cell>
          <cell r="J460">
            <v>1.0000907999999999E-2</v>
          </cell>
          <cell r="K460">
            <v>0</v>
          </cell>
          <cell r="L460">
            <v>0</v>
          </cell>
          <cell r="M460">
            <v>0</v>
          </cell>
          <cell r="N460">
            <v>1.0000908000000001E-2</v>
          </cell>
          <cell r="AD460">
            <v>0.46791888000000004</v>
          </cell>
          <cell r="AE460">
            <v>8.3340900000000006E-3</v>
          </cell>
          <cell r="AF460">
            <v>0</v>
          </cell>
          <cell r="AG460">
            <v>0</v>
          </cell>
          <cell r="AH460">
            <v>0</v>
          </cell>
          <cell r="AI460">
            <v>8.3340900000000006E-3</v>
          </cell>
        </row>
        <row r="461">
          <cell r="C461" t="str">
            <v>G_2554/15</v>
          </cell>
          <cell r="D461">
            <v>0.72109199999999996</v>
          </cell>
          <cell r="E461">
            <v>1.2561588E-2</v>
          </cell>
          <cell r="F461">
            <v>0</v>
          </cell>
          <cell r="G461">
            <v>0</v>
          </cell>
          <cell r="H461">
            <v>0</v>
          </cell>
          <cell r="I461">
            <v>1.2561588E-2</v>
          </cell>
          <cell r="J461">
            <v>1.2561588E-2</v>
          </cell>
          <cell r="K461">
            <v>0</v>
          </cell>
          <cell r="L461">
            <v>0</v>
          </cell>
          <cell r="M461">
            <v>0</v>
          </cell>
          <cell r="N461">
            <v>1.2561588E-2</v>
          </cell>
          <cell r="AD461">
            <v>0.58772604000000017</v>
          </cell>
          <cell r="AE461">
            <v>1.046799E-2</v>
          </cell>
          <cell r="AF461">
            <v>0</v>
          </cell>
          <cell r="AG461">
            <v>0</v>
          </cell>
          <cell r="AH461">
            <v>0</v>
          </cell>
          <cell r="AI461">
            <v>1.046799E-2</v>
          </cell>
        </row>
        <row r="462">
          <cell r="C462" t="str">
            <v>G_2555/15</v>
          </cell>
          <cell r="D462">
            <v>0.40038000000000001</v>
          </cell>
          <cell r="E462">
            <v>6.5867639999999993E-3</v>
          </cell>
          <cell r="F462">
            <v>0</v>
          </cell>
          <cell r="G462">
            <v>0</v>
          </cell>
          <cell r="H462">
            <v>0</v>
          </cell>
          <cell r="I462">
            <v>6.5867640000000002E-3</v>
          </cell>
          <cell r="J462">
            <v>6.5867639999999993E-3</v>
          </cell>
          <cell r="K462">
            <v>0</v>
          </cell>
          <cell r="L462">
            <v>0</v>
          </cell>
          <cell r="M462">
            <v>0</v>
          </cell>
          <cell r="N462">
            <v>6.5867640000000002E-3</v>
          </cell>
          <cell r="AD462">
            <v>0.30817973999999998</v>
          </cell>
          <cell r="AE462">
            <v>5.4889700000000001E-3</v>
          </cell>
          <cell r="AF462">
            <v>0</v>
          </cell>
          <cell r="AG462">
            <v>0</v>
          </cell>
          <cell r="AH462">
            <v>0</v>
          </cell>
          <cell r="AI462">
            <v>5.4889700000000001E-3</v>
          </cell>
        </row>
        <row r="463">
          <cell r="C463" t="str">
            <v>G_2556/15</v>
          </cell>
          <cell r="D463">
            <v>0.71838000000000002</v>
          </cell>
          <cell r="E463">
            <v>1.2705216E-2</v>
          </cell>
          <cell r="F463">
            <v>0</v>
          </cell>
          <cell r="G463">
            <v>0</v>
          </cell>
          <cell r="H463">
            <v>0</v>
          </cell>
          <cell r="I463">
            <v>1.2705216E-2</v>
          </cell>
          <cell r="J463">
            <v>1.2705216E-2</v>
          </cell>
          <cell r="K463">
            <v>0</v>
          </cell>
          <cell r="L463">
            <v>0</v>
          </cell>
          <cell r="M463">
            <v>0</v>
          </cell>
          <cell r="N463">
            <v>1.2705216E-2</v>
          </cell>
          <cell r="AD463">
            <v>0.59444682000000015</v>
          </cell>
          <cell r="AE463">
            <v>1.058768E-2</v>
          </cell>
          <cell r="AF463">
            <v>0</v>
          </cell>
          <cell r="AG463">
            <v>0</v>
          </cell>
          <cell r="AH463">
            <v>0</v>
          </cell>
          <cell r="AI463">
            <v>1.058768E-2</v>
          </cell>
        </row>
        <row r="464">
          <cell r="C464" t="str">
            <v>I_2558/15</v>
          </cell>
          <cell r="D464">
            <v>0.55094399999999999</v>
          </cell>
          <cell r="E464">
            <v>1.0794143999999999E-2</v>
          </cell>
          <cell r="F464">
            <v>0</v>
          </cell>
          <cell r="G464">
            <v>0</v>
          </cell>
          <cell r="H464">
            <v>0</v>
          </cell>
          <cell r="I464">
            <v>1.0794144E-2</v>
          </cell>
          <cell r="J464">
            <v>1.0794143999999999E-2</v>
          </cell>
          <cell r="K464">
            <v>0</v>
          </cell>
          <cell r="L464">
            <v>0</v>
          </cell>
          <cell r="M464">
            <v>0</v>
          </cell>
          <cell r="N464">
            <v>1.0794144E-2</v>
          </cell>
          <cell r="AD464">
            <v>0.45912000000000003</v>
          </cell>
          <cell r="AE464">
            <v>6.596094000000001E-2</v>
          </cell>
          <cell r="AF464">
            <v>5.6965820000000007E-2</v>
          </cell>
          <cell r="AG464">
            <v>0</v>
          </cell>
          <cell r="AH464">
            <v>0</v>
          </cell>
          <cell r="AI464">
            <v>8.9951200000000005E-3</v>
          </cell>
        </row>
        <row r="465">
          <cell r="C465" t="str">
            <v>I_2559/15</v>
          </cell>
          <cell r="D465">
            <v>0.55094399999999999</v>
          </cell>
          <cell r="E465">
            <v>1.0794143999999999E-2</v>
          </cell>
          <cell r="F465">
            <v>0</v>
          </cell>
          <cell r="G465">
            <v>0</v>
          </cell>
          <cell r="H465">
            <v>0</v>
          </cell>
          <cell r="I465">
            <v>1.0794144E-2</v>
          </cell>
          <cell r="J465">
            <v>1.0794143999999999E-2</v>
          </cell>
          <cell r="K465">
            <v>0</v>
          </cell>
          <cell r="L465">
            <v>0</v>
          </cell>
          <cell r="M465">
            <v>0</v>
          </cell>
          <cell r="N465">
            <v>1.0794144E-2</v>
          </cell>
          <cell r="AD465">
            <v>0.45912000000000003</v>
          </cell>
          <cell r="AE465">
            <v>6.596094000000001E-2</v>
          </cell>
          <cell r="AF465">
            <v>5.6965820000000007E-2</v>
          </cell>
          <cell r="AG465">
            <v>0</v>
          </cell>
          <cell r="AH465">
            <v>0</v>
          </cell>
          <cell r="AI465">
            <v>8.9951200000000005E-3</v>
          </cell>
        </row>
        <row r="466">
          <cell r="C466" t="str">
            <v>I_2560/15</v>
          </cell>
          <cell r="D466">
            <v>0.38637600000000005</v>
          </cell>
          <cell r="E466">
            <v>7.5699120000000007E-3</v>
          </cell>
          <cell r="F466">
            <v>0</v>
          </cell>
          <cell r="G466">
            <v>0</v>
          </cell>
          <cell r="H466">
            <v>0</v>
          </cell>
          <cell r="I466">
            <v>7.5699119999999998E-3</v>
          </cell>
          <cell r="J466">
            <v>7.5699120000000007E-3</v>
          </cell>
          <cell r="K466">
            <v>0</v>
          </cell>
          <cell r="L466">
            <v>0</v>
          </cell>
          <cell r="M466">
            <v>0</v>
          </cell>
          <cell r="N466">
            <v>7.5699119999999998E-3</v>
          </cell>
          <cell r="AD466">
            <v>0.32198000000000004</v>
          </cell>
          <cell r="AE466">
            <v>5.1186300000000004E-2</v>
          </cell>
          <cell r="AF466">
            <v>4.4878040000000001E-2</v>
          </cell>
          <cell r="AG466">
            <v>0</v>
          </cell>
          <cell r="AH466">
            <v>0</v>
          </cell>
          <cell r="AI466">
            <v>6.3082600000000004E-3</v>
          </cell>
        </row>
        <row r="467">
          <cell r="C467" t="str">
            <v>I_2561/15</v>
          </cell>
          <cell r="D467">
            <v>0.63322800000000012</v>
          </cell>
          <cell r="E467">
            <v>1.2406259999999999E-2</v>
          </cell>
          <cell r="F467">
            <v>0</v>
          </cell>
          <cell r="G467">
            <v>0</v>
          </cell>
          <cell r="H467">
            <v>0</v>
          </cell>
          <cell r="I467">
            <v>1.2406260000000001E-2</v>
          </cell>
          <cell r="J467">
            <v>1.2406259999999999E-2</v>
          </cell>
          <cell r="K467">
            <v>0</v>
          </cell>
          <cell r="L467">
            <v>0</v>
          </cell>
          <cell r="M467">
            <v>0</v>
          </cell>
          <cell r="N467">
            <v>1.2406260000000001E-2</v>
          </cell>
          <cell r="AD467">
            <v>0.52768999999999999</v>
          </cell>
          <cell r="AE467">
            <v>7.6370070000000012E-2</v>
          </cell>
          <cell r="AF467">
            <v>6.603152000000001E-2</v>
          </cell>
          <cell r="AG467">
            <v>0</v>
          </cell>
          <cell r="AH467">
            <v>0</v>
          </cell>
          <cell r="AI467">
            <v>1.033855E-2</v>
          </cell>
        </row>
        <row r="468">
          <cell r="C468" t="str">
            <v>I_2562/15</v>
          </cell>
          <cell r="D468">
            <v>0.55094399999999999</v>
          </cell>
          <cell r="E468">
            <v>1.0794143999999999E-2</v>
          </cell>
          <cell r="F468">
            <v>0</v>
          </cell>
          <cell r="G468">
            <v>0</v>
          </cell>
          <cell r="H468">
            <v>0</v>
          </cell>
          <cell r="I468">
            <v>1.0794144E-2</v>
          </cell>
          <cell r="J468">
            <v>1.0794143999999999E-2</v>
          </cell>
          <cell r="K468">
            <v>0</v>
          </cell>
          <cell r="L468">
            <v>0</v>
          </cell>
          <cell r="M468">
            <v>0</v>
          </cell>
          <cell r="N468">
            <v>1.0794144E-2</v>
          </cell>
          <cell r="AD468">
            <v>0.45912000000000003</v>
          </cell>
          <cell r="AE468">
            <v>8.9951200000000005E-3</v>
          </cell>
          <cell r="AF468">
            <v>0</v>
          </cell>
          <cell r="AG468">
            <v>0</v>
          </cell>
          <cell r="AH468">
            <v>0</v>
          </cell>
          <cell r="AI468">
            <v>8.9951200000000005E-3</v>
          </cell>
        </row>
        <row r="469">
          <cell r="C469" t="str">
            <v>I_2563/15</v>
          </cell>
          <cell r="D469">
            <v>0.67437599999999998</v>
          </cell>
          <cell r="E469">
            <v>1.3212419999999997E-2</v>
          </cell>
          <cell r="F469">
            <v>0</v>
          </cell>
          <cell r="G469">
            <v>0</v>
          </cell>
          <cell r="H469">
            <v>0</v>
          </cell>
          <cell r="I469">
            <v>1.3212419999999997E-2</v>
          </cell>
          <cell r="J469">
            <v>1.3212419999999997E-2</v>
          </cell>
          <cell r="K469">
            <v>0</v>
          </cell>
          <cell r="L469">
            <v>0</v>
          </cell>
          <cell r="M469">
            <v>0</v>
          </cell>
          <cell r="N469">
            <v>1.3212419999999997E-2</v>
          </cell>
          <cell r="AD469">
            <v>0.56198000000000004</v>
          </cell>
          <cell r="AE469">
            <v>8.0063860000000001E-2</v>
          </cell>
          <cell r="AF469">
            <v>6.9053509999999999E-2</v>
          </cell>
          <cell r="AG469">
            <v>0</v>
          </cell>
          <cell r="AH469">
            <v>0</v>
          </cell>
          <cell r="AI469">
            <v>1.1010349999999999E-2</v>
          </cell>
        </row>
        <row r="470">
          <cell r="C470" t="str">
            <v>I_2564/15</v>
          </cell>
          <cell r="D470">
            <v>0.93822000000000005</v>
          </cell>
          <cell r="E470">
            <v>1.8381683999999999E-2</v>
          </cell>
          <cell r="F470">
            <v>0</v>
          </cell>
          <cell r="G470">
            <v>0</v>
          </cell>
          <cell r="H470">
            <v>0</v>
          </cell>
          <cell r="I470">
            <v>1.8381684000000002E-2</v>
          </cell>
          <cell r="J470">
            <v>1.8381683999999999E-2</v>
          </cell>
          <cell r="K470">
            <v>0</v>
          </cell>
          <cell r="L470">
            <v>0</v>
          </cell>
          <cell r="M470">
            <v>0</v>
          </cell>
          <cell r="N470">
            <v>1.8381684000000002E-2</v>
          </cell>
          <cell r="AD470">
            <v>0.78185000000000004</v>
          </cell>
          <cell r="AE470">
            <v>0.10147443</v>
          </cell>
          <cell r="AF470">
            <v>8.6156360000000001E-2</v>
          </cell>
          <cell r="AG470">
            <v>0</v>
          </cell>
          <cell r="AH470">
            <v>0</v>
          </cell>
          <cell r="AI470">
            <v>1.5318070000000001E-2</v>
          </cell>
        </row>
        <row r="471">
          <cell r="C471" t="str">
            <v>I_2565/15</v>
          </cell>
          <cell r="D471">
            <v>0.76234799999999991</v>
          </cell>
          <cell r="E471">
            <v>1.4935872000000001E-2</v>
          </cell>
          <cell r="F471">
            <v>0</v>
          </cell>
          <cell r="G471">
            <v>0</v>
          </cell>
          <cell r="H471">
            <v>0</v>
          </cell>
          <cell r="I471">
            <v>1.4935872000000003E-2</v>
          </cell>
          <cell r="J471">
            <v>1.4935872000000001E-2</v>
          </cell>
          <cell r="K471">
            <v>0</v>
          </cell>
          <cell r="L471">
            <v>0</v>
          </cell>
          <cell r="M471">
            <v>0</v>
          </cell>
          <cell r="N471">
            <v>1.4935872000000003E-2</v>
          </cell>
          <cell r="AD471">
            <v>0.63528999999999991</v>
          </cell>
          <cell r="AE471">
            <v>9.8602919999999997E-2</v>
          </cell>
          <cell r="AF471">
            <v>8.6156359999999987E-2</v>
          </cell>
          <cell r="AG471">
            <v>0</v>
          </cell>
          <cell r="AH471">
            <v>0</v>
          </cell>
          <cell r="AI471">
            <v>1.2446560000000002E-2</v>
          </cell>
        </row>
        <row r="472">
          <cell r="D472">
            <v>33.636935999999999</v>
          </cell>
          <cell r="E472">
            <v>1.7312889779999996</v>
          </cell>
          <cell r="F472">
            <v>0</v>
          </cell>
          <cell r="G472">
            <v>1.2978287100000001</v>
          </cell>
          <cell r="H472">
            <v>0</v>
          </cell>
          <cell r="I472">
            <v>0.43346026799999998</v>
          </cell>
          <cell r="J472">
            <v>1.7312889779999996</v>
          </cell>
          <cell r="K472">
            <v>0</v>
          </cell>
          <cell r="L472">
            <v>1.2978287100000001</v>
          </cell>
          <cell r="M472">
            <v>0</v>
          </cell>
          <cell r="N472">
            <v>0.43346026799999998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23.59293387</v>
          </cell>
          <cell r="AE472">
            <v>0.36121689000000007</v>
          </cell>
          <cell r="AF472">
            <v>0</v>
          </cell>
          <cell r="AG472">
            <v>0</v>
          </cell>
          <cell r="AH472">
            <v>0</v>
          </cell>
          <cell r="AI472">
            <v>0.36121688999999996</v>
          </cell>
        </row>
        <row r="473">
          <cell r="C473" t="str">
            <v>J_5544/18</v>
          </cell>
          <cell r="D473">
            <v>3.7882800000000003</v>
          </cell>
          <cell r="E473">
            <v>5.8778087999999999E-2</v>
          </cell>
          <cell r="F473">
            <v>0</v>
          </cell>
          <cell r="G473">
            <v>0</v>
          </cell>
          <cell r="H473">
            <v>0</v>
          </cell>
          <cell r="I473">
            <v>5.8778087999999999E-2</v>
          </cell>
          <cell r="J473">
            <v>5.8778087999999999E-2</v>
          </cell>
          <cell r="K473">
            <v>0</v>
          </cell>
          <cell r="L473">
            <v>0</v>
          </cell>
          <cell r="M473">
            <v>0</v>
          </cell>
          <cell r="N473">
            <v>5.8778087999999999E-2</v>
          </cell>
          <cell r="AD473">
            <v>2.5884199999999997</v>
          </cell>
          <cell r="AE473">
            <v>4.8981739999999996E-2</v>
          </cell>
          <cell r="AF473">
            <v>0</v>
          </cell>
          <cell r="AG473">
            <v>0</v>
          </cell>
          <cell r="AH473">
            <v>0</v>
          </cell>
          <cell r="AI473">
            <v>4.8981740000000003E-2</v>
          </cell>
        </row>
        <row r="474">
          <cell r="C474" t="str">
            <v>J_5758/19</v>
          </cell>
          <cell r="D474">
            <v>5.3736240000000004</v>
          </cell>
          <cell r="E474">
            <v>0.55344960399999998</v>
          </cell>
          <cell r="F474">
            <v>0</v>
          </cell>
          <cell r="G474">
            <v>0.51682126000000006</v>
          </cell>
          <cell r="H474">
            <v>0</v>
          </cell>
          <cell r="I474">
            <v>3.6628344E-2</v>
          </cell>
          <cell r="J474">
            <v>0.55344960399999998</v>
          </cell>
          <cell r="K474">
            <v>0</v>
          </cell>
          <cell r="L474">
            <v>0.51682126000000006</v>
          </cell>
          <cell r="M474">
            <v>0</v>
          </cell>
          <cell r="N474">
            <v>3.6628344E-2</v>
          </cell>
          <cell r="AD474">
            <v>3.8811100000000009</v>
          </cell>
          <cell r="AE474">
            <v>3.0523620000000112E-2</v>
          </cell>
          <cell r="AF474">
            <v>0</v>
          </cell>
          <cell r="AG474">
            <v>0</v>
          </cell>
          <cell r="AH474">
            <v>0</v>
          </cell>
          <cell r="AI474">
            <v>3.0523620000000001E-2</v>
          </cell>
        </row>
        <row r="475">
          <cell r="C475" t="str">
            <v>I_4714/18</v>
          </cell>
          <cell r="D475">
            <v>9.3040559999999992</v>
          </cell>
          <cell r="E475">
            <v>0.13585112399999996</v>
          </cell>
          <cell r="F475">
            <v>0</v>
          </cell>
          <cell r="G475">
            <v>0</v>
          </cell>
          <cell r="H475">
            <v>0</v>
          </cell>
          <cell r="I475">
            <v>0.13585112399999999</v>
          </cell>
          <cell r="J475">
            <v>0.13585112399999996</v>
          </cell>
          <cell r="K475">
            <v>0</v>
          </cell>
          <cell r="L475">
            <v>0</v>
          </cell>
          <cell r="M475">
            <v>0</v>
          </cell>
          <cell r="N475">
            <v>0.13585112399999999</v>
          </cell>
          <cell r="AD475">
            <v>6.3561519999999998</v>
          </cell>
          <cell r="AE475">
            <v>0.11320927</v>
          </cell>
          <cell r="AF475">
            <v>0</v>
          </cell>
          <cell r="AG475">
            <v>0</v>
          </cell>
          <cell r="AH475">
            <v>0</v>
          </cell>
          <cell r="AI475">
            <v>0.11320926999999999</v>
          </cell>
        </row>
        <row r="476">
          <cell r="C476" t="str">
            <v>I_4608/18</v>
          </cell>
          <cell r="D476">
            <v>7.2681839999999998</v>
          </cell>
          <cell r="E476">
            <v>0.85104424999999995</v>
          </cell>
          <cell r="F476">
            <v>0</v>
          </cell>
          <cell r="G476">
            <v>0.78100744999999994</v>
          </cell>
          <cell r="H476">
            <v>0</v>
          </cell>
          <cell r="I476">
            <v>7.0036799999999996E-2</v>
          </cell>
          <cell r="J476">
            <v>0.85104424999999995</v>
          </cell>
          <cell r="K476">
            <v>0</v>
          </cell>
          <cell r="L476">
            <v>0.78100744999999994</v>
          </cell>
          <cell r="M476">
            <v>0</v>
          </cell>
          <cell r="N476">
            <v>7.0036799999999996E-2</v>
          </cell>
          <cell r="AD476">
            <v>5.2097204899999987</v>
          </cell>
          <cell r="AE476">
            <v>5.8363999999999999E-2</v>
          </cell>
          <cell r="AF476">
            <v>0</v>
          </cell>
          <cell r="AG476">
            <v>0</v>
          </cell>
          <cell r="AH476">
            <v>0</v>
          </cell>
          <cell r="AI476">
            <v>5.8363999999999999E-2</v>
          </cell>
        </row>
        <row r="477">
          <cell r="C477" t="str">
            <v>I_4612/18</v>
          </cell>
          <cell r="D477">
            <v>4.1668919999999998</v>
          </cell>
          <cell r="E477">
            <v>5.9089463999999994E-2</v>
          </cell>
          <cell r="F477">
            <v>0</v>
          </cell>
          <cell r="G477">
            <v>0</v>
          </cell>
          <cell r="H477">
            <v>0</v>
          </cell>
          <cell r="I477">
            <v>5.9089463999999994E-2</v>
          </cell>
          <cell r="J477">
            <v>5.9089463999999994E-2</v>
          </cell>
          <cell r="K477">
            <v>0</v>
          </cell>
          <cell r="L477">
            <v>0</v>
          </cell>
          <cell r="M477">
            <v>0</v>
          </cell>
          <cell r="N477">
            <v>5.9089463999999994E-2</v>
          </cell>
          <cell r="AD477">
            <v>2.57395138</v>
          </cell>
          <cell r="AE477">
            <v>4.9241219999999995E-2</v>
          </cell>
          <cell r="AF477">
            <v>0</v>
          </cell>
          <cell r="AG477">
            <v>0</v>
          </cell>
          <cell r="AH477">
            <v>0</v>
          </cell>
          <cell r="AI477">
            <v>4.9241219999999995E-2</v>
          </cell>
        </row>
        <row r="478">
          <cell r="C478" t="str">
            <v>J_5665/19</v>
          </cell>
          <cell r="D478">
            <v>3.7358999999999996</v>
          </cell>
          <cell r="E478">
            <v>7.3076448000000002E-2</v>
          </cell>
          <cell r="F478">
            <v>0</v>
          </cell>
          <cell r="G478">
            <v>0</v>
          </cell>
          <cell r="H478">
            <v>0</v>
          </cell>
          <cell r="I478">
            <v>7.3076448000000002E-2</v>
          </cell>
          <cell r="J478">
            <v>7.3076448000000002E-2</v>
          </cell>
          <cell r="K478">
            <v>0</v>
          </cell>
          <cell r="L478">
            <v>0</v>
          </cell>
          <cell r="M478">
            <v>0</v>
          </cell>
          <cell r="N478">
            <v>7.3076448000000002E-2</v>
          </cell>
          <cell r="AD478">
            <v>2.9835799999999999</v>
          </cell>
          <cell r="AE478">
            <v>6.0897040000000006E-2</v>
          </cell>
          <cell r="AI478">
            <v>6.089704E-2</v>
          </cell>
        </row>
        <row r="479">
          <cell r="D479">
            <v>1.3895999999999999</v>
          </cell>
          <cell r="E479">
            <v>2.2420547999999995E-2</v>
          </cell>
          <cell r="F479">
            <v>0</v>
          </cell>
          <cell r="G479">
            <v>0</v>
          </cell>
          <cell r="H479">
            <v>0</v>
          </cell>
          <cell r="I479">
            <v>2.2420547999999998E-2</v>
          </cell>
          <cell r="J479">
            <v>2.2420547999999995E-2</v>
          </cell>
          <cell r="K479">
            <v>0</v>
          </cell>
          <cell r="L479">
            <v>0</v>
          </cell>
          <cell r="M479">
            <v>0</v>
          </cell>
          <cell r="N479">
            <v>2.2420547999999998E-2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1.049004</v>
          </cell>
          <cell r="AE479">
            <v>1.8683790000000002E-2</v>
          </cell>
          <cell r="AF479">
            <v>0</v>
          </cell>
          <cell r="AG479">
            <v>0</v>
          </cell>
          <cell r="AH479">
            <v>0</v>
          </cell>
          <cell r="AI479">
            <v>1.8683789999999999E-2</v>
          </cell>
        </row>
        <row r="480">
          <cell r="C480" t="str">
            <v>I_5524/18</v>
          </cell>
          <cell r="D480">
            <v>1.3895999999999999</v>
          </cell>
          <cell r="E480">
            <v>2.2420547999999995E-2</v>
          </cell>
          <cell r="F480">
            <v>0</v>
          </cell>
          <cell r="G480">
            <v>0</v>
          </cell>
          <cell r="H480">
            <v>0</v>
          </cell>
          <cell r="I480">
            <v>2.2420547999999998E-2</v>
          </cell>
          <cell r="J480">
            <v>2.2420547999999995E-2</v>
          </cell>
          <cell r="K480">
            <v>0</v>
          </cell>
          <cell r="L480">
            <v>0</v>
          </cell>
          <cell r="M480">
            <v>0</v>
          </cell>
          <cell r="N480">
            <v>2.2420547999999998E-2</v>
          </cell>
          <cell r="AD480">
            <v>1.049004</v>
          </cell>
          <cell r="AE480">
            <v>1.8683790000000002E-2</v>
          </cell>
          <cell r="AF480">
            <v>0</v>
          </cell>
          <cell r="AG480">
            <v>0</v>
          </cell>
          <cell r="AH480">
            <v>0</v>
          </cell>
          <cell r="AI480">
            <v>1.8683789999999999E-2</v>
          </cell>
        </row>
        <row r="481">
          <cell r="D481">
            <v>80.445695999999998</v>
          </cell>
          <cell r="E481">
            <v>3.4348440139999994</v>
          </cell>
          <cell r="F481">
            <v>3.3688784899999997</v>
          </cell>
          <cell r="G481">
            <v>0</v>
          </cell>
          <cell r="H481">
            <v>0</v>
          </cell>
          <cell r="I481">
            <v>6.5965523999999998E-2</v>
          </cell>
          <cell r="J481">
            <v>3.4348440139999994</v>
          </cell>
          <cell r="K481">
            <v>3.3688784899999997</v>
          </cell>
          <cell r="L481">
            <v>0</v>
          </cell>
          <cell r="M481">
            <v>0</v>
          </cell>
          <cell r="N481">
            <v>6.5965523999999998E-2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2.81779</v>
          </cell>
          <cell r="AE481">
            <v>0.15419084</v>
          </cell>
          <cell r="AF481">
            <v>9.9219569999999979E-2</v>
          </cell>
          <cell r="AG481">
            <v>0</v>
          </cell>
          <cell r="AH481">
            <v>0</v>
          </cell>
          <cell r="AI481">
            <v>5.4971270000000003E-2</v>
          </cell>
        </row>
        <row r="482">
          <cell r="C482" t="str">
            <v>G_2356/15</v>
          </cell>
          <cell r="D482">
            <v>3.4634759999999996</v>
          </cell>
          <cell r="E482">
            <v>2.35116E-4</v>
          </cell>
          <cell r="F482">
            <v>0</v>
          </cell>
          <cell r="G482">
            <v>0</v>
          </cell>
          <cell r="H482">
            <v>0</v>
          </cell>
          <cell r="I482">
            <v>2.35116E-4</v>
          </cell>
          <cell r="J482">
            <v>2.35116E-4</v>
          </cell>
          <cell r="K482">
            <v>0</v>
          </cell>
          <cell r="L482">
            <v>0</v>
          </cell>
          <cell r="M482">
            <v>0</v>
          </cell>
          <cell r="N482">
            <v>2.35116E-4</v>
          </cell>
          <cell r="AD482">
            <v>1.0999999999999999E-2</v>
          </cell>
          <cell r="AE482">
            <v>1.9593E-4</v>
          </cell>
          <cell r="AF482">
            <v>0</v>
          </cell>
          <cell r="AG482">
            <v>0</v>
          </cell>
          <cell r="AH482">
            <v>0</v>
          </cell>
          <cell r="AI482">
            <v>1.9593E-4</v>
          </cell>
        </row>
        <row r="483">
          <cell r="C483" t="str">
            <v>G_2360/15</v>
          </cell>
          <cell r="D483">
            <v>73.333691999999999</v>
          </cell>
          <cell r="E483">
            <v>3.2500501159999997</v>
          </cell>
          <cell r="F483">
            <v>3.2498149999999999</v>
          </cell>
          <cell r="G483">
            <v>0</v>
          </cell>
          <cell r="H483">
            <v>0</v>
          </cell>
          <cell r="I483">
            <v>2.35116E-4</v>
          </cell>
          <cell r="J483">
            <v>3.2500501159999997</v>
          </cell>
          <cell r="K483">
            <v>3.2498149999999999</v>
          </cell>
          <cell r="L483">
            <v>0</v>
          </cell>
          <cell r="M483">
            <v>0</v>
          </cell>
          <cell r="N483">
            <v>2.35116E-4</v>
          </cell>
          <cell r="AD483">
            <v>1.0999999999999999E-2</v>
          </cell>
          <cell r="AE483">
            <v>1.9593E-4</v>
          </cell>
          <cell r="AF483">
            <v>0</v>
          </cell>
          <cell r="AG483">
            <v>0</v>
          </cell>
          <cell r="AH483">
            <v>0</v>
          </cell>
          <cell r="AI483">
            <v>1.9593E-4</v>
          </cell>
        </row>
        <row r="484">
          <cell r="C484" t="str">
            <v>J_6053/19</v>
          </cell>
          <cell r="D484">
            <v>1.8631920000000002</v>
          </cell>
          <cell r="E484">
            <v>3.0751955999999997E-2</v>
          </cell>
          <cell r="F484">
            <v>0</v>
          </cell>
          <cell r="G484">
            <v>0</v>
          </cell>
          <cell r="H484">
            <v>0</v>
          </cell>
          <cell r="I484">
            <v>3.0751955999999997E-2</v>
          </cell>
          <cell r="J484">
            <v>3.0751955999999997E-2</v>
          </cell>
          <cell r="K484">
            <v>0</v>
          </cell>
          <cell r="L484">
            <v>0</v>
          </cell>
          <cell r="M484">
            <v>0</v>
          </cell>
          <cell r="N484">
            <v>3.0751955999999997E-2</v>
          </cell>
          <cell r="AD484">
            <v>1.3080099999999999</v>
          </cell>
          <cell r="AE484">
            <v>2.5626630000000001E-2</v>
          </cell>
          <cell r="AF484">
            <v>0</v>
          </cell>
          <cell r="AG484">
            <v>0</v>
          </cell>
          <cell r="AH484">
            <v>0</v>
          </cell>
          <cell r="AI484">
            <v>2.5626629999999997E-2</v>
          </cell>
        </row>
        <row r="485">
          <cell r="C485" t="str">
            <v>J_6202/19</v>
          </cell>
          <cell r="D485">
            <v>1.7853359999999998</v>
          </cell>
          <cell r="E485">
            <v>0.15380682600000001</v>
          </cell>
          <cell r="F485">
            <v>0.11906349000000001</v>
          </cell>
          <cell r="G485">
            <v>0</v>
          </cell>
          <cell r="H485">
            <v>0</v>
          </cell>
          <cell r="I485">
            <v>3.4743336000000007E-2</v>
          </cell>
          <cell r="J485">
            <v>0.15380682600000001</v>
          </cell>
          <cell r="K485">
            <v>0.11906349000000001</v>
          </cell>
          <cell r="L485">
            <v>0</v>
          </cell>
          <cell r="M485">
            <v>0</v>
          </cell>
          <cell r="N485">
            <v>3.4743336000000007E-2</v>
          </cell>
          <cell r="AD485">
            <v>1.4877800000000001</v>
          </cell>
          <cell r="AE485">
            <v>0.12817234999999999</v>
          </cell>
          <cell r="AF485">
            <v>9.9219569999999979E-2</v>
          </cell>
          <cell r="AI485">
            <v>2.8952780000000004E-2</v>
          </cell>
        </row>
        <row r="486">
          <cell r="D486">
            <v>34.555295999999998</v>
          </cell>
          <cell r="E486">
            <v>1.5641126499999998</v>
          </cell>
          <cell r="F486">
            <v>0</v>
          </cell>
          <cell r="G486">
            <v>0.95059470999999995</v>
          </cell>
          <cell r="H486">
            <v>0</v>
          </cell>
          <cell r="I486">
            <v>0.61351794000000004</v>
          </cell>
          <cell r="J486">
            <v>1.5641126499999998</v>
          </cell>
          <cell r="K486">
            <v>0</v>
          </cell>
          <cell r="L486">
            <v>0.95059470999999995</v>
          </cell>
          <cell r="M486">
            <v>0</v>
          </cell>
          <cell r="N486">
            <v>0.61351794000000004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25.52080857</v>
          </cell>
          <cell r="AE486">
            <v>0.51126495000000061</v>
          </cell>
          <cell r="AF486">
            <v>0</v>
          </cell>
          <cell r="AG486">
            <v>0</v>
          </cell>
          <cell r="AH486">
            <v>0</v>
          </cell>
          <cell r="AI486">
            <v>0.51126494999999994</v>
          </cell>
        </row>
        <row r="487">
          <cell r="C487" t="str">
            <v>G_2274/15</v>
          </cell>
          <cell r="D487">
            <v>6.0429599999999999</v>
          </cell>
          <cell r="E487">
            <v>1.1455124259999998</v>
          </cell>
          <cell r="F487">
            <v>0</v>
          </cell>
          <cell r="G487">
            <v>0.95059470999999995</v>
          </cell>
          <cell r="H487">
            <v>0</v>
          </cell>
          <cell r="I487">
            <v>0.19491771600000002</v>
          </cell>
          <cell r="J487">
            <v>1.1455124259999998</v>
          </cell>
          <cell r="K487">
            <v>0</v>
          </cell>
          <cell r="L487">
            <v>0.95059470999999995</v>
          </cell>
          <cell r="M487">
            <v>0</v>
          </cell>
          <cell r="N487">
            <v>0.19491771600000002</v>
          </cell>
          <cell r="AD487">
            <v>4.7290700000000001</v>
          </cell>
          <cell r="AE487">
            <v>0.16243143000000063</v>
          </cell>
          <cell r="AF487">
            <v>0</v>
          </cell>
          <cell r="AG487">
            <v>0</v>
          </cell>
          <cell r="AH487">
            <v>0</v>
          </cell>
          <cell r="AI487">
            <v>0.16243143000000002</v>
          </cell>
        </row>
        <row r="488">
          <cell r="C488" t="str">
            <v>G_2278/15</v>
          </cell>
          <cell r="D488">
            <v>1.0583279999999999</v>
          </cell>
          <cell r="E488">
            <v>2.0734823999999999E-2</v>
          </cell>
          <cell r="F488">
            <v>0</v>
          </cell>
          <cell r="G488">
            <v>0</v>
          </cell>
          <cell r="H488">
            <v>0</v>
          </cell>
          <cell r="I488">
            <v>2.0734823999999999E-2</v>
          </cell>
          <cell r="J488">
            <v>2.0734823999999999E-2</v>
          </cell>
          <cell r="K488">
            <v>0</v>
          </cell>
          <cell r="L488">
            <v>0</v>
          </cell>
          <cell r="M488">
            <v>0</v>
          </cell>
          <cell r="N488">
            <v>2.0734823999999999E-2</v>
          </cell>
          <cell r="AD488">
            <v>0.88193999999999995</v>
          </cell>
          <cell r="AE488">
            <v>1.7279019999999999E-2</v>
          </cell>
          <cell r="AF488">
            <v>0</v>
          </cell>
          <cell r="AG488">
            <v>0</v>
          </cell>
          <cell r="AH488">
            <v>0</v>
          </cell>
          <cell r="AI488">
            <v>1.7279019999999999E-2</v>
          </cell>
        </row>
        <row r="489">
          <cell r="C489" t="str">
            <v>I_2281/15</v>
          </cell>
          <cell r="D489">
            <v>4.1707799999999997</v>
          </cell>
          <cell r="E489">
            <v>7.1945148E-2</v>
          </cell>
          <cell r="F489">
            <v>0</v>
          </cell>
          <cell r="G489">
            <v>0</v>
          </cell>
          <cell r="H489">
            <v>0</v>
          </cell>
          <cell r="I489">
            <v>7.1945148E-2</v>
          </cell>
          <cell r="J489">
            <v>7.1945148E-2</v>
          </cell>
          <cell r="K489">
            <v>0</v>
          </cell>
          <cell r="L489">
            <v>0</v>
          </cell>
          <cell r="M489">
            <v>0</v>
          </cell>
          <cell r="N489">
            <v>7.1945148E-2</v>
          </cell>
          <cell r="AD489">
            <v>3.3661430000000006</v>
          </cell>
          <cell r="AE489">
            <v>5.995429E-2</v>
          </cell>
          <cell r="AF489">
            <v>0</v>
          </cell>
          <cell r="AG489">
            <v>0</v>
          </cell>
          <cell r="AH489">
            <v>0</v>
          </cell>
          <cell r="AI489">
            <v>5.995429E-2</v>
          </cell>
        </row>
        <row r="490">
          <cell r="C490" t="str">
            <v>I_2282/15</v>
          </cell>
          <cell r="D490">
            <v>2.9556719999999999</v>
          </cell>
          <cell r="E490">
            <v>5.4667284000000003E-2</v>
          </cell>
          <cell r="F490">
            <v>0</v>
          </cell>
          <cell r="G490">
            <v>0</v>
          </cell>
          <cell r="H490">
            <v>0</v>
          </cell>
          <cell r="I490">
            <v>5.4667284000000003E-2</v>
          </cell>
          <cell r="J490">
            <v>5.4667284000000003E-2</v>
          </cell>
          <cell r="K490">
            <v>0</v>
          </cell>
          <cell r="L490">
            <v>0</v>
          </cell>
          <cell r="M490">
            <v>0</v>
          </cell>
          <cell r="N490">
            <v>5.4667284000000003E-2</v>
          </cell>
          <cell r="AD490">
            <v>2.46306</v>
          </cell>
          <cell r="AE490">
            <v>4.5556069999999997E-2</v>
          </cell>
          <cell r="AF490">
            <v>0</v>
          </cell>
          <cell r="AG490">
            <v>0</v>
          </cell>
          <cell r="AH490">
            <v>0</v>
          </cell>
          <cell r="AI490">
            <v>4.5556070000000004E-2</v>
          </cell>
        </row>
        <row r="491">
          <cell r="C491" t="str">
            <v>I_2284/15</v>
          </cell>
          <cell r="D491">
            <v>1.4921519999999999</v>
          </cell>
          <cell r="E491">
            <v>2.8999235999999998E-2</v>
          </cell>
          <cell r="F491">
            <v>0</v>
          </cell>
          <cell r="G491">
            <v>0</v>
          </cell>
          <cell r="H491">
            <v>0</v>
          </cell>
          <cell r="I491">
            <v>2.8999235999999998E-2</v>
          </cell>
          <cell r="J491">
            <v>2.8999235999999998E-2</v>
          </cell>
          <cell r="K491">
            <v>0</v>
          </cell>
          <cell r="L491">
            <v>0</v>
          </cell>
          <cell r="M491">
            <v>0</v>
          </cell>
          <cell r="N491">
            <v>2.8999235999999998E-2</v>
          </cell>
          <cell r="AD491">
            <v>1.2434600000000002</v>
          </cell>
          <cell r="AE491">
            <v>2.4166029999999998E-2</v>
          </cell>
          <cell r="AF491">
            <v>0</v>
          </cell>
          <cell r="AG491">
            <v>0</v>
          </cell>
          <cell r="AH491">
            <v>0</v>
          </cell>
          <cell r="AI491">
            <v>2.4166029999999998E-2</v>
          </cell>
        </row>
        <row r="492">
          <cell r="C492" t="str">
            <v>I_2285/15</v>
          </cell>
          <cell r="D492">
            <v>1.7098920000000002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AD492">
            <v>1.4249100000000001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</row>
        <row r="493">
          <cell r="C493" t="str">
            <v>G_2290/15</v>
          </cell>
          <cell r="D493">
            <v>1.020672</v>
          </cell>
          <cell r="E493">
            <v>1.99971E-2</v>
          </cell>
          <cell r="F493">
            <v>0</v>
          </cell>
          <cell r="G493">
            <v>0</v>
          </cell>
          <cell r="H493">
            <v>0</v>
          </cell>
          <cell r="I493">
            <v>1.9997099999999997E-2</v>
          </cell>
          <cell r="J493">
            <v>1.99971E-2</v>
          </cell>
          <cell r="K493">
            <v>0</v>
          </cell>
          <cell r="L493">
            <v>0</v>
          </cell>
          <cell r="M493">
            <v>0</v>
          </cell>
          <cell r="N493">
            <v>1.9997099999999997E-2</v>
          </cell>
          <cell r="AD493">
            <v>0.85055999999999987</v>
          </cell>
          <cell r="AE493">
            <v>1.6664249999999999E-2</v>
          </cell>
          <cell r="AF493">
            <v>0</v>
          </cell>
          <cell r="AG493">
            <v>0</v>
          </cell>
          <cell r="AH493">
            <v>0</v>
          </cell>
          <cell r="AI493">
            <v>1.6664249999999999E-2</v>
          </cell>
        </row>
        <row r="494">
          <cell r="C494" t="str">
            <v>I_2293/15</v>
          </cell>
          <cell r="D494">
            <v>2.4891479999999997</v>
          </cell>
          <cell r="E494">
            <v>4.8532476000000005E-2</v>
          </cell>
          <cell r="F494">
            <v>0</v>
          </cell>
          <cell r="G494">
            <v>0</v>
          </cell>
          <cell r="H494">
            <v>0</v>
          </cell>
          <cell r="I494">
            <v>4.8532476000000005E-2</v>
          </cell>
          <cell r="J494">
            <v>4.8532476000000005E-2</v>
          </cell>
          <cell r="K494">
            <v>0</v>
          </cell>
          <cell r="L494">
            <v>0</v>
          </cell>
          <cell r="M494">
            <v>0</v>
          </cell>
          <cell r="N494">
            <v>4.8532476000000005E-2</v>
          </cell>
          <cell r="AD494">
            <v>2.07429</v>
          </cell>
          <cell r="AE494">
            <v>4.0443730000000004E-2</v>
          </cell>
          <cell r="AF494">
            <v>0</v>
          </cell>
          <cell r="AG494">
            <v>0</v>
          </cell>
          <cell r="AH494">
            <v>0</v>
          </cell>
          <cell r="AI494">
            <v>4.0443730000000004E-2</v>
          </cell>
        </row>
        <row r="495">
          <cell r="C495" t="str">
            <v>G_2295/15</v>
          </cell>
          <cell r="D495">
            <v>0.56325599999999998</v>
          </cell>
          <cell r="E495">
            <v>1.1035572E-2</v>
          </cell>
          <cell r="F495">
            <v>0</v>
          </cell>
          <cell r="G495">
            <v>0</v>
          </cell>
          <cell r="H495">
            <v>0</v>
          </cell>
          <cell r="I495">
            <v>1.1035572E-2</v>
          </cell>
          <cell r="J495">
            <v>1.1035572E-2</v>
          </cell>
          <cell r="K495">
            <v>0</v>
          </cell>
          <cell r="L495">
            <v>0</v>
          </cell>
          <cell r="M495">
            <v>0</v>
          </cell>
          <cell r="N495">
            <v>1.1035572E-2</v>
          </cell>
          <cell r="AD495">
            <v>0.45968627000000001</v>
          </cell>
          <cell r="AE495">
            <v>9.1963099999999992E-3</v>
          </cell>
          <cell r="AF495">
            <v>0</v>
          </cell>
          <cell r="AG495">
            <v>0</v>
          </cell>
          <cell r="AH495">
            <v>0</v>
          </cell>
          <cell r="AI495">
            <v>9.1963100000000009E-3</v>
          </cell>
        </row>
        <row r="496">
          <cell r="C496" t="str">
            <v>G_510/12</v>
          </cell>
          <cell r="D496">
            <v>1.8185039999999999</v>
          </cell>
          <cell r="E496">
            <v>1.3168224000000001E-2</v>
          </cell>
          <cell r="F496">
            <v>0</v>
          </cell>
          <cell r="G496">
            <v>0</v>
          </cell>
          <cell r="H496">
            <v>0</v>
          </cell>
          <cell r="I496">
            <v>1.3168224000000001E-2</v>
          </cell>
          <cell r="J496">
            <v>1.3168224000000001E-2</v>
          </cell>
          <cell r="K496">
            <v>0</v>
          </cell>
          <cell r="L496">
            <v>0</v>
          </cell>
          <cell r="M496">
            <v>0</v>
          </cell>
          <cell r="N496">
            <v>1.3168224000000001E-2</v>
          </cell>
          <cell r="AD496">
            <v>0.56010463000000021</v>
          </cell>
          <cell r="AE496">
            <v>1.097352E-2</v>
          </cell>
          <cell r="AF496">
            <v>0</v>
          </cell>
          <cell r="AG496">
            <v>0</v>
          </cell>
          <cell r="AH496">
            <v>0</v>
          </cell>
          <cell r="AI496">
            <v>1.097352E-2</v>
          </cell>
        </row>
        <row r="497">
          <cell r="C497" t="str">
            <v>G_2271/15</v>
          </cell>
          <cell r="D497">
            <v>2.443848</v>
          </cell>
          <cell r="E497">
            <v>4.6723800000000003E-2</v>
          </cell>
          <cell r="F497">
            <v>0</v>
          </cell>
          <cell r="G497">
            <v>0</v>
          </cell>
          <cell r="H497">
            <v>0</v>
          </cell>
          <cell r="I497">
            <v>4.6723799999999996E-2</v>
          </cell>
          <cell r="J497">
            <v>4.6723800000000003E-2</v>
          </cell>
          <cell r="K497">
            <v>0</v>
          </cell>
          <cell r="L497">
            <v>0</v>
          </cell>
          <cell r="M497">
            <v>0</v>
          </cell>
          <cell r="N497">
            <v>4.6723799999999996E-2</v>
          </cell>
          <cell r="AD497">
            <v>2.0165726500000001</v>
          </cell>
          <cell r="AE497">
            <v>3.8936499999999999E-2</v>
          </cell>
          <cell r="AF497">
            <v>0</v>
          </cell>
          <cell r="AG497">
            <v>0</v>
          </cell>
          <cell r="AH497">
            <v>0</v>
          </cell>
          <cell r="AI497">
            <v>3.8936499999999999E-2</v>
          </cell>
        </row>
        <row r="498">
          <cell r="C498" t="str">
            <v>G_2275/15</v>
          </cell>
          <cell r="D498">
            <v>1.199244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AD498">
            <v>0.99936999999999998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</row>
        <row r="499">
          <cell r="C499" t="str">
            <v>J_5757/18</v>
          </cell>
          <cell r="D499">
            <v>2.2203719999999998</v>
          </cell>
          <cell r="E499">
            <v>2.35116E-4</v>
          </cell>
          <cell r="F499">
            <v>0</v>
          </cell>
          <cell r="G499">
            <v>0</v>
          </cell>
          <cell r="H499">
            <v>0</v>
          </cell>
          <cell r="I499">
            <v>2.35116E-4</v>
          </cell>
          <cell r="J499">
            <v>2.35116E-4</v>
          </cell>
          <cell r="K499">
            <v>0</v>
          </cell>
          <cell r="L499">
            <v>0</v>
          </cell>
          <cell r="M499">
            <v>0</v>
          </cell>
          <cell r="N499">
            <v>2.35116E-4</v>
          </cell>
          <cell r="AD499">
            <v>1.0999999999999999E-2</v>
          </cell>
          <cell r="AE499">
            <v>1.9593E-4</v>
          </cell>
          <cell r="AF499">
            <v>0</v>
          </cell>
          <cell r="AG499">
            <v>0</v>
          </cell>
          <cell r="AH499">
            <v>0</v>
          </cell>
          <cell r="AI499">
            <v>1.9593E-4</v>
          </cell>
        </row>
        <row r="500">
          <cell r="C500" t="str">
            <v>G_2277/15</v>
          </cell>
          <cell r="D500">
            <v>1.3927320000000001</v>
          </cell>
          <cell r="E500">
            <v>2.6569908000000003E-2</v>
          </cell>
          <cell r="F500">
            <v>0</v>
          </cell>
          <cell r="G500">
            <v>0</v>
          </cell>
          <cell r="H500">
            <v>0</v>
          </cell>
          <cell r="I500">
            <v>2.6569908E-2</v>
          </cell>
          <cell r="J500">
            <v>2.6569908000000003E-2</v>
          </cell>
          <cell r="K500">
            <v>0</v>
          </cell>
          <cell r="L500">
            <v>0</v>
          </cell>
          <cell r="M500">
            <v>0</v>
          </cell>
          <cell r="N500">
            <v>2.6569908E-2</v>
          </cell>
          <cell r="AD500">
            <v>1.1466416200000005</v>
          </cell>
          <cell r="AE500">
            <v>2.2141589999999999E-2</v>
          </cell>
          <cell r="AF500">
            <v>0</v>
          </cell>
          <cell r="AG500">
            <v>0</v>
          </cell>
          <cell r="AH500">
            <v>0</v>
          </cell>
          <cell r="AI500">
            <v>2.2141589999999999E-2</v>
          </cell>
        </row>
        <row r="501">
          <cell r="C501" t="str">
            <v>G_2286/15</v>
          </cell>
          <cell r="D501">
            <v>1.897956</v>
          </cell>
          <cell r="E501">
            <v>3.5499431999999997E-2</v>
          </cell>
          <cell r="F501">
            <v>0</v>
          </cell>
          <cell r="G501">
            <v>0</v>
          </cell>
          <cell r="H501">
            <v>0</v>
          </cell>
          <cell r="I501">
            <v>3.5499431999999997E-2</v>
          </cell>
          <cell r="J501">
            <v>3.5499431999999997E-2</v>
          </cell>
          <cell r="K501">
            <v>0</v>
          </cell>
          <cell r="L501">
            <v>0</v>
          </cell>
          <cell r="M501">
            <v>0</v>
          </cell>
          <cell r="N501">
            <v>3.5499431999999997E-2</v>
          </cell>
          <cell r="AD501">
            <v>1.5626044700000004</v>
          </cell>
          <cell r="AE501">
            <v>2.9582859999999999E-2</v>
          </cell>
          <cell r="AF501">
            <v>0</v>
          </cell>
          <cell r="AG501">
            <v>0</v>
          </cell>
          <cell r="AH501">
            <v>0</v>
          </cell>
          <cell r="AI501">
            <v>2.9582859999999999E-2</v>
          </cell>
        </row>
        <row r="502">
          <cell r="C502" t="str">
            <v>G_2291/15</v>
          </cell>
          <cell r="D502">
            <v>0.85876799999999986</v>
          </cell>
          <cell r="E502">
            <v>1.6569935999999997E-2</v>
          </cell>
          <cell r="F502">
            <v>0</v>
          </cell>
          <cell r="G502">
            <v>0</v>
          </cell>
          <cell r="H502">
            <v>0</v>
          </cell>
          <cell r="I502">
            <v>1.6569935999999997E-2</v>
          </cell>
          <cell r="J502">
            <v>1.6569935999999997E-2</v>
          </cell>
          <cell r="K502">
            <v>0</v>
          </cell>
          <cell r="L502">
            <v>0</v>
          </cell>
          <cell r="M502">
            <v>0</v>
          </cell>
          <cell r="N502">
            <v>1.6569935999999997E-2</v>
          </cell>
          <cell r="AD502">
            <v>0.71469688999999992</v>
          </cell>
          <cell r="AE502">
            <v>1.3808279999999999E-2</v>
          </cell>
          <cell r="AF502">
            <v>0</v>
          </cell>
          <cell r="AG502">
            <v>0</v>
          </cell>
          <cell r="AH502">
            <v>0</v>
          </cell>
          <cell r="AI502">
            <v>1.3808279999999999E-2</v>
          </cell>
        </row>
        <row r="503">
          <cell r="C503" t="str">
            <v>G_1729/15</v>
          </cell>
          <cell r="D503">
            <v>1.2210119999999998</v>
          </cell>
          <cell r="E503">
            <v>2.3922167999999997E-2</v>
          </cell>
          <cell r="F503">
            <v>0</v>
          </cell>
          <cell r="G503">
            <v>0</v>
          </cell>
          <cell r="H503">
            <v>0</v>
          </cell>
          <cell r="I503">
            <v>2.3922167999999997E-2</v>
          </cell>
          <cell r="J503">
            <v>2.3922167999999997E-2</v>
          </cell>
          <cell r="K503">
            <v>0</v>
          </cell>
          <cell r="L503">
            <v>0</v>
          </cell>
          <cell r="M503">
            <v>0</v>
          </cell>
          <cell r="N503">
            <v>2.3922167999999997E-2</v>
          </cell>
          <cell r="AD503">
            <v>1.0166990400000002</v>
          </cell>
          <cell r="AE503">
            <v>1.993514E-2</v>
          </cell>
          <cell r="AF503">
            <v>0</v>
          </cell>
          <cell r="AG503">
            <v>0</v>
          </cell>
          <cell r="AH503">
            <v>0</v>
          </cell>
          <cell r="AI503">
            <v>1.9935139999999997E-2</v>
          </cell>
        </row>
        <row r="504">
          <cell r="D504">
            <v>43.153824</v>
          </cell>
          <cell r="E504">
            <v>3.9518723760000007</v>
          </cell>
          <cell r="F504">
            <v>0</v>
          </cell>
          <cell r="G504">
            <v>3.4478772000000002</v>
          </cell>
          <cell r="H504">
            <v>0</v>
          </cell>
          <cell r="I504">
            <v>0.50399517599999999</v>
          </cell>
          <cell r="J504">
            <v>3.9518723760000007</v>
          </cell>
          <cell r="K504">
            <v>0</v>
          </cell>
          <cell r="L504">
            <v>3.4478772000000002</v>
          </cell>
          <cell r="M504">
            <v>0</v>
          </cell>
          <cell r="N504">
            <v>0.50399517599999999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22.1118576</v>
          </cell>
          <cell r="AE504">
            <v>0.41999597999999994</v>
          </cell>
          <cell r="AF504">
            <v>0</v>
          </cell>
          <cell r="AG504">
            <v>0</v>
          </cell>
          <cell r="AH504">
            <v>0</v>
          </cell>
          <cell r="AI504">
            <v>0.41999597999999994</v>
          </cell>
        </row>
        <row r="505">
          <cell r="C505" t="str">
            <v>G_1984/15</v>
          </cell>
          <cell r="D505">
            <v>2.2840919999999998</v>
          </cell>
          <cell r="E505">
            <v>2.35116E-4</v>
          </cell>
          <cell r="F505">
            <v>0</v>
          </cell>
          <cell r="G505">
            <v>0</v>
          </cell>
          <cell r="H505">
            <v>0</v>
          </cell>
          <cell r="I505">
            <v>2.35116E-4</v>
          </cell>
          <cell r="J505">
            <v>2.35116E-4</v>
          </cell>
          <cell r="K505">
            <v>0</v>
          </cell>
          <cell r="L505">
            <v>0</v>
          </cell>
          <cell r="M505">
            <v>0</v>
          </cell>
          <cell r="N505">
            <v>2.35116E-4</v>
          </cell>
          <cell r="AD505">
            <v>1.0999999999999999E-2</v>
          </cell>
          <cell r="AE505">
            <v>1.9593E-4</v>
          </cell>
          <cell r="AF505">
            <v>0</v>
          </cell>
          <cell r="AG505">
            <v>0</v>
          </cell>
          <cell r="AH505">
            <v>0</v>
          </cell>
          <cell r="AI505">
            <v>1.9593E-4</v>
          </cell>
        </row>
        <row r="506">
          <cell r="C506" t="str">
            <v>G_4016/17</v>
          </cell>
          <cell r="D506">
            <v>5.237724</v>
          </cell>
          <cell r="E506">
            <v>2.35116E-4</v>
          </cell>
          <cell r="F506">
            <v>0</v>
          </cell>
          <cell r="G506">
            <v>0</v>
          </cell>
          <cell r="H506">
            <v>0</v>
          </cell>
          <cell r="I506">
            <v>2.35116E-4</v>
          </cell>
          <cell r="J506">
            <v>2.35116E-4</v>
          </cell>
          <cell r="K506">
            <v>0</v>
          </cell>
          <cell r="L506">
            <v>0</v>
          </cell>
          <cell r="M506">
            <v>0</v>
          </cell>
          <cell r="N506">
            <v>2.35116E-4</v>
          </cell>
          <cell r="AD506">
            <v>1.0999999999999999E-2</v>
          </cell>
          <cell r="AE506">
            <v>1.9593E-4</v>
          </cell>
          <cell r="AF506">
            <v>0</v>
          </cell>
          <cell r="AG506">
            <v>0</v>
          </cell>
          <cell r="AH506">
            <v>0</v>
          </cell>
          <cell r="AI506">
            <v>1.9593E-4</v>
          </cell>
        </row>
        <row r="507">
          <cell r="C507" t="str">
            <v>G_1985/15</v>
          </cell>
          <cell r="D507">
            <v>2.284116</v>
          </cell>
          <cell r="E507">
            <v>2.35116E-4</v>
          </cell>
          <cell r="F507">
            <v>0</v>
          </cell>
          <cell r="G507">
            <v>0</v>
          </cell>
          <cell r="H507">
            <v>0</v>
          </cell>
          <cell r="I507">
            <v>2.35116E-4</v>
          </cell>
          <cell r="J507">
            <v>2.35116E-4</v>
          </cell>
          <cell r="K507">
            <v>0</v>
          </cell>
          <cell r="L507">
            <v>0</v>
          </cell>
          <cell r="M507">
            <v>0</v>
          </cell>
          <cell r="N507">
            <v>2.35116E-4</v>
          </cell>
          <cell r="AD507">
            <v>1.0999999999999999E-2</v>
          </cell>
          <cell r="AE507">
            <v>1.9593E-4</v>
          </cell>
          <cell r="AF507">
            <v>0</v>
          </cell>
          <cell r="AG507">
            <v>0</v>
          </cell>
          <cell r="AH507">
            <v>0</v>
          </cell>
          <cell r="AI507">
            <v>1.9593E-4</v>
          </cell>
        </row>
        <row r="508">
          <cell r="C508" t="str">
            <v>I_1986/15</v>
          </cell>
          <cell r="D508">
            <v>2.8861079999999997</v>
          </cell>
          <cell r="E508">
            <v>4.0478040000000003E-3</v>
          </cell>
          <cell r="F508">
            <v>0</v>
          </cell>
          <cell r="G508">
            <v>0</v>
          </cell>
          <cell r="H508">
            <v>0</v>
          </cell>
          <cell r="I508">
            <v>4.0478039999999995E-3</v>
          </cell>
          <cell r="J508">
            <v>4.0478040000000003E-3</v>
          </cell>
          <cell r="K508">
            <v>0</v>
          </cell>
          <cell r="L508">
            <v>0</v>
          </cell>
          <cell r="M508">
            <v>0</v>
          </cell>
          <cell r="N508">
            <v>4.0478039999999995E-3</v>
          </cell>
          <cell r="AD508">
            <v>0.17217000000000038</v>
          </cell>
          <cell r="AE508">
            <v>3.37317E-3</v>
          </cell>
          <cell r="AF508">
            <v>0</v>
          </cell>
          <cell r="AG508">
            <v>0</v>
          </cell>
          <cell r="AH508">
            <v>0</v>
          </cell>
          <cell r="AI508">
            <v>3.37317E-3</v>
          </cell>
        </row>
        <row r="509">
          <cell r="C509" t="str">
            <v>G_1988/15</v>
          </cell>
          <cell r="D509">
            <v>2.8861079999999997</v>
          </cell>
          <cell r="E509">
            <v>4.0305623999999998E-2</v>
          </cell>
          <cell r="F509">
            <v>0</v>
          </cell>
          <cell r="G509">
            <v>0</v>
          </cell>
          <cell r="H509">
            <v>0</v>
          </cell>
          <cell r="I509">
            <v>4.0305624000000005E-2</v>
          </cell>
          <cell r="J509">
            <v>4.0305623999999998E-2</v>
          </cell>
          <cell r="K509">
            <v>0</v>
          </cell>
          <cell r="L509">
            <v>0</v>
          </cell>
          <cell r="M509">
            <v>0</v>
          </cell>
          <cell r="N509">
            <v>4.0305624000000005E-2</v>
          </cell>
          <cell r="AD509">
            <v>1.8858048000000003</v>
          </cell>
          <cell r="AE509">
            <v>3.3588020000000003E-2</v>
          </cell>
          <cell r="AF509">
            <v>0</v>
          </cell>
          <cell r="AG509">
            <v>0</v>
          </cell>
          <cell r="AH509">
            <v>0</v>
          </cell>
          <cell r="AI509">
            <v>3.3588020000000003E-2</v>
          </cell>
        </row>
        <row r="510">
          <cell r="C510" t="str">
            <v>J_5657/19</v>
          </cell>
          <cell r="D510">
            <v>18.432120000000001</v>
          </cell>
          <cell r="E510">
            <v>0.31474685999999996</v>
          </cell>
          <cell r="F510">
            <v>0</v>
          </cell>
          <cell r="G510">
            <v>0</v>
          </cell>
          <cell r="H510">
            <v>0</v>
          </cell>
          <cell r="I510">
            <v>0.31474685999999996</v>
          </cell>
          <cell r="J510">
            <v>0.31474685999999996</v>
          </cell>
          <cell r="K510">
            <v>0</v>
          </cell>
          <cell r="L510">
            <v>0</v>
          </cell>
          <cell r="M510">
            <v>0</v>
          </cell>
          <cell r="N510">
            <v>0.31474685999999996</v>
          </cell>
          <cell r="AD510">
            <v>13.387509999999999</v>
          </cell>
          <cell r="AE510">
            <v>0.26228904999999997</v>
          </cell>
          <cell r="AF510">
            <v>0</v>
          </cell>
          <cell r="AG510">
            <v>0</v>
          </cell>
          <cell r="AH510">
            <v>0</v>
          </cell>
          <cell r="AI510">
            <v>0.26228904999999997</v>
          </cell>
        </row>
        <row r="511">
          <cell r="C511" t="str">
            <v>J_6045/19</v>
          </cell>
          <cell r="D511">
            <v>1.6257839999999999</v>
          </cell>
          <cell r="E511">
            <v>2.6546651999999997E-2</v>
          </cell>
          <cell r="F511">
            <v>0</v>
          </cell>
          <cell r="G511">
            <v>0</v>
          </cell>
          <cell r="H511">
            <v>0</v>
          </cell>
          <cell r="I511">
            <v>2.6546652E-2</v>
          </cell>
          <cell r="J511">
            <v>2.6546651999999997E-2</v>
          </cell>
          <cell r="K511">
            <v>0</v>
          </cell>
          <cell r="L511">
            <v>0</v>
          </cell>
          <cell r="M511">
            <v>0</v>
          </cell>
          <cell r="N511">
            <v>2.6546652E-2</v>
          </cell>
          <cell r="AD511">
            <v>1.1291399999999998</v>
          </cell>
          <cell r="AE511">
            <v>2.212221E-2</v>
          </cell>
          <cell r="AI511">
            <v>2.212221E-2</v>
          </cell>
        </row>
        <row r="512">
          <cell r="C512" t="str">
            <v>J_5987/19</v>
          </cell>
          <cell r="D512">
            <v>7.5177720000000008</v>
          </cell>
          <cell r="E512">
            <v>0.117642888</v>
          </cell>
          <cell r="F512">
            <v>0</v>
          </cell>
          <cell r="G512">
            <v>0</v>
          </cell>
          <cell r="H512">
            <v>0</v>
          </cell>
          <cell r="I512">
            <v>0.117642888</v>
          </cell>
          <cell r="J512">
            <v>0.117642888</v>
          </cell>
          <cell r="K512">
            <v>0</v>
          </cell>
          <cell r="L512">
            <v>0</v>
          </cell>
          <cell r="M512">
            <v>0</v>
          </cell>
          <cell r="N512">
            <v>0.117642888</v>
          </cell>
          <cell r="AD512">
            <v>5.5042328000000014</v>
          </cell>
          <cell r="AE512">
            <v>9.803574000000001E-2</v>
          </cell>
          <cell r="AF512">
            <v>0</v>
          </cell>
          <cell r="AG512">
            <v>0</v>
          </cell>
          <cell r="AH512">
            <v>0</v>
          </cell>
          <cell r="AI512">
            <v>9.803574000000001E-2</v>
          </cell>
        </row>
        <row r="513">
          <cell r="C513" t="str">
            <v>I_4013/17</v>
          </cell>
          <cell r="D513">
            <v>0</v>
          </cell>
          <cell r="E513">
            <v>3.4478772000000006</v>
          </cell>
          <cell r="F513">
            <v>0</v>
          </cell>
          <cell r="G513">
            <v>3.4478772000000002</v>
          </cell>
          <cell r="H513">
            <v>0</v>
          </cell>
          <cell r="I513">
            <v>0</v>
          </cell>
          <cell r="J513">
            <v>3.4478772000000006</v>
          </cell>
          <cell r="K513">
            <v>0</v>
          </cell>
          <cell r="L513">
            <v>3.4478772000000002</v>
          </cell>
          <cell r="M513">
            <v>0</v>
          </cell>
          <cell r="N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</row>
        <row r="514">
          <cell r="D514">
            <v>35.162411999999996</v>
          </cell>
          <cell r="E514">
            <v>0.28762426800000002</v>
          </cell>
          <cell r="F514">
            <v>0</v>
          </cell>
          <cell r="G514">
            <v>0</v>
          </cell>
          <cell r="H514">
            <v>0</v>
          </cell>
          <cell r="I514">
            <v>0.28762426800000002</v>
          </cell>
          <cell r="J514">
            <v>0.28762426800000002</v>
          </cell>
          <cell r="K514">
            <v>0</v>
          </cell>
          <cell r="L514">
            <v>0</v>
          </cell>
          <cell r="M514">
            <v>0</v>
          </cell>
          <cell r="N514">
            <v>0.28762426800000002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13.457256999999998</v>
          </cell>
          <cell r="AE514">
            <v>0.23968689000000001</v>
          </cell>
          <cell r="AF514">
            <v>0</v>
          </cell>
          <cell r="AG514">
            <v>0</v>
          </cell>
          <cell r="AH514">
            <v>0</v>
          </cell>
          <cell r="AI514">
            <v>0.23968689000000004</v>
          </cell>
        </row>
        <row r="515">
          <cell r="C515" t="str">
            <v>J_5826/19</v>
          </cell>
          <cell r="D515">
            <v>13.103459999999998</v>
          </cell>
          <cell r="E515">
            <v>2.35116E-4</v>
          </cell>
          <cell r="F515">
            <v>0</v>
          </cell>
          <cell r="G515">
            <v>0</v>
          </cell>
          <cell r="H515">
            <v>0</v>
          </cell>
          <cell r="I515">
            <v>2.35116E-4</v>
          </cell>
          <cell r="J515">
            <v>2.35116E-4</v>
          </cell>
          <cell r="K515">
            <v>0</v>
          </cell>
          <cell r="L515">
            <v>0</v>
          </cell>
          <cell r="M515">
            <v>0</v>
          </cell>
          <cell r="N515">
            <v>2.35116E-4</v>
          </cell>
          <cell r="AD515">
            <v>1.0999999999999999E-2</v>
          </cell>
          <cell r="AE515">
            <v>1.9593E-4</v>
          </cell>
          <cell r="AF515">
            <v>0</v>
          </cell>
          <cell r="AG515">
            <v>0</v>
          </cell>
          <cell r="AH515">
            <v>0</v>
          </cell>
          <cell r="AI515">
            <v>1.9593E-4</v>
          </cell>
        </row>
        <row r="516">
          <cell r="C516" t="str">
            <v>I_4047/17</v>
          </cell>
          <cell r="D516">
            <v>22.058951999999998</v>
          </cell>
          <cell r="E516">
            <v>0.28738915200000004</v>
          </cell>
          <cell r="F516">
            <v>0</v>
          </cell>
          <cell r="G516">
            <v>0</v>
          </cell>
          <cell r="H516">
            <v>0</v>
          </cell>
          <cell r="I516">
            <v>0.28738915200000004</v>
          </cell>
          <cell r="J516">
            <v>0.28738915200000004</v>
          </cell>
          <cell r="K516">
            <v>0</v>
          </cell>
          <cell r="L516">
            <v>0</v>
          </cell>
          <cell r="M516">
            <v>0</v>
          </cell>
          <cell r="N516">
            <v>0.28738915200000004</v>
          </cell>
          <cell r="AD516">
            <v>13.446256999999999</v>
          </cell>
          <cell r="AE516">
            <v>0.23949096</v>
          </cell>
          <cell r="AF516">
            <v>0</v>
          </cell>
          <cell r="AG516">
            <v>0</v>
          </cell>
          <cell r="AH516">
            <v>0</v>
          </cell>
          <cell r="AI516">
            <v>0.23949096000000003</v>
          </cell>
        </row>
        <row r="517">
          <cell r="D517">
            <v>57.616631999999996</v>
          </cell>
          <cell r="E517">
            <v>0.16991337599999998</v>
          </cell>
          <cell r="F517">
            <v>0</v>
          </cell>
          <cell r="G517">
            <v>0</v>
          </cell>
          <cell r="H517">
            <v>0</v>
          </cell>
          <cell r="I517">
            <v>0.16991337599999998</v>
          </cell>
          <cell r="J517">
            <v>0.16991337599999998</v>
          </cell>
          <cell r="K517">
            <v>0</v>
          </cell>
          <cell r="L517">
            <v>0</v>
          </cell>
          <cell r="M517">
            <v>0</v>
          </cell>
          <cell r="N517">
            <v>0.16991337599999998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11.784555199999998</v>
          </cell>
          <cell r="AE517">
            <v>0.14159447999999999</v>
          </cell>
          <cell r="AF517">
            <v>0</v>
          </cell>
          <cell r="AG517">
            <v>0</v>
          </cell>
          <cell r="AH517">
            <v>0</v>
          </cell>
          <cell r="AI517">
            <v>0.14159447999999999</v>
          </cell>
        </row>
        <row r="518">
          <cell r="C518" t="str">
            <v>G_2233/15</v>
          </cell>
          <cell r="D518">
            <v>4.1599199999999996</v>
          </cell>
          <cell r="E518">
            <v>5.4725639999999999E-2</v>
          </cell>
          <cell r="F518">
            <v>0</v>
          </cell>
          <cell r="G518">
            <v>0</v>
          </cell>
          <cell r="H518">
            <v>0</v>
          </cell>
          <cell r="I518">
            <v>5.4725639999999999E-2</v>
          </cell>
          <cell r="J518">
            <v>5.4725639999999999E-2</v>
          </cell>
          <cell r="K518">
            <v>0</v>
          </cell>
          <cell r="L518">
            <v>0</v>
          </cell>
          <cell r="M518">
            <v>0</v>
          </cell>
          <cell r="N518">
            <v>5.4725639999999999E-2</v>
          </cell>
          <cell r="AD518">
            <v>2.5604832000000002</v>
          </cell>
          <cell r="AE518">
            <v>4.5604699999999991E-2</v>
          </cell>
          <cell r="AF518">
            <v>0</v>
          </cell>
          <cell r="AG518">
            <v>0</v>
          </cell>
          <cell r="AH518">
            <v>0</v>
          </cell>
          <cell r="AI518">
            <v>4.5604699999999998E-2</v>
          </cell>
        </row>
        <row r="519">
          <cell r="C519" t="str">
            <v>G_2234/15</v>
          </cell>
          <cell r="D519">
            <v>5.2214879999999999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AD519">
            <v>3.8347099999999998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</row>
        <row r="520">
          <cell r="C520" t="str">
            <v>G_136/12</v>
          </cell>
          <cell r="D520">
            <v>48.235223999999995</v>
          </cell>
          <cell r="E520">
            <v>0.11518773599999999</v>
          </cell>
          <cell r="F520">
            <v>0</v>
          </cell>
          <cell r="G520">
            <v>0</v>
          </cell>
          <cell r="H520">
            <v>0</v>
          </cell>
          <cell r="I520">
            <v>0.11518773599999999</v>
          </cell>
          <cell r="J520">
            <v>0.11518773599999999</v>
          </cell>
          <cell r="K520">
            <v>0</v>
          </cell>
          <cell r="L520">
            <v>0</v>
          </cell>
          <cell r="M520">
            <v>0</v>
          </cell>
          <cell r="N520">
            <v>0.11518773599999999</v>
          </cell>
          <cell r="AD520">
            <v>5.3893619999999984</v>
          </cell>
          <cell r="AE520">
            <v>9.5989779999999997E-2</v>
          </cell>
          <cell r="AF520">
            <v>0</v>
          </cell>
          <cell r="AG520">
            <v>0</v>
          </cell>
          <cell r="AH520">
            <v>0</v>
          </cell>
          <cell r="AI520">
            <v>9.5989779999999997E-2</v>
          </cell>
        </row>
        <row r="521">
          <cell r="D521">
            <v>104.62093200000001</v>
          </cell>
          <cell r="E521">
            <v>1.7312171640000003</v>
          </cell>
          <cell r="F521">
            <v>0</v>
          </cell>
          <cell r="G521">
            <v>0</v>
          </cell>
          <cell r="H521">
            <v>0</v>
          </cell>
          <cell r="I521">
            <v>1.7312171640000003</v>
          </cell>
          <cell r="J521">
            <v>1.7312171640000003</v>
          </cell>
          <cell r="K521">
            <v>0</v>
          </cell>
          <cell r="L521">
            <v>0</v>
          </cell>
          <cell r="M521">
            <v>0</v>
          </cell>
          <cell r="N521">
            <v>1.7312171640000003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74.493428399999985</v>
          </cell>
          <cell r="AE521">
            <v>1.4426809699999998</v>
          </cell>
          <cell r="AF521">
            <v>0</v>
          </cell>
          <cell r="AG521">
            <v>0</v>
          </cell>
          <cell r="AH521">
            <v>0</v>
          </cell>
          <cell r="AI521">
            <v>1.4426809700000001</v>
          </cell>
        </row>
        <row r="522">
          <cell r="C522" t="str">
            <v>I_2096/15</v>
          </cell>
          <cell r="D522">
            <v>4.1026439999999997</v>
          </cell>
          <cell r="E522">
            <v>3.8095068000000003E-2</v>
          </cell>
          <cell r="F522">
            <v>0</v>
          </cell>
          <cell r="G522">
            <v>0</v>
          </cell>
          <cell r="H522">
            <v>0</v>
          </cell>
          <cell r="I522">
            <v>3.8095068000000003E-2</v>
          </cell>
          <cell r="J522">
            <v>3.8095068000000003E-2</v>
          </cell>
          <cell r="K522">
            <v>0</v>
          </cell>
          <cell r="L522">
            <v>0</v>
          </cell>
          <cell r="M522">
            <v>0</v>
          </cell>
          <cell r="N522">
            <v>3.8095068000000003E-2</v>
          </cell>
          <cell r="AD522">
            <v>1.7823784000000003</v>
          </cell>
          <cell r="AE522">
            <v>3.1745889999999999E-2</v>
          </cell>
          <cell r="AF522">
            <v>0</v>
          </cell>
          <cell r="AG522">
            <v>0</v>
          </cell>
          <cell r="AH522">
            <v>0</v>
          </cell>
          <cell r="AI522">
            <v>3.1745890000000006E-2</v>
          </cell>
        </row>
        <row r="523">
          <cell r="C523" t="str">
            <v>I_4078/17</v>
          </cell>
          <cell r="D523">
            <v>85.959492000000012</v>
          </cell>
          <cell r="E523">
            <v>1.5077959560000003</v>
          </cell>
          <cell r="F523">
            <v>0</v>
          </cell>
          <cell r="G523">
            <v>0</v>
          </cell>
          <cell r="H523">
            <v>0</v>
          </cell>
          <cell r="I523">
            <v>1.507795956</v>
          </cell>
          <cell r="J523">
            <v>1.5077959560000003</v>
          </cell>
          <cell r="K523">
            <v>0</v>
          </cell>
          <cell r="L523">
            <v>0</v>
          </cell>
          <cell r="M523">
            <v>0</v>
          </cell>
          <cell r="N523">
            <v>1.507795956</v>
          </cell>
          <cell r="AD523">
            <v>64.132909999999995</v>
          </cell>
          <cell r="AE523">
            <v>1.2564966299999998</v>
          </cell>
          <cell r="AF523">
            <v>0</v>
          </cell>
          <cell r="AG523">
            <v>0</v>
          </cell>
          <cell r="AH523">
            <v>0</v>
          </cell>
          <cell r="AI523">
            <v>1.25649663</v>
          </cell>
        </row>
        <row r="524">
          <cell r="C524" t="str">
            <v>I_2098/15</v>
          </cell>
          <cell r="D524">
            <v>4.1026439999999997</v>
          </cell>
          <cell r="E524">
            <v>2.35116E-4</v>
          </cell>
          <cell r="F524">
            <v>0</v>
          </cell>
          <cell r="G524">
            <v>0</v>
          </cell>
          <cell r="H524">
            <v>0</v>
          </cell>
          <cell r="I524">
            <v>2.35116E-4</v>
          </cell>
          <cell r="J524">
            <v>2.35116E-4</v>
          </cell>
          <cell r="K524">
            <v>0</v>
          </cell>
          <cell r="L524">
            <v>0</v>
          </cell>
          <cell r="M524">
            <v>0</v>
          </cell>
          <cell r="N524">
            <v>2.35116E-4</v>
          </cell>
          <cell r="AD524">
            <v>1.0999999999999999E-2</v>
          </cell>
          <cell r="AE524">
            <v>1.9593E-4</v>
          </cell>
          <cell r="AF524">
            <v>0</v>
          </cell>
          <cell r="AG524">
            <v>0</v>
          </cell>
          <cell r="AH524">
            <v>0</v>
          </cell>
          <cell r="AI524">
            <v>1.9593E-4</v>
          </cell>
        </row>
        <row r="525">
          <cell r="C525" t="str">
            <v>I_4974/18</v>
          </cell>
          <cell r="D525">
            <v>10.456151999999999</v>
          </cell>
          <cell r="E525">
            <v>0.18509102399999999</v>
          </cell>
          <cell r="F525">
            <v>0</v>
          </cell>
          <cell r="G525">
            <v>0</v>
          </cell>
          <cell r="H525">
            <v>0</v>
          </cell>
          <cell r="I525">
            <v>0.18509102400000002</v>
          </cell>
          <cell r="J525">
            <v>0.18509102399999999</v>
          </cell>
          <cell r="K525">
            <v>0</v>
          </cell>
          <cell r="L525">
            <v>0</v>
          </cell>
          <cell r="M525">
            <v>0</v>
          </cell>
          <cell r="N525">
            <v>0.18509102400000002</v>
          </cell>
          <cell r="AD525">
            <v>8.5671399999999984</v>
          </cell>
          <cell r="AE525">
            <v>0.15424251999999999</v>
          </cell>
          <cell r="AF525">
            <v>0</v>
          </cell>
          <cell r="AG525">
            <v>0</v>
          </cell>
          <cell r="AH525">
            <v>0</v>
          </cell>
          <cell r="AI525">
            <v>0.15424252000000002</v>
          </cell>
        </row>
        <row r="526">
          <cell r="D526">
            <v>68.24902800000001</v>
          </cell>
          <cell r="E526">
            <v>0.64208901399999996</v>
          </cell>
          <cell r="F526">
            <v>6.3896410000000001E-2</v>
          </cell>
          <cell r="G526">
            <v>0.12902287199999998</v>
          </cell>
          <cell r="H526">
            <v>0</v>
          </cell>
          <cell r="I526">
            <v>0.44916973199999993</v>
          </cell>
          <cell r="J526">
            <v>0.64208901399999996</v>
          </cell>
          <cell r="K526">
            <v>6.3896410000000001E-2</v>
          </cell>
          <cell r="L526">
            <v>0.12902287199999998</v>
          </cell>
          <cell r="M526">
            <v>0</v>
          </cell>
          <cell r="N526">
            <v>0.44916973199999993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23.870362860000007</v>
          </cell>
          <cell r="AE526">
            <v>0.96334361000000013</v>
          </cell>
          <cell r="AF526">
            <v>8.9085489999999989E-2</v>
          </cell>
          <cell r="AG526">
            <v>0.49995001</v>
          </cell>
          <cell r="AH526">
            <v>0</v>
          </cell>
          <cell r="AI526">
            <v>0.37430811000000003</v>
          </cell>
        </row>
        <row r="527">
          <cell r="C527" t="str">
            <v>G_2215/15</v>
          </cell>
          <cell r="D527">
            <v>3.2488319999999997</v>
          </cell>
          <cell r="E527">
            <v>5.0732748000000001E-2</v>
          </cell>
          <cell r="F527">
            <v>0</v>
          </cell>
          <cell r="G527">
            <v>0</v>
          </cell>
          <cell r="H527">
            <v>0</v>
          </cell>
          <cell r="I527">
            <v>5.0732748000000001E-2</v>
          </cell>
          <cell r="J527">
            <v>5.0732748000000001E-2</v>
          </cell>
          <cell r="K527">
            <v>0</v>
          </cell>
          <cell r="L527">
            <v>0</v>
          </cell>
          <cell r="M527">
            <v>0</v>
          </cell>
          <cell r="N527">
            <v>5.0732748000000001E-2</v>
          </cell>
          <cell r="AD527">
            <v>2.3736644800000004</v>
          </cell>
          <cell r="AE527">
            <v>4.2277290000000002E-2</v>
          </cell>
          <cell r="AF527">
            <v>0</v>
          </cell>
          <cell r="AG527">
            <v>0</v>
          </cell>
          <cell r="AH527">
            <v>0</v>
          </cell>
          <cell r="AI527">
            <v>4.2277290000000002E-2</v>
          </cell>
        </row>
        <row r="528">
          <cell r="C528" t="str">
            <v>G_1766/15</v>
          </cell>
          <cell r="D528">
            <v>0.29251200000000005</v>
          </cell>
          <cell r="E528">
            <v>5.3232359999999994E-3</v>
          </cell>
          <cell r="F528">
            <v>0</v>
          </cell>
          <cell r="G528">
            <v>0</v>
          </cell>
          <cell r="H528">
            <v>0</v>
          </cell>
          <cell r="I528">
            <v>5.3232359999999994E-3</v>
          </cell>
          <cell r="J528">
            <v>5.3232359999999994E-3</v>
          </cell>
          <cell r="K528">
            <v>0</v>
          </cell>
          <cell r="L528">
            <v>0</v>
          </cell>
          <cell r="M528">
            <v>0</v>
          </cell>
          <cell r="N528">
            <v>5.3232359999999994E-3</v>
          </cell>
          <cell r="AD528">
            <v>0.24021375</v>
          </cell>
          <cell r="AE528">
            <v>4.4360299999999997E-3</v>
          </cell>
          <cell r="AF528">
            <v>0</v>
          </cell>
          <cell r="AG528">
            <v>0</v>
          </cell>
          <cell r="AH528">
            <v>0</v>
          </cell>
          <cell r="AI528">
            <v>4.4360299999999997E-3</v>
          </cell>
        </row>
        <row r="529">
          <cell r="C529" t="str">
            <v>G_1765/15</v>
          </cell>
          <cell r="D529">
            <v>1.336392</v>
          </cell>
          <cell r="E529">
            <v>2.5533072E-2</v>
          </cell>
          <cell r="F529">
            <v>0</v>
          </cell>
          <cell r="G529">
            <v>0</v>
          </cell>
          <cell r="H529">
            <v>0</v>
          </cell>
          <cell r="I529">
            <v>2.5533072E-2</v>
          </cell>
          <cell r="J529">
            <v>2.5533072E-2</v>
          </cell>
          <cell r="K529">
            <v>0</v>
          </cell>
          <cell r="L529">
            <v>0</v>
          </cell>
          <cell r="M529">
            <v>0</v>
          </cell>
          <cell r="N529">
            <v>2.5533072E-2</v>
          </cell>
          <cell r="AD529">
            <v>1.1065385700000001</v>
          </cell>
          <cell r="AE529">
            <v>2.1277560000000001E-2</v>
          </cell>
          <cell r="AF529">
            <v>0</v>
          </cell>
          <cell r="AG529">
            <v>0</v>
          </cell>
          <cell r="AH529">
            <v>0</v>
          </cell>
          <cell r="AI529">
            <v>2.1277560000000001E-2</v>
          </cell>
        </row>
        <row r="530">
          <cell r="C530" t="str">
            <v>G_1764/15</v>
          </cell>
          <cell r="D530">
            <v>1.166784</v>
          </cell>
          <cell r="E530">
            <v>2.2234331999999999E-2</v>
          </cell>
          <cell r="F530">
            <v>0</v>
          </cell>
          <cell r="G530">
            <v>0</v>
          </cell>
          <cell r="H530">
            <v>0</v>
          </cell>
          <cell r="I530">
            <v>2.2234331999999999E-2</v>
          </cell>
          <cell r="J530">
            <v>2.2234331999999999E-2</v>
          </cell>
          <cell r="K530">
            <v>0</v>
          </cell>
          <cell r="L530">
            <v>0</v>
          </cell>
          <cell r="M530">
            <v>0</v>
          </cell>
          <cell r="N530">
            <v>2.2234331999999999E-2</v>
          </cell>
          <cell r="AD530">
            <v>0.96582981000000012</v>
          </cell>
          <cell r="AE530">
            <v>1.8528610000000001E-2</v>
          </cell>
          <cell r="AF530">
            <v>0</v>
          </cell>
          <cell r="AG530">
            <v>0</v>
          </cell>
          <cell r="AH530">
            <v>0</v>
          </cell>
          <cell r="AI530">
            <v>1.8528610000000001E-2</v>
          </cell>
        </row>
        <row r="531">
          <cell r="C531" t="str">
            <v>G_1763/15</v>
          </cell>
          <cell r="D531">
            <v>1.7604</v>
          </cell>
          <cell r="E531">
            <v>3.3721559999999998E-2</v>
          </cell>
          <cell r="F531">
            <v>0</v>
          </cell>
          <cell r="G531">
            <v>0</v>
          </cell>
          <cell r="H531">
            <v>0</v>
          </cell>
          <cell r="I531">
            <v>3.3721559999999998E-2</v>
          </cell>
          <cell r="J531">
            <v>3.3721559999999998E-2</v>
          </cell>
          <cell r="K531">
            <v>0</v>
          </cell>
          <cell r="L531">
            <v>0</v>
          </cell>
          <cell r="M531">
            <v>0</v>
          </cell>
          <cell r="N531">
            <v>3.3721559999999998E-2</v>
          </cell>
          <cell r="AD531">
            <v>1.4583002600000001</v>
          </cell>
          <cell r="AE531">
            <v>2.8101299999999999E-2</v>
          </cell>
          <cell r="AF531">
            <v>0</v>
          </cell>
          <cell r="AG531">
            <v>0</v>
          </cell>
          <cell r="AH531">
            <v>0</v>
          </cell>
          <cell r="AI531">
            <v>2.8101299999999999E-2</v>
          </cell>
        </row>
        <row r="532">
          <cell r="C532" t="str">
            <v>G_1762/15</v>
          </cell>
          <cell r="D532">
            <v>0.31418399999999996</v>
          </cell>
          <cell r="E532">
            <v>3.8004599999999994E-3</v>
          </cell>
          <cell r="F532">
            <v>0</v>
          </cell>
          <cell r="G532">
            <v>0</v>
          </cell>
          <cell r="H532">
            <v>0</v>
          </cell>
          <cell r="I532">
            <v>3.8004599999999994E-3</v>
          </cell>
          <cell r="J532">
            <v>3.8004599999999994E-3</v>
          </cell>
          <cell r="K532">
            <v>0</v>
          </cell>
          <cell r="L532">
            <v>0</v>
          </cell>
          <cell r="M532">
            <v>0</v>
          </cell>
          <cell r="N532">
            <v>3.8004599999999994E-3</v>
          </cell>
          <cell r="AD532">
            <v>0.14738692000000003</v>
          </cell>
          <cell r="AE532">
            <v>0.50311706</v>
          </cell>
          <cell r="AF532">
            <v>0</v>
          </cell>
          <cell r="AG532">
            <v>0.49995001</v>
          </cell>
          <cell r="AH532">
            <v>0</v>
          </cell>
          <cell r="AI532">
            <v>3.1670499999999998E-3</v>
          </cell>
        </row>
        <row r="533">
          <cell r="C533" t="str">
            <v>G_1760/15</v>
          </cell>
          <cell r="D533">
            <v>1.644048</v>
          </cell>
          <cell r="E533">
            <v>1.9466435999999997E-2</v>
          </cell>
          <cell r="F533">
            <v>0</v>
          </cell>
          <cell r="G533">
            <v>0</v>
          </cell>
          <cell r="H533">
            <v>0</v>
          </cell>
          <cell r="I533">
            <v>1.9466436E-2</v>
          </cell>
          <cell r="J533">
            <v>1.9466435999999997E-2</v>
          </cell>
          <cell r="K533">
            <v>0</v>
          </cell>
          <cell r="L533">
            <v>0</v>
          </cell>
          <cell r="M533">
            <v>0</v>
          </cell>
          <cell r="N533">
            <v>1.9466436E-2</v>
          </cell>
          <cell r="AD533">
            <v>0.91078900000000007</v>
          </cell>
          <cell r="AE533">
            <v>5.2060509999999997E-2</v>
          </cell>
          <cell r="AF533">
            <v>3.5838479999999992E-2</v>
          </cell>
          <cell r="AG533">
            <v>0</v>
          </cell>
          <cell r="AH533">
            <v>0</v>
          </cell>
          <cell r="AI533">
            <v>1.6222030000000002E-2</v>
          </cell>
        </row>
        <row r="534">
          <cell r="C534" t="str">
            <v>G_1759/15</v>
          </cell>
          <cell r="D534">
            <v>0.71439600000000003</v>
          </cell>
          <cell r="E534">
            <v>1.0291943999999999E-2</v>
          </cell>
          <cell r="F534">
            <v>0</v>
          </cell>
          <cell r="G534">
            <v>0</v>
          </cell>
          <cell r="H534">
            <v>0</v>
          </cell>
          <cell r="I534">
            <v>1.0291943999999999E-2</v>
          </cell>
          <cell r="J534">
            <v>1.0291943999999999E-2</v>
          </cell>
          <cell r="K534">
            <v>0</v>
          </cell>
          <cell r="L534">
            <v>0</v>
          </cell>
          <cell r="M534">
            <v>0</v>
          </cell>
          <cell r="N534">
            <v>1.0291943999999999E-2</v>
          </cell>
          <cell r="AD534">
            <v>0.41391230000000001</v>
          </cell>
          <cell r="AE534">
            <v>8.5766200000000001E-3</v>
          </cell>
          <cell r="AF534">
            <v>0</v>
          </cell>
          <cell r="AG534">
            <v>0</v>
          </cell>
          <cell r="AH534">
            <v>0</v>
          </cell>
          <cell r="AI534">
            <v>8.5766200000000001E-3</v>
          </cell>
        </row>
        <row r="535">
          <cell r="C535" t="str">
            <v>I_4903/18</v>
          </cell>
          <cell r="D535">
            <v>7.3242720000000006</v>
          </cell>
          <cell r="E535">
            <v>0.12548486399999997</v>
          </cell>
          <cell r="F535">
            <v>0</v>
          </cell>
          <cell r="G535">
            <v>0</v>
          </cell>
          <cell r="H535">
            <v>0</v>
          </cell>
          <cell r="I535">
            <v>0.12548486399999997</v>
          </cell>
          <cell r="J535">
            <v>0.12548486399999997</v>
          </cell>
          <cell r="K535">
            <v>0</v>
          </cell>
          <cell r="L535">
            <v>0</v>
          </cell>
          <cell r="M535">
            <v>0</v>
          </cell>
          <cell r="N535">
            <v>0.12548486399999997</v>
          </cell>
          <cell r="AD535">
            <v>5.3728081699999999</v>
          </cell>
          <cell r="AE535">
            <v>0.10457071999999999</v>
          </cell>
          <cell r="AF535">
            <v>0</v>
          </cell>
          <cell r="AG535">
            <v>0</v>
          </cell>
          <cell r="AH535">
            <v>0</v>
          </cell>
          <cell r="AI535">
            <v>0.10457071999999999</v>
          </cell>
        </row>
        <row r="536">
          <cell r="C536" t="str">
            <v>J_6128/19</v>
          </cell>
          <cell r="D536">
            <v>41.597543999999999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AD536">
            <v>4.0310820000000005</v>
          </cell>
          <cell r="AE536">
            <v>0</v>
          </cell>
          <cell r="AI536">
            <v>0</v>
          </cell>
        </row>
        <row r="537">
          <cell r="C537" t="str">
            <v>J_5883/19</v>
          </cell>
          <cell r="D537">
            <v>5.2488240000000008</v>
          </cell>
          <cell r="E537">
            <v>8.2268256000000012E-2</v>
          </cell>
          <cell r="F537">
            <v>0</v>
          </cell>
          <cell r="G537">
            <v>0</v>
          </cell>
          <cell r="H537">
            <v>0</v>
          </cell>
          <cell r="I537">
            <v>8.2268255999999998E-2</v>
          </cell>
          <cell r="J537">
            <v>8.2268256000000012E-2</v>
          </cell>
          <cell r="K537">
            <v>0</v>
          </cell>
          <cell r="L537">
            <v>0</v>
          </cell>
          <cell r="M537">
            <v>0</v>
          </cell>
          <cell r="N537">
            <v>8.2268255999999998E-2</v>
          </cell>
          <cell r="AD537">
            <v>3.8491376000000006</v>
          </cell>
          <cell r="AE537">
            <v>6.8556880000000001E-2</v>
          </cell>
          <cell r="AI537">
            <v>6.8556880000000001E-2</v>
          </cell>
        </row>
        <row r="538">
          <cell r="C538" t="str">
            <v>J_6167/19</v>
          </cell>
          <cell r="D538">
            <v>3.6008399999999994</v>
          </cell>
          <cell r="E538">
            <v>0.13420923400000001</v>
          </cell>
          <cell r="F538">
            <v>6.3896410000000001E-2</v>
          </cell>
          <cell r="G538">
            <v>0</v>
          </cell>
          <cell r="H538">
            <v>0</v>
          </cell>
          <cell r="I538">
            <v>7.0312823999999996E-2</v>
          </cell>
          <cell r="J538">
            <v>0.13420923400000001</v>
          </cell>
          <cell r="K538">
            <v>6.3896410000000001E-2</v>
          </cell>
          <cell r="L538">
            <v>0</v>
          </cell>
          <cell r="M538">
            <v>0</v>
          </cell>
          <cell r="N538">
            <v>7.0312823999999996E-2</v>
          </cell>
          <cell r="AD538">
            <v>3.0007000000000001</v>
          </cell>
          <cell r="AE538">
            <v>0.11184103000000001</v>
          </cell>
          <cell r="AF538">
            <v>5.3247010000000004E-2</v>
          </cell>
          <cell r="AI538">
            <v>5.8594020000000004E-2</v>
          </cell>
        </row>
        <row r="539">
          <cell r="C539" t="str">
            <v>G_1761/15</v>
          </cell>
          <cell r="D539">
            <v>0</v>
          </cell>
          <cell r="E539">
            <v>0.12902287199999998</v>
          </cell>
          <cell r="F539">
            <v>0</v>
          </cell>
          <cell r="G539">
            <v>0.12902287199999998</v>
          </cell>
          <cell r="H539">
            <v>0</v>
          </cell>
          <cell r="I539">
            <v>0</v>
          </cell>
          <cell r="J539">
            <v>0.12902287199999998</v>
          </cell>
          <cell r="K539">
            <v>0</v>
          </cell>
          <cell r="L539">
            <v>0.12902287199999998</v>
          </cell>
          <cell r="M539">
            <v>0</v>
          </cell>
          <cell r="N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</row>
        <row r="540">
          <cell r="D540">
            <v>25.543043999999998</v>
          </cell>
          <cell r="E540">
            <v>11.646807462000002</v>
          </cell>
          <cell r="F540">
            <v>0.24237196999999999</v>
          </cell>
          <cell r="G540">
            <v>11.19544174</v>
          </cell>
          <cell r="H540">
            <v>0</v>
          </cell>
          <cell r="I540">
            <v>0.20899375199999998</v>
          </cell>
          <cell r="J540">
            <v>11.646807462000002</v>
          </cell>
          <cell r="K540">
            <v>0.24237196999999999</v>
          </cell>
          <cell r="L540">
            <v>11.19544174</v>
          </cell>
          <cell r="M540">
            <v>0</v>
          </cell>
          <cell r="N540">
            <v>0.20899375199999998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13.9642696</v>
          </cell>
          <cell r="AE540">
            <v>0.17416145999999905</v>
          </cell>
          <cell r="AF540">
            <v>0</v>
          </cell>
          <cell r="AG540">
            <v>0</v>
          </cell>
          <cell r="AH540">
            <v>0</v>
          </cell>
          <cell r="AI540">
            <v>0.17416145999999999</v>
          </cell>
        </row>
        <row r="541">
          <cell r="C541" t="str">
            <v>G_40/13</v>
          </cell>
          <cell r="D541">
            <v>3.5603280000000002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AD541">
            <v>1.7848776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</row>
        <row r="542">
          <cell r="C542" t="str">
            <v>I_4902/18</v>
          </cell>
          <cell r="D542">
            <v>12.89622</v>
          </cell>
          <cell r="E542">
            <v>11.503118058000002</v>
          </cell>
          <cell r="F542">
            <v>0.24237196999999999</v>
          </cell>
          <cell r="G542">
            <v>11.19544174</v>
          </cell>
          <cell r="H542">
            <v>0</v>
          </cell>
          <cell r="I542">
            <v>6.5304347999999998E-2</v>
          </cell>
          <cell r="J542">
            <v>11.503118058000002</v>
          </cell>
          <cell r="K542">
            <v>0.24237196999999999</v>
          </cell>
          <cell r="L542">
            <v>11.19544174</v>
          </cell>
          <cell r="M542">
            <v>0</v>
          </cell>
          <cell r="N542">
            <v>6.5304347999999998E-2</v>
          </cell>
          <cell r="AD542">
            <v>4.9704450000000007</v>
          </cell>
          <cell r="AE542">
            <v>5.4420289999999108E-2</v>
          </cell>
          <cell r="AF542">
            <v>0</v>
          </cell>
          <cell r="AG542">
            <v>0</v>
          </cell>
          <cell r="AH542">
            <v>0</v>
          </cell>
          <cell r="AI542">
            <v>5.4420290000000003E-2</v>
          </cell>
        </row>
        <row r="543">
          <cell r="C543" t="str">
            <v>J_5839/19</v>
          </cell>
          <cell r="D543">
            <v>2.8754879999999994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AD543">
            <v>2.1977670000000002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</row>
        <row r="544">
          <cell r="C544" t="str">
            <v>J_6055/19</v>
          </cell>
          <cell r="D544">
            <v>3.6960360000000003</v>
          </cell>
          <cell r="E544">
            <v>9.4415880000000008E-2</v>
          </cell>
          <cell r="F544">
            <v>0</v>
          </cell>
          <cell r="G544">
            <v>0</v>
          </cell>
          <cell r="H544">
            <v>0</v>
          </cell>
          <cell r="I544">
            <v>9.4415879999999994E-2</v>
          </cell>
          <cell r="J544">
            <v>9.4415880000000008E-2</v>
          </cell>
          <cell r="K544">
            <v>0</v>
          </cell>
          <cell r="L544">
            <v>0</v>
          </cell>
          <cell r="M544">
            <v>0</v>
          </cell>
          <cell r="N544">
            <v>9.4415879999999994E-2</v>
          </cell>
          <cell r="AD544">
            <v>2.9153699999999998</v>
          </cell>
          <cell r="AE544">
            <v>7.8679899999999955E-2</v>
          </cell>
          <cell r="AF544">
            <v>0</v>
          </cell>
          <cell r="AG544">
            <v>0</v>
          </cell>
          <cell r="AH544">
            <v>0</v>
          </cell>
          <cell r="AI544">
            <v>7.8679899999999997E-2</v>
          </cell>
        </row>
        <row r="545">
          <cell r="C545" t="str">
            <v>J_6102/19</v>
          </cell>
          <cell r="D545">
            <v>2.5149719999999998</v>
          </cell>
          <cell r="E545">
            <v>4.9273523999999999E-2</v>
          </cell>
          <cell r="F545">
            <v>0</v>
          </cell>
          <cell r="G545">
            <v>0</v>
          </cell>
          <cell r="H545">
            <v>0</v>
          </cell>
          <cell r="I545">
            <v>4.9273523999999992E-2</v>
          </cell>
          <cell r="J545">
            <v>4.9273523999999999E-2</v>
          </cell>
          <cell r="K545">
            <v>0</v>
          </cell>
          <cell r="L545">
            <v>0</v>
          </cell>
          <cell r="M545">
            <v>0</v>
          </cell>
          <cell r="N545">
            <v>4.9273523999999992E-2</v>
          </cell>
          <cell r="AD545">
            <v>2.0958099999999997</v>
          </cell>
          <cell r="AE545">
            <v>4.106126999999999E-2</v>
          </cell>
          <cell r="AI545">
            <v>4.1061269999999997E-2</v>
          </cell>
        </row>
        <row r="546">
          <cell r="D546">
            <v>135.40482</v>
          </cell>
          <cell r="E546">
            <v>0.48958358200000002</v>
          </cell>
          <cell r="F546">
            <v>4.3609990000000001E-2</v>
          </cell>
          <cell r="G546">
            <v>0</v>
          </cell>
          <cell r="H546">
            <v>0</v>
          </cell>
          <cell r="I546">
            <v>0.44597359199999997</v>
          </cell>
          <cell r="J546">
            <v>0.48958358200000002</v>
          </cell>
          <cell r="K546">
            <v>4.3609990000000001E-2</v>
          </cell>
          <cell r="L546">
            <v>0</v>
          </cell>
          <cell r="M546">
            <v>0</v>
          </cell>
          <cell r="N546">
            <v>0.44597359199999997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24.189918200000005</v>
          </cell>
          <cell r="AE546">
            <v>0.40798631999999996</v>
          </cell>
          <cell r="AF546">
            <v>3.6341660000000012E-2</v>
          </cell>
          <cell r="AG546">
            <v>0</v>
          </cell>
          <cell r="AH546">
            <v>0</v>
          </cell>
          <cell r="AI546">
            <v>0.37164465999999996</v>
          </cell>
        </row>
        <row r="547">
          <cell r="C547" t="str">
            <v>I_2154/15</v>
          </cell>
          <cell r="D547">
            <v>8.5414080000000006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AD547">
            <v>3.9382904000000005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</row>
        <row r="548">
          <cell r="C548" t="str">
            <v>I_2158/15</v>
          </cell>
          <cell r="D548">
            <v>1.997268</v>
          </cell>
          <cell r="E548">
            <v>3.0344039999999999E-2</v>
          </cell>
          <cell r="F548">
            <v>0</v>
          </cell>
          <cell r="G548">
            <v>0</v>
          </cell>
          <cell r="H548">
            <v>0</v>
          </cell>
          <cell r="I548">
            <v>3.0344039999999996E-2</v>
          </cell>
          <cell r="J548">
            <v>3.0344039999999999E-2</v>
          </cell>
          <cell r="K548">
            <v>0</v>
          </cell>
          <cell r="L548">
            <v>0</v>
          </cell>
          <cell r="M548">
            <v>0</v>
          </cell>
          <cell r="N548">
            <v>3.0344039999999996E-2</v>
          </cell>
          <cell r="AD548">
            <v>1.419726</v>
          </cell>
          <cell r="AE548">
            <v>2.5286699999999999E-2</v>
          </cell>
          <cell r="AF548">
            <v>0</v>
          </cell>
          <cell r="AG548">
            <v>0</v>
          </cell>
          <cell r="AH548">
            <v>0</v>
          </cell>
          <cell r="AI548">
            <v>2.5286699999999999E-2</v>
          </cell>
        </row>
        <row r="549">
          <cell r="C549" t="str">
            <v>G_2163/15</v>
          </cell>
          <cell r="D549">
            <v>5.2758719999999997</v>
          </cell>
          <cell r="E549">
            <v>4.3607423999999999E-2</v>
          </cell>
          <cell r="F549">
            <v>0</v>
          </cell>
          <cell r="G549">
            <v>0</v>
          </cell>
          <cell r="H549">
            <v>0</v>
          </cell>
          <cell r="I549">
            <v>4.3607423999999999E-2</v>
          </cell>
          <cell r="J549">
            <v>4.3607423999999999E-2</v>
          </cell>
          <cell r="K549">
            <v>0</v>
          </cell>
          <cell r="L549">
            <v>0</v>
          </cell>
          <cell r="M549">
            <v>0</v>
          </cell>
          <cell r="N549">
            <v>4.3607423999999999E-2</v>
          </cell>
          <cell r="AD549">
            <v>2.0402888000000003</v>
          </cell>
          <cell r="AE549">
            <v>3.633952E-2</v>
          </cell>
          <cell r="AF549">
            <v>0</v>
          </cell>
          <cell r="AG549">
            <v>0</v>
          </cell>
          <cell r="AH549">
            <v>0</v>
          </cell>
          <cell r="AI549">
            <v>3.633952E-2</v>
          </cell>
        </row>
        <row r="550">
          <cell r="C550" t="str">
            <v>I_2165/15</v>
          </cell>
          <cell r="D550">
            <v>37.838051999999998</v>
          </cell>
          <cell r="E550">
            <v>6.5400984000000009E-2</v>
          </cell>
          <cell r="F550">
            <v>0</v>
          </cell>
          <cell r="G550">
            <v>0</v>
          </cell>
          <cell r="H550">
            <v>0</v>
          </cell>
          <cell r="I550">
            <v>6.5400984000000009E-2</v>
          </cell>
          <cell r="J550">
            <v>6.5400984000000009E-2</v>
          </cell>
          <cell r="K550">
            <v>0</v>
          </cell>
          <cell r="L550">
            <v>0</v>
          </cell>
          <cell r="M550">
            <v>0</v>
          </cell>
          <cell r="N550">
            <v>6.5400984000000009E-2</v>
          </cell>
          <cell r="AD550">
            <v>3.0599580000000004</v>
          </cell>
          <cell r="AE550">
            <v>5.4500819999999998E-2</v>
          </cell>
          <cell r="AF550">
            <v>0</v>
          </cell>
          <cell r="AG550">
            <v>0</v>
          </cell>
          <cell r="AH550">
            <v>0</v>
          </cell>
          <cell r="AI550">
            <v>5.4500820000000005E-2</v>
          </cell>
        </row>
        <row r="551">
          <cell r="C551" t="str">
            <v>G_2174/15</v>
          </cell>
          <cell r="D551">
            <v>4.216272</v>
          </cell>
          <cell r="E551">
            <v>4.9467000000000004E-2</v>
          </cell>
          <cell r="F551">
            <v>0</v>
          </cell>
          <cell r="G551">
            <v>0</v>
          </cell>
          <cell r="H551">
            <v>0</v>
          </cell>
          <cell r="I551">
            <v>4.9467000000000004E-2</v>
          </cell>
          <cell r="J551">
            <v>4.9467000000000004E-2</v>
          </cell>
          <cell r="K551">
            <v>0</v>
          </cell>
          <cell r="L551">
            <v>0</v>
          </cell>
          <cell r="M551">
            <v>0</v>
          </cell>
          <cell r="N551">
            <v>4.9467000000000004E-2</v>
          </cell>
          <cell r="AD551">
            <v>2.1040390000000002</v>
          </cell>
          <cell r="AE551">
            <v>4.1222499999999995E-2</v>
          </cell>
          <cell r="AF551">
            <v>0</v>
          </cell>
          <cell r="AG551">
            <v>0</v>
          </cell>
          <cell r="AH551">
            <v>0</v>
          </cell>
          <cell r="AI551">
            <v>4.1222500000000002E-2</v>
          </cell>
        </row>
        <row r="552">
          <cell r="C552" t="str">
            <v>J_5771/19</v>
          </cell>
          <cell r="D552">
            <v>67.439399999999992</v>
          </cell>
          <cell r="E552">
            <v>7.9483763999999998E-2</v>
          </cell>
          <cell r="F552">
            <v>0</v>
          </cell>
          <cell r="G552">
            <v>0</v>
          </cell>
          <cell r="H552">
            <v>0</v>
          </cell>
          <cell r="I552">
            <v>7.9483763999999985E-2</v>
          </cell>
          <cell r="J552">
            <v>7.9483763999999998E-2</v>
          </cell>
          <cell r="K552">
            <v>0</v>
          </cell>
          <cell r="L552">
            <v>0</v>
          </cell>
          <cell r="M552">
            <v>0</v>
          </cell>
          <cell r="N552">
            <v>7.9483763999999985E-2</v>
          </cell>
          <cell r="AD552">
            <v>3.718858</v>
          </cell>
          <cell r="AE552">
            <v>6.6236469999999992E-2</v>
          </cell>
          <cell r="AF552">
            <v>0</v>
          </cell>
          <cell r="AG552">
            <v>0</v>
          </cell>
          <cell r="AH552">
            <v>0</v>
          </cell>
          <cell r="AI552">
            <v>6.6236469999999992E-2</v>
          </cell>
        </row>
        <row r="553">
          <cell r="C553" t="str">
            <v>J_6044/19</v>
          </cell>
          <cell r="D553">
            <v>3.6108600000000002</v>
          </cell>
          <cell r="E553">
            <v>0.11411911000000001</v>
          </cell>
          <cell r="F553">
            <v>4.3609990000000001E-2</v>
          </cell>
          <cell r="G553">
            <v>0</v>
          </cell>
          <cell r="H553">
            <v>0</v>
          </cell>
          <cell r="I553">
            <v>7.0509119999999995E-2</v>
          </cell>
          <cell r="J553">
            <v>0.11411911000000001</v>
          </cell>
          <cell r="K553">
            <v>4.3609990000000001E-2</v>
          </cell>
          <cell r="L553">
            <v>0</v>
          </cell>
          <cell r="M553">
            <v>0</v>
          </cell>
          <cell r="N553">
            <v>7.0509119999999995E-2</v>
          </cell>
          <cell r="AD553">
            <v>3.0090500000000002</v>
          </cell>
          <cell r="AE553">
            <v>9.5099260000000005E-2</v>
          </cell>
          <cell r="AF553">
            <v>3.6341660000000012E-2</v>
          </cell>
          <cell r="AI553">
            <v>5.8757599999999993E-2</v>
          </cell>
        </row>
        <row r="554">
          <cell r="C554" t="str">
            <v>J_5678/19</v>
          </cell>
          <cell r="D554">
            <v>1.4353680000000002</v>
          </cell>
          <cell r="E554">
            <v>2.8004279999999999E-2</v>
          </cell>
          <cell r="F554">
            <v>0</v>
          </cell>
          <cell r="G554">
            <v>0</v>
          </cell>
          <cell r="H554">
            <v>0</v>
          </cell>
          <cell r="I554">
            <v>2.8004279999999999E-2</v>
          </cell>
          <cell r="J554">
            <v>2.8004279999999999E-2</v>
          </cell>
          <cell r="K554">
            <v>0</v>
          </cell>
          <cell r="L554">
            <v>0</v>
          </cell>
          <cell r="M554">
            <v>0</v>
          </cell>
          <cell r="N554">
            <v>2.8004279999999999E-2</v>
          </cell>
          <cell r="AD554">
            <v>1.1961400000000002</v>
          </cell>
          <cell r="AE554">
            <v>2.3336900000000001E-2</v>
          </cell>
          <cell r="AI554">
            <v>2.3336900000000001E-2</v>
          </cell>
        </row>
        <row r="555">
          <cell r="C555" t="str">
            <v>J_6093/19</v>
          </cell>
          <cell r="D555">
            <v>5.0503200000000001</v>
          </cell>
          <cell r="E555">
            <v>7.9156979999999988E-2</v>
          </cell>
          <cell r="F555">
            <v>0</v>
          </cell>
          <cell r="G555">
            <v>0</v>
          </cell>
          <cell r="H555">
            <v>0</v>
          </cell>
          <cell r="I555">
            <v>7.9156979999999974E-2</v>
          </cell>
          <cell r="J555">
            <v>7.9156979999999988E-2</v>
          </cell>
          <cell r="K555">
            <v>0</v>
          </cell>
          <cell r="L555">
            <v>0</v>
          </cell>
          <cell r="M555">
            <v>0</v>
          </cell>
          <cell r="N555">
            <v>7.9156979999999974E-2</v>
          </cell>
          <cell r="AD555">
            <v>3.7035680000000011</v>
          </cell>
          <cell r="AE555">
            <v>6.5964149999999985E-2</v>
          </cell>
          <cell r="AI555">
            <v>6.5964149999999985E-2</v>
          </cell>
        </row>
        <row r="556">
          <cell r="D556">
            <v>209.05498799999998</v>
          </cell>
          <cell r="E556">
            <v>5.0197088980000002</v>
          </cell>
          <cell r="F556">
            <v>2.7657167200000004</v>
          </cell>
          <cell r="G556">
            <v>0.62171018999999994</v>
          </cell>
          <cell r="H556">
            <v>0</v>
          </cell>
          <cell r="I556">
            <v>1.6322819879999997</v>
          </cell>
          <cell r="J556">
            <v>5.0197088980000002</v>
          </cell>
          <cell r="K556">
            <v>2.7657167200000004</v>
          </cell>
          <cell r="L556">
            <v>0.62171018999999994</v>
          </cell>
          <cell r="M556">
            <v>0</v>
          </cell>
          <cell r="N556">
            <v>1.6322819879999997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85.586455350000008</v>
          </cell>
          <cell r="AE556">
            <v>1.3602349900000004</v>
          </cell>
          <cell r="AF556">
            <v>0</v>
          </cell>
          <cell r="AG556">
            <v>0</v>
          </cell>
          <cell r="AH556">
            <v>0</v>
          </cell>
          <cell r="AI556">
            <v>1.3602349900000001</v>
          </cell>
        </row>
        <row r="557">
          <cell r="C557" t="str">
            <v>I_2251/15</v>
          </cell>
          <cell r="D557">
            <v>2.2555199999999997</v>
          </cell>
          <cell r="E557">
            <v>4.4190311999999995E-2</v>
          </cell>
          <cell r="F557">
            <v>0</v>
          </cell>
          <cell r="G557">
            <v>0</v>
          </cell>
          <cell r="H557">
            <v>0</v>
          </cell>
          <cell r="I557">
            <v>4.4190311999999995E-2</v>
          </cell>
          <cell r="J557">
            <v>4.4190311999999995E-2</v>
          </cell>
          <cell r="K557">
            <v>0</v>
          </cell>
          <cell r="L557">
            <v>0</v>
          </cell>
          <cell r="M557">
            <v>0</v>
          </cell>
          <cell r="N557">
            <v>4.4190311999999995E-2</v>
          </cell>
          <cell r="AD557">
            <v>1.8796000000000002</v>
          </cell>
          <cell r="AE557">
            <v>3.6825259999999999E-2</v>
          </cell>
          <cell r="AF557">
            <v>0</v>
          </cell>
          <cell r="AG557">
            <v>0</v>
          </cell>
          <cell r="AH557">
            <v>0</v>
          </cell>
          <cell r="AI557">
            <v>3.6825259999999999E-2</v>
          </cell>
        </row>
        <row r="558">
          <cell r="C558" t="str">
            <v>I_4723/18</v>
          </cell>
          <cell r="D558">
            <v>34.426103999999995</v>
          </cell>
          <cell r="E558">
            <v>0.163428456</v>
          </cell>
          <cell r="F558">
            <v>0</v>
          </cell>
          <cell r="G558">
            <v>0</v>
          </cell>
          <cell r="H558">
            <v>0</v>
          </cell>
          <cell r="I558">
            <v>0.163428456</v>
          </cell>
          <cell r="J558">
            <v>0.163428456</v>
          </cell>
          <cell r="K558">
            <v>0</v>
          </cell>
          <cell r="L558">
            <v>0</v>
          </cell>
          <cell r="M558">
            <v>0</v>
          </cell>
          <cell r="N558">
            <v>0.163428456</v>
          </cell>
          <cell r="AD558">
            <v>27.788750000000004</v>
          </cell>
          <cell r="AE558">
            <v>0.13619038</v>
          </cell>
          <cell r="AF558">
            <v>0</v>
          </cell>
          <cell r="AG558">
            <v>0</v>
          </cell>
          <cell r="AH558">
            <v>0</v>
          </cell>
          <cell r="AI558">
            <v>0.13619038</v>
          </cell>
        </row>
        <row r="559">
          <cell r="C559" t="str">
            <v>H_3365/16</v>
          </cell>
          <cell r="D559">
            <v>23.167019999999997</v>
          </cell>
          <cell r="E559">
            <v>2.35116E-4</v>
          </cell>
          <cell r="F559">
            <v>0</v>
          </cell>
          <cell r="G559">
            <v>0</v>
          </cell>
          <cell r="H559">
            <v>0</v>
          </cell>
          <cell r="I559">
            <v>2.35116E-4</v>
          </cell>
          <cell r="J559">
            <v>2.35116E-4</v>
          </cell>
          <cell r="K559">
            <v>0</v>
          </cell>
          <cell r="L559">
            <v>0</v>
          </cell>
          <cell r="M559">
            <v>0</v>
          </cell>
          <cell r="N559">
            <v>2.35116E-4</v>
          </cell>
          <cell r="AD559">
            <v>1.0999999999999999E-2</v>
          </cell>
          <cell r="AE559">
            <v>1.9593E-4</v>
          </cell>
          <cell r="AF559">
            <v>0</v>
          </cell>
          <cell r="AG559">
            <v>0</v>
          </cell>
          <cell r="AH559">
            <v>0</v>
          </cell>
          <cell r="AI559">
            <v>1.9593E-4</v>
          </cell>
        </row>
        <row r="560">
          <cell r="C560" t="str">
            <v>G_2253/15</v>
          </cell>
          <cell r="D560">
            <v>10.608924</v>
          </cell>
          <cell r="E560">
            <v>2.35116E-4</v>
          </cell>
          <cell r="F560">
            <v>0</v>
          </cell>
          <cell r="G560">
            <v>0</v>
          </cell>
          <cell r="H560">
            <v>0</v>
          </cell>
          <cell r="I560">
            <v>2.35116E-4</v>
          </cell>
          <cell r="J560">
            <v>2.35116E-4</v>
          </cell>
          <cell r="K560">
            <v>0</v>
          </cell>
          <cell r="L560">
            <v>0</v>
          </cell>
          <cell r="M560">
            <v>0</v>
          </cell>
          <cell r="N560">
            <v>2.35116E-4</v>
          </cell>
          <cell r="AD560">
            <v>1.0999999999999999E-2</v>
          </cell>
          <cell r="AE560">
            <v>1.9593E-4</v>
          </cell>
          <cell r="AF560">
            <v>0</v>
          </cell>
          <cell r="AG560">
            <v>0</v>
          </cell>
          <cell r="AH560">
            <v>0</v>
          </cell>
          <cell r="AI560">
            <v>1.9593E-4</v>
          </cell>
        </row>
        <row r="561">
          <cell r="C561" t="str">
            <v>G_2254/15</v>
          </cell>
          <cell r="D561">
            <v>2.79156</v>
          </cell>
          <cell r="E561">
            <v>5.4457343999999991E-2</v>
          </cell>
          <cell r="F561">
            <v>0</v>
          </cell>
          <cell r="G561">
            <v>0</v>
          </cell>
          <cell r="H561">
            <v>0</v>
          </cell>
          <cell r="I561">
            <v>5.4457343999999998E-2</v>
          </cell>
          <cell r="J561">
            <v>5.4457343999999991E-2</v>
          </cell>
          <cell r="K561">
            <v>0</v>
          </cell>
          <cell r="L561">
            <v>0</v>
          </cell>
          <cell r="M561">
            <v>0</v>
          </cell>
          <cell r="N561">
            <v>5.4457343999999998E-2</v>
          </cell>
          <cell r="AD561">
            <v>2.3163000000000005</v>
          </cell>
          <cell r="AE561">
            <v>4.5381120000000004E-2</v>
          </cell>
          <cell r="AF561">
            <v>0</v>
          </cell>
          <cell r="AG561">
            <v>0</v>
          </cell>
          <cell r="AH561">
            <v>0</v>
          </cell>
          <cell r="AI561">
            <v>4.5381119999999997E-2</v>
          </cell>
        </row>
        <row r="562">
          <cell r="C562" t="str">
            <v>G_2261/15</v>
          </cell>
          <cell r="D562">
            <v>2.6942759999999999</v>
          </cell>
          <cell r="E562">
            <v>4.2327324E-2</v>
          </cell>
          <cell r="F562">
            <v>0</v>
          </cell>
          <cell r="G562">
            <v>0</v>
          </cell>
          <cell r="H562">
            <v>0</v>
          </cell>
          <cell r="I562">
            <v>4.2327324E-2</v>
          </cell>
          <cell r="J562">
            <v>4.2327324E-2</v>
          </cell>
          <cell r="K562">
            <v>0</v>
          </cell>
          <cell r="L562">
            <v>0</v>
          </cell>
          <cell r="M562">
            <v>0</v>
          </cell>
          <cell r="N562">
            <v>4.2327324E-2</v>
          </cell>
          <cell r="AD562">
            <v>1.8003559699999998</v>
          </cell>
          <cell r="AE562">
            <v>3.5272769999999995E-2</v>
          </cell>
          <cell r="AF562">
            <v>0</v>
          </cell>
          <cell r="AG562">
            <v>0</v>
          </cell>
          <cell r="AH562">
            <v>0</v>
          </cell>
          <cell r="AI562">
            <v>3.5272770000000002E-2</v>
          </cell>
        </row>
        <row r="563">
          <cell r="C563" t="str">
            <v>G_2262/15</v>
          </cell>
          <cell r="D563">
            <v>2.9386320000000001</v>
          </cell>
          <cell r="E563">
            <v>5.7456336000000004E-2</v>
          </cell>
          <cell r="F563">
            <v>0</v>
          </cell>
          <cell r="G563">
            <v>0</v>
          </cell>
          <cell r="H563">
            <v>0</v>
          </cell>
          <cell r="I563">
            <v>5.7456335999999997E-2</v>
          </cell>
          <cell r="J563">
            <v>5.7456336000000004E-2</v>
          </cell>
          <cell r="K563">
            <v>0</v>
          </cell>
          <cell r="L563">
            <v>0</v>
          </cell>
          <cell r="M563">
            <v>0</v>
          </cell>
          <cell r="N563">
            <v>5.7456335999999997E-2</v>
          </cell>
          <cell r="AD563">
            <v>2.4488600000000003</v>
          </cell>
          <cell r="AE563">
            <v>4.7880279999999997E-2</v>
          </cell>
          <cell r="AF563">
            <v>0</v>
          </cell>
          <cell r="AG563">
            <v>0</v>
          </cell>
          <cell r="AH563">
            <v>0</v>
          </cell>
          <cell r="AI563">
            <v>4.7880279999999997E-2</v>
          </cell>
        </row>
        <row r="564">
          <cell r="C564" t="str">
            <v>G_526/12</v>
          </cell>
          <cell r="D564">
            <v>13.086959999999999</v>
          </cell>
          <cell r="E564">
            <v>0.17092218000000001</v>
          </cell>
          <cell r="F564">
            <v>0</v>
          </cell>
          <cell r="G564">
            <v>0</v>
          </cell>
          <cell r="H564">
            <v>0</v>
          </cell>
          <cell r="I564">
            <v>0.17092217999999998</v>
          </cell>
          <cell r="J564">
            <v>0.17092218000000001</v>
          </cell>
          <cell r="K564">
            <v>0</v>
          </cell>
          <cell r="L564">
            <v>0</v>
          </cell>
          <cell r="M564">
            <v>0</v>
          </cell>
          <cell r="N564">
            <v>0.17092217999999998</v>
          </cell>
          <cell r="AD564">
            <v>7.9970440000000007</v>
          </cell>
          <cell r="AE564">
            <v>0.14243514999999998</v>
          </cell>
          <cell r="AF564">
            <v>0</v>
          </cell>
          <cell r="AG564">
            <v>0</v>
          </cell>
          <cell r="AH564">
            <v>0</v>
          </cell>
          <cell r="AI564">
            <v>0.14243514999999998</v>
          </cell>
        </row>
        <row r="565">
          <cell r="C565" t="str">
            <v>J_5754/18</v>
          </cell>
          <cell r="D565">
            <v>3.8244600000000002</v>
          </cell>
          <cell r="E565">
            <v>0.6847365299999999</v>
          </cell>
          <cell r="F565">
            <v>0</v>
          </cell>
          <cell r="G565">
            <v>0.62171018999999994</v>
          </cell>
          <cell r="H565">
            <v>0</v>
          </cell>
          <cell r="I565">
            <v>6.302634E-2</v>
          </cell>
          <cell r="J565">
            <v>0.6847365299999999</v>
          </cell>
          <cell r="K565">
            <v>0</v>
          </cell>
          <cell r="L565">
            <v>0.62171018999999994</v>
          </cell>
          <cell r="M565">
            <v>0</v>
          </cell>
          <cell r="N565">
            <v>6.302634E-2</v>
          </cell>
          <cell r="AD565">
            <v>0.43520647000000023</v>
          </cell>
          <cell r="AE565">
            <v>5.2521950000000192E-2</v>
          </cell>
          <cell r="AF565">
            <v>0</v>
          </cell>
          <cell r="AG565">
            <v>0</v>
          </cell>
          <cell r="AH565">
            <v>0</v>
          </cell>
          <cell r="AI565">
            <v>5.2521949999999998E-2</v>
          </cell>
        </row>
        <row r="566">
          <cell r="C566" t="str">
            <v>G_3141/16</v>
          </cell>
          <cell r="D566">
            <v>2.1886800000000002</v>
          </cell>
          <cell r="E566">
            <v>4.2645660000000002E-2</v>
          </cell>
          <cell r="F566">
            <v>0</v>
          </cell>
          <cell r="G566">
            <v>0</v>
          </cell>
          <cell r="H566">
            <v>0</v>
          </cell>
          <cell r="I566">
            <v>4.2645660000000002E-2</v>
          </cell>
          <cell r="J566">
            <v>4.2645660000000002E-2</v>
          </cell>
          <cell r="K566">
            <v>0</v>
          </cell>
          <cell r="L566">
            <v>0</v>
          </cell>
          <cell r="M566">
            <v>0</v>
          </cell>
          <cell r="N566">
            <v>4.2645660000000002E-2</v>
          </cell>
          <cell r="AD566">
            <v>1.8238999999999999</v>
          </cell>
          <cell r="AE566">
            <v>3.5538050000000009E-2</v>
          </cell>
          <cell r="AF566">
            <v>0</v>
          </cell>
          <cell r="AG566">
            <v>0</v>
          </cell>
          <cell r="AH566">
            <v>0</v>
          </cell>
          <cell r="AI566">
            <v>3.5538050000000002E-2</v>
          </cell>
        </row>
        <row r="567">
          <cell r="C567" t="str">
            <v>G_2260/15</v>
          </cell>
          <cell r="D567">
            <v>4.174512</v>
          </cell>
          <cell r="E567">
            <v>6.8223684000000007E-2</v>
          </cell>
          <cell r="F567">
            <v>0</v>
          </cell>
          <cell r="G567">
            <v>0</v>
          </cell>
          <cell r="H567">
            <v>0</v>
          </cell>
          <cell r="I567">
            <v>6.8223684000000007E-2</v>
          </cell>
          <cell r="J567">
            <v>6.8223684000000007E-2</v>
          </cell>
          <cell r="K567">
            <v>0</v>
          </cell>
          <cell r="L567">
            <v>0</v>
          </cell>
          <cell r="M567">
            <v>0</v>
          </cell>
          <cell r="N567">
            <v>6.8223684000000007E-2</v>
          </cell>
          <cell r="AD567">
            <v>2.2060349100000005</v>
          </cell>
          <cell r="AE567">
            <v>5.6853070000000006E-2</v>
          </cell>
          <cell r="AF567">
            <v>0</v>
          </cell>
          <cell r="AG567">
            <v>0</v>
          </cell>
          <cell r="AH567">
            <v>0</v>
          </cell>
          <cell r="AI567">
            <v>5.6853070000000006E-2</v>
          </cell>
        </row>
        <row r="568">
          <cell r="C568" t="str">
            <v>I_4640/18</v>
          </cell>
          <cell r="D568">
            <v>58.809251999999994</v>
          </cell>
          <cell r="E568">
            <v>2.9080708480000004</v>
          </cell>
          <cell r="F568">
            <v>2.7657167200000004</v>
          </cell>
          <cell r="G568">
            <v>0</v>
          </cell>
          <cell r="H568">
            <v>0</v>
          </cell>
          <cell r="I568">
            <v>0.14235412800000002</v>
          </cell>
          <cell r="J568">
            <v>2.9080708480000004</v>
          </cell>
          <cell r="K568">
            <v>2.7657167200000004</v>
          </cell>
          <cell r="L568">
            <v>0</v>
          </cell>
          <cell r="M568">
            <v>0</v>
          </cell>
          <cell r="N568">
            <v>0.14235412800000002</v>
          </cell>
          <cell r="AD568">
            <v>6.660412</v>
          </cell>
          <cell r="AE568">
            <v>0.11862844</v>
          </cell>
          <cell r="AF568">
            <v>0</v>
          </cell>
          <cell r="AG568">
            <v>0</v>
          </cell>
          <cell r="AH568">
            <v>0</v>
          </cell>
          <cell r="AI568">
            <v>0.11862844000000002</v>
          </cell>
        </row>
        <row r="569">
          <cell r="C569" t="str">
            <v>J_5847/19</v>
          </cell>
          <cell r="D569">
            <v>6.8477640000000006</v>
          </cell>
          <cell r="E569">
            <v>0.119085792</v>
          </cell>
          <cell r="F569">
            <v>0</v>
          </cell>
          <cell r="G569">
            <v>0</v>
          </cell>
          <cell r="H569">
            <v>0</v>
          </cell>
          <cell r="I569">
            <v>0.119085792</v>
          </cell>
          <cell r="J569">
            <v>0.119085792</v>
          </cell>
          <cell r="K569">
            <v>0</v>
          </cell>
          <cell r="L569">
            <v>0</v>
          </cell>
          <cell r="M569">
            <v>0</v>
          </cell>
          <cell r="N569">
            <v>0.119085792</v>
          </cell>
          <cell r="AD569">
            <v>5.9340000000000614E-2</v>
          </cell>
          <cell r="AE569">
            <v>9.9238160000000006E-2</v>
          </cell>
          <cell r="AF569">
            <v>0</v>
          </cell>
          <cell r="AG569">
            <v>0</v>
          </cell>
          <cell r="AH569">
            <v>0</v>
          </cell>
          <cell r="AI569">
            <v>9.9238160000000006E-2</v>
          </cell>
        </row>
        <row r="570">
          <cell r="C570" t="str">
            <v>J_5978/19</v>
          </cell>
          <cell r="D570">
            <v>7.6850640000000006</v>
          </cell>
          <cell r="E570">
            <v>0.13834911600000002</v>
          </cell>
          <cell r="F570">
            <v>0</v>
          </cell>
          <cell r="G570">
            <v>0</v>
          </cell>
          <cell r="H570">
            <v>0</v>
          </cell>
          <cell r="I570">
            <v>0.13834911599999999</v>
          </cell>
          <cell r="J570">
            <v>0.13834911600000002</v>
          </cell>
          <cell r="K570">
            <v>0</v>
          </cell>
          <cell r="L570">
            <v>0</v>
          </cell>
          <cell r="M570">
            <v>0</v>
          </cell>
          <cell r="N570">
            <v>0.13834911599999999</v>
          </cell>
          <cell r="AD570">
            <v>5.8845700000000001</v>
          </cell>
          <cell r="AE570">
            <v>0.11529092999999999</v>
          </cell>
          <cell r="AF570">
            <v>0</v>
          </cell>
          <cell r="AG570">
            <v>0</v>
          </cell>
          <cell r="AH570">
            <v>0</v>
          </cell>
          <cell r="AI570">
            <v>0.11529093</v>
          </cell>
        </row>
        <row r="571">
          <cell r="C571" t="str">
            <v>J_5985/19</v>
          </cell>
          <cell r="D571">
            <v>4.99254</v>
          </cell>
          <cell r="E571">
            <v>7.3008887999999994E-2</v>
          </cell>
          <cell r="F571">
            <v>0</v>
          </cell>
          <cell r="G571">
            <v>0</v>
          </cell>
          <cell r="H571">
            <v>0</v>
          </cell>
          <cell r="I571">
            <v>7.3008887999999994E-2</v>
          </cell>
          <cell r="J571">
            <v>7.3008887999999994E-2</v>
          </cell>
          <cell r="K571">
            <v>0</v>
          </cell>
          <cell r="L571">
            <v>0</v>
          </cell>
          <cell r="M571">
            <v>0</v>
          </cell>
          <cell r="N571">
            <v>7.3008887999999994E-2</v>
          </cell>
          <cell r="AD571">
            <v>3.4159136000000001</v>
          </cell>
          <cell r="AE571">
            <v>6.0840739999999997E-2</v>
          </cell>
          <cell r="AF571">
            <v>0</v>
          </cell>
          <cell r="AG571">
            <v>0</v>
          </cell>
          <cell r="AH571">
            <v>0</v>
          </cell>
          <cell r="AI571">
            <v>6.0840739999999997E-2</v>
          </cell>
        </row>
        <row r="572">
          <cell r="C572" t="str">
            <v>J_5986/19</v>
          </cell>
          <cell r="D572">
            <v>6.0323159999999998</v>
          </cell>
          <cell r="E572">
            <v>8.6642352000000006E-2</v>
          </cell>
          <cell r="F572">
            <v>0</v>
          </cell>
          <cell r="G572">
            <v>0</v>
          </cell>
          <cell r="H572">
            <v>0</v>
          </cell>
          <cell r="I572">
            <v>8.6642351999999992E-2</v>
          </cell>
          <cell r="J572">
            <v>8.6642352000000006E-2</v>
          </cell>
          <cell r="K572">
            <v>0</v>
          </cell>
          <cell r="L572">
            <v>0</v>
          </cell>
          <cell r="M572">
            <v>0</v>
          </cell>
          <cell r="N572">
            <v>8.6642351999999992E-2</v>
          </cell>
          <cell r="AD572">
            <v>4.0537904000000005</v>
          </cell>
          <cell r="AE572">
            <v>7.2201959999999996E-2</v>
          </cell>
          <cell r="AF572">
            <v>0</v>
          </cell>
          <cell r="AG572">
            <v>0</v>
          </cell>
          <cell r="AH572">
            <v>0</v>
          </cell>
          <cell r="AI572">
            <v>7.2201959999999996E-2</v>
          </cell>
        </row>
        <row r="573">
          <cell r="C573" t="str">
            <v>J_5982/19</v>
          </cell>
          <cell r="D573">
            <v>5.657951999999999</v>
          </cell>
          <cell r="E573">
            <v>8.6880467999999988E-2</v>
          </cell>
          <cell r="F573">
            <v>0</v>
          </cell>
          <cell r="G573">
            <v>0</v>
          </cell>
          <cell r="H573">
            <v>0</v>
          </cell>
          <cell r="I573">
            <v>8.6880467999999988E-2</v>
          </cell>
          <cell r="J573">
            <v>8.6880467999999988E-2</v>
          </cell>
          <cell r="K573">
            <v>0</v>
          </cell>
          <cell r="L573">
            <v>0</v>
          </cell>
          <cell r="M573">
            <v>0</v>
          </cell>
          <cell r="N573">
            <v>8.6880467999999988E-2</v>
          </cell>
          <cell r="AD573">
            <v>4.0649312000000002</v>
          </cell>
          <cell r="AE573">
            <v>7.2400389999999995E-2</v>
          </cell>
          <cell r="AI573">
            <v>7.2400389999999995E-2</v>
          </cell>
        </row>
        <row r="574">
          <cell r="C574" t="str">
            <v>J_5672/19</v>
          </cell>
          <cell r="D574">
            <v>4.5766559999999998</v>
          </cell>
          <cell r="E574">
            <v>7.1615291999999997E-2</v>
          </cell>
          <cell r="F574">
            <v>0</v>
          </cell>
          <cell r="G574">
            <v>0</v>
          </cell>
          <cell r="H574">
            <v>0</v>
          </cell>
          <cell r="I574">
            <v>7.1615291999999997E-2</v>
          </cell>
          <cell r="J574">
            <v>7.1615291999999997E-2</v>
          </cell>
          <cell r="K574">
            <v>0</v>
          </cell>
          <cell r="L574">
            <v>0</v>
          </cell>
          <cell r="M574">
            <v>0</v>
          </cell>
          <cell r="N574">
            <v>7.1615291999999997E-2</v>
          </cell>
          <cell r="AD574">
            <v>3.3507099999999999</v>
          </cell>
          <cell r="AE574">
            <v>5.9679410000000002E-2</v>
          </cell>
          <cell r="AI574">
            <v>5.9679410000000002E-2</v>
          </cell>
        </row>
        <row r="575">
          <cell r="C575" t="str">
            <v>J_6083/19</v>
          </cell>
          <cell r="D575">
            <v>1.4467920000000001</v>
          </cell>
          <cell r="E575">
            <v>2.811054E-2</v>
          </cell>
          <cell r="F575">
            <v>0</v>
          </cell>
          <cell r="G575">
            <v>0</v>
          </cell>
          <cell r="H575">
            <v>0</v>
          </cell>
          <cell r="I575">
            <v>2.811054E-2</v>
          </cell>
          <cell r="J575">
            <v>2.811054E-2</v>
          </cell>
          <cell r="K575">
            <v>0</v>
          </cell>
          <cell r="L575">
            <v>0</v>
          </cell>
          <cell r="M575">
            <v>0</v>
          </cell>
          <cell r="N575">
            <v>2.811054E-2</v>
          </cell>
          <cell r="AD575">
            <v>1.1956600000000002</v>
          </cell>
          <cell r="AE575">
            <v>2.342545E-2</v>
          </cell>
          <cell r="AF575">
            <v>0</v>
          </cell>
          <cell r="AG575">
            <v>0</v>
          </cell>
          <cell r="AH575">
            <v>0</v>
          </cell>
          <cell r="AI575">
            <v>2.342545E-2</v>
          </cell>
        </row>
        <row r="576">
          <cell r="C576" t="str">
            <v>J_6106/19</v>
          </cell>
          <cell r="D576">
            <v>2.3520719999999997</v>
          </cell>
          <cell r="E576">
            <v>4.6081956E-2</v>
          </cell>
          <cell r="F576">
            <v>0</v>
          </cell>
          <cell r="G576">
            <v>0</v>
          </cell>
          <cell r="H576">
            <v>0</v>
          </cell>
          <cell r="I576">
            <v>4.6081956E-2</v>
          </cell>
          <cell r="J576">
            <v>4.6081956E-2</v>
          </cell>
          <cell r="K576">
            <v>0</v>
          </cell>
          <cell r="L576">
            <v>0</v>
          </cell>
          <cell r="M576">
            <v>0</v>
          </cell>
          <cell r="N576">
            <v>4.6081956E-2</v>
          </cell>
          <cell r="AD576">
            <v>1.9600599999999999</v>
          </cell>
          <cell r="AE576">
            <v>3.8401629999999999E-2</v>
          </cell>
          <cell r="AI576">
            <v>3.8401629999999999E-2</v>
          </cell>
        </row>
        <row r="577">
          <cell r="C577" t="str">
            <v>J_6160/19</v>
          </cell>
          <cell r="D577">
            <v>8.4979319999999987</v>
          </cell>
          <cell r="E577">
            <v>0.13300558799999998</v>
          </cell>
          <cell r="F577">
            <v>0</v>
          </cell>
          <cell r="G577">
            <v>0</v>
          </cell>
          <cell r="H577">
            <v>0</v>
          </cell>
          <cell r="I577">
            <v>0.13300558799999998</v>
          </cell>
          <cell r="J577">
            <v>0.13300558799999998</v>
          </cell>
          <cell r="K577">
            <v>0</v>
          </cell>
          <cell r="L577">
            <v>0</v>
          </cell>
          <cell r="M577">
            <v>0</v>
          </cell>
          <cell r="N577">
            <v>0.13300558799999998</v>
          </cell>
          <cell r="AD577">
            <v>6.2230168000000017</v>
          </cell>
          <cell r="AE577">
            <v>0.11083799000000001</v>
          </cell>
          <cell r="AI577">
            <v>0.11083799</v>
          </cell>
        </row>
        <row r="578">
          <cell r="D578">
            <v>0.27818399999999999</v>
          </cell>
          <cell r="E578">
            <v>3.3518879999999999E-3</v>
          </cell>
          <cell r="F578">
            <v>0</v>
          </cell>
          <cell r="G578">
            <v>0</v>
          </cell>
          <cell r="H578">
            <v>0</v>
          </cell>
          <cell r="I578">
            <v>3.3518879999999995E-3</v>
          </cell>
          <cell r="J578">
            <v>3.3518879999999999E-3</v>
          </cell>
          <cell r="K578">
            <v>0</v>
          </cell>
          <cell r="L578">
            <v>0</v>
          </cell>
          <cell r="M578">
            <v>0</v>
          </cell>
          <cell r="N578">
            <v>3.3518879999999995E-3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0.15682699999999999</v>
          </cell>
          <cell r="AE578">
            <v>2.7932399999999998E-3</v>
          </cell>
          <cell r="AF578">
            <v>0</v>
          </cell>
          <cell r="AG578">
            <v>0</v>
          </cell>
          <cell r="AH578">
            <v>0</v>
          </cell>
          <cell r="AI578">
            <v>2.7932399999999998E-3</v>
          </cell>
        </row>
        <row r="579">
          <cell r="C579" t="str">
            <v>G_1726/15</v>
          </cell>
          <cell r="D579">
            <v>0.27818399999999999</v>
          </cell>
          <cell r="E579">
            <v>3.3518879999999999E-3</v>
          </cell>
          <cell r="F579">
            <v>0</v>
          </cell>
          <cell r="G579">
            <v>0</v>
          </cell>
          <cell r="H579">
            <v>0</v>
          </cell>
          <cell r="I579">
            <v>3.3518879999999995E-3</v>
          </cell>
          <cell r="J579">
            <v>3.3518879999999999E-3</v>
          </cell>
          <cell r="K579">
            <v>0</v>
          </cell>
          <cell r="L579">
            <v>0</v>
          </cell>
          <cell r="M579">
            <v>0</v>
          </cell>
          <cell r="N579">
            <v>3.3518879999999995E-3</v>
          </cell>
          <cell r="AD579">
            <v>0.15682699999999999</v>
          </cell>
          <cell r="AE579">
            <v>2.7932399999999998E-3</v>
          </cell>
          <cell r="AF579">
            <v>0</v>
          </cell>
          <cell r="AG579">
            <v>0</v>
          </cell>
          <cell r="AH579">
            <v>0</v>
          </cell>
          <cell r="AI579">
            <v>2.7932399999999998E-3</v>
          </cell>
        </row>
        <row r="580">
          <cell r="D580">
            <v>47.553420000000003</v>
          </cell>
          <cell r="E580">
            <v>0.74732437600000001</v>
          </cell>
          <cell r="F580">
            <v>0</v>
          </cell>
          <cell r="G580">
            <v>0.38403988</v>
          </cell>
          <cell r="H580">
            <v>0</v>
          </cell>
          <cell r="I580">
            <v>0.36328449600000001</v>
          </cell>
          <cell r="J580">
            <v>0.74732437600000001</v>
          </cell>
          <cell r="K580">
            <v>0</v>
          </cell>
          <cell r="L580">
            <v>0.38403988</v>
          </cell>
          <cell r="M580">
            <v>0</v>
          </cell>
          <cell r="N580">
            <v>0.36328449600000001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19.962755530000003</v>
          </cell>
          <cell r="AE580">
            <v>0.30273707999999999</v>
          </cell>
          <cell r="AF580">
            <v>0</v>
          </cell>
          <cell r="AG580">
            <v>0</v>
          </cell>
          <cell r="AH580">
            <v>0</v>
          </cell>
          <cell r="AI580">
            <v>0.30273707999999999</v>
          </cell>
        </row>
        <row r="581">
          <cell r="C581" t="str">
            <v>G_3190/16</v>
          </cell>
          <cell r="D581">
            <v>2.1404999999999998</v>
          </cell>
          <cell r="E581">
            <v>4.193682E-2</v>
          </cell>
          <cell r="F581">
            <v>0</v>
          </cell>
          <cell r="G581">
            <v>0</v>
          </cell>
          <cell r="H581">
            <v>0</v>
          </cell>
          <cell r="I581">
            <v>4.193682E-2</v>
          </cell>
          <cell r="J581">
            <v>4.193682E-2</v>
          </cell>
          <cell r="K581">
            <v>0</v>
          </cell>
          <cell r="L581">
            <v>0</v>
          </cell>
          <cell r="M581">
            <v>0</v>
          </cell>
          <cell r="N581">
            <v>4.193682E-2</v>
          </cell>
          <cell r="AD581">
            <v>1.7837499999999999</v>
          </cell>
          <cell r="AE581">
            <v>3.4947350000000002E-2</v>
          </cell>
          <cell r="AF581">
            <v>0</v>
          </cell>
          <cell r="AG581">
            <v>0</v>
          </cell>
          <cell r="AH581">
            <v>0</v>
          </cell>
          <cell r="AI581">
            <v>3.4947350000000002E-2</v>
          </cell>
        </row>
        <row r="582">
          <cell r="C582" t="str">
            <v>I_4641/18</v>
          </cell>
          <cell r="D582">
            <v>9.4592399999999994</v>
          </cell>
          <cell r="E582">
            <v>3.0753828000000004E-2</v>
          </cell>
          <cell r="F582">
            <v>0</v>
          </cell>
          <cell r="G582">
            <v>0</v>
          </cell>
          <cell r="H582">
            <v>0</v>
          </cell>
          <cell r="I582">
            <v>3.0753828E-2</v>
          </cell>
          <cell r="J582">
            <v>3.0753828000000004E-2</v>
          </cell>
          <cell r="K582">
            <v>0</v>
          </cell>
          <cell r="L582">
            <v>0</v>
          </cell>
          <cell r="M582">
            <v>0</v>
          </cell>
          <cell r="N582">
            <v>3.0753828E-2</v>
          </cell>
          <cell r="AD582">
            <v>0.5170300000000001</v>
          </cell>
          <cell r="AE582">
            <v>2.5628189999999999E-2</v>
          </cell>
          <cell r="AF582">
            <v>0</v>
          </cell>
          <cell r="AG582">
            <v>0</v>
          </cell>
          <cell r="AH582">
            <v>0</v>
          </cell>
          <cell r="AI582">
            <v>2.5628190000000002E-2</v>
          </cell>
        </row>
        <row r="583">
          <cell r="C583" t="str">
            <v>I_4739/18</v>
          </cell>
          <cell r="D583">
            <v>9.6856919999999995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</row>
        <row r="584">
          <cell r="C584" t="str">
            <v>I_4465/17</v>
          </cell>
          <cell r="D584">
            <v>5.3007599999999995</v>
          </cell>
          <cell r="E584">
            <v>9.0647975999999991E-2</v>
          </cell>
          <cell r="F584">
            <v>0</v>
          </cell>
          <cell r="G584">
            <v>0</v>
          </cell>
          <cell r="H584">
            <v>0</v>
          </cell>
          <cell r="I584">
            <v>9.0647975999999977E-2</v>
          </cell>
          <cell r="J584">
            <v>9.0647975999999991E-2</v>
          </cell>
          <cell r="K584">
            <v>0</v>
          </cell>
          <cell r="L584">
            <v>0</v>
          </cell>
          <cell r="M584">
            <v>0</v>
          </cell>
          <cell r="N584">
            <v>9.0647975999999977E-2</v>
          </cell>
          <cell r="AD584">
            <v>4.1520800000000007</v>
          </cell>
          <cell r="AE584">
            <v>7.5539980000000007E-2</v>
          </cell>
          <cell r="AF584">
            <v>0</v>
          </cell>
          <cell r="AG584">
            <v>0</v>
          </cell>
          <cell r="AH584">
            <v>0</v>
          </cell>
          <cell r="AI584">
            <v>7.5539979999999979E-2</v>
          </cell>
        </row>
        <row r="585">
          <cell r="C585" t="str">
            <v>J_5832/19</v>
          </cell>
          <cell r="D585">
            <v>4.7807519999999997</v>
          </cell>
          <cell r="E585">
            <v>8.6446644000000003E-2</v>
          </cell>
          <cell r="F585">
            <v>0</v>
          </cell>
          <cell r="G585">
            <v>0</v>
          </cell>
          <cell r="H585">
            <v>0</v>
          </cell>
          <cell r="I585">
            <v>8.6446644000000003E-2</v>
          </cell>
          <cell r="J585">
            <v>8.6446644000000003E-2</v>
          </cell>
          <cell r="K585">
            <v>0</v>
          </cell>
          <cell r="L585">
            <v>0</v>
          </cell>
          <cell r="M585">
            <v>0</v>
          </cell>
          <cell r="N585">
            <v>8.6446644000000003E-2</v>
          </cell>
          <cell r="AD585">
            <v>3.7682599999999997</v>
          </cell>
          <cell r="AE585">
            <v>7.2038869999999991E-2</v>
          </cell>
          <cell r="AF585">
            <v>0</v>
          </cell>
          <cell r="AG585">
            <v>0</v>
          </cell>
          <cell r="AH585">
            <v>0</v>
          </cell>
          <cell r="AI585">
            <v>7.2038870000000005E-2</v>
          </cell>
        </row>
        <row r="586">
          <cell r="C586" t="str">
            <v>G_1727/15</v>
          </cell>
          <cell r="D586">
            <v>0.40649999999999997</v>
          </cell>
          <cell r="E586">
            <v>7.9641720000000003E-3</v>
          </cell>
          <cell r="F586">
            <v>0</v>
          </cell>
          <cell r="G586">
            <v>0</v>
          </cell>
          <cell r="H586">
            <v>0</v>
          </cell>
          <cell r="I586">
            <v>7.9641720000000003E-3</v>
          </cell>
          <cell r="J586">
            <v>7.9641720000000003E-3</v>
          </cell>
          <cell r="K586">
            <v>0</v>
          </cell>
          <cell r="L586">
            <v>0</v>
          </cell>
          <cell r="M586">
            <v>0</v>
          </cell>
          <cell r="N586">
            <v>7.9641720000000003E-3</v>
          </cell>
          <cell r="AD586">
            <v>0.32747672999999999</v>
          </cell>
          <cell r="AE586">
            <v>6.6368100000000008E-3</v>
          </cell>
          <cell r="AF586">
            <v>0</v>
          </cell>
          <cell r="AG586">
            <v>0</v>
          </cell>
          <cell r="AH586">
            <v>0</v>
          </cell>
          <cell r="AI586">
            <v>6.6368100000000008E-3</v>
          </cell>
        </row>
        <row r="587">
          <cell r="C587" t="str">
            <v>J_5855/19</v>
          </cell>
          <cell r="D587">
            <v>3.3045840000000002</v>
          </cell>
          <cell r="E587">
            <v>2.35116E-4</v>
          </cell>
          <cell r="F587">
            <v>0</v>
          </cell>
          <cell r="G587">
            <v>0</v>
          </cell>
          <cell r="H587">
            <v>0</v>
          </cell>
          <cell r="I587">
            <v>2.35116E-4</v>
          </cell>
          <cell r="J587">
            <v>2.35116E-4</v>
          </cell>
          <cell r="K587">
            <v>0</v>
          </cell>
          <cell r="L587">
            <v>0</v>
          </cell>
          <cell r="M587">
            <v>0</v>
          </cell>
          <cell r="N587">
            <v>2.35116E-4</v>
          </cell>
          <cell r="AD587">
            <v>1.0999999999999999E-2</v>
          </cell>
          <cell r="AE587">
            <v>1.9593E-4</v>
          </cell>
          <cell r="AF587">
            <v>0</v>
          </cell>
          <cell r="AG587">
            <v>0</v>
          </cell>
          <cell r="AH587">
            <v>0</v>
          </cell>
          <cell r="AI587">
            <v>1.9593E-4</v>
          </cell>
        </row>
        <row r="588">
          <cell r="C588" t="str">
            <v>J_5963/19</v>
          </cell>
          <cell r="D588">
            <v>1.3813199999999999</v>
          </cell>
          <cell r="E588">
            <v>2.5836851999999997E-2</v>
          </cell>
          <cell r="F588">
            <v>0</v>
          </cell>
          <cell r="G588">
            <v>0</v>
          </cell>
          <cell r="H588">
            <v>0</v>
          </cell>
          <cell r="I588">
            <v>2.5836851999999997E-2</v>
          </cell>
          <cell r="J588">
            <v>2.5836851999999997E-2</v>
          </cell>
          <cell r="K588">
            <v>0</v>
          </cell>
          <cell r="L588">
            <v>0</v>
          </cell>
          <cell r="M588">
            <v>0</v>
          </cell>
          <cell r="N588">
            <v>2.5836851999999997E-2</v>
          </cell>
          <cell r="AD588">
            <v>1.0989500000000001</v>
          </cell>
          <cell r="AE588">
            <v>2.1530709999999998E-2</v>
          </cell>
          <cell r="AF588">
            <v>0</v>
          </cell>
          <cell r="AG588">
            <v>0</v>
          </cell>
          <cell r="AH588">
            <v>0</v>
          </cell>
          <cell r="AI588">
            <v>2.1530709999999998E-2</v>
          </cell>
        </row>
        <row r="589">
          <cell r="C589" t="str">
            <v>J_6103/19</v>
          </cell>
          <cell r="D589">
            <v>6.462612</v>
          </cell>
          <cell r="E589">
            <v>0.38403988</v>
          </cell>
          <cell r="F589">
            <v>0</v>
          </cell>
          <cell r="G589">
            <v>0.38403988</v>
          </cell>
          <cell r="H589">
            <v>0</v>
          </cell>
          <cell r="I589">
            <v>0</v>
          </cell>
          <cell r="J589">
            <v>0.38403988</v>
          </cell>
          <cell r="K589">
            <v>0</v>
          </cell>
          <cell r="L589">
            <v>0.38403988</v>
          </cell>
          <cell r="M589">
            <v>0</v>
          </cell>
          <cell r="N589">
            <v>0</v>
          </cell>
          <cell r="AD589">
            <v>4.7304488000000013</v>
          </cell>
          <cell r="AE589">
            <v>0</v>
          </cell>
          <cell r="AI589">
            <v>0</v>
          </cell>
        </row>
        <row r="590">
          <cell r="C590" t="str">
            <v>J_6173/19</v>
          </cell>
          <cell r="D590">
            <v>1.8615599999999999</v>
          </cell>
          <cell r="E590">
            <v>3.6236711999999997E-2</v>
          </cell>
          <cell r="F590">
            <v>0</v>
          </cell>
          <cell r="G590">
            <v>0</v>
          </cell>
          <cell r="H590">
            <v>0</v>
          </cell>
          <cell r="I590">
            <v>3.6236711999999997E-2</v>
          </cell>
          <cell r="J590">
            <v>3.6236711999999997E-2</v>
          </cell>
          <cell r="K590">
            <v>0</v>
          </cell>
          <cell r="L590">
            <v>0</v>
          </cell>
          <cell r="M590">
            <v>0</v>
          </cell>
          <cell r="N590">
            <v>3.6236711999999997E-2</v>
          </cell>
          <cell r="AD590">
            <v>1.5512999999999999</v>
          </cell>
          <cell r="AE590">
            <v>3.019726E-2</v>
          </cell>
          <cell r="AI590">
            <v>3.019726E-2</v>
          </cell>
        </row>
        <row r="591">
          <cell r="C591" t="str">
            <v>J_№6169/19</v>
          </cell>
          <cell r="D591">
            <v>2.7699000000000003</v>
          </cell>
          <cell r="E591">
            <v>4.3226375999999997E-2</v>
          </cell>
          <cell r="F591">
            <v>0</v>
          </cell>
          <cell r="G591">
            <v>0</v>
          </cell>
          <cell r="H591">
            <v>0</v>
          </cell>
          <cell r="I591">
            <v>4.3226376000000004E-2</v>
          </cell>
          <cell r="J591">
            <v>4.3226375999999997E-2</v>
          </cell>
          <cell r="K591">
            <v>0</v>
          </cell>
          <cell r="L591">
            <v>0</v>
          </cell>
          <cell r="M591">
            <v>0</v>
          </cell>
          <cell r="N591">
            <v>4.3226376000000004E-2</v>
          </cell>
          <cell r="AD591">
            <v>2.0224600000000001</v>
          </cell>
          <cell r="AE591">
            <v>3.6021980000000009E-2</v>
          </cell>
          <cell r="AI591">
            <v>3.6021980000000002E-2</v>
          </cell>
        </row>
        <row r="592">
          <cell r="D592">
            <v>15.61842</v>
          </cell>
          <cell r="E592">
            <v>5.0391180000000001E-2</v>
          </cell>
          <cell r="F592">
            <v>0</v>
          </cell>
          <cell r="G592">
            <v>0</v>
          </cell>
          <cell r="H592">
            <v>0</v>
          </cell>
          <cell r="I592">
            <v>5.0391180000000001E-2</v>
          </cell>
          <cell r="J592">
            <v>5.0391180000000001E-2</v>
          </cell>
          <cell r="K592">
            <v>0</v>
          </cell>
          <cell r="L592">
            <v>0</v>
          </cell>
          <cell r="M592">
            <v>0</v>
          </cell>
          <cell r="N592">
            <v>5.0391180000000001E-2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2.3576850000000005</v>
          </cell>
          <cell r="AE592">
            <v>4.1992650000000006E-2</v>
          </cell>
          <cell r="AF592">
            <v>0</v>
          </cell>
          <cell r="AG592">
            <v>0</v>
          </cell>
          <cell r="AH592">
            <v>0</v>
          </cell>
          <cell r="AI592">
            <v>4.1992650000000006E-2</v>
          </cell>
        </row>
        <row r="593">
          <cell r="C593" t="str">
            <v>J_5997/19</v>
          </cell>
          <cell r="D593">
            <v>2.474628</v>
          </cell>
          <cell r="E593">
            <v>3.001158E-2</v>
          </cell>
          <cell r="F593">
            <v>0</v>
          </cell>
          <cell r="G593">
            <v>0</v>
          </cell>
          <cell r="H593">
            <v>0</v>
          </cell>
          <cell r="I593">
            <v>3.001158E-2</v>
          </cell>
          <cell r="J593">
            <v>3.001158E-2</v>
          </cell>
          <cell r="K593">
            <v>0</v>
          </cell>
          <cell r="L593">
            <v>0</v>
          </cell>
          <cell r="M593">
            <v>0</v>
          </cell>
          <cell r="N593">
            <v>3.001158E-2</v>
          </cell>
          <cell r="AD593">
            <v>1.4041720000000002</v>
          </cell>
          <cell r="AE593">
            <v>2.5009650000000001E-2</v>
          </cell>
          <cell r="AF593">
            <v>0</v>
          </cell>
          <cell r="AG593">
            <v>0</v>
          </cell>
          <cell r="AH593">
            <v>0</v>
          </cell>
          <cell r="AI593">
            <v>2.5009650000000001E-2</v>
          </cell>
        </row>
        <row r="594">
          <cell r="C594" t="str">
            <v>J_5789/19</v>
          </cell>
          <cell r="D594">
            <v>13.143791999999999</v>
          </cell>
          <cell r="E594">
            <v>2.0379600000000001E-2</v>
          </cell>
          <cell r="F594">
            <v>0</v>
          </cell>
          <cell r="G594">
            <v>0</v>
          </cell>
          <cell r="H594">
            <v>0</v>
          </cell>
          <cell r="I594">
            <v>2.0379600000000001E-2</v>
          </cell>
          <cell r="J594">
            <v>2.0379600000000001E-2</v>
          </cell>
          <cell r="K594">
            <v>0</v>
          </cell>
          <cell r="L594">
            <v>0</v>
          </cell>
          <cell r="M594">
            <v>0</v>
          </cell>
          <cell r="N594">
            <v>2.0379600000000001E-2</v>
          </cell>
          <cell r="AD594">
            <v>0.95351300000000017</v>
          </cell>
          <cell r="AE594">
            <v>1.6983000000000002E-2</v>
          </cell>
          <cell r="AF594">
            <v>0</v>
          </cell>
          <cell r="AG594">
            <v>0</v>
          </cell>
          <cell r="AH594">
            <v>0</v>
          </cell>
          <cell r="AI594">
            <v>1.6983000000000002E-2</v>
          </cell>
        </row>
        <row r="595">
          <cell r="D595">
            <v>108.37758000000001</v>
          </cell>
          <cell r="E595">
            <v>2.1243448200000001</v>
          </cell>
          <cell r="F595">
            <v>0</v>
          </cell>
          <cell r="G595">
            <v>1.2019906200000001</v>
          </cell>
          <cell r="H595">
            <v>0</v>
          </cell>
          <cell r="I595">
            <v>0.9223541999999999</v>
          </cell>
          <cell r="J595">
            <v>2.1243448200000001</v>
          </cell>
          <cell r="K595">
            <v>0</v>
          </cell>
          <cell r="L595">
            <v>1.2019906200000001</v>
          </cell>
          <cell r="M595">
            <v>0</v>
          </cell>
          <cell r="N595">
            <v>0.9223541999999999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43.332696050000003</v>
          </cell>
          <cell r="AE595">
            <v>0.76862849999999994</v>
          </cell>
          <cell r="AF595">
            <v>0</v>
          </cell>
          <cell r="AG595">
            <v>0</v>
          </cell>
          <cell r="AH595">
            <v>0</v>
          </cell>
          <cell r="AI595">
            <v>0.76862849999999994</v>
          </cell>
        </row>
        <row r="596">
          <cell r="C596" t="str">
            <v>G_2409/15</v>
          </cell>
          <cell r="D596">
            <v>2.5481279999999997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AD596">
            <v>2.1234400000000004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</row>
        <row r="597">
          <cell r="C597" t="str">
            <v>G_2410/15</v>
          </cell>
          <cell r="D597">
            <v>1.8172919999999999</v>
          </cell>
          <cell r="E597">
            <v>3.2929115999999994E-2</v>
          </cell>
          <cell r="F597">
            <v>0</v>
          </cell>
          <cell r="G597">
            <v>0</v>
          </cell>
          <cell r="H597">
            <v>0</v>
          </cell>
          <cell r="I597">
            <v>3.2929115999999994E-2</v>
          </cell>
          <cell r="J597">
            <v>3.2929115999999994E-2</v>
          </cell>
          <cell r="K597">
            <v>0</v>
          </cell>
          <cell r="L597">
            <v>0</v>
          </cell>
          <cell r="M597">
            <v>0</v>
          </cell>
          <cell r="N597">
            <v>3.2929115999999994E-2</v>
          </cell>
          <cell r="AD597">
            <v>1.5144100000000003</v>
          </cell>
          <cell r="AE597">
            <v>2.7440930000000002E-2</v>
          </cell>
          <cell r="AF597">
            <v>0</v>
          </cell>
          <cell r="AG597">
            <v>0</v>
          </cell>
          <cell r="AH597">
            <v>0</v>
          </cell>
          <cell r="AI597">
            <v>2.7440929999999999E-2</v>
          </cell>
        </row>
        <row r="598">
          <cell r="C598" t="str">
            <v>G_2417/15</v>
          </cell>
          <cell r="D598">
            <v>2.4620760000000002</v>
          </cell>
          <cell r="E598">
            <v>4.5054923999999989E-2</v>
          </cell>
          <cell r="F598">
            <v>0</v>
          </cell>
          <cell r="G598">
            <v>0</v>
          </cell>
          <cell r="H598">
            <v>0</v>
          </cell>
          <cell r="I598">
            <v>4.5054923999999996E-2</v>
          </cell>
          <cell r="J598">
            <v>4.5054923999999989E-2</v>
          </cell>
          <cell r="K598">
            <v>0</v>
          </cell>
          <cell r="L598">
            <v>0</v>
          </cell>
          <cell r="M598">
            <v>0</v>
          </cell>
          <cell r="N598">
            <v>4.5054923999999996E-2</v>
          </cell>
          <cell r="AD598">
            <v>2.0517300000000001</v>
          </cell>
          <cell r="AE598">
            <v>3.7545769999999999E-2</v>
          </cell>
          <cell r="AF598">
            <v>0</v>
          </cell>
          <cell r="AG598">
            <v>0</v>
          </cell>
          <cell r="AH598">
            <v>0</v>
          </cell>
          <cell r="AI598">
            <v>3.7545769999999999E-2</v>
          </cell>
        </row>
        <row r="599">
          <cell r="C599" t="str">
            <v>I_2420/15</v>
          </cell>
          <cell r="D599">
            <v>2.174604</v>
          </cell>
          <cell r="E599">
            <v>3.8683439999999999E-2</v>
          </cell>
          <cell r="F599">
            <v>0</v>
          </cell>
          <cell r="G599">
            <v>0</v>
          </cell>
          <cell r="H599">
            <v>0</v>
          </cell>
          <cell r="I599">
            <v>3.8683439999999999E-2</v>
          </cell>
          <cell r="J599">
            <v>3.8683439999999999E-2</v>
          </cell>
          <cell r="K599">
            <v>0</v>
          </cell>
          <cell r="L599">
            <v>0</v>
          </cell>
          <cell r="M599">
            <v>0</v>
          </cell>
          <cell r="N599">
            <v>3.8683439999999999E-2</v>
          </cell>
          <cell r="AD599">
            <v>1.64537</v>
          </cell>
          <cell r="AE599">
            <v>3.2236200000000007E-2</v>
          </cell>
          <cell r="AF599">
            <v>0</v>
          </cell>
          <cell r="AG599">
            <v>0</v>
          </cell>
          <cell r="AH599">
            <v>0</v>
          </cell>
          <cell r="AI599">
            <v>3.22362E-2</v>
          </cell>
        </row>
        <row r="600">
          <cell r="C600" t="str">
            <v>I_2421/15</v>
          </cell>
          <cell r="D600">
            <v>5.8912319999999996</v>
          </cell>
          <cell r="E600">
            <v>9.4571615999999997E-2</v>
          </cell>
          <cell r="F600">
            <v>0</v>
          </cell>
          <cell r="G600">
            <v>0</v>
          </cell>
          <cell r="H600">
            <v>0</v>
          </cell>
          <cell r="I600">
            <v>9.4571616000000011E-2</v>
          </cell>
          <cell r="J600">
            <v>9.4571615999999997E-2</v>
          </cell>
          <cell r="K600">
            <v>0</v>
          </cell>
          <cell r="L600">
            <v>0</v>
          </cell>
          <cell r="M600">
            <v>0</v>
          </cell>
          <cell r="N600">
            <v>9.4571616000000011E-2</v>
          </cell>
          <cell r="AD600">
            <v>4.2790399999999993</v>
          </cell>
          <cell r="AE600">
            <v>7.8809679999999979E-2</v>
          </cell>
          <cell r="AF600">
            <v>0</v>
          </cell>
          <cell r="AG600">
            <v>0</v>
          </cell>
          <cell r="AH600">
            <v>0</v>
          </cell>
          <cell r="AI600">
            <v>7.8809680000000007E-2</v>
          </cell>
        </row>
        <row r="601">
          <cell r="C601" t="str">
            <v>G_513/12</v>
          </cell>
          <cell r="D601">
            <v>19.753055999999997</v>
          </cell>
          <cell r="E601">
            <v>0.28426363199999999</v>
          </cell>
          <cell r="F601">
            <v>0</v>
          </cell>
          <cell r="G601">
            <v>0</v>
          </cell>
          <cell r="H601">
            <v>0</v>
          </cell>
          <cell r="I601">
            <v>0.28426363199999993</v>
          </cell>
          <cell r="J601">
            <v>0.28426363199999999</v>
          </cell>
          <cell r="K601">
            <v>0</v>
          </cell>
          <cell r="L601">
            <v>0</v>
          </cell>
          <cell r="M601">
            <v>0</v>
          </cell>
          <cell r="N601">
            <v>0.28426363199999993</v>
          </cell>
          <cell r="AD601">
            <v>13.3000208</v>
          </cell>
          <cell r="AE601">
            <v>0.23688635999999999</v>
          </cell>
          <cell r="AF601">
            <v>0</v>
          </cell>
          <cell r="AG601">
            <v>0</v>
          </cell>
          <cell r="AH601">
            <v>0</v>
          </cell>
          <cell r="AI601">
            <v>0.23688635999999996</v>
          </cell>
        </row>
        <row r="602">
          <cell r="C602" t="str">
            <v>G_410/12</v>
          </cell>
          <cell r="D602">
            <v>8.1957599999999999</v>
          </cell>
          <cell r="E602">
            <v>1.312754124</v>
          </cell>
          <cell r="F602">
            <v>0</v>
          </cell>
          <cell r="G602">
            <v>1.2019906200000001</v>
          </cell>
          <cell r="H602">
            <v>0</v>
          </cell>
          <cell r="I602">
            <v>0.110763504</v>
          </cell>
          <cell r="J602">
            <v>1.312754124</v>
          </cell>
          <cell r="K602">
            <v>0</v>
          </cell>
          <cell r="L602">
            <v>1.2019906200000001</v>
          </cell>
          <cell r="M602">
            <v>0</v>
          </cell>
          <cell r="N602">
            <v>0.110763504</v>
          </cell>
          <cell r="AD602">
            <v>2.7444750500000006</v>
          </cell>
          <cell r="AE602">
            <v>9.2302919999999927E-2</v>
          </cell>
          <cell r="AF602">
            <v>0</v>
          </cell>
          <cell r="AG602">
            <v>0</v>
          </cell>
          <cell r="AH602">
            <v>0</v>
          </cell>
          <cell r="AI602">
            <v>9.2302919999999997E-2</v>
          </cell>
        </row>
        <row r="603">
          <cell r="C603" t="str">
            <v>G_758/15</v>
          </cell>
          <cell r="D603">
            <v>64.348535999999996</v>
          </cell>
          <cell r="E603">
            <v>0.316087968</v>
          </cell>
          <cell r="F603">
            <v>0</v>
          </cell>
          <cell r="G603">
            <v>0</v>
          </cell>
          <cell r="H603">
            <v>0</v>
          </cell>
          <cell r="I603">
            <v>0.31608796799999994</v>
          </cell>
          <cell r="J603">
            <v>0.316087968</v>
          </cell>
          <cell r="K603">
            <v>0</v>
          </cell>
          <cell r="L603">
            <v>0</v>
          </cell>
          <cell r="M603">
            <v>0</v>
          </cell>
          <cell r="N603">
            <v>0.31608796799999994</v>
          </cell>
          <cell r="AD603">
            <v>14.7890072</v>
          </cell>
          <cell r="AE603">
            <v>0.26340664000000003</v>
          </cell>
          <cell r="AF603">
            <v>0</v>
          </cell>
          <cell r="AG603">
            <v>0</v>
          </cell>
          <cell r="AH603">
            <v>0</v>
          </cell>
          <cell r="AI603">
            <v>0.26340663999999997</v>
          </cell>
        </row>
        <row r="604">
          <cell r="C604" t="str">
            <v>G_1790/15</v>
          </cell>
          <cell r="D604">
            <v>1.186896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AD604">
            <v>0.88520300000000007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</row>
        <row r="605">
          <cell r="D605">
            <v>5.3400360000000004</v>
          </cell>
          <cell r="E605">
            <v>7.8693971999999987E-2</v>
          </cell>
          <cell r="F605">
            <v>0</v>
          </cell>
          <cell r="G605">
            <v>0</v>
          </cell>
          <cell r="H605">
            <v>0</v>
          </cell>
          <cell r="I605">
            <v>7.8693972000000001E-2</v>
          </cell>
          <cell r="J605">
            <v>7.8693971999999987E-2</v>
          </cell>
          <cell r="K605">
            <v>0</v>
          </cell>
          <cell r="L605">
            <v>0</v>
          </cell>
          <cell r="M605">
            <v>0</v>
          </cell>
          <cell r="N605">
            <v>7.8693972000000001E-2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4.4500299999999999</v>
          </cell>
          <cell r="AE605">
            <v>6.5578310000000001E-2</v>
          </cell>
          <cell r="AF605">
            <v>0</v>
          </cell>
          <cell r="AG605">
            <v>0</v>
          </cell>
          <cell r="AH605">
            <v>0</v>
          </cell>
          <cell r="AI605">
            <v>6.5578310000000001E-2</v>
          </cell>
        </row>
        <row r="606">
          <cell r="C606" t="str">
            <v>G_2124/15</v>
          </cell>
          <cell r="D606">
            <v>1.1894279999999999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AD606">
            <v>0.99119000000000013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</row>
        <row r="607">
          <cell r="C607" t="str">
            <v>G_2125/15</v>
          </cell>
          <cell r="D607">
            <v>1.8685199999999997</v>
          </cell>
          <cell r="E607">
            <v>3.6373067999999995E-2</v>
          </cell>
          <cell r="F607">
            <v>0</v>
          </cell>
          <cell r="G607">
            <v>0</v>
          </cell>
          <cell r="H607">
            <v>0</v>
          </cell>
          <cell r="I607">
            <v>3.6373068000000001E-2</v>
          </cell>
          <cell r="J607">
            <v>3.6373067999999995E-2</v>
          </cell>
          <cell r="K607">
            <v>0</v>
          </cell>
          <cell r="L607">
            <v>0</v>
          </cell>
          <cell r="M607">
            <v>0</v>
          </cell>
          <cell r="N607">
            <v>3.6373068000000001E-2</v>
          </cell>
          <cell r="AD607">
            <v>1.5570999999999999</v>
          </cell>
          <cell r="AE607">
            <v>3.031089E-2</v>
          </cell>
          <cell r="AF607">
            <v>0</v>
          </cell>
          <cell r="AG607">
            <v>0</v>
          </cell>
          <cell r="AH607">
            <v>0</v>
          </cell>
          <cell r="AI607">
            <v>3.031089E-2</v>
          </cell>
        </row>
        <row r="608">
          <cell r="C608" t="str">
            <v>G_2126/15</v>
          </cell>
          <cell r="D608">
            <v>1.6248</v>
          </cell>
          <cell r="E608">
            <v>2.9443259999999999E-2</v>
          </cell>
          <cell r="F608">
            <v>0</v>
          </cell>
          <cell r="G608">
            <v>0</v>
          </cell>
          <cell r="H608">
            <v>0</v>
          </cell>
          <cell r="I608">
            <v>2.9443259999999999E-2</v>
          </cell>
          <cell r="J608">
            <v>2.9443259999999999E-2</v>
          </cell>
          <cell r="K608">
            <v>0</v>
          </cell>
          <cell r="L608">
            <v>0</v>
          </cell>
          <cell r="M608">
            <v>0</v>
          </cell>
          <cell r="N608">
            <v>2.9443259999999999E-2</v>
          </cell>
          <cell r="AD608">
            <v>1.3540000000000001</v>
          </cell>
          <cell r="AE608">
            <v>2.453605E-2</v>
          </cell>
          <cell r="AF608">
            <v>0</v>
          </cell>
          <cell r="AG608">
            <v>0</v>
          </cell>
          <cell r="AH608">
            <v>0</v>
          </cell>
          <cell r="AI608">
            <v>2.453605E-2</v>
          </cell>
        </row>
        <row r="609">
          <cell r="C609" t="str">
            <v>G_2127/15</v>
          </cell>
          <cell r="D609">
            <v>0.65728799999999998</v>
          </cell>
          <cell r="E609">
            <v>1.2877643999999999E-2</v>
          </cell>
          <cell r="F609">
            <v>0</v>
          </cell>
          <cell r="G609">
            <v>0</v>
          </cell>
          <cell r="H609">
            <v>0</v>
          </cell>
          <cell r="I609">
            <v>1.2877643999999999E-2</v>
          </cell>
          <cell r="J609">
            <v>1.2877643999999999E-2</v>
          </cell>
          <cell r="K609">
            <v>0</v>
          </cell>
          <cell r="L609">
            <v>0</v>
          </cell>
          <cell r="M609">
            <v>0</v>
          </cell>
          <cell r="N609">
            <v>1.2877643999999999E-2</v>
          </cell>
          <cell r="AD609">
            <v>0.54774</v>
          </cell>
          <cell r="AE609">
            <v>1.073137E-2</v>
          </cell>
          <cell r="AF609">
            <v>0</v>
          </cell>
          <cell r="AG609">
            <v>0</v>
          </cell>
          <cell r="AH609">
            <v>0</v>
          </cell>
          <cell r="AI609">
            <v>1.0731369999999999E-2</v>
          </cell>
        </row>
        <row r="610">
          <cell r="D610">
            <v>49.417619999999999</v>
          </cell>
          <cell r="E610">
            <v>1.8524364279999999</v>
          </cell>
          <cell r="F610">
            <v>8.5431869999999993E-2</v>
          </cell>
          <cell r="G610">
            <v>1.1668025500000001</v>
          </cell>
          <cell r="H610">
            <v>0</v>
          </cell>
          <cell r="I610">
            <v>0.60020200800000001</v>
          </cell>
          <cell r="J610">
            <v>1.8524364279999999</v>
          </cell>
          <cell r="K610">
            <v>8.5431869999999993E-2</v>
          </cell>
          <cell r="L610">
            <v>1.1668025500000001</v>
          </cell>
          <cell r="M610">
            <v>0</v>
          </cell>
          <cell r="N610">
            <v>0.60020200800000001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31.953173200000002</v>
          </cell>
          <cell r="AE610">
            <v>1.6687296799999998</v>
          </cell>
          <cell r="AF610">
            <v>0.19622588999999999</v>
          </cell>
          <cell r="AG610">
            <v>0.97233544999999988</v>
          </cell>
          <cell r="AH610">
            <v>0</v>
          </cell>
          <cell r="AI610">
            <v>0.50016833999999999</v>
          </cell>
        </row>
        <row r="611">
          <cell r="C611" t="str">
            <v>J_5823/18</v>
          </cell>
          <cell r="D611">
            <v>4.3724400000000001</v>
          </cell>
          <cell r="E611">
            <v>5.6244240000000001E-2</v>
          </cell>
          <cell r="F611">
            <v>0</v>
          </cell>
          <cell r="G611">
            <v>0</v>
          </cell>
          <cell r="H611">
            <v>0</v>
          </cell>
          <cell r="I611">
            <v>5.6244239999999987E-2</v>
          </cell>
          <cell r="J611">
            <v>5.6244240000000001E-2</v>
          </cell>
          <cell r="K611">
            <v>0</v>
          </cell>
          <cell r="L611">
            <v>0</v>
          </cell>
          <cell r="M611">
            <v>0</v>
          </cell>
          <cell r="N611">
            <v>5.6244239999999987E-2</v>
          </cell>
          <cell r="AD611">
            <v>2.6315344000000005</v>
          </cell>
          <cell r="AE611">
            <v>4.6870199999999994E-2</v>
          </cell>
          <cell r="AF611">
            <v>0</v>
          </cell>
          <cell r="AG611">
            <v>0</v>
          </cell>
          <cell r="AH611">
            <v>0</v>
          </cell>
          <cell r="AI611">
            <v>4.6870199999999994E-2</v>
          </cell>
        </row>
        <row r="612">
          <cell r="C612" t="str">
            <v>J_5980/19</v>
          </cell>
          <cell r="D612">
            <v>1.7304359999999999</v>
          </cell>
          <cell r="E612">
            <v>1.19463349</v>
          </cell>
          <cell r="F612">
            <v>0</v>
          </cell>
          <cell r="G612">
            <v>1.1668025500000001</v>
          </cell>
          <cell r="H612">
            <v>0</v>
          </cell>
          <cell r="I612">
            <v>2.7830939999999998E-2</v>
          </cell>
          <cell r="J612">
            <v>1.19463349</v>
          </cell>
          <cell r="K612">
            <v>0</v>
          </cell>
          <cell r="L612">
            <v>1.1668025500000001</v>
          </cell>
          <cell r="M612">
            <v>0</v>
          </cell>
          <cell r="N612">
            <v>2.7830939999999998E-2</v>
          </cell>
          <cell r="AD612">
            <v>1.22139</v>
          </cell>
          <cell r="AE612">
            <v>0.99552789999999991</v>
          </cell>
          <cell r="AF612">
            <v>0</v>
          </cell>
          <cell r="AG612">
            <v>0.97233544999999988</v>
          </cell>
          <cell r="AH612">
            <v>0</v>
          </cell>
          <cell r="AI612">
            <v>2.319245E-2</v>
          </cell>
        </row>
        <row r="613">
          <cell r="C613" t="str">
            <v>J_5787/19</v>
          </cell>
          <cell r="D613">
            <v>12.013271999999999</v>
          </cell>
          <cell r="E613">
            <v>0.117577368</v>
          </cell>
          <cell r="F613">
            <v>0</v>
          </cell>
          <cell r="G613">
            <v>0</v>
          </cell>
          <cell r="H613">
            <v>0</v>
          </cell>
          <cell r="I613">
            <v>0.117577368</v>
          </cell>
          <cell r="J613">
            <v>0.117577368</v>
          </cell>
          <cell r="K613">
            <v>0</v>
          </cell>
          <cell r="L613">
            <v>0</v>
          </cell>
          <cell r="M613">
            <v>0</v>
          </cell>
          <cell r="N613">
            <v>0.117577368</v>
          </cell>
          <cell r="AD613">
            <v>9.8293899999999983</v>
          </cell>
          <cell r="AE613">
            <v>9.7981139999999994E-2</v>
          </cell>
          <cell r="AI613">
            <v>9.7981140000000008E-2</v>
          </cell>
        </row>
        <row r="614">
          <cell r="C614" t="str">
            <v>J_6057/19</v>
          </cell>
          <cell r="D614">
            <v>8.1941039999999994</v>
          </cell>
          <cell r="E614">
            <v>1.9241447999999998E-2</v>
          </cell>
          <cell r="F614">
            <v>0</v>
          </cell>
          <cell r="G614">
            <v>0</v>
          </cell>
          <cell r="H614">
            <v>0</v>
          </cell>
          <cell r="I614">
            <v>1.9241447999999998E-2</v>
          </cell>
          <cell r="J614">
            <v>1.9241447999999998E-2</v>
          </cell>
          <cell r="K614">
            <v>0</v>
          </cell>
          <cell r="L614">
            <v>0</v>
          </cell>
          <cell r="M614">
            <v>0</v>
          </cell>
          <cell r="N614">
            <v>1.9241447999999998E-2</v>
          </cell>
          <cell r="AD614">
            <v>0.90026200000000001</v>
          </cell>
          <cell r="AE614">
            <v>1.603454E-2</v>
          </cell>
          <cell r="AI614">
            <v>1.603454E-2</v>
          </cell>
        </row>
        <row r="615">
          <cell r="C615" t="str">
            <v>J_5676/19</v>
          </cell>
          <cell r="D615">
            <v>4.515936</v>
          </cell>
          <cell r="E615">
            <v>8.8476540000000006E-2</v>
          </cell>
          <cell r="F615">
            <v>0</v>
          </cell>
          <cell r="G615">
            <v>0</v>
          </cell>
          <cell r="H615">
            <v>0</v>
          </cell>
          <cell r="I615">
            <v>8.8476540000000006E-2</v>
          </cell>
          <cell r="J615">
            <v>8.8476540000000006E-2</v>
          </cell>
          <cell r="K615">
            <v>0</v>
          </cell>
          <cell r="L615">
            <v>0</v>
          </cell>
          <cell r="M615">
            <v>0</v>
          </cell>
          <cell r="N615">
            <v>8.8476540000000006E-2</v>
          </cell>
          <cell r="AD615">
            <v>3.76328</v>
          </cell>
          <cell r="AE615">
            <v>0.19876311999999999</v>
          </cell>
          <cell r="AF615">
            <v>0.12503266999999998</v>
          </cell>
          <cell r="AI615">
            <v>7.3730450000000003E-2</v>
          </cell>
        </row>
        <row r="616">
          <cell r="C616" t="str">
            <v>J_6129/19</v>
          </cell>
          <cell r="D616">
            <v>4.0619999999999994</v>
          </cell>
          <cell r="E616">
            <v>6.3666395999999986E-2</v>
          </cell>
          <cell r="F616">
            <v>0</v>
          </cell>
          <cell r="G616">
            <v>0</v>
          </cell>
          <cell r="H616">
            <v>0</v>
          </cell>
          <cell r="I616">
            <v>6.3666396E-2</v>
          </cell>
          <cell r="J616">
            <v>6.3666395999999986E-2</v>
          </cell>
          <cell r="K616">
            <v>0</v>
          </cell>
          <cell r="L616">
            <v>0</v>
          </cell>
          <cell r="M616">
            <v>0</v>
          </cell>
          <cell r="N616">
            <v>6.3666396E-2</v>
          </cell>
          <cell r="AD616">
            <v>2.9788000000000001</v>
          </cell>
          <cell r="AE616">
            <v>5.3055330000000005E-2</v>
          </cell>
          <cell r="AI616">
            <v>5.3055329999999998E-2</v>
          </cell>
        </row>
        <row r="617">
          <cell r="C617" t="str">
            <v>J_6161/19</v>
          </cell>
          <cell r="D617">
            <v>2.8288320000000002</v>
          </cell>
          <cell r="E617">
            <v>4.4150039999999995E-2</v>
          </cell>
          <cell r="F617">
            <v>0</v>
          </cell>
          <cell r="G617">
            <v>0</v>
          </cell>
          <cell r="H617">
            <v>0</v>
          </cell>
          <cell r="I617">
            <v>4.4150039999999995E-2</v>
          </cell>
          <cell r="J617">
            <v>4.4150039999999995E-2</v>
          </cell>
          <cell r="K617">
            <v>0</v>
          </cell>
          <cell r="L617">
            <v>0</v>
          </cell>
          <cell r="M617">
            <v>0</v>
          </cell>
          <cell r="N617">
            <v>4.4150039999999995E-2</v>
          </cell>
          <cell r="AD617">
            <v>2.0656768000000003</v>
          </cell>
          <cell r="AE617">
            <v>3.6791699999999997E-2</v>
          </cell>
          <cell r="AI617">
            <v>3.6791699999999997E-2</v>
          </cell>
        </row>
        <row r="618">
          <cell r="C618" t="str">
            <v>J_6171/19</v>
          </cell>
          <cell r="D618">
            <v>4.977468</v>
          </cell>
          <cell r="E618">
            <v>0.163258926</v>
          </cell>
          <cell r="F618">
            <v>8.5431869999999993E-2</v>
          </cell>
          <cell r="G618">
            <v>0</v>
          </cell>
          <cell r="H618">
            <v>0</v>
          </cell>
          <cell r="I618">
            <v>7.7827056000000006E-2</v>
          </cell>
          <cell r="J618">
            <v>0.163258926</v>
          </cell>
          <cell r="K618">
            <v>8.5431869999999993E-2</v>
          </cell>
          <cell r="L618">
            <v>0</v>
          </cell>
          <cell r="M618">
            <v>0</v>
          </cell>
          <cell r="N618">
            <v>7.7827056000000006E-2</v>
          </cell>
          <cell r="AD618">
            <v>3.6413432000000006</v>
          </cell>
          <cell r="AE618">
            <v>0.13604910000000001</v>
          </cell>
          <cell r="AF618">
            <v>7.1193220000000002E-2</v>
          </cell>
          <cell r="AI618">
            <v>6.4855880000000005E-2</v>
          </cell>
        </row>
        <row r="619">
          <cell r="C619" t="str">
            <v>J_6200/19</v>
          </cell>
          <cell r="D619">
            <v>6.7231319999999988</v>
          </cell>
          <cell r="E619">
            <v>0.10518798</v>
          </cell>
          <cell r="F619">
            <v>0</v>
          </cell>
          <cell r="G619">
            <v>0</v>
          </cell>
          <cell r="H619">
            <v>0</v>
          </cell>
          <cell r="I619">
            <v>0.10518798</v>
          </cell>
          <cell r="J619">
            <v>0.10518798</v>
          </cell>
          <cell r="K619">
            <v>0</v>
          </cell>
          <cell r="L619">
            <v>0</v>
          </cell>
          <cell r="M619">
            <v>0</v>
          </cell>
          <cell r="N619">
            <v>0.10518798</v>
          </cell>
          <cell r="AD619">
            <v>4.9214967999999999</v>
          </cell>
          <cell r="AE619">
            <v>8.7656650000000003E-2</v>
          </cell>
          <cell r="AF619">
            <v>0</v>
          </cell>
          <cell r="AG619">
            <v>0</v>
          </cell>
          <cell r="AH619">
            <v>0</v>
          </cell>
          <cell r="AI619">
            <v>8.7656650000000003E-2</v>
          </cell>
        </row>
        <row r="620">
          <cell r="D620">
            <v>944.56455599999981</v>
          </cell>
          <cell r="E620">
            <v>4.7788761420000005</v>
          </cell>
          <cell r="F620">
            <v>2.4481912700000001</v>
          </cell>
          <cell r="G620">
            <v>1.0057059399999999</v>
          </cell>
          <cell r="H620">
            <v>0</v>
          </cell>
          <cell r="I620">
            <v>1.3249789319999996</v>
          </cell>
          <cell r="J620">
            <v>4.7788761420000005</v>
          </cell>
          <cell r="K620">
            <v>2.4481912700000001</v>
          </cell>
          <cell r="L620">
            <v>1.0057059399999999</v>
          </cell>
          <cell r="M620">
            <v>0</v>
          </cell>
          <cell r="N620">
            <v>1.3249789319999996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55.923353920000011</v>
          </cell>
          <cell r="AE620">
            <v>3.2616881100000006</v>
          </cell>
          <cell r="AF620">
            <v>2.1575389999999999</v>
          </cell>
          <cell r="AG620">
            <v>0</v>
          </cell>
          <cell r="AH620">
            <v>0</v>
          </cell>
          <cell r="AI620">
            <v>1.1041491100000007</v>
          </cell>
        </row>
        <row r="621">
          <cell r="C621" t="str">
            <v>G_4076/17</v>
          </cell>
          <cell r="D621">
            <v>6.6531359999999991</v>
          </cell>
          <cell r="E621">
            <v>8.2287000000000003E-3</v>
          </cell>
          <cell r="F621">
            <v>0</v>
          </cell>
          <cell r="G621">
            <v>0</v>
          </cell>
          <cell r="H621">
            <v>0</v>
          </cell>
          <cell r="I621">
            <v>8.2287000000000003E-3</v>
          </cell>
          <cell r="J621">
            <v>8.2287000000000003E-3</v>
          </cell>
          <cell r="K621">
            <v>0</v>
          </cell>
          <cell r="L621">
            <v>0</v>
          </cell>
          <cell r="M621">
            <v>0</v>
          </cell>
          <cell r="N621">
            <v>8.2287000000000003E-3</v>
          </cell>
          <cell r="AD621">
            <v>0.38500000000000006</v>
          </cell>
          <cell r="AE621">
            <v>6.8572499999999996E-3</v>
          </cell>
          <cell r="AF621">
            <v>0</v>
          </cell>
          <cell r="AG621">
            <v>0</v>
          </cell>
          <cell r="AH621">
            <v>0</v>
          </cell>
          <cell r="AI621">
            <v>6.8572500000000005E-3</v>
          </cell>
        </row>
        <row r="622">
          <cell r="C622" t="str">
            <v>J_5972/19</v>
          </cell>
          <cell r="D622">
            <v>4.1490119999999999</v>
          </cell>
          <cell r="E622">
            <v>0.11128504000000002</v>
          </cell>
          <cell r="F622">
            <v>4.3005160000000001E-2</v>
          </cell>
          <cell r="G622">
            <v>0</v>
          </cell>
          <cell r="H622">
            <v>0</v>
          </cell>
          <cell r="I622">
            <v>6.8279880000000001E-2</v>
          </cell>
          <cell r="J622">
            <v>0.11128504000000002</v>
          </cell>
          <cell r="K622">
            <v>4.3005160000000001E-2</v>
          </cell>
          <cell r="L622">
            <v>0</v>
          </cell>
          <cell r="M622">
            <v>0</v>
          </cell>
          <cell r="N622">
            <v>6.8279880000000001E-2</v>
          </cell>
          <cell r="AD622">
            <v>3.1536599999999999</v>
          </cell>
          <cell r="AE622">
            <v>9.2737529999999999E-2</v>
          </cell>
          <cell r="AF622">
            <v>3.5837629999999995E-2</v>
          </cell>
          <cell r="AG622">
            <v>0</v>
          </cell>
          <cell r="AH622">
            <v>0</v>
          </cell>
          <cell r="AI622">
            <v>5.6899900000000003E-2</v>
          </cell>
        </row>
        <row r="623">
          <cell r="C623" t="str">
            <v>I_ОД-86/18</v>
          </cell>
          <cell r="D623">
            <v>2.9863080000000002</v>
          </cell>
          <cell r="E623">
            <v>0.36649362800000007</v>
          </cell>
          <cell r="F623">
            <v>0.3312233</v>
          </cell>
          <cell r="G623">
            <v>0</v>
          </cell>
          <cell r="H623">
            <v>0</v>
          </cell>
          <cell r="I623">
            <v>3.5270327999999997E-2</v>
          </cell>
          <cell r="J623">
            <v>0.36649362800000007</v>
          </cell>
          <cell r="K623">
            <v>0.3312233</v>
          </cell>
          <cell r="L623">
            <v>0</v>
          </cell>
          <cell r="M623">
            <v>0</v>
          </cell>
          <cell r="N623">
            <v>3.5270327999999997E-2</v>
          </cell>
          <cell r="AD623">
            <v>0</v>
          </cell>
          <cell r="AE623">
            <v>2.9391940000000411E-2</v>
          </cell>
          <cell r="AF623">
            <v>0</v>
          </cell>
          <cell r="AG623">
            <v>0</v>
          </cell>
          <cell r="AH623">
            <v>0</v>
          </cell>
          <cell r="AI623">
            <v>2.9391939999999998E-2</v>
          </cell>
        </row>
        <row r="624">
          <cell r="C624" t="str">
            <v>I_5208/18(быв.ТЗ-05-09-81)</v>
          </cell>
          <cell r="D624">
            <v>54.690576000000007</v>
          </cell>
          <cell r="E624">
            <v>0.16738328399999997</v>
          </cell>
          <cell r="F624">
            <v>0</v>
          </cell>
          <cell r="G624">
            <v>0</v>
          </cell>
          <cell r="H624">
            <v>0</v>
          </cell>
          <cell r="I624">
            <v>0.16738328399999999</v>
          </cell>
          <cell r="J624">
            <v>0.16738328399999997</v>
          </cell>
          <cell r="K624">
            <v>0</v>
          </cell>
          <cell r="L624">
            <v>0</v>
          </cell>
          <cell r="M624">
            <v>0</v>
          </cell>
          <cell r="N624">
            <v>0.16738328399999999</v>
          </cell>
          <cell r="AD624">
            <v>7.8314667200000017</v>
          </cell>
          <cell r="AE624">
            <v>0.13948607000000002</v>
          </cell>
          <cell r="AF624">
            <v>0</v>
          </cell>
          <cell r="AG624">
            <v>0</v>
          </cell>
          <cell r="AH624">
            <v>0</v>
          </cell>
          <cell r="AI624">
            <v>0.13948606999999999</v>
          </cell>
        </row>
        <row r="625">
          <cell r="C625" t="str">
            <v>I_4718/18</v>
          </cell>
          <cell r="D625">
            <v>48.660792000000001</v>
          </cell>
          <cell r="E625">
            <v>8.0638595999999979E-2</v>
          </cell>
          <cell r="F625">
            <v>0</v>
          </cell>
          <cell r="G625">
            <v>0</v>
          </cell>
          <cell r="H625">
            <v>0</v>
          </cell>
          <cell r="I625">
            <v>8.0638595999999979E-2</v>
          </cell>
          <cell r="J625">
            <v>8.0638595999999979E-2</v>
          </cell>
          <cell r="K625">
            <v>0</v>
          </cell>
          <cell r="L625">
            <v>0</v>
          </cell>
          <cell r="M625">
            <v>0</v>
          </cell>
          <cell r="N625">
            <v>8.0638595999999979E-2</v>
          </cell>
          <cell r="AD625">
            <v>3.7728900000000016</v>
          </cell>
          <cell r="AE625">
            <v>6.7198830000000001E-2</v>
          </cell>
          <cell r="AF625">
            <v>0</v>
          </cell>
          <cell r="AG625">
            <v>0</v>
          </cell>
          <cell r="AH625">
            <v>0</v>
          </cell>
          <cell r="AI625">
            <v>6.7198829999999987E-2</v>
          </cell>
        </row>
        <row r="626">
          <cell r="C626" t="str">
            <v>I_4720/18</v>
          </cell>
          <cell r="D626">
            <v>2.3455199999999996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AD626">
            <v>1.9546000000000001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</row>
        <row r="627">
          <cell r="C627" t="str">
            <v>I_4719/18</v>
          </cell>
          <cell r="D627">
            <v>6.3916200000000005</v>
          </cell>
          <cell r="E627">
            <v>0.6537504959999999</v>
          </cell>
          <cell r="F627">
            <v>0.62273478000000004</v>
          </cell>
          <cell r="G627">
            <v>0</v>
          </cell>
          <cell r="H627">
            <v>0</v>
          </cell>
          <cell r="I627">
            <v>3.1015715999999999E-2</v>
          </cell>
          <cell r="J627">
            <v>0.6537504959999999</v>
          </cell>
          <cell r="K627">
            <v>0.62273478000000004</v>
          </cell>
          <cell r="L627">
            <v>0</v>
          </cell>
          <cell r="M627">
            <v>0</v>
          </cell>
          <cell r="N627">
            <v>3.1015715999999999E-2</v>
          </cell>
          <cell r="AD627">
            <v>4.3875099999999998</v>
          </cell>
          <cell r="AE627">
            <v>0.76464568999999993</v>
          </cell>
          <cell r="AF627">
            <v>0.73879925999999996</v>
          </cell>
          <cell r="AG627">
            <v>0</v>
          </cell>
          <cell r="AH627">
            <v>0</v>
          </cell>
          <cell r="AI627">
            <v>2.584643E-2</v>
          </cell>
        </row>
        <row r="628">
          <cell r="C628" t="str">
            <v>G_3717/16</v>
          </cell>
          <cell r="D628">
            <v>665.08376399999986</v>
          </cell>
          <cell r="E628">
            <v>5.4948564000000005E-2</v>
          </cell>
          <cell r="F628">
            <v>0</v>
          </cell>
          <cell r="G628">
            <v>0</v>
          </cell>
          <cell r="H628">
            <v>0</v>
          </cell>
          <cell r="I628">
            <v>5.4948563999999991E-2</v>
          </cell>
          <cell r="J628">
            <v>5.4948564000000005E-2</v>
          </cell>
          <cell r="K628">
            <v>0</v>
          </cell>
          <cell r="L628">
            <v>0</v>
          </cell>
          <cell r="M628">
            <v>0</v>
          </cell>
          <cell r="N628">
            <v>5.4948563999999991E-2</v>
          </cell>
          <cell r="AD628">
            <v>1.1000000000000001</v>
          </cell>
          <cell r="AE628">
            <v>4.5790470000000666E-2</v>
          </cell>
          <cell r="AF628">
            <v>0</v>
          </cell>
          <cell r="AG628">
            <v>0</v>
          </cell>
          <cell r="AH628">
            <v>0</v>
          </cell>
          <cell r="AI628">
            <v>4.5790470000000666E-2</v>
          </cell>
        </row>
        <row r="629">
          <cell r="C629" t="str">
            <v>J_5992/19</v>
          </cell>
          <cell r="D629">
            <v>10.029515999999999</v>
          </cell>
          <cell r="E629">
            <v>0.14361125999999999</v>
          </cell>
          <cell r="F629">
            <v>0</v>
          </cell>
          <cell r="G629">
            <v>0</v>
          </cell>
          <cell r="H629">
            <v>0</v>
          </cell>
          <cell r="I629">
            <v>0.14361125999999999</v>
          </cell>
          <cell r="J629">
            <v>0.14361125999999999</v>
          </cell>
          <cell r="K629">
            <v>0</v>
          </cell>
          <cell r="L629">
            <v>0</v>
          </cell>
          <cell r="M629">
            <v>0</v>
          </cell>
          <cell r="N629">
            <v>0.14361125999999999</v>
          </cell>
          <cell r="AD629">
            <v>6.7192312000000003</v>
          </cell>
          <cell r="AE629">
            <v>0.11967605000000001</v>
          </cell>
          <cell r="AF629">
            <v>0</v>
          </cell>
          <cell r="AG629">
            <v>0</v>
          </cell>
          <cell r="AH629">
            <v>0</v>
          </cell>
          <cell r="AI629">
            <v>0.11967605000000001</v>
          </cell>
        </row>
        <row r="630">
          <cell r="C630" t="str">
            <v>J_5996/19</v>
          </cell>
          <cell r="D630">
            <v>6.5697839999999994</v>
          </cell>
          <cell r="E630">
            <v>1.1129017480000001</v>
          </cell>
          <cell r="F630">
            <v>0</v>
          </cell>
          <cell r="G630">
            <v>1.0057059399999999</v>
          </cell>
          <cell r="H630">
            <v>0</v>
          </cell>
          <cell r="I630">
            <v>0.10719580799999999</v>
          </cell>
          <cell r="J630">
            <v>1.1129017480000001</v>
          </cell>
          <cell r="K630">
            <v>0</v>
          </cell>
          <cell r="L630">
            <v>1.0057059399999999</v>
          </cell>
          <cell r="M630">
            <v>0</v>
          </cell>
          <cell r="N630">
            <v>0.10719580799999999</v>
          </cell>
          <cell r="AD630">
            <v>3.9421008</v>
          </cell>
          <cell r="AE630">
            <v>8.9329839999999855E-2</v>
          </cell>
          <cell r="AF630">
            <v>0</v>
          </cell>
          <cell r="AG630">
            <v>0</v>
          </cell>
          <cell r="AH630">
            <v>0</v>
          </cell>
          <cell r="AI630">
            <v>8.9329839999999994E-2</v>
          </cell>
        </row>
        <row r="631">
          <cell r="C631" t="str">
            <v>J_6023/19</v>
          </cell>
          <cell r="D631">
            <v>16.017444000000001</v>
          </cell>
          <cell r="E631">
            <v>4.6082808000000003E-2</v>
          </cell>
          <cell r="F631">
            <v>0</v>
          </cell>
          <cell r="G631">
            <v>0</v>
          </cell>
          <cell r="H631">
            <v>0</v>
          </cell>
          <cell r="I631">
            <v>4.6082807999999996E-2</v>
          </cell>
          <cell r="J631">
            <v>4.6082808000000003E-2</v>
          </cell>
          <cell r="K631">
            <v>0</v>
          </cell>
          <cell r="L631">
            <v>0</v>
          </cell>
          <cell r="M631">
            <v>0</v>
          </cell>
          <cell r="N631">
            <v>4.6082807999999996E-2</v>
          </cell>
          <cell r="AD631">
            <v>0.30000000000000071</v>
          </cell>
          <cell r="AE631">
            <v>3.8402339999999993E-2</v>
          </cell>
          <cell r="AF631">
            <v>0</v>
          </cell>
          <cell r="AG631">
            <v>0</v>
          </cell>
          <cell r="AH631">
            <v>0</v>
          </cell>
          <cell r="AI631">
            <v>3.840234E-2</v>
          </cell>
        </row>
        <row r="632">
          <cell r="C632" t="str">
            <v>J_6024/19</v>
          </cell>
          <cell r="D632">
            <v>1.5142800000000001</v>
          </cell>
          <cell r="E632">
            <v>5.7405599999999996E-3</v>
          </cell>
          <cell r="F632">
            <v>0</v>
          </cell>
          <cell r="G632">
            <v>0</v>
          </cell>
          <cell r="H632">
            <v>0</v>
          </cell>
          <cell r="I632">
            <v>5.7405599999999996E-3</v>
          </cell>
          <cell r="J632">
            <v>5.7405599999999996E-3</v>
          </cell>
          <cell r="K632">
            <v>0</v>
          </cell>
          <cell r="L632">
            <v>0</v>
          </cell>
          <cell r="M632">
            <v>0</v>
          </cell>
          <cell r="N632">
            <v>5.7405599999999996E-3</v>
          </cell>
          <cell r="AD632">
            <v>0</v>
          </cell>
          <cell r="AE632">
            <v>4.7838000000000004E-3</v>
          </cell>
          <cell r="AF632">
            <v>0</v>
          </cell>
          <cell r="AG632">
            <v>0</v>
          </cell>
          <cell r="AH632">
            <v>0</v>
          </cell>
          <cell r="AI632">
            <v>4.7837999999999995E-3</v>
          </cell>
        </row>
        <row r="633">
          <cell r="C633" t="str">
            <v>J_5664/19</v>
          </cell>
          <cell r="D633">
            <v>16.546259999999997</v>
          </cell>
          <cell r="E633">
            <v>1.5402986780000001</v>
          </cell>
          <cell r="F633">
            <v>1.45122803</v>
          </cell>
          <cell r="G633">
            <v>0</v>
          </cell>
          <cell r="H633">
            <v>0</v>
          </cell>
          <cell r="I633">
            <v>8.9070647999999988E-2</v>
          </cell>
          <cell r="J633">
            <v>1.5402986780000001</v>
          </cell>
          <cell r="K633">
            <v>1.45122803</v>
          </cell>
          <cell r="L633">
            <v>0</v>
          </cell>
          <cell r="M633">
            <v>0</v>
          </cell>
          <cell r="N633">
            <v>8.9070647999999988E-2</v>
          </cell>
          <cell r="AD633">
            <v>0</v>
          </cell>
          <cell r="AE633">
            <v>1.2835822299999999</v>
          </cell>
          <cell r="AF633">
            <v>1.2093566899999999</v>
          </cell>
          <cell r="AI633">
            <v>7.4225539999999993E-2</v>
          </cell>
        </row>
        <row r="634">
          <cell r="C634" t="str">
            <v>J_6043/19</v>
          </cell>
          <cell r="D634">
            <v>2.285952</v>
          </cell>
          <cell r="E634">
            <v>3.1455900000000002E-2</v>
          </cell>
          <cell r="F634">
            <v>0</v>
          </cell>
          <cell r="G634">
            <v>0</v>
          </cell>
          <cell r="H634">
            <v>0</v>
          </cell>
          <cell r="I634">
            <v>3.1455900000000002E-2</v>
          </cell>
          <cell r="J634">
            <v>3.1455900000000002E-2</v>
          </cell>
          <cell r="K634">
            <v>0</v>
          </cell>
          <cell r="L634">
            <v>0</v>
          </cell>
          <cell r="M634">
            <v>0</v>
          </cell>
          <cell r="N634">
            <v>3.1455900000000002E-2</v>
          </cell>
          <cell r="AD634">
            <v>1.4717472000000005</v>
          </cell>
          <cell r="AE634">
            <v>2.6213249999999997E-2</v>
          </cell>
          <cell r="AI634">
            <v>2.621325E-2</v>
          </cell>
        </row>
        <row r="635">
          <cell r="C635" t="str">
            <v>J_5670/19</v>
          </cell>
          <cell r="D635">
            <v>52.206455999999996</v>
          </cell>
          <cell r="E635">
            <v>8.2413191999999996E-2</v>
          </cell>
          <cell r="F635">
            <v>0</v>
          </cell>
          <cell r="G635">
            <v>0</v>
          </cell>
          <cell r="H635">
            <v>0</v>
          </cell>
          <cell r="I635">
            <v>8.2413191999999996E-2</v>
          </cell>
          <cell r="J635">
            <v>8.2413191999999996E-2</v>
          </cell>
          <cell r="K635">
            <v>0</v>
          </cell>
          <cell r="L635">
            <v>0</v>
          </cell>
          <cell r="M635">
            <v>0</v>
          </cell>
          <cell r="N635">
            <v>8.2413191999999996E-2</v>
          </cell>
          <cell r="AD635">
            <v>3.8559180000000004</v>
          </cell>
          <cell r="AE635">
            <v>6.8677660000000001E-2</v>
          </cell>
          <cell r="AI635">
            <v>6.8677660000000001E-2</v>
          </cell>
        </row>
        <row r="636">
          <cell r="C636" t="str">
            <v>J_6046/19</v>
          </cell>
          <cell r="D636">
            <v>1.807812</v>
          </cell>
          <cell r="E636">
            <v>2.9802588000000001E-2</v>
          </cell>
          <cell r="F636">
            <v>0</v>
          </cell>
          <cell r="G636">
            <v>0</v>
          </cell>
          <cell r="H636">
            <v>0</v>
          </cell>
          <cell r="I636">
            <v>2.9802588000000001E-2</v>
          </cell>
          <cell r="J636">
            <v>2.9802588000000001E-2</v>
          </cell>
          <cell r="K636">
            <v>0</v>
          </cell>
          <cell r="L636">
            <v>0</v>
          </cell>
          <cell r="M636">
            <v>0</v>
          </cell>
          <cell r="N636">
            <v>2.9802588000000001E-2</v>
          </cell>
          <cell r="AD636">
            <v>1.26763</v>
          </cell>
          <cell r="AE636">
            <v>2.4835490000000002E-2</v>
          </cell>
          <cell r="AF636">
            <v>0</v>
          </cell>
          <cell r="AG636">
            <v>0</v>
          </cell>
          <cell r="AH636">
            <v>0</v>
          </cell>
          <cell r="AI636">
            <v>2.4835490000000002E-2</v>
          </cell>
        </row>
        <row r="637">
          <cell r="C637" t="str">
            <v>J_5684/19</v>
          </cell>
          <cell r="D637">
            <v>19.604592</v>
          </cell>
          <cell r="E637">
            <v>9.4055592000000007E-2</v>
          </cell>
          <cell r="F637">
            <v>0</v>
          </cell>
          <cell r="G637">
            <v>0</v>
          </cell>
          <cell r="H637">
            <v>0</v>
          </cell>
          <cell r="I637">
            <v>9.4055592000000007E-2</v>
          </cell>
          <cell r="J637">
            <v>9.4055592000000007E-2</v>
          </cell>
          <cell r="K637">
            <v>0</v>
          </cell>
          <cell r="L637">
            <v>0</v>
          </cell>
          <cell r="M637">
            <v>0</v>
          </cell>
          <cell r="N637">
            <v>9.4055592000000007E-2</v>
          </cell>
          <cell r="AD637">
            <v>4.4006379999999998</v>
          </cell>
          <cell r="AE637">
            <v>7.8379660000000004E-2</v>
          </cell>
          <cell r="AI637">
            <v>7.8379660000000004E-2</v>
          </cell>
        </row>
        <row r="638">
          <cell r="C638" t="str">
            <v>J_ЦА-5/19</v>
          </cell>
          <cell r="D638">
            <v>8.01126</v>
          </cell>
          <cell r="E638">
            <v>0.12514254</v>
          </cell>
          <cell r="F638">
            <v>0</v>
          </cell>
          <cell r="G638">
            <v>0</v>
          </cell>
          <cell r="H638">
            <v>0</v>
          </cell>
          <cell r="I638">
            <v>0.12514254</v>
          </cell>
          <cell r="J638">
            <v>0.12514254</v>
          </cell>
          <cell r="K638">
            <v>0</v>
          </cell>
          <cell r="L638">
            <v>0</v>
          </cell>
          <cell r="M638">
            <v>0</v>
          </cell>
          <cell r="N638">
            <v>0.12514254</v>
          </cell>
          <cell r="AD638">
            <v>5.8551240000000009</v>
          </cell>
          <cell r="AE638">
            <v>0.10428545</v>
          </cell>
          <cell r="AF638">
            <v>0</v>
          </cell>
          <cell r="AG638">
            <v>0</v>
          </cell>
          <cell r="AH638">
            <v>0</v>
          </cell>
          <cell r="AI638">
            <v>0.10428545</v>
          </cell>
        </row>
        <row r="639">
          <cell r="C639" t="str">
            <v>J_5688/19</v>
          </cell>
          <cell r="D639">
            <v>15.207539999999998</v>
          </cell>
          <cell r="E639">
            <v>5.0370756000000003E-2</v>
          </cell>
          <cell r="F639">
            <v>0</v>
          </cell>
          <cell r="G639">
            <v>0</v>
          </cell>
          <cell r="H639">
            <v>0</v>
          </cell>
          <cell r="I639">
            <v>5.0370755999999996E-2</v>
          </cell>
          <cell r="J639">
            <v>5.0370756000000003E-2</v>
          </cell>
          <cell r="K639">
            <v>0</v>
          </cell>
          <cell r="L639">
            <v>0</v>
          </cell>
          <cell r="M639">
            <v>0</v>
          </cell>
          <cell r="N639">
            <v>5.0370755999999996E-2</v>
          </cell>
          <cell r="AD639">
            <v>2.3567279999999999</v>
          </cell>
          <cell r="AE639">
            <v>0.21552104999999999</v>
          </cell>
          <cell r="AF639">
            <v>0.17354542000000001</v>
          </cell>
          <cell r="AI639">
            <v>4.197563E-2</v>
          </cell>
        </row>
        <row r="640">
          <cell r="C640" t="str">
            <v>J_6201/19</v>
          </cell>
          <cell r="D640">
            <v>3.8029320000000002</v>
          </cell>
          <cell r="E640">
            <v>7.427221199999999E-2</v>
          </cell>
          <cell r="F640">
            <v>0</v>
          </cell>
          <cell r="G640">
            <v>0</v>
          </cell>
          <cell r="H640">
            <v>0</v>
          </cell>
          <cell r="I640">
            <v>7.427221199999999E-2</v>
          </cell>
          <cell r="J640">
            <v>7.427221199999999E-2</v>
          </cell>
          <cell r="K640">
            <v>0</v>
          </cell>
          <cell r="L640">
            <v>0</v>
          </cell>
          <cell r="M640">
            <v>0</v>
          </cell>
          <cell r="N640">
            <v>7.427221199999999E-2</v>
          </cell>
          <cell r="AD640">
            <v>3.1691099999999999</v>
          </cell>
          <cell r="AE640">
            <v>6.1893509999999999E-2</v>
          </cell>
          <cell r="AF640">
            <v>0</v>
          </cell>
          <cell r="AG640">
            <v>0</v>
          </cell>
          <cell r="AH640">
            <v>0</v>
          </cell>
          <cell r="AI640">
            <v>6.1893509999999999E-2</v>
          </cell>
        </row>
        <row r="641">
          <cell r="D641">
            <v>173.653164</v>
          </cell>
          <cell r="E641">
            <v>1.319299848</v>
          </cell>
          <cell r="F641">
            <v>0</v>
          </cell>
          <cell r="G641">
            <v>1.1107733280000001</v>
          </cell>
          <cell r="H641">
            <v>0</v>
          </cell>
          <cell r="I641">
            <v>0.20852652000000002</v>
          </cell>
          <cell r="J641">
            <v>1.319299848</v>
          </cell>
          <cell r="K641">
            <v>0</v>
          </cell>
          <cell r="L641">
            <v>1.1107733280000001</v>
          </cell>
          <cell r="M641">
            <v>0</v>
          </cell>
          <cell r="N641">
            <v>0.20852652000000002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44.126954529999999</v>
          </cell>
          <cell r="AE641">
            <v>0.17377209999999998</v>
          </cell>
          <cell r="AF641">
            <v>0</v>
          </cell>
          <cell r="AG641">
            <v>0</v>
          </cell>
          <cell r="AH641">
            <v>0</v>
          </cell>
          <cell r="AI641">
            <v>0.17377209999999998</v>
          </cell>
        </row>
        <row r="642">
          <cell r="C642" t="str">
            <v>G_2300/15</v>
          </cell>
          <cell r="D642">
            <v>15.690011999999999</v>
          </cell>
          <cell r="E642">
            <v>0.68478609599999996</v>
          </cell>
          <cell r="F642">
            <v>0</v>
          </cell>
          <cell r="G642">
            <v>0.62891035200000001</v>
          </cell>
          <cell r="H642">
            <v>0</v>
          </cell>
          <cell r="I642">
            <v>5.5875743999999998E-2</v>
          </cell>
          <cell r="J642">
            <v>0.68478609599999996</v>
          </cell>
          <cell r="K642">
            <v>0</v>
          </cell>
          <cell r="L642">
            <v>0.62891035200000001</v>
          </cell>
          <cell r="M642">
            <v>0</v>
          </cell>
          <cell r="N642">
            <v>5.5875743999999998E-2</v>
          </cell>
          <cell r="AD642">
            <v>11.409810820000001</v>
          </cell>
          <cell r="AE642">
            <v>4.6563120000000006E-2</v>
          </cell>
          <cell r="AF642">
            <v>0</v>
          </cell>
          <cell r="AG642">
            <v>0</v>
          </cell>
          <cell r="AH642">
            <v>0</v>
          </cell>
          <cell r="AI642">
            <v>4.656312E-2</v>
          </cell>
        </row>
        <row r="643">
          <cell r="C643" t="str">
            <v>J_5239/18</v>
          </cell>
          <cell r="D643">
            <v>20.400516</v>
          </cell>
          <cell r="E643">
            <v>5.9546196000000003E-2</v>
          </cell>
          <cell r="F643">
            <v>0</v>
          </cell>
          <cell r="G643">
            <v>0</v>
          </cell>
          <cell r="H643">
            <v>0</v>
          </cell>
          <cell r="I643">
            <v>5.9546196000000003E-2</v>
          </cell>
          <cell r="J643">
            <v>5.9546196000000003E-2</v>
          </cell>
          <cell r="K643">
            <v>0</v>
          </cell>
          <cell r="L643">
            <v>0</v>
          </cell>
          <cell r="M643">
            <v>0</v>
          </cell>
          <cell r="N643">
            <v>5.9546196000000003E-2</v>
          </cell>
          <cell r="AD643">
            <v>2.786025</v>
          </cell>
          <cell r="AE643">
            <v>4.9621830000000006E-2</v>
          </cell>
          <cell r="AF643">
            <v>0</v>
          </cell>
          <cell r="AG643">
            <v>0</v>
          </cell>
          <cell r="AH643">
            <v>0</v>
          </cell>
          <cell r="AI643">
            <v>4.9621830000000006E-2</v>
          </cell>
        </row>
        <row r="644">
          <cell r="C644" t="str">
            <v>I_5476/18</v>
          </cell>
          <cell r="D644">
            <v>0.64637999999999995</v>
          </cell>
          <cell r="E644">
            <v>6.2662439999999998E-3</v>
          </cell>
          <cell r="F644">
            <v>0</v>
          </cell>
          <cell r="G644">
            <v>0</v>
          </cell>
          <cell r="H644">
            <v>0</v>
          </cell>
          <cell r="I644">
            <v>6.2662439999999998E-3</v>
          </cell>
          <cell r="J644">
            <v>6.2662439999999998E-3</v>
          </cell>
          <cell r="K644">
            <v>0</v>
          </cell>
          <cell r="L644">
            <v>0</v>
          </cell>
          <cell r="M644">
            <v>0</v>
          </cell>
          <cell r="N644">
            <v>6.2662439999999998E-3</v>
          </cell>
          <cell r="AD644">
            <v>0.29318299999999997</v>
          </cell>
          <cell r="AE644">
            <v>5.22187E-3</v>
          </cell>
          <cell r="AF644">
            <v>0</v>
          </cell>
          <cell r="AG644">
            <v>0</v>
          </cell>
          <cell r="AH644">
            <v>0</v>
          </cell>
          <cell r="AI644">
            <v>5.22187E-3</v>
          </cell>
        </row>
        <row r="645">
          <cell r="C645" t="str">
            <v>G_4077/17</v>
          </cell>
          <cell r="D645">
            <v>81.011411999999993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AD645">
            <v>11.131010000000002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</row>
        <row r="646">
          <cell r="C646" t="str">
            <v>I_2301/15</v>
          </cell>
          <cell r="D646">
            <v>17.206895999999997</v>
          </cell>
          <cell r="E646">
            <v>0.53366456399999995</v>
          </cell>
          <cell r="F646">
            <v>0</v>
          </cell>
          <cell r="G646">
            <v>0.48186297599999994</v>
          </cell>
          <cell r="H646">
            <v>0</v>
          </cell>
          <cell r="I646">
            <v>5.1801588000000003E-2</v>
          </cell>
          <cell r="J646">
            <v>0.53366456399999995</v>
          </cell>
          <cell r="K646">
            <v>0</v>
          </cell>
          <cell r="L646">
            <v>0.48186297599999994</v>
          </cell>
          <cell r="M646">
            <v>0</v>
          </cell>
          <cell r="N646">
            <v>5.1801588000000003E-2</v>
          </cell>
          <cell r="AD646">
            <v>12.23651871</v>
          </cell>
          <cell r="AE646">
            <v>4.3167989999999989E-2</v>
          </cell>
          <cell r="AF646">
            <v>0</v>
          </cell>
          <cell r="AG646">
            <v>0</v>
          </cell>
          <cell r="AH646">
            <v>0</v>
          </cell>
          <cell r="AI646">
            <v>4.3167990000000003E-2</v>
          </cell>
        </row>
        <row r="647">
          <cell r="C647" t="str">
            <v>I_2303/15</v>
          </cell>
          <cell r="D647">
            <v>17.47308</v>
          </cell>
          <cell r="E647">
            <v>2.3510483999999998E-2</v>
          </cell>
          <cell r="F647">
            <v>0</v>
          </cell>
          <cell r="G647">
            <v>0</v>
          </cell>
          <cell r="H647">
            <v>0</v>
          </cell>
          <cell r="I647">
            <v>2.3510483999999998E-2</v>
          </cell>
          <cell r="J647">
            <v>2.3510483999999998E-2</v>
          </cell>
          <cell r="K647">
            <v>0</v>
          </cell>
          <cell r="L647">
            <v>0</v>
          </cell>
          <cell r="M647">
            <v>0</v>
          </cell>
          <cell r="N647">
            <v>2.3510483999999998E-2</v>
          </cell>
          <cell r="AD647">
            <v>1.1000000000000001</v>
          </cell>
          <cell r="AE647">
            <v>1.959207E-2</v>
          </cell>
          <cell r="AF647">
            <v>0</v>
          </cell>
          <cell r="AG647">
            <v>0</v>
          </cell>
          <cell r="AH647">
            <v>0</v>
          </cell>
          <cell r="AI647">
            <v>1.959207E-2</v>
          </cell>
        </row>
        <row r="648">
          <cell r="C648" t="str">
            <v>J_5988/19</v>
          </cell>
          <cell r="D648">
            <v>3.5844239999999998</v>
          </cell>
          <cell r="E648">
            <v>1.1526264000000001E-2</v>
          </cell>
          <cell r="F648">
            <v>0</v>
          </cell>
          <cell r="G648">
            <v>0</v>
          </cell>
          <cell r="H648">
            <v>0</v>
          </cell>
          <cell r="I648">
            <v>1.1526264000000001E-2</v>
          </cell>
          <cell r="J648">
            <v>1.1526264000000001E-2</v>
          </cell>
          <cell r="K648">
            <v>0</v>
          </cell>
          <cell r="L648">
            <v>0</v>
          </cell>
          <cell r="M648">
            <v>0</v>
          </cell>
          <cell r="N648">
            <v>1.1526264000000001E-2</v>
          </cell>
          <cell r="AD648">
            <v>0</v>
          </cell>
          <cell r="AE648">
            <v>9.6052199999999994E-3</v>
          </cell>
          <cell r="AF648">
            <v>0</v>
          </cell>
          <cell r="AG648">
            <v>0</v>
          </cell>
          <cell r="AH648">
            <v>0</v>
          </cell>
          <cell r="AI648">
            <v>9.6052200000000011E-3</v>
          </cell>
        </row>
        <row r="649">
          <cell r="C649" t="str">
            <v>J_6163/19</v>
          </cell>
          <cell r="D649">
            <v>17.640444000000002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AD649">
            <v>5.170407</v>
          </cell>
          <cell r="AE649">
            <v>0</v>
          </cell>
          <cell r="AI649">
            <v>0</v>
          </cell>
        </row>
        <row r="650">
          <cell r="D650">
            <v>25.899660000000001</v>
          </cell>
          <cell r="E650">
            <v>20.565240203999995</v>
          </cell>
          <cell r="F650">
            <v>3.5546621800000002</v>
          </cell>
          <cell r="G650">
            <v>16.913045239999999</v>
          </cell>
          <cell r="H650">
            <v>0</v>
          </cell>
          <cell r="I650">
            <v>9.7532783999999997E-2</v>
          </cell>
          <cell r="J650">
            <v>20.565240203999995</v>
          </cell>
          <cell r="K650">
            <v>3.5546621800000002</v>
          </cell>
          <cell r="L650">
            <v>16.913045239999999</v>
          </cell>
          <cell r="M650">
            <v>0</v>
          </cell>
          <cell r="N650">
            <v>9.7532783999999997E-2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18.213286830000001</v>
          </cell>
          <cell r="AE650">
            <v>17.699032780000003</v>
          </cell>
          <cell r="AF650">
            <v>0</v>
          </cell>
          <cell r="AG650">
            <v>17.617755460000001</v>
          </cell>
          <cell r="AH650">
            <v>0</v>
          </cell>
          <cell r="AI650">
            <v>8.127732E-2</v>
          </cell>
        </row>
        <row r="651">
          <cell r="C651" t="str">
            <v>I_4587/18</v>
          </cell>
          <cell r="D651">
            <v>25.899660000000001</v>
          </cell>
          <cell r="E651">
            <v>18.170657003999995</v>
          </cell>
          <cell r="F651">
            <v>1.16007898</v>
          </cell>
          <cell r="G651">
            <v>16.913045239999999</v>
          </cell>
          <cell r="H651">
            <v>0</v>
          </cell>
          <cell r="I651">
            <v>9.7532783999999997E-2</v>
          </cell>
          <cell r="J651">
            <v>18.170657003999995</v>
          </cell>
          <cell r="K651">
            <v>1.16007898</v>
          </cell>
          <cell r="L651">
            <v>16.913045239999999</v>
          </cell>
          <cell r="M651">
            <v>0</v>
          </cell>
          <cell r="N651">
            <v>9.7532783999999997E-2</v>
          </cell>
          <cell r="AD651">
            <v>18.213286830000001</v>
          </cell>
          <cell r="AE651">
            <v>17.699032780000003</v>
          </cell>
          <cell r="AF651">
            <v>0</v>
          </cell>
          <cell r="AG651">
            <v>17.617755460000001</v>
          </cell>
          <cell r="AH651">
            <v>0</v>
          </cell>
          <cell r="AI651">
            <v>8.127732E-2</v>
          </cell>
        </row>
        <row r="652">
          <cell r="C652" t="str">
            <v>I_4588/18</v>
          </cell>
          <cell r="D652">
            <v>0</v>
          </cell>
          <cell r="E652">
            <v>2.3945832000000005</v>
          </cell>
          <cell r="F652">
            <v>2.3945832</v>
          </cell>
          <cell r="G652">
            <v>0</v>
          </cell>
          <cell r="H652">
            <v>0</v>
          </cell>
          <cell r="I652">
            <v>0</v>
          </cell>
          <cell r="J652">
            <v>2.3945832000000005</v>
          </cell>
          <cell r="K652">
            <v>2.3945832</v>
          </cell>
          <cell r="L652">
            <v>0</v>
          </cell>
          <cell r="M652">
            <v>0</v>
          </cell>
          <cell r="N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</row>
        <row r="653">
          <cell r="D653">
            <v>49.848132</v>
          </cell>
          <cell r="E653">
            <v>1.830938894</v>
          </cell>
          <cell r="F653">
            <v>2.9351269999999999E-2</v>
          </cell>
          <cell r="G653">
            <v>1.2481195199999999</v>
          </cell>
          <cell r="H653">
            <v>0</v>
          </cell>
          <cell r="I653">
            <v>0.55346810399999991</v>
          </cell>
          <cell r="J653">
            <v>1.830938894</v>
          </cell>
          <cell r="K653">
            <v>2.9351269999999999E-2</v>
          </cell>
          <cell r="L653">
            <v>1.2481195199999999</v>
          </cell>
          <cell r="M653">
            <v>0</v>
          </cell>
          <cell r="N653">
            <v>0.55346810399999991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15.193966400000003</v>
          </cell>
          <cell r="AE653">
            <v>1.4685878100000007</v>
          </cell>
          <cell r="AF653">
            <v>2.4459389999999991E-2</v>
          </cell>
          <cell r="AG653">
            <v>0</v>
          </cell>
          <cell r="AH653">
            <v>0</v>
          </cell>
          <cell r="AI653">
            <v>1.4441284200000004</v>
          </cell>
        </row>
        <row r="654">
          <cell r="C654" t="str">
            <v>I_4729/18</v>
          </cell>
          <cell r="D654">
            <v>4.9621079999999997</v>
          </cell>
          <cell r="E654">
            <v>0.131311332</v>
          </cell>
          <cell r="F654">
            <v>0</v>
          </cell>
          <cell r="G654">
            <v>0</v>
          </cell>
          <cell r="H654">
            <v>0</v>
          </cell>
          <cell r="I654">
            <v>0.13131133199999998</v>
          </cell>
          <cell r="J654">
            <v>0.131311332</v>
          </cell>
          <cell r="K654">
            <v>0</v>
          </cell>
          <cell r="L654">
            <v>0</v>
          </cell>
          <cell r="M654">
            <v>0</v>
          </cell>
          <cell r="N654">
            <v>0.13131133199999998</v>
          </cell>
          <cell r="AD654">
            <v>2.9474456000000004</v>
          </cell>
          <cell r="AE654">
            <v>0.10942611000000034</v>
          </cell>
          <cell r="AF654">
            <v>0</v>
          </cell>
          <cell r="AG654">
            <v>0</v>
          </cell>
          <cell r="AH654">
            <v>0</v>
          </cell>
          <cell r="AI654">
            <v>0.10942610999999999</v>
          </cell>
        </row>
        <row r="655">
          <cell r="C655" t="str">
            <v>I_4585/18</v>
          </cell>
          <cell r="D655">
            <v>4.2613319999999995</v>
          </cell>
          <cell r="E655">
            <v>7.2625548000000012E-2</v>
          </cell>
          <cell r="F655">
            <v>0</v>
          </cell>
          <cell r="G655">
            <v>0</v>
          </cell>
          <cell r="H655">
            <v>0</v>
          </cell>
          <cell r="I655">
            <v>7.2625547999999998E-2</v>
          </cell>
          <cell r="J655">
            <v>7.2625548000000012E-2</v>
          </cell>
          <cell r="K655">
            <v>0</v>
          </cell>
          <cell r="L655">
            <v>0</v>
          </cell>
          <cell r="M655">
            <v>0</v>
          </cell>
          <cell r="N655">
            <v>7.2625547999999998E-2</v>
          </cell>
          <cell r="AD655">
            <v>3.1241900000000005</v>
          </cell>
          <cell r="AE655">
            <v>6.0521289999999998E-2</v>
          </cell>
          <cell r="AF655">
            <v>0</v>
          </cell>
          <cell r="AG655">
            <v>0</v>
          </cell>
          <cell r="AH655">
            <v>0</v>
          </cell>
          <cell r="AI655">
            <v>6.0521290000000005E-2</v>
          </cell>
        </row>
        <row r="656">
          <cell r="C656" t="str">
            <v>J_5825/19</v>
          </cell>
          <cell r="D656">
            <v>8.2839480000000005</v>
          </cell>
          <cell r="E656">
            <v>1.4031501719999999</v>
          </cell>
          <cell r="F656">
            <v>0</v>
          </cell>
          <cell r="G656">
            <v>1.2481195199999999</v>
          </cell>
          <cell r="H656">
            <v>0</v>
          </cell>
          <cell r="I656">
            <v>0.15503065200000002</v>
          </cell>
          <cell r="J656">
            <v>1.4031501719999999</v>
          </cell>
          <cell r="K656">
            <v>0</v>
          </cell>
          <cell r="L656">
            <v>1.2481195199999999</v>
          </cell>
          <cell r="M656">
            <v>0</v>
          </cell>
          <cell r="N656">
            <v>0.15503065200000002</v>
          </cell>
          <cell r="AD656">
            <v>5.1856288000000017</v>
          </cell>
          <cell r="AE656">
            <v>0.12919220999999997</v>
          </cell>
          <cell r="AF656">
            <v>0</v>
          </cell>
          <cell r="AG656">
            <v>0</v>
          </cell>
          <cell r="AH656">
            <v>0</v>
          </cell>
          <cell r="AI656">
            <v>0.12919221000000003</v>
          </cell>
        </row>
        <row r="657">
          <cell r="C657" t="str">
            <v>J_5983/19</v>
          </cell>
          <cell r="D657">
            <v>1.6610159999999998</v>
          </cell>
          <cell r="E657">
            <v>4.72938E-3</v>
          </cell>
          <cell r="F657">
            <v>0</v>
          </cell>
          <cell r="G657">
            <v>0</v>
          </cell>
          <cell r="H657">
            <v>0</v>
          </cell>
          <cell r="I657">
            <v>4.72938E-3</v>
          </cell>
          <cell r="J657">
            <v>4.72938E-3</v>
          </cell>
          <cell r="K657">
            <v>0</v>
          </cell>
          <cell r="L657">
            <v>0</v>
          </cell>
          <cell r="M657">
            <v>0</v>
          </cell>
          <cell r="N657">
            <v>4.72938E-3</v>
          </cell>
          <cell r="AD657">
            <v>0</v>
          </cell>
          <cell r="AE657">
            <v>3.94115E-3</v>
          </cell>
          <cell r="AF657">
            <v>0</v>
          </cell>
          <cell r="AG657">
            <v>0</v>
          </cell>
          <cell r="AH657">
            <v>0</v>
          </cell>
          <cell r="AI657">
            <v>3.94115E-3</v>
          </cell>
        </row>
        <row r="658">
          <cell r="C658" t="str">
            <v>I_5848/19</v>
          </cell>
          <cell r="D658">
            <v>4.6295279999999996</v>
          </cell>
          <cell r="E658">
            <v>1.4047523999999999E-2</v>
          </cell>
          <cell r="F658">
            <v>0</v>
          </cell>
          <cell r="G658">
            <v>0</v>
          </cell>
          <cell r="H658">
            <v>0</v>
          </cell>
          <cell r="I658">
            <v>1.4047523999999999E-2</v>
          </cell>
          <cell r="J658">
            <v>1.4047523999999999E-2</v>
          </cell>
          <cell r="K658">
            <v>0</v>
          </cell>
          <cell r="L658">
            <v>0</v>
          </cell>
          <cell r="M658">
            <v>0</v>
          </cell>
          <cell r="N658">
            <v>1.4047523999999999E-2</v>
          </cell>
          <cell r="AD658">
            <v>0</v>
          </cell>
          <cell r="AE658">
            <v>1.170627E-2</v>
          </cell>
          <cell r="AF658">
            <v>0</v>
          </cell>
          <cell r="AG658">
            <v>0</v>
          </cell>
          <cell r="AH658">
            <v>0</v>
          </cell>
          <cell r="AI658">
            <v>1.170627E-2</v>
          </cell>
        </row>
        <row r="659">
          <cell r="C659" t="str">
            <v>J_5668/19</v>
          </cell>
          <cell r="D659">
            <v>10.875107999999999</v>
          </cell>
          <cell r="E659">
            <v>2.4692123999999999E-2</v>
          </cell>
          <cell r="F659">
            <v>0</v>
          </cell>
          <cell r="G659">
            <v>0</v>
          </cell>
          <cell r="H659">
            <v>0</v>
          </cell>
          <cell r="I659">
            <v>2.4692123999999999E-2</v>
          </cell>
          <cell r="J659">
            <v>2.4692123999999999E-2</v>
          </cell>
          <cell r="K659">
            <v>0</v>
          </cell>
          <cell r="L659">
            <v>0</v>
          </cell>
          <cell r="M659">
            <v>0</v>
          </cell>
          <cell r="N659">
            <v>2.4692123999999999E-2</v>
          </cell>
          <cell r="AD659">
            <v>1.155286</v>
          </cell>
          <cell r="AE659">
            <v>2.0576770000000001E-2</v>
          </cell>
          <cell r="AI659">
            <v>2.0576770000000001E-2</v>
          </cell>
        </row>
        <row r="660">
          <cell r="C660" t="str">
            <v>J_6084/19</v>
          </cell>
          <cell r="D660">
            <v>1.42902</v>
          </cell>
          <cell r="E660">
            <v>5.7113617999999998E-2</v>
          </cell>
          <cell r="F660">
            <v>2.9351269999999999E-2</v>
          </cell>
          <cell r="G660">
            <v>0</v>
          </cell>
          <cell r="H660">
            <v>0</v>
          </cell>
          <cell r="I660">
            <v>2.7762348000000003E-2</v>
          </cell>
          <cell r="J660">
            <v>5.7113617999999998E-2</v>
          </cell>
          <cell r="K660">
            <v>2.9351269999999999E-2</v>
          </cell>
          <cell r="L660">
            <v>0</v>
          </cell>
          <cell r="M660">
            <v>0</v>
          </cell>
          <cell r="N660">
            <v>2.7762348000000003E-2</v>
          </cell>
          <cell r="AD660">
            <v>1.1808499999999997</v>
          </cell>
          <cell r="AE660">
            <v>4.7594679999999993E-2</v>
          </cell>
          <cell r="AF660">
            <v>2.4459389999999991E-2</v>
          </cell>
          <cell r="AG660">
            <v>0</v>
          </cell>
          <cell r="AH660">
            <v>0</v>
          </cell>
          <cell r="AI660">
            <v>2.3135290000000003E-2</v>
          </cell>
        </row>
        <row r="661">
          <cell r="C661" t="str">
            <v>J_6090/19</v>
          </cell>
          <cell r="D661">
            <v>13.746072</v>
          </cell>
          <cell r="E661">
            <v>3.4209167999999998E-2</v>
          </cell>
          <cell r="F661">
            <v>0</v>
          </cell>
          <cell r="G661">
            <v>0</v>
          </cell>
          <cell r="H661">
            <v>0</v>
          </cell>
          <cell r="I661">
            <v>3.4209167999999998E-2</v>
          </cell>
          <cell r="J661">
            <v>3.4209167999999998E-2</v>
          </cell>
          <cell r="K661">
            <v>0</v>
          </cell>
          <cell r="L661">
            <v>0</v>
          </cell>
          <cell r="M661">
            <v>0</v>
          </cell>
          <cell r="N661">
            <v>3.4209167999999998E-2</v>
          </cell>
          <cell r="AD661">
            <v>1.6005659999999999</v>
          </cell>
          <cell r="AE661">
            <v>2.8507639999999997E-2</v>
          </cell>
          <cell r="AI661">
            <v>2.8507640000000001E-2</v>
          </cell>
        </row>
        <row r="662">
          <cell r="C662" t="str">
            <v>I_4459/17</v>
          </cell>
          <cell r="D662">
            <v>0</v>
          </cell>
          <cell r="E662">
            <v>8.9060027999999999E-2</v>
          </cell>
          <cell r="F662">
            <v>0</v>
          </cell>
          <cell r="G662">
            <v>0</v>
          </cell>
          <cell r="H662">
            <v>0</v>
          </cell>
          <cell r="I662">
            <v>8.9060027999999999E-2</v>
          </cell>
          <cell r="J662">
            <v>8.9060027999999999E-2</v>
          </cell>
          <cell r="K662">
            <v>0</v>
          </cell>
          <cell r="L662">
            <v>0</v>
          </cell>
          <cell r="M662">
            <v>0</v>
          </cell>
          <cell r="N662">
            <v>8.9060027999999999E-2</v>
          </cell>
          <cell r="AE662">
            <v>1.0571216900000004</v>
          </cell>
          <cell r="AF662">
            <v>0</v>
          </cell>
          <cell r="AG662">
            <v>0</v>
          </cell>
          <cell r="AH662">
            <v>0</v>
          </cell>
          <cell r="AI662">
            <v>1.0571216900000004</v>
          </cell>
        </row>
        <row r="663">
          <cell r="D663">
            <v>375.55203600000004</v>
          </cell>
          <cell r="E663">
            <v>19.941227555999994</v>
          </cell>
          <cell r="F663">
            <v>3.1120352599999999</v>
          </cell>
          <cell r="G663">
            <v>13.595542480000002</v>
          </cell>
          <cell r="H663">
            <v>0</v>
          </cell>
          <cell r="I663">
            <v>3.2336498159999989</v>
          </cell>
          <cell r="J663">
            <v>19.941227555999994</v>
          </cell>
          <cell r="K663">
            <v>3.1120352599999999</v>
          </cell>
          <cell r="L663">
            <v>13.595542480000002</v>
          </cell>
          <cell r="M663">
            <v>0</v>
          </cell>
          <cell r="N663">
            <v>3.2336498159999989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136.36193739999993</v>
          </cell>
          <cell r="AE663">
            <v>14.546640240000004</v>
          </cell>
          <cell r="AF663">
            <v>2.7702609600000003</v>
          </cell>
          <cell r="AG663">
            <v>9.0816711000000012</v>
          </cell>
          <cell r="AH663">
            <v>0</v>
          </cell>
          <cell r="AI663">
            <v>2.6947081800000001</v>
          </cell>
        </row>
        <row r="664">
          <cell r="C664" t="str">
            <v>J_5833/19</v>
          </cell>
          <cell r="D664">
            <v>8.9834040000000002</v>
          </cell>
          <cell r="E664">
            <v>0.11926062</v>
          </cell>
          <cell r="F664">
            <v>0</v>
          </cell>
          <cell r="G664">
            <v>0</v>
          </cell>
          <cell r="H664">
            <v>0</v>
          </cell>
          <cell r="I664">
            <v>0.11926062000000001</v>
          </cell>
          <cell r="J664">
            <v>0.11926062</v>
          </cell>
          <cell r="K664">
            <v>0</v>
          </cell>
          <cell r="L664">
            <v>0</v>
          </cell>
          <cell r="M664">
            <v>0</v>
          </cell>
          <cell r="N664">
            <v>0.11926062000000001</v>
          </cell>
          <cell r="AD664">
            <v>5.5799216000000005</v>
          </cell>
          <cell r="AE664">
            <v>9.938385000000001E-2</v>
          </cell>
          <cell r="AF664">
            <v>0</v>
          </cell>
          <cell r="AG664">
            <v>0</v>
          </cell>
          <cell r="AH664">
            <v>0</v>
          </cell>
          <cell r="AI664">
            <v>9.938385000000001E-2</v>
          </cell>
        </row>
        <row r="665">
          <cell r="C665" t="str">
            <v>J_5836/19</v>
          </cell>
          <cell r="D665">
            <v>7.9368479999999995</v>
          </cell>
          <cell r="E665">
            <v>2.4563855999999998E-2</v>
          </cell>
          <cell r="F665">
            <v>0</v>
          </cell>
          <cell r="G665">
            <v>0</v>
          </cell>
          <cell r="H665">
            <v>0</v>
          </cell>
          <cell r="I665">
            <v>2.4563855999999998E-2</v>
          </cell>
          <cell r="J665">
            <v>2.4563855999999998E-2</v>
          </cell>
          <cell r="K665">
            <v>0</v>
          </cell>
          <cell r="L665">
            <v>0</v>
          </cell>
          <cell r="M665">
            <v>0</v>
          </cell>
          <cell r="N665">
            <v>2.4563855999999998E-2</v>
          </cell>
          <cell r="AD665">
            <v>1.1492844000000002</v>
          </cell>
          <cell r="AE665">
            <v>2.0469879999999999E-2</v>
          </cell>
          <cell r="AF665">
            <v>0</v>
          </cell>
          <cell r="AG665">
            <v>0</v>
          </cell>
          <cell r="AH665">
            <v>0</v>
          </cell>
          <cell r="AI665">
            <v>2.0469879999999999E-2</v>
          </cell>
        </row>
        <row r="666">
          <cell r="C666" t="str">
            <v>J_5838/19</v>
          </cell>
          <cell r="D666">
            <v>117.95866799999999</v>
          </cell>
          <cell r="E666">
            <v>2.2138962839999996</v>
          </cell>
          <cell r="F666">
            <v>0</v>
          </cell>
          <cell r="G666">
            <v>0</v>
          </cell>
          <cell r="H666">
            <v>0</v>
          </cell>
          <cell r="I666">
            <v>2.2138962839999996</v>
          </cell>
          <cell r="J666">
            <v>2.2138962839999996</v>
          </cell>
          <cell r="K666">
            <v>0</v>
          </cell>
          <cell r="L666">
            <v>0</v>
          </cell>
          <cell r="M666">
            <v>0</v>
          </cell>
          <cell r="N666">
            <v>2.2138962839999996</v>
          </cell>
          <cell r="AD666">
            <v>94.311504999999997</v>
          </cell>
          <cell r="AE666">
            <v>1.8449135700000001</v>
          </cell>
          <cell r="AF666">
            <v>0</v>
          </cell>
          <cell r="AG666">
            <v>0</v>
          </cell>
          <cell r="AH666">
            <v>0</v>
          </cell>
          <cell r="AI666">
            <v>1.8449135699999997</v>
          </cell>
        </row>
        <row r="667">
          <cell r="C667" t="str">
            <v>I_5280/18</v>
          </cell>
          <cell r="D667">
            <v>3.5564519999999997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AD667">
            <v>1.0999999999999999E-2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</row>
        <row r="668">
          <cell r="C668" t="str">
            <v>G_2618/15</v>
          </cell>
          <cell r="D668">
            <v>5.9824200000000003</v>
          </cell>
          <cell r="E668">
            <v>0.94626245799999986</v>
          </cell>
          <cell r="F668">
            <v>0</v>
          </cell>
          <cell r="G668">
            <v>0.87313332999999993</v>
          </cell>
          <cell r="H668">
            <v>0</v>
          </cell>
          <cell r="I668">
            <v>7.3129128000000002E-2</v>
          </cell>
          <cell r="J668">
            <v>0.94626245799999986</v>
          </cell>
          <cell r="K668">
            <v>0</v>
          </cell>
          <cell r="L668">
            <v>0.87313332999999993</v>
          </cell>
          <cell r="M668">
            <v>0</v>
          </cell>
          <cell r="N668">
            <v>7.3129128000000002E-2</v>
          </cell>
          <cell r="AD668">
            <v>4.3783080000000005</v>
          </cell>
          <cell r="AE668">
            <v>6.0940939999999943E-2</v>
          </cell>
          <cell r="AF668">
            <v>0</v>
          </cell>
          <cell r="AG668">
            <v>0</v>
          </cell>
          <cell r="AH668">
            <v>0</v>
          </cell>
          <cell r="AI668">
            <v>6.0940940000000006E-2</v>
          </cell>
        </row>
        <row r="669">
          <cell r="C669" t="str">
            <v>G_2814/15</v>
          </cell>
          <cell r="D669">
            <v>142.097544</v>
          </cell>
          <cell r="E669">
            <v>3.3471401360000002</v>
          </cell>
          <cell r="F669">
            <v>3.1120352599999999</v>
          </cell>
          <cell r="G669">
            <v>0</v>
          </cell>
          <cell r="H669">
            <v>0</v>
          </cell>
          <cell r="I669">
            <v>0.23510487600000002</v>
          </cell>
          <cell r="J669">
            <v>3.3471401360000002</v>
          </cell>
          <cell r="K669">
            <v>3.1120352599999999</v>
          </cell>
          <cell r="L669">
            <v>0</v>
          </cell>
          <cell r="M669">
            <v>0</v>
          </cell>
          <cell r="N669">
            <v>0.23510487600000002</v>
          </cell>
          <cell r="AD669">
            <v>11</v>
          </cell>
          <cell r="AE669">
            <v>2.6762049300000004</v>
          </cell>
          <cell r="AF669">
            <v>2.4802842000000003</v>
          </cell>
          <cell r="AG669">
            <v>0</v>
          </cell>
          <cell r="AH669">
            <v>0</v>
          </cell>
          <cell r="AI669">
            <v>0.19592073000000002</v>
          </cell>
        </row>
        <row r="670">
          <cell r="C670" t="str">
            <v>I_4684/18</v>
          </cell>
          <cell r="D670">
            <v>4.2146759999999999</v>
          </cell>
          <cell r="E670">
            <v>4.0010039999999998E-3</v>
          </cell>
          <cell r="F670">
            <v>0</v>
          </cell>
          <cell r="G670">
            <v>0</v>
          </cell>
          <cell r="H670">
            <v>0</v>
          </cell>
          <cell r="I670">
            <v>4.0010040000000007E-3</v>
          </cell>
          <cell r="J670">
            <v>4.0010039999999998E-3</v>
          </cell>
          <cell r="K670">
            <v>0</v>
          </cell>
          <cell r="L670">
            <v>0</v>
          </cell>
          <cell r="M670">
            <v>0</v>
          </cell>
          <cell r="N670">
            <v>4.0010040000000007E-3</v>
          </cell>
          <cell r="AD670">
            <v>0.18719800000000003</v>
          </cell>
          <cell r="AE670">
            <v>3.33417E-3</v>
          </cell>
          <cell r="AF670">
            <v>0</v>
          </cell>
          <cell r="AG670">
            <v>0</v>
          </cell>
          <cell r="AH670">
            <v>0</v>
          </cell>
          <cell r="AI670">
            <v>3.3341700000000004E-3</v>
          </cell>
        </row>
        <row r="671">
          <cell r="C671" t="str">
            <v>I_4685/18</v>
          </cell>
          <cell r="D671">
            <v>4.2146759999999999</v>
          </cell>
          <cell r="E671">
            <v>0.49822986800000002</v>
          </cell>
          <cell r="F671">
            <v>0</v>
          </cell>
          <cell r="G671">
            <v>0.48699578000000004</v>
          </cell>
          <cell r="H671">
            <v>0</v>
          </cell>
          <cell r="I671">
            <v>1.1234087999999998E-2</v>
          </cell>
          <cell r="J671">
            <v>0.49822986800000002</v>
          </cell>
          <cell r="K671">
            <v>0</v>
          </cell>
          <cell r="L671">
            <v>0.48699578000000004</v>
          </cell>
          <cell r="M671">
            <v>0</v>
          </cell>
          <cell r="N671">
            <v>1.1234087999999998E-2</v>
          </cell>
          <cell r="AD671">
            <v>0.18719800000000003</v>
          </cell>
          <cell r="AE671">
            <v>9.3617400000002224E-3</v>
          </cell>
          <cell r="AF671">
            <v>0</v>
          </cell>
          <cell r="AG671">
            <v>0</v>
          </cell>
          <cell r="AH671">
            <v>0</v>
          </cell>
          <cell r="AI671">
            <v>9.3617399999999986E-3</v>
          </cell>
        </row>
        <row r="672">
          <cell r="C672" t="str">
            <v>I_4686/18</v>
          </cell>
          <cell r="D672">
            <v>4.2146759999999999</v>
          </cell>
          <cell r="E672">
            <v>2.2542978660000004</v>
          </cell>
          <cell r="F672">
            <v>0</v>
          </cell>
          <cell r="G672">
            <v>2.2333532699999998</v>
          </cell>
          <cell r="H672">
            <v>0</v>
          </cell>
          <cell r="I672">
            <v>2.0944596000000003E-2</v>
          </cell>
          <cell r="J672">
            <v>2.2542978660000004</v>
          </cell>
          <cell r="K672">
            <v>0</v>
          </cell>
          <cell r="L672">
            <v>2.2333532699999998</v>
          </cell>
          <cell r="M672">
            <v>0</v>
          </cell>
          <cell r="N672">
            <v>2.0944596000000003E-2</v>
          </cell>
          <cell r="AD672">
            <v>0.18719800000000003</v>
          </cell>
          <cell r="AE672">
            <v>1.7453830000000073E-2</v>
          </cell>
          <cell r="AF672">
            <v>0</v>
          </cell>
          <cell r="AG672">
            <v>0</v>
          </cell>
          <cell r="AH672">
            <v>0</v>
          </cell>
          <cell r="AI672">
            <v>1.7453830000000004E-2</v>
          </cell>
        </row>
        <row r="673">
          <cell r="C673" t="str">
            <v>I_4687/18</v>
          </cell>
          <cell r="D673">
            <v>3.1044840000000002</v>
          </cell>
          <cell r="E673">
            <v>0.49267819999999996</v>
          </cell>
          <cell r="F673">
            <v>0</v>
          </cell>
          <cell r="G673">
            <v>0.47989520000000002</v>
          </cell>
          <cell r="H673">
            <v>0</v>
          </cell>
          <cell r="I673">
            <v>1.2783000000000001E-2</v>
          </cell>
          <cell r="J673">
            <v>0.49267819999999996</v>
          </cell>
          <cell r="K673">
            <v>0</v>
          </cell>
          <cell r="L673">
            <v>0.47989520000000002</v>
          </cell>
          <cell r="M673">
            <v>0</v>
          </cell>
          <cell r="N673">
            <v>1.2783000000000001E-2</v>
          </cell>
          <cell r="AD673">
            <v>0.18719800000000003</v>
          </cell>
          <cell r="AE673">
            <v>1.0652500000000001E-2</v>
          </cell>
          <cell r="AF673">
            <v>0</v>
          </cell>
          <cell r="AG673">
            <v>0</v>
          </cell>
          <cell r="AH673">
            <v>0</v>
          </cell>
          <cell r="AI673">
            <v>1.0652500000000001E-2</v>
          </cell>
        </row>
        <row r="674">
          <cell r="C674" t="str">
            <v>I_4689/18</v>
          </cell>
          <cell r="D674">
            <v>3.1044840000000002</v>
          </cell>
          <cell r="E674">
            <v>3.1209959999999996E-3</v>
          </cell>
          <cell r="F674">
            <v>0</v>
          </cell>
          <cell r="G674">
            <v>0</v>
          </cell>
          <cell r="H674">
            <v>0</v>
          </cell>
          <cell r="I674">
            <v>3.1209959999999996E-3</v>
          </cell>
          <cell r="J674">
            <v>3.1209959999999996E-3</v>
          </cell>
          <cell r="K674">
            <v>0</v>
          </cell>
          <cell r="L674">
            <v>0</v>
          </cell>
          <cell r="M674">
            <v>0</v>
          </cell>
          <cell r="N674">
            <v>3.1209959999999996E-3</v>
          </cell>
          <cell r="AD674">
            <v>0.14602500000000002</v>
          </cell>
          <cell r="AE674">
            <v>2.6008299999999997E-3</v>
          </cell>
          <cell r="AF674">
            <v>0</v>
          </cell>
          <cell r="AG674">
            <v>0</v>
          </cell>
          <cell r="AH674">
            <v>0</v>
          </cell>
          <cell r="AI674">
            <v>2.6008299999999997E-3</v>
          </cell>
        </row>
        <row r="675">
          <cell r="C675" t="str">
            <v>I_4690/18</v>
          </cell>
          <cell r="D675">
            <v>3.1044840000000002</v>
          </cell>
          <cell r="E675">
            <v>0.49320759400000003</v>
          </cell>
          <cell r="F675">
            <v>0</v>
          </cell>
          <cell r="G675">
            <v>0.48014359000000001</v>
          </cell>
          <cell r="H675">
            <v>0</v>
          </cell>
          <cell r="I675">
            <v>1.3064004000000001E-2</v>
          </cell>
          <cell r="J675">
            <v>0.49320759400000003</v>
          </cell>
          <cell r="K675">
            <v>0</v>
          </cell>
          <cell r="L675">
            <v>0.48014359000000001</v>
          </cell>
          <cell r="M675">
            <v>0</v>
          </cell>
          <cell r="N675">
            <v>1.3064004000000001E-2</v>
          </cell>
          <cell r="AD675">
            <v>0.18719800000000003</v>
          </cell>
          <cell r="AE675">
            <v>1.0886669999999926E-2</v>
          </cell>
          <cell r="AF675">
            <v>0</v>
          </cell>
          <cell r="AG675">
            <v>0</v>
          </cell>
          <cell r="AH675">
            <v>0</v>
          </cell>
          <cell r="AI675">
            <v>1.0886670000000001E-2</v>
          </cell>
        </row>
        <row r="676">
          <cell r="C676" t="str">
            <v>I_4691/18</v>
          </cell>
          <cell r="D676">
            <v>4.2146759999999999</v>
          </cell>
          <cell r="E676">
            <v>4.0010039999999998E-3</v>
          </cell>
          <cell r="F676">
            <v>0</v>
          </cell>
          <cell r="G676">
            <v>0</v>
          </cell>
          <cell r="H676">
            <v>0</v>
          </cell>
          <cell r="I676">
            <v>4.0010040000000007E-3</v>
          </cell>
          <cell r="J676">
            <v>4.0010039999999998E-3</v>
          </cell>
          <cell r="K676">
            <v>0</v>
          </cell>
          <cell r="L676">
            <v>0</v>
          </cell>
          <cell r="M676">
            <v>0</v>
          </cell>
          <cell r="N676">
            <v>4.0010040000000007E-3</v>
          </cell>
          <cell r="AD676">
            <v>0.18719800000000003</v>
          </cell>
          <cell r="AE676">
            <v>3.33417E-3</v>
          </cell>
          <cell r="AF676">
            <v>0</v>
          </cell>
          <cell r="AG676">
            <v>0</v>
          </cell>
          <cell r="AH676">
            <v>0</v>
          </cell>
          <cell r="AI676">
            <v>3.3341700000000004E-3</v>
          </cell>
        </row>
        <row r="677">
          <cell r="C677" t="str">
            <v>I_4692/18</v>
          </cell>
          <cell r="D677">
            <v>4.2146759999999999</v>
          </cell>
          <cell r="E677">
            <v>1.8564853299999995</v>
          </cell>
          <cell r="F677">
            <v>0</v>
          </cell>
          <cell r="G677">
            <v>1.8396549099999999</v>
          </cell>
          <cell r="H677">
            <v>0</v>
          </cell>
          <cell r="I677">
            <v>1.6830419999999999E-2</v>
          </cell>
          <cell r="J677">
            <v>1.8564853299999995</v>
          </cell>
          <cell r="K677">
            <v>0</v>
          </cell>
          <cell r="L677">
            <v>1.8396549099999999</v>
          </cell>
          <cell r="M677">
            <v>0</v>
          </cell>
          <cell r="N677">
            <v>1.6830419999999999E-2</v>
          </cell>
          <cell r="AD677">
            <v>0.18719800000000003</v>
          </cell>
          <cell r="AE677">
            <v>1.9303325400000002</v>
          </cell>
          <cell r="AF677">
            <v>0</v>
          </cell>
          <cell r="AG677">
            <v>1.9163071900000002</v>
          </cell>
          <cell r="AH677">
            <v>0</v>
          </cell>
          <cell r="AI677">
            <v>1.4025349999999999E-2</v>
          </cell>
        </row>
        <row r="678">
          <cell r="C678" t="str">
            <v>I_4693/18</v>
          </cell>
          <cell r="D678">
            <v>4.2146759999999999</v>
          </cell>
          <cell r="E678">
            <v>1.8385526640000001</v>
          </cell>
          <cell r="F678">
            <v>0</v>
          </cell>
          <cell r="G678">
            <v>1.8216308400000001</v>
          </cell>
          <cell r="H678">
            <v>0</v>
          </cell>
          <cell r="I678">
            <v>1.6921823999999999E-2</v>
          </cell>
          <cell r="J678">
            <v>1.8385526640000001</v>
          </cell>
          <cell r="K678">
            <v>0</v>
          </cell>
          <cell r="L678">
            <v>1.8216308400000001</v>
          </cell>
          <cell r="M678">
            <v>0</v>
          </cell>
          <cell r="N678">
            <v>1.6921823999999999E-2</v>
          </cell>
          <cell r="AD678">
            <v>0.18719800000000003</v>
          </cell>
          <cell r="AE678">
            <v>1.9116336400000002</v>
          </cell>
          <cell r="AF678">
            <v>0</v>
          </cell>
          <cell r="AG678">
            <v>1.8975321200000002</v>
          </cell>
          <cell r="AH678">
            <v>0</v>
          </cell>
          <cell r="AI678">
            <v>1.4101519999999999E-2</v>
          </cell>
        </row>
        <row r="679">
          <cell r="C679" t="str">
            <v>I_4694/18</v>
          </cell>
          <cell r="D679">
            <v>4.2146759999999999</v>
          </cell>
          <cell r="E679">
            <v>1.846379268</v>
          </cell>
          <cell r="F679">
            <v>0</v>
          </cell>
          <cell r="G679">
            <v>1.8318691200000001</v>
          </cell>
          <cell r="H679">
            <v>0</v>
          </cell>
          <cell r="I679">
            <v>1.4510147999999999E-2</v>
          </cell>
          <cell r="J679">
            <v>1.846379268</v>
          </cell>
          <cell r="K679">
            <v>0</v>
          </cell>
          <cell r="L679">
            <v>1.8318691200000001</v>
          </cell>
          <cell r="M679">
            <v>0</v>
          </cell>
          <cell r="N679">
            <v>1.4510147999999999E-2</v>
          </cell>
          <cell r="AD679">
            <v>0.18719800000000003</v>
          </cell>
          <cell r="AE679">
            <v>1.9202887900000001</v>
          </cell>
          <cell r="AF679">
            <v>0</v>
          </cell>
          <cell r="AG679">
            <v>1.9081970000000001</v>
          </cell>
          <cell r="AH679">
            <v>0</v>
          </cell>
          <cell r="AI679">
            <v>1.209179E-2</v>
          </cell>
        </row>
        <row r="680">
          <cell r="C680" t="str">
            <v>I_4695/18</v>
          </cell>
          <cell r="D680">
            <v>4.2146759999999999</v>
          </cell>
          <cell r="E680">
            <v>4.0010039999999998E-3</v>
          </cell>
          <cell r="F680">
            <v>0</v>
          </cell>
          <cell r="G680">
            <v>0</v>
          </cell>
          <cell r="H680">
            <v>0</v>
          </cell>
          <cell r="I680">
            <v>4.0010040000000007E-3</v>
          </cell>
          <cell r="J680">
            <v>4.0010039999999998E-3</v>
          </cell>
          <cell r="K680">
            <v>0</v>
          </cell>
          <cell r="L680">
            <v>0</v>
          </cell>
          <cell r="M680">
            <v>0</v>
          </cell>
          <cell r="N680">
            <v>4.0010040000000007E-3</v>
          </cell>
          <cell r="AD680">
            <v>0.18719800000000003</v>
          </cell>
          <cell r="AE680">
            <v>3.33417E-3</v>
          </cell>
          <cell r="AF680">
            <v>0</v>
          </cell>
          <cell r="AG680">
            <v>0</v>
          </cell>
          <cell r="AH680">
            <v>0</v>
          </cell>
          <cell r="AI680">
            <v>3.3341700000000004E-3</v>
          </cell>
        </row>
        <row r="681">
          <cell r="C681" t="str">
            <v>I_4696/18</v>
          </cell>
          <cell r="D681">
            <v>4.2146759999999999</v>
          </cell>
          <cell r="E681">
            <v>4.0010039999999998E-3</v>
          </cell>
          <cell r="F681">
            <v>0</v>
          </cell>
          <cell r="G681">
            <v>0</v>
          </cell>
          <cell r="H681">
            <v>0</v>
          </cell>
          <cell r="I681">
            <v>4.0010040000000007E-3</v>
          </cell>
          <cell r="J681">
            <v>4.0010039999999998E-3</v>
          </cell>
          <cell r="K681">
            <v>0</v>
          </cell>
          <cell r="L681">
            <v>0</v>
          </cell>
          <cell r="M681">
            <v>0</v>
          </cell>
          <cell r="N681">
            <v>4.0010040000000007E-3</v>
          </cell>
          <cell r="AD681">
            <v>0.18719800000000003</v>
          </cell>
          <cell r="AE681">
            <v>3.33417E-3</v>
          </cell>
          <cell r="AF681">
            <v>0</v>
          </cell>
          <cell r="AG681">
            <v>0</v>
          </cell>
          <cell r="AH681">
            <v>0</v>
          </cell>
          <cell r="AI681">
            <v>3.3341700000000004E-3</v>
          </cell>
        </row>
        <row r="682">
          <cell r="C682" t="str">
            <v>I_4697/18</v>
          </cell>
          <cell r="D682">
            <v>3.1044840000000002</v>
          </cell>
          <cell r="E682">
            <v>0.49302970400000001</v>
          </cell>
          <cell r="F682">
            <v>0</v>
          </cell>
          <cell r="G682">
            <v>0.47987102000000004</v>
          </cell>
          <cell r="H682">
            <v>0</v>
          </cell>
          <cell r="I682">
            <v>1.3158683999999999E-2</v>
          </cell>
          <cell r="J682">
            <v>0.49302970400000001</v>
          </cell>
          <cell r="K682">
            <v>0</v>
          </cell>
          <cell r="L682">
            <v>0.47987102000000004</v>
          </cell>
          <cell r="M682">
            <v>0</v>
          </cell>
          <cell r="N682">
            <v>1.3158683999999999E-2</v>
          </cell>
          <cell r="AD682">
            <v>0.18719800000000003</v>
          </cell>
          <cell r="AE682">
            <v>1.0965569999999833E-2</v>
          </cell>
          <cell r="AF682">
            <v>0</v>
          </cell>
          <cell r="AG682">
            <v>0</v>
          </cell>
          <cell r="AH682">
            <v>0</v>
          </cell>
          <cell r="AI682">
            <v>1.0965569999999999E-2</v>
          </cell>
        </row>
        <row r="683">
          <cell r="C683" t="str">
            <v>I_4698/18</v>
          </cell>
          <cell r="D683">
            <v>3.1044840000000002</v>
          </cell>
          <cell r="E683">
            <v>0.49476036400000012</v>
          </cell>
          <cell r="F683">
            <v>0</v>
          </cell>
          <cell r="G683">
            <v>0.48086614</v>
          </cell>
          <cell r="H683">
            <v>0</v>
          </cell>
          <cell r="I683">
            <v>1.3894224000000002E-2</v>
          </cell>
          <cell r="J683">
            <v>0.49476036400000012</v>
          </cell>
          <cell r="K683">
            <v>0</v>
          </cell>
          <cell r="L683">
            <v>0.48086614</v>
          </cell>
          <cell r="M683">
            <v>0</v>
          </cell>
          <cell r="N683">
            <v>1.3894224000000002E-2</v>
          </cell>
          <cell r="AD683">
            <v>0.18719800000000003</v>
          </cell>
          <cell r="AE683">
            <v>1.1578520000000019E-2</v>
          </cell>
          <cell r="AF683">
            <v>0</v>
          </cell>
          <cell r="AG683">
            <v>0</v>
          </cell>
          <cell r="AH683">
            <v>0</v>
          </cell>
          <cell r="AI683">
            <v>1.1578520000000002E-2</v>
          </cell>
        </row>
        <row r="684">
          <cell r="C684" t="str">
            <v>J_5849/19</v>
          </cell>
          <cell r="D684">
            <v>1.6487399999999999</v>
          </cell>
          <cell r="E684">
            <v>0.29722929399999998</v>
          </cell>
          <cell r="F684">
            <v>0</v>
          </cell>
          <cell r="G684">
            <v>0.27501144999999999</v>
          </cell>
          <cell r="H684">
            <v>0</v>
          </cell>
          <cell r="I684">
            <v>2.2217843999999997E-2</v>
          </cell>
          <cell r="J684">
            <v>0.29722929399999998</v>
          </cell>
          <cell r="K684">
            <v>0</v>
          </cell>
          <cell r="L684">
            <v>0.27501144999999999</v>
          </cell>
          <cell r="M684">
            <v>0</v>
          </cell>
          <cell r="N684">
            <v>2.2217843999999997E-2</v>
          </cell>
          <cell r="AD684">
            <v>1.2871500000000002</v>
          </cell>
          <cell r="AE684">
            <v>1.8514869999999878E-2</v>
          </cell>
          <cell r="AF684">
            <v>0</v>
          </cell>
          <cell r="AG684">
            <v>0</v>
          </cell>
          <cell r="AH684">
            <v>0</v>
          </cell>
          <cell r="AI684">
            <v>1.8514869999999999E-2</v>
          </cell>
        </row>
        <row r="685">
          <cell r="C685" t="str">
            <v>J_5880/19</v>
          </cell>
          <cell r="D685">
            <v>13.351308</v>
          </cell>
          <cell r="E685">
            <v>2.6474927999999998E-2</v>
          </cell>
          <cell r="F685">
            <v>0</v>
          </cell>
          <cell r="G685">
            <v>0</v>
          </cell>
          <cell r="H685">
            <v>0</v>
          </cell>
          <cell r="I685">
            <v>2.6474927999999998E-2</v>
          </cell>
          <cell r="J685">
            <v>2.6474927999999998E-2</v>
          </cell>
          <cell r="K685">
            <v>0</v>
          </cell>
          <cell r="L685">
            <v>0</v>
          </cell>
          <cell r="M685">
            <v>0</v>
          </cell>
          <cell r="N685">
            <v>2.6474927999999998E-2</v>
          </cell>
          <cell r="AD685">
            <v>1.238699</v>
          </cell>
          <cell r="AE685">
            <v>2.2062439999999999E-2</v>
          </cell>
          <cell r="AF685">
            <v>0</v>
          </cell>
          <cell r="AG685">
            <v>0</v>
          </cell>
          <cell r="AH685">
            <v>0</v>
          </cell>
          <cell r="AI685">
            <v>2.2062439999999999E-2</v>
          </cell>
        </row>
        <row r="686">
          <cell r="C686" t="str">
            <v>J_5958/19</v>
          </cell>
          <cell r="D686">
            <v>1.2345599999999999</v>
          </cell>
          <cell r="E686">
            <v>0.19807213600000001</v>
          </cell>
          <cell r="F686">
            <v>0</v>
          </cell>
          <cell r="G686">
            <v>0.18178516</v>
          </cell>
          <cell r="H686">
            <v>0</v>
          </cell>
          <cell r="I686">
            <v>1.6286975999999998E-2</v>
          </cell>
          <cell r="J686">
            <v>0.19807213600000001</v>
          </cell>
          <cell r="K686">
            <v>0</v>
          </cell>
          <cell r="L686">
            <v>0.18178516</v>
          </cell>
          <cell r="M686">
            <v>0</v>
          </cell>
          <cell r="N686">
            <v>1.6286975999999998E-2</v>
          </cell>
          <cell r="AD686">
            <v>0.23377799999999993</v>
          </cell>
          <cell r="AE686">
            <v>1.3572479999999981E-2</v>
          </cell>
          <cell r="AF686">
            <v>0</v>
          </cell>
          <cell r="AG686">
            <v>0</v>
          </cell>
          <cell r="AH686">
            <v>0</v>
          </cell>
          <cell r="AI686">
            <v>1.357248E-2</v>
          </cell>
        </row>
        <row r="687">
          <cell r="C687" t="str">
            <v>J_5981/19</v>
          </cell>
          <cell r="D687">
            <v>1.3650119999999999</v>
          </cell>
          <cell r="E687">
            <v>0.25666193000000004</v>
          </cell>
          <cell r="F687">
            <v>0</v>
          </cell>
          <cell r="G687">
            <v>0.22773257</v>
          </cell>
          <cell r="H687">
            <v>0</v>
          </cell>
          <cell r="I687">
            <v>2.8929360000000001E-2</v>
          </cell>
          <cell r="J687">
            <v>0.25666193000000004</v>
          </cell>
          <cell r="K687">
            <v>0</v>
          </cell>
          <cell r="L687">
            <v>0.22773257</v>
          </cell>
          <cell r="M687">
            <v>0</v>
          </cell>
          <cell r="N687">
            <v>2.8929360000000001E-2</v>
          </cell>
          <cell r="AD687">
            <v>0.95354000000000005</v>
          </cell>
          <cell r="AE687">
            <v>2.4107800000000047E-2</v>
          </cell>
          <cell r="AF687">
            <v>0</v>
          </cell>
          <cell r="AG687">
            <v>0</v>
          </cell>
          <cell r="AH687">
            <v>0</v>
          </cell>
          <cell r="AI687">
            <v>2.4107800000000002E-2</v>
          </cell>
        </row>
        <row r="688">
          <cell r="C688" t="str">
            <v>J_5860/19</v>
          </cell>
          <cell r="D688">
            <v>2.3942399999999999</v>
          </cell>
          <cell r="E688">
            <v>1.9294950319999999</v>
          </cell>
          <cell r="F688">
            <v>0</v>
          </cell>
          <cell r="G688">
            <v>1.9036001</v>
          </cell>
          <cell r="H688">
            <v>0</v>
          </cell>
          <cell r="I688">
            <v>2.5894931999999999E-2</v>
          </cell>
          <cell r="J688">
            <v>1.9294950319999999</v>
          </cell>
          <cell r="K688">
            <v>0</v>
          </cell>
          <cell r="L688">
            <v>1.9036001</v>
          </cell>
          <cell r="M688">
            <v>0</v>
          </cell>
          <cell r="N688">
            <v>2.5894931999999999E-2</v>
          </cell>
          <cell r="AD688">
            <v>1.4852464000000003</v>
          </cell>
          <cell r="AE688">
            <v>1.6079125300000001</v>
          </cell>
          <cell r="AF688">
            <v>0</v>
          </cell>
          <cell r="AG688">
            <v>1.5863334200000001</v>
          </cell>
          <cell r="AH688">
            <v>0</v>
          </cell>
          <cell r="AI688">
            <v>2.1579109999999999E-2</v>
          </cell>
        </row>
        <row r="689">
          <cell r="C689" t="str">
            <v>J_6059/19</v>
          </cell>
          <cell r="D689">
            <v>3.6161639999999995</v>
          </cell>
          <cell r="E689">
            <v>9.3481248000000003E-2</v>
          </cell>
          <cell r="F689">
            <v>0</v>
          </cell>
          <cell r="G689">
            <v>0</v>
          </cell>
          <cell r="H689">
            <v>0</v>
          </cell>
          <cell r="I689">
            <v>9.3481248000000003E-2</v>
          </cell>
          <cell r="J689">
            <v>9.3481248000000003E-2</v>
          </cell>
          <cell r="K689">
            <v>0</v>
          </cell>
          <cell r="L689">
            <v>0</v>
          </cell>
          <cell r="M689">
            <v>0</v>
          </cell>
          <cell r="N689">
            <v>9.3481248000000003E-2</v>
          </cell>
          <cell r="AD689">
            <v>3.0134699999999999</v>
          </cell>
          <cell r="AE689">
            <v>2.1411791700000005</v>
          </cell>
          <cell r="AF689">
            <v>0.28997676</v>
          </cell>
          <cell r="AG689">
            <v>1.7733013700000004</v>
          </cell>
          <cell r="AH689">
            <v>0</v>
          </cell>
          <cell r="AI689">
            <v>7.7901040000000005E-2</v>
          </cell>
        </row>
        <row r="690">
          <cell r="C690" t="str">
            <v>J_6088/19</v>
          </cell>
          <cell r="D690">
            <v>3.6964320000000002</v>
          </cell>
          <cell r="E690">
            <v>7.2420743999999995E-2</v>
          </cell>
          <cell r="F690">
            <v>0</v>
          </cell>
          <cell r="G690">
            <v>0</v>
          </cell>
          <cell r="H690">
            <v>0</v>
          </cell>
          <cell r="I690">
            <v>7.2420744000000009E-2</v>
          </cell>
          <cell r="J690">
            <v>7.2420743999999995E-2</v>
          </cell>
          <cell r="K690">
            <v>0</v>
          </cell>
          <cell r="L690">
            <v>0</v>
          </cell>
          <cell r="M690">
            <v>0</v>
          </cell>
          <cell r="N690">
            <v>7.2420744000000009E-2</v>
          </cell>
          <cell r="AD690">
            <v>3.0803599999999998</v>
          </cell>
          <cell r="AE690">
            <v>6.0350620000000001E-2</v>
          </cell>
          <cell r="AI690">
            <v>6.0350620000000008E-2</v>
          </cell>
        </row>
        <row r="691">
          <cell r="C691" t="str">
            <v>J_6172/19</v>
          </cell>
          <cell r="D691">
            <v>8.275739999999999</v>
          </cell>
          <cell r="E691">
            <v>0.12952301999999999</v>
          </cell>
          <cell r="F691">
            <v>0</v>
          </cell>
          <cell r="G691">
            <v>0</v>
          </cell>
          <cell r="H691">
            <v>0</v>
          </cell>
          <cell r="I691">
            <v>0.12952302000000002</v>
          </cell>
          <cell r="J691">
            <v>0.12952301999999999</v>
          </cell>
          <cell r="K691">
            <v>0</v>
          </cell>
          <cell r="L691">
            <v>0</v>
          </cell>
          <cell r="M691">
            <v>0</v>
          </cell>
          <cell r="N691">
            <v>0.12952302000000002</v>
          </cell>
          <cell r="AD691">
            <v>6.0600760000000005</v>
          </cell>
          <cell r="AE691">
            <v>0.10793585</v>
          </cell>
          <cell r="AI691">
            <v>0.10793585000000001</v>
          </cell>
        </row>
        <row r="692">
          <cell r="D692">
            <v>65.970131999999992</v>
          </cell>
          <cell r="E692">
            <v>0.81996858799999983</v>
          </cell>
          <cell r="F692">
            <v>0.43041091999999997</v>
          </cell>
          <cell r="G692">
            <v>0</v>
          </cell>
          <cell r="H692">
            <v>0</v>
          </cell>
          <cell r="I692">
            <v>0.38955766799999997</v>
          </cell>
          <cell r="J692">
            <v>0.81996858799999983</v>
          </cell>
          <cell r="K692">
            <v>0.43041091999999997</v>
          </cell>
          <cell r="L692">
            <v>0</v>
          </cell>
          <cell r="M692">
            <v>0</v>
          </cell>
          <cell r="N692">
            <v>0.38955766799999997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17.349588870000002</v>
          </cell>
          <cell r="AE692">
            <v>0.68330716000000002</v>
          </cell>
          <cell r="AF692">
            <v>0.35867577</v>
          </cell>
          <cell r="AG692">
            <v>0</v>
          </cell>
          <cell r="AH692">
            <v>0</v>
          </cell>
          <cell r="AI692">
            <v>0.32463138999999996</v>
          </cell>
        </row>
        <row r="693">
          <cell r="C693" t="str">
            <v>G_2013/15</v>
          </cell>
          <cell r="D693">
            <v>6.1473599999999999</v>
          </cell>
          <cell r="E693">
            <v>2.35116E-4</v>
          </cell>
          <cell r="F693">
            <v>0</v>
          </cell>
          <cell r="G693">
            <v>0</v>
          </cell>
          <cell r="H693">
            <v>0</v>
          </cell>
          <cell r="I693">
            <v>2.35116E-4</v>
          </cell>
          <cell r="J693">
            <v>2.35116E-4</v>
          </cell>
          <cell r="K693">
            <v>0</v>
          </cell>
          <cell r="L693">
            <v>0</v>
          </cell>
          <cell r="M693">
            <v>0</v>
          </cell>
          <cell r="N693">
            <v>2.35116E-4</v>
          </cell>
          <cell r="AD693">
            <v>1.0999999999999999E-2</v>
          </cell>
          <cell r="AE693">
            <v>1.9593E-4</v>
          </cell>
          <cell r="AF693">
            <v>0</v>
          </cell>
          <cell r="AG693">
            <v>0</v>
          </cell>
          <cell r="AH693">
            <v>0</v>
          </cell>
          <cell r="AI693">
            <v>1.9593E-4</v>
          </cell>
        </row>
        <row r="694">
          <cell r="C694" t="str">
            <v>G_2061/15</v>
          </cell>
          <cell r="D694">
            <v>4.7196120000000006</v>
          </cell>
          <cell r="E694">
            <v>6.3313836000000012E-2</v>
          </cell>
          <cell r="F694">
            <v>0</v>
          </cell>
          <cell r="G694">
            <v>0</v>
          </cell>
          <cell r="H694">
            <v>0</v>
          </cell>
          <cell r="I694">
            <v>6.3313836000000012E-2</v>
          </cell>
          <cell r="J694">
            <v>6.3313836000000012E-2</v>
          </cell>
          <cell r="K694">
            <v>0</v>
          </cell>
          <cell r="L694">
            <v>0</v>
          </cell>
          <cell r="M694">
            <v>0</v>
          </cell>
          <cell r="N694">
            <v>6.3313836000000012E-2</v>
          </cell>
          <cell r="AD694">
            <v>2.9623043999999998</v>
          </cell>
          <cell r="AE694">
            <v>5.2761530000000001E-2</v>
          </cell>
          <cell r="AF694">
            <v>0</v>
          </cell>
          <cell r="AG694">
            <v>0</v>
          </cell>
          <cell r="AH694">
            <v>0</v>
          </cell>
          <cell r="AI694">
            <v>5.2761530000000008E-2</v>
          </cell>
        </row>
        <row r="695">
          <cell r="C695" t="str">
            <v>I_2069/15</v>
          </cell>
          <cell r="D695">
            <v>3.1119719999999997</v>
          </cell>
          <cell r="E695">
            <v>0.43064603599999995</v>
          </cell>
          <cell r="F695">
            <v>0.43041091999999997</v>
          </cell>
          <cell r="G695">
            <v>0</v>
          </cell>
          <cell r="H695">
            <v>0</v>
          </cell>
          <cell r="I695">
            <v>2.35116E-4</v>
          </cell>
          <cell r="J695">
            <v>0.43064603599999995</v>
          </cell>
          <cell r="K695">
            <v>0.43041091999999997</v>
          </cell>
          <cell r="L695">
            <v>0</v>
          </cell>
          <cell r="M695">
            <v>0</v>
          </cell>
          <cell r="N695">
            <v>2.35116E-4</v>
          </cell>
          <cell r="AD695">
            <v>1.0999999999999999E-2</v>
          </cell>
          <cell r="AE695">
            <v>0.35887170000000002</v>
          </cell>
          <cell r="AF695">
            <v>0.35867577</v>
          </cell>
          <cell r="AG695">
            <v>0</v>
          </cell>
          <cell r="AH695">
            <v>0</v>
          </cell>
          <cell r="AI695">
            <v>1.9593E-4</v>
          </cell>
        </row>
        <row r="696">
          <cell r="C696" t="str">
            <v>I_2071/15</v>
          </cell>
          <cell r="D696">
            <v>2.899524</v>
          </cell>
          <cell r="E696">
            <v>4.4506091999999997E-2</v>
          </cell>
          <cell r="F696">
            <v>0</v>
          </cell>
          <cell r="G696">
            <v>0</v>
          </cell>
          <cell r="H696">
            <v>0</v>
          </cell>
          <cell r="I696">
            <v>4.450609199999999E-2</v>
          </cell>
          <cell r="J696">
            <v>4.4506091999999997E-2</v>
          </cell>
          <cell r="K696">
            <v>0</v>
          </cell>
          <cell r="L696">
            <v>0</v>
          </cell>
          <cell r="M696">
            <v>0</v>
          </cell>
          <cell r="N696">
            <v>4.450609199999999E-2</v>
          </cell>
          <cell r="AD696">
            <v>2.0823352000000006</v>
          </cell>
          <cell r="AE696">
            <v>3.7088410000000002E-2</v>
          </cell>
          <cell r="AF696">
            <v>0</v>
          </cell>
          <cell r="AG696">
            <v>0</v>
          </cell>
          <cell r="AH696">
            <v>0</v>
          </cell>
          <cell r="AI696">
            <v>3.7088409999999995E-2</v>
          </cell>
        </row>
        <row r="697">
          <cell r="C697" t="str">
            <v>G_117/11</v>
          </cell>
          <cell r="D697">
            <v>7.6019279999999991</v>
          </cell>
          <cell r="E697">
            <v>0.12183723599999997</v>
          </cell>
          <cell r="F697">
            <v>0</v>
          </cell>
          <cell r="G697">
            <v>0</v>
          </cell>
          <cell r="H697">
            <v>0</v>
          </cell>
          <cell r="I697">
            <v>0.12183723599999997</v>
          </cell>
          <cell r="J697">
            <v>0.12183723599999997</v>
          </cell>
          <cell r="K697">
            <v>0</v>
          </cell>
          <cell r="L697">
            <v>0</v>
          </cell>
          <cell r="M697">
            <v>0</v>
          </cell>
          <cell r="N697">
            <v>0.12183723599999997</v>
          </cell>
          <cell r="AD697">
            <v>4.8235852699999997</v>
          </cell>
          <cell r="AE697">
            <v>0.10153102999999999</v>
          </cell>
          <cell r="AF697">
            <v>0</v>
          </cell>
          <cell r="AG697">
            <v>0</v>
          </cell>
          <cell r="AH697">
            <v>0</v>
          </cell>
          <cell r="AI697">
            <v>0.10153102999999998</v>
          </cell>
        </row>
        <row r="698">
          <cell r="C698" t="str">
            <v>G_210/12</v>
          </cell>
          <cell r="D698">
            <v>41.489735999999994</v>
          </cell>
          <cell r="E698">
            <v>0.15943027199999998</v>
          </cell>
          <cell r="F698">
            <v>0</v>
          </cell>
          <cell r="G698">
            <v>0</v>
          </cell>
          <cell r="H698">
            <v>0</v>
          </cell>
          <cell r="I698">
            <v>0.15943027199999998</v>
          </cell>
          <cell r="J698">
            <v>0.15943027199999998</v>
          </cell>
          <cell r="K698">
            <v>0</v>
          </cell>
          <cell r="L698">
            <v>0</v>
          </cell>
          <cell r="M698">
            <v>0</v>
          </cell>
          <cell r="N698">
            <v>0.15943027199999998</v>
          </cell>
          <cell r="AD698">
            <v>7.4593640000000008</v>
          </cell>
          <cell r="AE698">
            <v>0.13285856000000001</v>
          </cell>
          <cell r="AF698">
            <v>0</v>
          </cell>
          <cell r="AG698">
            <v>0</v>
          </cell>
          <cell r="AH698">
            <v>0</v>
          </cell>
          <cell r="AI698">
            <v>0.13285855999999999</v>
          </cell>
        </row>
        <row r="699">
          <cell r="D699">
            <v>10.067651999999999</v>
          </cell>
          <cell r="E699">
            <v>1.3490338779999997</v>
          </cell>
          <cell r="F699">
            <v>1.1755676499999999</v>
          </cell>
          <cell r="G699">
            <v>0</v>
          </cell>
          <cell r="H699">
            <v>0</v>
          </cell>
          <cell r="I699">
            <v>0.173466228</v>
          </cell>
          <cell r="J699">
            <v>1.3490338779999997</v>
          </cell>
          <cell r="K699">
            <v>1.1755676499999999</v>
          </cell>
          <cell r="L699">
            <v>0</v>
          </cell>
          <cell r="M699">
            <v>0</v>
          </cell>
          <cell r="N699">
            <v>0.173466228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7.7313621599999998</v>
          </cell>
          <cell r="AE699">
            <v>1.1241949</v>
          </cell>
          <cell r="AF699">
            <v>0.97963971000000005</v>
          </cell>
          <cell r="AG699">
            <v>0</v>
          </cell>
          <cell r="AH699">
            <v>0</v>
          </cell>
          <cell r="AI699">
            <v>0.14455519</v>
          </cell>
        </row>
        <row r="700">
          <cell r="C700" t="str">
            <v>I_3928/17</v>
          </cell>
          <cell r="D700">
            <v>6.179748</v>
          </cell>
          <cell r="E700">
            <v>1.2730968939999998</v>
          </cell>
          <cell r="F700">
            <v>1.1755676499999999</v>
          </cell>
          <cell r="G700">
            <v>0</v>
          </cell>
          <cell r="H700">
            <v>0</v>
          </cell>
          <cell r="I700">
            <v>9.7529244000000001E-2</v>
          </cell>
          <cell r="J700">
            <v>1.2730968939999998</v>
          </cell>
          <cell r="K700">
            <v>1.1755676499999999</v>
          </cell>
          <cell r="L700">
            <v>0</v>
          </cell>
          <cell r="M700">
            <v>0</v>
          </cell>
          <cell r="N700">
            <v>9.7529244000000001E-2</v>
          </cell>
          <cell r="AD700">
            <v>4.5014421599999999</v>
          </cell>
          <cell r="AE700">
            <v>1.0609140800000001</v>
          </cell>
          <cell r="AF700">
            <v>0.97963971000000005</v>
          </cell>
          <cell r="AG700">
            <v>0</v>
          </cell>
          <cell r="AH700">
            <v>0</v>
          </cell>
          <cell r="AI700">
            <v>8.1274369999999999E-2</v>
          </cell>
        </row>
        <row r="701">
          <cell r="C701" t="str">
            <v>I_4808/18</v>
          </cell>
          <cell r="D701">
            <v>3.8879039999999998</v>
          </cell>
          <cell r="E701">
            <v>7.5936983999999985E-2</v>
          </cell>
          <cell r="F701">
            <v>0</v>
          </cell>
          <cell r="G701">
            <v>0</v>
          </cell>
          <cell r="H701">
            <v>0</v>
          </cell>
          <cell r="I701">
            <v>7.5936983999999985E-2</v>
          </cell>
          <cell r="J701">
            <v>7.5936983999999985E-2</v>
          </cell>
          <cell r="K701">
            <v>0</v>
          </cell>
          <cell r="L701">
            <v>0</v>
          </cell>
          <cell r="M701">
            <v>0</v>
          </cell>
          <cell r="N701">
            <v>7.5936983999999985E-2</v>
          </cell>
          <cell r="AD701">
            <v>3.2299200000000003</v>
          </cell>
          <cell r="AE701">
            <v>6.3280820000000002E-2</v>
          </cell>
          <cell r="AF701">
            <v>0</v>
          </cell>
          <cell r="AG701">
            <v>0</v>
          </cell>
          <cell r="AH701">
            <v>0</v>
          </cell>
          <cell r="AI701">
            <v>6.3280819999999988E-2</v>
          </cell>
        </row>
        <row r="702">
          <cell r="D702">
            <v>1.6453560000000003</v>
          </cell>
          <cell r="E702">
            <v>5.2724640000000001E-3</v>
          </cell>
          <cell r="F702">
            <v>0</v>
          </cell>
          <cell r="G702">
            <v>0</v>
          </cell>
          <cell r="H702">
            <v>0</v>
          </cell>
          <cell r="I702">
            <v>5.2724640000000001E-3</v>
          </cell>
          <cell r="J702">
            <v>5.2724640000000001E-3</v>
          </cell>
          <cell r="K702">
            <v>0</v>
          </cell>
          <cell r="L702">
            <v>0</v>
          </cell>
          <cell r="M702">
            <v>0</v>
          </cell>
          <cell r="N702">
            <v>5.2724640000000001E-3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3.0000000000000027E-2</v>
          </cell>
          <cell r="AE702">
            <v>4.3937200000000003E-3</v>
          </cell>
          <cell r="AF702">
            <v>0</v>
          </cell>
          <cell r="AG702">
            <v>0</v>
          </cell>
          <cell r="AH702">
            <v>0</v>
          </cell>
          <cell r="AI702">
            <v>4.3937200000000003E-3</v>
          </cell>
        </row>
        <row r="703">
          <cell r="C703" t="str">
            <v>J_5995/19</v>
          </cell>
          <cell r="D703">
            <v>1.6453560000000003</v>
          </cell>
          <cell r="E703">
            <v>5.2724640000000001E-3</v>
          </cell>
          <cell r="F703">
            <v>0</v>
          </cell>
          <cell r="G703">
            <v>0</v>
          </cell>
          <cell r="H703">
            <v>0</v>
          </cell>
          <cell r="I703">
            <v>5.2724640000000001E-3</v>
          </cell>
          <cell r="J703">
            <v>5.2724640000000001E-3</v>
          </cell>
          <cell r="K703">
            <v>0</v>
          </cell>
          <cell r="L703">
            <v>0</v>
          </cell>
          <cell r="M703">
            <v>0</v>
          </cell>
          <cell r="N703">
            <v>5.2724640000000001E-3</v>
          </cell>
          <cell r="AD703">
            <v>3.0000000000000027E-2</v>
          </cell>
          <cell r="AE703">
            <v>4.3937200000000003E-3</v>
          </cell>
          <cell r="AF703">
            <v>0</v>
          </cell>
          <cell r="AG703">
            <v>0</v>
          </cell>
          <cell r="AH703">
            <v>0</v>
          </cell>
          <cell r="AI703">
            <v>4.3937200000000003E-3</v>
          </cell>
        </row>
        <row r="704">
          <cell r="D704">
            <v>128.48736</v>
          </cell>
          <cell r="E704">
            <v>3.5278708860000005</v>
          </cell>
          <cell r="F704">
            <v>1.18041233</v>
          </cell>
          <cell r="G704">
            <v>1.3287132000000001</v>
          </cell>
          <cell r="H704">
            <v>0.25600000000000001</v>
          </cell>
          <cell r="I704">
            <v>0.76274535599999993</v>
          </cell>
          <cell r="J704">
            <v>3.5278708860000005</v>
          </cell>
          <cell r="K704">
            <v>1.18041233</v>
          </cell>
          <cell r="L704">
            <v>1.3287132000000001</v>
          </cell>
          <cell r="M704">
            <v>0.25600000000000001</v>
          </cell>
          <cell r="N704">
            <v>0.76274535599999993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34.396164000000006</v>
          </cell>
          <cell r="AE704">
            <v>1.6192980800000001</v>
          </cell>
          <cell r="AF704">
            <v>0.98367694999999999</v>
          </cell>
          <cell r="AG704">
            <v>0</v>
          </cell>
          <cell r="AH704">
            <v>0</v>
          </cell>
          <cell r="AI704">
            <v>0.63562112999999998</v>
          </cell>
        </row>
        <row r="705">
          <cell r="C705" t="str">
            <v>G_3462/16</v>
          </cell>
          <cell r="D705">
            <v>31.729199999999999</v>
          </cell>
          <cell r="E705">
            <v>2.35116E-4</v>
          </cell>
          <cell r="F705">
            <v>0</v>
          </cell>
          <cell r="G705">
            <v>0</v>
          </cell>
          <cell r="H705">
            <v>0</v>
          </cell>
          <cell r="I705">
            <v>2.35116E-4</v>
          </cell>
          <cell r="J705">
            <v>2.35116E-4</v>
          </cell>
          <cell r="K705">
            <v>0</v>
          </cell>
          <cell r="L705">
            <v>0</v>
          </cell>
          <cell r="M705">
            <v>0</v>
          </cell>
          <cell r="N705">
            <v>2.35116E-4</v>
          </cell>
          <cell r="AD705">
            <v>1.0999999999999999E-2</v>
          </cell>
          <cell r="AE705">
            <v>1.9593E-4</v>
          </cell>
          <cell r="AF705">
            <v>0</v>
          </cell>
          <cell r="AG705">
            <v>0</v>
          </cell>
          <cell r="AH705">
            <v>0</v>
          </cell>
          <cell r="AI705">
            <v>1.9593E-4</v>
          </cell>
        </row>
        <row r="706">
          <cell r="C706" t="str">
            <v>J_5752/18</v>
          </cell>
          <cell r="D706">
            <v>6.5732640000000009</v>
          </cell>
          <cell r="E706">
            <v>0.69163220199999986</v>
          </cell>
          <cell r="F706">
            <v>0</v>
          </cell>
          <cell r="G706">
            <v>0.62875945</v>
          </cell>
          <cell r="H706">
            <v>0</v>
          </cell>
          <cell r="I706">
            <v>6.2872752000000004E-2</v>
          </cell>
          <cell r="J706">
            <v>0.69163220199999986</v>
          </cell>
          <cell r="K706">
            <v>0</v>
          </cell>
          <cell r="L706">
            <v>0.62875945</v>
          </cell>
          <cell r="M706">
            <v>0</v>
          </cell>
          <cell r="N706">
            <v>6.2872752000000004E-2</v>
          </cell>
          <cell r="AD706">
            <v>0.485925</v>
          </cell>
          <cell r="AE706">
            <v>5.2393959999999962E-2</v>
          </cell>
          <cell r="AF706">
            <v>0</v>
          </cell>
          <cell r="AG706">
            <v>0</v>
          </cell>
          <cell r="AH706">
            <v>0</v>
          </cell>
          <cell r="AI706">
            <v>5.2393960000000003E-2</v>
          </cell>
        </row>
        <row r="707">
          <cell r="C707" t="str">
            <v>H_3830/16</v>
          </cell>
          <cell r="D707">
            <v>53.226071999999995</v>
          </cell>
          <cell r="E707">
            <v>0.16587753599999999</v>
          </cell>
          <cell r="F707">
            <v>0</v>
          </cell>
          <cell r="G707">
            <v>0</v>
          </cell>
          <cell r="H707">
            <v>0</v>
          </cell>
          <cell r="I707">
            <v>0.16587753600000002</v>
          </cell>
          <cell r="J707">
            <v>0.16587753599999999</v>
          </cell>
          <cell r="K707">
            <v>0</v>
          </cell>
          <cell r="L707">
            <v>0</v>
          </cell>
          <cell r="M707">
            <v>0</v>
          </cell>
          <cell r="N707">
            <v>0.16587753600000002</v>
          </cell>
          <cell r="AD707">
            <v>7.7610170000000007</v>
          </cell>
          <cell r="AE707">
            <v>0.13823128000000001</v>
          </cell>
          <cell r="AF707">
            <v>0</v>
          </cell>
          <cell r="AG707">
            <v>0</v>
          </cell>
          <cell r="AH707">
            <v>0</v>
          </cell>
          <cell r="AI707">
            <v>0.13823128000000001</v>
          </cell>
        </row>
        <row r="708">
          <cell r="C708" t="str">
            <v>J_6049/19</v>
          </cell>
          <cell r="D708">
            <v>12.540899999999999</v>
          </cell>
          <cell r="E708">
            <v>0.19637372399999997</v>
          </cell>
          <cell r="F708">
            <v>0</v>
          </cell>
          <cell r="G708">
            <v>0</v>
          </cell>
          <cell r="H708">
            <v>0</v>
          </cell>
          <cell r="I708">
            <v>0.196373724</v>
          </cell>
          <cell r="J708">
            <v>0.19637372399999997</v>
          </cell>
          <cell r="K708">
            <v>0</v>
          </cell>
          <cell r="L708">
            <v>0</v>
          </cell>
          <cell r="M708">
            <v>0</v>
          </cell>
          <cell r="N708">
            <v>0.196373724</v>
          </cell>
          <cell r="AD708">
            <v>9.1878600000000006</v>
          </cell>
          <cell r="AE708">
            <v>0.16364476999999999</v>
          </cell>
          <cell r="AF708">
            <v>0</v>
          </cell>
          <cell r="AG708">
            <v>0</v>
          </cell>
          <cell r="AH708">
            <v>0</v>
          </cell>
          <cell r="AI708">
            <v>0.16364476999999999</v>
          </cell>
        </row>
        <row r="709">
          <cell r="C709" t="str">
            <v>J_6056/19</v>
          </cell>
          <cell r="D709">
            <v>4.1189039999999997</v>
          </cell>
          <cell r="E709">
            <v>0.71974434200000004</v>
          </cell>
          <cell r="F709">
            <v>0</v>
          </cell>
          <cell r="G709">
            <v>0.69995375000000004</v>
          </cell>
          <cell r="H709">
            <v>0</v>
          </cell>
          <cell r="I709">
            <v>1.9790591999999999E-2</v>
          </cell>
          <cell r="J709">
            <v>0.71974434200000004</v>
          </cell>
          <cell r="K709">
            <v>0</v>
          </cell>
          <cell r="L709">
            <v>0.69995375000000004</v>
          </cell>
          <cell r="M709">
            <v>0</v>
          </cell>
          <cell r="N709">
            <v>1.9790591999999999E-2</v>
          </cell>
          <cell r="AD709">
            <v>2.0908140000000004</v>
          </cell>
          <cell r="AE709">
            <v>1.6492160000000148E-2</v>
          </cell>
          <cell r="AF709">
            <v>0</v>
          </cell>
          <cell r="AG709">
            <v>0</v>
          </cell>
          <cell r="AH709">
            <v>0</v>
          </cell>
          <cell r="AI709">
            <v>1.6492159999999999E-2</v>
          </cell>
        </row>
        <row r="710">
          <cell r="C710" t="str">
            <v>J_5965/19</v>
          </cell>
          <cell r="D710">
            <v>9.9255119999999994</v>
          </cell>
          <cell r="E710">
            <v>0.54963452400000012</v>
          </cell>
          <cell r="F710">
            <v>0.39425352000000002</v>
          </cell>
          <cell r="G710">
            <v>0</v>
          </cell>
          <cell r="H710">
            <v>0</v>
          </cell>
          <cell r="I710">
            <v>0.15538100400000002</v>
          </cell>
          <cell r="J710">
            <v>0.54963452400000012</v>
          </cell>
          <cell r="K710">
            <v>0.39425352000000002</v>
          </cell>
          <cell r="L710">
            <v>0</v>
          </cell>
          <cell r="M710">
            <v>0</v>
          </cell>
          <cell r="N710">
            <v>0.15538100400000002</v>
          </cell>
          <cell r="AD710">
            <v>7.2699088000000014</v>
          </cell>
          <cell r="AE710">
            <v>0.45802877000000003</v>
          </cell>
          <cell r="AF710">
            <v>0.32854460000000002</v>
          </cell>
          <cell r="AG710">
            <v>0</v>
          </cell>
          <cell r="AH710">
            <v>0</v>
          </cell>
          <cell r="AI710">
            <v>0.12948417000000001</v>
          </cell>
        </row>
        <row r="711">
          <cell r="C711" t="str">
            <v>J_5966/19</v>
          </cell>
          <cell r="D711">
            <v>4.0236840000000003</v>
          </cell>
          <cell r="E711">
            <v>0.13906099799999999</v>
          </cell>
          <cell r="F711">
            <v>7.6183229999999991E-2</v>
          </cell>
          <cell r="G711">
            <v>0</v>
          </cell>
          <cell r="H711">
            <v>0</v>
          </cell>
          <cell r="I711">
            <v>6.2877767999999987E-2</v>
          </cell>
          <cell r="J711">
            <v>0.13906099799999999</v>
          </cell>
          <cell r="K711">
            <v>7.6183229999999991E-2</v>
          </cell>
          <cell r="L711">
            <v>0</v>
          </cell>
          <cell r="M711">
            <v>0</v>
          </cell>
          <cell r="N711">
            <v>6.2877767999999987E-2</v>
          </cell>
          <cell r="AD711">
            <v>2.9419016000000004</v>
          </cell>
          <cell r="AE711">
            <v>0.11588416000000001</v>
          </cell>
          <cell r="AF711">
            <v>6.3486020000000018E-2</v>
          </cell>
          <cell r="AG711">
            <v>0</v>
          </cell>
          <cell r="AH711">
            <v>0</v>
          </cell>
          <cell r="AI711">
            <v>5.2398139999999996E-2</v>
          </cell>
        </row>
        <row r="712">
          <cell r="C712" t="str">
            <v>J_5795/19</v>
          </cell>
          <cell r="D712">
            <v>6.3498239999999999</v>
          </cell>
          <cell r="E712">
            <v>9.9336864000000011E-2</v>
          </cell>
          <cell r="F712">
            <v>0</v>
          </cell>
          <cell r="G712">
            <v>0</v>
          </cell>
          <cell r="H712">
            <v>0</v>
          </cell>
          <cell r="I712">
            <v>9.9336863999999997E-2</v>
          </cell>
          <cell r="J712">
            <v>9.9336864000000011E-2</v>
          </cell>
          <cell r="K712">
            <v>0</v>
          </cell>
          <cell r="L712">
            <v>0</v>
          </cell>
          <cell r="M712">
            <v>0</v>
          </cell>
          <cell r="N712">
            <v>9.9336863999999997E-2</v>
          </cell>
          <cell r="AD712">
            <v>4.6477376000000001</v>
          </cell>
          <cell r="AE712">
            <v>8.2780720000000002E-2</v>
          </cell>
          <cell r="AF712">
            <v>0</v>
          </cell>
          <cell r="AG712">
            <v>0</v>
          </cell>
          <cell r="AH712">
            <v>0</v>
          </cell>
          <cell r="AI712">
            <v>8.2780720000000002E-2</v>
          </cell>
        </row>
        <row r="713">
          <cell r="C713" t="str">
            <v>J_5615/18</v>
          </cell>
          <cell r="D713">
            <v>0</v>
          </cell>
          <cell r="E713">
            <v>0.25600000000000001</v>
          </cell>
          <cell r="F713">
            <v>0</v>
          </cell>
          <cell r="G713">
            <v>0</v>
          </cell>
          <cell r="H713">
            <v>0.25600000000000001</v>
          </cell>
          <cell r="I713">
            <v>0</v>
          </cell>
          <cell r="J713">
            <v>0.25600000000000001</v>
          </cell>
          <cell r="K713">
            <v>0</v>
          </cell>
          <cell r="L713">
            <v>0</v>
          </cell>
          <cell r="M713">
            <v>0.25600000000000001</v>
          </cell>
          <cell r="N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</row>
        <row r="714">
          <cell r="C714" t="str">
            <v>J_6246/19</v>
          </cell>
          <cell r="D714">
            <v>0</v>
          </cell>
          <cell r="E714">
            <v>0.70997557999999994</v>
          </cell>
          <cell r="F714">
            <v>0.70997558000000005</v>
          </cell>
          <cell r="G714">
            <v>0</v>
          </cell>
          <cell r="H714">
            <v>0</v>
          </cell>
          <cell r="I714">
            <v>0</v>
          </cell>
          <cell r="J714">
            <v>0.70997557999999994</v>
          </cell>
          <cell r="K714">
            <v>0.70997558000000005</v>
          </cell>
          <cell r="L714">
            <v>0</v>
          </cell>
          <cell r="M714">
            <v>0</v>
          </cell>
          <cell r="N714">
            <v>0</v>
          </cell>
          <cell r="AE714">
            <v>0.59164632999999989</v>
          </cell>
          <cell r="AF714">
            <v>0.59164632999999989</v>
          </cell>
          <cell r="AG714">
            <v>0</v>
          </cell>
          <cell r="AH714">
            <v>0</v>
          </cell>
          <cell r="AI714">
            <v>0</v>
          </cell>
        </row>
        <row r="715">
          <cell r="D715">
            <v>1768.1006399999999</v>
          </cell>
          <cell r="E715">
            <v>2.4458099999999997E-2</v>
          </cell>
          <cell r="F715">
            <v>0</v>
          </cell>
          <cell r="G715">
            <v>0</v>
          </cell>
          <cell r="H715">
            <v>0</v>
          </cell>
          <cell r="I715">
            <v>2.44581E-2</v>
          </cell>
          <cell r="J715">
            <v>2.4458099999999997E-2</v>
          </cell>
          <cell r="K715">
            <v>0</v>
          </cell>
          <cell r="L715">
            <v>0</v>
          </cell>
          <cell r="M715">
            <v>0</v>
          </cell>
          <cell r="N715">
            <v>2.44581E-2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1.1376310000000001</v>
          </cell>
          <cell r="AE715">
            <v>2.0381750000000001E-2</v>
          </cell>
          <cell r="AF715">
            <v>0</v>
          </cell>
          <cell r="AG715">
            <v>0</v>
          </cell>
          <cell r="AH715">
            <v>0</v>
          </cell>
          <cell r="AI715">
            <v>2.0381750000000001E-2</v>
          </cell>
        </row>
        <row r="716">
          <cell r="C716" t="str">
            <v>J_5844/19</v>
          </cell>
          <cell r="D716">
            <v>1768.1006399999999</v>
          </cell>
          <cell r="E716">
            <v>2.4458099999999997E-2</v>
          </cell>
          <cell r="F716">
            <v>0</v>
          </cell>
          <cell r="G716">
            <v>0</v>
          </cell>
          <cell r="H716">
            <v>0</v>
          </cell>
          <cell r="I716">
            <v>2.44581E-2</v>
          </cell>
          <cell r="J716">
            <v>2.4458099999999997E-2</v>
          </cell>
          <cell r="K716">
            <v>0</v>
          </cell>
          <cell r="L716">
            <v>0</v>
          </cell>
          <cell r="M716">
            <v>0</v>
          </cell>
          <cell r="N716">
            <v>2.44581E-2</v>
          </cell>
          <cell r="AD716">
            <v>1.1376310000000001</v>
          </cell>
          <cell r="AE716">
            <v>2.0381750000000001E-2</v>
          </cell>
          <cell r="AF716">
            <v>0</v>
          </cell>
          <cell r="AG716">
            <v>0</v>
          </cell>
          <cell r="AH716">
            <v>0</v>
          </cell>
          <cell r="AI716">
            <v>2.0381750000000001E-2</v>
          </cell>
        </row>
        <row r="717">
          <cell r="D717">
            <v>108.50578800000001</v>
          </cell>
          <cell r="E717">
            <v>0.38394007199999997</v>
          </cell>
          <cell r="F717">
            <v>0</v>
          </cell>
          <cell r="G717">
            <v>0</v>
          </cell>
          <cell r="H717">
            <v>0</v>
          </cell>
          <cell r="I717">
            <v>0.38394007199999997</v>
          </cell>
          <cell r="J717">
            <v>0.38394007199999997</v>
          </cell>
          <cell r="K717">
            <v>0</v>
          </cell>
          <cell r="L717">
            <v>0</v>
          </cell>
          <cell r="M717">
            <v>0</v>
          </cell>
          <cell r="N717">
            <v>0.38394007199999997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17.907329000000001</v>
          </cell>
          <cell r="AE717">
            <v>0.31995005999999998</v>
          </cell>
          <cell r="AF717">
            <v>0</v>
          </cell>
          <cell r="AG717">
            <v>0</v>
          </cell>
          <cell r="AH717">
            <v>0</v>
          </cell>
          <cell r="AI717">
            <v>0.31995005999999998</v>
          </cell>
        </row>
        <row r="718">
          <cell r="C718" t="str">
            <v>I_4743/18</v>
          </cell>
          <cell r="D718">
            <v>108.50578800000001</v>
          </cell>
          <cell r="E718">
            <v>0.38394007199999997</v>
          </cell>
          <cell r="F718">
            <v>0</v>
          </cell>
          <cell r="G718">
            <v>0</v>
          </cell>
          <cell r="H718">
            <v>0</v>
          </cell>
          <cell r="I718">
            <v>0.38394007199999997</v>
          </cell>
          <cell r="J718">
            <v>0.38394007199999997</v>
          </cell>
          <cell r="K718">
            <v>0</v>
          </cell>
          <cell r="L718">
            <v>0</v>
          </cell>
          <cell r="M718">
            <v>0</v>
          </cell>
          <cell r="N718">
            <v>0.38394007199999997</v>
          </cell>
          <cell r="AD718">
            <v>17.907329000000001</v>
          </cell>
          <cell r="AE718">
            <v>0.31995005999999998</v>
          </cell>
          <cell r="AF718">
            <v>0</v>
          </cell>
          <cell r="AG718">
            <v>0</v>
          </cell>
          <cell r="AH718">
            <v>0</v>
          </cell>
          <cell r="AI718">
            <v>0.31995005999999998</v>
          </cell>
        </row>
        <row r="719">
          <cell r="D719">
            <v>45.656231999999996</v>
          </cell>
          <cell r="E719">
            <v>0.66422501199999995</v>
          </cell>
          <cell r="F719">
            <v>0.23234464000000002</v>
          </cell>
          <cell r="G719">
            <v>0</v>
          </cell>
          <cell r="H719">
            <v>0</v>
          </cell>
          <cell r="I719">
            <v>0.43188037199999996</v>
          </cell>
          <cell r="J719">
            <v>0.66422501199999995</v>
          </cell>
          <cell r="K719">
            <v>0.23234464000000002</v>
          </cell>
          <cell r="L719">
            <v>0</v>
          </cell>
          <cell r="M719">
            <v>0</v>
          </cell>
          <cell r="N719">
            <v>0.43188037199999996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23.3694682</v>
          </cell>
          <cell r="AE719">
            <v>0.55352084000000001</v>
          </cell>
          <cell r="AF719">
            <v>0.19362053000000001</v>
          </cell>
          <cell r="AG719">
            <v>0</v>
          </cell>
          <cell r="AH719">
            <v>0</v>
          </cell>
          <cell r="AI719">
            <v>0.35990031</v>
          </cell>
        </row>
        <row r="720">
          <cell r="C720" t="str">
            <v>J_5822/18</v>
          </cell>
          <cell r="D720">
            <v>10.709267999999998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AD720">
            <v>6.4979200000000006</v>
          </cell>
          <cell r="AE720">
            <v>0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</row>
        <row r="721">
          <cell r="C721" t="str">
            <v>J_5835/19</v>
          </cell>
          <cell r="D721">
            <v>2.3281320000000001</v>
          </cell>
          <cell r="E721">
            <v>3.1062599999999999E-2</v>
          </cell>
          <cell r="F721">
            <v>0</v>
          </cell>
          <cell r="G721">
            <v>0</v>
          </cell>
          <cell r="H721">
            <v>0</v>
          </cell>
          <cell r="I721">
            <v>3.1062599999999996E-2</v>
          </cell>
          <cell r="J721">
            <v>3.1062599999999999E-2</v>
          </cell>
          <cell r="K721">
            <v>0</v>
          </cell>
          <cell r="L721">
            <v>0</v>
          </cell>
          <cell r="M721">
            <v>0</v>
          </cell>
          <cell r="N721">
            <v>3.1062599999999996E-2</v>
          </cell>
          <cell r="AD721">
            <v>1.4533464000000003</v>
          </cell>
          <cell r="AE721">
            <v>2.5885499999999999E-2</v>
          </cell>
          <cell r="AF721">
            <v>0</v>
          </cell>
          <cell r="AG721">
            <v>0</v>
          </cell>
          <cell r="AH721">
            <v>0</v>
          </cell>
          <cell r="AI721">
            <v>2.5885499999999999E-2</v>
          </cell>
        </row>
        <row r="722">
          <cell r="C722" t="str">
            <v>J_5957/19</v>
          </cell>
          <cell r="D722">
            <v>10.177236000000001</v>
          </cell>
          <cell r="E722">
            <v>3.4819728000000001E-2</v>
          </cell>
          <cell r="F722">
            <v>0</v>
          </cell>
          <cell r="G722">
            <v>0</v>
          </cell>
          <cell r="H722">
            <v>0</v>
          </cell>
          <cell r="I722">
            <v>3.4819728000000001E-2</v>
          </cell>
          <cell r="J722">
            <v>3.4819728000000001E-2</v>
          </cell>
          <cell r="K722">
            <v>0</v>
          </cell>
          <cell r="L722">
            <v>0</v>
          </cell>
          <cell r="M722">
            <v>0</v>
          </cell>
          <cell r="N722">
            <v>3.4819728000000001E-2</v>
          </cell>
          <cell r="AD722">
            <v>1.6291329999999999</v>
          </cell>
          <cell r="AE722">
            <v>2.9016440000000001E-2</v>
          </cell>
          <cell r="AF722">
            <v>0</v>
          </cell>
          <cell r="AG722">
            <v>0</v>
          </cell>
          <cell r="AH722">
            <v>0</v>
          </cell>
          <cell r="AI722">
            <v>2.9016440000000001E-2</v>
          </cell>
        </row>
        <row r="723">
          <cell r="C723" t="str">
            <v>J_5968/19</v>
          </cell>
          <cell r="D723">
            <v>15.255479999999999</v>
          </cell>
          <cell r="E723">
            <v>0.45813955599999995</v>
          </cell>
          <cell r="F723">
            <v>0.23234464000000002</v>
          </cell>
          <cell r="G723">
            <v>0</v>
          </cell>
          <cell r="H723">
            <v>0</v>
          </cell>
          <cell r="I723">
            <v>0.22579491599999998</v>
          </cell>
          <cell r="J723">
            <v>0.45813955599999995</v>
          </cell>
          <cell r="K723">
            <v>0.23234464000000002</v>
          </cell>
          <cell r="L723">
            <v>0</v>
          </cell>
          <cell r="M723">
            <v>0</v>
          </cell>
          <cell r="N723">
            <v>0.22579491599999998</v>
          </cell>
          <cell r="AD723">
            <v>10.564408800000001</v>
          </cell>
          <cell r="AE723">
            <v>0.38178296</v>
          </cell>
          <cell r="AF723">
            <v>0.19362053000000001</v>
          </cell>
          <cell r="AG723">
            <v>0</v>
          </cell>
          <cell r="AH723">
            <v>0</v>
          </cell>
          <cell r="AI723">
            <v>0.18816242999999999</v>
          </cell>
        </row>
        <row r="724">
          <cell r="C724" t="str">
            <v>J_5666/19</v>
          </cell>
          <cell r="D724">
            <v>3.460896</v>
          </cell>
          <cell r="E724">
            <v>6.7688556000000011E-2</v>
          </cell>
          <cell r="F724">
            <v>0</v>
          </cell>
          <cell r="G724">
            <v>0</v>
          </cell>
          <cell r="H724">
            <v>0</v>
          </cell>
          <cell r="I724">
            <v>6.7688555999999997E-2</v>
          </cell>
          <cell r="J724">
            <v>6.7688556000000011E-2</v>
          </cell>
          <cell r="K724">
            <v>0</v>
          </cell>
          <cell r="L724">
            <v>0</v>
          </cell>
          <cell r="M724">
            <v>0</v>
          </cell>
          <cell r="N724">
            <v>6.7688555999999997E-2</v>
          </cell>
          <cell r="AD724">
            <v>0.29192999999999936</v>
          </cell>
          <cell r="AE724">
            <v>5.6407129999999993E-2</v>
          </cell>
          <cell r="AI724">
            <v>5.640713E-2</v>
          </cell>
        </row>
        <row r="725">
          <cell r="C725" t="str">
            <v>J_6054/19</v>
          </cell>
          <cell r="D725">
            <v>1.586136</v>
          </cell>
          <cell r="E725">
            <v>3.0840564000000001E-2</v>
          </cell>
          <cell r="F725">
            <v>0</v>
          </cell>
          <cell r="G725">
            <v>0</v>
          </cell>
          <cell r="H725">
            <v>0</v>
          </cell>
          <cell r="I725">
            <v>3.0840564000000001E-2</v>
          </cell>
          <cell r="J725">
            <v>3.0840564000000001E-2</v>
          </cell>
          <cell r="K725">
            <v>0</v>
          </cell>
          <cell r="L725">
            <v>0</v>
          </cell>
          <cell r="M725">
            <v>0</v>
          </cell>
          <cell r="N725">
            <v>3.0840564000000001E-2</v>
          </cell>
          <cell r="AD725">
            <v>1.1601599999999999</v>
          </cell>
          <cell r="AE725">
            <v>2.5700470000000003E-2</v>
          </cell>
          <cell r="AF725">
            <v>0</v>
          </cell>
          <cell r="AG725">
            <v>0</v>
          </cell>
          <cell r="AH725">
            <v>0</v>
          </cell>
          <cell r="AI725">
            <v>2.5700470000000003E-2</v>
          </cell>
        </row>
        <row r="726">
          <cell r="C726" t="str">
            <v>J_5677/19</v>
          </cell>
          <cell r="D726">
            <v>2.139084</v>
          </cell>
          <cell r="E726">
            <v>4.1674007999999998E-2</v>
          </cell>
          <cell r="F726">
            <v>0</v>
          </cell>
          <cell r="G726">
            <v>0</v>
          </cell>
          <cell r="H726">
            <v>0</v>
          </cell>
          <cell r="I726">
            <v>4.1674008000000005E-2</v>
          </cell>
          <cell r="J726">
            <v>4.1674007999999998E-2</v>
          </cell>
          <cell r="K726">
            <v>0</v>
          </cell>
          <cell r="L726">
            <v>0</v>
          </cell>
          <cell r="M726">
            <v>0</v>
          </cell>
          <cell r="N726">
            <v>4.1674008000000005E-2</v>
          </cell>
          <cell r="AD726">
            <v>1.77257</v>
          </cell>
          <cell r="AE726">
            <v>3.4728339999999996E-2</v>
          </cell>
          <cell r="AF726">
            <v>0</v>
          </cell>
          <cell r="AG726">
            <v>0</v>
          </cell>
          <cell r="AH726">
            <v>0</v>
          </cell>
          <cell r="AI726">
            <v>3.4728340000000003E-2</v>
          </cell>
        </row>
        <row r="727">
          <cell r="D727">
            <v>15.524567999999999</v>
          </cell>
          <cell r="E727">
            <v>0.210399108</v>
          </cell>
          <cell r="F727">
            <v>0</v>
          </cell>
          <cell r="G727">
            <v>0</v>
          </cell>
          <cell r="H727">
            <v>0</v>
          </cell>
          <cell r="I727">
            <v>0.210399108</v>
          </cell>
          <cell r="J727">
            <v>0.210399108</v>
          </cell>
          <cell r="K727">
            <v>0</v>
          </cell>
          <cell r="L727">
            <v>0</v>
          </cell>
          <cell r="M727">
            <v>0</v>
          </cell>
          <cell r="N727">
            <v>0.210399108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9.8440760000000029</v>
          </cell>
          <cell r="AE727">
            <v>0.17533259000000001</v>
          </cell>
          <cell r="AF727">
            <v>0</v>
          </cell>
          <cell r="AG727">
            <v>0</v>
          </cell>
          <cell r="AH727">
            <v>0</v>
          </cell>
          <cell r="AI727">
            <v>0.17533259000000001</v>
          </cell>
        </row>
        <row r="728">
          <cell r="C728" t="str">
            <v>I_5523/18</v>
          </cell>
          <cell r="D728">
            <v>15.524567999999999</v>
          </cell>
          <cell r="E728">
            <v>0.210399108</v>
          </cell>
          <cell r="F728">
            <v>0</v>
          </cell>
          <cell r="G728">
            <v>0</v>
          </cell>
          <cell r="H728">
            <v>0</v>
          </cell>
          <cell r="I728">
            <v>0.210399108</v>
          </cell>
          <cell r="J728">
            <v>0.210399108</v>
          </cell>
          <cell r="K728">
            <v>0</v>
          </cell>
          <cell r="L728">
            <v>0</v>
          </cell>
          <cell r="M728">
            <v>0</v>
          </cell>
          <cell r="N728">
            <v>0.210399108</v>
          </cell>
          <cell r="AD728">
            <v>9.8440760000000029</v>
          </cell>
          <cell r="AE728">
            <v>0.17533259000000001</v>
          </cell>
          <cell r="AF728">
            <v>0</v>
          </cell>
          <cell r="AG728">
            <v>0</v>
          </cell>
          <cell r="AH728">
            <v>0</v>
          </cell>
          <cell r="AI728">
            <v>0.17533259000000001</v>
          </cell>
        </row>
        <row r="729">
          <cell r="D729">
            <v>8.0285879999999992</v>
          </cell>
          <cell r="E729">
            <v>0.13562919599999998</v>
          </cell>
          <cell r="F729">
            <v>0</v>
          </cell>
          <cell r="G729">
            <v>0</v>
          </cell>
          <cell r="H729">
            <v>0</v>
          </cell>
          <cell r="I729">
            <v>0.13562919599999998</v>
          </cell>
          <cell r="J729">
            <v>0.13562919599999998</v>
          </cell>
          <cell r="K729">
            <v>0</v>
          </cell>
          <cell r="L729">
            <v>0</v>
          </cell>
          <cell r="M729">
            <v>0</v>
          </cell>
          <cell r="N729">
            <v>0.13562919599999998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6.3457680000000005</v>
          </cell>
          <cell r="AE729">
            <v>0.11302433000000001</v>
          </cell>
          <cell r="AF729">
            <v>0</v>
          </cell>
          <cell r="AG729">
            <v>0</v>
          </cell>
          <cell r="AH729">
            <v>0</v>
          </cell>
          <cell r="AI729">
            <v>0.11302432999999999</v>
          </cell>
        </row>
        <row r="730">
          <cell r="C730" t="str">
            <v>J_5769/19</v>
          </cell>
          <cell r="D730">
            <v>8.0285879999999992</v>
          </cell>
          <cell r="E730">
            <v>0.13562919599999998</v>
          </cell>
          <cell r="F730">
            <v>0</v>
          </cell>
          <cell r="G730">
            <v>0</v>
          </cell>
          <cell r="H730">
            <v>0</v>
          </cell>
          <cell r="I730">
            <v>0.13562919599999998</v>
          </cell>
          <cell r="J730">
            <v>0.13562919599999998</v>
          </cell>
          <cell r="K730">
            <v>0</v>
          </cell>
          <cell r="L730">
            <v>0</v>
          </cell>
          <cell r="M730">
            <v>0</v>
          </cell>
          <cell r="N730">
            <v>0.13562919599999998</v>
          </cell>
          <cell r="AD730">
            <v>6.3457680000000005</v>
          </cell>
          <cell r="AE730">
            <v>0.11302433000000001</v>
          </cell>
          <cell r="AF730">
            <v>0</v>
          </cell>
          <cell r="AG730">
            <v>0</v>
          </cell>
          <cell r="AH730">
            <v>0</v>
          </cell>
          <cell r="AI730">
            <v>0.11302432999999999</v>
          </cell>
        </row>
        <row r="731">
          <cell r="D731">
            <v>3.9564840000000001</v>
          </cell>
          <cell r="E731">
            <v>7.7280624000000006E-2</v>
          </cell>
          <cell r="F731">
            <v>0</v>
          </cell>
          <cell r="G731">
            <v>0</v>
          </cell>
          <cell r="H731">
            <v>0</v>
          </cell>
          <cell r="I731">
            <v>7.7280624000000006E-2</v>
          </cell>
          <cell r="J731">
            <v>7.7280624000000006E-2</v>
          </cell>
          <cell r="K731">
            <v>0</v>
          </cell>
          <cell r="L731">
            <v>0</v>
          </cell>
          <cell r="M731">
            <v>0</v>
          </cell>
          <cell r="N731">
            <v>7.7280624000000006E-2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3.2970700000000002</v>
          </cell>
          <cell r="AE731">
            <v>0.13622461</v>
          </cell>
          <cell r="AF731">
            <v>7.1824089999999993E-2</v>
          </cell>
          <cell r="AG731">
            <v>0</v>
          </cell>
          <cell r="AH731">
            <v>0</v>
          </cell>
          <cell r="AI731">
            <v>6.4400520000000003E-2</v>
          </cell>
        </row>
        <row r="732">
          <cell r="C732" t="str">
            <v>J_6170/19</v>
          </cell>
          <cell r="D732">
            <v>3.9564840000000001</v>
          </cell>
          <cell r="E732">
            <v>7.7280624000000006E-2</v>
          </cell>
          <cell r="F732">
            <v>0</v>
          </cell>
          <cell r="G732">
            <v>0</v>
          </cell>
          <cell r="H732">
            <v>0</v>
          </cell>
          <cell r="I732">
            <v>7.7280624000000006E-2</v>
          </cell>
          <cell r="J732">
            <v>7.7280624000000006E-2</v>
          </cell>
          <cell r="K732">
            <v>0</v>
          </cell>
          <cell r="L732">
            <v>0</v>
          </cell>
          <cell r="M732">
            <v>0</v>
          </cell>
          <cell r="N732">
            <v>7.7280624000000006E-2</v>
          </cell>
          <cell r="AD732">
            <v>3.2970700000000002</v>
          </cell>
          <cell r="AE732">
            <v>0.13622461</v>
          </cell>
          <cell r="AF732">
            <v>7.1824089999999993E-2</v>
          </cell>
          <cell r="AI732">
            <v>6.4400520000000003E-2</v>
          </cell>
        </row>
        <row r="733">
          <cell r="D733">
            <v>2631.9555630840009</v>
          </cell>
          <cell r="E733">
            <v>176.53967261999998</v>
          </cell>
          <cell r="F733">
            <v>9.8620529199999982</v>
          </cell>
          <cell r="G733">
            <v>147.64388804000001</v>
          </cell>
          <cell r="H733">
            <v>0</v>
          </cell>
          <cell r="I733">
            <v>19.033731659999997</v>
          </cell>
          <cell r="J733">
            <v>176.53967261999998</v>
          </cell>
          <cell r="K733">
            <v>9.8620529199999982</v>
          </cell>
          <cell r="L733">
            <v>147.64388804000001</v>
          </cell>
          <cell r="M733">
            <v>0</v>
          </cell>
          <cell r="N733">
            <v>19.033731659999997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616.78715209000006</v>
          </cell>
          <cell r="AE733">
            <v>200.81085761999995</v>
          </cell>
          <cell r="AF733">
            <v>8.6416369100000061</v>
          </cell>
          <cell r="AG733">
            <v>176.30777766</v>
          </cell>
          <cell r="AH733">
            <v>0</v>
          </cell>
          <cell r="AI733">
            <v>15.86144305</v>
          </cell>
        </row>
        <row r="734">
          <cell r="D734">
            <v>15.563918399999997</v>
          </cell>
          <cell r="E734">
            <v>0.19794140400000002</v>
          </cell>
          <cell r="F734">
            <v>0</v>
          </cell>
          <cell r="G734">
            <v>0</v>
          </cell>
          <cell r="H734">
            <v>0</v>
          </cell>
          <cell r="I734">
            <v>0.19794140400000002</v>
          </cell>
          <cell r="J734">
            <v>0.19794140400000002</v>
          </cell>
          <cell r="K734">
            <v>0</v>
          </cell>
          <cell r="L734">
            <v>0</v>
          </cell>
          <cell r="M734">
            <v>0</v>
          </cell>
          <cell r="N734">
            <v>0.19794140400000002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2.3422400000000003</v>
          </cell>
          <cell r="AE734">
            <v>0.16495117000000001</v>
          </cell>
          <cell r="AF734">
            <v>0</v>
          </cell>
          <cell r="AG734">
            <v>0</v>
          </cell>
          <cell r="AH734">
            <v>0</v>
          </cell>
          <cell r="AI734">
            <v>0.16495117000000001</v>
          </cell>
        </row>
        <row r="735">
          <cell r="C735" t="str">
            <v>E_132407-Р(863/14)</v>
          </cell>
          <cell r="D735">
            <v>4.2704519999999997</v>
          </cell>
          <cell r="E735">
            <v>2.35116E-4</v>
          </cell>
          <cell r="F735">
            <v>0</v>
          </cell>
          <cell r="G735">
            <v>0</v>
          </cell>
          <cell r="H735">
            <v>0</v>
          </cell>
          <cell r="I735">
            <v>2.35116E-4</v>
          </cell>
          <cell r="J735">
            <v>2.35116E-4</v>
          </cell>
          <cell r="K735">
            <v>0</v>
          </cell>
          <cell r="L735">
            <v>0</v>
          </cell>
          <cell r="M735">
            <v>0</v>
          </cell>
          <cell r="N735">
            <v>2.35116E-4</v>
          </cell>
          <cell r="AD735">
            <v>1.0999999999999999E-2</v>
          </cell>
          <cell r="AE735">
            <v>1.9593E-4</v>
          </cell>
          <cell r="AF735">
            <v>0</v>
          </cell>
          <cell r="AG735">
            <v>0</v>
          </cell>
          <cell r="AH735">
            <v>0</v>
          </cell>
          <cell r="AI735">
            <v>1.9593E-4</v>
          </cell>
        </row>
        <row r="736">
          <cell r="C736" t="str">
            <v>I_1802700(4734/18)</v>
          </cell>
          <cell r="D736">
            <v>7.811831999999999</v>
          </cell>
          <cell r="E736">
            <v>0.14150821199999999</v>
          </cell>
          <cell r="F736">
            <v>0</v>
          </cell>
          <cell r="G736">
            <v>0</v>
          </cell>
          <cell r="H736">
            <v>0</v>
          </cell>
          <cell r="I736">
            <v>0.14150821199999999</v>
          </cell>
          <cell r="J736">
            <v>0.14150821199999999</v>
          </cell>
          <cell r="K736">
            <v>0</v>
          </cell>
          <cell r="L736">
            <v>0</v>
          </cell>
          <cell r="M736">
            <v>0</v>
          </cell>
          <cell r="N736">
            <v>0.14150821199999999</v>
          </cell>
          <cell r="AD736">
            <v>0</v>
          </cell>
          <cell r="AE736">
            <v>0.11792351</v>
          </cell>
          <cell r="AF736">
            <v>0</v>
          </cell>
          <cell r="AG736">
            <v>0</v>
          </cell>
          <cell r="AH736">
            <v>0</v>
          </cell>
          <cell r="AI736">
            <v>0.11792351</v>
          </cell>
        </row>
        <row r="737">
          <cell r="C737" t="str">
            <v>J_1823828(5809/19)</v>
          </cell>
          <cell r="D737">
            <v>3.0803159999999994</v>
          </cell>
          <cell r="E737">
            <v>5.5962959999999999E-2</v>
          </cell>
          <cell r="F737">
            <v>0</v>
          </cell>
          <cell r="G737">
            <v>0</v>
          </cell>
          <cell r="H737">
            <v>0</v>
          </cell>
          <cell r="I737">
            <v>5.5962960000000006E-2</v>
          </cell>
          <cell r="J737">
            <v>5.5962959999999999E-2</v>
          </cell>
          <cell r="K737">
            <v>0</v>
          </cell>
          <cell r="L737">
            <v>0</v>
          </cell>
          <cell r="M737">
            <v>0</v>
          </cell>
          <cell r="N737">
            <v>5.5962960000000006E-2</v>
          </cell>
          <cell r="AD737">
            <v>2.3202400000000001</v>
          </cell>
          <cell r="AE737">
            <v>4.6635800000000005E-2</v>
          </cell>
          <cell r="AF737">
            <v>0</v>
          </cell>
          <cell r="AG737">
            <v>0</v>
          </cell>
          <cell r="AH737">
            <v>0</v>
          </cell>
          <cell r="AI737">
            <v>4.6635800000000005E-2</v>
          </cell>
        </row>
        <row r="738">
          <cell r="C738" t="str">
            <v>E_140053-Р
(1028/14)</v>
          </cell>
          <cell r="D738">
            <v>0.40131840000000002</v>
          </cell>
          <cell r="E738">
            <v>2.35116E-4</v>
          </cell>
          <cell r="F738">
            <v>0</v>
          </cell>
          <cell r="G738">
            <v>0</v>
          </cell>
          <cell r="H738">
            <v>0</v>
          </cell>
          <cell r="I738">
            <v>2.35116E-4</v>
          </cell>
          <cell r="J738">
            <v>2.35116E-4</v>
          </cell>
          <cell r="K738">
            <v>0</v>
          </cell>
          <cell r="L738">
            <v>0</v>
          </cell>
          <cell r="M738">
            <v>0</v>
          </cell>
          <cell r="N738">
            <v>2.35116E-4</v>
          </cell>
          <cell r="AD738">
            <v>1.0999999999999999E-2</v>
          </cell>
          <cell r="AE738">
            <v>1.9593E-4</v>
          </cell>
          <cell r="AF738">
            <v>0</v>
          </cell>
          <cell r="AG738">
            <v>0</v>
          </cell>
          <cell r="AH738">
            <v>0</v>
          </cell>
          <cell r="AI738">
            <v>1.9593E-4</v>
          </cell>
        </row>
        <row r="739">
          <cell r="D739">
            <v>1.361424</v>
          </cell>
          <cell r="E739">
            <v>2.35116E-4</v>
          </cell>
          <cell r="F739">
            <v>0</v>
          </cell>
          <cell r="G739">
            <v>0</v>
          </cell>
          <cell r="H739">
            <v>0</v>
          </cell>
          <cell r="I739">
            <v>2.35116E-4</v>
          </cell>
          <cell r="J739">
            <v>2.35116E-4</v>
          </cell>
          <cell r="K739">
            <v>0</v>
          </cell>
          <cell r="L739">
            <v>0</v>
          </cell>
          <cell r="M739">
            <v>0</v>
          </cell>
          <cell r="N739">
            <v>2.35116E-4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1.0999999999999999E-2</v>
          </cell>
          <cell r="AE739">
            <v>1.9593E-4</v>
          </cell>
          <cell r="AF739">
            <v>0</v>
          </cell>
          <cell r="AG739">
            <v>0</v>
          </cell>
          <cell r="AH739">
            <v>0</v>
          </cell>
          <cell r="AI739">
            <v>1.9593E-4</v>
          </cell>
        </row>
        <row r="740">
          <cell r="C740" t="str">
            <v>F_143498(1420/14)</v>
          </cell>
          <cell r="D740">
            <v>1.361424</v>
          </cell>
          <cell r="E740">
            <v>2.35116E-4</v>
          </cell>
          <cell r="F740">
            <v>0</v>
          </cell>
          <cell r="G740">
            <v>0</v>
          </cell>
          <cell r="H740">
            <v>0</v>
          </cell>
          <cell r="I740">
            <v>2.35116E-4</v>
          </cell>
          <cell r="J740">
            <v>2.35116E-4</v>
          </cell>
          <cell r="K740">
            <v>0</v>
          </cell>
          <cell r="L740">
            <v>0</v>
          </cell>
          <cell r="M740">
            <v>0</v>
          </cell>
          <cell r="N740">
            <v>2.35116E-4</v>
          </cell>
          <cell r="AD740">
            <v>1.0999999999999999E-2</v>
          </cell>
          <cell r="AE740">
            <v>1.9593E-4</v>
          </cell>
          <cell r="AF740">
            <v>0</v>
          </cell>
          <cell r="AG740">
            <v>0</v>
          </cell>
          <cell r="AH740">
            <v>0</v>
          </cell>
          <cell r="AI740">
            <v>1.9593E-4</v>
          </cell>
        </row>
        <row r="741">
          <cell r="D741">
            <v>3.4190279999999995</v>
          </cell>
          <cell r="E741">
            <v>2.156774006</v>
          </cell>
          <cell r="F741">
            <v>0</v>
          </cell>
          <cell r="G741">
            <v>2.1565388900000002</v>
          </cell>
          <cell r="H741">
            <v>0</v>
          </cell>
          <cell r="I741">
            <v>2.35116E-4</v>
          </cell>
          <cell r="J741">
            <v>2.156774006</v>
          </cell>
          <cell r="K741">
            <v>0</v>
          </cell>
          <cell r="L741">
            <v>2.1565388900000002</v>
          </cell>
          <cell r="M741">
            <v>0</v>
          </cell>
          <cell r="N741">
            <v>2.35116E-4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1.0999999999999999E-2</v>
          </cell>
          <cell r="AE741">
            <v>1.9593E-4</v>
          </cell>
          <cell r="AF741">
            <v>0</v>
          </cell>
          <cell r="AG741">
            <v>0</v>
          </cell>
          <cell r="AH741">
            <v>0</v>
          </cell>
          <cell r="AI741">
            <v>1.9593E-4</v>
          </cell>
        </row>
        <row r="742">
          <cell r="C742" t="str">
            <v>F_141866-Р
(1362/14)</v>
          </cell>
          <cell r="D742">
            <v>0.57306000000000001</v>
          </cell>
          <cell r="E742">
            <v>2.35116E-4</v>
          </cell>
          <cell r="F742">
            <v>0</v>
          </cell>
          <cell r="G742">
            <v>0</v>
          </cell>
          <cell r="H742">
            <v>0</v>
          </cell>
          <cell r="I742">
            <v>2.35116E-4</v>
          </cell>
          <cell r="J742">
            <v>2.35116E-4</v>
          </cell>
          <cell r="K742">
            <v>0</v>
          </cell>
          <cell r="L742">
            <v>0</v>
          </cell>
          <cell r="M742">
            <v>0</v>
          </cell>
          <cell r="N742">
            <v>2.35116E-4</v>
          </cell>
          <cell r="AD742">
            <v>1.0999999999999999E-2</v>
          </cell>
          <cell r="AE742">
            <v>1.9593E-4</v>
          </cell>
          <cell r="AF742">
            <v>0</v>
          </cell>
          <cell r="AG742">
            <v>0</v>
          </cell>
          <cell r="AH742">
            <v>0</v>
          </cell>
          <cell r="AI742">
            <v>1.9593E-4</v>
          </cell>
        </row>
        <row r="743">
          <cell r="C743" t="str">
            <v>I_1805881
(5254/18)</v>
          </cell>
          <cell r="D743">
            <v>2.8459679999999996</v>
          </cell>
          <cell r="E743">
            <v>2.1565388900000002</v>
          </cell>
          <cell r="F743">
            <v>0</v>
          </cell>
          <cell r="G743">
            <v>2.1565388900000002</v>
          </cell>
          <cell r="H743">
            <v>0</v>
          </cell>
          <cell r="I743">
            <v>0</v>
          </cell>
          <cell r="J743">
            <v>2.1565388900000002</v>
          </cell>
          <cell r="K743">
            <v>0</v>
          </cell>
          <cell r="L743">
            <v>2.1565388900000002</v>
          </cell>
          <cell r="M743">
            <v>0</v>
          </cell>
          <cell r="N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</row>
        <row r="744">
          <cell r="D744">
            <v>0.474936672</v>
          </cell>
          <cell r="E744">
            <v>7.9352639999999992E-3</v>
          </cell>
          <cell r="F744">
            <v>0</v>
          </cell>
          <cell r="G744">
            <v>0</v>
          </cell>
          <cell r="H744">
            <v>0</v>
          </cell>
          <cell r="I744">
            <v>7.9352639999999992E-3</v>
          </cell>
          <cell r="J744">
            <v>7.9352639999999992E-3</v>
          </cell>
          <cell r="K744">
            <v>0</v>
          </cell>
          <cell r="L744">
            <v>0</v>
          </cell>
          <cell r="M744">
            <v>0</v>
          </cell>
          <cell r="N744">
            <v>7.9352639999999992E-3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0.22649825999999995</v>
          </cell>
          <cell r="AE744">
            <v>6.6127200000000008E-3</v>
          </cell>
          <cell r="AF744">
            <v>0</v>
          </cell>
          <cell r="AG744">
            <v>0</v>
          </cell>
          <cell r="AH744">
            <v>0</v>
          </cell>
          <cell r="AI744">
            <v>6.6127199999999999E-3</v>
          </cell>
        </row>
        <row r="745">
          <cell r="C745" t="str">
            <v>E_143078-Р(1155/14)</v>
          </cell>
          <cell r="D745">
            <v>0.474936672</v>
          </cell>
          <cell r="E745">
            <v>7.9352639999999992E-3</v>
          </cell>
          <cell r="F745">
            <v>0</v>
          </cell>
          <cell r="G745">
            <v>0</v>
          </cell>
          <cell r="H745">
            <v>0</v>
          </cell>
          <cell r="I745">
            <v>7.9352639999999992E-3</v>
          </cell>
          <cell r="J745">
            <v>7.9352639999999992E-3</v>
          </cell>
          <cell r="K745">
            <v>0</v>
          </cell>
          <cell r="L745">
            <v>0</v>
          </cell>
          <cell r="M745">
            <v>0</v>
          </cell>
          <cell r="N745">
            <v>7.9352639999999992E-3</v>
          </cell>
          <cell r="AD745">
            <v>0.22649825999999995</v>
          </cell>
          <cell r="AE745">
            <v>6.6127200000000008E-3</v>
          </cell>
          <cell r="AF745">
            <v>0</v>
          </cell>
          <cell r="AG745">
            <v>0</v>
          </cell>
          <cell r="AH745">
            <v>0</v>
          </cell>
          <cell r="AI745">
            <v>6.6127199999999999E-3</v>
          </cell>
        </row>
        <row r="746">
          <cell r="D746">
            <v>5.0090160000000008</v>
          </cell>
          <cell r="E746">
            <v>0.18789878399999999</v>
          </cell>
          <cell r="F746">
            <v>0</v>
          </cell>
          <cell r="G746">
            <v>0</v>
          </cell>
          <cell r="H746">
            <v>0</v>
          </cell>
          <cell r="I746">
            <v>0.18789878399999996</v>
          </cell>
          <cell r="J746">
            <v>0.18789878399999999</v>
          </cell>
          <cell r="K746">
            <v>0</v>
          </cell>
          <cell r="L746">
            <v>0</v>
          </cell>
          <cell r="M746">
            <v>0</v>
          </cell>
          <cell r="N746">
            <v>0.18789878399999996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3.3960603100000006</v>
          </cell>
          <cell r="AE746">
            <v>3.7820940299999992</v>
          </cell>
          <cell r="AF746">
            <v>0.28911812999999997</v>
          </cell>
          <cell r="AG746">
            <v>3.3363935799999993</v>
          </cell>
          <cell r="AH746">
            <v>0</v>
          </cell>
          <cell r="AI746">
            <v>0.15658231999999997</v>
          </cell>
        </row>
        <row r="747">
          <cell r="C747" t="str">
            <v>J_1816704(5575/18)</v>
          </cell>
          <cell r="D747">
            <v>5.0090160000000008</v>
          </cell>
          <cell r="E747">
            <v>0.18789878399999999</v>
          </cell>
          <cell r="F747">
            <v>0</v>
          </cell>
          <cell r="G747">
            <v>0</v>
          </cell>
          <cell r="H747">
            <v>0</v>
          </cell>
          <cell r="I747">
            <v>0.18789878399999996</v>
          </cell>
          <cell r="J747">
            <v>0.18789878399999999</v>
          </cell>
          <cell r="K747">
            <v>0</v>
          </cell>
          <cell r="L747">
            <v>0</v>
          </cell>
          <cell r="M747">
            <v>0</v>
          </cell>
          <cell r="N747">
            <v>0.18789878399999996</v>
          </cell>
          <cell r="AD747">
            <v>3.3960603100000006</v>
          </cell>
          <cell r="AE747">
            <v>3.7820940299999992</v>
          </cell>
          <cell r="AF747">
            <v>0.28911812999999997</v>
          </cell>
          <cell r="AG747">
            <v>3.3363935799999993</v>
          </cell>
          <cell r="AH747">
            <v>0</v>
          </cell>
          <cell r="AI747">
            <v>0.15658231999999997</v>
          </cell>
        </row>
        <row r="748">
          <cell r="D748">
            <v>17.545943999999999</v>
          </cell>
          <cell r="E748">
            <v>0.53702528199999999</v>
          </cell>
          <cell r="F748">
            <v>0.20172504999999999</v>
          </cell>
          <cell r="G748">
            <v>0</v>
          </cell>
          <cell r="H748">
            <v>0</v>
          </cell>
          <cell r="I748">
            <v>0.33530023199999998</v>
          </cell>
          <cell r="J748">
            <v>0.53702528199999999</v>
          </cell>
          <cell r="K748">
            <v>0.20172504999999999</v>
          </cell>
          <cell r="L748">
            <v>0</v>
          </cell>
          <cell r="M748">
            <v>0</v>
          </cell>
          <cell r="N748">
            <v>0.33530023199999998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14.258539000000001</v>
          </cell>
          <cell r="AE748">
            <v>0.44752107000000002</v>
          </cell>
          <cell r="AF748">
            <v>0.16810421000000003</v>
          </cell>
          <cell r="AG748">
            <v>0</v>
          </cell>
          <cell r="AH748">
            <v>0</v>
          </cell>
          <cell r="AI748">
            <v>0.27941685999999999</v>
          </cell>
        </row>
        <row r="749">
          <cell r="C749" t="str">
            <v>J_1814327(5548/18)</v>
          </cell>
          <cell r="D749">
            <v>17.545943999999999</v>
          </cell>
          <cell r="E749">
            <v>0.53702528199999999</v>
          </cell>
          <cell r="F749">
            <v>0.20172504999999999</v>
          </cell>
          <cell r="G749">
            <v>0</v>
          </cell>
          <cell r="H749">
            <v>0</v>
          </cell>
          <cell r="I749">
            <v>0.33530023199999998</v>
          </cell>
          <cell r="J749">
            <v>0.53702528199999999</v>
          </cell>
          <cell r="K749">
            <v>0.20172504999999999</v>
          </cell>
          <cell r="L749">
            <v>0</v>
          </cell>
          <cell r="M749">
            <v>0</v>
          </cell>
          <cell r="N749">
            <v>0.33530023199999998</v>
          </cell>
          <cell r="AD749">
            <v>14.258539000000001</v>
          </cell>
          <cell r="AE749">
            <v>0.44752107000000002</v>
          </cell>
          <cell r="AF749">
            <v>0.16810421000000003</v>
          </cell>
          <cell r="AG749">
            <v>0</v>
          </cell>
          <cell r="AH749">
            <v>0</v>
          </cell>
          <cell r="AI749">
            <v>0.27941685999999999</v>
          </cell>
        </row>
        <row r="750">
          <cell r="D750">
            <v>31.738715999999997</v>
          </cell>
          <cell r="E750">
            <v>0.56299115599999994</v>
          </cell>
          <cell r="F750">
            <v>0.25167583999999998</v>
          </cell>
          <cell r="G750">
            <v>0</v>
          </cell>
          <cell r="H750">
            <v>0</v>
          </cell>
          <cell r="I750">
            <v>0.31131531599999995</v>
          </cell>
          <cell r="J750">
            <v>0.56299115599999994</v>
          </cell>
          <cell r="K750">
            <v>0.25167583999999998</v>
          </cell>
          <cell r="L750">
            <v>0</v>
          </cell>
          <cell r="M750">
            <v>0</v>
          </cell>
          <cell r="N750">
            <v>0.31131531599999995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13.534498849999999</v>
          </cell>
          <cell r="AE750">
            <v>0.25942943000000002</v>
          </cell>
          <cell r="AF750">
            <v>0</v>
          </cell>
          <cell r="AG750">
            <v>0</v>
          </cell>
          <cell r="AH750">
            <v>0</v>
          </cell>
          <cell r="AI750">
            <v>0.25942942999999996</v>
          </cell>
        </row>
        <row r="751">
          <cell r="C751" t="str">
            <v>G_1510475-Р
(3522/16)</v>
          </cell>
          <cell r="D751">
            <v>13.345704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AD751">
            <v>0.74061752999999986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</row>
        <row r="752">
          <cell r="C752" t="str">
            <v>I_1713946
1714724
(4431/17)</v>
          </cell>
          <cell r="D752">
            <v>8.594004</v>
          </cell>
          <cell r="E752">
            <v>0.14747494799999999</v>
          </cell>
          <cell r="F752">
            <v>0</v>
          </cell>
          <cell r="G752">
            <v>0</v>
          </cell>
          <cell r="H752">
            <v>0</v>
          </cell>
          <cell r="I752">
            <v>0.14747494799999999</v>
          </cell>
          <cell r="J752">
            <v>0.14747494799999999</v>
          </cell>
          <cell r="K752">
            <v>0</v>
          </cell>
          <cell r="L752">
            <v>0</v>
          </cell>
          <cell r="M752">
            <v>0</v>
          </cell>
          <cell r="N752">
            <v>0.14747494799999999</v>
          </cell>
          <cell r="AD752">
            <v>5.9078565499999991</v>
          </cell>
          <cell r="AE752">
            <v>0.12289578999999999</v>
          </cell>
          <cell r="AF752">
            <v>0</v>
          </cell>
          <cell r="AG752">
            <v>0</v>
          </cell>
          <cell r="AH752">
            <v>0</v>
          </cell>
          <cell r="AI752">
            <v>0.12289578999999999</v>
          </cell>
        </row>
        <row r="753">
          <cell r="C753" t="str">
            <v>I_1616348(4260/17)</v>
          </cell>
          <cell r="D753">
            <v>9.7990079999999988</v>
          </cell>
          <cell r="E753">
            <v>0.33073680799999999</v>
          </cell>
          <cell r="F753">
            <v>0.16689644000000001</v>
          </cell>
          <cell r="G753">
            <v>0</v>
          </cell>
          <cell r="H753">
            <v>0</v>
          </cell>
          <cell r="I753">
            <v>0.16384036799999999</v>
          </cell>
          <cell r="J753">
            <v>0.33073680799999999</v>
          </cell>
          <cell r="K753">
            <v>0.16689644000000001</v>
          </cell>
          <cell r="L753">
            <v>0</v>
          </cell>
          <cell r="M753">
            <v>0</v>
          </cell>
          <cell r="N753">
            <v>0.16384036799999999</v>
          </cell>
          <cell r="AD753">
            <v>6.8860247700000006</v>
          </cell>
          <cell r="AE753">
            <v>0.13653364000000001</v>
          </cell>
          <cell r="AF753">
            <v>0</v>
          </cell>
          <cell r="AG753">
            <v>0</v>
          </cell>
          <cell r="AH753">
            <v>0</v>
          </cell>
          <cell r="AI753">
            <v>0.13653363999999998</v>
          </cell>
        </row>
        <row r="754">
          <cell r="C754" t="str">
            <v>F_145545-Р
(1611/15)</v>
          </cell>
          <cell r="D754">
            <v>0</v>
          </cell>
          <cell r="E754">
            <v>8.4779399999999991E-2</v>
          </cell>
          <cell r="F754">
            <v>8.4779399999999991E-2</v>
          </cell>
          <cell r="G754">
            <v>0</v>
          </cell>
          <cell r="H754">
            <v>0</v>
          </cell>
          <cell r="I754">
            <v>0</v>
          </cell>
          <cell r="J754">
            <v>8.4779399999999991E-2</v>
          </cell>
          <cell r="K754">
            <v>8.4779399999999991E-2</v>
          </cell>
          <cell r="L754">
            <v>0</v>
          </cell>
          <cell r="M754">
            <v>0</v>
          </cell>
          <cell r="N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</row>
        <row r="755">
          <cell r="D755">
            <v>162.15596400000001</v>
          </cell>
          <cell r="E755">
            <v>24.956847443999994</v>
          </cell>
          <cell r="F755">
            <v>0.54877214000000007</v>
          </cell>
          <cell r="G755">
            <v>23.075604040000002</v>
          </cell>
          <cell r="H755">
            <v>0</v>
          </cell>
          <cell r="I755">
            <v>1.332471264</v>
          </cell>
          <cell r="J755">
            <v>24.956847443999994</v>
          </cell>
          <cell r="K755">
            <v>0.54877214000000007</v>
          </cell>
          <cell r="L755">
            <v>23.075604040000002</v>
          </cell>
          <cell r="M755">
            <v>0</v>
          </cell>
          <cell r="N755">
            <v>1.332471264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42.999294930000005</v>
          </cell>
          <cell r="AE755">
            <v>10.451211080000007</v>
          </cell>
          <cell r="AF755">
            <v>0.41742257999999999</v>
          </cell>
          <cell r="AG755">
            <v>8.923395780000007</v>
          </cell>
          <cell r="AH755">
            <v>0</v>
          </cell>
          <cell r="AI755">
            <v>1.1103927199999999</v>
          </cell>
        </row>
        <row r="756">
          <cell r="C756" t="str">
            <v>I_1717308
(5384/18)</v>
          </cell>
          <cell r="D756">
            <v>35.385083999999999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AD756">
            <v>4.2929919999999999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</row>
        <row r="757">
          <cell r="C757" t="str">
            <v>I_1801949
(4733/18)</v>
          </cell>
          <cell r="D757">
            <v>7.2982199999999997</v>
          </cell>
          <cell r="E757">
            <v>0.16940259199999999</v>
          </cell>
          <cell r="F757">
            <v>3.9808580000000003E-2</v>
          </cell>
          <cell r="G757">
            <v>0</v>
          </cell>
          <cell r="H757">
            <v>0</v>
          </cell>
          <cell r="I757">
            <v>0.12959401200000001</v>
          </cell>
          <cell r="J757">
            <v>0.16940259199999999</v>
          </cell>
          <cell r="K757">
            <v>3.9808580000000003E-2</v>
          </cell>
          <cell r="L757">
            <v>0</v>
          </cell>
          <cell r="M757">
            <v>0</v>
          </cell>
          <cell r="N757">
            <v>0.12959401200000001</v>
          </cell>
          <cell r="AD757">
            <v>5.6060913300000017</v>
          </cell>
          <cell r="AE757">
            <v>0.10799500999999999</v>
          </cell>
          <cell r="AF757">
            <v>0</v>
          </cell>
          <cell r="AG757">
            <v>0</v>
          </cell>
          <cell r="AH757">
            <v>0</v>
          </cell>
          <cell r="AI757">
            <v>0.10799501</v>
          </cell>
        </row>
        <row r="758">
          <cell r="C758" t="str">
            <v>E_131828-Р(770/14)</v>
          </cell>
          <cell r="D758">
            <v>4.6937159999999993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AD758">
            <v>1.0999999999999999E-2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</row>
        <row r="759">
          <cell r="C759" t="str">
            <v>E_131829-Р
(902/14)</v>
          </cell>
          <cell r="D759">
            <v>0.63188400000000011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AD759">
            <v>0.38288800000000001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</row>
        <row r="760">
          <cell r="C760" t="str">
            <v>F_140099-Р
(1104/14)</v>
          </cell>
          <cell r="D760">
            <v>3.5016119999999997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AD760">
            <v>1.0999999999999999E-2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</row>
        <row r="761">
          <cell r="C761" t="str">
            <v>F_150642-Р
(1638/15)</v>
          </cell>
          <cell r="D761">
            <v>2.05464</v>
          </cell>
          <cell r="E761">
            <v>0.30278811999999999</v>
          </cell>
          <cell r="F761">
            <v>0</v>
          </cell>
          <cell r="G761">
            <v>0.30278811999999999</v>
          </cell>
          <cell r="H761">
            <v>0</v>
          </cell>
          <cell r="I761">
            <v>0</v>
          </cell>
          <cell r="J761">
            <v>0.30278811999999999</v>
          </cell>
          <cell r="K761">
            <v>0</v>
          </cell>
          <cell r="L761">
            <v>0.30278811999999999</v>
          </cell>
          <cell r="M761">
            <v>0</v>
          </cell>
          <cell r="N761">
            <v>0</v>
          </cell>
          <cell r="AD761">
            <v>3.0398980000000186E-2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</row>
        <row r="762">
          <cell r="C762" t="str">
            <v>F_151210-Р
(1981/15)</v>
          </cell>
          <cell r="D762">
            <v>92.024615999999995</v>
          </cell>
          <cell r="E762">
            <v>18.426695283999997</v>
          </cell>
          <cell r="F762">
            <v>0.29700802000000004</v>
          </cell>
          <cell r="G762">
            <v>17.16701364</v>
          </cell>
          <cell r="H762">
            <v>0</v>
          </cell>
          <cell r="I762">
            <v>0.96267362400000001</v>
          </cell>
          <cell r="J762">
            <v>18.426695283999997</v>
          </cell>
          <cell r="K762">
            <v>0.29700802000000004</v>
          </cell>
          <cell r="L762">
            <v>17.16701364</v>
          </cell>
          <cell r="M762">
            <v>0</v>
          </cell>
          <cell r="N762">
            <v>0.96267362400000001</v>
          </cell>
          <cell r="AD762">
            <v>22.754584619999996</v>
          </cell>
          <cell r="AE762">
            <v>10.035007150000007</v>
          </cell>
          <cell r="AF762">
            <v>0.30938335</v>
          </cell>
          <cell r="AG762">
            <v>8.923395780000007</v>
          </cell>
          <cell r="AH762">
            <v>0</v>
          </cell>
          <cell r="AI762">
            <v>0.80222802000000004</v>
          </cell>
        </row>
        <row r="763">
          <cell r="C763" t="str">
            <v>G_131425(2972/15)</v>
          </cell>
          <cell r="D763">
            <v>0.67486799999999991</v>
          </cell>
          <cell r="E763">
            <v>2.35116E-4</v>
          </cell>
          <cell r="F763">
            <v>0</v>
          </cell>
          <cell r="G763">
            <v>0</v>
          </cell>
          <cell r="H763">
            <v>0</v>
          </cell>
          <cell r="I763">
            <v>2.35116E-4</v>
          </cell>
          <cell r="J763">
            <v>2.35116E-4</v>
          </cell>
          <cell r="K763">
            <v>0</v>
          </cell>
          <cell r="L763">
            <v>0</v>
          </cell>
          <cell r="M763">
            <v>0</v>
          </cell>
          <cell r="N763">
            <v>2.35116E-4</v>
          </cell>
          <cell r="AD763">
            <v>1.0999999999999999E-2</v>
          </cell>
          <cell r="AE763">
            <v>1.9593E-4</v>
          </cell>
          <cell r="AF763">
            <v>0</v>
          </cell>
          <cell r="AG763">
            <v>0</v>
          </cell>
          <cell r="AH763">
            <v>0</v>
          </cell>
          <cell r="AI763">
            <v>1.9593E-4</v>
          </cell>
        </row>
        <row r="764">
          <cell r="C764" t="str">
            <v>F_143365-Р(1464/14)</v>
          </cell>
          <cell r="D764">
            <v>3.6190800000000003</v>
          </cell>
          <cell r="E764">
            <v>2.35116E-4</v>
          </cell>
          <cell r="F764">
            <v>0</v>
          </cell>
          <cell r="G764">
            <v>0</v>
          </cell>
          <cell r="H764">
            <v>0</v>
          </cell>
          <cell r="I764">
            <v>2.35116E-4</v>
          </cell>
          <cell r="J764">
            <v>2.35116E-4</v>
          </cell>
          <cell r="K764">
            <v>0</v>
          </cell>
          <cell r="L764">
            <v>0</v>
          </cell>
          <cell r="M764">
            <v>0</v>
          </cell>
          <cell r="N764">
            <v>2.35116E-4</v>
          </cell>
          <cell r="AD764">
            <v>1.0999999999999999E-2</v>
          </cell>
          <cell r="AE764">
            <v>1.9593E-4</v>
          </cell>
          <cell r="AF764">
            <v>0</v>
          </cell>
          <cell r="AG764">
            <v>0</v>
          </cell>
          <cell r="AH764">
            <v>0</v>
          </cell>
          <cell r="AI764">
            <v>1.9593E-4</v>
          </cell>
        </row>
        <row r="765">
          <cell r="C765" t="str">
            <v>J_1905144(5969/19)</v>
          </cell>
          <cell r="D765">
            <v>6.4484159999999999</v>
          </cell>
          <cell r="E765">
            <v>0.126102732</v>
          </cell>
          <cell r="F765">
            <v>0</v>
          </cell>
          <cell r="G765">
            <v>0</v>
          </cell>
          <cell r="H765">
            <v>0</v>
          </cell>
          <cell r="I765">
            <v>0.126102732</v>
          </cell>
          <cell r="J765">
            <v>0.126102732</v>
          </cell>
          <cell r="K765">
            <v>0</v>
          </cell>
          <cell r="L765">
            <v>0</v>
          </cell>
          <cell r="M765">
            <v>0</v>
          </cell>
          <cell r="N765">
            <v>0.126102732</v>
          </cell>
          <cell r="AD765">
            <v>5.0551500000000003</v>
          </cell>
          <cell r="AE765">
            <v>0.10508561</v>
          </cell>
          <cell r="AF765">
            <v>0</v>
          </cell>
          <cell r="AG765">
            <v>0</v>
          </cell>
          <cell r="AH765">
            <v>0</v>
          </cell>
          <cell r="AI765">
            <v>0.10508561</v>
          </cell>
        </row>
        <row r="766">
          <cell r="C766" t="str">
            <v>J_1824792(5869/19)</v>
          </cell>
          <cell r="D766">
            <v>3.1863600000000001</v>
          </cell>
          <cell r="E766">
            <v>0.27414784400000008</v>
          </cell>
          <cell r="F766">
            <v>0.21195554</v>
          </cell>
          <cell r="G766">
            <v>0</v>
          </cell>
          <cell r="H766">
            <v>0</v>
          </cell>
          <cell r="I766">
            <v>6.2192303999999997E-2</v>
          </cell>
          <cell r="J766">
            <v>0.27414784400000008</v>
          </cell>
          <cell r="K766">
            <v>0.21195554</v>
          </cell>
          <cell r="L766">
            <v>0</v>
          </cell>
          <cell r="M766">
            <v>0</v>
          </cell>
          <cell r="N766">
            <v>6.2192303999999997E-2</v>
          </cell>
          <cell r="AD766">
            <v>2.6453000000000002</v>
          </cell>
          <cell r="AE766">
            <v>5.1826919999999999E-2</v>
          </cell>
          <cell r="AF766">
            <v>0</v>
          </cell>
          <cell r="AG766">
            <v>0</v>
          </cell>
          <cell r="AH766">
            <v>0</v>
          </cell>
          <cell r="AI766">
            <v>5.1826919999999999E-2</v>
          </cell>
        </row>
        <row r="767">
          <cell r="C767" t="str">
            <v>J_1909924
(6125/19)</v>
          </cell>
          <cell r="D767">
            <v>2.6374679999999997</v>
          </cell>
          <cell r="E767">
            <v>5.1438360000000002E-2</v>
          </cell>
          <cell r="F767">
            <v>0</v>
          </cell>
          <cell r="G767">
            <v>0</v>
          </cell>
          <cell r="H767">
            <v>0</v>
          </cell>
          <cell r="I767">
            <v>5.1438360000000002E-2</v>
          </cell>
          <cell r="J767">
            <v>5.1438360000000002E-2</v>
          </cell>
          <cell r="K767">
            <v>0</v>
          </cell>
          <cell r="L767">
            <v>0</v>
          </cell>
          <cell r="M767">
            <v>0</v>
          </cell>
          <cell r="N767">
            <v>5.1438360000000002E-2</v>
          </cell>
          <cell r="AD767">
            <v>2.1878899999999999</v>
          </cell>
          <cell r="AE767">
            <v>0.15090452999999998</v>
          </cell>
          <cell r="AF767">
            <v>0.10803922999999999</v>
          </cell>
          <cell r="AG767">
            <v>0</v>
          </cell>
          <cell r="AH767">
            <v>0</v>
          </cell>
          <cell r="AI767">
            <v>4.2865300000000002E-2</v>
          </cell>
        </row>
        <row r="768">
          <cell r="C768" t="str">
            <v>H_1700492-Р
(3919/17)</v>
          </cell>
          <cell r="D768">
            <v>0</v>
          </cell>
          <cell r="E768">
            <v>5.6058022799999998</v>
          </cell>
          <cell r="F768">
            <v>0</v>
          </cell>
          <cell r="G768">
            <v>5.6058022800000007</v>
          </cell>
          <cell r="H768">
            <v>0</v>
          </cell>
          <cell r="I768">
            <v>0</v>
          </cell>
          <cell r="J768">
            <v>5.6058022799999998</v>
          </cell>
          <cell r="K768">
            <v>0</v>
          </cell>
          <cell r="L768">
            <v>5.6058022800000007</v>
          </cell>
          <cell r="M768">
            <v>0</v>
          </cell>
          <cell r="N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</row>
        <row r="769">
          <cell r="D769">
            <v>22.428996000000005</v>
          </cell>
          <cell r="E769">
            <v>0.22613306400000002</v>
          </cell>
          <cell r="F769">
            <v>0</v>
          </cell>
          <cell r="G769">
            <v>0</v>
          </cell>
          <cell r="H769">
            <v>0</v>
          </cell>
          <cell r="I769">
            <v>0.22613306400000002</v>
          </cell>
          <cell r="J769">
            <v>0.22613306400000002</v>
          </cell>
          <cell r="K769">
            <v>0</v>
          </cell>
          <cell r="L769">
            <v>0</v>
          </cell>
          <cell r="M769">
            <v>0</v>
          </cell>
          <cell r="N769">
            <v>0.22613306400000002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9.27205704</v>
          </cell>
          <cell r="AE769">
            <v>0.18844422000000002</v>
          </cell>
          <cell r="AF769">
            <v>0</v>
          </cell>
          <cell r="AG769">
            <v>0</v>
          </cell>
          <cell r="AH769">
            <v>0</v>
          </cell>
          <cell r="AI769">
            <v>0.18844422</v>
          </cell>
        </row>
        <row r="770">
          <cell r="C770" t="str">
            <v>I_1704897
(4251/17)</v>
          </cell>
          <cell r="D770">
            <v>12.37326</v>
          </cell>
          <cell r="E770">
            <v>7.9364819999999989E-2</v>
          </cell>
          <cell r="F770">
            <v>0</v>
          </cell>
          <cell r="G770">
            <v>0</v>
          </cell>
          <cell r="H770">
            <v>0</v>
          </cell>
          <cell r="I770">
            <v>7.9364819999999989E-2</v>
          </cell>
          <cell r="J770">
            <v>7.9364819999999989E-2</v>
          </cell>
          <cell r="K770">
            <v>0</v>
          </cell>
          <cell r="L770">
            <v>0</v>
          </cell>
          <cell r="M770">
            <v>0</v>
          </cell>
          <cell r="N770">
            <v>7.9364819999999989E-2</v>
          </cell>
          <cell r="AD770">
            <v>3.713292</v>
          </cell>
          <cell r="AE770">
            <v>6.6137350000000011E-2</v>
          </cell>
          <cell r="AF770">
            <v>0</v>
          </cell>
          <cell r="AG770">
            <v>0</v>
          </cell>
          <cell r="AH770">
            <v>0</v>
          </cell>
          <cell r="AI770">
            <v>6.6137349999999998E-2</v>
          </cell>
        </row>
        <row r="771">
          <cell r="C771" t="str">
            <v>I_1712379(4454/17)</v>
          </cell>
          <cell r="D771">
            <v>8.0895480000000006</v>
          </cell>
          <cell r="E771">
            <v>0.142715484</v>
          </cell>
          <cell r="F771">
            <v>0</v>
          </cell>
          <cell r="G771">
            <v>0</v>
          </cell>
          <cell r="H771">
            <v>0</v>
          </cell>
          <cell r="I771">
            <v>0.142715484</v>
          </cell>
          <cell r="J771">
            <v>0.142715484</v>
          </cell>
          <cell r="K771">
            <v>0</v>
          </cell>
          <cell r="L771">
            <v>0</v>
          </cell>
          <cell r="M771">
            <v>0</v>
          </cell>
          <cell r="N771">
            <v>0.142715484</v>
          </cell>
          <cell r="AD771">
            <v>5.3691470400000005</v>
          </cell>
          <cell r="AE771">
            <v>0.11892957000000001</v>
          </cell>
          <cell r="AF771">
            <v>0</v>
          </cell>
          <cell r="AG771">
            <v>0</v>
          </cell>
          <cell r="AH771">
            <v>0</v>
          </cell>
          <cell r="AI771">
            <v>0.11892957</v>
          </cell>
        </row>
        <row r="772">
          <cell r="C772" t="str">
            <v>G_153676(2729/15)</v>
          </cell>
          <cell r="D772">
            <v>1.1030280000000001</v>
          </cell>
          <cell r="E772">
            <v>2.35116E-4</v>
          </cell>
          <cell r="F772">
            <v>0</v>
          </cell>
          <cell r="G772">
            <v>0</v>
          </cell>
          <cell r="H772">
            <v>0</v>
          </cell>
          <cell r="I772">
            <v>2.35116E-4</v>
          </cell>
          <cell r="J772">
            <v>2.35116E-4</v>
          </cell>
          <cell r="K772">
            <v>0</v>
          </cell>
          <cell r="L772">
            <v>0</v>
          </cell>
          <cell r="M772">
            <v>0</v>
          </cell>
          <cell r="N772">
            <v>2.35116E-4</v>
          </cell>
          <cell r="AD772">
            <v>1.0999999999999999E-2</v>
          </cell>
          <cell r="AE772">
            <v>1.9593E-4</v>
          </cell>
          <cell r="AF772">
            <v>0</v>
          </cell>
          <cell r="AG772">
            <v>0</v>
          </cell>
          <cell r="AH772">
            <v>0</v>
          </cell>
          <cell r="AI772">
            <v>1.9593E-4</v>
          </cell>
        </row>
        <row r="773">
          <cell r="C773" t="str">
            <v>J_1908262
(6124/19)</v>
          </cell>
          <cell r="D773">
            <v>0.86315999999999993</v>
          </cell>
          <cell r="E773">
            <v>3.8176440000000002E-3</v>
          </cell>
          <cell r="F773">
            <v>0</v>
          </cell>
          <cell r="G773">
            <v>0</v>
          </cell>
          <cell r="H773">
            <v>0</v>
          </cell>
          <cell r="I773">
            <v>3.8176440000000002E-3</v>
          </cell>
          <cell r="J773">
            <v>3.8176440000000002E-3</v>
          </cell>
          <cell r="K773">
            <v>0</v>
          </cell>
          <cell r="L773">
            <v>0</v>
          </cell>
          <cell r="M773">
            <v>0</v>
          </cell>
          <cell r="N773">
            <v>3.8176440000000002E-3</v>
          </cell>
          <cell r="AD773">
            <v>0.17861800000000003</v>
          </cell>
          <cell r="AE773">
            <v>3.1813699999999998E-3</v>
          </cell>
          <cell r="AF773">
            <v>0</v>
          </cell>
          <cell r="AG773">
            <v>0</v>
          </cell>
          <cell r="AH773">
            <v>0</v>
          </cell>
          <cell r="AI773">
            <v>3.1813700000000002E-3</v>
          </cell>
        </row>
        <row r="774">
          <cell r="D774">
            <v>21.887411999999998</v>
          </cell>
          <cell r="E774">
            <v>0.14652253200000001</v>
          </cell>
          <cell r="F774">
            <v>0</v>
          </cell>
          <cell r="G774">
            <v>0</v>
          </cell>
          <cell r="H774">
            <v>0</v>
          </cell>
          <cell r="I774">
            <v>0.14652253200000001</v>
          </cell>
          <cell r="J774">
            <v>0.14652253200000001</v>
          </cell>
          <cell r="K774">
            <v>0</v>
          </cell>
          <cell r="L774">
            <v>0</v>
          </cell>
          <cell r="M774">
            <v>0</v>
          </cell>
          <cell r="N774">
            <v>0.14652253200000001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6.8554420000000009</v>
          </cell>
          <cell r="AE774">
            <v>0.12210211</v>
          </cell>
          <cell r="AF774">
            <v>0</v>
          </cell>
          <cell r="AG774">
            <v>0</v>
          </cell>
          <cell r="AH774">
            <v>0</v>
          </cell>
          <cell r="AI774">
            <v>0.12210211000000001</v>
          </cell>
        </row>
        <row r="775">
          <cell r="C775" t="str">
            <v>I_1704109
(3929/17)</v>
          </cell>
          <cell r="D775">
            <v>21.887411999999998</v>
          </cell>
          <cell r="E775">
            <v>0.14652253200000001</v>
          </cell>
          <cell r="F775">
            <v>0</v>
          </cell>
          <cell r="G775">
            <v>0</v>
          </cell>
          <cell r="H775">
            <v>0</v>
          </cell>
          <cell r="I775">
            <v>0.14652253200000001</v>
          </cell>
          <cell r="J775">
            <v>0.14652253200000001</v>
          </cell>
          <cell r="K775">
            <v>0</v>
          </cell>
          <cell r="L775">
            <v>0</v>
          </cell>
          <cell r="M775">
            <v>0</v>
          </cell>
          <cell r="N775">
            <v>0.14652253200000001</v>
          </cell>
          <cell r="AD775">
            <v>6.8554420000000009</v>
          </cell>
          <cell r="AE775">
            <v>0.12210211</v>
          </cell>
          <cell r="AF775">
            <v>0</v>
          </cell>
          <cell r="AG775">
            <v>0</v>
          </cell>
          <cell r="AH775">
            <v>0</v>
          </cell>
          <cell r="AI775">
            <v>0.12210211000000001</v>
          </cell>
        </row>
        <row r="776">
          <cell r="D776">
            <v>9.4206599999999998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1.0999999999999999E-2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</row>
        <row r="777">
          <cell r="C777" t="str">
            <v>E_131045-Р(806/14)</v>
          </cell>
          <cell r="D777">
            <v>9.4206599999999998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AD777">
            <v>1.0999999999999999E-2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</row>
        <row r="778"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0.39322140999999999</v>
          </cell>
          <cell r="AF778">
            <v>0.12354240999999999</v>
          </cell>
          <cell r="AG778">
            <v>0.269679</v>
          </cell>
          <cell r="AH778">
            <v>0</v>
          </cell>
          <cell r="AI778">
            <v>0</v>
          </cell>
        </row>
        <row r="779">
          <cell r="C779" t="str">
            <v>J_1824242(5903/19)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AE779">
            <v>0.39322140999999999</v>
          </cell>
          <cell r="AF779">
            <v>0.12354240999999999</v>
          </cell>
          <cell r="AG779">
            <v>0.269679</v>
          </cell>
          <cell r="AH779">
            <v>0</v>
          </cell>
          <cell r="AI779">
            <v>0</v>
          </cell>
        </row>
        <row r="780"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7.1193220000000002E-2</v>
          </cell>
          <cell r="AF780">
            <v>7.1193220000000002E-2</v>
          </cell>
          <cell r="AG780">
            <v>0</v>
          </cell>
          <cell r="AH780">
            <v>0</v>
          </cell>
          <cell r="AI780">
            <v>0</v>
          </cell>
        </row>
        <row r="781">
          <cell r="C781" t="str">
            <v>J_1906267(6098/19)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AE781">
            <v>7.1193220000000002E-2</v>
          </cell>
          <cell r="AF781">
            <v>7.1193220000000002E-2</v>
          </cell>
          <cell r="AG781">
            <v>0</v>
          </cell>
          <cell r="AH781">
            <v>0</v>
          </cell>
          <cell r="AI781">
            <v>0</v>
          </cell>
        </row>
        <row r="782">
          <cell r="D782">
            <v>16.000319999999999</v>
          </cell>
          <cell r="E782">
            <v>2.114425661999999</v>
          </cell>
          <cell r="F782">
            <v>0.58337974999999997</v>
          </cell>
          <cell r="G782">
            <v>1.5305756799999999</v>
          </cell>
          <cell r="H782">
            <v>0</v>
          </cell>
          <cell r="I782">
            <v>4.7023200000000001E-4</v>
          </cell>
          <cell r="J782">
            <v>2.114425661999999</v>
          </cell>
          <cell r="K782">
            <v>0.58337974999999997</v>
          </cell>
          <cell r="L782">
            <v>1.5305756799999999</v>
          </cell>
          <cell r="M782">
            <v>0</v>
          </cell>
          <cell r="N782">
            <v>4.7023200000000001E-4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2.2343900000000003</v>
          </cell>
          <cell r="AE782">
            <v>3.9186000000000001E-4</v>
          </cell>
          <cell r="AF782">
            <v>0</v>
          </cell>
          <cell r="AG782">
            <v>0</v>
          </cell>
          <cell r="AH782">
            <v>0</v>
          </cell>
          <cell r="AI782">
            <v>3.9186000000000001E-4</v>
          </cell>
        </row>
        <row r="783">
          <cell r="C783" t="str">
            <v>F_141107-Р
(1196/14)</v>
          </cell>
          <cell r="D783">
            <v>2.2521359999999997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AD783">
            <v>1.0999999999999999E-2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</row>
        <row r="784">
          <cell r="C784" t="str">
            <v>F_141657-Р
(1257/14)</v>
          </cell>
          <cell r="D784">
            <v>3.634728</v>
          </cell>
          <cell r="E784">
            <v>2.35116E-4</v>
          </cell>
          <cell r="F784">
            <v>0</v>
          </cell>
          <cell r="G784">
            <v>0</v>
          </cell>
          <cell r="H784">
            <v>0</v>
          </cell>
          <cell r="I784">
            <v>2.35116E-4</v>
          </cell>
          <cell r="J784">
            <v>2.35116E-4</v>
          </cell>
          <cell r="K784">
            <v>0</v>
          </cell>
          <cell r="L784">
            <v>0</v>
          </cell>
          <cell r="M784">
            <v>0</v>
          </cell>
          <cell r="N784">
            <v>2.35116E-4</v>
          </cell>
          <cell r="AD784">
            <v>1.0999999999999999E-2</v>
          </cell>
          <cell r="AE784">
            <v>1.9593E-4</v>
          </cell>
          <cell r="AF784">
            <v>0</v>
          </cell>
          <cell r="AG784">
            <v>0</v>
          </cell>
          <cell r="AH784">
            <v>0</v>
          </cell>
          <cell r="AI784">
            <v>1.9593E-4</v>
          </cell>
        </row>
        <row r="785">
          <cell r="C785" t="str">
            <v>J_1821266(5802/18)</v>
          </cell>
          <cell r="D785">
            <v>3.2515799999999997</v>
          </cell>
          <cell r="E785">
            <v>2.1139554299999994</v>
          </cell>
          <cell r="F785">
            <v>0.58337974999999997</v>
          </cell>
          <cell r="G785">
            <v>1.5305756799999999</v>
          </cell>
          <cell r="H785">
            <v>0</v>
          </cell>
          <cell r="I785">
            <v>0</v>
          </cell>
          <cell r="J785">
            <v>2.1139554299999994</v>
          </cell>
          <cell r="K785">
            <v>0.58337974999999997</v>
          </cell>
          <cell r="L785">
            <v>1.5305756799999999</v>
          </cell>
          <cell r="M785">
            <v>0</v>
          </cell>
          <cell r="N785">
            <v>0</v>
          </cell>
          <cell r="AD785">
            <v>2.2013900000000004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</row>
        <row r="786">
          <cell r="C786" t="str">
            <v>F_141180-Р
(1466/14)</v>
          </cell>
          <cell r="D786">
            <v>6.8618759999999988</v>
          </cell>
          <cell r="E786">
            <v>2.35116E-4</v>
          </cell>
          <cell r="F786">
            <v>0</v>
          </cell>
          <cell r="G786">
            <v>0</v>
          </cell>
          <cell r="H786">
            <v>0</v>
          </cell>
          <cell r="I786">
            <v>2.35116E-4</v>
          </cell>
          <cell r="J786">
            <v>2.35116E-4</v>
          </cell>
          <cell r="K786">
            <v>0</v>
          </cell>
          <cell r="L786">
            <v>0</v>
          </cell>
          <cell r="M786">
            <v>0</v>
          </cell>
          <cell r="N786">
            <v>2.35116E-4</v>
          </cell>
          <cell r="AD786">
            <v>1.0999999999999999E-2</v>
          </cell>
          <cell r="AE786">
            <v>1.9593E-4</v>
          </cell>
          <cell r="AF786">
            <v>0</v>
          </cell>
          <cell r="AG786">
            <v>0</v>
          </cell>
          <cell r="AH786">
            <v>0</v>
          </cell>
          <cell r="AI786">
            <v>1.9593E-4</v>
          </cell>
        </row>
        <row r="787">
          <cell r="D787">
            <v>162.26356801199998</v>
          </cell>
          <cell r="E787">
            <v>3.4595714899999992</v>
          </cell>
          <cell r="F787">
            <v>0</v>
          </cell>
          <cell r="G787">
            <v>3.1714316299999998</v>
          </cell>
          <cell r="H787">
            <v>0</v>
          </cell>
          <cell r="I787">
            <v>0.28813985999999991</v>
          </cell>
          <cell r="J787">
            <v>3.4595714899999992</v>
          </cell>
          <cell r="K787">
            <v>0</v>
          </cell>
          <cell r="L787">
            <v>3.1714316299999998</v>
          </cell>
          <cell r="M787">
            <v>0</v>
          </cell>
          <cell r="N787">
            <v>0.28813985999999991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10.664698479999995</v>
          </cell>
          <cell r="AE787">
            <v>0.24011654999999998</v>
          </cell>
          <cell r="AF787">
            <v>0</v>
          </cell>
          <cell r="AG787">
            <v>0</v>
          </cell>
          <cell r="AH787">
            <v>0</v>
          </cell>
          <cell r="AI787">
            <v>0.24011654999999998</v>
          </cell>
        </row>
        <row r="788">
          <cell r="C788" t="str">
            <v>I_1700656(4225/17)</v>
          </cell>
          <cell r="D788">
            <v>10.695936</v>
          </cell>
          <cell r="E788">
            <v>3.1868589740000002</v>
          </cell>
          <cell r="F788">
            <v>0</v>
          </cell>
          <cell r="G788">
            <v>3.1714316299999998</v>
          </cell>
          <cell r="H788">
            <v>0</v>
          </cell>
          <cell r="I788">
            <v>1.5427343999999999E-2</v>
          </cell>
          <cell r="J788">
            <v>3.1868589740000002</v>
          </cell>
          <cell r="K788">
            <v>0</v>
          </cell>
          <cell r="L788">
            <v>3.1714316299999998</v>
          </cell>
          <cell r="M788">
            <v>0</v>
          </cell>
          <cell r="N788">
            <v>1.5427343999999999E-2</v>
          </cell>
          <cell r="AD788">
            <v>0.27477571000000012</v>
          </cell>
          <cell r="AE788">
            <v>1.285612E-2</v>
          </cell>
          <cell r="AF788">
            <v>0</v>
          </cell>
          <cell r="AG788">
            <v>0</v>
          </cell>
          <cell r="AH788">
            <v>0</v>
          </cell>
          <cell r="AI788">
            <v>1.285612E-2</v>
          </cell>
        </row>
        <row r="789">
          <cell r="C789" t="str">
            <v>H_143295-Р(1347/14)</v>
          </cell>
          <cell r="D789">
            <v>9.2911560120000001</v>
          </cell>
          <cell r="E789">
            <v>2.35116E-4</v>
          </cell>
          <cell r="F789">
            <v>0</v>
          </cell>
          <cell r="G789">
            <v>0</v>
          </cell>
          <cell r="H789">
            <v>0</v>
          </cell>
          <cell r="I789">
            <v>2.35116E-4</v>
          </cell>
          <cell r="J789">
            <v>2.35116E-4</v>
          </cell>
          <cell r="K789">
            <v>0</v>
          </cell>
          <cell r="L789">
            <v>0</v>
          </cell>
          <cell r="M789">
            <v>0</v>
          </cell>
          <cell r="N789">
            <v>2.35116E-4</v>
          </cell>
          <cell r="AD789">
            <v>1.0999999999999999E-2</v>
          </cell>
          <cell r="AE789">
            <v>1.9593E-4</v>
          </cell>
          <cell r="AF789">
            <v>0</v>
          </cell>
          <cell r="AG789">
            <v>0</v>
          </cell>
          <cell r="AH789">
            <v>0</v>
          </cell>
          <cell r="AI789">
            <v>1.9593E-4</v>
          </cell>
        </row>
        <row r="790">
          <cell r="C790" t="str">
            <v>E_143907-Р(1427/14)</v>
          </cell>
          <cell r="D790">
            <v>20.814288000000001</v>
          </cell>
          <cell r="E790">
            <v>2.35116E-4</v>
          </cell>
          <cell r="F790">
            <v>0</v>
          </cell>
          <cell r="G790">
            <v>0</v>
          </cell>
          <cell r="H790">
            <v>0</v>
          </cell>
          <cell r="I790">
            <v>2.35116E-4</v>
          </cell>
          <cell r="J790">
            <v>2.35116E-4</v>
          </cell>
          <cell r="K790">
            <v>0</v>
          </cell>
          <cell r="L790">
            <v>0</v>
          </cell>
          <cell r="M790">
            <v>0</v>
          </cell>
          <cell r="N790">
            <v>2.35116E-4</v>
          </cell>
          <cell r="AD790">
            <v>1.0999999999999999E-2</v>
          </cell>
          <cell r="AE790">
            <v>1.9593E-4</v>
          </cell>
          <cell r="AF790">
            <v>0</v>
          </cell>
          <cell r="AG790">
            <v>0</v>
          </cell>
          <cell r="AH790">
            <v>0</v>
          </cell>
          <cell r="AI790">
            <v>1.9593E-4</v>
          </cell>
        </row>
        <row r="791">
          <cell r="C791" t="str">
            <v>F_145837-Р(1645/15)</v>
          </cell>
          <cell r="D791">
            <v>65.969099999999997</v>
          </cell>
          <cell r="E791">
            <v>4.5410399999999997E-3</v>
          </cell>
          <cell r="F791">
            <v>0</v>
          </cell>
          <cell r="G791">
            <v>0</v>
          </cell>
          <cell r="H791">
            <v>0</v>
          </cell>
          <cell r="I791">
            <v>4.5410399999999997E-3</v>
          </cell>
          <cell r="J791">
            <v>4.5410399999999997E-3</v>
          </cell>
          <cell r="K791">
            <v>0</v>
          </cell>
          <cell r="L791">
            <v>0</v>
          </cell>
          <cell r="M791">
            <v>0</v>
          </cell>
          <cell r="N791">
            <v>4.5410399999999997E-3</v>
          </cell>
          <cell r="AD791">
            <v>0.21246500000000004</v>
          </cell>
          <cell r="AE791">
            <v>3.7841999999999997E-3</v>
          </cell>
          <cell r="AF791">
            <v>0</v>
          </cell>
          <cell r="AG791">
            <v>0</v>
          </cell>
          <cell r="AH791">
            <v>0</v>
          </cell>
          <cell r="AI791">
            <v>3.7841999999999997E-3</v>
          </cell>
        </row>
        <row r="792">
          <cell r="C792" t="str">
            <v>E_130245-Р(603/13)</v>
          </cell>
          <cell r="D792">
            <v>27.432863999999999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</row>
        <row r="793">
          <cell r="C793" t="str">
            <v>E_142384-Р142389-Р
(1181/14)</v>
          </cell>
          <cell r="D793">
            <v>6.0578879999999993</v>
          </cell>
          <cell r="E793">
            <v>2.35116E-4</v>
          </cell>
          <cell r="F793">
            <v>0</v>
          </cell>
          <cell r="G793">
            <v>0</v>
          </cell>
          <cell r="H793">
            <v>0</v>
          </cell>
          <cell r="I793">
            <v>2.35116E-4</v>
          </cell>
          <cell r="J793">
            <v>2.35116E-4</v>
          </cell>
          <cell r="K793">
            <v>0</v>
          </cell>
          <cell r="L793">
            <v>0</v>
          </cell>
          <cell r="M793">
            <v>0</v>
          </cell>
          <cell r="N793">
            <v>2.35116E-4</v>
          </cell>
          <cell r="AD793">
            <v>1.0999999999999999E-2</v>
          </cell>
          <cell r="AE793">
            <v>1.9593E-4</v>
          </cell>
          <cell r="AF793">
            <v>0</v>
          </cell>
          <cell r="AG793">
            <v>0</v>
          </cell>
          <cell r="AH793">
            <v>0</v>
          </cell>
          <cell r="AI793">
            <v>1.9593E-4</v>
          </cell>
        </row>
        <row r="794">
          <cell r="C794" t="str">
            <v>E_131279-Р
(1144/14)</v>
          </cell>
          <cell r="D794">
            <v>18.520499999999998</v>
          </cell>
          <cell r="E794">
            <v>0.23694291599999998</v>
          </cell>
          <cell r="F794">
            <v>0</v>
          </cell>
          <cell r="G794">
            <v>0</v>
          </cell>
          <cell r="H794">
            <v>0</v>
          </cell>
          <cell r="I794">
            <v>0.23694291599999998</v>
          </cell>
          <cell r="J794">
            <v>0.23694291599999998</v>
          </cell>
          <cell r="K794">
            <v>0</v>
          </cell>
          <cell r="L794">
            <v>0</v>
          </cell>
          <cell r="M794">
            <v>0</v>
          </cell>
          <cell r="N794">
            <v>0.23694291599999998</v>
          </cell>
          <cell r="AD794">
            <v>9.1516551099999965</v>
          </cell>
          <cell r="AE794">
            <v>0.19745242999999998</v>
          </cell>
          <cell r="AF794">
            <v>0</v>
          </cell>
          <cell r="AG794">
            <v>0</v>
          </cell>
          <cell r="AH794">
            <v>0</v>
          </cell>
          <cell r="AI794">
            <v>0.19745242999999998</v>
          </cell>
        </row>
        <row r="795">
          <cell r="C795" t="str">
            <v>F_146274-Р
(1623/15)</v>
          </cell>
          <cell r="D795">
            <v>2.1125159999999998</v>
          </cell>
          <cell r="E795">
            <v>3.0288095999999997E-2</v>
          </cell>
          <cell r="F795">
            <v>0</v>
          </cell>
          <cell r="G795">
            <v>0</v>
          </cell>
          <cell r="H795">
            <v>0</v>
          </cell>
          <cell r="I795">
            <v>3.0288095999999997E-2</v>
          </cell>
          <cell r="J795">
            <v>3.0288095999999997E-2</v>
          </cell>
          <cell r="K795">
            <v>0</v>
          </cell>
          <cell r="L795">
            <v>0</v>
          </cell>
          <cell r="M795">
            <v>0</v>
          </cell>
          <cell r="N795">
            <v>3.0288095999999997E-2</v>
          </cell>
          <cell r="AD795">
            <v>0.98180266000000005</v>
          </cell>
          <cell r="AE795">
            <v>2.5240080000000002E-2</v>
          </cell>
          <cell r="AF795">
            <v>0</v>
          </cell>
          <cell r="AG795">
            <v>0</v>
          </cell>
          <cell r="AH795">
            <v>0</v>
          </cell>
          <cell r="AI795">
            <v>2.5240079999999998E-2</v>
          </cell>
        </row>
        <row r="796">
          <cell r="C796" t="str">
            <v>E_122455(1447/14)</v>
          </cell>
          <cell r="D796">
            <v>1.3693199999999999</v>
          </cell>
          <cell r="E796">
            <v>2.35116E-4</v>
          </cell>
          <cell r="F796">
            <v>0</v>
          </cell>
          <cell r="G796">
            <v>0</v>
          </cell>
          <cell r="H796">
            <v>0</v>
          </cell>
          <cell r="I796">
            <v>2.35116E-4</v>
          </cell>
          <cell r="J796">
            <v>2.35116E-4</v>
          </cell>
          <cell r="K796">
            <v>0</v>
          </cell>
          <cell r="L796">
            <v>0</v>
          </cell>
          <cell r="M796">
            <v>0</v>
          </cell>
          <cell r="N796">
            <v>2.35116E-4</v>
          </cell>
          <cell r="AD796">
            <v>1.0999999999999999E-2</v>
          </cell>
          <cell r="AE796">
            <v>1.9593E-4</v>
          </cell>
          <cell r="AF796">
            <v>0</v>
          </cell>
          <cell r="AG796">
            <v>0</v>
          </cell>
          <cell r="AH796">
            <v>0</v>
          </cell>
          <cell r="AI796">
            <v>1.9593E-4</v>
          </cell>
        </row>
        <row r="797">
          <cell r="D797">
            <v>0</v>
          </cell>
          <cell r="E797">
            <v>0.5846661700000001</v>
          </cell>
          <cell r="F797">
            <v>0.5846661700000001</v>
          </cell>
          <cell r="G797">
            <v>0</v>
          </cell>
          <cell r="H797">
            <v>0</v>
          </cell>
          <cell r="I797">
            <v>0</v>
          </cell>
          <cell r="J797">
            <v>0.5846661700000001</v>
          </cell>
          <cell r="K797">
            <v>0.5846661700000001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</row>
        <row r="798">
          <cell r="C798" t="str">
            <v>I_1704475
(3934/17)</v>
          </cell>
          <cell r="D798">
            <v>0</v>
          </cell>
          <cell r="E798">
            <v>0.5846661700000001</v>
          </cell>
          <cell r="F798">
            <v>0.5846661700000001</v>
          </cell>
          <cell r="G798">
            <v>0</v>
          </cell>
          <cell r="H798">
            <v>0</v>
          </cell>
          <cell r="I798">
            <v>0</v>
          </cell>
          <cell r="J798">
            <v>0.5846661700000001</v>
          </cell>
          <cell r="K798">
            <v>0.5846661700000001</v>
          </cell>
          <cell r="L798">
            <v>0</v>
          </cell>
          <cell r="M798">
            <v>0</v>
          </cell>
          <cell r="N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</row>
        <row r="799">
          <cell r="D799">
            <v>42.811092000000002</v>
          </cell>
          <cell r="E799">
            <v>0.35748638399999999</v>
          </cell>
          <cell r="F799">
            <v>0</v>
          </cell>
          <cell r="G799">
            <v>0</v>
          </cell>
          <cell r="H799">
            <v>0</v>
          </cell>
          <cell r="I799">
            <v>0.35748638399999999</v>
          </cell>
          <cell r="J799">
            <v>0.35748638399999999</v>
          </cell>
          <cell r="K799">
            <v>0</v>
          </cell>
          <cell r="L799">
            <v>0</v>
          </cell>
          <cell r="M799">
            <v>0</v>
          </cell>
          <cell r="N799">
            <v>0.35748638399999999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6.9416142300000008</v>
          </cell>
          <cell r="AE799">
            <v>6.4428853200000002</v>
          </cell>
          <cell r="AF799">
            <v>0.4832631300000001</v>
          </cell>
          <cell r="AG799">
            <v>5.6617168700000002</v>
          </cell>
          <cell r="AH799">
            <v>0</v>
          </cell>
          <cell r="AI799">
            <v>0.29790531999999997</v>
          </cell>
        </row>
        <row r="800">
          <cell r="C800" t="str">
            <v>J_1703471/Р/1/ЦА(3938/17)</v>
          </cell>
          <cell r="D800">
            <v>29.102039999999999</v>
          </cell>
          <cell r="E800">
            <v>7.3295123999999989E-2</v>
          </cell>
          <cell r="F800">
            <v>0</v>
          </cell>
          <cell r="G800">
            <v>0</v>
          </cell>
          <cell r="H800">
            <v>0</v>
          </cell>
          <cell r="I800">
            <v>7.3295123999999989E-2</v>
          </cell>
          <cell r="J800">
            <v>7.3295123999999989E-2</v>
          </cell>
          <cell r="K800">
            <v>0</v>
          </cell>
          <cell r="L800">
            <v>0</v>
          </cell>
          <cell r="M800">
            <v>0</v>
          </cell>
          <cell r="N800">
            <v>7.3295123999999989E-2</v>
          </cell>
          <cell r="AD800">
            <v>3.4293050000000003</v>
          </cell>
          <cell r="AE800">
            <v>6.1079269999999991E-2</v>
          </cell>
          <cell r="AF800">
            <v>0</v>
          </cell>
          <cell r="AG800">
            <v>0</v>
          </cell>
          <cell r="AH800">
            <v>0</v>
          </cell>
          <cell r="AI800">
            <v>6.1079269999999991E-2</v>
          </cell>
        </row>
        <row r="801">
          <cell r="C801" t="str">
            <v>F_144258/Р/1/ЦА(1492/14)</v>
          </cell>
          <cell r="D801">
            <v>1.68</v>
          </cell>
          <cell r="E801">
            <v>2.5426439999999997E-3</v>
          </cell>
          <cell r="F801">
            <v>0</v>
          </cell>
          <cell r="G801">
            <v>0</v>
          </cell>
          <cell r="H801">
            <v>0</v>
          </cell>
          <cell r="I801">
            <v>2.5426439999999997E-3</v>
          </cell>
          <cell r="J801">
            <v>2.5426439999999997E-3</v>
          </cell>
          <cell r="K801">
            <v>0</v>
          </cell>
          <cell r="L801">
            <v>0</v>
          </cell>
          <cell r="M801">
            <v>0</v>
          </cell>
          <cell r="N801">
            <v>2.5426439999999997E-3</v>
          </cell>
          <cell r="AD801">
            <v>0.11896500000000002</v>
          </cell>
          <cell r="AE801">
            <v>2.1188699999999997E-3</v>
          </cell>
          <cell r="AF801">
            <v>0</v>
          </cell>
          <cell r="AG801">
            <v>0</v>
          </cell>
          <cell r="AH801">
            <v>0</v>
          </cell>
          <cell r="AI801">
            <v>2.1188699999999997E-3</v>
          </cell>
        </row>
        <row r="802">
          <cell r="C802" t="str">
            <v>F_145116/Р/1/ЦА(1493/14)</v>
          </cell>
          <cell r="D802">
            <v>4.0076639999999992</v>
          </cell>
          <cell r="E802">
            <v>6.594665999999999E-2</v>
          </cell>
          <cell r="F802">
            <v>0</v>
          </cell>
          <cell r="G802">
            <v>0</v>
          </cell>
          <cell r="H802">
            <v>0</v>
          </cell>
          <cell r="I802">
            <v>6.5946660000000004E-2</v>
          </cell>
          <cell r="J802">
            <v>6.594665999999999E-2</v>
          </cell>
          <cell r="K802">
            <v>0</v>
          </cell>
          <cell r="L802">
            <v>0</v>
          </cell>
          <cell r="M802">
            <v>0</v>
          </cell>
          <cell r="N802">
            <v>6.5946660000000004E-2</v>
          </cell>
          <cell r="AD802">
            <v>2.0891842300000003</v>
          </cell>
          <cell r="AE802">
            <v>5.4955550000000006E-2</v>
          </cell>
          <cell r="AF802">
            <v>0</v>
          </cell>
          <cell r="AG802">
            <v>0</v>
          </cell>
          <cell r="AH802">
            <v>0</v>
          </cell>
          <cell r="AI802">
            <v>5.4955550000000006E-2</v>
          </cell>
        </row>
        <row r="803">
          <cell r="C803" t="str">
            <v>J_1900605
(5778/19)</v>
          </cell>
          <cell r="D803">
            <v>8.0213879999999982</v>
          </cell>
          <cell r="E803">
            <v>0.215701956</v>
          </cell>
          <cell r="F803">
            <v>0</v>
          </cell>
          <cell r="G803">
            <v>0</v>
          </cell>
          <cell r="H803">
            <v>0</v>
          </cell>
          <cell r="I803">
            <v>0.215701956</v>
          </cell>
          <cell r="J803">
            <v>0.215701956</v>
          </cell>
          <cell r="K803">
            <v>0</v>
          </cell>
          <cell r="L803">
            <v>0</v>
          </cell>
          <cell r="M803">
            <v>0</v>
          </cell>
          <cell r="N803">
            <v>0.215701956</v>
          </cell>
          <cell r="AD803">
            <v>1.30416</v>
          </cell>
          <cell r="AE803">
            <v>6.3247316300000005</v>
          </cell>
          <cell r="AF803">
            <v>0.4832631300000001</v>
          </cell>
          <cell r="AG803">
            <v>5.6617168700000002</v>
          </cell>
          <cell r="AH803">
            <v>0</v>
          </cell>
          <cell r="AI803">
            <v>0.17975163</v>
          </cell>
        </row>
        <row r="804">
          <cell r="D804">
            <v>16.667819999999999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</row>
        <row r="805">
          <cell r="C805" t="str">
            <v>G_141146
(1106/14)</v>
          </cell>
          <cell r="D805">
            <v>16.667819999999999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</row>
        <row r="806">
          <cell r="D806">
            <v>94.943052000000009</v>
          </cell>
          <cell r="E806">
            <v>0.75996332400000011</v>
          </cell>
          <cell r="F806">
            <v>0</v>
          </cell>
          <cell r="G806">
            <v>0</v>
          </cell>
          <cell r="H806">
            <v>0</v>
          </cell>
          <cell r="I806">
            <v>0.75996332399999988</v>
          </cell>
          <cell r="J806">
            <v>0.75996332400000011</v>
          </cell>
          <cell r="K806">
            <v>0</v>
          </cell>
          <cell r="L806">
            <v>0</v>
          </cell>
          <cell r="M806">
            <v>0</v>
          </cell>
          <cell r="N806">
            <v>0.75996332399999988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35.556884000000004</v>
          </cell>
          <cell r="AE806">
            <v>0.63330277000000001</v>
          </cell>
          <cell r="AF806">
            <v>0</v>
          </cell>
          <cell r="AG806">
            <v>0</v>
          </cell>
          <cell r="AH806">
            <v>0</v>
          </cell>
          <cell r="AI806">
            <v>0.63330277000000001</v>
          </cell>
        </row>
        <row r="807">
          <cell r="C807" t="str">
            <v>G_1612254
ЦА-4/16</v>
          </cell>
          <cell r="D807">
            <v>83.818776000000014</v>
          </cell>
          <cell r="E807">
            <v>0.61685520000000005</v>
          </cell>
          <cell r="F807">
            <v>0</v>
          </cell>
          <cell r="G807">
            <v>0</v>
          </cell>
          <cell r="H807">
            <v>0</v>
          </cell>
          <cell r="I807">
            <v>0.61685519999999994</v>
          </cell>
          <cell r="J807">
            <v>0.61685520000000005</v>
          </cell>
          <cell r="K807">
            <v>0</v>
          </cell>
          <cell r="L807">
            <v>0</v>
          </cell>
          <cell r="M807">
            <v>0</v>
          </cell>
          <cell r="N807">
            <v>0.61685519999999994</v>
          </cell>
          <cell r="AD807">
            <v>28.861195000000002</v>
          </cell>
          <cell r="AE807">
            <v>0.514046</v>
          </cell>
          <cell r="AF807">
            <v>0</v>
          </cell>
          <cell r="AG807">
            <v>0</v>
          </cell>
          <cell r="AH807">
            <v>0</v>
          </cell>
          <cell r="AI807">
            <v>0.514046</v>
          </cell>
        </row>
        <row r="808">
          <cell r="C808" t="str">
            <v>G_152171,1612107(2952/16)</v>
          </cell>
          <cell r="D808">
            <v>11.124276</v>
          </cell>
          <cell r="E808">
            <v>0.143108124</v>
          </cell>
          <cell r="F808">
            <v>0</v>
          </cell>
          <cell r="G808">
            <v>0</v>
          </cell>
          <cell r="H808">
            <v>0</v>
          </cell>
          <cell r="I808">
            <v>0.143108124</v>
          </cell>
          <cell r="J808">
            <v>0.143108124</v>
          </cell>
          <cell r="K808">
            <v>0</v>
          </cell>
          <cell r="L808">
            <v>0</v>
          </cell>
          <cell r="M808">
            <v>0</v>
          </cell>
          <cell r="N808">
            <v>0.143108124</v>
          </cell>
          <cell r="AD808">
            <v>6.6956890000000007</v>
          </cell>
          <cell r="AE808">
            <v>0.11925677</v>
          </cell>
          <cell r="AF808">
            <v>0</v>
          </cell>
          <cell r="AG808">
            <v>0</v>
          </cell>
          <cell r="AH808">
            <v>0</v>
          </cell>
          <cell r="AI808">
            <v>0.11925677</v>
          </cell>
        </row>
        <row r="809">
          <cell r="D809">
            <v>156.42932400000001</v>
          </cell>
          <cell r="E809">
            <v>31.956892247999999</v>
          </cell>
          <cell r="F809">
            <v>0</v>
          </cell>
          <cell r="G809">
            <v>31.65</v>
          </cell>
          <cell r="H809">
            <v>0</v>
          </cell>
          <cell r="I809">
            <v>0.30689224799999998</v>
          </cell>
          <cell r="J809">
            <v>31.956892247999999</v>
          </cell>
          <cell r="K809">
            <v>0</v>
          </cell>
          <cell r="L809">
            <v>31.65</v>
          </cell>
          <cell r="M809">
            <v>0</v>
          </cell>
          <cell r="N809">
            <v>0.30689224799999998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14.410705090000002</v>
          </cell>
          <cell r="AE809">
            <v>0.25574353999999999</v>
          </cell>
          <cell r="AF809">
            <v>0</v>
          </cell>
          <cell r="AG809">
            <v>0</v>
          </cell>
          <cell r="AH809">
            <v>0</v>
          </cell>
          <cell r="AI809">
            <v>0.25574353999999999</v>
          </cell>
        </row>
        <row r="810">
          <cell r="C810" t="str">
            <v>G_143586(2951/15)</v>
          </cell>
          <cell r="D810">
            <v>20.567292000000002</v>
          </cell>
          <cell r="E810">
            <v>2.35116E-4</v>
          </cell>
          <cell r="F810">
            <v>0</v>
          </cell>
          <cell r="G810">
            <v>0</v>
          </cell>
          <cell r="H810">
            <v>0</v>
          </cell>
          <cell r="I810">
            <v>2.35116E-4</v>
          </cell>
          <cell r="J810">
            <v>2.35116E-4</v>
          </cell>
          <cell r="K810">
            <v>0</v>
          </cell>
          <cell r="L810">
            <v>0</v>
          </cell>
          <cell r="M810">
            <v>0</v>
          </cell>
          <cell r="N810">
            <v>2.35116E-4</v>
          </cell>
          <cell r="AD810">
            <v>1.0999999999999999E-2</v>
          </cell>
          <cell r="AE810">
            <v>1.9593E-4</v>
          </cell>
          <cell r="AF810">
            <v>0</v>
          </cell>
          <cell r="AG810">
            <v>0</v>
          </cell>
          <cell r="AH810">
            <v>0</v>
          </cell>
          <cell r="AI810">
            <v>1.9593E-4</v>
          </cell>
        </row>
        <row r="811">
          <cell r="C811" t="str">
            <v>H_1714772
(4086/17)</v>
          </cell>
          <cell r="D811">
            <v>6.0269159999999991</v>
          </cell>
          <cell r="E811">
            <v>0.11112677999999999</v>
          </cell>
          <cell r="F811">
            <v>0</v>
          </cell>
          <cell r="G811">
            <v>0</v>
          </cell>
          <cell r="H811">
            <v>0</v>
          </cell>
          <cell r="I811">
            <v>0.11112677999999999</v>
          </cell>
          <cell r="J811">
            <v>0.11112677999999999</v>
          </cell>
          <cell r="K811">
            <v>0</v>
          </cell>
          <cell r="L811">
            <v>0</v>
          </cell>
          <cell r="M811">
            <v>0</v>
          </cell>
          <cell r="N811">
            <v>0.11112677999999999</v>
          </cell>
          <cell r="AD811">
            <v>4.4403640999999991</v>
          </cell>
          <cell r="AE811">
            <v>9.2605649999999998E-2</v>
          </cell>
          <cell r="AF811">
            <v>0</v>
          </cell>
          <cell r="AG811">
            <v>0</v>
          </cell>
          <cell r="AH811">
            <v>0</v>
          </cell>
          <cell r="AI811">
            <v>9.2605649999999998E-2</v>
          </cell>
        </row>
        <row r="812">
          <cell r="C812" t="str">
            <v>F_153362-Р(2486/15)</v>
          </cell>
          <cell r="D812">
            <v>5.2003200000000005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AD812">
            <v>1.0999999999999999E-2</v>
          </cell>
          <cell r="AE812">
            <v>0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</row>
        <row r="813">
          <cell r="C813" t="str">
            <v>I_1804735
(4728/18)</v>
          </cell>
          <cell r="D813">
            <v>35.781743999999996</v>
          </cell>
          <cell r="E813">
            <v>9.2414999999999983E-2</v>
          </cell>
          <cell r="F813">
            <v>0</v>
          </cell>
          <cell r="G813">
            <v>0</v>
          </cell>
          <cell r="H813">
            <v>0</v>
          </cell>
          <cell r="I813">
            <v>9.2414999999999983E-2</v>
          </cell>
          <cell r="J813">
            <v>9.2414999999999983E-2</v>
          </cell>
          <cell r="K813">
            <v>0</v>
          </cell>
          <cell r="L813">
            <v>0</v>
          </cell>
          <cell r="M813">
            <v>0</v>
          </cell>
          <cell r="N813">
            <v>9.2414999999999983E-2</v>
          </cell>
          <cell r="AD813">
            <v>4.3238799999999999</v>
          </cell>
          <cell r="AE813">
            <v>7.7012499999999998E-2</v>
          </cell>
          <cell r="AF813">
            <v>0</v>
          </cell>
          <cell r="AG813">
            <v>0</v>
          </cell>
          <cell r="AH813">
            <v>0</v>
          </cell>
          <cell r="AI813">
            <v>7.7012499999999984E-2</v>
          </cell>
        </row>
        <row r="814">
          <cell r="C814" t="str">
            <v>I_1710860
(4731/18)</v>
          </cell>
          <cell r="D814">
            <v>83.545524000000015</v>
          </cell>
          <cell r="E814">
            <v>31.65</v>
          </cell>
          <cell r="F814">
            <v>0</v>
          </cell>
          <cell r="G814">
            <v>31.65</v>
          </cell>
          <cell r="H814">
            <v>0</v>
          </cell>
          <cell r="I814">
            <v>0</v>
          </cell>
          <cell r="J814">
            <v>31.65</v>
          </cell>
          <cell r="K814">
            <v>0</v>
          </cell>
          <cell r="L814">
            <v>31.65</v>
          </cell>
          <cell r="M814">
            <v>0</v>
          </cell>
          <cell r="N814">
            <v>0</v>
          </cell>
          <cell r="AD814">
            <v>1.2385299900000035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</row>
        <row r="815">
          <cell r="C815" t="str">
            <v>J_1906306
(6058/19)</v>
          </cell>
          <cell r="D815">
            <v>5.3075279999999996</v>
          </cell>
          <cell r="E815">
            <v>0.10311535200000001</v>
          </cell>
          <cell r="F815">
            <v>0</v>
          </cell>
          <cell r="G815">
            <v>0</v>
          </cell>
          <cell r="H815">
            <v>0</v>
          </cell>
          <cell r="I815">
            <v>0.10311535199999999</v>
          </cell>
          <cell r="J815">
            <v>0.10311535200000001</v>
          </cell>
          <cell r="K815">
            <v>0</v>
          </cell>
          <cell r="L815">
            <v>0</v>
          </cell>
          <cell r="M815">
            <v>0</v>
          </cell>
          <cell r="N815">
            <v>0.10311535199999999</v>
          </cell>
          <cell r="AD815">
            <v>4.3859309999999994</v>
          </cell>
          <cell r="AE815">
            <v>8.5929459999999999E-2</v>
          </cell>
          <cell r="AF815">
            <v>0</v>
          </cell>
          <cell r="AG815">
            <v>0</v>
          </cell>
          <cell r="AH815">
            <v>0</v>
          </cell>
          <cell r="AI815">
            <v>8.5929459999999999E-2</v>
          </cell>
        </row>
        <row r="816">
          <cell r="D816">
            <v>22.263791999999999</v>
          </cell>
          <cell r="E816">
            <v>4.7547155999999993E-2</v>
          </cell>
          <cell r="F816">
            <v>0</v>
          </cell>
          <cell r="G816">
            <v>0</v>
          </cell>
          <cell r="H816">
            <v>0</v>
          </cell>
          <cell r="I816">
            <v>4.7547155999999993E-2</v>
          </cell>
          <cell r="J816">
            <v>4.7547155999999993E-2</v>
          </cell>
          <cell r="K816">
            <v>0</v>
          </cell>
          <cell r="L816">
            <v>0</v>
          </cell>
          <cell r="M816">
            <v>0</v>
          </cell>
          <cell r="N816">
            <v>4.7547155999999993E-2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2.2246180000000004</v>
          </cell>
          <cell r="AE816">
            <v>3.9622629999999992E-2</v>
          </cell>
          <cell r="AF816">
            <v>0</v>
          </cell>
          <cell r="AG816">
            <v>0</v>
          </cell>
          <cell r="AH816">
            <v>0</v>
          </cell>
          <cell r="AI816">
            <v>3.9622629999999992E-2</v>
          </cell>
        </row>
        <row r="817">
          <cell r="C817" t="str">
            <v>F_144679(1534/15)</v>
          </cell>
          <cell r="D817">
            <v>0.46390799999999999</v>
          </cell>
          <cell r="E817">
            <v>2.35116E-4</v>
          </cell>
          <cell r="F817">
            <v>0</v>
          </cell>
          <cell r="G817">
            <v>0</v>
          </cell>
          <cell r="H817">
            <v>0</v>
          </cell>
          <cell r="I817">
            <v>2.35116E-4</v>
          </cell>
          <cell r="J817">
            <v>2.35116E-4</v>
          </cell>
          <cell r="K817">
            <v>0</v>
          </cell>
          <cell r="L817">
            <v>0</v>
          </cell>
          <cell r="M817">
            <v>0</v>
          </cell>
          <cell r="N817">
            <v>2.35116E-4</v>
          </cell>
          <cell r="AD817">
            <v>1.0999999999999999E-2</v>
          </cell>
          <cell r="AE817">
            <v>1.9593E-4</v>
          </cell>
          <cell r="AF817">
            <v>0</v>
          </cell>
          <cell r="AG817">
            <v>0</v>
          </cell>
          <cell r="AH817">
            <v>0</v>
          </cell>
          <cell r="AI817">
            <v>1.9593E-4</v>
          </cell>
        </row>
        <row r="818">
          <cell r="C818" t="str">
            <v>J_1814201
(5621/18)</v>
          </cell>
          <cell r="D818">
            <v>21.799883999999999</v>
          </cell>
          <cell r="E818">
            <v>4.7312039999999993E-2</v>
          </cell>
          <cell r="F818">
            <v>0</v>
          </cell>
          <cell r="G818">
            <v>0</v>
          </cell>
          <cell r="H818">
            <v>0</v>
          </cell>
          <cell r="I818">
            <v>4.7312039999999993E-2</v>
          </cell>
          <cell r="J818">
            <v>4.7312039999999993E-2</v>
          </cell>
          <cell r="K818">
            <v>0</v>
          </cell>
          <cell r="L818">
            <v>0</v>
          </cell>
          <cell r="M818">
            <v>0</v>
          </cell>
          <cell r="N818">
            <v>4.7312039999999993E-2</v>
          </cell>
          <cell r="AD818">
            <v>2.2136180000000003</v>
          </cell>
          <cell r="AE818">
            <v>3.9426699999999995E-2</v>
          </cell>
          <cell r="AF818">
            <v>0</v>
          </cell>
          <cell r="AG818">
            <v>0</v>
          </cell>
          <cell r="AH818">
            <v>0</v>
          </cell>
          <cell r="AI818">
            <v>3.9426699999999995E-2</v>
          </cell>
        </row>
        <row r="819">
          <cell r="D819">
            <v>6.5563439999999993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1.0999999999999999E-2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</row>
        <row r="820">
          <cell r="C820" t="str">
            <v>F_150145-Р(1784/15)</v>
          </cell>
          <cell r="D820">
            <v>6.5563439999999993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AD820">
            <v>1.0999999999999999E-2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</row>
        <row r="821">
          <cell r="C821" t="str">
            <v>J_1824406(6153/19)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</row>
        <row r="822">
          <cell r="D822">
            <v>703.71021599999995</v>
          </cell>
          <cell r="E822">
            <v>35.693978174000002</v>
          </cell>
          <cell r="F822">
            <v>0.14021641000000001</v>
          </cell>
          <cell r="G822">
            <v>27.641668840000001</v>
          </cell>
          <cell r="H822">
            <v>0</v>
          </cell>
          <cell r="I822">
            <v>7.9120929240000004</v>
          </cell>
          <cell r="J822">
            <v>35.693978174000002</v>
          </cell>
          <cell r="K822">
            <v>0.14021641000000001</v>
          </cell>
          <cell r="L822">
            <v>27.641668840000001</v>
          </cell>
          <cell r="M822">
            <v>0</v>
          </cell>
          <cell r="N822">
            <v>7.9120929240000004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126.40919326000001</v>
          </cell>
          <cell r="AE822">
            <v>111.89927145</v>
          </cell>
          <cell r="AF822">
            <v>2.8900162600000066</v>
          </cell>
          <cell r="AG822">
            <v>102.41584442</v>
          </cell>
          <cell r="AH822">
            <v>0</v>
          </cell>
          <cell r="AI822">
            <v>6.5934107699999993</v>
          </cell>
        </row>
        <row r="823">
          <cell r="C823" t="str">
            <v>G_1605081
ТУ-82
ЦА-3/16</v>
          </cell>
          <cell r="D823">
            <v>33.240527999999998</v>
          </cell>
          <cell r="E823">
            <v>4.4977452000000008E-2</v>
          </cell>
          <cell r="F823">
            <v>0</v>
          </cell>
          <cell r="G823">
            <v>0</v>
          </cell>
          <cell r="H823">
            <v>0</v>
          </cell>
          <cell r="I823">
            <v>4.4977452000000001E-2</v>
          </cell>
          <cell r="J823">
            <v>4.4977452000000008E-2</v>
          </cell>
          <cell r="K823">
            <v>0</v>
          </cell>
          <cell r="L823">
            <v>0</v>
          </cell>
          <cell r="M823">
            <v>0</v>
          </cell>
          <cell r="N823">
            <v>4.4977452000000001E-2</v>
          </cell>
          <cell r="AD823">
            <v>2.1043879999999997</v>
          </cell>
          <cell r="AE823">
            <v>3.7481209999999994E-2</v>
          </cell>
          <cell r="AF823">
            <v>0</v>
          </cell>
          <cell r="AG823">
            <v>0</v>
          </cell>
          <cell r="AH823">
            <v>0</v>
          </cell>
          <cell r="AI823">
            <v>3.7481210000000001E-2</v>
          </cell>
        </row>
        <row r="824">
          <cell r="C824" t="str">
            <v>H_ТУ-1601816
ТЗ-05-15-152-1</v>
          </cell>
          <cell r="D824">
            <v>97.898376000000013</v>
          </cell>
          <cell r="E824">
            <v>6.6576052520000006</v>
          </cell>
          <cell r="F824">
            <v>0</v>
          </cell>
          <cell r="G824">
            <v>5</v>
          </cell>
          <cell r="H824">
            <v>0</v>
          </cell>
          <cell r="I824">
            <v>1.657605252</v>
          </cell>
          <cell r="J824">
            <v>6.6576052520000006</v>
          </cell>
          <cell r="K824">
            <v>0</v>
          </cell>
          <cell r="L824">
            <v>5</v>
          </cell>
          <cell r="M824">
            <v>0</v>
          </cell>
          <cell r="N824">
            <v>1.657605252</v>
          </cell>
          <cell r="AD824">
            <v>1.9785320999999954</v>
          </cell>
          <cell r="AE824">
            <v>11.287082279999998</v>
          </cell>
          <cell r="AF824">
            <v>0</v>
          </cell>
          <cell r="AG824">
            <v>9.9057445699999978</v>
          </cell>
          <cell r="AH824">
            <v>0</v>
          </cell>
          <cell r="AI824">
            <v>1.3813377099999999</v>
          </cell>
        </row>
        <row r="825">
          <cell r="C825" t="str">
            <v>H_ТУ-05-14-484
1616654
(ТЗ-05-15-4)</v>
          </cell>
          <cell r="D825">
            <v>198.57478799999998</v>
          </cell>
          <cell r="E825">
            <v>3.8115392639999999</v>
          </cell>
          <cell r="F825">
            <v>0</v>
          </cell>
          <cell r="G825">
            <v>0</v>
          </cell>
          <cell r="H825">
            <v>0</v>
          </cell>
          <cell r="I825">
            <v>3.8115392639999999</v>
          </cell>
          <cell r="J825">
            <v>3.8115392639999999</v>
          </cell>
          <cell r="K825">
            <v>0</v>
          </cell>
          <cell r="L825">
            <v>0</v>
          </cell>
          <cell r="M825">
            <v>0</v>
          </cell>
          <cell r="N825">
            <v>3.8115392639999999</v>
          </cell>
          <cell r="AD825">
            <v>7.9764630000000007</v>
          </cell>
          <cell r="AE825">
            <v>97.994925900000013</v>
          </cell>
          <cell r="AF825">
            <v>2.3085433300000062</v>
          </cell>
          <cell r="AG825">
            <v>92.510099850000003</v>
          </cell>
          <cell r="AH825">
            <v>0</v>
          </cell>
          <cell r="AI825">
            <v>3.1762827200000001</v>
          </cell>
        </row>
        <row r="826">
          <cell r="C826" t="str">
            <v>I_1717853
(ЦА-3/18)</v>
          </cell>
          <cell r="D826">
            <v>0.418956</v>
          </cell>
          <cell r="E826">
            <v>6.4324919999999997E-3</v>
          </cell>
          <cell r="F826">
            <v>0</v>
          </cell>
          <cell r="G826">
            <v>0</v>
          </cell>
          <cell r="H826">
            <v>0</v>
          </cell>
          <cell r="I826">
            <v>6.4324919999999989E-3</v>
          </cell>
          <cell r="J826">
            <v>6.4324919999999997E-3</v>
          </cell>
          <cell r="K826">
            <v>0</v>
          </cell>
          <cell r="L826">
            <v>0</v>
          </cell>
          <cell r="M826">
            <v>0</v>
          </cell>
          <cell r="N826">
            <v>6.4324919999999989E-3</v>
          </cell>
          <cell r="AD826">
            <v>0.14497271999999997</v>
          </cell>
          <cell r="AE826">
            <v>5.3604099999999995E-3</v>
          </cell>
          <cell r="AF826">
            <v>0</v>
          </cell>
          <cell r="AG826">
            <v>0</v>
          </cell>
          <cell r="AH826">
            <v>0</v>
          </cell>
          <cell r="AI826">
            <v>5.3604099999999995E-3</v>
          </cell>
        </row>
        <row r="827">
          <cell r="C827" t="str">
            <v>I_1716959
(ЦА-5/18)</v>
          </cell>
          <cell r="D827">
            <v>18.841475999999997</v>
          </cell>
          <cell r="E827">
            <v>0.33303051600000005</v>
          </cell>
          <cell r="F827">
            <v>0</v>
          </cell>
          <cell r="G827">
            <v>0</v>
          </cell>
          <cell r="H827">
            <v>0</v>
          </cell>
          <cell r="I827">
            <v>0.333030516</v>
          </cell>
          <cell r="J827">
            <v>0.33303051600000005</v>
          </cell>
          <cell r="K827">
            <v>0</v>
          </cell>
          <cell r="L827">
            <v>0</v>
          </cell>
          <cell r="M827">
            <v>0</v>
          </cell>
          <cell r="N827">
            <v>0.333030516</v>
          </cell>
          <cell r="AD827">
            <v>14.615870290000002</v>
          </cell>
          <cell r="AE827">
            <v>0.27752542999999996</v>
          </cell>
          <cell r="AF827">
            <v>0</v>
          </cell>
          <cell r="AG827">
            <v>0</v>
          </cell>
          <cell r="AH827">
            <v>0</v>
          </cell>
          <cell r="AI827">
            <v>0.27752543000000002</v>
          </cell>
        </row>
        <row r="828">
          <cell r="C828" t="str">
            <v>I_ТУ05-13-252
ТЗ05-13-103-2</v>
          </cell>
          <cell r="D828">
            <v>36.898859999999999</v>
          </cell>
          <cell r="E828">
            <v>7.5994343999999991E-2</v>
          </cell>
          <cell r="F828">
            <v>0</v>
          </cell>
          <cell r="G828">
            <v>0</v>
          </cell>
          <cell r="H828">
            <v>0</v>
          </cell>
          <cell r="I828">
            <v>7.5994344000000005E-2</v>
          </cell>
          <cell r="J828">
            <v>7.5994343999999991E-2</v>
          </cell>
          <cell r="K828">
            <v>0</v>
          </cell>
          <cell r="L828">
            <v>0</v>
          </cell>
          <cell r="M828">
            <v>0</v>
          </cell>
          <cell r="N828">
            <v>7.5994344000000005E-2</v>
          </cell>
          <cell r="AD828">
            <v>3.5555960000000004</v>
          </cell>
          <cell r="AE828">
            <v>0.64042224999999997</v>
          </cell>
          <cell r="AF828">
            <v>0.57709363000000002</v>
          </cell>
          <cell r="AG828">
            <v>0</v>
          </cell>
          <cell r="AH828">
            <v>0</v>
          </cell>
          <cell r="AI828">
            <v>6.3328620000000002E-2</v>
          </cell>
        </row>
        <row r="829">
          <cell r="C829" t="str">
            <v>I_ТУ05-13-252
ТЗ05-13-103-3</v>
          </cell>
          <cell r="D829">
            <v>32.033159999999995</v>
          </cell>
          <cell r="E829">
            <v>7.2384095999999995E-2</v>
          </cell>
          <cell r="F829">
            <v>0</v>
          </cell>
          <cell r="G829">
            <v>0</v>
          </cell>
          <cell r="H829">
            <v>0</v>
          </cell>
          <cell r="I829">
            <v>7.2384096000000009E-2</v>
          </cell>
          <cell r="J829">
            <v>7.2384095999999995E-2</v>
          </cell>
          <cell r="K829">
            <v>0</v>
          </cell>
          <cell r="L829">
            <v>0</v>
          </cell>
          <cell r="M829">
            <v>0</v>
          </cell>
          <cell r="N829">
            <v>7.2384096000000009E-2</v>
          </cell>
          <cell r="AD829">
            <v>3.3866800000000001</v>
          </cell>
          <cell r="AE829">
            <v>6.4699379999999987E-2</v>
          </cell>
          <cell r="AF829">
            <v>4.3792999999999818E-3</v>
          </cell>
          <cell r="AG829">
            <v>0</v>
          </cell>
          <cell r="AH829">
            <v>0</v>
          </cell>
          <cell r="AI829">
            <v>6.0320080000000005E-2</v>
          </cell>
        </row>
        <row r="830">
          <cell r="C830" t="str">
            <v>H_1601851
(ЦА-17/17)</v>
          </cell>
          <cell r="D830">
            <v>5.8389600000000002</v>
          </cell>
          <cell r="E830">
            <v>0.107220072</v>
          </cell>
          <cell r="F830">
            <v>0</v>
          </cell>
          <cell r="G830">
            <v>0</v>
          </cell>
          <cell r="H830">
            <v>0</v>
          </cell>
          <cell r="I830">
            <v>0.10722007199999999</v>
          </cell>
          <cell r="J830">
            <v>0.107220072</v>
          </cell>
          <cell r="K830">
            <v>0</v>
          </cell>
          <cell r="L830">
            <v>0</v>
          </cell>
          <cell r="M830">
            <v>0</v>
          </cell>
          <cell r="N830">
            <v>0.10722007199999999</v>
          </cell>
          <cell r="AD830">
            <v>4.5855218899999999</v>
          </cell>
          <cell r="AE830">
            <v>8.9350059999999995E-2</v>
          </cell>
          <cell r="AF830">
            <v>0</v>
          </cell>
          <cell r="AG830">
            <v>0</v>
          </cell>
          <cell r="AH830">
            <v>0</v>
          </cell>
          <cell r="AI830">
            <v>8.9350059999999995E-2</v>
          </cell>
        </row>
        <row r="831">
          <cell r="C831" t="str">
            <v>I_1701962
(ЦА-21/17)</v>
          </cell>
          <cell r="D831">
            <v>0.7846439999999999</v>
          </cell>
          <cell r="E831">
            <v>2.35116E-4</v>
          </cell>
          <cell r="F831">
            <v>0</v>
          </cell>
          <cell r="G831">
            <v>0</v>
          </cell>
          <cell r="H831">
            <v>0</v>
          </cell>
          <cell r="I831">
            <v>2.35116E-4</v>
          </cell>
          <cell r="J831">
            <v>2.35116E-4</v>
          </cell>
          <cell r="K831">
            <v>0</v>
          </cell>
          <cell r="L831">
            <v>0</v>
          </cell>
          <cell r="M831">
            <v>0</v>
          </cell>
          <cell r="N831">
            <v>2.35116E-4</v>
          </cell>
          <cell r="AD831">
            <v>1.0999999999999999E-2</v>
          </cell>
          <cell r="AE831">
            <v>1.9593E-4</v>
          </cell>
          <cell r="AF831">
            <v>0</v>
          </cell>
          <cell r="AG831">
            <v>0</v>
          </cell>
          <cell r="AH831">
            <v>0</v>
          </cell>
          <cell r="AI831">
            <v>1.9593E-4</v>
          </cell>
        </row>
        <row r="832">
          <cell r="C832" t="str">
            <v>I_1601878
(ЦА-22/17)</v>
          </cell>
          <cell r="D832">
            <v>20.676096000000001</v>
          </cell>
          <cell r="E832">
            <v>0.38089507199999995</v>
          </cell>
          <cell r="F832">
            <v>0</v>
          </cell>
          <cell r="G832">
            <v>0</v>
          </cell>
          <cell r="H832">
            <v>0</v>
          </cell>
          <cell r="I832">
            <v>0.380895072</v>
          </cell>
          <cell r="J832">
            <v>0.38089507199999995</v>
          </cell>
          <cell r="K832">
            <v>0</v>
          </cell>
          <cell r="L832">
            <v>0</v>
          </cell>
          <cell r="M832">
            <v>0</v>
          </cell>
          <cell r="N832">
            <v>0.380895072</v>
          </cell>
          <cell r="AD832">
            <v>16.201068210000003</v>
          </cell>
          <cell r="AE832">
            <v>0.31741256000000001</v>
          </cell>
          <cell r="AF832">
            <v>0</v>
          </cell>
          <cell r="AG832">
            <v>0</v>
          </cell>
          <cell r="AH832">
            <v>0</v>
          </cell>
          <cell r="AI832">
            <v>0.31741256000000001</v>
          </cell>
        </row>
        <row r="833">
          <cell r="C833" t="str">
            <v>I_ТУ-05-13-103</v>
          </cell>
          <cell r="D833">
            <v>22.202183999999999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AD833">
            <v>1.0999999999999999E-2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</row>
        <row r="834">
          <cell r="C834" t="str">
            <v>J_1601862(ЦА-9/18)</v>
          </cell>
          <cell r="D834">
            <v>74.090903999999995</v>
          </cell>
          <cell r="E834">
            <v>7.6519552420000014</v>
          </cell>
          <cell r="F834">
            <v>0.14021641000000001</v>
          </cell>
          <cell r="G834">
            <v>6.5933028600000005</v>
          </cell>
          <cell r="H834">
            <v>0</v>
          </cell>
          <cell r="I834">
            <v>0.91843597199999993</v>
          </cell>
          <cell r="J834">
            <v>7.6519552420000014</v>
          </cell>
          <cell r="K834">
            <v>0.14021641000000001</v>
          </cell>
          <cell r="L834">
            <v>6.5933028600000005</v>
          </cell>
          <cell r="M834">
            <v>0</v>
          </cell>
          <cell r="N834">
            <v>0.91843597199999993</v>
          </cell>
          <cell r="AD834">
            <v>42.971445000000003</v>
          </cell>
          <cell r="AE834">
            <v>0.76536331000000002</v>
          </cell>
          <cell r="AF834">
            <v>0</v>
          </cell>
          <cell r="AG834">
            <v>0</v>
          </cell>
          <cell r="AH834">
            <v>0</v>
          </cell>
          <cell r="AI834">
            <v>0.76536331000000002</v>
          </cell>
        </row>
        <row r="835">
          <cell r="C835" t="str">
            <v>F_ТУкТЗ-02-15-147</v>
          </cell>
          <cell r="D835">
            <v>117.699276</v>
          </cell>
          <cell r="E835">
            <v>16.04836598</v>
          </cell>
          <cell r="F835">
            <v>0</v>
          </cell>
          <cell r="G835">
            <v>16.04836598</v>
          </cell>
          <cell r="H835">
            <v>0</v>
          </cell>
          <cell r="I835">
            <v>0</v>
          </cell>
          <cell r="J835">
            <v>16.04836598</v>
          </cell>
          <cell r="K835">
            <v>0</v>
          </cell>
          <cell r="L835">
            <v>16.04836598</v>
          </cell>
          <cell r="M835">
            <v>0</v>
          </cell>
          <cell r="N835">
            <v>0</v>
          </cell>
          <cell r="AD835">
            <v>9.1541446799999946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</row>
        <row r="836">
          <cell r="C836" t="str">
            <v>G_ТУкТЗ-05-13-171</v>
          </cell>
          <cell r="D836">
            <v>17.743536000000002</v>
          </cell>
          <cell r="E836">
            <v>0.32754460799999996</v>
          </cell>
          <cell r="F836">
            <v>0</v>
          </cell>
          <cell r="G836">
            <v>0</v>
          </cell>
          <cell r="H836">
            <v>0</v>
          </cell>
          <cell r="I836">
            <v>0.32754460800000001</v>
          </cell>
          <cell r="J836">
            <v>0.32754460799999996</v>
          </cell>
          <cell r="K836">
            <v>0</v>
          </cell>
          <cell r="L836">
            <v>0</v>
          </cell>
          <cell r="M836">
            <v>0</v>
          </cell>
          <cell r="N836">
            <v>0.32754460800000001</v>
          </cell>
          <cell r="AD836">
            <v>11.522158369999998</v>
          </cell>
          <cell r="AE836">
            <v>0.27295384</v>
          </cell>
          <cell r="AF836">
            <v>0</v>
          </cell>
          <cell r="AG836">
            <v>0</v>
          </cell>
          <cell r="AH836">
            <v>0</v>
          </cell>
          <cell r="AI836">
            <v>0.27295384</v>
          </cell>
        </row>
        <row r="837">
          <cell r="C837" t="str">
            <v>G_ТУкТЗ-04-14-276</v>
          </cell>
          <cell r="D837">
            <v>13.288248000000001</v>
          </cell>
          <cell r="E837">
            <v>8.7778259999999997E-2</v>
          </cell>
          <cell r="F837">
            <v>0</v>
          </cell>
          <cell r="G837">
            <v>0</v>
          </cell>
          <cell r="H837">
            <v>0</v>
          </cell>
          <cell r="I837">
            <v>8.7778260000000011E-2</v>
          </cell>
          <cell r="J837">
            <v>8.7778259999999997E-2</v>
          </cell>
          <cell r="K837">
            <v>0</v>
          </cell>
          <cell r="L837">
            <v>0</v>
          </cell>
          <cell r="M837">
            <v>0</v>
          </cell>
          <cell r="N837">
            <v>8.7778260000000011E-2</v>
          </cell>
          <cell r="AD837">
            <v>4.1069380000000004</v>
          </cell>
          <cell r="AE837">
            <v>7.3148550000000007E-2</v>
          </cell>
          <cell r="AF837">
            <v>0</v>
          </cell>
          <cell r="AG837">
            <v>0</v>
          </cell>
          <cell r="AH837">
            <v>0</v>
          </cell>
          <cell r="AI837">
            <v>7.3148550000000007E-2</v>
          </cell>
        </row>
        <row r="838">
          <cell r="C838" t="str">
            <v>G_ТУкТЗ-04-15-35</v>
          </cell>
          <cell r="D838">
            <v>11.029884000000001</v>
          </cell>
          <cell r="E838">
            <v>7.1716379999999996E-2</v>
          </cell>
          <cell r="F838">
            <v>0</v>
          </cell>
          <cell r="G838">
            <v>0</v>
          </cell>
          <cell r="H838">
            <v>0</v>
          </cell>
          <cell r="I838">
            <v>7.1716379999999996E-2</v>
          </cell>
          <cell r="J838">
            <v>7.1716379999999996E-2</v>
          </cell>
          <cell r="K838">
            <v>0</v>
          </cell>
          <cell r="L838">
            <v>0</v>
          </cell>
          <cell r="M838">
            <v>0</v>
          </cell>
          <cell r="N838">
            <v>7.1716379999999996E-2</v>
          </cell>
          <cell r="AD838">
            <v>3.3554400000000006</v>
          </cell>
          <cell r="AE838">
            <v>5.9763650000000001E-2</v>
          </cell>
          <cell r="AF838">
            <v>0</v>
          </cell>
          <cell r="AG838">
            <v>0</v>
          </cell>
          <cell r="AH838">
            <v>0</v>
          </cell>
          <cell r="AI838">
            <v>5.9763650000000001E-2</v>
          </cell>
        </row>
        <row r="839">
          <cell r="C839" t="str">
            <v>J_1804310
(ЦА-4/18)</v>
          </cell>
          <cell r="D839">
            <v>0.43023599999999995</v>
          </cell>
          <cell r="E839">
            <v>8.1941039999999989E-3</v>
          </cell>
          <cell r="F839">
            <v>0</v>
          </cell>
          <cell r="G839">
            <v>0</v>
          </cell>
          <cell r="H839">
            <v>0</v>
          </cell>
          <cell r="I839">
            <v>8.1941039999999989E-3</v>
          </cell>
          <cell r="J839">
            <v>8.1941039999999989E-3</v>
          </cell>
          <cell r="K839">
            <v>0</v>
          </cell>
          <cell r="L839">
            <v>0</v>
          </cell>
          <cell r="M839">
            <v>0</v>
          </cell>
          <cell r="N839">
            <v>8.1941039999999989E-3</v>
          </cell>
          <cell r="AD839">
            <v>0.34852999999999995</v>
          </cell>
          <cell r="AE839">
            <v>6.82842E-3</v>
          </cell>
          <cell r="AF839">
            <v>0</v>
          </cell>
          <cell r="AG839">
            <v>0</v>
          </cell>
          <cell r="AH839">
            <v>0</v>
          </cell>
          <cell r="AI839">
            <v>6.8284199999999991E-3</v>
          </cell>
        </row>
        <row r="840">
          <cell r="C840" t="str">
            <v>J_1908420
(ЦА-3/19)</v>
          </cell>
          <cell r="D840">
            <v>2.0201039999999999</v>
          </cell>
          <cell r="E840">
            <v>8.1099239999999993E-3</v>
          </cell>
          <cell r="F840">
            <v>0</v>
          </cell>
          <cell r="G840">
            <v>0</v>
          </cell>
          <cell r="H840">
            <v>0</v>
          </cell>
          <cell r="I840">
            <v>8.1099239999999993E-3</v>
          </cell>
          <cell r="J840">
            <v>8.1099239999999993E-3</v>
          </cell>
          <cell r="K840">
            <v>0</v>
          </cell>
          <cell r="L840">
            <v>0</v>
          </cell>
          <cell r="M840">
            <v>0</v>
          </cell>
          <cell r="N840">
            <v>8.1099239999999993E-3</v>
          </cell>
          <cell r="AD840">
            <v>0.37944499999999998</v>
          </cell>
          <cell r="AE840">
            <v>6.7582700000000002E-3</v>
          </cell>
          <cell r="AF840">
            <v>0</v>
          </cell>
          <cell r="AG840">
            <v>0</v>
          </cell>
          <cell r="AH840">
            <v>0</v>
          </cell>
          <cell r="AI840">
            <v>6.7582699999999994E-3</v>
          </cell>
        </row>
        <row r="841">
          <cell r="D841">
            <v>194.37443999999999</v>
          </cell>
          <cell r="E841">
            <v>2.3571086340000007</v>
          </cell>
          <cell r="F841">
            <v>0</v>
          </cell>
          <cell r="G841">
            <v>1.2479189100000001</v>
          </cell>
          <cell r="H841">
            <v>0</v>
          </cell>
          <cell r="I841">
            <v>1.1091897239999999</v>
          </cell>
          <cell r="J841">
            <v>2.3571086340000007</v>
          </cell>
          <cell r="K841">
            <v>0</v>
          </cell>
          <cell r="L841">
            <v>1.2479189100000001</v>
          </cell>
          <cell r="M841">
            <v>0</v>
          </cell>
          <cell r="N841">
            <v>1.1091897239999999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49.418063820000015</v>
          </cell>
          <cell r="AE841">
            <v>0.96018247000000012</v>
          </cell>
          <cell r="AF841">
            <v>3.5857700000000103E-2</v>
          </cell>
          <cell r="AG841">
            <v>0</v>
          </cell>
          <cell r="AH841">
            <v>0</v>
          </cell>
          <cell r="AI841">
            <v>0.92432477000000024</v>
          </cell>
        </row>
        <row r="842">
          <cell r="C842" t="str">
            <v>I_1615214
(4280/17)</v>
          </cell>
          <cell r="D842">
            <v>18.953903999999998</v>
          </cell>
          <cell r="E842">
            <v>3.542613E-2</v>
          </cell>
          <cell r="F842">
            <v>0</v>
          </cell>
          <cell r="G842">
            <v>3.542613E-2</v>
          </cell>
          <cell r="H842">
            <v>0</v>
          </cell>
          <cell r="I842">
            <v>0</v>
          </cell>
          <cell r="J842">
            <v>3.542613E-2</v>
          </cell>
          <cell r="K842">
            <v>0</v>
          </cell>
          <cell r="L842">
            <v>3.542613E-2</v>
          </cell>
          <cell r="M842">
            <v>0</v>
          </cell>
          <cell r="N842">
            <v>0</v>
          </cell>
          <cell r="AD842">
            <v>0.12420100000000001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</row>
        <row r="843">
          <cell r="C843" t="str">
            <v>H_1708806
(3948/17)</v>
          </cell>
          <cell r="D843">
            <v>9.6778560000000002</v>
          </cell>
          <cell r="E843">
            <v>2.597814E-2</v>
          </cell>
          <cell r="F843">
            <v>0</v>
          </cell>
          <cell r="G843">
            <v>0</v>
          </cell>
          <cell r="H843">
            <v>0</v>
          </cell>
          <cell r="I843">
            <v>2.597814E-2</v>
          </cell>
          <cell r="J843">
            <v>2.597814E-2</v>
          </cell>
          <cell r="K843">
            <v>0</v>
          </cell>
          <cell r="L843">
            <v>0</v>
          </cell>
          <cell r="M843">
            <v>0</v>
          </cell>
          <cell r="N843">
            <v>2.597814E-2</v>
          </cell>
          <cell r="AD843">
            <v>1.2154560000000001</v>
          </cell>
          <cell r="AE843">
            <v>2.164845E-2</v>
          </cell>
          <cell r="AF843">
            <v>0</v>
          </cell>
          <cell r="AG843">
            <v>0</v>
          </cell>
          <cell r="AH843">
            <v>0</v>
          </cell>
          <cell r="AI843">
            <v>2.164845E-2</v>
          </cell>
        </row>
        <row r="844">
          <cell r="C844" t="str">
            <v>H_1701597-Р
(4022/17)</v>
          </cell>
          <cell r="D844">
            <v>7.0967279999999988</v>
          </cell>
          <cell r="E844">
            <v>1.1003868E-2</v>
          </cell>
          <cell r="F844">
            <v>0</v>
          </cell>
          <cell r="G844">
            <v>0</v>
          </cell>
          <cell r="H844">
            <v>0</v>
          </cell>
          <cell r="I844">
            <v>1.1003868E-2</v>
          </cell>
          <cell r="J844">
            <v>1.1003868E-2</v>
          </cell>
          <cell r="K844">
            <v>0</v>
          </cell>
          <cell r="L844">
            <v>0</v>
          </cell>
          <cell r="M844">
            <v>0</v>
          </cell>
          <cell r="N844">
            <v>1.1003868E-2</v>
          </cell>
          <cell r="AD844">
            <v>0.51484400000000008</v>
          </cell>
          <cell r="AE844">
            <v>9.1698899999999983E-3</v>
          </cell>
          <cell r="AF844">
            <v>0</v>
          </cell>
          <cell r="AG844">
            <v>0</v>
          </cell>
          <cell r="AH844">
            <v>0</v>
          </cell>
          <cell r="AI844">
            <v>9.16989E-3</v>
          </cell>
        </row>
        <row r="845">
          <cell r="C845" t="str">
            <v>H_1608336
(3921/17)</v>
          </cell>
          <cell r="D845">
            <v>47.487048000000001</v>
          </cell>
          <cell r="E845">
            <v>0.79737817199999994</v>
          </cell>
          <cell r="F845">
            <v>0</v>
          </cell>
          <cell r="G845">
            <v>0</v>
          </cell>
          <cell r="H845">
            <v>0</v>
          </cell>
          <cell r="I845">
            <v>0.79737817199999994</v>
          </cell>
          <cell r="J845">
            <v>0.79737817199999994</v>
          </cell>
          <cell r="K845">
            <v>0</v>
          </cell>
          <cell r="L845">
            <v>0</v>
          </cell>
          <cell r="M845">
            <v>0</v>
          </cell>
          <cell r="N845">
            <v>0.79737817199999994</v>
          </cell>
          <cell r="AD845">
            <v>32.323096080000006</v>
          </cell>
          <cell r="AE845">
            <v>0.70033951000000005</v>
          </cell>
          <cell r="AF845">
            <v>3.5857700000000103E-2</v>
          </cell>
          <cell r="AG845">
            <v>0</v>
          </cell>
          <cell r="AH845">
            <v>0</v>
          </cell>
          <cell r="AI845">
            <v>0.66448180999999995</v>
          </cell>
        </row>
        <row r="846">
          <cell r="C846" t="str">
            <v>J_1822505(5803/18)</v>
          </cell>
          <cell r="D846">
            <v>1.1020559999999999</v>
          </cell>
          <cell r="E846">
            <v>2.0057736000000003E-2</v>
          </cell>
          <cell r="F846">
            <v>0</v>
          </cell>
          <cell r="G846">
            <v>0</v>
          </cell>
          <cell r="H846">
            <v>0</v>
          </cell>
          <cell r="I846">
            <v>2.0057736000000003E-2</v>
          </cell>
          <cell r="J846">
            <v>2.0057736000000003E-2</v>
          </cell>
          <cell r="K846">
            <v>0</v>
          </cell>
          <cell r="L846">
            <v>0</v>
          </cell>
          <cell r="M846">
            <v>0</v>
          </cell>
          <cell r="N846">
            <v>2.0057736000000003E-2</v>
          </cell>
          <cell r="AD846">
            <v>0.68103200000000019</v>
          </cell>
          <cell r="AE846">
            <v>1.6714779999999999E-2</v>
          </cell>
          <cell r="AF846">
            <v>0</v>
          </cell>
          <cell r="AG846">
            <v>0</v>
          </cell>
          <cell r="AH846">
            <v>0</v>
          </cell>
          <cell r="AI846">
            <v>1.6714780000000002E-2</v>
          </cell>
        </row>
        <row r="847">
          <cell r="C847" t="str">
            <v>H_1605935
(3560/16)</v>
          </cell>
          <cell r="D847">
            <v>4.2594959999999995</v>
          </cell>
          <cell r="E847">
            <v>0.52865012</v>
          </cell>
          <cell r="F847">
            <v>0</v>
          </cell>
          <cell r="G847">
            <v>0.52865012</v>
          </cell>
          <cell r="H847">
            <v>0</v>
          </cell>
          <cell r="I847">
            <v>0</v>
          </cell>
          <cell r="J847">
            <v>0.52865012</v>
          </cell>
          <cell r="K847">
            <v>0</v>
          </cell>
          <cell r="L847">
            <v>0.52865012</v>
          </cell>
          <cell r="M847">
            <v>0</v>
          </cell>
          <cell r="N847">
            <v>0</v>
          </cell>
          <cell r="AD847">
            <v>1.0999999999999999E-2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</row>
        <row r="848">
          <cell r="C848" t="str">
            <v>G_1605960
(3637/16)</v>
          </cell>
          <cell r="D848">
            <v>5.5688040000000001</v>
          </cell>
          <cell r="E848">
            <v>0.68384266000000016</v>
          </cell>
          <cell r="F848">
            <v>0</v>
          </cell>
          <cell r="G848">
            <v>0.68384266000000005</v>
          </cell>
          <cell r="H848">
            <v>0</v>
          </cell>
          <cell r="I848">
            <v>0</v>
          </cell>
          <cell r="J848">
            <v>0.68384266000000016</v>
          </cell>
          <cell r="K848">
            <v>0</v>
          </cell>
          <cell r="L848">
            <v>0.68384266000000005</v>
          </cell>
          <cell r="M848">
            <v>0</v>
          </cell>
          <cell r="N848">
            <v>0</v>
          </cell>
          <cell r="AD848">
            <v>3.1305177400000002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</row>
        <row r="849">
          <cell r="C849" t="str">
            <v>J_1823495(5770/19)</v>
          </cell>
          <cell r="D849">
            <v>27.555744000000001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AD849">
            <v>1.0999999999999999E-2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</row>
        <row r="850">
          <cell r="C850" t="str">
            <v>J_1823397(5960/19)</v>
          </cell>
          <cell r="D850">
            <v>26.746584000000002</v>
          </cell>
          <cell r="E850">
            <v>4.9926407999999992E-2</v>
          </cell>
          <cell r="F850">
            <v>0</v>
          </cell>
          <cell r="G850">
            <v>0</v>
          </cell>
          <cell r="H850">
            <v>0</v>
          </cell>
          <cell r="I850">
            <v>4.9926407999999999E-2</v>
          </cell>
          <cell r="J850">
            <v>4.9926407999999992E-2</v>
          </cell>
          <cell r="K850">
            <v>0</v>
          </cell>
          <cell r="L850">
            <v>0</v>
          </cell>
          <cell r="M850">
            <v>0</v>
          </cell>
          <cell r="N850">
            <v>4.9926407999999999E-2</v>
          </cell>
          <cell r="AD850">
            <v>2.3359380000000001</v>
          </cell>
          <cell r="AE850">
            <v>4.1605339999999998E-2</v>
          </cell>
          <cell r="AF850">
            <v>0</v>
          </cell>
          <cell r="AG850">
            <v>0</v>
          </cell>
          <cell r="AH850">
            <v>0</v>
          </cell>
          <cell r="AI850">
            <v>4.1605339999999998E-2</v>
          </cell>
        </row>
        <row r="851">
          <cell r="C851" t="str">
            <v>J_1901453
(5790/19)</v>
          </cell>
          <cell r="D851">
            <v>1.869756</v>
          </cell>
          <cell r="E851">
            <v>3.6397283999999995E-2</v>
          </cell>
          <cell r="F851">
            <v>0</v>
          </cell>
          <cell r="G851">
            <v>0</v>
          </cell>
          <cell r="H851">
            <v>0</v>
          </cell>
          <cell r="I851">
            <v>3.6397283999999995E-2</v>
          </cell>
          <cell r="J851">
            <v>3.6397283999999995E-2</v>
          </cell>
          <cell r="K851">
            <v>0</v>
          </cell>
          <cell r="L851">
            <v>0</v>
          </cell>
          <cell r="M851">
            <v>0</v>
          </cell>
          <cell r="N851">
            <v>3.6397283999999995E-2</v>
          </cell>
          <cell r="AD851">
            <v>1.5481300000000002</v>
          </cell>
          <cell r="AE851">
            <v>3.0331070000000002E-2</v>
          </cell>
          <cell r="AF851">
            <v>0</v>
          </cell>
          <cell r="AG851">
            <v>0</v>
          </cell>
          <cell r="AH851">
            <v>0</v>
          </cell>
          <cell r="AI851">
            <v>3.0331069999999998E-2</v>
          </cell>
        </row>
        <row r="852">
          <cell r="C852" t="str">
            <v>J_1902736(5675/19)</v>
          </cell>
          <cell r="D852">
            <v>35.922947999999998</v>
          </cell>
          <cell r="E852">
            <v>7.3874652000000013E-2</v>
          </cell>
          <cell r="F852">
            <v>0</v>
          </cell>
          <cell r="G852">
            <v>0</v>
          </cell>
          <cell r="H852">
            <v>0</v>
          </cell>
          <cell r="I852">
            <v>7.3874651999999999E-2</v>
          </cell>
          <cell r="J852">
            <v>7.3874652000000013E-2</v>
          </cell>
          <cell r="K852">
            <v>0</v>
          </cell>
          <cell r="L852">
            <v>0</v>
          </cell>
          <cell r="M852">
            <v>0</v>
          </cell>
          <cell r="N852">
            <v>7.3874651999999999E-2</v>
          </cell>
          <cell r="AD852">
            <v>3.45642</v>
          </cell>
          <cell r="AE852">
            <v>6.1562209999999999E-2</v>
          </cell>
          <cell r="AF852">
            <v>0</v>
          </cell>
          <cell r="AG852">
            <v>0</v>
          </cell>
          <cell r="AH852">
            <v>0</v>
          </cell>
          <cell r="AI852">
            <v>6.1562210000000006E-2</v>
          </cell>
        </row>
        <row r="853">
          <cell r="C853" t="str">
            <v>J_1901957
(5794/19)</v>
          </cell>
          <cell r="D853">
            <v>4.3133039999999996</v>
          </cell>
          <cell r="E853">
            <v>8.4271440000000003E-2</v>
          </cell>
          <cell r="F853">
            <v>0</v>
          </cell>
          <cell r="G853">
            <v>0</v>
          </cell>
          <cell r="H853">
            <v>0</v>
          </cell>
          <cell r="I853">
            <v>8.4271440000000003E-2</v>
          </cell>
          <cell r="J853">
            <v>8.4271440000000003E-2</v>
          </cell>
          <cell r="K853">
            <v>0</v>
          </cell>
          <cell r="L853">
            <v>0</v>
          </cell>
          <cell r="M853">
            <v>0</v>
          </cell>
          <cell r="N853">
            <v>8.4271440000000003E-2</v>
          </cell>
          <cell r="AD853">
            <v>3.5844200000000006</v>
          </cell>
          <cell r="AE853">
            <v>7.0226199999999989E-2</v>
          </cell>
          <cell r="AF853">
            <v>0</v>
          </cell>
          <cell r="AG853">
            <v>0</v>
          </cell>
          <cell r="AH853">
            <v>0</v>
          </cell>
          <cell r="AI853">
            <v>7.0226200000000003E-2</v>
          </cell>
        </row>
        <row r="854">
          <cell r="C854" t="str">
            <v>J_1908788
(6108/19)</v>
          </cell>
          <cell r="D854">
            <v>3.8202119999999997</v>
          </cell>
          <cell r="E854">
            <v>1.0302024E-2</v>
          </cell>
          <cell r="F854">
            <v>0</v>
          </cell>
          <cell r="G854">
            <v>0</v>
          </cell>
          <cell r="H854">
            <v>0</v>
          </cell>
          <cell r="I854">
            <v>1.0302024E-2</v>
          </cell>
          <cell r="J854">
            <v>1.0302024E-2</v>
          </cell>
          <cell r="K854">
            <v>0</v>
          </cell>
          <cell r="L854">
            <v>0</v>
          </cell>
          <cell r="M854">
            <v>0</v>
          </cell>
          <cell r="N854">
            <v>1.0302024E-2</v>
          </cell>
          <cell r="AD854">
            <v>0.48200900000000002</v>
          </cell>
          <cell r="AE854">
            <v>8.5850200000000005E-3</v>
          </cell>
          <cell r="AF854">
            <v>0</v>
          </cell>
          <cell r="AG854">
            <v>0</v>
          </cell>
          <cell r="AH854">
            <v>0</v>
          </cell>
          <cell r="AI854">
            <v>8.5850200000000005E-3</v>
          </cell>
        </row>
        <row r="855">
          <cell r="D855">
            <v>361.48519199999998</v>
          </cell>
          <cell r="E855">
            <v>15.71360713</v>
          </cell>
          <cell r="F855">
            <v>0.45384196999999998</v>
          </cell>
          <cell r="G855">
            <v>12.288759619999999</v>
          </cell>
          <cell r="H855">
            <v>0</v>
          </cell>
          <cell r="I855">
            <v>2.9710055399999997</v>
          </cell>
          <cell r="J855">
            <v>15.71360713</v>
          </cell>
          <cell r="K855">
            <v>0.45384196999999998</v>
          </cell>
          <cell r="L855">
            <v>12.288759619999999</v>
          </cell>
          <cell r="M855">
            <v>0</v>
          </cell>
          <cell r="N855">
            <v>2.9710055399999997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100.16903979000003</v>
          </cell>
          <cell r="AE855">
            <v>61.414696809999988</v>
          </cell>
          <cell r="AF855">
            <v>3.8873827499999987</v>
          </cell>
          <cell r="AG855">
            <v>55.051476109999996</v>
          </cell>
          <cell r="AH855">
            <v>0</v>
          </cell>
          <cell r="AI855">
            <v>2.4758379499999998</v>
          </cell>
        </row>
        <row r="856">
          <cell r="C856" t="str">
            <v>H_1710734
1710730
(4266/17)</v>
          </cell>
          <cell r="D856">
            <v>8.2708320000000004</v>
          </cell>
          <cell r="E856">
            <v>0.17404490400000003</v>
          </cell>
          <cell r="F856">
            <v>0</v>
          </cell>
          <cell r="G856">
            <v>0</v>
          </cell>
          <cell r="H856">
            <v>0</v>
          </cell>
          <cell r="I856">
            <v>0.17404490400000003</v>
          </cell>
          <cell r="J856">
            <v>0.17404490400000003</v>
          </cell>
          <cell r="K856">
            <v>0</v>
          </cell>
          <cell r="L856">
            <v>0</v>
          </cell>
          <cell r="M856">
            <v>0</v>
          </cell>
          <cell r="N856">
            <v>0.17404490400000003</v>
          </cell>
          <cell r="AD856">
            <v>1.0239130000000001</v>
          </cell>
          <cell r="AE856">
            <v>6.3957629199999992</v>
          </cell>
          <cell r="AF856">
            <v>0.56515667999999852</v>
          </cell>
          <cell r="AG856">
            <v>5.6855688200000003</v>
          </cell>
          <cell r="AH856">
            <v>0</v>
          </cell>
          <cell r="AI856">
            <v>0.14503742000000003</v>
          </cell>
        </row>
        <row r="857">
          <cell r="C857" t="str">
            <v>J_1805835(5249/18)</v>
          </cell>
          <cell r="D857">
            <v>16.007543999999999</v>
          </cell>
          <cell r="E857">
            <v>0.29675524799999997</v>
          </cell>
          <cell r="F857">
            <v>0</v>
          </cell>
          <cell r="G857">
            <v>0</v>
          </cell>
          <cell r="H857">
            <v>0</v>
          </cell>
          <cell r="I857">
            <v>0.29675524799999997</v>
          </cell>
          <cell r="J857">
            <v>0.29675524799999997</v>
          </cell>
          <cell r="K857">
            <v>0</v>
          </cell>
          <cell r="L857">
            <v>0</v>
          </cell>
          <cell r="M857">
            <v>0</v>
          </cell>
          <cell r="N857">
            <v>0.29675524799999997</v>
          </cell>
          <cell r="AD857">
            <v>0.53580999999999968</v>
          </cell>
          <cell r="AE857">
            <v>0.24729603999999999</v>
          </cell>
          <cell r="AF857">
            <v>0</v>
          </cell>
          <cell r="AG857">
            <v>0</v>
          </cell>
          <cell r="AH857">
            <v>0</v>
          </cell>
          <cell r="AI857">
            <v>0.24729603999999999</v>
          </cell>
        </row>
        <row r="858">
          <cell r="C858" t="str">
            <v>I_1613952
1613957
(4525/18)</v>
          </cell>
          <cell r="D858">
            <v>13.318932000000002</v>
          </cell>
          <cell r="E858">
            <v>0.23345938799999999</v>
          </cell>
          <cell r="F858">
            <v>0</v>
          </cell>
          <cell r="G858">
            <v>0</v>
          </cell>
          <cell r="H858">
            <v>0</v>
          </cell>
          <cell r="I858">
            <v>0.23345938799999999</v>
          </cell>
          <cell r="J858">
            <v>0.23345938799999999</v>
          </cell>
          <cell r="K858">
            <v>0</v>
          </cell>
          <cell r="L858">
            <v>0</v>
          </cell>
          <cell r="M858">
            <v>0</v>
          </cell>
          <cell r="N858">
            <v>0.23345938799999999</v>
          </cell>
          <cell r="AD858">
            <v>9.930007370000002</v>
          </cell>
          <cell r="AE858">
            <v>0.19454948999999999</v>
          </cell>
          <cell r="AF858">
            <v>0</v>
          </cell>
          <cell r="AG858">
            <v>0</v>
          </cell>
          <cell r="AH858">
            <v>0</v>
          </cell>
          <cell r="AI858">
            <v>0.19454948999999999</v>
          </cell>
        </row>
        <row r="859">
          <cell r="C859" t="str">
            <v>I_1800253
(4732/18)</v>
          </cell>
          <cell r="D859">
            <v>2.9115120000000001</v>
          </cell>
          <cell r="E859">
            <v>0.13469056800000001</v>
          </cell>
          <cell r="F859">
            <v>8.1101939999999997E-2</v>
          </cell>
          <cell r="G859">
            <v>0</v>
          </cell>
          <cell r="H859">
            <v>0</v>
          </cell>
          <cell r="I859">
            <v>5.3588627999999999E-2</v>
          </cell>
          <cell r="J859">
            <v>0.13469056800000001</v>
          </cell>
          <cell r="K859">
            <v>8.1101939999999997E-2</v>
          </cell>
          <cell r="L859">
            <v>0</v>
          </cell>
          <cell r="M859">
            <v>0</v>
          </cell>
          <cell r="N859">
            <v>5.3588627999999999E-2</v>
          </cell>
          <cell r="AD859">
            <v>2.2893530500000003</v>
          </cell>
          <cell r="AE859">
            <v>4.4657189999999999E-2</v>
          </cell>
          <cell r="AF859">
            <v>0</v>
          </cell>
          <cell r="AG859">
            <v>0</v>
          </cell>
          <cell r="AH859">
            <v>0</v>
          </cell>
          <cell r="AI859">
            <v>4.4657189999999999E-2</v>
          </cell>
        </row>
        <row r="860">
          <cell r="C860" t="str">
            <v>H_ТУ№12-2012/26-ПР
№10-2014/04-ПР
(3703/17)</v>
          </cell>
          <cell r="D860">
            <v>146.20286399999998</v>
          </cell>
          <cell r="E860">
            <v>1.5181481560000001</v>
          </cell>
          <cell r="F860">
            <v>3.9880660000000005E-2</v>
          </cell>
          <cell r="G860">
            <v>0</v>
          </cell>
          <cell r="H860">
            <v>0</v>
          </cell>
          <cell r="I860">
            <v>1.478267496</v>
          </cell>
          <cell r="J860">
            <v>1.5181481560000001</v>
          </cell>
          <cell r="K860">
            <v>3.9880660000000005E-2</v>
          </cell>
          <cell r="L860">
            <v>0</v>
          </cell>
          <cell r="M860">
            <v>0</v>
          </cell>
          <cell r="N860">
            <v>1.478267496</v>
          </cell>
          <cell r="AD860">
            <v>45.687952960000018</v>
          </cell>
          <cell r="AE860">
            <v>53.920022939999996</v>
          </cell>
          <cell r="AF860">
            <v>3.3222260700000001</v>
          </cell>
          <cell r="AG860">
            <v>49.365907289999996</v>
          </cell>
          <cell r="AH860">
            <v>0</v>
          </cell>
          <cell r="AI860">
            <v>1.23188958</v>
          </cell>
        </row>
        <row r="861">
          <cell r="C861" t="str">
            <v>G_1613091-Р
(3701/16)</v>
          </cell>
          <cell r="D861">
            <v>20.744579999999999</v>
          </cell>
          <cell r="E861">
            <v>2.35116E-4</v>
          </cell>
          <cell r="F861">
            <v>0</v>
          </cell>
          <cell r="G861">
            <v>0</v>
          </cell>
          <cell r="H861">
            <v>0</v>
          </cell>
          <cell r="I861">
            <v>2.35116E-4</v>
          </cell>
          <cell r="J861">
            <v>2.35116E-4</v>
          </cell>
          <cell r="K861">
            <v>0</v>
          </cell>
          <cell r="L861">
            <v>0</v>
          </cell>
          <cell r="M861">
            <v>0</v>
          </cell>
          <cell r="N861">
            <v>2.35116E-4</v>
          </cell>
          <cell r="AD861">
            <v>1.0999999999999999E-2</v>
          </cell>
          <cell r="AE861">
            <v>1.9593E-4</v>
          </cell>
          <cell r="AF861">
            <v>0</v>
          </cell>
          <cell r="AG861">
            <v>0</v>
          </cell>
          <cell r="AH861">
            <v>0</v>
          </cell>
          <cell r="AI861">
            <v>1.9593E-4</v>
          </cell>
        </row>
        <row r="862">
          <cell r="C862" t="str">
            <v>G_1600708-Р
(3556/16)</v>
          </cell>
          <cell r="D862">
            <v>98.013803999999993</v>
          </cell>
          <cell r="E862">
            <v>0.14406174999999999</v>
          </cell>
          <cell r="F862">
            <v>4.0582449999999999E-2</v>
          </cell>
          <cell r="G862">
            <v>0</v>
          </cell>
          <cell r="H862">
            <v>0</v>
          </cell>
          <cell r="I862">
            <v>0.1034793</v>
          </cell>
          <cell r="J862">
            <v>0.14406174999999999</v>
          </cell>
          <cell r="K862">
            <v>4.0582449999999999E-2</v>
          </cell>
          <cell r="L862">
            <v>0</v>
          </cell>
          <cell r="M862">
            <v>0</v>
          </cell>
          <cell r="N862">
            <v>0.1034793</v>
          </cell>
          <cell r="AD862">
            <v>4.8415510000000008</v>
          </cell>
          <cell r="AE862">
            <v>8.6232749999999997E-2</v>
          </cell>
          <cell r="AF862">
            <v>0</v>
          </cell>
          <cell r="AG862">
            <v>0</v>
          </cell>
          <cell r="AH862">
            <v>0</v>
          </cell>
          <cell r="AI862">
            <v>8.6232749999999997E-2</v>
          </cell>
        </row>
        <row r="863">
          <cell r="C863" t="str">
            <v>H_1605106-Р
(3639/16)</v>
          </cell>
          <cell r="D863">
            <v>2.015196</v>
          </cell>
          <cell r="E863">
            <v>2.3066279999999998E-3</v>
          </cell>
          <cell r="F863">
            <v>0</v>
          </cell>
          <cell r="G863">
            <v>0</v>
          </cell>
          <cell r="H863">
            <v>0</v>
          </cell>
          <cell r="I863">
            <v>2.3066279999999998E-3</v>
          </cell>
          <cell r="J863">
            <v>2.3066279999999998E-3</v>
          </cell>
          <cell r="K863">
            <v>0</v>
          </cell>
          <cell r="L863">
            <v>0</v>
          </cell>
          <cell r="M863">
            <v>0</v>
          </cell>
          <cell r="N863">
            <v>2.3066279999999998E-3</v>
          </cell>
          <cell r="AD863">
            <v>0.107921</v>
          </cell>
          <cell r="AE863">
            <v>1.9221900000000001E-3</v>
          </cell>
          <cell r="AF863">
            <v>0</v>
          </cell>
          <cell r="AG863">
            <v>0</v>
          </cell>
          <cell r="AH863">
            <v>0</v>
          </cell>
          <cell r="AI863">
            <v>1.9221900000000001E-3</v>
          </cell>
        </row>
        <row r="864">
          <cell r="C864" t="str">
            <v>H_1610766-Р
(3700/16)</v>
          </cell>
          <cell r="D864">
            <v>18.296627999999998</v>
          </cell>
          <cell r="E864">
            <v>2.6000000000000005</v>
          </cell>
          <cell r="F864">
            <v>0</v>
          </cell>
          <cell r="G864">
            <v>2.6</v>
          </cell>
          <cell r="H864">
            <v>0</v>
          </cell>
          <cell r="I864">
            <v>0</v>
          </cell>
          <cell r="J864">
            <v>2.6000000000000005</v>
          </cell>
          <cell r="K864">
            <v>0</v>
          </cell>
          <cell r="L864">
            <v>2.6</v>
          </cell>
          <cell r="M864">
            <v>0</v>
          </cell>
          <cell r="N864">
            <v>0</v>
          </cell>
          <cell r="AD864">
            <v>12.046683060000001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</row>
        <row r="865">
          <cell r="C865" t="str">
            <v>G_ТУ-72</v>
          </cell>
          <cell r="D865">
            <v>4.7320079999999995</v>
          </cell>
          <cell r="E865">
            <v>8.2633475999999983E-2</v>
          </cell>
          <cell r="F865">
            <v>0</v>
          </cell>
          <cell r="G865">
            <v>0</v>
          </cell>
          <cell r="H865">
            <v>0</v>
          </cell>
          <cell r="I865">
            <v>8.2633475999999997E-2</v>
          </cell>
          <cell r="J865">
            <v>8.2633475999999983E-2</v>
          </cell>
          <cell r="K865">
            <v>0</v>
          </cell>
          <cell r="L865">
            <v>0</v>
          </cell>
          <cell r="M865">
            <v>0</v>
          </cell>
          <cell r="N865">
            <v>8.2633475999999997E-2</v>
          </cell>
          <cell r="AD865">
            <v>3.3296993499999998</v>
          </cell>
          <cell r="AE865">
            <v>6.8861229999999995E-2</v>
          </cell>
          <cell r="AF865">
            <v>0</v>
          </cell>
          <cell r="AG865">
            <v>0</v>
          </cell>
          <cell r="AH865">
            <v>0</v>
          </cell>
          <cell r="AI865">
            <v>6.8861229999999995E-2</v>
          </cell>
        </row>
        <row r="866">
          <cell r="C866" t="str">
            <v>F_ТУ-79</v>
          </cell>
          <cell r="D866">
            <v>12.425963999999999</v>
          </cell>
          <cell r="E866">
            <v>9.9179741879999987</v>
          </cell>
          <cell r="F866">
            <v>0</v>
          </cell>
          <cell r="G866">
            <v>9.688759619999999</v>
          </cell>
          <cell r="H866">
            <v>0</v>
          </cell>
          <cell r="I866">
            <v>0.22921456800000001</v>
          </cell>
          <cell r="J866">
            <v>9.9179741879999987</v>
          </cell>
          <cell r="K866">
            <v>0</v>
          </cell>
          <cell r="L866">
            <v>9.688759619999999</v>
          </cell>
          <cell r="M866">
            <v>0</v>
          </cell>
          <cell r="N866">
            <v>0.22921456800000001</v>
          </cell>
          <cell r="AD866">
            <v>8.7437309599999988</v>
          </cell>
          <cell r="AE866">
            <v>0.19101214000000002</v>
          </cell>
          <cell r="AF866">
            <v>0</v>
          </cell>
          <cell r="AG866">
            <v>0</v>
          </cell>
          <cell r="AH866">
            <v>0</v>
          </cell>
          <cell r="AI866">
            <v>0.19101214000000002</v>
          </cell>
        </row>
        <row r="867">
          <cell r="C867" t="str">
            <v>H_ТУ-10
(3940/17)</v>
          </cell>
          <cell r="D867">
            <v>8.0926080000000002</v>
          </cell>
          <cell r="E867">
            <v>0.40620753599999992</v>
          </cell>
          <cell r="F867">
            <v>0.29227692</v>
          </cell>
          <cell r="G867">
            <v>0</v>
          </cell>
          <cell r="H867">
            <v>0</v>
          </cell>
          <cell r="I867">
            <v>0.113930616</v>
          </cell>
          <cell r="J867">
            <v>0.40620753599999992</v>
          </cell>
          <cell r="K867">
            <v>0.29227692</v>
          </cell>
          <cell r="L867">
            <v>0</v>
          </cell>
          <cell r="M867">
            <v>0</v>
          </cell>
          <cell r="N867">
            <v>0.113930616</v>
          </cell>
          <cell r="AD867">
            <v>2.9831400400000003</v>
          </cell>
          <cell r="AE867">
            <v>9.4942179999999987E-2</v>
          </cell>
          <cell r="AF867">
            <v>0</v>
          </cell>
          <cell r="AG867">
            <v>0</v>
          </cell>
          <cell r="AH867">
            <v>0</v>
          </cell>
          <cell r="AI867">
            <v>9.4942180000000001E-2</v>
          </cell>
        </row>
        <row r="868">
          <cell r="C868" t="str">
            <v>J_1901591
(5667/19)</v>
          </cell>
          <cell r="D868">
            <v>10.081199999999999</v>
          </cell>
          <cell r="E868">
            <v>0.19604643599999999</v>
          </cell>
          <cell r="F868">
            <v>0</v>
          </cell>
          <cell r="G868">
            <v>0</v>
          </cell>
          <cell r="H868">
            <v>0</v>
          </cell>
          <cell r="I868">
            <v>0.19604643599999999</v>
          </cell>
          <cell r="J868">
            <v>0.19604643599999999</v>
          </cell>
          <cell r="K868">
            <v>0</v>
          </cell>
          <cell r="L868">
            <v>0</v>
          </cell>
          <cell r="M868">
            <v>0</v>
          </cell>
          <cell r="N868">
            <v>0.19604643599999999</v>
          </cell>
          <cell r="AD868">
            <v>8.3386779999999998</v>
          </cell>
          <cell r="AE868">
            <v>0.16337203</v>
          </cell>
          <cell r="AF868">
            <v>0</v>
          </cell>
          <cell r="AG868">
            <v>0</v>
          </cell>
          <cell r="AH868">
            <v>0</v>
          </cell>
          <cell r="AI868">
            <v>0.16337203</v>
          </cell>
        </row>
        <row r="869">
          <cell r="C869" t="str">
            <v>J_1903531
(6042/19)</v>
          </cell>
          <cell r="D869">
            <v>0.37152000000000002</v>
          </cell>
          <cell r="E869">
            <v>7.0437360000000001E-3</v>
          </cell>
          <cell r="F869">
            <v>0</v>
          </cell>
          <cell r="G869">
            <v>0</v>
          </cell>
          <cell r="H869">
            <v>0</v>
          </cell>
          <cell r="I869">
            <v>7.0437360000000001E-3</v>
          </cell>
          <cell r="J869">
            <v>7.0437360000000001E-3</v>
          </cell>
          <cell r="K869">
            <v>0</v>
          </cell>
          <cell r="L869">
            <v>0</v>
          </cell>
          <cell r="M869">
            <v>0</v>
          </cell>
          <cell r="N869">
            <v>7.0437360000000001E-3</v>
          </cell>
          <cell r="AD869">
            <v>0.29960000000000003</v>
          </cell>
          <cell r="AE869">
            <v>5.8697799999999998E-3</v>
          </cell>
          <cell r="AF869">
            <v>0</v>
          </cell>
          <cell r="AG869">
            <v>0</v>
          </cell>
          <cell r="AH869">
            <v>0</v>
          </cell>
          <cell r="AI869">
            <v>5.8697800000000007E-3</v>
          </cell>
        </row>
        <row r="870">
          <cell r="D870">
            <v>50.611367999999992</v>
          </cell>
          <cell r="E870">
            <v>4.1490350399999993</v>
          </cell>
          <cell r="F870">
            <v>4.1490350400000002</v>
          </cell>
          <cell r="G870">
            <v>0</v>
          </cell>
          <cell r="H870">
            <v>0</v>
          </cell>
          <cell r="I870">
            <v>0</v>
          </cell>
          <cell r="J870">
            <v>4.1490350399999993</v>
          </cell>
          <cell r="K870">
            <v>4.1490350400000002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20.672718499999995</v>
          </cell>
          <cell r="AE870">
            <v>0.31815013000000003</v>
          </cell>
          <cell r="AF870">
            <v>6.8174960000000007E-2</v>
          </cell>
          <cell r="AG870">
            <v>0.24997517</v>
          </cell>
          <cell r="AH870">
            <v>0</v>
          </cell>
          <cell r="AI870">
            <v>0</v>
          </cell>
        </row>
        <row r="871">
          <cell r="C871" t="str">
            <v>I_1711905
(5192/18)</v>
          </cell>
          <cell r="D871">
            <v>50.611367999999992</v>
          </cell>
          <cell r="E871">
            <v>4.1490350399999993</v>
          </cell>
          <cell r="F871">
            <v>4.1490350400000002</v>
          </cell>
          <cell r="G871">
            <v>0</v>
          </cell>
          <cell r="H871">
            <v>0</v>
          </cell>
          <cell r="I871">
            <v>0</v>
          </cell>
          <cell r="J871">
            <v>4.1490350399999993</v>
          </cell>
          <cell r="K871">
            <v>4.1490350400000002</v>
          </cell>
          <cell r="L871">
            <v>0</v>
          </cell>
          <cell r="M871">
            <v>0</v>
          </cell>
          <cell r="N871">
            <v>0</v>
          </cell>
          <cell r="AD871">
            <v>20.672718499999995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</row>
        <row r="872">
          <cell r="C872" t="str">
            <v>J_1902742
(6022/19)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AE872">
            <v>4.9264630000000004E-2</v>
          </cell>
          <cell r="AF872">
            <v>0</v>
          </cell>
          <cell r="AG872">
            <v>4.9264630000000004E-2</v>
          </cell>
          <cell r="AH872">
            <v>0</v>
          </cell>
          <cell r="AI872">
            <v>0</v>
          </cell>
        </row>
        <row r="873">
          <cell r="C873" t="str">
            <v>J_ТУ-307
1907865
(5798/19)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AE873">
            <v>0.2688855</v>
          </cell>
          <cell r="AF873">
            <v>6.8174960000000007E-2</v>
          </cell>
          <cell r="AG873">
            <v>0.20071053999999999</v>
          </cell>
          <cell r="AH873">
            <v>0</v>
          </cell>
          <cell r="AI873">
            <v>0</v>
          </cell>
        </row>
        <row r="874">
          <cell r="D874">
            <v>0.50070000000000003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</row>
        <row r="875">
          <cell r="C875" t="str">
            <v>E_133441(976/14)</v>
          </cell>
          <cell r="D875">
            <v>0.50070000000000003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</row>
        <row r="876">
          <cell r="D876">
            <v>60.540576000000009</v>
          </cell>
          <cell r="E876">
            <v>30.260879656</v>
          </cell>
          <cell r="F876">
            <v>0.10541314</v>
          </cell>
          <cell r="G876">
            <v>30.132161280000002</v>
          </cell>
          <cell r="H876">
            <v>0</v>
          </cell>
          <cell r="I876">
            <v>2.3305236000000003E-2</v>
          </cell>
          <cell r="J876">
            <v>30.260879656</v>
          </cell>
          <cell r="K876">
            <v>0.10541314</v>
          </cell>
          <cell r="L876">
            <v>30.132161280000002</v>
          </cell>
          <cell r="M876">
            <v>0</v>
          </cell>
          <cell r="N876">
            <v>2.3305236000000003E-2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36.439505440000005</v>
          </cell>
          <cell r="AE876">
            <v>1.9421029999999999E-2</v>
          </cell>
          <cell r="AF876">
            <v>0</v>
          </cell>
          <cell r="AG876">
            <v>0</v>
          </cell>
          <cell r="AH876">
            <v>0</v>
          </cell>
          <cell r="AI876">
            <v>1.9421030000000002E-2</v>
          </cell>
        </row>
        <row r="877">
          <cell r="C877" t="str">
            <v>I_1613377-Р
(3792/16)</v>
          </cell>
          <cell r="D877">
            <v>15.026916</v>
          </cell>
          <cell r="E877">
            <v>0.128718376</v>
          </cell>
          <cell r="F877">
            <v>0.10541314</v>
          </cell>
          <cell r="G877">
            <v>0</v>
          </cell>
          <cell r="H877">
            <v>0</v>
          </cell>
          <cell r="I877">
            <v>2.3305236000000003E-2</v>
          </cell>
          <cell r="J877">
            <v>0.128718376</v>
          </cell>
          <cell r="K877">
            <v>0.10541314</v>
          </cell>
          <cell r="L877">
            <v>0</v>
          </cell>
          <cell r="M877">
            <v>0</v>
          </cell>
          <cell r="N877">
            <v>2.3305236000000003E-2</v>
          </cell>
          <cell r="AD877">
            <v>1.0903970000000001</v>
          </cell>
          <cell r="AE877">
            <v>1.9421029999999999E-2</v>
          </cell>
          <cell r="AF877">
            <v>0</v>
          </cell>
          <cell r="AG877">
            <v>0</v>
          </cell>
          <cell r="AH877">
            <v>0</v>
          </cell>
          <cell r="AI877">
            <v>1.9421030000000002E-2</v>
          </cell>
        </row>
        <row r="878">
          <cell r="C878" t="str">
            <v>H_1702506
(3946/17)</v>
          </cell>
          <cell r="D878">
            <v>45.513660000000009</v>
          </cell>
          <cell r="E878">
            <v>30.132161280000002</v>
          </cell>
          <cell r="F878">
            <v>0</v>
          </cell>
          <cell r="G878">
            <v>30.132161280000002</v>
          </cell>
          <cell r="H878">
            <v>0</v>
          </cell>
          <cell r="I878">
            <v>0</v>
          </cell>
          <cell r="J878">
            <v>30.132161280000002</v>
          </cell>
          <cell r="K878">
            <v>0</v>
          </cell>
          <cell r="L878">
            <v>30.132161280000002</v>
          </cell>
          <cell r="M878">
            <v>0</v>
          </cell>
          <cell r="N878">
            <v>0</v>
          </cell>
          <cell r="AD878">
            <v>35.349108440000002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</row>
        <row r="879">
          <cell r="D879">
            <v>4.1519999999999992</v>
          </cell>
          <cell r="E879">
            <v>1.7456446400000001</v>
          </cell>
          <cell r="F879">
            <v>0.17447476000000001</v>
          </cell>
          <cell r="G879">
            <v>1.5711698799999998</v>
          </cell>
          <cell r="H879">
            <v>0</v>
          </cell>
          <cell r="I879">
            <v>0</v>
          </cell>
          <cell r="J879">
            <v>1.7456446400000001</v>
          </cell>
          <cell r="K879">
            <v>0.17447476000000001</v>
          </cell>
          <cell r="L879">
            <v>1.5711698799999998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3.3509799999999998</v>
          </cell>
          <cell r="AE879">
            <v>0.12144333</v>
          </cell>
          <cell r="AF879">
            <v>0.12144333</v>
          </cell>
          <cell r="AG879">
            <v>0</v>
          </cell>
          <cell r="AH879">
            <v>0</v>
          </cell>
          <cell r="AI879">
            <v>0</v>
          </cell>
        </row>
        <row r="880">
          <cell r="C880" t="str">
            <v>J_1903729
(5864/19)</v>
          </cell>
          <cell r="D880">
            <v>3.4901159999999996</v>
          </cell>
          <cell r="E880">
            <v>1.7456446400000001</v>
          </cell>
          <cell r="F880">
            <v>0.17447476000000001</v>
          </cell>
          <cell r="G880">
            <v>1.5711698799999998</v>
          </cell>
          <cell r="H880">
            <v>0</v>
          </cell>
          <cell r="I880">
            <v>0</v>
          </cell>
          <cell r="J880">
            <v>1.7456446400000001</v>
          </cell>
          <cell r="K880">
            <v>0.17447476000000001</v>
          </cell>
          <cell r="L880">
            <v>1.5711698799999998</v>
          </cell>
          <cell r="M880">
            <v>0</v>
          </cell>
          <cell r="N880">
            <v>0</v>
          </cell>
          <cell r="AD880">
            <v>2.8094099999999997</v>
          </cell>
          <cell r="AE880">
            <v>0</v>
          </cell>
          <cell r="AF880">
            <v>0</v>
          </cell>
          <cell r="AG880">
            <v>0</v>
          </cell>
          <cell r="AH880">
            <v>0</v>
          </cell>
          <cell r="AI880">
            <v>0</v>
          </cell>
        </row>
        <row r="881">
          <cell r="C881" t="str">
            <v>J_1906436
(5874/19)</v>
          </cell>
          <cell r="D881">
            <v>0.66188400000000003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AD881">
            <v>0.54157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</row>
        <row r="882">
          <cell r="C882" t="str">
            <v>J_1903158
(6152/19)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AE882">
            <v>0.12144333</v>
          </cell>
          <cell r="AF882">
            <v>0.12144333</v>
          </cell>
          <cell r="AG882">
            <v>0</v>
          </cell>
          <cell r="AH882">
            <v>0</v>
          </cell>
          <cell r="AI882">
            <v>0</v>
          </cell>
        </row>
        <row r="883">
          <cell r="D883">
            <v>1.1739120000000001</v>
          </cell>
          <cell r="E883">
            <v>2.2764263999999999E-2</v>
          </cell>
          <cell r="F883">
            <v>0</v>
          </cell>
          <cell r="G883">
            <v>0</v>
          </cell>
          <cell r="H883">
            <v>0</v>
          </cell>
          <cell r="I883">
            <v>2.2764264000000003E-2</v>
          </cell>
          <cell r="J883">
            <v>2.2764263999999999E-2</v>
          </cell>
          <cell r="K883">
            <v>0</v>
          </cell>
          <cell r="L883">
            <v>0</v>
          </cell>
          <cell r="M883">
            <v>0</v>
          </cell>
          <cell r="N883">
            <v>2.2764264000000003E-2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0.96826000000000012</v>
          </cell>
          <cell r="AE883">
            <v>1.8970220000000003E-2</v>
          </cell>
          <cell r="AF883">
            <v>0</v>
          </cell>
          <cell r="AG883">
            <v>0</v>
          </cell>
          <cell r="AH883">
            <v>0</v>
          </cell>
          <cell r="AI883">
            <v>1.8970220000000003E-2</v>
          </cell>
        </row>
        <row r="884">
          <cell r="C884" t="str">
            <v>J_1904068
(5999/19)</v>
          </cell>
          <cell r="D884">
            <v>1.1739120000000001</v>
          </cell>
          <cell r="E884">
            <v>2.2764263999999999E-2</v>
          </cell>
          <cell r="F884">
            <v>0</v>
          </cell>
          <cell r="G884">
            <v>0</v>
          </cell>
          <cell r="H884">
            <v>0</v>
          </cell>
          <cell r="I884">
            <v>2.2764264000000003E-2</v>
          </cell>
          <cell r="J884">
            <v>2.2764263999999999E-2</v>
          </cell>
          <cell r="K884">
            <v>0</v>
          </cell>
          <cell r="L884">
            <v>0</v>
          </cell>
          <cell r="M884">
            <v>0</v>
          </cell>
          <cell r="N884">
            <v>2.2764264000000003E-2</v>
          </cell>
          <cell r="AD884">
            <v>0.96826000000000012</v>
          </cell>
          <cell r="AE884">
            <v>1.8970220000000003E-2</v>
          </cell>
          <cell r="AF884">
            <v>0</v>
          </cell>
          <cell r="AG884">
            <v>0</v>
          </cell>
          <cell r="AH884">
            <v>0</v>
          </cell>
          <cell r="AI884">
            <v>1.8970220000000003E-2</v>
          </cell>
        </row>
        <row r="885">
          <cell r="D885">
            <v>141.52288799999999</v>
          </cell>
          <cell r="E885">
            <v>5.0669638120000009</v>
          </cell>
          <cell r="F885">
            <v>1.0555717899999999</v>
          </cell>
          <cell r="G885">
            <v>3.6605177700000002</v>
          </cell>
          <cell r="H885">
            <v>0</v>
          </cell>
          <cell r="I885">
            <v>0.35087425200000005</v>
          </cell>
          <cell r="J885">
            <v>5.0669638120000009</v>
          </cell>
          <cell r="K885">
            <v>1.0555717899999999</v>
          </cell>
          <cell r="L885">
            <v>3.6605177700000002</v>
          </cell>
          <cell r="M885">
            <v>0</v>
          </cell>
          <cell r="N885">
            <v>0.35087425200000005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38.097270440000003</v>
          </cell>
          <cell r="AE885">
            <v>0.29239521000000002</v>
          </cell>
          <cell r="AF885">
            <v>0</v>
          </cell>
          <cell r="AG885">
            <v>0</v>
          </cell>
          <cell r="AH885">
            <v>0</v>
          </cell>
          <cell r="AI885">
            <v>0.29239521000000002</v>
          </cell>
        </row>
        <row r="886">
          <cell r="C886" t="str">
            <v>I_1817121
1817143
1817341
(5540/18)</v>
          </cell>
          <cell r="D886">
            <v>14.648400000000001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AD886">
            <v>10.432923659999998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</row>
        <row r="887">
          <cell r="C887" t="str">
            <v>I_1814737
(5342/18)</v>
          </cell>
          <cell r="D887">
            <v>95.971067999999988</v>
          </cell>
          <cell r="E887">
            <v>0.26909774400000003</v>
          </cell>
          <cell r="F887">
            <v>0</v>
          </cell>
          <cell r="G887">
            <v>0</v>
          </cell>
          <cell r="H887">
            <v>0</v>
          </cell>
          <cell r="I887">
            <v>0.26909774400000003</v>
          </cell>
          <cell r="J887">
            <v>0.26909774400000003</v>
          </cell>
          <cell r="K887">
            <v>0</v>
          </cell>
          <cell r="L887">
            <v>0</v>
          </cell>
          <cell r="M887">
            <v>0</v>
          </cell>
          <cell r="N887">
            <v>0.26909774400000003</v>
          </cell>
          <cell r="AD887">
            <v>12.590446000000002</v>
          </cell>
          <cell r="AE887">
            <v>0.22424812</v>
          </cell>
          <cell r="AF887">
            <v>0</v>
          </cell>
          <cell r="AG887">
            <v>0</v>
          </cell>
          <cell r="AH887">
            <v>0</v>
          </cell>
          <cell r="AI887">
            <v>0.22424812000000002</v>
          </cell>
        </row>
        <row r="888">
          <cell r="C888" t="str">
            <v>I_ТУ№31/17
(5215/18)</v>
          </cell>
          <cell r="D888">
            <v>3.1499759999999997</v>
          </cell>
          <cell r="E888">
            <v>3.1171988900000001</v>
          </cell>
          <cell r="F888">
            <v>0.84244142</v>
          </cell>
          <cell r="G888">
            <v>2.2747574700000004</v>
          </cell>
          <cell r="H888">
            <v>0</v>
          </cell>
          <cell r="I888">
            <v>0</v>
          </cell>
          <cell r="J888">
            <v>3.1171988900000001</v>
          </cell>
          <cell r="K888">
            <v>0.84244142</v>
          </cell>
          <cell r="L888">
            <v>2.2747574700000004</v>
          </cell>
          <cell r="M888">
            <v>0</v>
          </cell>
          <cell r="N888">
            <v>0</v>
          </cell>
          <cell r="AD888">
            <v>2.2744877800000003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</row>
        <row r="889">
          <cell r="C889" t="str">
            <v>J_1801870-Р
5230/18</v>
          </cell>
          <cell r="D889">
            <v>11.282424000000001</v>
          </cell>
          <cell r="E889">
            <v>1.2172825500000002</v>
          </cell>
          <cell r="F889">
            <v>0.21313036999999999</v>
          </cell>
          <cell r="G889">
            <v>1.0041521799999999</v>
          </cell>
          <cell r="H889">
            <v>0</v>
          </cell>
          <cell r="I889">
            <v>0</v>
          </cell>
          <cell r="J889">
            <v>1.2172825500000002</v>
          </cell>
          <cell r="K889">
            <v>0.21313036999999999</v>
          </cell>
          <cell r="L889">
            <v>1.0041521799999999</v>
          </cell>
          <cell r="M889">
            <v>0</v>
          </cell>
          <cell r="N889">
            <v>0</v>
          </cell>
          <cell r="AD889">
            <v>9.1627080000000003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</row>
        <row r="890">
          <cell r="C890" t="str">
            <v>I_ТУ№681/17
(5224/18)</v>
          </cell>
          <cell r="D890">
            <v>14.173920000000001</v>
          </cell>
          <cell r="E890">
            <v>3.7241771999999999E-2</v>
          </cell>
          <cell r="F890">
            <v>0</v>
          </cell>
          <cell r="G890">
            <v>0</v>
          </cell>
          <cell r="H890">
            <v>0</v>
          </cell>
          <cell r="I890">
            <v>3.7241771999999992E-2</v>
          </cell>
          <cell r="J890">
            <v>3.7241771999999999E-2</v>
          </cell>
          <cell r="K890">
            <v>0</v>
          </cell>
          <cell r="L890">
            <v>0</v>
          </cell>
          <cell r="M890">
            <v>0</v>
          </cell>
          <cell r="N890">
            <v>3.7241771999999992E-2</v>
          </cell>
          <cell r="AD890">
            <v>1.7424550000000001</v>
          </cell>
          <cell r="AE890">
            <v>3.1034809999999999E-2</v>
          </cell>
          <cell r="AF890">
            <v>0</v>
          </cell>
          <cell r="AG890">
            <v>0</v>
          </cell>
          <cell r="AH890">
            <v>0</v>
          </cell>
          <cell r="AI890">
            <v>3.1034809999999996E-2</v>
          </cell>
        </row>
        <row r="891">
          <cell r="C891" t="str">
            <v>J_1823369(6021/19)</v>
          </cell>
          <cell r="D891">
            <v>0.50519999999999998</v>
          </cell>
          <cell r="E891">
            <v>9.6628080000000002E-3</v>
          </cell>
          <cell r="F891">
            <v>0</v>
          </cell>
          <cell r="G891">
            <v>0</v>
          </cell>
          <cell r="H891">
            <v>0</v>
          </cell>
          <cell r="I891">
            <v>9.6628080000000019E-3</v>
          </cell>
          <cell r="J891">
            <v>9.6628080000000002E-3</v>
          </cell>
          <cell r="K891">
            <v>0</v>
          </cell>
          <cell r="L891">
            <v>0</v>
          </cell>
          <cell r="M891">
            <v>0</v>
          </cell>
          <cell r="N891">
            <v>9.6628080000000019E-3</v>
          </cell>
          <cell r="AD891">
            <v>0.41099999999999998</v>
          </cell>
          <cell r="AE891">
            <v>8.0523400000000016E-3</v>
          </cell>
          <cell r="AF891">
            <v>0</v>
          </cell>
          <cell r="AG891">
            <v>0</v>
          </cell>
          <cell r="AH891">
            <v>0</v>
          </cell>
          <cell r="AI891">
            <v>8.0523400000000016E-3</v>
          </cell>
        </row>
        <row r="892">
          <cell r="C892" t="str">
            <v>J_1903588
(6107/19)</v>
          </cell>
          <cell r="D892">
            <v>1.7918999999999998</v>
          </cell>
          <cell r="E892">
            <v>3.4871927999999996E-2</v>
          </cell>
          <cell r="F892">
            <v>0</v>
          </cell>
          <cell r="G892">
            <v>0</v>
          </cell>
          <cell r="H892">
            <v>0</v>
          </cell>
          <cell r="I892">
            <v>3.4871927999999996E-2</v>
          </cell>
          <cell r="J892">
            <v>3.4871927999999996E-2</v>
          </cell>
          <cell r="K892">
            <v>0</v>
          </cell>
          <cell r="L892">
            <v>0</v>
          </cell>
          <cell r="M892">
            <v>0</v>
          </cell>
          <cell r="N892">
            <v>3.4871927999999996E-2</v>
          </cell>
          <cell r="AD892">
            <v>1.48325</v>
          </cell>
          <cell r="AE892">
            <v>2.9059939999999996E-2</v>
          </cell>
          <cell r="AF892">
            <v>0</v>
          </cell>
          <cell r="AG892">
            <v>0</v>
          </cell>
          <cell r="AH892">
            <v>0</v>
          </cell>
          <cell r="AI892">
            <v>2.9059939999999999E-2</v>
          </cell>
        </row>
        <row r="893">
          <cell r="C893" t="str">
            <v>I_1804200
(5383/18)</v>
          </cell>
          <cell r="D893">
            <v>0</v>
          </cell>
          <cell r="E893">
            <v>0.38160812000000005</v>
          </cell>
          <cell r="F893">
            <v>0</v>
          </cell>
          <cell r="G893">
            <v>0.38160812</v>
          </cell>
          <cell r="H893">
            <v>0</v>
          </cell>
          <cell r="I893">
            <v>0</v>
          </cell>
          <cell r="J893">
            <v>0.38160812000000005</v>
          </cell>
          <cell r="K893">
            <v>0</v>
          </cell>
          <cell r="L893">
            <v>0.38160812</v>
          </cell>
          <cell r="M893">
            <v>0</v>
          </cell>
          <cell r="N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</row>
        <row r="894">
          <cell r="D894">
            <v>10.634892000000001</v>
          </cell>
          <cell r="E894">
            <v>4.3816725600000002</v>
          </cell>
          <cell r="F894">
            <v>0</v>
          </cell>
          <cell r="G894">
            <v>4.3020733199999999</v>
          </cell>
          <cell r="H894">
            <v>0</v>
          </cell>
          <cell r="I894">
            <v>7.9599239999999988E-2</v>
          </cell>
          <cell r="J894">
            <v>4.3816725600000002</v>
          </cell>
          <cell r="K894">
            <v>0</v>
          </cell>
          <cell r="L894">
            <v>4.3020733199999999</v>
          </cell>
          <cell r="M894">
            <v>0</v>
          </cell>
          <cell r="N894">
            <v>7.9599239999999988E-2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7.5440678899999991</v>
          </cell>
          <cell r="AE894">
            <v>0.15245092999999998</v>
          </cell>
          <cell r="AF894">
            <v>8.611822999999999E-2</v>
          </cell>
          <cell r="AG894">
            <v>0</v>
          </cell>
          <cell r="AH894">
            <v>0</v>
          </cell>
          <cell r="AI894">
            <v>6.6332699999999994E-2</v>
          </cell>
        </row>
        <row r="895">
          <cell r="C895" t="str">
            <v>I_1803119
(5025/18)</v>
          </cell>
          <cell r="D895">
            <v>5.6348039999999999</v>
          </cell>
          <cell r="E895">
            <v>4.3020733200000008</v>
          </cell>
          <cell r="F895">
            <v>0</v>
          </cell>
          <cell r="G895">
            <v>4.3020733199999999</v>
          </cell>
          <cell r="H895">
            <v>0</v>
          </cell>
          <cell r="I895">
            <v>0</v>
          </cell>
          <cell r="J895">
            <v>4.3020733200000008</v>
          </cell>
          <cell r="K895">
            <v>0</v>
          </cell>
          <cell r="L895">
            <v>4.3020733199999999</v>
          </cell>
          <cell r="M895">
            <v>0</v>
          </cell>
          <cell r="N895">
            <v>0</v>
          </cell>
          <cell r="AD895">
            <v>4.1573778899999994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</row>
        <row r="896">
          <cell r="C896" t="str">
            <v>I_1707635
(4039/17)</v>
          </cell>
          <cell r="D896">
            <v>0.93725999999999987</v>
          </cell>
          <cell r="E896">
            <v>2.35116E-4</v>
          </cell>
          <cell r="F896">
            <v>0</v>
          </cell>
          <cell r="G896">
            <v>0</v>
          </cell>
          <cell r="H896">
            <v>0</v>
          </cell>
          <cell r="I896">
            <v>2.35116E-4</v>
          </cell>
          <cell r="J896">
            <v>2.35116E-4</v>
          </cell>
          <cell r="K896">
            <v>0</v>
          </cell>
          <cell r="L896">
            <v>0</v>
          </cell>
          <cell r="M896">
            <v>0</v>
          </cell>
          <cell r="N896">
            <v>2.35116E-4</v>
          </cell>
          <cell r="AD896">
            <v>1.0999999999999999E-2</v>
          </cell>
          <cell r="AE896">
            <v>1.9593E-4</v>
          </cell>
          <cell r="AF896">
            <v>0</v>
          </cell>
          <cell r="AG896">
            <v>0</v>
          </cell>
          <cell r="AH896">
            <v>0</v>
          </cell>
          <cell r="AI896">
            <v>1.9593E-4</v>
          </cell>
        </row>
        <row r="897">
          <cell r="C897" t="str">
            <v>J_1822763(5863/19)</v>
          </cell>
          <cell r="D897">
            <v>4.0628279999999997</v>
          </cell>
          <cell r="E897">
            <v>7.9364123999999994E-2</v>
          </cell>
          <cell r="F897">
            <v>0</v>
          </cell>
          <cell r="G897">
            <v>0</v>
          </cell>
          <cell r="H897">
            <v>0</v>
          </cell>
          <cell r="I897">
            <v>7.9364123999999994E-2</v>
          </cell>
          <cell r="J897">
            <v>7.9364123999999994E-2</v>
          </cell>
          <cell r="K897">
            <v>0</v>
          </cell>
          <cell r="L897">
            <v>0</v>
          </cell>
          <cell r="M897">
            <v>0</v>
          </cell>
          <cell r="N897">
            <v>7.9364123999999994E-2</v>
          </cell>
          <cell r="AD897">
            <v>3.3756900000000001</v>
          </cell>
          <cell r="AE897">
            <v>6.6136769999999998E-2</v>
          </cell>
          <cell r="AF897">
            <v>0</v>
          </cell>
          <cell r="AG897">
            <v>0</v>
          </cell>
          <cell r="AH897">
            <v>0</v>
          </cell>
          <cell r="AI897">
            <v>6.6136769999999998E-2</v>
          </cell>
        </row>
        <row r="898">
          <cell r="C898" t="str">
            <v>J_1900967(5998/19)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AE898">
            <v>8.611822999999999E-2</v>
          </cell>
          <cell r="AF898">
            <v>8.611822999999999E-2</v>
          </cell>
          <cell r="AG898">
            <v>0</v>
          </cell>
          <cell r="AH898">
            <v>0</v>
          </cell>
          <cell r="AI898">
            <v>0</v>
          </cell>
        </row>
        <row r="899">
          <cell r="D899">
            <v>28.189067999999999</v>
          </cell>
          <cell r="E899">
            <v>0.11977037999999998</v>
          </cell>
          <cell r="F899">
            <v>0</v>
          </cell>
          <cell r="G899">
            <v>0</v>
          </cell>
          <cell r="H899">
            <v>0</v>
          </cell>
          <cell r="I899">
            <v>0.11977038</v>
          </cell>
          <cell r="J899">
            <v>0.11977037999999998</v>
          </cell>
          <cell r="K899">
            <v>0</v>
          </cell>
          <cell r="L899">
            <v>0</v>
          </cell>
          <cell r="M899">
            <v>0</v>
          </cell>
          <cell r="N899">
            <v>0.11977038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5.6037740000000005</v>
          </cell>
          <cell r="AE899">
            <v>9.9808649999999999E-2</v>
          </cell>
          <cell r="AF899">
            <v>0</v>
          </cell>
          <cell r="AG899">
            <v>0</v>
          </cell>
          <cell r="AH899">
            <v>0</v>
          </cell>
          <cell r="AI899">
            <v>9.9808649999999999E-2</v>
          </cell>
        </row>
        <row r="900">
          <cell r="C900" t="str">
            <v>J_1811061
(5542/18)</v>
          </cell>
          <cell r="D900">
            <v>28.189067999999999</v>
          </cell>
          <cell r="E900">
            <v>0.11977037999999998</v>
          </cell>
          <cell r="F900">
            <v>0</v>
          </cell>
          <cell r="G900">
            <v>0</v>
          </cell>
          <cell r="H900">
            <v>0</v>
          </cell>
          <cell r="I900">
            <v>0.11977038</v>
          </cell>
          <cell r="J900">
            <v>0.11977037999999998</v>
          </cell>
          <cell r="K900">
            <v>0</v>
          </cell>
          <cell r="L900">
            <v>0</v>
          </cell>
          <cell r="M900">
            <v>0</v>
          </cell>
          <cell r="N900">
            <v>0.11977038</v>
          </cell>
          <cell r="AD900">
            <v>5.6037740000000005</v>
          </cell>
          <cell r="AE900">
            <v>9.9808649999999999E-2</v>
          </cell>
          <cell r="AF900">
            <v>0</v>
          </cell>
          <cell r="AG900">
            <v>0</v>
          </cell>
          <cell r="AH900">
            <v>0</v>
          </cell>
          <cell r="AI900">
            <v>9.9808649999999999E-2</v>
          </cell>
        </row>
        <row r="901">
          <cell r="D901">
            <v>68.542283999999995</v>
          </cell>
          <cell r="E901">
            <v>1.0265154140000001</v>
          </cell>
          <cell r="F901">
            <v>0.23058971</v>
          </cell>
          <cell r="G901">
            <v>0</v>
          </cell>
          <cell r="H901">
            <v>0</v>
          </cell>
          <cell r="I901">
            <v>0.79592570399999996</v>
          </cell>
          <cell r="J901">
            <v>1.0265154140000001</v>
          </cell>
          <cell r="K901">
            <v>0.23058971</v>
          </cell>
          <cell r="L901">
            <v>0</v>
          </cell>
          <cell r="M901">
            <v>0</v>
          </cell>
          <cell r="N901">
            <v>0.79592570399999996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12.472550820000004</v>
          </cell>
          <cell r="AE901">
            <v>1.0625681499999995</v>
          </cell>
          <cell r="AF901">
            <v>0</v>
          </cell>
          <cell r="AG901">
            <v>0.39929672999999954</v>
          </cell>
          <cell r="AH901">
            <v>0</v>
          </cell>
          <cell r="AI901">
            <v>0.66327141999999983</v>
          </cell>
        </row>
        <row r="902">
          <cell r="C902" t="str">
            <v>F_144545/Р/1/ЦА
(1344/14)</v>
          </cell>
          <cell r="D902">
            <v>24.82968</v>
          </cell>
          <cell r="E902">
            <v>0.58481824799999993</v>
          </cell>
          <cell r="F902">
            <v>0</v>
          </cell>
          <cell r="G902">
            <v>0</v>
          </cell>
          <cell r="H902">
            <v>0</v>
          </cell>
          <cell r="I902">
            <v>0.58481824799999993</v>
          </cell>
          <cell r="J902">
            <v>0.58481824799999993</v>
          </cell>
          <cell r="K902">
            <v>0</v>
          </cell>
          <cell r="L902">
            <v>0</v>
          </cell>
          <cell r="M902">
            <v>0</v>
          </cell>
          <cell r="N902">
            <v>0.58481824799999993</v>
          </cell>
          <cell r="AD902">
            <v>1.6143467800000024</v>
          </cell>
          <cell r="AE902">
            <v>0.88664526999999949</v>
          </cell>
          <cell r="AF902">
            <v>0</v>
          </cell>
          <cell r="AG902">
            <v>0.39929672999999954</v>
          </cell>
          <cell r="AH902">
            <v>0</v>
          </cell>
          <cell r="AI902">
            <v>0.48734853999999994</v>
          </cell>
        </row>
        <row r="903">
          <cell r="C903" t="str">
            <v>J_ТУ-1812113ПТО-17-1057(5503/18)</v>
          </cell>
          <cell r="D903">
            <v>27.081408</v>
          </cell>
          <cell r="E903">
            <v>6.0201887999999995E-2</v>
          </cell>
          <cell r="F903">
            <v>0</v>
          </cell>
          <cell r="G903">
            <v>0</v>
          </cell>
          <cell r="H903">
            <v>0</v>
          </cell>
          <cell r="I903">
            <v>6.0201887999999995E-2</v>
          </cell>
          <cell r="J903">
            <v>6.0201887999999995E-2</v>
          </cell>
          <cell r="K903">
            <v>0</v>
          </cell>
          <cell r="L903">
            <v>0</v>
          </cell>
          <cell r="M903">
            <v>0</v>
          </cell>
          <cell r="N903">
            <v>6.0201887999999995E-2</v>
          </cell>
          <cell r="AD903">
            <v>2.8167040000000001</v>
          </cell>
          <cell r="AE903">
            <v>5.0168239999999996E-2</v>
          </cell>
          <cell r="AF903">
            <v>0</v>
          </cell>
          <cell r="AG903">
            <v>0</v>
          </cell>
          <cell r="AH903">
            <v>0</v>
          </cell>
          <cell r="AI903">
            <v>5.0168239999999996E-2</v>
          </cell>
        </row>
        <row r="904">
          <cell r="C904" t="str">
            <v>J_ТУ-1808231ПТО-17-860(5821/18)</v>
          </cell>
          <cell r="D904">
            <v>7.1874839999999995</v>
          </cell>
          <cell r="E904">
            <v>1.3433184000000001E-2</v>
          </cell>
          <cell r="F904">
            <v>0</v>
          </cell>
          <cell r="G904">
            <v>0</v>
          </cell>
          <cell r="H904">
            <v>0</v>
          </cell>
          <cell r="I904">
            <v>1.3433184000000001E-2</v>
          </cell>
          <cell r="J904">
            <v>1.3433184000000001E-2</v>
          </cell>
          <cell r="K904">
            <v>0</v>
          </cell>
          <cell r="L904">
            <v>0</v>
          </cell>
          <cell r="M904">
            <v>0</v>
          </cell>
          <cell r="N904">
            <v>1.3433184000000001E-2</v>
          </cell>
          <cell r="AD904">
            <v>0.62850700000000004</v>
          </cell>
          <cell r="AE904">
            <v>1.1194319999999999E-2</v>
          </cell>
          <cell r="AF904">
            <v>0</v>
          </cell>
          <cell r="AG904">
            <v>0</v>
          </cell>
          <cell r="AH904">
            <v>0</v>
          </cell>
          <cell r="AI904">
            <v>1.1194320000000001E-2</v>
          </cell>
        </row>
        <row r="905">
          <cell r="C905" t="str">
            <v>I_1805372
(5382/18)</v>
          </cell>
          <cell r="D905">
            <v>7.7460959999999996</v>
          </cell>
          <cell r="E905">
            <v>0.23256580399999999</v>
          </cell>
          <cell r="F905">
            <v>9.5093419999999998E-2</v>
          </cell>
          <cell r="G905">
            <v>0</v>
          </cell>
          <cell r="H905">
            <v>0</v>
          </cell>
          <cell r="I905">
            <v>0.13747238399999998</v>
          </cell>
          <cell r="J905">
            <v>0.23256580399999999</v>
          </cell>
          <cell r="K905">
            <v>9.5093419999999998E-2</v>
          </cell>
          <cell r="L905">
            <v>0</v>
          </cell>
          <cell r="M905">
            <v>0</v>
          </cell>
          <cell r="N905">
            <v>0.13747238399999998</v>
          </cell>
          <cell r="AD905">
            <v>6.00831304</v>
          </cell>
          <cell r="AE905">
            <v>0.11456032000000001</v>
          </cell>
          <cell r="AF905">
            <v>0</v>
          </cell>
          <cell r="AG905">
            <v>0</v>
          </cell>
          <cell r="AH905">
            <v>0</v>
          </cell>
          <cell r="AI905">
            <v>0.11456031999999999</v>
          </cell>
        </row>
        <row r="906">
          <cell r="C906" t="str">
            <v>J_1906243
(5877/19)</v>
          </cell>
          <cell r="D906">
            <v>1.6976160000000002</v>
          </cell>
          <cell r="E906">
            <v>0.13549629000000002</v>
          </cell>
          <cell r="F906">
            <v>0.13549629000000002</v>
          </cell>
          <cell r="G906">
            <v>0</v>
          </cell>
          <cell r="H906">
            <v>0</v>
          </cell>
          <cell r="I906">
            <v>0</v>
          </cell>
          <cell r="J906">
            <v>0.13549629000000002</v>
          </cell>
          <cell r="K906">
            <v>0.13549629000000002</v>
          </cell>
          <cell r="L906">
            <v>0</v>
          </cell>
          <cell r="M906">
            <v>0</v>
          </cell>
          <cell r="N906">
            <v>0</v>
          </cell>
          <cell r="AD906">
            <v>1.4046800000000002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</row>
        <row r="907">
          <cell r="D907">
            <v>44.736408000000004</v>
          </cell>
          <cell r="E907">
            <v>6.0483194860000005</v>
          </cell>
          <cell r="F907">
            <v>1.2682966100000002</v>
          </cell>
          <cell r="G907">
            <v>4.1623177400000007</v>
          </cell>
          <cell r="H907">
            <v>0</v>
          </cell>
          <cell r="I907">
            <v>0.61770513599999999</v>
          </cell>
          <cell r="J907">
            <v>6.0483194860000005</v>
          </cell>
          <cell r="K907">
            <v>1.2682966100000002</v>
          </cell>
          <cell r="L907">
            <v>4.1623177400000007</v>
          </cell>
          <cell r="M907">
            <v>0</v>
          </cell>
          <cell r="N907">
            <v>0.61770513599999999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26.668215300000004</v>
          </cell>
          <cell r="AE907">
            <v>0.51475428000000012</v>
          </cell>
          <cell r="AF907">
            <v>0</v>
          </cell>
          <cell r="AG907">
            <v>0</v>
          </cell>
          <cell r="AH907">
            <v>0</v>
          </cell>
          <cell r="AI907">
            <v>0.51475428000000001</v>
          </cell>
        </row>
        <row r="908">
          <cell r="C908" t="str">
            <v>I_1705219
(4212/17)</v>
          </cell>
          <cell r="D908">
            <v>21.340523999999998</v>
          </cell>
          <cell r="E908">
            <v>0.39249016800000003</v>
          </cell>
          <cell r="F908">
            <v>0</v>
          </cell>
          <cell r="G908">
            <v>0</v>
          </cell>
          <cell r="H908">
            <v>0</v>
          </cell>
          <cell r="I908">
            <v>0.39249016800000003</v>
          </cell>
          <cell r="J908">
            <v>0.39249016800000003</v>
          </cell>
          <cell r="K908">
            <v>0</v>
          </cell>
          <cell r="L908">
            <v>0</v>
          </cell>
          <cell r="M908">
            <v>0</v>
          </cell>
          <cell r="N908">
            <v>0.39249016800000003</v>
          </cell>
          <cell r="AD908">
            <v>15.652192300000003</v>
          </cell>
          <cell r="AE908">
            <v>0.32707514000000004</v>
          </cell>
          <cell r="AF908">
            <v>0</v>
          </cell>
          <cell r="AG908">
            <v>0</v>
          </cell>
          <cell r="AH908">
            <v>0</v>
          </cell>
          <cell r="AI908">
            <v>0.32707514000000004</v>
          </cell>
        </row>
        <row r="909">
          <cell r="C909" t="str">
            <v>I_1712551
(4067/17)</v>
          </cell>
          <cell r="D909">
            <v>11.502624000000001</v>
          </cell>
          <cell r="E909">
            <v>5.4306143500000008</v>
          </cell>
          <cell r="F909">
            <v>1.2682966100000002</v>
          </cell>
          <cell r="G909">
            <v>4.1623177400000007</v>
          </cell>
          <cell r="H909">
            <v>0</v>
          </cell>
          <cell r="I909">
            <v>0</v>
          </cell>
          <cell r="J909">
            <v>5.4306143500000008</v>
          </cell>
          <cell r="K909">
            <v>1.2682966100000002</v>
          </cell>
          <cell r="L909">
            <v>4.1623177400000007</v>
          </cell>
          <cell r="M909">
            <v>0</v>
          </cell>
          <cell r="N909">
            <v>0</v>
          </cell>
          <cell r="AD909">
            <v>1.4762109999999999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</row>
        <row r="910">
          <cell r="C910" t="str">
            <v>J_1901438(5658/19)</v>
          </cell>
          <cell r="D910">
            <v>4.6088279999999999</v>
          </cell>
          <cell r="E910">
            <v>8.9120952000000003E-2</v>
          </cell>
          <cell r="F910">
            <v>0</v>
          </cell>
          <cell r="G910">
            <v>0</v>
          </cell>
          <cell r="H910">
            <v>0</v>
          </cell>
          <cell r="I910">
            <v>8.9120951999999989E-2</v>
          </cell>
          <cell r="J910">
            <v>8.9120952000000003E-2</v>
          </cell>
          <cell r="K910">
            <v>0</v>
          </cell>
          <cell r="L910">
            <v>0</v>
          </cell>
          <cell r="M910">
            <v>0</v>
          </cell>
          <cell r="N910">
            <v>8.9120951999999989E-2</v>
          </cell>
          <cell r="AD910">
            <v>3.7906900000000001</v>
          </cell>
          <cell r="AE910">
            <v>7.4267459999999993E-2</v>
          </cell>
          <cell r="AF910">
            <v>0</v>
          </cell>
          <cell r="AG910">
            <v>0</v>
          </cell>
          <cell r="AH910">
            <v>0</v>
          </cell>
          <cell r="AI910">
            <v>7.4267459999999993E-2</v>
          </cell>
        </row>
        <row r="911">
          <cell r="C911" t="str">
            <v>J_1819577
(5975/19)</v>
          </cell>
          <cell r="D911">
            <v>1.075572</v>
          </cell>
          <cell r="E911">
            <v>2.0207760000000002E-2</v>
          </cell>
          <cell r="F911">
            <v>0</v>
          </cell>
          <cell r="G911">
            <v>0</v>
          </cell>
          <cell r="H911">
            <v>0</v>
          </cell>
          <cell r="I911">
            <v>2.0207760000000002E-2</v>
          </cell>
          <cell r="J911">
            <v>2.0207760000000002E-2</v>
          </cell>
          <cell r="K911">
            <v>0</v>
          </cell>
          <cell r="L911">
            <v>0</v>
          </cell>
          <cell r="M911">
            <v>0</v>
          </cell>
          <cell r="N911">
            <v>2.0207760000000002E-2</v>
          </cell>
          <cell r="AD911">
            <v>0.85952200000000001</v>
          </cell>
          <cell r="AE911">
            <v>1.6839800000000002E-2</v>
          </cell>
          <cell r="AF911">
            <v>0</v>
          </cell>
          <cell r="AG911">
            <v>0</v>
          </cell>
          <cell r="AH911">
            <v>0</v>
          </cell>
          <cell r="AI911">
            <v>1.6839800000000002E-2</v>
          </cell>
        </row>
        <row r="912">
          <cell r="C912" t="str">
            <v>J_1819498
(5976/19)</v>
          </cell>
          <cell r="D912">
            <v>6.2088600000000005</v>
          </cell>
          <cell r="E912">
            <v>0.11588625599999999</v>
          </cell>
          <cell r="F912">
            <v>0</v>
          </cell>
          <cell r="G912">
            <v>0</v>
          </cell>
          <cell r="H912">
            <v>0</v>
          </cell>
          <cell r="I912">
            <v>0.11588625599999999</v>
          </cell>
          <cell r="J912">
            <v>0.11588625599999999</v>
          </cell>
          <cell r="K912">
            <v>0</v>
          </cell>
          <cell r="L912">
            <v>0</v>
          </cell>
          <cell r="M912">
            <v>0</v>
          </cell>
          <cell r="N912">
            <v>0.11588625599999999</v>
          </cell>
          <cell r="AD912">
            <v>4.8896000000000006</v>
          </cell>
          <cell r="AE912">
            <v>9.6571880000000013E-2</v>
          </cell>
          <cell r="AF912">
            <v>0</v>
          </cell>
          <cell r="AG912">
            <v>0</v>
          </cell>
          <cell r="AH912">
            <v>0</v>
          </cell>
          <cell r="AI912">
            <v>9.6571879999999999E-2</v>
          </cell>
        </row>
        <row r="913">
          <cell r="D913">
            <v>66.436836</v>
          </cell>
          <cell r="E913">
            <v>2.9707836000000001E-2</v>
          </cell>
          <cell r="F913">
            <v>0</v>
          </cell>
          <cell r="G913">
            <v>0</v>
          </cell>
          <cell r="H913">
            <v>0</v>
          </cell>
          <cell r="I913">
            <v>2.9707836000000001E-2</v>
          </cell>
          <cell r="J913">
            <v>2.9707836000000001E-2</v>
          </cell>
          <cell r="K913">
            <v>0</v>
          </cell>
          <cell r="L913">
            <v>0</v>
          </cell>
          <cell r="M913">
            <v>0</v>
          </cell>
          <cell r="N913">
            <v>2.9707836000000001E-2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1.3899600000000001</v>
          </cell>
          <cell r="AE913">
            <v>2.4756529999999999E-2</v>
          </cell>
          <cell r="AF913">
            <v>0</v>
          </cell>
          <cell r="AG913">
            <v>0</v>
          </cell>
          <cell r="AH913">
            <v>0</v>
          </cell>
          <cell r="AI913">
            <v>2.4756530000000002E-2</v>
          </cell>
        </row>
        <row r="914">
          <cell r="C914" t="str">
            <v>D_131485-Р(43/13)</v>
          </cell>
          <cell r="D914">
            <v>66.436836</v>
          </cell>
          <cell r="E914">
            <v>2.9707836000000001E-2</v>
          </cell>
          <cell r="F914">
            <v>0</v>
          </cell>
          <cell r="G914">
            <v>0</v>
          </cell>
          <cell r="H914">
            <v>0</v>
          </cell>
          <cell r="I914">
            <v>2.9707836000000001E-2</v>
          </cell>
          <cell r="J914">
            <v>2.9707836000000001E-2</v>
          </cell>
          <cell r="K914">
            <v>0</v>
          </cell>
          <cell r="L914">
            <v>0</v>
          </cell>
          <cell r="M914">
            <v>0</v>
          </cell>
          <cell r="N914">
            <v>2.9707836000000001E-2</v>
          </cell>
          <cell r="AD914">
            <v>1.3899600000000001</v>
          </cell>
          <cell r="AE914">
            <v>2.4756529999999999E-2</v>
          </cell>
          <cell r="AF914">
            <v>0</v>
          </cell>
          <cell r="AG914">
            <v>0</v>
          </cell>
          <cell r="AH914">
            <v>0</v>
          </cell>
          <cell r="AI914">
            <v>2.4756530000000002E-2</v>
          </cell>
        </row>
        <row r="915">
          <cell r="D915">
            <v>6.8072399999999993</v>
          </cell>
          <cell r="E915">
            <v>7.7357507999999991E-2</v>
          </cell>
          <cell r="F915">
            <v>0</v>
          </cell>
          <cell r="G915">
            <v>0</v>
          </cell>
          <cell r="H915">
            <v>0</v>
          </cell>
          <cell r="I915">
            <v>7.7357508000000005E-2</v>
          </cell>
          <cell r="J915">
            <v>7.7357507999999991E-2</v>
          </cell>
          <cell r="K915">
            <v>0</v>
          </cell>
          <cell r="L915">
            <v>0</v>
          </cell>
          <cell r="M915">
            <v>0</v>
          </cell>
          <cell r="N915">
            <v>7.7357508000000005E-2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3.6193740000000001</v>
          </cell>
          <cell r="AE915">
            <v>6.4464590000000002E-2</v>
          </cell>
          <cell r="AF915">
            <v>0</v>
          </cell>
          <cell r="AG915">
            <v>0</v>
          </cell>
          <cell r="AH915">
            <v>0</v>
          </cell>
          <cell r="AI915">
            <v>6.4464590000000002E-2</v>
          </cell>
        </row>
        <row r="916">
          <cell r="C916" t="str">
            <v>I_1802933
1803128
1905933
(4749/18)</v>
          </cell>
          <cell r="D916">
            <v>6.8072399999999993</v>
          </cell>
          <cell r="E916">
            <v>7.7357507999999991E-2</v>
          </cell>
          <cell r="F916">
            <v>0</v>
          </cell>
          <cell r="G916">
            <v>0</v>
          </cell>
          <cell r="H916">
            <v>0</v>
          </cell>
          <cell r="I916">
            <v>7.7357508000000005E-2</v>
          </cell>
          <cell r="J916">
            <v>7.7357507999999991E-2</v>
          </cell>
          <cell r="K916">
            <v>0</v>
          </cell>
          <cell r="L916">
            <v>0</v>
          </cell>
          <cell r="M916">
            <v>0</v>
          </cell>
          <cell r="N916">
            <v>7.7357508000000005E-2</v>
          </cell>
          <cell r="AD916">
            <v>3.6193740000000001</v>
          </cell>
          <cell r="AE916">
            <v>6.4464590000000002E-2</v>
          </cell>
          <cell r="AF916">
            <v>0</v>
          </cell>
          <cell r="AG916">
            <v>0</v>
          </cell>
          <cell r="AH916">
            <v>0</v>
          </cell>
          <cell r="AI916">
            <v>6.4464590000000002E-2</v>
          </cell>
        </row>
        <row r="917">
          <cell r="D917">
            <v>1.6269480000000001</v>
          </cell>
          <cell r="E917">
            <v>1.1908814879999998</v>
          </cell>
          <cell r="F917">
            <v>0.11439454</v>
          </cell>
          <cell r="G917">
            <v>1.05315044</v>
          </cell>
          <cell r="H917">
            <v>0</v>
          </cell>
          <cell r="I917">
            <v>2.3336507999999999E-2</v>
          </cell>
          <cell r="J917">
            <v>1.1908814879999998</v>
          </cell>
          <cell r="K917">
            <v>0.11439454</v>
          </cell>
          <cell r="L917">
            <v>1.05315044</v>
          </cell>
          <cell r="M917">
            <v>0</v>
          </cell>
          <cell r="N917">
            <v>2.3336507999999999E-2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1.944709E-2</v>
          </cell>
          <cell r="AF917">
            <v>0</v>
          </cell>
          <cell r="AG917">
            <v>0</v>
          </cell>
          <cell r="AH917">
            <v>0</v>
          </cell>
          <cell r="AI917">
            <v>1.944709E-2</v>
          </cell>
        </row>
        <row r="918">
          <cell r="C918" t="str">
            <v>I_1717395
(4727/18)</v>
          </cell>
          <cell r="D918">
            <v>1.6269480000000001</v>
          </cell>
          <cell r="E918">
            <v>1.1908814879999998</v>
          </cell>
          <cell r="F918">
            <v>0.11439454</v>
          </cell>
          <cell r="G918">
            <v>1.05315044</v>
          </cell>
          <cell r="H918">
            <v>0</v>
          </cell>
          <cell r="I918">
            <v>2.3336507999999999E-2</v>
          </cell>
          <cell r="J918">
            <v>1.1908814879999998</v>
          </cell>
          <cell r="K918">
            <v>0.11439454</v>
          </cell>
          <cell r="L918">
            <v>1.05315044</v>
          </cell>
          <cell r="M918">
            <v>0</v>
          </cell>
          <cell r="N918">
            <v>2.3336507999999999E-2</v>
          </cell>
          <cell r="AD918">
            <v>0</v>
          </cell>
          <cell r="AE918">
            <v>1.944709E-2</v>
          </cell>
          <cell r="AF918">
            <v>0</v>
          </cell>
          <cell r="AG918">
            <v>0</v>
          </cell>
          <cell r="AH918">
            <v>0</v>
          </cell>
          <cell r="AI918">
            <v>1.944709E-2</v>
          </cell>
        </row>
        <row r="919">
          <cell r="D919">
            <v>10.456727999999998</v>
          </cell>
          <cell r="E919">
            <v>0.16372066800000001</v>
          </cell>
          <cell r="F919">
            <v>0</v>
          </cell>
          <cell r="G919">
            <v>0</v>
          </cell>
          <cell r="H919">
            <v>0</v>
          </cell>
          <cell r="I919">
            <v>0.16372066800000004</v>
          </cell>
          <cell r="J919">
            <v>0.16372066800000001</v>
          </cell>
          <cell r="K919">
            <v>0</v>
          </cell>
          <cell r="L919">
            <v>0</v>
          </cell>
          <cell r="M919">
            <v>0</v>
          </cell>
          <cell r="N919">
            <v>0.16372066800000004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8.551919569999999</v>
          </cell>
          <cell r="AE919">
            <v>0.13643389000000003</v>
          </cell>
          <cell r="AF919">
            <v>0</v>
          </cell>
          <cell r="AG919">
            <v>0</v>
          </cell>
          <cell r="AH919">
            <v>0</v>
          </cell>
          <cell r="AI919">
            <v>0.13643389000000003</v>
          </cell>
        </row>
        <row r="920">
          <cell r="C920" t="str">
            <v>J_1806059(5627/18)</v>
          </cell>
          <cell r="D920">
            <v>2.0882519999999998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AD920">
            <v>1.5881895699999997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</row>
        <row r="921">
          <cell r="C921" t="str">
            <v>J_1905761
(6067/19)</v>
          </cell>
          <cell r="D921">
            <v>8.3684759999999994</v>
          </cell>
          <cell r="E921">
            <v>0.16372066800000001</v>
          </cell>
          <cell r="F921">
            <v>0</v>
          </cell>
          <cell r="G921">
            <v>0</v>
          </cell>
          <cell r="H921">
            <v>0</v>
          </cell>
          <cell r="I921">
            <v>0.16372066800000004</v>
          </cell>
          <cell r="J921">
            <v>0.16372066800000001</v>
          </cell>
          <cell r="K921">
            <v>0</v>
          </cell>
          <cell r="L921">
            <v>0</v>
          </cell>
          <cell r="M921">
            <v>0</v>
          </cell>
          <cell r="N921">
            <v>0.16372066800000004</v>
          </cell>
          <cell r="AD921">
            <v>6.96373</v>
          </cell>
          <cell r="AE921">
            <v>0.13643389000000003</v>
          </cell>
          <cell r="AF921">
            <v>0</v>
          </cell>
          <cell r="AG921">
            <v>0</v>
          </cell>
          <cell r="AH921">
            <v>0</v>
          </cell>
          <cell r="AI921">
            <v>0.13643389000000003</v>
          </cell>
        </row>
        <row r="922">
          <cell r="D922">
            <v>4.4193119999999997</v>
          </cell>
          <cell r="E922">
            <v>7.603149599999999E-2</v>
          </cell>
          <cell r="F922">
            <v>0</v>
          </cell>
          <cell r="G922">
            <v>0</v>
          </cell>
          <cell r="H922">
            <v>0</v>
          </cell>
          <cell r="I922">
            <v>7.603149599999999E-2</v>
          </cell>
          <cell r="J922">
            <v>7.603149599999999E-2</v>
          </cell>
          <cell r="K922">
            <v>0</v>
          </cell>
          <cell r="L922">
            <v>0</v>
          </cell>
          <cell r="M922">
            <v>0</v>
          </cell>
          <cell r="N922">
            <v>7.603149599999999E-2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3.2052830699999997</v>
          </cell>
          <cell r="AE922">
            <v>6.3359579999999999E-2</v>
          </cell>
          <cell r="AF922">
            <v>0</v>
          </cell>
          <cell r="AG922">
            <v>0</v>
          </cell>
          <cell r="AH922">
            <v>0</v>
          </cell>
          <cell r="AI922">
            <v>6.3359579999999999E-2</v>
          </cell>
        </row>
        <row r="923">
          <cell r="C923" t="str">
            <v>I_1610085
(3917/17)</v>
          </cell>
          <cell r="D923">
            <v>3.6509399999999994</v>
          </cell>
          <cell r="E923">
            <v>6.6486011999999997E-2</v>
          </cell>
          <cell r="F923">
            <v>0</v>
          </cell>
          <cell r="G923">
            <v>0</v>
          </cell>
          <cell r="H923">
            <v>0</v>
          </cell>
          <cell r="I923">
            <v>6.6486011999999997E-2</v>
          </cell>
          <cell r="J923">
            <v>6.6486011999999997E-2</v>
          </cell>
          <cell r="K923">
            <v>0</v>
          </cell>
          <cell r="L923">
            <v>0</v>
          </cell>
          <cell r="M923">
            <v>0</v>
          </cell>
          <cell r="N923">
            <v>6.6486011999999997E-2</v>
          </cell>
          <cell r="AD923">
            <v>2.8279284899999997</v>
          </cell>
          <cell r="AE923">
            <v>5.5405010000000005E-2</v>
          </cell>
          <cell r="AF923">
            <v>0</v>
          </cell>
          <cell r="AG923">
            <v>0</v>
          </cell>
          <cell r="AH923">
            <v>0</v>
          </cell>
          <cell r="AI923">
            <v>5.5405010000000005E-2</v>
          </cell>
        </row>
        <row r="924">
          <cell r="C924" t="str">
            <v>I_1617629
(3908/17)</v>
          </cell>
          <cell r="D924">
            <v>0.76837199999999994</v>
          </cell>
          <cell r="E924">
            <v>9.5454839999999982E-3</v>
          </cell>
          <cell r="F924">
            <v>0</v>
          </cell>
          <cell r="G924">
            <v>0</v>
          </cell>
          <cell r="H924">
            <v>0</v>
          </cell>
          <cell r="I924">
            <v>9.5454839999999982E-3</v>
          </cell>
          <cell r="J924">
            <v>9.5454839999999982E-3</v>
          </cell>
          <cell r="K924">
            <v>0</v>
          </cell>
          <cell r="L924">
            <v>0</v>
          </cell>
          <cell r="M924">
            <v>0</v>
          </cell>
          <cell r="N924">
            <v>9.5454839999999982E-3</v>
          </cell>
          <cell r="AD924">
            <v>0.37735457999999994</v>
          </cell>
          <cell r="AE924">
            <v>7.9545699999999993E-3</v>
          </cell>
          <cell r="AF924">
            <v>0</v>
          </cell>
          <cell r="AG924">
            <v>0</v>
          </cell>
          <cell r="AH924">
            <v>0</v>
          </cell>
          <cell r="AI924">
            <v>7.9545699999999993E-3</v>
          </cell>
        </row>
        <row r="925">
          <cell r="D925">
            <v>63.093228000000003</v>
          </cell>
          <cell r="E925">
            <v>0.154857948</v>
          </cell>
          <cell r="F925">
            <v>0</v>
          </cell>
          <cell r="G925">
            <v>0</v>
          </cell>
          <cell r="H925">
            <v>0</v>
          </cell>
          <cell r="I925">
            <v>0.154857948</v>
          </cell>
          <cell r="J925">
            <v>0.154857948</v>
          </cell>
          <cell r="K925">
            <v>0</v>
          </cell>
          <cell r="L925">
            <v>0</v>
          </cell>
          <cell r="M925">
            <v>0</v>
          </cell>
          <cell r="N925">
            <v>0.154857948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7.2454360000000007</v>
          </cell>
          <cell r="AE925">
            <v>0.12904828999999998</v>
          </cell>
          <cell r="AF925">
            <v>0</v>
          </cell>
          <cell r="AG925">
            <v>0</v>
          </cell>
          <cell r="AH925">
            <v>0</v>
          </cell>
          <cell r="AI925">
            <v>0.12904829000000001</v>
          </cell>
        </row>
        <row r="926">
          <cell r="C926" t="str">
            <v>J_1909479
(5881/19)</v>
          </cell>
          <cell r="D926">
            <v>63.093228000000003</v>
          </cell>
          <cell r="E926">
            <v>0.154857948</v>
          </cell>
          <cell r="F926">
            <v>0</v>
          </cell>
          <cell r="G926">
            <v>0</v>
          </cell>
          <cell r="H926">
            <v>0</v>
          </cell>
          <cell r="I926">
            <v>0.154857948</v>
          </cell>
          <cell r="J926">
            <v>0.154857948</v>
          </cell>
          <cell r="K926">
            <v>0</v>
          </cell>
          <cell r="L926">
            <v>0</v>
          </cell>
          <cell r="M926">
            <v>0</v>
          </cell>
          <cell r="N926">
            <v>0.154857948</v>
          </cell>
          <cell r="AD926">
            <v>7.2454360000000007</v>
          </cell>
          <cell r="AE926">
            <v>0.12904828999999998</v>
          </cell>
          <cell r="AF926">
            <v>0</v>
          </cell>
          <cell r="AG926">
            <v>0</v>
          </cell>
          <cell r="AH926">
            <v>0</v>
          </cell>
          <cell r="AI926">
            <v>0.12904829000000001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показатели"/>
      <sheetName val="Финпоказатели"/>
      <sheetName val="Произ_прогр"/>
      <sheetName val="Прогр_реализ"/>
      <sheetName val="БДР"/>
      <sheetName val="ДДС "/>
      <sheetName val="Баланс"/>
      <sheetName val="Дебет-кредит"/>
      <sheetName val="Заемные средства"/>
      <sheetName val="Ремонтная программа"/>
      <sheetName val="План персонал"/>
      <sheetName val="Инвестбюджет"/>
    </sheetNames>
    <sheetDataSet>
      <sheetData sheetId="0"/>
      <sheetData sheetId="1"/>
      <sheetData sheetId="2"/>
      <sheetData sheetId="3"/>
      <sheetData sheetId="4">
        <row r="60">
          <cell r="G60">
            <v>363832.5899988999</v>
          </cell>
        </row>
        <row r="70">
          <cell r="G70">
            <v>720613.589194</v>
          </cell>
        </row>
        <row r="108">
          <cell r="G108">
            <v>8558</v>
          </cell>
        </row>
        <row r="109">
          <cell r="G109">
            <v>4098.6000000000004</v>
          </cell>
        </row>
        <row r="111">
          <cell r="G111">
            <v>20524</v>
          </cell>
        </row>
        <row r="112">
          <cell r="G112">
            <v>52635.6</v>
          </cell>
        </row>
        <row r="113">
          <cell r="G113">
            <v>0</v>
          </cell>
        </row>
        <row r="114">
          <cell r="G114">
            <v>172417.05799999999</v>
          </cell>
        </row>
        <row r="115">
          <cell r="G115">
            <v>90000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view="pageBreakPreview" topLeftCell="A11" zoomScale="64" zoomScaleNormal="100" zoomScaleSheetLayoutView="64" workbookViewId="0">
      <selection activeCell="G6" sqref="G6:O6"/>
    </sheetView>
  </sheetViews>
  <sheetFormatPr defaultColWidth="9.1796875" defaultRowHeight="15.55" x14ac:dyDescent="0.35"/>
  <cols>
    <col min="1" max="1" width="12.81640625" style="93" customWidth="1"/>
    <col min="2" max="2" width="66" style="1" customWidth="1"/>
    <col min="3" max="3" width="15.26953125" style="1" customWidth="1"/>
    <col min="4" max="4" width="16" style="8" customWidth="1"/>
    <col min="5" max="5" width="13" style="8" customWidth="1"/>
    <col min="6" max="6" width="15.54296875" style="8" customWidth="1"/>
    <col min="7" max="7" width="17" style="8" customWidth="1"/>
    <col min="8" max="8" width="15.1796875" style="8" customWidth="1"/>
    <col min="9" max="9" width="16.7265625" style="8" customWidth="1"/>
    <col min="10" max="10" width="13.81640625" style="8" customWidth="1"/>
    <col min="11" max="11" width="14.54296875" style="8" customWidth="1"/>
    <col min="12" max="12" width="11.7265625" style="8" customWidth="1"/>
    <col min="13" max="13" width="15.1796875" style="8" customWidth="1"/>
    <col min="14" max="14" width="12.81640625" style="8" customWidth="1"/>
    <col min="15" max="15" width="15.54296875" style="8" customWidth="1"/>
    <col min="16" max="16" width="12.81640625" style="34" customWidth="1"/>
    <col min="17" max="17" width="18.26953125" style="34" customWidth="1"/>
    <col min="18" max="18" width="15.54296875" style="34" customWidth="1"/>
    <col min="19" max="19" width="11" style="8" customWidth="1"/>
    <col min="20" max="20" width="19.54296875" style="34" customWidth="1"/>
    <col min="21" max="16384" width="9.1796875" style="1"/>
  </cols>
  <sheetData>
    <row r="1" spans="1:20" s="3" customFormat="1" ht="11.4" x14ac:dyDescent="0.25">
      <c r="A1" s="9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5"/>
      <c r="T1" s="6" t="s">
        <v>22</v>
      </c>
    </row>
    <row r="2" spans="1:20" s="3" customFormat="1" ht="24" customHeight="1" x14ac:dyDescent="0.25">
      <c r="A2" s="91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227" t="s">
        <v>4</v>
      </c>
      <c r="S2" s="228"/>
      <c r="T2" s="227"/>
    </row>
    <row r="3" spans="1:20" s="7" customFormat="1" ht="12.95" x14ac:dyDescent="0.3">
      <c r="A3" s="229" t="s">
        <v>23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30"/>
      <c r="T3" s="229"/>
    </row>
    <row r="4" spans="1:20" s="7" customFormat="1" ht="12.95" x14ac:dyDescent="0.3">
      <c r="A4" s="92"/>
      <c r="D4" s="16"/>
      <c r="E4" s="16"/>
      <c r="F4" s="16"/>
      <c r="G4" s="232" t="s">
        <v>1974</v>
      </c>
      <c r="H4" s="232"/>
      <c r="I4" s="16"/>
      <c r="J4" s="231">
        <v>2020</v>
      </c>
      <c r="K4" s="231"/>
      <c r="L4" s="16" t="s">
        <v>24</v>
      </c>
      <c r="M4" s="16"/>
      <c r="N4" s="16"/>
      <c r="O4" s="16"/>
      <c r="P4" s="15"/>
      <c r="Q4" s="15"/>
      <c r="R4" s="15"/>
      <c r="S4" s="16"/>
      <c r="T4" s="15"/>
    </row>
    <row r="5" spans="1:20" ht="11.3" customHeight="1" x14ac:dyDescent="0.35">
      <c r="P5" s="9"/>
      <c r="Q5" s="9"/>
      <c r="R5" s="9"/>
      <c r="T5" s="9"/>
    </row>
    <row r="6" spans="1:20" s="7" customFormat="1" ht="12.95" x14ac:dyDescent="0.3">
      <c r="A6" s="92"/>
      <c r="D6" s="16"/>
      <c r="E6" s="16"/>
      <c r="F6" s="16"/>
      <c r="G6" s="222" t="s">
        <v>145</v>
      </c>
      <c r="H6" s="222"/>
      <c r="I6" s="222"/>
      <c r="J6" s="222"/>
      <c r="K6" s="222"/>
      <c r="L6" s="222"/>
      <c r="M6" s="222"/>
      <c r="N6" s="222"/>
      <c r="O6" s="222"/>
      <c r="P6" s="10"/>
      <c r="Q6" s="15"/>
      <c r="R6" s="15"/>
      <c r="S6" s="16"/>
      <c r="T6" s="15"/>
    </row>
    <row r="7" spans="1:20" s="11" customFormat="1" ht="12.7" customHeight="1" x14ac:dyDescent="0.25">
      <c r="A7" s="94"/>
      <c r="D7" s="12"/>
      <c r="E7" s="12"/>
      <c r="F7" s="12"/>
      <c r="G7" s="223" t="s">
        <v>5</v>
      </c>
      <c r="H7" s="223"/>
      <c r="I7" s="223"/>
      <c r="J7" s="223"/>
      <c r="K7" s="223"/>
      <c r="L7" s="223"/>
      <c r="M7" s="223"/>
      <c r="N7" s="223"/>
      <c r="O7" s="223"/>
      <c r="P7" s="17"/>
      <c r="Q7" s="12"/>
      <c r="R7" s="13"/>
      <c r="S7" s="12"/>
      <c r="T7" s="13"/>
    </row>
    <row r="8" spans="1:20" ht="11.3" customHeight="1" x14ac:dyDescent="0.35">
      <c r="P8" s="9"/>
      <c r="Q8" s="9"/>
      <c r="R8" s="9"/>
      <c r="T8" s="9"/>
    </row>
    <row r="9" spans="1:20" s="7" customFormat="1" ht="12.95" x14ac:dyDescent="0.3">
      <c r="A9" s="92"/>
      <c r="D9" s="16"/>
      <c r="E9" s="16"/>
      <c r="F9" s="16"/>
      <c r="G9" s="16"/>
      <c r="H9" s="16"/>
      <c r="I9" s="16" t="s">
        <v>6</v>
      </c>
      <c r="J9" s="231">
        <v>2020</v>
      </c>
      <c r="K9" s="231"/>
      <c r="L9" s="16" t="s">
        <v>7</v>
      </c>
      <c r="M9" s="16"/>
      <c r="N9" s="16"/>
      <c r="O9" s="16"/>
      <c r="P9" s="15"/>
      <c r="Q9" s="15"/>
      <c r="R9" s="15"/>
      <c r="S9" s="16"/>
      <c r="T9" s="15"/>
    </row>
    <row r="10" spans="1:20" ht="11.3" customHeight="1" x14ac:dyDescent="0.35">
      <c r="P10" s="9"/>
      <c r="Q10" s="8"/>
      <c r="R10" s="9"/>
      <c r="T10" s="9"/>
    </row>
    <row r="11" spans="1:20" s="7" customFormat="1" ht="12.95" x14ac:dyDescent="0.3">
      <c r="A11" s="92"/>
      <c r="D11" s="16"/>
      <c r="E11" s="16"/>
      <c r="F11" s="16"/>
      <c r="G11" s="16" t="s">
        <v>8</v>
      </c>
      <c r="H11" s="224" t="s">
        <v>1652</v>
      </c>
      <c r="I11" s="224"/>
      <c r="J11" s="224"/>
      <c r="K11" s="224"/>
      <c r="L11" s="224"/>
      <c r="M11" s="224"/>
      <c r="N11" s="224"/>
      <c r="O11" s="224"/>
      <c r="P11" s="224"/>
      <c r="Q11" s="15"/>
      <c r="R11" s="15"/>
      <c r="S11" s="16"/>
      <c r="T11" s="15"/>
    </row>
    <row r="12" spans="1:20" s="11" customFormat="1" ht="12.7" customHeight="1" x14ac:dyDescent="0.25">
      <c r="A12" s="94"/>
      <c r="D12" s="12"/>
      <c r="E12" s="12"/>
      <c r="F12" s="12"/>
      <c r="G12" s="12"/>
      <c r="H12" s="223" t="s">
        <v>9</v>
      </c>
      <c r="I12" s="223"/>
      <c r="J12" s="223"/>
      <c r="K12" s="223"/>
      <c r="L12" s="223"/>
      <c r="M12" s="223"/>
      <c r="N12" s="223"/>
      <c r="O12" s="223"/>
      <c r="P12" s="223"/>
      <c r="Q12" s="13"/>
      <c r="R12" s="13"/>
      <c r="S12" s="12"/>
      <c r="T12" s="13"/>
    </row>
    <row r="13" spans="1:20" ht="11.3" customHeight="1" x14ac:dyDescent="0.35">
      <c r="P13" s="9"/>
      <c r="Q13" s="9"/>
      <c r="R13" s="9"/>
      <c r="T13" s="9"/>
    </row>
    <row r="14" spans="1:20" s="3" customFormat="1" ht="48.05" customHeight="1" x14ac:dyDescent="0.25">
      <c r="A14" s="235" t="s">
        <v>10</v>
      </c>
      <c r="B14" s="226" t="s">
        <v>11</v>
      </c>
      <c r="C14" s="226" t="s">
        <v>12</v>
      </c>
      <c r="D14" s="225" t="s">
        <v>13</v>
      </c>
      <c r="E14" s="225" t="s">
        <v>1650</v>
      </c>
      <c r="F14" s="225" t="s">
        <v>1651</v>
      </c>
      <c r="G14" s="226" t="s">
        <v>1653</v>
      </c>
      <c r="H14" s="226"/>
      <c r="I14" s="226"/>
      <c r="J14" s="226"/>
      <c r="K14" s="226"/>
      <c r="L14" s="226"/>
      <c r="M14" s="226"/>
      <c r="N14" s="226"/>
      <c r="O14" s="226"/>
      <c r="P14" s="226"/>
      <c r="Q14" s="226" t="s">
        <v>19</v>
      </c>
      <c r="R14" s="226" t="s">
        <v>20</v>
      </c>
      <c r="S14" s="225"/>
      <c r="T14" s="226" t="s">
        <v>3</v>
      </c>
    </row>
    <row r="15" spans="1:20" s="3" customFormat="1" ht="15.05" customHeight="1" x14ac:dyDescent="0.25">
      <c r="A15" s="235"/>
      <c r="B15" s="226"/>
      <c r="C15" s="226"/>
      <c r="D15" s="225"/>
      <c r="E15" s="225"/>
      <c r="F15" s="225"/>
      <c r="G15" s="225" t="s">
        <v>14</v>
      </c>
      <c r="H15" s="225"/>
      <c r="I15" s="225" t="s">
        <v>15</v>
      </c>
      <c r="J15" s="225"/>
      <c r="K15" s="225" t="s">
        <v>16</v>
      </c>
      <c r="L15" s="225"/>
      <c r="M15" s="225" t="s">
        <v>17</v>
      </c>
      <c r="N15" s="225"/>
      <c r="O15" s="226" t="s">
        <v>18</v>
      </c>
      <c r="P15" s="226"/>
      <c r="Q15" s="226"/>
      <c r="R15" s="233" t="s">
        <v>21</v>
      </c>
      <c r="S15" s="234" t="s">
        <v>2</v>
      </c>
      <c r="T15" s="226"/>
    </row>
    <row r="16" spans="1:20" s="3" customFormat="1" ht="117.2" customHeight="1" x14ac:dyDescent="0.25">
      <c r="A16" s="235"/>
      <c r="B16" s="226"/>
      <c r="C16" s="226"/>
      <c r="D16" s="225"/>
      <c r="E16" s="225"/>
      <c r="F16" s="225"/>
      <c r="G16" s="64" t="s">
        <v>0</v>
      </c>
      <c r="H16" s="64" t="s">
        <v>1</v>
      </c>
      <c r="I16" s="64" t="s">
        <v>0</v>
      </c>
      <c r="J16" s="64" t="s">
        <v>1</v>
      </c>
      <c r="K16" s="64" t="s">
        <v>0</v>
      </c>
      <c r="L16" s="64" t="s">
        <v>1</v>
      </c>
      <c r="M16" s="64" t="s">
        <v>0</v>
      </c>
      <c r="N16" s="64" t="s">
        <v>1</v>
      </c>
      <c r="O16" s="64" t="s">
        <v>0</v>
      </c>
      <c r="P16" s="40" t="s">
        <v>1</v>
      </c>
      <c r="Q16" s="226"/>
      <c r="R16" s="233"/>
      <c r="S16" s="234"/>
      <c r="T16" s="226"/>
    </row>
    <row r="17" spans="1:20" s="3" customFormat="1" ht="12.95" x14ac:dyDescent="0.3">
      <c r="A17" s="95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</row>
    <row r="18" spans="1:20" s="3" customFormat="1" ht="20.2" customHeight="1" x14ac:dyDescent="0.25">
      <c r="A18" s="99"/>
      <c r="B18" s="100" t="s">
        <v>415</v>
      </c>
      <c r="C18" s="101"/>
      <c r="D18" s="132">
        <f t="shared" ref="D18:T18" si="0">D19+D408+D789+D992</f>
        <v>12114.688923084001</v>
      </c>
      <c r="E18" s="132">
        <f t="shared" si="0"/>
        <v>541.60565592322939</v>
      </c>
      <c r="F18" s="132">
        <f t="shared" si="0"/>
        <v>11573.08326716077</v>
      </c>
      <c r="G18" s="132">
        <f t="shared" si="0"/>
        <v>3659.2826999999997</v>
      </c>
      <c r="H18" s="132">
        <f t="shared" si="0"/>
        <v>1368.1229563844745</v>
      </c>
      <c r="I18" s="132">
        <f t="shared" si="0"/>
        <v>591.4183076791187</v>
      </c>
      <c r="J18" s="132">
        <f t="shared" si="0"/>
        <v>578.20222553711858</v>
      </c>
      <c r="K18" s="132">
        <f t="shared" si="0"/>
        <v>846.77011487350012</v>
      </c>
      <c r="L18" s="132">
        <f t="shared" si="0"/>
        <v>789.9207308473558</v>
      </c>
      <c r="M18" s="132">
        <f t="shared" si="0"/>
        <v>964.03612054550013</v>
      </c>
      <c r="N18" s="132">
        <f t="shared" si="0"/>
        <v>0</v>
      </c>
      <c r="O18" s="132">
        <f t="shared" si="0"/>
        <v>1257.0581569018814</v>
      </c>
      <c r="P18" s="132">
        <f t="shared" si="0"/>
        <v>0</v>
      </c>
      <c r="Q18" s="132">
        <f t="shared" si="0"/>
        <v>2291.1597436155257</v>
      </c>
      <c r="R18" s="132">
        <f t="shared" si="0"/>
        <v>2291.1597436155257</v>
      </c>
      <c r="S18" s="132">
        <f t="shared" si="0"/>
        <v>0</v>
      </c>
      <c r="T18" s="132">
        <f t="shared" si="0"/>
        <v>0</v>
      </c>
    </row>
    <row r="19" spans="1:20" s="3" customFormat="1" ht="47.65" customHeight="1" x14ac:dyDescent="0.25">
      <c r="A19" s="102"/>
      <c r="B19" s="100" t="s">
        <v>25</v>
      </c>
      <c r="C19" s="101"/>
      <c r="D19" s="132">
        <f t="shared" ref="D19:T19" si="1">D20+D23+D28+D31+D38+D45+D52+D56+D59+D75+D78+D87+D103+D109+D116+D122+D127+D131+D133+D151+D169+D188+D190+D195+D210+D214+D216+D220+D224+D236+D240+D247+D258+D266+D275+D314+D320+D330+D333+D338+D346+D363+D400</f>
        <v>2817.8700120000008</v>
      </c>
      <c r="E19" s="132">
        <f t="shared" si="1"/>
        <v>126.18806413275382</v>
      </c>
      <c r="F19" s="132">
        <f t="shared" si="1"/>
        <v>2691.681947867246</v>
      </c>
      <c r="G19" s="132">
        <f t="shared" si="1"/>
        <v>723.24058044232015</v>
      </c>
      <c r="H19" s="132">
        <f t="shared" si="1"/>
        <v>264.85515938999998</v>
      </c>
      <c r="I19" s="132">
        <f t="shared" si="1"/>
        <v>90.763718396000002</v>
      </c>
      <c r="J19" s="132">
        <f t="shared" si="1"/>
        <v>76.477603411999993</v>
      </c>
      <c r="K19" s="132">
        <f t="shared" si="1"/>
        <v>130.98833733958011</v>
      </c>
      <c r="L19" s="132">
        <f t="shared" si="1"/>
        <v>188.37755597800003</v>
      </c>
      <c r="M19" s="132">
        <f t="shared" si="1"/>
        <v>307.69324786957998</v>
      </c>
      <c r="N19" s="132">
        <f t="shared" si="1"/>
        <v>0</v>
      </c>
      <c r="O19" s="132">
        <f t="shared" si="1"/>
        <v>193.79527683716017</v>
      </c>
      <c r="P19" s="132">
        <f t="shared" si="1"/>
        <v>0</v>
      </c>
      <c r="Q19" s="132">
        <f t="shared" si="1"/>
        <v>458.38542105232023</v>
      </c>
      <c r="R19" s="132">
        <f t="shared" si="1"/>
        <v>458.38542105232023</v>
      </c>
      <c r="S19" s="132">
        <f t="shared" si="1"/>
        <v>0</v>
      </c>
      <c r="T19" s="132">
        <f t="shared" si="1"/>
        <v>0</v>
      </c>
    </row>
    <row r="20" spans="1:20" s="3" customFormat="1" ht="20.2" customHeight="1" x14ac:dyDescent="0.25">
      <c r="A20" s="103"/>
      <c r="B20" s="104" t="s">
        <v>26</v>
      </c>
      <c r="C20" s="105"/>
      <c r="D20" s="133">
        <f t="shared" ref="D20:T20" si="2">SUM(D21:D22)</f>
        <v>0</v>
      </c>
      <c r="E20" s="133">
        <f t="shared" si="2"/>
        <v>0</v>
      </c>
      <c r="F20" s="133">
        <f t="shared" si="2"/>
        <v>0</v>
      </c>
      <c r="G20" s="133">
        <f t="shared" si="2"/>
        <v>0</v>
      </c>
      <c r="H20" s="133">
        <f t="shared" si="2"/>
        <v>0.25282260000000001</v>
      </c>
      <c r="I20" s="133">
        <f t="shared" si="2"/>
        <v>0</v>
      </c>
      <c r="J20" s="133">
        <f t="shared" si="2"/>
        <v>0.25282259999999995</v>
      </c>
      <c r="K20" s="133">
        <f t="shared" si="2"/>
        <v>0</v>
      </c>
      <c r="L20" s="133">
        <f t="shared" si="2"/>
        <v>0</v>
      </c>
      <c r="M20" s="133">
        <f t="shared" si="2"/>
        <v>0</v>
      </c>
      <c r="N20" s="133">
        <f t="shared" si="2"/>
        <v>0</v>
      </c>
      <c r="O20" s="133">
        <f t="shared" si="2"/>
        <v>0</v>
      </c>
      <c r="P20" s="133">
        <f t="shared" si="2"/>
        <v>0</v>
      </c>
      <c r="Q20" s="133">
        <f t="shared" si="2"/>
        <v>-0.25282260000000001</v>
      </c>
      <c r="R20" s="133">
        <f t="shared" si="2"/>
        <v>-0.25282260000000001</v>
      </c>
      <c r="S20" s="133">
        <f t="shared" si="2"/>
        <v>0</v>
      </c>
      <c r="T20" s="133">
        <f t="shared" si="2"/>
        <v>0</v>
      </c>
    </row>
    <row r="21" spans="1:20" s="3" customFormat="1" ht="81.2" customHeight="1" x14ac:dyDescent="0.25">
      <c r="A21" s="106" t="s">
        <v>1660</v>
      </c>
      <c r="B21" s="107" t="s">
        <v>728</v>
      </c>
      <c r="C21" s="108" t="s">
        <v>1127</v>
      </c>
      <c r="D21" s="122">
        <v>0</v>
      </c>
      <c r="E21" s="122">
        <v>0</v>
      </c>
      <c r="F21" s="122">
        <v>0</v>
      </c>
      <c r="G21" s="73">
        <v>0</v>
      </c>
      <c r="H21" s="73">
        <v>0.25282260000000001</v>
      </c>
      <c r="I21" s="122">
        <v>0</v>
      </c>
      <c r="J21" s="122">
        <v>0.25282259999999995</v>
      </c>
      <c r="K21" s="122">
        <v>0</v>
      </c>
      <c r="L21" s="122">
        <v>0</v>
      </c>
      <c r="M21" s="122">
        <v>0</v>
      </c>
      <c r="N21" s="122"/>
      <c r="O21" s="122">
        <v>0</v>
      </c>
      <c r="P21" s="122"/>
      <c r="Q21" s="122">
        <f>G21-H21</f>
        <v>-0.25282260000000001</v>
      </c>
      <c r="R21" s="122">
        <f>G21-H21</f>
        <v>-0.25282260000000001</v>
      </c>
      <c r="S21" s="122"/>
      <c r="T21" s="122"/>
    </row>
    <row r="22" spans="1:20" s="3" customFormat="1" ht="40.549999999999997" customHeight="1" x14ac:dyDescent="0.25">
      <c r="A22" s="106" t="s">
        <v>1660</v>
      </c>
      <c r="B22" s="107" t="s">
        <v>1672</v>
      </c>
      <c r="C22" s="108" t="s">
        <v>1128</v>
      </c>
      <c r="D22" s="122">
        <v>0</v>
      </c>
      <c r="E22" s="122">
        <v>0</v>
      </c>
      <c r="F22" s="122">
        <v>0</v>
      </c>
      <c r="G22" s="73">
        <v>0</v>
      </c>
      <c r="H22" s="73">
        <v>0</v>
      </c>
      <c r="I22" s="122">
        <v>0</v>
      </c>
      <c r="J22" s="122">
        <v>0</v>
      </c>
      <c r="K22" s="122">
        <v>0</v>
      </c>
      <c r="L22" s="122">
        <v>0</v>
      </c>
      <c r="M22" s="122">
        <v>0</v>
      </c>
      <c r="N22" s="122"/>
      <c r="O22" s="122">
        <v>0</v>
      </c>
      <c r="P22" s="122"/>
      <c r="Q22" s="122">
        <f>G22-H22</f>
        <v>0</v>
      </c>
      <c r="R22" s="122">
        <f>G22-H22</f>
        <v>0</v>
      </c>
      <c r="S22" s="122"/>
      <c r="T22" s="122"/>
    </row>
    <row r="23" spans="1:20" s="3" customFormat="1" ht="20.2" customHeight="1" x14ac:dyDescent="0.25">
      <c r="A23" s="103"/>
      <c r="B23" s="109" t="s">
        <v>27</v>
      </c>
      <c r="C23" s="105"/>
      <c r="D23" s="133">
        <f t="shared" ref="D23:T23" si="3">SUM(D24:D27)</f>
        <v>14.424011999999999</v>
      </c>
      <c r="E23" s="133">
        <f t="shared" si="3"/>
        <v>0.8311638740338978</v>
      </c>
      <c r="F23" s="133">
        <f t="shared" si="3"/>
        <v>13.592848125966102</v>
      </c>
      <c r="G23" s="133">
        <f t="shared" si="3"/>
        <v>3.8980079999999999</v>
      </c>
      <c r="H23" s="133">
        <f t="shared" si="3"/>
        <v>6.9912175480000007</v>
      </c>
      <c r="I23" s="133">
        <f t="shared" si="3"/>
        <v>0.49203559199999991</v>
      </c>
      <c r="J23" s="133">
        <f t="shared" si="3"/>
        <v>3.2899174159999998</v>
      </c>
      <c r="K23" s="133">
        <f t="shared" si="3"/>
        <v>3.0000000000000001E-3</v>
      </c>
      <c r="L23" s="133">
        <f t="shared" si="3"/>
        <v>3.7013001319999996</v>
      </c>
      <c r="M23" s="133">
        <f t="shared" si="3"/>
        <v>3.0000000000000001E-3</v>
      </c>
      <c r="N23" s="133">
        <f t="shared" si="3"/>
        <v>0</v>
      </c>
      <c r="O23" s="133">
        <f t="shared" si="3"/>
        <v>3.3999724080000004</v>
      </c>
      <c r="P23" s="133">
        <f t="shared" si="3"/>
        <v>0</v>
      </c>
      <c r="Q23" s="133">
        <f t="shared" si="3"/>
        <v>-3.0932095480000017</v>
      </c>
      <c r="R23" s="133">
        <f t="shared" si="3"/>
        <v>-3.0932095480000017</v>
      </c>
      <c r="S23" s="133">
        <f t="shared" si="3"/>
        <v>0</v>
      </c>
      <c r="T23" s="133">
        <f t="shared" si="3"/>
        <v>0</v>
      </c>
    </row>
    <row r="24" spans="1:20" s="3" customFormat="1" ht="81.2" customHeight="1" x14ac:dyDescent="0.25">
      <c r="A24" s="106" t="s">
        <v>1660</v>
      </c>
      <c r="B24" s="107" t="s">
        <v>729</v>
      </c>
      <c r="C24" s="108" t="s">
        <v>671</v>
      </c>
      <c r="D24" s="122">
        <v>0.88708799999999999</v>
      </c>
      <c r="E24" s="122">
        <v>0</v>
      </c>
      <c r="F24" s="122">
        <v>0.88708799999999999</v>
      </c>
      <c r="G24" s="73">
        <v>1.2E-2</v>
      </c>
      <c r="H24" s="73">
        <v>5.3404799999999997E-4</v>
      </c>
      <c r="I24" s="122">
        <v>2.35116E-4</v>
      </c>
      <c r="J24" s="122">
        <v>2.35116E-4</v>
      </c>
      <c r="K24" s="122">
        <v>3.0000000000000001E-3</v>
      </c>
      <c r="L24" s="122">
        <v>2.9893199999999996E-4</v>
      </c>
      <c r="M24" s="122">
        <v>3.0000000000000001E-3</v>
      </c>
      <c r="N24" s="122"/>
      <c r="O24" s="122">
        <v>5.7648839999999996E-3</v>
      </c>
      <c r="P24" s="122"/>
      <c r="Q24" s="122">
        <f t="shared" ref="Q24:Q27" si="4">G24-H24</f>
        <v>1.1465952E-2</v>
      </c>
      <c r="R24" s="122">
        <f t="shared" ref="R24:R27" si="5">G24-H24</f>
        <v>1.1465952E-2</v>
      </c>
      <c r="S24" s="122"/>
      <c r="T24" s="122"/>
    </row>
    <row r="25" spans="1:20" s="3" customFormat="1" ht="81.2" customHeight="1" x14ac:dyDescent="0.25">
      <c r="A25" s="106" t="s">
        <v>1660</v>
      </c>
      <c r="B25" s="107" t="s">
        <v>28</v>
      </c>
      <c r="C25" s="108" t="s">
        <v>499</v>
      </c>
      <c r="D25" s="122">
        <v>10.062887999999999</v>
      </c>
      <c r="E25" s="122">
        <v>0.8311638740338978</v>
      </c>
      <c r="F25" s="122">
        <v>9.2317241259661014</v>
      </c>
      <c r="G25" s="73">
        <v>0.42397199999999996</v>
      </c>
      <c r="H25" s="73">
        <v>6.8366054080000014</v>
      </c>
      <c r="I25" s="122">
        <v>0.4239719999999999</v>
      </c>
      <c r="J25" s="122">
        <v>3.2218538240000001</v>
      </c>
      <c r="K25" s="122">
        <v>0</v>
      </c>
      <c r="L25" s="122">
        <v>3.6147515839999995</v>
      </c>
      <c r="M25" s="122">
        <v>0</v>
      </c>
      <c r="N25" s="122"/>
      <c r="O25" s="122">
        <v>0</v>
      </c>
      <c r="P25" s="122"/>
      <c r="Q25" s="122">
        <f t="shared" si="4"/>
        <v>-6.4126334080000014</v>
      </c>
      <c r="R25" s="122">
        <f t="shared" si="5"/>
        <v>-6.4126334080000014</v>
      </c>
      <c r="S25" s="122"/>
      <c r="T25" s="122"/>
    </row>
    <row r="26" spans="1:20" s="3" customFormat="1" ht="60.75" customHeight="1" x14ac:dyDescent="0.25">
      <c r="A26" s="106" t="s">
        <v>1660</v>
      </c>
      <c r="B26" s="107" t="s">
        <v>730</v>
      </c>
      <c r="C26" s="108" t="s">
        <v>1129</v>
      </c>
      <c r="D26" s="122">
        <v>3.4740360000000003</v>
      </c>
      <c r="E26" s="122">
        <v>0</v>
      </c>
      <c r="F26" s="122">
        <v>3.4740360000000003</v>
      </c>
      <c r="G26" s="73">
        <v>3.4620359999999999</v>
      </c>
      <c r="H26" s="73">
        <v>0.15407809200000003</v>
      </c>
      <c r="I26" s="122">
        <v>6.7828475999999999E-2</v>
      </c>
      <c r="J26" s="122">
        <v>6.7828475999999999E-2</v>
      </c>
      <c r="K26" s="122">
        <v>0</v>
      </c>
      <c r="L26" s="122">
        <v>8.6249616000000029E-2</v>
      </c>
      <c r="M26" s="122">
        <v>0</v>
      </c>
      <c r="N26" s="122"/>
      <c r="O26" s="122">
        <v>3.3942075240000005</v>
      </c>
      <c r="P26" s="122"/>
      <c r="Q26" s="122">
        <f t="shared" si="4"/>
        <v>3.3079579079999997</v>
      </c>
      <c r="R26" s="122">
        <f t="shared" si="5"/>
        <v>3.3079579079999997</v>
      </c>
      <c r="S26" s="122"/>
      <c r="T26" s="122"/>
    </row>
    <row r="27" spans="1:20" s="3" customFormat="1" ht="20.2" customHeight="1" x14ac:dyDescent="0.25">
      <c r="A27" s="106" t="s">
        <v>1661</v>
      </c>
      <c r="B27" s="107" t="s">
        <v>1673</v>
      </c>
      <c r="C27" s="108" t="s">
        <v>1911</v>
      </c>
      <c r="D27" s="122"/>
      <c r="E27" s="122"/>
      <c r="F27" s="122"/>
      <c r="G27" s="73">
        <v>0</v>
      </c>
      <c r="H27" s="73">
        <v>0</v>
      </c>
      <c r="I27" s="122"/>
      <c r="J27" s="122"/>
      <c r="K27" s="122"/>
      <c r="L27" s="122">
        <v>0</v>
      </c>
      <c r="M27" s="122"/>
      <c r="N27" s="122"/>
      <c r="O27" s="122"/>
      <c r="P27" s="122"/>
      <c r="Q27" s="122">
        <f t="shared" si="4"/>
        <v>0</v>
      </c>
      <c r="R27" s="122">
        <f t="shared" si="5"/>
        <v>0</v>
      </c>
      <c r="S27" s="122"/>
      <c r="T27" s="122"/>
    </row>
    <row r="28" spans="1:20" s="3" customFormat="1" ht="40.549999999999997" customHeight="1" x14ac:dyDescent="0.25">
      <c r="A28" s="103"/>
      <c r="B28" s="104" t="s">
        <v>416</v>
      </c>
      <c r="C28" s="105"/>
      <c r="D28" s="133">
        <f t="shared" ref="D28:T28" si="6">SUM(D29:D30)</f>
        <v>4.8004440000000006</v>
      </c>
      <c r="E28" s="133">
        <f t="shared" si="6"/>
        <v>0</v>
      </c>
      <c r="F28" s="133">
        <f t="shared" si="6"/>
        <v>4.8004440000000006</v>
      </c>
      <c r="G28" s="133">
        <f t="shared" si="6"/>
        <v>4.7764439999999997</v>
      </c>
      <c r="H28" s="133">
        <f t="shared" si="6"/>
        <v>4.2534122339999989</v>
      </c>
      <c r="I28" s="133">
        <f t="shared" si="6"/>
        <v>9.3580428000000007E-2</v>
      </c>
      <c r="J28" s="133">
        <f t="shared" si="6"/>
        <v>9.3580428000000007E-2</v>
      </c>
      <c r="K28" s="133">
        <f t="shared" si="6"/>
        <v>4.6828635719999987</v>
      </c>
      <c r="L28" s="133">
        <f t="shared" si="6"/>
        <v>4.1598318059999997</v>
      </c>
      <c r="M28" s="133">
        <f t="shared" si="6"/>
        <v>0</v>
      </c>
      <c r="N28" s="133">
        <f t="shared" si="6"/>
        <v>0</v>
      </c>
      <c r="O28" s="133">
        <f t="shared" si="6"/>
        <v>0</v>
      </c>
      <c r="P28" s="133">
        <f t="shared" si="6"/>
        <v>0</v>
      </c>
      <c r="Q28" s="133">
        <f t="shared" si="6"/>
        <v>0.52303176600000034</v>
      </c>
      <c r="R28" s="133">
        <f t="shared" si="6"/>
        <v>0.52303176600000034</v>
      </c>
      <c r="S28" s="133">
        <f t="shared" si="6"/>
        <v>0</v>
      </c>
      <c r="T28" s="133">
        <f t="shared" si="6"/>
        <v>0</v>
      </c>
    </row>
    <row r="29" spans="1:20" s="3" customFormat="1" ht="40.549999999999997" customHeight="1" x14ac:dyDescent="0.25">
      <c r="A29" s="106" t="s">
        <v>1660</v>
      </c>
      <c r="B29" s="107" t="s">
        <v>731</v>
      </c>
      <c r="C29" s="108" t="s">
        <v>1130</v>
      </c>
      <c r="D29" s="122">
        <v>2.057328</v>
      </c>
      <c r="E29" s="122">
        <v>0</v>
      </c>
      <c r="F29" s="122">
        <v>2.057328</v>
      </c>
      <c r="G29" s="73">
        <v>2.045328</v>
      </c>
      <c r="H29" s="73">
        <v>1.9550981419999998</v>
      </c>
      <c r="I29" s="122">
        <v>4.0072212000000003E-2</v>
      </c>
      <c r="J29" s="122">
        <v>4.0072212000000003E-2</v>
      </c>
      <c r="K29" s="122">
        <v>2.0052557879999999</v>
      </c>
      <c r="L29" s="122">
        <v>1.9150259300000001</v>
      </c>
      <c r="M29" s="122">
        <v>0</v>
      </c>
      <c r="N29" s="122"/>
      <c r="O29" s="122">
        <v>0</v>
      </c>
      <c r="P29" s="122"/>
      <c r="Q29" s="122">
        <f t="shared" ref="Q29:Q30" si="7">G29-H29</f>
        <v>9.0229858000000274E-2</v>
      </c>
      <c r="R29" s="122">
        <f t="shared" ref="R29:R30" si="8">G29-H29</f>
        <v>9.0229858000000274E-2</v>
      </c>
      <c r="S29" s="122"/>
      <c r="T29" s="122"/>
    </row>
    <row r="30" spans="1:20" s="3" customFormat="1" ht="20.2" customHeight="1" x14ac:dyDescent="0.25">
      <c r="A30" s="106" t="s">
        <v>1660</v>
      </c>
      <c r="B30" s="107" t="s">
        <v>732</v>
      </c>
      <c r="C30" s="108" t="s">
        <v>1131</v>
      </c>
      <c r="D30" s="122">
        <v>2.7431160000000001</v>
      </c>
      <c r="E30" s="122">
        <v>0</v>
      </c>
      <c r="F30" s="122">
        <v>2.7431160000000001</v>
      </c>
      <c r="G30" s="73">
        <v>2.7311159999999997</v>
      </c>
      <c r="H30" s="73">
        <v>2.2983140919999996</v>
      </c>
      <c r="I30" s="122">
        <v>5.3508216000000004E-2</v>
      </c>
      <c r="J30" s="122">
        <v>5.3508216000000004E-2</v>
      </c>
      <c r="K30" s="122">
        <v>2.6776077839999992</v>
      </c>
      <c r="L30" s="122">
        <v>2.244805876</v>
      </c>
      <c r="M30" s="122">
        <v>0</v>
      </c>
      <c r="N30" s="122"/>
      <c r="O30" s="122">
        <v>0</v>
      </c>
      <c r="P30" s="122"/>
      <c r="Q30" s="122">
        <f t="shared" si="7"/>
        <v>0.43280190800000007</v>
      </c>
      <c r="R30" s="122">
        <f t="shared" si="8"/>
        <v>0.43280190800000007</v>
      </c>
      <c r="S30" s="122"/>
      <c r="T30" s="122"/>
    </row>
    <row r="31" spans="1:20" s="3" customFormat="1" ht="60.75" customHeight="1" x14ac:dyDescent="0.25">
      <c r="A31" s="103"/>
      <c r="B31" s="110" t="s">
        <v>29</v>
      </c>
      <c r="C31" s="105"/>
      <c r="D31" s="133">
        <f t="shared" ref="D31:T31" si="9">SUM(D32:D37)</f>
        <v>74.636232000000007</v>
      </c>
      <c r="E31" s="133">
        <f t="shared" si="9"/>
        <v>0</v>
      </c>
      <c r="F31" s="133">
        <f t="shared" si="9"/>
        <v>74.636232000000007</v>
      </c>
      <c r="G31" s="133">
        <f t="shared" si="9"/>
        <v>5.8031759999999988</v>
      </c>
      <c r="H31" s="133">
        <f t="shared" si="9"/>
        <v>0.234511368</v>
      </c>
      <c r="I31" s="133">
        <f t="shared" si="9"/>
        <v>0.103236888</v>
      </c>
      <c r="J31" s="133">
        <f t="shared" si="9"/>
        <v>0.103236888</v>
      </c>
      <c r="K31" s="133">
        <f t="shared" si="9"/>
        <v>1.7220570000000002</v>
      </c>
      <c r="L31" s="133">
        <f t="shared" si="9"/>
        <v>0.13127448</v>
      </c>
      <c r="M31" s="133">
        <f t="shared" si="9"/>
        <v>1.1882010000000001</v>
      </c>
      <c r="N31" s="133">
        <f t="shared" si="9"/>
        <v>0</v>
      </c>
      <c r="O31" s="133">
        <f t="shared" si="9"/>
        <v>2.7896811120000002</v>
      </c>
      <c r="P31" s="133">
        <f t="shared" si="9"/>
        <v>0</v>
      </c>
      <c r="Q31" s="133">
        <f t="shared" si="9"/>
        <v>5.5686646319999991</v>
      </c>
      <c r="R31" s="133">
        <f t="shared" si="9"/>
        <v>5.5686646319999991</v>
      </c>
      <c r="S31" s="133">
        <f t="shared" si="9"/>
        <v>0</v>
      </c>
      <c r="T31" s="133">
        <f t="shared" si="9"/>
        <v>0</v>
      </c>
    </row>
    <row r="32" spans="1:20" s="3" customFormat="1" ht="60.75" customHeight="1" x14ac:dyDescent="0.25">
      <c r="A32" s="106" t="s">
        <v>1660</v>
      </c>
      <c r="B32" s="107" t="s">
        <v>733</v>
      </c>
      <c r="C32" s="108" t="s">
        <v>1132</v>
      </c>
      <c r="D32" s="122">
        <v>2.7871079999999999</v>
      </c>
      <c r="E32" s="122">
        <v>0</v>
      </c>
      <c r="F32" s="122">
        <v>2.7871080000000004</v>
      </c>
      <c r="G32" s="73">
        <v>0.51651599999999998</v>
      </c>
      <c r="H32" s="73">
        <v>2.2987560000000001E-2</v>
      </c>
      <c r="I32" s="122">
        <v>1.0119612000000002E-2</v>
      </c>
      <c r="J32" s="122">
        <v>1.0119612000000002E-2</v>
      </c>
      <c r="K32" s="122">
        <v>0</v>
      </c>
      <c r="L32" s="122">
        <v>1.2867947999999999E-2</v>
      </c>
      <c r="M32" s="122">
        <v>0</v>
      </c>
      <c r="N32" s="122"/>
      <c r="O32" s="122">
        <v>0.50639638799999998</v>
      </c>
      <c r="P32" s="122"/>
      <c r="Q32" s="122">
        <f t="shared" ref="Q32:Q37" si="10">G32-H32</f>
        <v>0.49352843999999996</v>
      </c>
      <c r="R32" s="122">
        <f t="shared" ref="R32:R37" si="11">G32-H32</f>
        <v>0.49352843999999996</v>
      </c>
      <c r="S32" s="122"/>
      <c r="T32" s="122"/>
    </row>
    <row r="33" spans="1:20" s="3" customFormat="1" ht="40.549999999999997" customHeight="1" x14ac:dyDescent="0.25">
      <c r="A33" s="106" t="s">
        <v>1660</v>
      </c>
      <c r="B33" s="107" t="s">
        <v>734</v>
      </c>
      <c r="C33" s="108" t="s">
        <v>1133</v>
      </c>
      <c r="D33" s="122">
        <v>64.162464</v>
      </c>
      <c r="E33" s="122">
        <v>0</v>
      </c>
      <c r="F33" s="122">
        <v>64.162464</v>
      </c>
      <c r="G33" s="73">
        <v>3.5999999999999996</v>
      </c>
      <c r="H33" s="73">
        <v>0.160218204</v>
      </c>
      <c r="I33" s="122">
        <v>7.0531475999999996E-2</v>
      </c>
      <c r="J33" s="122">
        <v>7.0531475999999996E-2</v>
      </c>
      <c r="K33" s="122">
        <v>0.9</v>
      </c>
      <c r="L33" s="122">
        <v>8.9686728000000007E-2</v>
      </c>
      <c r="M33" s="122">
        <v>0.9</v>
      </c>
      <c r="N33" s="122"/>
      <c r="O33" s="122">
        <v>1.7294685240000001</v>
      </c>
      <c r="P33" s="122"/>
      <c r="Q33" s="122">
        <f t="shared" si="10"/>
        <v>3.4397817959999997</v>
      </c>
      <c r="R33" s="122">
        <f t="shared" si="11"/>
        <v>3.4397817959999997</v>
      </c>
      <c r="S33" s="122"/>
      <c r="T33" s="122"/>
    </row>
    <row r="34" spans="1:20" ht="31.1" x14ac:dyDescent="0.35">
      <c r="A34" s="106" t="s">
        <v>1660</v>
      </c>
      <c r="B34" s="107" t="s">
        <v>735</v>
      </c>
      <c r="C34" s="108" t="s">
        <v>1134</v>
      </c>
      <c r="D34" s="122">
        <v>7.1528040000000006</v>
      </c>
      <c r="E34" s="122">
        <v>0</v>
      </c>
      <c r="F34" s="122">
        <v>7.1528040000000006</v>
      </c>
      <c r="G34" s="73">
        <v>1.1528039999999999</v>
      </c>
      <c r="H34" s="73">
        <v>5.1305603999999991E-2</v>
      </c>
      <c r="I34" s="122">
        <v>2.25858E-2</v>
      </c>
      <c r="J34" s="122">
        <v>2.25858E-2</v>
      </c>
      <c r="K34" s="122">
        <v>0.28820099999999998</v>
      </c>
      <c r="L34" s="122">
        <v>2.8719803999999991E-2</v>
      </c>
      <c r="M34" s="122">
        <v>0.28820099999999998</v>
      </c>
      <c r="N34" s="122"/>
      <c r="O34" s="122">
        <v>0.55381619999999987</v>
      </c>
      <c r="P34" s="122"/>
      <c r="Q34" s="122">
        <f t="shared" si="10"/>
        <v>1.101498396</v>
      </c>
      <c r="R34" s="122">
        <f t="shared" si="11"/>
        <v>1.101498396</v>
      </c>
      <c r="S34" s="122"/>
      <c r="T34" s="122"/>
    </row>
    <row r="35" spans="1:20" ht="31.1" x14ac:dyDescent="0.35">
      <c r="A35" s="106" t="s">
        <v>1661</v>
      </c>
      <c r="B35" s="107" t="s">
        <v>1674</v>
      </c>
      <c r="C35" s="108" t="s">
        <v>1135</v>
      </c>
      <c r="D35" s="122">
        <v>0.21442799999999998</v>
      </c>
      <c r="E35" s="122">
        <v>0</v>
      </c>
      <c r="F35" s="122">
        <v>0.21442800000000001</v>
      </c>
      <c r="G35" s="73">
        <v>0.21442799999999998</v>
      </c>
      <c r="H35" s="73">
        <v>0</v>
      </c>
      <c r="I35" s="122">
        <v>0</v>
      </c>
      <c r="J35" s="122">
        <v>0</v>
      </c>
      <c r="K35" s="122">
        <v>0.21442800000000001</v>
      </c>
      <c r="L35" s="122">
        <v>0</v>
      </c>
      <c r="M35" s="122">
        <v>0</v>
      </c>
      <c r="N35" s="122"/>
      <c r="O35" s="122">
        <v>0</v>
      </c>
      <c r="P35" s="122"/>
      <c r="Q35" s="122">
        <f t="shared" si="10"/>
        <v>0.21442799999999998</v>
      </c>
      <c r="R35" s="122">
        <f t="shared" si="11"/>
        <v>0.21442799999999998</v>
      </c>
      <c r="S35" s="122"/>
      <c r="T35" s="122"/>
    </row>
    <row r="36" spans="1:20" ht="46.65" x14ac:dyDescent="0.35">
      <c r="A36" s="106" t="s">
        <v>1661</v>
      </c>
      <c r="B36" s="107" t="s">
        <v>1675</v>
      </c>
      <c r="C36" s="108" t="s">
        <v>1136</v>
      </c>
      <c r="D36" s="122">
        <v>0.122304</v>
      </c>
      <c r="E36" s="122">
        <v>0</v>
      </c>
      <c r="F36" s="122">
        <v>0.122304</v>
      </c>
      <c r="G36" s="73">
        <v>0.122304</v>
      </c>
      <c r="H36" s="73">
        <v>0</v>
      </c>
      <c r="I36" s="122">
        <v>0</v>
      </c>
      <c r="J36" s="122">
        <v>0</v>
      </c>
      <c r="K36" s="122">
        <v>0.122304</v>
      </c>
      <c r="L36" s="122">
        <v>0</v>
      </c>
      <c r="M36" s="122">
        <v>0</v>
      </c>
      <c r="N36" s="122"/>
      <c r="O36" s="122">
        <v>0</v>
      </c>
      <c r="P36" s="122"/>
      <c r="Q36" s="122">
        <f t="shared" si="10"/>
        <v>0.122304</v>
      </c>
      <c r="R36" s="122">
        <f t="shared" si="11"/>
        <v>0.122304</v>
      </c>
      <c r="S36" s="122"/>
      <c r="T36" s="122"/>
    </row>
    <row r="37" spans="1:20" ht="20.2" customHeight="1" x14ac:dyDescent="0.35">
      <c r="A37" s="106" t="s">
        <v>1661</v>
      </c>
      <c r="B37" s="107" t="s">
        <v>736</v>
      </c>
      <c r="C37" s="108" t="s">
        <v>1137</v>
      </c>
      <c r="D37" s="122">
        <v>0.19712399999999999</v>
      </c>
      <c r="E37" s="122">
        <v>0</v>
      </c>
      <c r="F37" s="122">
        <v>0.19712399999999999</v>
      </c>
      <c r="G37" s="73">
        <v>0.19712399999999999</v>
      </c>
      <c r="H37" s="73">
        <v>0</v>
      </c>
      <c r="I37" s="122">
        <v>0</v>
      </c>
      <c r="J37" s="122">
        <v>0</v>
      </c>
      <c r="K37" s="122">
        <v>0.19712399999999999</v>
      </c>
      <c r="L37" s="122">
        <v>0</v>
      </c>
      <c r="M37" s="122">
        <v>0</v>
      </c>
      <c r="N37" s="122"/>
      <c r="O37" s="122">
        <v>0</v>
      </c>
      <c r="P37" s="122"/>
      <c r="Q37" s="122">
        <f t="shared" si="10"/>
        <v>0.19712399999999999</v>
      </c>
      <c r="R37" s="122">
        <f t="shared" si="11"/>
        <v>0.19712399999999999</v>
      </c>
      <c r="S37" s="122"/>
      <c r="T37" s="122"/>
    </row>
    <row r="38" spans="1:20" ht="81.2" customHeight="1" x14ac:dyDescent="0.35">
      <c r="A38" s="103"/>
      <c r="B38" s="110" t="s">
        <v>30</v>
      </c>
      <c r="C38" s="105"/>
      <c r="D38" s="133">
        <f t="shared" ref="D38:T38" si="12">SUM(D39:D44)</f>
        <v>4.747452</v>
      </c>
      <c r="E38" s="133">
        <f t="shared" si="12"/>
        <v>0.23460521715254246</v>
      </c>
      <c r="F38" s="133">
        <f t="shared" si="12"/>
        <v>4.5128467828474568</v>
      </c>
      <c r="G38" s="133">
        <f t="shared" si="12"/>
        <v>3.4295591239999998</v>
      </c>
      <c r="H38" s="133">
        <f t="shared" si="12"/>
        <v>2.1311977600000001</v>
      </c>
      <c r="I38" s="133">
        <f t="shared" si="12"/>
        <v>1.5360462420000007</v>
      </c>
      <c r="J38" s="133">
        <f t="shared" si="12"/>
        <v>1.9353687480000001</v>
      </c>
      <c r="K38" s="133">
        <f t="shared" si="12"/>
        <v>1.3640911079999998</v>
      </c>
      <c r="L38" s="133">
        <f t="shared" si="12"/>
        <v>0.1958290119999998</v>
      </c>
      <c r="M38" s="133">
        <f t="shared" si="12"/>
        <v>0.5294217739999999</v>
      </c>
      <c r="N38" s="133">
        <f t="shared" si="12"/>
        <v>0</v>
      </c>
      <c r="O38" s="133">
        <f t="shared" si="12"/>
        <v>0</v>
      </c>
      <c r="P38" s="133">
        <f t="shared" si="12"/>
        <v>0</v>
      </c>
      <c r="Q38" s="133">
        <f t="shared" si="12"/>
        <v>1.2983613640000002</v>
      </c>
      <c r="R38" s="133">
        <f t="shared" si="12"/>
        <v>1.2983613640000002</v>
      </c>
      <c r="S38" s="133">
        <f t="shared" si="12"/>
        <v>0</v>
      </c>
      <c r="T38" s="133">
        <f t="shared" si="12"/>
        <v>0</v>
      </c>
    </row>
    <row r="39" spans="1:20" ht="81.2" customHeight="1" x14ac:dyDescent="0.35">
      <c r="A39" s="106" t="s">
        <v>1660</v>
      </c>
      <c r="B39" s="107" t="s">
        <v>737</v>
      </c>
      <c r="C39" s="108" t="s">
        <v>672</v>
      </c>
      <c r="D39" s="122">
        <v>0.40573200000000004</v>
      </c>
      <c r="E39" s="122">
        <v>0</v>
      </c>
      <c r="F39" s="122">
        <v>0.40573200000000004</v>
      </c>
      <c r="G39" s="73">
        <v>0.1403951240000004</v>
      </c>
      <c r="H39" s="73">
        <v>0.45650497999999995</v>
      </c>
      <c r="I39" s="122">
        <v>0.1403951240000004</v>
      </c>
      <c r="J39" s="122">
        <v>0.45650498</v>
      </c>
      <c r="K39" s="122">
        <v>0</v>
      </c>
      <c r="L39" s="122">
        <v>0</v>
      </c>
      <c r="M39" s="122">
        <v>0</v>
      </c>
      <c r="N39" s="122"/>
      <c r="O39" s="122">
        <v>0</v>
      </c>
      <c r="P39" s="122"/>
      <c r="Q39" s="122">
        <f t="shared" ref="Q39:Q44" si="13">G39-H39</f>
        <v>-0.31610985599999952</v>
      </c>
      <c r="R39" s="122">
        <f t="shared" ref="R39:R44" si="14">G39-H39</f>
        <v>-0.31610985599999952</v>
      </c>
      <c r="S39" s="122"/>
      <c r="T39" s="122"/>
    </row>
    <row r="40" spans="1:20" ht="60.75" customHeight="1" x14ac:dyDescent="0.35">
      <c r="A40" s="106" t="s">
        <v>1660</v>
      </c>
      <c r="B40" s="107" t="s">
        <v>417</v>
      </c>
      <c r="C40" s="108" t="s">
        <v>500</v>
      </c>
      <c r="D40" s="122">
        <v>0.81769199999999997</v>
      </c>
      <c r="E40" s="122">
        <v>0.23460521715254246</v>
      </c>
      <c r="F40" s="122">
        <v>0.58308678284745752</v>
      </c>
      <c r="G40" s="73">
        <v>1.2E-2</v>
      </c>
      <c r="H40" s="73">
        <v>9.5212649999999996E-2</v>
      </c>
      <c r="I40" s="122">
        <v>1.2E-2</v>
      </c>
      <c r="J40" s="122">
        <v>9.5212649999999996E-2</v>
      </c>
      <c r="K40" s="122">
        <v>0</v>
      </c>
      <c r="L40" s="122">
        <v>0</v>
      </c>
      <c r="M40" s="122">
        <v>0</v>
      </c>
      <c r="N40" s="122"/>
      <c r="O40" s="122">
        <v>0</v>
      </c>
      <c r="P40" s="122"/>
      <c r="Q40" s="122">
        <f t="shared" si="13"/>
        <v>-8.3212649999999999E-2</v>
      </c>
      <c r="R40" s="122">
        <f t="shared" si="14"/>
        <v>-8.3212649999999999E-2</v>
      </c>
      <c r="S40" s="122"/>
      <c r="T40" s="122"/>
    </row>
    <row r="41" spans="1:20" ht="31.1" x14ac:dyDescent="0.35">
      <c r="A41" s="106" t="s">
        <v>1660</v>
      </c>
      <c r="B41" s="107" t="s">
        <v>624</v>
      </c>
      <c r="C41" s="108" t="s">
        <v>673</v>
      </c>
      <c r="D41" s="122">
        <v>1.489296</v>
      </c>
      <c r="E41" s="122">
        <v>0</v>
      </c>
      <c r="F41" s="122">
        <v>1.4892959999999997</v>
      </c>
      <c r="G41" s="73">
        <v>1.242432</v>
      </c>
      <c r="H41" s="73">
        <v>0.9088392380000001</v>
      </c>
      <c r="I41" s="122">
        <v>0.71301022600000019</v>
      </c>
      <c r="J41" s="122">
        <v>0.71301022600000019</v>
      </c>
      <c r="K41" s="122">
        <v>0</v>
      </c>
      <c r="L41" s="122">
        <v>0.1958290119999998</v>
      </c>
      <c r="M41" s="122">
        <v>0.5294217739999999</v>
      </c>
      <c r="N41" s="122"/>
      <c r="O41" s="122">
        <v>0</v>
      </c>
      <c r="P41" s="122"/>
      <c r="Q41" s="122">
        <f t="shared" si="13"/>
        <v>0.33359276199999988</v>
      </c>
      <c r="R41" s="122">
        <f t="shared" si="14"/>
        <v>0.33359276199999988</v>
      </c>
      <c r="S41" s="122"/>
      <c r="T41" s="122"/>
    </row>
    <row r="42" spans="1:20" ht="46.65" x14ac:dyDescent="0.35">
      <c r="A42" s="106" t="s">
        <v>1660</v>
      </c>
      <c r="B42" s="107" t="s">
        <v>1676</v>
      </c>
      <c r="C42" s="108" t="s">
        <v>1138</v>
      </c>
      <c r="D42" s="122">
        <v>1.5664079999999998</v>
      </c>
      <c r="E42" s="122">
        <v>0</v>
      </c>
      <c r="F42" s="122">
        <v>1.5664079999999998</v>
      </c>
      <c r="G42" s="73">
        <v>1.5664079999999998</v>
      </c>
      <c r="H42" s="73">
        <v>0.36792000000000002</v>
      </c>
      <c r="I42" s="122">
        <v>0.36792000000000002</v>
      </c>
      <c r="J42" s="122">
        <v>0.36792000000000002</v>
      </c>
      <c r="K42" s="122">
        <v>1.1984879999999998</v>
      </c>
      <c r="L42" s="122">
        <v>0</v>
      </c>
      <c r="M42" s="122">
        <v>0</v>
      </c>
      <c r="N42" s="122"/>
      <c r="O42" s="122">
        <v>0</v>
      </c>
      <c r="P42" s="122"/>
      <c r="Q42" s="122">
        <f t="shared" si="13"/>
        <v>1.1984879999999998</v>
      </c>
      <c r="R42" s="122">
        <f t="shared" si="14"/>
        <v>1.1984879999999998</v>
      </c>
      <c r="S42" s="122"/>
      <c r="T42" s="122"/>
    </row>
    <row r="43" spans="1:20" ht="101.3" customHeight="1" x14ac:dyDescent="0.35">
      <c r="A43" s="106" t="s">
        <v>1660</v>
      </c>
      <c r="B43" s="107" t="s">
        <v>1677</v>
      </c>
      <c r="C43" s="108" t="s">
        <v>1139</v>
      </c>
      <c r="D43" s="122">
        <v>0.46832399999999996</v>
      </c>
      <c r="E43" s="122">
        <v>0</v>
      </c>
      <c r="F43" s="122">
        <v>0.46832399999999996</v>
      </c>
      <c r="G43" s="73">
        <v>0.46832399999999996</v>
      </c>
      <c r="H43" s="73">
        <v>0.30272089200000002</v>
      </c>
      <c r="I43" s="122">
        <v>0.30272089200000002</v>
      </c>
      <c r="J43" s="122">
        <v>0.30272089200000002</v>
      </c>
      <c r="K43" s="122">
        <v>0.16560310799999997</v>
      </c>
      <c r="L43" s="122">
        <v>0</v>
      </c>
      <c r="M43" s="122">
        <v>0</v>
      </c>
      <c r="N43" s="122"/>
      <c r="O43" s="122">
        <v>0</v>
      </c>
      <c r="P43" s="122"/>
      <c r="Q43" s="122">
        <f t="shared" si="13"/>
        <v>0.16560310799999994</v>
      </c>
      <c r="R43" s="122">
        <f t="shared" si="14"/>
        <v>0.16560310799999994</v>
      </c>
      <c r="S43" s="122"/>
      <c r="T43" s="122"/>
    </row>
    <row r="44" spans="1:20" ht="20.2" customHeight="1" x14ac:dyDescent="0.35">
      <c r="A44" s="106" t="s">
        <v>1661</v>
      </c>
      <c r="B44" s="107" t="s">
        <v>738</v>
      </c>
      <c r="C44" s="108" t="s">
        <v>1140</v>
      </c>
      <c r="D44" s="122">
        <v>0</v>
      </c>
      <c r="E44" s="122">
        <v>0</v>
      </c>
      <c r="F44" s="122">
        <v>0</v>
      </c>
      <c r="G44" s="73">
        <v>0</v>
      </c>
      <c r="H44" s="73">
        <v>0</v>
      </c>
      <c r="I44" s="122">
        <v>0</v>
      </c>
      <c r="J44" s="122">
        <v>0</v>
      </c>
      <c r="K44" s="122">
        <v>0</v>
      </c>
      <c r="L44" s="122">
        <v>0</v>
      </c>
      <c r="M44" s="122">
        <v>0</v>
      </c>
      <c r="N44" s="122"/>
      <c r="O44" s="122">
        <v>0</v>
      </c>
      <c r="P44" s="122"/>
      <c r="Q44" s="122">
        <f t="shared" si="13"/>
        <v>0</v>
      </c>
      <c r="R44" s="122">
        <f t="shared" si="14"/>
        <v>0</v>
      </c>
      <c r="S44" s="122"/>
      <c r="T44" s="122"/>
    </row>
    <row r="45" spans="1:20" ht="20.2" customHeight="1" x14ac:dyDescent="0.35">
      <c r="A45" s="103"/>
      <c r="B45" s="110" t="s">
        <v>31</v>
      </c>
      <c r="C45" s="105"/>
      <c r="D45" s="133">
        <f t="shared" ref="D45:T45" si="15">SUM(D46:D51)</f>
        <v>62.523887999999999</v>
      </c>
      <c r="E45" s="133">
        <f t="shared" si="15"/>
        <v>6.9686138265762736</v>
      </c>
      <c r="F45" s="133">
        <f t="shared" si="15"/>
        <v>55.555274173423726</v>
      </c>
      <c r="G45" s="133">
        <f t="shared" si="15"/>
        <v>10.640382000000001</v>
      </c>
      <c r="H45" s="133">
        <f t="shared" si="15"/>
        <v>10.832866083999997</v>
      </c>
      <c r="I45" s="133">
        <f t="shared" si="15"/>
        <v>5.3863505680000001</v>
      </c>
      <c r="J45" s="133">
        <f t="shared" si="15"/>
        <v>0.81623276799999989</v>
      </c>
      <c r="K45" s="133">
        <f t="shared" si="15"/>
        <v>0.64550917999999979</v>
      </c>
      <c r="L45" s="133">
        <f t="shared" si="15"/>
        <v>10.016633316</v>
      </c>
      <c r="M45" s="133">
        <f t="shared" si="15"/>
        <v>4.4323643399999995</v>
      </c>
      <c r="N45" s="133">
        <f t="shared" si="15"/>
        <v>0</v>
      </c>
      <c r="O45" s="133">
        <f t="shared" si="15"/>
        <v>0.17615791200000003</v>
      </c>
      <c r="P45" s="133">
        <f t="shared" si="15"/>
        <v>0</v>
      </c>
      <c r="Q45" s="133">
        <f t="shared" si="15"/>
        <v>-0.19248408399999828</v>
      </c>
      <c r="R45" s="133">
        <f t="shared" si="15"/>
        <v>-0.19248408399999828</v>
      </c>
      <c r="S45" s="133">
        <f t="shared" si="15"/>
        <v>0</v>
      </c>
      <c r="T45" s="133">
        <f t="shared" si="15"/>
        <v>0</v>
      </c>
    </row>
    <row r="46" spans="1:20" ht="60.75" customHeight="1" x14ac:dyDescent="0.35">
      <c r="A46" s="106" t="s">
        <v>1660</v>
      </c>
      <c r="B46" s="107" t="s">
        <v>32</v>
      </c>
      <c r="C46" s="108" t="s">
        <v>33</v>
      </c>
      <c r="D46" s="122">
        <v>27.709067999999998</v>
      </c>
      <c r="E46" s="122">
        <v>1.4926418265762713</v>
      </c>
      <c r="F46" s="122">
        <v>26.216426173423727</v>
      </c>
      <c r="G46" s="73">
        <v>4.4274360000000001</v>
      </c>
      <c r="H46" s="73">
        <v>0.19704327599999999</v>
      </c>
      <c r="I46" s="122">
        <v>8.6742659999999999E-2</v>
      </c>
      <c r="J46" s="122">
        <v>8.6742659999999999E-2</v>
      </c>
      <c r="K46" s="122">
        <v>0</v>
      </c>
      <c r="L46" s="122">
        <v>0.11030061599999999</v>
      </c>
      <c r="M46" s="122">
        <v>4.3406933399999996</v>
      </c>
      <c r="N46" s="122"/>
      <c r="O46" s="122">
        <v>0</v>
      </c>
      <c r="P46" s="122"/>
      <c r="Q46" s="122">
        <f t="shared" ref="Q46:Q51" si="16">G46-H46</f>
        <v>4.2303927240000005</v>
      </c>
      <c r="R46" s="122">
        <f t="shared" ref="R46:R51" si="17">G46-H46</f>
        <v>4.2303927240000005</v>
      </c>
      <c r="S46" s="122"/>
      <c r="T46" s="122"/>
    </row>
    <row r="47" spans="1:20" ht="60.75" customHeight="1" x14ac:dyDescent="0.35">
      <c r="A47" s="106" t="s">
        <v>1660</v>
      </c>
      <c r="B47" s="107" t="s">
        <v>739</v>
      </c>
      <c r="C47" s="108" t="s">
        <v>1141</v>
      </c>
      <c r="D47" s="122">
        <v>1.978596</v>
      </c>
      <c r="E47" s="122">
        <v>0</v>
      </c>
      <c r="F47" s="122">
        <v>1.9785959999999996</v>
      </c>
      <c r="G47" s="73">
        <v>0.36668400000000001</v>
      </c>
      <c r="H47" s="73">
        <v>3.0328667999999996E-2</v>
      </c>
      <c r="I47" s="122">
        <v>7.1840879999999991E-3</v>
      </c>
      <c r="J47" s="122">
        <v>7.1840879999999991E-3</v>
      </c>
      <c r="K47" s="122">
        <v>9.1670999999999989E-2</v>
      </c>
      <c r="L47" s="122">
        <v>2.3144579999999998E-2</v>
      </c>
      <c r="M47" s="122">
        <v>9.1670999999999989E-2</v>
      </c>
      <c r="N47" s="122"/>
      <c r="O47" s="122">
        <v>0.17615791200000003</v>
      </c>
      <c r="P47" s="122"/>
      <c r="Q47" s="122">
        <f t="shared" si="16"/>
        <v>0.33635533200000001</v>
      </c>
      <c r="R47" s="122">
        <f t="shared" si="17"/>
        <v>0.33635533200000001</v>
      </c>
      <c r="S47" s="122"/>
      <c r="T47" s="122"/>
    </row>
    <row r="48" spans="1:20" ht="31.1" x14ac:dyDescent="0.35">
      <c r="A48" s="106" t="s">
        <v>1661</v>
      </c>
      <c r="B48" s="107" t="s">
        <v>418</v>
      </c>
      <c r="C48" s="108" t="s">
        <v>501</v>
      </c>
      <c r="D48" s="122">
        <v>30.836472000000001</v>
      </c>
      <c r="E48" s="122">
        <v>5.4759720000000023</v>
      </c>
      <c r="F48" s="122">
        <v>25.360499999999998</v>
      </c>
      <c r="G48" s="73">
        <v>4.6066319999999994</v>
      </c>
      <c r="H48" s="73">
        <v>10.381648319999998</v>
      </c>
      <c r="I48" s="122">
        <v>4.6066319999999994</v>
      </c>
      <c r="J48" s="122">
        <v>0.49846019999999996</v>
      </c>
      <c r="K48" s="122">
        <v>0</v>
      </c>
      <c r="L48" s="122">
        <v>9.8831881199999998</v>
      </c>
      <c r="M48" s="122">
        <v>0</v>
      </c>
      <c r="N48" s="122"/>
      <c r="O48" s="122">
        <v>0</v>
      </c>
      <c r="P48" s="122"/>
      <c r="Q48" s="122">
        <f t="shared" si="16"/>
        <v>-5.7750163199999989</v>
      </c>
      <c r="R48" s="122">
        <f t="shared" si="17"/>
        <v>-5.7750163199999989</v>
      </c>
      <c r="S48" s="122"/>
      <c r="T48" s="122"/>
    </row>
    <row r="49" spans="1:20" ht="40.549999999999997" customHeight="1" x14ac:dyDescent="0.35">
      <c r="A49" s="106" t="s">
        <v>1661</v>
      </c>
      <c r="B49" s="107" t="s">
        <v>740</v>
      </c>
      <c r="C49" s="108" t="s">
        <v>1142</v>
      </c>
      <c r="D49" s="122">
        <v>1.0758599999999998</v>
      </c>
      <c r="E49" s="122">
        <v>0</v>
      </c>
      <c r="F49" s="122">
        <v>1.0758599999999998</v>
      </c>
      <c r="G49" s="73">
        <v>0.77768399999999993</v>
      </c>
      <c r="H49" s="73">
        <v>0.22384582</v>
      </c>
      <c r="I49" s="122">
        <v>0.22384582</v>
      </c>
      <c r="J49" s="122">
        <v>0.22384582</v>
      </c>
      <c r="K49" s="122">
        <v>0.55383817999999985</v>
      </c>
      <c r="L49" s="122">
        <v>0</v>
      </c>
      <c r="M49" s="122">
        <v>0</v>
      </c>
      <c r="N49" s="122"/>
      <c r="O49" s="122">
        <v>0</v>
      </c>
      <c r="P49" s="122"/>
      <c r="Q49" s="122">
        <f t="shared" si="16"/>
        <v>0.55383817999999996</v>
      </c>
      <c r="R49" s="122">
        <f t="shared" si="17"/>
        <v>0.55383817999999996</v>
      </c>
      <c r="S49" s="122"/>
      <c r="T49" s="122"/>
    </row>
    <row r="50" spans="1:20" ht="20.2" customHeight="1" x14ac:dyDescent="0.35">
      <c r="A50" s="106" t="s">
        <v>1660</v>
      </c>
      <c r="B50" s="107" t="s">
        <v>741</v>
      </c>
      <c r="C50" s="108" t="s">
        <v>1143</v>
      </c>
      <c r="D50" s="122">
        <v>0.92389199999999994</v>
      </c>
      <c r="E50" s="122">
        <v>0</v>
      </c>
      <c r="F50" s="122">
        <v>0.92389199999999994</v>
      </c>
      <c r="G50" s="73">
        <v>0.46194599999999997</v>
      </c>
      <c r="H50" s="73">
        <v>0</v>
      </c>
      <c r="I50" s="122">
        <v>0.46194599999999997</v>
      </c>
      <c r="J50" s="122">
        <v>0</v>
      </c>
      <c r="K50" s="122">
        <v>0</v>
      </c>
      <c r="L50" s="122">
        <v>0</v>
      </c>
      <c r="M50" s="122">
        <v>0</v>
      </c>
      <c r="N50" s="122"/>
      <c r="O50" s="122">
        <v>0</v>
      </c>
      <c r="P50" s="122"/>
      <c r="Q50" s="122">
        <f t="shared" si="16"/>
        <v>0.46194599999999997</v>
      </c>
      <c r="R50" s="122">
        <f t="shared" si="17"/>
        <v>0.46194599999999997</v>
      </c>
      <c r="S50" s="122"/>
      <c r="T50" s="122"/>
    </row>
    <row r="51" spans="1:20" ht="40.549999999999997" customHeight="1" x14ac:dyDescent="0.35">
      <c r="A51" s="106" t="s">
        <v>1660</v>
      </c>
      <c r="B51" s="107" t="s">
        <v>1678</v>
      </c>
      <c r="C51" s="108" t="s">
        <v>1912</v>
      </c>
      <c r="D51" s="122"/>
      <c r="E51" s="122"/>
      <c r="F51" s="122"/>
      <c r="G51" s="73">
        <v>0</v>
      </c>
      <c r="H51" s="73">
        <v>0</v>
      </c>
      <c r="I51" s="122"/>
      <c r="J51" s="122"/>
      <c r="K51" s="122"/>
      <c r="L51" s="122">
        <v>0</v>
      </c>
      <c r="M51" s="122"/>
      <c r="N51" s="122"/>
      <c r="O51" s="122"/>
      <c r="P51" s="122"/>
      <c r="Q51" s="122">
        <f t="shared" si="16"/>
        <v>0</v>
      </c>
      <c r="R51" s="122">
        <f t="shared" si="17"/>
        <v>0</v>
      </c>
      <c r="S51" s="122"/>
      <c r="T51" s="122"/>
    </row>
    <row r="52" spans="1:20" ht="60.75" customHeight="1" x14ac:dyDescent="0.35">
      <c r="A52" s="103"/>
      <c r="B52" s="110" t="s">
        <v>35</v>
      </c>
      <c r="C52" s="105"/>
      <c r="D52" s="133">
        <f t="shared" ref="D52:T52" si="18">SUM(D53:D55)</f>
        <v>66.353567999999996</v>
      </c>
      <c r="E52" s="133">
        <f t="shared" si="18"/>
        <v>15.780690011443831</v>
      </c>
      <c r="F52" s="133">
        <f t="shared" si="18"/>
        <v>50.572877988556165</v>
      </c>
      <c r="G52" s="133">
        <f t="shared" si="18"/>
        <v>3.6551279999999999</v>
      </c>
      <c r="H52" s="133">
        <f t="shared" si="18"/>
        <v>9.524648354</v>
      </c>
      <c r="I52" s="133">
        <f t="shared" si="18"/>
        <v>1.302148968</v>
      </c>
      <c r="J52" s="133">
        <f t="shared" si="18"/>
        <v>5.4184427999999993E-2</v>
      </c>
      <c r="K52" s="133">
        <f t="shared" si="18"/>
        <v>1.476489516</v>
      </c>
      <c r="L52" s="133">
        <f t="shared" si="18"/>
        <v>9.470463925999999</v>
      </c>
      <c r="M52" s="133">
        <f t="shared" si="18"/>
        <v>0.3</v>
      </c>
      <c r="N52" s="133">
        <f t="shared" si="18"/>
        <v>0</v>
      </c>
      <c r="O52" s="133">
        <f t="shared" si="18"/>
        <v>0.57648951599999998</v>
      </c>
      <c r="P52" s="133">
        <f t="shared" si="18"/>
        <v>0</v>
      </c>
      <c r="Q52" s="133">
        <f t="shared" si="18"/>
        <v>-5.8695203540000014</v>
      </c>
      <c r="R52" s="133">
        <f t="shared" si="18"/>
        <v>-5.8695203540000014</v>
      </c>
      <c r="S52" s="133">
        <f t="shared" si="18"/>
        <v>0</v>
      </c>
      <c r="T52" s="133">
        <f t="shared" si="18"/>
        <v>0</v>
      </c>
    </row>
    <row r="53" spans="1:20" ht="60.75" customHeight="1" x14ac:dyDescent="0.35">
      <c r="A53" s="106" t="s">
        <v>1661</v>
      </c>
      <c r="B53" s="107" t="s">
        <v>742</v>
      </c>
      <c r="C53" s="108" t="s">
        <v>502</v>
      </c>
      <c r="D53" s="122">
        <v>40.528931999999998</v>
      </c>
      <c r="E53" s="122">
        <v>14.073246011443835</v>
      </c>
      <c r="F53" s="122">
        <v>26.455685988556162</v>
      </c>
      <c r="G53" s="73">
        <v>1.2</v>
      </c>
      <c r="H53" s="73">
        <v>5.3406060000000005E-2</v>
      </c>
      <c r="I53" s="122">
        <v>2.3510483999999998E-2</v>
      </c>
      <c r="J53" s="122">
        <v>2.3510483999999998E-2</v>
      </c>
      <c r="K53" s="122">
        <v>0.3</v>
      </c>
      <c r="L53" s="122">
        <v>2.9895576000000007E-2</v>
      </c>
      <c r="M53" s="122">
        <v>0.3</v>
      </c>
      <c r="N53" s="122"/>
      <c r="O53" s="122">
        <v>0.57648951599999998</v>
      </c>
      <c r="P53" s="122"/>
      <c r="Q53" s="122">
        <f t="shared" ref="Q53:Q55" si="19">G53-H53</f>
        <v>1.14659394</v>
      </c>
      <c r="R53" s="122">
        <f t="shared" ref="R53:R55" si="20">G53-H53</f>
        <v>1.14659394</v>
      </c>
      <c r="S53" s="122"/>
      <c r="T53" s="122"/>
    </row>
    <row r="54" spans="1:20" ht="20.2" customHeight="1" x14ac:dyDescent="0.35">
      <c r="A54" s="106" t="s">
        <v>1661</v>
      </c>
      <c r="B54" s="107" t="s">
        <v>419</v>
      </c>
      <c r="C54" s="108" t="s">
        <v>503</v>
      </c>
      <c r="D54" s="122">
        <v>24.454055999999998</v>
      </c>
      <c r="E54" s="122">
        <v>1.7074439999999953</v>
      </c>
      <c r="F54" s="122">
        <v>22.746612000000002</v>
      </c>
      <c r="G54" s="73">
        <v>1.2</v>
      </c>
      <c r="H54" s="73">
        <v>9.4640788340000004</v>
      </c>
      <c r="I54" s="122">
        <v>2.3510483999999998E-2</v>
      </c>
      <c r="J54" s="122">
        <v>2.3510483999999998E-2</v>
      </c>
      <c r="K54" s="122">
        <v>1.176489516</v>
      </c>
      <c r="L54" s="122">
        <v>9.4405683499999995</v>
      </c>
      <c r="M54" s="122">
        <v>0</v>
      </c>
      <c r="N54" s="122"/>
      <c r="O54" s="122">
        <v>0</v>
      </c>
      <c r="P54" s="122"/>
      <c r="Q54" s="122">
        <f t="shared" si="19"/>
        <v>-8.2640788340000011</v>
      </c>
      <c r="R54" s="122">
        <f t="shared" si="20"/>
        <v>-8.2640788340000011</v>
      </c>
      <c r="S54" s="122"/>
      <c r="T54" s="122"/>
    </row>
    <row r="55" spans="1:20" ht="60.75" customHeight="1" x14ac:dyDescent="0.35">
      <c r="A55" s="106" t="s">
        <v>1660</v>
      </c>
      <c r="B55" s="107" t="s">
        <v>743</v>
      </c>
      <c r="C55" s="108" t="s">
        <v>1144</v>
      </c>
      <c r="D55" s="122">
        <v>1.3705799999999999</v>
      </c>
      <c r="E55" s="122">
        <v>0</v>
      </c>
      <c r="F55" s="122">
        <v>1.3705800000000001</v>
      </c>
      <c r="G55" s="73">
        <v>1.255128</v>
      </c>
      <c r="H55" s="73">
        <v>7.1634599999999991E-3</v>
      </c>
      <c r="I55" s="122">
        <v>1.255128</v>
      </c>
      <c r="J55" s="122">
        <v>7.16346E-3</v>
      </c>
      <c r="K55" s="122">
        <v>0</v>
      </c>
      <c r="L55" s="122">
        <v>0</v>
      </c>
      <c r="M55" s="122">
        <v>0</v>
      </c>
      <c r="N55" s="122"/>
      <c r="O55" s="122">
        <v>0</v>
      </c>
      <c r="P55" s="122"/>
      <c r="Q55" s="122">
        <f t="shared" si="19"/>
        <v>1.2479645400000001</v>
      </c>
      <c r="R55" s="122">
        <f t="shared" si="20"/>
        <v>1.2479645400000001</v>
      </c>
      <c r="S55" s="122"/>
      <c r="T55" s="122"/>
    </row>
    <row r="56" spans="1:20" ht="20.2" customHeight="1" x14ac:dyDescent="0.35">
      <c r="A56" s="103"/>
      <c r="B56" s="110" t="s">
        <v>36</v>
      </c>
      <c r="C56" s="105"/>
      <c r="D56" s="133">
        <f t="shared" ref="D56:T56" si="21">SUM(D57:D58)</f>
        <v>44.649564000000005</v>
      </c>
      <c r="E56" s="133">
        <f t="shared" si="21"/>
        <v>12.54648000000001</v>
      </c>
      <c r="F56" s="133">
        <f t="shared" si="21"/>
        <v>32.103083999999996</v>
      </c>
      <c r="G56" s="133">
        <f t="shared" si="21"/>
        <v>2.103084</v>
      </c>
      <c r="H56" s="133">
        <f t="shared" si="21"/>
        <v>9.3597840000000015E-2</v>
      </c>
      <c r="I56" s="133">
        <f t="shared" si="21"/>
        <v>4.1203764000000004E-2</v>
      </c>
      <c r="J56" s="133">
        <f t="shared" si="21"/>
        <v>4.1203764000000004E-2</v>
      </c>
      <c r="K56" s="133">
        <f t="shared" si="21"/>
        <v>0</v>
      </c>
      <c r="L56" s="133">
        <f t="shared" si="21"/>
        <v>5.2394076000000012E-2</v>
      </c>
      <c r="M56" s="133">
        <f t="shared" si="21"/>
        <v>0</v>
      </c>
      <c r="N56" s="133">
        <f t="shared" si="21"/>
        <v>0</v>
      </c>
      <c r="O56" s="133">
        <f t="shared" si="21"/>
        <v>2.0618802359999999</v>
      </c>
      <c r="P56" s="133">
        <f t="shared" si="21"/>
        <v>0</v>
      </c>
      <c r="Q56" s="133">
        <f t="shared" si="21"/>
        <v>2.0094861599999998</v>
      </c>
      <c r="R56" s="133">
        <f t="shared" si="21"/>
        <v>2.0094861599999998</v>
      </c>
      <c r="S56" s="133">
        <f t="shared" si="21"/>
        <v>0</v>
      </c>
      <c r="T56" s="133">
        <f t="shared" si="21"/>
        <v>0</v>
      </c>
    </row>
    <row r="57" spans="1:20" ht="60.75" customHeight="1" x14ac:dyDescent="0.35">
      <c r="A57" s="106" t="s">
        <v>1661</v>
      </c>
      <c r="B57" s="107" t="s">
        <v>420</v>
      </c>
      <c r="C57" s="108" t="s">
        <v>113</v>
      </c>
      <c r="D57" s="122">
        <v>44.649564000000005</v>
      </c>
      <c r="E57" s="122">
        <v>12.54648000000001</v>
      </c>
      <c r="F57" s="122">
        <v>32.103083999999996</v>
      </c>
      <c r="G57" s="73">
        <v>2.103084</v>
      </c>
      <c r="H57" s="73">
        <v>9.3597840000000015E-2</v>
      </c>
      <c r="I57" s="122">
        <v>4.1203764000000004E-2</v>
      </c>
      <c r="J57" s="122">
        <v>4.1203764000000004E-2</v>
      </c>
      <c r="K57" s="122">
        <v>0</v>
      </c>
      <c r="L57" s="122">
        <v>5.2394076000000012E-2</v>
      </c>
      <c r="M57" s="122">
        <v>0</v>
      </c>
      <c r="N57" s="122"/>
      <c r="O57" s="122">
        <v>2.0618802359999999</v>
      </c>
      <c r="P57" s="122"/>
      <c r="Q57" s="122">
        <f t="shared" ref="Q57:Q58" si="22">G57-H57</f>
        <v>2.0094861599999998</v>
      </c>
      <c r="R57" s="122">
        <f t="shared" ref="R57:R58" si="23">G57-H57</f>
        <v>2.0094861599999998</v>
      </c>
      <c r="S57" s="122"/>
      <c r="T57" s="122"/>
    </row>
    <row r="58" spans="1:20" ht="101.3" customHeight="1" x14ac:dyDescent="0.35">
      <c r="A58" s="106" t="s">
        <v>1660</v>
      </c>
      <c r="B58" s="107" t="s">
        <v>1679</v>
      </c>
      <c r="C58" s="108" t="s">
        <v>1913</v>
      </c>
      <c r="D58" s="122"/>
      <c r="E58" s="122"/>
      <c r="F58" s="122"/>
      <c r="G58" s="73">
        <v>0</v>
      </c>
      <c r="H58" s="73">
        <v>0</v>
      </c>
      <c r="I58" s="122"/>
      <c r="J58" s="122"/>
      <c r="K58" s="122"/>
      <c r="L58" s="122">
        <v>0</v>
      </c>
      <c r="M58" s="122"/>
      <c r="N58" s="122"/>
      <c r="O58" s="122"/>
      <c r="P58" s="122"/>
      <c r="Q58" s="122">
        <f t="shared" si="22"/>
        <v>0</v>
      </c>
      <c r="R58" s="122">
        <f t="shared" si="23"/>
        <v>0</v>
      </c>
      <c r="S58" s="122"/>
      <c r="T58" s="122"/>
    </row>
    <row r="59" spans="1:20" ht="81.2" customHeight="1" x14ac:dyDescent="0.35">
      <c r="A59" s="103"/>
      <c r="B59" s="110" t="s">
        <v>37</v>
      </c>
      <c r="C59" s="105"/>
      <c r="D59" s="133">
        <f t="shared" ref="D59:T59" si="24">SUM(D60:D74)</f>
        <v>319.63669199999998</v>
      </c>
      <c r="E59" s="133">
        <f t="shared" si="24"/>
        <v>18.497724616271213</v>
      </c>
      <c r="F59" s="133">
        <f t="shared" si="24"/>
        <v>301.13896738372875</v>
      </c>
      <c r="G59" s="133">
        <f t="shared" si="24"/>
        <v>101.12643600000001</v>
      </c>
      <c r="H59" s="133">
        <f t="shared" si="24"/>
        <v>41.410443564000012</v>
      </c>
      <c r="I59" s="133">
        <f t="shared" si="24"/>
        <v>5.7060317760000006</v>
      </c>
      <c r="J59" s="133">
        <f t="shared" si="24"/>
        <v>2.674932648</v>
      </c>
      <c r="K59" s="133">
        <f t="shared" si="24"/>
        <v>2.5629090000000003</v>
      </c>
      <c r="L59" s="133">
        <f t="shared" si="24"/>
        <v>38.735510916000003</v>
      </c>
      <c r="M59" s="133">
        <f t="shared" si="24"/>
        <v>88.513544604000003</v>
      </c>
      <c r="N59" s="133">
        <f t="shared" si="24"/>
        <v>0</v>
      </c>
      <c r="O59" s="133">
        <f t="shared" si="24"/>
        <v>4.3439506199999993</v>
      </c>
      <c r="P59" s="133">
        <f t="shared" si="24"/>
        <v>0</v>
      </c>
      <c r="Q59" s="133">
        <f t="shared" si="24"/>
        <v>59.715992436000015</v>
      </c>
      <c r="R59" s="133">
        <f t="shared" si="24"/>
        <v>59.715992436000015</v>
      </c>
      <c r="S59" s="133">
        <f t="shared" si="24"/>
        <v>0</v>
      </c>
      <c r="T59" s="133">
        <f t="shared" si="24"/>
        <v>0</v>
      </c>
    </row>
    <row r="60" spans="1:20" ht="60.75" customHeight="1" x14ac:dyDescent="0.35">
      <c r="A60" s="106" t="s">
        <v>1661</v>
      </c>
      <c r="B60" s="107" t="s">
        <v>744</v>
      </c>
      <c r="C60" s="108" t="s">
        <v>1145</v>
      </c>
      <c r="D60" s="122">
        <v>7.5585359999999993</v>
      </c>
      <c r="E60" s="122">
        <v>0</v>
      </c>
      <c r="F60" s="122">
        <v>7.5585359999999993</v>
      </c>
      <c r="G60" s="73">
        <v>4.9530599999999998</v>
      </c>
      <c r="H60" s="73">
        <v>0.22043620799999997</v>
      </c>
      <c r="I60" s="122">
        <v>9.7040723999999981E-2</v>
      </c>
      <c r="J60" s="122">
        <v>9.7040723999999981E-2</v>
      </c>
      <c r="K60" s="122">
        <v>1.2382650000000002</v>
      </c>
      <c r="L60" s="122">
        <v>0.12339548399999999</v>
      </c>
      <c r="M60" s="122">
        <v>1.2382650000000002</v>
      </c>
      <c r="N60" s="122"/>
      <c r="O60" s="122">
        <v>2.3794892759999993</v>
      </c>
      <c r="P60" s="122"/>
      <c r="Q60" s="122">
        <f t="shared" ref="Q60:Q74" si="25">G60-H60</f>
        <v>4.7326237920000001</v>
      </c>
      <c r="R60" s="122">
        <f t="shared" ref="R60:R74" si="26">G60-H60</f>
        <v>4.7326237920000001</v>
      </c>
      <c r="S60" s="122"/>
      <c r="T60" s="122"/>
    </row>
    <row r="61" spans="1:20" ht="101.3" customHeight="1" x14ac:dyDescent="0.35">
      <c r="A61" s="106" t="s">
        <v>1661</v>
      </c>
      <c r="B61" s="107" t="s">
        <v>745</v>
      </c>
      <c r="C61" s="108" t="s">
        <v>1146</v>
      </c>
      <c r="D61" s="122">
        <v>0.58874399999999993</v>
      </c>
      <c r="E61" s="122">
        <v>0</v>
      </c>
      <c r="F61" s="122">
        <v>0.58874400000000005</v>
      </c>
      <c r="G61" s="73">
        <v>0.18</v>
      </c>
      <c r="H61" s="73">
        <v>0</v>
      </c>
      <c r="I61" s="122">
        <v>2.3919000000000002E-3</v>
      </c>
      <c r="J61" s="122">
        <v>2.3919000000000002E-3</v>
      </c>
      <c r="K61" s="122">
        <v>4.4999999999999998E-2</v>
      </c>
      <c r="L61" s="122">
        <v>-2.3919000000000002E-3</v>
      </c>
      <c r="M61" s="122">
        <v>4.4999999999999998E-2</v>
      </c>
      <c r="N61" s="122"/>
      <c r="O61" s="122">
        <v>8.7608100000000008E-2</v>
      </c>
      <c r="P61" s="122"/>
      <c r="Q61" s="122">
        <f t="shared" si="25"/>
        <v>0.18</v>
      </c>
      <c r="R61" s="122">
        <f t="shared" si="26"/>
        <v>0.18</v>
      </c>
      <c r="S61" s="122"/>
      <c r="T61" s="122"/>
    </row>
    <row r="62" spans="1:20" ht="81.2" customHeight="1" x14ac:dyDescent="0.35">
      <c r="A62" s="106" t="s">
        <v>1660</v>
      </c>
      <c r="B62" s="107" t="s">
        <v>746</v>
      </c>
      <c r="C62" s="108" t="s">
        <v>1147</v>
      </c>
      <c r="D62" s="122">
        <v>0.68077199999999993</v>
      </c>
      <c r="E62" s="122">
        <v>0</v>
      </c>
      <c r="F62" s="122">
        <v>0.68077199999999993</v>
      </c>
      <c r="G62" s="73">
        <v>0.27055200000000001</v>
      </c>
      <c r="H62" s="73">
        <v>1.544136E-3</v>
      </c>
      <c r="I62" s="122">
        <v>0.27055200000000001</v>
      </c>
      <c r="J62" s="122">
        <v>1.544136E-3</v>
      </c>
      <c r="K62" s="122">
        <v>0</v>
      </c>
      <c r="L62" s="122">
        <v>0</v>
      </c>
      <c r="M62" s="122">
        <v>0</v>
      </c>
      <c r="N62" s="122"/>
      <c r="O62" s="122">
        <v>0</v>
      </c>
      <c r="P62" s="122"/>
      <c r="Q62" s="122">
        <f t="shared" si="25"/>
        <v>0.26900786400000004</v>
      </c>
      <c r="R62" s="122">
        <f t="shared" si="26"/>
        <v>0.26900786400000004</v>
      </c>
      <c r="S62" s="122"/>
      <c r="T62" s="122"/>
    </row>
    <row r="63" spans="1:20" ht="60.75" customHeight="1" x14ac:dyDescent="0.35">
      <c r="A63" s="106" t="s">
        <v>1661</v>
      </c>
      <c r="B63" s="107" t="s">
        <v>747</v>
      </c>
      <c r="C63" s="108" t="s">
        <v>613</v>
      </c>
      <c r="D63" s="122">
        <v>125.466756</v>
      </c>
      <c r="E63" s="122">
        <v>11.66840316955934</v>
      </c>
      <c r="F63" s="122">
        <v>113.79835283044066</v>
      </c>
      <c r="G63" s="73">
        <v>87.507480000000015</v>
      </c>
      <c r="H63" s="73">
        <v>39.968420068</v>
      </c>
      <c r="I63" s="122">
        <v>1.7144528880000001</v>
      </c>
      <c r="J63" s="122">
        <v>1.7144528880000001</v>
      </c>
      <c r="K63" s="122">
        <v>0</v>
      </c>
      <c r="L63" s="122">
        <v>38.253967180000004</v>
      </c>
      <c r="M63" s="122">
        <v>85.793027112000004</v>
      </c>
      <c r="N63" s="122"/>
      <c r="O63" s="122">
        <v>0</v>
      </c>
      <c r="P63" s="122"/>
      <c r="Q63" s="122">
        <f t="shared" si="25"/>
        <v>47.539059932000015</v>
      </c>
      <c r="R63" s="122">
        <f t="shared" si="26"/>
        <v>47.539059932000015</v>
      </c>
      <c r="S63" s="122"/>
      <c r="T63" s="122"/>
    </row>
    <row r="64" spans="1:20" ht="46.65" x14ac:dyDescent="0.35">
      <c r="A64" s="106" t="s">
        <v>1660</v>
      </c>
      <c r="B64" s="107" t="s">
        <v>625</v>
      </c>
      <c r="C64" s="108" t="s">
        <v>674</v>
      </c>
      <c r="D64" s="122">
        <v>3.8094360000000003</v>
      </c>
      <c r="E64" s="122">
        <v>0</v>
      </c>
      <c r="F64" s="122">
        <v>3.8094360000000003</v>
      </c>
      <c r="G64" s="73">
        <v>3.3602280000000002</v>
      </c>
      <c r="H64" s="73">
        <v>0.56124001199999995</v>
      </c>
      <c r="I64" s="122">
        <v>3.3602280000000002</v>
      </c>
      <c r="J64" s="122">
        <v>0.56124001199999995</v>
      </c>
      <c r="K64" s="122">
        <v>0</v>
      </c>
      <c r="L64" s="122">
        <v>0</v>
      </c>
      <c r="M64" s="122">
        <v>0</v>
      </c>
      <c r="N64" s="122"/>
      <c r="O64" s="122">
        <v>0</v>
      </c>
      <c r="P64" s="122"/>
      <c r="Q64" s="122">
        <f t="shared" si="25"/>
        <v>2.7989879880000004</v>
      </c>
      <c r="R64" s="122">
        <f t="shared" si="26"/>
        <v>2.7989879880000004</v>
      </c>
      <c r="S64" s="122"/>
      <c r="T64" s="122"/>
    </row>
    <row r="65" spans="1:20" ht="46.65" x14ac:dyDescent="0.35">
      <c r="A65" s="106" t="s">
        <v>1661</v>
      </c>
      <c r="B65" s="107" t="s">
        <v>748</v>
      </c>
      <c r="C65" s="108" t="s">
        <v>1148</v>
      </c>
      <c r="D65" s="122">
        <v>0.82444799999999996</v>
      </c>
      <c r="E65" s="122">
        <v>0</v>
      </c>
      <c r="F65" s="122">
        <v>0.82444799999999996</v>
      </c>
      <c r="G65" s="73">
        <v>0.82444799999999996</v>
      </c>
      <c r="H65" s="73">
        <v>8.292627000000001E-2</v>
      </c>
      <c r="I65" s="122">
        <v>0</v>
      </c>
      <c r="J65" s="122">
        <v>0</v>
      </c>
      <c r="K65" s="122">
        <v>0.20611199999999999</v>
      </c>
      <c r="L65" s="122">
        <v>8.292627000000001E-2</v>
      </c>
      <c r="M65" s="122">
        <v>0.20611199999999999</v>
      </c>
      <c r="N65" s="122"/>
      <c r="O65" s="122">
        <v>0.41222399999999998</v>
      </c>
      <c r="P65" s="122"/>
      <c r="Q65" s="122">
        <f t="shared" si="25"/>
        <v>0.74152172999999999</v>
      </c>
      <c r="R65" s="122">
        <f t="shared" si="26"/>
        <v>0.74152172999999999</v>
      </c>
      <c r="S65" s="122"/>
      <c r="T65" s="122"/>
    </row>
    <row r="66" spans="1:20" ht="31.1" x14ac:dyDescent="0.35">
      <c r="A66" s="106" t="s">
        <v>1660</v>
      </c>
      <c r="B66" s="107" t="s">
        <v>422</v>
      </c>
      <c r="C66" s="108" t="s">
        <v>38</v>
      </c>
      <c r="D66" s="122">
        <v>168.37985999999998</v>
      </c>
      <c r="E66" s="122">
        <v>6.829321446711873</v>
      </c>
      <c r="F66" s="122">
        <v>161.55053855328811</v>
      </c>
      <c r="G66" s="73">
        <v>2.6640000000000001</v>
      </c>
      <c r="H66" s="73">
        <v>0.11856146399999999</v>
      </c>
      <c r="I66" s="122">
        <v>5.2193291999999995E-2</v>
      </c>
      <c r="J66" s="122">
        <v>5.2193291999999995E-2</v>
      </c>
      <c r="K66" s="122">
        <v>0.66600000000000004</v>
      </c>
      <c r="L66" s="122">
        <v>6.6368172000000003E-2</v>
      </c>
      <c r="M66" s="122">
        <v>0.66600000000000004</v>
      </c>
      <c r="N66" s="122"/>
      <c r="O66" s="122">
        <v>1.2798067080000004</v>
      </c>
      <c r="P66" s="122"/>
      <c r="Q66" s="122">
        <f t="shared" si="25"/>
        <v>2.5454385360000003</v>
      </c>
      <c r="R66" s="122">
        <f t="shared" si="26"/>
        <v>2.5454385360000003</v>
      </c>
      <c r="S66" s="122"/>
      <c r="T66" s="122"/>
    </row>
    <row r="67" spans="1:20" ht="81.2" customHeight="1" x14ac:dyDescent="0.35">
      <c r="A67" s="106" t="s">
        <v>1661</v>
      </c>
      <c r="B67" s="107" t="s">
        <v>749</v>
      </c>
      <c r="C67" s="108" t="s">
        <v>1149</v>
      </c>
      <c r="D67" s="122">
        <v>0.23641199999999998</v>
      </c>
      <c r="E67" s="122">
        <v>0</v>
      </c>
      <c r="F67" s="122">
        <v>0.23641199999999998</v>
      </c>
      <c r="G67" s="73">
        <v>0.15567599999999998</v>
      </c>
      <c r="H67" s="73">
        <v>0</v>
      </c>
      <c r="I67" s="122">
        <v>0</v>
      </c>
      <c r="J67" s="122">
        <v>0</v>
      </c>
      <c r="K67" s="122">
        <v>0.15567599999999998</v>
      </c>
      <c r="L67" s="122">
        <v>0</v>
      </c>
      <c r="M67" s="122">
        <v>0</v>
      </c>
      <c r="N67" s="122"/>
      <c r="O67" s="122">
        <v>0</v>
      </c>
      <c r="P67" s="122"/>
      <c r="Q67" s="122">
        <f t="shared" si="25"/>
        <v>0.15567599999999998</v>
      </c>
      <c r="R67" s="122">
        <f t="shared" si="26"/>
        <v>0.15567599999999998</v>
      </c>
      <c r="S67" s="122"/>
      <c r="T67" s="122"/>
    </row>
    <row r="68" spans="1:20" ht="46.65" x14ac:dyDescent="0.35">
      <c r="A68" s="106" t="s">
        <v>1661</v>
      </c>
      <c r="B68" s="107" t="s">
        <v>1680</v>
      </c>
      <c r="C68" s="108" t="s">
        <v>1150</v>
      </c>
      <c r="D68" s="122">
        <v>0.23641199999999998</v>
      </c>
      <c r="E68" s="122">
        <v>0</v>
      </c>
      <c r="F68" s="122">
        <v>0.23641199999999998</v>
      </c>
      <c r="G68" s="73">
        <v>0.15567599999999998</v>
      </c>
      <c r="H68" s="73">
        <v>0</v>
      </c>
      <c r="I68" s="122">
        <v>0</v>
      </c>
      <c r="J68" s="122">
        <v>0</v>
      </c>
      <c r="K68" s="122">
        <v>0.15567599999999998</v>
      </c>
      <c r="L68" s="122">
        <v>0</v>
      </c>
      <c r="M68" s="122">
        <v>0</v>
      </c>
      <c r="N68" s="122"/>
      <c r="O68" s="122">
        <v>0</v>
      </c>
      <c r="P68" s="122"/>
      <c r="Q68" s="122">
        <f t="shared" si="25"/>
        <v>0.15567599999999998</v>
      </c>
      <c r="R68" s="122">
        <f t="shared" si="26"/>
        <v>0.15567599999999998</v>
      </c>
      <c r="S68" s="122"/>
      <c r="T68" s="122"/>
    </row>
    <row r="69" spans="1:20" ht="101.3" customHeight="1" x14ac:dyDescent="0.35">
      <c r="A69" s="106" t="s">
        <v>1661</v>
      </c>
      <c r="B69" s="107" t="s">
        <v>1681</v>
      </c>
      <c r="C69" s="108" t="s">
        <v>1151</v>
      </c>
      <c r="D69" s="122">
        <v>11.18472</v>
      </c>
      <c r="E69" s="122">
        <v>0</v>
      </c>
      <c r="F69" s="122">
        <v>11.184719999999999</v>
      </c>
      <c r="G69" s="73">
        <v>0.38472000000000001</v>
      </c>
      <c r="H69" s="73">
        <v>1.7121996E-2</v>
      </c>
      <c r="I69" s="122">
        <v>7.5374639999999998E-3</v>
      </c>
      <c r="J69" s="122">
        <v>7.5374639999999998E-3</v>
      </c>
      <c r="K69" s="122">
        <v>9.6180000000000002E-2</v>
      </c>
      <c r="L69" s="122">
        <v>9.5845319999999998E-3</v>
      </c>
      <c r="M69" s="122">
        <v>9.6180000000000002E-2</v>
      </c>
      <c r="N69" s="122"/>
      <c r="O69" s="122">
        <v>0.18482253599999998</v>
      </c>
      <c r="P69" s="122"/>
      <c r="Q69" s="122">
        <f t="shared" si="25"/>
        <v>0.36759800399999998</v>
      </c>
      <c r="R69" s="122">
        <f t="shared" si="26"/>
        <v>0.36759800399999998</v>
      </c>
      <c r="S69" s="122"/>
      <c r="T69" s="122"/>
    </row>
    <row r="70" spans="1:20" ht="121.5" customHeight="1" x14ac:dyDescent="0.35">
      <c r="A70" s="106" t="s">
        <v>1661</v>
      </c>
      <c r="B70" s="107" t="s">
        <v>1682</v>
      </c>
      <c r="C70" s="108" t="s">
        <v>1152</v>
      </c>
      <c r="D70" s="122">
        <v>0.19226399999999999</v>
      </c>
      <c r="E70" s="122">
        <v>0</v>
      </c>
      <c r="F70" s="122">
        <v>0.19226399999999999</v>
      </c>
      <c r="G70" s="73">
        <v>0.19226399999999999</v>
      </c>
      <c r="H70" s="73">
        <v>0</v>
      </c>
      <c r="I70" s="122">
        <v>0.19226399999999999</v>
      </c>
      <c r="J70" s="122">
        <v>0</v>
      </c>
      <c r="K70" s="122">
        <v>0</v>
      </c>
      <c r="L70" s="122">
        <v>0</v>
      </c>
      <c r="M70" s="122">
        <v>0</v>
      </c>
      <c r="N70" s="122"/>
      <c r="O70" s="122">
        <v>0</v>
      </c>
      <c r="P70" s="122"/>
      <c r="Q70" s="122">
        <f t="shared" si="25"/>
        <v>0.19226399999999999</v>
      </c>
      <c r="R70" s="122">
        <f t="shared" si="26"/>
        <v>0.19226399999999999</v>
      </c>
      <c r="S70" s="122"/>
      <c r="T70" s="122"/>
    </row>
    <row r="71" spans="1:20" ht="60.75" customHeight="1" x14ac:dyDescent="0.35">
      <c r="A71" s="106" t="s">
        <v>1661</v>
      </c>
      <c r="B71" s="107" t="s">
        <v>1683</v>
      </c>
      <c r="C71" s="108" t="s">
        <v>1153</v>
      </c>
      <c r="D71" s="122">
        <v>0.47833199999999998</v>
      </c>
      <c r="E71" s="122">
        <v>0</v>
      </c>
      <c r="F71" s="122">
        <v>0.47833199999999998</v>
      </c>
      <c r="G71" s="73">
        <v>0.47833199999999998</v>
      </c>
      <c r="H71" s="73">
        <v>0.211032686</v>
      </c>
      <c r="I71" s="122">
        <v>9.3715080000000006E-3</v>
      </c>
      <c r="J71" s="122">
        <v>9.3715080000000006E-3</v>
      </c>
      <c r="K71" s="122">
        <v>0</v>
      </c>
      <c r="L71" s="122">
        <v>0.201661178</v>
      </c>
      <c r="M71" s="122">
        <v>0.46896049200000001</v>
      </c>
      <c r="N71" s="122"/>
      <c r="O71" s="122">
        <v>0</v>
      </c>
      <c r="P71" s="122"/>
      <c r="Q71" s="122">
        <f t="shared" si="25"/>
        <v>0.26729931399999995</v>
      </c>
      <c r="R71" s="122">
        <f t="shared" si="26"/>
        <v>0.26729931399999995</v>
      </c>
      <c r="S71" s="122"/>
      <c r="T71" s="122"/>
    </row>
    <row r="72" spans="1:20" ht="81.2" customHeight="1" x14ac:dyDescent="0.35">
      <c r="A72" s="106" t="s">
        <v>1661</v>
      </c>
      <c r="B72" s="107" t="s">
        <v>421</v>
      </c>
      <c r="C72" s="108" t="s">
        <v>504</v>
      </c>
      <c r="D72" s="122">
        <v>0</v>
      </c>
      <c r="E72" s="122">
        <v>0</v>
      </c>
      <c r="F72" s="122">
        <v>0</v>
      </c>
      <c r="G72" s="73">
        <v>0</v>
      </c>
      <c r="H72" s="73">
        <v>7.4190935999999999E-2</v>
      </c>
      <c r="I72" s="122">
        <v>0</v>
      </c>
      <c r="J72" s="122">
        <v>7.4190935999999999E-2</v>
      </c>
      <c r="K72" s="122">
        <v>0</v>
      </c>
      <c r="L72" s="122">
        <v>0</v>
      </c>
      <c r="M72" s="122">
        <v>0</v>
      </c>
      <c r="N72" s="122"/>
      <c r="O72" s="122">
        <v>0</v>
      </c>
      <c r="P72" s="122"/>
      <c r="Q72" s="122">
        <f t="shared" si="25"/>
        <v>-7.4190935999999999E-2</v>
      </c>
      <c r="R72" s="122">
        <f t="shared" si="26"/>
        <v>-7.4190935999999999E-2</v>
      </c>
      <c r="S72" s="122"/>
      <c r="T72" s="122"/>
    </row>
    <row r="73" spans="1:20" ht="20.2" customHeight="1" x14ac:dyDescent="0.35">
      <c r="A73" s="106" t="s">
        <v>1661</v>
      </c>
      <c r="B73" s="107" t="s">
        <v>1684</v>
      </c>
      <c r="C73" s="108" t="s">
        <v>1154</v>
      </c>
      <c r="D73" s="122">
        <v>0</v>
      </c>
      <c r="E73" s="122">
        <v>0</v>
      </c>
      <c r="F73" s="122">
        <v>0</v>
      </c>
      <c r="G73" s="73">
        <v>0</v>
      </c>
      <c r="H73" s="73">
        <v>0</v>
      </c>
      <c r="I73" s="122">
        <v>0</v>
      </c>
      <c r="J73" s="122">
        <v>0</v>
      </c>
      <c r="K73" s="122">
        <v>0</v>
      </c>
      <c r="L73" s="122">
        <v>0</v>
      </c>
      <c r="M73" s="122">
        <v>0</v>
      </c>
      <c r="N73" s="122"/>
      <c r="O73" s="122">
        <v>0</v>
      </c>
      <c r="P73" s="122"/>
      <c r="Q73" s="122">
        <f t="shared" si="25"/>
        <v>0</v>
      </c>
      <c r="R73" s="122">
        <f t="shared" si="26"/>
        <v>0</v>
      </c>
      <c r="S73" s="122"/>
      <c r="T73" s="122"/>
    </row>
    <row r="74" spans="1:20" ht="60.75" customHeight="1" x14ac:dyDescent="0.35">
      <c r="A74" s="106" t="s">
        <v>1661</v>
      </c>
      <c r="B74" s="107" t="s">
        <v>751</v>
      </c>
      <c r="C74" s="108" t="s">
        <v>1156</v>
      </c>
      <c r="D74" s="122">
        <v>0</v>
      </c>
      <c r="E74" s="122">
        <v>0</v>
      </c>
      <c r="F74" s="122">
        <v>0</v>
      </c>
      <c r="G74" s="73">
        <v>0</v>
      </c>
      <c r="H74" s="73">
        <v>0.154969788</v>
      </c>
      <c r="I74" s="122">
        <v>0</v>
      </c>
      <c r="J74" s="122">
        <v>0.154969788</v>
      </c>
      <c r="K74" s="122">
        <v>0</v>
      </c>
      <c r="L74" s="122">
        <v>0</v>
      </c>
      <c r="M74" s="122">
        <v>0</v>
      </c>
      <c r="N74" s="122"/>
      <c r="O74" s="122">
        <v>0</v>
      </c>
      <c r="P74" s="122"/>
      <c r="Q74" s="122">
        <f t="shared" si="25"/>
        <v>-0.154969788</v>
      </c>
      <c r="R74" s="122">
        <f t="shared" si="26"/>
        <v>-0.154969788</v>
      </c>
      <c r="S74" s="122"/>
      <c r="T74" s="122"/>
    </row>
    <row r="75" spans="1:20" ht="60.75" customHeight="1" x14ac:dyDescent="0.35">
      <c r="A75" s="103"/>
      <c r="B75" s="110" t="s">
        <v>39</v>
      </c>
      <c r="C75" s="105"/>
      <c r="D75" s="133">
        <f t="shared" ref="D75:T75" si="27">SUM(D76:D77)</f>
        <v>4.7902559999999994</v>
      </c>
      <c r="E75" s="133">
        <f t="shared" si="27"/>
        <v>0</v>
      </c>
      <c r="F75" s="133">
        <f t="shared" si="27"/>
        <v>4.7902560000000003</v>
      </c>
      <c r="G75" s="133">
        <f t="shared" si="27"/>
        <v>4.5116400000000008</v>
      </c>
      <c r="H75" s="133">
        <f t="shared" si="27"/>
        <v>1.0370699459999999</v>
      </c>
      <c r="I75" s="133">
        <f t="shared" si="27"/>
        <v>8.8392360000000003E-2</v>
      </c>
      <c r="J75" s="133">
        <f t="shared" si="27"/>
        <v>8.8392360000000003E-2</v>
      </c>
      <c r="K75" s="133">
        <f t="shared" si="27"/>
        <v>2.472745668</v>
      </c>
      <c r="L75" s="133">
        <f t="shared" si="27"/>
        <v>0.94867758599999996</v>
      </c>
      <c r="M75" s="133">
        <f t="shared" si="27"/>
        <v>1.9505019720000001</v>
      </c>
      <c r="N75" s="133">
        <f t="shared" si="27"/>
        <v>0</v>
      </c>
      <c r="O75" s="133">
        <f t="shared" si="27"/>
        <v>0</v>
      </c>
      <c r="P75" s="133">
        <f t="shared" si="27"/>
        <v>0</v>
      </c>
      <c r="Q75" s="133">
        <f t="shared" si="27"/>
        <v>3.4745700540000009</v>
      </c>
      <c r="R75" s="133">
        <f t="shared" si="27"/>
        <v>3.4745700540000009</v>
      </c>
      <c r="S75" s="133">
        <f t="shared" si="27"/>
        <v>0</v>
      </c>
      <c r="T75" s="133">
        <f t="shared" si="27"/>
        <v>0</v>
      </c>
    </row>
    <row r="76" spans="1:20" ht="20.2" customHeight="1" x14ac:dyDescent="0.35">
      <c r="A76" s="106" t="s">
        <v>1660</v>
      </c>
      <c r="B76" s="107" t="s">
        <v>752</v>
      </c>
      <c r="C76" s="108" t="s">
        <v>1157</v>
      </c>
      <c r="D76" s="122">
        <v>2.6421600000000001</v>
      </c>
      <c r="E76" s="122">
        <v>0</v>
      </c>
      <c r="F76" s="122">
        <v>2.6421600000000005</v>
      </c>
      <c r="G76" s="73">
        <v>2.5221600000000004</v>
      </c>
      <c r="H76" s="73">
        <v>0.94852804199999985</v>
      </c>
      <c r="I76" s="122">
        <v>4.9414331999999991E-2</v>
      </c>
      <c r="J76" s="122">
        <v>4.9414331999999991E-2</v>
      </c>
      <c r="K76" s="122">
        <v>2.472745668</v>
      </c>
      <c r="L76" s="122">
        <v>0.89911370999999995</v>
      </c>
      <c r="M76" s="122">
        <v>0</v>
      </c>
      <c r="N76" s="122"/>
      <c r="O76" s="122">
        <v>0</v>
      </c>
      <c r="P76" s="122"/>
      <c r="Q76" s="122">
        <f t="shared" ref="Q76:Q77" si="28">G76-H76</f>
        <v>1.5736319580000004</v>
      </c>
      <c r="R76" s="122">
        <f t="shared" ref="R76:R77" si="29">G76-H76</f>
        <v>1.5736319580000004</v>
      </c>
      <c r="S76" s="122"/>
      <c r="T76" s="122"/>
    </row>
    <row r="77" spans="1:20" ht="121.5" customHeight="1" x14ac:dyDescent="0.35">
      <c r="A77" s="106" t="s">
        <v>1660</v>
      </c>
      <c r="B77" s="107" t="s">
        <v>753</v>
      </c>
      <c r="C77" s="108" t="s">
        <v>1158</v>
      </c>
      <c r="D77" s="122">
        <v>2.1480959999999998</v>
      </c>
      <c r="E77" s="122">
        <v>0</v>
      </c>
      <c r="F77" s="122">
        <v>2.1480959999999998</v>
      </c>
      <c r="G77" s="73">
        <v>1.9894800000000001</v>
      </c>
      <c r="H77" s="73">
        <v>8.8541904000000005E-2</v>
      </c>
      <c r="I77" s="122">
        <v>3.8978028000000005E-2</v>
      </c>
      <c r="J77" s="122">
        <v>3.8978028000000005E-2</v>
      </c>
      <c r="K77" s="122">
        <v>0</v>
      </c>
      <c r="L77" s="122">
        <v>4.9563876E-2</v>
      </c>
      <c r="M77" s="122">
        <v>1.9505019720000001</v>
      </c>
      <c r="N77" s="122"/>
      <c r="O77" s="122">
        <v>0</v>
      </c>
      <c r="P77" s="122"/>
      <c r="Q77" s="122">
        <f t="shared" si="28"/>
        <v>1.9009380960000002</v>
      </c>
      <c r="R77" s="122">
        <f t="shared" si="29"/>
        <v>1.9009380960000002</v>
      </c>
      <c r="S77" s="122"/>
      <c r="T77" s="122"/>
    </row>
    <row r="78" spans="1:20" ht="40.549999999999997" customHeight="1" x14ac:dyDescent="0.35">
      <c r="A78" s="103"/>
      <c r="B78" s="110" t="s">
        <v>40</v>
      </c>
      <c r="C78" s="105"/>
      <c r="D78" s="133">
        <f t="shared" ref="D78:T78" si="30">SUM(D79:D86)</f>
        <v>205.773888</v>
      </c>
      <c r="E78" s="133">
        <f t="shared" si="30"/>
        <v>3.2117461749152536</v>
      </c>
      <c r="F78" s="133">
        <f t="shared" si="30"/>
        <v>202.56214182508472</v>
      </c>
      <c r="G78" s="133">
        <f t="shared" si="30"/>
        <v>12.722940000000001</v>
      </c>
      <c r="H78" s="133">
        <f t="shared" si="30"/>
        <v>20.475141779999998</v>
      </c>
      <c r="I78" s="133">
        <f t="shared" si="30"/>
        <v>0.249268716</v>
      </c>
      <c r="J78" s="133">
        <f t="shared" si="30"/>
        <v>0.50317891599999998</v>
      </c>
      <c r="K78" s="133">
        <f t="shared" si="30"/>
        <v>1.0155540000000001</v>
      </c>
      <c r="L78" s="133">
        <f t="shared" si="30"/>
        <v>19.971962864000002</v>
      </c>
      <c r="M78" s="133">
        <f t="shared" si="30"/>
        <v>7.3520324160000001</v>
      </c>
      <c r="N78" s="133">
        <f t="shared" si="30"/>
        <v>0</v>
      </c>
      <c r="O78" s="133">
        <f t="shared" si="30"/>
        <v>4.1060848679999999</v>
      </c>
      <c r="P78" s="133">
        <f t="shared" si="30"/>
        <v>0</v>
      </c>
      <c r="Q78" s="133">
        <f t="shared" si="30"/>
        <v>-7.75220178</v>
      </c>
      <c r="R78" s="133">
        <f t="shared" si="30"/>
        <v>-7.75220178</v>
      </c>
      <c r="S78" s="133">
        <f t="shared" si="30"/>
        <v>0</v>
      </c>
      <c r="T78" s="133">
        <f t="shared" si="30"/>
        <v>0</v>
      </c>
    </row>
    <row r="79" spans="1:20" ht="40.549999999999997" customHeight="1" x14ac:dyDescent="0.35">
      <c r="A79" s="106" t="s">
        <v>1661</v>
      </c>
      <c r="B79" s="107" t="s">
        <v>754</v>
      </c>
      <c r="C79" s="108" t="s">
        <v>1159</v>
      </c>
      <c r="D79" s="122">
        <v>63.044712000000004</v>
      </c>
      <c r="E79" s="122">
        <v>0</v>
      </c>
      <c r="F79" s="122">
        <v>63.04471199999999</v>
      </c>
      <c r="G79" s="73">
        <v>4.0502159999999998</v>
      </c>
      <c r="H79" s="73">
        <v>3.7507396200000005</v>
      </c>
      <c r="I79" s="122">
        <v>7.9352099999999995E-2</v>
      </c>
      <c r="J79" s="122">
        <v>7.9352099999999995E-2</v>
      </c>
      <c r="K79" s="122">
        <v>1.0125540000000002</v>
      </c>
      <c r="L79" s="122">
        <v>3.6713875200000001</v>
      </c>
      <c r="M79" s="122">
        <v>1.0125540000000002</v>
      </c>
      <c r="N79" s="122"/>
      <c r="O79" s="122">
        <v>1.9457559000000002</v>
      </c>
      <c r="P79" s="122"/>
      <c r="Q79" s="122">
        <f t="shared" ref="Q79:Q86" si="31">G79-H79</f>
        <v>0.29947637999999932</v>
      </c>
      <c r="R79" s="122">
        <f t="shared" ref="R79:R86" si="32">G79-H79</f>
        <v>0.29947637999999932</v>
      </c>
      <c r="S79" s="122"/>
      <c r="T79" s="122"/>
    </row>
    <row r="80" spans="1:20" ht="40.549999999999997" customHeight="1" x14ac:dyDescent="0.35">
      <c r="A80" s="106" t="s">
        <v>1661</v>
      </c>
      <c r="B80" s="107" t="s">
        <v>423</v>
      </c>
      <c r="C80" s="108" t="s">
        <v>505</v>
      </c>
      <c r="D80" s="122">
        <v>4.8934560000000005</v>
      </c>
      <c r="E80" s="122">
        <v>3.9344617016949357E-2</v>
      </c>
      <c r="F80" s="122">
        <v>4.8541113829830511</v>
      </c>
      <c r="G80" s="73">
        <v>3.7713959999999997</v>
      </c>
      <c r="H80" s="73">
        <v>4.8651183119999999</v>
      </c>
      <c r="I80" s="122">
        <v>7.3889447999999996E-2</v>
      </c>
      <c r="J80" s="122">
        <v>7.3889447999999996E-2</v>
      </c>
      <c r="K80" s="122">
        <v>0</v>
      </c>
      <c r="L80" s="122">
        <v>4.7912288639999998</v>
      </c>
      <c r="M80" s="122">
        <v>3.6975065519999997</v>
      </c>
      <c r="N80" s="122"/>
      <c r="O80" s="122">
        <v>0</v>
      </c>
      <c r="P80" s="122"/>
      <c r="Q80" s="122">
        <f t="shared" si="31"/>
        <v>-1.0937223120000001</v>
      </c>
      <c r="R80" s="122">
        <f t="shared" si="32"/>
        <v>-1.0937223120000001</v>
      </c>
      <c r="S80" s="122"/>
      <c r="T80" s="122"/>
    </row>
    <row r="81" spans="1:20" ht="40.549999999999997" customHeight="1" x14ac:dyDescent="0.35">
      <c r="A81" s="106" t="s">
        <v>1660</v>
      </c>
      <c r="B81" s="107" t="s">
        <v>41</v>
      </c>
      <c r="C81" s="108" t="s">
        <v>42</v>
      </c>
      <c r="D81" s="122">
        <v>33.413580000000003</v>
      </c>
      <c r="E81" s="122">
        <v>3.1724015578983042</v>
      </c>
      <c r="F81" s="122">
        <v>30.241178442101699</v>
      </c>
      <c r="G81" s="73">
        <v>2.6917079999999998</v>
      </c>
      <c r="H81" s="73">
        <v>10.780901439999999</v>
      </c>
      <c r="I81" s="122">
        <v>5.2736135999999996E-2</v>
      </c>
      <c r="J81" s="122">
        <v>5.2736135999999996E-2</v>
      </c>
      <c r="K81" s="122">
        <v>0</v>
      </c>
      <c r="L81" s="122">
        <v>10.728165303999999</v>
      </c>
      <c r="M81" s="122">
        <v>2.6389718639999997</v>
      </c>
      <c r="N81" s="122"/>
      <c r="O81" s="122">
        <v>0</v>
      </c>
      <c r="P81" s="122"/>
      <c r="Q81" s="122">
        <f t="shared" si="31"/>
        <v>-8.089193439999999</v>
      </c>
      <c r="R81" s="122">
        <f t="shared" si="32"/>
        <v>-8.089193439999999</v>
      </c>
      <c r="S81" s="122"/>
      <c r="T81" s="122"/>
    </row>
    <row r="82" spans="1:20" ht="60.75" customHeight="1" x14ac:dyDescent="0.35">
      <c r="A82" s="106" t="s">
        <v>1660</v>
      </c>
      <c r="B82" s="107" t="s">
        <v>626</v>
      </c>
      <c r="C82" s="108" t="s">
        <v>675</v>
      </c>
      <c r="D82" s="122">
        <v>53.979551999999998</v>
      </c>
      <c r="E82" s="122">
        <v>0</v>
      </c>
      <c r="F82" s="122">
        <v>53.979551999999998</v>
      </c>
      <c r="G82" s="73">
        <v>2.1976199999999997</v>
      </c>
      <c r="H82" s="73">
        <v>9.7805160000000002E-2</v>
      </c>
      <c r="I82" s="122">
        <v>4.3055916000000007E-2</v>
      </c>
      <c r="J82" s="122">
        <v>4.3055916000000007E-2</v>
      </c>
      <c r="K82" s="122">
        <v>0</v>
      </c>
      <c r="L82" s="122">
        <v>5.4749243999999996E-2</v>
      </c>
      <c r="M82" s="122">
        <v>0</v>
      </c>
      <c r="N82" s="122"/>
      <c r="O82" s="122">
        <v>2.1545640839999995</v>
      </c>
      <c r="P82" s="122"/>
      <c r="Q82" s="122">
        <f t="shared" si="31"/>
        <v>2.0998148399999996</v>
      </c>
      <c r="R82" s="122">
        <f t="shared" si="32"/>
        <v>2.0998148399999996</v>
      </c>
      <c r="S82" s="122"/>
      <c r="T82" s="122"/>
    </row>
    <row r="83" spans="1:20" ht="20.2" customHeight="1" x14ac:dyDescent="0.35">
      <c r="A83" s="106" t="s">
        <v>1660</v>
      </c>
      <c r="B83" s="107" t="s">
        <v>627</v>
      </c>
      <c r="C83" s="108" t="s">
        <v>676</v>
      </c>
      <c r="D83" s="122">
        <v>50.442587999999994</v>
      </c>
      <c r="E83" s="122">
        <v>0</v>
      </c>
      <c r="F83" s="122">
        <v>50.442587999999994</v>
      </c>
      <c r="G83" s="73">
        <v>1.2E-2</v>
      </c>
      <c r="H83" s="73">
        <v>5.3404799999999997E-4</v>
      </c>
      <c r="I83" s="122">
        <v>2.35116E-4</v>
      </c>
      <c r="J83" s="122">
        <v>2.35116E-4</v>
      </c>
      <c r="K83" s="122">
        <v>3.0000000000000001E-3</v>
      </c>
      <c r="L83" s="122">
        <v>2.9893199999999996E-4</v>
      </c>
      <c r="M83" s="122">
        <v>3.0000000000000001E-3</v>
      </c>
      <c r="N83" s="122"/>
      <c r="O83" s="122">
        <v>5.7648839999999996E-3</v>
      </c>
      <c r="P83" s="122"/>
      <c r="Q83" s="122">
        <f t="shared" si="31"/>
        <v>1.1465952E-2</v>
      </c>
      <c r="R83" s="122">
        <f t="shared" si="32"/>
        <v>1.1465952E-2</v>
      </c>
      <c r="S83" s="122"/>
      <c r="T83" s="122"/>
    </row>
    <row r="84" spans="1:20" ht="60.75" customHeight="1" x14ac:dyDescent="0.35">
      <c r="A84" s="106" t="s">
        <v>1660</v>
      </c>
      <c r="B84" s="111" t="s">
        <v>755</v>
      </c>
      <c r="C84" s="108" t="s">
        <v>1160</v>
      </c>
      <c r="D84" s="122">
        <v>0</v>
      </c>
      <c r="E84" s="122">
        <v>0</v>
      </c>
      <c r="F84" s="122">
        <v>0</v>
      </c>
      <c r="G84" s="73">
        <v>0</v>
      </c>
      <c r="H84" s="73">
        <v>0.25391019999999997</v>
      </c>
      <c r="I84" s="122">
        <v>0</v>
      </c>
      <c r="J84" s="122">
        <v>0.25391020000000003</v>
      </c>
      <c r="K84" s="122">
        <v>0</v>
      </c>
      <c r="L84" s="122">
        <v>0</v>
      </c>
      <c r="M84" s="122">
        <v>0</v>
      </c>
      <c r="N84" s="122"/>
      <c r="O84" s="122">
        <v>0</v>
      </c>
      <c r="P84" s="122"/>
      <c r="Q84" s="122">
        <f t="shared" si="31"/>
        <v>-0.25391019999999997</v>
      </c>
      <c r="R84" s="122">
        <f t="shared" si="32"/>
        <v>-0.25391019999999997</v>
      </c>
      <c r="S84" s="122"/>
      <c r="T84" s="122"/>
    </row>
    <row r="85" spans="1:20" ht="101.3" customHeight="1" x14ac:dyDescent="0.35">
      <c r="A85" s="106" t="s">
        <v>1660</v>
      </c>
      <c r="B85" s="111" t="s">
        <v>1685</v>
      </c>
      <c r="C85" s="108" t="s">
        <v>1914</v>
      </c>
      <c r="D85" s="122"/>
      <c r="E85" s="122"/>
      <c r="F85" s="122"/>
      <c r="G85" s="73">
        <v>0</v>
      </c>
      <c r="H85" s="73">
        <v>0.72613300000000003</v>
      </c>
      <c r="I85" s="122"/>
      <c r="J85" s="122"/>
      <c r="K85" s="122"/>
      <c r="L85" s="122">
        <v>0.72613300000000003</v>
      </c>
      <c r="M85" s="122"/>
      <c r="N85" s="122"/>
      <c r="O85" s="122"/>
      <c r="P85" s="122"/>
      <c r="Q85" s="122">
        <f t="shared" si="31"/>
        <v>-0.72613300000000003</v>
      </c>
      <c r="R85" s="122">
        <f t="shared" si="32"/>
        <v>-0.72613300000000003</v>
      </c>
      <c r="S85" s="122"/>
      <c r="T85" s="122"/>
    </row>
    <row r="86" spans="1:20" ht="60.75" customHeight="1" x14ac:dyDescent="0.35">
      <c r="A86" s="106" t="s">
        <v>1661</v>
      </c>
      <c r="B86" s="111" t="s">
        <v>1686</v>
      </c>
      <c r="C86" s="108" t="s">
        <v>1915</v>
      </c>
      <c r="D86" s="122"/>
      <c r="E86" s="122"/>
      <c r="F86" s="122"/>
      <c r="G86" s="73">
        <v>0</v>
      </c>
      <c r="H86" s="73">
        <v>0</v>
      </c>
      <c r="I86" s="122"/>
      <c r="J86" s="122"/>
      <c r="K86" s="122"/>
      <c r="L86" s="122">
        <v>0</v>
      </c>
      <c r="M86" s="122"/>
      <c r="N86" s="122"/>
      <c r="O86" s="122"/>
      <c r="P86" s="122"/>
      <c r="Q86" s="122">
        <f t="shared" si="31"/>
        <v>0</v>
      </c>
      <c r="R86" s="122">
        <f t="shared" si="32"/>
        <v>0</v>
      </c>
      <c r="S86" s="122"/>
      <c r="T86" s="122"/>
    </row>
    <row r="87" spans="1:20" ht="81.2" customHeight="1" x14ac:dyDescent="0.35">
      <c r="A87" s="103"/>
      <c r="B87" s="110" t="s">
        <v>43</v>
      </c>
      <c r="C87" s="105"/>
      <c r="D87" s="133">
        <f t="shared" ref="D87:T87" si="33">SUM(D88:D102)</f>
        <v>116.99325599999999</v>
      </c>
      <c r="E87" s="133">
        <f t="shared" si="33"/>
        <v>29.659071803811656</v>
      </c>
      <c r="F87" s="133">
        <f t="shared" si="33"/>
        <v>87.334184196188346</v>
      </c>
      <c r="G87" s="133">
        <f t="shared" si="33"/>
        <v>16.547314080000003</v>
      </c>
      <c r="H87" s="133">
        <f t="shared" si="33"/>
        <v>4.3689949479999992</v>
      </c>
      <c r="I87" s="133">
        <f t="shared" si="33"/>
        <v>4.6105475639999991</v>
      </c>
      <c r="J87" s="133">
        <f t="shared" si="33"/>
        <v>1.783877312</v>
      </c>
      <c r="K87" s="133">
        <f t="shared" si="33"/>
        <v>7.2889341239999981</v>
      </c>
      <c r="L87" s="133">
        <f t="shared" si="33"/>
        <v>2.5851176360000001</v>
      </c>
      <c r="M87" s="133">
        <f t="shared" si="33"/>
        <v>3.4409369039999995</v>
      </c>
      <c r="N87" s="133">
        <f t="shared" si="33"/>
        <v>0</v>
      </c>
      <c r="O87" s="133">
        <f t="shared" si="33"/>
        <v>1.2068954879999998</v>
      </c>
      <c r="P87" s="133">
        <f t="shared" si="33"/>
        <v>0</v>
      </c>
      <c r="Q87" s="133">
        <f t="shared" si="33"/>
        <v>12.178319131999997</v>
      </c>
      <c r="R87" s="133">
        <f t="shared" si="33"/>
        <v>12.178319131999997</v>
      </c>
      <c r="S87" s="133">
        <f t="shared" si="33"/>
        <v>0</v>
      </c>
      <c r="T87" s="133">
        <f t="shared" si="33"/>
        <v>0</v>
      </c>
    </row>
    <row r="88" spans="1:20" ht="81.2" customHeight="1" x14ac:dyDescent="0.35">
      <c r="A88" s="106" t="s">
        <v>1660</v>
      </c>
      <c r="B88" s="107" t="s">
        <v>44</v>
      </c>
      <c r="C88" s="108" t="s">
        <v>45</v>
      </c>
      <c r="D88" s="122">
        <v>23.721827999999995</v>
      </c>
      <c r="E88" s="122">
        <v>8.8761784547796569</v>
      </c>
      <c r="F88" s="122">
        <v>14.845649545220338</v>
      </c>
      <c r="G88" s="73">
        <v>1.6692719999999999</v>
      </c>
      <c r="H88" s="73">
        <v>7.4291064000000004E-2</v>
      </c>
      <c r="I88" s="122">
        <v>3.2704511999999998E-2</v>
      </c>
      <c r="J88" s="122">
        <v>3.2704511999999998E-2</v>
      </c>
      <c r="K88" s="122">
        <v>0.41731799999999997</v>
      </c>
      <c r="L88" s="122">
        <v>4.1586552000000006E-2</v>
      </c>
      <c r="M88" s="122">
        <v>0.41731799999999997</v>
      </c>
      <c r="N88" s="122"/>
      <c r="O88" s="122">
        <v>0.8019314879999998</v>
      </c>
      <c r="P88" s="122"/>
      <c r="Q88" s="122">
        <f t="shared" ref="Q88:Q102" si="34">G88-H88</f>
        <v>1.5949809359999998</v>
      </c>
      <c r="R88" s="122">
        <f t="shared" ref="R88:R102" si="35">G88-H88</f>
        <v>1.5949809359999998</v>
      </c>
      <c r="S88" s="122"/>
      <c r="T88" s="122"/>
    </row>
    <row r="89" spans="1:20" ht="81.2" customHeight="1" x14ac:dyDescent="0.35">
      <c r="A89" s="106" t="s">
        <v>1661</v>
      </c>
      <c r="B89" s="107" t="s">
        <v>425</v>
      </c>
      <c r="C89" s="108" t="s">
        <v>116</v>
      </c>
      <c r="D89" s="122">
        <v>25.228356000000002</v>
      </c>
      <c r="E89" s="122">
        <v>5.8735808741218563</v>
      </c>
      <c r="F89" s="122">
        <v>19.354775125878145</v>
      </c>
      <c r="G89" s="73">
        <v>1.2E-2</v>
      </c>
      <c r="H89" s="73">
        <v>0</v>
      </c>
      <c r="I89" s="122">
        <v>0</v>
      </c>
      <c r="J89" s="122">
        <v>0</v>
      </c>
      <c r="K89" s="122">
        <v>3.0000000000000001E-3</v>
      </c>
      <c r="L89" s="122">
        <v>0</v>
      </c>
      <c r="M89" s="122">
        <v>3.0000000000000001E-3</v>
      </c>
      <c r="N89" s="122"/>
      <c r="O89" s="122">
        <v>6.0000000000000001E-3</v>
      </c>
      <c r="P89" s="122"/>
      <c r="Q89" s="122">
        <f t="shared" si="34"/>
        <v>1.2E-2</v>
      </c>
      <c r="R89" s="122">
        <f t="shared" si="35"/>
        <v>1.2E-2</v>
      </c>
      <c r="S89" s="122"/>
      <c r="T89" s="122"/>
    </row>
    <row r="90" spans="1:20" ht="60.75" customHeight="1" x14ac:dyDescent="0.35">
      <c r="A90" s="106" t="s">
        <v>1661</v>
      </c>
      <c r="B90" s="107" t="s">
        <v>428</v>
      </c>
      <c r="C90" s="108" t="s">
        <v>115</v>
      </c>
      <c r="D90" s="122">
        <v>7.3810799999999999</v>
      </c>
      <c r="E90" s="122">
        <v>2.7635586155550724</v>
      </c>
      <c r="F90" s="122">
        <v>4.6175213844449274</v>
      </c>
      <c r="G90" s="73">
        <v>3.1383360000000002</v>
      </c>
      <c r="H90" s="73">
        <v>0.139671828</v>
      </c>
      <c r="I90" s="122">
        <v>6.1486524000000001E-2</v>
      </c>
      <c r="J90" s="122">
        <v>6.1486524000000001E-2</v>
      </c>
      <c r="K90" s="122">
        <v>3.0768494760000005</v>
      </c>
      <c r="L90" s="122">
        <v>7.8185303999999997E-2</v>
      </c>
      <c r="M90" s="122">
        <v>0</v>
      </c>
      <c r="N90" s="122"/>
      <c r="O90" s="122">
        <v>0</v>
      </c>
      <c r="P90" s="122"/>
      <c r="Q90" s="122">
        <f t="shared" si="34"/>
        <v>2.9986641720000002</v>
      </c>
      <c r="R90" s="122">
        <f t="shared" si="35"/>
        <v>2.9986641720000002</v>
      </c>
      <c r="S90" s="122"/>
      <c r="T90" s="122"/>
    </row>
    <row r="91" spans="1:20" ht="60.75" customHeight="1" x14ac:dyDescent="0.35">
      <c r="A91" s="106" t="s">
        <v>1661</v>
      </c>
      <c r="B91" s="107" t="s">
        <v>628</v>
      </c>
      <c r="C91" s="108" t="s">
        <v>677</v>
      </c>
      <c r="D91" s="122">
        <v>4.5032159999999992</v>
      </c>
      <c r="E91" s="122">
        <v>0</v>
      </c>
      <c r="F91" s="122">
        <v>4.5032159999999992</v>
      </c>
      <c r="G91" s="73">
        <v>3.6897599999999997</v>
      </c>
      <c r="H91" s="73">
        <v>0.89972926400000008</v>
      </c>
      <c r="I91" s="122">
        <v>3.6897599999999993</v>
      </c>
      <c r="J91" s="122">
        <v>0.89972926400000008</v>
      </c>
      <c r="K91" s="122">
        <v>0</v>
      </c>
      <c r="L91" s="122">
        <v>0</v>
      </c>
      <c r="M91" s="122">
        <v>0</v>
      </c>
      <c r="N91" s="122"/>
      <c r="O91" s="122">
        <v>0</v>
      </c>
      <c r="P91" s="122"/>
      <c r="Q91" s="122">
        <f t="shared" si="34"/>
        <v>2.7900307359999994</v>
      </c>
      <c r="R91" s="122">
        <f t="shared" si="35"/>
        <v>2.7900307359999994</v>
      </c>
      <c r="S91" s="122"/>
      <c r="T91" s="122"/>
    </row>
    <row r="92" spans="1:20" ht="81.2" customHeight="1" x14ac:dyDescent="0.35">
      <c r="A92" s="106" t="s">
        <v>1661</v>
      </c>
      <c r="B92" s="107" t="s">
        <v>426</v>
      </c>
      <c r="C92" s="108" t="s">
        <v>118</v>
      </c>
      <c r="D92" s="122">
        <v>15.364367999999999</v>
      </c>
      <c r="E92" s="122">
        <v>6.4031298593550758</v>
      </c>
      <c r="F92" s="122">
        <v>8.9612381406449231</v>
      </c>
      <c r="G92" s="73">
        <v>0.66</v>
      </c>
      <c r="H92" s="73">
        <v>2.9373336E-2</v>
      </c>
      <c r="I92" s="122">
        <v>1.2930780000000001E-2</v>
      </c>
      <c r="J92" s="122">
        <v>1.2930780000000001E-2</v>
      </c>
      <c r="K92" s="122">
        <v>0.64706922</v>
      </c>
      <c r="L92" s="122">
        <v>1.6442555999999997E-2</v>
      </c>
      <c r="M92" s="122">
        <v>0</v>
      </c>
      <c r="N92" s="122"/>
      <c r="O92" s="122">
        <v>0</v>
      </c>
      <c r="P92" s="122"/>
      <c r="Q92" s="122">
        <f t="shared" si="34"/>
        <v>0.630626664</v>
      </c>
      <c r="R92" s="122">
        <f t="shared" si="35"/>
        <v>0.630626664</v>
      </c>
      <c r="S92" s="122"/>
      <c r="T92" s="122"/>
    </row>
    <row r="93" spans="1:20" ht="60.75" customHeight="1" x14ac:dyDescent="0.35">
      <c r="A93" s="106" t="s">
        <v>1661</v>
      </c>
      <c r="B93" s="107" t="s">
        <v>427</v>
      </c>
      <c r="C93" s="108" t="s">
        <v>117</v>
      </c>
      <c r="D93" s="122">
        <v>16.385483999999998</v>
      </c>
      <c r="E93" s="122">
        <v>5.742623999999994</v>
      </c>
      <c r="F93" s="122">
        <v>10.642860000000004</v>
      </c>
      <c r="G93" s="73">
        <v>1.2E-2</v>
      </c>
      <c r="H93" s="73">
        <v>5.3404799999999997E-4</v>
      </c>
      <c r="I93" s="122">
        <v>2.35116E-4</v>
      </c>
      <c r="J93" s="122">
        <v>2.35116E-4</v>
      </c>
      <c r="K93" s="122">
        <v>1.1764883999999998E-2</v>
      </c>
      <c r="L93" s="122">
        <v>2.9893199999999996E-4</v>
      </c>
      <c r="M93" s="122">
        <v>0</v>
      </c>
      <c r="N93" s="122"/>
      <c r="O93" s="122">
        <v>0</v>
      </c>
      <c r="P93" s="122"/>
      <c r="Q93" s="122">
        <f t="shared" si="34"/>
        <v>1.1465952E-2</v>
      </c>
      <c r="R93" s="122">
        <f t="shared" si="35"/>
        <v>1.1465952E-2</v>
      </c>
      <c r="S93" s="122"/>
      <c r="T93" s="122"/>
    </row>
    <row r="94" spans="1:20" ht="60.75" customHeight="1" x14ac:dyDescent="0.35">
      <c r="A94" s="106" t="s">
        <v>1660</v>
      </c>
      <c r="B94" s="107" t="s">
        <v>629</v>
      </c>
      <c r="C94" s="108" t="s">
        <v>678</v>
      </c>
      <c r="D94" s="122">
        <v>4.2971639999999995</v>
      </c>
      <c r="E94" s="122">
        <v>0</v>
      </c>
      <c r="F94" s="122">
        <v>4.2971639999999995</v>
      </c>
      <c r="G94" s="73">
        <v>3.1690319999999992</v>
      </c>
      <c r="H94" s="73">
        <v>0.42684513599999996</v>
      </c>
      <c r="I94" s="122">
        <v>0.34789509600000001</v>
      </c>
      <c r="J94" s="122">
        <v>0.34789509600000001</v>
      </c>
      <c r="K94" s="122">
        <v>0</v>
      </c>
      <c r="L94" s="122">
        <v>7.8950039999999944E-2</v>
      </c>
      <c r="M94" s="122">
        <v>2.8211369039999994</v>
      </c>
      <c r="N94" s="122"/>
      <c r="O94" s="122">
        <v>0</v>
      </c>
      <c r="P94" s="122"/>
      <c r="Q94" s="122">
        <f t="shared" si="34"/>
        <v>2.7421868639999993</v>
      </c>
      <c r="R94" s="122">
        <f t="shared" si="35"/>
        <v>2.7421868639999993</v>
      </c>
      <c r="S94" s="122"/>
      <c r="T94" s="122"/>
    </row>
    <row r="95" spans="1:20" ht="81.2" customHeight="1" x14ac:dyDescent="0.35">
      <c r="A95" s="106" t="s">
        <v>1660</v>
      </c>
      <c r="B95" s="107" t="s">
        <v>424</v>
      </c>
      <c r="C95" s="108" t="s">
        <v>506</v>
      </c>
      <c r="D95" s="122">
        <v>4.0077959999999999</v>
      </c>
      <c r="E95" s="122">
        <v>0</v>
      </c>
      <c r="F95" s="122">
        <v>4.0077959999999999</v>
      </c>
      <c r="G95" s="73">
        <v>0.55807007999999991</v>
      </c>
      <c r="H95" s="73">
        <v>2.4836928000000001E-2</v>
      </c>
      <c r="I95" s="122">
        <v>1.0933752E-2</v>
      </c>
      <c r="J95" s="122">
        <v>1.0933752E-2</v>
      </c>
      <c r="K95" s="122">
        <v>0.54713632799999989</v>
      </c>
      <c r="L95" s="122">
        <v>1.3903176000000001E-2</v>
      </c>
      <c r="M95" s="122">
        <v>0</v>
      </c>
      <c r="N95" s="122"/>
      <c r="O95" s="122">
        <v>0</v>
      </c>
      <c r="P95" s="122"/>
      <c r="Q95" s="122">
        <f t="shared" si="34"/>
        <v>0.53323315199999988</v>
      </c>
      <c r="R95" s="122">
        <f t="shared" si="35"/>
        <v>0.53323315199999988</v>
      </c>
      <c r="S95" s="122"/>
      <c r="T95" s="122"/>
    </row>
    <row r="96" spans="1:20" ht="31.1" x14ac:dyDescent="0.35">
      <c r="A96" s="106" t="s">
        <v>1660</v>
      </c>
      <c r="B96" s="107" t="s">
        <v>1687</v>
      </c>
      <c r="C96" s="108" t="s">
        <v>1161</v>
      </c>
      <c r="D96" s="122">
        <v>0.80992800000000009</v>
      </c>
      <c r="E96" s="122">
        <v>0</v>
      </c>
      <c r="F96" s="122">
        <v>0.80992799999999998</v>
      </c>
      <c r="G96" s="73">
        <v>0.79792800000000008</v>
      </c>
      <c r="H96" s="73">
        <v>0</v>
      </c>
      <c r="I96" s="122">
        <v>0</v>
      </c>
      <c r="J96" s="122">
        <v>0</v>
      </c>
      <c r="K96" s="122">
        <v>0.19948199999999999</v>
      </c>
      <c r="L96" s="122">
        <v>0</v>
      </c>
      <c r="M96" s="122">
        <v>0.19948199999999999</v>
      </c>
      <c r="N96" s="122"/>
      <c r="O96" s="122">
        <v>0.39896399999999999</v>
      </c>
      <c r="P96" s="122"/>
      <c r="Q96" s="122">
        <f t="shared" si="34"/>
        <v>0.79792800000000008</v>
      </c>
      <c r="R96" s="122">
        <f t="shared" si="35"/>
        <v>0.79792800000000008</v>
      </c>
      <c r="S96" s="122"/>
      <c r="T96" s="122"/>
    </row>
    <row r="97" spans="1:20" ht="31.1" x14ac:dyDescent="0.35">
      <c r="A97" s="106" t="s">
        <v>1660</v>
      </c>
      <c r="B97" s="107" t="s">
        <v>756</v>
      </c>
      <c r="C97" s="108" t="s">
        <v>1162</v>
      </c>
      <c r="D97" s="122">
        <v>1.9261319999999997</v>
      </c>
      <c r="E97" s="122">
        <v>0</v>
      </c>
      <c r="F97" s="122">
        <v>1.9261319999999997</v>
      </c>
      <c r="G97" s="73">
        <v>1.9141319999999997</v>
      </c>
      <c r="H97" s="73">
        <v>1.8076345079999998</v>
      </c>
      <c r="I97" s="122">
        <v>3.7501811999999995E-2</v>
      </c>
      <c r="J97" s="122">
        <v>3.7501811999999995E-2</v>
      </c>
      <c r="K97" s="122">
        <v>1.8766301879999996</v>
      </c>
      <c r="L97" s="122">
        <v>1.7701326959999999</v>
      </c>
      <c r="M97" s="122">
        <v>0</v>
      </c>
      <c r="N97" s="122"/>
      <c r="O97" s="122">
        <v>0</v>
      </c>
      <c r="P97" s="122"/>
      <c r="Q97" s="122">
        <f t="shared" si="34"/>
        <v>0.10649749199999992</v>
      </c>
      <c r="R97" s="122">
        <f t="shared" si="35"/>
        <v>0.10649749199999992</v>
      </c>
      <c r="S97" s="122"/>
      <c r="T97" s="122"/>
    </row>
    <row r="98" spans="1:20" ht="20.2" customHeight="1" x14ac:dyDescent="0.35">
      <c r="A98" s="106" t="s">
        <v>1661</v>
      </c>
      <c r="B98" s="107" t="s">
        <v>757</v>
      </c>
      <c r="C98" s="108" t="s">
        <v>1163</v>
      </c>
      <c r="D98" s="122">
        <v>12.2277</v>
      </c>
      <c r="E98" s="122">
        <v>0</v>
      </c>
      <c r="F98" s="122">
        <v>12.2277</v>
      </c>
      <c r="G98" s="73">
        <v>1.2E-2</v>
      </c>
      <c r="H98" s="73">
        <v>0.37643730400000003</v>
      </c>
      <c r="I98" s="122">
        <v>1.2E-2</v>
      </c>
      <c r="J98" s="122">
        <v>6.8484000000000004E-5</v>
      </c>
      <c r="K98" s="122">
        <v>0</v>
      </c>
      <c r="L98" s="122">
        <v>0.37636881999999999</v>
      </c>
      <c r="M98" s="122">
        <v>0</v>
      </c>
      <c r="N98" s="122"/>
      <c r="O98" s="122">
        <v>0</v>
      </c>
      <c r="P98" s="122"/>
      <c r="Q98" s="122">
        <f t="shared" si="34"/>
        <v>-0.36443730400000002</v>
      </c>
      <c r="R98" s="122">
        <f t="shared" si="35"/>
        <v>-0.36443730400000002</v>
      </c>
      <c r="S98" s="122"/>
      <c r="T98" s="122"/>
    </row>
    <row r="99" spans="1:20" ht="40.549999999999997" customHeight="1" x14ac:dyDescent="0.35">
      <c r="A99" s="106" t="s">
        <v>1661</v>
      </c>
      <c r="B99" s="107" t="s">
        <v>1688</v>
      </c>
      <c r="C99" s="108" t="s">
        <v>1164</v>
      </c>
      <c r="D99" s="122">
        <v>0.25012799999999996</v>
      </c>
      <c r="E99" s="122">
        <v>0</v>
      </c>
      <c r="F99" s="122">
        <v>0.25012799999999996</v>
      </c>
      <c r="G99" s="73">
        <v>2.4708000000000004E-2</v>
      </c>
      <c r="H99" s="73">
        <v>0.12927039999999998</v>
      </c>
      <c r="I99" s="122">
        <v>2.4708000000000001E-2</v>
      </c>
      <c r="J99" s="122">
        <v>0</v>
      </c>
      <c r="K99" s="122">
        <v>0</v>
      </c>
      <c r="L99" s="122">
        <v>0.12927040000000001</v>
      </c>
      <c r="M99" s="122">
        <v>0</v>
      </c>
      <c r="N99" s="122"/>
      <c r="O99" s="122">
        <v>0</v>
      </c>
      <c r="P99" s="122"/>
      <c r="Q99" s="122">
        <f t="shared" si="34"/>
        <v>-0.10456239999999997</v>
      </c>
      <c r="R99" s="122">
        <f t="shared" si="35"/>
        <v>-0.10456239999999997</v>
      </c>
      <c r="S99" s="122"/>
      <c r="T99" s="122"/>
    </row>
    <row r="100" spans="1:20" ht="40.549999999999997" customHeight="1" x14ac:dyDescent="0.35">
      <c r="A100" s="106" t="s">
        <v>1660</v>
      </c>
      <c r="B100" s="107" t="s">
        <v>1689</v>
      </c>
      <c r="C100" s="108" t="s">
        <v>1165</v>
      </c>
      <c r="D100" s="122">
        <v>0.30560399999999999</v>
      </c>
      <c r="E100" s="122">
        <v>0</v>
      </c>
      <c r="F100" s="122">
        <v>0.30560399999999999</v>
      </c>
      <c r="G100" s="73">
        <v>0.30560399999999999</v>
      </c>
      <c r="H100" s="73">
        <v>2.7488987999999999E-2</v>
      </c>
      <c r="I100" s="122">
        <v>1.7441879999999998E-3</v>
      </c>
      <c r="J100" s="122">
        <v>1.7441879999999998E-3</v>
      </c>
      <c r="K100" s="122">
        <v>0.30385981199999995</v>
      </c>
      <c r="L100" s="122">
        <v>2.5744799999999998E-2</v>
      </c>
      <c r="M100" s="122">
        <v>0</v>
      </c>
      <c r="N100" s="122"/>
      <c r="O100" s="122">
        <v>0</v>
      </c>
      <c r="P100" s="122"/>
      <c r="Q100" s="122">
        <f t="shared" si="34"/>
        <v>0.27811501199999999</v>
      </c>
      <c r="R100" s="122">
        <f t="shared" si="35"/>
        <v>0.27811501199999999</v>
      </c>
      <c r="S100" s="122"/>
      <c r="T100" s="122"/>
    </row>
    <row r="101" spans="1:20" ht="40.549999999999997" customHeight="1" x14ac:dyDescent="0.35">
      <c r="A101" s="106" t="s">
        <v>1660</v>
      </c>
      <c r="B101" s="107" t="s">
        <v>1690</v>
      </c>
      <c r="C101" s="108" t="s">
        <v>1166</v>
      </c>
      <c r="D101" s="122">
        <v>0.58447199999999999</v>
      </c>
      <c r="E101" s="122">
        <v>0</v>
      </c>
      <c r="F101" s="122">
        <v>0.58447199999999999</v>
      </c>
      <c r="G101" s="73">
        <v>0.58447199999999999</v>
      </c>
      <c r="H101" s="73">
        <v>0.43288214400000008</v>
      </c>
      <c r="I101" s="122">
        <v>0.37864778399999999</v>
      </c>
      <c r="J101" s="122">
        <v>0.37864778399999999</v>
      </c>
      <c r="K101" s="122">
        <v>0.20582421599999998</v>
      </c>
      <c r="L101" s="122">
        <v>5.4234359999999981E-2</v>
      </c>
      <c r="M101" s="122">
        <v>0</v>
      </c>
      <c r="N101" s="122"/>
      <c r="O101" s="122">
        <v>0</v>
      </c>
      <c r="P101" s="122"/>
      <c r="Q101" s="122">
        <f t="shared" si="34"/>
        <v>0.15158985599999991</v>
      </c>
      <c r="R101" s="122">
        <f t="shared" si="35"/>
        <v>0.15158985599999991</v>
      </c>
      <c r="S101" s="122"/>
      <c r="T101" s="122"/>
    </row>
    <row r="102" spans="1:20" ht="60.75" customHeight="1" x14ac:dyDescent="0.35">
      <c r="A102" s="106" t="s">
        <v>1660</v>
      </c>
      <c r="B102" s="107" t="s">
        <v>1691</v>
      </c>
      <c r="C102" s="108" t="s">
        <v>1916</v>
      </c>
      <c r="D102" s="122"/>
      <c r="E102" s="122"/>
      <c r="F102" s="122"/>
      <c r="G102" s="73">
        <v>0</v>
      </c>
      <c r="H102" s="73">
        <v>0</v>
      </c>
      <c r="I102" s="122"/>
      <c r="J102" s="122"/>
      <c r="K102" s="122"/>
      <c r="L102" s="122">
        <v>0</v>
      </c>
      <c r="M102" s="122"/>
      <c r="N102" s="122"/>
      <c r="O102" s="122"/>
      <c r="P102" s="122"/>
      <c r="Q102" s="122">
        <f t="shared" si="34"/>
        <v>0</v>
      </c>
      <c r="R102" s="122">
        <f t="shared" si="35"/>
        <v>0</v>
      </c>
      <c r="S102" s="122"/>
      <c r="T102" s="122"/>
    </row>
    <row r="103" spans="1:20" ht="141.80000000000001" customHeight="1" x14ac:dyDescent="0.35">
      <c r="A103" s="103"/>
      <c r="B103" s="110" t="s">
        <v>46</v>
      </c>
      <c r="C103" s="105"/>
      <c r="D103" s="133">
        <f t="shared" ref="D103:T103" si="36">SUM(D104:D108)</f>
        <v>43.440180000000005</v>
      </c>
      <c r="E103" s="133">
        <f t="shared" si="36"/>
        <v>1.6231726000000002E-3</v>
      </c>
      <c r="F103" s="133">
        <f t="shared" si="36"/>
        <v>43.438556827399999</v>
      </c>
      <c r="G103" s="133">
        <f t="shared" si="36"/>
        <v>5.10222</v>
      </c>
      <c r="H103" s="133">
        <f t="shared" si="36"/>
        <v>2.2258812720000001</v>
      </c>
      <c r="I103" s="133">
        <f t="shared" si="36"/>
        <v>2.1130322039999996</v>
      </c>
      <c r="J103" s="133">
        <f t="shared" si="36"/>
        <v>2.129832204</v>
      </c>
      <c r="K103" s="133">
        <f t="shared" si="36"/>
        <v>1.1403851280000001</v>
      </c>
      <c r="L103" s="133">
        <f t="shared" si="36"/>
        <v>9.6049067999999987E-2</v>
      </c>
      <c r="M103" s="133">
        <f t="shared" si="36"/>
        <v>1.733584668</v>
      </c>
      <c r="N103" s="133">
        <f t="shared" si="36"/>
        <v>0</v>
      </c>
      <c r="O103" s="133">
        <f t="shared" si="36"/>
        <v>0.11521800000000001</v>
      </c>
      <c r="P103" s="133">
        <f t="shared" si="36"/>
        <v>0</v>
      </c>
      <c r="Q103" s="133">
        <f t="shared" si="36"/>
        <v>2.8763387279999995</v>
      </c>
      <c r="R103" s="133">
        <f t="shared" si="36"/>
        <v>2.8763387279999995</v>
      </c>
      <c r="S103" s="133">
        <f t="shared" si="36"/>
        <v>0</v>
      </c>
      <c r="T103" s="133">
        <f t="shared" si="36"/>
        <v>0</v>
      </c>
    </row>
    <row r="104" spans="1:20" ht="20.2" customHeight="1" x14ac:dyDescent="0.35">
      <c r="A104" s="106" t="s">
        <v>1660</v>
      </c>
      <c r="B104" s="107" t="s">
        <v>758</v>
      </c>
      <c r="C104" s="108" t="s">
        <v>1167</v>
      </c>
      <c r="D104" s="122">
        <v>0.24243599999999998</v>
      </c>
      <c r="E104" s="122">
        <v>1.6231726000000002E-3</v>
      </c>
      <c r="F104" s="122">
        <v>0.24081282739999998</v>
      </c>
      <c r="G104" s="73">
        <v>0.230436</v>
      </c>
      <c r="H104" s="73">
        <v>0</v>
      </c>
      <c r="I104" s="122">
        <v>0</v>
      </c>
      <c r="J104" s="122">
        <v>0</v>
      </c>
      <c r="K104" s="122">
        <v>5.7608999999999994E-2</v>
      </c>
      <c r="L104" s="122">
        <v>0</v>
      </c>
      <c r="M104" s="122">
        <v>5.7608999999999994E-2</v>
      </c>
      <c r="N104" s="122"/>
      <c r="O104" s="122">
        <v>0.11521800000000001</v>
      </c>
      <c r="P104" s="122"/>
      <c r="Q104" s="122">
        <f t="shared" ref="Q104:Q108" si="37">G104-H104</f>
        <v>0.230436</v>
      </c>
      <c r="R104" s="122">
        <f t="shared" ref="R104:R108" si="38">G104-H104</f>
        <v>0.230436</v>
      </c>
      <c r="S104" s="122"/>
      <c r="T104" s="122"/>
    </row>
    <row r="105" spans="1:20" ht="81.2" customHeight="1" x14ac:dyDescent="0.35">
      <c r="A105" s="106" t="s">
        <v>1660</v>
      </c>
      <c r="B105" s="107" t="s">
        <v>630</v>
      </c>
      <c r="C105" s="108" t="s">
        <v>679</v>
      </c>
      <c r="D105" s="122">
        <v>28.029564000000001</v>
      </c>
      <c r="E105" s="122">
        <v>0</v>
      </c>
      <c r="F105" s="122">
        <v>28.029564000000001</v>
      </c>
      <c r="G105" s="73">
        <v>1.4652479999999999</v>
      </c>
      <c r="H105" s="73">
        <v>6.5210939999999995E-2</v>
      </c>
      <c r="I105" s="122">
        <v>2.8707251999999996E-2</v>
      </c>
      <c r="J105" s="122">
        <v>2.8707251999999996E-2</v>
      </c>
      <c r="K105" s="122">
        <v>0</v>
      </c>
      <c r="L105" s="122">
        <v>3.6503687999999999E-2</v>
      </c>
      <c r="M105" s="122">
        <v>1.4365407479999999</v>
      </c>
      <c r="N105" s="122"/>
      <c r="O105" s="122">
        <v>0</v>
      </c>
      <c r="P105" s="122"/>
      <c r="Q105" s="122">
        <f t="shared" si="37"/>
        <v>1.4000370599999998</v>
      </c>
      <c r="R105" s="122">
        <f t="shared" si="38"/>
        <v>1.4000370599999998</v>
      </c>
      <c r="S105" s="122"/>
      <c r="T105" s="122"/>
    </row>
    <row r="106" spans="1:20" ht="60.75" customHeight="1" x14ac:dyDescent="0.35">
      <c r="A106" s="106" t="s">
        <v>1660</v>
      </c>
      <c r="B106" s="107" t="s">
        <v>759</v>
      </c>
      <c r="C106" s="108" t="s">
        <v>1168</v>
      </c>
      <c r="D106" s="122">
        <v>3.3613560000000002</v>
      </c>
      <c r="E106" s="122">
        <v>0</v>
      </c>
      <c r="F106" s="122">
        <v>3.3613560000000002</v>
      </c>
      <c r="G106" s="73">
        <v>1.0164</v>
      </c>
      <c r="H106" s="73">
        <v>1.0331999999999999</v>
      </c>
      <c r="I106" s="122">
        <v>1.0164</v>
      </c>
      <c r="J106" s="122">
        <v>1.0332000000000001</v>
      </c>
      <c r="K106" s="122">
        <v>0</v>
      </c>
      <c r="L106" s="122">
        <v>0</v>
      </c>
      <c r="M106" s="122">
        <v>0</v>
      </c>
      <c r="N106" s="122"/>
      <c r="O106" s="122">
        <v>0</v>
      </c>
      <c r="P106" s="122"/>
      <c r="Q106" s="122">
        <f t="shared" si="37"/>
        <v>-1.6799999999999926E-2</v>
      </c>
      <c r="R106" s="122">
        <f t="shared" si="38"/>
        <v>-1.6799999999999926E-2</v>
      </c>
      <c r="S106" s="122"/>
      <c r="T106" s="122"/>
    </row>
    <row r="107" spans="1:20" ht="101.3" customHeight="1" x14ac:dyDescent="0.35">
      <c r="A107" s="106" t="s">
        <v>1660</v>
      </c>
      <c r="B107" s="107" t="s">
        <v>760</v>
      </c>
      <c r="C107" s="108" t="s">
        <v>1169</v>
      </c>
      <c r="D107" s="122">
        <v>3.7396439999999997</v>
      </c>
      <c r="E107" s="122">
        <v>0</v>
      </c>
      <c r="F107" s="122">
        <v>3.7396439999999997</v>
      </c>
      <c r="G107" s="73">
        <v>0.66434399999999993</v>
      </c>
      <c r="H107" s="73">
        <v>2.9566656E-2</v>
      </c>
      <c r="I107" s="122">
        <v>1.3015872E-2</v>
      </c>
      <c r="J107" s="122">
        <v>1.3015872E-2</v>
      </c>
      <c r="K107" s="122">
        <v>0.65132812799999995</v>
      </c>
      <c r="L107" s="122">
        <v>1.6550783999999999E-2</v>
      </c>
      <c r="M107" s="122">
        <v>0</v>
      </c>
      <c r="N107" s="122"/>
      <c r="O107" s="122">
        <v>0</v>
      </c>
      <c r="P107" s="122"/>
      <c r="Q107" s="122">
        <f t="shared" si="37"/>
        <v>0.63477734399999997</v>
      </c>
      <c r="R107" s="122">
        <f t="shared" si="38"/>
        <v>0.63477734399999997</v>
      </c>
      <c r="S107" s="122"/>
      <c r="T107" s="122"/>
    </row>
    <row r="108" spans="1:20" ht="62.2" x14ac:dyDescent="0.35">
      <c r="A108" s="106" t="s">
        <v>1660</v>
      </c>
      <c r="B108" s="107" t="s">
        <v>1692</v>
      </c>
      <c r="C108" s="108" t="s">
        <v>1170</v>
      </c>
      <c r="D108" s="122">
        <v>8.0671799999999987</v>
      </c>
      <c r="E108" s="122">
        <v>0</v>
      </c>
      <c r="F108" s="122">
        <v>8.0671799999999987</v>
      </c>
      <c r="G108" s="73">
        <v>1.725792</v>
      </c>
      <c r="H108" s="73">
        <v>1.0979036760000001</v>
      </c>
      <c r="I108" s="122">
        <v>1.0549090799999998</v>
      </c>
      <c r="J108" s="122">
        <v>1.0549090799999998</v>
      </c>
      <c r="K108" s="122">
        <v>0.43144800000000005</v>
      </c>
      <c r="L108" s="122">
        <v>4.2994595999999996E-2</v>
      </c>
      <c r="M108" s="122">
        <v>0.23943492000000002</v>
      </c>
      <c r="N108" s="122"/>
      <c r="O108" s="122">
        <v>0</v>
      </c>
      <c r="P108" s="122"/>
      <c r="Q108" s="122">
        <f t="shared" si="37"/>
        <v>0.62788832399999994</v>
      </c>
      <c r="R108" s="122">
        <f t="shared" si="38"/>
        <v>0.62788832399999994</v>
      </c>
      <c r="S108" s="122"/>
      <c r="T108" s="122"/>
    </row>
    <row r="109" spans="1:20" x14ac:dyDescent="0.35">
      <c r="A109" s="103"/>
      <c r="B109" s="110" t="s">
        <v>47</v>
      </c>
      <c r="C109" s="105"/>
      <c r="D109" s="133">
        <f t="shared" ref="D109:T109" si="39">SUM(D110:D115)</f>
        <v>48.923580000000001</v>
      </c>
      <c r="E109" s="133">
        <f t="shared" si="39"/>
        <v>8.6321078033898213E-2</v>
      </c>
      <c r="F109" s="133">
        <f t="shared" si="39"/>
        <v>48.837258921966104</v>
      </c>
      <c r="G109" s="133">
        <f t="shared" si="39"/>
        <v>6.3205919999999995</v>
      </c>
      <c r="H109" s="133">
        <f t="shared" si="39"/>
        <v>0.17333193600000002</v>
      </c>
      <c r="I109" s="133">
        <f t="shared" si="39"/>
        <v>9.5462591999999999E-2</v>
      </c>
      <c r="J109" s="133">
        <f t="shared" si="39"/>
        <v>9.5462591999999999E-2</v>
      </c>
      <c r="K109" s="133">
        <f t="shared" si="39"/>
        <v>1.6485269759999999</v>
      </c>
      <c r="L109" s="133">
        <f t="shared" si="39"/>
        <v>7.7869343999999993E-2</v>
      </c>
      <c r="M109" s="133">
        <f t="shared" si="39"/>
        <v>2.338641516</v>
      </c>
      <c r="N109" s="133">
        <f t="shared" si="39"/>
        <v>0</v>
      </c>
      <c r="O109" s="133">
        <f t="shared" si="39"/>
        <v>2.2379609160000005</v>
      </c>
      <c r="P109" s="133">
        <f t="shared" si="39"/>
        <v>0</v>
      </c>
      <c r="Q109" s="133">
        <f t="shared" si="39"/>
        <v>6.1472600640000001</v>
      </c>
      <c r="R109" s="133">
        <f t="shared" si="39"/>
        <v>6.1472600640000001</v>
      </c>
      <c r="S109" s="133">
        <f t="shared" si="39"/>
        <v>0</v>
      </c>
      <c r="T109" s="133">
        <f t="shared" si="39"/>
        <v>0</v>
      </c>
    </row>
    <row r="110" spans="1:20" ht="46.65" x14ac:dyDescent="0.35">
      <c r="A110" s="106" t="s">
        <v>1660</v>
      </c>
      <c r="B110" s="107" t="s">
        <v>761</v>
      </c>
      <c r="C110" s="108" t="s">
        <v>1171</v>
      </c>
      <c r="D110" s="122">
        <v>1.3615680000000001</v>
      </c>
      <c r="E110" s="122">
        <v>0</v>
      </c>
      <c r="F110" s="122">
        <v>1.3615679999999999</v>
      </c>
      <c r="G110" s="73">
        <v>0.58694400000000002</v>
      </c>
      <c r="H110" s="73">
        <v>2.0727371999999997E-2</v>
      </c>
      <c r="I110" s="122">
        <v>1.1499443999999999E-2</v>
      </c>
      <c r="J110" s="122">
        <v>1.1499443999999999E-2</v>
      </c>
      <c r="K110" s="122">
        <v>0</v>
      </c>
      <c r="L110" s="122">
        <v>9.2279279999999981E-3</v>
      </c>
      <c r="M110" s="122">
        <v>0.57544455599999988</v>
      </c>
      <c r="N110" s="122"/>
      <c r="O110" s="122">
        <v>0</v>
      </c>
      <c r="P110" s="122"/>
      <c r="Q110" s="122">
        <f t="shared" ref="Q110:Q115" si="40">G110-H110</f>
        <v>0.56621662800000006</v>
      </c>
      <c r="R110" s="122">
        <f t="shared" ref="R110:R115" si="41">G110-H110</f>
        <v>0.56621662800000006</v>
      </c>
      <c r="S110" s="122"/>
      <c r="T110" s="122"/>
    </row>
    <row r="111" spans="1:20" ht="20.2" customHeight="1" x14ac:dyDescent="0.35">
      <c r="A111" s="106" t="s">
        <v>1660</v>
      </c>
      <c r="B111" s="107" t="s">
        <v>429</v>
      </c>
      <c r="C111" s="108" t="s">
        <v>507</v>
      </c>
      <c r="D111" s="122">
        <v>0.86728800000000006</v>
      </c>
      <c r="E111" s="122">
        <v>8.6321078033898213E-2</v>
      </c>
      <c r="F111" s="122">
        <v>0.78096692196610185</v>
      </c>
      <c r="G111" s="73">
        <v>1.2E-2</v>
      </c>
      <c r="H111" s="73">
        <v>5.3404799999999997E-4</v>
      </c>
      <c r="I111" s="122">
        <v>2.35116E-4</v>
      </c>
      <c r="J111" s="122">
        <v>2.35116E-4</v>
      </c>
      <c r="K111" s="122">
        <v>0</v>
      </c>
      <c r="L111" s="122">
        <v>2.9893199999999996E-4</v>
      </c>
      <c r="M111" s="122">
        <v>1.1764883999999998E-2</v>
      </c>
      <c r="N111" s="122"/>
      <c r="O111" s="122">
        <v>0</v>
      </c>
      <c r="P111" s="122"/>
      <c r="Q111" s="122">
        <f t="shared" si="40"/>
        <v>1.1465952E-2</v>
      </c>
      <c r="R111" s="122">
        <f t="shared" si="41"/>
        <v>1.1465952E-2</v>
      </c>
      <c r="S111" s="122"/>
      <c r="T111" s="122"/>
    </row>
    <row r="112" spans="1:20" ht="60.75" customHeight="1" x14ac:dyDescent="0.35">
      <c r="A112" s="106" t="s">
        <v>1660</v>
      </c>
      <c r="B112" s="107" t="s">
        <v>1693</v>
      </c>
      <c r="C112" s="108" t="s">
        <v>1172</v>
      </c>
      <c r="D112" s="122">
        <v>3.1105319999999996</v>
      </c>
      <c r="E112" s="122">
        <v>0</v>
      </c>
      <c r="F112" s="122">
        <v>3.1105320000000005</v>
      </c>
      <c r="G112" s="73">
        <v>0.56145600000000018</v>
      </c>
      <c r="H112" s="73">
        <v>5.9044547999999995E-2</v>
      </c>
      <c r="I112" s="122">
        <v>4.5057024000000001E-2</v>
      </c>
      <c r="J112" s="122">
        <v>4.5057024000000001E-2</v>
      </c>
      <c r="K112" s="122">
        <v>0.51639897600000007</v>
      </c>
      <c r="L112" s="122">
        <v>1.3987523999999994E-2</v>
      </c>
      <c r="M112" s="122">
        <v>0</v>
      </c>
      <c r="N112" s="122"/>
      <c r="O112" s="122">
        <v>0</v>
      </c>
      <c r="P112" s="122"/>
      <c r="Q112" s="122">
        <f t="shared" si="40"/>
        <v>0.50241145200000015</v>
      </c>
      <c r="R112" s="122">
        <f t="shared" si="41"/>
        <v>0.50241145200000015</v>
      </c>
      <c r="S112" s="122"/>
      <c r="T112" s="122"/>
    </row>
    <row r="113" spans="1:20" ht="31.1" x14ac:dyDescent="0.35">
      <c r="A113" s="106" t="s">
        <v>1660</v>
      </c>
      <c r="B113" s="107" t="s">
        <v>762</v>
      </c>
      <c r="C113" s="108" t="s">
        <v>1173</v>
      </c>
      <c r="D113" s="122">
        <v>39.742128000000001</v>
      </c>
      <c r="E113" s="122">
        <v>0</v>
      </c>
      <c r="F113" s="122">
        <v>39.742128000000001</v>
      </c>
      <c r="G113" s="73">
        <v>1.342128</v>
      </c>
      <c r="H113" s="73">
        <v>5.9731487999999999E-2</v>
      </c>
      <c r="I113" s="122">
        <v>2.6295084000000003E-2</v>
      </c>
      <c r="J113" s="122">
        <v>2.6295084000000003E-2</v>
      </c>
      <c r="K113" s="122">
        <v>0.335532</v>
      </c>
      <c r="L113" s="122">
        <v>3.3436403999999996E-2</v>
      </c>
      <c r="M113" s="122">
        <v>0.335532</v>
      </c>
      <c r="N113" s="122"/>
      <c r="O113" s="122">
        <v>0.64476891600000008</v>
      </c>
      <c r="P113" s="122"/>
      <c r="Q113" s="122">
        <f t="shared" si="40"/>
        <v>1.282396512</v>
      </c>
      <c r="R113" s="122">
        <f t="shared" si="41"/>
        <v>1.282396512</v>
      </c>
      <c r="S113" s="122"/>
      <c r="T113" s="122"/>
    </row>
    <row r="114" spans="1:20" ht="46.65" x14ac:dyDescent="0.35">
      <c r="A114" s="106" t="s">
        <v>1661</v>
      </c>
      <c r="B114" s="107" t="s">
        <v>763</v>
      </c>
      <c r="C114" s="108" t="s">
        <v>1174</v>
      </c>
      <c r="D114" s="122">
        <v>0.64367999999999992</v>
      </c>
      <c r="E114" s="122">
        <v>0</v>
      </c>
      <c r="F114" s="122">
        <v>0.64367999999999992</v>
      </c>
      <c r="G114" s="73">
        <v>0.63167999999999991</v>
      </c>
      <c r="H114" s="73">
        <v>3.3294480000000001E-2</v>
      </c>
      <c r="I114" s="122">
        <v>1.2375924E-2</v>
      </c>
      <c r="J114" s="122">
        <v>1.2375924E-2</v>
      </c>
      <c r="K114" s="122">
        <v>0</v>
      </c>
      <c r="L114" s="122">
        <v>2.0918556000000001E-2</v>
      </c>
      <c r="M114" s="122">
        <v>0.61930407600000004</v>
      </c>
      <c r="N114" s="122"/>
      <c r="O114" s="122">
        <v>0</v>
      </c>
      <c r="P114" s="122"/>
      <c r="Q114" s="122">
        <f t="shared" si="40"/>
        <v>0.59838551999999989</v>
      </c>
      <c r="R114" s="122">
        <f t="shared" si="41"/>
        <v>0.59838551999999989</v>
      </c>
      <c r="S114" s="122"/>
      <c r="T114" s="122"/>
    </row>
    <row r="115" spans="1:20" ht="81.2" customHeight="1" x14ac:dyDescent="0.35">
      <c r="A115" s="106" t="s">
        <v>1660</v>
      </c>
      <c r="B115" s="107" t="s">
        <v>764</v>
      </c>
      <c r="C115" s="108" t="s">
        <v>1175</v>
      </c>
      <c r="D115" s="122">
        <v>3.1983840000000003</v>
      </c>
      <c r="E115" s="122">
        <v>0</v>
      </c>
      <c r="F115" s="122">
        <v>3.1983839999999999</v>
      </c>
      <c r="G115" s="73">
        <v>3.1863839999999999</v>
      </c>
      <c r="H115" s="73">
        <v>0</v>
      </c>
      <c r="I115" s="122">
        <v>0</v>
      </c>
      <c r="J115" s="122">
        <v>0</v>
      </c>
      <c r="K115" s="122">
        <v>0.79659599999999997</v>
      </c>
      <c r="L115" s="122">
        <v>0</v>
      </c>
      <c r="M115" s="122">
        <v>0.79659599999999997</v>
      </c>
      <c r="N115" s="122"/>
      <c r="O115" s="122">
        <v>1.5931920000000002</v>
      </c>
      <c r="P115" s="122"/>
      <c r="Q115" s="122">
        <f t="shared" si="40"/>
        <v>3.1863839999999999</v>
      </c>
      <c r="R115" s="122">
        <f t="shared" si="41"/>
        <v>3.1863839999999999</v>
      </c>
      <c r="S115" s="122"/>
      <c r="T115" s="122"/>
    </row>
    <row r="116" spans="1:20" ht="20.2" customHeight="1" x14ac:dyDescent="0.35">
      <c r="A116" s="103"/>
      <c r="B116" s="110" t="s">
        <v>48</v>
      </c>
      <c r="C116" s="105"/>
      <c r="D116" s="133">
        <f t="shared" ref="D116:T116" si="42">SUM(D117:D121)</f>
        <v>21.774900000000002</v>
      </c>
      <c r="E116" s="133">
        <f t="shared" si="42"/>
        <v>4.6862880105762734</v>
      </c>
      <c r="F116" s="133">
        <f t="shared" si="42"/>
        <v>17.088611989423729</v>
      </c>
      <c r="G116" s="133">
        <f t="shared" si="42"/>
        <v>0.65395200000000009</v>
      </c>
      <c r="H116" s="133">
        <f t="shared" si="42"/>
        <v>4.5230148519999993</v>
      </c>
      <c r="I116" s="133">
        <f t="shared" si="42"/>
        <v>5.197686E-2</v>
      </c>
      <c r="J116" s="133">
        <f t="shared" si="42"/>
        <v>0.28660626</v>
      </c>
      <c r="K116" s="133">
        <f t="shared" si="42"/>
        <v>0</v>
      </c>
      <c r="L116" s="133">
        <f t="shared" si="42"/>
        <v>4.2364085919999983</v>
      </c>
      <c r="M116" s="133">
        <f t="shared" si="42"/>
        <v>0.60197513999999996</v>
      </c>
      <c r="N116" s="133">
        <f t="shared" si="42"/>
        <v>0</v>
      </c>
      <c r="O116" s="133">
        <f t="shared" si="42"/>
        <v>0</v>
      </c>
      <c r="P116" s="133">
        <f t="shared" si="42"/>
        <v>0</v>
      </c>
      <c r="Q116" s="133">
        <f t="shared" si="42"/>
        <v>-3.8690628520000003</v>
      </c>
      <c r="R116" s="133">
        <f t="shared" si="42"/>
        <v>-3.8690628520000003</v>
      </c>
      <c r="S116" s="133">
        <f t="shared" si="42"/>
        <v>0</v>
      </c>
      <c r="T116" s="133">
        <f t="shared" si="42"/>
        <v>0</v>
      </c>
    </row>
    <row r="117" spans="1:20" ht="101.3" customHeight="1" x14ac:dyDescent="0.35">
      <c r="A117" s="106" t="s">
        <v>1660</v>
      </c>
      <c r="B117" s="107" t="s">
        <v>631</v>
      </c>
      <c r="C117" s="108" t="s">
        <v>680</v>
      </c>
      <c r="D117" s="122">
        <v>21.132948000000003</v>
      </c>
      <c r="E117" s="122">
        <v>4.6862880105762734</v>
      </c>
      <c r="F117" s="122">
        <v>16.446659989423729</v>
      </c>
      <c r="G117" s="73">
        <v>1.2E-2</v>
      </c>
      <c r="H117" s="73">
        <v>4.1505913479999998</v>
      </c>
      <c r="I117" s="122">
        <v>2.35116E-4</v>
      </c>
      <c r="J117" s="122">
        <v>2.35116E-4</v>
      </c>
      <c r="K117" s="122">
        <v>0</v>
      </c>
      <c r="L117" s="122">
        <v>4.1503562319999991</v>
      </c>
      <c r="M117" s="122">
        <v>1.1764883999999998E-2</v>
      </c>
      <c r="N117" s="122"/>
      <c r="O117" s="122">
        <v>0</v>
      </c>
      <c r="P117" s="122"/>
      <c r="Q117" s="122">
        <f t="shared" ref="Q117:Q121" si="43">G117-H117</f>
        <v>-4.1385913480000003</v>
      </c>
      <c r="R117" s="122">
        <f t="shared" ref="R117:R121" si="44">G117-H117</f>
        <v>-4.1385913480000003</v>
      </c>
      <c r="S117" s="122"/>
      <c r="T117" s="122"/>
    </row>
    <row r="118" spans="1:20" ht="121.5" customHeight="1" x14ac:dyDescent="0.35">
      <c r="A118" s="106" t="s">
        <v>1661</v>
      </c>
      <c r="B118" s="107" t="s">
        <v>765</v>
      </c>
      <c r="C118" s="108" t="s">
        <v>1176</v>
      </c>
      <c r="D118" s="122">
        <v>0.320988</v>
      </c>
      <c r="E118" s="122">
        <v>0</v>
      </c>
      <c r="F118" s="122">
        <v>0.320988</v>
      </c>
      <c r="G118" s="73">
        <v>0.320988</v>
      </c>
      <c r="H118" s="73">
        <v>1.9394375999999998E-2</v>
      </c>
      <c r="I118" s="122">
        <v>1.1397611999999998E-2</v>
      </c>
      <c r="J118" s="122">
        <v>1.1397611999999998E-2</v>
      </c>
      <c r="K118" s="122">
        <v>0</v>
      </c>
      <c r="L118" s="122">
        <v>7.996764E-3</v>
      </c>
      <c r="M118" s="122">
        <v>0.30959038799999994</v>
      </c>
      <c r="N118" s="122"/>
      <c r="O118" s="122">
        <v>0</v>
      </c>
      <c r="P118" s="122"/>
      <c r="Q118" s="122">
        <f t="shared" si="43"/>
        <v>0.301593624</v>
      </c>
      <c r="R118" s="122">
        <f t="shared" si="44"/>
        <v>0.301593624</v>
      </c>
      <c r="S118" s="122"/>
      <c r="T118" s="122"/>
    </row>
    <row r="119" spans="1:20" ht="121.5" customHeight="1" x14ac:dyDescent="0.35">
      <c r="A119" s="106" t="s">
        <v>1661</v>
      </c>
      <c r="B119" s="107" t="s">
        <v>766</v>
      </c>
      <c r="C119" s="108" t="s">
        <v>1177</v>
      </c>
      <c r="D119" s="122">
        <v>0.32096400000000003</v>
      </c>
      <c r="E119" s="122">
        <v>0</v>
      </c>
      <c r="F119" s="122">
        <v>0.32096399999999997</v>
      </c>
      <c r="G119" s="73">
        <v>0.32096400000000003</v>
      </c>
      <c r="H119" s="73">
        <v>4.8340295999999998E-2</v>
      </c>
      <c r="I119" s="122">
        <v>4.0344132000000005E-2</v>
      </c>
      <c r="J119" s="122">
        <v>4.0344132000000005E-2</v>
      </c>
      <c r="K119" s="122">
        <v>0</v>
      </c>
      <c r="L119" s="122">
        <v>7.9961639999999931E-3</v>
      </c>
      <c r="M119" s="122">
        <v>0.28061986799999999</v>
      </c>
      <c r="N119" s="122"/>
      <c r="O119" s="122">
        <v>0</v>
      </c>
      <c r="P119" s="122"/>
      <c r="Q119" s="122">
        <f t="shared" si="43"/>
        <v>0.27262370400000002</v>
      </c>
      <c r="R119" s="122">
        <f t="shared" si="44"/>
        <v>0.27262370400000002</v>
      </c>
      <c r="S119" s="122"/>
      <c r="T119" s="122"/>
    </row>
    <row r="120" spans="1:20" ht="141.80000000000001" customHeight="1" x14ac:dyDescent="0.35">
      <c r="A120" s="106" t="s">
        <v>1661</v>
      </c>
      <c r="B120" s="107" t="s">
        <v>1694</v>
      </c>
      <c r="C120" s="108" t="s">
        <v>1917</v>
      </c>
      <c r="D120" s="122"/>
      <c r="E120" s="122"/>
      <c r="F120" s="122"/>
      <c r="G120" s="73">
        <v>0</v>
      </c>
      <c r="H120" s="73">
        <v>3.5024543999999998E-2</v>
      </c>
      <c r="I120" s="122"/>
      <c r="J120" s="122"/>
      <c r="K120" s="122"/>
      <c r="L120" s="122">
        <v>3.5024543999999998E-2</v>
      </c>
      <c r="M120" s="122"/>
      <c r="N120" s="122"/>
      <c r="O120" s="122"/>
      <c r="P120" s="122"/>
      <c r="Q120" s="122">
        <f t="shared" si="43"/>
        <v>-3.5024543999999998E-2</v>
      </c>
      <c r="R120" s="122">
        <f t="shared" si="44"/>
        <v>-3.5024543999999998E-2</v>
      </c>
      <c r="S120" s="122"/>
      <c r="T120" s="122"/>
    </row>
    <row r="121" spans="1:20" ht="20.2" customHeight="1" x14ac:dyDescent="0.35">
      <c r="A121" s="106" t="s">
        <v>1661</v>
      </c>
      <c r="B121" s="107" t="s">
        <v>767</v>
      </c>
      <c r="C121" s="108" t="s">
        <v>1178</v>
      </c>
      <c r="D121" s="122">
        <v>0</v>
      </c>
      <c r="E121" s="122">
        <v>0</v>
      </c>
      <c r="F121" s="122">
        <v>0</v>
      </c>
      <c r="G121" s="73">
        <v>0</v>
      </c>
      <c r="H121" s="73">
        <v>0.26966428799999997</v>
      </c>
      <c r="I121" s="122">
        <v>0</v>
      </c>
      <c r="J121" s="122">
        <v>0.23462939999999999</v>
      </c>
      <c r="K121" s="122">
        <v>0</v>
      </c>
      <c r="L121" s="122">
        <v>3.5034887999999986E-2</v>
      </c>
      <c r="M121" s="122">
        <v>0</v>
      </c>
      <c r="N121" s="122"/>
      <c r="O121" s="122">
        <v>0</v>
      </c>
      <c r="P121" s="122"/>
      <c r="Q121" s="122">
        <f t="shared" si="43"/>
        <v>-0.26966428799999997</v>
      </c>
      <c r="R121" s="122">
        <f t="shared" si="44"/>
        <v>-0.26966428799999997</v>
      </c>
      <c r="S121" s="122"/>
      <c r="T121" s="122"/>
    </row>
    <row r="122" spans="1:20" ht="81.2" customHeight="1" x14ac:dyDescent="0.35">
      <c r="A122" s="103"/>
      <c r="B122" s="110" t="s">
        <v>124</v>
      </c>
      <c r="C122" s="105"/>
      <c r="D122" s="133">
        <f t="shared" ref="D122:T122" si="45">SUM(D123:D126)</f>
        <v>0</v>
      </c>
      <c r="E122" s="133">
        <f t="shared" si="45"/>
        <v>0</v>
      </c>
      <c r="F122" s="133">
        <f t="shared" si="45"/>
        <v>0</v>
      </c>
      <c r="G122" s="133">
        <f t="shared" si="45"/>
        <v>0</v>
      </c>
      <c r="H122" s="133">
        <f t="shared" si="45"/>
        <v>0.64866205199999993</v>
      </c>
      <c r="I122" s="133">
        <f t="shared" si="45"/>
        <v>0</v>
      </c>
      <c r="J122" s="133">
        <f t="shared" si="45"/>
        <v>0.64348028400000001</v>
      </c>
      <c r="K122" s="133">
        <f t="shared" si="45"/>
        <v>0</v>
      </c>
      <c r="L122" s="133">
        <f t="shared" si="45"/>
        <v>5.181768000000031E-3</v>
      </c>
      <c r="M122" s="133">
        <f t="shared" si="45"/>
        <v>0</v>
      </c>
      <c r="N122" s="133">
        <f t="shared" si="45"/>
        <v>0</v>
      </c>
      <c r="O122" s="133">
        <f t="shared" si="45"/>
        <v>0</v>
      </c>
      <c r="P122" s="133">
        <f t="shared" si="45"/>
        <v>0</v>
      </c>
      <c r="Q122" s="133">
        <f t="shared" si="45"/>
        <v>-0.64866205199999993</v>
      </c>
      <c r="R122" s="133">
        <f t="shared" si="45"/>
        <v>-0.64866205199999993</v>
      </c>
      <c r="S122" s="133">
        <f t="shared" si="45"/>
        <v>0</v>
      </c>
      <c r="T122" s="133">
        <f t="shared" si="45"/>
        <v>0</v>
      </c>
    </row>
    <row r="123" spans="1:20" ht="81.2" customHeight="1" x14ac:dyDescent="0.35">
      <c r="A123" s="106" t="s">
        <v>1660</v>
      </c>
      <c r="B123" s="107" t="s">
        <v>768</v>
      </c>
      <c r="C123" s="108" t="s">
        <v>1179</v>
      </c>
      <c r="D123" s="122">
        <v>0</v>
      </c>
      <c r="E123" s="122">
        <v>0</v>
      </c>
      <c r="F123" s="122">
        <v>0</v>
      </c>
      <c r="G123" s="73">
        <v>0</v>
      </c>
      <c r="H123" s="73">
        <v>0.23321324399999999</v>
      </c>
      <c r="I123" s="122">
        <v>0</v>
      </c>
      <c r="J123" s="122">
        <v>0.22803147600000001</v>
      </c>
      <c r="K123" s="122">
        <v>0</v>
      </c>
      <c r="L123" s="122">
        <v>5.181768000000031E-3</v>
      </c>
      <c r="M123" s="122">
        <v>0</v>
      </c>
      <c r="N123" s="122"/>
      <c r="O123" s="122">
        <v>0</v>
      </c>
      <c r="P123" s="122"/>
      <c r="Q123" s="122">
        <f t="shared" ref="Q123:Q126" si="46">G123-H123</f>
        <v>-0.23321324399999999</v>
      </c>
      <c r="R123" s="122">
        <f t="shared" ref="R123:R126" si="47">G123-H123</f>
        <v>-0.23321324399999999</v>
      </c>
      <c r="S123" s="122"/>
      <c r="T123" s="122"/>
    </row>
    <row r="124" spans="1:20" ht="81.2" customHeight="1" x14ac:dyDescent="0.35">
      <c r="A124" s="106" t="s">
        <v>1661</v>
      </c>
      <c r="B124" s="107" t="s">
        <v>769</v>
      </c>
      <c r="C124" s="108" t="s">
        <v>1180</v>
      </c>
      <c r="D124" s="122">
        <v>0</v>
      </c>
      <c r="E124" s="122">
        <v>0</v>
      </c>
      <c r="F124" s="122">
        <v>0</v>
      </c>
      <c r="G124" s="73">
        <v>0</v>
      </c>
      <c r="H124" s="73">
        <v>0.19412271599999997</v>
      </c>
      <c r="I124" s="122">
        <v>0</v>
      </c>
      <c r="J124" s="122">
        <v>0.19412271599999997</v>
      </c>
      <c r="K124" s="122">
        <v>0</v>
      </c>
      <c r="L124" s="122">
        <v>0</v>
      </c>
      <c r="M124" s="122">
        <v>0</v>
      </c>
      <c r="N124" s="122"/>
      <c r="O124" s="122">
        <v>0</v>
      </c>
      <c r="P124" s="122"/>
      <c r="Q124" s="122">
        <f t="shared" si="46"/>
        <v>-0.19412271599999997</v>
      </c>
      <c r="R124" s="122">
        <f t="shared" si="47"/>
        <v>-0.19412271599999997</v>
      </c>
      <c r="S124" s="122"/>
      <c r="T124" s="122"/>
    </row>
    <row r="125" spans="1:20" ht="20.2" customHeight="1" x14ac:dyDescent="0.35">
      <c r="A125" s="106" t="s">
        <v>1661</v>
      </c>
      <c r="B125" s="107" t="s">
        <v>770</v>
      </c>
      <c r="C125" s="108" t="s">
        <v>1181</v>
      </c>
      <c r="D125" s="122">
        <v>0</v>
      </c>
      <c r="E125" s="122">
        <v>0</v>
      </c>
      <c r="F125" s="122">
        <v>0</v>
      </c>
      <c r="G125" s="73">
        <v>0</v>
      </c>
      <c r="H125" s="73">
        <v>0.21621730799999997</v>
      </c>
      <c r="I125" s="122">
        <v>0</v>
      </c>
      <c r="J125" s="122">
        <v>0.21621730799999997</v>
      </c>
      <c r="K125" s="122">
        <v>0</v>
      </c>
      <c r="L125" s="122">
        <v>0</v>
      </c>
      <c r="M125" s="122">
        <v>0</v>
      </c>
      <c r="N125" s="122"/>
      <c r="O125" s="122">
        <v>0</v>
      </c>
      <c r="P125" s="122"/>
      <c r="Q125" s="122">
        <f t="shared" si="46"/>
        <v>-0.21621730799999997</v>
      </c>
      <c r="R125" s="122">
        <f t="shared" si="47"/>
        <v>-0.21621730799999997</v>
      </c>
      <c r="S125" s="122"/>
      <c r="T125" s="122"/>
    </row>
    <row r="126" spans="1:20" ht="60.75" customHeight="1" x14ac:dyDescent="0.35">
      <c r="A126" s="106" t="s">
        <v>1661</v>
      </c>
      <c r="B126" s="107" t="s">
        <v>1695</v>
      </c>
      <c r="C126" s="108" t="s">
        <v>1182</v>
      </c>
      <c r="D126" s="122">
        <v>0</v>
      </c>
      <c r="E126" s="122">
        <v>0</v>
      </c>
      <c r="F126" s="122">
        <v>0</v>
      </c>
      <c r="G126" s="73">
        <v>0</v>
      </c>
      <c r="H126" s="73">
        <v>5.1087839999999999E-3</v>
      </c>
      <c r="I126" s="122">
        <v>0</v>
      </c>
      <c r="J126" s="122">
        <v>5.1087839999999999E-3</v>
      </c>
      <c r="K126" s="122">
        <v>0</v>
      </c>
      <c r="L126" s="122">
        <v>0</v>
      </c>
      <c r="M126" s="122">
        <v>0</v>
      </c>
      <c r="N126" s="122"/>
      <c r="O126" s="122">
        <v>0</v>
      </c>
      <c r="P126" s="122"/>
      <c r="Q126" s="122">
        <f t="shared" si="46"/>
        <v>-5.1087839999999999E-3</v>
      </c>
      <c r="R126" s="122">
        <f t="shared" si="47"/>
        <v>-5.1087839999999999E-3</v>
      </c>
      <c r="S126" s="122"/>
      <c r="T126" s="122"/>
    </row>
    <row r="127" spans="1:20" ht="20.2" customHeight="1" x14ac:dyDescent="0.35">
      <c r="A127" s="103"/>
      <c r="B127" s="110" t="s">
        <v>49</v>
      </c>
      <c r="C127" s="105"/>
      <c r="D127" s="133">
        <f t="shared" ref="D127:T127" si="48">SUM(D128:D130)</f>
        <v>30.882108000000002</v>
      </c>
      <c r="E127" s="133">
        <f t="shared" si="48"/>
        <v>0</v>
      </c>
      <c r="F127" s="133">
        <f t="shared" si="48"/>
        <v>30.882108000000002</v>
      </c>
      <c r="G127" s="133">
        <f t="shared" si="48"/>
        <v>2.194572</v>
      </c>
      <c r="H127" s="133">
        <f t="shared" si="48"/>
        <v>9.7669500000000006E-2</v>
      </c>
      <c r="I127" s="133">
        <f t="shared" si="48"/>
        <v>4.2996227999999997E-2</v>
      </c>
      <c r="J127" s="133">
        <f t="shared" si="48"/>
        <v>4.2996227999999997E-2</v>
      </c>
      <c r="K127" s="133">
        <f t="shared" si="48"/>
        <v>0.51281399999999999</v>
      </c>
      <c r="L127" s="133">
        <f t="shared" si="48"/>
        <v>5.4673272000000002E-2</v>
      </c>
      <c r="M127" s="133">
        <f t="shared" si="48"/>
        <v>0.653322132</v>
      </c>
      <c r="N127" s="133">
        <f t="shared" si="48"/>
        <v>0</v>
      </c>
      <c r="O127" s="133">
        <f t="shared" si="48"/>
        <v>0.98543963999999984</v>
      </c>
      <c r="P127" s="133">
        <f t="shared" si="48"/>
        <v>0</v>
      </c>
      <c r="Q127" s="133">
        <f t="shared" si="48"/>
        <v>2.0969025000000001</v>
      </c>
      <c r="R127" s="133">
        <f t="shared" si="48"/>
        <v>2.0969025000000001</v>
      </c>
      <c r="S127" s="133">
        <f t="shared" si="48"/>
        <v>0</v>
      </c>
      <c r="T127" s="133">
        <f t="shared" si="48"/>
        <v>0</v>
      </c>
    </row>
    <row r="128" spans="1:20" ht="60.75" customHeight="1" x14ac:dyDescent="0.35">
      <c r="A128" s="106" t="s">
        <v>1661</v>
      </c>
      <c r="B128" s="107" t="s">
        <v>430</v>
      </c>
      <c r="C128" s="108" t="s">
        <v>508</v>
      </c>
      <c r="D128" s="122">
        <v>19.378116000000002</v>
      </c>
      <c r="E128" s="122">
        <v>0</v>
      </c>
      <c r="F128" s="122">
        <v>19.378116000000002</v>
      </c>
      <c r="G128" s="73">
        <v>1.2E-2</v>
      </c>
      <c r="H128" s="73">
        <v>5.3404799999999997E-4</v>
      </c>
      <c r="I128" s="122">
        <v>2.35116E-4</v>
      </c>
      <c r="J128" s="122">
        <v>2.35116E-4</v>
      </c>
      <c r="K128" s="122">
        <v>3.0000000000000001E-3</v>
      </c>
      <c r="L128" s="122">
        <v>2.9893199999999996E-4</v>
      </c>
      <c r="M128" s="122">
        <v>3.0000000000000001E-3</v>
      </c>
      <c r="N128" s="122"/>
      <c r="O128" s="122">
        <v>5.7648839999999996E-3</v>
      </c>
      <c r="P128" s="122"/>
      <c r="Q128" s="122">
        <f t="shared" ref="Q128:Q130" si="49">G128-H128</f>
        <v>1.1465952E-2</v>
      </c>
      <c r="R128" s="122">
        <f t="shared" ref="R128:R130" si="50">G128-H128</f>
        <v>1.1465952E-2</v>
      </c>
      <c r="S128" s="122"/>
      <c r="T128" s="122"/>
    </row>
    <row r="129" spans="1:20" ht="81.2" customHeight="1" x14ac:dyDescent="0.35">
      <c r="A129" s="106" t="s">
        <v>1660</v>
      </c>
      <c r="B129" s="107" t="s">
        <v>771</v>
      </c>
      <c r="C129" s="108" t="s">
        <v>1183</v>
      </c>
      <c r="D129" s="122">
        <v>2.1700680000000001</v>
      </c>
      <c r="E129" s="122">
        <v>0</v>
      </c>
      <c r="F129" s="122">
        <v>2.1700680000000001</v>
      </c>
      <c r="G129" s="73">
        <v>0.14331600000000008</v>
      </c>
      <c r="H129" s="73">
        <v>6.3782880000000019E-3</v>
      </c>
      <c r="I129" s="122">
        <v>2.8078679999999998E-3</v>
      </c>
      <c r="J129" s="122">
        <v>2.8078679999999998E-3</v>
      </c>
      <c r="K129" s="122">
        <v>0</v>
      </c>
      <c r="L129" s="122">
        <v>3.5704200000000021E-3</v>
      </c>
      <c r="M129" s="122">
        <v>0.14050813200000006</v>
      </c>
      <c r="N129" s="122"/>
      <c r="O129" s="122">
        <v>0</v>
      </c>
      <c r="P129" s="122"/>
      <c r="Q129" s="122">
        <f t="shared" si="49"/>
        <v>0.13693771200000007</v>
      </c>
      <c r="R129" s="122">
        <f t="shared" si="50"/>
        <v>0.13693771200000007</v>
      </c>
      <c r="S129" s="122"/>
      <c r="T129" s="122"/>
    </row>
    <row r="130" spans="1:20" ht="121.5" customHeight="1" x14ac:dyDescent="0.35">
      <c r="A130" s="106" t="s">
        <v>1661</v>
      </c>
      <c r="B130" s="107" t="s">
        <v>1696</v>
      </c>
      <c r="C130" s="108" t="s">
        <v>1184</v>
      </c>
      <c r="D130" s="122">
        <v>9.3339239999999997</v>
      </c>
      <c r="E130" s="122">
        <v>0</v>
      </c>
      <c r="F130" s="122">
        <v>9.3339240000000014</v>
      </c>
      <c r="G130" s="73">
        <v>2.039256</v>
      </c>
      <c r="H130" s="73">
        <v>9.0757164000000001E-2</v>
      </c>
      <c r="I130" s="122">
        <v>3.9953243999999999E-2</v>
      </c>
      <c r="J130" s="122">
        <v>3.9953243999999999E-2</v>
      </c>
      <c r="K130" s="122">
        <v>0.50981399999999999</v>
      </c>
      <c r="L130" s="122">
        <v>5.0803920000000002E-2</v>
      </c>
      <c r="M130" s="122">
        <v>0.50981399999999999</v>
      </c>
      <c r="N130" s="122"/>
      <c r="O130" s="122">
        <v>0.97967475599999987</v>
      </c>
      <c r="P130" s="122"/>
      <c r="Q130" s="122">
        <f t="shared" si="49"/>
        <v>1.948498836</v>
      </c>
      <c r="R130" s="122">
        <f t="shared" si="50"/>
        <v>1.948498836</v>
      </c>
      <c r="S130" s="122"/>
      <c r="T130" s="122"/>
    </row>
    <row r="131" spans="1:20" ht="81.2" customHeight="1" x14ac:dyDescent="0.35">
      <c r="A131" s="103"/>
      <c r="B131" s="110" t="s">
        <v>50</v>
      </c>
      <c r="C131" s="105"/>
      <c r="D131" s="133">
        <f t="shared" ref="D131:T131" si="51">SUM(D132:D132)</f>
        <v>7.2637439999999991</v>
      </c>
      <c r="E131" s="133">
        <f t="shared" si="51"/>
        <v>0</v>
      </c>
      <c r="F131" s="133">
        <f t="shared" si="51"/>
        <v>7.2637439999999991</v>
      </c>
      <c r="G131" s="133">
        <f t="shared" si="51"/>
        <v>2.2746959999999996</v>
      </c>
      <c r="H131" s="133">
        <f t="shared" si="51"/>
        <v>0.10123546800000001</v>
      </c>
      <c r="I131" s="133">
        <f t="shared" si="51"/>
        <v>4.4566007999999997E-2</v>
      </c>
      <c r="J131" s="133">
        <f t="shared" si="51"/>
        <v>4.4566007999999997E-2</v>
      </c>
      <c r="K131" s="133">
        <f t="shared" si="51"/>
        <v>0</v>
      </c>
      <c r="L131" s="133">
        <f t="shared" si="51"/>
        <v>5.6669460000000012E-2</v>
      </c>
      <c r="M131" s="133">
        <f t="shared" si="51"/>
        <v>0</v>
      </c>
      <c r="N131" s="133">
        <f t="shared" si="51"/>
        <v>0</v>
      </c>
      <c r="O131" s="133">
        <f t="shared" si="51"/>
        <v>2.2301299919999997</v>
      </c>
      <c r="P131" s="133">
        <f t="shared" si="51"/>
        <v>0</v>
      </c>
      <c r="Q131" s="133">
        <f t="shared" si="51"/>
        <v>2.1734605319999996</v>
      </c>
      <c r="R131" s="133">
        <f t="shared" si="51"/>
        <v>2.1734605319999996</v>
      </c>
      <c r="S131" s="133">
        <f t="shared" si="51"/>
        <v>0</v>
      </c>
      <c r="T131" s="133">
        <f t="shared" si="51"/>
        <v>0</v>
      </c>
    </row>
    <row r="132" spans="1:20" ht="60.75" customHeight="1" x14ac:dyDescent="0.35">
      <c r="A132" s="106" t="s">
        <v>1661</v>
      </c>
      <c r="B132" s="107" t="s">
        <v>772</v>
      </c>
      <c r="C132" s="108" t="s">
        <v>1185</v>
      </c>
      <c r="D132" s="122">
        <v>7.2637439999999991</v>
      </c>
      <c r="E132" s="122">
        <v>0</v>
      </c>
      <c r="F132" s="122">
        <v>7.2637439999999991</v>
      </c>
      <c r="G132" s="73">
        <v>2.2746959999999996</v>
      </c>
      <c r="H132" s="73">
        <v>0.10123546800000001</v>
      </c>
      <c r="I132" s="122">
        <v>4.4566007999999997E-2</v>
      </c>
      <c r="J132" s="122">
        <v>4.4566007999999997E-2</v>
      </c>
      <c r="K132" s="122">
        <v>0</v>
      </c>
      <c r="L132" s="122">
        <v>5.6669460000000012E-2</v>
      </c>
      <c r="M132" s="122">
        <v>0</v>
      </c>
      <c r="N132" s="122"/>
      <c r="O132" s="122">
        <v>2.2301299919999997</v>
      </c>
      <c r="P132" s="122"/>
      <c r="Q132" s="122">
        <f>G132-H132</f>
        <v>2.1734605319999996</v>
      </c>
      <c r="R132" s="122">
        <f>G132-H132</f>
        <v>2.1734605319999996</v>
      </c>
      <c r="S132" s="122"/>
      <c r="T132" s="122"/>
    </row>
    <row r="133" spans="1:20" ht="40.549999999999997" customHeight="1" x14ac:dyDescent="0.35">
      <c r="A133" s="103"/>
      <c r="B133" s="110" t="s">
        <v>146</v>
      </c>
      <c r="C133" s="105"/>
      <c r="D133" s="133">
        <f t="shared" ref="D133:T133" si="52">SUM(D134:D150)</f>
        <v>225.36524399999996</v>
      </c>
      <c r="E133" s="133">
        <f t="shared" si="52"/>
        <v>5.593249027322031</v>
      </c>
      <c r="F133" s="133">
        <f t="shared" si="52"/>
        <v>219.77199497267793</v>
      </c>
      <c r="G133" s="133">
        <f t="shared" si="52"/>
        <v>72.374591999999978</v>
      </c>
      <c r="H133" s="133">
        <f t="shared" si="52"/>
        <v>14.971092906000003</v>
      </c>
      <c r="I133" s="133">
        <f t="shared" si="52"/>
        <v>3.2890650020000005</v>
      </c>
      <c r="J133" s="133">
        <f t="shared" si="52"/>
        <v>11.340251356000003</v>
      </c>
      <c r="K133" s="133">
        <f t="shared" si="52"/>
        <v>17.731169242</v>
      </c>
      <c r="L133" s="133">
        <f t="shared" si="52"/>
        <v>3.6308415499999995</v>
      </c>
      <c r="M133" s="133">
        <f t="shared" si="52"/>
        <v>18.761946611999996</v>
      </c>
      <c r="N133" s="133">
        <f t="shared" si="52"/>
        <v>0</v>
      </c>
      <c r="O133" s="133">
        <f t="shared" si="52"/>
        <v>32.592411143999996</v>
      </c>
      <c r="P133" s="133">
        <f t="shared" si="52"/>
        <v>0</v>
      </c>
      <c r="Q133" s="133">
        <f t="shared" si="52"/>
        <v>57.403499093999983</v>
      </c>
      <c r="R133" s="133">
        <f t="shared" si="52"/>
        <v>57.403499093999983</v>
      </c>
      <c r="S133" s="133">
        <f t="shared" si="52"/>
        <v>0</v>
      </c>
      <c r="T133" s="133">
        <f t="shared" si="52"/>
        <v>0</v>
      </c>
    </row>
    <row r="134" spans="1:20" ht="81.2" customHeight="1" x14ac:dyDescent="0.35">
      <c r="A134" s="106" t="s">
        <v>1660</v>
      </c>
      <c r="B134" s="107" t="s">
        <v>773</v>
      </c>
      <c r="C134" s="108" t="s">
        <v>1186</v>
      </c>
      <c r="D134" s="122">
        <v>0.68077199999999993</v>
      </c>
      <c r="E134" s="122">
        <v>0</v>
      </c>
      <c r="F134" s="122">
        <v>0.68077199999999993</v>
      </c>
      <c r="G134" s="73">
        <v>0.29496600000000001</v>
      </c>
      <c r="H134" s="73">
        <v>1.3127460000000001E-2</v>
      </c>
      <c r="I134" s="122">
        <v>5.7789960000000007E-3</v>
      </c>
      <c r="J134" s="122">
        <v>5.7789960000000007E-3</v>
      </c>
      <c r="K134" s="122">
        <v>0</v>
      </c>
      <c r="L134" s="122">
        <v>7.3484639999999999E-3</v>
      </c>
      <c r="M134" s="122">
        <v>0.28918700400000003</v>
      </c>
      <c r="N134" s="122"/>
      <c r="O134" s="122">
        <v>0</v>
      </c>
      <c r="P134" s="122"/>
      <c r="Q134" s="122">
        <f t="shared" ref="Q134:Q150" si="53">G134-H134</f>
        <v>0.28183854000000003</v>
      </c>
      <c r="R134" s="122">
        <f t="shared" ref="R134:R150" si="54">G134-H134</f>
        <v>0.28183854000000003</v>
      </c>
      <c r="S134" s="122"/>
      <c r="T134" s="122"/>
    </row>
    <row r="135" spans="1:20" ht="60.75" customHeight="1" x14ac:dyDescent="0.35">
      <c r="A135" s="106" t="s">
        <v>1660</v>
      </c>
      <c r="B135" s="107" t="s">
        <v>774</v>
      </c>
      <c r="C135" s="108" t="s">
        <v>1187</v>
      </c>
      <c r="D135" s="122">
        <v>0.820488</v>
      </c>
      <c r="E135" s="122">
        <v>0</v>
      </c>
      <c r="F135" s="122">
        <v>0.820488</v>
      </c>
      <c r="G135" s="73">
        <v>1.2E-2</v>
      </c>
      <c r="H135" s="73">
        <v>0.22931999999999997</v>
      </c>
      <c r="I135" s="122">
        <v>1.2E-2</v>
      </c>
      <c r="J135" s="122">
        <v>0.23268</v>
      </c>
      <c r="K135" s="122">
        <v>0</v>
      </c>
      <c r="L135" s="122">
        <v>-3.3600000000000019E-3</v>
      </c>
      <c r="M135" s="122">
        <v>0</v>
      </c>
      <c r="N135" s="122"/>
      <c r="O135" s="122">
        <v>0</v>
      </c>
      <c r="P135" s="122"/>
      <c r="Q135" s="122">
        <f t="shared" si="53"/>
        <v>-0.21731999999999996</v>
      </c>
      <c r="R135" s="122">
        <f t="shared" si="54"/>
        <v>-0.21731999999999996</v>
      </c>
      <c r="S135" s="122"/>
      <c r="T135" s="122"/>
    </row>
    <row r="136" spans="1:20" ht="60.75" customHeight="1" x14ac:dyDescent="0.35">
      <c r="A136" s="106" t="s">
        <v>1660</v>
      </c>
      <c r="B136" s="107" t="s">
        <v>431</v>
      </c>
      <c r="C136" s="108" t="s">
        <v>509</v>
      </c>
      <c r="D136" s="122">
        <v>47.254151999999998</v>
      </c>
      <c r="E136" s="122">
        <v>0</v>
      </c>
      <c r="F136" s="122">
        <v>47.254151999999998</v>
      </c>
      <c r="G136" s="73">
        <v>1.2103559999999998</v>
      </c>
      <c r="H136" s="73">
        <v>9.0167119220000007</v>
      </c>
      <c r="I136" s="122">
        <v>1.210356</v>
      </c>
      <c r="J136" s="122">
        <v>9.0167119220000007</v>
      </c>
      <c r="K136" s="122">
        <v>0</v>
      </c>
      <c r="L136" s="122">
        <v>0</v>
      </c>
      <c r="M136" s="122">
        <v>0</v>
      </c>
      <c r="N136" s="122"/>
      <c r="O136" s="122">
        <v>0</v>
      </c>
      <c r="P136" s="122"/>
      <c r="Q136" s="122">
        <f t="shared" si="53"/>
        <v>-7.8063559220000007</v>
      </c>
      <c r="R136" s="122">
        <f t="shared" si="54"/>
        <v>-7.8063559220000007</v>
      </c>
      <c r="S136" s="122"/>
      <c r="T136" s="122"/>
    </row>
    <row r="137" spans="1:20" ht="101.3" customHeight="1" x14ac:dyDescent="0.35">
      <c r="A137" s="106" t="s">
        <v>1661</v>
      </c>
      <c r="B137" s="107" t="s">
        <v>632</v>
      </c>
      <c r="C137" s="108" t="s">
        <v>681</v>
      </c>
      <c r="D137" s="122">
        <v>44.392692000000004</v>
      </c>
      <c r="E137" s="122">
        <v>0</v>
      </c>
      <c r="F137" s="122">
        <v>44.392692000000004</v>
      </c>
      <c r="G137" s="73">
        <v>1.4413800000000001</v>
      </c>
      <c r="H137" s="73">
        <v>6.4148687999999995E-2</v>
      </c>
      <c r="I137" s="122">
        <v>2.8239623999999998E-2</v>
      </c>
      <c r="J137" s="122">
        <v>2.8239623999999998E-2</v>
      </c>
      <c r="K137" s="122">
        <v>0.36034500000000003</v>
      </c>
      <c r="L137" s="122">
        <v>3.5909063999999997E-2</v>
      </c>
      <c r="M137" s="122">
        <v>0.36034500000000003</v>
      </c>
      <c r="N137" s="122"/>
      <c r="O137" s="122">
        <v>0.69245037599999992</v>
      </c>
      <c r="P137" s="122"/>
      <c r="Q137" s="122">
        <f t="shared" si="53"/>
        <v>1.3772313120000002</v>
      </c>
      <c r="R137" s="122">
        <f t="shared" si="54"/>
        <v>1.3772313120000002</v>
      </c>
      <c r="S137" s="122"/>
      <c r="T137" s="122"/>
    </row>
    <row r="138" spans="1:20" ht="31.1" x14ac:dyDescent="0.35">
      <c r="A138" s="106" t="s">
        <v>1660</v>
      </c>
      <c r="B138" s="107" t="s">
        <v>465</v>
      </c>
      <c r="C138" s="108" t="s">
        <v>547</v>
      </c>
      <c r="D138" s="122">
        <v>19.602863999999997</v>
      </c>
      <c r="E138" s="122">
        <v>0</v>
      </c>
      <c r="F138" s="122">
        <v>19.602863999999997</v>
      </c>
      <c r="G138" s="73">
        <v>1.4718719999999998</v>
      </c>
      <c r="H138" s="73">
        <v>6.5505731999999997E-2</v>
      </c>
      <c r="I138" s="122">
        <v>2.8837007999999997E-2</v>
      </c>
      <c r="J138" s="122">
        <v>2.8837007999999997E-2</v>
      </c>
      <c r="K138" s="122">
        <v>0.36796799999999996</v>
      </c>
      <c r="L138" s="122">
        <v>3.6668724E-2</v>
      </c>
      <c r="M138" s="122">
        <v>0.36796799999999996</v>
      </c>
      <c r="N138" s="122"/>
      <c r="O138" s="122">
        <v>0.70709899200000004</v>
      </c>
      <c r="P138" s="122"/>
      <c r="Q138" s="122">
        <f t="shared" si="53"/>
        <v>1.4063662679999998</v>
      </c>
      <c r="R138" s="122">
        <f t="shared" si="54"/>
        <v>1.4063662679999998</v>
      </c>
      <c r="S138" s="122"/>
      <c r="T138" s="122"/>
    </row>
    <row r="139" spans="1:20" ht="31.1" x14ac:dyDescent="0.35">
      <c r="A139" s="106" t="s">
        <v>1660</v>
      </c>
      <c r="B139" s="107" t="s">
        <v>51</v>
      </c>
      <c r="C139" s="108" t="s">
        <v>510</v>
      </c>
      <c r="D139" s="122">
        <v>87.399360000000001</v>
      </c>
      <c r="E139" s="122">
        <v>5.593249027322031</v>
      </c>
      <c r="F139" s="122">
        <v>81.80611097267797</v>
      </c>
      <c r="G139" s="73">
        <v>62.679383999999992</v>
      </c>
      <c r="H139" s="73">
        <v>2.7895491960000003</v>
      </c>
      <c r="I139" s="122">
        <v>1.2280190279999998</v>
      </c>
      <c r="J139" s="122">
        <v>1.2280190279999998</v>
      </c>
      <c r="K139" s="122">
        <v>15.669846</v>
      </c>
      <c r="L139" s="122">
        <v>1.5615301680000004</v>
      </c>
      <c r="M139" s="122">
        <v>15.669846</v>
      </c>
      <c r="N139" s="122"/>
      <c r="O139" s="122">
        <v>30.111672971999994</v>
      </c>
      <c r="P139" s="122"/>
      <c r="Q139" s="122">
        <f t="shared" si="53"/>
        <v>59.889834803999989</v>
      </c>
      <c r="R139" s="122">
        <f t="shared" si="54"/>
        <v>59.889834803999989</v>
      </c>
      <c r="S139" s="122"/>
      <c r="T139" s="122"/>
    </row>
    <row r="140" spans="1:20" ht="46.65" x14ac:dyDescent="0.35">
      <c r="A140" s="106" t="s">
        <v>1660</v>
      </c>
      <c r="B140" s="107" t="s">
        <v>775</v>
      </c>
      <c r="C140" s="108" t="s">
        <v>498</v>
      </c>
      <c r="D140" s="122">
        <v>5.10738</v>
      </c>
      <c r="E140" s="122">
        <v>0</v>
      </c>
      <c r="F140" s="122">
        <v>5.10738</v>
      </c>
      <c r="G140" s="73">
        <v>0.65771999999999997</v>
      </c>
      <c r="H140" s="73">
        <v>0.93988367399999995</v>
      </c>
      <c r="I140" s="122">
        <v>1.2886092E-2</v>
      </c>
      <c r="J140" s="122">
        <v>1.2886092E-2</v>
      </c>
      <c r="K140" s="122">
        <v>0</v>
      </c>
      <c r="L140" s="122">
        <v>0.92699758200000004</v>
      </c>
      <c r="M140" s="122">
        <v>0.64483390799999996</v>
      </c>
      <c r="N140" s="122"/>
      <c r="O140" s="122">
        <v>0</v>
      </c>
      <c r="P140" s="122"/>
      <c r="Q140" s="122">
        <f t="shared" si="53"/>
        <v>-0.28216367399999998</v>
      </c>
      <c r="R140" s="122">
        <f t="shared" si="54"/>
        <v>-0.28216367399999998</v>
      </c>
      <c r="S140" s="122"/>
      <c r="T140" s="122"/>
    </row>
    <row r="141" spans="1:20" ht="31.1" x14ac:dyDescent="0.35">
      <c r="A141" s="106" t="s">
        <v>1660</v>
      </c>
      <c r="B141" s="107" t="s">
        <v>776</v>
      </c>
      <c r="C141" s="108" t="s">
        <v>1188</v>
      </c>
      <c r="D141" s="122">
        <v>2.1700680000000001</v>
      </c>
      <c r="E141" s="122">
        <v>0</v>
      </c>
      <c r="F141" s="122">
        <v>2.1700680000000001</v>
      </c>
      <c r="G141" s="73">
        <v>0.06</v>
      </c>
      <c r="H141" s="73">
        <v>3.4243199999999999E-4</v>
      </c>
      <c r="I141" s="122">
        <v>0.06</v>
      </c>
      <c r="J141" s="122">
        <v>3.4243199999999999E-4</v>
      </c>
      <c r="K141" s="122">
        <v>0</v>
      </c>
      <c r="L141" s="122">
        <v>0</v>
      </c>
      <c r="M141" s="122">
        <v>0</v>
      </c>
      <c r="N141" s="122"/>
      <c r="O141" s="122">
        <v>0</v>
      </c>
      <c r="P141" s="122"/>
      <c r="Q141" s="122">
        <f t="shared" si="53"/>
        <v>5.9657568000000001E-2</v>
      </c>
      <c r="R141" s="122">
        <f t="shared" si="54"/>
        <v>5.9657568000000001E-2</v>
      </c>
      <c r="S141" s="122"/>
      <c r="T141" s="122"/>
    </row>
    <row r="142" spans="1:20" ht="81.2" customHeight="1" x14ac:dyDescent="0.35">
      <c r="A142" s="106" t="s">
        <v>1660</v>
      </c>
      <c r="B142" s="107" t="s">
        <v>777</v>
      </c>
      <c r="C142" s="108" t="s">
        <v>1189</v>
      </c>
      <c r="D142" s="122">
        <v>0.91502399999999995</v>
      </c>
      <c r="E142" s="122">
        <v>0</v>
      </c>
      <c r="F142" s="122">
        <v>0.91502399999999995</v>
      </c>
      <c r="G142" s="73">
        <v>0.14551199999999997</v>
      </c>
      <c r="H142" s="73">
        <v>0</v>
      </c>
      <c r="I142" s="122">
        <v>0.14551199999999997</v>
      </c>
      <c r="J142" s="122">
        <v>0</v>
      </c>
      <c r="K142" s="122">
        <v>0</v>
      </c>
      <c r="L142" s="122">
        <v>0</v>
      </c>
      <c r="M142" s="122">
        <v>0</v>
      </c>
      <c r="N142" s="122"/>
      <c r="O142" s="122">
        <v>0</v>
      </c>
      <c r="P142" s="122"/>
      <c r="Q142" s="122">
        <f t="shared" si="53"/>
        <v>0.14551199999999997</v>
      </c>
      <c r="R142" s="122">
        <f t="shared" si="54"/>
        <v>0.14551199999999997</v>
      </c>
      <c r="S142" s="122"/>
      <c r="T142" s="122"/>
    </row>
    <row r="143" spans="1:20" ht="20.2" customHeight="1" x14ac:dyDescent="0.35">
      <c r="A143" s="106" t="s">
        <v>1660</v>
      </c>
      <c r="B143" s="107" t="s">
        <v>1697</v>
      </c>
      <c r="C143" s="108" t="s">
        <v>1190</v>
      </c>
      <c r="D143" s="122">
        <v>1.0311719999999998</v>
      </c>
      <c r="E143" s="122">
        <v>0</v>
      </c>
      <c r="F143" s="122">
        <v>1.0311719999999998</v>
      </c>
      <c r="G143" s="73">
        <v>0.45558599999999994</v>
      </c>
      <c r="H143" s="73">
        <v>2.0275883999999997E-2</v>
      </c>
      <c r="I143" s="122">
        <v>8.9258879999999999E-3</v>
      </c>
      <c r="J143" s="122">
        <v>8.9258879999999999E-3</v>
      </c>
      <c r="K143" s="122">
        <v>0</v>
      </c>
      <c r="L143" s="122">
        <v>1.1349995999999998E-2</v>
      </c>
      <c r="M143" s="122">
        <v>0.44666011199999994</v>
      </c>
      <c r="N143" s="122"/>
      <c r="O143" s="122">
        <v>0</v>
      </c>
      <c r="P143" s="122"/>
      <c r="Q143" s="122">
        <f t="shared" si="53"/>
        <v>0.43531011599999991</v>
      </c>
      <c r="R143" s="122">
        <f t="shared" si="54"/>
        <v>0.43531011599999991</v>
      </c>
      <c r="S143" s="122"/>
      <c r="T143" s="122"/>
    </row>
    <row r="144" spans="1:20" ht="60.75" customHeight="1" x14ac:dyDescent="0.35">
      <c r="A144" s="106" t="s">
        <v>1660</v>
      </c>
      <c r="B144" s="107" t="s">
        <v>778</v>
      </c>
      <c r="C144" s="108" t="s">
        <v>1191</v>
      </c>
      <c r="D144" s="122">
        <v>0.46832399999999996</v>
      </c>
      <c r="E144" s="122">
        <v>0</v>
      </c>
      <c r="F144" s="122">
        <v>0.46832399999999996</v>
      </c>
      <c r="G144" s="73">
        <v>0.42886799999999997</v>
      </c>
      <c r="H144" s="73">
        <v>1.5145055999999999E-2</v>
      </c>
      <c r="I144" s="122">
        <v>8.4024119999999997E-3</v>
      </c>
      <c r="J144" s="122">
        <v>8.4024119999999997E-3</v>
      </c>
      <c r="K144" s="122">
        <v>0</v>
      </c>
      <c r="L144" s="122">
        <v>6.742643999999999E-3</v>
      </c>
      <c r="M144" s="122">
        <v>0.42046558799999995</v>
      </c>
      <c r="N144" s="122"/>
      <c r="O144" s="122">
        <v>0</v>
      </c>
      <c r="P144" s="122"/>
      <c r="Q144" s="122">
        <f t="shared" si="53"/>
        <v>0.41372294399999998</v>
      </c>
      <c r="R144" s="122">
        <f t="shared" si="54"/>
        <v>0.41372294399999998</v>
      </c>
      <c r="S144" s="122"/>
      <c r="T144" s="122"/>
    </row>
    <row r="145" spans="1:20" ht="101.3" customHeight="1" x14ac:dyDescent="0.35">
      <c r="A145" s="106" t="s">
        <v>1660</v>
      </c>
      <c r="B145" s="107" t="s">
        <v>779</v>
      </c>
      <c r="C145" s="108" t="s">
        <v>1192</v>
      </c>
      <c r="D145" s="122">
        <v>0.24121199999999998</v>
      </c>
      <c r="E145" s="122">
        <v>0</v>
      </c>
      <c r="F145" s="122">
        <v>0.24121199999999998</v>
      </c>
      <c r="G145" s="73">
        <v>0.23521199999999998</v>
      </c>
      <c r="H145" s="73">
        <v>0.15140848199999998</v>
      </c>
      <c r="I145" s="122">
        <v>0.12220950200000001</v>
      </c>
      <c r="J145" s="122">
        <v>0.12220950200000001</v>
      </c>
      <c r="K145" s="122">
        <v>0.11300249799999998</v>
      </c>
      <c r="L145" s="122">
        <v>2.9198979999999999E-2</v>
      </c>
      <c r="M145" s="122">
        <v>0</v>
      </c>
      <c r="N145" s="122"/>
      <c r="O145" s="122">
        <v>0</v>
      </c>
      <c r="P145" s="122"/>
      <c r="Q145" s="122">
        <f t="shared" si="53"/>
        <v>8.3803517999999994E-2</v>
      </c>
      <c r="R145" s="122">
        <f t="shared" si="54"/>
        <v>8.3803517999999994E-2</v>
      </c>
      <c r="S145" s="122"/>
      <c r="T145" s="122"/>
    </row>
    <row r="146" spans="1:20" ht="101.3" customHeight="1" x14ac:dyDescent="0.35">
      <c r="A146" s="106" t="s">
        <v>1660</v>
      </c>
      <c r="B146" s="107" t="s">
        <v>780</v>
      </c>
      <c r="C146" s="108" t="s">
        <v>1193</v>
      </c>
      <c r="D146" s="122">
        <v>1.0311719999999998</v>
      </c>
      <c r="E146" s="122">
        <v>0</v>
      </c>
      <c r="F146" s="122">
        <v>1.0311719999999998</v>
      </c>
      <c r="G146" s="73">
        <v>1.0311719999999998</v>
      </c>
      <c r="H146" s="73">
        <v>0.37380525600000003</v>
      </c>
      <c r="I146" s="122">
        <v>0.37380525600000003</v>
      </c>
      <c r="J146" s="122">
        <v>0.37380525600000003</v>
      </c>
      <c r="K146" s="122">
        <v>0.65736674399999984</v>
      </c>
      <c r="L146" s="122">
        <v>0</v>
      </c>
      <c r="M146" s="122">
        <v>0</v>
      </c>
      <c r="N146" s="122"/>
      <c r="O146" s="122">
        <v>0</v>
      </c>
      <c r="P146" s="122"/>
      <c r="Q146" s="122">
        <f t="shared" si="53"/>
        <v>0.65736674399999973</v>
      </c>
      <c r="R146" s="122">
        <f t="shared" si="54"/>
        <v>0.65736674399999973</v>
      </c>
      <c r="S146" s="122"/>
      <c r="T146" s="122"/>
    </row>
    <row r="147" spans="1:20" ht="60.75" customHeight="1" x14ac:dyDescent="0.35">
      <c r="A147" s="106" t="s">
        <v>1661</v>
      </c>
      <c r="B147" s="107" t="s">
        <v>1698</v>
      </c>
      <c r="C147" s="108" t="s">
        <v>1194</v>
      </c>
      <c r="D147" s="122">
        <v>14.250563999999999</v>
      </c>
      <c r="E147" s="122">
        <v>0</v>
      </c>
      <c r="F147" s="122">
        <v>14.250563999999999</v>
      </c>
      <c r="G147" s="73">
        <v>2.2505639999999998</v>
      </c>
      <c r="H147" s="73">
        <v>0.10016144399999997</v>
      </c>
      <c r="I147" s="122">
        <v>4.4093196000000001E-2</v>
      </c>
      <c r="J147" s="122">
        <v>4.4093196000000001E-2</v>
      </c>
      <c r="K147" s="122">
        <v>0.56264099999999995</v>
      </c>
      <c r="L147" s="122">
        <v>5.6068247999999973E-2</v>
      </c>
      <c r="M147" s="122">
        <v>0.56264099999999995</v>
      </c>
      <c r="N147" s="122"/>
      <c r="O147" s="122">
        <v>1.0811888039999999</v>
      </c>
      <c r="P147" s="122"/>
      <c r="Q147" s="122">
        <f t="shared" si="53"/>
        <v>2.150402556</v>
      </c>
      <c r="R147" s="122">
        <f t="shared" si="54"/>
        <v>2.150402556</v>
      </c>
      <c r="S147" s="122"/>
      <c r="T147" s="122"/>
    </row>
    <row r="148" spans="1:20" ht="60.75" customHeight="1" x14ac:dyDescent="0.35">
      <c r="A148" s="106" t="s">
        <v>1661</v>
      </c>
      <c r="B148" s="107" t="s">
        <v>1699</v>
      </c>
      <c r="C148" s="108" t="s">
        <v>1918</v>
      </c>
      <c r="D148" s="122"/>
      <c r="E148" s="122"/>
      <c r="F148" s="122"/>
      <c r="G148" s="73">
        <v>0</v>
      </c>
      <c r="H148" s="73">
        <v>0.29603767999999997</v>
      </c>
      <c r="I148" s="122"/>
      <c r="J148" s="122"/>
      <c r="K148" s="122"/>
      <c r="L148" s="122">
        <v>0.29603767999999997</v>
      </c>
      <c r="M148" s="122"/>
      <c r="N148" s="122"/>
      <c r="O148" s="122"/>
      <c r="P148" s="122"/>
      <c r="Q148" s="122">
        <f t="shared" si="53"/>
        <v>-0.29603767999999997</v>
      </c>
      <c r="R148" s="122">
        <f t="shared" si="54"/>
        <v>-0.29603767999999997</v>
      </c>
      <c r="S148" s="122"/>
      <c r="T148" s="122"/>
    </row>
    <row r="149" spans="1:20" ht="40.549999999999997" customHeight="1" x14ac:dyDescent="0.35">
      <c r="A149" s="106" t="s">
        <v>1660</v>
      </c>
      <c r="B149" s="107" t="s">
        <v>1700</v>
      </c>
      <c r="C149" s="108" t="s">
        <v>1919</v>
      </c>
      <c r="D149" s="122"/>
      <c r="E149" s="122"/>
      <c r="F149" s="122"/>
      <c r="G149" s="73">
        <v>0</v>
      </c>
      <c r="H149" s="73">
        <v>0.66299000000000008</v>
      </c>
      <c r="I149" s="122"/>
      <c r="J149" s="122"/>
      <c r="K149" s="122"/>
      <c r="L149" s="122">
        <v>0.66298999999999997</v>
      </c>
      <c r="M149" s="122"/>
      <c r="N149" s="122"/>
      <c r="O149" s="122"/>
      <c r="P149" s="122"/>
      <c r="Q149" s="122">
        <f t="shared" si="53"/>
        <v>-0.66299000000000008</v>
      </c>
      <c r="R149" s="122">
        <f t="shared" si="54"/>
        <v>-0.66299000000000008</v>
      </c>
      <c r="S149" s="122"/>
      <c r="T149" s="122"/>
    </row>
    <row r="150" spans="1:20" ht="40.549999999999997" customHeight="1" x14ac:dyDescent="0.35">
      <c r="A150" s="106" t="s">
        <v>1660</v>
      </c>
      <c r="B150" s="107" t="s">
        <v>1701</v>
      </c>
      <c r="C150" s="108" t="s">
        <v>1195</v>
      </c>
      <c r="D150" s="122">
        <v>0</v>
      </c>
      <c r="E150" s="122">
        <v>0</v>
      </c>
      <c r="F150" s="122">
        <v>0</v>
      </c>
      <c r="G150" s="73">
        <v>0</v>
      </c>
      <c r="H150" s="73">
        <v>0.23268</v>
      </c>
      <c r="I150" s="122">
        <v>0</v>
      </c>
      <c r="J150" s="122">
        <v>0.22932</v>
      </c>
      <c r="K150" s="122">
        <v>0</v>
      </c>
      <c r="L150" s="122">
        <v>3.3600000000000019E-3</v>
      </c>
      <c r="M150" s="122">
        <v>0</v>
      </c>
      <c r="N150" s="122"/>
      <c r="O150" s="122">
        <v>0</v>
      </c>
      <c r="P150" s="122"/>
      <c r="Q150" s="122">
        <f t="shared" si="53"/>
        <v>-0.23268</v>
      </c>
      <c r="R150" s="122">
        <f t="shared" si="54"/>
        <v>-0.23268</v>
      </c>
      <c r="S150" s="122"/>
      <c r="T150" s="122"/>
    </row>
    <row r="151" spans="1:20" ht="60.75" customHeight="1" x14ac:dyDescent="0.35">
      <c r="A151" s="103"/>
      <c r="B151" s="110" t="s">
        <v>52</v>
      </c>
      <c r="C151" s="105"/>
      <c r="D151" s="133">
        <f t="shared" ref="D151:T151" si="55">SUM(D152:D168)</f>
        <v>59.563895999999993</v>
      </c>
      <c r="E151" s="133">
        <f t="shared" si="55"/>
        <v>0</v>
      </c>
      <c r="F151" s="133">
        <f t="shared" si="55"/>
        <v>59.563895999999993</v>
      </c>
      <c r="G151" s="133">
        <f t="shared" si="55"/>
        <v>44.207543999999992</v>
      </c>
      <c r="H151" s="133">
        <f t="shared" si="55"/>
        <v>9.6512225679999979</v>
      </c>
      <c r="I151" s="133">
        <f t="shared" si="55"/>
        <v>9.3756186779999986</v>
      </c>
      <c r="J151" s="133">
        <f t="shared" si="55"/>
        <v>5.0210831579999997</v>
      </c>
      <c r="K151" s="133">
        <f t="shared" si="55"/>
        <v>5.6156096039999985</v>
      </c>
      <c r="L151" s="133">
        <f t="shared" si="55"/>
        <v>4.63013941</v>
      </c>
      <c r="M151" s="133">
        <f t="shared" si="55"/>
        <v>14.404610106000002</v>
      </c>
      <c r="N151" s="133">
        <f t="shared" si="55"/>
        <v>0</v>
      </c>
      <c r="O151" s="133">
        <f t="shared" si="55"/>
        <v>14.811705611999999</v>
      </c>
      <c r="P151" s="133">
        <f t="shared" si="55"/>
        <v>0</v>
      </c>
      <c r="Q151" s="133">
        <f t="shared" si="55"/>
        <v>34.556321431999997</v>
      </c>
      <c r="R151" s="133">
        <f t="shared" si="55"/>
        <v>34.556321431999997</v>
      </c>
      <c r="S151" s="133">
        <f t="shared" si="55"/>
        <v>0</v>
      </c>
      <c r="T151" s="133">
        <f t="shared" si="55"/>
        <v>0</v>
      </c>
    </row>
    <row r="152" spans="1:20" ht="60.75" customHeight="1" x14ac:dyDescent="0.35">
      <c r="A152" s="106" t="s">
        <v>1660</v>
      </c>
      <c r="B152" s="107" t="s">
        <v>781</v>
      </c>
      <c r="C152" s="108" t="s">
        <v>1196</v>
      </c>
      <c r="D152" s="122">
        <v>4.8444720000000006</v>
      </c>
      <c r="E152" s="122">
        <v>0</v>
      </c>
      <c r="F152" s="122">
        <v>4.8444720000000006</v>
      </c>
      <c r="G152" s="73">
        <v>3.6985320000000002</v>
      </c>
      <c r="H152" s="73">
        <v>0.16460333999999996</v>
      </c>
      <c r="I152" s="122">
        <v>7.2461879999999992E-2</v>
      </c>
      <c r="J152" s="122">
        <v>7.2461879999999992E-2</v>
      </c>
      <c r="K152" s="122">
        <v>0</v>
      </c>
      <c r="L152" s="122">
        <v>9.2141459999999967E-2</v>
      </c>
      <c r="M152" s="122">
        <v>3.6260701200000001</v>
      </c>
      <c r="N152" s="122"/>
      <c r="O152" s="122">
        <v>0</v>
      </c>
      <c r="P152" s="122"/>
      <c r="Q152" s="122">
        <f t="shared" ref="Q152:Q168" si="56">G152-H152</f>
        <v>3.5339286600000004</v>
      </c>
      <c r="R152" s="122">
        <f t="shared" ref="R152:R168" si="57">G152-H152</f>
        <v>3.5339286600000004</v>
      </c>
      <c r="S152" s="122"/>
      <c r="T152" s="122"/>
    </row>
    <row r="153" spans="1:20" ht="60.75" customHeight="1" x14ac:dyDescent="0.35">
      <c r="A153" s="106" t="s">
        <v>1660</v>
      </c>
      <c r="B153" s="107" t="s">
        <v>1702</v>
      </c>
      <c r="C153" s="108" t="s">
        <v>1197</v>
      </c>
      <c r="D153" s="122">
        <v>1.489296</v>
      </c>
      <c r="E153" s="122">
        <v>0</v>
      </c>
      <c r="F153" s="122">
        <v>1.4892959999999997</v>
      </c>
      <c r="G153" s="73">
        <v>6.545999999999999E-2</v>
      </c>
      <c r="H153" s="73">
        <v>2.9133119999999999E-3</v>
      </c>
      <c r="I153" s="122">
        <v>1.282488E-3</v>
      </c>
      <c r="J153" s="122">
        <v>1.282488E-3</v>
      </c>
      <c r="K153" s="122">
        <v>0</v>
      </c>
      <c r="L153" s="122">
        <v>1.6308239999999999E-3</v>
      </c>
      <c r="M153" s="122">
        <v>6.4177511999999992E-2</v>
      </c>
      <c r="N153" s="122"/>
      <c r="O153" s="122">
        <v>0</v>
      </c>
      <c r="P153" s="122"/>
      <c r="Q153" s="122">
        <f t="shared" si="56"/>
        <v>6.2546687999999989E-2</v>
      </c>
      <c r="R153" s="122">
        <f t="shared" si="57"/>
        <v>6.2546687999999989E-2</v>
      </c>
      <c r="S153" s="122"/>
      <c r="T153" s="122"/>
    </row>
    <row r="154" spans="1:20" ht="60.75" customHeight="1" x14ac:dyDescent="0.35">
      <c r="A154" s="106" t="s">
        <v>1660</v>
      </c>
      <c r="B154" s="107" t="s">
        <v>1703</v>
      </c>
      <c r="C154" s="108" t="s">
        <v>1198</v>
      </c>
      <c r="D154" s="122">
        <v>0.91570799999999997</v>
      </c>
      <c r="E154" s="122">
        <v>0</v>
      </c>
      <c r="F154" s="122">
        <v>0.91570799999999997</v>
      </c>
      <c r="G154" s="73">
        <v>6.8136000000000002E-2</v>
      </c>
      <c r="H154" s="73">
        <v>3.0324240000000006E-3</v>
      </c>
      <c r="I154" s="122">
        <v>1.3349399999999997E-3</v>
      </c>
      <c r="J154" s="122">
        <v>1.3349399999999997E-3</v>
      </c>
      <c r="K154" s="122">
        <v>0</v>
      </c>
      <c r="L154" s="122">
        <v>1.6974840000000008E-3</v>
      </c>
      <c r="M154" s="122">
        <v>6.6801059999999995E-2</v>
      </c>
      <c r="N154" s="122"/>
      <c r="O154" s="122">
        <v>0</v>
      </c>
      <c r="P154" s="122"/>
      <c r="Q154" s="122">
        <f t="shared" si="56"/>
        <v>6.5103575999999996E-2</v>
      </c>
      <c r="R154" s="122">
        <f t="shared" si="57"/>
        <v>6.5103575999999996E-2</v>
      </c>
      <c r="S154" s="122"/>
      <c r="T154" s="122"/>
    </row>
    <row r="155" spans="1:20" ht="60.75" customHeight="1" x14ac:dyDescent="0.35">
      <c r="A155" s="106" t="s">
        <v>1660</v>
      </c>
      <c r="B155" s="107" t="s">
        <v>782</v>
      </c>
      <c r="C155" s="108" t="s">
        <v>1199</v>
      </c>
      <c r="D155" s="122">
        <v>3.3983399999999997</v>
      </c>
      <c r="E155" s="122">
        <v>0</v>
      </c>
      <c r="F155" s="122">
        <v>3.3983399999999997</v>
      </c>
      <c r="G155" s="73">
        <v>3.1120679999999998</v>
      </c>
      <c r="H155" s="73">
        <v>2.1195928899999998</v>
      </c>
      <c r="I155" s="122">
        <v>3.1120679999999998</v>
      </c>
      <c r="J155" s="122">
        <v>1.70660959</v>
      </c>
      <c r="K155" s="122">
        <v>0</v>
      </c>
      <c r="L155" s="122">
        <v>0.41298330000000028</v>
      </c>
      <c r="M155" s="122">
        <v>0</v>
      </c>
      <c r="N155" s="122"/>
      <c r="O155" s="122">
        <v>0</v>
      </c>
      <c r="P155" s="122"/>
      <c r="Q155" s="122">
        <f t="shared" si="56"/>
        <v>0.99247510999999999</v>
      </c>
      <c r="R155" s="122">
        <f t="shared" si="57"/>
        <v>0.99247510999999999</v>
      </c>
      <c r="S155" s="122"/>
      <c r="T155" s="122"/>
    </row>
    <row r="156" spans="1:20" ht="31.1" x14ac:dyDescent="0.35">
      <c r="A156" s="106" t="s">
        <v>1660</v>
      </c>
      <c r="B156" s="107" t="s">
        <v>783</v>
      </c>
      <c r="C156" s="108" t="s">
        <v>1200</v>
      </c>
      <c r="D156" s="122">
        <v>6.8091479999999995</v>
      </c>
      <c r="E156" s="122">
        <v>0</v>
      </c>
      <c r="F156" s="122">
        <v>6.8091480000000013</v>
      </c>
      <c r="G156" s="73">
        <v>4.402704</v>
      </c>
      <c r="H156" s="73">
        <v>0.19594255199999999</v>
      </c>
      <c r="I156" s="122">
        <v>8.6258100000000004E-2</v>
      </c>
      <c r="J156" s="122">
        <v>8.6258100000000004E-2</v>
      </c>
      <c r="K156" s="122">
        <v>0</v>
      </c>
      <c r="L156" s="122">
        <v>0.10968445199999999</v>
      </c>
      <c r="M156" s="122">
        <v>0</v>
      </c>
      <c r="N156" s="122"/>
      <c r="O156" s="122">
        <v>4.3164458999999997</v>
      </c>
      <c r="P156" s="122"/>
      <c r="Q156" s="122">
        <f t="shared" si="56"/>
        <v>4.206761448</v>
      </c>
      <c r="R156" s="122">
        <f t="shared" si="57"/>
        <v>4.206761448</v>
      </c>
      <c r="S156" s="122"/>
      <c r="T156" s="122"/>
    </row>
    <row r="157" spans="1:20" ht="31.1" x14ac:dyDescent="0.35">
      <c r="A157" s="106" t="s">
        <v>1660</v>
      </c>
      <c r="B157" s="107" t="s">
        <v>784</v>
      </c>
      <c r="C157" s="108" t="s">
        <v>1201</v>
      </c>
      <c r="D157" s="122">
        <v>5.5295279999999991</v>
      </c>
      <c r="E157" s="122">
        <v>0</v>
      </c>
      <c r="F157" s="122">
        <v>5.5295279999999991</v>
      </c>
      <c r="G157" s="73">
        <v>5.4691199999999993</v>
      </c>
      <c r="H157" s="73">
        <v>0.24340346400000004</v>
      </c>
      <c r="I157" s="122">
        <v>0.10715139600000001</v>
      </c>
      <c r="J157" s="122">
        <v>0.10715139600000001</v>
      </c>
      <c r="K157" s="122">
        <v>5.3619686039999985</v>
      </c>
      <c r="L157" s="122">
        <v>0.13625206800000003</v>
      </c>
      <c r="M157" s="122">
        <v>0</v>
      </c>
      <c r="N157" s="122"/>
      <c r="O157" s="122">
        <v>0</v>
      </c>
      <c r="P157" s="122"/>
      <c r="Q157" s="122">
        <f t="shared" si="56"/>
        <v>5.2257165359999993</v>
      </c>
      <c r="R157" s="122">
        <f t="shared" si="57"/>
        <v>5.2257165359999993</v>
      </c>
      <c r="S157" s="122"/>
      <c r="T157" s="122"/>
    </row>
    <row r="158" spans="1:20" ht="31.1" x14ac:dyDescent="0.35">
      <c r="A158" s="106" t="s">
        <v>1660</v>
      </c>
      <c r="B158" s="107" t="s">
        <v>785</v>
      </c>
      <c r="C158" s="108" t="s">
        <v>1202</v>
      </c>
      <c r="D158" s="122">
        <v>2.057328</v>
      </c>
      <c r="E158" s="122">
        <v>0</v>
      </c>
      <c r="F158" s="122">
        <v>2.057328</v>
      </c>
      <c r="G158" s="73">
        <v>1.8823319999999997</v>
      </c>
      <c r="H158" s="73">
        <v>8.3773248000000008E-2</v>
      </c>
      <c r="I158" s="122">
        <v>3.6878759999999997E-2</v>
      </c>
      <c r="J158" s="122">
        <v>3.6878759999999997E-2</v>
      </c>
      <c r="K158" s="122">
        <v>0</v>
      </c>
      <c r="L158" s="122">
        <v>4.6894488000000012E-2</v>
      </c>
      <c r="M158" s="122">
        <v>0</v>
      </c>
      <c r="N158" s="122"/>
      <c r="O158" s="122">
        <v>1.8454532399999999</v>
      </c>
      <c r="P158" s="122"/>
      <c r="Q158" s="122">
        <f t="shared" si="56"/>
        <v>1.7985587519999997</v>
      </c>
      <c r="R158" s="122">
        <f t="shared" si="57"/>
        <v>1.7985587519999997</v>
      </c>
      <c r="S158" s="122"/>
      <c r="T158" s="122"/>
    </row>
    <row r="159" spans="1:20" ht="101.3" customHeight="1" x14ac:dyDescent="0.35">
      <c r="A159" s="106" t="s">
        <v>1660</v>
      </c>
      <c r="B159" s="107" t="s">
        <v>786</v>
      </c>
      <c r="C159" s="108" t="s">
        <v>1203</v>
      </c>
      <c r="D159" s="122">
        <v>9.1941959999999998</v>
      </c>
      <c r="E159" s="122">
        <v>0</v>
      </c>
      <c r="F159" s="122">
        <v>9.1941959999999998</v>
      </c>
      <c r="G159" s="73">
        <v>8.3255160000000004</v>
      </c>
      <c r="H159" s="73">
        <v>0.37052752799999999</v>
      </c>
      <c r="I159" s="122">
        <v>0.163114116</v>
      </c>
      <c r="J159" s="122">
        <v>0.163114116</v>
      </c>
      <c r="K159" s="122">
        <v>0</v>
      </c>
      <c r="L159" s="122">
        <v>0.20741341199999999</v>
      </c>
      <c r="M159" s="122">
        <v>0</v>
      </c>
      <c r="N159" s="122"/>
      <c r="O159" s="122">
        <v>8.1624018839999994</v>
      </c>
      <c r="P159" s="122"/>
      <c r="Q159" s="122">
        <f t="shared" si="56"/>
        <v>7.9549884720000001</v>
      </c>
      <c r="R159" s="122">
        <f t="shared" si="57"/>
        <v>7.9549884720000001</v>
      </c>
      <c r="S159" s="122"/>
      <c r="T159" s="122"/>
    </row>
    <row r="160" spans="1:20" ht="20.2" customHeight="1" x14ac:dyDescent="0.35">
      <c r="A160" s="106" t="s">
        <v>1661</v>
      </c>
      <c r="B160" s="107" t="s">
        <v>787</v>
      </c>
      <c r="C160" s="108" t="s">
        <v>1204</v>
      </c>
      <c r="D160" s="122">
        <v>4.6221119999999996</v>
      </c>
      <c r="E160" s="122">
        <v>0</v>
      </c>
      <c r="F160" s="122">
        <v>4.6221120000000004</v>
      </c>
      <c r="G160" s="73">
        <v>3.8056319999999997</v>
      </c>
      <c r="H160" s="73">
        <v>0.85655489000000007</v>
      </c>
      <c r="I160" s="122">
        <v>3.8056320000000001</v>
      </c>
      <c r="J160" s="122">
        <v>0.85655488999999996</v>
      </c>
      <c r="K160" s="122">
        <v>0</v>
      </c>
      <c r="L160" s="122">
        <v>0</v>
      </c>
      <c r="M160" s="122">
        <v>0</v>
      </c>
      <c r="N160" s="122"/>
      <c r="O160" s="122">
        <v>0</v>
      </c>
      <c r="P160" s="122"/>
      <c r="Q160" s="122">
        <f t="shared" si="56"/>
        <v>2.9490771099999997</v>
      </c>
      <c r="R160" s="122">
        <f t="shared" si="57"/>
        <v>2.9490771099999997</v>
      </c>
      <c r="S160" s="122"/>
      <c r="T160" s="122"/>
    </row>
    <row r="161" spans="1:20" ht="60.75" customHeight="1" x14ac:dyDescent="0.35">
      <c r="A161" s="106" t="s">
        <v>1661</v>
      </c>
      <c r="B161" s="107" t="s">
        <v>788</v>
      </c>
      <c r="C161" s="108" t="s">
        <v>1205</v>
      </c>
      <c r="D161" s="122">
        <v>2.9034239999999998</v>
      </c>
      <c r="E161" s="122">
        <v>0</v>
      </c>
      <c r="F161" s="122">
        <v>2.9034239999999998</v>
      </c>
      <c r="G161" s="73">
        <v>2.8021799999999999</v>
      </c>
      <c r="H161" s="73">
        <v>0.31656799599999996</v>
      </c>
      <c r="I161" s="122">
        <v>0.20314011799999998</v>
      </c>
      <c r="J161" s="122">
        <v>0.20314011799999998</v>
      </c>
      <c r="K161" s="122">
        <v>0</v>
      </c>
      <c r="L161" s="122">
        <v>0.11342787799999998</v>
      </c>
      <c r="M161" s="122">
        <v>2.599039882</v>
      </c>
      <c r="N161" s="122"/>
      <c r="O161" s="122">
        <v>0</v>
      </c>
      <c r="P161" s="122"/>
      <c r="Q161" s="122">
        <f t="shared" si="56"/>
        <v>2.485612004</v>
      </c>
      <c r="R161" s="122">
        <f t="shared" si="57"/>
        <v>2.485612004</v>
      </c>
      <c r="S161" s="122"/>
      <c r="T161" s="122"/>
    </row>
    <row r="162" spans="1:20" ht="60.75" customHeight="1" x14ac:dyDescent="0.35">
      <c r="A162" s="106" t="s">
        <v>1661</v>
      </c>
      <c r="B162" s="107" t="s">
        <v>789</v>
      </c>
      <c r="C162" s="108" t="s">
        <v>1206</v>
      </c>
      <c r="D162" s="122">
        <v>3.3021480000000003</v>
      </c>
      <c r="E162" s="122">
        <v>0</v>
      </c>
      <c r="F162" s="122">
        <v>3.3021480000000003</v>
      </c>
      <c r="G162" s="73">
        <v>3.2901479999999999</v>
      </c>
      <c r="H162" s="73">
        <v>0.32440197999999998</v>
      </c>
      <c r="I162" s="122">
        <v>0.24243457599999998</v>
      </c>
      <c r="J162" s="122">
        <v>0.24243457599999998</v>
      </c>
      <c r="K162" s="122">
        <v>0</v>
      </c>
      <c r="L162" s="122">
        <v>8.1967403999999994E-2</v>
      </c>
      <c r="M162" s="122">
        <v>3.0477134239999999</v>
      </c>
      <c r="N162" s="122"/>
      <c r="O162" s="122">
        <v>0</v>
      </c>
      <c r="P162" s="122"/>
      <c r="Q162" s="122">
        <f t="shared" si="56"/>
        <v>2.9657460200000001</v>
      </c>
      <c r="R162" s="122">
        <f t="shared" si="57"/>
        <v>2.9657460200000001</v>
      </c>
      <c r="S162" s="122"/>
      <c r="T162" s="122"/>
    </row>
    <row r="163" spans="1:20" ht="60.75" customHeight="1" x14ac:dyDescent="0.35">
      <c r="A163" s="106" t="s">
        <v>1661</v>
      </c>
      <c r="B163" s="107" t="s">
        <v>790</v>
      </c>
      <c r="C163" s="108" t="s">
        <v>1207</v>
      </c>
      <c r="D163" s="122">
        <v>3.2948879999999994</v>
      </c>
      <c r="E163" s="122">
        <v>0</v>
      </c>
      <c r="F163" s="122">
        <v>3.2948879999999994</v>
      </c>
      <c r="G163" s="73">
        <v>3.2828879999999998</v>
      </c>
      <c r="H163" s="73">
        <v>3.1707395119999999</v>
      </c>
      <c r="I163" s="122">
        <v>6.4318595999999992E-2</v>
      </c>
      <c r="J163" s="122">
        <v>6.4318595999999992E-2</v>
      </c>
      <c r="K163" s="122">
        <v>0</v>
      </c>
      <c r="L163" s="122">
        <v>3.1064209159999994</v>
      </c>
      <c r="M163" s="122">
        <v>3.2185694039999997</v>
      </c>
      <c r="N163" s="122"/>
      <c r="O163" s="122">
        <v>0</v>
      </c>
      <c r="P163" s="122"/>
      <c r="Q163" s="122">
        <f t="shared" si="56"/>
        <v>0.11214848799999988</v>
      </c>
      <c r="R163" s="122">
        <f t="shared" si="57"/>
        <v>0.11214848799999988</v>
      </c>
      <c r="S163" s="122"/>
      <c r="T163" s="122"/>
    </row>
    <row r="164" spans="1:20" ht="60.75" customHeight="1" x14ac:dyDescent="0.35">
      <c r="A164" s="106" t="s">
        <v>1660</v>
      </c>
      <c r="B164" s="107" t="s">
        <v>1704</v>
      </c>
      <c r="C164" s="108" t="s">
        <v>1208</v>
      </c>
      <c r="D164" s="122">
        <v>1.8193199999999998</v>
      </c>
      <c r="E164" s="122">
        <v>0</v>
      </c>
      <c r="F164" s="122">
        <v>1.8193199999999998</v>
      </c>
      <c r="G164" s="73">
        <v>1.8193199999999998</v>
      </c>
      <c r="H164" s="73">
        <v>1.081249608</v>
      </c>
      <c r="I164" s="122">
        <v>1.068844248</v>
      </c>
      <c r="J164" s="122">
        <v>1.068844248</v>
      </c>
      <c r="K164" s="122">
        <v>0</v>
      </c>
      <c r="L164" s="122">
        <v>1.240535999999981E-2</v>
      </c>
      <c r="M164" s="122">
        <v>0.75047575199999972</v>
      </c>
      <c r="N164" s="122"/>
      <c r="O164" s="122">
        <v>0</v>
      </c>
      <c r="P164" s="122"/>
      <c r="Q164" s="122">
        <f t="shared" si="56"/>
        <v>0.7380703919999998</v>
      </c>
      <c r="R164" s="122">
        <f t="shared" si="57"/>
        <v>0.7380703919999998</v>
      </c>
      <c r="S164" s="122"/>
      <c r="T164" s="122"/>
    </row>
    <row r="165" spans="1:20" ht="60.75" customHeight="1" x14ac:dyDescent="0.35">
      <c r="A165" s="106" t="s">
        <v>1660</v>
      </c>
      <c r="B165" s="107" t="s">
        <v>1705</v>
      </c>
      <c r="C165" s="108" t="s">
        <v>1209</v>
      </c>
      <c r="D165" s="122">
        <v>0.58447199999999999</v>
      </c>
      <c r="E165" s="122">
        <v>0</v>
      </c>
      <c r="F165" s="122">
        <v>0.58447199999999999</v>
      </c>
      <c r="G165" s="73">
        <v>0.58447199999999999</v>
      </c>
      <c r="H165" s="73">
        <v>2.6011979999999997E-2</v>
      </c>
      <c r="I165" s="122">
        <v>1.1451023999999999E-2</v>
      </c>
      <c r="J165" s="122">
        <v>1.1451023999999999E-2</v>
      </c>
      <c r="K165" s="122">
        <v>0</v>
      </c>
      <c r="L165" s="122">
        <v>1.4560955999999998E-2</v>
      </c>
      <c r="M165" s="122">
        <v>0.5730209759999999</v>
      </c>
      <c r="N165" s="122"/>
      <c r="O165" s="122">
        <v>0</v>
      </c>
      <c r="P165" s="122"/>
      <c r="Q165" s="122">
        <f t="shared" si="56"/>
        <v>0.55846001999999995</v>
      </c>
      <c r="R165" s="122">
        <f t="shared" si="57"/>
        <v>0.55846001999999995</v>
      </c>
      <c r="S165" s="122"/>
      <c r="T165" s="122"/>
    </row>
    <row r="166" spans="1:20" ht="60.75" customHeight="1" x14ac:dyDescent="0.35">
      <c r="A166" s="106" t="s">
        <v>1660</v>
      </c>
      <c r="B166" s="107" t="s">
        <v>791</v>
      </c>
      <c r="C166" s="108" t="s">
        <v>1210</v>
      </c>
      <c r="D166" s="122">
        <v>0.58447199999999999</v>
      </c>
      <c r="E166" s="122">
        <v>0</v>
      </c>
      <c r="F166" s="122">
        <v>0.58447199999999999</v>
      </c>
      <c r="G166" s="73">
        <v>0.58447199999999999</v>
      </c>
      <c r="H166" s="73">
        <v>0.39393198000000001</v>
      </c>
      <c r="I166" s="122">
        <v>0.379371024</v>
      </c>
      <c r="J166" s="122">
        <v>0.379371024</v>
      </c>
      <c r="K166" s="122">
        <v>0</v>
      </c>
      <c r="L166" s="122">
        <v>1.4560956000000014E-2</v>
      </c>
      <c r="M166" s="122">
        <v>0.20510097599999999</v>
      </c>
      <c r="N166" s="122"/>
      <c r="O166" s="122">
        <v>0</v>
      </c>
      <c r="P166" s="122"/>
      <c r="Q166" s="122">
        <f t="shared" si="56"/>
        <v>0.19054001999999998</v>
      </c>
      <c r="R166" s="122">
        <f t="shared" si="57"/>
        <v>0.19054001999999998</v>
      </c>
      <c r="S166" s="122"/>
      <c r="T166" s="122"/>
    </row>
    <row r="167" spans="1:20" s="14" customFormat="1" ht="40.549999999999997" customHeight="1" x14ac:dyDescent="0.35">
      <c r="A167" s="106" t="s">
        <v>1661</v>
      </c>
      <c r="B167" s="107" t="s">
        <v>1706</v>
      </c>
      <c r="C167" s="108" t="s">
        <v>1211</v>
      </c>
      <c r="D167" s="122">
        <v>8.2150439999999989</v>
      </c>
      <c r="E167" s="122">
        <v>0</v>
      </c>
      <c r="F167" s="122">
        <v>8.2150440000000007</v>
      </c>
      <c r="G167" s="73">
        <v>1.014564</v>
      </c>
      <c r="H167" s="73">
        <v>4.5153264000000005E-2</v>
      </c>
      <c r="I167" s="122">
        <v>1.9877412000000004E-2</v>
      </c>
      <c r="J167" s="122">
        <v>1.9877412000000004E-2</v>
      </c>
      <c r="K167" s="122">
        <v>0.25364100000000001</v>
      </c>
      <c r="L167" s="122">
        <v>2.5275852000000001E-2</v>
      </c>
      <c r="M167" s="122">
        <v>0.25364100000000001</v>
      </c>
      <c r="N167" s="122"/>
      <c r="O167" s="122">
        <v>0.48740458799999997</v>
      </c>
      <c r="P167" s="122"/>
      <c r="Q167" s="122">
        <f t="shared" si="56"/>
        <v>0.96941073600000005</v>
      </c>
      <c r="R167" s="122">
        <f t="shared" si="57"/>
        <v>0.96941073600000005</v>
      </c>
      <c r="S167" s="122"/>
      <c r="T167" s="122"/>
    </row>
    <row r="168" spans="1:20" ht="60.75" customHeight="1" x14ac:dyDescent="0.35">
      <c r="A168" s="106" t="s">
        <v>1660</v>
      </c>
      <c r="B168" s="107" t="s">
        <v>1707</v>
      </c>
      <c r="C168" s="108" t="s">
        <v>1920</v>
      </c>
      <c r="D168" s="122"/>
      <c r="E168" s="122"/>
      <c r="F168" s="122"/>
      <c r="G168" s="73">
        <v>0</v>
      </c>
      <c r="H168" s="73">
        <v>0.25282260000000001</v>
      </c>
      <c r="I168" s="122"/>
      <c r="J168" s="122"/>
      <c r="K168" s="122"/>
      <c r="L168" s="122">
        <v>0.25282260000000001</v>
      </c>
      <c r="M168" s="122"/>
      <c r="N168" s="122"/>
      <c r="O168" s="122"/>
      <c r="P168" s="122"/>
      <c r="Q168" s="122">
        <f t="shared" si="56"/>
        <v>-0.25282260000000001</v>
      </c>
      <c r="R168" s="122">
        <f t="shared" si="57"/>
        <v>-0.25282260000000001</v>
      </c>
      <c r="S168" s="122"/>
      <c r="T168" s="122"/>
    </row>
    <row r="169" spans="1:20" ht="40.549999999999997" customHeight="1" x14ac:dyDescent="0.35">
      <c r="A169" s="103"/>
      <c r="B169" s="110" t="s">
        <v>53</v>
      </c>
      <c r="C169" s="105"/>
      <c r="D169" s="133">
        <f t="shared" ref="D169:T169" si="58">SUM(D170:D187)</f>
        <v>57.828251999999999</v>
      </c>
      <c r="E169" s="133">
        <f t="shared" si="58"/>
        <v>13.661861920830505</v>
      </c>
      <c r="F169" s="133">
        <f t="shared" si="58"/>
        <v>44.166390079169489</v>
      </c>
      <c r="G169" s="133">
        <f t="shared" si="58"/>
        <v>20.441465999999995</v>
      </c>
      <c r="H169" s="133">
        <f t="shared" si="58"/>
        <v>2.6997724200000008</v>
      </c>
      <c r="I169" s="133">
        <f t="shared" si="58"/>
        <v>2.7195489359999998</v>
      </c>
      <c r="J169" s="133">
        <f t="shared" si="58"/>
        <v>1.665907488</v>
      </c>
      <c r="K169" s="133">
        <f t="shared" si="58"/>
        <v>2.4677758560000003</v>
      </c>
      <c r="L169" s="133">
        <f t="shared" si="58"/>
        <v>1.033864932</v>
      </c>
      <c r="M169" s="133">
        <f t="shared" si="58"/>
        <v>14.663875691999998</v>
      </c>
      <c r="N169" s="133">
        <f t="shared" si="58"/>
        <v>0</v>
      </c>
      <c r="O169" s="133">
        <f t="shared" si="58"/>
        <v>0.59026551599999999</v>
      </c>
      <c r="P169" s="133">
        <f t="shared" si="58"/>
        <v>0</v>
      </c>
      <c r="Q169" s="133">
        <f t="shared" si="58"/>
        <v>17.74169358</v>
      </c>
      <c r="R169" s="133">
        <f t="shared" si="58"/>
        <v>17.74169358</v>
      </c>
      <c r="S169" s="133">
        <f t="shared" si="58"/>
        <v>0</v>
      </c>
      <c r="T169" s="133">
        <f t="shared" si="58"/>
        <v>0</v>
      </c>
    </row>
    <row r="170" spans="1:20" ht="81.2" customHeight="1" x14ac:dyDescent="0.35">
      <c r="A170" s="106" t="s">
        <v>1660</v>
      </c>
      <c r="B170" s="107" t="s">
        <v>54</v>
      </c>
      <c r="C170" s="108" t="s">
        <v>55</v>
      </c>
      <c r="D170" s="122">
        <v>36.61806</v>
      </c>
      <c r="E170" s="122">
        <v>13.659081781830505</v>
      </c>
      <c r="F170" s="122">
        <v>22.958978218169495</v>
      </c>
      <c r="G170" s="73">
        <v>3.1319999999999997</v>
      </c>
      <c r="H170" s="73">
        <v>0.14427183599999999</v>
      </c>
      <c r="I170" s="122">
        <v>6.3803364000000001E-2</v>
      </c>
      <c r="J170" s="122">
        <v>6.3803364000000001E-2</v>
      </c>
      <c r="K170" s="122">
        <v>0</v>
      </c>
      <c r="L170" s="122">
        <v>8.0468471999999985E-2</v>
      </c>
      <c r="M170" s="122">
        <v>3.0681966360000001</v>
      </c>
      <c r="N170" s="122"/>
      <c r="O170" s="122">
        <v>0</v>
      </c>
      <c r="P170" s="122"/>
      <c r="Q170" s="122">
        <f t="shared" ref="Q170:Q187" si="59">G170-H170</f>
        <v>2.9877281639999995</v>
      </c>
      <c r="R170" s="122">
        <f t="shared" ref="R170:R187" si="60">G170-H170</f>
        <v>2.9877281639999995</v>
      </c>
      <c r="S170" s="122"/>
      <c r="T170" s="122"/>
    </row>
    <row r="171" spans="1:20" ht="31.1" x14ac:dyDescent="0.35">
      <c r="A171" s="106" t="s">
        <v>1661</v>
      </c>
      <c r="B171" s="107" t="s">
        <v>792</v>
      </c>
      <c r="C171" s="108" t="s">
        <v>1212</v>
      </c>
      <c r="D171" s="122">
        <v>0.53849999999999998</v>
      </c>
      <c r="E171" s="122">
        <v>0</v>
      </c>
      <c r="F171" s="122">
        <v>0.53849999999999998</v>
      </c>
      <c r="G171" s="73">
        <v>2.7552E-2</v>
      </c>
      <c r="H171" s="73">
        <v>0</v>
      </c>
      <c r="I171" s="122">
        <v>0</v>
      </c>
      <c r="J171" s="122">
        <v>0</v>
      </c>
      <c r="K171" s="122">
        <v>6.888E-3</v>
      </c>
      <c r="L171" s="122">
        <v>0</v>
      </c>
      <c r="M171" s="122">
        <v>6.888E-3</v>
      </c>
      <c r="N171" s="122"/>
      <c r="O171" s="122">
        <v>1.3775999999999998E-2</v>
      </c>
      <c r="P171" s="122"/>
      <c r="Q171" s="122">
        <f t="shared" si="59"/>
        <v>2.7552E-2</v>
      </c>
      <c r="R171" s="122">
        <f t="shared" si="60"/>
        <v>2.7552E-2</v>
      </c>
      <c r="S171" s="122"/>
      <c r="T171" s="122"/>
    </row>
    <row r="172" spans="1:20" ht="101.3" customHeight="1" x14ac:dyDescent="0.35">
      <c r="A172" s="106" t="s">
        <v>1660</v>
      </c>
      <c r="B172" s="107" t="s">
        <v>1708</v>
      </c>
      <c r="C172" s="108" t="s">
        <v>511</v>
      </c>
      <c r="D172" s="122">
        <v>2.4082079999999997</v>
      </c>
      <c r="E172" s="122">
        <v>0</v>
      </c>
      <c r="F172" s="122">
        <v>2.4082079999999997</v>
      </c>
      <c r="G172" s="73">
        <v>1.2</v>
      </c>
      <c r="H172" s="73">
        <v>5.3406060000000005E-2</v>
      </c>
      <c r="I172" s="122">
        <v>2.3510483999999998E-2</v>
      </c>
      <c r="J172" s="122">
        <v>2.3510483999999998E-2</v>
      </c>
      <c r="K172" s="122">
        <v>0.3</v>
      </c>
      <c r="L172" s="122">
        <v>2.9895576000000007E-2</v>
      </c>
      <c r="M172" s="122">
        <v>0.3</v>
      </c>
      <c r="N172" s="122"/>
      <c r="O172" s="122">
        <v>0.57648951599999998</v>
      </c>
      <c r="P172" s="122"/>
      <c r="Q172" s="122">
        <f t="shared" si="59"/>
        <v>1.14659394</v>
      </c>
      <c r="R172" s="122">
        <f t="shared" si="60"/>
        <v>1.14659394</v>
      </c>
      <c r="S172" s="122"/>
      <c r="T172" s="122"/>
    </row>
    <row r="173" spans="1:20" ht="81.2" customHeight="1" x14ac:dyDescent="0.35">
      <c r="A173" s="106" t="s">
        <v>1661</v>
      </c>
      <c r="B173" s="107" t="s">
        <v>633</v>
      </c>
      <c r="C173" s="108" t="s">
        <v>682</v>
      </c>
      <c r="D173" s="122">
        <v>4.0673879999999993</v>
      </c>
      <c r="E173" s="122">
        <v>0</v>
      </c>
      <c r="F173" s="122">
        <v>4.0673879999999993</v>
      </c>
      <c r="G173" s="73">
        <v>2.8748399999999994</v>
      </c>
      <c r="H173" s="73">
        <v>0.12794488799999998</v>
      </c>
      <c r="I173" s="122">
        <v>5.6324076000000008E-2</v>
      </c>
      <c r="J173" s="122">
        <v>5.6324076000000008E-2</v>
      </c>
      <c r="K173" s="122">
        <v>0</v>
      </c>
      <c r="L173" s="122">
        <v>7.1620811999999978E-2</v>
      </c>
      <c r="M173" s="122">
        <v>2.8185159239999997</v>
      </c>
      <c r="N173" s="122"/>
      <c r="O173" s="122">
        <v>0</v>
      </c>
      <c r="P173" s="122"/>
      <c r="Q173" s="122">
        <f t="shared" si="59"/>
        <v>2.7468951119999994</v>
      </c>
      <c r="R173" s="122">
        <f t="shared" si="60"/>
        <v>2.7468951119999994</v>
      </c>
      <c r="S173" s="122"/>
      <c r="T173" s="122"/>
    </row>
    <row r="174" spans="1:20" ht="20.2" customHeight="1" x14ac:dyDescent="0.35">
      <c r="A174" s="106" t="s">
        <v>1661</v>
      </c>
      <c r="B174" s="107" t="s">
        <v>793</v>
      </c>
      <c r="C174" s="108" t="s">
        <v>1213</v>
      </c>
      <c r="D174" s="122">
        <v>4.5406199999999997</v>
      </c>
      <c r="E174" s="122">
        <v>0</v>
      </c>
      <c r="F174" s="122">
        <v>4.5406199999999997</v>
      </c>
      <c r="G174" s="73">
        <v>4.5286200000000001</v>
      </c>
      <c r="H174" s="73">
        <v>0.20154645600000001</v>
      </c>
      <c r="I174" s="122">
        <v>8.8725059999999994E-2</v>
      </c>
      <c r="J174" s="122">
        <v>8.8725059999999994E-2</v>
      </c>
      <c r="K174" s="122">
        <v>0</v>
      </c>
      <c r="L174" s="122">
        <v>0.11282139600000002</v>
      </c>
      <c r="M174" s="122">
        <v>4.4398949399999994</v>
      </c>
      <c r="N174" s="122"/>
      <c r="O174" s="122">
        <v>0</v>
      </c>
      <c r="P174" s="122"/>
      <c r="Q174" s="122">
        <f t="shared" si="59"/>
        <v>4.3270735440000001</v>
      </c>
      <c r="R174" s="122">
        <f t="shared" si="60"/>
        <v>4.3270735440000001</v>
      </c>
      <c r="S174" s="122"/>
      <c r="T174" s="122"/>
    </row>
    <row r="175" spans="1:20" ht="81.2" customHeight="1" x14ac:dyDescent="0.35">
      <c r="A175" s="106" t="s">
        <v>1661</v>
      </c>
      <c r="B175" s="107" t="s">
        <v>794</v>
      </c>
      <c r="C175" s="108" t="s">
        <v>1214</v>
      </c>
      <c r="D175" s="122">
        <v>1.7172839999999998</v>
      </c>
      <c r="E175" s="122">
        <v>2.7801389999999593E-3</v>
      </c>
      <c r="F175" s="122">
        <v>1.7145038609999999</v>
      </c>
      <c r="G175" s="73">
        <v>1.7052839999999998</v>
      </c>
      <c r="H175" s="73">
        <v>7.5893747999999997E-2</v>
      </c>
      <c r="I175" s="122">
        <v>3.3410039999999995E-2</v>
      </c>
      <c r="J175" s="122">
        <v>3.3410039999999995E-2</v>
      </c>
      <c r="K175" s="122">
        <v>0</v>
      </c>
      <c r="L175" s="122">
        <v>4.2483708000000002E-2</v>
      </c>
      <c r="M175" s="122">
        <v>1.6718739599999999</v>
      </c>
      <c r="N175" s="122"/>
      <c r="O175" s="122">
        <v>0</v>
      </c>
      <c r="P175" s="122"/>
      <c r="Q175" s="122">
        <f t="shared" si="59"/>
        <v>1.6293902519999999</v>
      </c>
      <c r="R175" s="122">
        <f t="shared" si="60"/>
        <v>1.6293902519999999</v>
      </c>
      <c r="S175" s="122"/>
      <c r="T175" s="122"/>
    </row>
    <row r="176" spans="1:20" ht="20.2" customHeight="1" x14ac:dyDescent="0.35">
      <c r="A176" s="106" t="s">
        <v>1661</v>
      </c>
      <c r="B176" s="107" t="s">
        <v>795</v>
      </c>
      <c r="C176" s="108" t="s">
        <v>1215</v>
      </c>
      <c r="D176" s="122">
        <v>2.7147600000000001</v>
      </c>
      <c r="E176" s="122">
        <v>0</v>
      </c>
      <c r="F176" s="122">
        <v>2.7147600000000001</v>
      </c>
      <c r="G176" s="73">
        <v>2.2653239999999997</v>
      </c>
      <c r="H176" s="73">
        <v>0.10081834799999999</v>
      </c>
      <c r="I176" s="122">
        <v>4.4382371999999996E-2</v>
      </c>
      <c r="J176" s="122">
        <v>4.4382371999999996E-2</v>
      </c>
      <c r="K176" s="122">
        <v>0</v>
      </c>
      <c r="L176" s="122">
        <v>5.6435975999999992E-2</v>
      </c>
      <c r="M176" s="122">
        <v>2.2209416279999998</v>
      </c>
      <c r="N176" s="122"/>
      <c r="O176" s="122">
        <v>0</v>
      </c>
      <c r="P176" s="122"/>
      <c r="Q176" s="122">
        <f t="shared" si="59"/>
        <v>2.1645056519999999</v>
      </c>
      <c r="R176" s="122">
        <f t="shared" si="60"/>
        <v>2.1645056519999999</v>
      </c>
      <c r="S176" s="122"/>
      <c r="T176" s="122"/>
    </row>
    <row r="177" spans="1:20" ht="40.549999999999997" customHeight="1" x14ac:dyDescent="0.35">
      <c r="A177" s="106" t="s">
        <v>1660</v>
      </c>
      <c r="B177" s="107" t="s">
        <v>796</v>
      </c>
      <c r="C177" s="108" t="s">
        <v>1216</v>
      </c>
      <c r="D177" s="122">
        <v>1.0315080000000001</v>
      </c>
      <c r="E177" s="122">
        <v>0</v>
      </c>
      <c r="F177" s="122">
        <v>1.0315080000000001</v>
      </c>
      <c r="G177" s="73">
        <v>1.0315080000000001</v>
      </c>
      <c r="H177" s="73">
        <v>4.5907343999999996E-2</v>
      </c>
      <c r="I177" s="122">
        <v>2.0209379999999999E-2</v>
      </c>
      <c r="J177" s="122">
        <v>2.0209379999999999E-2</v>
      </c>
      <c r="K177" s="122">
        <v>1.01129862</v>
      </c>
      <c r="L177" s="122">
        <v>2.5697963999999997E-2</v>
      </c>
      <c r="M177" s="122">
        <v>0</v>
      </c>
      <c r="N177" s="122"/>
      <c r="O177" s="122">
        <v>0</v>
      </c>
      <c r="P177" s="122"/>
      <c r="Q177" s="122">
        <f t="shared" si="59"/>
        <v>0.98560065600000013</v>
      </c>
      <c r="R177" s="122">
        <f t="shared" si="60"/>
        <v>0.98560065600000013</v>
      </c>
      <c r="S177" s="122"/>
      <c r="T177" s="122"/>
    </row>
    <row r="178" spans="1:20" ht="31.1" x14ac:dyDescent="0.35">
      <c r="A178" s="106" t="s">
        <v>1660</v>
      </c>
      <c r="B178" s="107" t="s">
        <v>797</v>
      </c>
      <c r="C178" s="108" t="s">
        <v>1217</v>
      </c>
      <c r="D178" s="122">
        <v>1.6029120000000001</v>
      </c>
      <c r="E178" s="122">
        <v>0</v>
      </c>
      <c r="F178" s="122">
        <v>1.6029120000000001</v>
      </c>
      <c r="G178" s="73">
        <v>1.6029120000000001</v>
      </c>
      <c r="H178" s="73">
        <v>0.74498838000000001</v>
      </c>
      <c r="I178" s="122">
        <v>1.6029120000000001</v>
      </c>
      <c r="J178" s="122">
        <v>0.74498838000000001</v>
      </c>
      <c r="K178" s="122">
        <v>0</v>
      </c>
      <c r="L178" s="122">
        <v>0</v>
      </c>
      <c r="M178" s="122">
        <v>0</v>
      </c>
      <c r="N178" s="122"/>
      <c r="O178" s="122">
        <v>0</v>
      </c>
      <c r="P178" s="73"/>
      <c r="Q178" s="122">
        <f t="shared" si="59"/>
        <v>0.85792362000000011</v>
      </c>
      <c r="R178" s="122">
        <f t="shared" si="60"/>
        <v>0.85792362000000011</v>
      </c>
      <c r="S178" s="73"/>
      <c r="T178" s="73"/>
    </row>
    <row r="179" spans="1:20" ht="101.3" customHeight="1" x14ac:dyDescent="0.35">
      <c r="A179" s="106" t="s">
        <v>1661</v>
      </c>
      <c r="B179" s="107" t="s">
        <v>1709</v>
      </c>
      <c r="C179" s="108" t="s">
        <v>1218</v>
      </c>
      <c r="D179" s="122">
        <v>0.40165199999999995</v>
      </c>
      <c r="E179" s="122">
        <v>0</v>
      </c>
      <c r="F179" s="122">
        <v>0.40165200000000001</v>
      </c>
      <c r="G179" s="73">
        <v>0.40165199999999995</v>
      </c>
      <c r="H179" s="73">
        <v>2.292372E-3</v>
      </c>
      <c r="I179" s="122">
        <v>0.40165200000000001</v>
      </c>
      <c r="J179" s="122">
        <v>2.292372E-3</v>
      </c>
      <c r="K179" s="122">
        <v>0</v>
      </c>
      <c r="L179" s="122">
        <v>0</v>
      </c>
      <c r="M179" s="122">
        <v>0</v>
      </c>
      <c r="N179" s="122"/>
      <c r="O179" s="122">
        <v>0</v>
      </c>
      <c r="P179" s="122"/>
      <c r="Q179" s="122">
        <f t="shared" si="59"/>
        <v>0.39935962799999997</v>
      </c>
      <c r="R179" s="122">
        <f t="shared" si="60"/>
        <v>0.39935962799999997</v>
      </c>
      <c r="S179" s="122"/>
      <c r="T179" s="122"/>
    </row>
    <row r="180" spans="1:20" ht="40.549999999999997" customHeight="1" x14ac:dyDescent="0.35">
      <c r="A180" s="106" t="s">
        <v>1660</v>
      </c>
      <c r="B180" s="107" t="s">
        <v>798</v>
      </c>
      <c r="C180" s="108" t="s">
        <v>1219</v>
      </c>
      <c r="D180" s="122">
        <v>1.156188</v>
      </c>
      <c r="E180" s="122">
        <v>0</v>
      </c>
      <c r="F180" s="122">
        <v>1.1561879999999998</v>
      </c>
      <c r="G180" s="73">
        <v>1.156188</v>
      </c>
      <c r="H180" s="73">
        <v>6.5987639999999992E-3</v>
      </c>
      <c r="I180" s="122">
        <v>6.598764E-3</v>
      </c>
      <c r="J180" s="122">
        <v>6.598764E-3</v>
      </c>
      <c r="K180" s="122">
        <v>1.149589236</v>
      </c>
      <c r="L180" s="122">
        <v>0</v>
      </c>
      <c r="M180" s="122">
        <v>0</v>
      </c>
      <c r="N180" s="122"/>
      <c r="O180" s="122">
        <v>0</v>
      </c>
      <c r="P180" s="122"/>
      <c r="Q180" s="122">
        <f t="shared" si="59"/>
        <v>1.149589236</v>
      </c>
      <c r="R180" s="122">
        <f t="shared" si="60"/>
        <v>1.149589236</v>
      </c>
      <c r="S180" s="122"/>
      <c r="T180" s="122"/>
    </row>
    <row r="181" spans="1:20" ht="20.2" customHeight="1" x14ac:dyDescent="0.35">
      <c r="A181" s="106" t="s">
        <v>1660</v>
      </c>
      <c r="B181" s="107" t="s">
        <v>1710</v>
      </c>
      <c r="C181" s="108" t="s">
        <v>1220</v>
      </c>
      <c r="D181" s="122">
        <v>1.0311719999999998</v>
      </c>
      <c r="E181" s="122">
        <v>0</v>
      </c>
      <c r="F181" s="122">
        <v>1.0311719999999998</v>
      </c>
      <c r="G181" s="73">
        <v>0.51558599999999988</v>
      </c>
      <c r="H181" s="73">
        <v>0.38153702399999995</v>
      </c>
      <c r="I181" s="122">
        <v>0.37802139599999995</v>
      </c>
      <c r="J181" s="122">
        <v>0.37802139599999995</v>
      </c>
      <c r="K181" s="122">
        <v>0</v>
      </c>
      <c r="L181" s="122">
        <v>3.5156280000000484E-3</v>
      </c>
      <c r="M181" s="122">
        <v>0.13756460399999995</v>
      </c>
      <c r="N181" s="122"/>
      <c r="O181" s="122">
        <v>0</v>
      </c>
      <c r="P181" s="122"/>
      <c r="Q181" s="122">
        <f t="shared" si="59"/>
        <v>0.13404897599999993</v>
      </c>
      <c r="R181" s="122">
        <f t="shared" si="60"/>
        <v>0.13404897599999993</v>
      </c>
      <c r="S181" s="122"/>
      <c r="T181" s="122"/>
    </row>
    <row r="182" spans="1:20" ht="60.75" customHeight="1" x14ac:dyDescent="0.35">
      <c r="A182" s="106" t="s">
        <v>1660</v>
      </c>
      <c r="B182" s="107" t="s">
        <v>1711</v>
      </c>
      <c r="C182" s="108" t="s">
        <v>1221</v>
      </c>
      <c r="D182" s="122">
        <v>0</v>
      </c>
      <c r="E182" s="122">
        <v>0</v>
      </c>
      <c r="F182" s="122">
        <v>0</v>
      </c>
      <c r="G182" s="73">
        <v>0</v>
      </c>
      <c r="H182" s="73">
        <v>0.20364180000000001</v>
      </c>
      <c r="I182" s="122">
        <v>0</v>
      </c>
      <c r="J182" s="122">
        <v>0.20364180000000001</v>
      </c>
      <c r="K182" s="122">
        <v>0</v>
      </c>
      <c r="L182" s="122">
        <v>0</v>
      </c>
      <c r="M182" s="122">
        <v>0</v>
      </c>
      <c r="N182" s="122"/>
      <c r="O182" s="122">
        <v>0</v>
      </c>
      <c r="P182" s="122"/>
      <c r="Q182" s="122">
        <f t="shared" si="59"/>
        <v>-0.20364180000000001</v>
      </c>
      <c r="R182" s="122">
        <f t="shared" si="60"/>
        <v>-0.20364180000000001</v>
      </c>
      <c r="S182" s="122"/>
      <c r="T182" s="122"/>
    </row>
    <row r="183" spans="1:20" ht="40.549999999999997" customHeight="1" x14ac:dyDescent="0.35">
      <c r="A183" s="106" t="s">
        <v>1660</v>
      </c>
      <c r="B183" s="107" t="s">
        <v>1712</v>
      </c>
      <c r="C183" s="108" t="s">
        <v>1921</v>
      </c>
      <c r="D183" s="122"/>
      <c r="E183" s="122"/>
      <c r="F183" s="122"/>
      <c r="G183" s="73">
        <v>0</v>
      </c>
      <c r="H183" s="73">
        <v>0.20364180000000001</v>
      </c>
      <c r="I183" s="122"/>
      <c r="J183" s="122"/>
      <c r="K183" s="122"/>
      <c r="L183" s="122">
        <v>0.20364179999999998</v>
      </c>
      <c r="M183" s="122"/>
      <c r="N183" s="122"/>
      <c r="O183" s="122"/>
      <c r="P183" s="122"/>
      <c r="Q183" s="122">
        <f t="shared" si="59"/>
        <v>-0.20364180000000001</v>
      </c>
      <c r="R183" s="122">
        <f t="shared" si="60"/>
        <v>-0.20364180000000001</v>
      </c>
      <c r="S183" s="122"/>
      <c r="T183" s="122"/>
    </row>
    <row r="184" spans="1:20" ht="60.75" customHeight="1" x14ac:dyDescent="0.35">
      <c r="A184" s="106" t="s">
        <v>1660</v>
      </c>
      <c r="B184" s="107" t="s">
        <v>1713</v>
      </c>
      <c r="C184" s="108" t="s">
        <v>1922</v>
      </c>
      <c r="D184" s="122"/>
      <c r="E184" s="122"/>
      <c r="F184" s="122"/>
      <c r="G184" s="73">
        <v>0</v>
      </c>
      <c r="H184" s="73">
        <v>0.20364180000000001</v>
      </c>
      <c r="I184" s="122"/>
      <c r="J184" s="122"/>
      <c r="K184" s="122"/>
      <c r="L184" s="122">
        <v>0.20364179999999998</v>
      </c>
      <c r="M184" s="122"/>
      <c r="N184" s="122"/>
      <c r="O184" s="122"/>
      <c r="P184" s="122"/>
      <c r="Q184" s="122">
        <f t="shared" si="59"/>
        <v>-0.20364180000000001</v>
      </c>
      <c r="R184" s="122">
        <f t="shared" si="60"/>
        <v>-0.20364180000000001</v>
      </c>
      <c r="S184" s="122"/>
      <c r="T184" s="122"/>
    </row>
    <row r="185" spans="1:20" ht="60.75" customHeight="1" x14ac:dyDescent="0.35">
      <c r="A185" s="106" t="s">
        <v>1660</v>
      </c>
      <c r="B185" s="107" t="s">
        <v>1714</v>
      </c>
      <c r="C185" s="108" t="s">
        <v>1923</v>
      </c>
      <c r="D185" s="122"/>
      <c r="E185" s="122"/>
      <c r="F185" s="122"/>
      <c r="G185" s="73">
        <v>0</v>
      </c>
      <c r="H185" s="73">
        <v>0.20364180000000001</v>
      </c>
      <c r="I185" s="122"/>
      <c r="J185" s="122"/>
      <c r="K185" s="122"/>
      <c r="L185" s="122">
        <v>0.20364179999999998</v>
      </c>
      <c r="M185" s="122"/>
      <c r="N185" s="122"/>
      <c r="O185" s="122"/>
      <c r="P185" s="122"/>
      <c r="Q185" s="122">
        <f t="shared" si="59"/>
        <v>-0.20364180000000001</v>
      </c>
      <c r="R185" s="122">
        <f t="shared" si="60"/>
        <v>-0.20364180000000001</v>
      </c>
      <c r="S185" s="122"/>
      <c r="T185" s="122"/>
    </row>
    <row r="186" spans="1:20" ht="40.549999999999997" customHeight="1" x14ac:dyDescent="0.35">
      <c r="A186" s="106" t="s">
        <v>1661</v>
      </c>
      <c r="B186" s="107" t="s">
        <v>1715</v>
      </c>
      <c r="C186" s="108" t="s">
        <v>1924</v>
      </c>
      <c r="D186" s="122"/>
      <c r="E186" s="122"/>
      <c r="F186" s="122"/>
      <c r="G186" s="73">
        <v>0</v>
      </c>
      <c r="H186" s="73">
        <v>0</v>
      </c>
      <c r="I186" s="122"/>
      <c r="J186" s="122"/>
      <c r="K186" s="122"/>
      <c r="L186" s="122">
        <v>0</v>
      </c>
      <c r="M186" s="122"/>
      <c r="N186" s="122"/>
      <c r="O186" s="122"/>
      <c r="P186" s="122"/>
      <c r="Q186" s="122">
        <f t="shared" si="59"/>
        <v>0</v>
      </c>
      <c r="R186" s="122">
        <f t="shared" si="60"/>
        <v>0</v>
      </c>
      <c r="S186" s="122"/>
      <c r="T186" s="122"/>
    </row>
    <row r="187" spans="1:20" ht="81.2" customHeight="1" x14ac:dyDescent="0.35">
      <c r="A187" s="106" t="s">
        <v>1660</v>
      </c>
      <c r="B187" s="107" t="s">
        <v>1716</v>
      </c>
      <c r="C187" s="108" t="s">
        <v>1925</v>
      </c>
      <c r="D187" s="122"/>
      <c r="E187" s="122"/>
      <c r="F187" s="122"/>
      <c r="G187" s="73">
        <v>0</v>
      </c>
      <c r="H187" s="73">
        <v>0</v>
      </c>
      <c r="I187" s="122"/>
      <c r="J187" s="122"/>
      <c r="K187" s="122"/>
      <c r="L187" s="122">
        <v>0</v>
      </c>
      <c r="M187" s="122"/>
      <c r="N187" s="122"/>
      <c r="O187" s="122"/>
      <c r="P187" s="122"/>
      <c r="Q187" s="122">
        <f t="shared" si="59"/>
        <v>0</v>
      </c>
      <c r="R187" s="122">
        <f t="shared" si="60"/>
        <v>0</v>
      </c>
      <c r="S187" s="122"/>
      <c r="T187" s="122"/>
    </row>
    <row r="188" spans="1:20" ht="40.549999999999997" customHeight="1" x14ac:dyDescent="0.35">
      <c r="A188" s="103"/>
      <c r="B188" s="110" t="s">
        <v>56</v>
      </c>
      <c r="C188" s="105"/>
      <c r="D188" s="133">
        <f t="shared" ref="D188:T188" si="61">SUM(D189:D189)</f>
        <v>4.6484639999999997</v>
      </c>
      <c r="E188" s="133">
        <f t="shared" si="61"/>
        <v>0</v>
      </c>
      <c r="F188" s="133">
        <f t="shared" si="61"/>
        <v>4.6484639999999997</v>
      </c>
      <c r="G188" s="133">
        <f t="shared" si="61"/>
        <v>1.2E-2</v>
      </c>
      <c r="H188" s="133">
        <f t="shared" si="61"/>
        <v>5.3404799999999997E-4</v>
      </c>
      <c r="I188" s="133">
        <f t="shared" si="61"/>
        <v>2.35116E-4</v>
      </c>
      <c r="J188" s="133">
        <f t="shared" si="61"/>
        <v>2.35116E-4</v>
      </c>
      <c r="K188" s="133">
        <f t="shared" si="61"/>
        <v>3.0000000000000001E-3</v>
      </c>
      <c r="L188" s="133">
        <f t="shared" si="61"/>
        <v>2.9893199999999996E-4</v>
      </c>
      <c r="M188" s="133">
        <f t="shared" si="61"/>
        <v>3.0000000000000001E-3</v>
      </c>
      <c r="N188" s="133">
        <f t="shared" si="61"/>
        <v>0</v>
      </c>
      <c r="O188" s="133">
        <f t="shared" si="61"/>
        <v>5.7648839999999996E-3</v>
      </c>
      <c r="P188" s="133">
        <f t="shared" si="61"/>
        <v>0</v>
      </c>
      <c r="Q188" s="133">
        <f t="shared" si="61"/>
        <v>1.1465952E-2</v>
      </c>
      <c r="R188" s="133">
        <f t="shared" si="61"/>
        <v>1.1465952E-2</v>
      </c>
      <c r="S188" s="133">
        <f t="shared" si="61"/>
        <v>0</v>
      </c>
      <c r="T188" s="133">
        <f t="shared" si="61"/>
        <v>0</v>
      </c>
    </row>
    <row r="189" spans="1:20" ht="81.2" customHeight="1" x14ac:dyDescent="0.35">
      <c r="A189" s="106" t="s">
        <v>1661</v>
      </c>
      <c r="B189" s="107" t="s">
        <v>799</v>
      </c>
      <c r="C189" s="108" t="s">
        <v>1222</v>
      </c>
      <c r="D189" s="122">
        <v>4.6484639999999997</v>
      </c>
      <c r="E189" s="122">
        <v>0</v>
      </c>
      <c r="F189" s="122">
        <v>4.6484639999999997</v>
      </c>
      <c r="G189" s="73">
        <v>1.2E-2</v>
      </c>
      <c r="H189" s="73">
        <v>5.3404799999999997E-4</v>
      </c>
      <c r="I189" s="122">
        <v>2.35116E-4</v>
      </c>
      <c r="J189" s="122">
        <v>2.35116E-4</v>
      </c>
      <c r="K189" s="122">
        <v>3.0000000000000001E-3</v>
      </c>
      <c r="L189" s="122">
        <v>2.9893199999999996E-4</v>
      </c>
      <c r="M189" s="122">
        <v>3.0000000000000001E-3</v>
      </c>
      <c r="N189" s="122"/>
      <c r="O189" s="122">
        <v>5.7648839999999996E-3</v>
      </c>
      <c r="P189" s="122"/>
      <c r="Q189" s="122">
        <f>G189-H189</f>
        <v>1.1465952E-2</v>
      </c>
      <c r="R189" s="122">
        <f>G189-H189</f>
        <v>1.1465952E-2</v>
      </c>
      <c r="S189" s="122"/>
      <c r="T189" s="122"/>
    </row>
    <row r="190" spans="1:20" ht="60.75" customHeight="1" x14ac:dyDescent="0.35">
      <c r="A190" s="103"/>
      <c r="B190" s="110" t="s">
        <v>57</v>
      </c>
      <c r="C190" s="105"/>
      <c r="D190" s="133">
        <f t="shared" ref="D190:T190" si="62">SUM(D191:D194)</f>
        <v>2.8052999999999999</v>
      </c>
      <c r="E190" s="133">
        <f t="shared" si="62"/>
        <v>0</v>
      </c>
      <c r="F190" s="133">
        <f t="shared" si="62"/>
        <v>2.8052999999999999</v>
      </c>
      <c r="G190" s="133">
        <f t="shared" si="62"/>
        <v>1.3420679999999998</v>
      </c>
      <c r="H190" s="133">
        <f t="shared" si="62"/>
        <v>3.6167116360000007</v>
      </c>
      <c r="I190" s="133">
        <f t="shared" si="62"/>
        <v>2.6293908000000001E-2</v>
      </c>
      <c r="J190" s="133">
        <f t="shared" si="62"/>
        <v>1.6876636079999998</v>
      </c>
      <c r="K190" s="133">
        <f t="shared" si="62"/>
        <v>0.30480489599999999</v>
      </c>
      <c r="L190" s="133">
        <f t="shared" si="62"/>
        <v>1.9290480280000002</v>
      </c>
      <c r="M190" s="133">
        <f t="shared" si="62"/>
        <v>1.0109691959999998</v>
      </c>
      <c r="N190" s="133">
        <f t="shared" si="62"/>
        <v>0</v>
      </c>
      <c r="O190" s="133">
        <f t="shared" si="62"/>
        <v>0</v>
      </c>
      <c r="P190" s="133">
        <f t="shared" si="62"/>
        <v>0</v>
      </c>
      <c r="Q190" s="133">
        <f t="shared" si="62"/>
        <v>-2.2746436360000009</v>
      </c>
      <c r="R190" s="133">
        <f t="shared" si="62"/>
        <v>-2.2746436360000009</v>
      </c>
      <c r="S190" s="133">
        <f t="shared" si="62"/>
        <v>0</v>
      </c>
      <c r="T190" s="133">
        <f t="shared" si="62"/>
        <v>0</v>
      </c>
    </row>
    <row r="191" spans="1:20" ht="81.2" customHeight="1" x14ac:dyDescent="0.35">
      <c r="A191" s="106" t="s">
        <v>1660</v>
      </c>
      <c r="B191" s="107" t="s">
        <v>432</v>
      </c>
      <c r="C191" s="108" t="s">
        <v>512</v>
      </c>
      <c r="D191" s="122">
        <v>1.7741279999999999</v>
      </c>
      <c r="E191" s="122">
        <v>0</v>
      </c>
      <c r="F191" s="122">
        <v>1.7741279999999999</v>
      </c>
      <c r="G191" s="73">
        <v>0.31089599999999995</v>
      </c>
      <c r="H191" s="73">
        <v>1.4899549560000003</v>
      </c>
      <c r="I191" s="122">
        <v>6.091104E-3</v>
      </c>
      <c r="J191" s="122">
        <v>6.091104E-3</v>
      </c>
      <c r="K191" s="122">
        <v>0.30480489599999999</v>
      </c>
      <c r="L191" s="122">
        <v>1.483863852</v>
      </c>
      <c r="M191" s="122">
        <v>0</v>
      </c>
      <c r="N191" s="122"/>
      <c r="O191" s="122">
        <v>0</v>
      </c>
      <c r="P191" s="122"/>
      <c r="Q191" s="122">
        <f t="shared" ref="Q191:Q194" si="63">G191-H191</f>
        <v>-1.1790589560000004</v>
      </c>
      <c r="R191" s="122">
        <f t="shared" ref="R191:R194" si="64">G191-H191</f>
        <v>-1.1790589560000004</v>
      </c>
      <c r="S191" s="122"/>
      <c r="T191" s="122"/>
    </row>
    <row r="192" spans="1:20" ht="40.549999999999997" customHeight="1" x14ac:dyDescent="0.35">
      <c r="A192" s="106" t="s">
        <v>1660</v>
      </c>
      <c r="B192" s="107" t="s">
        <v>800</v>
      </c>
      <c r="C192" s="108" t="s">
        <v>1223</v>
      </c>
      <c r="D192" s="122">
        <v>1.0311719999999998</v>
      </c>
      <c r="E192" s="122">
        <v>0</v>
      </c>
      <c r="F192" s="122">
        <v>1.0311719999999998</v>
      </c>
      <c r="G192" s="73">
        <v>1.0311719999999998</v>
      </c>
      <c r="H192" s="73">
        <v>0.29871497999999996</v>
      </c>
      <c r="I192" s="122">
        <v>2.0202804000000001E-2</v>
      </c>
      <c r="J192" s="122">
        <v>2.0202804000000001E-2</v>
      </c>
      <c r="K192" s="122">
        <v>0</v>
      </c>
      <c r="L192" s="122">
        <v>0.278512176</v>
      </c>
      <c r="M192" s="122">
        <v>1.0109691959999998</v>
      </c>
      <c r="N192" s="122"/>
      <c r="O192" s="122">
        <v>0</v>
      </c>
      <c r="P192" s="122"/>
      <c r="Q192" s="122">
        <f t="shared" si="63"/>
        <v>0.73245701999999979</v>
      </c>
      <c r="R192" s="122">
        <f t="shared" si="64"/>
        <v>0.73245701999999979</v>
      </c>
      <c r="S192" s="122"/>
      <c r="T192" s="122"/>
    </row>
    <row r="193" spans="1:20" ht="46.65" x14ac:dyDescent="0.35">
      <c r="A193" s="106" t="s">
        <v>1660</v>
      </c>
      <c r="B193" s="107" t="s">
        <v>1717</v>
      </c>
      <c r="C193" s="108" t="s">
        <v>1224</v>
      </c>
      <c r="D193" s="122">
        <v>0</v>
      </c>
      <c r="E193" s="122">
        <v>0</v>
      </c>
      <c r="F193" s="122">
        <v>0</v>
      </c>
      <c r="G193" s="73">
        <v>0</v>
      </c>
      <c r="H193" s="73">
        <v>0.27890000000000004</v>
      </c>
      <c r="I193" s="122">
        <v>0</v>
      </c>
      <c r="J193" s="122">
        <v>0.27890000000000004</v>
      </c>
      <c r="K193" s="122">
        <v>0</v>
      </c>
      <c r="L193" s="122">
        <v>0</v>
      </c>
      <c r="M193" s="122">
        <v>0</v>
      </c>
      <c r="N193" s="122"/>
      <c r="O193" s="122">
        <v>0</v>
      </c>
      <c r="P193" s="122"/>
      <c r="Q193" s="122">
        <f t="shared" si="63"/>
        <v>-0.27890000000000004</v>
      </c>
      <c r="R193" s="122">
        <f t="shared" si="64"/>
        <v>-0.27890000000000004</v>
      </c>
      <c r="S193" s="122"/>
      <c r="T193" s="122"/>
    </row>
    <row r="194" spans="1:20" ht="81.2" customHeight="1" x14ac:dyDescent="0.35">
      <c r="A194" s="106" t="s">
        <v>1660</v>
      </c>
      <c r="B194" s="107" t="s">
        <v>801</v>
      </c>
      <c r="C194" s="108" t="s">
        <v>1225</v>
      </c>
      <c r="D194" s="122">
        <v>0</v>
      </c>
      <c r="E194" s="122">
        <v>0</v>
      </c>
      <c r="F194" s="122">
        <v>0</v>
      </c>
      <c r="G194" s="73">
        <v>0</v>
      </c>
      <c r="H194" s="73">
        <v>1.5491417000000001</v>
      </c>
      <c r="I194" s="122">
        <v>0</v>
      </c>
      <c r="J194" s="122">
        <v>1.3824696999999999</v>
      </c>
      <c r="K194" s="122">
        <v>0</v>
      </c>
      <c r="L194" s="122">
        <v>0.16667200000000015</v>
      </c>
      <c r="M194" s="122">
        <v>0</v>
      </c>
      <c r="N194" s="122"/>
      <c r="O194" s="122">
        <v>0</v>
      </c>
      <c r="P194" s="122"/>
      <c r="Q194" s="122">
        <f t="shared" si="63"/>
        <v>-1.5491417000000001</v>
      </c>
      <c r="R194" s="122">
        <f t="shared" si="64"/>
        <v>-1.5491417000000001</v>
      </c>
      <c r="S194" s="122"/>
      <c r="T194" s="122"/>
    </row>
    <row r="195" spans="1:20" ht="20.2" customHeight="1" x14ac:dyDescent="0.35">
      <c r="A195" s="103"/>
      <c r="B195" s="110" t="s">
        <v>58</v>
      </c>
      <c r="C195" s="105"/>
      <c r="D195" s="133">
        <f t="shared" ref="D195:T195" si="65">SUM(D196:D209)</f>
        <v>74.931023999999994</v>
      </c>
      <c r="E195" s="133">
        <f t="shared" si="65"/>
        <v>1.203155999999872E-3</v>
      </c>
      <c r="F195" s="133">
        <f t="shared" si="65"/>
        <v>74.929820844000005</v>
      </c>
      <c r="G195" s="133">
        <f t="shared" si="65"/>
        <v>30.260494284</v>
      </c>
      <c r="H195" s="133">
        <f t="shared" si="65"/>
        <v>5.0651359899999999</v>
      </c>
      <c r="I195" s="133">
        <f t="shared" si="65"/>
        <v>6.0523238400000015</v>
      </c>
      <c r="J195" s="133">
        <f t="shared" si="65"/>
        <v>1.507012276</v>
      </c>
      <c r="K195" s="133">
        <f t="shared" si="65"/>
        <v>11.815057548</v>
      </c>
      <c r="L195" s="133">
        <f t="shared" si="65"/>
        <v>3.5581237140000002</v>
      </c>
      <c r="M195" s="133">
        <f t="shared" si="65"/>
        <v>2.6875829760000003</v>
      </c>
      <c r="N195" s="133">
        <f t="shared" si="65"/>
        <v>0</v>
      </c>
      <c r="O195" s="133">
        <f t="shared" si="65"/>
        <v>9.70552992</v>
      </c>
      <c r="P195" s="133">
        <f t="shared" si="65"/>
        <v>0</v>
      </c>
      <c r="Q195" s="133">
        <f t="shared" si="65"/>
        <v>25.195358294000005</v>
      </c>
      <c r="R195" s="133">
        <f t="shared" si="65"/>
        <v>25.195358294000005</v>
      </c>
      <c r="S195" s="133">
        <f t="shared" si="65"/>
        <v>0</v>
      </c>
      <c r="T195" s="133">
        <f t="shared" si="65"/>
        <v>0</v>
      </c>
    </row>
    <row r="196" spans="1:20" ht="81.2" customHeight="1" x14ac:dyDescent="0.35">
      <c r="A196" s="106" t="s">
        <v>1660</v>
      </c>
      <c r="B196" s="107" t="s">
        <v>802</v>
      </c>
      <c r="C196" s="108" t="s">
        <v>1226</v>
      </c>
      <c r="D196" s="122">
        <v>4.8966719999999997</v>
      </c>
      <c r="E196" s="122">
        <v>0</v>
      </c>
      <c r="F196" s="122">
        <v>4.8966719999999997</v>
      </c>
      <c r="G196" s="73">
        <v>4.2624959999999996</v>
      </c>
      <c r="H196" s="73">
        <v>0.82411243599999995</v>
      </c>
      <c r="I196" s="122">
        <v>4.2624960000000005</v>
      </c>
      <c r="J196" s="122">
        <v>0.82411243599999995</v>
      </c>
      <c r="K196" s="122">
        <v>0</v>
      </c>
      <c r="L196" s="122">
        <v>0</v>
      </c>
      <c r="M196" s="122">
        <v>0</v>
      </c>
      <c r="N196" s="122"/>
      <c r="O196" s="122">
        <v>0</v>
      </c>
      <c r="P196" s="122"/>
      <c r="Q196" s="122">
        <f t="shared" ref="Q196:Q209" si="66">G196-H196</f>
        <v>3.4383835639999996</v>
      </c>
      <c r="R196" s="122">
        <f t="shared" ref="R196:R209" si="67">G196-H196</f>
        <v>3.4383835639999996</v>
      </c>
      <c r="S196" s="122"/>
      <c r="T196" s="122"/>
    </row>
    <row r="197" spans="1:20" ht="60.75" customHeight="1" x14ac:dyDescent="0.35">
      <c r="A197" s="106" t="s">
        <v>1660</v>
      </c>
      <c r="B197" s="107" t="s">
        <v>803</v>
      </c>
      <c r="C197" s="108" t="s">
        <v>1227</v>
      </c>
      <c r="D197" s="122">
        <v>7.9530000000000003</v>
      </c>
      <c r="E197" s="122">
        <v>0</v>
      </c>
      <c r="F197" s="122">
        <v>7.9530000000000003</v>
      </c>
      <c r="G197" s="73">
        <v>5.5860839999999987</v>
      </c>
      <c r="H197" s="73">
        <v>0.48111074399999998</v>
      </c>
      <c r="I197" s="122">
        <v>0.109442964</v>
      </c>
      <c r="J197" s="122">
        <v>0.109442964</v>
      </c>
      <c r="K197" s="122">
        <v>0</v>
      </c>
      <c r="L197" s="122">
        <v>0.37166778</v>
      </c>
      <c r="M197" s="122">
        <v>0</v>
      </c>
      <c r="N197" s="122"/>
      <c r="O197" s="122">
        <v>5.4766410359999993</v>
      </c>
      <c r="P197" s="122"/>
      <c r="Q197" s="122">
        <f t="shared" si="66"/>
        <v>5.1049732559999992</v>
      </c>
      <c r="R197" s="122">
        <f t="shared" si="67"/>
        <v>5.1049732559999992</v>
      </c>
      <c r="S197" s="122"/>
      <c r="T197" s="122"/>
    </row>
    <row r="198" spans="1:20" ht="60.75" customHeight="1" x14ac:dyDescent="0.35">
      <c r="A198" s="106" t="s">
        <v>1660</v>
      </c>
      <c r="B198" s="107" t="s">
        <v>804</v>
      </c>
      <c r="C198" s="108" t="s">
        <v>1228</v>
      </c>
      <c r="D198" s="122">
        <v>4.8715919999999997</v>
      </c>
      <c r="E198" s="122">
        <v>0</v>
      </c>
      <c r="F198" s="122">
        <v>4.8715919999999997</v>
      </c>
      <c r="G198" s="73">
        <v>0.89245199999999991</v>
      </c>
      <c r="H198" s="73">
        <v>3.9718596000000002E-2</v>
      </c>
      <c r="I198" s="122">
        <v>1.7484983999999999E-2</v>
      </c>
      <c r="J198" s="122">
        <v>1.7484983999999999E-2</v>
      </c>
      <c r="K198" s="122">
        <v>0.87496701599999993</v>
      </c>
      <c r="L198" s="122">
        <v>2.2233612000000003E-2</v>
      </c>
      <c r="M198" s="122">
        <v>0</v>
      </c>
      <c r="N198" s="122"/>
      <c r="O198" s="122">
        <v>0</v>
      </c>
      <c r="P198" s="122"/>
      <c r="Q198" s="122">
        <f t="shared" si="66"/>
        <v>0.85273340399999986</v>
      </c>
      <c r="R198" s="122">
        <f t="shared" si="67"/>
        <v>0.85273340399999986</v>
      </c>
      <c r="S198" s="122"/>
      <c r="T198" s="122"/>
    </row>
    <row r="199" spans="1:20" ht="20.2" customHeight="1" x14ac:dyDescent="0.35">
      <c r="A199" s="106" t="s">
        <v>1661</v>
      </c>
      <c r="B199" s="107" t="s">
        <v>634</v>
      </c>
      <c r="C199" s="108" t="s">
        <v>683</v>
      </c>
      <c r="D199" s="122">
        <v>20.363952000000001</v>
      </c>
      <c r="E199" s="122">
        <v>0</v>
      </c>
      <c r="F199" s="122">
        <v>20.363952000000001</v>
      </c>
      <c r="G199" s="73">
        <v>1.2E-2</v>
      </c>
      <c r="H199" s="73">
        <v>5.3404799999999997E-4</v>
      </c>
      <c r="I199" s="122">
        <v>2.35116E-4</v>
      </c>
      <c r="J199" s="122">
        <v>2.35116E-4</v>
      </c>
      <c r="K199" s="122">
        <v>3.0000000000000001E-3</v>
      </c>
      <c r="L199" s="122">
        <v>2.9893199999999996E-4</v>
      </c>
      <c r="M199" s="122">
        <v>3.0000000000000001E-3</v>
      </c>
      <c r="N199" s="122"/>
      <c r="O199" s="122">
        <v>5.7648839999999996E-3</v>
      </c>
      <c r="P199" s="122"/>
      <c r="Q199" s="122">
        <f t="shared" si="66"/>
        <v>1.1465952E-2</v>
      </c>
      <c r="R199" s="122">
        <f t="shared" si="67"/>
        <v>1.1465952E-2</v>
      </c>
      <c r="S199" s="122"/>
      <c r="T199" s="122"/>
    </row>
    <row r="200" spans="1:20" ht="81.2" customHeight="1" x14ac:dyDescent="0.35">
      <c r="A200" s="106" t="s">
        <v>1660</v>
      </c>
      <c r="B200" s="107" t="s">
        <v>435</v>
      </c>
      <c r="C200" s="108" t="s">
        <v>515</v>
      </c>
      <c r="D200" s="122">
        <v>3.8245079999999998</v>
      </c>
      <c r="E200" s="122">
        <v>1.203155999999872E-3</v>
      </c>
      <c r="F200" s="122">
        <v>3.8233048439999999</v>
      </c>
      <c r="G200" s="73">
        <v>3.5077902839999999</v>
      </c>
      <c r="H200" s="73">
        <v>0.15611437200000003</v>
      </c>
      <c r="I200" s="122">
        <v>6.872487599999999E-2</v>
      </c>
      <c r="J200" s="122">
        <v>6.872487599999999E-2</v>
      </c>
      <c r="K200" s="122">
        <v>3.4390654079999998</v>
      </c>
      <c r="L200" s="122">
        <v>8.7389496000000039E-2</v>
      </c>
      <c r="M200" s="122">
        <v>0</v>
      </c>
      <c r="N200" s="122"/>
      <c r="O200" s="122">
        <v>0</v>
      </c>
      <c r="P200" s="122"/>
      <c r="Q200" s="122">
        <f t="shared" si="66"/>
        <v>3.3516759119999997</v>
      </c>
      <c r="R200" s="122">
        <f t="shared" si="67"/>
        <v>3.3516759119999997</v>
      </c>
      <c r="S200" s="122"/>
      <c r="T200" s="122"/>
    </row>
    <row r="201" spans="1:20" ht="20.2" customHeight="1" x14ac:dyDescent="0.35">
      <c r="A201" s="106" t="s">
        <v>1660</v>
      </c>
      <c r="B201" s="107" t="s">
        <v>434</v>
      </c>
      <c r="C201" s="108" t="s">
        <v>514</v>
      </c>
      <c r="D201" s="122">
        <v>2.7022200000000001</v>
      </c>
      <c r="E201" s="122">
        <v>0</v>
      </c>
      <c r="F201" s="122">
        <v>2.7022199999999996</v>
      </c>
      <c r="G201" s="73">
        <v>0.45567599999999997</v>
      </c>
      <c r="H201" s="73">
        <v>0</v>
      </c>
      <c r="I201" s="122">
        <v>0.45567599999999997</v>
      </c>
      <c r="J201" s="122">
        <v>0</v>
      </c>
      <c r="K201" s="122">
        <v>0</v>
      </c>
      <c r="L201" s="122">
        <v>0</v>
      </c>
      <c r="M201" s="122">
        <v>0</v>
      </c>
      <c r="N201" s="122"/>
      <c r="O201" s="122">
        <v>0</v>
      </c>
      <c r="P201" s="122"/>
      <c r="Q201" s="122">
        <f t="shared" si="66"/>
        <v>0.45567599999999997</v>
      </c>
      <c r="R201" s="122">
        <f t="shared" si="67"/>
        <v>0.45567599999999997</v>
      </c>
      <c r="S201" s="122"/>
      <c r="T201" s="122"/>
    </row>
    <row r="202" spans="1:20" ht="60.75" customHeight="1" x14ac:dyDescent="0.35">
      <c r="A202" s="106" t="s">
        <v>1660</v>
      </c>
      <c r="B202" s="107" t="s">
        <v>805</v>
      </c>
      <c r="C202" s="108" t="s">
        <v>1229</v>
      </c>
      <c r="D202" s="122">
        <v>1.0311719999999998</v>
      </c>
      <c r="E202" s="122">
        <v>0</v>
      </c>
      <c r="F202" s="122">
        <v>1.0311719999999998</v>
      </c>
      <c r="G202" s="73">
        <v>1.0191719999999997</v>
      </c>
      <c r="H202" s="73">
        <v>5.734680000000001E-2</v>
      </c>
      <c r="I202" s="122">
        <v>1.019172</v>
      </c>
      <c r="J202" s="122">
        <v>0</v>
      </c>
      <c r="K202" s="122">
        <v>0</v>
      </c>
      <c r="L202" s="122">
        <v>5.7346800000000003E-2</v>
      </c>
      <c r="M202" s="122">
        <v>0</v>
      </c>
      <c r="N202" s="122"/>
      <c r="O202" s="122">
        <v>0</v>
      </c>
      <c r="P202" s="122"/>
      <c r="Q202" s="122">
        <f t="shared" si="66"/>
        <v>0.96182519999999971</v>
      </c>
      <c r="R202" s="122">
        <f t="shared" si="67"/>
        <v>0.96182519999999971</v>
      </c>
      <c r="S202" s="122"/>
      <c r="T202" s="122"/>
    </row>
    <row r="203" spans="1:20" ht="40.549999999999997" customHeight="1" x14ac:dyDescent="0.35">
      <c r="A203" s="106" t="s">
        <v>1661</v>
      </c>
      <c r="B203" s="107" t="s">
        <v>806</v>
      </c>
      <c r="C203" s="108" t="s">
        <v>1230</v>
      </c>
      <c r="D203" s="122">
        <v>2.9416919999999993</v>
      </c>
      <c r="E203" s="122">
        <v>0</v>
      </c>
      <c r="F203" s="122">
        <v>2.9416920000000002</v>
      </c>
      <c r="G203" s="73">
        <v>2.9217239999999998</v>
      </c>
      <c r="H203" s="73">
        <v>2.3774441939999997</v>
      </c>
      <c r="I203" s="122">
        <v>5.7242615999999996E-2</v>
      </c>
      <c r="J203" s="122">
        <v>5.7242615999999996E-2</v>
      </c>
      <c r="K203" s="122">
        <v>2.8644813840000003</v>
      </c>
      <c r="L203" s="122">
        <v>2.3202015780000003</v>
      </c>
      <c r="M203" s="122">
        <v>0</v>
      </c>
      <c r="N203" s="122"/>
      <c r="O203" s="122">
        <v>0</v>
      </c>
      <c r="P203" s="122"/>
      <c r="Q203" s="122">
        <f t="shared" si="66"/>
        <v>0.54427980600000003</v>
      </c>
      <c r="R203" s="122">
        <f t="shared" si="67"/>
        <v>0.54427980600000003</v>
      </c>
      <c r="S203" s="122"/>
      <c r="T203" s="122"/>
    </row>
    <row r="204" spans="1:20" ht="40.549999999999997" customHeight="1" x14ac:dyDescent="0.35">
      <c r="A204" s="106" t="s">
        <v>1661</v>
      </c>
      <c r="B204" s="107" t="s">
        <v>807</v>
      </c>
      <c r="C204" s="108" t="s">
        <v>1231</v>
      </c>
      <c r="D204" s="122">
        <v>2.6000639999999997</v>
      </c>
      <c r="E204" s="122">
        <v>0</v>
      </c>
      <c r="F204" s="122">
        <v>2.6000639999999997</v>
      </c>
      <c r="G204" s="73">
        <v>2.5723799999999999</v>
      </c>
      <c r="H204" s="73">
        <v>0.11448389999999997</v>
      </c>
      <c r="I204" s="122">
        <v>5.0398259999999993E-2</v>
      </c>
      <c r="J204" s="122">
        <v>5.0398259999999993E-2</v>
      </c>
      <c r="K204" s="122">
        <v>2.5219817400000002</v>
      </c>
      <c r="L204" s="122">
        <v>6.4085639999999972E-2</v>
      </c>
      <c r="M204" s="122">
        <v>0</v>
      </c>
      <c r="N204" s="122"/>
      <c r="O204" s="122">
        <v>0</v>
      </c>
      <c r="P204" s="122"/>
      <c r="Q204" s="122">
        <f t="shared" si="66"/>
        <v>2.4578961000000001</v>
      </c>
      <c r="R204" s="122">
        <f t="shared" si="67"/>
        <v>2.4578961000000001</v>
      </c>
      <c r="S204" s="122"/>
      <c r="T204" s="122"/>
    </row>
    <row r="205" spans="1:20" ht="20.2" customHeight="1" x14ac:dyDescent="0.35">
      <c r="A205" s="106" t="s">
        <v>1660</v>
      </c>
      <c r="B205" s="107" t="s">
        <v>433</v>
      </c>
      <c r="C205" s="108" t="s">
        <v>513</v>
      </c>
      <c r="D205" s="122">
        <v>16.775015999999997</v>
      </c>
      <c r="E205" s="122">
        <v>0</v>
      </c>
      <c r="F205" s="122">
        <v>16.775016000000001</v>
      </c>
      <c r="G205" s="73">
        <v>4.9315440000000006</v>
      </c>
      <c r="H205" s="73">
        <v>0</v>
      </c>
      <c r="I205" s="122">
        <v>0</v>
      </c>
      <c r="J205" s="122">
        <v>0</v>
      </c>
      <c r="K205" s="122">
        <v>1.2328860000000001</v>
      </c>
      <c r="L205" s="122">
        <v>0</v>
      </c>
      <c r="M205" s="122">
        <v>1.2328860000000001</v>
      </c>
      <c r="N205" s="122"/>
      <c r="O205" s="122">
        <v>2.4657720000000003</v>
      </c>
      <c r="P205" s="122"/>
      <c r="Q205" s="122">
        <f t="shared" si="66"/>
        <v>4.9315440000000006</v>
      </c>
      <c r="R205" s="122">
        <f t="shared" si="67"/>
        <v>4.9315440000000006</v>
      </c>
      <c r="S205" s="122"/>
      <c r="T205" s="122"/>
    </row>
    <row r="206" spans="1:20" ht="40.549999999999997" customHeight="1" x14ac:dyDescent="0.35">
      <c r="A206" s="106" t="s">
        <v>1660</v>
      </c>
      <c r="B206" s="107" t="s">
        <v>808</v>
      </c>
      <c r="C206" s="108" t="s">
        <v>1232</v>
      </c>
      <c r="D206" s="122">
        <v>6.3866640000000006</v>
      </c>
      <c r="E206" s="122">
        <v>0</v>
      </c>
      <c r="F206" s="122">
        <v>6.3866639999999997</v>
      </c>
      <c r="G206" s="73">
        <v>3.5147040000000001</v>
      </c>
      <c r="H206" s="73">
        <v>0</v>
      </c>
      <c r="I206" s="122">
        <v>0</v>
      </c>
      <c r="J206" s="122">
        <v>0</v>
      </c>
      <c r="K206" s="122">
        <v>0.87867600000000001</v>
      </c>
      <c r="L206" s="122">
        <v>0</v>
      </c>
      <c r="M206" s="122">
        <v>0.87867600000000001</v>
      </c>
      <c r="N206" s="122"/>
      <c r="O206" s="122">
        <v>1.757352</v>
      </c>
      <c r="P206" s="122"/>
      <c r="Q206" s="122">
        <f t="shared" si="66"/>
        <v>3.5147040000000001</v>
      </c>
      <c r="R206" s="122">
        <f t="shared" si="67"/>
        <v>3.5147040000000001</v>
      </c>
      <c r="S206" s="122"/>
      <c r="T206" s="122"/>
    </row>
    <row r="207" spans="1:20" ht="40.549999999999997" customHeight="1" x14ac:dyDescent="0.35">
      <c r="A207" s="106" t="s">
        <v>1663</v>
      </c>
      <c r="B207" s="111" t="s">
        <v>809</v>
      </c>
      <c r="C207" s="108" t="s">
        <v>1233</v>
      </c>
      <c r="D207" s="122">
        <v>0.58447199999999999</v>
      </c>
      <c r="E207" s="122">
        <v>0</v>
      </c>
      <c r="F207" s="122">
        <v>0.58447199999999999</v>
      </c>
      <c r="G207" s="73">
        <v>0.58447199999999999</v>
      </c>
      <c r="H207" s="73">
        <v>8.33589E-2</v>
      </c>
      <c r="I207" s="122">
        <v>1.1451023999999999E-2</v>
      </c>
      <c r="J207" s="122">
        <v>1.1451023999999999E-2</v>
      </c>
      <c r="K207" s="122">
        <v>0</v>
      </c>
      <c r="L207" s="122">
        <v>7.1907875999999982E-2</v>
      </c>
      <c r="M207" s="122">
        <v>0.5730209759999999</v>
      </c>
      <c r="N207" s="122"/>
      <c r="O207" s="122">
        <v>0</v>
      </c>
      <c r="P207" s="123"/>
      <c r="Q207" s="122">
        <f t="shared" si="66"/>
        <v>0.50111309999999998</v>
      </c>
      <c r="R207" s="122">
        <f t="shared" si="67"/>
        <v>0.50111309999999998</v>
      </c>
      <c r="S207" s="123"/>
      <c r="T207" s="123"/>
    </row>
    <row r="208" spans="1:20" ht="81.2" customHeight="1" x14ac:dyDescent="0.35">
      <c r="A208" s="106" t="s">
        <v>1660</v>
      </c>
      <c r="B208" s="111" t="s">
        <v>1718</v>
      </c>
      <c r="C208" s="108" t="s">
        <v>1926</v>
      </c>
      <c r="D208" s="122"/>
      <c r="E208" s="122"/>
      <c r="F208" s="122"/>
      <c r="G208" s="73">
        <v>0</v>
      </c>
      <c r="H208" s="73">
        <v>0.50564520000000002</v>
      </c>
      <c r="I208" s="122"/>
      <c r="J208" s="122"/>
      <c r="K208" s="122"/>
      <c r="L208" s="122">
        <v>0.50564520000000002</v>
      </c>
      <c r="M208" s="122"/>
      <c r="N208" s="122"/>
      <c r="O208" s="122"/>
      <c r="P208" s="123"/>
      <c r="Q208" s="122">
        <f t="shared" si="66"/>
        <v>-0.50564520000000002</v>
      </c>
      <c r="R208" s="122">
        <f t="shared" si="67"/>
        <v>-0.50564520000000002</v>
      </c>
      <c r="S208" s="123"/>
      <c r="T208" s="123"/>
    </row>
    <row r="209" spans="1:20" ht="20.2" customHeight="1" x14ac:dyDescent="0.35">
      <c r="A209" s="106" t="s">
        <v>1660</v>
      </c>
      <c r="B209" s="111" t="s">
        <v>810</v>
      </c>
      <c r="C209" s="108" t="s">
        <v>1234</v>
      </c>
      <c r="D209" s="122">
        <v>0</v>
      </c>
      <c r="E209" s="122">
        <v>0</v>
      </c>
      <c r="F209" s="122">
        <v>0</v>
      </c>
      <c r="G209" s="73">
        <v>0</v>
      </c>
      <c r="H209" s="73">
        <v>0.4252668</v>
      </c>
      <c r="I209" s="122">
        <v>0</v>
      </c>
      <c r="J209" s="122">
        <v>0.36792000000000002</v>
      </c>
      <c r="K209" s="122">
        <v>0</v>
      </c>
      <c r="L209" s="122">
        <v>5.7346799999999976E-2</v>
      </c>
      <c r="M209" s="122">
        <v>0</v>
      </c>
      <c r="N209" s="122"/>
      <c r="O209" s="122">
        <v>0</v>
      </c>
      <c r="P209" s="123"/>
      <c r="Q209" s="122">
        <f t="shared" si="66"/>
        <v>-0.4252668</v>
      </c>
      <c r="R209" s="122">
        <f t="shared" si="67"/>
        <v>-0.4252668</v>
      </c>
      <c r="S209" s="123"/>
      <c r="T209" s="123"/>
    </row>
    <row r="210" spans="1:20" ht="60.75" customHeight="1" x14ac:dyDescent="0.35">
      <c r="A210" s="103"/>
      <c r="B210" s="110" t="s">
        <v>59</v>
      </c>
      <c r="C210" s="105"/>
      <c r="D210" s="133">
        <f t="shared" ref="D210:T210" si="68">SUM(D211:D213)</f>
        <v>5.3497799999999991</v>
      </c>
      <c r="E210" s="133">
        <f t="shared" si="68"/>
        <v>7.9692000000000096E-2</v>
      </c>
      <c r="F210" s="133">
        <f t="shared" si="68"/>
        <v>5.2700879999999994</v>
      </c>
      <c r="G210" s="133">
        <f t="shared" si="68"/>
        <v>2.8046687999999995</v>
      </c>
      <c r="H210" s="133">
        <f t="shared" si="68"/>
        <v>0.88935981999999991</v>
      </c>
      <c r="I210" s="133">
        <f t="shared" si="68"/>
        <v>0.13896709200000001</v>
      </c>
      <c r="J210" s="133">
        <f t="shared" si="68"/>
        <v>0.53204330399999988</v>
      </c>
      <c r="K210" s="133">
        <f t="shared" si="68"/>
        <v>2.6657017079999998</v>
      </c>
      <c r="L210" s="133">
        <f t="shared" si="68"/>
        <v>0.35731651600000003</v>
      </c>
      <c r="M210" s="133">
        <f t="shared" si="68"/>
        <v>0</v>
      </c>
      <c r="N210" s="133">
        <f t="shared" si="68"/>
        <v>0</v>
      </c>
      <c r="O210" s="133">
        <f t="shared" si="68"/>
        <v>0</v>
      </c>
      <c r="P210" s="133">
        <f t="shared" si="68"/>
        <v>0</v>
      </c>
      <c r="Q210" s="133">
        <f t="shared" si="68"/>
        <v>1.91530898</v>
      </c>
      <c r="R210" s="133">
        <f t="shared" si="68"/>
        <v>1.91530898</v>
      </c>
      <c r="S210" s="133">
        <f t="shared" si="68"/>
        <v>0</v>
      </c>
      <c r="T210" s="133">
        <f t="shared" si="68"/>
        <v>0</v>
      </c>
    </row>
    <row r="211" spans="1:20" ht="60.75" customHeight="1" x14ac:dyDescent="0.35">
      <c r="A211" s="106" t="s">
        <v>1661</v>
      </c>
      <c r="B211" s="107" t="s">
        <v>1719</v>
      </c>
      <c r="C211" s="108" t="s">
        <v>60</v>
      </c>
      <c r="D211" s="122">
        <v>1.5876359999999998</v>
      </c>
      <c r="E211" s="122">
        <v>7.9692000000000096E-2</v>
      </c>
      <c r="F211" s="122">
        <v>1.5079439999999997</v>
      </c>
      <c r="G211" s="73">
        <v>7.9696800000000012E-2</v>
      </c>
      <c r="H211" s="73">
        <v>0.59820151199999994</v>
      </c>
      <c r="I211" s="122">
        <v>7.9696800000000012E-2</v>
      </c>
      <c r="J211" s="122">
        <v>0.47877301199999989</v>
      </c>
      <c r="K211" s="122">
        <v>0</v>
      </c>
      <c r="L211" s="122">
        <v>0.11942850000000005</v>
      </c>
      <c r="M211" s="122">
        <v>0</v>
      </c>
      <c r="N211" s="122"/>
      <c r="O211" s="122">
        <v>0</v>
      </c>
      <c r="P211" s="122"/>
      <c r="Q211" s="122">
        <f t="shared" ref="Q211:Q213" si="69">G211-H211</f>
        <v>-0.51850471199999992</v>
      </c>
      <c r="R211" s="122">
        <f t="shared" ref="R211:R213" si="70">G211-H211</f>
        <v>-0.51850471199999992</v>
      </c>
      <c r="S211" s="122"/>
      <c r="T211" s="122"/>
    </row>
    <row r="212" spans="1:20" ht="60.75" customHeight="1" x14ac:dyDescent="0.35">
      <c r="A212" s="106" t="s">
        <v>1661</v>
      </c>
      <c r="B212" s="107" t="s">
        <v>811</v>
      </c>
      <c r="C212" s="108" t="s">
        <v>1235</v>
      </c>
      <c r="D212" s="122">
        <v>2.730972</v>
      </c>
      <c r="E212" s="122">
        <v>0</v>
      </c>
      <c r="F212" s="122">
        <v>2.730972</v>
      </c>
      <c r="G212" s="73">
        <v>2.7189719999999999</v>
      </c>
      <c r="H212" s="73">
        <v>0.29115830800000003</v>
      </c>
      <c r="I212" s="122">
        <v>5.3270292000000004E-2</v>
      </c>
      <c r="J212" s="122">
        <v>5.3270292000000004E-2</v>
      </c>
      <c r="K212" s="122">
        <v>2.6657017079999998</v>
      </c>
      <c r="L212" s="122">
        <v>0.23788801599999998</v>
      </c>
      <c r="M212" s="122">
        <v>0</v>
      </c>
      <c r="N212" s="122"/>
      <c r="O212" s="122">
        <v>0</v>
      </c>
      <c r="P212" s="122"/>
      <c r="Q212" s="122">
        <f t="shared" si="69"/>
        <v>2.427813692</v>
      </c>
      <c r="R212" s="122">
        <f t="shared" si="70"/>
        <v>2.427813692</v>
      </c>
      <c r="S212" s="122"/>
      <c r="T212" s="122"/>
    </row>
    <row r="213" spans="1:20" ht="40.549999999999997" customHeight="1" x14ac:dyDescent="0.35">
      <c r="A213" s="106" t="s">
        <v>1660</v>
      </c>
      <c r="B213" s="107" t="s">
        <v>812</v>
      </c>
      <c r="C213" s="108" t="s">
        <v>1236</v>
      </c>
      <c r="D213" s="122">
        <v>1.0311719999999998</v>
      </c>
      <c r="E213" s="122">
        <v>0</v>
      </c>
      <c r="F213" s="122">
        <v>1.0311719999999998</v>
      </c>
      <c r="G213" s="73">
        <v>6.0000000000000001E-3</v>
      </c>
      <c r="H213" s="73">
        <v>0</v>
      </c>
      <c r="I213" s="122">
        <v>6.0000000000000001E-3</v>
      </c>
      <c r="J213" s="122">
        <v>0</v>
      </c>
      <c r="K213" s="122">
        <v>0</v>
      </c>
      <c r="L213" s="122">
        <v>0</v>
      </c>
      <c r="M213" s="122">
        <v>0</v>
      </c>
      <c r="N213" s="122"/>
      <c r="O213" s="122">
        <v>0</v>
      </c>
      <c r="P213" s="122"/>
      <c r="Q213" s="122">
        <f t="shared" si="69"/>
        <v>6.0000000000000001E-3</v>
      </c>
      <c r="R213" s="122">
        <f t="shared" si="70"/>
        <v>6.0000000000000001E-3</v>
      </c>
      <c r="S213" s="122"/>
      <c r="T213" s="122"/>
    </row>
    <row r="214" spans="1:20" ht="60.75" customHeight="1" x14ac:dyDescent="0.35">
      <c r="A214" s="103"/>
      <c r="B214" s="110" t="s">
        <v>436</v>
      </c>
      <c r="C214" s="105"/>
      <c r="D214" s="133">
        <f t="shared" ref="D214:T214" si="71">SUM(D215:D215)</f>
        <v>3.7851239999999997</v>
      </c>
      <c r="E214" s="133">
        <f t="shared" si="71"/>
        <v>0</v>
      </c>
      <c r="F214" s="133">
        <f t="shared" si="71"/>
        <v>3.7851239999999997</v>
      </c>
      <c r="G214" s="133">
        <f t="shared" si="71"/>
        <v>3.1497839999999999</v>
      </c>
      <c r="H214" s="133">
        <f t="shared" si="71"/>
        <v>2.6619612560000001</v>
      </c>
      <c r="I214" s="133">
        <f t="shared" si="71"/>
        <v>3.1497839999999999</v>
      </c>
      <c r="J214" s="133">
        <f t="shared" si="71"/>
        <v>4.4436935999999996E-2</v>
      </c>
      <c r="K214" s="133">
        <f t="shared" si="71"/>
        <v>0</v>
      </c>
      <c r="L214" s="133">
        <f t="shared" si="71"/>
        <v>2.6175243199999998</v>
      </c>
      <c r="M214" s="133">
        <f t="shared" si="71"/>
        <v>0</v>
      </c>
      <c r="N214" s="133">
        <f t="shared" si="71"/>
        <v>0</v>
      </c>
      <c r="O214" s="133">
        <f t="shared" si="71"/>
        <v>0</v>
      </c>
      <c r="P214" s="133">
        <f t="shared" si="71"/>
        <v>0</v>
      </c>
      <c r="Q214" s="133">
        <f t="shared" si="71"/>
        <v>0.48782274399999981</v>
      </c>
      <c r="R214" s="133">
        <f t="shared" si="71"/>
        <v>0.48782274399999981</v>
      </c>
      <c r="S214" s="133">
        <f t="shared" si="71"/>
        <v>0</v>
      </c>
      <c r="T214" s="133">
        <f t="shared" si="71"/>
        <v>0</v>
      </c>
    </row>
    <row r="215" spans="1:20" ht="141.80000000000001" customHeight="1" x14ac:dyDescent="0.35">
      <c r="A215" s="106" t="s">
        <v>1660</v>
      </c>
      <c r="B215" s="107" t="s">
        <v>437</v>
      </c>
      <c r="C215" s="108" t="s">
        <v>516</v>
      </c>
      <c r="D215" s="122">
        <v>3.7851239999999997</v>
      </c>
      <c r="E215" s="122">
        <v>0</v>
      </c>
      <c r="F215" s="122">
        <v>3.7851239999999997</v>
      </c>
      <c r="G215" s="73">
        <v>3.1497839999999999</v>
      </c>
      <c r="H215" s="73">
        <v>2.6619612560000001</v>
      </c>
      <c r="I215" s="122">
        <v>3.1497839999999999</v>
      </c>
      <c r="J215" s="122">
        <v>4.4436935999999996E-2</v>
      </c>
      <c r="K215" s="122">
        <v>0</v>
      </c>
      <c r="L215" s="122">
        <v>2.6175243199999998</v>
      </c>
      <c r="M215" s="122">
        <v>0</v>
      </c>
      <c r="N215" s="122"/>
      <c r="O215" s="122">
        <v>0</v>
      </c>
      <c r="P215" s="122"/>
      <c r="Q215" s="122">
        <f>G215-H215</f>
        <v>0.48782274399999981</v>
      </c>
      <c r="R215" s="122">
        <f>G215-H215</f>
        <v>0.48782274399999981</v>
      </c>
      <c r="S215" s="122"/>
      <c r="T215" s="122"/>
    </row>
    <row r="216" spans="1:20" ht="101.3" customHeight="1" x14ac:dyDescent="0.35">
      <c r="A216" s="103"/>
      <c r="B216" s="110" t="s">
        <v>90</v>
      </c>
      <c r="C216" s="105"/>
      <c r="D216" s="133">
        <f t="shared" ref="D216:T216" si="72">SUM(D217:D219)</f>
        <v>45.872687999999997</v>
      </c>
      <c r="E216" s="133">
        <f t="shared" si="72"/>
        <v>1.203155999999872E-3</v>
      </c>
      <c r="F216" s="133">
        <f t="shared" si="72"/>
        <v>45.871484844000001</v>
      </c>
      <c r="G216" s="133">
        <f t="shared" si="72"/>
        <v>4.6590119999999997</v>
      </c>
      <c r="H216" s="133">
        <f t="shared" si="72"/>
        <v>4.0635758960000006</v>
      </c>
      <c r="I216" s="133">
        <f t="shared" si="72"/>
        <v>6.9498364000000007E-2</v>
      </c>
      <c r="J216" s="133">
        <f t="shared" si="72"/>
        <v>6.9498364000000007E-2</v>
      </c>
      <c r="K216" s="133">
        <f t="shared" si="72"/>
        <v>2.0457126360000002</v>
      </c>
      <c r="L216" s="133">
        <f t="shared" si="72"/>
        <v>3.9940775320000004</v>
      </c>
      <c r="M216" s="133">
        <f t="shared" si="72"/>
        <v>0.86322299999999996</v>
      </c>
      <c r="N216" s="133">
        <f t="shared" si="72"/>
        <v>0</v>
      </c>
      <c r="O216" s="133">
        <f t="shared" si="72"/>
        <v>1.6805779999999999</v>
      </c>
      <c r="P216" s="133">
        <f t="shared" si="72"/>
        <v>0</v>
      </c>
      <c r="Q216" s="133">
        <f t="shared" si="72"/>
        <v>0.59543610399999958</v>
      </c>
      <c r="R216" s="133">
        <f t="shared" si="72"/>
        <v>0.59543610399999958</v>
      </c>
      <c r="S216" s="133">
        <f t="shared" si="72"/>
        <v>0</v>
      </c>
      <c r="T216" s="133">
        <f t="shared" si="72"/>
        <v>0</v>
      </c>
    </row>
    <row r="217" spans="1:20" ht="31.1" x14ac:dyDescent="0.35">
      <c r="A217" s="106" t="s">
        <v>1661</v>
      </c>
      <c r="B217" s="107" t="s">
        <v>438</v>
      </c>
      <c r="C217" s="108" t="s">
        <v>517</v>
      </c>
      <c r="D217" s="122">
        <v>37.803528</v>
      </c>
      <c r="E217" s="122">
        <v>0</v>
      </c>
      <c r="F217" s="122">
        <v>37.803528</v>
      </c>
      <c r="G217" s="73">
        <v>0.12</v>
      </c>
      <c r="H217" s="73">
        <v>4.8857560000000001E-2</v>
      </c>
      <c r="I217" s="122">
        <v>4.5867999999999999E-2</v>
      </c>
      <c r="J217" s="122">
        <v>4.5867999999999999E-2</v>
      </c>
      <c r="K217" s="122">
        <v>0.03</v>
      </c>
      <c r="L217" s="122">
        <v>2.9895600000000022E-3</v>
      </c>
      <c r="M217" s="122">
        <v>0.03</v>
      </c>
      <c r="N217" s="122"/>
      <c r="O217" s="122">
        <v>1.4131999999999995E-2</v>
      </c>
      <c r="P217" s="122"/>
      <c r="Q217" s="122">
        <f t="shared" ref="Q217:Q219" si="73">G217-H217</f>
        <v>7.1142440000000001E-2</v>
      </c>
      <c r="R217" s="122">
        <f t="shared" ref="R217:R219" si="74">G217-H217</f>
        <v>7.1142440000000001E-2</v>
      </c>
      <c r="S217" s="122"/>
      <c r="T217" s="122"/>
    </row>
    <row r="218" spans="1:20" ht="81.2" customHeight="1" x14ac:dyDescent="0.35">
      <c r="A218" s="106" t="s">
        <v>1660</v>
      </c>
      <c r="B218" s="107" t="s">
        <v>439</v>
      </c>
      <c r="C218" s="108" t="s">
        <v>518</v>
      </c>
      <c r="D218" s="122">
        <v>4.4308199999999998</v>
      </c>
      <c r="E218" s="122">
        <v>1.203155999999872E-3</v>
      </c>
      <c r="F218" s="122">
        <v>4.4296168439999999</v>
      </c>
      <c r="G218" s="73">
        <v>1.2061200000000001</v>
      </c>
      <c r="H218" s="73">
        <v>4.0147183360000005</v>
      </c>
      <c r="I218" s="122">
        <v>2.3630364000000001E-2</v>
      </c>
      <c r="J218" s="122">
        <v>2.3630364000000001E-2</v>
      </c>
      <c r="K218" s="122">
        <v>1.1824896360000001</v>
      </c>
      <c r="L218" s="122">
        <v>3.9910879720000003</v>
      </c>
      <c r="M218" s="122">
        <v>0</v>
      </c>
      <c r="N218" s="122"/>
      <c r="O218" s="122">
        <v>0</v>
      </c>
      <c r="P218" s="122"/>
      <c r="Q218" s="122">
        <f t="shared" si="73"/>
        <v>-2.8085983360000002</v>
      </c>
      <c r="R218" s="122">
        <f t="shared" si="74"/>
        <v>-2.8085983360000002</v>
      </c>
      <c r="S218" s="122"/>
      <c r="T218" s="122"/>
    </row>
    <row r="219" spans="1:20" ht="31.1" x14ac:dyDescent="0.35">
      <c r="A219" s="106" t="s">
        <v>1660</v>
      </c>
      <c r="B219" s="107" t="s">
        <v>813</v>
      </c>
      <c r="C219" s="108" t="s">
        <v>1237</v>
      </c>
      <c r="D219" s="122">
        <v>3.6383399999999995</v>
      </c>
      <c r="E219" s="122">
        <v>0</v>
      </c>
      <c r="F219" s="122">
        <v>3.6383399999999999</v>
      </c>
      <c r="G219" s="73">
        <v>3.3328919999999997</v>
      </c>
      <c r="H219" s="73">
        <v>0</v>
      </c>
      <c r="I219" s="122">
        <v>0</v>
      </c>
      <c r="J219" s="122">
        <v>0</v>
      </c>
      <c r="K219" s="122">
        <v>0.83322299999999994</v>
      </c>
      <c r="L219" s="122">
        <v>0</v>
      </c>
      <c r="M219" s="122">
        <v>0.83322299999999994</v>
      </c>
      <c r="N219" s="122"/>
      <c r="O219" s="122">
        <v>1.6664459999999999</v>
      </c>
      <c r="P219" s="122"/>
      <c r="Q219" s="122">
        <f t="shared" si="73"/>
        <v>3.3328919999999997</v>
      </c>
      <c r="R219" s="122">
        <f t="shared" si="74"/>
        <v>3.3328919999999997</v>
      </c>
      <c r="S219" s="122"/>
      <c r="T219" s="122"/>
    </row>
    <row r="220" spans="1:20" ht="20.2" customHeight="1" x14ac:dyDescent="0.35">
      <c r="A220" s="103"/>
      <c r="B220" s="110" t="s">
        <v>61</v>
      </c>
      <c r="C220" s="105"/>
      <c r="D220" s="133">
        <f t="shared" ref="D220:T220" si="75">SUM(D221:D223)</f>
        <v>36.150624000000001</v>
      </c>
      <c r="E220" s="133">
        <f t="shared" si="75"/>
        <v>0</v>
      </c>
      <c r="F220" s="133">
        <f t="shared" si="75"/>
        <v>36.150624000000001</v>
      </c>
      <c r="G220" s="133">
        <f t="shared" si="75"/>
        <v>7.1813520000000013</v>
      </c>
      <c r="H220" s="133">
        <f t="shared" si="75"/>
        <v>0.31578925200000002</v>
      </c>
      <c r="I220" s="133">
        <f t="shared" si="75"/>
        <v>0.26058187199999994</v>
      </c>
      <c r="J220" s="133">
        <f t="shared" si="75"/>
        <v>0.13992675599999996</v>
      </c>
      <c r="K220" s="133">
        <f t="shared" si="75"/>
        <v>1.7647680000000003</v>
      </c>
      <c r="L220" s="133">
        <f t="shared" si="75"/>
        <v>0.17586249600000003</v>
      </c>
      <c r="M220" s="133">
        <f t="shared" si="75"/>
        <v>1.7647680000000003</v>
      </c>
      <c r="N220" s="133">
        <f t="shared" si="75"/>
        <v>0</v>
      </c>
      <c r="O220" s="133">
        <f t="shared" si="75"/>
        <v>3.3912341280000002</v>
      </c>
      <c r="P220" s="133">
        <f t="shared" si="75"/>
        <v>0</v>
      </c>
      <c r="Q220" s="133">
        <f t="shared" si="75"/>
        <v>6.8655627480000012</v>
      </c>
      <c r="R220" s="133">
        <f t="shared" si="75"/>
        <v>6.8655627480000012</v>
      </c>
      <c r="S220" s="133">
        <f t="shared" si="75"/>
        <v>0</v>
      </c>
      <c r="T220" s="133">
        <f t="shared" si="75"/>
        <v>0</v>
      </c>
    </row>
    <row r="221" spans="1:20" ht="40.549999999999997" customHeight="1" x14ac:dyDescent="0.35">
      <c r="A221" s="106" t="s">
        <v>1660</v>
      </c>
      <c r="B221" s="107" t="s">
        <v>440</v>
      </c>
      <c r="C221" s="108" t="s">
        <v>519</v>
      </c>
      <c r="D221" s="122">
        <v>28.671299999999999</v>
      </c>
      <c r="E221" s="122">
        <v>0</v>
      </c>
      <c r="F221" s="122">
        <v>28.671299999999999</v>
      </c>
      <c r="G221" s="73">
        <v>6.4725720000000013</v>
      </c>
      <c r="H221" s="73">
        <v>0.28806214800000002</v>
      </c>
      <c r="I221" s="122">
        <v>0.12681111599999997</v>
      </c>
      <c r="J221" s="122">
        <v>0.12681111599999997</v>
      </c>
      <c r="K221" s="122">
        <v>1.6181430000000003</v>
      </c>
      <c r="L221" s="122">
        <v>0.16125103200000004</v>
      </c>
      <c r="M221" s="122">
        <v>1.6181430000000003</v>
      </c>
      <c r="N221" s="122"/>
      <c r="O221" s="122">
        <v>3.1094748840000004</v>
      </c>
      <c r="P221" s="122"/>
      <c r="Q221" s="122">
        <f t="shared" ref="Q221:Q223" si="76">G221-H221</f>
        <v>6.1845098520000015</v>
      </c>
      <c r="R221" s="122">
        <f t="shared" ref="R221:R223" si="77">G221-H221</f>
        <v>6.1845098520000015</v>
      </c>
      <c r="S221" s="122"/>
      <c r="T221" s="122"/>
    </row>
    <row r="222" spans="1:20" ht="31.1" x14ac:dyDescent="0.35">
      <c r="A222" s="106" t="s">
        <v>1660</v>
      </c>
      <c r="B222" s="107" t="s">
        <v>814</v>
      </c>
      <c r="C222" s="108" t="s">
        <v>1238</v>
      </c>
      <c r="D222" s="122">
        <v>7.2595559999999999</v>
      </c>
      <c r="E222" s="122">
        <v>0</v>
      </c>
      <c r="F222" s="122">
        <v>7.2595559999999999</v>
      </c>
      <c r="G222" s="73">
        <v>0.58650000000000002</v>
      </c>
      <c r="H222" s="73">
        <v>2.6102219999999999E-2</v>
      </c>
      <c r="I222" s="122">
        <v>1.1490756E-2</v>
      </c>
      <c r="J222" s="122">
        <v>1.1490756E-2</v>
      </c>
      <c r="K222" s="122">
        <v>0.14662500000000001</v>
      </c>
      <c r="L222" s="122">
        <v>1.4611463999999999E-2</v>
      </c>
      <c r="M222" s="122">
        <v>0.14662500000000001</v>
      </c>
      <c r="N222" s="122"/>
      <c r="O222" s="122">
        <v>0.28175924400000002</v>
      </c>
      <c r="P222" s="122"/>
      <c r="Q222" s="122">
        <f t="shared" si="76"/>
        <v>0.56039778000000007</v>
      </c>
      <c r="R222" s="122">
        <f t="shared" si="77"/>
        <v>0.56039778000000007</v>
      </c>
      <c r="S222" s="122"/>
      <c r="T222" s="122"/>
    </row>
    <row r="223" spans="1:20" ht="81.2" customHeight="1" x14ac:dyDescent="0.35">
      <c r="A223" s="106" t="s">
        <v>1661</v>
      </c>
      <c r="B223" s="107" t="s">
        <v>1720</v>
      </c>
      <c r="C223" s="108" t="s">
        <v>1239</v>
      </c>
      <c r="D223" s="122">
        <v>0.21976799999999999</v>
      </c>
      <c r="E223" s="122">
        <v>0</v>
      </c>
      <c r="F223" s="122">
        <v>0.21976799999999996</v>
      </c>
      <c r="G223" s="73">
        <v>0.12228</v>
      </c>
      <c r="H223" s="73">
        <v>1.6248840000000003E-3</v>
      </c>
      <c r="I223" s="122">
        <v>0.12228</v>
      </c>
      <c r="J223" s="122">
        <v>1.6248840000000001E-3</v>
      </c>
      <c r="K223" s="122">
        <v>0</v>
      </c>
      <c r="L223" s="122">
        <v>0</v>
      </c>
      <c r="M223" s="122">
        <v>0</v>
      </c>
      <c r="N223" s="122"/>
      <c r="O223" s="122">
        <v>0</v>
      </c>
      <c r="P223" s="122"/>
      <c r="Q223" s="122">
        <f t="shared" si="76"/>
        <v>0.12065511599999999</v>
      </c>
      <c r="R223" s="122">
        <f t="shared" si="77"/>
        <v>0.12065511599999999</v>
      </c>
      <c r="S223" s="122"/>
      <c r="T223" s="122"/>
    </row>
    <row r="224" spans="1:20" ht="20.2" customHeight="1" x14ac:dyDescent="0.35">
      <c r="A224" s="103"/>
      <c r="B224" s="110" t="s">
        <v>62</v>
      </c>
      <c r="C224" s="105"/>
      <c r="D224" s="133">
        <f t="shared" ref="D224:T224" si="78">SUM(D225:D235)</f>
        <v>163.32039600000002</v>
      </c>
      <c r="E224" s="133">
        <f t="shared" si="78"/>
        <v>0</v>
      </c>
      <c r="F224" s="133">
        <f t="shared" si="78"/>
        <v>163.32039600000002</v>
      </c>
      <c r="G224" s="133">
        <f t="shared" si="78"/>
        <v>39.479567446320345</v>
      </c>
      <c r="H224" s="133">
        <f t="shared" si="78"/>
        <v>3.2665064880000001</v>
      </c>
      <c r="I224" s="133">
        <f t="shared" si="78"/>
        <v>1.2107053679999997</v>
      </c>
      <c r="J224" s="133">
        <f t="shared" si="78"/>
        <v>1.064797368</v>
      </c>
      <c r="K224" s="133">
        <f t="shared" si="78"/>
        <v>9.6671829895800876</v>
      </c>
      <c r="L224" s="133">
        <f t="shared" si="78"/>
        <v>2.2017091199999999</v>
      </c>
      <c r="M224" s="133">
        <f t="shared" si="78"/>
        <v>11.179019081580087</v>
      </c>
      <c r="N224" s="133">
        <f t="shared" si="78"/>
        <v>0</v>
      </c>
      <c r="O224" s="133">
        <f t="shared" si="78"/>
        <v>17.422660007160175</v>
      </c>
      <c r="P224" s="133">
        <f t="shared" si="78"/>
        <v>0</v>
      </c>
      <c r="Q224" s="133">
        <f t="shared" si="78"/>
        <v>36.213060958320355</v>
      </c>
      <c r="R224" s="133">
        <f t="shared" si="78"/>
        <v>36.213060958320355</v>
      </c>
      <c r="S224" s="133">
        <f t="shared" si="78"/>
        <v>0</v>
      </c>
      <c r="T224" s="133">
        <f t="shared" si="78"/>
        <v>0</v>
      </c>
    </row>
    <row r="225" spans="1:20" ht="31.1" x14ac:dyDescent="0.35">
      <c r="A225" s="106" t="s">
        <v>1660</v>
      </c>
      <c r="B225" s="107" t="s">
        <v>815</v>
      </c>
      <c r="C225" s="108" t="s">
        <v>1240</v>
      </c>
      <c r="D225" s="122">
        <v>9.5272199999999998</v>
      </c>
      <c r="E225" s="122">
        <v>0</v>
      </c>
      <c r="F225" s="122">
        <v>9.5272199999999998</v>
      </c>
      <c r="G225" s="73">
        <v>1.2E-2</v>
      </c>
      <c r="H225" s="73">
        <v>5.3404799999999997E-4</v>
      </c>
      <c r="I225" s="122">
        <v>2.35116E-4</v>
      </c>
      <c r="J225" s="122">
        <v>2.35116E-4</v>
      </c>
      <c r="K225" s="122">
        <v>3.0000000000000001E-3</v>
      </c>
      <c r="L225" s="122">
        <v>2.9893199999999996E-4</v>
      </c>
      <c r="M225" s="122">
        <v>3.0000000000000001E-3</v>
      </c>
      <c r="N225" s="122"/>
      <c r="O225" s="122">
        <v>5.7648839999999996E-3</v>
      </c>
      <c r="P225" s="122"/>
      <c r="Q225" s="122">
        <f t="shared" ref="Q225:Q235" si="79">G225-H225</f>
        <v>1.1465952E-2</v>
      </c>
      <c r="R225" s="122">
        <f t="shared" ref="R225:R235" si="80">G225-H225</f>
        <v>1.1465952E-2</v>
      </c>
      <c r="S225" s="122"/>
      <c r="T225" s="122"/>
    </row>
    <row r="226" spans="1:20" ht="60.75" customHeight="1" x14ac:dyDescent="0.35">
      <c r="A226" s="106" t="s">
        <v>1660</v>
      </c>
      <c r="B226" s="107" t="s">
        <v>816</v>
      </c>
      <c r="C226" s="108" t="s">
        <v>1241</v>
      </c>
      <c r="D226" s="122">
        <v>28.003883999999996</v>
      </c>
      <c r="E226" s="122">
        <v>0</v>
      </c>
      <c r="F226" s="122">
        <v>28.003884000000003</v>
      </c>
      <c r="G226" s="73">
        <v>1.2E-2</v>
      </c>
      <c r="H226" s="73">
        <v>5.3404799999999997E-4</v>
      </c>
      <c r="I226" s="122">
        <v>2.35116E-4</v>
      </c>
      <c r="J226" s="122">
        <v>2.35116E-4</v>
      </c>
      <c r="K226" s="122">
        <v>3.0000000000000001E-3</v>
      </c>
      <c r="L226" s="122">
        <v>2.9893199999999996E-4</v>
      </c>
      <c r="M226" s="122">
        <v>3.0000000000000001E-3</v>
      </c>
      <c r="N226" s="122"/>
      <c r="O226" s="122">
        <v>5.7648839999999996E-3</v>
      </c>
      <c r="P226" s="122"/>
      <c r="Q226" s="122">
        <f t="shared" si="79"/>
        <v>1.1465952E-2</v>
      </c>
      <c r="R226" s="122">
        <f t="shared" si="80"/>
        <v>1.1465952E-2</v>
      </c>
      <c r="S226" s="122"/>
      <c r="T226" s="122"/>
    </row>
    <row r="227" spans="1:20" ht="101.3" customHeight="1" x14ac:dyDescent="0.35">
      <c r="A227" s="106" t="s">
        <v>1660</v>
      </c>
      <c r="B227" s="107" t="s">
        <v>817</v>
      </c>
      <c r="C227" s="108" t="s">
        <v>1242</v>
      </c>
      <c r="D227" s="122">
        <v>11.691564</v>
      </c>
      <c r="E227" s="122">
        <v>0</v>
      </c>
      <c r="F227" s="122">
        <v>11.691563999999998</v>
      </c>
      <c r="G227" s="73">
        <v>10.505015999999999</v>
      </c>
      <c r="H227" s="73">
        <v>0.46752630000000006</v>
      </c>
      <c r="I227" s="122">
        <v>0.205815048</v>
      </c>
      <c r="J227" s="122">
        <v>0.205815048</v>
      </c>
      <c r="K227" s="122">
        <v>2.6262539999999999</v>
      </c>
      <c r="L227" s="122">
        <v>0.26171125200000006</v>
      </c>
      <c r="M227" s="122">
        <v>2.6262539999999999</v>
      </c>
      <c r="N227" s="122"/>
      <c r="O227" s="122">
        <v>5.0466929519999999</v>
      </c>
      <c r="P227" s="122"/>
      <c r="Q227" s="122">
        <f t="shared" si="79"/>
        <v>10.0374897</v>
      </c>
      <c r="R227" s="122">
        <f t="shared" si="80"/>
        <v>10.0374897</v>
      </c>
      <c r="S227" s="122"/>
      <c r="T227" s="122"/>
    </row>
    <row r="228" spans="1:20" ht="60.75" customHeight="1" x14ac:dyDescent="0.35">
      <c r="A228" s="106" t="s">
        <v>1660</v>
      </c>
      <c r="B228" s="107" t="s">
        <v>818</v>
      </c>
      <c r="C228" s="108" t="s">
        <v>1243</v>
      </c>
      <c r="D228" s="122">
        <v>48.015564000000005</v>
      </c>
      <c r="E228" s="122">
        <v>0</v>
      </c>
      <c r="F228" s="122">
        <v>48.015564000000005</v>
      </c>
      <c r="G228" s="73">
        <v>12.002531446320354</v>
      </c>
      <c r="H228" s="73">
        <v>0.53417327999999997</v>
      </c>
      <c r="I228" s="122">
        <v>0.23515445999999998</v>
      </c>
      <c r="J228" s="122">
        <v>0.23515445999999998</v>
      </c>
      <c r="K228" s="122">
        <v>3.000632861580089</v>
      </c>
      <c r="L228" s="122">
        <v>0.29901882000000002</v>
      </c>
      <c r="M228" s="122">
        <v>3.000632861580089</v>
      </c>
      <c r="N228" s="122"/>
      <c r="O228" s="122">
        <v>5.7661112631601776</v>
      </c>
      <c r="P228" s="122"/>
      <c r="Q228" s="122">
        <f t="shared" si="79"/>
        <v>11.468358166320355</v>
      </c>
      <c r="R228" s="122">
        <f t="shared" si="80"/>
        <v>11.468358166320355</v>
      </c>
      <c r="S228" s="122"/>
      <c r="T228" s="122"/>
    </row>
    <row r="229" spans="1:20" ht="20.2" customHeight="1" x14ac:dyDescent="0.35">
      <c r="A229" s="106" t="s">
        <v>1660</v>
      </c>
      <c r="B229" s="107" t="s">
        <v>441</v>
      </c>
      <c r="C229" s="108" t="s">
        <v>520</v>
      </c>
      <c r="D229" s="122">
        <v>9.0768959999999996</v>
      </c>
      <c r="E229" s="122">
        <v>0</v>
      </c>
      <c r="F229" s="122">
        <v>9.0768959999999996</v>
      </c>
      <c r="G229" s="73">
        <v>7.9185599999999994</v>
      </c>
      <c r="H229" s="73">
        <v>0.35241589199999995</v>
      </c>
      <c r="I229" s="122">
        <v>0.15514099199999998</v>
      </c>
      <c r="J229" s="122">
        <v>0.15514099199999998</v>
      </c>
      <c r="K229" s="122">
        <v>1.9796399999999998</v>
      </c>
      <c r="L229" s="122">
        <v>0.19727489999999998</v>
      </c>
      <c r="M229" s="122">
        <v>1.9796399999999998</v>
      </c>
      <c r="N229" s="122"/>
      <c r="O229" s="122">
        <v>3.8041390079999999</v>
      </c>
      <c r="P229" s="122"/>
      <c r="Q229" s="122">
        <f t="shared" si="79"/>
        <v>7.5661441079999996</v>
      </c>
      <c r="R229" s="122">
        <f t="shared" si="80"/>
        <v>7.5661441079999996</v>
      </c>
      <c r="S229" s="122"/>
      <c r="T229" s="122"/>
    </row>
    <row r="230" spans="1:20" ht="141.80000000000001" customHeight="1" x14ac:dyDescent="0.35">
      <c r="A230" s="106" t="s">
        <v>1661</v>
      </c>
      <c r="B230" s="107" t="s">
        <v>1721</v>
      </c>
      <c r="C230" s="108" t="s">
        <v>521</v>
      </c>
      <c r="D230" s="122">
        <v>45.999348000000005</v>
      </c>
      <c r="E230" s="122">
        <v>0</v>
      </c>
      <c r="F230" s="122">
        <v>45.999348000000005</v>
      </c>
      <c r="G230" s="73">
        <v>1.2E-2</v>
      </c>
      <c r="H230" s="73">
        <v>0.48270684800000002</v>
      </c>
      <c r="I230" s="122">
        <v>2.35116E-4</v>
      </c>
      <c r="J230" s="122">
        <v>2.35116E-4</v>
      </c>
      <c r="K230" s="122">
        <v>3.0000000000000001E-3</v>
      </c>
      <c r="L230" s="122">
        <v>0.48247173200000004</v>
      </c>
      <c r="M230" s="122">
        <v>3.0000000000000001E-3</v>
      </c>
      <c r="N230" s="122"/>
      <c r="O230" s="122">
        <v>5.7648839999999996E-3</v>
      </c>
      <c r="P230" s="122"/>
      <c r="Q230" s="122">
        <f t="shared" si="79"/>
        <v>-0.47070684800000001</v>
      </c>
      <c r="R230" s="122">
        <f t="shared" si="80"/>
        <v>-0.47070684800000001</v>
      </c>
      <c r="S230" s="122"/>
      <c r="T230" s="122"/>
    </row>
    <row r="231" spans="1:20" ht="101.3" customHeight="1" x14ac:dyDescent="0.35">
      <c r="A231" s="106" t="s">
        <v>1660</v>
      </c>
      <c r="B231" s="107" t="s">
        <v>1722</v>
      </c>
      <c r="C231" s="108" t="s">
        <v>1244</v>
      </c>
      <c r="D231" s="122">
        <v>0.46832399999999996</v>
      </c>
      <c r="E231" s="122">
        <v>0</v>
      </c>
      <c r="F231" s="122">
        <v>0.46832399999999996</v>
      </c>
      <c r="G231" s="73">
        <v>0.44595600000000002</v>
      </c>
      <c r="H231" s="73">
        <v>0.30004799999999998</v>
      </c>
      <c r="I231" s="122">
        <v>0.44595599999999996</v>
      </c>
      <c r="J231" s="122">
        <v>0.30004799999999998</v>
      </c>
      <c r="K231" s="122">
        <v>0</v>
      </c>
      <c r="L231" s="122">
        <v>0</v>
      </c>
      <c r="M231" s="122">
        <v>0</v>
      </c>
      <c r="N231" s="122"/>
      <c r="O231" s="122">
        <v>0</v>
      </c>
      <c r="P231" s="122"/>
      <c r="Q231" s="122">
        <f t="shared" si="79"/>
        <v>0.14590800000000004</v>
      </c>
      <c r="R231" s="122">
        <f t="shared" si="80"/>
        <v>0.14590800000000004</v>
      </c>
      <c r="S231" s="122"/>
      <c r="T231" s="122"/>
    </row>
    <row r="232" spans="1:20" ht="46.65" x14ac:dyDescent="0.35">
      <c r="A232" s="106" t="s">
        <v>1661</v>
      </c>
      <c r="B232" s="107" t="s">
        <v>1723</v>
      </c>
      <c r="C232" s="108" t="s">
        <v>1245</v>
      </c>
      <c r="D232" s="122">
        <v>0.85907999999999995</v>
      </c>
      <c r="E232" s="122">
        <v>0</v>
      </c>
      <c r="F232" s="122">
        <v>0.85907999999999995</v>
      </c>
      <c r="G232" s="73">
        <v>0.61258800000000002</v>
      </c>
      <c r="H232" s="73">
        <v>0.63530349399999997</v>
      </c>
      <c r="I232" s="122">
        <v>1.2001871999999998E-2</v>
      </c>
      <c r="J232" s="122">
        <v>1.2001871999999998E-2</v>
      </c>
      <c r="K232" s="122">
        <v>0.600586128</v>
      </c>
      <c r="L232" s="122">
        <v>0.62330162200000006</v>
      </c>
      <c r="M232" s="122">
        <v>0</v>
      </c>
      <c r="N232" s="122"/>
      <c r="O232" s="122">
        <v>0</v>
      </c>
      <c r="P232" s="122"/>
      <c r="Q232" s="122">
        <f t="shared" si="79"/>
        <v>-2.2715493999999947E-2</v>
      </c>
      <c r="R232" s="122">
        <f t="shared" si="80"/>
        <v>-2.2715493999999947E-2</v>
      </c>
      <c r="S232" s="122"/>
      <c r="T232" s="122"/>
    </row>
    <row r="233" spans="1:20" ht="31.1" x14ac:dyDescent="0.35">
      <c r="A233" s="106" t="s">
        <v>1661</v>
      </c>
      <c r="B233" s="107" t="s">
        <v>1724</v>
      </c>
      <c r="C233" s="108" t="s">
        <v>1246</v>
      </c>
      <c r="D233" s="122">
        <v>7.5238799999999992</v>
      </c>
      <c r="E233" s="122">
        <v>0</v>
      </c>
      <c r="F233" s="122">
        <v>7.5238799999999992</v>
      </c>
      <c r="G233" s="73">
        <v>5.8042799999999994</v>
      </c>
      <c r="H233" s="73">
        <v>0.258319776</v>
      </c>
      <c r="I233" s="122">
        <v>0.11371786800000001</v>
      </c>
      <c r="J233" s="122">
        <v>0.11371786800000001</v>
      </c>
      <c r="K233" s="122">
        <v>1.4510699999999999</v>
      </c>
      <c r="L233" s="122">
        <v>0.144601908</v>
      </c>
      <c r="M233" s="122">
        <v>1.4510699999999999</v>
      </c>
      <c r="N233" s="122"/>
      <c r="O233" s="122">
        <v>2.7884221319999991</v>
      </c>
      <c r="P233" s="122"/>
      <c r="Q233" s="122">
        <f t="shared" si="79"/>
        <v>5.5459602239999999</v>
      </c>
      <c r="R233" s="122">
        <f t="shared" si="80"/>
        <v>5.5459602239999999</v>
      </c>
      <c r="S233" s="122"/>
      <c r="T233" s="122"/>
    </row>
    <row r="234" spans="1:20" ht="40.549999999999997" customHeight="1" x14ac:dyDescent="0.35">
      <c r="A234" s="106" t="s">
        <v>1660</v>
      </c>
      <c r="B234" s="107" t="s">
        <v>819</v>
      </c>
      <c r="C234" s="108" t="s">
        <v>1247</v>
      </c>
      <c r="D234" s="122">
        <v>2.154636</v>
      </c>
      <c r="E234" s="122">
        <v>0</v>
      </c>
      <c r="F234" s="122">
        <v>2.154636</v>
      </c>
      <c r="G234" s="73">
        <v>2.154636</v>
      </c>
      <c r="H234" s="73">
        <v>0.23494480200000001</v>
      </c>
      <c r="I234" s="122">
        <v>4.2213779999999999E-2</v>
      </c>
      <c r="J234" s="122">
        <v>4.2213779999999999E-2</v>
      </c>
      <c r="K234" s="122">
        <v>0</v>
      </c>
      <c r="L234" s="122">
        <v>0.192731022</v>
      </c>
      <c r="M234" s="122">
        <v>2.11242222</v>
      </c>
      <c r="N234" s="122"/>
      <c r="O234" s="122">
        <v>0</v>
      </c>
      <c r="P234" s="122"/>
      <c r="Q234" s="122">
        <f t="shared" si="79"/>
        <v>1.919691198</v>
      </c>
      <c r="R234" s="122">
        <f t="shared" si="80"/>
        <v>1.919691198</v>
      </c>
      <c r="S234" s="122"/>
      <c r="T234" s="122"/>
    </row>
    <row r="235" spans="1:20" ht="101.3" customHeight="1" x14ac:dyDescent="0.35">
      <c r="A235" s="106" t="s">
        <v>1661</v>
      </c>
      <c r="B235" s="107" t="s">
        <v>1725</v>
      </c>
      <c r="C235" s="108" t="s">
        <v>1927</v>
      </c>
      <c r="D235" s="122"/>
      <c r="E235" s="122"/>
      <c r="F235" s="122"/>
      <c r="G235" s="73">
        <v>0</v>
      </c>
      <c r="H235" s="73">
        <v>0</v>
      </c>
      <c r="I235" s="122"/>
      <c r="J235" s="122"/>
      <c r="K235" s="122"/>
      <c r="L235" s="122">
        <v>0</v>
      </c>
      <c r="M235" s="122"/>
      <c r="N235" s="122"/>
      <c r="O235" s="122"/>
      <c r="P235" s="122"/>
      <c r="Q235" s="122">
        <f t="shared" si="79"/>
        <v>0</v>
      </c>
      <c r="R235" s="122">
        <f t="shared" si="80"/>
        <v>0</v>
      </c>
      <c r="S235" s="122"/>
      <c r="T235" s="122"/>
    </row>
    <row r="236" spans="1:20" ht="60.75" customHeight="1" x14ac:dyDescent="0.35">
      <c r="A236" s="103"/>
      <c r="B236" s="110" t="s">
        <v>63</v>
      </c>
      <c r="C236" s="105"/>
      <c r="D236" s="133">
        <f t="shared" ref="D236:T236" si="81">SUM(D237:D239)</f>
        <v>1.8020159999999996</v>
      </c>
      <c r="E236" s="133">
        <f t="shared" si="81"/>
        <v>0</v>
      </c>
      <c r="F236" s="133">
        <f t="shared" si="81"/>
        <v>1.8020159999999998</v>
      </c>
      <c r="G236" s="133">
        <f t="shared" si="81"/>
        <v>1.7900159999999998</v>
      </c>
      <c r="H236" s="133">
        <f t="shared" si="81"/>
        <v>1.197024372</v>
      </c>
      <c r="I236" s="133">
        <f t="shared" si="81"/>
        <v>2.589468E-2</v>
      </c>
      <c r="J236" s="133">
        <f t="shared" si="81"/>
        <v>0.77349707999999984</v>
      </c>
      <c r="K236" s="133">
        <f t="shared" si="81"/>
        <v>0.46832399999999996</v>
      </c>
      <c r="L236" s="133">
        <f t="shared" si="81"/>
        <v>0.42352729200000028</v>
      </c>
      <c r="M236" s="133">
        <f t="shared" si="81"/>
        <v>1.2957973200000001</v>
      </c>
      <c r="N236" s="133">
        <f t="shared" si="81"/>
        <v>0</v>
      </c>
      <c r="O236" s="133">
        <f t="shared" si="81"/>
        <v>0</v>
      </c>
      <c r="P236" s="133">
        <f t="shared" si="81"/>
        <v>0</v>
      </c>
      <c r="Q236" s="133">
        <f t="shared" si="81"/>
        <v>0.59299162799999983</v>
      </c>
      <c r="R236" s="133">
        <f t="shared" si="81"/>
        <v>0.59299162799999983</v>
      </c>
      <c r="S236" s="133">
        <f t="shared" si="81"/>
        <v>0</v>
      </c>
      <c r="T236" s="133">
        <f t="shared" si="81"/>
        <v>0</v>
      </c>
    </row>
    <row r="237" spans="1:20" ht="20.2" customHeight="1" x14ac:dyDescent="0.35">
      <c r="A237" s="106" t="s">
        <v>1660</v>
      </c>
      <c r="B237" s="107" t="s">
        <v>820</v>
      </c>
      <c r="C237" s="108" t="s">
        <v>1248</v>
      </c>
      <c r="D237" s="122">
        <v>1.3336919999999997</v>
      </c>
      <c r="E237" s="122">
        <v>0</v>
      </c>
      <c r="F237" s="122">
        <v>1.3336919999999999</v>
      </c>
      <c r="G237" s="73">
        <v>1.3216919999999999</v>
      </c>
      <c r="H237" s="73">
        <v>5.8821972E-2</v>
      </c>
      <c r="I237" s="122">
        <v>2.589468E-2</v>
      </c>
      <c r="J237" s="122">
        <v>2.589468E-2</v>
      </c>
      <c r="K237" s="122">
        <v>0</v>
      </c>
      <c r="L237" s="122">
        <v>3.2927291999999997E-2</v>
      </c>
      <c r="M237" s="122">
        <v>1.2957973200000001</v>
      </c>
      <c r="N237" s="122"/>
      <c r="O237" s="122">
        <v>0</v>
      </c>
      <c r="P237" s="122"/>
      <c r="Q237" s="122">
        <f t="shared" ref="Q237:Q239" si="82">G237-H237</f>
        <v>1.2628700279999998</v>
      </c>
      <c r="R237" s="122">
        <f t="shared" ref="R237:R239" si="83">G237-H237</f>
        <v>1.2628700279999998</v>
      </c>
      <c r="S237" s="122"/>
      <c r="T237" s="122"/>
    </row>
    <row r="238" spans="1:20" ht="40.549999999999997" customHeight="1" x14ac:dyDescent="0.35">
      <c r="A238" s="106" t="s">
        <v>1660</v>
      </c>
      <c r="B238" s="107" t="s">
        <v>821</v>
      </c>
      <c r="C238" s="108" t="s">
        <v>1249</v>
      </c>
      <c r="D238" s="122">
        <v>0.46832399999999996</v>
      </c>
      <c r="E238" s="122">
        <v>0</v>
      </c>
      <c r="F238" s="122">
        <v>0.46832399999999996</v>
      </c>
      <c r="G238" s="73">
        <v>0.46832399999999996</v>
      </c>
      <c r="H238" s="73">
        <v>0</v>
      </c>
      <c r="I238" s="122">
        <v>0</v>
      </c>
      <c r="J238" s="122">
        <v>0</v>
      </c>
      <c r="K238" s="122">
        <v>0.46832399999999996</v>
      </c>
      <c r="L238" s="122">
        <v>0</v>
      </c>
      <c r="M238" s="122">
        <v>0</v>
      </c>
      <c r="N238" s="122"/>
      <c r="O238" s="122">
        <v>0</v>
      </c>
      <c r="P238" s="122"/>
      <c r="Q238" s="122">
        <f t="shared" si="82"/>
        <v>0.46832399999999996</v>
      </c>
      <c r="R238" s="122">
        <f t="shared" si="83"/>
        <v>0.46832399999999996</v>
      </c>
      <c r="S238" s="122"/>
      <c r="T238" s="122"/>
    </row>
    <row r="239" spans="1:20" ht="81.2" customHeight="1" x14ac:dyDescent="0.35">
      <c r="A239" s="106" t="s">
        <v>1660</v>
      </c>
      <c r="B239" s="107" t="s">
        <v>822</v>
      </c>
      <c r="C239" s="108" t="s">
        <v>1250</v>
      </c>
      <c r="D239" s="122">
        <v>0</v>
      </c>
      <c r="E239" s="122">
        <v>0</v>
      </c>
      <c r="F239" s="122">
        <v>0</v>
      </c>
      <c r="G239" s="73">
        <v>0</v>
      </c>
      <c r="H239" s="73">
        <v>1.1382023999999999</v>
      </c>
      <c r="I239" s="122">
        <v>0</v>
      </c>
      <c r="J239" s="122">
        <v>0.74760239999999989</v>
      </c>
      <c r="K239" s="122">
        <v>0</v>
      </c>
      <c r="L239" s="122">
        <v>0.39060000000000028</v>
      </c>
      <c r="M239" s="122">
        <v>0</v>
      </c>
      <c r="N239" s="122"/>
      <c r="O239" s="122">
        <v>0</v>
      </c>
      <c r="P239" s="122"/>
      <c r="Q239" s="122">
        <f t="shared" si="82"/>
        <v>-1.1382023999999999</v>
      </c>
      <c r="R239" s="122">
        <f t="shared" si="83"/>
        <v>-1.1382023999999999</v>
      </c>
      <c r="S239" s="122"/>
      <c r="T239" s="122"/>
    </row>
    <row r="240" spans="1:20" ht="60.75" customHeight="1" x14ac:dyDescent="0.35">
      <c r="A240" s="103"/>
      <c r="B240" s="110" t="s">
        <v>635</v>
      </c>
      <c r="C240" s="105"/>
      <c r="D240" s="133">
        <f t="shared" ref="D240:T240" si="84">SUM(D241:D246)</f>
        <v>10.350168</v>
      </c>
      <c r="E240" s="133">
        <f t="shared" si="84"/>
        <v>0</v>
      </c>
      <c r="F240" s="133">
        <f t="shared" si="84"/>
        <v>10.350168</v>
      </c>
      <c r="G240" s="133">
        <f t="shared" si="84"/>
        <v>8.356344</v>
      </c>
      <c r="H240" s="133">
        <f t="shared" si="84"/>
        <v>2.8218234199999999</v>
      </c>
      <c r="I240" s="133">
        <f t="shared" si="84"/>
        <v>0.33531768399999995</v>
      </c>
      <c r="J240" s="133">
        <f t="shared" si="84"/>
        <v>0.33531768399999995</v>
      </c>
      <c r="K240" s="133">
        <f t="shared" si="84"/>
        <v>3.570316284</v>
      </c>
      <c r="L240" s="133">
        <f t="shared" si="84"/>
        <v>2.4865057360000002</v>
      </c>
      <c r="M240" s="133">
        <f t="shared" si="84"/>
        <v>2.504914028</v>
      </c>
      <c r="N240" s="133">
        <f t="shared" si="84"/>
        <v>0</v>
      </c>
      <c r="O240" s="133">
        <f t="shared" si="84"/>
        <v>1.9457960039999997</v>
      </c>
      <c r="P240" s="133">
        <f t="shared" si="84"/>
        <v>0</v>
      </c>
      <c r="Q240" s="133">
        <f t="shared" si="84"/>
        <v>5.5345205799999997</v>
      </c>
      <c r="R240" s="133">
        <f t="shared" si="84"/>
        <v>5.5345205799999997</v>
      </c>
      <c r="S240" s="133">
        <f t="shared" si="84"/>
        <v>0</v>
      </c>
      <c r="T240" s="133">
        <f t="shared" si="84"/>
        <v>0</v>
      </c>
    </row>
    <row r="241" spans="1:20" ht="81.2" customHeight="1" x14ac:dyDescent="0.35">
      <c r="A241" s="106" t="s">
        <v>1661</v>
      </c>
      <c r="B241" s="107" t="s">
        <v>823</v>
      </c>
      <c r="C241" s="108" t="s">
        <v>1251</v>
      </c>
      <c r="D241" s="122">
        <v>2.9559600000000001</v>
      </c>
      <c r="E241" s="122">
        <v>0</v>
      </c>
      <c r="F241" s="122">
        <v>2.9559600000000001</v>
      </c>
      <c r="G241" s="73">
        <v>2.73</v>
      </c>
      <c r="H241" s="73">
        <v>0.29309839599999998</v>
      </c>
      <c r="I241" s="122">
        <v>0.225085972</v>
      </c>
      <c r="J241" s="122">
        <v>0.225085972</v>
      </c>
      <c r="K241" s="122">
        <v>0</v>
      </c>
      <c r="L241" s="122">
        <v>6.8012423999999988E-2</v>
      </c>
      <c r="M241" s="122">
        <v>2.504914028</v>
      </c>
      <c r="N241" s="122"/>
      <c r="O241" s="122">
        <v>0</v>
      </c>
      <c r="P241" s="122"/>
      <c r="Q241" s="122">
        <f t="shared" ref="Q241:Q246" si="85">G241-H241</f>
        <v>2.436901604</v>
      </c>
      <c r="R241" s="122">
        <f t="shared" ref="R241:R246" si="86">G241-H241</f>
        <v>2.436901604</v>
      </c>
      <c r="S241" s="122"/>
      <c r="T241" s="122"/>
    </row>
    <row r="242" spans="1:20" ht="60.75" customHeight="1" x14ac:dyDescent="0.35">
      <c r="A242" s="106" t="s">
        <v>1661</v>
      </c>
      <c r="B242" s="107" t="s">
        <v>824</v>
      </c>
      <c r="C242" s="108" t="s">
        <v>1252</v>
      </c>
      <c r="D242" s="122">
        <v>2.6886959999999998</v>
      </c>
      <c r="E242" s="122">
        <v>0</v>
      </c>
      <c r="F242" s="122">
        <v>2.6886959999999998</v>
      </c>
      <c r="G242" s="73">
        <v>2.6552639999999998</v>
      </c>
      <c r="H242" s="73">
        <v>2.161718246</v>
      </c>
      <c r="I242" s="122">
        <v>5.2022099999999995E-2</v>
      </c>
      <c r="J242" s="122">
        <v>5.2022099999999995E-2</v>
      </c>
      <c r="K242" s="122">
        <v>2.6032419</v>
      </c>
      <c r="L242" s="122">
        <v>2.1096961460000001</v>
      </c>
      <c r="M242" s="122">
        <v>0</v>
      </c>
      <c r="N242" s="122"/>
      <c r="O242" s="122">
        <v>0</v>
      </c>
      <c r="P242" s="122"/>
      <c r="Q242" s="122">
        <f t="shared" si="85"/>
        <v>0.49354575399999989</v>
      </c>
      <c r="R242" s="122">
        <f t="shared" si="86"/>
        <v>0.49354575399999989</v>
      </c>
      <c r="S242" s="122"/>
      <c r="T242" s="122"/>
    </row>
    <row r="243" spans="1:20" ht="101.3" customHeight="1" x14ac:dyDescent="0.35">
      <c r="A243" s="106" t="s">
        <v>1661</v>
      </c>
      <c r="B243" s="107" t="s">
        <v>825</v>
      </c>
      <c r="C243" s="108" t="s">
        <v>1253</v>
      </c>
      <c r="D243" s="122">
        <v>1.98468</v>
      </c>
      <c r="E243" s="122">
        <v>0</v>
      </c>
      <c r="F243" s="122">
        <v>1.98468</v>
      </c>
      <c r="G243" s="73">
        <v>1.98468</v>
      </c>
      <c r="H243" s="73">
        <v>8.8328267999999988E-2</v>
      </c>
      <c r="I243" s="122">
        <v>3.8883995999999997E-2</v>
      </c>
      <c r="J243" s="122">
        <v>3.8883995999999997E-2</v>
      </c>
      <c r="K243" s="122">
        <v>0</v>
      </c>
      <c r="L243" s="122">
        <v>4.9444271999999991E-2</v>
      </c>
      <c r="M243" s="122">
        <v>0</v>
      </c>
      <c r="N243" s="122"/>
      <c r="O243" s="122">
        <v>1.9457960039999997</v>
      </c>
      <c r="P243" s="122"/>
      <c r="Q243" s="122">
        <f t="shared" si="85"/>
        <v>1.8963517320000001</v>
      </c>
      <c r="R243" s="122">
        <f t="shared" si="86"/>
        <v>1.8963517320000001</v>
      </c>
      <c r="S243" s="122"/>
      <c r="T243" s="122"/>
    </row>
    <row r="244" spans="1:20" ht="20.2" customHeight="1" x14ac:dyDescent="0.35">
      <c r="A244" s="106" t="s">
        <v>1660</v>
      </c>
      <c r="B244" s="107" t="s">
        <v>442</v>
      </c>
      <c r="C244" s="108" t="s">
        <v>522</v>
      </c>
      <c r="D244" s="122">
        <v>2.7208320000000001</v>
      </c>
      <c r="E244" s="122">
        <v>0</v>
      </c>
      <c r="F244" s="122">
        <v>2.7208320000000001</v>
      </c>
      <c r="G244" s="73">
        <v>0.98640000000000005</v>
      </c>
      <c r="H244" s="73">
        <v>4.3899779999999999E-2</v>
      </c>
      <c r="I244" s="122">
        <v>1.9325616E-2</v>
      </c>
      <c r="J244" s="122">
        <v>1.9325616E-2</v>
      </c>
      <c r="K244" s="122">
        <v>0.96707438400000001</v>
      </c>
      <c r="L244" s="122">
        <v>2.4574163999999999E-2</v>
      </c>
      <c r="M244" s="122">
        <v>0</v>
      </c>
      <c r="N244" s="122"/>
      <c r="O244" s="122">
        <v>0</v>
      </c>
      <c r="P244" s="122"/>
      <c r="Q244" s="122">
        <f t="shared" si="85"/>
        <v>0.94250022000000011</v>
      </c>
      <c r="R244" s="122">
        <f t="shared" si="86"/>
        <v>0.94250022000000011</v>
      </c>
      <c r="S244" s="122"/>
      <c r="T244" s="122"/>
    </row>
    <row r="245" spans="1:20" ht="81.2" customHeight="1" x14ac:dyDescent="0.35">
      <c r="A245" s="106" t="s">
        <v>1660</v>
      </c>
      <c r="B245" s="107" t="s">
        <v>1726</v>
      </c>
      <c r="C245" s="108" t="s">
        <v>1928</v>
      </c>
      <c r="D245" s="122"/>
      <c r="E245" s="122"/>
      <c r="F245" s="122"/>
      <c r="G245" s="73">
        <v>0</v>
      </c>
      <c r="H245" s="73">
        <v>0.23477873000000005</v>
      </c>
      <c r="I245" s="122"/>
      <c r="J245" s="122"/>
      <c r="K245" s="122"/>
      <c r="L245" s="122">
        <v>0.23477873000000002</v>
      </c>
      <c r="M245" s="122"/>
      <c r="N245" s="122"/>
      <c r="O245" s="122"/>
      <c r="P245" s="122"/>
      <c r="Q245" s="122">
        <f t="shared" si="85"/>
        <v>-0.23477873000000005</v>
      </c>
      <c r="R245" s="122">
        <f t="shared" si="86"/>
        <v>-0.23477873000000005</v>
      </c>
      <c r="S245" s="122"/>
      <c r="T245" s="122"/>
    </row>
    <row r="246" spans="1:20" ht="81.2" customHeight="1" x14ac:dyDescent="0.35">
      <c r="A246" s="106" t="s">
        <v>1661</v>
      </c>
      <c r="B246" s="107" t="s">
        <v>1727</v>
      </c>
      <c r="C246" s="108" t="s">
        <v>1929</v>
      </c>
      <c r="D246" s="122"/>
      <c r="E246" s="122"/>
      <c r="F246" s="122"/>
      <c r="G246" s="73">
        <v>0</v>
      </c>
      <c r="H246" s="73">
        <v>0</v>
      </c>
      <c r="I246" s="122"/>
      <c r="J246" s="122"/>
      <c r="K246" s="122"/>
      <c r="L246" s="122">
        <v>0</v>
      </c>
      <c r="M246" s="122"/>
      <c r="N246" s="122"/>
      <c r="O246" s="122"/>
      <c r="P246" s="122"/>
      <c r="Q246" s="122">
        <f t="shared" si="85"/>
        <v>0</v>
      </c>
      <c r="R246" s="122">
        <f t="shared" si="86"/>
        <v>0</v>
      </c>
      <c r="S246" s="122"/>
      <c r="T246" s="122"/>
    </row>
    <row r="247" spans="1:20" ht="60.75" customHeight="1" x14ac:dyDescent="0.35">
      <c r="A247" s="103"/>
      <c r="B247" s="110" t="s">
        <v>64</v>
      </c>
      <c r="C247" s="105"/>
      <c r="D247" s="133">
        <f t="shared" ref="D247:T247" si="87">SUM(D248:D257)</f>
        <v>110.62965599999998</v>
      </c>
      <c r="E247" s="133">
        <f t="shared" si="87"/>
        <v>0</v>
      </c>
      <c r="F247" s="133">
        <f t="shared" si="87"/>
        <v>110.62965599999998</v>
      </c>
      <c r="G247" s="133">
        <f t="shared" si="87"/>
        <v>50.149524000000007</v>
      </c>
      <c r="H247" s="133">
        <f t="shared" si="87"/>
        <v>44.655900402</v>
      </c>
      <c r="I247" s="133">
        <f t="shared" si="87"/>
        <v>5.4235987219999995</v>
      </c>
      <c r="J247" s="133">
        <f t="shared" si="87"/>
        <v>5.2528387219999999</v>
      </c>
      <c r="K247" s="133">
        <f t="shared" si="87"/>
        <v>1.238967028</v>
      </c>
      <c r="L247" s="133">
        <f t="shared" si="87"/>
        <v>39.403061679999993</v>
      </c>
      <c r="M247" s="133">
        <f t="shared" si="87"/>
        <v>41.469244961999998</v>
      </c>
      <c r="N247" s="133">
        <f t="shared" si="87"/>
        <v>0</v>
      </c>
      <c r="O247" s="133">
        <f t="shared" si="87"/>
        <v>2.0177132879999999</v>
      </c>
      <c r="P247" s="133">
        <f t="shared" si="87"/>
        <v>0</v>
      </c>
      <c r="Q247" s="133">
        <f t="shared" si="87"/>
        <v>5.4936235980000037</v>
      </c>
      <c r="R247" s="133">
        <f t="shared" si="87"/>
        <v>5.4936235980000037</v>
      </c>
      <c r="S247" s="133">
        <f t="shared" si="87"/>
        <v>0</v>
      </c>
      <c r="T247" s="133">
        <f t="shared" si="87"/>
        <v>0</v>
      </c>
    </row>
    <row r="248" spans="1:20" ht="40.549999999999997" customHeight="1" x14ac:dyDescent="0.35">
      <c r="A248" s="106" t="s">
        <v>1660</v>
      </c>
      <c r="B248" s="107" t="s">
        <v>1728</v>
      </c>
      <c r="C248" s="108" t="s">
        <v>1254</v>
      </c>
      <c r="D248" s="122">
        <v>0.76949999999999996</v>
      </c>
      <c r="E248" s="122">
        <v>0</v>
      </c>
      <c r="F248" s="122">
        <v>0.76949999999999996</v>
      </c>
      <c r="G248" s="73">
        <v>0.66217199999999987</v>
      </c>
      <c r="H248" s="73">
        <v>0.44382870000000002</v>
      </c>
      <c r="I248" s="122">
        <v>1.2973344000000001E-2</v>
      </c>
      <c r="J248" s="122">
        <v>1.2973344000000001E-2</v>
      </c>
      <c r="K248" s="122">
        <v>0</v>
      </c>
      <c r="L248" s="122">
        <v>0.43085535600000002</v>
      </c>
      <c r="M248" s="122">
        <v>0.64919865599999993</v>
      </c>
      <c r="N248" s="122"/>
      <c r="O248" s="122">
        <v>0</v>
      </c>
      <c r="P248" s="122"/>
      <c r="Q248" s="122">
        <f t="shared" ref="Q248:Q257" si="88">G248-H248</f>
        <v>0.21834329999999985</v>
      </c>
      <c r="R248" s="122">
        <f t="shared" ref="R248:R257" si="89">G248-H248</f>
        <v>0.21834329999999985</v>
      </c>
      <c r="S248" s="122"/>
      <c r="T248" s="122"/>
    </row>
    <row r="249" spans="1:20" ht="62.2" x14ac:dyDescent="0.35">
      <c r="A249" s="106" t="s">
        <v>1660</v>
      </c>
      <c r="B249" s="107" t="s">
        <v>826</v>
      </c>
      <c r="C249" s="108" t="s">
        <v>1255</v>
      </c>
      <c r="D249" s="122">
        <v>64.56080399999999</v>
      </c>
      <c r="E249" s="122">
        <v>0</v>
      </c>
      <c r="F249" s="122">
        <v>64.56080399999999</v>
      </c>
      <c r="G249" s="73">
        <v>4.2</v>
      </c>
      <c r="H249" s="73">
        <v>0.18692123999999996</v>
      </c>
      <c r="I249" s="122">
        <v>8.2286711999999998E-2</v>
      </c>
      <c r="J249" s="122">
        <v>8.2286711999999998E-2</v>
      </c>
      <c r="K249" s="122">
        <v>1.05</v>
      </c>
      <c r="L249" s="122">
        <v>0.10463452799999996</v>
      </c>
      <c r="M249" s="122">
        <v>1.05</v>
      </c>
      <c r="N249" s="122"/>
      <c r="O249" s="122">
        <v>2.0177132879999999</v>
      </c>
      <c r="P249" s="122"/>
      <c r="Q249" s="122">
        <f t="shared" si="88"/>
        <v>4.01307876</v>
      </c>
      <c r="R249" s="122">
        <f t="shared" si="89"/>
        <v>4.01307876</v>
      </c>
      <c r="S249" s="122"/>
      <c r="T249" s="122"/>
    </row>
    <row r="250" spans="1:20" ht="40.549999999999997" customHeight="1" x14ac:dyDescent="0.35">
      <c r="A250" s="106" t="s">
        <v>1661</v>
      </c>
      <c r="B250" s="107" t="s">
        <v>1729</v>
      </c>
      <c r="C250" s="108" t="s">
        <v>1256</v>
      </c>
      <c r="D250" s="122">
        <v>44.347092000000004</v>
      </c>
      <c r="E250" s="122">
        <v>0</v>
      </c>
      <c r="F250" s="122">
        <v>44.347092000000004</v>
      </c>
      <c r="G250" s="73">
        <v>44.347092000000004</v>
      </c>
      <c r="H250" s="73">
        <v>43.11248449</v>
      </c>
      <c r="I250" s="122">
        <v>4.5770456939999997</v>
      </c>
      <c r="J250" s="122">
        <v>4.5770456939999997</v>
      </c>
      <c r="K250" s="122">
        <v>0</v>
      </c>
      <c r="L250" s="122">
        <v>38.535438795999994</v>
      </c>
      <c r="M250" s="122">
        <v>39.770046305999998</v>
      </c>
      <c r="N250" s="122"/>
      <c r="O250" s="122">
        <v>0</v>
      </c>
      <c r="P250" s="122"/>
      <c r="Q250" s="122">
        <f t="shared" si="88"/>
        <v>1.2346075100000036</v>
      </c>
      <c r="R250" s="122">
        <f t="shared" si="89"/>
        <v>1.2346075100000036</v>
      </c>
      <c r="S250" s="122"/>
      <c r="T250" s="122"/>
    </row>
    <row r="251" spans="1:20" ht="121.5" customHeight="1" x14ac:dyDescent="0.35">
      <c r="A251" s="106" t="s">
        <v>1660</v>
      </c>
      <c r="B251" s="107" t="s">
        <v>827</v>
      </c>
      <c r="C251" s="108" t="s">
        <v>1257</v>
      </c>
      <c r="D251" s="122">
        <v>0.76949999999999996</v>
      </c>
      <c r="E251" s="122">
        <v>0</v>
      </c>
      <c r="F251" s="122">
        <v>0.76949999999999996</v>
      </c>
      <c r="G251" s="73">
        <v>0.76949999999999996</v>
      </c>
      <c r="H251" s="73">
        <v>0.58053297199999998</v>
      </c>
      <c r="I251" s="122">
        <v>0.58053297199999998</v>
      </c>
      <c r="J251" s="122">
        <v>0.58053297199999998</v>
      </c>
      <c r="K251" s="122">
        <v>0.18896702799999995</v>
      </c>
      <c r="L251" s="122">
        <v>0</v>
      </c>
      <c r="M251" s="122">
        <v>0</v>
      </c>
      <c r="N251" s="122"/>
      <c r="O251" s="122">
        <v>0</v>
      </c>
      <c r="P251" s="122"/>
      <c r="Q251" s="122">
        <f t="shared" si="88"/>
        <v>0.18896702799999998</v>
      </c>
      <c r="R251" s="122">
        <f t="shared" si="89"/>
        <v>0.18896702799999998</v>
      </c>
      <c r="S251" s="122"/>
      <c r="T251" s="122"/>
    </row>
    <row r="252" spans="1:20" ht="101.3" customHeight="1" x14ac:dyDescent="0.35">
      <c r="A252" s="106" t="s">
        <v>1661</v>
      </c>
      <c r="B252" s="107" t="s">
        <v>828</v>
      </c>
      <c r="C252" s="108" t="s">
        <v>1258</v>
      </c>
      <c r="D252" s="122">
        <v>0.18276000000000001</v>
      </c>
      <c r="E252" s="122">
        <v>0</v>
      </c>
      <c r="F252" s="122">
        <v>0.18276000000000001</v>
      </c>
      <c r="G252" s="73">
        <v>0.17076</v>
      </c>
      <c r="H252" s="73">
        <v>0</v>
      </c>
      <c r="I252" s="122">
        <v>0.17076000000000002</v>
      </c>
      <c r="J252" s="122">
        <v>0</v>
      </c>
      <c r="K252" s="122">
        <v>0</v>
      </c>
      <c r="L252" s="122">
        <v>0</v>
      </c>
      <c r="M252" s="122">
        <v>0</v>
      </c>
      <c r="N252" s="122"/>
      <c r="O252" s="122">
        <v>0</v>
      </c>
      <c r="P252" s="122"/>
      <c r="Q252" s="122">
        <f t="shared" si="88"/>
        <v>0.17076</v>
      </c>
      <c r="R252" s="122">
        <f t="shared" si="89"/>
        <v>0.17076</v>
      </c>
      <c r="S252" s="122"/>
      <c r="T252" s="122"/>
    </row>
    <row r="253" spans="1:20" ht="20.2" customHeight="1" x14ac:dyDescent="0.35">
      <c r="A253" s="106" t="s">
        <v>1661</v>
      </c>
      <c r="B253" s="107" t="s">
        <v>829</v>
      </c>
      <c r="C253" s="108" t="s">
        <v>1259</v>
      </c>
      <c r="D253" s="122">
        <v>0</v>
      </c>
      <c r="E253" s="122">
        <v>0</v>
      </c>
      <c r="F253" s="122">
        <v>0</v>
      </c>
      <c r="G253" s="73">
        <v>0</v>
      </c>
      <c r="H253" s="73">
        <v>0</v>
      </c>
      <c r="I253" s="122">
        <v>0</v>
      </c>
      <c r="J253" s="122">
        <v>0</v>
      </c>
      <c r="K253" s="122">
        <v>0</v>
      </c>
      <c r="L253" s="122">
        <v>0</v>
      </c>
      <c r="M253" s="122">
        <v>0</v>
      </c>
      <c r="N253" s="122"/>
      <c r="O253" s="122">
        <v>0</v>
      </c>
      <c r="P253" s="122"/>
      <c r="Q253" s="122">
        <f t="shared" si="88"/>
        <v>0</v>
      </c>
      <c r="R253" s="122">
        <f t="shared" si="89"/>
        <v>0</v>
      </c>
      <c r="S253" s="122"/>
      <c r="T253" s="122"/>
    </row>
    <row r="254" spans="1:20" ht="81.2" customHeight="1" x14ac:dyDescent="0.35">
      <c r="A254" s="106" t="s">
        <v>1661</v>
      </c>
      <c r="B254" s="107" t="s">
        <v>830</v>
      </c>
      <c r="C254" s="108" t="s">
        <v>1260</v>
      </c>
      <c r="D254" s="122">
        <v>0</v>
      </c>
      <c r="E254" s="122">
        <v>0</v>
      </c>
      <c r="F254" s="122">
        <v>0</v>
      </c>
      <c r="G254" s="73">
        <v>0</v>
      </c>
      <c r="H254" s="73">
        <v>0</v>
      </c>
      <c r="I254" s="122">
        <v>0</v>
      </c>
      <c r="J254" s="122">
        <v>0</v>
      </c>
      <c r="K254" s="122">
        <v>0</v>
      </c>
      <c r="L254" s="122">
        <v>0</v>
      </c>
      <c r="M254" s="122">
        <v>0</v>
      </c>
      <c r="N254" s="122"/>
      <c r="O254" s="122">
        <v>0</v>
      </c>
      <c r="P254" s="122"/>
      <c r="Q254" s="122">
        <f t="shared" si="88"/>
        <v>0</v>
      </c>
      <c r="R254" s="122">
        <f t="shared" si="89"/>
        <v>0</v>
      </c>
      <c r="S254" s="122"/>
      <c r="T254" s="122"/>
    </row>
    <row r="255" spans="1:20" ht="40.549999999999997" customHeight="1" x14ac:dyDescent="0.35">
      <c r="A255" s="106" t="s">
        <v>1660</v>
      </c>
      <c r="B255" s="107" t="s">
        <v>1730</v>
      </c>
      <c r="C255" s="108" t="s">
        <v>1930</v>
      </c>
      <c r="D255" s="122"/>
      <c r="E255" s="122"/>
      <c r="F255" s="122"/>
      <c r="G255" s="73">
        <v>0</v>
      </c>
      <c r="H255" s="73">
        <v>0.33213299999999996</v>
      </c>
      <c r="I255" s="122"/>
      <c r="J255" s="122"/>
      <c r="K255" s="122"/>
      <c r="L255" s="122">
        <v>0.33213300000000001</v>
      </c>
      <c r="M255" s="122"/>
      <c r="N255" s="122"/>
      <c r="O255" s="122"/>
      <c r="P255" s="122"/>
      <c r="Q255" s="122">
        <f t="shared" si="88"/>
        <v>-0.33213299999999996</v>
      </c>
      <c r="R255" s="122">
        <f t="shared" si="89"/>
        <v>-0.33213299999999996</v>
      </c>
      <c r="S255" s="122"/>
      <c r="T255" s="122"/>
    </row>
    <row r="256" spans="1:20" ht="60.75" customHeight="1" x14ac:dyDescent="0.35">
      <c r="A256" s="106" t="s">
        <v>1661</v>
      </c>
      <c r="B256" s="107" t="s">
        <v>1731</v>
      </c>
      <c r="C256" s="108" t="s">
        <v>1931</v>
      </c>
      <c r="D256" s="122"/>
      <c r="E256" s="122"/>
      <c r="F256" s="122"/>
      <c r="G256" s="73">
        <v>0</v>
      </c>
      <c r="H256" s="73">
        <v>0</v>
      </c>
      <c r="I256" s="122"/>
      <c r="J256" s="122"/>
      <c r="K256" s="122"/>
      <c r="L256" s="122">
        <v>0</v>
      </c>
      <c r="M256" s="122"/>
      <c r="N256" s="122"/>
      <c r="O256" s="122"/>
      <c r="P256" s="122"/>
      <c r="Q256" s="122">
        <f t="shared" si="88"/>
        <v>0</v>
      </c>
      <c r="R256" s="122">
        <f t="shared" si="89"/>
        <v>0</v>
      </c>
      <c r="S256" s="122"/>
      <c r="T256" s="122"/>
    </row>
    <row r="257" spans="1:20" ht="121.5" customHeight="1" x14ac:dyDescent="0.35">
      <c r="A257" s="106" t="s">
        <v>1661</v>
      </c>
      <c r="B257" s="107" t="s">
        <v>1732</v>
      </c>
      <c r="C257" s="108" t="s">
        <v>1932</v>
      </c>
      <c r="D257" s="122"/>
      <c r="E257" s="122"/>
      <c r="F257" s="122"/>
      <c r="G257" s="73">
        <v>0</v>
      </c>
      <c r="H257" s="73">
        <v>0</v>
      </c>
      <c r="I257" s="122"/>
      <c r="J257" s="122"/>
      <c r="K257" s="122"/>
      <c r="L257" s="122">
        <v>0</v>
      </c>
      <c r="M257" s="122"/>
      <c r="N257" s="122"/>
      <c r="O257" s="122"/>
      <c r="P257" s="122"/>
      <c r="Q257" s="122">
        <f t="shared" si="88"/>
        <v>0</v>
      </c>
      <c r="R257" s="122">
        <f t="shared" si="89"/>
        <v>0</v>
      </c>
      <c r="S257" s="122"/>
      <c r="T257" s="122"/>
    </row>
    <row r="258" spans="1:20" ht="40.549999999999997" customHeight="1" x14ac:dyDescent="0.35">
      <c r="A258" s="103"/>
      <c r="B258" s="110" t="s">
        <v>66</v>
      </c>
      <c r="C258" s="105"/>
      <c r="D258" s="133">
        <f t="shared" ref="D258:T258" si="90">SUM(D259:D265)</f>
        <v>65.979131999999993</v>
      </c>
      <c r="E258" s="133">
        <f t="shared" si="90"/>
        <v>0.96672035511864252</v>
      </c>
      <c r="F258" s="133">
        <f t="shared" si="90"/>
        <v>65.012411644881354</v>
      </c>
      <c r="G258" s="133">
        <f t="shared" si="90"/>
        <v>11.754746400000002</v>
      </c>
      <c r="H258" s="133">
        <f t="shared" si="90"/>
        <v>0.94330601999999997</v>
      </c>
      <c r="I258" s="133">
        <f t="shared" si="90"/>
        <v>0.19266763200000003</v>
      </c>
      <c r="J258" s="133">
        <f t="shared" si="90"/>
        <v>0.19266763200000003</v>
      </c>
      <c r="K258" s="133">
        <f t="shared" si="90"/>
        <v>3.9463252560000002</v>
      </c>
      <c r="L258" s="133">
        <f t="shared" si="90"/>
        <v>0.75063838799999993</v>
      </c>
      <c r="M258" s="133">
        <f t="shared" si="90"/>
        <v>2.5937976000000003</v>
      </c>
      <c r="N258" s="133">
        <f t="shared" si="90"/>
        <v>0</v>
      </c>
      <c r="O258" s="133">
        <f t="shared" si="90"/>
        <v>5.0219559119999992</v>
      </c>
      <c r="P258" s="133">
        <f t="shared" si="90"/>
        <v>0</v>
      </c>
      <c r="Q258" s="133">
        <f t="shared" si="90"/>
        <v>10.811440380000001</v>
      </c>
      <c r="R258" s="133">
        <f t="shared" si="90"/>
        <v>10.811440380000001</v>
      </c>
      <c r="S258" s="133">
        <f t="shared" si="90"/>
        <v>0</v>
      </c>
      <c r="T258" s="133">
        <f t="shared" si="90"/>
        <v>0</v>
      </c>
    </row>
    <row r="259" spans="1:20" ht="60.75" customHeight="1" x14ac:dyDescent="0.35">
      <c r="A259" s="106" t="s">
        <v>1660</v>
      </c>
      <c r="B259" s="107" t="s">
        <v>67</v>
      </c>
      <c r="C259" s="108" t="s">
        <v>68</v>
      </c>
      <c r="D259" s="122">
        <v>35.291903999999995</v>
      </c>
      <c r="E259" s="122">
        <v>1.6795439999981454E-3</v>
      </c>
      <c r="F259" s="122">
        <v>35.290224455999997</v>
      </c>
      <c r="G259" s="73">
        <v>1.5561119999999999</v>
      </c>
      <c r="H259" s="73">
        <v>6.9254843999999996E-2</v>
      </c>
      <c r="I259" s="122">
        <v>3.0487475999999999E-2</v>
      </c>
      <c r="J259" s="122">
        <v>3.0487475999999999E-2</v>
      </c>
      <c r="K259" s="122">
        <v>0.38902799999999998</v>
      </c>
      <c r="L259" s="122">
        <v>3.8767367999999996E-2</v>
      </c>
      <c r="M259" s="122">
        <v>0.38902799999999998</v>
      </c>
      <c r="N259" s="122"/>
      <c r="O259" s="122">
        <v>0.74756852399999985</v>
      </c>
      <c r="P259" s="122"/>
      <c r="Q259" s="122">
        <f t="shared" ref="Q259:Q265" si="91">G259-H259</f>
        <v>1.4868571559999999</v>
      </c>
      <c r="R259" s="122">
        <f t="shared" ref="R259:R265" si="92">G259-H259</f>
        <v>1.4868571559999999</v>
      </c>
      <c r="S259" s="122"/>
      <c r="T259" s="122"/>
    </row>
    <row r="260" spans="1:20" ht="40.549999999999997" customHeight="1" x14ac:dyDescent="0.35">
      <c r="A260" s="106" t="s">
        <v>1660</v>
      </c>
      <c r="B260" s="107" t="s">
        <v>636</v>
      </c>
      <c r="C260" s="108" t="s">
        <v>523</v>
      </c>
      <c r="D260" s="122">
        <v>1.4888159999999999</v>
      </c>
      <c r="E260" s="122">
        <v>0</v>
      </c>
      <c r="F260" s="122">
        <v>1.4888160000000001</v>
      </c>
      <c r="G260" s="73">
        <v>1.3795560000000002</v>
      </c>
      <c r="H260" s="73">
        <v>6.1397196000000008E-2</v>
      </c>
      <c r="I260" s="122">
        <v>2.7028343999999999E-2</v>
      </c>
      <c r="J260" s="122">
        <v>2.7028343999999999E-2</v>
      </c>
      <c r="K260" s="122">
        <v>1.3525276560000001</v>
      </c>
      <c r="L260" s="122">
        <v>3.4368852000000005E-2</v>
      </c>
      <c r="M260" s="122">
        <v>0</v>
      </c>
      <c r="N260" s="122"/>
      <c r="O260" s="122">
        <v>0</v>
      </c>
      <c r="P260" s="122"/>
      <c r="Q260" s="122">
        <f t="shared" si="91"/>
        <v>1.3181588040000003</v>
      </c>
      <c r="R260" s="122">
        <f t="shared" si="92"/>
        <v>1.3181588040000003</v>
      </c>
      <c r="S260" s="122"/>
      <c r="T260" s="122"/>
    </row>
    <row r="261" spans="1:20" ht="81.2" customHeight="1" x14ac:dyDescent="0.35">
      <c r="A261" s="106" t="s">
        <v>1660</v>
      </c>
      <c r="B261" s="107" t="s">
        <v>831</v>
      </c>
      <c r="C261" s="108" t="s">
        <v>1261</v>
      </c>
      <c r="D261" s="122">
        <v>2.7790080000000001</v>
      </c>
      <c r="E261" s="122">
        <v>0</v>
      </c>
      <c r="F261" s="122">
        <v>2.7790080000000001</v>
      </c>
      <c r="G261" s="73">
        <v>1.9207871999999997</v>
      </c>
      <c r="H261" s="73">
        <v>0</v>
      </c>
      <c r="I261" s="122">
        <v>0</v>
      </c>
      <c r="J261" s="122">
        <v>0</v>
      </c>
      <c r="K261" s="122">
        <v>0.48019679999999992</v>
      </c>
      <c r="L261" s="122">
        <v>0</v>
      </c>
      <c r="M261" s="122">
        <v>0.48019679999999992</v>
      </c>
      <c r="N261" s="122"/>
      <c r="O261" s="122">
        <v>0.96039359999999985</v>
      </c>
      <c r="P261" s="122"/>
      <c r="Q261" s="122">
        <f t="shared" si="91"/>
        <v>1.9207871999999997</v>
      </c>
      <c r="R261" s="122">
        <f t="shared" si="92"/>
        <v>1.9207871999999997</v>
      </c>
      <c r="S261" s="122"/>
      <c r="T261" s="122"/>
    </row>
    <row r="262" spans="1:20" ht="81.2" customHeight="1" x14ac:dyDescent="0.35">
      <c r="A262" s="106" t="s">
        <v>1661</v>
      </c>
      <c r="B262" s="107" t="s">
        <v>69</v>
      </c>
      <c r="C262" s="108" t="s">
        <v>70</v>
      </c>
      <c r="D262" s="122">
        <v>16.270032</v>
      </c>
      <c r="E262" s="122">
        <v>0.96504081111864437</v>
      </c>
      <c r="F262" s="122">
        <v>15.304991188881356</v>
      </c>
      <c r="G262" s="73">
        <v>1.2E-2</v>
      </c>
      <c r="H262" s="73">
        <v>5.3404799999999997E-4</v>
      </c>
      <c r="I262" s="122">
        <v>2.35116E-4</v>
      </c>
      <c r="J262" s="122">
        <v>2.35116E-4</v>
      </c>
      <c r="K262" s="122">
        <v>3.0000000000000001E-3</v>
      </c>
      <c r="L262" s="122">
        <v>2.9893199999999996E-4</v>
      </c>
      <c r="M262" s="122">
        <v>3.0000000000000001E-3</v>
      </c>
      <c r="N262" s="122"/>
      <c r="O262" s="122">
        <v>5.7648839999999996E-3</v>
      </c>
      <c r="P262" s="122"/>
      <c r="Q262" s="122">
        <f t="shared" si="91"/>
        <v>1.1465952E-2</v>
      </c>
      <c r="R262" s="122">
        <f t="shared" si="92"/>
        <v>1.1465952E-2</v>
      </c>
      <c r="S262" s="122"/>
      <c r="T262" s="122"/>
    </row>
    <row r="263" spans="1:20" ht="60.75" customHeight="1" x14ac:dyDescent="0.35">
      <c r="A263" s="106" t="s">
        <v>1660</v>
      </c>
      <c r="B263" s="107" t="s">
        <v>832</v>
      </c>
      <c r="C263" s="108" t="s">
        <v>1262</v>
      </c>
      <c r="D263" s="122">
        <v>10.149372</v>
      </c>
      <c r="E263" s="122">
        <v>0</v>
      </c>
      <c r="F263" s="122">
        <v>10.149372</v>
      </c>
      <c r="G263" s="73">
        <v>6.8862912000000014</v>
      </c>
      <c r="H263" s="73">
        <v>0.30647473199999997</v>
      </c>
      <c r="I263" s="122">
        <v>0.13491669600000003</v>
      </c>
      <c r="J263" s="122">
        <v>0.13491669600000003</v>
      </c>
      <c r="K263" s="122">
        <v>1.7215728000000001</v>
      </c>
      <c r="L263" s="122">
        <v>0.17155803599999994</v>
      </c>
      <c r="M263" s="122">
        <v>1.7215728000000001</v>
      </c>
      <c r="N263" s="122"/>
      <c r="O263" s="122">
        <v>3.3082289039999999</v>
      </c>
      <c r="P263" s="122"/>
      <c r="Q263" s="122">
        <f t="shared" si="91"/>
        <v>6.5798164680000015</v>
      </c>
      <c r="R263" s="122">
        <f t="shared" si="92"/>
        <v>6.5798164680000015</v>
      </c>
      <c r="S263" s="122"/>
      <c r="T263" s="122"/>
    </row>
    <row r="264" spans="1:20" ht="81.2" customHeight="1" x14ac:dyDescent="0.35">
      <c r="A264" s="106" t="s">
        <v>1660</v>
      </c>
      <c r="B264" s="107" t="s">
        <v>1733</v>
      </c>
      <c r="C264" s="108" t="s">
        <v>1933</v>
      </c>
      <c r="D264" s="122"/>
      <c r="E264" s="122"/>
      <c r="F264" s="122"/>
      <c r="G264" s="73">
        <v>0</v>
      </c>
      <c r="H264" s="73">
        <v>0.50564520000000002</v>
      </c>
      <c r="I264" s="122"/>
      <c r="J264" s="122"/>
      <c r="K264" s="122"/>
      <c r="L264" s="122">
        <v>0.50564520000000002</v>
      </c>
      <c r="M264" s="122"/>
      <c r="N264" s="122"/>
      <c r="O264" s="122"/>
      <c r="P264" s="122"/>
      <c r="Q264" s="122">
        <f t="shared" si="91"/>
        <v>-0.50564520000000002</v>
      </c>
      <c r="R264" s="122">
        <f t="shared" si="92"/>
        <v>-0.50564520000000002</v>
      </c>
      <c r="S264" s="122"/>
      <c r="T264" s="122"/>
    </row>
    <row r="265" spans="1:20" ht="81.2" customHeight="1" x14ac:dyDescent="0.35">
      <c r="A265" s="106" t="s">
        <v>1661</v>
      </c>
      <c r="B265" s="107" t="s">
        <v>1734</v>
      </c>
      <c r="C265" s="108" t="s">
        <v>1263</v>
      </c>
      <c r="D265" s="122">
        <v>0</v>
      </c>
      <c r="E265" s="122">
        <v>0</v>
      </c>
      <c r="F265" s="122">
        <v>0</v>
      </c>
      <c r="G265" s="73">
        <v>0</v>
      </c>
      <c r="H265" s="73">
        <v>0</v>
      </c>
      <c r="I265" s="122">
        <v>0</v>
      </c>
      <c r="J265" s="122">
        <v>0</v>
      </c>
      <c r="K265" s="122">
        <v>0</v>
      </c>
      <c r="L265" s="122">
        <v>0</v>
      </c>
      <c r="M265" s="122">
        <v>0</v>
      </c>
      <c r="N265" s="122"/>
      <c r="O265" s="122">
        <v>0</v>
      </c>
      <c r="P265" s="122"/>
      <c r="Q265" s="122">
        <f t="shared" si="91"/>
        <v>0</v>
      </c>
      <c r="R265" s="122">
        <f t="shared" si="92"/>
        <v>0</v>
      </c>
      <c r="S265" s="122"/>
      <c r="T265" s="122"/>
    </row>
    <row r="266" spans="1:20" ht="81.2" customHeight="1" x14ac:dyDescent="0.35">
      <c r="A266" s="103"/>
      <c r="B266" s="110" t="s">
        <v>71</v>
      </c>
      <c r="C266" s="105"/>
      <c r="D266" s="133">
        <f t="shared" ref="D266:T266" si="93">SUM(D267:D274)</f>
        <v>125.98609199999999</v>
      </c>
      <c r="E266" s="133">
        <f t="shared" si="93"/>
        <v>5.0937094112542383</v>
      </c>
      <c r="F266" s="133">
        <f t="shared" si="93"/>
        <v>120.89238258874575</v>
      </c>
      <c r="G266" s="133">
        <f t="shared" si="93"/>
        <v>12.202523999999999</v>
      </c>
      <c r="H266" s="133">
        <f t="shared" si="93"/>
        <v>1.0492864659999999</v>
      </c>
      <c r="I266" s="133">
        <f t="shared" si="93"/>
        <v>2.2637199460000001</v>
      </c>
      <c r="J266" s="133">
        <f t="shared" si="93"/>
        <v>0.84077324199999981</v>
      </c>
      <c r="K266" s="133">
        <f t="shared" si="93"/>
        <v>2.0708670000000002</v>
      </c>
      <c r="L266" s="133">
        <f t="shared" si="93"/>
        <v>0.20851322399999997</v>
      </c>
      <c r="M266" s="133">
        <f t="shared" si="93"/>
        <v>2.0708670000000002</v>
      </c>
      <c r="N266" s="133">
        <f t="shared" si="93"/>
        <v>0</v>
      </c>
      <c r="O266" s="133">
        <f t="shared" si="93"/>
        <v>5.7970700539999998</v>
      </c>
      <c r="P266" s="133">
        <f t="shared" si="93"/>
        <v>0</v>
      </c>
      <c r="Q266" s="133">
        <f t="shared" si="93"/>
        <v>11.153237533999999</v>
      </c>
      <c r="R266" s="133">
        <f t="shared" si="93"/>
        <v>11.153237533999999</v>
      </c>
      <c r="S266" s="133">
        <f t="shared" si="93"/>
        <v>0</v>
      </c>
      <c r="T266" s="133">
        <f t="shared" si="93"/>
        <v>0</v>
      </c>
    </row>
    <row r="267" spans="1:20" ht="101.3" customHeight="1" x14ac:dyDescent="0.35">
      <c r="A267" s="106" t="s">
        <v>1660</v>
      </c>
      <c r="B267" s="107" t="s">
        <v>1735</v>
      </c>
      <c r="C267" s="108" t="s">
        <v>1264</v>
      </c>
      <c r="D267" s="122">
        <v>2.665524</v>
      </c>
      <c r="E267" s="122">
        <v>0</v>
      </c>
      <c r="F267" s="122">
        <v>2.665524</v>
      </c>
      <c r="G267" s="73">
        <v>1.1573039999999999</v>
      </c>
      <c r="H267" s="73">
        <v>0</v>
      </c>
      <c r="I267" s="122">
        <v>1.1573039999999999</v>
      </c>
      <c r="J267" s="122">
        <v>0</v>
      </c>
      <c r="K267" s="122">
        <v>0</v>
      </c>
      <c r="L267" s="122">
        <v>0</v>
      </c>
      <c r="M267" s="122">
        <v>0</v>
      </c>
      <c r="N267" s="122"/>
      <c r="O267" s="122">
        <v>0</v>
      </c>
      <c r="P267" s="122"/>
      <c r="Q267" s="122">
        <f t="shared" ref="Q267:Q274" si="94">G267-H267</f>
        <v>1.1573039999999999</v>
      </c>
      <c r="R267" s="122">
        <f t="shared" ref="R267:R274" si="95">G267-H267</f>
        <v>1.1573039999999999</v>
      </c>
      <c r="S267" s="122"/>
      <c r="T267" s="122"/>
    </row>
    <row r="268" spans="1:20" ht="101.3" customHeight="1" x14ac:dyDescent="0.35">
      <c r="A268" s="106" t="s">
        <v>1660</v>
      </c>
      <c r="B268" s="107" t="s">
        <v>833</v>
      </c>
      <c r="C268" s="108" t="s">
        <v>1265</v>
      </c>
      <c r="D268" s="122">
        <v>1.8925439999999998</v>
      </c>
      <c r="E268" s="122">
        <v>0</v>
      </c>
      <c r="F268" s="122">
        <v>1.8925439999999998</v>
      </c>
      <c r="G268" s="73">
        <v>1.7331239999999999</v>
      </c>
      <c r="H268" s="73">
        <v>0</v>
      </c>
      <c r="I268" s="122">
        <v>0</v>
      </c>
      <c r="J268" s="122">
        <v>0</v>
      </c>
      <c r="K268" s="122">
        <v>0.43328100000000003</v>
      </c>
      <c r="L268" s="122">
        <v>0</v>
      </c>
      <c r="M268" s="122">
        <v>0.43328100000000003</v>
      </c>
      <c r="N268" s="122"/>
      <c r="O268" s="122">
        <v>0.86656199999999983</v>
      </c>
      <c r="P268" s="122"/>
      <c r="Q268" s="122">
        <f t="shared" si="94"/>
        <v>1.7331239999999999</v>
      </c>
      <c r="R268" s="122">
        <f t="shared" si="95"/>
        <v>1.7331239999999999</v>
      </c>
      <c r="S268" s="122"/>
      <c r="T268" s="122"/>
    </row>
    <row r="269" spans="1:20" ht="121.5" customHeight="1" x14ac:dyDescent="0.35">
      <c r="A269" s="106" t="s">
        <v>1661</v>
      </c>
      <c r="B269" s="107" t="s">
        <v>72</v>
      </c>
      <c r="C269" s="108" t="s">
        <v>73</v>
      </c>
      <c r="D269" s="122">
        <v>61.655723999999992</v>
      </c>
      <c r="E269" s="122">
        <v>4.5092301846101677</v>
      </c>
      <c r="F269" s="122">
        <v>57.146493815389825</v>
      </c>
      <c r="G269" s="73">
        <v>1.2E-2</v>
      </c>
      <c r="H269" s="73">
        <v>5.3891799999999999E-4</v>
      </c>
      <c r="I269" s="122">
        <v>2.3998599999999998E-4</v>
      </c>
      <c r="J269" s="122">
        <v>2.3998599999999998E-4</v>
      </c>
      <c r="K269" s="122">
        <v>3.0000000000000001E-3</v>
      </c>
      <c r="L269" s="122">
        <v>2.9893200000000002E-4</v>
      </c>
      <c r="M269" s="122">
        <v>3.0000000000000001E-3</v>
      </c>
      <c r="N269" s="122"/>
      <c r="O269" s="122">
        <v>5.7600139999999991E-3</v>
      </c>
      <c r="P269" s="122"/>
      <c r="Q269" s="122">
        <f t="shared" si="94"/>
        <v>1.1461082000000001E-2</v>
      </c>
      <c r="R269" s="122">
        <f t="shared" si="95"/>
        <v>1.1461082000000001E-2</v>
      </c>
      <c r="S269" s="122"/>
      <c r="T269" s="122"/>
    </row>
    <row r="270" spans="1:20" ht="101.3" customHeight="1" x14ac:dyDescent="0.35">
      <c r="A270" s="106" t="s">
        <v>1660</v>
      </c>
      <c r="B270" s="107" t="s">
        <v>74</v>
      </c>
      <c r="C270" s="108" t="s">
        <v>75</v>
      </c>
      <c r="D270" s="122">
        <v>55.686935999999996</v>
      </c>
      <c r="E270" s="122">
        <v>0.58447922664407059</v>
      </c>
      <c r="F270" s="122">
        <v>55.102456773355925</v>
      </c>
      <c r="G270" s="73">
        <v>6.5383439999999995</v>
      </c>
      <c r="H270" s="73">
        <v>0.29098934399999998</v>
      </c>
      <c r="I270" s="122">
        <v>0.128099712</v>
      </c>
      <c r="J270" s="122">
        <v>0.128099712</v>
      </c>
      <c r="K270" s="122">
        <v>1.6345860000000001</v>
      </c>
      <c r="L270" s="122">
        <v>0.16288963199999998</v>
      </c>
      <c r="M270" s="122">
        <v>1.6345860000000001</v>
      </c>
      <c r="N270" s="122"/>
      <c r="O270" s="122">
        <v>3.1410722880000006</v>
      </c>
      <c r="P270" s="122"/>
      <c r="Q270" s="122">
        <f t="shared" si="94"/>
        <v>6.2473546559999997</v>
      </c>
      <c r="R270" s="122">
        <f t="shared" si="95"/>
        <v>6.2473546559999997</v>
      </c>
      <c r="S270" s="122"/>
      <c r="T270" s="122"/>
    </row>
    <row r="271" spans="1:20" ht="101.3" customHeight="1" x14ac:dyDescent="0.35">
      <c r="A271" s="106" t="s">
        <v>1660</v>
      </c>
      <c r="B271" s="107" t="s">
        <v>1736</v>
      </c>
      <c r="C271" s="108" t="s">
        <v>1266</v>
      </c>
      <c r="D271" s="122">
        <v>1.8193199999999998</v>
      </c>
      <c r="E271" s="122">
        <v>0</v>
      </c>
      <c r="F271" s="122">
        <v>1.8193199999999998</v>
      </c>
      <c r="G271" s="73">
        <v>1.8193199999999998</v>
      </c>
      <c r="H271" s="73">
        <v>8.0968907999999978E-2</v>
      </c>
      <c r="I271" s="122">
        <v>3.5644247999999996E-2</v>
      </c>
      <c r="J271" s="122">
        <v>3.5644247999999996E-2</v>
      </c>
      <c r="K271" s="122">
        <v>0</v>
      </c>
      <c r="L271" s="122">
        <v>4.5324659999999982E-2</v>
      </c>
      <c r="M271" s="122">
        <v>0</v>
      </c>
      <c r="N271" s="122"/>
      <c r="O271" s="122">
        <v>1.7836757519999999</v>
      </c>
      <c r="P271" s="122"/>
      <c r="Q271" s="122">
        <f t="shared" si="94"/>
        <v>1.7383510919999998</v>
      </c>
      <c r="R271" s="122">
        <f t="shared" si="95"/>
        <v>1.7383510919999998</v>
      </c>
      <c r="S271" s="122"/>
      <c r="T271" s="122"/>
    </row>
    <row r="272" spans="1:20" ht="81.2" customHeight="1" x14ac:dyDescent="0.35">
      <c r="A272" s="106" t="s">
        <v>1660</v>
      </c>
      <c r="B272" s="107" t="s">
        <v>834</v>
      </c>
      <c r="C272" s="108" t="s">
        <v>1267</v>
      </c>
      <c r="D272" s="122">
        <v>2.2660439999999999</v>
      </c>
      <c r="E272" s="122">
        <v>0</v>
      </c>
      <c r="F272" s="122">
        <v>2.2660439999999999</v>
      </c>
      <c r="G272" s="73">
        <v>0.94243200000000005</v>
      </c>
      <c r="H272" s="73">
        <v>0.67678929599999982</v>
      </c>
      <c r="I272" s="122">
        <v>0.94243200000000005</v>
      </c>
      <c r="J272" s="122">
        <v>0.67678929599999982</v>
      </c>
      <c r="K272" s="122">
        <v>0</v>
      </c>
      <c r="L272" s="122">
        <v>0</v>
      </c>
      <c r="M272" s="122">
        <v>0</v>
      </c>
      <c r="N272" s="122"/>
      <c r="O272" s="122">
        <v>0</v>
      </c>
      <c r="P272" s="122"/>
      <c r="Q272" s="122">
        <f t="shared" si="94"/>
        <v>0.26564270400000023</v>
      </c>
      <c r="R272" s="122">
        <f t="shared" si="95"/>
        <v>0.26564270400000023</v>
      </c>
      <c r="S272" s="122"/>
      <c r="T272" s="122"/>
    </row>
    <row r="273" spans="1:20" ht="62.2" x14ac:dyDescent="0.35">
      <c r="A273" s="106" t="s">
        <v>1661</v>
      </c>
      <c r="B273" s="107" t="s">
        <v>1737</v>
      </c>
      <c r="C273" s="108" t="s">
        <v>1268</v>
      </c>
      <c r="D273" s="122">
        <v>0</v>
      </c>
      <c r="E273" s="122">
        <v>0</v>
      </c>
      <c r="F273" s="122">
        <v>0</v>
      </c>
      <c r="G273" s="73">
        <v>0</v>
      </c>
      <c r="H273" s="73">
        <v>0</v>
      </c>
      <c r="I273" s="122">
        <v>0</v>
      </c>
      <c r="J273" s="122">
        <v>0</v>
      </c>
      <c r="K273" s="122">
        <v>0</v>
      </c>
      <c r="L273" s="122">
        <v>0</v>
      </c>
      <c r="M273" s="122">
        <v>0</v>
      </c>
      <c r="N273" s="122"/>
      <c r="O273" s="122">
        <v>0</v>
      </c>
      <c r="P273" s="122"/>
      <c r="Q273" s="122">
        <f t="shared" si="94"/>
        <v>0</v>
      </c>
      <c r="R273" s="122">
        <f t="shared" si="95"/>
        <v>0</v>
      </c>
      <c r="S273" s="122"/>
      <c r="T273" s="122"/>
    </row>
    <row r="274" spans="1:20" ht="46.65" x14ac:dyDescent="0.35">
      <c r="A274" s="106" t="s">
        <v>1661</v>
      </c>
      <c r="B274" s="107" t="s">
        <v>1738</v>
      </c>
      <c r="C274" s="108" t="s">
        <v>1269</v>
      </c>
      <c r="D274" s="122">
        <v>0</v>
      </c>
      <c r="E274" s="122">
        <v>0</v>
      </c>
      <c r="F274" s="122">
        <v>0</v>
      </c>
      <c r="G274" s="73">
        <v>0</v>
      </c>
      <c r="H274" s="73">
        <v>0</v>
      </c>
      <c r="I274" s="122">
        <v>0</v>
      </c>
      <c r="J274" s="122">
        <v>0</v>
      </c>
      <c r="K274" s="122">
        <v>0</v>
      </c>
      <c r="L274" s="122">
        <v>0</v>
      </c>
      <c r="M274" s="122">
        <v>0</v>
      </c>
      <c r="N274" s="122"/>
      <c r="O274" s="122">
        <v>0</v>
      </c>
      <c r="P274" s="122"/>
      <c r="Q274" s="122">
        <f t="shared" si="94"/>
        <v>0</v>
      </c>
      <c r="R274" s="122">
        <f t="shared" si="95"/>
        <v>0</v>
      </c>
      <c r="S274" s="122"/>
      <c r="T274" s="122"/>
    </row>
    <row r="275" spans="1:20" ht="101.3" customHeight="1" x14ac:dyDescent="0.35">
      <c r="A275" s="103"/>
      <c r="B275" s="110" t="s">
        <v>76</v>
      </c>
      <c r="C275" s="105"/>
      <c r="D275" s="133">
        <f t="shared" ref="D275:T275" si="96">SUM(D276:D313)</f>
        <v>342.94300799999996</v>
      </c>
      <c r="E275" s="133">
        <f t="shared" si="96"/>
        <v>0.48888004799998974</v>
      </c>
      <c r="F275" s="133">
        <f t="shared" si="96"/>
        <v>342.45412795199996</v>
      </c>
      <c r="G275" s="133">
        <f t="shared" si="96"/>
        <v>105.629592</v>
      </c>
      <c r="H275" s="133">
        <f t="shared" si="96"/>
        <v>17.578270228000001</v>
      </c>
      <c r="I275" s="133">
        <f t="shared" si="96"/>
        <v>7.9447328320000006</v>
      </c>
      <c r="J275" s="133">
        <f t="shared" si="96"/>
        <v>8.2327304080000019</v>
      </c>
      <c r="K275" s="133">
        <f t="shared" si="96"/>
        <v>21.27657846</v>
      </c>
      <c r="L275" s="133">
        <f t="shared" si="96"/>
        <v>9.3455398200000008</v>
      </c>
      <c r="M275" s="133">
        <f t="shared" si="96"/>
        <v>38.863052171999989</v>
      </c>
      <c r="N275" s="133">
        <f t="shared" si="96"/>
        <v>0</v>
      </c>
      <c r="O275" s="133">
        <f t="shared" si="96"/>
        <v>37.545228535999996</v>
      </c>
      <c r="P275" s="133">
        <f t="shared" si="96"/>
        <v>0</v>
      </c>
      <c r="Q275" s="133">
        <f t="shared" si="96"/>
        <v>88.051321772000009</v>
      </c>
      <c r="R275" s="133">
        <f t="shared" si="96"/>
        <v>88.051321772000009</v>
      </c>
      <c r="S275" s="133">
        <f t="shared" si="96"/>
        <v>0</v>
      </c>
      <c r="T275" s="133">
        <f t="shared" si="96"/>
        <v>0</v>
      </c>
    </row>
    <row r="276" spans="1:20" ht="31.1" x14ac:dyDescent="0.35">
      <c r="A276" s="106" t="s">
        <v>1661</v>
      </c>
      <c r="B276" s="107" t="s">
        <v>1739</v>
      </c>
      <c r="C276" s="108" t="s">
        <v>525</v>
      </c>
      <c r="D276" s="122">
        <v>6.9675120000000001</v>
      </c>
      <c r="E276" s="122">
        <v>0.2998129763389823</v>
      </c>
      <c r="F276" s="122">
        <v>6.6676990236610179</v>
      </c>
      <c r="G276" s="73">
        <v>3.5030399999999999</v>
      </c>
      <c r="H276" s="73">
        <v>0.15590295599999998</v>
      </c>
      <c r="I276" s="122">
        <v>6.8631815999999998E-2</v>
      </c>
      <c r="J276" s="122">
        <v>6.8631815999999998E-2</v>
      </c>
      <c r="K276" s="122">
        <v>3.4344081839999996</v>
      </c>
      <c r="L276" s="122">
        <v>8.7271139999999983E-2</v>
      </c>
      <c r="M276" s="122">
        <v>0</v>
      </c>
      <c r="N276" s="122"/>
      <c r="O276" s="122">
        <v>0</v>
      </c>
      <c r="P276" s="122"/>
      <c r="Q276" s="122">
        <f t="shared" ref="Q276:Q313" si="97">G276-H276</f>
        <v>3.3471370440000001</v>
      </c>
      <c r="R276" s="122">
        <f t="shared" ref="R276:R313" si="98">G276-H276</f>
        <v>3.3471370440000001</v>
      </c>
      <c r="S276" s="122"/>
      <c r="T276" s="122"/>
    </row>
    <row r="277" spans="1:20" ht="60.75" customHeight="1" x14ac:dyDescent="0.35">
      <c r="A277" s="106" t="s">
        <v>1660</v>
      </c>
      <c r="B277" s="107" t="s">
        <v>835</v>
      </c>
      <c r="C277" s="108" t="s">
        <v>1270</v>
      </c>
      <c r="D277" s="122">
        <v>41.882412000000002</v>
      </c>
      <c r="E277" s="122">
        <v>0</v>
      </c>
      <c r="F277" s="122">
        <v>41.882412000000002</v>
      </c>
      <c r="G277" s="73">
        <v>2.2358640000000012</v>
      </c>
      <c r="H277" s="73">
        <v>9.9507203999999988E-2</v>
      </c>
      <c r="I277" s="122">
        <v>4.3805207999999998E-2</v>
      </c>
      <c r="J277" s="122">
        <v>4.3805207999999998E-2</v>
      </c>
      <c r="K277" s="122">
        <v>0.5589660000000003</v>
      </c>
      <c r="L277" s="122">
        <v>5.570199599999999E-2</v>
      </c>
      <c r="M277" s="122">
        <v>0.5589660000000003</v>
      </c>
      <c r="N277" s="122"/>
      <c r="O277" s="122">
        <v>1.0741267920000006</v>
      </c>
      <c r="P277" s="122"/>
      <c r="Q277" s="122">
        <f t="shared" si="97"/>
        <v>2.1363567960000012</v>
      </c>
      <c r="R277" s="122">
        <f t="shared" si="98"/>
        <v>2.1363567960000012</v>
      </c>
      <c r="S277" s="122"/>
      <c r="T277" s="122"/>
    </row>
    <row r="278" spans="1:20" ht="81.2" customHeight="1" x14ac:dyDescent="0.35">
      <c r="A278" s="106" t="s">
        <v>1660</v>
      </c>
      <c r="B278" s="107" t="s">
        <v>836</v>
      </c>
      <c r="C278" s="108" t="s">
        <v>1271</v>
      </c>
      <c r="D278" s="122">
        <v>31.005696</v>
      </c>
      <c r="E278" s="122">
        <v>0</v>
      </c>
      <c r="F278" s="122">
        <v>31.005696</v>
      </c>
      <c r="G278" s="73">
        <v>2.609712</v>
      </c>
      <c r="H278" s="73">
        <v>0.116145348</v>
      </c>
      <c r="I278" s="122">
        <v>5.1129672000000001E-2</v>
      </c>
      <c r="J278" s="122">
        <v>5.1129672000000001E-2</v>
      </c>
      <c r="K278" s="122">
        <v>0.65242800000000001</v>
      </c>
      <c r="L278" s="122">
        <v>6.5015675999999994E-2</v>
      </c>
      <c r="M278" s="122">
        <v>0.65242800000000001</v>
      </c>
      <c r="N278" s="122"/>
      <c r="O278" s="122">
        <v>1.2537263279999999</v>
      </c>
      <c r="P278" s="122"/>
      <c r="Q278" s="122">
        <f t="shared" si="97"/>
        <v>2.4935666520000002</v>
      </c>
      <c r="R278" s="122">
        <f t="shared" si="98"/>
        <v>2.4935666520000002</v>
      </c>
      <c r="S278" s="122"/>
      <c r="T278" s="122"/>
    </row>
    <row r="279" spans="1:20" ht="46.65" x14ac:dyDescent="0.35">
      <c r="A279" s="106" t="s">
        <v>1661</v>
      </c>
      <c r="B279" s="107" t="s">
        <v>1740</v>
      </c>
      <c r="C279" s="108" t="s">
        <v>1272</v>
      </c>
      <c r="D279" s="122">
        <v>53.916083999999998</v>
      </c>
      <c r="E279" s="122">
        <v>0</v>
      </c>
      <c r="F279" s="122">
        <v>53.916083999999998</v>
      </c>
      <c r="G279" s="73">
        <v>1.2E-2</v>
      </c>
      <c r="H279" s="73">
        <v>5.3404799999999997E-4</v>
      </c>
      <c r="I279" s="122">
        <v>2.35116E-4</v>
      </c>
      <c r="J279" s="122">
        <v>2.35116E-4</v>
      </c>
      <c r="K279" s="122">
        <v>3.0000000000000001E-3</v>
      </c>
      <c r="L279" s="122">
        <v>2.9893199999999996E-4</v>
      </c>
      <c r="M279" s="122">
        <v>3.0000000000000001E-3</v>
      </c>
      <c r="N279" s="122"/>
      <c r="O279" s="122">
        <v>5.7648839999999996E-3</v>
      </c>
      <c r="P279" s="122"/>
      <c r="Q279" s="122">
        <f t="shared" si="97"/>
        <v>1.1465952E-2</v>
      </c>
      <c r="R279" s="122">
        <f t="shared" si="98"/>
        <v>1.1465952E-2</v>
      </c>
      <c r="S279" s="122"/>
      <c r="T279" s="122"/>
    </row>
    <row r="280" spans="1:20" ht="31.1" x14ac:dyDescent="0.35">
      <c r="A280" s="106" t="s">
        <v>1660</v>
      </c>
      <c r="B280" s="107" t="s">
        <v>837</v>
      </c>
      <c r="C280" s="108" t="s">
        <v>1273</v>
      </c>
      <c r="D280" s="122">
        <v>1.978596</v>
      </c>
      <c r="E280" s="122">
        <v>0</v>
      </c>
      <c r="F280" s="122">
        <v>1.9785959999999996</v>
      </c>
      <c r="G280" s="73">
        <v>8.3568000000000003E-2</v>
      </c>
      <c r="H280" s="73">
        <v>0</v>
      </c>
      <c r="I280" s="122">
        <v>8.3568000000000003E-2</v>
      </c>
      <c r="J280" s="122">
        <v>0</v>
      </c>
      <c r="K280" s="122">
        <v>0</v>
      </c>
      <c r="L280" s="122">
        <v>0</v>
      </c>
      <c r="M280" s="122">
        <v>0</v>
      </c>
      <c r="N280" s="122"/>
      <c r="O280" s="122">
        <v>0</v>
      </c>
      <c r="P280" s="122"/>
      <c r="Q280" s="122">
        <f t="shared" si="97"/>
        <v>8.3568000000000003E-2</v>
      </c>
      <c r="R280" s="122">
        <f t="shared" si="98"/>
        <v>8.3568000000000003E-2</v>
      </c>
      <c r="S280" s="122"/>
      <c r="T280" s="122"/>
    </row>
    <row r="281" spans="1:20" ht="31.1" x14ac:dyDescent="0.35">
      <c r="A281" s="106" t="s">
        <v>1660</v>
      </c>
      <c r="B281" s="107" t="s">
        <v>838</v>
      </c>
      <c r="C281" s="108" t="s">
        <v>1274</v>
      </c>
      <c r="D281" s="122">
        <v>7.9600800000000005</v>
      </c>
      <c r="E281" s="122">
        <v>0</v>
      </c>
      <c r="F281" s="122">
        <v>7.9600799999999996</v>
      </c>
      <c r="G281" s="73">
        <v>7.2547680000000003</v>
      </c>
      <c r="H281" s="73">
        <v>0.32287382399999998</v>
      </c>
      <c r="I281" s="122">
        <v>0.14213594399999999</v>
      </c>
      <c r="J281" s="122">
        <v>0.14213594399999999</v>
      </c>
      <c r="K281" s="122">
        <v>0</v>
      </c>
      <c r="L281" s="122">
        <v>0.18073787999999999</v>
      </c>
      <c r="M281" s="122">
        <v>0</v>
      </c>
      <c r="N281" s="122"/>
      <c r="O281" s="122">
        <v>7.1126320560000007</v>
      </c>
      <c r="P281" s="122"/>
      <c r="Q281" s="122">
        <f t="shared" si="97"/>
        <v>6.9318941760000001</v>
      </c>
      <c r="R281" s="122">
        <f t="shared" si="98"/>
        <v>6.9318941760000001</v>
      </c>
      <c r="S281" s="122"/>
      <c r="T281" s="122"/>
    </row>
    <row r="282" spans="1:20" ht="31.1" x14ac:dyDescent="0.35">
      <c r="A282" s="106" t="s">
        <v>1660</v>
      </c>
      <c r="B282" s="107" t="s">
        <v>839</v>
      </c>
      <c r="C282" s="108" t="s">
        <v>1275</v>
      </c>
      <c r="D282" s="122">
        <v>4.2149280000000005</v>
      </c>
      <c r="E282" s="122">
        <v>0</v>
      </c>
      <c r="F282" s="122">
        <v>4.2149279999999996</v>
      </c>
      <c r="G282" s="73">
        <v>4.202928</v>
      </c>
      <c r="H282" s="73">
        <v>0.18705151199999998</v>
      </c>
      <c r="I282" s="122">
        <v>8.2344059999999997E-2</v>
      </c>
      <c r="J282" s="122">
        <v>8.2344059999999997E-2</v>
      </c>
      <c r="K282" s="122">
        <v>0</v>
      </c>
      <c r="L282" s="122">
        <v>0.10470745199999998</v>
      </c>
      <c r="M282" s="122">
        <v>4.1205839399999995</v>
      </c>
      <c r="N282" s="122"/>
      <c r="O282" s="122">
        <v>0</v>
      </c>
      <c r="P282" s="122"/>
      <c r="Q282" s="122">
        <f t="shared" si="97"/>
        <v>4.015876488</v>
      </c>
      <c r="R282" s="122">
        <f t="shared" si="98"/>
        <v>4.015876488</v>
      </c>
      <c r="S282" s="122"/>
      <c r="T282" s="122"/>
    </row>
    <row r="283" spans="1:20" ht="141.80000000000001" customHeight="1" x14ac:dyDescent="0.35">
      <c r="A283" s="106" t="s">
        <v>1660</v>
      </c>
      <c r="B283" s="107" t="s">
        <v>637</v>
      </c>
      <c r="C283" s="108" t="s">
        <v>526</v>
      </c>
      <c r="D283" s="122">
        <v>0.50996399999999997</v>
      </c>
      <c r="E283" s="122">
        <v>0</v>
      </c>
      <c r="F283" s="122">
        <v>0.50996399999999997</v>
      </c>
      <c r="G283" s="73">
        <v>3.7439999999999999E-3</v>
      </c>
      <c r="H283" s="73">
        <v>0</v>
      </c>
      <c r="I283" s="122">
        <v>0</v>
      </c>
      <c r="J283" s="122">
        <v>0</v>
      </c>
      <c r="K283" s="122">
        <v>9.3599999999999998E-4</v>
      </c>
      <c r="L283" s="122">
        <v>0</v>
      </c>
      <c r="M283" s="122">
        <v>9.3599999999999998E-4</v>
      </c>
      <c r="N283" s="122"/>
      <c r="O283" s="122">
        <v>1.8719999999999997E-3</v>
      </c>
      <c r="P283" s="122"/>
      <c r="Q283" s="122">
        <f t="shared" si="97"/>
        <v>3.7439999999999999E-3</v>
      </c>
      <c r="R283" s="122">
        <f t="shared" si="98"/>
        <v>3.7439999999999999E-3</v>
      </c>
      <c r="S283" s="122"/>
      <c r="T283" s="122"/>
    </row>
    <row r="284" spans="1:20" ht="81.2" customHeight="1" x14ac:dyDescent="0.35">
      <c r="A284" s="106" t="s">
        <v>1661</v>
      </c>
      <c r="B284" s="107" t="s">
        <v>1741</v>
      </c>
      <c r="C284" s="108" t="s">
        <v>528</v>
      </c>
      <c r="D284" s="122">
        <v>22.197215999999997</v>
      </c>
      <c r="E284" s="122">
        <v>9.2361599999080113E-4</v>
      </c>
      <c r="F284" s="122">
        <v>22.196292384000007</v>
      </c>
      <c r="G284" s="73">
        <v>9.0382799999999985</v>
      </c>
      <c r="H284" s="73">
        <v>0.40224915599999994</v>
      </c>
      <c r="I284" s="122">
        <v>0.17707864799999998</v>
      </c>
      <c r="J284" s="122">
        <v>0.17707864799999998</v>
      </c>
      <c r="K284" s="122">
        <v>0</v>
      </c>
      <c r="L284" s="122">
        <v>0.22517050799999996</v>
      </c>
      <c r="M284" s="122">
        <v>8.8612013520000001</v>
      </c>
      <c r="N284" s="122"/>
      <c r="O284" s="122">
        <v>0</v>
      </c>
      <c r="P284" s="73"/>
      <c r="Q284" s="122">
        <f t="shared" si="97"/>
        <v>8.6360308439999987</v>
      </c>
      <c r="R284" s="122">
        <f t="shared" si="98"/>
        <v>8.6360308439999987</v>
      </c>
      <c r="S284" s="73"/>
      <c r="T284" s="73"/>
    </row>
    <row r="285" spans="1:20" ht="81.2" customHeight="1" x14ac:dyDescent="0.35">
      <c r="A285" s="106" t="s">
        <v>1660</v>
      </c>
      <c r="B285" s="107" t="s">
        <v>78</v>
      </c>
      <c r="C285" s="108" t="s">
        <v>524</v>
      </c>
      <c r="D285" s="122">
        <v>1.734564</v>
      </c>
      <c r="E285" s="122">
        <v>0.18814345566101665</v>
      </c>
      <c r="F285" s="122">
        <v>1.5464205443389833</v>
      </c>
      <c r="G285" s="73">
        <v>1.2E-2</v>
      </c>
      <c r="H285" s="73">
        <v>0.48659483999999997</v>
      </c>
      <c r="I285" s="122">
        <v>1.2E-2</v>
      </c>
      <c r="J285" s="122">
        <v>0.48659483999999997</v>
      </c>
      <c r="K285" s="122">
        <v>0</v>
      </c>
      <c r="L285" s="122">
        <v>0</v>
      </c>
      <c r="M285" s="122">
        <v>0</v>
      </c>
      <c r="N285" s="122"/>
      <c r="O285" s="122">
        <v>0</v>
      </c>
      <c r="P285" s="122"/>
      <c r="Q285" s="122">
        <f t="shared" si="97"/>
        <v>-0.47459483999999996</v>
      </c>
      <c r="R285" s="122">
        <f t="shared" si="98"/>
        <v>-0.47459483999999996</v>
      </c>
      <c r="S285" s="122"/>
      <c r="T285" s="122"/>
    </row>
    <row r="286" spans="1:20" ht="60.75" customHeight="1" x14ac:dyDescent="0.35">
      <c r="A286" s="106" t="s">
        <v>1661</v>
      </c>
      <c r="B286" s="107" t="s">
        <v>638</v>
      </c>
      <c r="C286" s="108" t="s">
        <v>684</v>
      </c>
      <c r="D286" s="122">
        <v>73.966992000000005</v>
      </c>
      <c r="E286" s="122">
        <v>0</v>
      </c>
      <c r="F286" s="122">
        <v>73.966992000000005</v>
      </c>
      <c r="G286" s="73">
        <v>1.7999999999999998</v>
      </c>
      <c r="H286" s="73">
        <v>8.0109096000000005E-2</v>
      </c>
      <c r="I286" s="122">
        <v>3.526572E-2</v>
      </c>
      <c r="J286" s="122">
        <v>3.526572E-2</v>
      </c>
      <c r="K286" s="122">
        <v>0.45</v>
      </c>
      <c r="L286" s="122">
        <v>4.4843376000000004E-2</v>
      </c>
      <c r="M286" s="122">
        <v>0.45</v>
      </c>
      <c r="N286" s="122"/>
      <c r="O286" s="122">
        <v>0.86473428000000008</v>
      </c>
      <c r="P286" s="122"/>
      <c r="Q286" s="122">
        <f t="shared" si="97"/>
        <v>1.7198909039999999</v>
      </c>
      <c r="R286" s="122">
        <f t="shared" si="98"/>
        <v>1.7198909039999999</v>
      </c>
      <c r="S286" s="122"/>
      <c r="T286" s="122"/>
    </row>
    <row r="287" spans="1:20" ht="101.3" customHeight="1" x14ac:dyDescent="0.35">
      <c r="A287" s="106" t="s">
        <v>1661</v>
      </c>
      <c r="B287" s="107" t="s">
        <v>639</v>
      </c>
      <c r="C287" s="108" t="s">
        <v>685</v>
      </c>
      <c r="D287" s="122">
        <v>13.877220000000001</v>
      </c>
      <c r="E287" s="122">
        <v>0</v>
      </c>
      <c r="F287" s="122">
        <v>13.877219999999999</v>
      </c>
      <c r="G287" s="73">
        <v>2.7791759999999996</v>
      </c>
      <c r="H287" s="73">
        <v>0.99757715200000019</v>
      </c>
      <c r="I287" s="122">
        <v>0.92833958800000005</v>
      </c>
      <c r="J287" s="122">
        <v>0.92833958800000005</v>
      </c>
      <c r="K287" s="122">
        <v>0.69479399999999991</v>
      </c>
      <c r="L287" s="122">
        <v>6.9237564000000029E-2</v>
      </c>
      <c r="M287" s="122">
        <v>0.69479399999999991</v>
      </c>
      <c r="N287" s="122"/>
      <c r="O287" s="122">
        <v>0.46124841199999961</v>
      </c>
      <c r="P287" s="122"/>
      <c r="Q287" s="122">
        <f t="shared" si="97"/>
        <v>1.7815988479999993</v>
      </c>
      <c r="R287" s="122">
        <f t="shared" si="98"/>
        <v>1.7815988479999993</v>
      </c>
      <c r="S287" s="122"/>
      <c r="T287" s="122"/>
    </row>
    <row r="288" spans="1:20" ht="101.3" customHeight="1" x14ac:dyDescent="0.35">
      <c r="A288" s="106" t="s">
        <v>1660</v>
      </c>
      <c r="B288" s="107" t="s">
        <v>1742</v>
      </c>
      <c r="C288" s="108" t="s">
        <v>527</v>
      </c>
      <c r="D288" s="122">
        <v>9.8774519999999981</v>
      </c>
      <c r="E288" s="122">
        <v>0</v>
      </c>
      <c r="F288" s="122">
        <v>9.8774519999999999</v>
      </c>
      <c r="G288" s="73">
        <v>2.1755999999999998</v>
      </c>
      <c r="H288" s="73">
        <v>9.6825168000000003E-2</v>
      </c>
      <c r="I288" s="122">
        <v>4.2624504000000001E-2</v>
      </c>
      <c r="J288" s="122">
        <v>4.2624504000000001E-2</v>
      </c>
      <c r="K288" s="122">
        <v>0.54389999999999994</v>
      </c>
      <c r="L288" s="122">
        <v>5.4200664000000003E-2</v>
      </c>
      <c r="M288" s="122">
        <v>0.54389999999999994</v>
      </c>
      <c r="N288" s="122"/>
      <c r="O288" s="122">
        <v>1.0451754959999999</v>
      </c>
      <c r="P288" s="122"/>
      <c r="Q288" s="122">
        <f t="shared" si="97"/>
        <v>2.0787748319999997</v>
      </c>
      <c r="R288" s="122">
        <f t="shared" si="98"/>
        <v>2.0787748319999997</v>
      </c>
      <c r="S288" s="122"/>
      <c r="T288" s="122"/>
    </row>
    <row r="289" spans="1:20" ht="101.3" customHeight="1" x14ac:dyDescent="0.35">
      <c r="A289" s="106" t="s">
        <v>1661</v>
      </c>
      <c r="B289" s="107" t="s">
        <v>1743</v>
      </c>
      <c r="C289" s="108" t="s">
        <v>1276</v>
      </c>
      <c r="D289" s="122">
        <v>0.68077199999999993</v>
      </c>
      <c r="E289" s="122">
        <v>0</v>
      </c>
      <c r="F289" s="122">
        <v>0.68077199999999993</v>
      </c>
      <c r="G289" s="73">
        <v>0.263652</v>
      </c>
      <c r="H289" s="73">
        <v>6.9632520000000005E-3</v>
      </c>
      <c r="I289" s="122">
        <v>5.1654960000000003E-3</v>
      </c>
      <c r="J289" s="122">
        <v>5.1654960000000003E-3</v>
      </c>
      <c r="K289" s="122">
        <v>0</v>
      </c>
      <c r="L289" s="122">
        <v>1.7977560000000002E-3</v>
      </c>
      <c r="M289" s="122">
        <v>0.25848650400000001</v>
      </c>
      <c r="N289" s="122"/>
      <c r="O289" s="122">
        <v>0</v>
      </c>
      <c r="P289" s="122"/>
      <c r="Q289" s="122">
        <f t="shared" si="97"/>
        <v>0.25668874800000002</v>
      </c>
      <c r="R289" s="122">
        <f t="shared" si="98"/>
        <v>0.25668874800000002</v>
      </c>
      <c r="S289" s="122"/>
      <c r="T289" s="122"/>
    </row>
    <row r="290" spans="1:20" ht="20.2" customHeight="1" x14ac:dyDescent="0.35">
      <c r="A290" s="106" t="s">
        <v>1660</v>
      </c>
      <c r="B290" s="107" t="s">
        <v>1744</v>
      </c>
      <c r="C290" s="108" t="s">
        <v>1277</v>
      </c>
      <c r="D290" s="122">
        <v>0.68077199999999993</v>
      </c>
      <c r="E290" s="122">
        <v>0</v>
      </c>
      <c r="F290" s="122">
        <v>0.68077199999999993</v>
      </c>
      <c r="G290" s="73">
        <v>0.25756800000000002</v>
      </c>
      <c r="H290" s="73">
        <v>0</v>
      </c>
      <c r="I290" s="122">
        <v>0.25756799999999996</v>
      </c>
      <c r="J290" s="122">
        <v>0</v>
      </c>
      <c r="K290" s="122">
        <v>0</v>
      </c>
      <c r="L290" s="122">
        <v>0</v>
      </c>
      <c r="M290" s="122">
        <v>0</v>
      </c>
      <c r="N290" s="122"/>
      <c r="O290" s="122">
        <v>0</v>
      </c>
      <c r="P290" s="122"/>
      <c r="Q290" s="122">
        <f t="shared" si="97"/>
        <v>0.25756800000000002</v>
      </c>
      <c r="R290" s="122">
        <f t="shared" si="98"/>
        <v>0.25756800000000002</v>
      </c>
      <c r="S290" s="122"/>
      <c r="T290" s="122"/>
    </row>
    <row r="291" spans="1:20" ht="60.75" customHeight="1" x14ac:dyDescent="0.35">
      <c r="A291" s="106" t="s">
        <v>1660</v>
      </c>
      <c r="B291" s="107" t="s">
        <v>1745</v>
      </c>
      <c r="C291" s="108" t="s">
        <v>1278</v>
      </c>
      <c r="D291" s="122">
        <v>1.2148079999999999</v>
      </c>
      <c r="E291" s="122">
        <v>0</v>
      </c>
      <c r="F291" s="122">
        <v>1.2148079999999999</v>
      </c>
      <c r="G291" s="73">
        <v>1.0944720000000001</v>
      </c>
      <c r="H291" s="73">
        <v>4.8709572E-2</v>
      </c>
      <c r="I291" s="122">
        <v>2.1442979999999993E-2</v>
      </c>
      <c r="J291" s="122">
        <v>2.1442979999999993E-2</v>
      </c>
      <c r="K291" s="122">
        <v>0</v>
      </c>
      <c r="L291" s="122">
        <v>2.7266592000000006E-2</v>
      </c>
      <c r="M291" s="122">
        <v>1.0730290199999999</v>
      </c>
      <c r="N291" s="122"/>
      <c r="O291" s="122">
        <v>0</v>
      </c>
      <c r="P291" s="122"/>
      <c r="Q291" s="122">
        <f t="shared" si="97"/>
        <v>1.0457624280000002</v>
      </c>
      <c r="R291" s="122">
        <f t="shared" si="98"/>
        <v>1.0457624280000002</v>
      </c>
      <c r="S291" s="122"/>
      <c r="T291" s="122"/>
    </row>
    <row r="292" spans="1:20" ht="60.75" customHeight="1" x14ac:dyDescent="0.35">
      <c r="A292" s="106" t="s">
        <v>1661</v>
      </c>
      <c r="B292" s="107" t="s">
        <v>1746</v>
      </c>
      <c r="C292" s="108" t="s">
        <v>1279</v>
      </c>
      <c r="D292" s="122">
        <v>1.9222199999999998</v>
      </c>
      <c r="E292" s="122">
        <v>0</v>
      </c>
      <c r="F292" s="122">
        <v>1.9222199999999998</v>
      </c>
      <c r="G292" s="73">
        <v>1.528176</v>
      </c>
      <c r="H292" s="73">
        <v>6.8011547999999991E-2</v>
      </c>
      <c r="I292" s="122">
        <v>2.9940107999999997E-2</v>
      </c>
      <c r="J292" s="122">
        <v>2.9940107999999997E-2</v>
      </c>
      <c r="K292" s="122">
        <v>0.38204399999999999</v>
      </c>
      <c r="L292" s="122">
        <v>3.8071439999999998E-2</v>
      </c>
      <c r="M292" s="122">
        <v>0.38204399999999999</v>
      </c>
      <c r="N292" s="122"/>
      <c r="O292" s="122">
        <v>0.73414789199999997</v>
      </c>
      <c r="P292" s="122"/>
      <c r="Q292" s="122">
        <f t="shared" si="97"/>
        <v>1.4601644519999999</v>
      </c>
      <c r="R292" s="122">
        <f t="shared" si="98"/>
        <v>1.4601644519999999</v>
      </c>
      <c r="S292" s="122"/>
      <c r="T292" s="122"/>
    </row>
    <row r="293" spans="1:20" ht="81.2" customHeight="1" x14ac:dyDescent="0.35">
      <c r="A293" s="106" t="s">
        <v>1660</v>
      </c>
      <c r="B293" s="107" t="s">
        <v>1747</v>
      </c>
      <c r="C293" s="108" t="s">
        <v>1280</v>
      </c>
      <c r="D293" s="122">
        <v>0.58447199999999999</v>
      </c>
      <c r="E293" s="122">
        <v>0</v>
      </c>
      <c r="F293" s="122">
        <v>0.58447199999999999</v>
      </c>
      <c r="G293" s="73">
        <v>0.55358399999999996</v>
      </c>
      <c r="H293" s="73">
        <v>0</v>
      </c>
      <c r="I293" s="122">
        <v>0.55358399999999996</v>
      </c>
      <c r="J293" s="122">
        <v>0</v>
      </c>
      <c r="K293" s="122">
        <v>0</v>
      </c>
      <c r="L293" s="122">
        <v>0</v>
      </c>
      <c r="M293" s="122">
        <v>0</v>
      </c>
      <c r="N293" s="122"/>
      <c r="O293" s="122">
        <v>0</v>
      </c>
      <c r="P293" s="122"/>
      <c r="Q293" s="122">
        <f t="shared" si="97"/>
        <v>0.55358399999999996</v>
      </c>
      <c r="R293" s="122">
        <f t="shared" si="98"/>
        <v>0.55358399999999996</v>
      </c>
      <c r="S293" s="122"/>
      <c r="T293" s="122"/>
    </row>
    <row r="294" spans="1:20" ht="46.65" x14ac:dyDescent="0.35">
      <c r="A294" s="106" t="s">
        <v>1660</v>
      </c>
      <c r="B294" s="107" t="s">
        <v>1748</v>
      </c>
      <c r="C294" s="108" t="s">
        <v>1281</v>
      </c>
      <c r="D294" s="122">
        <v>1.8193199999999998</v>
      </c>
      <c r="E294" s="122">
        <v>0</v>
      </c>
      <c r="F294" s="122">
        <v>1.8193199999999998</v>
      </c>
      <c r="G294" s="73">
        <v>1.6498199999999998</v>
      </c>
      <c r="H294" s="73">
        <v>1.10662536</v>
      </c>
      <c r="I294" s="122">
        <v>1.0655234040000001</v>
      </c>
      <c r="J294" s="122">
        <v>1.0655234040000001</v>
      </c>
      <c r="K294" s="122">
        <v>0</v>
      </c>
      <c r="L294" s="122">
        <v>4.1101955999999662E-2</v>
      </c>
      <c r="M294" s="122">
        <v>0.58429659599999983</v>
      </c>
      <c r="N294" s="122"/>
      <c r="O294" s="122">
        <v>0</v>
      </c>
      <c r="P294" s="122"/>
      <c r="Q294" s="122">
        <f t="shared" si="97"/>
        <v>0.54319463999999984</v>
      </c>
      <c r="R294" s="122">
        <f t="shared" si="98"/>
        <v>0.54319463999999984</v>
      </c>
      <c r="S294" s="122"/>
      <c r="T294" s="122"/>
    </row>
    <row r="295" spans="1:20" ht="46.65" x14ac:dyDescent="0.35">
      <c r="A295" s="106" t="s">
        <v>1660</v>
      </c>
      <c r="B295" s="107" t="s">
        <v>1749</v>
      </c>
      <c r="C295" s="108" t="s">
        <v>1282</v>
      </c>
      <c r="D295" s="122">
        <v>3.2222879999999998</v>
      </c>
      <c r="E295" s="122">
        <v>0</v>
      </c>
      <c r="F295" s="122">
        <v>3.2222879999999994</v>
      </c>
      <c r="G295" s="73">
        <v>3.2102879999999994</v>
      </c>
      <c r="H295" s="73">
        <v>2.2070794340000002</v>
      </c>
      <c r="I295" s="122">
        <v>1.7767767240000001</v>
      </c>
      <c r="J295" s="122">
        <v>1.7767767240000001</v>
      </c>
      <c r="K295" s="122">
        <v>1.4335112759999995</v>
      </c>
      <c r="L295" s="122">
        <v>0.43030271000000009</v>
      </c>
      <c r="M295" s="122">
        <v>0</v>
      </c>
      <c r="N295" s="122"/>
      <c r="O295" s="122">
        <v>0</v>
      </c>
      <c r="P295" s="122"/>
      <c r="Q295" s="122">
        <f t="shared" si="97"/>
        <v>1.0032085659999992</v>
      </c>
      <c r="R295" s="122">
        <f t="shared" si="98"/>
        <v>1.0032085659999992</v>
      </c>
      <c r="S295" s="122"/>
      <c r="T295" s="122"/>
    </row>
    <row r="296" spans="1:20" ht="20.2" customHeight="1" x14ac:dyDescent="0.35">
      <c r="A296" s="106" t="s">
        <v>1660</v>
      </c>
      <c r="B296" s="107" t="s">
        <v>840</v>
      </c>
      <c r="C296" s="108" t="s">
        <v>1283</v>
      </c>
      <c r="D296" s="122">
        <v>0.76949999999999996</v>
      </c>
      <c r="E296" s="122">
        <v>0</v>
      </c>
      <c r="F296" s="122">
        <v>0.76949999999999996</v>
      </c>
      <c r="G296" s="73">
        <v>0.70467599999999986</v>
      </c>
      <c r="H296" s="73">
        <v>3.1361640000000003E-2</v>
      </c>
      <c r="I296" s="122">
        <v>1.380606E-2</v>
      </c>
      <c r="J296" s="122">
        <v>1.380606E-2</v>
      </c>
      <c r="K296" s="122">
        <v>0</v>
      </c>
      <c r="L296" s="122">
        <v>1.7555580000000001E-2</v>
      </c>
      <c r="M296" s="122">
        <v>0.6908699399999999</v>
      </c>
      <c r="N296" s="122"/>
      <c r="O296" s="122">
        <v>0</v>
      </c>
      <c r="P296" s="122"/>
      <c r="Q296" s="122">
        <f t="shared" si="97"/>
        <v>0.67331435999999989</v>
      </c>
      <c r="R296" s="122">
        <f t="shared" si="98"/>
        <v>0.67331435999999989</v>
      </c>
      <c r="S296" s="122"/>
      <c r="T296" s="122"/>
    </row>
    <row r="297" spans="1:20" ht="60.75" customHeight="1" x14ac:dyDescent="0.35">
      <c r="A297" s="106" t="s">
        <v>1661</v>
      </c>
      <c r="B297" s="107" t="s">
        <v>1750</v>
      </c>
      <c r="C297" s="108" t="s">
        <v>1284</v>
      </c>
      <c r="D297" s="122">
        <v>1.2794639999999999</v>
      </c>
      <c r="E297" s="122">
        <v>0</v>
      </c>
      <c r="F297" s="122">
        <v>1.2794639999999999</v>
      </c>
      <c r="G297" s="73">
        <v>1.2E-2</v>
      </c>
      <c r="H297" s="73">
        <v>3.4611383999999995E-2</v>
      </c>
      <c r="I297" s="122">
        <v>1.2E-2</v>
      </c>
      <c r="J297" s="122">
        <v>3.4312451999999993E-2</v>
      </c>
      <c r="K297" s="122">
        <v>0</v>
      </c>
      <c r="L297" s="122">
        <v>2.9893200000000175E-4</v>
      </c>
      <c r="M297" s="122">
        <v>0</v>
      </c>
      <c r="N297" s="122"/>
      <c r="O297" s="122">
        <v>0</v>
      </c>
      <c r="P297" s="122"/>
      <c r="Q297" s="122">
        <f t="shared" si="97"/>
        <v>-2.2611383999999995E-2</v>
      </c>
      <c r="R297" s="122">
        <f t="shared" si="98"/>
        <v>-2.2611383999999995E-2</v>
      </c>
      <c r="S297" s="122"/>
      <c r="T297" s="122"/>
    </row>
    <row r="298" spans="1:20" ht="60.75" customHeight="1" x14ac:dyDescent="0.35">
      <c r="A298" s="106" t="s">
        <v>1660</v>
      </c>
      <c r="B298" s="107" t="s">
        <v>841</v>
      </c>
      <c r="C298" s="108" t="s">
        <v>1285</v>
      </c>
      <c r="D298" s="122">
        <v>0.46832399999999996</v>
      </c>
      <c r="E298" s="122">
        <v>0</v>
      </c>
      <c r="F298" s="122">
        <v>0.46832399999999996</v>
      </c>
      <c r="G298" s="73">
        <v>0.46832399999999996</v>
      </c>
      <c r="H298" s="73">
        <v>0</v>
      </c>
      <c r="I298" s="122">
        <v>0.30004799999999998</v>
      </c>
      <c r="J298" s="122">
        <v>0.30004799999999998</v>
      </c>
      <c r="K298" s="122">
        <v>0.11708099999999999</v>
      </c>
      <c r="L298" s="122">
        <v>-0.30004799999999998</v>
      </c>
      <c r="M298" s="122">
        <v>5.1194999999999991E-2</v>
      </c>
      <c r="N298" s="122"/>
      <c r="O298" s="122">
        <v>0</v>
      </c>
      <c r="P298" s="122"/>
      <c r="Q298" s="122">
        <f t="shared" si="97"/>
        <v>0.46832399999999996</v>
      </c>
      <c r="R298" s="122">
        <f t="shared" si="98"/>
        <v>0.46832399999999996</v>
      </c>
      <c r="S298" s="122"/>
      <c r="T298" s="122"/>
    </row>
    <row r="299" spans="1:20" ht="60.75" customHeight="1" x14ac:dyDescent="0.35">
      <c r="A299" s="106" t="s">
        <v>1660</v>
      </c>
      <c r="B299" s="107" t="s">
        <v>842</v>
      </c>
      <c r="C299" s="108" t="s">
        <v>1286</v>
      </c>
      <c r="D299" s="122">
        <v>52.034039999999997</v>
      </c>
      <c r="E299" s="122">
        <v>0</v>
      </c>
      <c r="F299" s="122">
        <v>52.03403999999999</v>
      </c>
      <c r="G299" s="73">
        <v>52.02203999999999</v>
      </c>
      <c r="H299" s="73">
        <v>2.3152435800000002</v>
      </c>
      <c r="I299" s="122">
        <v>1.0192196040000001</v>
      </c>
      <c r="J299" s="122">
        <v>1.0192196040000001</v>
      </c>
      <c r="K299" s="122">
        <v>13.005509999999999</v>
      </c>
      <c r="L299" s="122">
        <v>1.2960239760000001</v>
      </c>
      <c r="M299" s="122">
        <v>13.005509999999999</v>
      </c>
      <c r="N299" s="122"/>
      <c r="O299" s="122">
        <v>24.991800395999995</v>
      </c>
      <c r="P299" s="122"/>
      <c r="Q299" s="122">
        <f t="shared" si="97"/>
        <v>49.706796419999989</v>
      </c>
      <c r="R299" s="122">
        <f t="shared" si="98"/>
        <v>49.706796419999989</v>
      </c>
      <c r="S299" s="122"/>
      <c r="T299" s="122"/>
    </row>
    <row r="300" spans="1:20" ht="46.65" x14ac:dyDescent="0.35">
      <c r="A300" s="106" t="s">
        <v>1660</v>
      </c>
      <c r="B300" s="107" t="s">
        <v>843</v>
      </c>
      <c r="C300" s="108" t="s">
        <v>1287</v>
      </c>
      <c r="D300" s="122">
        <v>0.58447199999999999</v>
      </c>
      <c r="E300" s="122">
        <v>0</v>
      </c>
      <c r="F300" s="122">
        <v>0.58447199999999999</v>
      </c>
      <c r="G300" s="73">
        <v>0.57247199999999998</v>
      </c>
      <c r="H300" s="73">
        <v>0.39552829199999995</v>
      </c>
      <c r="I300" s="122">
        <v>0.38652791999999997</v>
      </c>
      <c r="J300" s="122">
        <v>0.38652791999999997</v>
      </c>
      <c r="K300" s="122">
        <v>0</v>
      </c>
      <c r="L300" s="122">
        <v>9.0003719999999787E-3</v>
      </c>
      <c r="M300" s="122">
        <v>0.18594407999999998</v>
      </c>
      <c r="N300" s="122"/>
      <c r="O300" s="122">
        <v>0</v>
      </c>
      <c r="P300" s="122"/>
      <c r="Q300" s="122">
        <f t="shared" si="97"/>
        <v>0.17694370800000003</v>
      </c>
      <c r="R300" s="122">
        <f t="shared" si="98"/>
        <v>0.17694370800000003</v>
      </c>
      <c r="S300" s="122"/>
      <c r="T300" s="122"/>
    </row>
    <row r="301" spans="1:20" ht="81.2" customHeight="1" x14ac:dyDescent="0.35">
      <c r="A301" s="106" t="s">
        <v>1660</v>
      </c>
      <c r="B301" s="107" t="s">
        <v>844</v>
      </c>
      <c r="C301" s="108" t="s">
        <v>1288</v>
      </c>
      <c r="D301" s="122">
        <v>2.7140759999999999</v>
      </c>
      <c r="E301" s="122">
        <v>0</v>
      </c>
      <c r="F301" s="122">
        <v>2.7140759999999999</v>
      </c>
      <c r="G301" s="73">
        <v>2.7140759999999999</v>
      </c>
      <c r="H301" s="73">
        <v>0.20110365999999999</v>
      </c>
      <c r="I301" s="122">
        <v>5.3174364000000002E-2</v>
      </c>
      <c r="J301" s="122">
        <v>5.3174364000000002E-2</v>
      </c>
      <c r="K301" s="122">
        <v>0</v>
      </c>
      <c r="L301" s="122">
        <v>0.14792929600000002</v>
      </c>
      <c r="M301" s="122">
        <v>2.6609016359999997</v>
      </c>
      <c r="N301" s="122"/>
      <c r="O301" s="122">
        <v>0</v>
      </c>
      <c r="P301" s="122"/>
      <c r="Q301" s="122">
        <f t="shared" si="97"/>
        <v>2.5129723400000001</v>
      </c>
      <c r="R301" s="122">
        <f t="shared" si="98"/>
        <v>2.5129723400000001</v>
      </c>
      <c r="S301" s="122"/>
      <c r="T301" s="122"/>
    </row>
    <row r="302" spans="1:20" ht="101.3" customHeight="1" x14ac:dyDescent="0.35">
      <c r="A302" s="106" t="s">
        <v>1660</v>
      </c>
      <c r="B302" s="107" t="s">
        <v>845</v>
      </c>
      <c r="C302" s="108" t="s">
        <v>1289</v>
      </c>
      <c r="D302" s="122">
        <v>1.4573880000000001</v>
      </c>
      <c r="E302" s="122">
        <v>0</v>
      </c>
      <c r="F302" s="122">
        <v>1.4573880000000001</v>
      </c>
      <c r="G302" s="73">
        <v>1.4573880000000001</v>
      </c>
      <c r="H302" s="73">
        <v>0.66495713999999995</v>
      </c>
      <c r="I302" s="122">
        <v>0.62864926799999987</v>
      </c>
      <c r="J302" s="122">
        <v>0.62864926799999987</v>
      </c>
      <c r="K302" s="122">
        <v>0</v>
      </c>
      <c r="L302" s="122">
        <v>3.6307872000000074E-2</v>
      </c>
      <c r="M302" s="122">
        <v>0.82873873200000003</v>
      </c>
      <c r="N302" s="122"/>
      <c r="O302" s="122">
        <v>0</v>
      </c>
      <c r="P302" s="122"/>
      <c r="Q302" s="122">
        <f t="shared" si="97"/>
        <v>0.79243086000000018</v>
      </c>
      <c r="R302" s="122">
        <f t="shared" si="98"/>
        <v>0.79243086000000018</v>
      </c>
      <c r="S302" s="122"/>
      <c r="T302" s="122"/>
    </row>
    <row r="303" spans="1:20" ht="31.1" x14ac:dyDescent="0.35">
      <c r="A303" s="106" t="s">
        <v>1660</v>
      </c>
      <c r="B303" s="107" t="s">
        <v>1751</v>
      </c>
      <c r="C303" s="108" t="s">
        <v>1290</v>
      </c>
      <c r="D303" s="122">
        <v>3.1733159999999998</v>
      </c>
      <c r="E303" s="122">
        <v>0</v>
      </c>
      <c r="F303" s="122">
        <v>3.1733159999999998</v>
      </c>
      <c r="G303" s="73">
        <v>3.1613159999999998</v>
      </c>
      <c r="H303" s="73">
        <v>3.0443790479999997</v>
      </c>
      <c r="I303" s="122">
        <v>6.1936739999999997E-2</v>
      </c>
      <c r="J303" s="122">
        <v>6.1936739999999997E-2</v>
      </c>
      <c r="K303" s="122">
        <v>0</v>
      </c>
      <c r="L303" s="122">
        <v>2.9824423079999995</v>
      </c>
      <c r="M303" s="122">
        <v>3.0993792599999996</v>
      </c>
      <c r="N303" s="122"/>
      <c r="O303" s="122">
        <v>0</v>
      </c>
      <c r="P303" s="122"/>
      <c r="Q303" s="122">
        <f t="shared" si="97"/>
        <v>0.11693695200000009</v>
      </c>
      <c r="R303" s="122">
        <f t="shared" si="98"/>
        <v>0.11693695200000009</v>
      </c>
      <c r="S303" s="122"/>
      <c r="T303" s="122"/>
    </row>
    <row r="304" spans="1:20" ht="40.549999999999997" customHeight="1" x14ac:dyDescent="0.35">
      <c r="A304" s="106" t="s">
        <v>1661</v>
      </c>
      <c r="B304" s="107" t="s">
        <v>846</v>
      </c>
      <c r="C304" s="108" t="s">
        <v>1291</v>
      </c>
      <c r="D304" s="122">
        <v>0.24906</v>
      </c>
      <c r="E304" s="122">
        <v>0</v>
      </c>
      <c r="F304" s="122">
        <v>0.24906</v>
      </c>
      <c r="G304" s="73">
        <v>0.24906</v>
      </c>
      <c r="H304" s="73">
        <v>0.103670436</v>
      </c>
      <c r="I304" s="122">
        <v>9.2211887999999992E-2</v>
      </c>
      <c r="J304" s="122">
        <v>9.2211887999999992E-2</v>
      </c>
      <c r="K304" s="122">
        <v>0</v>
      </c>
      <c r="L304" s="122">
        <v>1.1458548000000013E-2</v>
      </c>
      <c r="M304" s="122">
        <v>0.15684811200000004</v>
      </c>
      <c r="N304" s="122"/>
      <c r="O304" s="122">
        <v>0</v>
      </c>
      <c r="P304" s="122"/>
      <c r="Q304" s="122">
        <f t="shared" si="97"/>
        <v>0.145389564</v>
      </c>
      <c r="R304" s="122">
        <f t="shared" si="98"/>
        <v>0.145389564</v>
      </c>
      <c r="S304" s="122"/>
      <c r="T304" s="122"/>
    </row>
    <row r="305" spans="1:20" ht="20.2" customHeight="1" x14ac:dyDescent="0.35">
      <c r="A305" s="106" t="s">
        <v>1661</v>
      </c>
      <c r="B305" s="107" t="s">
        <v>847</v>
      </c>
      <c r="C305" s="108" t="s">
        <v>1292</v>
      </c>
      <c r="D305" s="122">
        <v>0</v>
      </c>
      <c r="E305" s="122">
        <v>0</v>
      </c>
      <c r="F305" s="122">
        <v>0</v>
      </c>
      <c r="G305" s="73">
        <v>0</v>
      </c>
      <c r="H305" s="73">
        <v>0.15886992</v>
      </c>
      <c r="I305" s="122">
        <v>0</v>
      </c>
      <c r="J305" s="122">
        <v>0.15361593600000001</v>
      </c>
      <c r="K305" s="122">
        <v>0</v>
      </c>
      <c r="L305" s="122">
        <v>5.2539840000000171E-3</v>
      </c>
      <c r="M305" s="122">
        <v>0</v>
      </c>
      <c r="N305" s="122"/>
      <c r="O305" s="122">
        <v>0</v>
      </c>
      <c r="P305" s="122"/>
      <c r="Q305" s="122">
        <f t="shared" si="97"/>
        <v>-0.15886992</v>
      </c>
      <c r="R305" s="122">
        <f t="shared" si="98"/>
        <v>-0.15886992</v>
      </c>
      <c r="S305" s="122"/>
      <c r="T305" s="122"/>
    </row>
    <row r="306" spans="1:20" ht="40.549999999999997" customHeight="1" x14ac:dyDescent="0.35">
      <c r="A306" s="106" t="s">
        <v>1661</v>
      </c>
      <c r="B306" s="107" t="s">
        <v>848</v>
      </c>
      <c r="C306" s="108" t="s">
        <v>1293</v>
      </c>
      <c r="D306" s="122">
        <v>0</v>
      </c>
      <c r="E306" s="122">
        <v>0</v>
      </c>
      <c r="F306" s="122">
        <v>0</v>
      </c>
      <c r="G306" s="73">
        <v>0</v>
      </c>
      <c r="H306" s="73">
        <v>5.1089160000000007E-3</v>
      </c>
      <c r="I306" s="122">
        <v>0</v>
      </c>
      <c r="J306" s="122">
        <v>5.1089159999999998E-3</v>
      </c>
      <c r="K306" s="122">
        <v>0</v>
      </c>
      <c r="L306" s="122">
        <v>0</v>
      </c>
      <c r="M306" s="122">
        <v>0</v>
      </c>
      <c r="N306" s="122"/>
      <c r="O306" s="122">
        <v>0</v>
      </c>
      <c r="P306" s="122"/>
      <c r="Q306" s="122">
        <f t="shared" si="97"/>
        <v>-5.1089160000000007E-3</v>
      </c>
      <c r="R306" s="122">
        <f t="shared" si="98"/>
        <v>-5.1089160000000007E-3</v>
      </c>
      <c r="S306" s="122"/>
      <c r="T306" s="122"/>
    </row>
    <row r="307" spans="1:20" ht="31.1" x14ac:dyDescent="0.35">
      <c r="A307" s="106" t="s">
        <v>1661</v>
      </c>
      <c r="B307" s="107" t="s">
        <v>849</v>
      </c>
      <c r="C307" s="108" t="s">
        <v>1294</v>
      </c>
      <c r="D307" s="122">
        <v>0</v>
      </c>
      <c r="E307" s="122">
        <v>0</v>
      </c>
      <c r="F307" s="122">
        <v>0</v>
      </c>
      <c r="G307" s="73">
        <v>0</v>
      </c>
      <c r="H307" s="73">
        <v>5.1094319999999997E-3</v>
      </c>
      <c r="I307" s="122">
        <v>0</v>
      </c>
      <c r="J307" s="122">
        <v>5.1094319999999997E-3</v>
      </c>
      <c r="K307" s="122">
        <v>0</v>
      </c>
      <c r="L307" s="122">
        <v>0</v>
      </c>
      <c r="M307" s="122">
        <v>0</v>
      </c>
      <c r="N307" s="122"/>
      <c r="O307" s="122">
        <v>0</v>
      </c>
      <c r="P307" s="122"/>
      <c r="Q307" s="122">
        <f t="shared" si="97"/>
        <v>-5.1094319999999997E-3</v>
      </c>
      <c r="R307" s="122">
        <f t="shared" si="98"/>
        <v>-5.1094319999999997E-3</v>
      </c>
      <c r="S307" s="122"/>
      <c r="T307" s="122"/>
    </row>
    <row r="308" spans="1:20" ht="20.2" customHeight="1" x14ac:dyDescent="0.35">
      <c r="A308" s="106" t="s">
        <v>1660</v>
      </c>
      <c r="B308" s="107" t="s">
        <v>850</v>
      </c>
      <c r="C308" s="108" t="s">
        <v>1295</v>
      </c>
      <c r="D308" s="122">
        <v>0</v>
      </c>
      <c r="E308" s="122">
        <v>0</v>
      </c>
      <c r="F308" s="122">
        <v>0</v>
      </c>
      <c r="G308" s="73">
        <v>0</v>
      </c>
      <c r="H308" s="73">
        <v>3.1407090300000005</v>
      </c>
      <c r="I308" s="122">
        <v>0</v>
      </c>
      <c r="J308" s="122">
        <v>0</v>
      </c>
      <c r="K308" s="122">
        <v>0</v>
      </c>
      <c r="L308" s="122">
        <v>3.14070903</v>
      </c>
      <c r="M308" s="122">
        <v>0</v>
      </c>
      <c r="N308" s="122"/>
      <c r="O308" s="122">
        <v>0</v>
      </c>
      <c r="P308" s="122"/>
      <c r="Q308" s="122">
        <f t="shared" si="97"/>
        <v>-3.1407090300000005</v>
      </c>
      <c r="R308" s="122">
        <f t="shared" si="98"/>
        <v>-3.1407090300000005</v>
      </c>
      <c r="S308" s="122"/>
      <c r="T308" s="122"/>
    </row>
    <row r="309" spans="1:20" ht="40.549999999999997" customHeight="1" x14ac:dyDescent="0.35">
      <c r="A309" s="106" t="s">
        <v>1661</v>
      </c>
      <c r="B309" s="107" t="s">
        <v>851</v>
      </c>
      <c r="C309" s="108" t="s">
        <v>1296</v>
      </c>
      <c r="D309" s="122">
        <v>0</v>
      </c>
      <c r="E309" s="122">
        <v>0</v>
      </c>
      <c r="F309" s="122">
        <v>0</v>
      </c>
      <c r="G309" s="73">
        <v>0</v>
      </c>
      <c r="H309" s="73">
        <v>0.16078522799999997</v>
      </c>
      <c r="I309" s="122">
        <v>0</v>
      </c>
      <c r="J309" s="122">
        <v>0</v>
      </c>
      <c r="K309" s="122">
        <v>0</v>
      </c>
      <c r="L309" s="122">
        <v>0.160785228</v>
      </c>
      <c r="M309" s="122">
        <v>0</v>
      </c>
      <c r="N309" s="122"/>
      <c r="O309" s="122">
        <v>0</v>
      </c>
      <c r="P309" s="122"/>
      <c r="Q309" s="122">
        <f t="shared" si="97"/>
        <v>-0.16078522799999997</v>
      </c>
      <c r="R309" s="122">
        <f t="shared" si="98"/>
        <v>-0.16078522799999997</v>
      </c>
      <c r="S309" s="122"/>
      <c r="T309" s="122"/>
    </row>
    <row r="310" spans="1:20" ht="60.75" customHeight="1" x14ac:dyDescent="0.35">
      <c r="A310" s="106" t="s">
        <v>1661</v>
      </c>
      <c r="B310" s="107" t="s">
        <v>852</v>
      </c>
      <c r="C310" s="108" t="s">
        <v>1297</v>
      </c>
      <c r="D310" s="122">
        <v>0</v>
      </c>
      <c r="E310" s="122">
        <v>0</v>
      </c>
      <c r="F310" s="122">
        <v>0</v>
      </c>
      <c r="G310" s="73">
        <v>0</v>
      </c>
      <c r="H310" s="73">
        <v>0.11204905199999998</v>
      </c>
      <c r="I310" s="122">
        <v>0</v>
      </c>
      <c r="J310" s="122">
        <v>0</v>
      </c>
      <c r="K310" s="122">
        <v>0</v>
      </c>
      <c r="L310" s="122">
        <v>0.11204905199999998</v>
      </c>
      <c r="M310" s="122">
        <v>0</v>
      </c>
      <c r="N310" s="122"/>
      <c r="O310" s="122">
        <v>0</v>
      </c>
      <c r="P310" s="122"/>
      <c r="Q310" s="122">
        <f t="shared" si="97"/>
        <v>-0.11204905199999998</v>
      </c>
      <c r="R310" s="122">
        <f t="shared" si="98"/>
        <v>-0.11204905199999998</v>
      </c>
      <c r="S310" s="122"/>
      <c r="T310" s="122"/>
    </row>
    <row r="311" spans="1:20" ht="40.549999999999997" customHeight="1" x14ac:dyDescent="0.35">
      <c r="A311" s="106" t="s">
        <v>1660</v>
      </c>
      <c r="B311" s="107" t="s">
        <v>853</v>
      </c>
      <c r="C311" s="108" t="s">
        <v>1298</v>
      </c>
      <c r="D311" s="122">
        <v>0</v>
      </c>
      <c r="E311" s="122">
        <v>0</v>
      </c>
      <c r="F311" s="122">
        <v>0</v>
      </c>
      <c r="G311" s="73">
        <v>0</v>
      </c>
      <c r="H311" s="73">
        <v>0.521976</v>
      </c>
      <c r="I311" s="122">
        <v>0</v>
      </c>
      <c r="J311" s="122">
        <v>0.521976</v>
      </c>
      <c r="K311" s="122">
        <v>0</v>
      </c>
      <c r="L311" s="122">
        <v>0</v>
      </c>
      <c r="M311" s="122">
        <v>0</v>
      </c>
      <c r="N311" s="122"/>
      <c r="O311" s="122">
        <v>0</v>
      </c>
      <c r="P311" s="122"/>
      <c r="Q311" s="122">
        <f t="shared" si="97"/>
        <v>-0.521976</v>
      </c>
      <c r="R311" s="122">
        <f t="shared" si="98"/>
        <v>-0.521976</v>
      </c>
      <c r="S311" s="122"/>
      <c r="T311" s="122"/>
    </row>
    <row r="312" spans="1:20" ht="20.2" customHeight="1" x14ac:dyDescent="0.35">
      <c r="A312" s="106" t="s">
        <v>1660</v>
      </c>
      <c r="B312" s="107" t="s">
        <v>1752</v>
      </c>
      <c r="C312" s="108" t="s">
        <v>1934</v>
      </c>
      <c r="D312" s="122"/>
      <c r="E312" s="122"/>
      <c r="F312" s="122"/>
      <c r="G312" s="73">
        <v>0</v>
      </c>
      <c r="H312" s="73">
        <v>0.30004799999999998</v>
      </c>
      <c r="I312" s="122"/>
      <c r="J312" s="122"/>
      <c r="K312" s="122"/>
      <c r="L312" s="122">
        <v>0.30004799999999998</v>
      </c>
      <c r="M312" s="122"/>
      <c r="N312" s="122"/>
      <c r="O312" s="122"/>
      <c r="P312" s="122"/>
      <c r="Q312" s="122">
        <f t="shared" si="97"/>
        <v>-0.30004799999999998</v>
      </c>
      <c r="R312" s="122">
        <f t="shared" si="98"/>
        <v>-0.30004799999999998</v>
      </c>
      <c r="S312" s="122"/>
      <c r="T312" s="122"/>
    </row>
    <row r="313" spans="1:20" ht="40.549999999999997" customHeight="1" x14ac:dyDescent="0.35">
      <c r="A313" s="106" t="s">
        <v>1660</v>
      </c>
      <c r="B313" s="107" t="s">
        <v>1753</v>
      </c>
      <c r="C313" s="108" t="s">
        <v>1935</v>
      </c>
      <c r="D313" s="122"/>
      <c r="E313" s="122"/>
      <c r="F313" s="122"/>
      <c r="G313" s="73">
        <v>0</v>
      </c>
      <c r="H313" s="73">
        <v>0</v>
      </c>
      <c r="I313" s="122"/>
      <c r="J313" s="122"/>
      <c r="K313" s="122"/>
      <c r="L313" s="122">
        <v>0</v>
      </c>
      <c r="M313" s="122"/>
      <c r="N313" s="122"/>
      <c r="O313" s="122"/>
      <c r="P313" s="122"/>
      <c r="Q313" s="122">
        <f t="shared" si="97"/>
        <v>0</v>
      </c>
      <c r="R313" s="122">
        <f t="shared" si="98"/>
        <v>0</v>
      </c>
      <c r="S313" s="122"/>
      <c r="T313" s="122"/>
    </row>
    <row r="314" spans="1:20" ht="40.549999999999997" customHeight="1" x14ac:dyDescent="0.35">
      <c r="A314" s="103"/>
      <c r="B314" s="110" t="s">
        <v>443</v>
      </c>
      <c r="C314" s="105"/>
      <c r="D314" s="133">
        <f t="shared" ref="D314:T314" si="99">SUM(D315:D319)</f>
        <v>34.28736</v>
      </c>
      <c r="E314" s="133">
        <f t="shared" si="99"/>
        <v>0.33421875498305065</v>
      </c>
      <c r="F314" s="133">
        <f t="shared" si="99"/>
        <v>33.953141245016951</v>
      </c>
      <c r="G314" s="133">
        <f t="shared" si="99"/>
        <v>9.1368599999999986</v>
      </c>
      <c r="H314" s="133">
        <f t="shared" si="99"/>
        <v>6.2754703240000005</v>
      </c>
      <c r="I314" s="133">
        <f t="shared" si="99"/>
        <v>1.38751176</v>
      </c>
      <c r="J314" s="133">
        <f t="shared" si="99"/>
        <v>2.883470762</v>
      </c>
      <c r="K314" s="133">
        <f t="shared" si="99"/>
        <v>4.2818507999999991</v>
      </c>
      <c r="L314" s="133">
        <f t="shared" si="99"/>
        <v>3.3919995619999992</v>
      </c>
      <c r="M314" s="133">
        <f t="shared" si="99"/>
        <v>1.2874850159999998</v>
      </c>
      <c r="N314" s="133">
        <f t="shared" si="99"/>
        <v>0</v>
      </c>
      <c r="O314" s="133">
        <f t="shared" si="99"/>
        <v>2.1800124240000001</v>
      </c>
      <c r="P314" s="133">
        <f t="shared" si="99"/>
        <v>0</v>
      </c>
      <c r="Q314" s="133">
        <f t="shared" si="99"/>
        <v>2.8613896759999982</v>
      </c>
      <c r="R314" s="133">
        <f t="shared" si="99"/>
        <v>2.8613896759999982</v>
      </c>
      <c r="S314" s="133">
        <f t="shared" si="99"/>
        <v>0</v>
      </c>
      <c r="T314" s="133">
        <f t="shared" si="99"/>
        <v>0</v>
      </c>
    </row>
    <row r="315" spans="1:20" ht="101.3" customHeight="1" x14ac:dyDescent="0.35">
      <c r="A315" s="106" t="s">
        <v>1661</v>
      </c>
      <c r="B315" s="107" t="s">
        <v>79</v>
      </c>
      <c r="C315" s="108" t="s">
        <v>80</v>
      </c>
      <c r="D315" s="122">
        <v>1.4014199999999997</v>
      </c>
      <c r="E315" s="122">
        <v>0.33421875498305065</v>
      </c>
      <c r="F315" s="122">
        <v>1.067201245016949</v>
      </c>
      <c r="G315" s="73">
        <v>0.15608399999999992</v>
      </c>
      <c r="H315" s="73">
        <v>6.9464879999999998E-3</v>
      </c>
      <c r="I315" s="122">
        <v>3.0579840000000001E-3</v>
      </c>
      <c r="J315" s="122">
        <v>3.0579840000000001E-3</v>
      </c>
      <c r="K315" s="122">
        <v>0</v>
      </c>
      <c r="L315" s="122">
        <v>3.8885039999999997E-3</v>
      </c>
      <c r="M315" s="122">
        <v>0.1530260159999999</v>
      </c>
      <c r="N315" s="122"/>
      <c r="O315" s="122">
        <v>0</v>
      </c>
      <c r="P315" s="122"/>
      <c r="Q315" s="122">
        <f t="shared" ref="Q315:Q319" si="100">G315-H315</f>
        <v>0.14913751199999992</v>
      </c>
      <c r="R315" s="122">
        <f t="shared" ref="R315:R319" si="101">G315-H315</f>
        <v>0.14913751199999992</v>
      </c>
      <c r="S315" s="122"/>
      <c r="T315" s="122"/>
    </row>
    <row r="316" spans="1:20" ht="31.1" x14ac:dyDescent="0.35">
      <c r="A316" s="106" t="s">
        <v>1661</v>
      </c>
      <c r="B316" s="107" t="s">
        <v>445</v>
      </c>
      <c r="C316" s="108" t="s">
        <v>530</v>
      </c>
      <c r="D316" s="122">
        <v>7.6263240000000003</v>
      </c>
      <c r="E316" s="122">
        <v>0</v>
      </c>
      <c r="F316" s="122">
        <v>7.6263240000000003</v>
      </c>
      <c r="G316" s="73">
        <v>1.2326519999999999</v>
      </c>
      <c r="H316" s="73">
        <v>3.5343061860000002</v>
      </c>
      <c r="I316" s="122">
        <v>1.2326520000000001</v>
      </c>
      <c r="J316" s="122">
        <v>2.7286110020000001</v>
      </c>
      <c r="K316" s="122">
        <v>0</v>
      </c>
      <c r="L316" s="122">
        <v>0.80569518399999973</v>
      </c>
      <c r="M316" s="122">
        <v>0</v>
      </c>
      <c r="N316" s="122"/>
      <c r="O316" s="122">
        <v>0</v>
      </c>
      <c r="P316" s="122"/>
      <c r="Q316" s="122">
        <f t="shared" si="100"/>
        <v>-2.3016541860000004</v>
      </c>
      <c r="R316" s="122">
        <f t="shared" si="101"/>
        <v>-2.3016541860000004</v>
      </c>
      <c r="S316" s="122"/>
      <c r="T316" s="122"/>
    </row>
    <row r="317" spans="1:20" ht="31.1" x14ac:dyDescent="0.35">
      <c r="A317" s="106" t="s">
        <v>1661</v>
      </c>
      <c r="B317" s="107" t="s">
        <v>444</v>
      </c>
      <c r="C317" s="108" t="s">
        <v>529</v>
      </c>
      <c r="D317" s="122">
        <v>20.144784000000001</v>
      </c>
      <c r="E317" s="122">
        <v>0</v>
      </c>
      <c r="F317" s="122">
        <v>20.144784000000001</v>
      </c>
      <c r="G317" s="73">
        <v>2.6452919999999995</v>
      </c>
      <c r="H317" s="73">
        <v>0.11772883200000001</v>
      </c>
      <c r="I317" s="122">
        <v>5.1826728000000002E-2</v>
      </c>
      <c r="J317" s="122">
        <v>5.1826728000000002E-2</v>
      </c>
      <c r="K317" s="122">
        <v>0.66132299999999999</v>
      </c>
      <c r="L317" s="122">
        <v>6.5902104000000003E-2</v>
      </c>
      <c r="M317" s="122">
        <v>0.66132299999999999</v>
      </c>
      <c r="N317" s="122"/>
      <c r="O317" s="122">
        <v>1.270819272</v>
      </c>
      <c r="P317" s="122"/>
      <c r="Q317" s="122">
        <f t="shared" si="100"/>
        <v>2.5275631679999995</v>
      </c>
      <c r="R317" s="122">
        <f t="shared" si="101"/>
        <v>2.5275631679999995</v>
      </c>
      <c r="S317" s="122"/>
      <c r="T317" s="122"/>
    </row>
    <row r="318" spans="1:20" ht="20.2" customHeight="1" x14ac:dyDescent="0.35">
      <c r="A318" s="106" t="s">
        <v>1660</v>
      </c>
      <c r="B318" s="107" t="s">
        <v>854</v>
      </c>
      <c r="C318" s="108" t="s">
        <v>1299</v>
      </c>
      <c r="D318" s="122">
        <v>3.2222879999999998</v>
      </c>
      <c r="E318" s="122">
        <v>0</v>
      </c>
      <c r="F318" s="122">
        <v>3.2222879999999994</v>
      </c>
      <c r="G318" s="73">
        <v>3.2102879999999994</v>
      </c>
      <c r="H318" s="73">
        <v>2.6164888180000001</v>
      </c>
      <c r="I318" s="122">
        <v>6.2896199999999999E-2</v>
      </c>
      <c r="J318" s="122">
        <v>6.2896199999999999E-2</v>
      </c>
      <c r="K318" s="122">
        <v>3.1473917999999994</v>
      </c>
      <c r="L318" s="122">
        <v>2.5535926179999997</v>
      </c>
      <c r="M318" s="122">
        <v>0</v>
      </c>
      <c r="N318" s="122"/>
      <c r="O318" s="122">
        <v>0</v>
      </c>
      <c r="P318" s="122"/>
      <c r="Q318" s="122">
        <f t="shared" si="100"/>
        <v>0.59379918199999926</v>
      </c>
      <c r="R318" s="122">
        <f t="shared" si="101"/>
        <v>0.59379918199999926</v>
      </c>
      <c r="S318" s="122"/>
      <c r="T318" s="122"/>
    </row>
    <row r="319" spans="1:20" ht="40.549999999999997" customHeight="1" x14ac:dyDescent="0.35">
      <c r="A319" s="106" t="s">
        <v>1660</v>
      </c>
      <c r="B319" s="107" t="s">
        <v>855</v>
      </c>
      <c r="C319" s="108" t="s">
        <v>1300</v>
      </c>
      <c r="D319" s="122">
        <v>1.8925439999999998</v>
      </c>
      <c r="E319" s="122">
        <v>0</v>
      </c>
      <c r="F319" s="122">
        <v>1.8925439999999998</v>
      </c>
      <c r="G319" s="73">
        <v>1.8925439999999998</v>
      </c>
      <c r="H319" s="73">
        <v>0</v>
      </c>
      <c r="I319" s="122">
        <v>3.7078847999999998E-2</v>
      </c>
      <c r="J319" s="122">
        <v>3.7078847999999998E-2</v>
      </c>
      <c r="K319" s="122">
        <v>0.47313599999999995</v>
      </c>
      <c r="L319" s="122">
        <v>-3.7078847999999998E-2</v>
      </c>
      <c r="M319" s="122">
        <v>0.47313599999999995</v>
      </c>
      <c r="N319" s="122"/>
      <c r="O319" s="122">
        <v>0.90919315199999995</v>
      </c>
      <c r="P319" s="122"/>
      <c r="Q319" s="122">
        <f t="shared" si="100"/>
        <v>1.8925439999999998</v>
      </c>
      <c r="R319" s="122">
        <f t="shared" si="101"/>
        <v>1.8925439999999998</v>
      </c>
      <c r="S319" s="122"/>
      <c r="T319" s="122"/>
    </row>
    <row r="320" spans="1:20" ht="121.5" customHeight="1" x14ac:dyDescent="0.35">
      <c r="A320" s="103"/>
      <c r="B320" s="104" t="s">
        <v>81</v>
      </c>
      <c r="C320" s="105"/>
      <c r="D320" s="133">
        <f t="shared" ref="D320:T320" si="102">SUM(D321:D329)</f>
        <v>92.944535999999999</v>
      </c>
      <c r="E320" s="133">
        <f t="shared" si="102"/>
        <v>5.4724893496271214</v>
      </c>
      <c r="F320" s="133">
        <f t="shared" si="102"/>
        <v>87.472046650372874</v>
      </c>
      <c r="G320" s="133">
        <f t="shared" si="102"/>
        <v>5.4620879999999996</v>
      </c>
      <c r="H320" s="133">
        <f t="shared" si="102"/>
        <v>2.7498268320000001</v>
      </c>
      <c r="I320" s="133">
        <f t="shared" si="102"/>
        <v>2.8310958199999998</v>
      </c>
      <c r="J320" s="133">
        <f t="shared" si="102"/>
        <v>2.2388564280000001</v>
      </c>
      <c r="K320" s="133">
        <f t="shared" si="102"/>
        <v>0.83394192</v>
      </c>
      <c r="L320" s="133">
        <f t="shared" si="102"/>
        <v>0.51097040399999982</v>
      </c>
      <c r="M320" s="133">
        <f t="shared" si="102"/>
        <v>1.2325346399999999</v>
      </c>
      <c r="N320" s="133">
        <f t="shared" si="102"/>
        <v>0</v>
      </c>
      <c r="O320" s="133">
        <f t="shared" si="102"/>
        <v>0.56451561999999988</v>
      </c>
      <c r="P320" s="133">
        <f t="shared" si="102"/>
        <v>0</v>
      </c>
      <c r="Q320" s="133">
        <f t="shared" si="102"/>
        <v>2.7122611679999995</v>
      </c>
      <c r="R320" s="133">
        <f t="shared" si="102"/>
        <v>2.7122611679999995</v>
      </c>
      <c r="S320" s="133">
        <f t="shared" si="102"/>
        <v>0</v>
      </c>
      <c r="T320" s="133">
        <f t="shared" si="102"/>
        <v>0</v>
      </c>
    </row>
    <row r="321" spans="1:20" ht="101.3" customHeight="1" x14ac:dyDescent="0.35">
      <c r="A321" s="106" t="s">
        <v>1661</v>
      </c>
      <c r="B321" s="107" t="s">
        <v>82</v>
      </c>
      <c r="C321" s="108" t="s">
        <v>83</v>
      </c>
      <c r="D321" s="122">
        <v>22.557803999999997</v>
      </c>
      <c r="E321" s="122">
        <v>0.94555599274576352</v>
      </c>
      <c r="F321" s="122">
        <v>21.612248007254234</v>
      </c>
      <c r="G321" s="73">
        <v>0.446604</v>
      </c>
      <c r="H321" s="73">
        <v>5.9808328000000001E-2</v>
      </c>
      <c r="I321" s="122">
        <v>4.8682096000000008E-2</v>
      </c>
      <c r="J321" s="122">
        <v>4.8682096000000008E-2</v>
      </c>
      <c r="K321" s="122">
        <v>0.111651</v>
      </c>
      <c r="L321" s="122">
        <v>1.1126231999999986E-2</v>
      </c>
      <c r="M321" s="122">
        <v>0.111651</v>
      </c>
      <c r="N321" s="122"/>
      <c r="O321" s="122">
        <v>0.17461990399999994</v>
      </c>
      <c r="P321" s="122"/>
      <c r="Q321" s="122">
        <f t="shared" ref="Q321:Q329" si="103">G321-H321</f>
        <v>0.38679567199999998</v>
      </c>
      <c r="R321" s="122">
        <f t="shared" ref="R321:R329" si="104">G321-H321</f>
        <v>0.38679567199999998</v>
      </c>
      <c r="S321" s="122"/>
      <c r="T321" s="122"/>
    </row>
    <row r="322" spans="1:20" ht="60.75" customHeight="1" x14ac:dyDescent="0.35">
      <c r="A322" s="106" t="s">
        <v>1660</v>
      </c>
      <c r="B322" s="107" t="s">
        <v>856</v>
      </c>
      <c r="C322" s="108" t="s">
        <v>1301</v>
      </c>
      <c r="D322" s="122">
        <v>1.489296</v>
      </c>
      <c r="E322" s="122">
        <v>0</v>
      </c>
      <c r="F322" s="122">
        <v>1.4892959999999997</v>
      </c>
      <c r="G322" s="73">
        <v>0.21890400000000002</v>
      </c>
      <c r="H322" s="73">
        <v>0.21014983599999998</v>
      </c>
      <c r="I322" s="122">
        <v>0.21890400000000002</v>
      </c>
      <c r="J322" s="122">
        <v>0.21014983600000001</v>
      </c>
      <c r="K322" s="122">
        <v>0</v>
      </c>
      <c r="L322" s="122">
        <v>0</v>
      </c>
      <c r="M322" s="122">
        <v>0</v>
      </c>
      <c r="N322" s="122"/>
      <c r="O322" s="122">
        <v>0</v>
      </c>
      <c r="P322" s="122"/>
      <c r="Q322" s="122">
        <f t="shared" si="103"/>
        <v>8.7541640000000365E-3</v>
      </c>
      <c r="R322" s="122">
        <f t="shared" si="104"/>
        <v>8.7541640000000365E-3</v>
      </c>
      <c r="S322" s="122"/>
      <c r="T322" s="122"/>
    </row>
    <row r="323" spans="1:20" ht="60.75" customHeight="1" x14ac:dyDescent="0.35">
      <c r="A323" s="106" t="s">
        <v>1661</v>
      </c>
      <c r="B323" s="107" t="s">
        <v>84</v>
      </c>
      <c r="C323" s="108" t="s">
        <v>531</v>
      </c>
      <c r="D323" s="122">
        <v>65.188248000000002</v>
      </c>
      <c r="E323" s="122">
        <v>4.5269333568813579</v>
      </c>
      <c r="F323" s="122">
        <v>60.661314643118644</v>
      </c>
      <c r="G323" s="73">
        <v>1.2</v>
      </c>
      <c r="H323" s="73">
        <v>0.23999986000000001</v>
      </c>
      <c r="I323" s="122">
        <v>0.21010428399999997</v>
      </c>
      <c r="J323" s="122">
        <v>0.21010428399999997</v>
      </c>
      <c r="K323" s="122">
        <v>0.3</v>
      </c>
      <c r="L323" s="122">
        <v>2.9895576000000007E-2</v>
      </c>
      <c r="M323" s="122">
        <v>0.3</v>
      </c>
      <c r="N323" s="122"/>
      <c r="O323" s="122">
        <v>0.389895716</v>
      </c>
      <c r="P323" s="122"/>
      <c r="Q323" s="122">
        <f t="shared" si="103"/>
        <v>0.96000014</v>
      </c>
      <c r="R323" s="122">
        <f t="shared" si="104"/>
        <v>0.96000014</v>
      </c>
      <c r="S323" s="122"/>
      <c r="T323" s="122"/>
    </row>
    <row r="324" spans="1:20" ht="60.75" customHeight="1" x14ac:dyDescent="0.35">
      <c r="A324" s="106" t="s">
        <v>1660</v>
      </c>
      <c r="B324" s="107" t="s">
        <v>857</v>
      </c>
      <c r="C324" s="108" t="s">
        <v>1302</v>
      </c>
      <c r="D324" s="122">
        <v>0.76949999999999996</v>
      </c>
      <c r="E324" s="122">
        <v>0</v>
      </c>
      <c r="F324" s="122">
        <v>0.76949999999999996</v>
      </c>
      <c r="G324" s="73">
        <v>0.76949999999999996</v>
      </c>
      <c r="H324" s="73">
        <v>0.43054547999999998</v>
      </c>
      <c r="I324" s="122">
        <v>0.34720907999999995</v>
      </c>
      <c r="J324" s="122">
        <v>0.34720907999999995</v>
      </c>
      <c r="K324" s="122">
        <v>0.42229092000000001</v>
      </c>
      <c r="L324" s="122">
        <v>8.3336400000000033E-2</v>
      </c>
      <c r="M324" s="122">
        <v>0</v>
      </c>
      <c r="N324" s="122"/>
      <c r="O324" s="122">
        <v>0</v>
      </c>
      <c r="P324" s="122"/>
      <c r="Q324" s="122">
        <f t="shared" si="103"/>
        <v>0.33895451999999998</v>
      </c>
      <c r="R324" s="122">
        <f t="shared" si="104"/>
        <v>0.33895451999999998</v>
      </c>
      <c r="S324" s="122"/>
      <c r="T324" s="122"/>
    </row>
    <row r="325" spans="1:20" ht="81.2" customHeight="1" x14ac:dyDescent="0.35">
      <c r="A325" s="106" t="s">
        <v>1660</v>
      </c>
      <c r="B325" s="107" t="s">
        <v>858</v>
      </c>
      <c r="C325" s="108" t="s">
        <v>1303</v>
      </c>
      <c r="D325" s="122">
        <v>0.30560399999999999</v>
      </c>
      <c r="E325" s="122">
        <v>0</v>
      </c>
      <c r="F325" s="122">
        <v>0.30560399999999999</v>
      </c>
      <c r="G325" s="73">
        <v>0.279864</v>
      </c>
      <c r="H325" s="73">
        <v>0</v>
      </c>
      <c r="I325" s="122">
        <v>0.279864</v>
      </c>
      <c r="J325" s="122">
        <v>0</v>
      </c>
      <c r="K325" s="122">
        <v>0</v>
      </c>
      <c r="L325" s="122">
        <v>0</v>
      </c>
      <c r="M325" s="122">
        <v>0</v>
      </c>
      <c r="N325" s="122"/>
      <c r="O325" s="122">
        <v>0</v>
      </c>
      <c r="P325" s="122"/>
      <c r="Q325" s="122">
        <f t="shared" si="103"/>
        <v>0.279864</v>
      </c>
      <c r="R325" s="122">
        <f t="shared" si="104"/>
        <v>0.279864</v>
      </c>
      <c r="S325" s="122"/>
      <c r="T325" s="122"/>
    </row>
    <row r="326" spans="1:20" ht="60.75" customHeight="1" x14ac:dyDescent="0.35">
      <c r="A326" s="106" t="s">
        <v>1660</v>
      </c>
      <c r="B326" s="107" t="s">
        <v>1754</v>
      </c>
      <c r="C326" s="108" t="s">
        <v>1304</v>
      </c>
      <c r="D326" s="122">
        <v>1.0311719999999998</v>
      </c>
      <c r="E326" s="122">
        <v>0</v>
      </c>
      <c r="F326" s="122">
        <v>1.0311719999999998</v>
      </c>
      <c r="G326" s="73">
        <v>0.94430399999999992</v>
      </c>
      <c r="H326" s="73">
        <v>0.38786017200000006</v>
      </c>
      <c r="I326" s="122">
        <v>0.94430399999999981</v>
      </c>
      <c r="J326" s="122">
        <v>0.38786017200000011</v>
      </c>
      <c r="K326" s="122">
        <v>0</v>
      </c>
      <c r="L326" s="122">
        <v>0</v>
      </c>
      <c r="M326" s="122">
        <v>0</v>
      </c>
      <c r="N326" s="122"/>
      <c r="O326" s="122">
        <v>0</v>
      </c>
      <c r="P326" s="122"/>
      <c r="Q326" s="122">
        <f t="shared" si="103"/>
        <v>0.55644382799999992</v>
      </c>
      <c r="R326" s="122">
        <f t="shared" si="104"/>
        <v>0.55644382799999992</v>
      </c>
      <c r="S326" s="122"/>
      <c r="T326" s="122"/>
    </row>
    <row r="327" spans="1:20" ht="81.2" customHeight="1" x14ac:dyDescent="0.35">
      <c r="A327" s="106" t="s">
        <v>1660</v>
      </c>
      <c r="B327" s="107" t="s">
        <v>1755</v>
      </c>
      <c r="C327" s="108" t="s">
        <v>1305</v>
      </c>
      <c r="D327" s="122">
        <v>1.6029120000000001</v>
      </c>
      <c r="E327" s="122">
        <v>0</v>
      </c>
      <c r="F327" s="122">
        <v>1.6029120000000001</v>
      </c>
      <c r="G327" s="73">
        <v>1.6029120000000001</v>
      </c>
      <c r="H327" s="73">
        <v>0.90765195600000004</v>
      </c>
      <c r="I327" s="122">
        <v>0.78202836000000009</v>
      </c>
      <c r="J327" s="122">
        <v>0.78202836000000009</v>
      </c>
      <c r="K327" s="122">
        <v>0</v>
      </c>
      <c r="L327" s="122">
        <v>0.12562359599999984</v>
      </c>
      <c r="M327" s="122">
        <v>0.82088363999999991</v>
      </c>
      <c r="N327" s="122"/>
      <c r="O327" s="122">
        <v>0</v>
      </c>
      <c r="P327" s="122"/>
      <c r="Q327" s="122">
        <f t="shared" si="103"/>
        <v>0.69526004400000008</v>
      </c>
      <c r="R327" s="122">
        <f t="shared" si="104"/>
        <v>0.69526004400000008</v>
      </c>
      <c r="S327" s="122"/>
      <c r="T327" s="122"/>
    </row>
    <row r="328" spans="1:20" ht="31.1" x14ac:dyDescent="0.35">
      <c r="A328" s="106" t="s">
        <v>1660</v>
      </c>
      <c r="B328" s="107" t="s">
        <v>859</v>
      </c>
      <c r="C328" s="108" t="s">
        <v>1306</v>
      </c>
      <c r="D328" s="122">
        <v>0</v>
      </c>
      <c r="E328" s="122">
        <v>0</v>
      </c>
      <c r="F328" s="122">
        <v>0</v>
      </c>
      <c r="G328" s="73">
        <v>0</v>
      </c>
      <c r="H328" s="73">
        <v>0.31016939999999998</v>
      </c>
      <c r="I328" s="122">
        <v>0</v>
      </c>
      <c r="J328" s="122">
        <v>0.25282259999999995</v>
      </c>
      <c r="K328" s="122">
        <v>0</v>
      </c>
      <c r="L328" s="122">
        <v>5.7346800000000031E-2</v>
      </c>
      <c r="M328" s="122">
        <v>0</v>
      </c>
      <c r="N328" s="122"/>
      <c r="O328" s="122">
        <v>0</v>
      </c>
      <c r="P328" s="122"/>
      <c r="Q328" s="122">
        <f t="shared" si="103"/>
        <v>-0.31016939999999998</v>
      </c>
      <c r="R328" s="122">
        <f t="shared" si="104"/>
        <v>-0.31016939999999998</v>
      </c>
      <c r="S328" s="122"/>
      <c r="T328" s="122"/>
    </row>
    <row r="329" spans="1:20" ht="81.2" customHeight="1" x14ac:dyDescent="0.35">
      <c r="A329" s="106" t="s">
        <v>1660</v>
      </c>
      <c r="B329" s="107" t="s">
        <v>1756</v>
      </c>
      <c r="C329" s="108" t="s">
        <v>1936</v>
      </c>
      <c r="D329" s="122"/>
      <c r="E329" s="122"/>
      <c r="F329" s="122"/>
      <c r="G329" s="73">
        <v>0</v>
      </c>
      <c r="H329" s="73">
        <v>0.20364180000000001</v>
      </c>
      <c r="I329" s="122"/>
      <c r="J329" s="122"/>
      <c r="K329" s="122"/>
      <c r="L329" s="122">
        <v>0.20364179999999998</v>
      </c>
      <c r="M329" s="122"/>
      <c r="N329" s="122"/>
      <c r="O329" s="122"/>
      <c r="P329" s="122"/>
      <c r="Q329" s="122">
        <f t="shared" si="103"/>
        <v>-0.20364180000000001</v>
      </c>
      <c r="R329" s="122">
        <f t="shared" si="104"/>
        <v>-0.20364180000000001</v>
      </c>
      <c r="S329" s="122"/>
      <c r="T329" s="122"/>
    </row>
    <row r="330" spans="1:20" ht="60.75" customHeight="1" x14ac:dyDescent="0.35">
      <c r="A330" s="103"/>
      <c r="B330" s="110" t="s">
        <v>85</v>
      </c>
      <c r="C330" s="105"/>
      <c r="D330" s="133">
        <f t="shared" ref="D330:T330" si="105">SUM(D331:D332)</f>
        <v>11.063496000000001</v>
      </c>
      <c r="E330" s="133">
        <f t="shared" si="105"/>
        <v>1.8477410162033916</v>
      </c>
      <c r="F330" s="133">
        <f t="shared" si="105"/>
        <v>9.2157549837966091</v>
      </c>
      <c r="G330" s="133">
        <f t="shared" si="105"/>
        <v>2.281272</v>
      </c>
      <c r="H330" s="133">
        <f t="shared" si="105"/>
        <v>2.4017113739999996</v>
      </c>
      <c r="I330" s="133">
        <f t="shared" si="105"/>
        <v>2.083563024</v>
      </c>
      <c r="J330" s="133">
        <f t="shared" si="105"/>
        <v>2.3871504179999996</v>
      </c>
      <c r="K330" s="133">
        <f t="shared" si="105"/>
        <v>0</v>
      </c>
      <c r="L330" s="133">
        <f t="shared" si="105"/>
        <v>1.4560955999999958E-2</v>
      </c>
      <c r="M330" s="133">
        <f t="shared" si="105"/>
        <v>0.19770897599999998</v>
      </c>
      <c r="N330" s="133">
        <f t="shared" si="105"/>
        <v>0</v>
      </c>
      <c r="O330" s="133">
        <f t="shared" si="105"/>
        <v>0</v>
      </c>
      <c r="P330" s="133">
        <f t="shared" si="105"/>
        <v>0</v>
      </c>
      <c r="Q330" s="133">
        <f t="shared" si="105"/>
        <v>-0.12043937399999988</v>
      </c>
      <c r="R330" s="133">
        <f t="shared" si="105"/>
        <v>-0.12043937399999988</v>
      </c>
      <c r="S330" s="133">
        <f t="shared" si="105"/>
        <v>0</v>
      </c>
      <c r="T330" s="133">
        <f t="shared" si="105"/>
        <v>0</v>
      </c>
    </row>
    <row r="331" spans="1:20" ht="40.549999999999997" customHeight="1" x14ac:dyDescent="0.35">
      <c r="A331" s="106" t="s">
        <v>1661</v>
      </c>
      <c r="B331" s="107" t="s">
        <v>86</v>
      </c>
      <c r="C331" s="108" t="s">
        <v>87</v>
      </c>
      <c r="D331" s="122">
        <v>10.479024000000001</v>
      </c>
      <c r="E331" s="122">
        <v>1.8477410162033916</v>
      </c>
      <c r="F331" s="122">
        <v>8.6312829837966092</v>
      </c>
      <c r="G331" s="73">
        <v>1.6967999999999999</v>
      </c>
      <c r="H331" s="73">
        <v>2.0003873939999997</v>
      </c>
      <c r="I331" s="122">
        <v>1.6967999999999999</v>
      </c>
      <c r="J331" s="122">
        <v>2.0003873939999997</v>
      </c>
      <c r="K331" s="122">
        <v>0</v>
      </c>
      <c r="L331" s="122">
        <v>0</v>
      </c>
      <c r="M331" s="122">
        <v>0</v>
      </c>
      <c r="N331" s="122"/>
      <c r="O331" s="122">
        <v>0</v>
      </c>
      <c r="P331" s="122"/>
      <c r="Q331" s="122">
        <f t="shared" ref="Q331:Q332" si="106">G331-H331</f>
        <v>-0.30358739399999979</v>
      </c>
      <c r="R331" s="122">
        <f t="shared" ref="R331:R332" si="107">G331-H331</f>
        <v>-0.30358739399999979</v>
      </c>
      <c r="S331" s="122"/>
      <c r="T331" s="122"/>
    </row>
    <row r="332" spans="1:20" ht="20.2" customHeight="1" x14ac:dyDescent="0.35">
      <c r="A332" s="106" t="s">
        <v>1660</v>
      </c>
      <c r="B332" s="107" t="s">
        <v>860</v>
      </c>
      <c r="C332" s="108" t="s">
        <v>1307</v>
      </c>
      <c r="D332" s="122">
        <v>0.58447199999999999</v>
      </c>
      <c r="E332" s="122">
        <v>0</v>
      </c>
      <c r="F332" s="122">
        <v>0.58447199999999999</v>
      </c>
      <c r="G332" s="73">
        <v>0.58447199999999999</v>
      </c>
      <c r="H332" s="73">
        <v>0.40132398000000008</v>
      </c>
      <c r="I332" s="122">
        <v>0.38676302400000001</v>
      </c>
      <c r="J332" s="122">
        <v>0.38676302400000001</v>
      </c>
      <c r="K332" s="122">
        <v>0</v>
      </c>
      <c r="L332" s="122">
        <v>1.4560955999999958E-2</v>
      </c>
      <c r="M332" s="122">
        <v>0.19770897599999998</v>
      </c>
      <c r="N332" s="122"/>
      <c r="O332" s="122">
        <v>0</v>
      </c>
      <c r="P332" s="122"/>
      <c r="Q332" s="122">
        <f t="shared" si="106"/>
        <v>0.18314801999999991</v>
      </c>
      <c r="R332" s="122">
        <f t="shared" si="107"/>
        <v>0.18314801999999991</v>
      </c>
      <c r="S332" s="122"/>
      <c r="T332" s="122"/>
    </row>
    <row r="333" spans="1:20" ht="101.3" customHeight="1" x14ac:dyDescent="0.35">
      <c r="A333" s="103"/>
      <c r="B333" s="110" t="s">
        <v>88</v>
      </c>
      <c r="C333" s="105"/>
      <c r="D333" s="133">
        <f t="shared" ref="D333:T333" si="108">SUM(D334:D337)</f>
        <v>20.750903999999998</v>
      </c>
      <c r="E333" s="133">
        <f t="shared" si="108"/>
        <v>0</v>
      </c>
      <c r="F333" s="133">
        <f t="shared" si="108"/>
        <v>20.750903999999998</v>
      </c>
      <c r="G333" s="133">
        <f t="shared" si="108"/>
        <v>4.0722984000000002</v>
      </c>
      <c r="H333" s="133">
        <f t="shared" si="108"/>
        <v>2.0729870799999999</v>
      </c>
      <c r="I333" s="133">
        <f t="shared" si="108"/>
        <v>7.9784759999999996E-2</v>
      </c>
      <c r="J333" s="133">
        <f t="shared" si="108"/>
        <v>7.9784759999999996E-2</v>
      </c>
      <c r="K333" s="133">
        <f t="shared" si="108"/>
        <v>0.62426460000000006</v>
      </c>
      <c r="L333" s="133">
        <f t="shared" si="108"/>
        <v>1.99320232</v>
      </c>
      <c r="M333" s="133">
        <f t="shared" si="108"/>
        <v>0.62426460000000006</v>
      </c>
      <c r="N333" s="133">
        <f t="shared" si="108"/>
        <v>0</v>
      </c>
      <c r="O333" s="133">
        <f t="shared" si="108"/>
        <v>2.7439844400000002</v>
      </c>
      <c r="P333" s="133">
        <f t="shared" si="108"/>
        <v>0</v>
      </c>
      <c r="Q333" s="133">
        <f t="shared" si="108"/>
        <v>1.9993113199999999</v>
      </c>
      <c r="R333" s="133">
        <f t="shared" si="108"/>
        <v>1.9993113199999999</v>
      </c>
      <c r="S333" s="133">
        <f t="shared" si="108"/>
        <v>0</v>
      </c>
      <c r="T333" s="133">
        <f t="shared" si="108"/>
        <v>0</v>
      </c>
    </row>
    <row r="334" spans="1:20" ht="81.2" customHeight="1" x14ac:dyDescent="0.35">
      <c r="A334" s="106" t="s">
        <v>1660</v>
      </c>
      <c r="B334" s="107" t="s">
        <v>861</v>
      </c>
      <c r="C334" s="108" t="s">
        <v>1308</v>
      </c>
      <c r="D334" s="122">
        <v>2.6944559999999997</v>
      </c>
      <c r="E334" s="122">
        <v>0</v>
      </c>
      <c r="F334" s="122">
        <v>2.6944560000000002</v>
      </c>
      <c r="G334" s="73">
        <v>1.8685824</v>
      </c>
      <c r="H334" s="73">
        <v>1.974910564</v>
      </c>
      <c r="I334" s="122">
        <v>3.6609395999999995E-2</v>
      </c>
      <c r="J334" s="122">
        <v>3.6609395999999995E-2</v>
      </c>
      <c r="K334" s="122">
        <v>0.46714559999999999</v>
      </c>
      <c r="L334" s="122">
        <v>1.938301168</v>
      </c>
      <c r="M334" s="122">
        <v>0.46714559999999999</v>
      </c>
      <c r="N334" s="122"/>
      <c r="O334" s="122">
        <v>0.89768180399999997</v>
      </c>
      <c r="P334" s="122"/>
      <c r="Q334" s="122">
        <f t="shared" ref="Q334:Q337" si="109">G334-H334</f>
        <v>-0.106328164</v>
      </c>
      <c r="R334" s="122">
        <f t="shared" ref="R334:R337" si="110">G334-H334</f>
        <v>-0.106328164</v>
      </c>
      <c r="S334" s="122"/>
      <c r="T334" s="122"/>
    </row>
    <row r="335" spans="1:20" ht="81.2" customHeight="1" x14ac:dyDescent="0.35">
      <c r="A335" s="106" t="s">
        <v>1661</v>
      </c>
      <c r="B335" s="107" t="s">
        <v>862</v>
      </c>
      <c r="C335" s="108" t="s">
        <v>1309</v>
      </c>
      <c r="D335" s="122">
        <v>0.62847600000000003</v>
      </c>
      <c r="E335" s="122">
        <v>0</v>
      </c>
      <c r="F335" s="122">
        <v>0.62847600000000003</v>
      </c>
      <c r="G335" s="73">
        <v>0.62847600000000003</v>
      </c>
      <c r="H335" s="73">
        <v>2.7970391999999997E-2</v>
      </c>
      <c r="I335" s="122">
        <v>1.2313152000000001E-2</v>
      </c>
      <c r="J335" s="122">
        <v>1.2313152000000001E-2</v>
      </c>
      <c r="K335" s="122">
        <v>0.15711900000000001</v>
      </c>
      <c r="L335" s="122">
        <v>1.5657239999999996E-2</v>
      </c>
      <c r="M335" s="122">
        <v>0.15711900000000001</v>
      </c>
      <c r="N335" s="122"/>
      <c r="O335" s="122">
        <v>0.30192484800000008</v>
      </c>
      <c r="P335" s="122"/>
      <c r="Q335" s="122">
        <f t="shared" si="109"/>
        <v>0.60050560800000008</v>
      </c>
      <c r="R335" s="122">
        <f t="shared" si="110"/>
        <v>0.60050560800000008</v>
      </c>
      <c r="S335" s="122"/>
      <c r="T335" s="122"/>
    </row>
    <row r="336" spans="1:20" ht="121.5" customHeight="1" x14ac:dyDescent="0.35">
      <c r="A336" s="106" t="s">
        <v>1661</v>
      </c>
      <c r="B336" s="107" t="s">
        <v>1757</v>
      </c>
      <c r="C336" s="108" t="s">
        <v>1310</v>
      </c>
      <c r="D336" s="122">
        <v>17.427971999999997</v>
      </c>
      <c r="E336" s="122">
        <v>0</v>
      </c>
      <c r="F336" s="122">
        <v>17.427971999999997</v>
      </c>
      <c r="G336" s="73">
        <v>1.57524</v>
      </c>
      <c r="H336" s="73">
        <v>7.0106123999999992E-2</v>
      </c>
      <c r="I336" s="122">
        <v>3.0862211999999997E-2</v>
      </c>
      <c r="J336" s="122">
        <v>3.0862211999999997E-2</v>
      </c>
      <c r="K336" s="122">
        <v>0</v>
      </c>
      <c r="L336" s="122">
        <v>3.9243911999999992E-2</v>
      </c>
      <c r="M336" s="122">
        <v>0</v>
      </c>
      <c r="N336" s="122"/>
      <c r="O336" s="122">
        <v>1.544377788</v>
      </c>
      <c r="P336" s="122"/>
      <c r="Q336" s="122">
        <f t="shared" si="109"/>
        <v>1.5051338759999999</v>
      </c>
      <c r="R336" s="122">
        <f t="shared" si="110"/>
        <v>1.5051338759999999</v>
      </c>
      <c r="S336" s="122"/>
      <c r="T336" s="122"/>
    </row>
    <row r="337" spans="1:20" ht="101.3" customHeight="1" x14ac:dyDescent="0.35">
      <c r="A337" s="106" t="s">
        <v>1661</v>
      </c>
      <c r="B337" s="107" t="s">
        <v>1758</v>
      </c>
      <c r="C337" s="108" t="s">
        <v>1937</v>
      </c>
      <c r="D337" s="122"/>
      <c r="E337" s="122"/>
      <c r="F337" s="122"/>
      <c r="G337" s="73">
        <v>0</v>
      </c>
      <c r="H337" s="73">
        <v>0</v>
      </c>
      <c r="I337" s="122"/>
      <c r="J337" s="122"/>
      <c r="K337" s="122"/>
      <c r="L337" s="122">
        <v>0</v>
      </c>
      <c r="M337" s="122"/>
      <c r="N337" s="122"/>
      <c r="O337" s="122"/>
      <c r="P337" s="122"/>
      <c r="Q337" s="122">
        <f t="shared" si="109"/>
        <v>0</v>
      </c>
      <c r="R337" s="122">
        <f t="shared" si="110"/>
        <v>0</v>
      </c>
      <c r="S337" s="122"/>
      <c r="T337" s="122"/>
    </row>
    <row r="338" spans="1:20" ht="40.549999999999997" customHeight="1" x14ac:dyDescent="0.35">
      <c r="A338" s="103"/>
      <c r="B338" s="110" t="s">
        <v>89</v>
      </c>
      <c r="C338" s="105"/>
      <c r="D338" s="133">
        <f t="shared" ref="D338:T338" si="111">SUM(D339:D345)</f>
        <v>4.5013800000000002</v>
      </c>
      <c r="E338" s="133">
        <f t="shared" si="111"/>
        <v>0.14276815199999993</v>
      </c>
      <c r="F338" s="133">
        <f t="shared" si="111"/>
        <v>4.3586118480000007</v>
      </c>
      <c r="G338" s="133">
        <f t="shared" si="111"/>
        <v>2.9681280000000001</v>
      </c>
      <c r="H338" s="133">
        <f t="shared" si="111"/>
        <v>1.8365807279999995</v>
      </c>
      <c r="I338" s="133">
        <f t="shared" si="111"/>
        <v>0.10970600399999998</v>
      </c>
      <c r="J338" s="133">
        <f t="shared" si="111"/>
        <v>4.9562003999999993E-2</v>
      </c>
      <c r="K338" s="133">
        <f t="shared" si="111"/>
        <v>1.0609224959999999</v>
      </c>
      <c r="L338" s="133">
        <f t="shared" si="111"/>
        <v>1.7870187239999999</v>
      </c>
      <c r="M338" s="133">
        <f t="shared" si="111"/>
        <v>1.7974994999999998</v>
      </c>
      <c r="N338" s="133">
        <f t="shared" si="111"/>
        <v>0</v>
      </c>
      <c r="O338" s="133">
        <f t="shared" si="111"/>
        <v>0</v>
      </c>
      <c r="P338" s="133">
        <f t="shared" si="111"/>
        <v>0</v>
      </c>
      <c r="Q338" s="133">
        <f t="shared" si="111"/>
        <v>1.1315472720000002</v>
      </c>
      <c r="R338" s="133">
        <f t="shared" si="111"/>
        <v>1.1315472720000002</v>
      </c>
      <c r="S338" s="133">
        <f t="shared" si="111"/>
        <v>0</v>
      </c>
      <c r="T338" s="133">
        <f t="shared" si="111"/>
        <v>0</v>
      </c>
    </row>
    <row r="339" spans="1:20" ht="40.549999999999997" customHeight="1" x14ac:dyDescent="0.35">
      <c r="A339" s="106" t="s">
        <v>1660</v>
      </c>
      <c r="B339" s="107" t="s">
        <v>446</v>
      </c>
      <c r="C339" s="108" t="s">
        <v>532</v>
      </c>
      <c r="D339" s="122">
        <v>1.969236</v>
      </c>
      <c r="E339" s="122">
        <v>0.102453036</v>
      </c>
      <c r="F339" s="122">
        <v>1.866782964</v>
      </c>
      <c r="G339" s="73">
        <v>1.8334199999999998</v>
      </c>
      <c r="H339" s="73">
        <v>1.8055929119999996</v>
      </c>
      <c r="I339" s="122">
        <v>3.5920499999999994E-2</v>
      </c>
      <c r="J339" s="122">
        <v>3.5920499999999994E-2</v>
      </c>
      <c r="K339" s="122">
        <v>0</v>
      </c>
      <c r="L339" s="122">
        <v>1.769672412</v>
      </c>
      <c r="M339" s="122">
        <v>1.7974994999999998</v>
      </c>
      <c r="N339" s="122"/>
      <c r="O339" s="122">
        <v>0</v>
      </c>
      <c r="P339" s="122"/>
      <c r="Q339" s="122">
        <f t="shared" ref="Q339:Q345" si="112">G339-H339</f>
        <v>2.7827088000000222E-2</v>
      </c>
      <c r="R339" s="122">
        <f t="shared" ref="R339:R345" si="113">G339-H339</f>
        <v>2.7827088000000222E-2</v>
      </c>
      <c r="S339" s="122"/>
      <c r="T339" s="122"/>
    </row>
    <row r="340" spans="1:20" ht="40.549999999999997" customHeight="1" x14ac:dyDescent="0.35">
      <c r="A340" s="106" t="s">
        <v>1660</v>
      </c>
      <c r="B340" s="107" t="s">
        <v>447</v>
      </c>
      <c r="C340" s="108" t="s">
        <v>533</v>
      </c>
      <c r="D340" s="122">
        <v>0.79228799999999999</v>
      </c>
      <c r="E340" s="122">
        <v>4.0315115999999929E-2</v>
      </c>
      <c r="F340" s="122">
        <v>0.75197288400000006</v>
      </c>
      <c r="G340" s="73">
        <v>0.69627600000000001</v>
      </c>
      <c r="H340" s="73">
        <v>3.0987815999999994E-2</v>
      </c>
      <c r="I340" s="122">
        <v>1.3641503999999999E-2</v>
      </c>
      <c r="J340" s="122">
        <v>1.3641503999999999E-2</v>
      </c>
      <c r="K340" s="122">
        <v>0.68263449600000004</v>
      </c>
      <c r="L340" s="122">
        <v>1.7346311999999996E-2</v>
      </c>
      <c r="M340" s="122">
        <v>0</v>
      </c>
      <c r="N340" s="122"/>
      <c r="O340" s="122">
        <v>0</v>
      </c>
      <c r="P340" s="122"/>
      <c r="Q340" s="122">
        <f t="shared" si="112"/>
        <v>0.665288184</v>
      </c>
      <c r="R340" s="122">
        <f t="shared" si="113"/>
        <v>0.665288184</v>
      </c>
      <c r="S340" s="122"/>
      <c r="T340" s="122"/>
    </row>
    <row r="341" spans="1:20" ht="101.3" customHeight="1" x14ac:dyDescent="0.35">
      <c r="A341" s="106" t="s">
        <v>1660</v>
      </c>
      <c r="B341" s="107" t="s">
        <v>1759</v>
      </c>
      <c r="C341" s="108" t="s">
        <v>1311</v>
      </c>
      <c r="D341" s="122">
        <v>1.3615680000000001</v>
      </c>
      <c r="E341" s="122">
        <v>0</v>
      </c>
      <c r="F341" s="122">
        <v>1.3615679999999999</v>
      </c>
      <c r="G341" s="73">
        <v>6.0143999999999996E-2</v>
      </c>
      <c r="H341" s="73">
        <v>0</v>
      </c>
      <c r="I341" s="122">
        <v>6.0143999999999989E-2</v>
      </c>
      <c r="J341" s="122">
        <v>0</v>
      </c>
      <c r="K341" s="122">
        <v>0</v>
      </c>
      <c r="L341" s="122">
        <v>0</v>
      </c>
      <c r="M341" s="122">
        <v>0</v>
      </c>
      <c r="N341" s="122"/>
      <c r="O341" s="122">
        <v>0</v>
      </c>
      <c r="P341" s="122"/>
      <c r="Q341" s="122">
        <f t="shared" si="112"/>
        <v>6.0143999999999996E-2</v>
      </c>
      <c r="R341" s="122">
        <f t="shared" si="113"/>
        <v>6.0143999999999996E-2</v>
      </c>
      <c r="S341" s="122"/>
      <c r="T341" s="122"/>
    </row>
    <row r="342" spans="1:20" ht="81.2" customHeight="1" x14ac:dyDescent="0.35">
      <c r="A342" s="106" t="s">
        <v>1661</v>
      </c>
      <c r="B342" s="107" t="s">
        <v>1760</v>
      </c>
      <c r="C342" s="108" t="s">
        <v>1312</v>
      </c>
      <c r="D342" s="122">
        <v>0.11775599999999999</v>
      </c>
      <c r="E342" s="122">
        <v>0</v>
      </c>
      <c r="F342" s="122">
        <v>0.11775599999999999</v>
      </c>
      <c r="G342" s="73">
        <v>0.11775599999999999</v>
      </c>
      <c r="H342" s="73">
        <v>0</v>
      </c>
      <c r="I342" s="122">
        <v>0</v>
      </c>
      <c r="J342" s="122">
        <v>0</v>
      </c>
      <c r="K342" s="122">
        <v>0.11775599999999999</v>
      </c>
      <c r="L342" s="122">
        <v>0</v>
      </c>
      <c r="M342" s="122">
        <v>0</v>
      </c>
      <c r="N342" s="122"/>
      <c r="O342" s="122">
        <v>0</v>
      </c>
      <c r="P342" s="122"/>
      <c r="Q342" s="122">
        <f t="shared" si="112"/>
        <v>0.11775599999999999</v>
      </c>
      <c r="R342" s="122">
        <f t="shared" si="113"/>
        <v>0.11775599999999999</v>
      </c>
      <c r="S342" s="122"/>
      <c r="T342" s="122"/>
    </row>
    <row r="343" spans="1:20" ht="101.3" customHeight="1" x14ac:dyDescent="0.35">
      <c r="A343" s="106" t="s">
        <v>1661</v>
      </c>
      <c r="B343" s="107" t="s">
        <v>863</v>
      </c>
      <c r="C343" s="108" t="s">
        <v>1313</v>
      </c>
      <c r="D343" s="122">
        <v>0.26053200000000004</v>
      </c>
      <c r="E343" s="122">
        <v>0</v>
      </c>
      <c r="F343" s="122">
        <v>0.26053199999999999</v>
      </c>
      <c r="G343" s="73">
        <v>0.26053200000000004</v>
      </c>
      <c r="H343" s="73">
        <v>0</v>
      </c>
      <c r="I343" s="122">
        <v>0</v>
      </c>
      <c r="J343" s="122">
        <v>0</v>
      </c>
      <c r="K343" s="122">
        <v>0.26053199999999999</v>
      </c>
      <c r="L343" s="122">
        <v>0</v>
      </c>
      <c r="M343" s="122">
        <v>0</v>
      </c>
      <c r="N343" s="122"/>
      <c r="O343" s="122">
        <v>0</v>
      </c>
      <c r="P343" s="122"/>
      <c r="Q343" s="122">
        <f t="shared" si="112"/>
        <v>0.26053200000000004</v>
      </c>
      <c r="R343" s="122">
        <f t="shared" si="113"/>
        <v>0.26053200000000004</v>
      </c>
      <c r="S343" s="122"/>
      <c r="T343" s="122"/>
    </row>
    <row r="344" spans="1:20" ht="40.549999999999997" customHeight="1" x14ac:dyDescent="0.35">
      <c r="A344" s="106" t="s">
        <v>1661</v>
      </c>
      <c r="B344" s="107" t="s">
        <v>1761</v>
      </c>
      <c r="C344" s="108" t="s">
        <v>1938</v>
      </c>
      <c r="D344" s="122"/>
      <c r="E344" s="122"/>
      <c r="F344" s="122"/>
      <c r="G344" s="73">
        <v>0</v>
      </c>
      <c r="H344" s="73">
        <v>0</v>
      </c>
      <c r="I344" s="122"/>
      <c r="J344" s="122"/>
      <c r="K344" s="122"/>
      <c r="L344" s="122">
        <v>0</v>
      </c>
      <c r="M344" s="122"/>
      <c r="N344" s="122"/>
      <c r="O344" s="122"/>
      <c r="P344" s="122"/>
      <c r="Q344" s="122">
        <f t="shared" si="112"/>
        <v>0</v>
      </c>
      <c r="R344" s="122">
        <f t="shared" si="113"/>
        <v>0</v>
      </c>
      <c r="S344" s="122"/>
      <c r="T344" s="122"/>
    </row>
    <row r="345" spans="1:20" ht="81.2" customHeight="1" x14ac:dyDescent="0.35">
      <c r="A345" s="106" t="s">
        <v>1661</v>
      </c>
      <c r="B345" s="107" t="s">
        <v>1762</v>
      </c>
      <c r="C345" s="108" t="s">
        <v>1939</v>
      </c>
      <c r="D345" s="122"/>
      <c r="E345" s="122"/>
      <c r="F345" s="122"/>
      <c r="G345" s="73">
        <v>0</v>
      </c>
      <c r="H345" s="73">
        <v>0</v>
      </c>
      <c r="I345" s="122"/>
      <c r="J345" s="122"/>
      <c r="K345" s="122"/>
      <c r="L345" s="122">
        <v>0</v>
      </c>
      <c r="M345" s="122"/>
      <c r="N345" s="122"/>
      <c r="O345" s="122"/>
      <c r="P345" s="122"/>
      <c r="Q345" s="122">
        <f t="shared" si="112"/>
        <v>0</v>
      </c>
      <c r="R345" s="122">
        <f t="shared" si="113"/>
        <v>0</v>
      </c>
      <c r="S345" s="122"/>
      <c r="T345" s="122"/>
    </row>
    <row r="346" spans="1:20" ht="101.3" customHeight="1" x14ac:dyDescent="0.35">
      <c r="A346" s="103"/>
      <c r="B346" s="110" t="s">
        <v>91</v>
      </c>
      <c r="C346" s="105"/>
      <c r="D346" s="133">
        <f t="shared" ref="D346:T346" si="114">SUM(D347:D362)</f>
        <v>111.98313599999999</v>
      </c>
      <c r="E346" s="133">
        <f t="shared" si="114"/>
        <v>0</v>
      </c>
      <c r="F346" s="133">
        <f t="shared" si="114"/>
        <v>111.983136</v>
      </c>
      <c r="G346" s="133">
        <f t="shared" si="114"/>
        <v>29.477731199999997</v>
      </c>
      <c r="H346" s="133">
        <f t="shared" si="114"/>
        <v>2.8230612559999999</v>
      </c>
      <c r="I346" s="133">
        <f t="shared" si="114"/>
        <v>6.1821631559999988</v>
      </c>
      <c r="J346" s="133">
        <f t="shared" si="114"/>
        <v>2.0568646459999997</v>
      </c>
      <c r="K346" s="133">
        <f t="shared" si="114"/>
        <v>2.0217991199999998</v>
      </c>
      <c r="L346" s="133">
        <f t="shared" si="114"/>
        <v>0.76619660999999994</v>
      </c>
      <c r="M346" s="133">
        <f t="shared" si="114"/>
        <v>1.6895819999999999</v>
      </c>
      <c r="N346" s="133">
        <f t="shared" si="114"/>
        <v>0</v>
      </c>
      <c r="O346" s="133">
        <f t="shared" si="114"/>
        <v>19.584186923999997</v>
      </c>
      <c r="P346" s="133">
        <f t="shared" si="114"/>
        <v>0</v>
      </c>
      <c r="Q346" s="133">
        <f t="shared" si="114"/>
        <v>26.654669943999995</v>
      </c>
      <c r="R346" s="133">
        <f t="shared" si="114"/>
        <v>26.654669943999995</v>
      </c>
      <c r="S346" s="133">
        <f t="shared" si="114"/>
        <v>0</v>
      </c>
      <c r="T346" s="133">
        <f t="shared" si="114"/>
        <v>0</v>
      </c>
    </row>
    <row r="347" spans="1:20" ht="101.3" customHeight="1" x14ac:dyDescent="0.35">
      <c r="A347" s="106" t="s">
        <v>1660</v>
      </c>
      <c r="B347" s="107" t="s">
        <v>449</v>
      </c>
      <c r="C347" s="108" t="s">
        <v>534</v>
      </c>
      <c r="D347" s="122">
        <v>28.678728</v>
      </c>
      <c r="E347" s="122">
        <v>0</v>
      </c>
      <c r="F347" s="122">
        <v>28.678728</v>
      </c>
      <c r="G347" s="73">
        <v>7.7026320000000004</v>
      </c>
      <c r="H347" s="73">
        <v>0.34280603999999998</v>
      </c>
      <c r="I347" s="122">
        <v>0.15091052399999999</v>
      </c>
      <c r="J347" s="122">
        <v>0.15091052399999999</v>
      </c>
      <c r="K347" s="122">
        <v>0</v>
      </c>
      <c r="L347" s="122">
        <v>0.19189551599999999</v>
      </c>
      <c r="M347" s="122">
        <v>0</v>
      </c>
      <c r="N347" s="122"/>
      <c r="O347" s="122">
        <v>7.551721476</v>
      </c>
      <c r="P347" s="122"/>
      <c r="Q347" s="122">
        <f t="shared" ref="Q347:Q362" si="115">G347-H347</f>
        <v>7.3598259600000002</v>
      </c>
      <c r="R347" s="122">
        <f t="shared" ref="R347:R362" si="116">G347-H347</f>
        <v>7.3598259600000002</v>
      </c>
      <c r="S347" s="122"/>
      <c r="T347" s="122"/>
    </row>
    <row r="348" spans="1:20" ht="62.2" x14ac:dyDescent="0.35">
      <c r="A348" s="106" t="s">
        <v>1660</v>
      </c>
      <c r="B348" s="107" t="s">
        <v>1763</v>
      </c>
      <c r="C348" s="108" t="s">
        <v>1314</v>
      </c>
      <c r="D348" s="122">
        <v>4.6319879999999998</v>
      </c>
      <c r="E348" s="122">
        <v>0</v>
      </c>
      <c r="F348" s="122">
        <v>4.6319879999999998</v>
      </c>
      <c r="G348" s="73">
        <v>4.1439000000000004</v>
      </c>
      <c r="H348" s="73">
        <v>0</v>
      </c>
      <c r="I348" s="122">
        <v>0</v>
      </c>
      <c r="J348" s="122">
        <v>0</v>
      </c>
      <c r="K348" s="122">
        <v>1.0359749999999999</v>
      </c>
      <c r="L348" s="122">
        <v>0</v>
      </c>
      <c r="M348" s="122">
        <v>1.0359749999999999</v>
      </c>
      <c r="N348" s="122"/>
      <c r="O348" s="122">
        <v>2.0719499999999997</v>
      </c>
      <c r="P348" s="122"/>
      <c r="Q348" s="122">
        <f t="shared" si="115"/>
        <v>4.1439000000000004</v>
      </c>
      <c r="R348" s="122">
        <f t="shared" si="116"/>
        <v>4.1439000000000004</v>
      </c>
      <c r="S348" s="122"/>
      <c r="T348" s="122"/>
    </row>
    <row r="349" spans="1:20" ht="101.3" customHeight="1" x14ac:dyDescent="0.35">
      <c r="A349" s="106" t="s">
        <v>1660</v>
      </c>
      <c r="B349" s="107" t="s">
        <v>864</v>
      </c>
      <c r="C349" s="108" t="s">
        <v>686</v>
      </c>
      <c r="D349" s="122">
        <v>3.7851239999999997</v>
      </c>
      <c r="E349" s="122">
        <v>0</v>
      </c>
      <c r="F349" s="122">
        <v>3.7851239999999997</v>
      </c>
      <c r="G349" s="73">
        <v>3.466272</v>
      </c>
      <c r="H349" s="73">
        <v>0.15426659999999998</v>
      </c>
      <c r="I349" s="122">
        <v>6.7911455999999981E-2</v>
      </c>
      <c r="J349" s="122">
        <v>6.7911455999999981E-2</v>
      </c>
      <c r="K349" s="122">
        <v>0</v>
      </c>
      <c r="L349" s="122">
        <v>8.6355143999999995E-2</v>
      </c>
      <c r="M349" s="122">
        <v>0</v>
      </c>
      <c r="N349" s="122"/>
      <c r="O349" s="122">
        <v>3.3983605439999995</v>
      </c>
      <c r="P349" s="122"/>
      <c r="Q349" s="122">
        <f t="shared" si="115"/>
        <v>3.3120053999999999</v>
      </c>
      <c r="R349" s="122">
        <f t="shared" si="116"/>
        <v>3.3120053999999999</v>
      </c>
      <c r="S349" s="122"/>
      <c r="T349" s="122"/>
    </row>
    <row r="350" spans="1:20" ht="31.1" x14ac:dyDescent="0.35">
      <c r="A350" s="106" t="s">
        <v>1660</v>
      </c>
      <c r="B350" s="107" t="s">
        <v>450</v>
      </c>
      <c r="C350" s="108" t="s">
        <v>535</v>
      </c>
      <c r="D350" s="122">
        <v>45.883487999999993</v>
      </c>
      <c r="E350" s="122">
        <v>0</v>
      </c>
      <c r="F350" s="122">
        <v>45.883488</v>
      </c>
      <c r="G350" s="73">
        <v>5.4121991999999999</v>
      </c>
      <c r="H350" s="73">
        <v>0.240870216</v>
      </c>
      <c r="I350" s="122">
        <v>0.106036212</v>
      </c>
      <c r="J350" s="122">
        <v>0.106036212</v>
      </c>
      <c r="K350" s="122">
        <v>0</v>
      </c>
      <c r="L350" s="122">
        <v>0.13483400400000001</v>
      </c>
      <c r="M350" s="122">
        <v>0</v>
      </c>
      <c r="N350" s="122"/>
      <c r="O350" s="122">
        <v>5.3061629879999996</v>
      </c>
      <c r="P350" s="122"/>
      <c r="Q350" s="122">
        <f t="shared" si="115"/>
        <v>5.1713289839999996</v>
      </c>
      <c r="R350" s="122">
        <f t="shared" si="116"/>
        <v>5.1713289839999996</v>
      </c>
      <c r="S350" s="122"/>
      <c r="T350" s="122"/>
    </row>
    <row r="351" spans="1:20" ht="31.1" x14ac:dyDescent="0.35">
      <c r="A351" s="106" t="s">
        <v>1661</v>
      </c>
      <c r="B351" s="107" t="s">
        <v>451</v>
      </c>
      <c r="C351" s="108" t="s">
        <v>536</v>
      </c>
      <c r="D351" s="122">
        <v>6.4563119999999996</v>
      </c>
      <c r="E351" s="122">
        <v>0</v>
      </c>
      <c r="F351" s="122">
        <v>6.4563119999999996</v>
      </c>
      <c r="G351" s="73">
        <v>4.9863359999999988</v>
      </c>
      <c r="H351" s="73">
        <v>0.91222726599999993</v>
      </c>
      <c r="I351" s="122">
        <v>4.9863359999999997</v>
      </c>
      <c r="J351" s="122">
        <v>0.91222726599999993</v>
      </c>
      <c r="K351" s="122">
        <v>0</v>
      </c>
      <c r="L351" s="122">
        <v>0</v>
      </c>
      <c r="M351" s="122">
        <v>0</v>
      </c>
      <c r="N351" s="122"/>
      <c r="O351" s="122">
        <v>0</v>
      </c>
      <c r="P351" s="122"/>
      <c r="Q351" s="122">
        <f t="shared" si="115"/>
        <v>4.0741087339999993</v>
      </c>
      <c r="R351" s="122">
        <f t="shared" si="116"/>
        <v>4.0741087339999993</v>
      </c>
      <c r="S351" s="122"/>
      <c r="T351" s="122"/>
    </row>
    <row r="352" spans="1:20" ht="31.1" x14ac:dyDescent="0.35">
      <c r="A352" s="106" t="s">
        <v>1661</v>
      </c>
      <c r="B352" s="107" t="s">
        <v>865</v>
      </c>
      <c r="C352" s="108" t="s">
        <v>1315</v>
      </c>
      <c r="D352" s="122">
        <v>10.238100000000001</v>
      </c>
      <c r="E352" s="122">
        <v>0</v>
      </c>
      <c r="F352" s="122">
        <v>10.238100000000001</v>
      </c>
      <c r="G352" s="73">
        <v>1.2</v>
      </c>
      <c r="H352" s="73">
        <v>5.3406060000000005E-2</v>
      </c>
      <c r="I352" s="122">
        <v>2.3510483999999998E-2</v>
      </c>
      <c r="J352" s="122">
        <v>2.3510483999999998E-2</v>
      </c>
      <c r="K352" s="122">
        <v>0.3</v>
      </c>
      <c r="L352" s="122">
        <v>2.9895576000000007E-2</v>
      </c>
      <c r="M352" s="122">
        <v>0.3</v>
      </c>
      <c r="N352" s="122"/>
      <c r="O352" s="122">
        <v>0.57648951599999998</v>
      </c>
      <c r="P352" s="122"/>
      <c r="Q352" s="122">
        <f t="shared" si="115"/>
        <v>1.14659394</v>
      </c>
      <c r="R352" s="122">
        <f t="shared" si="116"/>
        <v>1.14659394</v>
      </c>
      <c r="S352" s="122"/>
      <c r="T352" s="122"/>
    </row>
    <row r="353" spans="1:20" ht="81.2" customHeight="1" x14ac:dyDescent="0.35">
      <c r="A353" s="106" t="s">
        <v>1661</v>
      </c>
      <c r="B353" s="107" t="s">
        <v>866</v>
      </c>
      <c r="C353" s="108" t="s">
        <v>1316</v>
      </c>
      <c r="D353" s="122">
        <v>10.839612000000001</v>
      </c>
      <c r="E353" s="122">
        <v>0</v>
      </c>
      <c r="F353" s="122">
        <v>10.839611999999999</v>
      </c>
      <c r="G353" s="73">
        <v>1.2</v>
      </c>
      <c r="H353" s="73">
        <v>5.3406060000000005E-2</v>
      </c>
      <c r="I353" s="122">
        <v>2.3510483999999998E-2</v>
      </c>
      <c r="J353" s="122">
        <v>2.3510483999999998E-2</v>
      </c>
      <c r="K353" s="122">
        <v>0.3</v>
      </c>
      <c r="L353" s="122">
        <v>2.9895576000000007E-2</v>
      </c>
      <c r="M353" s="122">
        <v>0.3</v>
      </c>
      <c r="N353" s="122"/>
      <c r="O353" s="122">
        <v>0.57648951599999998</v>
      </c>
      <c r="P353" s="122"/>
      <c r="Q353" s="122">
        <f t="shared" si="115"/>
        <v>1.14659394</v>
      </c>
      <c r="R353" s="122">
        <f t="shared" si="116"/>
        <v>1.14659394</v>
      </c>
      <c r="S353" s="122"/>
      <c r="T353" s="122"/>
    </row>
    <row r="354" spans="1:20" ht="60.75" customHeight="1" x14ac:dyDescent="0.35">
      <c r="A354" s="106" t="s">
        <v>1661</v>
      </c>
      <c r="B354" s="107" t="s">
        <v>867</v>
      </c>
      <c r="C354" s="108" t="s">
        <v>1317</v>
      </c>
      <c r="D354" s="122">
        <v>0.43024800000000002</v>
      </c>
      <c r="E354" s="122">
        <v>0</v>
      </c>
      <c r="F354" s="122">
        <v>0.43024799999999996</v>
      </c>
      <c r="G354" s="73">
        <v>0.33885599999999999</v>
      </c>
      <c r="H354" s="73">
        <v>1.5080820000000002E-2</v>
      </c>
      <c r="I354" s="122">
        <v>6.6388799999999998E-3</v>
      </c>
      <c r="J354" s="122">
        <v>6.6388799999999998E-3</v>
      </c>
      <c r="K354" s="122">
        <v>0.33221711999999998</v>
      </c>
      <c r="L354" s="122">
        <v>8.4419400000000019E-3</v>
      </c>
      <c r="M354" s="122">
        <v>0</v>
      </c>
      <c r="N354" s="122"/>
      <c r="O354" s="122">
        <v>0</v>
      </c>
      <c r="P354" s="122"/>
      <c r="Q354" s="122">
        <f t="shared" si="115"/>
        <v>0.32377518</v>
      </c>
      <c r="R354" s="122">
        <f t="shared" si="116"/>
        <v>0.32377518</v>
      </c>
      <c r="S354" s="122"/>
      <c r="T354" s="122"/>
    </row>
    <row r="355" spans="1:20" ht="81.2" customHeight="1" x14ac:dyDescent="0.35">
      <c r="A355" s="106" t="s">
        <v>1661</v>
      </c>
      <c r="B355" s="107" t="s">
        <v>1764</v>
      </c>
      <c r="C355" s="108" t="s">
        <v>1318</v>
      </c>
      <c r="D355" s="122">
        <v>0.82510800000000006</v>
      </c>
      <c r="E355" s="122">
        <v>0</v>
      </c>
      <c r="F355" s="122">
        <v>0.82510800000000006</v>
      </c>
      <c r="G355" s="73">
        <v>0.81310800000000005</v>
      </c>
      <c r="H355" s="73">
        <v>7.4333233999999998E-2</v>
      </c>
      <c r="I355" s="122">
        <v>0.81310800000000005</v>
      </c>
      <c r="J355" s="122">
        <v>7.4333233999999998E-2</v>
      </c>
      <c r="K355" s="122">
        <v>0</v>
      </c>
      <c r="L355" s="122">
        <v>0</v>
      </c>
      <c r="M355" s="122">
        <v>0</v>
      </c>
      <c r="N355" s="122"/>
      <c r="O355" s="122">
        <v>0</v>
      </c>
      <c r="P355" s="122"/>
      <c r="Q355" s="122">
        <f t="shared" si="115"/>
        <v>0.73877476600000003</v>
      </c>
      <c r="R355" s="122">
        <f t="shared" si="116"/>
        <v>0.73877476600000003</v>
      </c>
      <c r="S355" s="122"/>
      <c r="T355" s="122"/>
    </row>
    <row r="356" spans="1:20" ht="60.75" customHeight="1" x14ac:dyDescent="0.35">
      <c r="A356" s="106" t="s">
        <v>1661</v>
      </c>
      <c r="B356" s="107" t="s">
        <v>1765</v>
      </c>
      <c r="C356" s="108" t="s">
        <v>1319</v>
      </c>
      <c r="D356" s="122">
        <v>0.21442799999999998</v>
      </c>
      <c r="E356" s="122">
        <v>0</v>
      </c>
      <c r="F356" s="122">
        <v>0.21442800000000001</v>
      </c>
      <c r="G356" s="73">
        <v>0.21442799999999998</v>
      </c>
      <c r="H356" s="73">
        <v>0</v>
      </c>
      <c r="I356" s="122">
        <v>4.2011159999999995E-3</v>
      </c>
      <c r="J356" s="122">
        <v>4.2011159999999995E-3</v>
      </c>
      <c r="K356" s="122">
        <v>5.3607000000000002E-2</v>
      </c>
      <c r="L356" s="122">
        <v>-4.2011159999999995E-3</v>
      </c>
      <c r="M356" s="122">
        <v>5.3607000000000002E-2</v>
      </c>
      <c r="N356" s="122"/>
      <c r="O356" s="122">
        <v>0.103012884</v>
      </c>
      <c r="P356" s="122"/>
      <c r="Q356" s="122">
        <f t="shared" si="115"/>
        <v>0.21442799999999998</v>
      </c>
      <c r="R356" s="122">
        <f t="shared" si="116"/>
        <v>0.21442799999999998</v>
      </c>
      <c r="S356" s="122"/>
      <c r="T356" s="122"/>
    </row>
    <row r="357" spans="1:20" ht="46.65" x14ac:dyDescent="0.35">
      <c r="A357" s="106" t="s">
        <v>1661</v>
      </c>
      <c r="B357" s="107" t="s">
        <v>1766</v>
      </c>
      <c r="C357" s="108" t="s">
        <v>1320</v>
      </c>
      <c r="D357" s="122">
        <v>0</v>
      </c>
      <c r="E357" s="122">
        <v>0</v>
      </c>
      <c r="F357" s="122">
        <v>0</v>
      </c>
      <c r="G357" s="73">
        <v>0</v>
      </c>
      <c r="H357" s="73">
        <v>0.48630269999999998</v>
      </c>
      <c r="I357" s="122">
        <v>0</v>
      </c>
      <c r="J357" s="122">
        <v>0.48630269999999998</v>
      </c>
      <c r="K357" s="122">
        <v>0</v>
      </c>
      <c r="L357" s="122">
        <v>0</v>
      </c>
      <c r="M357" s="122">
        <v>0</v>
      </c>
      <c r="N357" s="122"/>
      <c r="O357" s="122">
        <v>0</v>
      </c>
      <c r="P357" s="122"/>
      <c r="Q357" s="122">
        <f t="shared" si="115"/>
        <v>-0.48630269999999998</v>
      </c>
      <c r="R357" s="122">
        <f t="shared" si="116"/>
        <v>-0.48630269999999998</v>
      </c>
      <c r="S357" s="122"/>
      <c r="T357" s="122"/>
    </row>
    <row r="358" spans="1:20" ht="31.1" x14ac:dyDescent="0.35">
      <c r="A358" s="106" t="s">
        <v>1661</v>
      </c>
      <c r="B358" s="107" t="s">
        <v>868</v>
      </c>
      <c r="C358" s="108" t="s">
        <v>1321</v>
      </c>
      <c r="D358" s="122">
        <v>0</v>
      </c>
      <c r="E358" s="122">
        <v>0</v>
      </c>
      <c r="F358" s="122">
        <v>0</v>
      </c>
      <c r="G358" s="73">
        <v>0</v>
      </c>
      <c r="H358" s="73">
        <v>0.20128229</v>
      </c>
      <c r="I358" s="122">
        <v>0</v>
      </c>
      <c r="J358" s="122">
        <v>0.20128229</v>
      </c>
      <c r="K358" s="122">
        <v>0</v>
      </c>
      <c r="L358" s="122">
        <v>0</v>
      </c>
      <c r="M358" s="122">
        <v>0</v>
      </c>
      <c r="N358" s="122"/>
      <c r="O358" s="122">
        <v>0</v>
      </c>
      <c r="P358" s="122"/>
      <c r="Q358" s="122">
        <f t="shared" si="115"/>
        <v>-0.20128229</v>
      </c>
      <c r="R358" s="122">
        <f t="shared" si="116"/>
        <v>-0.20128229</v>
      </c>
      <c r="S358" s="122"/>
      <c r="T358" s="122"/>
    </row>
    <row r="359" spans="1:20" ht="101.3" customHeight="1" x14ac:dyDescent="0.35">
      <c r="A359" s="106" t="s">
        <v>1660</v>
      </c>
      <c r="B359" s="107" t="s">
        <v>869</v>
      </c>
      <c r="C359" s="108" t="s">
        <v>1322</v>
      </c>
      <c r="D359" s="122">
        <v>0</v>
      </c>
      <c r="E359" s="122">
        <v>0</v>
      </c>
      <c r="F359" s="122">
        <v>0</v>
      </c>
      <c r="G359" s="73">
        <v>0</v>
      </c>
      <c r="H359" s="73">
        <v>0</v>
      </c>
      <c r="I359" s="122">
        <v>0</v>
      </c>
      <c r="J359" s="122">
        <v>0</v>
      </c>
      <c r="K359" s="122">
        <v>0</v>
      </c>
      <c r="L359" s="122">
        <v>0</v>
      </c>
      <c r="M359" s="122">
        <v>0</v>
      </c>
      <c r="N359" s="122"/>
      <c r="O359" s="122">
        <v>0</v>
      </c>
      <c r="P359" s="122"/>
      <c r="Q359" s="122">
        <f t="shared" si="115"/>
        <v>0</v>
      </c>
      <c r="R359" s="122">
        <f t="shared" si="116"/>
        <v>0</v>
      </c>
      <c r="S359" s="122"/>
      <c r="T359" s="122"/>
    </row>
    <row r="360" spans="1:20" ht="101.3" customHeight="1" x14ac:dyDescent="0.35">
      <c r="A360" s="106" t="s">
        <v>1661</v>
      </c>
      <c r="B360" s="107" t="s">
        <v>1767</v>
      </c>
      <c r="C360" s="108" t="s">
        <v>1940</v>
      </c>
      <c r="D360" s="122"/>
      <c r="E360" s="122"/>
      <c r="F360" s="122"/>
      <c r="G360" s="73">
        <v>0</v>
      </c>
      <c r="H360" s="73">
        <v>0.28907996999999996</v>
      </c>
      <c r="I360" s="122"/>
      <c r="J360" s="122"/>
      <c r="K360" s="122"/>
      <c r="L360" s="122">
        <v>0.28907996999999996</v>
      </c>
      <c r="M360" s="122"/>
      <c r="N360" s="122"/>
      <c r="O360" s="122"/>
      <c r="P360" s="122"/>
      <c r="Q360" s="122">
        <f t="shared" si="115"/>
        <v>-0.28907996999999996</v>
      </c>
      <c r="R360" s="122">
        <f t="shared" si="116"/>
        <v>-0.28907996999999996</v>
      </c>
      <c r="S360" s="122"/>
      <c r="T360" s="122"/>
    </row>
    <row r="361" spans="1:20" ht="81.2" customHeight="1" x14ac:dyDescent="0.35">
      <c r="A361" s="106" t="s">
        <v>1660</v>
      </c>
      <c r="B361" s="107" t="s">
        <v>1768</v>
      </c>
      <c r="C361" s="108" t="s">
        <v>1941</v>
      </c>
      <c r="D361" s="122"/>
      <c r="E361" s="122"/>
      <c r="F361" s="122"/>
      <c r="G361" s="73">
        <v>0</v>
      </c>
      <c r="H361" s="73">
        <v>0</v>
      </c>
      <c r="I361" s="122"/>
      <c r="J361" s="122"/>
      <c r="K361" s="122"/>
      <c r="L361" s="122">
        <v>0</v>
      </c>
      <c r="M361" s="122"/>
      <c r="N361" s="122"/>
      <c r="O361" s="122"/>
      <c r="P361" s="122"/>
      <c r="Q361" s="122">
        <f t="shared" si="115"/>
        <v>0</v>
      </c>
      <c r="R361" s="122">
        <f t="shared" si="116"/>
        <v>0</v>
      </c>
      <c r="S361" s="122"/>
      <c r="T361" s="122"/>
    </row>
    <row r="362" spans="1:20" ht="20.2" customHeight="1" x14ac:dyDescent="0.35">
      <c r="A362" s="106" t="s">
        <v>1661</v>
      </c>
      <c r="B362" s="107" t="s">
        <v>1769</v>
      </c>
      <c r="C362" s="108" t="s">
        <v>1942</v>
      </c>
      <c r="D362" s="122"/>
      <c r="E362" s="122"/>
      <c r="F362" s="122"/>
      <c r="G362" s="73">
        <v>0</v>
      </c>
      <c r="H362" s="73">
        <v>0</v>
      </c>
      <c r="I362" s="122"/>
      <c r="J362" s="122"/>
      <c r="K362" s="122"/>
      <c r="L362" s="122">
        <v>0</v>
      </c>
      <c r="M362" s="122"/>
      <c r="N362" s="122"/>
      <c r="O362" s="122"/>
      <c r="P362" s="122"/>
      <c r="Q362" s="122">
        <f t="shared" si="115"/>
        <v>0</v>
      </c>
      <c r="R362" s="122">
        <f t="shared" si="116"/>
        <v>0</v>
      </c>
      <c r="S362" s="122"/>
      <c r="T362" s="122"/>
    </row>
    <row r="363" spans="1:20" ht="60.75" customHeight="1" x14ac:dyDescent="0.35">
      <c r="A363" s="103"/>
      <c r="B363" s="110" t="s">
        <v>374</v>
      </c>
      <c r="C363" s="105"/>
      <c r="D363" s="133">
        <f t="shared" ref="D363:T363" si="117">SUM(D364:D399)</f>
        <v>106.89259200000002</v>
      </c>
      <c r="E363" s="133">
        <f t="shared" si="117"/>
        <v>0</v>
      </c>
      <c r="F363" s="133">
        <f t="shared" si="117"/>
        <v>106.89259200000004</v>
      </c>
      <c r="G363" s="133">
        <f t="shared" si="117"/>
        <v>50.039216707999991</v>
      </c>
      <c r="H363" s="133">
        <f t="shared" si="117"/>
        <v>20.708844790000001</v>
      </c>
      <c r="I363" s="133">
        <f t="shared" si="117"/>
        <v>13.354644393999996</v>
      </c>
      <c r="J363" s="133">
        <f t="shared" si="117"/>
        <v>12.901542995999996</v>
      </c>
      <c r="K363" s="133">
        <f t="shared" si="117"/>
        <v>6.5913379800000014</v>
      </c>
      <c r="L363" s="133">
        <f t="shared" si="117"/>
        <v>7.8073017939999989</v>
      </c>
      <c r="M363" s="133">
        <f t="shared" si="117"/>
        <v>22.124285914000001</v>
      </c>
      <c r="N363" s="133">
        <f t="shared" si="117"/>
        <v>0</v>
      </c>
      <c r="O363" s="133">
        <f t="shared" si="117"/>
        <v>7.9689484199999994</v>
      </c>
      <c r="P363" s="133">
        <f t="shared" si="117"/>
        <v>0</v>
      </c>
      <c r="Q363" s="133">
        <f t="shared" si="117"/>
        <v>29.330371918000004</v>
      </c>
      <c r="R363" s="133">
        <f t="shared" si="117"/>
        <v>29.330371918000004</v>
      </c>
      <c r="S363" s="133">
        <f t="shared" si="117"/>
        <v>0</v>
      </c>
      <c r="T363" s="133">
        <f t="shared" si="117"/>
        <v>0</v>
      </c>
    </row>
    <row r="364" spans="1:20" ht="60.75" customHeight="1" x14ac:dyDescent="0.35">
      <c r="A364" s="106" t="s">
        <v>1660</v>
      </c>
      <c r="B364" s="107" t="s">
        <v>870</v>
      </c>
      <c r="C364" s="108" t="s">
        <v>540</v>
      </c>
      <c r="D364" s="122">
        <v>5.6382479999999999</v>
      </c>
      <c r="E364" s="122">
        <v>0</v>
      </c>
      <c r="F364" s="122">
        <v>5.6382479999999999</v>
      </c>
      <c r="G364" s="73">
        <v>4.8082504400000028</v>
      </c>
      <c r="H364" s="73">
        <v>0.21399142799999998</v>
      </c>
      <c r="I364" s="122">
        <v>9.4203587999999991E-2</v>
      </c>
      <c r="J364" s="122">
        <v>9.4203587999999991E-2</v>
      </c>
      <c r="K364" s="122">
        <v>0</v>
      </c>
      <c r="L364" s="122">
        <v>0.11978783999999999</v>
      </c>
      <c r="M364" s="122">
        <v>4.7140468520000036</v>
      </c>
      <c r="N364" s="122"/>
      <c r="O364" s="122">
        <v>0</v>
      </c>
      <c r="P364" s="122"/>
      <c r="Q364" s="122">
        <f t="shared" ref="Q364:Q399" si="118">G364-H364</f>
        <v>4.5942590120000029</v>
      </c>
      <c r="R364" s="122">
        <f t="shared" ref="R364:R399" si="119">G364-H364</f>
        <v>4.5942590120000029</v>
      </c>
      <c r="S364" s="122"/>
      <c r="T364" s="122"/>
    </row>
    <row r="365" spans="1:20" ht="81.2" customHeight="1" x14ac:dyDescent="0.35">
      <c r="A365" s="106" t="s">
        <v>1660</v>
      </c>
      <c r="B365" s="107" t="s">
        <v>1770</v>
      </c>
      <c r="C365" s="108" t="s">
        <v>1323</v>
      </c>
      <c r="D365" s="122">
        <v>1.978596</v>
      </c>
      <c r="E365" s="122">
        <v>0</v>
      </c>
      <c r="F365" s="122">
        <v>1.9785959999999996</v>
      </c>
      <c r="G365" s="73">
        <v>8.8919999999999999E-2</v>
      </c>
      <c r="H365" s="73">
        <v>0.30264779999999997</v>
      </c>
      <c r="I365" s="122">
        <v>8.8919999999999985E-2</v>
      </c>
      <c r="J365" s="122">
        <v>0.30264780000000002</v>
      </c>
      <c r="K365" s="122">
        <v>0</v>
      </c>
      <c r="L365" s="122">
        <v>0</v>
      </c>
      <c r="M365" s="122">
        <v>0</v>
      </c>
      <c r="N365" s="122"/>
      <c r="O365" s="122">
        <v>0</v>
      </c>
      <c r="P365" s="122"/>
      <c r="Q365" s="122">
        <f t="shared" si="118"/>
        <v>-0.21372779999999997</v>
      </c>
      <c r="R365" s="122">
        <f t="shared" si="119"/>
        <v>-0.21372779999999997</v>
      </c>
      <c r="S365" s="122"/>
      <c r="T365" s="122"/>
    </row>
    <row r="366" spans="1:20" ht="60.75" customHeight="1" x14ac:dyDescent="0.35">
      <c r="A366" s="106" t="s">
        <v>1660</v>
      </c>
      <c r="B366" s="107" t="s">
        <v>871</v>
      </c>
      <c r="C366" s="108" t="s">
        <v>1324</v>
      </c>
      <c r="D366" s="122">
        <v>4.6855199999999995</v>
      </c>
      <c r="E366" s="122">
        <v>0</v>
      </c>
      <c r="F366" s="122">
        <v>4.6855199999999995</v>
      </c>
      <c r="G366" s="73">
        <v>2.98488</v>
      </c>
      <c r="H366" s="73">
        <v>0.132842244</v>
      </c>
      <c r="I366" s="122">
        <v>5.8479983999999992E-2</v>
      </c>
      <c r="J366" s="122">
        <v>5.8479983999999992E-2</v>
      </c>
      <c r="K366" s="122">
        <v>2.9264000160000001</v>
      </c>
      <c r="L366" s="122">
        <v>7.4362260000000013E-2</v>
      </c>
      <c r="M366" s="122">
        <v>0</v>
      </c>
      <c r="N366" s="122"/>
      <c r="O366" s="122">
        <v>0</v>
      </c>
      <c r="P366" s="122"/>
      <c r="Q366" s="122">
        <f t="shared" si="118"/>
        <v>2.8520377560000001</v>
      </c>
      <c r="R366" s="122">
        <f t="shared" si="119"/>
        <v>2.8520377560000001</v>
      </c>
      <c r="S366" s="122"/>
      <c r="T366" s="122"/>
    </row>
    <row r="367" spans="1:20" ht="121.5" customHeight="1" x14ac:dyDescent="0.35">
      <c r="A367" s="106" t="s">
        <v>1660</v>
      </c>
      <c r="B367" s="107" t="s">
        <v>872</v>
      </c>
      <c r="C367" s="108" t="s">
        <v>1325</v>
      </c>
      <c r="D367" s="122">
        <v>10.250771999999998</v>
      </c>
      <c r="E367" s="122">
        <v>0</v>
      </c>
      <c r="F367" s="122">
        <v>10.250772</v>
      </c>
      <c r="G367" s="73">
        <v>1.3149792</v>
      </c>
      <c r="H367" s="73">
        <v>0</v>
      </c>
      <c r="I367" s="122">
        <v>0</v>
      </c>
      <c r="J367" s="122">
        <v>0</v>
      </c>
      <c r="K367" s="122">
        <v>0.3287448</v>
      </c>
      <c r="L367" s="122">
        <v>0</v>
      </c>
      <c r="M367" s="122">
        <v>0.3287448</v>
      </c>
      <c r="N367" s="122"/>
      <c r="O367" s="122">
        <v>0.65748960000000012</v>
      </c>
      <c r="P367" s="122"/>
      <c r="Q367" s="122">
        <f t="shared" si="118"/>
        <v>1.3149792</v>
      </c>
      <c r="R367" s="122">
        <f t="shared" si="119"/>
        <v>1.3149792</v>
      </c>
      <c r="S367" s="122"/>
      <c r="T367" s="122"/>
    </row>
    <row r="368" spans="1:20" ht="20.2" customHeight="1" x14ac:dyDescent="0.35">
      <c r="A368" s="106" t="s">
        <v>1660</v>
      </c>
      <c r="B368" s="107" t="s">
        <v>873</v>
      </c>
      <c r="C368" s="108" t="s">
        <v>1326</v>
      </c>
      <c r="D368" s="122">
        <v>7.1222519999999996</v>
      </c>
      <c r="E368" s="122">
        <v>0</v>
      </c>
      <c r="F368" s="122">
        <v>7.1222519999999996</v>
      </c>
      <c r="G368" s="73">
        <v>6.4776959999999999</v>
      </c>
      <c r="H368" s="73">
        <v>0.28829015999999996</v>
      </c>
      <c r="I368" s="122">
        <v>0.126911472</v>
      </c>
      <c r="J368" s="122">
        <v>0.126911472</v>
      </c>
      <c r="K368" s="122">
        <v>0</v>
      </c>
      <c r="L368" s="122">
        <v>0.16137868799999996</v>
      </c>
      <c r="M368" s="122">
        <v>6.3507845279999993</v>
      </c>
      <c r="N368" s="122"/>
      <c r="O368" s="122">
        <v>0</v>
      </c>
      <c r="P368" s="122"/>
      <c r="Q368" s="122">
        <f t="shared" si="118"/>
        <v>6.18940584</v>
      </c>
      <c r="R368" s="122">
        <f t="shared" si="119"/>
        <v>6.18940584</v>
      </c>
      <c r="S368" s="122"/>
      <c r="T368" s="122"/>
    </row>
    <row r="369" spans="1:20" ht="20.2" customHeight="1" x14ac:dyDescent="0.35">
      <c r="A369" s="106" t="s">
        <v>1661</v>
      </c>
      <c r="B369" s="107" t="s">
        <v>874</v>
      </c>
      <c r="C369" s="108" t="s">
        <v>1327</v>
      </c>
      <c r="D369" s="122">
        <v>13.079496000000001</v>
      </c>
      <c r="E369" s="122">
        <v>0</v>
      </c>
      <c r="F369" s="122">
        <v>13.079496000000001</v>
      </c>
      <c r="G369" s="73">
        <v>3.4674960000000001</v>
      </c>
      <c r="H369" s="73">
        <v>0.15432110400000001</v>
      </c>
      <c r="I369" s="122">
        <v>6.7935456000000005E-2</v>
      </c>
      <c r="J369" s="122">
        <v>6.7935456000000005E-2</v>
      </c>
      <c r="K369" s="122">
        <v>0</v>
      </c>
      <c r="L369" s="122">
        <v>8.6385648000000009E-2</v>
      </c>
      <c r="M369" s="122">
        <v>0</v>
      </c>
      <c r="N369" s="122"/>
      <c r="O369" s="122">
        <v>3.3995605439999994</v>
      </c>
      <c r="P369" s="122"/>
      <c r="Q369" s="122">
        <f t="shared" si="118"/>
        <v>3.313174896</v>
      </c>
      <c r="R369" s="122">
        <f t="shared" si="119"/>
        <v>3.313174896</v>
      </c>
      <c r="S369" s="122"/>
      <c r="T369" s="122"/>
    </row>
    <row r="370" spans="1:20" ht="81.2" customHeight="1" x14ac:dyDescent="0.35">
      <c r="A370" s="106" t="s">
        <v>1661</v>
      </c>
      <c r="B370" s="107" t="s">
        <v>875</v>
      </c>
      <c r="C370" s="108" t="s">
        <v>1328</v>
      </c>
      <c r="D370" s="122">
        <v>13.978871999999997</v>
      </c>
      <c r="E370" s="122">
        <v>0</v>
      </c>
      <c r="F370" s="122">
        <v>13.978872000000001</v>
      </c>
      <c r="G370" s="73">
        <v>2.6530199999999997</v>
      </c>
      <c r="H370" s="73">
        <v>0</v>
      </c>
      <c r="I370" s="122">
        <v>0</v>
      </c>
      <c r="J370" s="122">
        <v>0</v>
      </c>
      <c r="K370" s="122">
        <v>0.66325500000000004</v>
      </c>
      <c r="L370" s="122">
        <v>0</v>
      </c>
      <c r="M370" s="122">
        <v>0.66325500000000004</v>
      </c>
      <c r="N370" s="122"/>
      <c r="O370" s="122">
        <v>1.3265099999999996</v>
      </c>
      <c r="P370" s="122"/>
      <c r="Q370" s="122">
        <f t="shared" si="118"/>
        <v>2.6530199999999997</v>
      </c>
      <c r="R370" s="122">
        <f t="shared" si="119"/>
        <v>2.6530199999999997</v>
      </c>
      <c r="S370" s="122"/>
      <c r="T370" s="122"/>
    </row>
    <row r="371" spans="1:20" ht="31.1" x14ac:dyDescent="0.35">
      <c r="A371" s="106" t="s">
        <v>1660</v>
      </c>
      <c r="B371" s="107" t="s">
        <v>876</v>
      </c>
      <c r="C371" s="108" t="s">
        <v>1329</v>
      </c>
      <c r="D371" s="122">
        <v>4.0106759999999992</v>
      </c>
      <c r="E371" s="122">
        <v>0</v>
      </c>
      <c r="F371" s="122">
        <v>4.0106760000000001</v>
      </c>
      <c r="G371" s="73">
        <v>3.6636719999999996</v>
      </c>
      <c r="H371" s="73">
        <v>0.163051896</v>
      </c>
      <c r="I371" s="122">
        <v>7.1778911999999986E-2</v>
      </c>
      <c r="J371" s="122">
        <v>7.1778911999999986E-2</v>
      </c>
      <c r="K371" s="122">
        <v>0.91591800000000001</v>
      </c>
      <c r="L371" s="122">
        <v>9.1272984000000015E-2</v>
      </c>
      <c r="M371" s="122">
        <v>0.91591800000000001</v>
      </c>
      <c r="N371" s="122"/>
      <c r="O371" s="122">
        <v>1.7600570880000002</v>
      </c>
      <c r="P371" s="122"/>
      <c r="Q371" s="122">
        <f t="shared" si="118"/>
        <v>3.5006201039999998</v>
      </c>
      <c r="R371" s="122">
        <f t="shared" si="119"/>
        <v>3.5006201039999998</v>
      </c>
      <c r="S371" s="122"/>
      <c r="T371" s="122"/>
    </row>
    <row r="372" spans="1:20" ht="20.2" customHeight="1" x14ac:dyDescent="0.35">
      <c r="A372" s="106" t="s">
        <v>1660</v>
      </c>
      <c r="B372" s="107" t="s">
        <v>877</v>
      </c>
      <c r="C372" s="108" t="s">
        <v>687</v>
      </c>
      <c r="D372" s="122">
        <v>10.143095999999998</v>
      </c>
      <c r="E372" s="122">
        <v>0</v>
      </c>
      <c r="F372" s="122">
        <v>10.143096000000002</v>
      </c>
      <c r="G372" s="73">
        <v>1.7179800000000001</v>
      </c>
      <c r="H372" s="73">
        <v>7.6458804000000005E-2</v>
      </c>
      <c r="I372" s="122">
        <v>3.3658812000000003E-2</v>
      </c>
      <c r="J372" s="122">
        <v>3.3658812000000003E-2</v>
      </c>
      <c r="K372" s="122">
        <v>0.42949500000000002</v>
      </c>
      <c r="L372" s="122">
        <v>4.2799992000000002E-2</v>
      </c>
      <c r="M372" s="122">
        <v>0.42949500000000002</v>
      </c>
      <c r="N372" s="122"/>
      <c r="O372" s="122">
        <v>0.82533118800000005</v>
      </c>
      <c r="P372" s="122"/>
      <c r="Q372" s="122">
        <f t="shared" si="118"/>
        <v>1.641521196</v>
      </c>
      <c r="R372" s="122">
        <f t="shared" si="119"/>
        <v>1.641521196</v>
      </c>
      <c r="S372" s="122"/>
      <c r="T372" s="122"/>
    </row>
    <row r="373" spans="1:20" ht="60.75" customHeight="1" x14ac:dyDescent="0.35">
      <c r="A373" s="106" t="s">
        <v>1660</v>
      </c>
      <c r="B373" s="107" t="s">
        <v>452</v>
      </c>
      <c r="C373" s="108" t="s">
        <v>537</v>
      </c>
      <c r="D373" s="122">
        <v>0.64850399999999997</v>
      </c>
      <c r="E373" s="122">
        <v>0</v>
      </c>
      <c r="F373" s="122">
        <v>0.64850399999999986</v>
      </c>
      <c r="G373" s="73">
        <v>0.56041200000000002</v>
      </c>
      <c r="H373" s="73">
        <v>0.111967388</v>
      </c>
      <c r="I373" s="122">
        <v>0.56041200000000002</v>
      </c>
      <c r="J373" s="122">
        <v>0.111967388</v>
      </c>
      <c r="K373" s="122">
        <v>0</v>
      </c>
      <c r="L373" s="122">
        <v>0</v>
      </c>
      <c r="M373" s="122">
        <v>0</v>
      </c>
      <c r="N373" s="122"/>
      <c r="O373" s="122">
        <v>0</v>
      </c>
      <c r="P373" s="122"/>
      <c r="Q373" s="122">
        <f t="shared" si="118"/>
        <v>0.44844461200000002</v>
      </c>
      <c r="R373" s="122">
        <f t="shared" si="119"/>
        <v>0.44844461200000002</v>
      </c>
      <c r="S373" s="122"/>
      <c r="T373" s="122"/>
    </row>
    <row r="374" spans="1:20" ht="60.75" customHeight="1" x14ac:dyDescent="0.35">
      <c r="A374" s="106" t="s">
        <v>1660</v>
      </c>
      <c r="B374" s="107" t="s">
        <v>453</v>
      </c>
      <c r="C374" s="108" t="s">
        <v>538</v>
      </c>
      <c r="D374" s="122">
        <v>4.4927280000000005</v>
      </c>
      <c r="E374" s="122">
        <v>0</v>
      </c>
      <c r="F374" s="122">
        <v>4.4927280000000005</v>
      </c>
      <c r="G374" s="73">
        <v>3.5303519999999997</v>
      </c>
      <c r="H374" s="73">
        <v>2.6125970260000004</v>
      </c>
      <c r="I374" s="122">
        <v>9.1813655999999993E-2</v>
      </c>
      <c r="J374" s="122">
        <v>9.1813655999999993E-2</v>
      </c>
      <c r="K374" s="122">
        <v>0</v>
      </c>
      <c r="L374" s="122">
        <v>2.5207833700000006</v>
      </c>
      <c r="M374" s="122">
        <v>3.4385383439999999</v>
      </c>
      <c r="N374" s="122"/>
      <c r="O374" s="122">
        <v>0</v>
      </c>
      <c r="P374" s="122"/>
      <c r="Q374" s="122">
        <f t="shared" si="118"/>
        <v>0.91775497399999928</v>
      </c>
      <c r="R374" s="122">
        <f t="shared" si="119"/>
        <v>0.91775497399999928</v>
      </c>
      <c r="S374" s="122"/>
      <c r="T374" s="122"/>
    </row>
    <row r="375" spans="1:20" ht="40.549999999999997" customHeight="1" x14ac:dyDescent="0.35">
      <c r="A375" s="106" t="s">
        <v>1661</v>
      </c>
      <c r="B375" s="107" t="s">
        <v>878</v>
      </c>
      <c r="C375" s="108" t="s">
        <v>1330</v>
      </c>
      <c r="D375" s="122">
        <v>1.0039319999999998</v>
      </c>
      <c r="E375" s="122">
        <v>0</v>
      </c>
      <c r="F375" s="122">
        <v>1.003932</v>
      </c>
      <c r="G375" s="73">
        <v>1.0039319999999998</v>
      </c>
      <c r="H375" s="73">
        <v>0.21415870599999998</v>
      </c>
      <c r="I375" s="122">
        <v>0.18914775399999997</v>
      </c>
      <c r="J375" s="122">
        <v>0.18914775399999997</v>
      </c>
      <c r="K375" s="122">
        <v>0</v>
      </c>
      <c r="L375" s="122">
        <v>2.5010952000000003E-2</v>
      </c>
      <c r="M375" s="122">
        <v>0.8147842460000001</v>
      </c>
      <c r="N375" s="122"/>
      <c r="O375" s="122">
        <v>0</v>
      </c>
      <c r="P375" s="122"/>
      <c r="Q375" s="122">
        <f t="shared" si="118"/>
        <v>0.78977329399999985</v>
      </c>
      <c r="R375" s="122">
        <f t="shared" si="119"/>
        <v>0.78977329399999985</v>
      </c>
      <c r="S375" s="122"/>
      <c r="T375" s="122"/>
    </row>
    <row r="376" spans="1:20" ht="60.75" customHeight="1" x14ac:dyDescent="0.35">
      <c r="A376" s="106" t="s">
        <v>1660</v>
      </c>
      <c r="B376" s="107" t="s">
        <v>879</v>
      </c>
      <c r="C376" s="108" t="s">
        <v>539</v>
      </c>
      <c r="D376" s="122">
        <v>3.8345879999999997</v>
      </c>
      <c r="E376" s="122">
        <v>0</v>
      </c>
      <c r="F376" s="122">
        <v>3.8345879999999997</v>
      </c>
      <c r="G376" s="73">
        <v>3.1222594679999998</v>
      </c>
      <c r="H376" s="73">
        <v>0.138956304</v>
      </c>
      <c r="I376" s="122">
        <v>6.117151199999999E-2</v>
      </c>
      <c r="J376" s="122">
        <v>6.117151199999999E-2</v>
      </c>
      <c r="K376" s="122">
        <v>0</v>
      </c>
      <c r="L376" s="122">
        <v>7.7784792000000019E-2</v>
      </c>
      <c r="M376" s="122">
        <v>3.0610879559999997</v>
      </c>
      <c r="N376" s="122"/>
      <c r="O376" s="122">
        <v>0</v>
      </c>
      <c r="P376" s="122"/>
      <c r="Q376" s="122">
        <f t="shared" si="118"/>
        <v>2.9833031639999996</v>
      </c>
      <c r="R376" s="122">
        <f t="shared" si="119"/>
        <v>2.9833031639999996</v>
      </c>
      <c r="S376" s="122"/>
      <c r="T376" s="122"/>
    </row>
    <row r="377" spans="1:20" ht="60.75" customHeight="1" x14ac:dyDescent="0.35">
      <c r="A377" s="106" t="s">
        <v>1660</v>
      </c>
      <c r="B377" s="107" t="s">
        <v>880</v>
      </c>
      <c r="C377" s="108" t="s">
        <v>542</v>
      </c>
      <c r="D377" s="122">
        <v>15.39672</v>
      </c>
      <c r="E377" s="122">
        <v>0</v>
      </c>
      <c r="F377" s="122">
        <v>15.39672</v>
      </c>
      <c r="G377" s="73">
        <v>9.0198815999999997</v>
      </c>
      <c r="H377" s="73">
        <v>10.995001716000001</v>
      </c>
      <c r="I377" s="122">
        <v>9.0198815999999979</v>
      </c>
      <c r="J377" s="122">
        <v>8.8803657359999999</v>
      </c>
      <c r="K377" s="122">
        <v>0</v>
      </c>
      <c r="L377" s="122">
        <v>2.1146359799999992</v>
      </c>
      <c r="M377" s="122">
        <v>0</v>
      </c>
      <c r="N377" s="122"/>
      <c r="O377" s="122">
        <v>0</v>
      </c>
      <c r="P377" s="122"/>
      <c r="Q377" s="122">
        <f t="shared" si="118"/>
        <v>-1.9751201160000011</v>
      </c>
      <c r="R377" s="122">
        <f t="shared" si="119"/>
        <v>-1.9751201160000011</v>
      </c>
      <c r="S377" s="122"/>
      <c r="T377" s="122"/>
    </row>
    <row r="378" spans="1:20" ht="81.2" customHeight="1" x14ac:dyDescent="0.35">
      <c r="A378" s="106" t="s">
        <v>1661</v>
      </c>
      <c r="B378" s="107" t="s">
        <v>881</v>
      </c>
      <c r="C378" s="108" t="s">
        <v>688</v>
      </c>
      <c r="D378" s="122">
        <v>4.2244200000000003</v>
      </c>
      <c r="E378" s="122">
        <v>0</v>
      </c>
      <c r="F378" s="122">
        <v>4.2244200000000003</v>
      </c>
      <c r="G378" s="73">
        <v>1.2E-2</v>
      </c>
      <c r="H378" s="73">
        <v>0.93686961800000024</v>
      </c>
      <c r="I378" s="122">
        <v>1.2E-2</v>
      </c>
      <c r="J378" s="122">
        <v>0.93686961800000013</v>
      </c>
      <c r="K378" s="122">
        <v>0</v>
      </c>
      <c r="L378" s="122">
        <v>0</v>
      </c>
      <c r="M378" s="122">
        <v>0</v>
      </c>
      <c r="N378" s="122"/>
      <c r="O378" s="122">
        <v>0</v>
      </c>
      <c r="P378" s="122"/>
      <c r="Q378" s="122">
        <f t="shared" si="118"/>
        <v>-0.92486961800000023</v>
      </c>
      <c r="R378" s="122">
        <f t="shared" si="119"/>
        <v>-0.92486961800000023</v>
      </c>
      <c r="S378" s="122"/>
      <c r="T378" s="122"/>
    </row>
    <row r="379" spans="1:20" ht="81.2" customHeight="1" x14ac:dyDescent="0.35">
      <c r="A379" s="106" t="s">
        <v>1660</v>
      </c>
      <c r="B379" s="107" t="s">
        <v>882</v>
      </c>
      <c r="C379" s="108" t="s">
        <v>1331</v>
      </c>
      <c r="D379" s="122">
        <v>0.58447199999999999</v>
      </c>
      <c r="E379" s="122">
        <v>0</v>
      </c>
      <c r="F379" s="122">
        <v>0.58447199999999999</v>
      </c>
      <c r="G379" s="73">
        <v>0.58447199999999999</v>
      </c>
      <c r="H379" s="73">
        <v>0.32807058</v>
      </c>
      <c r="I379" s="122">
        <v>0.26427362399999998</v>
      </c>
      <c r="J379" s="122">
        <v>0.26427362399999998</v>
      </c>
      <c r="K379" s="122">
        <v>0</v>
      </c>
      <c r="L379" s="122">
        <v>6.3796956000000016E-2</v>
      </c>
      <c r="M379" s="122">
        <v>0.32019837600000001</v>
      </c>
      <c r="N379" s="122"/>
      <c r="O379" s="122">
        <v>0</v>
      </c>
      <c r="P379" s="73"/>
      <c r="Q379" s="122">
        <f t="shared" si="118"/>
        <v>0.25640141999999999</v>
      </c>
      <c r="R379" s="122">
        <f t="shared" si="119"/>
        <v>0.25640141999999999</v>
      </c>
      <c r="S379" s="73"/>
      <c r="T379" s="73"/>
    </row>
    <row r="380" spans="1:20" ht="60.75" customHeight="1" x14ac:dyDescent="0.35">
      <c r="A380" s="106" t="s">
        <v>1660</v>
      </c>
      <c r="B380" s="107" t="s">
        <v>1771</v>
      </c>
      <c r="C380" s="108" t="s">
        <v>1332</v>
      </c>
      <c r="D380" s="122">
        <v>0.46832399999999996</v>
      </c>
      <c r="E380" s="122">
        <v>0</v>
      </c>
      <c r="F380" s="122">
        <v>0.46832399999999996</v>
      </c>
      <c r="G380" s="73">
        <v>0.143958</v>
      </c>
      <c r="H380" s="73">
        <v>3.9455999999999998E-2</v>
      </c>
      <c r="I380" s="122">
        <v>0.143958</v>
      </c>
      <c r="J380" s="122">
        <v>0</v>
      </c>
      <c r="K380" s="122">
        <v>0</v>
      </c>
      <c r="L380" s="122">
        <v>3.9455999999999998E-2</v>
      </c>
      <c r="M380" s="122">
        <v>0</v>
      </c>
      <c r="N380" s="122"/>
      <c r="O380" s="122">
        <v>0</v>
      </c>
      <c r="P380" s="122"/>
      <c r="Q380" s="122">
        <f t="shared" si="118"/>
        <v>0.10450200000000001</v>
      </c>
      <c r="R380" s="122">
        <f t="shared" si="119"/>
        <v>0.10450200000000001</v>
      </c>
      <c r="S380" s="122"/>
      <c r="T380" s="122"/>
    </row>
    <row r="381" spans="1:20" ht="60.75" customHeight="1" x14ac:dyDescent="0.35">
      <c r="A381" s="106" t="s">
        <v>1660</v>
      </c>
      <c r="B381" s="107" t="s">
        <v>1772</v>
      </c>
      <c r="C381" s="108" t="s">
        <v>1333</v>
      </c>
      <c r="D381" s="122">
        <v>0.76949999999999996</v>
      </c>
      <c r="E381" s="122">
        <v>0</v>
      </c>
      <c r="F381" s="122">
        <v>0.76949999999999996</v>
      </c>
      <c r="G381" s="73">
        <v>0.76949999999999996</v>
      </c>
      <c r="H381" s="73">
        <v>0.58679999999999999</v>
      </c>
      <c r="I381" s="122">
        <v>0.521976</v>
      </c>
      <c r="J381" s="122">
        <v>0.521976</v>
      </c>
      <c r="K381" s="122">
        <v>0.24752399999999997</v>
      </c>
      <c r="L381" s="122">
        <v>6.4823999999999993E-2</v>
      </c>
      <c r="M381" s="122">
        <v>0</v>
      </c>
      <c r="N381" s="122"/>
      <c r="O381" s="122">
        <v>0</v>
      </c>
      <c r="P381" s="73"/>
      <c r="Q381" s="122">
        <f t="shared" si="118"/>
        <v>0.18269999999999997</v>
      </c>
      <c r="R381" s="122">
        <f t="shared" si="119"/>
        <v>0.18269999999999997</v>
      </c>
      <c r="S381" s="73"/>
      <c r="T381" s="73"/>
    </row>
    <row r="382" spans="1:20" ht="60.75" customHeight="1" x14ac:dyDescent="0.35">
      <c r="A382" s="106" t="s">
        <v>1660</v>
      </c>
      <c r="B382" s="107" t="s">
        <v>1773</v>
      </c>
      <c r="C382" s="108" t="s">
        <v>1334</v>
      </c>
      <c r="D382" s="122">
        <v>0.58447199999999999</v>
      </c>
      <c r="E382" s="122">
        <v>0</v>
      </c>
      <c r="F382" s="122">
        <v>0.58447199999999999</v>
      </c>
      <c r="G382" s="73">
        <v>0.57009600000000005</v>
      </c>
      <c r="H382" s="73">
        <v>4.9236000000000002E-2</v>
      </c>
      <c r="I382" s="122">
        <v>0</v>
      </c>
      <c r="J382" s="122">
        <v>0</v>
      </c>
      <c r="K382" s="122">
        <v>0.57009600000000005</v>
      </c>
      <c r="L382" s="122">
        <v>4.9236000000000002E-2</v>
      </c>
      <c r="M382" s="122">
        <v>0</v>
      </c>
      <c r="N382" s="122"/>
      <c r="O382" s="122">
        <v>0</v>
      </c>
      <c r="P382" s="73"/>
      <c r="Q382" s="122">
        <f t="shared" si="118"/>
        <v>0.5208600000000001</v>
      </c>
      <c r="R382" s="122">
        <f t="shared" si="119"/>
        <v>0.5208600000000001</v>
      </c>
      <c r="S382" s="73"/>
      <c r="T382" s="73"/>
    </row>
    <row r="383" spans="1:20" ht="101.3" customHeight="1" x14ac:dyDescent="0.35">
      <c r="A383" s="106" t="s">
        <v>1660</v>
      </c>
      <c r="B383" s="107" t="s">
        <v>883</v>
      </c>
      <c r="C383" s="108" t="s">
        <v>1335</v>
      </c>
      <c r="D383" s="122">
        <v>0.37377600000000005</v>
      </c>
      <c r="E383" s="122">
        <v>0</v>
      </c>
      <c r="F383" s="122">
        <v>0.37377600000000005</v>
      </c>
      <c r="G383" s="73">
        <v>0.37377600000000005</v>
      </c>
      <c r="H383" s="73">
        <v>3.1488000000000002E-2</v>
      </c>
      <c r="I383" s="122">
        <v>0</v>
      </c>
      <c r="J383" s="122">
        <v>0</v>
      </c>
      <c r="K383" s="122">
        <v>0.373776</v>
      </c>
      <c r="L383" s="122">
        <v>3.1488000000000002E-2</v>
      </c>
      <c r="M383" s="122">
        <v>0</v>
      </c>
      <c r="N383" s="122"/>
      <c r="O383" s="122">
        <v>0</v>
      </c>
      <c r="P383" s="73"/>
      <c r="Q383" s="122">
        <f t="shared" si="118"/>
        <v>0.34228800000000004</v>
      </c>
      <c r="R383" s="122">
        <f t="shared" si="119"/>
        <v>0.34228800000000004</v>
      </c>
      <c r="S383" s="73"/>
      <c r="T383" s="73"/>
    </row>
    <row r="384" spans="1:20" ht="40.549999999999997" customHeight="1" x14ac:dyDescent="0.35">
      <c r="A384" s="106" t="s">
        <v>1661</v>
      </c>
      <c r="B384" s="107" t="s">
        <v>884</v>
      </c>
      <c r="C384" s="108" t="s">
        <v>1336</v>
      </c>
      <c r="D384" s="122">
        <v>0.911964</v>
      </c>
      <c r="E384" s="122">
        <v>0</v>
      </c>
      <c r="F384" s="122">
        <v>0.91196400000000011</v>
      </c>
      <c r="G384" s="73">
        <v>0.89996399999999999</v>
      </c>
      <c r="H384" s="73">
        <v>4.0052940000000002E-2</v>
      </c>
      <c r="I384" s="122">
        <v>1.7632163999999999E-2</v>
      </c>
      <c r="J384" s="122">
        <v>1.7632163999999999E-2</v>
      </c>
      <c r="K384" s="122">
        <v>0</v>
      </c>
      <c r="L384" s="122">
        <v>2.2420776000000003E-2</v>
      </c>
      <c r="M384" s="122">
        <v>0.88233183599999998</v>
      </c>
      <c r="N384" s="122"/>
      <c r="O384" s="122">
        <v>0</v>
      </c>
      <c r="P384" s="73"/>
      <c r="Q384" s="122">
        <f t="shared" si="118"/>
        <v>0.85991105999999995</v>
      </c>
      <c r="R384" s="122">
        <f t="shared" si="119"/>
        <v>0.85991105999999995</v>
      </c>
      <c r="S384" s="73"/>
      <c r="T384" s="73"/>
    </row>
    <row r="385" spans="1:20" ht="20.2" customHeight="1" x14ac:dyDescent="0.35">
      <c r="A385" s="106" t="s">
        <v>1660</v>
      </c>
      <c r="B385" s="107" t="s">
        <v>885</v>
      </c>
      <c r="C385" s="108" t="s">
        <v>1337</v>
      </c>
      <c r="D385" s="122">
        <v>0.58447199999999999</v>
      </c>
      <c r="E385" s="122">
        <v>0</v>
      </c>
      <c r="F385" s="122">
        <v>0.58447199999999999</v>
      </c>
      <c r="G385" s="73">
        <v>0.53523599999999993</v>
      </c>
      <c r="H385" s="73">
        <v>4.9236000000000002E-2</v>
      </c>
      <c r="I385" s="122">
        <v>0.53523600000000005</v>
      </c>
      <c r="J385" s="122">
        <v>0</v>
      </c>
      <c r="K385" s="122">
        <v>0</v>
      </c>
      <c r="L385" s="122">
        <v>4.9236000000000002E-2</v>
      </c>
      <c r="M385" s="122">
        <v>0</v>
      </c>
      <c r="N385" s="122"/>
      <c r="O385" s="122">
        <v>0</v>
      </c>
      <c r="P385" s="73"/>
      <c r="Q385" s="122">
        <f t="shared" si="118"/>
        <v>0.48599999999999993</v>
      </c>
      <c r="R385" s="122">
        <f t="shared" si="119"/>
        <v>0.48599999999999993</v>
      </c>
      <c r="S385" s="73"/>
      <c r="T385" s="73"/>
    </row>
    <row r="386" spans="1:20" ht="81.2" customHeight="1" x14ac:dyDescent="0.35">
      <c r="A386" s="106" t="s">
        <v>1660</v>
      </c>
      <c r="B386" s="107" t="s">
        <v>1774</v>
      </c>
      <c r="C386" s="108" t="s">
        <v>1338</v>
      </c>
      <c r="D386" s="122">
        <v>0.58447199999999999</v>
      </c>
      <c r="E386" s="122">
        <v>0</v>
      </c>
      <c r="F386" s="122">
        <v>0.58447199999999999</v>
      </c>
      <c r="G386" s="73">
        <v>0.24299999999999999</v>
      </c>
      <c r="H386" s="73">
        <v>4.9236000000000002E-2</v>
      </c>
      <c r="I386" s="122">
        <v>0.24299999999999999</v>
      </c>
      <c r="J386" s="122">
        <v>0</v>
      </c>
      <c r="K386" s="122">
        <v>0</v>
      </c>
      <c r="L386" s="122">
        <v>4.9236000000000002E-2</v>
      </c>
      <c r="M386" s="122">
        <v>0</v>
      </c>
      <c r="N386" s="122"/>
      <c r="O386" s="122">
        <v>0</v>
      </c>
      <c r="P386" s="73"/>
      <c r="Q386" s="122">
        <f t="shared" si="118"/>
        <v>0.19376399999999999</v>
      </c>
      <c r="R386" s="122">
        <f t="shared" si="119"/>
        <v>0.19376399999999999</v>
      </c>
      <c r="S386" s="73"/>
      <c r="T386" s="73"/>
    </row>
    <row r="387" spans="1:20" ht="81.2" customHeight="1" x14ac:dyDescent="0.35">
      <c r="A387" s="106" t="s">
        <v>1660</v>
      </c>
      <c r="B387" s="107" t="s">
        <v>1775</v>
      </c>
      <c r="C387" s="108" t="s">
        <v>1339</v>
      </c>
      <c r="D387" s="122">
        <v>0.58447199999999999</v>
      </c>
      <c r="E387" s="122">
        <v>0</v>
      </c>
      <c r="F387" s="122">
        <v>0.58447199999999999</v>
      </c>
      <c r="G387" s="73">
        <v>0.53523599999999993</v>
      </c>
      <c r="H387" s="73">
        <v>4.9236000000000002E-2</v>
      </c>
      <c r="I387" s="122">
        <v>0.53523600000000005</v>
      </c>
      <c r="J387" s="122">
        <v>0</v>
      </c>
      <c r="K387" s="122">
        <v>0</v>
      </c>
      <c r="L387" s="122">
        <v>4.9236000000000002E-2</v>
      </c>
      <c r="M387" s="122">
        <v>0</v>
      </c>
      <c r="N387" s="122"/>
      <c r="O387" s="122">
        <v>0</v>
      </c>
      <c r="P387" s="73"/>
      <c r="Q387" s="122">
        <f t="shared" si="118"/>
        <v>0.48599999999999993</v>
      </c>
      <c r="R387" s="122">
        <f t="shared" si="119"/>
        <v>0.48599999999999993</v>
      </c>
      <c r="S387" s="73"/>
      <c r="T387" s="73"/>
    </row>
    <row r="388" spans="1:20" ht="60.75" customHeight="1" x14ac:dyDescent="0.35">
      <c r="A388" s="106" t="s">
        <v>1660</v>
      </c>
      <c r="B388" s="107" t="s">
        <v>886</v>
      </c>
      <c r="C388" s="108" t="s">
        <v>1340</v>
      </c>
      <c r="D388" s="122">
        <v>0.37377600000000005</v>
      </c>
      <c r="E388" s="122">
        <v>0</v>
      </c>
      <c r="F388" s="122">
        <v>0.37377600000000005</v>
      </c>
      <c r="G388" s="73">
        <v>0.37377600000000005</v>
      </c>
      <c r="H388" s="73">
        <v>0.26913483599999999</v>
      </c>
      <c r="I388" s="122">
        <v>0.23764683599999997</v>
      </c>
      <c r="J388" s="122">
        <v>0.23764683599999997</v>
      </c>
      <c r="K388" s="122">
        <v>0.13612916400000002</v>
      </c>
      <c r="L388" s="122">
        <v>3.1488000000000016E-2</v>
      </c>
      <c r="M388" s="122">
        <v>0</v>
      </c>
      <c r="N388" s="122"/>
      <c r="O388" s="122">
        <v>0</v>
      </c>
      <c r="P388" s="73"/>
      <c r="Q388" s="122">
        <f t="shared" si="118"/>
        <v>0.10464116400000006</v>
      </c>
      <c r="R388" s="122">
        <f t="shared" si="119"/>
        <v>0.10464116400000006</v>
      </c>
      <c r="S388" s="73"/>
      <c r="T388" s="73"/>
    </row>
    <row r="389" spans="1:20" ht="40.549999999999997" customHeight="1" x14ac:dyDescent="0.35">
      <c r="A389" s="106" t="s">
        <v>1660</v>
      </c>
      <c r="B389" s="107" t="s">
        <v>887</v>
      </c>
      <c r="C389" s="108" t="s">
        <v>1341</v>
      </c>
      <c r="D389" s="122">
        <v>0.58447199999999999</v>
      </c>
      <c r="E389" s="122">
        <v>0</v>
      </c>
      <c r="F389" s="122">
        <v>0.58447199999999999</v>
      </c>
      <c r="G389" s="73">
        <v>0.58447199999999999</v>
      </c>
      <c r="H389" s="73">
        <v>0.39393198000000001</v>
      </c>
      <c r="I389" s="122">
        <v>0.379371024</v>
      </c>
      <c r="J389" s="122">
        <v>0.379371024</v>
      </c>
      <c r="K389" s="122">
        <v>0</v>
      </c>
      <c r="L389" s="122">
        <v>1.4560956000000014E-2</v>
      </c>
      <c r="M389" s="122">
        <v>0.20510097599999999</v>
      </c>
      <c r="N389" s="122"/>
      <c r="O389" s="122">
        <v>0</v>
      </c>
      <c r="P389" s="73"/>
      <c r="Q389" s="122">
        <f t="shared" si="118"/>
        <v>0.19054001999999998</v>
      </c>
      <c r="R389" s="122">
        <f t="shared" si="119"/>
        <v>0.19054001999999998</v>
      </c>
      <c r="S389" s="73"/>
      <c r="T389" s="73"/>
    </row>
    <row r="390" spans="1:20" ht="40.549999999999997" customHeight="1" x14ac:dyDescent="0.35">
      <c r="A390" s="106" t="s">
        <v>1661</v>
      </c>
      <c r="B390" s="107" t="s">
        <v>1776</v>
      </c>
      <c r="C390" s="108" t="s">
        <v>1342</v>
      </c>
      <c r="D390" s="122">
        <v>0</v>
      </c>
      <c r="E390" s="122">
        <v>0</v>
      </c>
      <c r="F390" s="122">
        <v>0</v>
      </c>
      <c r="G390" s="73">
        <v>0</v>
      </c>
      <c r="H390" s="73">
        <v>9.6204000000000012E-3</v>
      </c>
      <c r="I390" s="122">
        <v>0</v>
      </c>
      <c r="J390" s="122">
        <v>9.6204000000000012E-3</v>
      </c>
      <c r="K390" s="122">
        <v>0</v>
      </c>
      <c r="L390" s="122">
        <v>0</v>
      </c>
      <c r="M390" s="122">
        <v>0</v>
      </c>
      <c r="N390" s="122"/>
      <c r="O390" s="122">
        <v>0</v>
      </c>
      <c r="P390" s="73"/>
      <c r="Q390" s="122">
        <f t="shared" si="118"/>
        <v>-9.6204000000000012E-3</v>
      </c>
      <c r="R390" s="122">
        <f t="shared" si="119"/>
        <v>-9.6204000000000012E-3</v>
      </c>
      <c r="S390" s="73"/>
      <c r="T390" s="73"/>
    </row>
    <row r="391" spans="1:20" ht="40.549999999999997" customHeight="1" x14ac:dyDescent="0.35">
      <c r="A391" s="106" t="s">
        <v>1660</v>
      </c>
      <c r="B391" s="107" t="s">
        <v>1777</v>
      </c>
      <c r="C391" s="108" t="s">
        <v>1343</v>
      </c>
      <c r="D391" s="122">
        <v>0</v>
      </c>
      <c r="E391" s="122">
        <v>0</v>
      </c>
      <c r="F391" s="122">
        <v>0</v>
      </c>
      <c r="G391" s="73">
        <v>0</v>
      </c>
      <c r="H391" s="73">
        <v>0.20364180000000001</v>
      </c>
      <c r="I391" s="122">
        <v>0</v>
      </c>
      <c r="J391" s="122">
        <v>0.20364180000000001</v>
      </c>
      <c r="K391" s="122">
        <v>0</v>
      </c>
      <c r="L391" s="122">
        <v>0</v>
      </c>
      <c r="M391" s="122">
        <v>0</v>
      </c>
      <c r="N391" s="122"/>
      <c r="O391" s="122">
        <v>0</v>
      </c>
      <c r="P391" s="73"/>
      <c r="Q391" s="122">
        <f t="shared" si="118"/>
        <v>-0.20364180000000001</v>
      </c>
      <c r="R391" s="122">
        <f t="shared" si="119"/>
        <v>-0.20364180000000001</v>
      </c>
      <c r="S391" s="73"/>
      <c r="T391" s="73"/>
    </row>
    <row r="392" spans="1:20" ht="20.2" customHeight="1" x14ac:dyDescent="0.35">
      <c r="A392" s="106" t="s">
        <v>1660</v>
      </c>
      <c r="B392" s="107" t="s">
        <v>454</v>
      </c>
      <c r="C392" s="108" t="s">
        <v>541</v>
      </c>
      <c r="D392" s="122">
        <v>0</v>
      </c>
      <c r="E392" s="122">
        <v>0</v>
      </c>
      <c r="F392" s="122">
        <v>0</v>
      </c>
      <c r="G392" s="73">
        <v>0</v>
      </c>
      <c r="H392" s="73">
        <v>0.24042945999999998</v>
      </c>
      <c r="I392" s="122">
        <v>0</v>
      </c>
      <c r="J392" s="122">
        <v>0.24042945999999998</v>
      </c>
      <c r="K392" s="122">
        <v>0</v>
      </c>
      <c r="L392" s="122">
        <v>0</v>
      </c>
      <c r="M392" s="122">
        <v>0</v>
      </c>
      <c r="N392" s="122"/>
      <c r="O392" s="122">
        <v>0</v>
      </c>
      <c r="P392" s="73"/>
      <c r="Q392" s="122">
        <f t="shared" si="118"/>
        <v>-0.24042945999999998</v>
      </c>
      <c r="R392" s="122">
        <f t="shared" si="119"/>
        <v>-0.24042945999999998</v>
      </c>
      <c r="S392" s="73"/>
      <c r="T392" s="73"/>
    </row>
    <row r="393" spans="1:20" ht="81.2" customHeight="1" x14ac:dyDescent="0.35">
      <c r="A393" s="106" t="s">
        <v>1660</v>
      </c>
      <c r="B393" s="107" t="s">
        <v>1778</v>
      </c>
      <c r="C393" s="108" t="s">
        <v>1943</v>
      </c>
      <c r="D393" s="122"/>
      <c r="E393" s="122"/>
      <c r="F393" s="122"/>
      <c r="G393" s="73">
        <v>0</v>
      </c>
      <c r="H393" s="73">
        <v>0.27890000000000004</v>
      </c>
      <c r="I393" s="122"/>
      <c r="J393" s="122"/>
      <c r="K393" s="122"/>
      <c r="L393" s="122">
        <v>0.27889999999999998</v>
      </c>
      <c r="M393" s="122"/>
      <c r="N393" s="122"/>
      <c r="O393" s="122"/>
      <c r="P393" s="73"/>
      <c r="Q393" s="122">
        <f t="shared" si="118"/>
        <v>-0.27890000000000004</v>
      </c>
      <c r="R393" s="122">
        <f t="shared" si="119"/>
        <v>-0.27890000000000004</v>
      </c>
      <c r="S393" s="73"/>
      <c r="T393" s="73"/>
    </row>
    <row r="394" spans="1:20" ht="60.75" customHeight="1" x14ac:dyDescent="0.35">
      <c r="A394" s="106" t="s">
        <v>1660</v>
      </c>
      <c r="B394" s="107" t="s">
        <v>1779</v>
      </c>
      <c r="C394" s="108" t="s">
        <v>1944</v>
      </c>
      <c r="D394" s="122"/>
      <c r="E394" s="122"/>
      <c r="F394" s="122"/>
      <c r="G394" s="73">
        <v>0</v>
      </c>
      <c r="H394" s="73">
        <v>0.25282260000000001</v>
      </c>
      <c r="I394" s="122"/>
      <c r="J394" s="122"/>
      <c r="K394" s="122"/>
      <c r="L394" s="122">
        <v>0.25282260000000001</v>
      </c>
      <c r="M394" s="122"/>
      <c r="N394" s="122"/>
      <c r="O394" s="122"/>
      <c r="P394" s="73"/>
      <c r="Q394" s="122">
        <f t="shared" si="118"/>
        <v>-0.25282260000000001</v>
      </c>
      <c r="R394" s="122">
        <f t="shared" si="119"/>
        <v>-0.25282260000000001</v>
      </c>
      <c r="S394" s="73"/>
      <c r="T394" s="73"/>
    </row>
    <row r="395" spans="1:20" ht="60.75" customHeight="1" x14ac:dyDescent="0.35">
      <c r="A395" s="106" t="s">
        <v>1660</v>
      </c>
      <c r="B395" s="107" t="s">
        <v>1780</v>
      </c>
      <c r="C395" s="108" t="s">
        <v>1945</v>
      </c>
      <c r="D395" s="122"/>
      <c r="E395" s="122"/>
      <c r="F395" s="122"/>
      <c r="G395" s="73">
        <v>0</v>
      </c>
      <c r="H395" s="73">
        <v>0.66426599999999991</v>
      </c>
      <c r="I395" s="122"/>
      <c r="J395" s="122"/>
      <c r="K395" s="122"/>
      <c r="L395" s="122">
        <v>0.66426600000000002</v>
      </c>
      <c r="M395" s="122"/>
      <c r="N395" s="122"/>
      <c r="O395" s="122"/>
      <c r="P395" s="73"/>
      <c r="Q395" s="122">
        <f t="shared" si="118"/>
        <v>-0.66426599999999991</v>
      </c>
      <c r="R395" s="122">
        <f t="shared" si="119"/>
        <v>-0.66426599999999991</v>
      </c>
      <c r="S395" s="73"/>
      <c r="T395" s="73"/>
    </row>
    <row r="396" spans="1:20" ht="60.75" customHeight="1" x14ac:dyDescent="0.35">
      <c r="A396" s="106" t="s">
        <v>1660</v>
      </c>
      <c r="B396" s="107" t="s">
        <v>1781</v>
      </c>
      <c r="C396" s="108" t="s">
        <v>1946</v>
      </c>
      <c r="D396" s="122"/>
      <c r="E396" s="122"/>
      <c r="F396" s="122"/>
      <c r="G396" s="73">
        <v>0</v>
      </c>
      <c r="H396" s="73">
        <v>0.49999899999999997</v>
      </c>
      <c r="I396" s="122"/>
      <c r="J396" s="122"/>
      <c r="K396" s="122"/>
      <c r="L396" s="122">
        <v>0.49999900000000003</v>
      </c>
      <c r="M396" s="122"/>
      <c r="N396" s="122"/>
      <c r="O396" s="122"/>
      <c r="P396" s="73"/>
      <c r="Q396" s="122">
        <f t="shared" si="118"/>
        <v>-0.49999899999999997</v>
      </c>
      <c r="R396" s="122">
        <f t="shared" si="119"/>
        <v>-0.49999899999999997</v>
      </c>
      <c r="S396" s="73"/>
      <c r="T396" s="73"/>
    </row>
    <row r="397" spans="1:20" ht="60.75" customHeight="1" x14ac:dyDescent="0.35">
      <c r="A397" s="106" t="s">
        <v>1660</v>
      </c>
      <c r="B397" s="107" t="s">
        <v>1782</v>
      </c>
      <c r="C397" s="108" t="s">
        <v>1947</v>
      </c>
      <c r="D397" s="122"/>
      <c r="E397" s="122"/>
      <c r="F397" s="122"/>
      <c r="G397" s="73">
        <v>0</v>
      </c>
      <c r="H397" s="73">
        <v>0.33213299999999996</v>
      </c>
      <c r="I397" s="122"/>
      <c r="J397" s="122"/>
      <c r="K397" s="122"/>
      <c r="L397" s="122">
        <v>0.33213300000000001</v>
      </c>
      <c r="M397" s="122"/>
      <c r="N397" s="122"/>
      <c r="O397" s="122"/>
      <c r="P397" s="73"/>
      <c r="Q397" s="122">
        <f t="shared" si="118"/>
        <v>-0.33213299999999996</v>
      </c>
      <c r="R397" s="122">
        <f t="shared" si="119"/>
        <v>-0.33213299999999996</v>
      </c>
      <c r="S397" s="73"/>
      <c r="T397" s="73"/>
    </row>
    <row r="398" spans="1:20" ht="60.75" customHeight="1" x14ac:dyDescent="0.35">
      <c r="A398" s="106" t="s">
        <v>1660</v>
      </c>
      <c r="B398" s="107" t="s">
        <v>1783</v>
      </c>
      <c r="C398" s="108" t="s">
        <v>1948</v>
      </c>
      <c r="D398" s="122"/>
      <c r="E398" s="122"/>
      <c r="F398" s="122"/>
      <c r="G398" s="73">
        <v>0</v>
      </c>
      <c r="H398" s="73">
        <v>0</v>
      </c>
      <c r="I398" s="122"/>
      <c r="J398" s="122"/>
      <c r="K398" s="122"/>
      <c r="L398" s="122">
        <v>0</v>
      </c>
      <c r="M398" s="122"/>
      <c r="N398" s="122"/>
      <c r="O398" s="122"/>
      <c r="P398" s="73"/>
      <c r="Q398" s="122">
        <f t="shared" si="118"/>
        <v>0</v>
      </c>
      <c r="R398" s="122">
        <f t="shared" si="119"/>
        <v>0</v>
      </c>
      <c r="S398" s="73"/>
      <c r="T398" s="73"/>
    </row>
    <row r="399" spans="1:20" ht="60.75" customHeight="1" x14ac:dyDescent="0.35">
      <c r="A399" s="106" t="s">
        <v>1660</v>
      </c>
      <c r="B399" s="107" t="s">
        <v>1784</v>
      </c>
      <c r="C399" s="108" t="s">
        <v>1949</v>
      </c>
      <c r="D399" s="122"/>
      <c r="E399" s="122"/>
      <c r="F399" s="122"/>
      <c r="G399" s="73">
        <v>0</v>
      </c>
      <c r="H399" s="73">
        <v>0</v>
      </c>
      <c r="I399" s="122"/>
      <c r="J399" s="122"/>
      <c r="K399" s="122"/>
      <c r="L399" s="122">
        <v>0</v>
      </c>
      <c r="M399" s="122"/>
      <c r="N399" s="122"/>
      <c r="O399" s="122"/>
      <c r="P399" s="73"/>
      <c r="Q399" s="122">
        <f t="shared" si="118"/>
        <v>0</v>
      </c>
      <c r="R399" s="122">
        <f t="shared" si="119"/>
        <v>0</v>
      </c>
      <c r="S399" s="73"/>
      <c r="T399" s="73"/>
    </row>
    <row r="400" spans="1:20" ht="60.75" customHeight="1" x14ac:dyDescent="0.35">
      <c r="A400" s="103"/>
      <c r="B400" s="110" t="s">
        <v>448</v>
      </c>
      <c r="C400" s="105"/>
      <c r="D400" s="133">
        <f t="shared" ref="D400:T400" si="120">SUM(D401:D407)</f>
        <v>26.521979999999999</v>
      </c>
      <c r="E400" s="133">
        <f t="shared" si="120"/>
        <v>0</v>
      </c>
      <c r="F400" s="133">
        <f t="shared" si="120"/>
        <v>26.521979999999999</v>
      </c>
      <c r="G400" s="133">
        <f t="shared" si="120"/>
        <v>18.247547999999995</v>
      </c>
      <c r="H400" s="133">
        <f t="shared" si="120"/>
        <v>1.163684712</v>
      </c>
      <c r="I400" s="133">
        <f t="shared" si="120"/>
        <v>0.29981904800000003</v>
      </c>
      <c r="J400" s="133">
        <f t="shared" si="120"/>
        <v>0.29981904800000003</v>
      </c>
      <c r="K400" s="133">
        <f t="shared" si="120"/>
        <v>2.386180644</v>
      </c>
      <c r="L400" s="133">
        <f t="shared" si="120"/>
        <v>0.86386566399999987</v>
      </c>
      <c r="M400" s="133">
        <f t="shared" si="120"/>
        <v>11.565693011999999</v>
      </c>
      <c r="N400" s="133">
        <f t="shared" si="120"/>
        <v>0</v>
      </c>
      <c r="O400" s="133">
        <f t="shared" si="120"/>
        <v>3.9958552959999984</v>
      </c>
      <c r="P400" s="133">
        <f t="shared" si="120"/>
        <v>0</v>
      </c>
      <c r="Q400" s="133">
        <f t="shared" si="120"/>
        <v>17.083863288</v>
      </c>
      <c r="R400" s="133">
        <f t="shared" si="120"/>
        <v>17.083863288</v>
      </c>
      <c r="S400" s="133">
        <f t="shared" si="120"/>
        <v>0</v>
      </c>
      <c r="T400" s="133">
        <f t="shared" si="120"/>
        <v>0</v>
      </c>
    </row>
    <row r="401" spans="1:20" ht="60.75" customHeight="1" x14ac:dyDescent="0.35">
      <c r="A401" s="106" t="s">
        <v>1660</v>
      </c>
      <c r="B401" s="107" t="s">
        <v>888</v>
      </c>
      <c r="C401" s="108" t="s">
        <v>1344</v>
      </c>
      <c r="D401" s="122">
        <v>12.067728000000001</v>
      </c>
      <c r="E401" s="122">
        <v>0</v>
      </c>
      <c r="F401" s="122">
        <v>12.067728000000001</v>
      </c>
      <c r="G401" s="73">
        <v>5.1706319999999986</v>
      </c>
      <c r="H401" s="73">
        <v>4.3615160000000007E-2</v>
      </c>
      <c r="I401" s="122">
        <v>4.3615160000000007E-2</v>
      </c>
      <c r="J401" s="122">
        <v>4.3615160000000007E-2</v>
      </c>
      <c r="K401" s="122">
        <v>1.2926579999999999</v>
      </c>
      <c r="L401" s="122">
        <v>0</v>
      </c>
      <c r="M401" s="122">
        <v>1.2926579999999999</v>
      </c>
      <c r="N401" s="122"/>
      <c r="O401" s="122">
        <v>2.541700839999999</v>
      </c>
      <c r="P401" s="122"/>
      <c r="Q401" s="122">
        <f t="shared" ref="Q401:Q407" si="121">G401-H401</f>
        <v>5.1270168399999987</v>
      </c>
      <c r="R401" s="122">
        <f t="shared" ref="R401:R407" si="122">G401-H401</f>
        <v>5.1270168399999987</v>
      </c>
      <c r="S401" s="122"/>
      <c r="T401" s="122"/>
    </row>
    <row r="402" spans="1:20" ht="60.75" customHeight="1" x14ac:dyDescent="0.35">
      <c r="A402" s="106" t="s">
        <v>1661</v>
      </c>
      <c r="B402" s="107" t="s">
        <v>640</v>
      </c>
      <c r="C402" s="108" t="s">
        <v>689</v>
      </c>
      <c r="D402" s="122">
        <v>3.6482519999999998</v>
      </c>
      <c r="E402" s="122">
        <v>0</v>
      </c>
      <c r="F402" s="122">
        <v>3.6482519999999998</v>
      </c>
      <c r="G402" s="73">
        <v>3.0269159999999999</v>
      </c>
      <c r="H402" s="73">
        <v>0.134713044</v>
      </c>
      <c r="I402" s="122">
        <v>5.9303543999999986E-2</v>
      </c>
      <c r="J402" s="122">
        <v>5.9303543999999986E-2</v>
      </c>
      <c r="K402" s="122">
        <v>0.75672899999999987</v>
      </c>
      <c r="L402" s="122">
        <v>7.5409500000000018E-2</v>
      </c>
      <c r="M402" s="122">
        <v>0.75672899999999987</v>
      </c>
      <c r="N402" s="122"/>
      <c r="O402" s="122">
        <v>1.4541544559999995</v>
      </c>
      <c r="P402" s="122"/>
      <c r="Q402" s="122">
        <f t="shared" si="121"/>
        <v>2.8922029559999998</v>
      </c>
      <c r="R402" s="122">
        <f t="shared" si="122"/>
        <v>2.8922029559999998</v>
      </c>
      <c r="S402" s="122"/>
      <c r="T402" s="122"/>
    </row>
    <row r="403" spans="1:20" ht="60.75" customHeight="1" x14ac:dyDescent="0.35">
      <c r="A403" s="106" t="s">
        <v>1660</v>
      </c>
      <c r="B403" s="107" t="s">
        <v>889</v>
      </c>
      <c r="C403" s="108" t="s">
        <v>1345</v>
      </c>
      <c r="D403" s="122">
        <v>2.7507000000000001</v>
      </c>
      <c r="E403" s="122">
        <v>0</v>
      </c>
      <c r="F403" s="122">
        <v>2.7506999999999997</v>
      </c>
      <c r="G403" s="73">
        <v>2.7386999999999997</v>
      </c>
      <c r="H403" s="73">
        <v>0.14144944800000001</v>
      </c>
      <c r="I403" s="122">
        <v>5.3656835999999999E-2</v>
      </c>
      <c r="J403" s="122">
        <v>5.3656835999999999E-2</v>
      </c>
      <c r="K403" s="122">
        <v>0</v>
      </c>
      <c r="L403" s="122">
        <v>8.7792612000000006E-2</v>
      </c>
      <c r="M403" s="122">
        <v>2.6850431639999996</v>
      </c>
      <c r="N403" s="122"/>
      <c r="O403" s="122">
        <v>0</v>
      </c>
      <c r="P403" s="122"/>
      <c r="Q403" s="122">
        <f t="shared" si="121"/>
        <v>2.5972505519999998</v>
      </c>
      <c r="R403" s="122">
        <f t="shared" si="122"/>
        <v>2.5972505519999998</v>
      </c>
      <c r="S403" s="122"/>
      <c r="T403" s="122"/>
    </row>
    <row r="404" spans="1:20" ht="81.2" customHeight="1" x14ac:dyDescent="0.35">
      <c r="A404" s="106" t="s">
        <v>1660</v>
      </c>
      <c r="B404" s="107" t="s">
        <v>890</v>
      </c>
      <c r="C404" s="108" t="s">
        <v>1346</v>
      </c>
      <c r="D404" s="122">
        <v>6.9797759999999993</v>
      </c>
      <c r="E404" s="122">
        <v>0</v>
      </c>
      <c r="F404" s="122">
        <v>6.9797759999999993</v>
      </c>
      <c r="G404" s="73">
        <v>6.9677759999999997</v>
      </c>
      <c r="H404" s="73">
        <v>0.31010120399999996</v>
      </c>
      <c r="I404" s="122">
        <v>0.13651315200000003</v>
      </c>
      <c r="J404" s="122">
        <v>0.13651315200000003</v>
      </c>
      <c r="K404" s="122">
        <v>0</v>
      </c>
      <c r="L404" s="122">
        <v>0.17358805199999994</v>
      </c>
      <c r="M404" s="122">
        <v>6.8312628479999997</v>
      </c>
      <c r="N404" s="122"/>
      <c r="O404" s="122">
        <v>0</v>
      </c>
      <c r="P404" s="122"/>
      <c r="Q404" s="122">
        <f t="shared" si="121"/>
        <v>6.6576747960000002</v>
      </c>
      <c r="R404" s="122">
        <f t="shared" si="122"/>
        <v>6.6576747960000002</v>
      </c>
      <c r="S404" s="122"/>
      <c r="T404" s="122"/>
    </row>
    <row r="405" spans="1:20" ht="60.75" customHeight="1" x14ac:dyDescent="0.35">
      <c r="A405" s="106" t="s">
        <v>1660</v>
      </c>
      <c r="B405" s="107" t="s">
        <v>891</v>
      </c>
      <c r="C405" s="108" t="s">
        <v>1347</v>
      </c>
      <c r="D405" s="122">
        <v>1.0755239999999999</v>
      </c>
      <c r="E405" s="122">
        <v>0</v>
      </c>
      <c r="F405" s="122">
        <v>1.0755239999999999</v>
      </c>
      <c r="G405" s="73">
        <v>0.34352399999999994</v>
      </c>
      <c r="H405" s="73">
        <v>0.53380585600000008</v>
      </c>
      <c r="I405" s="122">
        <v>6.7303559999999998E-3</v>
      </c>
      <c r="J405" s="122">
        <v>6.7303559999999998E-3</v>
      </c>
      <c r="K405" s="122">
        <v>0.33679364399999995</v>
      </c>
      <c r="L405" s="122">
        <v>0.52707549999999992</v>
      </c>
      <c r="M405" s="122">
        <v>0</v>
      </c>
      <c r="N405" s="122"/>
      <c r="O405" s="122">
        <v>0</v>
      </c>
      <c r="P405" s="122"/>
      <c r="Q405" s="122">
        <f t="shared" si="121"/>
        <v>-0.19028185600000014</v>
      </c>
      <c r="R405" s="122">
        <f t="shared" si="122"/>
        <v>-0.19028185600000014</v>
      </c>
      <c r="S405" s="122"/>
      <c r="T405" s="122"/>
    </row>
    <row r="406" spans="1:20" ht="60.75" customHeight="1" x14ac:dyDescent="0.35">
      <c r="A406" s="106" t="s">
        <v>1660</v>
      </c>
      <c r="B406" s="107" t="s">
        <v>1785</v>
      </c>
      <c r="C406" s="108" t="s">
        <v>1950</v>
      </c>
      <c r="D406" s="122"/>
      <c r="E406" s="122"/>
      <c r="F406" s="122"/>
      <c r="G406" s="73">
        <v>0</v>
      </c>
      <c r="H406" s="73">
        <v>0</v>
      </c>
      <c r="I406" s="122"/>
      <c r="J406" s="122"/>
      <c r="K406" s="122"/>
      <c r="L406" s="122">
        <v>0</v>
      </c>
      <c r="M406" s="122"/>
      <c r="N406" s="122"/>
      <c r="O406" s="122"/>
      <c r="P406" s="122"/>
      <c r="Q406" s="122">
        <f t="shared" si="121"/>
        <v>0</v>
      </c>
      <c r="R406" s="122">
        <f t="shared" si="122"/>
        <v>0</v>
      </c>
      <c r="S406" s="122"/>
      <c r="T406" s="122"/>
    </row>
    <row r="407" spans="1:20" ht="81.2" customHeight="1" x14ac:dyDescent="0.35">
      <c r="A407" s="106" t="s">
        <v>1660</v>
      </c>
      <c r="B407" s="107" t="s">
        <v>1786</v>
      </c>
      <c r="C407" s="108" t="s">
        <v>1951</v>
      </c>
      <c r="D407" s="122"/>
      <c r="E407" s="122"/>
      <c r="F407" s="122"/>
      <c r="G407" s="73">
        <v>0</v>
      </c>
      <c r="H407" s="73">
        <v>0</v>
      </c>
      <c r="I407" s="122"/>
      <c r="J407" s="122"/>
      <c r="K407" s="122"/>
      <c r="L407" s="122">
        <v>0</v>
      </c>
      <c r="M407" s="122"/>
      <c r="N407" s="122"/>
      <c r="O407" s="122"/>
      <c r="P407" s="122"/>
      <c r="Q407" s="122">
        <f t="shared" si="121"/>
        <v>0</v>
      </c>
      <c r="R407" s="122">
        <f t="shared" si="122"/>
        <v>0</v>
      </c>
      <c r="S407" s="122"/>
      <c r="T407" s="122"/>
    </row>
    <row r="408" spans="1:20" ht="40.549999999999997" customHeight="1" x14ac:dyDescent="0.35">
      <c r="A408" s="112"/>
      <c r="B408" s="113" t="s">
        <v>92</v>
      </c>
      <c r="C408" s="101"/>
      <c r="D408" s="132">
        <f t="shared" ref="D408:T408" si="123">D409+D415+D429+D436+D455+D461+D472+D477+D482+D487+D490+D492+D496+D519+D526+D528+D534+D552+D562+D565+D570+D575+D589+D595+D605+D627+D629+D641+D644+D654+D659+D669+D690+D699+D702+D712+D745+D753+D756+D759+D770+D772+D774+D782+D785+D787</f>
        <v>5674.9833480000007</v>
      </c>
      <c r="E408" s="132">
        <f t="shared" si="123"/>
        <v>159.16177614939102</v>
      </c>
      <c r="F408" s="132">
        <f t="shared" si="123"/>
        <v>5515.8215718506099</v>
      </c>
      <c r="G408" s="132">
        <f t="shared" si="123"/>
        <v>1043.8794195576797</v>
      </c>
      <c r="H408" s="132">
        <f t="shared" si="123"/>
        <v>346.35817898674571</v>
      </c>
      <c r="I408" s="132">
        <f t="shared" si="123"/>
        <v>102.87376448399999</v>
      </c>
      <c r="J408" s="132">
        <f t="shared" si="123"/>
        <v>101.74522569199999</v>
      </c>
      <c r="K408" s="132">
        <f t="shared" si="123"/>
        <v>311.62820686192003</v>
      </c>
      <c r="L408" s="132">
        <f t="shared" si="123"/>
        <v>244.61295329474569</v>
      </c>
      <c r="M408" s="132">
        <f t="shared" si="123"/>
        <v>278.41208403192002</v>
      </c>
      <c r="N408" s="132">
        <f t="shared" si="123"/>
        <v>0</v>
      </c>
      <c r="O408" s="132">
        <f t="shared" si="123"/>
        <v>350.96536417983987</v>
      </c>
      <c r="P408" s="132">
        <f t="shared" si="123"/>
        <v>0</v>
      </c>
      <c r="Q408" s="132">
        <f t="shared" si="123"/>
        <v>697.52124057093408</v>
      </c>
      <c r="R408" s="132">
        <f t="shared" si="123"/>
        <v>697.52124057093408</v>
      </c>
      <c r="S408" s="132">
        <f t="shared" si="123"/>
        <v>0</v>
      </c>
      <c r="T408" s="132">
        <f t="shared" si="123"/>
        <v>0</v>
      </c>
    </row>
    <row r="409" spans="1:20" ht="40.549999999999997" customHeight="1" x14ac:dyDescent="0.35">
      <c r="A409" s="103"/>
      <c r="B409" s="110" t="s">
        <v>26</v>
      </c>
      <c r="C409" s="105"/>
      <c r="D409" s="133">
        <f t="shared" ref="D409:T409" si="124">SUM(D410:D414)</f>
        <v>15.056627999999998</v>
      </c>
      <c r="E409" s="133">
        <f t="shared" si="124"/>
        <v>1.6697354000001496E-3</v>
      </c>
      <c r="F409" s="133">
        <f t="shared" si="124"/>
        <v>15.054958264599998</v>
      </c>
      <c r="G409" s="133">
        <f t="shared" si="124"/>
        <v>1.0315679999999998</v>
      </c>
      <c r="H409" s="133">
        <f t="shared" si="124"/>
        <v>2.8724138440000004</v>
      </c>
      <c r="I409" s="133">
        <f t="shared" si="124"/>
        <v>2.0210568000000002E-2</v>
      </c>
      <c r="J409" s="133">
        <f t="shared" si="124"/>
        <v>2.0210568000000002E-2</v>
      </c>
      <c r="K409" s="133">
        <f t="shared" si="124"/>
        <v>0.25489200000000001</v>
      </c>
      <c r="L409" s="133">
        <f t="shared" si="124"/>
        <v>2.852203276</v>
      </c>
      <c r="M409" s="133">
        <f t="shared" si="124"/>
        <v>0.25489200000000001</v>
      </c>
      <c r="N409" s="133">
        <f t="shared" si="124"/>
        <v>0</v>
      </c>
      <c r="O409" s="133">
        <f t="shared" si="124"/>
        <v>0.50157343200000004</v>
      </c>
      <c r="P409" s="133">
        <f t="shared" si="124"/>
        <v>0</v>
      </c>
      <c r="Q409" s="133">
        <f t="shared" si="124"/>
        <v>-1.8408458440000006</v>
      </c>
      <c r="R409" s="133">
        <f t="shared" si="124"/>
        <v>-1.8408458440000006</v>
      </c>
      <c r="S409" s="133">
        <f t="shared" si="124"/>
        <v>0</v>
      </c>
      <c r="T409" s="133">
        <f t="shared" si="124"/>
        <v>0</v>
      </c>
    </row>
    <row r="410" spans="1:20" ht="46.65" x14ac:dyDescent="0.35">
      <c r="A410" s="106" t="s">
        <v>1662</v>
      </c>
      <c r="B410" s="107" t="s">
        <v>892</v>
      </c>
      <c r="C410" s="108" t="s">
        <v>1348</v>
      </c>
      <c r="D410" s="122">
        <v>3.23706</v>
      </c>
      <c r="E410" s="122">
        <v>1.6697354000001496E-3</v>
      </c>
      <c r="F410" s="122">
        <v>3.2353902645999999</v>
      </c>
      <c r="G410" s="73">
        <v>1.2E-2</v>
      </c>
      <c r="H410" s="73">
        <v>5.3404799999999997E-4</v>
      </c>
      <c r="I410" s="122">
        <v>2.35116E-4</v>
      </c>
      <c r="J410" s="122">
        <v>2.35116E-4</v>
      </c>
      <c r="K410" s="122">
        <v>0</v>
      </c>
      <c r="L410" s="122">
        <v>2.9893199999999996E-4</v>
      </c>
      <c r="M410" s="122">
        <v>0</v>
      </c>
      <c r="N410" s="122"/>
      <c r="O410" s="122">
        <v>1.1764883999999998E-2</v>
      </c>
      <c r="P410" s="122"/>
      <c r="Q410" s="122">
        <f t="shared" ref="Q410:Q414" si="125">G410-H410</f>
        <v>1.1465952E-2</v>
      </c>
      <c r="R410" s="122">
        <f t="shared" ref="R410:R414" si="126">G410-H410</f>
        <v>1.1465952E-2</v>
      </c>
      <c r="S410" s="122"/>
      <c r="T410" s="122"/>
    </row>
    <row r="411" spans="1:20" ht="20.2" customHeight="1" x14ac:dyDescent="0.35">
      <c r="A411" s="106" t="s">
        <v>1662</v>
      </c>
      <c r="B411" s="107" t="s">
        <v>1787</v>
      </c>
      <c r="C411" s="108" t="s">
        <v>1349</v>
      </c>
      <c r="D411" s="122">
        <v>11.819567999999999</v>
      </c>
      <c r="E411" s="122">
        <v>0</v>
      </c>
      <c r="F411" s="122">
        <v>11.819567999999999</v>
      </c>
      <c r="G411" s="73">
        <v>1.0195679999999998</v>
      </c>
      <c r="H411" s="73">
        <v>4.5375924000000005E-2</v>
      </c>
      <c r="I411" s="122">
        <v>1.9975452000000001E-2</v>
      </c>
      <c r="J411" s="122">
        <v>1.9975452000000001E-2</v>
      </c>
      <c r="K411" s="122">
        <v>0.25489200000000001</v>
      </c>
      <c r="L411" s="122">
        <v>2.5400472000000004E-2</v>
      </c>
      <c r="M411" s="122">
        <v>0.25489200000000001</v>
      </c>
      <c r="N411" s="122"/>
      <c r="O411" s="122">
        <v>0.48980854800000001</v>
      </c>
      <c r="P411" s="122"/>
      <c r="Q411" s="122">
        <f t="shared" si="125"/>
        <v>0.9741920759999998</v>
      </c>
      <c r="R411" s="122">
        <f t="shared" si="126"/>
        <v>0.9741920759999998</v>
      </c>
      <c r="S411" s="122"/>
      <c r="T411" s="122"/>
    </row>
    <row r="412" spans="1:20" ht="60.75" customHeight="1" x14ac:dyDescent="0.35">
      <c r="A412" s="106" t="s">
        <v>1662</v>
      </c>
      <c r="B412" s="107" t="s">
        <v>1788</v>
      </c>
      <c r="C412" s="108" t="s">
        <v>1952</v>
      </c>
      <c r="D412" s="122"/>
      <c r="E412" s="122"/>
      <c r="F412" s="122"/>
      <c r="G412" s="73">
        <v>0</v>
      </c>
      <c r="H412" s="73">
        <v>1.0061583840000001</v>
      </c>
      <c r="I412" s="122"/>
      <c r="J412" s="122"/>
      <c r="K412" s="122"/>
      <c r="L412" s="122">
        <v>1.0061583839999999</v>
      </c>
      <c r="M412" s="122"/>
      <c r="N412" s="122"/>
      <c r="O412" s="122"/>
      <c r="P412" s="122"/>
      <c r="Q412" s="122">
        <f t="shared" si="125"/>
        <v>-1.0061583840000001</v>
      </c>
      <c r="R412" s="122">
        <f t="shared" si="126"/>
        <v>-1.0061583840000001</v>
      </c>
      <c r="S412" s="122"/>
      <c r="T412" s="122"/>
    </row>
    <row r="413" spans="1:20" ht="60.75" customHeight="1" x14ac:dyDescent="0.35">
      <c r="A413" s="106" t="s">
        <v>1662</v>
      </c>
      <c r="B413" s="107" t="s">
        <v>1789</v>
      </c>
      <c r="C413" s="108" t="s">
        <v>1953</v>
      </c>
      <c r="D413" s="122"/>
      <c r="E413" s="122"/>
      <c r="F413" s="122"/>
      <c r="G413" s="73">
        <v>0</v>
      </c>
      <c r="H413" s="73">
        <v>0.24033619000000003</v>
      </c>
      <c r="I413" s="122"/>
      <c r="J413" s="122"/>
      <c r="K413" s="122"/>
      <c r="L413" s="122">
        <v>0.24033619000000001</v>
      </c>
      <c r="M413" s="122"/>
      <c r="N413" s="122"/>
      <c r="O413" s="122"/>
      <c r="P413" s="122"/>
      <c r="Q413" s="122">
        <f t="shared" si="125"/>
        <v>-0.24033619000000003</v>
      </c>
      <c r="R413" s="122">
        <f t="shared" si="126"/>
        <v>-0.24033619000000003</v>
      </c>
      <c r="S413" s="122"/>
      <c r="T413" s="122"/>
    </row>
    <row r="414" spans="1:20" ht="81.2" customHeight="1" x14ac:dyDescent="0.35">
      <c r="A414" s="106" t="s">
        <v>1662</v>
      </c>
      <c r="B414" s="107" t="s">
        <v>1790</v>
      </c>
      <c r="C414" s="108" t="s">
        <v>1954</v>
      </c>
      <c r="D414" s="122"/>
      <c r="E414" s="122"/>
      <c r="F414" s="122"/>
      <c r="G414" s="73">
        <v>0</v>
      </c>
      <c r="H414" s="73">
        <v>1.5800092980000002</v>
      </c>
      <c r="I414" s="122"/>
      <c r="J414" s="122"/>
      <c r="K414" s="122"/>
      <c r="L414" s="122">
        <v>1.5800092980000002</v>
      </c>
      <c r="M414" s="122"/>
      <c r="N414" s="122"/>
      <c r="O414" s="122"/>
      <c r="P414" s="122"/>
      <c r="Q414" s="122">
        <f t="shared" si="125"/>
        <v>-1.5800092980000002</v>
      </c>
      <c r="R414" s="122">
        <f t="shared" si="126"/>
        <v>-1.5800092980000002</v>
      </c>
      <c r="S414" s="122"/>
      <c r="T414" s="122"/>
    </row>
    <row r="415" spans="1:20" ht="40.549999999999997" customHeight="1" x14ac:dyDescent="0.35">
      <c r="A415" s="103"/>
      <c r="B415" s="110" t="s">
        <v>27</v>
      </c>
      <c r="C415" s="105"/>
      <c r="D415" s="133">
        <f t="shared" ref="D415:T415" si="127">SUM(D416:D428)</f>
        <v>50.635799999999996</v>
      </c>
      <c r="E415" s="133">
        <f t="shared" si="127"/>
        <v>4.6513664794576286</v>
      </c>
      <c r="F415" s="133">
        <f t="shared" si="127"/>
        <v>45.984433520542368</v>
      </c>
      <c r="G415" s="133">
        <f t="shared" si="127"/>
        <v>16.230062400000001</v>
      </c>
      <c r="H415" s="133">
        <f t="shared" si="127"/>
        <v>15.827930604000004</v>
      </c>
      <c r="I415" s="133">
        <f t="shared" si="127"/>
        <v>0.37096102400000003</v>
      </c>
      <c r="J415" s="133">
        <f t="shared" si="127"/>
        <v>1.9470609219999999</v>
      </c>
      <c r="K415" s="133">
        <f t="shared" si="127"/>
        <v>8.6316444719999996</v>
      </c>
      <c r="L415" s="133">
        <f t="shared" si="127"/>
        <v>13.880869682</v>
      </c>
      <c r="M415" s="133">
        <f t="shared" si="127"/>
        <v>3.5566898760000001</v>
      </c>
      <c r="N415" s="133">
        <f t="shared" si="127"/>
        <v>0</v>
      </c>
      <c r="O415" s="133">
        <f t="shared" si="127"/>
        <v>3.6707670280000007</v>
      </c>
      <c r="P415" s="133">
        <f t="shared" si="127"/>
        <v>0</v>
      </c>
      <c r="Q415" s="133">
        <f t="shared" si="127"/>
        <v>0.40213179599999993</v>
      </c>
      <c r="R415" s="133">
        <f t="shared" si="127"/>
        <v>0.40213179599999993</v>
      </c>
      <c r="S415" s="133">
        <f t="shared" si="127"/>
        <v>0</v>
      </c>
      <c r="T415" s="133">
        <f t="shared" si="127"/>
        <v>0</v>
      </c>
    </row>
    <row r="416" spans="1:20" ht="31.1" x14ac:dyDescent="0.35">
      <c r="A416" s="106" t="s">
        <v>1662</v>
      </c>
      <c r="B416" s="107" t="s">
        <v>893</v>
      </c>
      <c r="C416" s="108" t="s">
        <v>1350</v>
      </c>
      <c r="D416" s="122">
        <v>2.9097</v>
      </c>
      <c r="E416" s="122">
        <v>0</v>
      </c>
      <c r="F416" s="122">
        <v>2.9097</v>
      </c>
      <c r="G416" s="73">
        <v>1.2E-2</v>
      </c>
      <c r="H416" s="73">
        <v>5.3404799999999997E-4</v>
      </c>
      <c r="I416" s="122">
        <v>2.35116E-4</v>
      </c>
      <c r="J416" s="122">
        <v>2.35116E-4</v>
      </c>
      <c r="K416" s="122">
        <v>1.1764883999999998E-2</v>
      </c>
      <c r="L416" s="122">
        <v>2.9893199999999996E-4</v>
      </c>
      <c r="M416" s="122">
        <v>0</v>
      </c>
      <c r="N416" s="122"/>
      <c r="O416" s="122">
        <v>0</v>
      </c>
      <c r="P416" s="122"/>
      <c r="Q416" s="122">
        <f t="shared" ref="Q416:Q428" si="128">G416-H416</f>
        <v>1.1465952E-2</v>
      </c>
      <c r="R416" s="122">
        <f t="shared" ref="R416:R428" si="129">G416-H416</f>
        <v>1.1465952E-2</v>
      </c>
      <c r="S416" s="122"/>
      <c r="T416" s="122"/>
    </row>
    <row r="417" spans="1:20" ht="20.2" customHeight="1" x14ac:dyDescent="0.35">
      <c r="A417" s="106" t="s">
        <v>1662</v>
      </c>
      <c r="B417" s="107" t="s">
        <v>455</v>
      </c>
      <c r="C417" s="108" t="s">
        <v>93</v>
      </c>
      <c r="D417" s="122">
        <v>13.525308000000001</v>
      </c>
      <c r="E417" s="122">
        <v>1.0685053228474573</v>
      </c>
      <c r="F417" s="122">
        <v>12.456802677152544</v>
      </c>
      <c r="G417" s="73">
        <v>1.265196</v>
      </c>
      <c r="H417" s="73">
        <v>6.3201865720000008</v>
      </c>
      <c r="I417" s="122">
        <v>2.4787811999999999E-2</v>
      </c>
      <c r="J417" s="122">
        <v>2.4787811999999999E-2</v>
      </c>
      <c r="K417" s="122">
        <v>1.240408188</v>
      </c>
      <c r="L417" s="122">
        <v>6.2953987600000003</v>
      </c>
      <c r="M417" s="122">
        <v>0</v>
      </c>
      <c r="N417" s="122"/>
      <c r="O417" s="122">
        <v>0</v>
      </c>
      <c r="P417" s="122"/>
      <c r="Q417" s="122">
        <f t="shared" si="128"/>
        <v>-5.0549905720000012</v>
      </c>
      <c r="R417" s="122">
        <f t="shared" si="129"/>
        <v>-5.0549905720000012</v>
      </c>
      <c r="S417" s="122"/>
      <c r="T417" s="122"/>
    </row>
    <row r="418" spans="1:20" ht="40.549999999999997" customHeight="1" x14ac:dyDescent="0.35">
      <c r="A418" s="106" t="s">
        <v>1662</v>
      </c>
      <c r="B418" s="107" t="s">
        <v>94</v>
      </c>
      <c r="C418" s="108" t="s">
        <v>95</v>
      </c>
      <c r="D418" s="122">
        <v>15.590532</v>
      </c>
      <c r="E418" s="122">
        <v>2.4880466391864413</v>
      </c>
      <c r="F418" s="122">
        <v>13.102485360813558</v>
      </c>
      <c r="G418" s="73">
        <v>2.803548000000001</v>
      </c>
      <c r="H418" s="73">
        <v>0</v>
      </c>
      <c r="I418" s="122">
        <v>0</v>
      </c>
      <c r="J418" s="122">
        <v>0</v>
      </c>
      <c r="K418" s="122">
        <v>0.70088700000000026</v>
      </c>
      <c r="L418" s="122">
        <v>0</v>
      </c>
      <c r="M418" s="122">
        <v>0.70088700000000026</v>
      </c>
      <c r="N418" s="122"/>
      <c r="O418" s="122">
        <v>1.4017740000000005</v>
      </c>
      <c r="P418" s="122"/>
      <c r="Q418" s="122">
        <f t="shared" si="128"/>
        <v>2.803548000000001</v>
      </c>
      <c r="R418" s="122">
        <f t="shared" si="129"/>
        <v>2.803548000000001</v>
      </c>
      <c r="S418" s="122"/>
      <c r="T418" s="122"/>
    </row>
    <row r="419" spans="1:20" ht="40.549999999999997" customHeight="1" x14ac:dyDescent="0.35">
      <c r="A419" s="106" t="s">
        <v>1662</v>
      </c>
      <c r="B419" s="107" t="s">
        <v>96</v>
      </c>
      <c r="C419" s="108" t="s">
        <v>97</v>
      </c>
      <c r="D419" s="122">
        <v>8.9656680000000009</v>
      </c>
      <c r="E419" s="122">
        <v>1.0889012774237301</v>
      </c>
      <c r="F419" s="122">
        <v>7.8767667225762708</v>
      </c>
      <c r="G419" s="73">
        <v>3.4748543999999999</v>
      </c>
      <c r="H419" s="73">
        <v>4.0565430459999998</v>
      </c>
      <c r="I419" s="122">
        <v>6.8079575999999989E-2</v>
      </c>
      <c r="J419" s="122">
        <v>6.8079575999999989E-2</v>
      </c>
      <c r="K419" s="122">
        <v>3.4067748239999998</v>
      </c>
      <c r="L419" s="122">
        <v>3.9884634699999997</v>
      </c>
      <c r="M419" s="122">
        <v>0</v>
      </c>
      <c r="N419" s="122"/>
      <c r="O419" s="122">
        <v>0</v>
      </c>
      <c r="P419" s="122"/>
      <c r="Q419" s="122">
        <f t="shared" si="128"/>
        <v>-0.58168864599999992</v>
      </c>
      <c r="R419" s="122">
        <f t="shared" si="129"/>
        <v>-0.58168864599999992</v>
      </c>
      <c r="S419" s="122"/>
      <c r="T419" s="122"/>
    </row>
    <row r="420" spans="1:20" ht="40.549999999999997" customHeight="1" x14ac:dyDescent="0.35">
      <c r="A420" s="106" t="s">
        <v>1662</v>
      </c>
      <c r="B420" s="107" t="s">
        <v>894</v>
      </c>
      <c r="C420" s="108" t="s">
        <v>1351</v>
      </c>
      <c r="D420" s="122">
        <v>1.3312919999999999</v>
      </c>
      <c r="E420" s="122">
        <v>0</v>
      </c>
      <c r="F420" s="122">
        <v>1.3312920000000001</v>
      </c>
      <c r="G420" s="73">
        <v>1.036764</v>
      </c>
      <c r="H420" s="73">
        <v>0.24260466</v>
      </c>
      <c r="I420" s="122">
        <v>0.12822022399999999</v>
      </c>
      <c r="J420" s="122">
        <v>0.12822022399999999</v>
      </c>
      <c r="K420" s="122">
        <v>0.25919099999999995</v>
      </c>
      <c r="L420" s="122">
        <v>0.11438443599999998</v>
      </c>
      <c r="M420" s="122">
        <v>0.25919099999999995</v>
      </c>
      <c r="N420" s="122"/>
      <c r="O420" s="122">
        <v>0.39016177600000007</v>
      </c>
      <c r="P420" s="122"/>
      <c r="Q420" s="122">
        <f t="shared" si="128"/>
        <v>0.79415933999999999</v>
      </c>
      <c r="R420" s="122">
        <f t="shared" si="129"/>
        <v>0.79415933999999999</v>
      </c>
      <c r="S420" s="122"/>
      <c r="T420" s="122"/>
    </row>
    <row r="421" spans="1:20" ht="40.549999999999997" customHeight="1" x14ac:dyDescent="0.35">
      <c r="A421" s="106" t="s">
        <v>1662</v>
      </c>
      <c r="B421" s="107" t="s">
        <v>895</v>
      </c>
      <c r="C421" s="108" t="s">
        <v>1352</v>
      </c>
      <c r="D421" s="122">
        <v>0.72012000000000009</v>
      </c>
      <c r="E421" s="122">
        <v>5.9132400000001528E-3</v>
      </c>
      <c r="F421" s="122">
        <v>0.71420675999999994</v>
      </c>
      <c r="G421" s="73">
        <v>5.6519999999999994E-2</v>
      </c>
      <c r="H421" s="73">
        <v>2.5154399999999999E-3</v>
      </c>
      <c r="I421" s="122">
        <v>1.107348E-3</v>
      </c>
      <c r="J421" s="122">
        <v>1.107348E-3</v>
      </c>
      <c r="K421" s="122">
        <v>0</v>
      </c>
      <c r="L421" s="122">
        <v>1.4080919999999999E-3</v>
      </c>
      <c r="M421" s="122">
        <v>5.5412651999999993E-2</v>
      </c>
      <c r="N421" s="122"/>
      <c r="O421" s="122">
        <v>0</v>
      </c>
      <c r="P421" s="122"/>
      <c r="Q421" s="122">
        <f t="shared" si="128"/>
        <v>5.4004559999999993E-2</v>
      </c>
      <c r="R421" s="122">
        <f t="shared" si="129"/>
        <v>5.4004559999999993E-2</v>
      </c>
      <c r="S421" s="122"/>
      <c r="T421" s="122"/>
    </row>
    <row r="422" spans="1:20" ht="40.549999999999997" customHeight="1" x14ac:dyDescent="0.35">
      <c r="A422" s="106" t="s">
        <v>1662</v>
      </c>
      <c r="B422" s="107" t="s">
        <v>896</v>
      </c>
      <c r="C422" s="108" t="s">
        <v>1353</v>
      </c>
      <c r="D422" s="122">
        <v>1.9723439999999997</v>
      </c>
      <c r="E422" s="122">
        <v>0</v>
      </c>
      <c r="F422" s="122">
        <v>1.9723440000000003</v>
      </c>
      <c r="G422" s="73">
        <v>1.9723440000000001</v>
      </c>
      <c r="H422" s="73">
        <v>8.7779231999999999E-2</v>
      </c>
      <c r="I422" s="122">
        <v>3.8642280000000001E-2</v>
      </c>
      <c r="J422" s="122">
        <v>3.8642280000000001E-2</v>
      </c>
      <c r="K422" s="122">
        <v>0.49308600000000002</v>
      </c>
      <c r="L422" s="122">
        <v>4.9136951999999998E-2</v>
      </c>
      <c r="M422" s="122">
        <v>0.49308600000000002</v>
      </c>
      <c r="N422" s="122"/>
      <c r="O422" s="122">
        <v>0.94752972000000013</v>
      </c>
      <c r="P422" s="122"/>
      <c r="Q422" s="122">
        <f t="shared" si="128"/>
        <v>1.8845647680000002</v>
      </c>
      <c r="R422" s="122">
        <f t="shared" si="129"/>
        <v>1.8845647680000002</v>
      </c>
      <c r="S422" s="122"/>
      <c r="T422" s="122"/>
    </row>
    <row r="423" spans="1:20" ht="40.549999999999997" customHeight="1" x14ac:dyDescent="0.35">
      <c r="A423" s="106" t="s">
        <v>1662</v>
      </c>
      <c r="B423" s="107" t="s">
        <v>897</v>
      </c>
      <c r="C423" s="108" t="s">
        <v>1354</v>
      </c>
      <c r="D423" s="122">
        <v>0.44650799999999996</v>
      </c>
      <c r="E423" s="122">
        <v>0</v>
      </c>
      <c r="F423" s="122">
        <v>0.44650799999999996</v>
      </c>
      <c r="G423" s="73">
        <v>0.44650799999999996</v>
      </c>
      <c r="H423" s="73">
        <v>1.1792627999999999E-2</v>
      </c>
      <c r="I423" s="122">
        <v>8.7480120000000012E-3</v>
      </c>
      <c r="J423" s="122">
        <v>8.7480120000000012E-3</v>
      </c>
      <c r="K423" s="122">
        <v>0.43775998799999999</v>
      </c>
      <c r="L423" s="122">
        <v>3.0446159999999983E-3</v>
      </c>
      <c r="M423" s="122">
        <v>0</v>
      </c>
      <c r="N423" s="122"/>
      <c r="O423" s="122">
        <v>0</v>
      </c>
      <c r="P423" s="122"/>
      <c r="Q423" s="122">
        <f t="shared" si="128"/>
        <v>0.43471537199999999</v>
      </c>
      <c r="R423" s="122">
        <f t="shared" si="129"/>
        <v>0.43471537199999999</v>
      </c>
      <c r="S423" s="122"/>
      <c r="T423" s="122"/>
    </row>
    <row r="424" spans="1:20" ht="4.55" customHeight="1" x14ac:dyDescent="0.35">
      <c r="A424" s="106" t="s">
        <v>1662</v>
      </c>
      <c r="B424" s="107" t="s">
        <v>898</v>
      </c>
      <c r="C424" s="108" t="s">
        <v>1355</v>
      </c>
      <c r="D424" s="122">
        <v>1.5947160000000002</v>
      </c>
      <c r="E424" s="122">
        <v>0</v>
      </c>
      <c r="F424" s="122">
        <v>1.5947160000000002</v>
      </c>
      <c r="G424" s="73">
        <v>1.5947160000000002</v>
      </c>
      <c r="H424" s="73">
        <v>7.0972895999999994E-2</v>
      </c>
      <c r="I424" s="122">
        <v>3.1243775999999997E-2</v>
      </c>
      <c r="J424" s="122">
        <v>3.1243775999999997E-2</v>
      </c>
      <c r="K424" s="122">
        <v>0</v>
      </c>
      <c r="L424" s="122">
        <v>3.9729119999999993E-2</v>
      </c>
      <c r="M424" s="122">
        <v>1.5634722240000001</v>
      </c>
      <c r="N424" s="122"/>
      <c r="O424" s="122">
        <v>0</v>
      </c>
      <c r="P424" s="122"/>
      <c r="Q424" s="122">
        <f t="shared" si="128"/>
        <v>1.5237431040000002</v>
      </c>
      <c r="R424" s="122">
        <f t="shared" si="129"/>
        <v>1.5237431040000002</v>
      </c>
      <c r="S424" s="122"/>
      <c r="T424" s="122"/>
    </row>
    <row r="425" spans="1:20" ht="60.75" customHeight="1" x14ac:dyDescent="0.35">
      <c r="A425" s="106" t="s">
        <v>1662</v>
      </c>
      <c r="B425" s="107" t="s">
        <v>899</v>
      </c>
      <c r="C425" s="108" t="s">
        <v>1356</v>
      </c>
      <c r="D425" s="122">
        <v>1.938564</v>
      </c>
      <c r="E425" s="122">
        <v>0</v>
      </c>
      <c r="F425" s="122">
        <v>1.938564</v>
      </c>
      <c r="G425" s="73">
        <v>1.938564</v>
      </c>
      <c r="H425" s="73">
        <v>8.6275859999999996E-2</v>
      </c>
      <c r="I425" s="122">
        <v>3.7980468000000003E-2</v>
      </c>
      <c r="J425" s="122">
        <v>3.7980468000000003E-2</v>
      </c>
      <c r="K425" s="122">
        <v>0.48464099999999999</v>
      </c>
      <c r="L425" s="122">
        <v>4.8295391999999993E-2</v>
      </c>
      <c r="M425" s="122">
        <v>0.48464099999999999</v>
      </c>
      <c r="N425" s="122"/>
      <c r="O425" s="122">
        <v>0.93130153199999988</v>
      </c>
      <c r="P425" s="122"/>
      <c r="Q425" s="122">
        <f t="shared" si="128"/>
        <v>1.85228814</v>
      </c>
      <c r="R425" s="122">
        <f t="shared" si="129"/>
        <v>1.85228814</v>
      </c>
      <c r="S425" s="122"/>
      <c r="T425" s="122"/>
    </row>
    <row r="426" spans="1:20" ht="60.75" customHeight="1" x14ac:dyDescent="0.35">
      <c r="A426" s="106" t="s">
        <v>1662</v>
      </c>
      <c r="B426" s="107" t="s">
        <v>1791</v>
      </c>
      <c r="C426" s="108" t="s">
        <v>1357</v>
      </c>
      <c r="D426" s="122">
        <v>1.6410479999999998</v>
      </c>
      <c r="E426" s="122">
        <v>0</v>
      </c>
      <c r="F426" s="122">
        <v>1.6410480000000003</v>
      </c>
      <c r="G426" s="73">
        <v>1.6290479999999998</v>
      </c>
      <c r="H426" s="73">
        <v>7.2500843999999995E-2</v>
      </c>
      <c r="I426" s="122">
        <v>3.1916411999999998E-2</v>
      </c>
      <c r="J426" s="122">
        <v>3.1916411999999998E-2</v>
      </c>
      <c r="K426" s="122">
        <v>1.5971315879999999</v>
      </c>
      <c r="L426" s="122">
        <v>4.0584431999999997E-2</v>
      </c>
      <c r="M426" s="122">
        <v>0</v>
      </c>
      <c r="N426" s="122"/>
      <c r="O426" s="122">
        <v>0</v>
      </c>
      <c r="P426" s="122"/>
      <c r="Q426" s="122">
        <f t="shared" si="128"/>
        <v>1.5565471559999999</v>
      </c>
      <c r="R426" s="122">
        <f t="shared" si="129"/>
        <v>1.5565471559999999</v>
      </c>
      <c r="S426" s="122"/>
      <c r="T426" s="122"/>
    </row>
    <row r="427" spans="1:20" ht="20.2" customHeight="1" x14ac:dyDescent="0.35">
      <c r="A427" s="106" t="s">
        <v>1662</v>
      </c>
      <c r="B427" s="107" t="s">
        <v>900</v>
      </c>
      <c r="C427" s="108" t="s">
        <v>1358</v>
      </c>
      <c r="D427" s="122">
        <v>0</v>
      </c>
      <c r="E427" s="122">
        <v>0</v>
      </c>
      <c r="F427" s="122">
        <v>0</v>
      </c>
      <c r="G427" s="73">
        <v>0</v>
      </c>
      <c r="H427" s="73">
        <v>1.5760998979999998</v>
      </c>
      <c r="I427" s="122">
        <v>0</v>
      </c>
      <c r="J427" s="122">
        <v>1.5760998979999998</v>
      </c>
      <c r="K427" s="122">
        <v>0</v>
      </c>
      <c r="L427" s="122">
        <v>0</v>
      </c>
      <c r="M427" s="122">
        <v>0</v>
      </c>
      <c r="N427" s="122"/>
      <c r="O427" s="122">
        <v>0</v>
      </c>
      <c r="P427" s="122"/>
      <c r="Q427" s="122">
        <f t="shared" si="128"/>
        <v>-1.5760998979999998</v>
      </c>
      <c r="R427" s="122">
        <f t="shared" si="129"/>
        <v>-1.5760998979999998</v>
      </c>
      <c r="S427" s="122"/>
      <c r="T427" s="122"/>
    </row>
    <row r="428" spans="1:20" ht="60.75" customHeight="1" x14ac:dyDescent="0.35">
      <c r="A428" s="106" t="s">
        <v>1662</v>
      </c>
      <c r="B428" s="107" t="s">
        <v>1792</v>
      </c>
      <c r="C428" s="108" t="s">
        <v>1955</v>
      </c>
      <c r="D428" s="122"/>
      <c r="E428" s="122"/>
      <c r="F428" s="122"/>
      <c r="G428" s="73">
        <v>0</v>
      </c>
      <c r="H428" s="73">
        <v>3.3001254800000002</v>
      </c>
      <c r="I428" s="122"/>
      <c r="J428" s="122"/>
      <c r="K428" s="122"/>
      <c r="L428" s="122">
        <v>3.3001254800000002</v>
      </c>
      <c r="M428" s="122"/>
      <c r="N428" s="122"/>
      <c r="O428" s="122"/>
      <c r="P428" s="122"/>
      <c r="Q428" s="122">
        <f t="shared" si="128"/>
        <v>-3.3001254800000002</v>
      </c>
      <c r="R428" s="122">
        <f t="shared" si="129"/>
        <v>-3.3001254800000002</v>
      </c>
      <c r="S428" s="122"/>
      <c r="T428" s="122"/>
    </row>
    <row r="429" spans="1:20" ht="60.75" customHeight="1" x14ac:dyDescent="0.35">
      <c r="A429" s="103"/>
      <c r="B429" s="104" t="s">
        <v>416</v>
      </c>
      <c r="C429" s="105"/>
      <c r="D429" s="133">
        <f t="shared" ref="D429:T429" si="130">SUM(D430:D435)</f>
        <v>75.371591999999993</v>
      </c>
      <c r="E429" s="133">
        <f t="shared" si="130"/>
        <v>18.460845827593218</v>
      </c>
      <c r="F429" s="133">
        <f t="shared" si="130"/>
        <v>56.910746172406768</v>
      </c>
      <c r="G429" s="133">
        <f t="shared" si="130"/>
        <v>22.564391999999994</v>
      </c>
      <c r="H429" s="133">
        <f t="shared" si="130"/>
        <v>8.3050368900000002</v>
      </c>
      <c r="I429" s="133">
        <f t="shared" si="130"/>
        <v>4.9017502559999997</v>
      </c>
      <c r="J429" s="133">
        <f t="shared" si="130"/>
        <v>3.7894756100000007</v>
      </c>
      <c r="K429" s="133">
        <f t="shared" si="130"/>
        <v>8.6368685519999993</v>
      </c>
      <c r="L429" s="133">
        <f t="shared" si="130"/>
        <v>4.5155612799999991</v>
      </c>
      <c r="M429" s="133">
        <f t="shared" si="130"/>
        <v>3.0514140000000003</v>
      </c>
      <c r="N429" s="133">
        <f t="shared" si="130"/>
        <v>0</v>
      </c>
      <c r="O429" s="133">
        <f t="shared" si="130"/>
        <v>5.9743591919999997</v>
      </c>
      <c r="P429" s="133">
        <f t="shared" si="130"/>
        <v>0</v>
      </c>
      <c r="Q429" s="133">
        <f t="shared" si="130"/>
        <v>14.259355109999998</v>
      </c>
      <c r="R429" s="133">
        <f t="shared" si="130"/>
        <v>14.259355109999998</v>
      </c>
      <c r="S429" s="133">
        <f t="shared" si="130"/>
        <v>0</v>
      </c>
      <c r="T429" s="133">
        <f t="shared" si="130"/>
        <v>0</v>
      </c>
    </row>
    <row r="430" spans="1:20" ht="81.2" customHeight="1" x14ac:dyDescent="0.35">
      <c r="A430" s="106" t="s">
        <v>1662</v>
      </c>
      <c r="B430" s="107" t="s">
        <v>901</v>
      </c>
      <c r="C430" s="108" t="s">
        <v>1359</v>
      </c>
      <c r="D430" s="122">
        <v>2.4704159999999997</v>
      </c>
      <c r="E430" s="122">
        <v>0</v>
      </c>
      <c r="F430" s="122">
        <v>2.4704159999999997</v>
      </c>
      <c r="G430" s="73">
        <v>2.4704160000000002</v>
      </c>
      <c r="H430" s="73">
        <v>0.10994598</v>
      </c>
      <c r="I430" s="122">
        <v>4.8400548000000002E-2</v>
      </c>
      <c r="J430" s="122">
        <v>4.8400548000000002E-2</v>
      </c>
      <c r="K430" s="122">
        <v>0.61760400000000004</v>
      </c>
      <c r="L430" s="122">
        <v>6.1545431999999997E-2</v>
      </c>
      <c r="M430" s="122">
        <v>0.61760400000000004</v>
      </c>
      <c r="N430" s="122"/>
      <c r="O430" s="122">
        <v>1.1868074520000003</v>
      </c>
      <c r="P430" s="122"/>
      <c r="Q430" s="122">
        <f t="shared" ref="Q430:Q435" si="131">G430-H430</f>
        <v>2.3604700200000002</v>
      </c>
      <c r="R430" s="122">
        <f t="shared" ref="R430:R435" si="132">G430-H430</f>
        <v>2.3604700200000002</v>
      </c>
      <c r="S430" s="122"/>
      <c r="T430" s="122"/>
    </row>
    <row r="431" spans="1:20" ht="46.65" x14ac:dyDescent="0.35">
      <c r="A431" s="106" t="s">
        <v>1662</v>
      </c>
      <c r="B431" s="107" t="s">
        <v>902</v>
      </c>
      <c r="C431" s="108" t="s">
        <v>1360</v>
      </c>
      <c r="D431" s="122">
        <v>1.8279719999999999</v>
      </c>
      <c r="E431" s="122">
        <v>0</v>
      </c>
      <c r="F431" s="122">
        <v>1.8279719999999999</v>
      </c>
      <c r="G431" s="73">
        <v>1.8279720000000002</v>
      </c>
      <c r="H431" s="73">
        <v>8.1353999999999996E-2</v>
      </c>
      <c r="I431" s="122">
        <v>3.5813784000000001E-2</v>
      </c>
      <c r="J431" s="122">
        <v>3.5813784000000001E-2</v>
      </c>
      <c r="K431" s="122">
        <v>0.45699300000000004</v>
      </c>
      <c r="L431" s="122">
        <v>4.5540215999999994E-2</v>
      </c>
      <c r="M431" s="122">
        <v>0.45699300000000004</v>
      </c>
      <c r="N431" s="122"/>
      <c r="O431" s="122">
        <v>0.87817221599999995</v>
      </c>
      <c r="P431" s="122"/>
      <c r="Q431" s="122">
        <f t="shared" si="131"/>
        <v>1.7466180000000002</v>
      </c>
      <c r="R431" s="122">
        <f t="shared" si="132"/>
        <v>1.7466180000000002</v>
      </c>
      <c r="S431" s="122"/>
      <c r="T431" s="122"/>
    </row>
    <row r="432" spans="1:20" ht="20.2" customHeight="1" x14ac:dyDescent="0.35">
      <c r="A432" s="106" t="s">
        <v>1662</v>
      </c>
      <c r="B432" s="107" t="s">
        <v>98</v>
      </c>
      <c r="C432" s="108" t="s">
        <v>99</v>
      </c>
      <c r="D432" s="122">
        <v>11.646551999999998</v>
      </c>
      <c r="E432" s="122">
        <v>3.3877559999999978</v>
      </c>
      <c r="F432" s="122">
        <v>8.2587960000000002</v>
      </c>
      <c r="G432" s="73">
        <v>2.2587959999999998</v>
      </c>
      <c r="H432" s="73">
        <v>0.10052781600000001</v>
      </c>
      <c r="I432" s="122">
        <v>4.4254475999999994E-2</v>
      </c>
      <c r="J432" s="122">
        <v>4.4254475999999994E-2</v>
      </c>
      <c r="K432" s="122">
        <v>0.56469899999999995</v>
      </c>
      <c r="L432" s="122">
        <v>5.6273340000000012E-2</v>
      </c>
      <c r="M432" s="122">
        <v>0.56469899999999995</v>
      </c>
      <c r="N432" s="122"/>
      <c r="O432" s="122">
        <v>1.085143524</v>
      </c>
      <c r="P432" s="122"/>
      <c r="Q432" s="122">
        <f t="shared" si="131"/>
        <v>2.1582681839999998</v>
      </c>
      <c r="R432" s="122">
        <f t="shared" si="132"/>
        <v>2.1582681839999998</v>
      </c>
      <c r="S432" s="122"/>
      <c r="T432" s="122"/>
    </row>
    <row r="433" spans="1:20" ht="40.549999999999997" customHeight="1" x14ac:dyDescent="0.35">
      <c r="A433" s="106" t="s">
        <v>1662</v>
      </c>
      <c r="B433" s="107" t="s">
        <v>100</v>
      </c>
      <c r="C433" s="108" t="s">
        <v>101</v>
      </c>
      <c r="D433" s="122">
        <v>7.3132799999999989</v>
      </c>
      <c r="E433" s="122">
        <v>0</v>
      </c>
      <c r="F433" s="122">
        <v>7.3132799999999998</v>
      </c>
      <c r="G433" s="73">
        <v>5.6970719999999986</v>
      </c>
      <c r="H433" s="73">
        <v>3.6102191299999999</v>
      </c>
      <c r="I433" s="122">
        <v>0.11161744800000001</v>
      </c>
      <c r="J433" s="122">
        <v>0.11161744800000001</v>
      </c>
      <c r="K433" s="122">
        <v>5.585454551999999</v>
      </c>
      <c r="L433" s="122">
        <v>3.4986016819999999</v>
      </c>
      <c r="M433" s="122">
        <v>0</v>
      </c>
      <c r="N433" s="122"/>
      <c r="O433" s="122">
        <v>0</v>
      </c>
      <c r="P433" s="122"/>
      <c r="Q433" s="122">
        <f t="shared" si="131"/>
        <v>2.0868528699999986</v>
      </c>
      <c r="R433" s="122">
        <f t="shared" si="132"/>
        <v>2.0868528699999986</v>
      </c>
      <c r="S433" s="122"/>
      <c r="T433" s="122"/>
    </row>
    <row r="434" spans="1:20" ht="60.75" customHeight="1" x14ac:dyDescent="0.35">
      <c r="A434" s="106" t="s">
        <v>1662</v>
      </c>
      <c r="B434" s="107" t="s">
        <v>102</v>
      </c>
      <c r="C434" s="108" t="s">
        <v>103</v>
      </c>
      <c r="D434" s="122">
        <v>46.838483999999994</v>
      </c>
      <c r="E434" s="122">
        <v>15.073089827593218</v>
      </c>
      <c r="F434" s="122">
        <v>31.765394172406776</v>
      </c>
      <c r="G434" s="73">
        <v>5.6484719999999999</v>
      </c>
      <c r="H434" s="73">
        <v>0</v>
      </c>
      <c r="I434" s="122">
        <v>0</v>
      </c>
      <c r="J434" s="122">
        <v>0</v>
      </c>
      <c r="K434" s="122">
        <v>1.4121180000000002</v>
      </c>
      <c r="L434" s="122">
        <v>0</v>
      </c>
      <c r="M434" s="122">
        <v>1.4121180000000002</v>
      </c>
      <c r="N434" s="122"/>
      <c r="O434" s="122">
        <v>2.8242359999999995</v>
      </c>
      <c r="P434" s="122"/>
      <c r="Q434" s="122">
        <f t="shared" si="131"/>
        <v>5.6484719999999999</v>
      </c>
      <c r="R434" s="122">
        <f t="shared" si="132"/>
        <v>5.6484719999999999</v>
      </c>
      <c r="S434" s="122"/>
      <c r="T434" s="122"/>
    </row>
    <row r="435" spans="1:20" ht="81.2" customHeight="1" x14ac:dyDescent="0.35">
      <c r="A435" s="106" t="s">
        <v>1662</v>
      </c>
      <c r="B435" s="107" t="s">
        <v>903</v>
      </c>
      <c r="C435" s="108" t="s">
        <v>1361</v>
      </c>
      <c r="D435" s="122">
        <v>5.2748879999999998</v>
      </c>
      <c r="E435" s="122">
        <v>0</v>
      </c>
      <c r="F435" s="122">
        <v>5.2748879999999998</v>
      </c>
      <c r="G435" s="73">
        <v>4.6616639999999991</v>
      </c>
      <c r="H435" s="73">
        <v>4.4029899639999996</v>
      </c>
      <c r="I435" s="122">
        <v>4.661664</v>
      </c>
      <c r="J435" s="122">
        <v>3.5493893540000006</v>
      </c>
      <c r="K435" s="122">
        <v>0</v>
      </c>
      <c r="L435" s="122">
        <v>0.85360060999999909</v>
      </c>
      <c r="M435" s="122">
        <v>0</v>
      </c>
      <c r="N435" s="122"/>
      <c r="O435" s="122">
        <v>0</v>
      </c>
      <c r="P435" s="122"/>
      <c r="Q435" s="122">
        <f t="shared" si="131"/>
        <v>0.2586740359999995</v>
      </c>
      <c r="R435" s="122">
        <f t="shared" si="132"/>
        <v>0.2586740359999995</v>
      </c>
      <c r="S435" s="122"/>
      <c r="T435" s="122"/>
    </row>
    <row r="436" spans="1:20" ht="40.549999999999997" customHeight="1" x14ac:dyDescent="0.35">
      <c r="A436" s="103"/>
      <c r="B436" s="110" t="s">
        <v>29</v>
      </c>
      <c r="C436" s="105"/>
      <c r="D436" s="133">
        <f t="shared" ref="D436:T436" si="133">SUM(D437:D454)</f>
        <v>96.319872000000018</v>
      </c>
      <c r="E436" s="133">
        <f t="shared" si="133"/>
        <v>0</v>
      </c>
      <c r="F436" s="133">
        <f t="shared" si="133"/>
        <v>96.319872000000018</v>
      </c>
      <c r="G436" s="133">
        <f t="shared" si="133"/>
        <v>30.130607999999999</v>
      </c>
      <c r="H436" s="133">
        <f t="shared" si="133"/>
        <v>21.376245966000003</v>
      </c>
      <c r="I436" s="133">
        <f t="shared" si="133"/>
        <v>0.51767791200000002</v>
      </c>
      <c r="J436" s="133">
        <f t="shared" si="133"/>
        <v>0.51767791200000002</v>
      </c>
      <c r="K436" s="133">
        <f t="shared" si="133"/>
        <v>6.3415505640000012</v>
      </c>
      <c r="L436" s="133">
        <f t="shared" si="133"/>
        <v>20.858568053999996</v>
      </c>
      <c r="M436" s="133">
        <f t="shared" si="133"/>
        <v>8.9460159839999989</v>
      </c>
      <c r="N436" s="133">
        <f t="shared" si="133"/>
        <v>0</v>
      </c>
      <c r="O436" s="133">
        <f t="shared" si="133"/>
        <v>14.325363540000001</v>
      </c>
      <c r="P436" s="133">
        <f t="shared" si="133"/>
        <v>0</v>
      </c>
      <c r="Q436" s="133">
        <f t="shared" si="133"/>
        <v>8.7543620339999961</v>
      </c>
      <c r="R436" s="133">
        <f t="shared" si="133"/>
        <v>8.7543620339999961</v>
      </c>
      <c r="S436" s="133">
        <f t="shared" si="133"/>
        <v>0</v>
      </c>
      <c r="T436" s="133">
        <f t="shared" si="133"/>
        <v>0</v>
      </c>
    </row>
    <row r="437" spans="1:20" ht="20.2" customHeight="1" x14ac:dyDescent="0.35">
      <c r="A437" s="106" t="s">
        <v>1662</v>
      </c>
      <c r="B437" s="107" t="s">
        <v>904</v>
      </c>
      <c r="C437" s="108" t="s">
        <v>1362</v>
      </c>
      <c r="D437" s="122">
        <v>15.307463999999998</v>
      </c>
      <c r="E437" s="122">
        <v>0</v>
      </c>
      <c r="F437" s="122">
        <v>15.307463999999998</v>
      </c>
      <c r="G437" s="73">
        <v>1.2E-2</v>
      </c>
      <c r="H437" s="73">
        <v>5.3404799999999997E-4</v>
      </c>
      <c r="I437" s="122">
        <v>2.35116E-4</v>
      </c>
      <c r="J437" s="122">
        <v>2.35116E-4</v>
      </c>
      <c r="K437" s="122">
        <v>3.0000000000000001E-3</v>
      </c>
      <c r="L437" s="122">
        <v>2.9893199999999996E-4</v>
      </c>
      <c r="M437" s="122">
        <v>3.0000000000000001E-3</v>
      </c>
      <c r="N437" s="122"/>
      <c r="O437" s="122">
        <v>5.7648839999999996E-3</v>
      </c>
      <c r="P437" s="122"/>
      <c r="Q437" s="122">
        <f t="shared" ref="Q437:Q454" si="134">G437-H437</f>
        <v>1.1465952E-2</v>
      </c>
      <c r="R437" s="122">
        <f t="shared" ref="R437:R454" si="135">G437-H437</f>
        <v>1.1465952E-2</v>
      </c>
      <c r="S437" s="122"/>
      <c r="T437" s="122"/>
    </row>
    <row r="438" spans="1:20" ht="40.549999999999997" customHeight="1" x14ac:dyDescent="0.35">
      <c r="A438" s="106" t="s">
        <v>1662</v>
      </c>
      <c r="B438" s="107" t="s">
        <v>905</v>
      </c>
      <c r="C438" s="108" t="s">
        <v>1363</v>
      </c>
      <c r="D438" s="122">
        <v>2.0734079999999997</v>
      </c>
      <c r="E438" s="122">
        <v>0</v>
      </c>
      <c r="F438" s="122">
        <v>2.0734079999999997</v>
      </c>
      <c r="G438" s="73">
        <v>2.0734080000000001</v>
      </c>
      <c r="H438" s="73">
        <v>9.227711999999999E-2</v>
      </c>
      <c r="I438" s="122">
        <v>4.0622363999999994E-2</v>
      </c>
      <c r="J438" s="122">
        <v>4.0622363999999994E-2</v>
      </c>
      <c r="K438" s="122">
        <v>0</v>
      </c>
      <c r="L438" s="122">
        <v>5.1654755999999996E-2</v>
      </c>
      <c r="M438" s="122">
        <v>0</v>
      </c>
      <c r="N438" s="122"/>
      <c r="O438" s="122">
        <v>2.0327856360000003</v>
      </c>
      <c r="P438" s="122"/>
      <c r="Q438" s="122">
        <f t="shared" si="134"/>
        <v>1.9811308800000003</v>
      </c>
      <c r="R438" s="122">
        <f t="shared" si="135"/>
        <v>1.9811308800000003</v>
      </c>
      <c r="S438" s="122"/>
      <c r="T438" s="122"/>
    </row>
    <row r="439" spans="1:20" ht="40.549999999999997" customHeight="1" x14ac:dyDescent="0.35">
      <c r="A439" s="106" t="s">
        <v>1662</v>
      </c>
      <c r="B439" s="107" t="s">
        <v>906</v>
      </c>
      <c r="C439" s="108" t="s">
        <v>1364</v>
      </c>
      <c r="D439" s="122">
        <v>2.0734079999999997</v>
      </c>
      <c r="E439" s="122">
        <v>0</v>
      </c>
      <c r="F439" s="122">
        <v>2.0734079999999997</v>
      </c>
      <c r="G439" s="73">
        <v>2.0734080000000001</v>
      </c>
      <c r="H439" s="73">
        <v>9.227711999999999E-2</v>
      </c>
      <c r="I439" s="122">
        <v>4.0622363999999994E-2</v>
      </c>
      <c r="J439" s="122">
        <v>4.0622363999999994E-2</v>
      </c>
      <c r="K439" s="122">
        <v>0</v>
      </c>
      <c r="L439" s="122">
        <v>5.1654755999999996E-2</v>
      </c>
      <c r="M439" s="122">
        <v>0</v>
      </c>
      <c r="N439" s="122"/>
      <c r="O439" s="122">
        <v>2.0327856360000003</v>
      </c>
      <c r="P439" s="122"/>
      <c r="Q439" s="122">
        <f t="shared" si="134"/>
        <v>1.9811308800000003</v>
      </c>
      <c r="R439" s="122">
        <f t="shared" si="135"/>
        <v>1.9811308800000003</v>
      </c>
      <c r="S439" s="122"/>
      <c r="T439" s="122"/>
    </row>
    <row r="440" spans="1:20" ht="60.75" customHeight="1" x14ac:dyDescent="0.35">
      <c r="A440" s="106" t="s">
        <v>1662</v>
      </c>
      <c r="B440" s="107" t="s">
        <v>907</v>
      </c>
      <c r="C440" s="108" t="s">
        <v>1365</v>
      </c>
      <c r="D440" s="122">
        <v>2.0734079999999997</v>
      </c>
      <c r="E440" s="122">
        <v>0</v>
      </c>
      <c r="F440" s="122">
        <v>2.0734079999999997</v>
      </c>
      <c r="G440" s="73">
        <v>2.0734080000000001</v>
      </c>
      <c r="H440" s="73">
        <v>9.227711999999999E-2</v>
      </c>
      <c r="I440" s="122">
        <v>4.0622363999999994E-2</v>
      </c>
      <c r="J440" s="122">
        <v>4.0622363999999994E-2</v>
      </c>
      <c r="K440" s="122">
        <v>0</v>
      </c>
      <c r="L440" s="122">
        <v>5.1654755999999996E-2</v>
      </c>
      <c r="M440" s="122">
        <v>0</v>
      </c>
      <c r="N440" s="122"/>
      <c r="O440" s="122">
        <v>2.0327856360000003</v>
      </c>
      <c r="P440" s="122"/>
      <c r="Q440" s="122">
        <f t="shared" si="134"/>
        <v>1.9811308800000003</v>
      </c>
      <c r="R440" s="122">
        <f t="shared" si="135"/>
        <v>1.9811308800000003</v>
      </c>
      <c r="S440" s="122"/>
      <c r="T440" s="122"/>
    </row>
    <row r="441" spans="1:20" ht="81.2" customHeight="1" x14ac:dyDescent="0.35">
      <c r="A441" s="106" t="s">
        <v>1662</v>
      </c>
      <c r="B441" s="107" t="s">
        <v>908</v>
      </c>
      <c r="C441" s="108" t="s">
        <v>1366</v>
      </c>
      <c r="D441" s="122">
        <v>11.620716</v>
      </c>
      <c r="E441" s="122">
        <v>0</v>
      </c>
      <c r="F441" s="122">
        <v>11.620716</v>
      </c>
      <c r="G441" s="73">
        <v>3.9599760000000002</v>
      </c>
      <c r="H441" s="73">
        <v>0.17623894799999998</v>
      </c>
      <c r="I441" s="122">
        <v>7.758414000000001E-2</v>
      </c>
      <c r="J441" s="122">
        <v>7.758414000000001E-2</v>
      </c>
      <c r="K441" s="122">
        <v>0</v>
      </c>
      <c r="L441" s="122">
        <v>9.8654807999999969E-2</v>
      </c>
      <c r="M441" s="122">
        <v>0</v>
      </c>
      <c r="N441" s="122"/>
      <c r="O441" s="122">
        <v>3.8823918600000002</v>
      </c>
      <c r="P441" s="122"/>
      <c r="Q441" s="122">
        <f t="shared" si="134"/>
        <v>3.7837370520000002</v>
      </c>
      <c r="R441" s="122">
        <f t="shared" si="135"/>
        <v>3.7837370520000002</v>
      </c>
      <c r="S441" s="122"/>
      <c r="T441" s="122"/>
    </row>
    <row r="442" spans="1:20" ht="20.2" customHeight="1" x14ac:dyDescent="0.35">
      <c r="A442" s="106" t="s">
        <v>1662</v>
      </c>
      <c r="B442" s="107" t="s">
        <v>909</v>
      </c>
      <c r="C442" s="108" t="s">
        <v>1367</v>
      </c>
      <c r="D442" s="122">
        <v>1.8636839999999999</v>
      </c>
      <c r="E442" s="122">
        <v>0</v>
      </c>
      <c r="F442" s="122">
        <v>1.8636839999999997</v>
      </c>
      <c r="G442" s="73">
        <v>1.8516839999999999</v>
      </c>
      <c r="H442" s="73">
        <v>8.2409267999999994E-2</v>
      </c>
      <c r="I442" s="122">
        <v>3.6278315999999998E-2</v>
      </c>
      <c r="J442" s="122">
        <v>3.6278315999999998E-2</v>
      </c>
      <c r="K442" s="122">
        <v>0</v>
      </c>
      <c r="L442" s="122">
        <v>4.6130951999999996E-2</v>
      </c>
      <c r="M442" s="122">
        <v>0</v>
      </c>
      <c r="N442" s="122"/>
      <c r="O442" s="122">
        <v>1.8154056840000001</v>
      </c>
      <c r="P442" s="122"/>
      <c r="Q442" s="122">
        <f t="shared" si="134"/>
        <v>1.769274732</v>
      </c>
      <c r="R442" s="122">
        <f t="shared" si="135"/>
        <v>1.769274732</v>
      </c>
      <c r="S442" s="122"/>
      <c r="T442" s="122"/>
    </row>
    <row r="443" spans="1:20" ht="60.75" customHeight="1" x14ac:dyDescent="0.35">
      <c r="A443" s="106" t="s">
        <v>1662</v>
      </c>
      <c r="B443" s="107" t="s">
        <v>910</v>
      </c>
      <c r="C443" s="108" t="s">
        <v>1368</v>
      </c>
      <c r="D443" s="122">
        <v>2.0651280000000001</v>
      </c>
      <c r="E443" s="122">
        <v>0</v>
      </c>
      <c r="F443" s="122">
        <v>2.0651280000000001</v>
      </c>
      <c r="G443" s="73">
        <v>1.9708079999999999</v>
      </c>
      <c r="H443" s="73">
        <v>8.7710927999999994E-2</v>
      </c>
      <c r="I443" s="122">
        <v>3.8612207999999995E-2</v>
      </c>
      <c r="J443" s="122">
        <v>3.8612207999999995E-2</v>
      </c>
      <c r="K443" s="122">
        <v>0</v>
      </c>
      <c r="L443" s="122">
        <v>4.9098719999999998E-2</v>
      </c>
      <c r="M443" s="122">
        <v>1.9321957919999997</v>
      </c>
      <c r="N443" s="122"/>
      <c r="O443" s="122">
        <v>0</v>
      </c>
      <c r="P443" s="122"/>
      <c r="Q443" s="122">
        <f t="shared" si="134"/>
        <v>1.883097072</v>
      </c>
      <c r="R443" s="122">
        <f t="shared" si="135"/>
        <v>1.883097072</v>
      </c>
      <c r="S443" s="122"/>
      <c r="T443" s="122"/>
    </row>
    <row r="444" spans="1:20" ht="81.2" customHeight="1" x14ac:dyDescent="0.35">
      <c r="A444" s="106" t="s">
        <v>1662</v>
      </c>
      <c r="B444" s="107" t="s">
        <v>911</v>
      </c>
      <c r="C444" s="108" t="s">
        <v>1369</v>
      </c>
      <c r="D444" s="122">
        <v>1.3211999999999999</v>
      </c>
      <c r="E444" s="122">
        <v>0</v>
      </c>
      <c r="F444" s="122">
        <v>1.3212000000000002</v>
      </c>
      <c r="G444" s="73">
        <v>1.3211999999999999</v>
      </c>
      <c r="H444" s="73">
        <v>0</v>
      </c>
      <c r="I444" s="122">
        <v>0</v>
      </c>
      <c r="J444" s="122">
        <v>0</v>
      </c>
      <c r="K444" s="122">
        <v>0.33030000000000004</v>
      </c>
      <c r="L444" s="122">
        <v>0</v>
      </c>
      <c r="M444" s="122">
        <v>0.33030000000000004</v>
      </c>
      <c r="N444" s="122"/>
      <c r="O444" s="122">
        <v>0.66060000000000008</v>
      </c>
      <c r="P444" s="122"/>
      <c r="Q444" s="122">
        <f t="shared" si="134"/>
        <v>1.3211999999999999</v>
      </c>
      <c r="R444" s="122">
        <f t="shared" si="135"/>
        <v>1.3211999999999999</v>
      </c>
      <c r="S444" s="122"/>
      <c r="T444" s="122"/>
    </row>
    <row r="445" spans="1:20" ht="20.2" customHeight="1" x14ac:dyDescent="0.35">
      <c r="A445" s="106" t="s">
        <v>1662</v>
      </c>
      <c r="B445" s="107" t="s">
        <v>912</v>
      </c>
      <c r="C445" s="108" t="s">
        <v>1370</v>
      </c>
      <c r="D445" s="122">
        <v>1.2210119999999998</v>
      </c>
      <c r="E445" s="122">
        <v>0</v>
      </c>
      <c r="F445" s="122">
        <v>1.2210120000000002</v>
      </c>
      <c r="G445" s="73">
        <v>1.2210120000000002</v>
      </c>
      <c r="H445" s="73">
        <v>5.4341219999999982E-2</v>
      </c>
      <c r="I445" s="122">
        <v>2.3922167999999997E-2</v>
      </c>
      <c r="J445" s="122">
        <v>2.3922167999999997E-2</v>
      </c>
      <c r="K445" s="122">
        <v>0</v>
      </c>
      <c r="L445" s="122">
        <v>3.0419051999999985E-2</v>
      </c>
      <c r="M445" s="122">
        <v>1.1970898320000001</v>
      </c>
      <c r="N445" s="122"/>
      <c r="O445" s="122">
        <v>0</v>
      </c>
      <c r="P445" s="122"/>
      <c r="Q445" s="122">
        <f t="shared" si="134"/>
        <v>1.1666707800000002</v>
      </c>
      <c r="R445" s="122">
        <f t="shared" si="135"/>
        <v>1.1666707800000002</v>
      </c>
      <c r="S445" s="122"/>
      <c r="T445" s="122"/>
    </row>
    <row r="446" spans="1:20" ht="60.75" customHeight="1" x14ac:dyDescent="0.35">
      <c r="A446" s="106" t="s">
        <v>1662</v>
      </c>
      <c r="B446" s="107" t="s">
        <v>913</v>
      </c>
      <c r="C446" s="108" t="s">
        <v>1371</v>
      </c>
      <c r="D446" s="122">
        <v>1.4787959999999998</v>
      </c>
      <c r="E446" s="122">
        <v>0</v>
      </c>
      <c r="F446" s="122">
        <v>1.4787959999999998</v>
      </c>
      <c r="G446" s="73">
        <v>1.4667959999999998</v>
      </c>
      <c r="H446" s="73">
        <v>6.5279844000000004E-2</v>
      </c>
      <c r="I446" s="122">
        <v>2.8737587999999998E-2</v>
      </c>
      <c r="J446" s="122">
        <v>2.8737587999999998E-2</v>
      </c>
      <c r="K446" s="122">
        <v>0</v>
      </c>
      <c r="L446" s="122">
        <v>3.6542256000000009E-2</v>
      </c>
      <c r="M446" s="122">
        <v>1.4380584120000002</v>
      </c>
      <c r="N446" s="122"/>
      <c r="O446" s="122">
        <v>0</v>
      </c>
      <c r="P446" s="122"/>
      <c r="Q446" s="122">
        <f t="shared" si="134"/>
        <v>1.4015161559999998</v>
      </c>
      <c r="R446" s="122">
        <f t="shared" si="135"/>
        <v>1.4015161559999998</v>
      </c>
      <c r="S446" s="122"/>
      <c r="T446" s="122"/>
    </row>
    <row r="447" spans="1:20" ht="60.75" customHeight="1" x14ac:dyDescent="0.35">
      <c r="A447" s="106" t="s">
        <v>1662</v>
      </c>
      <c r="B447" s="107" t="s">
        <v>914</v>
      </c>
      <c r="C447" s="108" t="s">
        <v>1372</v>
      </c>
      <c r="D447" s="122">
        <v>1.1401679999999998</v>
      </c>
      <c r="E447" s="122">
        <v>0</v>
      </c>
      <c r="F447" s="122">
        <v>1.1401679999999998</v>
      </c>
      <c r="G447" s="73">
        <v>1.1281679999999998</v>
      </c>
      <c r="H447" s="73">
        <v>5.0209176000000001E-2</v>
      </c>
      <c r="I447" s="122">
        <v>2.2103135999999999E-2</v>
      </c>
      <c r="J447" s="122">
        <v>2.2103135999999999E-2</v>
      </c>
      <c r="K447" s="122">
        <v>0</v>
      </c>
      <c r="L447" s="122">
        <v>2.8106040000000002E-2</v>
      </c>
      <c r="M447" s="122">
        <v>1.1060648639999999</v>
      </c>
      <c r="N447" s="122"/>
      <c r="O447" s="122">
        <v>0</v>
      </c>
      <c r="P447" s="122"/>
      <c r="Q447" s="122">
        <f t="shared" si="134"/>
        <v>1.0779588239999998</v>
      </c>
      <c r="R447" s="122">
        <f t="shared" si="135"/>
        <v>1.0779588239999998</v>
      </c>
      <c r="S447" s="122"/>
      <c r="T447" s="122"/>
    </row>
    <row r="448" spans="1:20" ht="20.2" customHeight="1" x14ac:dyDescent="0.35">
      <c r="A448" s="106" t="s">
        <v>1662</v>
      </c>
      <c r="B448" s="107" t="s">
        <v>915</v>
      </c>
      <c r="C448" s="108" t="s">
        <v>1373</v>
      </c>
      <c r="D448" s="122">
        <v>0.94667999999999985</v>
      </c>
      <c r="E448" s="122">
        <v>0</v>
      </c>
      <c r="F448" s="122">
        <v>0.94667999999999997</v>
      </c>
      <c r="G448" s="73">
        <v>0.93467999999999996</v>
      </c>
      <c r="H448" s="73">
        <v>4.1597963999999994E-2</v>
      </c>
      <c r="I448" s="122">
        <v>1.8312299999999997E-2</v>
      </c>
      <c r="J448" s="122">
        <v>1.8312299999999997E-2</v>
      </c>
      <c r="K448" s="122">
        <v>0</v>
      </c>
      <c r="L448" s="122">
        <v>2.3285663999999998E-2</v>
      </c>
      <c r="M448" s="122">
        <v>0.91636770000000001</v>
      </c>
      <c r="N448" s="122"/>
      <c r="O448" s="122">
        <v>0</v>
      </c>
      <c r="P448" s="122"/>
      <c r="Q448" s="122">
        <f t="shared" si="134"/>
        <v>0.89308203599999991</v>
      </c>
      <c r="R448" s="122">
        <f t="shared" si="135"/>
        <v>0.89308203599999991</v>
      </c>
      <c r="S448" s="122"/>
      <c r="T448" s="122"/>
    </row>
    <row r="449" spans="1:20" ht="60.75" customHeight="1" x14ac:dyDescent="0.35">
      <c r="A449" s="106" t="s">
        <v>1662</v>
      </c>
      <c r="B449" s="107" t="s">
        <v>916</v>
      </c>
      <c r="C449" s="108" t="s">
        <v>1374</v>
      </c>
      <c r="D449" s="122">
        <v>0.99504000000000004</v>
      </c>
      <c r="E449" s="122">
        <v>0</v>
      </c>
      <c r="F449" s="122">
        <v>0.99503999999999992</v>
      </c>
      <c r="G449" s="73">
        <v>0.99504000000000004</v>
      </c>
      <c r="H449" s="73">
        <v>0</v>
      </c>
      <c r="I449" s="122">
        <v>0</v>
      </c>
      <c r="J449" s="122">
        <v>0</v>
      </c>
      <c r="K449" s="122">
        <v>0.24875999999999998</v>
      </c>
      <c r="L449" s="122">
        <v>0</v>
      </c>
      <c r="M449" s="122">
        <v>0.24875999999999998</v>
      </c>
      <c r="N449" s="122"/>
      <c r="O449" s="122">
        <v>0.49752000000000007</v>
      </c>
      <c r="P449" s="122"/>
      <c r="Q449" s="122">
        <f t="shared" si="134"/>
        <v>0.99504000000000004</v>
      </c>
      <c r="R449" s="122">
        <f t="shared" si="135"/>
        <v>0.99504000000000004</v>
      </c>
      <c r="S449" s="122"/>
      <c r="T449" s="122"/>
    </row>
    <row r="450" spans="1:20" ht="60.75" customHeight="1" x14ac:dyDescent="0.35">
      <c r="A450" s="106" t="s">
        <v>1662</v>
      </c>
      <c r="B450" s="107" t="s">
        <v>917</v>
      </c>
      <c r="C450" s="108" t="s">
        <v>1375</v>
      </c>
      <c r="D450" s="122">
        <v>0.67295999999999989</v>
      </c>
      <c r="E450" s="122">
        <v>0</v>
      </c>
      <c r="F450" s="122">
        <v>0.67295999999999989</v>
      </c>
      <c r="G450" s="73">
        <v>0.67295999999999989</v>
      </c>
      <c r="H450" s="73">
        <v>0</v>
      </c>
      <c r="I450" s="122">
        <v>0</v>
      </c>
      <c r="J450" s="122">
        <v>0</v>
      </c>
      <c r="K450" s="122">
        <v>0.16823999999999997</v>
      </c>
      <c r="L450" s="122">
        <v>0</v>
      </c>
      <c r="M450" s="122">
        <v>0.16823999999999997</v>
      </c>
      <c r="N450" s="122"/>
      <c r="O450" s="122">
        <v>0.33647999999999995</v>
      </c>
      <c r="P450" s="122"/>
      <c r="Q450" s="122">
        <f t="shared" si="134"/>
        <v>0.67295999999999989</v>
      </c>
      <c r="R450" s="122">
        <f t="shared" si="135"/>
        <v>0.67295999999999989</v>
      </c>
      <c r="S450" s="122"/>
      <c r="T450" s="122"/>
    </row>
    <row r="451" spans="1:20" ht="60.75" customHeight="1" x14ac:dyDescent="0.35">
      <c r="A451" s="106" t="s">
        <v>1662</v>
      </c>
      <c r="B451" s="107" t="s">
        <v>918</v>
      </c>
      <c r="C451" s="108" t="s">
        <v>1376</v>
      </c>
      <c r="D451" s="122">
        <v>0.718584</v>
      </c>
      <c r="E451" s="122">
        <v>0</v>
      </c>
      <c r="F451" s="122">
        <v>0.71858400000000011</v>
      </c>
      <c r="G451" s="73">
        <v>0.718584</v>
      </c>
      <c r="H451" s="73">
        <v>0</v>
      </c>
      <c r="I451" s="122">
        <v>0</v>
      </c>
      <c r="J451" s="122">
        <v>0</v>
      </c>
      <c r="K451" s="122">
        <v>0.17964600000000003</v>
      </c>
      <c r="L451" s="122">
        <v>0</v>
      </c>
      <c r="M451" s="122">
        <v>0.17964600000000003</v>
      </c>
      <c r="N451" s="122"/>
      <c r="O451" s="122">
        <v>0.359292</v>
      </c>
      <c r="P451" s="122"/>
      <c r="Q451" s="122">
        <f t="shared" si="134"/>
        <v>0.718584</v>
      </c>
      <c r="R451" s="122">
        <f t="shared" si="135"/>
        <v>0.718584</v>
      </c>
      <c r="S451" s="122"/>
      <c r="T451" s="122"/>
    </row>
    <row r="452" spans="1:20" ht="60.75" customHeight="1" x14ac:dyDescent="0.35">
      <c r="A452" s="106" t="s">
        <v>1662</v>
      </c>
      <c r="B452" s="107" t="s">
        <v>919</v>
      </c>
      <c r="C452" s="108" t="s">
        <v>1377</v>
      </c>
      <c r="D452" s="122">
        <v>28.05828</v>
      </c>
      <c r="E452" s="122">
        <v>0</v>
      </c>
      <c r="F452" s="122">
        <v>28.058280000000007</v>
      </c>
      <c r="G452" s="73">
        <v>5.1643560000000006</v>
      </c>
      <c r="H452" s="73">
        <v>1.2337237140000001</v>
      </c>
      <c r="I452" s="122">
        <v>0.101180436</v>
      </c>
      <c r="J452" s="122">
        <v>0.101180436</v>
      </c>
      <c r="K452" s="122">
        <v>5.0631755640000007</v>
      </c>
      <c r="L452" s="122">
        <v>1.132543278</v>
      </c>
      <c r="M452" s="122">
        <v>0</v>
      </c>
      <c r="N452" s="122"/>
      <c r="O452" s="122">
        <v>0</v>
      </c>
      <c r="P452" s="122"/>
      <c r="Q452" s="122">
        <f t="shared" si="134"/>
        <v>3.9306322860000007</v>
      </c>
      <c r="R452" s="122">
        <f t="shared" si="135"/>
        <v>3.9306322860000007</v>
      </c>
      <c r="S452" s="122"/>
      <c r="T452" s="122"/>
    </row>
    <row r="453" spans="1:20" ht="60.75" customHeight="1" x14ac:dyDescent="0.35">
      <c r="A453" s="106" t="s">
        <v>1662</v>
      </c>
      <c r="B453" s="107" t="s">
        <v>920</v>
      </c>
      <c r="C453" s="108" t="s">
        <v>1378</v>
      </c>
      <c r="D453" s="122">
        <v>12.89622</v>
      </c>
      <c r="E453" s="122">
        <v>0</v>
      </c>
      <c r="F453" s="122">
        <v>12.89622</v>
      </c>
      <c r="G453" s="73">
        <v>1.0994039999999998</v>
      </c>
      <c r="H453" s="73">
        <v>11.281193180000001</v>
      </c>
      <c r="I453" s="122">
        <v>2.1539615999999998E-2</v>
      </c>
      <c r="J453" s="122">
        <v>2.1539615999999998E-2</v>
      </c>
      <c r="K453" s="122">
        <v>0</v>
      </c>
      <c r="L453" s="122">
        <v>11.259653563999999</v>
      </c>
      <c r="M453" s="122">
        <v>1.0778643839999997</v>
      </c>
      <c r="N453" s="122"/>
      <c r="O453" s="122">
        <v>0</v>
      </c>
      <c r="P453" s="122"/>
      <c r="Q453" s="122">
        <f t="shared" si="134"/>
        <v>-10.181789180000001</v>
      </c>
      <c r="R453" s="122">
        <f t="shared" si="135"/>
        <v>-10.181789180000001</v>
      </c>
      <c r="S453" s="122"/>
      <c r="T453" s="122"/>
    </row>
    <row r="454" spans="1:20" ht="60.75" customHeight="1" x14ac:dyDescent="0.35">
      <c r="A454" s="106" t="s">
        <v>1662</v>
      </c>
      <c r="B454" s="107" t="s">
        <v>1793</v>
      </c>
      <c r="C454" s="108" t="s">
        <v>1379</v>
      </c>
      <c r="D454" s="122">
        <v>9.7937160000000016</v>
      </c>
      <c r="E454" s="122">
        <v>0</v>
      </c>
      <c r="F454" s="122">
        <v>9.7937160000000016</v>
      </c>
      <c r="G454" s="73">
        <v>1.393716</v>
      </c>
      <c r="H454" s="73">
        <v>8.0261763160000008</v>
      </c>
      <c r="I454" s="122">
        <v>2.7305795999999997E-2</v>
      </c>
      <c r="J454" s="122">
        <v>2.7305795999999997E-2</v>
      </c>
      <c r="K454" s="122">
        <v>0.34842900000000004</v>
      </c>
      <c r="L454" s="122">
        <v>7.9988705199999988</v>
      </c>
      <c r="M454" s="122">
        <v>0.34842900000000004</v>
      </c>
      <c r="N454" s="122"/>
      <c r="O454" s="122">
        <v>0.66955220399999971</v>
      </c>
      <c r="P454" s="122"/>
      <c r="Q454" s="122">
        <f t="shared" si="134"/>
        <v>-6.6324603160000013</v>
      </c>
      <c r="R454" s="122">
        <f t="shared" si="135"/>
        <v>-6.6324603160000013</v>
      </c>
      <c r="S454" s="122"/>
      <c r="T454" s="122"/>
    </row>
    <row r="455" spans="1:20" ht="60.75" customHeight="1" x14ac:dyDescent="0.35">
      <c r="A455" s="103"/>
      <c r="B455" s="110" t="s">
        <v>30</v>
      </c>
      <c r="C455" s="105"/>
      <c r="D455" s="133">
        <f t="shared" ref="D455:T455" si="136">SUM(D456:D460)</f>
        <v>17.421156</v>
      </c>
      <c r="E455" s="133">
        <f t="shared" si="136"/>
        <v>0</v>
      </c>
      <c r="F455" s="133">
        <f t="shared" si="136"/>
        <v>17.421156</v>
      </c>
      <c r="G455" s="133">
        <f t="shared" si="136"/>
        <v>13.494215999999998</v>
      </c>
      <c r="H455" s="133">
        <f t="shared" si="136"/>
        <v>0.97044783400000001</v>
      </c>
      <c r="I455" s="133">
        <f t="shared" si="136"/>
        <v>0.69413113000000004</v>
      </c>
      <c r="J455" s="133">
        <f t="shared" si="136"/>
        <v>0.69413113000000004</v>
      </c>
      <c r="K455" s="133">
        <f t="shared" si="136"/>
        <v>4.6989289699999999</v>
      </c>
      <c r="L455" s="133">
        <f t="shared" si="136"/>
        <v>0.27631670400000002</v>
      </c>
      <c r="M455" s="133">
        <f t="shared" si="136"/>
        <v>2.7728189999999997</v>
      </c>
      <c r="N455" s="133">
        <f t="shared" si="136"/>
        <v>0</v>
      </c>
      <c r="O455" s="133">
        <f t="shared" si="136"/>
        <v>5.3283369</v>
      </c>
      <c r="P455" s="133">
        <f t="shared" si="136"/>
        <v>0</v>
      </c>
      <c r="Q455" s="133">
        <f t="shared" si="136"/>
        <v>12.523768166</v>
      </c>
      <c r="R455" s="133">
        <f t="shared" si="136"/>
        <v>12.523768166</v>
      </c>
      <c r="S455" s="133">
        <f t="shared" si="136"/>
        <v>0</v>
      </c>
      <c r="T455" s="133">
        <f t="shared" si="136"/>
        <v>0</v>
      </c>
    </row>
    <row r="456" spans="1:20" ht="60.75" customHeight="1" x14ac:dyDescent="0.35">
      <c r="A456" s="106" t="s">
        <v>1662</v>
      </c>
      <c r="B456" s="107" t="s">
        <v>921</v>
      </c>
      <c r="C456" s="108" t="s">
        <v>1380</v>
      </c>
      <c r="D456" s="122">
        <v>3.0209759999999997</v>
      </c>
      <c r="E456" s="122">
        <v>0</v>
      </c>
      <c r="F456" s="122">
        <v>3.0209760000000005</v>
      </c>
      <c r="G456" s="73">
        <v>2.9849760000000001</v>
      </c>
      <c r="H456" s="73">
        <v>0.132846504</v>
      </c>
      <c r="I456" s="122">
        <v>5.8481868000000006E-2</v>
      </c>
      <c r="J456" s="122">
        <v>5.8481868000000006E-2</v>
      </c>
      <c r="K456" s="122">
        <v>0.74624400000000002</v>
      </c>
      <c r="L456" s="122">
        <v>7.4364635999999998E-2</v>
      </c>
      <c r="M456" s="122">
        <v>0.74624400000000002</v>
      </c>
      <c r="N456" s="122"/>
      <c r="O456" s="122">
        <v>1.4340061319999999</v>
      </c>
      <c r="P456" s="122"/>
      <c r="Q456" s="122">
        <f t="shared" ref="Q456:Q460" si="137">G456-H456</f>
        <v>2.8521294959999999</v>
      </c>
      <c r="R456" s="122">
        <f t="shared" ref="R456:R460" si="138">G456-H456</f>
        <v>2.8521294959999999</v>
      </c>
      <c r="S456" s="122"/>
      <c r="T456" s="122"/>
    </row>
    <row r="457" spans="1:20" ht="60.75" customHeight="1" x14ac:dyDescent="0.35">
      <c r="A457" s="106" t="s">
        <v>1662</v>
      </c>
      <c r="B457" s="107" t="s">
        <v>922</v>
      </c>
      <c r="C457" s="108" t="s">
        <v>1381</v>
      </c>
      <c r="D457" s="122">
        <v>3.0209759999999997</v>
      </c>
      <c r="E457" s="122">
        <v>0</v>
      </c>
      <c r="F457" s="122">
        <v>3.0209760000000005</v>
      </c>
      <c r="G457" s="73">
        <v>2.9849760000000001</v>
      </c>
      <c r="H457" s="73">
        <v>0.132846504</v>
      </c>
      <c r="I457" s="122">
        <v>5.8481868000000006E-2</v>
      </c>
      <c r="J457" s="122">
        <v>5.8481868000000006E-2</v>
      </c>
      <c r="K457" s="122">
        <v>0.74624400000000002</v>
      </c>
      <c r="L457" s="122">
        <v>7.4364635999999998E-2</v>
      </c>
      <c r="M457" s="122">
        <v>0.74624400000000002</v>
      </c>
      <c r="N457" s="122"/>
      <c r="O457" s="122">
        <v>1.4340061319999999</v>
      </c>
      <c r="P457" s="122"/>
      <c r="Q457" s="122">
        <f t="shared" si="137"/>
        <v>2.8521294959999999</v>
      </c>
      <c r="R457" s="122">
        <f t="shared" si="138"/>
        <v>2.8521294959999999</v>
      </c>
      <c r="S457" s="122"/>
      <c r="T457" s="122"/>
    </row>
    <row r="458" spans="1:20" ht="60.75" customHeight="1" x14ac:dyDescent="0.35">
      <c r="A458" s="106" t="s">
        <v>1662</v>
      </c>
      <c r="B458" s="107" t="s">
        <v>923</v>
      </c>
      <c r="C458" s="108" t="s">
        <v>1382</v>
      </c>
      <c r="D458" s="122">
        <v>2.0892839999999997</v>
      </c>
      <c r="E458" s="122">
        <v>0</v>
      </c>
      <c r="F458" s="122">
        <v>2.0892839999999997</v>
      </c>
      <c r="G458" s="73">
        <v>2.0772839999999997</v>
      </c>
      <c r="H458" s="73">
        <v>9.2449632000000004E-2</v>
      </c>
      <c r="I458" s="122">
        <v>4.0698312E-2</v>
      </c>
      <c r="J458" s="122">
        <v>4.0698312E-2</v>
      </c>
      <c r="K458" s="122">
        <v>0.51932099999999992</v>
      </c>
      <c r="L458" s="122">
        <v>5.1751320000000003E-2</v>
      </c>
      <c r="M458" s="122">
        <v>0.51932099999999992</v>
      </c>
      <c r="N458" s="122"/>
      <c r="O458" s="122">
        <v>0.99794368800000011</v>
      </c>
      <c r="P458" s="122"/>
      <c r="Q458" s="122">
        <f t="shared" si="137"/>
        <v>1.9848343679999996</v>
      </c>
      <c r="R458" s="122">
        <f t="shared" si="138"/>
        <v>1.9848343679999996</v>
      </c>
      <c r="S458" s="122"/>
      <c r="T458" s="122"/>
    </row>
    <row r="459" spans="1:20" ht="60.75" customHeight="1" x14ac:dyDescent="0.35">
      <c r="A459" s="106" t="s">
        <v>1662</v>
      </c>
      <c r="B459" s="107" t="s">
        <v>641</v>
      </c>
      <c r="C459" s="108" t="s">
        <v>690</v>
      </c>
      <c r="D459" s="122">
        <v>6.2302679999999997</v>
      </c>
      <c r="E459" s="122">
        <v>0</v>
      </c>
      <c r="F459" s="122">
        <v>6.2302679999999997</v>
      </c>
      <c r="G459" s="73">
        <v>3.0440399999999994</v>
      </c>
      <c r="H459" s="73">
        <v>0.13547516400000001</v>
      </c>
      <c r="I459" s="122">
        <v>5.9639051999999998E-2</v>
      </c>
      <c r="J459" s="122">
        <v>5.9639051999999998E-2</v>
      </c>
      <c r="K459" s="122">
        <v>0.76100999999999985</v>
      </c>
      <c r="L459" s="122">
        <v>7.5836112000000011E-2</v>
      </c>
      <c r="M459" s="122">
        <v>0.76100999999999985</v>
      </c>
      <c r="N459" s="122"/>
      <c r="O459" s="122">
        <v>1.4623809479999996</v>
      </c>
      <c r="P459" s="122"/>
      <c r="Q459" s="122">
        <f t="shared" si="137"/>
        <v>2.9085648359999996</v>
      </c>
      <c r="R459" s="122">
        <f t="shared" si="138"/>
        <v>2.9085648359999996</v>
      </c>
      <c r="S459" s="122"/>
      <c r="T459" s="122"/>
    </row>
    <row r="460" spans="1:20" ht="60.75" customHeight="1" x14ac:dyDescent="0.35">
      <c r="A460" s="106" t="s">
        <v>1662</v>
      </c>
      <c r="B460" s="107" t="s">
        <v>1794</v>
      </c>
      <c r="C460" s="108" t="s">
        <v>1383</v>
      </c>
      <c r="D460" s="122">
        <v>3.0596520000000003</v>
      </c>
      <c r="E460" s="122">
        <v>0</v>
      </c>
      <c r="F460" s="122">
        <v>3.0596520000000003</v>
      </c>
      <c r="G460" s="73">
        <v>2.4029400000000001</v>
      </c>
      <c r="H460" s="73">
        <v>0.47683003000000002</v>
      </c>
      <c r="I460" s="122">
        <v>0.47683003000000007</v>
      </c>
      <c r="J460" s="122">
        <v>0.47683003000000007</v>
      </c>
      <c r="K460" s="122">
        <v>1.9261099699999999</v>
      </c>
      <c r="L460" s="122">
        <v>0</v>
      </c>
      <c r="M460" s="122">
        <v>0</v>
      </c>
      <c r="N460" s="122"/>
      <c r="O460" s="122">
        <v>0</v>
      </c>
      <c r="P460" s="122"/>
      <c r="Q460" s="122">
        <f t="shared" si="137"/>
        <v>1.9261099700000002</v>
      </c>
      <c r="R460" s="122">
        <f t="shared" si="138"/>
        <v>1.9261099700000002</v>
      </c>
      <c r="S460" s="122"/>
      <c r="T460" s="122"/>
    </row>
    <row r="461" spans="1:20" ht="60.75" customHeight="1" x14ac:dyDescent="0.35">
      <c r="A461" s="103"/>
      <c r="B461" s="110" t="s">
        <v>31</v>
      </c>
      <c r="C461" s="105"/>
      <c r="D461" s="133">
        <f t="shared" ref="D461:T461" si="139">SUM(D462:D471)</f>
        <v>120.68549999999999</v>
      </c>
      <c r="E461" s="133">
        <f t="shared" si="139"/>
        <v>14.721624839586443</v>
      </c>
      <c r="F461" s="133">
        <f t="shared" si="139"/>
        <v>105.96387516041355</v>
      </c>
      <c r="G461" s="133">
        <f t="shared" si="139"/>
        <v>12.4345392</v>
      </c>
      <c r="H461" s="133">
        <f t="shared" si="139"/>
        <v>4.1948767279999979</v>
      </c>
      <c r="I461" s="133">
        <f t="shared" si="139"/>
        <v>0.17027371200000002</v>
      </c>
      <c r="J461" s="133">
        <f t="shared" si="139"/>
        <v>0.19037996400000001</v>
      </c>
      <c r="K461" s="133">
        <f t="shared" si="139"/>
        <v>2.7314537999999997</v>
      </c>
      <c r="L461" s="133">
        <f t="shared" si="139"/>
        <v>4.0044967640000015</v>
      </c>
      <c r="M461" s="133">
        <f t="shared" si="139"/>
        <v>2.7314537999999997</v>
      </c>
      <c r="N461" s="133">
        <f t="shared" si="139"/>
        <v>0</v>
      </c>
      <c r="O461" s="133">
        <f t="shared" si="139"/>
        <v>6.8013578880000019</v>
      </c>
      <c r="P461" s="133">
        <f t="shared" si="139"/>
        <v>0</v>
      </c>
      <c r="Q461" s="133">
        <f t="shared" si="139"/>
        <v>8.2396624719999974</v>
      </c>
      <c r="R461" s="133">
        <f t="shared" si="139"/>
        <v>8.2396624719999974</v>
      </c>
      <c r="S461" s="133">
        <f t="shared" si="139"/>
        <v>0</v>
      </c>
      <c r="T461" s="133">
        <f t="shared" si="139"/>
        <v>0</v>
      </c>
    </row>
    <row r="462" spans="1:20" ht="60.75" customHeight="1" x14ac:dyDescent="0.35">
      <c r="A462" s="106" t="s">
        <v>1662</v>
      </c>
      <c r="B462" s="107" t="s">
        <v>924</v>
      </c>
      <c r="C462" s="108" t="s">
        <v>1384</v>
      </c>
      <c r="D462" s="122">
        <v>4.3477799999999993</v>
      </c>
      <c r="E462" s="122">
        <v>0</v>
      </c>
      <c r="F462" s="122">
        <v>4.3477799999999993</v>
      </c>
      <c r="G462" s="73">
        <v>1.2E-2</v>
      </c>
      <c r="H462" s="73">
        <v>3.6891276119999996</v>
      </c>
      <c r="I462" s="122">
        <v>1.2E-2</v>
      </c>
      <c r="J462" s="122">
        <v>3.2106251999999995E-2</v>
      </c>
      <c r="K462" s="122">
        <v>0</v>
      </c>
      <c r="L462" s="122">
        <v>3.6570213600000003</v>
      </c>
      <c r="M462" s="122">
        <v>0</v>
      </c>
      <c r="N462" s="122"/>
      <c r="O462" s="122">
        <v>0</v>
      </c>
      <c r="P462" s="122"/>
      <c r="Q462" s="122">
        <f t="shared" ref="Q462:Q471" si="140">G462-H462</f>
        <v>-3.6771276119999996</v>
      </c>
      <c r="R462" s="122">
        <f t="shared" ref="R462:R471" si="141">G462-H462</f>
        <v>-3.6771276119999996</v>
      </c>
      <c r="S462" s="122"/>
      <c r="T462" s="122"/>
    </row>
    <row r="463" spans="1:20" ht="60.75" customHeight="1" x14ac:dyDescent="0.35">
      <c r="A463" s="106" t="s">
        <v>1662</v>
      </c>
      <c r="B463" s="107" t="s">
        <v>642</v>
      </c>
      <c r="C463" s="108" t="s">
        <v>691</v>
      </c>
      <c r="D463" s="122">
        <v>6.4226279999999987</v>
      </c>
      <c r="E463" s="122">
        <v>0</v>
      </c>
      <c r="F463" s="122">
        <v>6.4226280000000004</v>
      </c>
      <c r="G463" s="73">
        <v>4.0021632</v>
      </c>
      <c r="H463" s="73">
        <v>0.17811648000000002</v>
      </c>
      <c r="I463" s="122">
        <v>7.8410688000000006E-2</v>
      </c>
      <c r="J463" s="122">
        <v>7.8410688000000006E-2</v>
      </c>
      <c r="K463" s="122">
        <v>1.0005408</v>
      </c>
      <c r="L463" s="122">
        <v>9.9705792000000015E-2</v>
      </c>
      <c r="M463" s="122">
        <v>1.0005408</v>
      </c>
      <c r="N463" s="122"/>
      <c r="O463" s="122">
        <v>1.9226709120000003</v>
      </c>
      <c r="P463" s="122"/>
      <c r="Q463" s="122">
        <f t="shared" si="140"/>
        <v>3.8240467200000001</v>
      </c>
      <c r="R463" s="122">
        <f t="shared" si="141"/>
        <v>3.8240467200000001</v>
      </c>
      <c r="S463" s="122"/>
      <c r="T463" s="122"/>
    </row>
    <row r="464" spans="1:20" ht="60.75" customHeight="1" x14ac:dyDescent="0.35">
      <c r="A464" s="106" t="s">
        <v>1662</v>
      </c>
      <c r="B464" s="107" t="s">
        <v>925</v>
      </c>
      <c r="C464" s="108" t="s">
        <v>1385</v>
      </c>
      <c r="D464" s="122">
        <v>5.7512639999999999</v>
      </c>
      <c r="E464" s="122">
        <v>0</v>
      </c>
      <c r="F464" s="122">
        <v>5.7512639999999999</v>
      </c>
      <c r="G464" s="73">
        <v>1.2E-2</v>
      </c>
      <c r="H464" s="73">
        <v>5.3404799999999997E-4</v>
      </c>
      <c r="I464" s="122">
        <v>2.35116E-4</v>
      </c>
      <c r="J464" s="122">
        <v>2.35116E-4</v>
      </c>
      <c r="K464" s="122">
        <v>3.0000000000000001E-3</v>
      </c>
      <c r="L464" s="122">
        <v>2.9893199999999996E-4</v>
      </c>
      <c r="M464" s="122">
        <v>3.0000000000000001E-3</v>
      </c>
      <c r="N464" s="122"/>
      <c r="O464" s="122">
        <v>5.7648839999999996E-3</v>
      </c>
      <c r="P464" s="122"/>
      <c r="Q464" s="122">
        <f t="shared" si="140"/>
        <v>1.1465952E-2</v>
      </c>
      <c r="R464" s="122">
        <f t="shared" si="141"/>
        <v>1.1465952E-2</v>
      </c>
      <c r="S464" s="122"/>
      <c r="T464" s="122"/>
    </row>
    <row r="465" spans="1:20" ht="60.75" customHeight="1" x14ac:dyDescent="0.35">
      <c r="A465" s="106" t="s">
        <v>1662</v>
      </c>
      <c r="B465" s="107" t="s">
        <v>104</v>
      </c>
      <c r="C465" s="108" t="s">
        <v>105</v>
      </c>
      <c r="D465" s="122">
        <v>4.7173679999999996</v>
      </c>
      <c r="E465" s="122">
        <v>2.9473199999999995</v>
      </c>
      <c r="F465" s="122">
        <v>1.7700480000000001</v>
      </c>
      <c r="G465" s="73">
        <v>1.4967239999999997</v>
      </c>
      <c r="H465" s="73">
        <v>0.16629166400000003</v>
      </c>
      <c r="I465" s="122">
        <v>2.9323919999999996E-2</v>
      </c>
      <c r="J465" s="122">
        <v>2.9323919999999996E-2</v>
      </c>
      <c r="K465" s="122">
        <v>0</v>
      </c>
      <c r="L465" s="122">
        <v>0.136967744</v>
      </c>
      <c r="M465" s="122">
        <v>0</v>
      </c>
      <c r="N465" s="122"/>
      <c r="O465" s="122">
        <v>1.46740008</v>
      </c>
      <c r="P465" s="122"/>
      <c r="Q465" s="122">
        <f t="shared" si="140"/>
        <v>1.3304323359999997</v>
      </c>
      <c r="R465" s="122">
        <f t="shared" si="141"/>
        <v>1.3304323359999997</v>
      </c>
      <c r="S465" s="122"/>
      <c r="T465" s="122"/>
    </row>
    <row r="466" spans="1:20" ht="60.75" customHeight="1" x14ac:dyDescent="0.35">
      <c r="A466" s="106" t="s">
        <v>1662</v>
      </c>
      <c r="B466" s="107" t="s">
        <v>926</v>
      </c>
      <c r="C466" s="108" t="s">
        <v>1386</v>
      </c>
      <c r="D466" s="122">
        <v>3.8685480000000001</v>
      </c>
      <c r="E466" s="122">
        <v>0.96911917240000056</v>
      </c>
      <c r="F466" s="122">
        <v>2.8994288275999995</v>
      </c>
      <c r="G466" s="73">
        <v>1.2E-2</v>
      </c>
      <c r="H466" s="73">
        <v>5.3404799999999975E-4</v>
      </c>
      <c r="I466" s="122">
        <v>2.3511599999999965E-4</v>
      </c>
      <c r="J466" s="122">
        <v>2.3511599999999965E-4</v>
      </c>
      <c r="K466" s="122">
        <v>3.0000000000000001E-3</v>
      </c>
      <c r="L466" s="122">
        <v>2.9893200000000013E-4</v>
      </c>
      <c r="M466" s="122">
        <v>3.0000000000000001E-3</v>
      </c>
      <c r="N466" s="122"/>
      <c r="O466" s="122">
        <v>5.7648839999999996E-3</v>
      </c>
      <c r="P466" s="122"/>
      <c r="Q466" s="122">
        <f t="shared" si="140"/>
        <v>1.1465952E-2</v>
      </c>
      <c r="R466" s="122">
        <f t="shared" si="141"/>
        <v>1.1465952E-2</v>
      </c>
      <c r="S466" s="122"/>
      <c r="T466" s="122"/>
    </row>
    <row r="467" spans="1:20" ht="60.75" customHeight="1" x14ac:dyDescent="0.35">
      <c r="A467" s="106" t="s">
        <v>1662</v>
      </c>
      <c r="B467" s="107" t="s">
        <v>106</v>
      </c>
      <c r="C467" s="108" t="s">
        <v>107</v>
      </c>
      <c r="D467" s="122">
        <v>32.075076000000003</v>
      </c>
      <c r="E467" s="122">
        <v>1.9795637762033991</v>
      </c>
      <c r="F467" s="122">
        <v>30.095512223796604</v>
      </c>
      <c r="G467" s="73">
        <v>2.5315679999999996</v>
      </c>
      <c r="H467" s="73">
        <v>0.11266754400000001</v>
      </c>
      <c r="I467" s="122">
        <v>4.9598639999999999E-2</v>
      </c>
      <c r="J467" s="122">
        <v>4.9598639999999999E-2</v>
      </c>
      <c r="K467" s="122">
        <v>0.6328919999999999</v>
      </c>
      <c r="L467" s="122">
        <v>6.3068904000000009E-2</v>
      </c>
      <c r="M467" s="122">
        <v>0.6328919999999999</v>
      </c>
      <c r="N467" s="122"/>
      <c r="O467" s="122">
        <v>1.2161853600000001</v>
      </c>
      <c r="P467" s="122"/>
      <c r="Q467" s="122">
        <f t="shared" si="140"/>
        <v>2.4189004559999994</v>
      </c>
      <c r="R467" s="122">
        <f t="shared" si="141"/>
        <v>2.4189004559999994</v>
      </c>
      <c r="S467" s="122"/>
      <c r="T467" s="122"/>
    </row>
    <row r="468" spans="1:20" ht="60.75" customHeight="1" x14ac:dyDescent="0.35">
      <c r="A468" s="106" t="s">
        <v>1662</v>
      </c>
      <c r="B468" s="107" t="s">
        <v>108</v>
      </c>
      <c r="C468" s="108" t="s">
        <v>109</v>
      </c>
      <c r="D468" s="122">
        <v>39.633239999999994</v>
      </c>
      <c r="E468" s="122">
        <v>8.8089464269830415</v>
      </c>
      <c r="F468" s="122">
        <v>30.824293573016952</v>
      </c>
      <c r="G468" s="73">
        <v>1.2E-2</v>
      </c>
      <c r="H468" s="73">
        <v>5.3404799999999997E-4</v>
      </c>
      <c r="I468" s="122">
        <v>2.35116E-4</v>
      </c>
      <c r="J468" s="122">
        <v>2.35116E-4</v>
      </c>
      <c r="K468" s="122">
        <v>3.0000000000000001E-3</v>
      </c>
      <c r="L468" s="122">
        <v>2.9893199999999996E-4</v>
      </c>
      <c r="M468" s="122">
        <v>3.0000000000000001E-3</v>
      </c>
      <c r="N468" s="122"/>
      <c r="O468" s="122">
        <v>5.7648839999999996E-3</v>
      </c>
      <c r="P468" s="122"/>
      <c r="Q468" s="122">
        <f t="shared" si="140"/>
        <v>1.1465952E-2</v>
      </c>
      <c r="R468" s="122">
        <f t="shared" si="141"/>
        <v>1.1465952E-2</v>
      </c>
      <c r="S468" s="122"/>
      <c r="T468" s="122"/>
    </row>
    <row r="469" spans="1:20" ht="60.75" customHeight="1" x14ac:dyDescent="0.35">
      <c r="A469" s="106" t="s">
        <v>1662</v>
      </c>
      <c r="B469" s="107" t="s">
        <v>927</v>
      </c>
      <c r="C469" s="108" t="s">
        <v>1387</v>
      </c>
      <c r="D469" s="122">
        <v>3.8655119999999998</v>
      </c>
      <c r="E469" s="122">
        <v>1.2000000000000455E-2</v>
      </c>
      <c r="F469" s="122">
        <v>3.8535119999999994</v>
      </c>
      <c r="G469" s="73">
        <v>1.2E-2</v>
      </c>
      <c r="H469" s="73">
        <v>5.3404799999999997E-4</v>
      </c>
      <c r="I469" s="122">
        <v>2.35116E-4</v>
      </c>
      <c r="J469" s="122">
        <v>2.35116E-4</v>
      </c>
      <c r="K469" s="122">
        <v>3.0000000000000001E-3</v>
      </c>
      <c r="L469" s="122">
        <v>2.9893199999999996E-4</v>
      </c>
      <c r="M469" s="122">
        <v>3.0000000000000001E-3</v>
      </c>
      <c r="N469" s="122"/>
      <c r="O469" s="122">
        <v>5.7648839999999996E-3</v>
      </c>
      <c r="P469" s="122"/>
      <c r="Q469" s="122">
        <f t="shared" si="140"/>
        <v>1.1465952E-2</v>
      </c>
      <c r="R469" s="122">
        <f t="shared" si="141"/>
        <v>1.1465952E-2</v>
      </c>
      <c r="S469" s="122"/>
      <c r="T469" s="122"/>
    </row>
    <row r="470" spans="1:20" ht="60.75" customHeight="1" x14ac:dyDescent="0.35">
      <c r="A470" s="106" t="s">
        <v>1662</v>
      </c>
      <c r="B470" s="107" t="s">
        <v>928</v>
      </c>
      <c r="C470" s="108" t="s">
        <v>1388</v>
      </c>
      <c r="D470" s="122">
        <v>20.004083999999999</v>
      </c>
      <c r="E470" s="122">
        <v>4.6754640000017389E-3</v>
      </c>
      <c r="F470" s="122">
        <v>19.999408535999997</v>
      </c>
      <c r="G470" s="73">
        <v>4.3440839999999996</v>
      </c>
      <c r="H470" s="73">
        <v>0</v>
      </c>
      <c r="I470" s="122">
        <v>0</v>
      </c>
      <c r="J470" s="122">
        <v>0</v>
      </c>
      <c r="K470" s="122">
        <v>1.0860209999999999</v>
      </c>
      <c r="L470" s="122">
        <v>0</v>
      </c>
      <c r="M470" s="122">
        <v>1.0860209999999999</v>
      </c>
      <c r="N470" s="122"/>
      <c r="O470" s="122">
        <v>2.1720420000000003</v>
      </c>
      <c r="P470" s="122"/>
      <c r="Q470" s="122">
        <f t="shared" si="140"/>
        <v>4.3440839999999996</v>
      </c>
      <c r="R470" s="122">
        <f t="shared" si="141"/>
        <v>4.3440839999999996</v>
      </c>
      <c r="S470" s="122"/>
      <c r="T470" s="122"/>
    </row>
    <row r="471" spans="1:20" ht="20.2" customHeight="1" x14ac:dyDescent="0.35">
      <c r="A471" s="106" t="s">
        <v>1662</v>
      </c>
      <c r="B471" s="107" t="s">
        <v>1795</v>
      </c>
      <c r="C471" s="108" t="s">
        <v>1956</v>
      </c>
      <c r="D471" s="122"/>
      <c r="E471" s="122"/>
      <c r="F471" s="122"/>
      <c r="G471" s="73">
        <v>0</v>
      </c>
      <c r="H471" s="73">
        <v>4.6537236000000003E-2</v>
      </c>
      <c r="I471" s="122"/>
      <c r="J471" s="122"/>
      <c r="K471" s="122"/>
      <c r="L471" s="122">
        <v>4.6537236000000003E-2</v>
      </c>
      <c r="M471" s="122"/>
      <c r="N471" s="122"/>
      <c r="O471" s="122"/>
      <c r="P471" s="122"/>
      <c r="Q471" s="122">
        <f t="shared" si="140"/>
        <v>-4.6537236000000003E-2</v>
      </c>
      <c r="R471" s="122">
        <f t="shared" si="141"/>
        <v>-4.6537236000000003E-2</v>
      </c>
      <c r="S471" s="122"/>
      <c r="T471" s="122"/>
    </row>
    <row r="472" spans="1:20" ht="60.75" customHeight="1" x14ac:dyDescent="0.35">
      <c r="A472" s="103"/>
      <c r="B472" s="110" t="s">
        <v>34</v>
      </c>
      <c r="C472" s="105"/>
      <c r="D472" s="133">
        <f t="shared" ref="D472:T472" si="142">SUM(D473:D476)</f>
        <v>421.886976</v>
      </c>
      <c r="E472" s="133">
        <f t="shared" si="142"/>
        <v>22.583712836745804</v>
      </c>
      <c r="F472" s="133">
        <f t="shared" si="142"/>
        <v>399.3032631632542</v>
      </c>
      <c r="G472" s="133">
        <f t="shared" si="142"/>
        <v>12.696575999999999</v>
      </c>
      <c r="H472" s="133">
        <f t="shared" si="142"/>
        <v>12.645847922000002</v>
      </c>
      <c r="I472" s="133">
        <f t="shared" si="142"/>
        <v>0.80909425200000007</v>
      </c>
      <c r="J472" s="133">
        <f t="shared" si="142"/>
        <v>1.4285342880000003</v>
      </c>
      <c r="K472" s="133">
        <f t="shared" si="142"/>
        <v>6.7307005800000006</v>
      </c>
      <c r="L472" s="133">
        <f t="shared" si="142"/>
        <v>11.217313634</v>
      </c>
      <c r="M472" s="133">
        <f t="shared" si="142"/>
        <v>5.1567811679999984</v>
      </c>
      <c r="N472" s="133">
        <f t="shared" si="142"/>
        <v>0</v>
      </c>
      <c r="O472" s="133">
        <f t="shared" si="142"/>
        <v>0</v>
      </c>
      <c r="P472" s="133">
        <f t="shared" si="142"/>
        <v>0</v>
      </c>
      <c r="Q472" s="133">
        <f t="shared" si="142"/>
        <v>5.0728077999998344E-2</v>
      </c>
      <c r="R472" s="133">
        <f t="shared" si="142"/>
        <v>5.0728077999998344E-2</v>
      </c>
      <c r="S472" s="133">
        <f t="shared" si="142"/>
        <v>0</v>
      </c>
      <c r="T472" s="133">
        <f t="shared" si="142"/>
        <v>0</v>
      </c>
    </row>
    <row r="473" spans="1:20" ht="60.75" customHeight="1" x14ac:dyDescent="0.35">
      <c r="A473" s="106" t="s">
        <v>1662</v>
      </c>
      <c r="B473" s="107" t="s">
        <v>929</v>
      </c>
      <c r="C473" s="108" t="s">
        <v>1389</v>
      </c>
      <c r="D473" s="122">
        <v>2.9129879999999995</v>
      </c>
      <c r="E473" s="122">
        <v>0</v>
      </c>
      <c r="F473" s="122">
        <v>2.9129879999999999</v>
      </c>
      <c r="G473" s="73">
        <v>2.1802919999999997</v>
      </c>
      <c r="H473" s="73">
        <v>2.1977546820000002</v>
      </c>
      <c r="I473" s="122">
        <v>4.2716436000000003E-2</v>
      </c>
      <c r="J473" s="122">
        <v>4.2716436000000003E-2</v>
      </c>
      <c r="K473" s="122">
        <v>0</v>
      </c>
      <c r="L473" s="122">
        <v>2.1550382459999997</v>
      </c>
      <c r="M473" s="122">
        <v>2.1375755639999996</v>
      </c>
      <c r="N473" s="122"/>
      <c r="O473" s="122">
        <v>0</v>
      </c>
      <c r="P473" s="122"/>
      <c r="Q473" s="122">
        <f t="shared" ref="Q473:Q476" si="143">G473-H473</f>
        <v>-1.7462682000000562E-2</v>
      </c>
      <c r="R473" s="122">
        <f t="shared" ref="R473:R476" si="144">G473-H473</f>
        <v>-1.7462682000000562E-2</v>
      </c>
      <c r="S473" s="122"/>
      <c r="T473" s="122"/>
    </row>
    <row r="474" spans="1:20" ht="40.549999999999997" customHeight="1" x14ac:dyDescent="0.35">
      <c r="A474" s="106" t="s">
        <v>1662</v>
      </c>
      <c r="B474" s="107" t="s">
        <v>110</v>
      </c>
      <c r="C474" s="108" t="s">
        <v>111</v>
      </c>
      <c r="D474" s="122">
        <v>408.52644000000004</v>
      </c>
      <c r="E474" s="122">
        <v>22.583712836745804</v>
      </c>
      <c r="F474" s="122">
        <v>385.94272716325423</v>
      </c>
      <c r="G474" s="73">
        <v>1.166388</v>
      </c>
      <c r="H474" s="73">
        <v>2.4144215999999998</v>
      </c>
      <c r="I474" s="122">
        <v>0.5831940000000001</v>
      </c>
      <c r="J474" s="122">
        <v>1.2026340360000001</v>
      </c>
      <c r="K474" s="122">
        <v>0.291597</v>
      </c>
      <c r="L474" s="122">
        <v>1.2117875639999998</v>
      </c>
      <c r="M474" s="122">
        <v>0.291597</v>
      </c>
      <c r="N474" s="122"/>
      <c r="O474" s="122">
        <v>0</v>
      </c>
      <c r="P474" s="122"/>
      <c r="Q474" s="122">
        <f t="shared" si="143"/>
        <v>-1.2480335999999999</v>
      </c>
      <c r="R474" s="122">
        <f t="shared" si="144"/>
        <v>-1.2480335999999999</v>
      </c>
      <c r="S474" s="122"/>
      <c r="T474" s="122"/>
    </row>
    <row r="475" spans="1:20" ht="60.75" customHeight="1" x14ac:dyDescent="0.35">
      <c r="A475" s="106" t="s">
        <v>1662</v>
      </c>
      <c r="B475" s="107" t="s">
        <v>1796</v>
      </c>
      <c r="C475" s="108" t="s">
        <v>1390</v>
      </c>
      <c r="D475" s="122">
        <v>7.6654319999999991</v>
      </c>
      <c r="E475" s="122">
        <v>0</v>
      </c>
      <c r="F475" s="122">
        <v>7.6654319999999991</v>
      </c>
      <c r="G475" s="73">
        <v>6.5677799999999991</v>
      </c>
      <c r="H475" s="73">
        <v>6.396295372</v>
      </c>
      <c r="I475" s="122">
        <v>0.12867642000000001</v>
      </c>
      <c r="J475" s="122">
        <v>0.12867642000000001</v>
      </c>
      <c r="K475" s="122">
        <v>6.4391035800000003</v>
      </c>
      <c r="L475" s="122">
        <v>6.2676189520000012</v>
      </c>
      <c r="M475" s="122">
        <v>0</v>
      </c>
      <c r="N475" s="122"/>
      <c r="O475" s="122">
        <v>0</v>
      </c>
      <c r="P475" s="122"/>
      <c r="Q475" s="122">
        <f t="shared" si="143"/>
        <v>0.17148462799999908</v>
      </c>
      <c r="R475" s="122">
        <f t="shared" si="144"/>
        <v>0.17148462799999908</v>
      </c>
      <c r="S475" s="122"/>
      <c r="T475" s="122"/>
    </row>
    <row r="476" spans="1:20" ht="60.75" customHeight="1" x14ac:dyDescent="0.35">
      <c r="A476" s="106" t="s">
        <v>1662</v>
      </c>
      <c r="B476" s="107" t="s">
        <v>1797</v>
      </c>
      <c r="C476" s="108" t="s">
        <v>1391</v>
      </c>
      <c r="D476" s="122">
        <v>2.7821159999999998</v>
      </c>
      <c r="E476" s="122">
        <v>0</v>
      </c>
      <c r="F476" s="122">
        <v>2.7821159999999998</v>
      </c>
      <c r="G476" s="73">
        <v>2.7821159999999998</v>
      </c>
      <c r="H476" s="73">
        <v>1.6373762680000001</v>
      </c>
      <c r="I476" s="122">
        <v>5.4507395999999993E-2</v>
      </c>
      <c r="J476" s="122">
        <v>5.4507395999999993E-2</v>
      </c>
      <c r="K476" s="122">
        <v>0</v>
      </c>
      <c r="L476" s="122">
        <v>1.5828688719999997</v>
      </c>
      <c r="M476" s="122">
        <v>2.7276086039999994</v>
      </c>
      <c r="N476" s="122"/>
      <c r="O476" s="122">
        <v>0</v>
      </c>
      <c r="P476" s="122"/>
      <c r="Q476" s="122">
        <f t="shared" si="143"/>
        <v>1.1447397319999997</v>
      </c>
      <c r="R476" s="122">
        <f t="shared" si="144"/>
        <v>1.1447397319999997</v>
      </c>
      <c r="S476" s="122"/>
      <c r="T476" s="122"/>
    </row>
    <row r="477" spans="1:20" x14ac:dyDescent="0.35">
      <c r="A477" s="103"/>
      <c r="B477" s="110" t="s">
        <v>35</v>
      </c>
      <c r="C477" s="105"/>
      <c r="D477" s="133">
        <f t="shared" ref="D477:T477" si="145">SUM(D478:D481)</f>
        <v>21.263639999999999</v>
      </c>
      <c r="E477" s="133">
        <f t="shared" si="145"/>
        <v>0.46877672664406767</v>
      </c>
      <c r="F477" s="133">
        <f t="shared" si="145"/>
        <v>20.794863273355929</v>
      </c>
      <c r="G477" s="133">
        <f t="shared" si="145"/>
        <v>16.069551999999995</v>
      </c>
      <c r="H477" s="133">
        <f t="shared" si="145"/>
        <v>1.2996590400000001</v>
      </c>
      <c r="I477" s="133">
        <f t="shared" si="145"/>
        <v>0.31483585200000003</v>
      </c>
      <c r="J477" s="133">
        <f t="shared" si="145"/>
        <v>0.31483585200000003</v>
      </c>
      <c r="K477" s="133">
        <f t="shared" si="145"/>
        <v>4.5876108159999953</v>
      </c>
      <c r="L477" s="133">
        <f t="shared" si="145"/>
        <v>0.98482318800000002</v>
      </c>
      <c r="M477" s="133">
        <f t="shared" si="145"/>
        <v>2.5091969999999995</v>
      </c>
      <c r="N477" s="133">
        <f t="shared" si="145"/>
        <v>0</v>
      </c>
      <c r="O477" s="133">
        <f t="shared" si="145"/>
        <v>8.6579083319999981</v>
      </c>
      <c r="P477" s="133">
        <f t="shared" si="145"/>
        <v>0</v>
      </c>
      <c r="Q477" s="133">
        <f t="shared" si="145"/>
        <v>14.769892959999993</v>
      </c>
      <c r="R477" s="133">
        <f t="shared" si="145"/>
        <v>14.769892959999993</v>
      </c>
      <c r="S477" s="133">
        <f t="shared" si="145"/>
        <v>0</v>
      </c>
      <c r="T477" s="133">
        <f t="shared" si="145"/>
        <v>0</v>
      </c>
    </row>
    <row r="478" spans="1:20" ht="20.2" customHeight="1" x14ac:dyDescent="0.35">
      <c r="A478" s="106" t="s">
        <v>1662</v>
      </c>
      <c r="B478" s="107" t="s">
        <v>930</v>
      </c>
      <c r="C478" s="108" t="s">
        <v>1392</v>
      </c>
      <c r="D478" s="122">
        <v>2.3877359999999999</v>
      </c>
      <c r="E478" s="122">
        <v>0</v>
      </c>
      <c r="F478" s="122">
        <v>2.3877359999999999</v>
      </c>
      <c r="G478" s="73">
        <v>2.1199479999999959</v>
      </c>
      <c r="H478" s="73">
        <v>0.484568534</v>
      </c>
      <c r="I478" s="122">
        <v>4.1534184000000002E-2</v>
      </c>
      <c r="J478" s="122">
        <v>4.1534184000000002E-2</v>
      </c>
      <c r="K478" s="122">
        <v>2.0784138159999959</v>
      </c>
      <c r="L478" s="122">
        <v>0.44303435000000002</v>
      </c>
      <c r="M478" s="122">
        <v>0</v>
      </c>
      <c r="N478" s="122"/>
      <c r="O478" s="122">
        <v>0</v>
      </c>
      <c r="P478" s="122"/>
      <c r="Q478" s="122">
        <f t="shared" ref="Q478:Q481" si="146">G478-H478</f>
        <v>1.6353794659999958</v>
      </c>
      <c r="R478" s="122">
        <f t="shared" ref="R478:R481" si="147">G478-H478</f>
        <v>1.6353794659999958</v>
      </c>
      <c r="S478" s="122"/>
      <c r="T478" s="122"/>
    </row>
    <row r="479" spans="1:20" ht="81.2" customHeight="1" x14ac:dyDescent="0.35">
      <c r="A479" s="106" t="s">
        <v>1662</v>
      </c>
      <c r="B479" s="107" t="s">
        <v>112</v>
      </c>
      <c r="C479" s="108" t="s">
        <v>543</v>
      </c>
      <c r="D479" s="122">
        <v>8.1227999999999998</v>
      </c>
      <c r="E479" s="122">
        <v>0.46877672664406767</v>
      </c>
      <c r="F479" s="122">
        <v>7.6540232733559321</v>
      </c>
      <c r="G479" s="73">
        <v>3.9128159999999994</v>
      </c>
      <c r="H479" s="73">
        <v>0.17414006400000001</v>
      </c>
      <c r="I479" s="122">
        <v>7.666017600000001E-2</v>
      </c>
      <c r="J479" s="122">
        <v>7.666017600000001E-2</v>
      </c>
      <c r="K479" s="122">
        <v>0</v>
      </c>
      <c r="L479" s="122">
        <v>9.7479888000000001E-2</v>
      </c>
      <c r="M479" s="122">
        <v>0</v>
      </c>
      <c r="N479" s="122"/>
      <c r="O479" s="122">
        <v>3.8361558239999995</v>
      </c>
      <c r="P479" s="122"/>
      <c r="Q479" s="122">
        <f t="shared" si="146"/>
        <v>3.7386759359999995</v>
      </c>
      <c r="R479" s="122">
        <f t="shared" si="147"/>
        <v>3.7386759359999995</v>
      </c>
      <c r="S479" s="122"/>
      <c r="T479" s="122"/>
    </row>
    <row r="480" spans="1:20" ht="20.2" customHeight="1" x14ac:dyDescent="0.35">
      <c r="A480" s="106" t="s">
        <v>1662</v>
      </c>
      <c r="B480" s="107" t="s">
        <v>643</v>
      </c>
      <c r="C480" s="108" t="s">
        <v>692</v>
      </c>
      <c r="D480" s="122">
        <v>10.753103999999999</v>
      </c>
      <c r="E480" s="122">
        <v>0</v>
      </c>
      <c r="F480" s="122">
        <v>10.753103999999999</v>
      </c>
      <c r="G480" s="73">
        <v>10.036788</v>
      </c>
      <c r="H480" s="73">
        <v>0.44668777199999998</v>
      </c>
      <c r="I480" s="122">
        <v>0.196641492</v>
      </c>
      <c r="J480" s="122">
        <v>0.196641492</v>
      </c>
      <c r="K480" s="122">
        <v>2.5091969999999995</v>
      </c>
      <c r="L480" s="122">
        <v>0.25004627999999995</v>
      </c>
      <c r="M480" s="122">
        <v>2.5091969999999995</v>
      </c>
      <c r="N480" s="122"/>
      <c r="O480" s="122">
        <v>4.8217525079999994</v>
      </c>
      <c r="P480" s="122"/>
      <c r="Q480" s="122">
        <f t="shared" si="146"/>
        <v>9.5901002279999989</v>
      </c>
      <c r="R480" s="122">
        <f t="shared" si="147"/>
        <v>9.5901002279999989</v>
      </c>
      <c r="S480" s="122"/>
      <c r="T480" s="122"/>
    </row>
    <row r="481" spans="1:20" ht="60.75" customHeight="1" x14ac:dyDescent="0.35">
      <c r="A481" s="106" t="s">
        <v>1662</v>
      </c>
      <c r="B481" s="107" t="s">
        <v>931</v>
      </c>
      <c r="C481" s="108" t="s">
        <v>1393</v>
      </c>
      <c r="D481" s="122">
        <v>0</v>
      </c>
      <c r="E481" s="122">
        <v>0</v>
      </c>
      <c r="F481" s="122">
        <v>0</v>
      </c>
      <c r="G481" s="73">
        <v>0</v>
      </c>
      <c r="H481" s="73">
        <v>0.19426267000000005</v>
      </c>
      <c r="I481" s="122">
        <v>0</v>
      </c>
      <c r="J481" s="122">
        <v>0</v>
      </c>
      <c r="K481" s="122">
        <v>0</v>
      </c>
      <c r="L481" s="122">
        <v>0.19426267000000003</v>
      </c>
      <c r="M481" s="122">
        <v>0</v>
      </c>
      <c r="N481" s="122"/>
      <c r="O481" s="122">
        <v>0</v>
      </c>
      <c r="P481" s="122"/>
      <c r="Q481" s="122">
        <f t="shared" si="146"/>
        <v>-0.19426267000000005</v>
      </c>
      <c r="R481" s="122">
        <f t="shared" si="147"/>
        <v>-0.19426267000000005</v>
      </c>
      <c r="S481" s="122"/>
      <c r="T481" s="122"/>
    </row>
    <row r="482" spans="1:20" ht="60.75" customHeight="1" x14ac:dyDescent="0.35">
      <c r="A482" s="103"/>
      <c r="B482" s="110" t="s">
        <v>36</v>
      </c>
      <c r="C482" s="105"/>
      <c r="D482" s="133">
        <f t="shared" ref="D482:T482" si="148">SUM(D483:D486)</f>
        <v>37.825643999999997</v>
      </c>
      <c r="E482" s="133">
        <f t="shared" si="148"/>
        <v>3.2790182400000027</v>
      </c>
      <c r="F482" s="133">
        <f t="shared" si="148"/>
        <v>34.546625759999998</v>
      </c>
      <c r="G482" s="133">
        <f t="shared" si="148"/>
        <v>8.099896799999998</v>
      </c>
      <c r="H482" s="133">
        <f t="shared" si="148"/>
        <v>3.2355124480000002</v>
      </c>
      <c r="I482" s="133">
        <f t="shared" si="148"/>
        <v>4.3805375039999994</v>
      </c>
      <c r="J482" s="133">
        <f t="shared" si="148"/>
        <v>1.048833474</v>
      </c>
      <c r="K482" s="133">
        <f t="shared" si="148"/>
        <v>0.95939099999999988</v>
      </c>
      <c r="L482" s="133">
        <f t="shared" si="148"/>
        <v>2.1866789740000003</v>
      </c>
      <c r="M482" s="133">
        <f t="shared" si="148"/>
        <v>0.95939099999999988</v>
      </c>
      <c r="N482" s="133">
        <f t="shared" si="148"/>
        <v>0</v>
      </c>
      <c r="O482" s="133">
        <f t="shared" si="148"/>
        <v>1.8005772959999997</v>
      </c>
      <c r="P482" s="133">
        <f t="shared" si="148"/>
        <v>0</v>
      </c>
      <c r="Q482" s="133">
        <f t="shared" si="148"/>
        <v>4.8643843519999992</v>
      </c>
      <c r="R482" s="133">
        <f t="shared" si="148"/>
        <v>4.8643843519999992</v>
      </c>
      <c r="S482" s="133">
        <f t="shared" si="148"/>
        <v>0</v>
      </c>
      <c r="T482" s="133">
        <f t="shared" si="148"/>
        <v>0</v>
      </c>
    </row>
    <row r="483" spans="1:20" ht="81.2" customHeight="1" x14ac:dyDescent="0.35">
      <c r="A483" s="106" t="s">
        <v>1662</v>
      </c>
      <c r="B483" s="107" t="s">
        <v>932</v>
      </c>
      <c r="C483" s="108" t="s">
        <v>1394</v>
      </c>
      <c r="D483" s="122">
        <v>2.6416439999999999</v>
      </c>
      <c r="E483" s="122">
        <v>0</v>
      </c>
      <c r="F483" s="122">
        <v>2.6416439999999999</v>
      </c>
      <c r="G483" s="73">
        <v>1.9933151999999998</v>
      </c>
      <c r="H483" s="73">
        <v>2.1315779739999998</v>
      </c>
      <c r="I483" s="122">
        <v>1.9933152000000001</v>
      </c>
      <c r="J483" s="122">
        <v>4.0504163999999995E-2</v>
      </c>
      <c r="K483" s="122">
        <v>0</v>
      </c>
      <c r="L483" s="122">
        <v>2.0910738100000001</v>
      </c>
      <c r="M483" s="122">
        <v>0</v>
      </c>
      <c r="N483" s="122"/>
      <c r="O483" s="122">
        <v>0</v>
      </c>
      <c r="P483" s="122"/>
      <c r="Q483" s="122">
        <f t="shared" ref="Q483:Q486" si="149">G483-H483</f>
        <v>-0.13826277399999998</v>
      </c>
      <c r="R483" s="122">
        <f t="shared" ref="R483:R486" si="150">G483-H483</f>
        <v>-0.13826277399999998</v>
      </c>
      <c r="S483" s="122"/>
      <c r="T483" s="122"/>
    </row>
    <row r="484" spans="1:20" ht="31.1" x14ac:dyDescent="0.35">
      <c r="A484" s="106" t="s">
        <v>1662</v>
      </c>
      <c r="B484" s="107" t="s">
        <v>933</v>
      </c>
      <c r="C484" s="108" t="s">
        <v>1395</v>
      </c>
      <c r="D484" s="122">
        <v>3.3824639999999997</v>
      </c>
      <c r="E484" s="122">
        <v>0</v>
      </c>
      <c r="F484" s="122">
        <v>3.3824639999999997</v>
      </c>
      <c r="G484" s="73">
        <v>2.2690175999999997</v>
      </c>
      <c r="H484" s="73">
        <v>0.89012460599999998</v>
      </c>
      <c r="I484" s="122">
        <v>2.2690175999999997</v>
      </c>
      <c r="J484" s="122">
        <v>0.89012460599999998</v>
      </c>
      <c r="K484" s="122">
        <v>0</v>
      </c>
      <c r="L484" s="122">
        <v>0</v>
      </c>
      <c r="M484" s="122">
        <v>0</v>
      </c>
      <c r="N484" s="122"/>
      <c r="O484" s="122">
        <v>0</v>
      </c>
      <c r="P484" s="122"/>
      <c r="Q484" s="122">
        <f t="shared" si="149"/>
        <v>1.3788929939999996</v>
      </c>
      <c r="R484" s="122">
        <f t="shared" si="150"/>
        <v>1.3788929939999996</v>
      </c>
      <c r="S484" s="122"/>
      <c r="T484" s="122"/>
    </row>
    <row r="485" spans="1:20" ht="20.2" customHeight="1" x14ac:dyDescent="0.35">
      <c r="A485" s="106" t="s">
        <v>1662</v>
      </c>
      <c r="B485" s="107" t="s">
        <v>934</v>
      </c>
      <c r="C485" s="108" t="s">
        <v>1396</v>
      </c>
      <c r="D485" s="122">
        <v>4.9800000000000004</v>
      </c>
      <c r="E485" s="122">
        <v>0</v>
      </c>
      <c r="F485" s="122">
        <v>4.9800000000000004</v>
      </c>
      <c r="G485" s="73">
        <v>3.3701159999999999</v>
      </c>
      <c r="H485" s="73">
        <v>0.19300609200000002</v>
      </c>
      <c r="I485" s="122">
        <v>0.10904646</v>
      </c>
      <c r="J485" s="122">
        <v>0.10904646</v>
      </c>
      <c r="K485" s="122">
        <v>0.84252899999999986</v>
      </c>
      <c r="L485" s="122">
        <v>8.3959631999999992E-2</v>
      </c>
      <c r="M485" s="122">
        <v>0.84252899999999986</v>
      </c>
      <c r="N485" s="122"/>
      <c r="O485" s="122">
        <v>1.5760115399999997</v>
      </c>
      <c r="P485" s="122"/>
      <c r="Q485" s="122">
        <f t="shared" si="149"/>
        <v>3.1771099079999998</v>
      </c>
      <c r="R485" s="122">
        <f t="shared" si="150"/>
        <v>3.1771099079999998</v>
      </c>
      <c r="S485" s="122"/>
      <c r="T485" s="122"/>
    </row>
    <row r="486" spans="1:20" ht="60.75" customHeight="1" x14ac:dyDescent="0.35">
      <c r="A486" s="106" t="s">
        <v>1662</v>
      </c>
      <c r="B486" s="107" t="s">
        <v>644</v>
      </c>
      <c r="C486" s="108" t="s">
        <v>114</v>
      </c>
      <c r="D486" s="122">
        <v>26.821535999999998</v>
      </c>
      <c r="E486" s="122">
        <v>3.2790182400000027</v>
      </c>
      <c r="F486" s="122">
        <v>23.542517759999996</v>
      </c>
      <c r="G486" s="73">
        <v>0.46744799999999997</v>
      </c>
      <c r="H486" s="73">
        <v>2.0803776E-2</v>
      </c>
      <c r="I486" s="122">
        <v>9.1582440000000011E-3</v>
      </c>
      <c r="J486" s="122">
        <v>9.1582440000000011E-3</v>
      </c>
      <c r="K486" s="122">
        <v>0.11686199999999999</v>
      </c>
      <c r="L486" s="122">
        <v>1.1645531999999998E-2</v>
      </c>
      <c r="M486" s="122">
        <v>0.11686199999999999</v>
      </c>
      <c r="N486" s="122"/>
      <c r="O486" s="122">
        <v>0.22456575600000006</v>
      </c>
      <c r="P486" s="122"/>
      <c r="Q486" s="122">
        <f t="shared" si="149"/>
        <v>0.44664422399999998</v>
      </c>
      <c r="R486" s="122">
        <f t="shared" si="150"/>
        <v>0.44664422399999998</v>
      </c>
      <c r="S486" s="122"/>
      <c r="T486" s="122"/>
    </row>
    <row r="487" spans="1:20" ht="60.75" customHeight="1" x14ac:dyDescent="0.35">
      <c r="A487" s="103"/>
      <c r="B487" s="110" t="s">
        <v>935</v>
      </c>
      <c r="C487" s="105"/>
      <c r="D487" s="133">
        <f t="shared" ref="D487:T487" si="151">SUM(D488:D489)</f>
        <v>5.1989039999999997</v>
      </c>
      <c r="E487" s="133">
        <f t="shared" si="151"/>
        <v>0</v>
      </c>
      <c r="F487" s="133">
        <f t="shared" si="151"/>
        <v>5.1989040000000006</v>
      </c>
      <c r="G487" s="133">
        <f t="shared" si="151"/>
        <v>4.2282239999999991</v>
      </c>
      <c r="H487" s="133">
        <f t="shared" si="151"/>
        <v>0.20622880999999998</v>
      </c>
      <c r="I487" s="133">
        <f t="shared" si="151"/>
        <v>0.100891154</v>
      </c>
      <c r="J487" s="133">
        <f t="shared" si="151"/>
        <v>0.100891154</v>
      </c>
      <c r="K487" s="133">
        <f t="shared" si="151"/>
        <v>1.0570559999999998</v>
      </c>
      <c r="L487" s="133">
        <f t="shared" si="151"/>
        <v>0.10533765599999999</v>
      </c>
      <c r="M487" s="133">
        <f t="shared" si="151"/>
        <v>1.0570559999999998</v>
      </c>
      <c r="N487" s="133">
        <f t="shared" si="151"/>
        <v>0</v>
      </c>
      <c r="O487" s="133">
        <f t="shared" si="151"/>
        <v>2.0132208459999998</v>
      </c>
      <c r="P487" s="133">
        <f t="shared" si="151"/>
        <v>0</v>
      </c>
      <c r="Q487" s="133">
        <f t="shared" si="151"/>
        <v>4.0219951899999993</v>
      </c>
      <c r="R487" s="133">
        <f t="shared" si="151"/>
        <v>4.0219951899999993</v>
      </c>
      <c r="S487" s="133">
        <f t="shared" si="151"/>
        <v>0</v>
      </c>
      <c r="T487" s="133">
        <f t="shared" si="151"/>
        <v>0</v>
      </c>
    </row>
    <row r="488" spans="1:20" ht="60.75" customHeight="1" x14ac:dyDescent="0.35">
      <c r="A488" s="106" t="s">
        <v>1662</v>
      </c>
      <c r="B488" s="107" t="s">
        <v>936</v>
      </c>
      <c r="C488" s="108" t="s">
        <v>1397</v>
      </c>
      <c r="D488" s="122">
        <v>2.3467439999999997</v>
      </c>
      <c r="E488" s="122">
        <v>0</v>
      </c>
      <c r="F488" s="122">
        <v>2.3467439999999997</v>
      </c>
      <c r="G488" s="73">
        <v>2.0849039999999994</v>
      </c>
      <c r="H488" s="73">
        <v>0.110840222</v>
      </c>
      <c r="I488" s="122">
        <v>5.8899062000000002E-2</v>
      </c>
      <c r="J488" s="122">
        <v>5.8899062000000002E-2</v>
      </c>
      <c r="K488" s="122">
        <v>0.52122599999999986</v>
      </c>
      <c r="L488" s="122">
        <v>5.1941159999999986E-2</v>
      </c>
      <c r="M488" s="122">
        <v>0.52122599999999986</v>
      </c>
      <c r="N488" s="122"/>
      <c r="O488" s="122">
        <v>0.98355293799999977</v>
      </c>
      <c r="P488" s="122"/>
      <c r="Q488" s="122">
        <f t="shared" ref="Q488:Q489" si="152">G488-H488</f>
        <v>1.9740637779999994</v>
      </c>
      <c r="R488" s="122">
        <f t="shared" ref="R488:R489" si="153">G488-H488</f>
        <v>1.9740637779999994</v>
      </c>
      <c r="S488" s="122"/>
      <c r="T488" s="122"/>
    </row>
    <row r="489" spans="1:20" ht="60.75" customHeight="1" x14ac:dyDescent="0.35">
      <c r="A489" s="106" t="s">
        <v>1662</v>
      </c>
      <c r="B489" s="107" t="s">
        <v>937</v>
      </c>
      <c r="C489" s="108" t="s">
        <v>1398</v>
      </c>
      <c r="D489" s="122">
        <v>2.85216</v>
      </c>
      <c r="E489" s="122">
        <v>0</v>
      </c>
      <c r="F489" s="122">
        <v>2.8521600000000009</v>
      </c>
      <c r="G489" s="73">
        <v>2.1433200000000001</v>
      </c>
      <c r="H489" s="73">
        <v>9.5388587999999996E-2</v>
      </c>
      <c r="I489" s="122">
        <v>4.1992091999999995E-2</v>
      </c>
      <c r="J489" s="122">
        <v>4.1992091999999995E-2</v>
      </c>
      <c r="K489" s="122">
        <v>0.53583000000000003</v>
      </c>
      <c r="L489" s="122">
        <v>5.3396496000000002E-2</v>
      </c>
      <c r="M489" s="122">
        <v>0.53583000000000003</v>
      </c>
      <c r="N489" s="122"/>
      <c r="O489" s="122">
        <v>1.029667908</v>
      </c>
      <c r="P489" s="122"/>
      <c r="Q489" s="122">
        <f t="shared" si="152"/>
        <v>2.0479314120000001</v>
      </c>
      <c r="R489" s="122">
        <f t="shared" si="153"/>
        <v>2.0479314120000001</v>
      </c>
      <c r="S489" s="122"/>
      <c r="T489" s="122"/>
    </row>
    <row r="490" spans="1:20" ht="60.75" customHeight="1" x14ac:dyDescent="0.35">
      <c r="A490" s="103"/>
      <c r="B490" s="110" t="s">
        <v>1798</v>
      </c>
      <c r="C490" s="105"/>
      <c r="D490" s="133">
        <f t="shared" ref="D490:T490" si="154">SUM(D491:D491)</f>
        <v>0</v>
      </c>
      <c r="E490" s="133">
        <f t="shared" si="154"/>
        <v>0</v>
      </c>
      <c r="F490" s="133">
        <f t="shared" si="154"/>
        <v>0</v>
      </c>
      <c r="G490" s="133">
        <f t="shared" si="154"/>
        <v>0</v>
      </c>
      <c r="H490" s="133">
        <f t="shared" si="154"/>
        <v>8.6188910000000007E-2</v>
      </c>
      <c r="I490" s="133">
        <f t="shared" si="154"/>
        <v>0</v>
      </c>
      <c r="J490" s="133">
        <f t="shared" si="154"/>
        <v>0</v>
      </c>
      <c r="K490" s="133">
        <f t="shared" si="154"/>
        <v>0</v>
      </c>
      <c r="L490" s="133">
        <f t="shared" si="154"/>
        <v>8.6188910000000007E-2</v>
      </c>
      <c r="M490" s="133">
        <f t="shared" si="154"/>
        <v>0</v>
      </c>
      <c r="N490" s="133">
        <f t="shared" si="154"/>
        <v>0</v>
      </c>
      <c r="O490" s="133">
        <f t="shared" si="154"/>
        <v>0</v>
      </c>
      <c r="P490" s="133">
        <f t="shared" si="154"/>
        <v>0</v>
      </c>
      <c r="Q490" s="133">
        <f t="shared" si="154"/>
        <v>-8.6188910000000007E-2</v>
      </c>
      <c r="R490" s="133">
        <f t="shared" si="154"/>
        <v>-8.6188910000000007E-2</v>
      </c>
      <c r="S490" s="133">
        <f t="shared" si="154"/>
        <v>0</v>
      </c>
      <c r="T490" s="133">
        <f t="shared" si="154"/>
        <v>0</v>
      </c>
    </row>
    <row r="491" spans="1:20" ht="60.75" customHeight="1" x14ac:dyDescent="0.35">
      <c r="A491" s="106" t="s">
        <v>1662</v>
      </c>
      <c r="B491" s="107" t="s">
        <v>1799</v>
      </c>
      <c r="C491" s="108" t="s">
        <v>1957</v>
      </c>
      <c r="D491" s="122"/>
      <c r="E491" s="122"/>
      <c r="F491" s="122"/>
      <c r="G491" s="73">
        <v>0</v>
      </c>
      <c r="H491" s="73">
        <v>8.6188910000000007E-2</v>
      </c>
      <c r="I491" s="122"/>
      <c r="J491" s="122"/>
      <c r="K491" s="122"/>
      <c r="L491" s="122">
        <v>8.6188910000000007E-2</v>
      </c>
      <c r="M491" s="122"/>
      <c r="N491" s="122"/>
      <c r="O491" s="122"/>
      <c r="P491" s="122"/>
      <c r="Q491" s="122">
        <f>G491-H491</f>
        <v>-8.6188910000000007E-2</v>
      </c>
      <c r="R491" s="122">
        <f>G491-H491</f>
        <v>-8.6188910000000007E-2</v>
      </c>
      <c r="S491" s="122"/>
      <c r="T491" s="122"/>
    </row>
    <row r="492" spans="1:20" ht="60.75" customHeight="1" x14ac:dyDescent="0.35">
      <c r="A492" s="103"/>
      <c r="B492" s="110" t="s">
        <v>37</v>
      </c>
      <c r="C492" s="105"/>
      <c r="D492" s="133">
        <f t="shared" ref="D492:T492" si="155">SUM(D493:D495)</f>
        <v>17.271023999999997</v>
      </c>
      <c r="E492" s="133">
        <f t="shared" si="155"/>
        <v>0</v>
      </c>
      <c r="F492" s="133">
        <f t="shared" si="155"/>
        <v>17.271024000000001</v>
      </c>
      <c r="G492" s="133">
        <f t="shared" si="155"/>
        <v>11.817959999999999</v>
      </c>
      <c r="H492" s="133">
        <f t="shared" si="155"/>
        <v>7.1991549080000006</v>
      </c>
      <c r="I492" s="133">
        <f t="shared" si="155"/>
        <v>0.23153833199999999</v>
      </c>
      <c r="J492" s="133">
        <f t="shared" si="155"/>
        <v>0.23153833199999999</v>
      </c>
      <c r="K492" s="133">
        <f t="shared" si="155"/>
        <v>2.9544899999999998</v>
      </c>
      <c r="L492" s="133">
        <f t="shared" si="155"/>
        <v>6.9676165760000002</v>
      </c>
      <c r="M492" s="133">
        <f t="shared" si="155"/>
        <v>2.9544899999999998</v>
      </c>
      <c r="N492" s="133">
        <f t="shared" si="155"/>
        <v>0</v>
      </c>
      <c r="O492" s="133">
        <f t="shared" si="155"/>
        <v>5.6774416680000002</v>
      </c>
      <c r="P492" s="133">
        <f t="shared" si="155"/>
        <v>0</v>
      </c>
      <c r="Q492" s="133">
        <f t="shared" si="155"/>
        <v>4.6188050919999988</v>
      </c>
      <c r="R492" s="133">
        <f t="shared" si="155"/>
        <v>4.6188050919999988</v>
      </c>
      <c r="S492" s="133">
        <f t="shared" si="155"/>
        <v>0</v>
      </c>
      <c r="T492" s="133">
        <f t="shared" si="155"/>
        <v>0</v>
      </c>
    </row>
    <row r="493" spans="1:20" ht="81.2" customHeight="1" x14ac:dyDescent="0.35">
      <c r="A493" s="106" t="s">
        <v>1662</v>
      </c>
      <c r="B493" s="107" t="s">
        <v>938</v>
      </c>
      <c r="C493" s="108" t="s">
        <v>1399</v>
      </c>
      <c r="D493" s="122">
        <v>9.7997399999999981</v>
      </c>
      <c r="E493" s="122">
        <v>0</v>
      </c>
      <c r="F493" s="122">
        <v>9.7997400000000017</v>
      </c>
      <c r="G493" s="73">
        <v>6.7771679999999996</v>
      </c>
      <c r="H493" s="73">
        <v>0.86758526999999996</v>
      </c>
      <c r="I493" s="122">
        <v>0.13277876399999999</v>
      </c>
      <c r="J493" s="122">
        <v>0.13277876399999999</v>
      </c>
      <c r="K493" s="122">
        <v>1.6942920000000001</v>
      </c>
      <c r="L493" s="122">
        <v>0.73480650599999986</v>
      </c>
      <c r="M493" s="122">
        <v>1.6942920000000001</v>
      </c>
      <c r="N493" s="122"/>
      <c r="O493" s="122">
        <v>3.2558052360000005</v>
      </c>
      <c r="P493" s="122"/>
      <c r="Q493" s="122">
        <f t="shared" ref="Q493:Q495" si="156">G493-H493</f>
        <v>5.9095827299999995</v>
      </c>
      <c r="R493" s="122">
        <f t="shared" ref="R493:R495" si="157">G493-H493</f>
        <v>5.9095827299999995</v>
      </c>
      <c r="S493" s="122"/>
      <c r="T493" s="122"/>
    </row>
    <row r="494" spans="1:20" ht="40.549999999999997" customHeight="1" x14ac:dyDescent="0.35">
      <c r="A494" s="106" t="s">
        <v>1662</v>
      </c>
      <c r="B494" s="107" t="s">
        <v>939</v>
      </c>
      <c r="C494" s="108" t="s">
        <v>1400</v>
      </c>
      <c r="D494" s="122">
        <v>7.4712839999999998</v>
      </c>
      <c r="E494" s="122">
        <v>0</v>
      </c>
      <c r="F494" s="122">
        <v>7.4712839999999998</v>
      </c>
      <c r="G494" s="73">
        <v>5.0407919999999997</v>
      </c>
      <c r="H494" s="73">
        <v>6.3315696380000004</v>
      </c>
      <c r="I494" s="122">
        <v>9.8759567999999992E-2</v>
      </c>
      <c r="J494" s="122">
        <v>9.8759567999999992E-2</v>
      </c>
      <c r="K494" s="122">
        <v>1.2601979999999999</v>
      </c>
      <c r="L494" s="122">
        <v>6.2328100700000002</v>
      </c>
      <c r="M494" s="122">
        <v>1.2601979999999999</v>
      </c>
      <c r="N494" s="122"/>
      <c r="O494" s="122">
        <v>2.4216364319999997</v>
      </c>
      <c r="P494" s="122"/>
      <c r="Q494" s="122">
        <f t="shared" si="156"/>
        <v>-1.2907776380000007</v>
      </c>
      <c r="R494" s="122">
        <f t="shared" si="157"/>
        <v>-1.2907776380000007</v>
      </c>
      <c r="S494" s="122"/>
      <c r="T494" s="122"/>
    </row>
    <row r="495" spans="1:20" ht="40.549999999999997" customHeight="1" x14ac:dyDescent="0.35">
      <c r="A495" s="106" t="s">
        <v>1662</v>
      </c>
      <c r="B495" s="107" t="s">
        <v>750</v>
      </c>
      <c r="C495" s="108" t="s">
        <v>1155</v>
      </c>
      <c r="D495" s="122">
        <v>0</v>
      </c>
      <c r="E495" s="122">
        <v>0</v>
      </c>
      <c r="F495" s="122">
        <v>0</v>
      </c>
      <c r="G495" s="73">
        <v>0</v>
      </c>
      <c r="H495" s="73">
        <v>0</v>
      </c>
      <c r="I495" s="122">
        <v>0</v>
      </c>
      <c r="J495" s="122">
        <v>0</v>
      </c>
      <c r="K495" s="122">
        <v>0</v>
      </c>
      <c r="L495" s="122">
        <v>0</v>
      </c>
      <c r="M495" s="122">
        <v>0</v>
      </c>
      <c r="N495" s="122"/>
      <c r="O495" s="122">
        <v>0</v>
      </c>
      <c r="P495" s="122"/>
      <c r="Q495" s="122">
        <f t="shared" si="156"/>
        <v>0</v>
      </c>
      <c r="R495" s="122">
        <f t="shared" si="157"/>
        <v>0</v>
      </c>
      <c r="S495" s="122"/>
      <c r="T495" s="122"/>
    </row>
    <row r="496" spans="1:20" ht="60.75" customHeight="1" x14ac:dyDescent="0.35">
      <c r="A496" s="103"/>
      <c r="B496" s="110" t="s">
        <v>39</v>
      </c>
      <c r="C496" s="105"/>
      <c r="D496" s="133">
        <f t="shared" ref="D496:T496" si="158">SUM(D497:D518)</f>
        <v>15.167795999999999</v>
      </c>
      <c r="E496" s="133">
        <f t="shared" si="158"/>
        <v>0</v>
      </c>
      <c r="F496" s="133">
        <f t="shared" si="158"/>
        <v>15.167795999999999</v>
      </c>
      <c r="G496" s="133">
        <f t="shared" si="158"/>
        <v>14.290011583679798</v>
      </c>
      <c r="H496" s="133">
        <f t="shared" si="158"/>
        <v>1.1954265120000001</v>
      </c>
      <c r="I496" s="133">
        <f t="shared" si="158"/>
        <v>0.27997092000000001</v>
      </c>
      <c r="J496" s="133">
        <f t="shared" si="158"/>
        <v>0.27997092000000001</v>
      </c>
      <c r="K496" s="133">
        <f t="shared" si="158"/>
        <v>3.5725028959199494</v>
      </c>
      <c r="L496" s="133">
        <f t="shared" si="158"/>
        <v>0.91545559199999982</v>
      </c>
      <c r="M496" s="133">
        <f t="shared" si="158"/>
        <v>3.5725028959199494</v>
      </c>
      <c r="N496" s="133">
        <f t="shared" si="158"/>
        <v>0</v>
      </c>
      <c r="O496" s="133">
        <f t="shared" si="158"/>
        <v>6.8650348718398986</v>
      </c>
      <c r="P496" s="133">
        <f t="shared" si="158"/>
        <v>0</v>
      </c>
      <c r="Q496" s="133">
        <f t="shared" si="158"/>
        <v>13.094585071679795</v>
      </c>
      <c r="R496" s="133">
        <f t="shared" si="158"/>
        <v>13.094585071679795</v>
      </c>
      <c r="S496" s="133">
        <f t="shared" si="158"/>
        <v>0</v>
      </c>
      <c r="T496" s="133">
        <f t="shared" si="158"/>
        <v>0</v>
      </c>
    </row>
    <row r="497" spans="1:20" ht="60.75" customHeight="1" x14ac:dyDescent="0.35">
      <c r="A497" s="106" t="s">
        <v>1662</v>
      </c>
      <c r="B497" s="107" t="s">
        <v>940</v>
      </c>
      <c r="C497" s="108" t="s">
        <v>1401</v>
      </c>
      <c r="D497" s="122">
        <v>0.769764</v>
      </c>
      <c r="E497" s="122">
        <v>0</v>
      </c>
      <c r="F497" s="122">
        <v>0.769764</v>
      </c>
      <c r="G497" s="73">
        <v>0.75776399999999999</v>
      </c>
      <c r="H497" s="73">
        <v>3.3724344000000003E-2</v>
      </c>
      <c r="I497" s="122">
        <v>1.4846183999999998E-2</v>
      </c>
      <c r="J497" s="122">
        <v>1.4846183999999998E-2</v>
      </c>
      <c r="K497" s="122">
        <v>0.189441</v>
      </c>
      <c r="L497" s="122">
        <v>1.8878160000000005E-2</v>
      </c>
      <c r="M497" s="122">
        <v>0.189441</v>
      </c>
      <c r="N497" s="122"/>
      <c r="O497" s="122">
        <v>0.36403581600000007</v>
      </c>
      <c r="P497" s="122"/>
      <c r="Q497" s="122">
        <f t="shared" ref="Q497:Q518" si="159">G497-H497</f>
        <v>0.72403965599999998</v>
      </c>
      <c r="R497" s="122">
        <f t="shared" ref="R497:R518" si="160">G497-H497</f>
        <v>0.72403965599999998</v>
      </c>
      <c r="S497" s="122"/>
      <c r="T497" s="122"/>
    </row>
    <row r="498" spans="1:20" ht="81.2" customHeight="1" x14ac:dyDescent="0.35">
      <c r="A498" s="106" t="s">
        <v>1662</v>
      </c>
      <c r="B498" s="107" t="s">
        <v>941</v>
      </c>
      <c r="C498" s="108" t="s">
        <v>1402</v>
      </c>
      <c r="D498" s="122">
        <v>0.44620799999999994</v>
      </c>
      <c r="E498" s="122">
        <v>0</v>
      </c>
      <c r="F498" s="122">
        <v>0.44620799999999999</v>
      </c>
      <c r="G498" s="73">
        <v>0.43420799999999998</v>
      </c>
      <c r="H498" s="73">
        <v>1.9324416000000001E-2</v>
      </c>
      <c r="I498" s="122">
        <v>8.5070160000000009E-3</v>
      </c>
      <c r="J498" s="122">
        <v>8.5070160000000009E-3</v>
      </c>
      <c r="K498" s="122">
        <v>0.108552</v>
      </c>
      <c r="L498" s="122">
        <v>1.08174E-2</v>
      </c>
      <c r="M498" s="122">
        <v>0.108552</v>
      </c>
      <c r="N498" s="122"/>
      <c r="O498" s="122">
        <v>0.20859698400000001</v>
      </c>
      <c r="P498" s="122"/>
      <c r="Q498" s="122">
        <f t="shared" si="159"/>
        <v>0.41488358399999997</v>
      </c>
      <c r="R498" s="122">
        <f t="shared" si="160"/>
        <v>0.41488358399999997</v>
      </c>
      <c r="S498" s="122"/>
      <c r="T498" s="122"/>
    </row>
    <row r="499" spans="1:20" ht="60.75" customHeight="1" x14ac:dyDescent="0.35">
      <c r="A499" s="106" t="s">
        <v>1662</v>
      </c>
      <c r="B499" s="107" t="s">
        <v>942</v>
      </c>
      <c r="C499" s="108" t="s">
        <v>1403</v>
      </c>
      <c r="D499" s="122">
        <v>0.44620799999999994</v>
      </c>
      <c r="E499" s="122">
        <v>0</v>
      </c>
      <c r="F499" s="122">
        <v>0.44620799999999999</v>
      </c>
      <c r="G499" s="73">
        <v>0.43420799999999998</v>
      </c>
      <c r="H499" s="73">
        <v>1.9324416000000001E-2</v>
      </c>
      <c r="I499" s="122">
        <v>8.5070160000000009E-3</v>
      </c>
      <c r="J499" s="122">
        <v>8.5070160000000009E-3</v>
      </c>
      <c r="K499" s="122">
        <v>0.108552</v>
      </c>
      <c r="L499" s="122">
        <v>1.08174E-2</v>
      </c>
      <c r="M499" s="122">
        <v>0.108552</v>
      </c>
      <c r="N499" s="122"/>
      <c r="O499" s="122">
        <v>0.20859698400000001</v>
      </c>
      <c r="P499" s="122"/>
      <c r="Q499" s="122">
        <f t="shared" si="159"/>
        <v>0.41488358399999997</v>
      </c>
      <c r="R499" s="122">
        <f t="shared" si="160"/>
        <v>0.41488358399999997</v>
      </c>
      <c r="S499" s="122"/>
      <c r="T499" s="122"/>
    </row>
    <row r="500" spans="1:20" ht="60.75" customHeight="1" x14ac:dyDescent="0.35">
      <c r="A500" s="106" t="s">
        <v>1662</v>
      </c>
      <c r="B500" s="107" t="s">
        <v>943</v>
      </c>
      <c r="C500" s="108" t="s">
        <v>1404</v>
      </c>
      <c r="D500" s="122">
        <v>0.81840000000000002</v>
      </c>
      <c r="E500" s="122">
        <v>0</v>
      </c>
      <c r="F500" s="122">
        <v>0.81840000000000002</v>
      </c>
      <c r="G500" s="73">
        <v>0.80640000000000001</v>
      </c>
      <c r="H500" s="73">
        <v>3.5888891999999999E-2</v>
      </c>
      <c r="I500" s="122">
        <v>1.5799043999999998E-2</v>
      </c>
      <c r="J500" s="122">
        <v>1.5799043999999998E-2</v>
      </c>
      <c r="K500" s="122">
        <v>0.2016</v>
      </c>
      <c r="L500" s="122">
        <v>2.0089848E-2</v>
      </c>
      <c r="M500" s="122">
        <v>0.2016</v>
      </c>
      <c r="N500" s="122"/>
      <c r="O500" s="122">
        <v>0.38740095599999996</v>
      </c>
      <c r="P500" s="122"/>
      <c r="Q500" s="122">
        <f t="shared" si="159"/>
        <v>0.770511108</v>
      </c>
      <c r="R500" s="122">
        <f t="shared" si="160"/>
        <v>0.770511108</v>
      </c>
      <c r="S500" s="122"/>
      <c r="T500" s="122"/>
    </row>
    <row r="501" spans="1:20" ht="60.75" customHeight="1" x14ac:dyDescent="0.35">
      <c r="A501" s="106" t="s">
        <v>1662</v>
      </c>
      <c r="B501" s="107" t="s">
        <v>944</v>
      </c>
      <c r="C501" s="108" t="s">
        <v>1405</v>
      </c>
      <c r="D501" s="122">
        <v>0.91565999999999992</v>
      </c>
      <c r="E501" s="122">
        <v>0</v>
      </c>
      <c r="F501" s="122">
        <v>0.91565999999999992</v>
      </c>
      <c r="G501" s="73">
        <v>0.8238621599999999</v>
      </c>
      <c r="H501" s="73">
        <v>3.6666035999999992E-2</v>
      </c>
      <c r="I501" s="122">
        <v>1.6141164E-2</v>
      </c>
      <c r="J501" s="122">
        <v>1.6141164E-2</v>
      </c>
      <c r="K501" s="122">
        <v>0.20596553999999997</v>
      </c>
      <c r="L501" s="122">
        <v>2.0524871999999993E-2</v>
      </c>
      <c r="M501" s="122">
        <v>0.20596553999999997</v>
      </c>
      <c r="N501" s="122"/>
      <c r="O501" s="122">
        <v>0.39578991600000002</v>
      </c>
      <c r="P501" s="122"/>
      <c r="Q501" s="122">
        <f t="shared" si="159"/>
        <v>0.78719612399999994</v>
      </c>
      <c r="R501" s="122">
        <f t="shared" si="160"/>
        <v>0.78719612399999994</v>
      </c>
      <c r="S501" s="122"/>
      <c r="T501" s="122"/>
    </row>
    <row r="502" spans="1:20" ht="60.75" customHeight="1" x14ac:dyDescent="0.35">
      <c r="A502" s="106" t="s">
        <v>1662</v>
      </c>
      <c r="B502" s="107" t="s">
        <v>945</v>
      </c>
      <c r="C502" s="108" t="s">
        <v>1406</v>
      </c>
      <c r="D502" s="122">
        <v>0.49201199999999995</v>
      </c>
      <c r="E502" s="122">
        <v>0</v>
      </c>
      <c r="F502" s="122">
        <v>0.49201199999999995</v>
      </c>
      <c r="G502" s="73">
        <v>0.42332040000000004</v>
      </c>
      <c r="H502" s="73">
        <v>1.883988E-2</v>
      </c>
      <c r="I502" s="122">
        <v>8.2937159999999996E-3</v>
      </c>
      <c r="J502" s="122">
        <v>8.2937159999999996E-3</v>
      </c>
      <c r="K502" s="122">
        <v>0.10583010000000001</v>
      </c>
      <c r="L502" s="122">
        <v>1.0546164E-2</v>
      </c>
      <c r="M502" s="122">
        <v>0.10583010000000001</v>
      </c>
      <c r="N502" s="122"/>
      <c r="O502" s="122">
        <v>0.20336648400000004</v>
      </c>
      <c r="P502" s="122"/>
      <c r="Q502" s="122">
        <f t="shared" si="159"/>
        <v>0.40448052000000007</v>
      </c>
      <c r="R502" s="122">
        <f t="shared" si="160"/>
        <v>0.40448052000000007</v>
      </c>
      <c r="S502" s="122"/>
      <c r="T502" s="122"/>
    </row>
    <row r="503" spans="1:20" ht="20.2" customHeight="1" x14ac:dyDescent="0.35">
      <c r="A503" s="106" t="s">
        <v>1662</v>
      </c>
      <c r="B503" s="107" t="s">
        <v>946</v>
      </c>
      <c r="C503" s="108" t="s">
        <v>1407</v>
      </c>
      <c r="D503" s="122">
        <v>0.81840000000000002</v>
      </c>
      <c r="E503" s="122">
        <v>0</v>
      </c>
      <c r="F503" s="122">
        <v>0.81840000000000002</v>
      </c>
      <c r="G503" s="73">
        <v>0.73251504000000001</v>
      </c>
      <c r="H503" s="73">
        <v>3.2600603999999998E-2</v>
      </c>
      <c r="I503" s="122">
        <v>1.435146E-2</v>
      </c>
      <c r="J503" s="122">
        <v>1.435146E-2</v>
      </c>
      <c r="K503" s="122">
        <v>0.18312876</v>
      </c>
      <c r="L503" s="122">
        <v>1.8249143999999998E-2</v>
      </c>
      <c r="M503" s="122">
        <v>0.18312876</v>
      </c>
      <c r="N503" s="122"/>
      <c r="O503" s="122">
        <v>0.35190605999999997</v>
      </c>
      <c r="P503" s="122"/>
      <c r="Q503" s="122">
        <f t="shared" si="159"/>
        <v>0.69991443600000003</v>
      </c>
      <c r="R503" s="122">
        <f t="shared" si="160"/>
        <v>0.69991443600000003</v>
      </c>
      <c r="S503" s="122"/>
      <c r="T503" s="122"/>
    </row>
    <row r="504" spans="1:20" ht="60.75" customHeight="1" x14ac:dyDescent="0.35">
      <c r="A504" s="106" t="s">
        <v>1662</v>
      </c>
      <c r="B504" s="107" t="s">
        <v>947</v>
      </c>
      <c r="C504" s="108" t="s">
        <v>1408</v>
      </c>
      <c r="D504" s="122">
        <v>1.2561720000000001</v>
      </c>
      <c r="E504" s="122">
        <v>0</v>
      </c>
      <c r="F504" s="122">
        <v>1.2561720000000001</v>
      </c>
      <c r="G504" s="73">
        <v>1.13766072</v>
      </c>
      <c r="H504" s="73">
        <v>5.0631648000000001E-2</v>
      </c>
      <c r="I504" s="122">
        <v>2.2289123999999997E-2</v>
      </c>
      <c r="J504" s="122">
        <v>2.2289123999999997E-2</v>
      </c>
      <c r="K504" s="122">
        <v>0.28441517999999999</v>
      </c>
      <c r="L504" s="122">
        <v>2.8342524000000004E-2</v>
      </c>
      <c r="M504" s="122">
        <v>0.28441517999999999</v>
      </c>
      <c r="N504" s="122"/>
      <c r="O504" s="122">
        <v>0.54654123599999993</v>
      </c>
      <c r="P504" s="122"/>
      <c r="Q504" s="122">
        <f t="shared" si="159"/>
        <v>1.087029072</v>
      </c>
      <c r="R504" s="122">
        <f t="shared" si="160"/>
        <v>1.087029072</v>
      </c>
      <c r="S504" s="122"/>
      <c r="T504" s="122"/>
    </row>
    <row r="505" spans="1:20" ht="60.75" customHeight="1" x14ac:dyDescent="0.35">
      <c r="A505" s="106" t="s">
        <v>1662</v>
      </c>
      <c r="B505" s="107" t="s">
        <v>948</v>
      </c>
      <c r="C505" s="108" t="s">
        <v>1409</v>
      </c>
      <c r="D505" s="122">
        <v>0.96433199999999997</v>
      </c>
      <c r="E505" s="122">
        <v>0</v>
      </c>
      <c r="F505" s="122">
        <v>0.96433199999999997</v>
      </c>
      <c r="G505" s="73">
        <v>0.86955408000000001</v>
      </c>
      <c r="H505" s="73">
        <v>3.8699555999999989E-2</v>
      </c>
      <c r="I505" s="122">
        <v>1.7036363999999998E-2</v>
      </c>
      <c r="J505" s="122">
        <v>1.7036363999999998E-2</v>
      </c>
      <c r="K505" s="122">
        <v>0.21738852</v>
      </c>
      <c r="L505" s="122">
        <v>2.1663191999999991E-2</v>
      </c>
      <c r="M505" s="122">
        <v>0.21738852</v>
      </c>
      <c r="N505" s="122"/>
      <c r="O505" s="122">
        <v>0.41774067600000009</v>
      </c>
      <c r="P505" s="122"/>
      <c r="Q505" s="122">
        <f t="shared" si="159"/>
        <v>0.83085452400000004</v>
      </c>
      <c r="R505" s="122">
        <f t="shared" si="160"/>
        <v>0.83085452400000004</v>
      </c>
      <c r="S505" s="122"/>
      <c r="T505" s="122"/>
    </row>
    <row r="506" spans="1:20" ht="60.75" customHeight="1" x14ac:dyDescent="0.35">
      <c r="A506" s="106" t="s">
        <v>1662</v>
      </c>
      <c r="B506" s="107" t="s">
        <v>949</v>
      </c>
      <c r="C506" s="108" t="s">
        <v>1410</v>
      </c>
      <c r="D506" s="122">
        <v>0.769764</v>
      </c>
      <c r="E506" s="122">
        <v>0</v>
      </c>
      <c r="F506" s="122">
        <v>0.769764</v>
      </c>
      <c r="G506" s="73">
        <v>0.6868476</v>
      </c>
      <c r="H506" s="73">
        <v>3.0568199999999993E-2</v>
      </c>
      <c r="I506" s="122">
        <v>1.3456776E-2</v>
      </c>
      <c r="J506" s="122">
        <v>1.3456776E-2</v>
      </c>
      <c r="K506" s="122">
        <v>0.1717119</v>
      </c>
      <c r="L506" s="122">
        <v>1.7111423999999993E-2</v>
      </c>
      <c r="M506" s="122">
        <v>0.1717119</v>
      </c>
      <c r="N506" s="122"/>
      <c r="O506" s="122">
        <v>0.32996702400000005</v>
      </c>
      <c r="P506" s="122"/>
      <c r="Q506" s="122">
        <f t="shared" si="159"/>
        <v>0.65627939999999996</v>
      </c>
      <c r="R506" s="122">
        <f t="shared" si="160"/>
        <v>0.65627939999999996</v>
      </c>
      <c r="S506" s="122"/>
      <c r="T506" s="122"/>
    </row>
    <row r="507" spans="1:20" ht="60.75" customHeight="1" x14ac:dyDescent="0.35">
      <c r="A507" s="106" t="s">
        <v>1662</v>
      </c>
      <c r="B507" s="107" t="s">
        <v>950</v>
      </c>
      <c r="C507" s="108" t="s">
        <v>1411</v>
      </c>
      <c r="D507" s="122">
        <v>0.58364400000000005</v>
      </c>
      <c r="E507" s="122">
        <v>0</v>
      </c>
      <c r="F507" s="122">
        <v>0.58364400000000005</v>
      </c>
      <c r="G507" s="73">
        <v>0.51045695999999996</v>
      </c>
      <c r="H507" s="73">
        <v>2.2717919999999996E-2</v>
      </c>
      <c r="I507" s="122">
        <v>1.0000907999999999E-2</v>
      </c>
      <c r="J507" s="122">
        <v>1.0000907999999999E-2</v>
      </c>
      <c r="K507" s="122">
        <v>0.12761423999999999</v>
      </c>
      <c r="L507" s="122">
        <v>1.2717011999999996E-2</v>
      </c>
      <c r="M507" s="122">
        <v>0.12761423999999999</v>
      </c>
      <c r="N507" s="122"/>
      <c r="O507" s="122">
        <v>0.24522757199999995</v>
      </c>
      <c r="P507" s="122"/>
      <c r="Q507" s="122">
        <f t="shared" si="159"/>
        <v>0.48773903999999996</v>
      </c>
      <c r="R507" s="122">
        <f t="shared" si="160"/>
        <v>0.48773903999999996</v>
      </c>
      <c r="S507" s="122"/>
      <c r="T507" s="122"/>
    </row>
    <row r="508" spans="1:20" ht="60.75" customHeight="1" x14ac:dyDescent="0.35">
      <c r="A508" s="106" t="s">
        <v>1662</v>
      </c>
      <c r="B508" s="107" t="s">
        <v>951</v>
      </c>
      <c r="C508" s="108" t="s">
        <v>1412</v>
      </c>
      <c r="D508" s="122">
        <v>0.72109199999999996</v>
      </c>
      <c r="E508" s="122">
        <v>0</v>
      </c>
      <c r="F508" s="122">
        <v>0.72109199999999996</v>
      </c>
      <c r="G508" s="73">
        <v>0.64115568000000012</v>
      </c>
      <c r="H508" s="73">
        <v>2.8534679999999996E-2</v>
      </c>
      <c r="I508" s="122">
        <v>1.2561588E-2</v>
      </c>
      <c r="J508" s="122">
        <v>1.2561588E-2</v>
      </c>
      <c r="K508" s="122">
        <v>0.16028892000000003</v>
      </c>
      <c r="L508" s="122">
        <v>1.5973091999999994E-2</v>
      </c>
      <c r="M508" s="122">
        <v>0.16028892000000003</v>
      </c>
      <c r="N508" s="122"/>
      <c r="O508" s="122">
        <v>0.30801625199999993</v>
      </c>
      <c r="P508" s="122"/>
      <c r="Q508" s="122">
        <f t="shared" si="159"/>
        <v>0.61262100000000008</v>
      </c>
      <c r="R508" s="122">
        <f t="shared" si="160"/>
        <v>0.61262100000000008</v>
      </c>
      <c r="S508" s="122"/>
      <c r="T508" s="122"/>
    </row>
    <row r="509" spans="1:20" ht="81.2" customHeight="1" x14ac:dyDescent="0.35">
      <c r="A509" s="106" t="s">
        <v>1662</v>
      </c>
      <c r="B509" s="107" t="s">
        <v>952</v>
      </c>
      <c r="C509" s="108" t="s">
        <v>1413</v>
      </c>
      <c r="D509" s="122">
        <v>0.40038000000000001</v>
      </c>
      <c r="E509" s="122">
        <v>0</v>
      </c>
      <c r="F509" s="122">
        <v>0.40038000000000001</v>
      </c>
      <c r="G509" s="73">
        <v>0.33619607999999995</v>
      </c>
      <c r="H509" s="73">
        <v>1.4962403999999999E-2</v>
      </c>
      <c r="I509" s="122">
        <v>6.5867639999999993E-3</v>
      </c>
      <c r="J509" s="122">
        <v>6.5867639999999993E-3</v>
      </c>
      <c r="K509" s="122">
        <v>8.4049019999999988E-2</v>
      </c>
      <c r="L509" s="122">
        <v>8.3756400000000002E-3</v>
      </c>
      <c r="M509" s="122">
        <v>8.4049019999999988E-2</v>
      </c>
      <c r="N509" s="122"/>
      <c r="O509" s="122">
        <v>0.16151127600000001</v>
      </c>
      <c r="P509" s="122"/>
      <c r="Q509" s="122">
        <f t="shared" si="159"/>
        <v>0.32123367599999997</v>
      </c>
      <c r="R509" s="122">
        <f t="shared" si="160"/>
        <v>0.32123367599999997</v>
      </c>
      <c r="S509" s="122"/>
      <c r="T509" s="122"/>
    </row>
    <row r="510" spans="1:20" ht="31.1" x14ac:dyDescent="0.35">
      <c r="A510" s="106" t="s">
        <v>1662</v>
      </c>
      <c r="B510" s="107" t="s">
        <v>953</v>
      </c>
      <c r="C510" s="108" t="s">
        <v>1414</v>
      </c>
      <c r="D510" s="122">
        <v>0.71838000000000002</v>
      </c>
      <c r="E510" s="122">
        <v>0</v>
      </c>
      <c r="F510" s="122">
        <v>0.71838000000000002</v>
      </c>
      <c r="G510" s="73">
        <v>0.64848744000000003</v>
      </c>
      <c r="H510" s="73">
        <v>2.8860936E-2</v>
      </c>
      <c r="I510" s="122">
        <v>1.2705216E-2</v>
      </c>
      <c r="J510" s="122">
        <v>1.2705216E-2</v>
      </c>
      <c r="K510" s="122">
        <v>0.16212186000000001</v>
      </c>
      <c r="L510" s="122">
        <v>1.6155719999999998E-2</v>
      </c>
      <c r="M510" s="122">
        <v>0.16212186000000001</v>
      </c>
      <c r="N510" s="122"/>
      <c r="O510" s="122">
        <v>0.3115385040000001</v>
      </c>
      <c r="P510" s="122"/>
      <c r="Q510" s="122">
        <f t="shared" si="159"/>
        <v>0.61962650400000008</v>
      </c>
      <c r="R510" s="122">
        <f t="shared" si="160"/>
        <v>0.61962650400000008</v>
      </c>
      <c r="S510" s="122"/>
      <c r="T510" s="122"/>
    </row>
    <row r="511" spans="1:20" ht="101.3" customHeight="1" x14ac:dyDescent="0.35">
      <c r="A511" s="106" t="s">
        <v>1662</v>
      </c>
      <c r="B511" s="107" t="s">
        <v>954</v>
      </c>
      <c r="C511" s="108" t="s">
        <v>1415</v>
      </c>
      <c r="D511" s="122">
        <v>0.55094399999999999</v>
      </c>
      <c r="E511" s="122">
        <v>0</v>
      </c>
      <c r="F511" s="122">
        <v>0.55094399999999999</v>
      </c>
      <c r="G511" s="73">
        <v>0.55094399999999999</v>
      </c>
      <c r="H511" s="73">
        <v>9.2878764000000016E-2</v>
      </c>
      <c r="I511" s="122">
        <v>1.0794143999999999E-2</v>
      </c>
      <c r="J511" s="122">
        <v>1.0794143999999999E-2</v>
      </c>
      <c r="K511" s="122">
        <v>0.137736</v>
      </c>
      <c r="L511" s="122">
        <v>8.2084619999999997E-2</v>
      </c>
      <c r="M511" s="122">
        <v>0.137736</v>
      </c>
      <c r="N511" s="122"/>
      <c r="O511" s="122">
        <v>0.26467785599999999</v>
      </c>
      <c r="P511" s="122"/>
      <c r="Q511" s="122">
        <f t="shared" si="159"/>
        <v>0.45806523599999999</v>
      </c>
      <c r="R511" s="122">
        <f t="shared" si="160"/>
        <v>0.45806523599999999</v>
      </c>
      <c r="S511" s="122"/>
      <c r="T511" s="122"/>
    </row>
    <row r="512" spans="1:20" ht="60.75" customHeight="1" x14ac:dyDescent="0.35">
      <c r="A512" s="106" t="s">
        <v>1662</v>
      </c>
      <c r="B512" s="107" t="s">
        <v>955</v>
      </c>
      <c r="C512" s="108" t="s">
        <v>1416</v>
      </c>
      <c r="D512" s="122">
        <v>0.55094399999999999</v>
      </c>
      <c r="E512" s="122">
        <v>0</v>
      </c>
      <c r="F512" s="122">
        <v>0.55094399999999999</v>
      </c>
      <c r="G512" s="73">
        <v>0.55094399999999999</v>
      </c>
      <c r="H512" s="73">
        <v>9.2878764000000016E-2</v>
      </c>
      <c r="I512" s="122">
        <v>1.0794143999999999E-2</v>
      </c>
      <c r="J512" s="122">
        <v>1.0794143999999999E-2</v>
      </c>
      <c r="K512" s="122">
        <v>0.137736</v>
      </c>
      <c r="L512" s="122">
        <v>8.2084619999999997E-2</v>
      </c>
      <c r="M512" s="122">
        <v>0.137736</v>
      </c>
      <c r="N512" s="122"/>
      <c r="O512" s="122">
        <v>0.26467785599999999</v>
      </c>
      <c r="P512" s="122"/>
      <c r="Q512" s="122">
        <f t="shared" si="159"/>
        <v>0.45806523599999999</v>
      </c>
      <c r="R512" s="122">
        <f t="shared" si="160"/>
        <v>0.45806523599999999</v>
      </c>
      <c r="S512" s="122"/>
      <c r="T512" s="122"/>
    </row>
    <row r="513" spans="1:20" ht="20.2" customHeight="1" x14ac:dyDescent="0.35">
      <c r="A513" s="106" t="s">
        <v>1662</v>
      </c>
      <c r="B513" s="107" t="s">
        <v>956</v>
      </c>
      <c r="C513" s="108" t="s">
        <v>1417</v>
      </c>
      <c r="D513" s="122">
        <v>0.38637600000000005</v>
      </c>
      <c r="E513" s="122">
        <v>0</v>
      </c>
      <c r="F513" s="122">
        <v>0.38637600000000005</v>
      </c>
      <c r="G513" s="73">
        <v>0.38637600000000005</v>
      </c>
      <c r="H513" s="73">
        <v>7.1049336000000005E-2</v>
      </c>
      <c r="I513" s="122">
        <v>7.5699120000000007E-3</v>
      </c>
      <c r="J513" s="122">
        <v>7.5699120000000007E-3</v>
      </c>
      <c r="K513" s="122">
        <v>9.6594000000000013E-2</v>
      </c>
      <c r="L513" s="122">
        <v>6.3479424000000007E-2</v>
      </c>
      <c r="M513" s="122">
        <v>9.6594000000000013E-2</v>
      </c>
      <c r="N513" s="122"/>
      <c r="O513" s="122">
        <v>0.18561808799999996</v>
      </c>
      <c r="P513" s="122"/>
      <c r="Q513" s="122">
        <f t="shared" si="159"/>
        <v>0.31532666400000003</v>
      </c>
      <c r="R513" s="122">
        <f t="shared" si="160"/>
        <v>0.31532666400000003</v>
      </c>
      <c r="S513" s="122"/>
      <c r="T513" s="122"/>
    </row>
    <row r="514" spans="1:20" ht="60.75" customHeight="1" x14ac:dyDescent="0.35">
      <c r="A514" s="106" t="s">
        <v>1662</v>
      </c>
      <c r="B514" s="107" t="s">
        <v>957</v>
      </c>
      <c r="C514" s="108" t="s">
        <v>1418</v>
      </c>
      <c r="D514" s="122">
        <v>0.63322800000000012</v>
      </c>
      <c r="E514" s="122">
        <v>0</v>
      </c>
      <c r="F514" s="122">
        <v>0.63322800000000001</v>
      </c>
      <c r="G514" s="73">
        <v>0.63322800000000012</v>
      </c>
      <c r="H514" s="73">
        <v>0.10741968</v>
      </c>
      <c r="I514" s="122">
        <v>1.2406259999999999E-2</v>
      </c>
      <c r="J514" s="122">
        <v>1.2406259999999999E-2</v>
      </c>
      <c r="K514" s="122">
        <v>0.158307</v>
      </c>
      <c r="L514" s="122">
        <v>9.5013420000000001E-2</v>
      </c>
      <c r="M514" s="122">
        <v>0.158307</v>
      </c>
      <c r="N514" s="122"/>
      <c r="O514" s="122">
        <v>0.30420773999999995</v>
      </c>
      <c r="P514" s="122"/>
      <c r="Q514" s="122">
        <f t="shared" si="159"/>
        <v>0.52580832000000011</v>
      </c>
      <c r="R514" s="122">
        <f t="shared" si="160"/>
        <v>0.52580832000000011</v>
      </c>
      <c r="S514" s="122"/>
      <c r="T514" s="122"/>
    </row>
    <row r="515" spans="1:20" ht="81.2" customHeight="1" x14ac:dyDescent="0.35">
      <c r="A515" s="106" t="s">
        <v>1662</v>
      </c>
      <c r="B515" s="107" t="s">
        <v>958</v>
      </c>
      <c r="C515" s="108" t="s">
        <v>1419</v>
      </c>
      <c r="D515" s="122">
        <v>0.55094399999999999</v>
      </c>
      <c r="E515" s="122">
        <v>0</v>
      </c>
      <c r="F515" s="122">
        <v>0.55094399999999999</v>
      </c>
      <c r="G515" s="73">
        <v>0.55094399999999999</v>
      </c>
      <c r="H515" s="73">
        <v>2.4519780000000001E-2</v>
      </c>
      <c r="I515" s="122">
        <v>1.0794143999999999E-2</v>
      </c>
      <c r="J515" s="122">
        <v>1.0794143999999999E-2</v>
      </c>
      <c r="K515" s="122">
        <v>0.137736</v>
      </c>
      <c r="L515" s="122">
        <v>1.3725636000000003E-2</v>
      </c>
      <c r="M515" s="122">
        <v>0.137736</v>
      </c>
      <c r="N515" s="122"/>
      <c r="O515" s="122">
        <v>0.26467785599999999</v>
      </c>
      <c r="P515" s="122"/>
      <c r="Q515" s="122">
        <f t="shared" si="159"/>
        <v>0.52642422</v>
      </c>
      <c r="R515" s="122">
        <f t="shared" si="160"/>
        <v>0.52642422</v>
      </c>
      <c r="S515" s="122"/>
      <c r="T515" s="122"/>
    </row>
    <row r="516" spans="1:20" ht="20.2" customHeight="1" x14ac:dyDescent="0.35">
      <c r="A516" s="106" t="s">
        <v>1662</v>
      </c>
      <c r="B516" s="107" t="s">
        <v>959</v>
      </c>
      <c r="C516" s="108" t="s">
        <v>1420</v>
      </c>
      <c r="D516" s="122">
        <v>0.67437599999999998</v>
      </c>
      <c r="E516" s="122">
        <v>0</v>
      </c>
      <c r="F516" s="122">
        <v>0.67437599999999998</v>
      </c>
      <c r="G516" s="73">
        <v>0.67437599999999998</v>
      </c>
      <c r="H516" s="73">
        <v>0.112877352</v>
      </c>
      <c r="I516" s="122">
        <v>1.3212419999999997E-2</v>
      </c>
      <c r="J516" s="122">
        <v>1.3212419999999997E-2</v>
      </c>
      <c r="K516" s="122">
        <v>0.16859399999999999</v>
      </c>
      <c r="L516" s="122">
        <v>9.9664931999999984E-2</v>
      </c>
      <c r="M516" s="122">
        <v>0.16859399999999999</v>
      </c>
      <c r="N516" s="122"/>
      <c r="O516" s="122">
        <v>0.32397557999999999</v>
      </c>
      <c r="P516" s="122"/>
      <c r="Q516" s="122">
        <f t="shared" si="159"/>
        <v>0.56149864799999993</v>
      </c>
      <c r="R516" s="122">
        <f t="shared" si="160"/>
        <v>0.56149864799999993</v>
      </c>
      <c r="S516" s="122"/>
      <c r="T516" s="122"/>
    </row>
    <row r="517" spans="1:20" ht="60.75" customHeight="1" x14ac:dyDescent="0.35">
      <c r="A517" s="106" t="s">
        <v>1662</v>
      </c>
      <c r="B517" s="107" t="s">
        <v>960</v>
      </c>
      <c r="C517" s="108" t="s">
        <v>1421</v>
      </c>
      <c r="D517" s="122">
        <v>0.93822000000000005</v>
      </c>
      <c r="E517" s="122">
        <v>0</v>
      </c>
      <c r="F517" s="122">
        <v>0.93822000000000005</v>
      </c>
      <c r="G517" s="73">
        <v>0.93821999999999983</v>
      </c>
      <c r="H517" s="73">
        <v>0.145143156</v>
      </c>
      <c r="I517" s="122">
        <v>1.8381683999999999E-2</v>
      </c>
      <c r="J517" s="122">
        <v>1.8381683999999999E-2</v>
      </c>
      <c r="K517" s="122">
        <v>0.23455499999999996</v>
      </c>
      <c r="L517" s="122">
        <v>0.12676147199999999</v>
      </c>
      <c r="M517" s="122">
        <v>0.23455499999999996</v>
      </c>
      <c r="N517" s="122"/>
      <c r="O517" s="122">
        <v>0.45072831599999991</v>
      </c>
      <c r="P517" s="122"/>
      <c r="Q517" s="122">
        <f t="shared" si="159"/>
        <v>0.79307684399999978</v>
      </c>
      <c r="R517" s="122">
        <f t="shared" si="160"/>
        <v>0.79307684399999978</v>
      </c>
      <c r="S517" s="122"/>
      <c r="T517" s="122"/>
    </row>
    <row r="518" spans="1:20" ht="60.75" customHeight="1" x14ac:dyDescent="0.35">
      <c r="A518" s="106" t="s">
        <v>1662</v>
      </c>
      <c r="B518" s="107" t="s">
        <v>961</v>
      </c>
      <c r="C518" s="108" t="s">
        <v>1422</v>
      </c>
      <c r="D518" s="122">
        <v>0.76234799999999991</v>
      </c>
      <c r="E518" s="122">
        <v>0</v>
      </c>
      <c r="F518" s="122">
        <v>0.76234799999999991</v>
      </c>
      <c r="G518" s="73">
        <v>0.76234342367979846</v>
      </c>
      <c r="H518" s="73">
        <v>0.13731574800000002</v>
      </c>
      <c r="I518" s="122">
        <v>1.4935872000000001E-2</v>
      </c>
      <c r="J518" s="122">
        <v>1.4935872000000001E-2</v>
      </c>
      <c r="K518" s="122">
        <v>0.19058585591994959</v>
      </c>
      <c r="L518" s="122">
        <v>0.12237987600000001</v>
      </c>
      <c r="M518" s="122">
        <v>0.19058585591994959</v>
      </c>
      <c r="N518" s="122"/>
      <c r="O518" s="122">
        <v>0.36623583983989927</v>
      </c>
      <c r="P518" s="122"/>
      <c r="Q518" s="122">
        <f t="shared" si="159"/>
        <v>0.62502767567979844</v>
      </c>
      <c r="R518" s="122">
        <f t="shared" si="160"/>
        <v>0.62502767567979844</v>
      </c>
      <c r="S518" s="122"/>
      <c r="T518" s="122"/>
    </row>
    <row r="519" spans="1:20" ht="40.549999999999997" customHeight="1" x14ac:dyDescent="0.35">
      <c r="A519" s="103"/>
      <c r="B519" s="110" t="s">
        <v>40</v>
      </c>
      <c r="C519" s="105"/>
      <c r="D519" s="133">
        <f t="shared" ref="D519:T519" si="161">SUM(D520:D525)</f>
        <v>33.636935999999999</v>
      </c>
      <c r="E519" s="133">
        <f t="shared" si="161"/>
        <v>0.3023246576949159</v>
      </c>
      <c r="F519" s="133">
        <f t="shared" si="161"/>
        <v>33.334611342305088</v>
      </c>
      <c r="G519" s="133">
        <f t="shared" si="161"/>
        <v>27.641032541999998</v>
      </c>
      <c r="H519" s="133">
        <f t="shared" si="161"/>
        <v>7.7389601819999996</v>
      </c>
      <c r="I519" s="133">
        <f t="shared" si="161"/>
        <v>11.287859123999999</v>
      </c>
      <c r="J519" s="133">
        <f t="shared" si="161"/>
        <v>1.7312889779999996</v>
      </c>
      <c r="K519" s="133">
        <f t="shared" si="161"/>
        <v>4.6748139119999994</v>
      </c>
      <c r="L519" s="133">
        <f t="shared" si="161"/>
        <v>6.0076712040000011</v>
      </c>
      <c r="M519" s="133">
        <f t="shared" si="161"/>
        <v>8.3472186300000004</v>
      </c>
      <c r="N519" s="133">
        <f t="shared" si="161"/>
        <v>0</v>
      </c>
      <c r="O519" s="133">
        <f t="shared" si="161"/>
        <v>3.3311408759999996</v>
      </c>
      <c r="P519" s="133">
        <f t="shared" si="161"/>
        <v>0</v>
      </c>
      <c r="Q519" s="133">
        <f t="shared" si="161"/>
        <v>19.902072359999998</v>
      </c>
      <c r="R519" s="133">
        <f t="shared" si="161"/>
        <v>19.902072359999998</v>
      </c>
      <c r="S519" s="133">
        <f t="shared" si="161"/>
        <v>0</v>
      </c>
      <c r="T519" s="133">
        <f t="shared" si="161"/>
        <v>0</v>
      </c>
    </row>
    <row r="520" spans="1:20" ht="20.2" customHeight="1" x14ac:dyDescent="0.35">
      <c r="A520" s="106" t="s">
        <v>1662</v>
      </c>
      <c r="B520" s="107" t="s">
        <v>962</v>
      </c>
      <c r="C520" s="108" t="s">
        <v>1423</v>
      </c>
      <c r="D520" s="122">
        <v>3.7882800000000003</v>
      </c>
      <c r="E520" s="122">
        <v>0</v>
      </c>
      <c r="F520" s="122">
        <v>3.7882799999999994</v>
      </c>
      <c r="G520" s="73">
        <v>3.0000960000000001</v>
      </c>
      <c r="H520" s="73">
        <v>2.4464775440000004</v>
      </c>
      <c r="I520" s="122">
        <v>5.8778087999999999E-2</v>
      </c>
      <c r="J520" s="122">
        <v>5.8778087999999999E-2</v>
      </c>
      <c r="K520" s="122">
        <v>2.9413179119999997</v>
      </c>
      <c r="L520" s="122">
        <v>2.387699456</v>
      </c>
      <c r="M520" s="122">
        <v>0</v>
      </c>
      <c r="N520" s="122"/>
      <c r="O520" s="122">
        <v>0</v>
      </c>
      <c r="P520" s="122"/>
      <c r="Q520" s="122">
        <f t="shared" ref="Q520:Q525" si="162">G520-H520</f>
        <v>0.5536184559999997</v>
      </c>
      <c r="R520" s="122">
        <f t="shared" ref="R520:R525" si="163">G520-H520</f>
        <v>0.5536184559999997</v>
      </c>
      <c r="S520" s="122"/>
      <c r="T520" s="122"/>
    </row>
    <row r="521" spans="1:20" ht="60.75" customHeight="1" x14ac:dyDescent="0.35">
      <c r="A521" s="106" t="s">
        <v>1662</v>
      </c>
      <c r="B521" s="107" t="s">
        <v>963</v>
      </c>
      <c r="C521" s="108" t="s">
        <v>1424</v>
      </c>
      <c r="D521" s="122">
        <v>5.3736240000000004</v>
      </c>
      <c r="E521" s="122">
        <v>0</v>
      </c>
      <c r="F521" s="122">
        <v>5.3736240000000004</v>
      </c>
      <c r="G521" s="73">
        <v>4.6573320000000002</v>
      </c>
      <c r="H521" s="73">
        <v>0.55344960399999998</v>
      </c>
      <c r="I521" s="122">
        <v>4.6573320000000002</v>
      </c>
      <c r="J521" s="122">
        <v>0.55344960399999998</v>
      </c>
      <c r="K521" s="122">
        <v>0</v>
      </c>
      <c r="L521" s="122">
        <v>0</v>
      </c>
      <c r="M521" s="122">
        <v>0</v>
      </c>
      <c r="N521" s="122"/>
      <c r="O521" s="122">
        <v>0</v>
      </c>
      <c r="P521" s="122"/>
      <c r="Q521" s="122">
        <f t="shared" si="162"/>
        <v>4.1038823960000004</v>
      </c>
      <c r="R521" s="122">
        <f t="shared" si="163"/>
        <v>4.1038823960000004</v>
      </c>
      <c r="S521" s="122"/>
      <c r="T521" s="122"/>
    </row>
    <row r="522" spans="1:20" ht="81.2" customHeight="1" x14ac:dyDescent="0.35">
      <c r="A522" s="106" t="s">
        <v>1662</v>
      </c>
      <c r="B522" s="107" t="s">
        <v>645</v>
      </c>
      <c r="C522" s="108" t="s">
        <v>693</v>
      </c>
      <c r="D522" s="122">
        <v>9.3040559999999992</v>
      </c>
      <c r="E522" s="122">
        <v>0</v>
      </c>
      <c r="F522" s="122">
        <v>9.304056000000001</v>
      </c>
      <c r="G522" s="73">
        <v>6.9339839999999997</v>
      </c>
      <c r="H522" s="73">
        <v>0.30859732799999989</v>
      </c>
      <c r="I522" s="122">
        <v>0.13585112399999996</v>
      </c>
      <c r="J522" s="122">
        <v>0.13585112399999996</v>
      </c>
      <c r="K522" s="122">
        <v>1.7334959999999999</v>
      </c>
      <c r="L522" s="122">
        <v>0.17274620399999993</v>
      </c>
      <c r="M522" s="122">
        <v>1.7334959999999999</v>
      </c>
      <c r="N522" s="122"/>
      <c r="O522" s="122">
        <v>3.3311408759999996</v>
      </c>
      <c r="P522" s="122"/>
      <c r="Q522" s="122">
        <f t="shared" si="162"/>
        <v>6.6253866719999994</v>
      </c>
      <c r="R522" s="122">
        <f t="shared" si="163"/>
        <v>6.6253866719999994</v>
      </c>
      <c r="S522" s="122"/>
      <c r="T522" s="122"/>
    </row>
    <row r="523" spans="1:20" ht="60.75" customHeight="1" x14ac:dyDescent="0.35">
      <c r="A523" s="106" t="s">
        <v>1662</v>
      </c>
      <c r="B523" s="107" t="s">
        <v>456</v>
      </c>
      <c r="C523" s="108" t="s">
        <v>491</v>
      </c>
      <c r="D523" s="122">
        <v>7.2681839999999998</v>
      </c>
      <c r="E523" s="122">
        <v>0.3023246576949159</v>
      </c>
      <c r="F523" s="122">
        <v>6.9658593423050839</v>
      </c>
      <c r="G523" s="73">
        <v>6.3037319999999992</v>
      </c>
      <c r="H523" s="73">
        <v>0.85104424999999995</v>
      </c>
      <c r="I523" s="122">
        <v>6.3037319999999992</v>
      </c>
      <c r="J523" s="122">
        <v>0.85104424999999995</v>
      </c>
      <c r="K523" s="122">
        <v>0</v>
      </c>
      <c r="L523" s="122">
        <v>0</v>
      </c>
      <c r="M523" s="122">
        <v>0</v>
      </c>
      <c r="N523" s="122"/>
      <c r="O523" s="122">
        <v>0</v>
      </c>
      <c r="P523" s="122"/>
      <c r="Q523" s="122">
        <f t="shared" si="162"/>
        <v>5.4526877499999991</v>
      </c>
      <c r="R523" s="122">
        <f t="shared" si="163"/>
        <v>5.4526877499999991</v>
      </c>
      <c r="S523" s="122"/>
      <c r="T523" s="122"/>
    </row>
    <row r="524" spans="1:20" ht="40.549999999999997" customHeight="1" x14ac:dyDescent="0.35">
      <c r="A524" s="106" t="s">
        <v>1662</v>
      </c>
      <c r="B524" s="107" t="s">
        <v>457</v>
      </c>
      <c r="C524" s="108" t="s">
        <v>492</v>
      </c>
      <c r="D524" s="122">
        <v>4.1668919999999998</v>
      </c>
      <c r="E524" s="122">
        <v>0</v>
      </c>
      <c r="F524" s="122">
        <v>4.1668919999999998</v>
      </c>
      <c r="G524" s="73">
        <v>3.0159885419999997</v>
      </c>
      <c r="H524" s="73">
        <v>0.19256854800000001</v>
      </c>
      <c r="I524" s="122">
        <v>5.9089463999999994E-2</v>
      </c>
      <c r="J524" s="122">
        <v>5.9089463999999994E-2</v>
      </c>
      <c r="K524" s="122">
        <v>0</v>
      </c>
      <c r="L524" s="122">
        <v>0.13347908400000003</v>
      </c>
      <c r="M524" s="122">
        <v>2.9568990779999997</v>
      </c>
      <c r="N524" s="122"/>
      <c r="O524" s="122">
        <v>0</v>
      </c>
      <c r="P524" s="122"/>
      <c r="Q524" s="122">
        <f t="shared" si="162"/>
        <v>2.8234199939999995</v>
      </c>
      <c r="R524" s="122">
        <f t="shared" si="163"/>
        <v>2.8234199939999995</v>
      </c>
      <c r="S524" s="122"/>
      <c r="T524" s="122"/>
    </row>
    <row r="525" spans="1:20" ht="20.2" customHeight="1" x14ac:dyDescent="0.35">
      <c r="A525" s="106" t="s">
        <v>1662</v>
      </c>
      <c r="B525" s="107" t="s">
        <v>964</v>
      </c>
      <c r="C525" s="108" t="s">
        <v>1425</v>
      </c>
      <c r="D525" s="122">
        <v>3.7358999999999996</v>
      </c>
      <c r="E525" s="122">
        <v>0</v>
      </c>
      <c r="F525" s="122">
        <v>3.7358999999999996</v>
      </c>
      <c r="G525" s="73">
        <v>3.7298999999999998</v>
      </c>
      <c r="H525" s="73">
        <v>3.3868229079999996</v>
      </c>
      <c r="I525" s="122">
        <v>7.3076448000000002E-2</v>
      </c>
      <c r="J525" s="122">
        <v>7.3076448000000002E-2</v>
      </c>
      <c r="K525" s="122">
        <v>0</v>
      </c>
      <c r="L525" s="122">
        <v>3.3137464600000008</v>
      </c>
      <c r="M525" s="122">
        <v>3.6568235520000001</v>
      </c>
      <c r="N525" s="122"/>
      <c r="O525" s="122">
        <v>0</v>
      </c>
      <c r="P525" s="122"/>
      <c r="Q525" s="122">
        <f t="shared" si="162"/>
        <v>0.34307709200000014</v>
      </c>
      <c r="R525" s="122">
        <f t="shared" si="163"/>
        <v>0.34307709200000014</v>
      </c>
      <c r="S525" s="122"/>
      <c r="T525" s="122"/>
    </row>
    <row r="526" spans="1:20" ht="81.2" customHeight="1" x14ac:dyDescent="0.35">
      <c r="A526" s="103"/>
      <c r="B526" s="110" t="s">
        <v>635</v>
      </c>
      <c r="C526" s="105"/>
      <c r="D526" s="133">
        <f t="shared" ref="D526:T526" si="164">SUM(D527:D527)</f>
        <v>1.3895999999999999</v>
      </c>
      <c r="E526" s="133">
        <f t="shared" si="164"/>
        <v>0</v>
      </c>
      <c r="F526" s="133">
        <f t="shared" si="164"/>
        <v>1.3895999999999999</v>
      </c>
      <c r="G526" s="133">
        <f t="shared" si="164"/>
        <v>1.1443679999999998</v>
      </c>
      <c r="H526" s="133">
        <f t="shared" si="164"/>
        <v>5.0930183999999996E-2</v>
      </c>
      <c r="I526" s="133">
        <f t="shared" si="164"/>
        <v>2.2420547999999995E-2</v>
      </c>
      <c r="J526" s="133">
        <f t="shared" si="164"/>
        <v>2.2420547999999995E-2</v>
      </c>
      <c r="K526" s="133">
        <f t="shared" si="164"/>
        <v>0</v>
      </c>
      <c r="L526" s="133">
        <f t="shared" si="164"/>
        <v>2.8509636000000001E-2</v>
      </c>
      <c r="M526" s="133">
        <f t="shared" si="164"/>
        <v>1.1219474519999999</v>
      </c>
      <c r="N526" s="133">
        <f t="shared" si="164"/>
        <v>0</v>
      </c>
      <c r="O526" s="133">
        <f t="shared" si="164"/>
        <v>0</v>
      </c>
      <c r="P526" s="133">
        <f t="shared" si="164"/>
        <v>0</v>
      </c>
      <c r="Q526" s="133">
        <f t="shared" si="164"/>
        <v>1.0934378159999998</v>
      </c>
      <c r="R526" s="133">
        <f t="shared" si="164"/>
        <v>1.0934378159999998</v>
      </c>
      <c r="S526" s="133">
        <f t="shared" si="164"/>
        <v>0</v>
      </c>
      <c r="T526" s="133">
        <f t="shared" si="164"/>
        <v>0</v>
      </c>
    </row>
    <row r="527" spans="1:20" ht="60.75" customHeight="1" x14ac:dyDescent="0.35">
      <c r="A527" s="106" t="s">
        <v>1662</v>
      </c>
      <c r="B527" s="107" t="s">
        <v>646</v>
      </c>
      <c r="C527" s="108" t="s">
        <v>694</v>
      </c>
      <c r="D527" s="122">
        <v>1.3895999999999999</v>
      </c>
      <c r="E527" s="122">
        <v>0</v>
      </c>
      <c r="F527" s="122">
        <v>1.3895999999999999</v>
      </c>
      <c r="G527" s="73">
        <v>1.1443679999999998</v>
      </c>
      <c r="H527" s="73">
        <v>5.0930183999999996E-2</v>
      </c>
      <c r="I527" s="122">
        <v>2.2420547999999995E-2</v>
      </c>
      <c r="J527" s="122">
        <v>2.2420547999999995E-2</v>
      </c>
      <c r="K527" s="122">
        <v>0</v>
      </c>
      <c r="L527" s="122">
        <v>2.8509636000000001E-2</v>
      </c>
      <c r="M527" s="122">
        <v>1.1219474519999999</v>
      </c>
      <c r="N527" s="122"/>
      <c r="O527" s="122">
        <v>0</v>
      </c>
      <c r="P527" s="122"/>
      <c r="Q527" s="122">
        <f>G527-H527</f>
        <v>1.0934378159999998</v>
      </c>
      <c r="R527" s="122">
        <f>G527-H527</f>
        <v>1.0934378159999998</v>
      </c>
      <c r="S527" s="122"/>
      <c r="T527" s="122"/>
    </row>
    <row r="528" spans="1:20" ht="60.75" customHeight="1" x14ac:dyDescent="0.35">
      <c r="A528" s="103"/>
      <c r="B528" s="110" t="s">
        <v>43</v>
      </c>
      <c r="C528" s="105"/>
      <c r="D528" s="133">
        <f t="shared" ref="D528:T528" si="165">SUM(D529:D533)</f>
        <v>80.445695999999998</v>
      </c>
      <c r="E528" s="133">
        <f t="shared" si="165"/>
        <v>2.1873015006101753</v>
      </c>
      <c r="F528" s="133">
        <f t="shared" si="165"/>
        <v>78.258394499389823</v>
      </c>
      <c r="G528" s="133">
        <f t="shared" si="165"/>
        <v>3.3669479999999998</v>
      </c>
      <c r="H528" s="133">
        <f t="shared" si="165"/>
        <v>4.9273379899999998</v>
      </c>
      <c r="I528" s="133">
        <f t="shared" si="165"/>
        <v>0.19679389800000002</v>
      </c>
      <c r="J528" s="133">
        <f t="shared" si="165"/>
        <v>3.4348440139999994</v>
      </c>
      <c r="K528" s="133">
        <f t="shared" si="165"/>
        <v>3.1613892180000001</v>
      </c>
      <c r="L528" s="133">
        <f t="shared" si="165"/>
        <v>1.492493976</v>
      </c>
      <c r="M528" s="133">
        <f t="shared" si="165"/>
        <v>3.0000000000000001E-3</v>
      </c>
      <c r="N528" s="133">
        <f t="shared" si="165"/>
        <v>0</v>
      </c>
      <c r="O528" s="133">
        <f t="shared" si="165"/>
        <v>5.7648839999999996E-3</v>
      </c>
      <c r="P528" s="133">
        <f t="shared" si="165"/>
        <v>0</v>
      </c>
      <c r="Q528" s="133">
        <f t="shared" si="165"/>
        <v>-1.5603899900000002</v>
      </c>
      <c r="R528" s="133">
        <f t="shared" si="165"/>
        <v>-1.5603899900000002</v>
      </c>
      <c r="S528" s="133">
        <f t="shared" si="165"/>
        <v>0</v>
      </c>
      <c r="T528" s="133">
        <f t="shared" si="165"/>
        <v>0</v>
      </c>
    </row>
    <row r="529" spans="1:20" ht="60.75" customHeight="1" x14ac:dyDescent="0.35">
      <c r="A529" s="106" t="s">
        <v>1662</v>
      </c>
      <c r="B529" s="107" t="s">
        <v>965</v>
      </c>
      <c r="C529" s="108" t="s">
        <v>1426</v>
      </c>
      <c r="D529" s="122">
        <v>3.4634759999999996</v>
      </c>
      <c r="E529" s="122">
        <v>0</v>
      </c>
      <c r="F529" s="122">
        <v>3.4634760000000004</v>
      </c>
      <c r="G529" s="73">
        <v>1.2E-2</v>
      </c>
      <c r="H529" s="73">
        <v>0</v>
      </c>
      <c r="I529" s="122">
        <v>2.35116E-4</v>
      </c>
      <c r="J529" s="122">
        <v>2.35116E-4</v>
      </c>
      <c r="K529" s="122">
        <v>3.0000000000000001E-3</v>
      </c>
      <c r="L529" s="122">
        <v>-2.35116E-4</v>
      </c>
      <c r="M529" s="122">
        <v>3.0000000000000001E-3</v>
      </c>
      <c r="N529" s="122"/>
      <c r="O529" s="122">
        <v>5.7648839999999996E-3</v>
      </c>
      <c r="P529" s="122"/>
      <c r="Q529" s="122">
        <f t="shared" ref="Q529:Q533" si="166">G529-H529</f>
        <v>1.2E-2</v>
      </c>
      <c r="R529" s="122">
        <f t="shared" ref="R529:R533" si="167">G529-H529</f>
        <v>1.2E-2</v>
      </c>
      <c r="S529" s="122"/>
      <c r="T529" s="122"/>
    </row>
    <row r="530" spans="1:20" ht="60.75" customHeight="1" x14ac:dyDescent="0.35">
      <c r="A530" s="106" t="s">
        <v>1662</v>
      </c>
      <c r="B530" s="107" t="s">
        <v>119</v>
      </c>
      <c r="C530" s="108" t="s">
        <v>120</v>
      </c>
      <c r="D530" s="122">
        <v>73.333691999999999</v>
      </c>
      <c r="E530" s="122">
        <v>2.1873015006101753</v>
      </c>
      <c r="F530" s="122">
        <v>71.146390499389824</v>
      </c>
      <c r="G530" s="73">
        <v>1.2E-2</v>
      </c>
      <c r="H530" s="73">
        <v>3.2503490479999999</v>
      </c>
      <c r="I530" s="122">
        <v>1.2E-2</v>
      </c>
      <c r="J530" s="122">
        <v>3.2500501159999997</v>
      </c>
      <c r="K530" s="122">
        <v>0</v>
      </c>
      <c r="L530" s="122">
        <v>2.9893200000019604E-4</v>
      </c>
      <c r="M530" s="122">
        <v>0</v>
      </c>
      <c r="N530" s="122"/>
      <c r="O530" s="122">
        <v>0</v>
      </c>
      <c r="P530" s="122"/>
      <c r="Q530" s="122">
        <f t="shared" si="166"/>
        <v>-3.2383490479999999</v>
      </c>
      <c r="R530" s="122">
        <f t="shared" si="167"/>
        <v>-3.2383490479999999</v>
      </c>
      <c r="S530" s="122"/>
      <c r="T530" s="122"/>
    </row>
    <row r="531" spans="1:20" ht="60.75" customHeight="1" x14ac:dyDescent="0.35">
      <c r="A531" s="106" t="s">
        <v>1662</v>
      </c>
      <c r="B531" s="107" t="s">
        <v>1800</v>
      </c>
      <c r="C531" s="108" t="s">
        <v>1427</v>
      </c>
      <c r="D531" s="122">
        <v>1.8631920000000002</v>
      </c>
      <c r="E531" s="122">
        <v>0</v>
      </c>
      <c r="F531" s="122">
        <v>1.8631919999999997</v>
      </c>
      <c r="G531" s="73">
        <v>1.5696119999999998</v>
      </c>
      <c r="H531" s="73">
        <v>1.2011696359999999</v>
      </c>
      <c r="I531" s="122">
        <v>3.0751955999999997E-2</v>
      </c>
      <c r="J531" s="122">
        <v>3.0751955999999997E-2</v>
      </c>
      <c r="K531" s="122">
        <v>1.538860044</v>
      </c>
      <c r="L531" s="122">
        <v>1.1704176799999999</v>
      </c>
      <c r="M531" s="122">
        <v>0</v>
      </c>
      <c r="N531" s="122"/>
      <c r="O531" s="122">
        <v>0</v>
      </c>
      <c r="P531" s="122"/>
      <c r="Q531" s="122">
        <f t="shared" si="166"/>
        <v>0.36844236399999986</v>
      </c>
      <c r="R531" s="122">
        <f t="shared" si="167"/>
        <v>0.36844236399999986</v>
      </c>
      <c r="S531" s="122"/>
      <c r="T531" s="122"/>
    </row>
    <row r="532" spans="1:20" ht="60.75" customHeight="1" x14ac:dyDescent="0.35">
      <c r="A532" s="106" t="s">
        <v>1662</v>
      </c>
      <c r="B532" s="107" t="s">
        <v>1801</v>
      </c>
      <c r="C532" s="108" t="s">
        <v>1428</v>
      </c>
      <c r="D532" s="122">
        <v>1.7853359999999998</v>
      </c>
      <c r="E532" s="122">
        <v>0</v>
      </c>
      <c r="F532" s="122">
        <v>1.785336</v>
      </c>
      <c r="G532" s="73">
        <v>1.7733359999999998</v>
      </c>
      <c r="H532" s="73">
        <v>0.47558419000000007</v>
      </c>
      <c r="I532" s="122">
        <v>0.15380682600000001</v>
      </c>
      <c r="J532" s="122">
        <v>0.15380682600000001</v>
      </c>
      <c r="K532" s="122">
        <v>1.619529174</v>
      </c>
      <c r="L532" s="122">
        <v>0.32177736399999995</v>
      </c>
      <c r="M532" s="122">
        <v>0</v>
      </c>
      <c r="N532" s="122"/>
      <c r="O532" s="122">
        <v>0</v>
      </c>
      <c r="P532" s="122"/>
      <c r="Q532" s="122">
        <f t="shared" si="166"/>
        <v>1.2977518099999998</v>
      </c>
      <c r="R532" s="122">
        <f t="shared" si="167"/>
        <v>1.2977518099999998</v>
      </c>
      <c r="S532" s="122"/>
      <c r="T532" s="122"/>
    </row>
    <row r="533" spans="1:20" ht="60.75" customHeight="1" x14ac:dyDescent="0.35">
      <c r="A533" s="106" t="s">
        <v>1662</v>
      </c>
      <c r="B533" s="107" t="s">
        <v>1802</v>
      </c>
      <c r="C533" s="108" t="s">
        <v>1958</v>
      </c>
      <c r="D533" s="122"/>
      <c r="E533" s="122"/>
      <c r="F533" s="122"/>
      <c r="G533" s="73">
        <v>0</v>
      </c>
      <c r="H533" s="73">
        <v>2.35116E-4</v>
      </c>
      <c r="I533" s="122"/>
      <c r="J533" s="122"/>
      <c r="K533" s="122"/>
      <c r="L533" s="122">
        <v>2.35116E-4</v>
      </c>
      <c r="M533" s="122"/>
      <c r="N533" s="122"/>
      <c r="O533" s="122"/>
      <c r="P533" s="122"/>
      <c r="Q533" s="122">
        <f t="shared" si="166"/>
        <v>-2.35116E-4</v>
      </c>
      <c r="R533" s="122">
        <f t="shared" si="167"/>
        <v>-2.35116E-4</v>
      </c>
      <c r="S533" s="122"/>
      <c r="T533" s="122"/>
    </row>
    <row r="534" spans="1:20" ht="40.549999999999997" customHeight="1" x14ac:dyDescent="0.35">
      <c r="A534" s="103"/>
      <c r="B534" s="110" t="s">
        <v>46</v>
      </c>
      <c r="C534" s="105"/>
      <c r="D534" s="133">
        <f t="shared" ref="D534:T534" si="168">SUM(D535:D551)</f>
        <v>34.555295999999998</v>
      </c>
      <c r="E534" s="133">
        <f t="shared" si="168"/>
        <v>1.016232701599999</v>
      </c>
      <c r="F534" s="133">
        <f t="shared" si="168"/>
        <v>33.539063298400002</v>
      </c>
      <c r="G534" s="133">
        <f t="shared" si="168"/>
        <v>29.922120000000003</v>
      </c>
      <c r="H534" s="133">
        <f t="shared" si="168"/>
        <v>1.8570151300000002</v>
      </c>
      <c r="I534" s="133">
        <f t="shared" si="168"/>
        <v>6.0934842239999982</v>
      </c>
      <c r="J534" s="133">
        <f t="shared" si="168"/>
        <v>1.5641126499999998</v>
      </c>
      <c r="K534" s="133">
        <f t="shared" si="168"/>
        <v>7.8461008920000008</v>
      </c>
      <c r="L534" s="133">
        <f t="shared" si="168"/>
        <v>0.29290248000000008</v>
      </c>
      <c r="M534" s="133">
        <f t="shared" si="168"/>
        <v>8.0877047640000015</v>
      </c>
      <c r="N534" s="133">
        <f t="shared" si="168"/>
        <v>0</v>
      </c>
      <c r="O534" s="133">
        <f t="shared" si="168"/>
        <v>7.8948301199999991</v>
      </c>
      <c r="P534" s="133">
        <f t="shared" si="168"/>
        <v>0</v>
      </c>
      <c r="Q534" s="133">
        <f t="shared" si="168"/>
        <v>28.065104869999999</v>
      </c>
      <c r="R534" s="133">
        <f t="shared" si="168"/>
        <v>28.065104869999999</v>
      </c>
      <c r="S534" s="133">
        <f t="shared" si="168"/>
        <v>0</v>
      </c>
      <c r="T534" s="133">
        <f t="shared" si="168"/>
        <v>0</v>
      </c>
    </row>
    <row r="535" spans="1:20" ht="31.1" x14ac:dyDescent="0.35">
      <c r="A535" s="106" t="s">
        <v>1662</v>
      </c>
      <c r="B535" s="107" t="s">
        <v>966</v>
      </c>
      <c r="C535" s="108" t="s">
        <v>1429</v>
      </c>
      <c r="D535" s="122">
        <v>6.0429599999999999</v>
      </c>
      <c r="E535" s="122">
        <v>0</v>
      </c>
      <c r="F535" s="122">
        <v>6.0429599999999999</v>
      </c>
      <c r="G535" s="73">
        <v>5.6748839999999996</v>
      </c>
      <c r="H535" s="73">
        <v>1.1455124259999998</v>
      </c>
      <c r="I535" s="122">
        <v>5.6748839999999987</v>
      </c>
      <c r="J535" s="122">
        <v>1.1455124259999998</v>
      </c>
      <c r="K535" s="122">
        <v>0</v>
      </c>
      <c r="L535" s="122">
        <v>0</v>
      </c>
      <c r="M535" s="122">
        <v>0</v>
      </c>
      <c r="N535" s="122"/>
      <c r="O535" s="122">
        <v>0</v>
      </c>
      <c r="P535" s="122"/>
      <c r="Q535" s="122">
        <f t="shared" ref="Q535:Q551" si="169">G535-H535</f>
        <v>4.5293715739999998</v>
      </c>
      <c r="R535" s="122">
        <f t="shared" ref="R535:R551" si="170">G535-H535</f>
        <v>4.5293715739999998</v>
      </c>
      <c r="S535" s="122"/>
      <c r="T535" s="122"/>
    </row>
    <row r="536" spans="1:20" ht="31.1" x14ac:dyDescent="0.35">
      <c r="A536" s="106" t="s">
        <v>1662</v>
      </c>
      <c r="B536" s="107" t="s">
        <v>967</v>
      </c>
      <c r="C536" s="108" t="s">
        <v>1430</v>
      </c>
      <c r="D536" s="122">
        <v>1.0583279999999999</v>
      </c>
      <c r="E536" s="122">
        <v>0</v>
      </c>
      <c r="F536" s="122">
        <v>1.0583279999999999</v>
      </c>
      <c r="G536" s="73">
        <v>1.0583279999999999</v>
      </c>
      <c r="H536" s="73">
        <v>4.7100935999999996E-2</v>
      </c>
      <c r="I536" s="122">
        <v>2.0734823999999999E-2</v>
      </c>
      <c r="J536" s="122">
        <v>2.0734823999999999E-2</v>
      </c>
      <c r="K536" s="122">
        <v>1.0375931760000001</v>
      </c>
      <c r="L536" s="122">
        <v>2.6366111999999997E-2</v>
      </c>
      <c r="M536" s="122">
        <v>0</v>
      </c>
      <c r="N536" s="122"/>
      <c r="O536" s="122">
        <v>0</v>
      </c>
      <c r="P536" s="122"/>
      <c r="Q536" s="122">
        <f t="shared" si="169"/>
        <v>1.0112270639999998</v>
      </c>
      <c r="R536" s="122">
        <f t="shared" si="170"/>
        <v>1.0112270639999998</v>
      </c>
      <c r="S536" s="122"/>
      <c r="T536" s="122"/>
    </row>
    <row r="537" spans="1:20" ht="31.1" x14ac:dyDescent="0.35">
      <c r="A537" s="106" t="s">
        <v>1662</v>
      </c>
      <c r="B537" s="107" t="s">
        <v>968</v>
      </c>
      <c r="C537" s="108" t="s">
        <v>1431</v>
      </c>
      <c r="D537" s="122">
        <v>4.1707799999999997</v>
      </c>
      <c r="E537" s="122">
        <v>0</v>
      </c>
      <c r="F537" s="122">
        <v>4.1707799999999997</v>
      </c>
      <c r="G537" s="73">
        <v>3.6721559999999998</v>
      </c>
      <c r="H537" s="73">
        <v>0.16342947599999999</v>
      </c>
      <c r="I537" s="122">
        <v>7.1945148E-2</v>
      </c>
      <c r="J537" s="122">
        <v>7.1945148E-2</v>
      </c>
      <c r="K537" s="122">
        <v>0.91803899999999994</v>
      </c>
      <c r="L537" s="122">
        <v>9.148432799999999E-2</v>
      </c>
      <c r="M537" s="122">
        <v>0.91803899999999994</v>
      </c>
      <c r="N537" s="122"/>
      <c r="O537" s="122">
        <v>1.7641328520000001</v>
      </c>
      <c r="P537" s="122"/>
      <c r="Q537" s="122">
        <f t="shared" si="169"/>
        <v>3.5087265239999996</v>
      </c>
      <c r="R537" s="122">
        <f t="shared" si="170"/>
        <v>3.5087265239999996</v>
      </c>
      <c r="S537" s="122"/>
      <c r="T537" s="122"/>
    </row>
    <row r="538" spans="1:20" ht="60.75" customHeight="1" x14ac:dyDescent="0.35">
      <c r="A538" s="106" t="s">
        <v>1662</v>
      </c>
      <c r="B538" s="107" t="s">
        <v>969</v>
      </c>
      <c r="C538" s="108" t="s">
        <v>1432</v>
      </c>
      <c r="D538" s="122">
        <v>2.9556719999999999</v>
      </c>
      <c r="E538" s="122">
        <v>0</v>
      </c>
      <c r="F538" s="122">
        <v>2.9556719999999999</v>
      </c>
      <c r="G538" s="73">
        <v>2.790276</v>
      </c>
      <c r="H538" s="73">
        <v>0.13141006800000002</v>
      </c>
      <c r="I538" s="122">
        <v>5.4667284000000003E-2</v>
      </c>
      <c r="J538" s="122">
        <v>5.4667284000000003E-2</v>
      </c>
      <c r="K538" s="122">
        <v>2.7356087159999998</v>
      </c>
      <c r="L538" s="122">
        <v>7.6742784000000008E-2</v>
      </c>
      <c r="M538" s="122">
        <v>0</v>
      </c>
      <c r="N538" s="122"/>
      <c r="O538" s="122">
        <v>0</v>
      </c>
      <c r="P538" s="122"/>
      <c r="Q538" s="122">
        <f t="shared" si="169"/>
        <v>2.6588659319999999</v>
      </c>
      <c r="R538" s="122">
        <f t="shared" si="170"/>
        <v>2.6588659319999999</v>
      </c>
      <c r="S538" s="122"/>
      <c r="T538" s="122"/>
    </row>
    <row r="539" spans="1:20" ht="20.2" customHeight="1" x14ac:dyDescent="0.35">
      <c r="A539" s="106" t="s">
        <v>1662</v>
      </c>
      <c r="B539" s="107" t="s">
        <v>970</v>
      </c>
      <c r="C539" s="108" t="s">
        <v>1433</v>
      </c>
      <c r="D539" s="122">
        <v>1.4921519999999999</v>
      </c>
      <c r="E539" s="122">
        <v>0</v>
      </c>
      <c r="F539" s="122">
        <v>1.4921520000000001</v>
      </c>
      <c r="G539" s="73">
        <v>1.4801519999999999</v>
      </c>
      <c r="H539" s="73">
        <v>0</v>
      </c>
      <c r="I539" s="122">
        <v>2.8999235999999998E-2</v>
      </c>
      <c r="J539" s="122">
        <v>2.8999235999999998E-2</v>
      </c>
      <c r="K539" s="122">
        <v>0.37003800000000003</v>
      </c>
      <c r="L539" s="122">
        <v>-2.8999235999999998E-2</v>
      </c>
      <c r="M539" s="122">
        <v>0.37003800000000003</v>
      </c>
      <c r="N539" s="122"/>
      <c r="O539" s="122">
        <v>0.71107676399999986</v>
      </c>
      <c r="P539" s="122"/>
      <c r="Q539" s="122">
        <f t="shared" si="169"/>
        <v>1.4801519999999999</v>
      </c>
      <c r="R539" s="122">
        <f t="shared" si="170"/>
        <v>1.4801519999999999</v>
      </c>
      <c r="S539" s="122"/>
      <c r="T539" s="122"/>
    </row>
    <row r="540" spans="1:20" ht="81.2" customHeight="1" x14ac:dyDescent="0.35">
      <c r="A540" s="106" t="s">
        <v>1662</v>
      </c>
      <c r="B540" s="107" t="s">
        <v>971</v>
      </c>
      <c r="C540" s="108" t="s">
        <v>1434</v>
      </c>
      <c r="D540" s="122">
        <v>1.7098920000000002</v>
      </c>
      <c r="E540" s="122">
        <v>0</v>
      </c>
      <c r="F540" s="122">
        <v>1.7098920000000002</v>
      </c>
      <c r="G540" s="73">
        <v>1.6978920000000002</v>
      </c>
      <c r="H540" s="73">
        <v>0</v>
      </c>
      <c r="I540" s="122">
        <v>0</v>
      </c>
      <c r="J540" s="122">
        <v>0</v>
      </c>
      <c r="K540" s="122">
        <v>0.42447299999999999</v>
      </c>
      <c r="L540" s="122">
        <v>0</v>
      </c>
      <c r="M540" s="122">
        <v>0.42447299999999999</v>
      </c>
      <c r="N540" s="122"/>
      <c r="O540" s="122">
        <v>0.84894600000000009</v>
      </c>
      <c r="P540" s="122"/>
      <c r="Q540" s="122">
        <f t="shared" si="169"/>
        <v>1.6978920000000002</v>
      </c>
      <c r="R540" s="122">
        <f t="shared" si="170"/>
        <v>1.6978920000000002</v>
      </c>
      <c r="S540" s="122"/>
      <c r="T540" s="122"/>
    </row>
    <row r="541" spans="1:20" ht="40.549999999999997" customHeight="1" x14ac:dyDescent="0.35">
      <c r="A541" s="106" t="s">
        <v>1662</v>
      </c>
      <c r="B541" s="107" t="s">
        <v>972</v>
      </c>
      <c r="C541" s="108" t="s">
        <v>1435</v>
      </c>
      <c r="D541" s="122">
        <v>1.020672</v>
      </c>
      <c r="E541" s="122">
        <v>0</v>
      </c>
      <c r="F541" s="122">
        <v>1.0206719999999998</v>
      </c>
      <c r="G541" s="73">
        <v>1.020672</v>
      </c>
      <c r="H541" s="73">
        <v>0</v>
      </c>
      <c r="I541" s="122">
        <v>1.99971E-2</v>
      </c>
      <c r="J541" s="122">
        <v>1.99971E-2</v>
      </c>
      <c r="K541" s="122">
        <v>0.25516799999999995</v>
      </c>
      <c r="L541" s="122">
        <v>-1.99971E-2</v>
      </c>
      <c r="M541" s="122">
        <v>0.25516799999999995</v>
      </c>
      <c r="N541" s="122"/>
      <c r="O541" s="122">
        <v>0.49033889999999991</v>
      </c>
      <c r="P541" s="122"/>
      <c r="Q541" s="122">
        <f t="shared" si="169"/>
        <v>1.020672</v>
      </c>
      <c r="R541" s="122">
        <f t="shared" si="170"/>
        <v>1.020672</v>
      </c>
      <c r="S541" s="122"/>
      <c r="T541" s="122"/>
    </row>
    <row r="542" spans="1:20" ht="60.75" customHeight="1" x14ac:dyDescent="0.35">
      <c r="A542" s="106" t="s">
        <v>1662</v>
      </c>
      <c r="B542" s="107" t="s">
        <v>973</v>
      </c>
      <c r="C542" s="108" t="s">
        <v>1436</v>
      </c>
      <c r="D542" s="122">
        <v>2.4891479999999997</v>
      </c>
      <c r="E542" s="122">
        <v>0</v>
      </c>
      <c r="F542" s="122">
        <v>2.4891479999999997</v>
      </c>
      <c r="G542" s="73">
        <v>2.4771480000000001</v>
      </c>
      <c r="H542" s="73">
        <v>0</v>
      </c>
      <c r="I542" s="122">
        <v>4.8532476000000005E-2</v>
      </c>
      <c r="J542" s="122">
        <v>4.8532476000000005E-2</v>
      </c>
      <c r="K542" s="122">
        <v>0.61928699999999992</v>
      </c>
      <c r="L542" s="122">
        <v>-4.8532476000000005E-2</v>
      </c>
      <c r="M542" s="122">
        <v>0.61928699999999992</v>
      </c>
      <c r="N542" s="122"/>
      <c r="O542" s="122">
        <v>1.190041524</v>
      </c>
      <c r="P542" s="122"/>
      <c r="Q542" s="122">
        <f t="shared" si="169"/>
        <v>2.4771480000000001</v>
      </c>
      <c r="R542" s="122">
        <f t="shared" si="170"/>
        <v>2.4771480000000001</v>
      </c>
      <c r="S542" s="122"/>
      <c r="T542" s="122"/>
    </row>
    <row r="543" spans="1:20" ht="101.3" customHeight="1" x14ac:dyDescent="0.35">
      <c r="A543" s="106" t="s">
        <v>1662</v>
      </c>
      <c r="B543" s="107" t="s">
        <v>974</v>
      </c>
      <c r="C543" s="108" t="s">
        <v>1437</v>
      </c>
      <c r="D543" s="122">
        <v>0.56325599999999998</v>
      </c>
      <c r="E543" s="122">
        <v>1.2000000000012001E-5</v>
      </c>
      <c r="F543" s="122">
        <v>0.56324399999999997</v>
      </c>
      <c r="G543" s="73">
        <v>0.56324399999999997</v>
      </c>
      <c r="H543" s="73">
        <v>0</v>
      </c>
      <c r="I543" s="122">
        <v>1.1035572E-2</v>
      </c>
      <c r="J543" s="122">
        <v>1.1035572E-2</v>
      </c>
      <c r="K543" s="122">
        <v>0.14081100000000002</v>
      </c>
      <c r="L543" s="122">
        <v>-1.1035572E-2</v>
      </c>
      <c r="M543" s="122">
        <v>0.14081100000000002</v>
      </c>
      <c r="N543" s="122"/>
      <c r="O543" s="122">
        <v>0.27058642799999993</v>
      </c>
      <c r="P543" s="122"/>
      <c r="Q543" s="122">
        <f t="shared" si="169"/>
        <v>0.56324399999999997</v>
      </c>
      <c r="R543" s="122">
        <f t="shared" si="170"/>
        <v>0.56324399999999997</v>
      </c>
      <c r="S543" s="122"/>
      <c r="T543" s="122"/>
    </row>
    <row r="544" spans="1:20" ht="31.1" x14ac:dyDescent="0.35">
      <c r="A544" s="106" t="s">
        <v>1662</v>
      </c>
      <c r="B544" s="107" t="s">
        <v>975</v>
      </c>
      <c r="C544" s="108" t="s">
        <v>1438</v>
      </c>
      <c r="D544" s="122">
        <v>1.8185039999999999</v>
      </c>
      <c r="E544" s="122">
        <v>0.93831823439999973</v>
      </c>
      <c r="F544" s="122">
        <v>0.88018576560000017</v>
      </c>
      <c r="G544" s="73">
        <v>0.67212000000000016</v>
      </c>
      <c r="H544" s="73">
        <v>2.9912712000000001E-2</v>
      </c>
      <c r="I544" s="122">
        <v>1.3168224000000001E-2</v>
      </c>
      <c r="J544" s="122">
        <v>1.3168224000000001E-2</v>
      </c>
      <c r="K544" s="122">
        <v>0</v>
      </c>
      <c r="L544" s="122">
        <v>1.6744488000000002E-2</v>
      </c>
      <c r="M544" s="122">
        <v>0.6589517760000001</v>
      </c>
      <c r="N544" s="122"/>
      <c r="O544" s="122">
        <v>0</v>
      </c>
      <c r="P544" s="122"/>
      <c r="Q544" s="122">
        <f t="shared" si="169"/>
        <v>0.64220728800000015</v>
      </c>
      <c r="R544" s="122">
        <f t="shared" si="170"/>
        <v>0.64220728800000015</v>
      </c>
      <c r="S544" s="122"/>
      <c r="T544" s="122"/>
    </row>
    <row r="545" spans="1:20" ht="20.2" customHeight="1" x14ac:dyDescent="0.35">
      <c r="A545" s="106" t="s">
        <v>1662</v>
      </c>
      <c r="B545" s="107" t="s">
        <v>976</v>
      </c>
      <c r="C545" s="108" t="s">
        <v>1439</v>
      </c>
      <c r="D545" s="122">
        <v>2.443848</v>
      </c>
      <c r="E545" s="122">
        <v>2.3561472999999555E-2</v>
      </c>
      <c r="F545" s="122">
        <v>2.4202865270000005</v>
      </c>
      <c r="G545" s="73">
        <v>2.3848319999999998</v>
      </c>
      <c r="H545" s="73">
        <v>0.10613707200000001</v>
      </c>
      <c r="I545" s="122">
        <v>4.6723800000000003E-2</v>
      </c>
      <c r="J545" s="122">
        <v>4.6723800000000003E-2</v>
      </c>
      <c r="K545" s="122">
        <v>0.59620799999999996</v>
      </c>
      <c r="L545" s="122">
        <v>5.941327200000001E-2</v>
      </c>
      <c r="M545" s="122">
        <v>0.59620799999999996</v>
      </c>
      <c r="N545" s="122"/>
      <c r="O545" s="122">
        <v>1.1456922</v>
      </c>
      <c r="P545" s="122"/>
      <c r="Q545" s="122">
        <f t="shared" si="169"/>
        <v>2.2786949279999997</v>
      </c>
      <c r="R545" s="122">
        <f t="shared" si="170"/>
        <v>2.2786949279999997</v>
      </c>
      <c r="S545" s="122"/>
      <c r="T545" s="122"/>
    </row>
    <row r="546" spans="1:20" ht="40.549999999999997" customHeight="1" x14ac:dyDescent="0.35">
      <c r="A546" s="106" t="s">
        <v>1662</v>
      </c>
      <c r="B546" s="107" t="s">
        <v>977</v>
      </c>
      <c r="C546" s="108" t="s">
        <v>1440</v>
      </c>
      <c r="D546" s="122">
        <v>1.199244</v>
      </c>
      <c r="E546" s="122">
        <v>1.5408180399999916E-2</v>
      </c>
      <c r="F546" s="122">
        <v>1.1838358196000001</v>
      </c>
      <c r="G546" s="73">
        <v>1.1835720000000001</v>
      </c>
      <c r="H546" s="73">
        <v>0</v>
      </c>
      <c r="I546" s="122">
        <v>0</v>
      </c>
      <c r="J546" s="122">
        <v>0</v>
      </c>
      <c r="K546" s="122">
        <v>0.29589300000000002</v>
      </c>
      <c r="L546" s="122">
        <v>0</v>
      </c>
      <c r="M546" s="122">
        <v>0.29589300000000002</v>
      </c>
      <c r="N546" s="122"/>
      <c r="O546" s="122">
        <v>0.59178600000000003</v>
      </c>
      <c r="P546" s="122"/>
      <c r="Q546" s="122">
        <f t="shared" si="169"/>
        <v>1.1835720000000001</v>
      </c>
      <c r="R546" s="122">
        <f t="shared" si="170"/>
        <v>1.1835720000000001</v>
      </c>
      <c r="S546" s="122"/>
      <c r="T546" s="122"/>
    </row>
    <row r="547" spans="1:20" ht="101.3" customHeight="1" x14ac:dyDescent="0.35">
      <c r="A547" s="106" t="s">
        <v>1662</v>
      </c>
      <c r="B547" s="107" t="s">
        <v>1803</v>
      </c>
      <c r="C547" s="108" t="s">
        <v>1441</v>
      </c>
      <c r="D547" s="122">
        <v>2.2203719999999998</v>
      </c>
      <c r="E547" s="122">
        <v>0</v>
      </c>
      <c r="F547" s="122">
        <v>2.2203719999999998</v>
      </c>
      <c r="G547" s="73">
        <v>1.2E-2</v>
      </c>
      <c r="H547" s="73">
        <v>5.3404799999999997E-4</v>
      </c>
      <c r="I547" s="122">
        <v>2.35116E-4</v>
      </c>
      <c r="J547" s="122">
        <v>2.35116E-4</v>
      </c>
      <c r="K547" s="122">
        <v>0</v>
      </c>
      <c r="L547" s="122">
        <v>2.9893199999999996E-4</v>
      </c>
      <c r="M547" s="122">
        <v>0</v>
      </c>
      <c r="N547" s="122"/>
      <c r="O547" s="122">
        <v>1.1764883999999998E-2</v>
      </c>
      <c r="P547" s="122"/>
      <c r="Q547" s="122">
        <f t="shared" si="169"/>
        <v>1.1465952E-2</v>
      </c>
      <c r="R547" s="122">
        <f t="shared" si="170"/>
        <v>1.1465952E-2</v>
      </c>
      <c r="S547" s="122"/>
      <c r="T547" s="122"/>
    </row>
    <row r="548" spans="1:20" ht="81.2" customHeight="1" x14ac:dyDescent="0.35">
      <c r="A548" s="106" t="s">
        <v>1662</v>
      </c>
      <c r="B548" s="107" t="s">
        <v>978</v>
      </c>
      <c r="C548" s="108" t="s">
        <v>1442</v>
      </c>
      <c r="D548" s="122">
        <v>1.3927320000000001</v>
      </c>
      <c r="E548" s="122">
        <v>1.6482688399999779E-2</v>
      </c>
      <c r="F548" s="122">
        <v>1.3762493116000003</v>
      </c>
      <c r="G548" s="73">
        <v>1.3561560000000001</v>
      </c>
      <c r="H548" s="73">
        <v>6.0355787999999994E-2</v>
      </c>
      <c r="I548" s="122">
        <v>2.6569908000000003E-2</v>
      </c>
      <c r="J548" s="122">
        <v>2.6569908000000003E-2</v>
      </c>
      <c r="K548" s="122">
        <v>0</v>
      </c>
      <c r="L548" s="122">
        <v>3.378587999999999E-2</v>
      </c>
      <c r="M548" s="122">
        <v>1.3295860920000002</v>
      </c>
      <c r="N548" s="122"/>
      <c r="O548" s="122">
        <v>0</v>
      </c>
      <c r="P548" s="122"/>
      <c r="Q548" s="122">
        <f t="shared" si="169"/>
        <v>1.2958002120000001</v>
      </c>
      <c r="R548" s="122">
        <f t="shared" si="170"/>
        <v>1.2958002120000001</v>
      </c>
      <c r="S548" s="122"/>
      <c r="T548" s="122"/>
    </row>
    <row r="549" spans="1:20" ht="40.549999999999997" customHeight="1" x14ac:dyDescent="0.35">
      <c r="A549" s="106" t="s">
        <v>1662</v>
      </c>
      <c r="B549" s="107" t="s">
        <v>979</v>
      </c>
      <c r="C549" s="108" t="s">
        <v>1443</v>
      </c>
      <c r="D549" s="122">
        <v>1.897956</v>
      </c>
      <c r="E549" s="122">
        <v>2.2450125400000021E-2</v>
      </c>
      <c r="F549" s="122">
        <v>1.8755058746</v>
      </c>
      <c r="G549" s="73">
        <v>1.811928</v>
      </c>
      <c r="H549" s="73">
        <v>8.0639952000000001E-2</v>
      </c>
      <c r="I549" s="122">
        <v>3.5499431999999997E-2</v>
      </c>
      <c r="J549" s="122">
        <v>3.5499431999999997E-2</v>
      </c>
      <c r="K549" s="122">
        <v>0.45298200000000005</v>
      </c>
      <c r="L549" s="122">
        <v>4.5140520000000003E-2</v>
      </c>
      <c r="M549" s="122">
        <v>0.45298200000000005</v>
      </c>
      <c r="N549" s="122"/>
      <c r="O549" s="122">
        <v>0.87046456799999983</v>
      </c>
      <c r="P549" s="122"/>
      <c r="Q549" s="122">
        <f t="shared" si="169"/>
        <v>1.7312880479999999</v>
      </c>
      <c r="R549" s="122">
        <f t="shared" si="170"/>
        <v>1.7312880479999999</v>
      </c>
      <c r="S549" s="122"/>
      <c r="T549" s="122"/>
    </row>
    <row r="550" spans="1:20" ht="60.75" customHeight="1" x14ac:dyDescent="0.35">
      <c r="A550" s="106" t="s">
        <v>1662</v>
      </c>
      <c r="B550" s="107" t="s">
        <v>980</v>
      </c>
      <c r="C550" s="108" t="s">
        <v>1444</v>
      </c>
      <c r="D550" s="122">
        <v>0.85876799999999986</v>
      </c>
      <c r="E550" s="122">
        <v>0</v>
      </c>
      <c r="F550" s="122">
        <v>0.85876799999999986</v>
      </c>
      <c r="G550" s="73">
        <v>0.84574799999999983</v>
      </c>
      <c r="H550" s="73">
        <v>3.7641431999999996E-2</v>
      </c>
      <c r="I550" s="122">
        <v>1.6569935999999997E-2</v>
      </c>
      <c r="J550" s="122">
        <v>1.6569935999999997E-2</v>
      </c>
      <c r="K550" s="122">
        <v>0</v>
      </c>
      <c r="L550" s="122">
        <v>2.1071495999999999E-2</v>
      </c>
      <c r="M550" s="122">
        <v>0.82917806399999994</v>
      </c>
      <c r="N550" s="122"/>
      <c r="O550" s="122">
        <v>0</v>
      </c>
      <c r="P550" s="122"/>
      <c r="Q550" s="122">
        <f t="shared" si="169"/>
        <v>0.8081065679999998</v>
      </c>
      <c r="R550" s="122">
        <f t="shared" si="170"/>
        <v>0.8081065679999998</v>
      </c>
      <c r="S550" s="122"/>
      <c r="T550" s="122"/>
    </row>
    <row r="551" spans="1:20" ht="101.3" customHeight="1" x14ac:dyDescent="0.35">
      <c r="A551" s="106" t="s">
        <v>1662</v>
      </c>
      <c r="B551" s="107" t="s">
        <v>981</v>
      </c>
      <c r="C551" s="108" t="s">
        <v>1445</v>
      </c>
      <c r="D551" s="122">
        <v>1.2210119999999998</v>
      </c>
      <c r="E551" s="122">
        <v>0</v>
      </c>
      <c r="F551" s="122">
        <v>1.2210120000000002</v>
      </c>
      <c r="G551" s="73">
        <v>1.2210119999999998</v>
      </c>
      <c r="H551" s="73">
        <v>5.4341219999999982E-2</v>
      </c>
      <c r="I551" s="122">
        <v>2.3922167999999997E-2</v>
      </c>
      <c r="J551" s="122">
        <v>2.3922167999999997E-2</v>
      </c>
      <c r="K551" s="122">
        <v>0</v>
      </c>
      <c r="L551" s="122">
        <v>3.0419051999999985E-2</v>
      </c>
      <c r="M551" s="122">
        <v>1.1970898319999999</v>
      </c>
      <c r="N551" s="122"/>
      <c r="O551" s="122">
        <v>0</v>
      </c>
      <c r="P551" s="122"/>
      <c r="Q551" s="122">
        <f t="shared" si="169"/>
        <v>1.1666707799999998</v>
      </c>
      <c r="R551" s="122">
        <f t="shared" si="170"/>
        <v>1.1666707799999998</v>
      </c>
      <c r="S551" s="122"/>
      <c r="T551" s="122"/>
    </row>
    <row r="552" spans="1:20" x14ac:dyDescent="0.35">
      <c r="A552" s="103"/>
      <c r="B552" s="110" t="s">
        <v>47</v>
      </c>
      <c r="C552" s="105"/>
      <c r="D552" s="133">
        <f t="shared" ref="D552:T552" si="171">SUM(D553:D561)</f>
        <v>43.153824</v>
      </c>
      <c r="E552" s="133">
        <f t="shared" si="171"/>
        <v>0</v>
      </c>
      <c r="F552" s="133">
        <f t="shared" si="171"/>
        <v>43.153824</v>
      </c>
      <c r="G552" s="133">
        <f t="shared" si="171"/>
        <v>25.7244432</v>
      </c>
      <c r="H552" s="133">
        <f t="shared" si="171"/>
        <v>5.630378330000001</v>
      </c>
      <c r="I552" s="133">
        <f t="shared" si="171"/>
        <v>0.50399517599999988</v>
      </c>
      <c r="J552" s="133">
        <f t="shared" si="171"/>
        <v>3.9518723760000007</v>
      </c>
      <c r="K552" s="133">
        <f t="shared" si="171"/>
        <v>6.2432739960000001</v>
      </c>
      <c r="L552" s="133">
        <f t="shared" si="171"/>
        <v>1.678505954</v>
      </c>
      <c r="M552" s="133">
        <f t="shared" si="171"/>
        <v>7.3691391479999995</v>
      </c>
      <c r="N552" s="133">
        <f t="shared" si="171"/>
        <v>0</v>
      </c>
      <c r="O552" s="133">
        <f t="shared" si="171"/>
        <v>11.608034879999998</v>
      </c>
      <c r="P552" s="133">
        <f t="shared" si="171"/>
        <v>0</v>
      </c>
      <c r="Q552" s="133">
        <f t="shared" si="171"/>
        <v>20.094064869999997</v>
      </c>
      <c r="R552" s="133">
        <f t="shared" si="171"/>
        <v>20.094064869999997</v>
      </c>
      <c r="S552" s="133">
        <f t="shared" si="171"/>
        <v>0</v>
      </c>
      <c r="T552" s="133">
        <f t="shared" si="171"/>
        <v>0</v>
      </c>
    </row>
    <row r="553" spans="1:20" ht="31.1" x14ac:dyDescent="0.35">
      <c r="A553" s="106" t="s">
        <v>1662</v>
      </c>
      <c r="B553" s="107" t="s">
        <v>982</v>
      </c>
      <c r="C553" s="108" t="s">
        <v>1446</v>
      </c>
      <c r="D553" s="122">
        <v>2.2840919999999998</v>
      </c>
      <c r="E553" s="122">
        <v>0</v>
      </c>
      <c r="F553" s="122">
        <v>2.2840920000000002</v>
      </c>
      <c r="G553" s="73">
        <v>1.2E-2</v>
      </c>
      <c r="H553" s="73">
        <v>5.3404799999999997E-4</v>
      </c>
      <c r="I553" s="122">
        <v>2.35116E-4</v>
      </c>
      <c r="J553" s="122">
        <v>2.35116E-4</v>
      </c>
      <c r="K553" s="122">
        <v>3.0000000000000001E-3</v>
      </c>
      <c r="L553" s="122">
        <v>2.9893199999999996E-4</v>
      </c>
      <c r="M553" s="122">
        <v>3.0000000000000001E-3</v>
      </c>
      <c r="N553" s="122"/>
      <c r="O553" s="122">
        <v>5.7648839999999996E-3</v>
      </c>
      <c r="P553" s="122"/>
      <c r="Q553" s="122">
        <f t="shared" ref="Q553:Q561" si="172">G553-H553</f>
        <v>1.1465952E-2</v>
      </c>
      <c r="R553" s="122">
        <f t="shared" ref="R553:R561" si="173">G553-H553</f>
        <v>1.1465952E-2</v>
      </c>
      <c r="S553" s="122"/>
      <c r="T553" s="122"/>
    </row>
    <row r="554" spans="1:20" ht="31.1" x14ac:dyDescent="0.35">
      <c r="A554" s="106" t="s">
        <v>1662</v>
      </c>
      <c r="B554" s="107" t="s">
        <v>983</v>
      </c>
      <c r="C554" s="108" t="s">
        <v>1447</v>
      </c>
      <c r="D554" s="122">
        <v>5.237724</v>
      </c>
      <c r="E554" s="122">
        <v>0</v>
      </c>
      <c r="F554" s="122">
        <v>5.237724</v>
      </c>
      <c r="G554" s="73">
        <v>1.2E-2</v>
      </c>
      <c r="H554" s="73">
        <v>5.3404799999999997E-4</v>
      </c>
      <c r="I554" s="122">
        <v>2.35116E-4</v>
      </c>
      <c r="J554" s="122">
        <v>2.35116E-4</v>
      </c>
      <c r="K554" s="122">
        <v>3.0000000000000001E-3</v>
      </c>
      <c r="L554" s="122">
        <v>2.9893199999999996E-4</v>
      </c>
      <c r="M554" s="122">
        <v>3.0000000000000001E-3</v>
      </c>
      <c r="N554" s="122"/>
      <c r="O554" s="122">
        <v>5.7648839999999996E-3</v>
      </c>
      <c r="P554" s="122"/>
      <c r="Q554" s="122">
        <f t="shared" si="172"/>
        <v>1.1465952E-2</v>
      </c>
      <c r="R554" s="122">
        <f t="shared" si="173"/>
        <v>1.1465952E-2</v>
      </c>
      <c r="S554" s="122"/>
      <c r="T554" s="122"/>
    </row>
    <row r="555" spans="1:20" ht="20.2" customHeight="1" x14ac:dyDescent="0.35">
      <c r="A555" s="106" t="s">
        <v>1662</v>
      </c>
      <c r="B555" s="107" t="s">
        <v>984</v>
      </c>
      <c r="C555" s="108" t="s">
        <v>1448</v>
      </c>
      <c r="D555" s="122">
        <v>2.284116</v>
      </c>
      <c r="E555" s="122">
        <v>0</v>
      </c>
      <c r="F555" s="122">
        <v>2.284116</v>
      </c>
      <c r="G555" s="73">
        <v>1.2E-2</v>
      </c>
      <c r="H555" s="73">
        <v>5.3404799999999997E-4</v>
      </c>
      <c r="I555" s="122">
        <v>2.35116E-4</v>
      </c>
      <c r="J555" s="122">
        <v>2.35116E-4</v>
      </c>
      <c r="K555" s="122">
        <v>3.0000000000000001E-3</v>
      </c>
      <c r="L555" s="122">
        <v>2.9893199999999996E-4</v>
      </c>
      <c r="M555" s="122">
        <v>3.0000000000000001E-3</v>
      </c>
      <c r="N555" s="122"/>
      <c r="O555" s="122">
        <v>5.7648839999999996E-3</v>
      </c>
      <c r="P555" s="122"/>
      <c r="Q555" s="122">
        <f t="shared" si="172"/>
        <v>1.1465952E-2</v>
      </c>
      <c r="R555" s="122">
        <f t="shared" si="173"/>
        <v>1.1465952E-2</v>
      </c>
      <c r="S555" s="122"/>
      <c r="T555" s="122"/>
    </row>
    <row r="556" spans="1:20" ht="60.75" customHeight="1" x14ac:dyDescent="0.35">
      <c r="A556" s="106" t="s">
        <v>1662</v>
      </c>
      <c r="B556" s="107" t="s">
        <v>985</v>
      </c>
      <c r="C556" s="108" t="s">
        <v>1449</v>
      </c>
      <c r="D556" s="122">
        <v>2.8861079999999997</v>
      </c>
      <c r="E556" s="122">
        <v>0</v>
      </c>
      <c r="F556" s="122">
        <v>2.8861080000000006</v>
      </c>
      <c r="G556" s="73">
        <v>0.20660400000000009</v>
      </c>
      <c r="H556" s="73">
        <v>2.5820447999999999E-2</v>
      </c>
      <c r="I556" s="122">
        <v>4.0478040000000003E-3</v>
      </c>
      <c r="J556" s="122">
        <v>4.0478040000000003E-3</v>
      </c>
      <c r="K556" s="122">
        <v>0.20255619600000008</v>
      </c>
      <c r="L556" s="122">
        <v>2.1772644000000001E-2</v>
      </c>
      <c r="M556" s="122">
        <v>0</v>
      </c>
      <c r="N556" s="122"/>
      <c r="O556" s="122">
        <v>0</v>
      </c>
      <c r="P556" s="122"/>
      <c r="Q556" s="122">
        <f t="shared" si="172"/>
        <v>0.1807835520000001</v>
      </c>
      <c r="R556" s="122">
        <f t="shared" si="173"/>
        <v>0.1807835520000001</v>
      </c>
      <c r="S556" s="122"/>
      <c r="T556" s="122"/>
    </row>
    <row r="557" spans="1:20" ht="121.5" customHeight="1" x14ac:dyDescent="0.35">
      <c r="A557" s="106" t="s">
        <v>1662</v>
      </c>
      <c r="B557" s="107" t="s">
        <v>986</v>
      </c>
      <c r="C557" s="108" t="s">
        <v>1450</v>
      </c>
      <c r="D557" s="122">
        <v>2.8861079999999997</v>
      </c>
      <c r="E557" s="122">
        <v>0</v>
      </c>
      <c r="F557" s="122">
        <v>2.8861080000000006</v>
      </c>
      <c r="G557" s="73">
        <v>2.0572416000000002</v>
      </c>
      <c r="H557" s="73">
        <v>9.1557659999999999E-2</v>
      </c>
      <c r="I557" s="122">
        <v>4.0305623999999998E-2</v>
      </c>
      <c r="J557" s="122">
        <v>4.0305623999999998E-2</v>
      </c>
      <c r="K557" s="122">
        <v>0.51431040000000006</v>
      </c>
      <c r="L557" s="122">
        <v>5.1252036000000001E-2</v>
      </c>
      <c r="M557" s="122">
        <v>0.51431040000000006</v>
      </c>
      <c r="N557" s="122"/>
      <c r="O557" s="122">
        <v>0.98831517600000007</v>
      </c>
      <c r="P557" s="122"/>
      <c r="Q557" s="122">
        <f t="shared" si="172"/>
        <v>1.9656839400000001</v>
      </c>
      <c r="R557" s="122">
        <f t="shared" si="173"/>
        <v>1.9656839400000001</v>
      </c>
      <c r="S557" s="122"/>
      <c r="T557" s="122"/>
    </row>
    <row r="558" spans="1:20" ht="81.2" customHeight="1" x14ac:dyDescent="0.35">
      <c r="A558" s="106" t="s">
        <v>1662</v>
      </c>
      <c r="B558" s="107" t="s">
        <v>987</v>
      </c>
      <c r="C558" s="108" t="s">
        <v>1451</v>
      </c>
      <c r="D558" s="122">
        <v>18.432120000000001</v>
      </c>
      <c r="E558" s="122">
        <v>0</v>
      </c>
      <c r="F558" s="122">
        <v>18.432119999999998</v>
      </c>
      <c r="G558" s="73">
        <v>16.065011999999999</v>
      </c>
      <c r="H558" s="73">
        <v>0.71497417199999991</v>
      </c>
      <c r="I558" s="122">
        <v>0.31474685999999996</v>
      </c>
      <c r="J558" s="122">
        <v>0.31474685999999996</v>
      </c>
      <c r="K558" s="122">
        <v>4.0162529999999999</v>
      </c>
      <c r="L558" s="122">
        <v>0.40022731199999995</v>
      </c>
      <c r="M558" s="122">
        <v>4.0162529999999999</v>
      </c>
      <c r="N558" s="122"/>
      <c r="O558" s="122">
        <v>7.7177591399999992</v>
      </c>
      <c r="P558" s="122"/>
      <c r="Q558" s="122">
        <f t="shared" si="172"/>
        <v>15.350037828</v>
      </c>
      <c r="R558" s="122">
        <f t="shared" si="173"/>
        <v>15.350037828</v>
      </c>
      <c r="S558" s="122"/>
      <c r="T558" s="122"/>
    </row>
    <row r="559" spans="1:20" ht="121.5" customHeight="1" x14ac:dyDescent="0.35">
      <c r="A559" s="106" t="s">
        <v>1662</v>
      </c>
      <c r="B559" s="107" t="s">
        <v>988</v>
      </c>
      <c r="C559" s="108" t="s">
        <v>1452</v>
      </c>
      <c r="D559" s="122">
        <v>1.6257839999999999</v>
      </c>
      <c r="E559" s="122">
        <v>0</v>
      </c>
      <c r="F559" s="122">
        <v>1.6257839999999999</v>
      </c>
      <c r="G559" s="73">
        <v>1.354968</v>
      </c>
      <c r="H559" s="73">
        <v>1.081310894</v>
      </c>
      <c r="I559" s="122">
        <v>2.6546651999999997E-2</v>
      </c>
      <c r="J559" s="122">
        <v>2.6546651999999997E-2</v>
      </c>
      <c r="K559" s="122">
        <v>0</v>
      </c>
      <c r="L559" s="122">
        <v>1.0547642420000001</v>
      </c>
      <c r="M559" s="122">
        <v>1.328421348</v>
      </c>
      <c r="N559" s="122"/>
      <c r="O559" s="122">
        <v>0</v>
      </c>
      <c r="P559" s="122"/>
      <c r="Q559" s="122">
        <f t="shared" si="172"/>
        <v>0.27365710599999993</v>
      </c>
      <c r="R559" s="122">
        <f t="shared" si="173"/>
        <v>0.27365710599999993</v>
      </c>
      <c r="S559" s="122"/>
      <c r="T559" s="122"/>
    </row>
    <row r="560" spans="1:20" ht="60.75" customHeight="1" x14ac:dyDescent="0.35">
      <c r="A560" s="106" t="s">
        <v>1662</v>
      </c>
      <c r="B560" s="107" t="s">
        <v>1804</v>
      </c>
      <c r="C560" s="108" t="s">
        <v>1453</v>
      </c>
      <c r="D560" s="122">
        <v>7.5177720000000008</v>
      </c>
      <c r="E560" s="122">
        <v>0</v>
      </c>
      <c r="F560" s="122">
        <v>7.517771999999999</v>
      </c>
      <c r="G560" s="73">
        <v>6.0046176000000004</v>
      </c>
      <c r="H560" s="73">
        <v>0.26723581199999996</v>
      </c>
      <c r="I560" s="122">
        <v>0.117642888</v>
      </c>
      <c r="J560" s="122">
        <v>0.117642888</v>
      </c>
      <c r="K560" s="122">
        <v>1.5011544000000001</v>
      </c>
      <c r="L560" s="122">
        <v>0.14959292399999996</v>
      </c>
      <c r="M560" s="122">
        <v>1.5011544000000001</v>
      </c>
      <c r="N560" s="122"/>
      <c r="O560" s="122">
        <v>2.8846659119999996</v>
      </c>
      <c r="P560" s="122"/>
      <c r="Q560" s="122">
        <f t="shared" si="172"/>
        <v>5.7373817880000004</v>
      </c>
      <c r="R560" s="122">
        <f t="shared" si="173"/>
        <v>5.7373817880000004</v>
      </c>
      <c r="S560" s="122"/>
      <c r="T560" s="122"/>
    </row>
    <row r="561" spans="1:20" ht="60.75" customHeight="1" x14ac:dyDescent="0.35">
      <c r="A561" s="106" t="s">
        <v>1662</v>
      </c>
      <c r="B561" s="107" t="s">
        <v>121</v>
      </c>
      <c r="C561" s="108" t="s">
        <v>122</v>
      </c>
      <c r="D561" s="122">
        <v>0</v>
      </c>
      <c r="E561" s="122">
        <v>0</v>
      </c>
      <c r="F561" s="122">
        <v>0</v>
      </c>
      <c r="G561" s="73">
        <v>0</v>
      </c>
      <c r="H561" s="73">
        <v>3.4478772000000006</v>
      </c>
      <c r="I561" s="122">
        <v>0</v>
      </c>
      <c r="J561" s="122">
        <v>3.4478772000000006</v>
      </c>
      <c r="K561" s="122">
        <v>0</v>
      </c>
      <c r="L561" s="122">
        <v>0</v>
      </c>
      <c r="M561" s="122">
        <v>0</v>
      </c>
      <c r="N561" s="122"/>
      <c r="O561" s="122">
        <v>0</v>
      </c>
      <c r="P561" s="122"/>
      <c r="Q561" s="122">
        <f t="shared" si="172"/>
        <v>-3.4478772000000006</v>
      </c>
      <c r="R561" s="122">
        <f t="shared" si="173"/>
        <v>-3.4478772000000006</v>
      </c>
      <c r="S561" s="122"/>
      <c r="T561" s="122"/>
    </row>
    <row r="562" spans="1:20" ht="60.75" customHeight="1" x14ac:dyDescent="0.35">
      <c r="A562" s="103"/>
      <c r="B562" s="110" t="s">
        <v>665</v>
      </c>
      <c r="C562" s="105"/>
      <c r="D562" s="133">
        <f t="shared" ref="D562:T562" si="174">SUM(D563:D564)</f>
        <v>35.162411999999996</v>
      </c>
      <c r="E562" s="133">
        <f t="shared" si="174"/>
        <v>0</v>
      </c>
      <c r="F562" s="133">
        <f t="shared" si="174"/>
        <v>35.162411999999996</v>
      </c>
      <c r="G562" s="133">
        <f t="shared" si="174"/>
        <v>14.680643999999999</v>
      </c>
      <c r="H562" s="133">
        <f t="shared" si="174"/>
        <v>0.65336282400000012</v>
      </c>
      <c r="I562" s="133">
        <f t="shared" si="174"/>
        <v>0.28762426800000002</v>
      </c>
      <c r="J562" s="133">
        <f t="shared" si="174"/>
        <v>0.28762426800000002</v>
      </c>
      <c r="K562" s="133">
        <f t="shared" si="174"/>
        <v>3.6701609999999998</v>
      </c>
      <c r="L562" s="133">
        <f t="shared" si="174"/>
        <v>0.36573855600000005</v>
      </c>
      <c r="M562" s="133">
        <f t="shared" si="174"/>
        <v>3.6701609999999998</v>
      </c>
      <c r="N562" s="133">
        <f t="shared" si="174"/>
        <v>0</v>
      </c>
      <c r="O562" s="133">
        <f t="shared" si="174"/>
        <v>7.0526977320000013</v>
      </c>
      <c r="P562" s="133">
        <f t="shared" si="174"/>
        <v>0</v>
      </c>
      <c r="Q562" s="133">
        <f t="shared" si="174"/>
        <v>14.027281175999999</v>
      </c>
      <c r="R562" s="133">
        <f t="shared" si="174"/>
        <v>14.027281175999999</v>
      </c>
      <c r="S562" s="133">
        <f t="shared" si="174"/>
        <v>0</v>
      </c>
      <c r="T562" s="133">
        <f t="shared" si="174"/>
        <v>0</v>
      </c>
    </row>
    <row r="563" spans="1:20" ht="40.549999999999997" customHeight="1" x14ac:dyDescent="0.35">
      <c r="A563" s="106" t="s">
        <v>1662</v>
      </c>
      <c r="B563" s="107" t="s">
        <v>1805</v>
      </c>
      <c r="C563" s="108" t="s">
        <v>1454</v>
      </c>
      <c r="D563" s="122">
        <v>13.103459999999998</v>
      </c>
      <c r="E563" s="122">
        <v>0</v>
      </c>
      <c r="F563" s="122">
        <v>13.103459999999998</v>
      </c>
      <c r="G563" s="73">
        <v>1.2E-2</v>
      </c>
      <c r="H563" s="73">
        <v>5.3404799999999997E-4</v>
      </c>
      <c r="I563" s="122">
        <v>2.35116E-4</v>
      </c>
      <c r="J563" s="122">
        <v>2.35116E-4</v>
      </c>
      <c r="K563" s="122">
        <v>3.0000000000000001E-3</v>
      </c>
      <c r="L563" s="122">
        <v>2.9893199999999996E-4</v>
      </c>
      <c r="M563" s="122">
        <v>3.0000000000000001E-3</v>
      </c>
      <c r="N563" s="122"/>
      <c r="O563" s="122">
        <v>5.7648839999999996E-3</v>
      </c>
      <c r="P563" s="122"/>
      <c r="Q563" s="122">
        <f t="shared" ref="Q563:Q564" si="175">G563-H563</f>
        <v>1.1465952E-2</v>
      </c>
      <c r="R563" s="122">
        <f t="shared" ref="R563:R564" si="176">G563-H563</f>
        <v>1.1465952E-2</v>
      </c>
      <c r="S563" s="122"/>
      <c r="T563" s="122"/>
    </row>
    <row r="564" spans="1:20" ht="81.2" customHeight="1" x14ac:dyDescent="0.35">
      <c r="A564" s="106" t="s">
        <v>1662</v>
      </c>
      <c r="B564" s="107" t="s">
        <v>666</v>
      </c>
      <c r="C564" s="108" t="s">
        <v>715</v>
      </c>
      <c r="D564" s="122">
        <v>22.058951999999998</v>
      </c>
      <c r="E564" s="122">
        <v>0</v>
      </c>
      <c r="F564" s="122">
        <v>22.058951999999998</v>
      </c>
      <c r="G564" s="73">
        <v>14.668643999999999</v>
      </c>
      <c r="H564" s="73">
        <v>0.65282877600000011</v>
      </c>
      <c r="I564" s="122">
        <v>0.28738915200000004</v>
      </c>
      <c r="J564" s="122">
        <v>0.28738915200000004</v>
      </c>
      <c r="K564" s="122">
        <v>3.6671609999999997</v>
      </c>
      <c r="L564" s="122">
        <v>0.36543962400000007</v>
      </c>
      <c r="M564" s="122">
        <v>3.6671609999999997</v>
      </c>
      <c r="N564" s="122"/>
      <c r="O564" s="122">
        <v>7.0469328480000009</v>
      </c>
      <c r="P564" s="122"/>
      <c r="Q564" s="122">
        <f t="shared" si="175"/>
        <v>14.015815223999999</v>
      </c>
      <c r="R564" s="122">
        <f t="shared" si="176"/>
        <v>14.015815223999999</v>
      </c>
      <c r="S564" s="122"/>
      <c r="T564" s="122"/>
    </row>
    <row r="565" spans="1:20" ht="60.75" customHeight="1" x14ac:dyDescent="0.35">
      <c r="A565" s="103"/>
      <c r="B565" s="110" t="s">
        <v>48</v>
      </c>
      <c r="C565" s="105"/>
      <c r="D565" s="133">
        <f t="shared" ref="D565:T565" si="177">SUM(D566:D569)</f>
        <v>57.616631999999996</v>
      </c>
      <c r="E565" s="133">
        <f t="shared" si="177"/>
        <v>5.6546030564745777</v>
      </c>
      <c r="F565" s="133">
        <f t="shared" si="177"/>
        <v>51.962028943525418</v>
      </c>
      <c r="G565" s="133">
        <f t="shared" si="177"/>
        <v>13.274210399999998</v>
      </c>
      <c r="H565" s="133">
        <f t="shared" si="177"/>
        <v>2.7035812039999998</v>
      </c>
      <c r="I565" s="133">
        <f t="shared" si="177"/>
        <v>0.16991337599999998</v>
      </c>
      <c r="J565" s="133">
        <f t="shared" si="177"/>
        <v>0.16991337599999998</v>
      </c>
      <c r="K565" s="133">
        <f t="shared" si="177"/>
        <v>5.3587677599999992</v>
      </c>
      <c r="L565" s="133">
        <f t="shared" si="177"/>
        <v>2.533667828</v>
      </c>
      <c r="M565" s="133">
        <f t="shared" si="177"/>
        <v>2.6202389999999993</v>
      </c>
      <c r="N565" s="133">
        <f t="shared" si="177"/>
        <v>0</v>
      </c>
      <c r="O565" s="133">
        <f t="shared" si="177"/>
        <v>5.1252902639999984</v>
      </c>
      <c r="P565" s="133">
        <f t="shared" si="177"/>
        <v>0</v>
      </c>
      <c r="Q565" s="133">
        <f t="shared" si="177"/>
        <v>10.570629195999997</v>
      </c>
      <c r="R565" s="133">
        <f t="shared" si="177"/>
        <v>10.570629195999997</v>
      </c>
      <c r="S565" s="133">
        <f t="shared" si="177"/>
        <v>0</v>
      </c>
      <c r="T565" s="133">
        <f t="shared" si="177"/>
        <v>0</v>
      </c>
    </row>
    <row r="566" spans="1:20" ht="81.2" customHeight="1" x14ac:dyDescent="0.35">
      <c r="A566" s="106" t="s">
        <v>1662</v>
      </c>
      <c r="B566" s="107" t="s">
        <v>989</v>
      </c>
      <c r="C566" s="108" t="s">
        <v>1455</v>
      </c>
      <c r="D566" s="122">
        <v>4.1599199999999996</v>
      </c>
      <c r="E566" s="122">
        <v>0</v>
      </c>
      <c r="F566" s="122">
        <v>4.1599200000000005</v>
      </c>
      <c r="G566" s="73">
        <v>2.7932543999999999</v>
      </c>
      <c r="H566" s="73">
        <v>2.4419224879999999</v>
      </c>
      <c r="I566" s="122">
        <v>5.4725639999999999E-2</v>
      </c>
      <c r="J566" s="122">
        <v>5.4725639999999999E-2</v>
      </c>
      <c r="K566" s="122">
        <v>2.7385287600000003</v>
      </c>
      <c r="L566" s="122">
        <v>2.3871968479999999</v>
      </c>
      <c r="M566" s="122">
        <v>0</v>
      </c>
      <c r="N566" s="122"/>
      <c r="O566" s="122">
        <v>0</v>
      </c>
      <c r="P566" s="122"/>
      <c r="Q566" s="122">
        <f t="shared" ref="Q566:Q569" si="178">G566-H566</f>
        <v>0.35133191200000002</v>
      </c>
      <c r="R566" s="122">
        <f t="shared" ref="R566:R569" si="179">G566-H566</f>
        <v>0.35133191200000002</v>
      </c>
      <c r="S566" s="122"/>
      <c r="T566" s="122"/>
    </row>
    <row r="567" spans="1:20" ht="40.549999999999997" customHeight="1" x14ac:dyDescent="0.35">
      <c r="A567" s="106" t="s">
        <v>1662</v>
      </c>
      <c r="B567" s="107" t="s">
        <v>990</v>
      </c>
      <c r="C567" s="108" t="s">
        <v>1456</v>
      </c>
      <c r="D567" s="122">
        <v>5.2214879999999999</v>
      </c>
      <c r="E567" s="122">
        <v>0</v>
      </c>
      <c r="F567" s="122">
        <v>5.2214879999999999</v>
      </c>
      <c r="G567" s="73">
        <v>4.6016519999999996</v>
      </c>
      <c r="H567" s="73">
        <v>0</v>
      </c>
      <c r="I567" s="122">
        <v>0</v>
      </c>
      <c r="J567" s="122">
        <v>0</v>
      </c>
      <c r="K567" s="122">
        <v>1.1504129999999999</v>
      </c>
      <c r="L567" s="122">
        <v>0</v>
      </c>
      <c r="M567" s="122">
        <v>1.1504129999999999</v>
      </c>
      <c r="N567" s="122"/>
      <c r="O567" s="122">
        <v>2.3008259999999998</v>
      </c>
      <c r="P567" s="122"/>
      <c r="Q567" s="122">
        <f t="shared" si="178"/>
        <v>4.6016519999999996</v>
      </c>
      <c r="R567" s="122">
        <f t="shared" si="179"/>
        <v>4.6016519999999996</v>
      </c>
      <c r="S567" s="122"/>
      <c r="T567" s="122"/>
    </row>
    <row r="568" spans="1:20" ht="81.2" customHeight="1" x14ac:dyDescent="0.35">
      <c r="A568" s="106" t="s">
        <v>1662</v>
      </c>
      <c r="B568" s="107" t="s">
        <v>458</v>
      </c>
      <c r="C568" s="108" t="s">
        <v>123</v>
      </c>
      <c r="D568" s="122">
        <v>48.235223999999995</v>
      </c>
      <c r="E568" s="122">
        <v>5.6546030564745777</v>
      </c>
      <c r="F568" s="122">
        <v>42.580620943525417</v>
      </c>
      <c r="G568" s="73">
        <v>5.8793039999999976</v>
      </c>
      <c r="H568" s="73">
        <v>0.26165871599999996</v>
      </c>
      <c r="I568" s="122">
        <v>0.11518773599999999</v>
      </c>
      <c r="J568" s="122">
        <v>0.11518773599999999</v>
      </c>
      <c r="K568" s="122">
        <v>1.4698259999999994</v>
      </c>
      <c r="L568" s="122">
        <v>0.14647097999999997</v>
      </c>
      <c r="M568" s="122">
        <v>1.4698259999999994</v>
      </c>
      <c r="N568" s="122"/>
      <c r="O568" s="122">
        <v>2.8244642639999986</v>
      </c>
      <c r="P568" s="122"/>
      <c r="Q568" s="122">
        <f t="shared" si="178"/>
        <v>5.6176452839999973</v>
      </c>
      <c r="R568" s="122">
        <f t="shared" si="179"/>
        <v>5.6176452839999973</v>
      </c>
      <c r="S568" s="122"/>
      <c r="T568" s="122"/>
    </row>
    <row r="569" spans="1:20" ht="60.75" customHeight="1" x14ac:dyDescent="0.35">
      <c r="A569" s="106" t="s">
        <v>1662</v>
      </c>
      <c r="B569" s="107" t="s">
        <v>1806</v>
      </c>
      <c r="C569" s="108" t="s">
        <v>1959</v>
      </c>
      <c r="D569" s="122"/>
      <c r="E569" s="122"/>
      <c r="F569" s="122"/>
      <c r="G569" s="73">
        <v>0</v>
      </c>
      <c r="H569" s="73">
        <v>0</v>
      </c>
      <c r="I569" s="122"/>
      <c r="J569" s="122"/>
      <c r="K569" s="122"/>
      <c r="L569" s="122">
        <v>0</v>
      </c>
      <c r="M569" s="122"/>
      <c r="N569" s="122"/>
      <c r="O569" s="122"/>
      <c r="P569" s="122"/>
      <c r="Q569" s="122">
        <f t="shared" si="178"/>
        <v>0</v>
      </c>
      <c r="R569" s="122">
        <f t="shared" si="179"/>
        <v>0</v>
      </c>
      <c r="S569" s="122"/>
      <c r="T569" s="122"/>
    </row>
    <row r="570" spans="1:20" ht="81.2" customHeight="1" x14ac:dyDescent="0.35">
      <c r="A570" s="103"/>
      <c r="B570" s="110" t="s">
        <v>124</v>
      </c>
      <c r="C570" s="105"/>
      <c r="D570" s="133">
        <f t="shared" ref="D570:T570" si="180">SUM(D571:D574)</f>
        <v>104.62093200000001</v>
      </c>
      <c r="E570" s="133">
        <f t="shared" si="180"/>
        <v>0</v>
      </c>
      <c r="F570" s="133">
        <f t="shared" si="180"/>
        <v>104.620932</v>
      </c>
      <c r="G570" s="133">
        <f t="shared" si="180"/>
        <v>88.363144799999986</v>
      </c>
      <c r="H570" s="133">
        <f t="shared" si="180"/>
        <v>11.364057119999998</v>
      </c>
      <c r="I570" s="133">
        <f t="shared" si="180"/>
        <v>1.7312171640000003</v>
      </c>
      <c r="J570" s="133">
        <f t="shared" si="180"/>
        <v>1.7312171640000003</v>
      </c>
      <c r="K570" s="133">
        <f t="shared" si="180"/>
        <v>28.991125175999997</v>
      </c>
      <c r="L570" s="133">
        <f t="shared" si="180"/>
        <v>9.6328399559999998</v>
      </c>
      <c r="M570" s="133">
        <f t="shared" si="180"/>
        <v>19.728976199999998</v>
      </c>
      <c r="N570" s="133">
        <f t="shared" si="180"/>
        <v>0</v>
      </c>
      <c r="O570" s="133">
        <f t="shared" si="180"/>
        <v>37.911826259999991</v>
      </c>
      <c r="P570" s="133">
        <f t="shared" si="180"/>
        <v>0</v>
      </c>
      <c r="Q570" s="133">
        <f t="shared" si="180"/>
        <v>76.999087679999988</v>
      </c>
      <c r="R570" s="133">
        <f t="shared" si="180"/>
        <v>76.999087679999988</v>
      </c>
      <c r="S570" s="133">
        <f t="shared" si="180"/>
        <v>0</v>
      </c>
      <c r="T570" s="133">
        <f t="shared" si="180"/>
        <v>0</v>
      </c>
    </row>
    <row r="571" spans="1:20" ht="81.2" customHeight="1" x14ac:dyDescent="0.35">
      <c r="A571" s="106" t="s">
        <v>1662</v>
      </c>
      <c r="B571" s="107" t="s">
        <v>991</v>
      </c>
      <c r="C571" s="108" t="s">
        <v>1457</v>
      </c>
      <c r="D571" s="122">
        <v>4.1026439999999997</v>
      </c>
      <c r="E571" s="122">
        <v>0</v>
      </c>
      <c r="F571" s="122">
        <v>4.1026439999999997</v>
      </c>
      <c r="G571" s="73">
        <v>1.9444127999999998</v>
      </c>
      <c r="H571" s="73">
        <v>8.6536175999999992E-2</v>
      </c>
      <c r="I571" s="122">
        <v>3.8095068000000003E-2</v>
      </c>
      <c r="J571" s="122">
        <v>3.8095068000000003E-2</v>
      </c>
      <c r="K571" s="122">
        <v>0.48610320000000001</v>
      </c>
      <c r="L571" s="122">
        <v>4.844110799999999E-2</v>
      </c>
      <c r="M571" s="122">
        <v>0.48610320000000001</v>
      </c>
      <c r="N571" s="122"/>
      <c r="O571" s="122">
        <v>0.93411133200000007</v>
      </c>
      <c r="P571" s="122"/>
      <c r="Q571" s="122">
        <f t="shared" ref="Q571:Q574" si="181">G571-H571</f>
        <v>1.8578766239999998</v>
      </c>
      <c r="R571" s="122">
        <f t="shared" ref="R571:R574" si="182">G571-H571</f>
        <v>1.8578766239999998</v>
      </c>
      <c r="S571" s="122"/>
      <c r="T571" s="122"/>
    </row>
    <row r="572" spans="1:20" ht="62.2" x14ac:dyDescent="0.35">
      <c r="A572" s="106" t="s">
        <v>1662</v>
      </c>
      <c r="B572" s="107" t="s">
        <v>647</v>
      </c>
      <c r="C572" s="108" t="s">
        <v>695</v>
      </c>
      <c r="D572" s="122">
        <v>85.959492000000012</v>
      </c>
      <c r="E572" s="122">
        <v>0</v>
      </c>
      <c r="F572" s="122">
        <v>85.959491999999997</v>
      </c>
      <c r="G572" s="73">
        <v>76.959491999999997</v>
      </c>
      <c r="H572" s="73">
        <v>3.4250861279999998</v>
      </c>
      <c r="I572" s="122">
        <v>1.5077959560000003</v>
      </c>
      <c r="J572" s="122">
        <v>1.5077959560000003</v>
      </c>
      <c r="K572" s="122">
        <v>19.239872999999999</v>
      </c>
      <c r="L572" s="122">
        <v>1.9172901719999995</v>
      </c>
      <c r="M572" s="122">
        <v>19.239872999999999</v>
      </c>
      <c r="N572" s="122"/>
      <c r="O572" s="122">
        <v>36.971950043999989</v>
      </c>
      <c r="P572" s="122"/>
      <c r="Q572" s="122">
        <f t="shared" si="181"/>
        <v>73.534405871999994</v>
      </c>
      <c r="R572" s="122">
        <f t="shared" si="182"/>
        <v>73.534405871999994</v>
      </c>
      <c r="S572" s="122"/>
      <c r="T572" s="122"/>
    </row>
    <row r="573" spans="1:20" ht="31.1" x14ac:dyDescent="0.35">
      <c r="A573" s="106" t="s">
        <v>1662</v>
      </c>
      <c r="B573" s="107" t="s">
        <v>992</v>
      </c>
      <c r="C573" s="108" t="s">
        <v>1458</v>
      </c>
      <c r="D573" s="122">
        <v>4.1026439999999997</v>
      </c>
      <c r="E573" s="122">
        <v>0</v>
      </c>
      <c r="F573" s="122">
        <v>4.1026439999999997</v>
      </c>
      <c r="G573" s="73">
        <v>1.2E-2</v>
      </c>
      <c r="H573" s="73">
        <v>5.3404799999999997E-4</v>
      </c>
      <c r="I573" s="122">
        <v>2.35116E-4</v>
      </c>
      <c r="J573" s="122">
        <v>2.35116E-4</v>
      </c>
      <c r="K573" s="122">
        <v>3.0000000000000001E-3</v>
      </c>
      <c r="L573" s="122">
        <v>2.9893199999999996E-4</v>
      </c>
      <c r="M573" s="122">
        <v>3.0000000000000001E-3</v>
      </c>
      <c r="N573" s="122"/>
      <c r="O573" s="122">
        <v>5.7648839999999996E-3</v>
      </c>
      <c r="P573" s="122"/>
      <c r="Q573" s="122">
        <f t="shared" si="181"/>
        <v>1.1465952E-2</v>
      </c>
      <c r="R573" s="122">
        <f t="shared" si="182"/>
        <v>1.1465952E-2</v>
      </c>
      <c r="S573" s="122"/>
      <c r="T573" s="122"/>
    </row>
    <row r="574" spans="1:20" ht="60.75" customHeight="1" x14ac:dyDescent="0.35">
      <c r="A574" s="106" t="s">
        <v>1662</v>
      </c>
      <c r="B574" s="107" t="s">
        <v>993</v>
      </c>
      <c r="C574" s="108" t="s">
        <v>1459</v>
      </c>
      <c r="D574" s="122">
        <v>10.456151999999999</v>
      </c>
      <c r="E574" s="122">
        <v>0</v>
      </c>
      <c r="F574" s="122">
        <v>10.456151999999998</v>
      </c>
      <c r="G574" s="73">
        <v>9.4472400000000007</v>
      </c>
      <c r="H574" s="73">
        <v>7.8519007679999984</v>
      </c>
      <c r="I574" s="122">
        <v>0.18509102399999999</v>
      </c>
      <c r="J574" s="122">
        <v>0.18509102399999999</v>
      </c>
      <c r="K574" s="122">
        <v>9.2621489760000006</v>
      </c>
      <c r="L574" s="122">
        <v>7.666809744</v>
      </c>
      <c r="M574" s="122">
        <v>0</v>
      </c>
      <c r="N574" s="122"/>
      <c r="O574" s="122">
        <v>0</v>
      </c>
      <c r="P574" s="122"/>
      <c r="Q574" s="122">
        <f t="shared" si="181"/>
        <v>1.5953392320000024</v>
      </c>
      <c r="R574" s="122">
        <f t="shared" si="182"/>
        <v>1.5953392320000024</v>
      </c>
      <c r="S574" s="122"/>
      <c r="T574" s="122"/>
    </row>
    <row r="575" spans="1:20" x14ac:dyDescent="0.35">
      <c r="A575" s="103"/>
      <c r="B575" s="110" t="s">
        <v>49</v>
      </c>
      <c r="C575" s="105"/>
      <c r="D575" s="133">
        <f t="shared" ref="D575:T575" si="183">SUM(D576:D588)</f>
        <v>68.24902800000001</v>
      </c>
      <c r="E575" s="133">
        <f t="shared" si="183"/>
        <v>4.495109979999995E-2</v>
      </c>
      <c r="F575" s="133">
        <f t="shared" si="183"/>
        <v>68.204076900200008</v>
      </c>
      <c r="G575" s="133">
        <f t="shared" si="183"/>
        <v>27.323643360000002</v>
      </c>
      <c r="H575" s="133">
        <f t="shared" si="183"/>
        <v>1.1615229059999999</v>
      </c>
      <c r="I575" s="133">
        <f t="shared" si="183"/>
        <v>0.513066142</v>
      </c>
      <c r="J575" s="133">
        <f t="shared" si="183"/>
        <v>0.64208901399999996</v>
      </c>
      <c r="K575" s="133">
        <f t="shared" si="183"/>
        <v>3.5526188400000001</v>
      </c>
      <c r="L575" s="133">
        <f t="shared" si="183"/>
        <v>0.5194338919999999</v>
      </c>
      <c r="M575" s="133">
        <f t="shared" si="183"/>
        <v>16.344976333999998</v>
      </c>
      <c r="N575" s="133">
        <f t="shared" si="183"/>
        <v>0</v>
      </c>
      <c r="O575" s="133">
        <f t="shared" si="183"/>
        <v>6.9129820439999996</v>
      </c>
      <c r="P575" s="133">
        <f t="shared" si="183"/>
        <v>0</v>
      </c>
      <c r="Q575" s="133">
        <f t="shared" si="183"/>
        <v>26.162120453999997</v>
      </c>
      <c r="R575" s="133">
        <f t="shared" si="183"/>
        <v>26.162120453999997</v>
      </c>
      <c r="S575" s="133">
        <f t="shared" si="183"/>
        <v>0</v>
      </c>
      <c r="T575" s="133">
        <f t="shared" si="183"/>
        <v>0</v>
      </c>
    </row>
    <row r="576" spans="1:20" ht="31.1" x14ac:dyDescent="0.35">
      <c r="A576" s="106" t="s">
        <v>1662</v>
      </c>
      <c r="B576" s="107" t="s">
        <v>1807</v>
      </c>
      <c r="C576" s="108" t="s">
        <v>1460</v>
      </c>
      <c r="D576" s="122">
        <v>3.2488319999999997</v>
      </c>
      <c r="E576" s="122">
        <v>0</v>
      </c>
      <c r="F576" s="122">
        <v>3.2488319999999997</v>
      </c>
      <c r="G576" s="73">
        <v>2.58945216</v>
      </c>
      <c r="H576" s="73">
        <v>0.11524369199999998</v>
      </c>
      <c r="I576" s="122">
        <v>5.0732748000000001E-2</v>
      </c>
      <c r="J576" s="122">
        <v>5.0732748000000001E-2</v>
      </c>
      <c r="K576" s="122">
        <v>0.64736304</v>
      </c>
      <c r="L576" s="122">
        <v>6.4510943999999987E-2</v>
      </c>
      <c r="M576" s="122">
        <v>0.64736304</v>
      </c>
      <c r="N576" s="122"/>
      <c r="O576" s="122">
        <v>1.2439933320000001</v>
      </c>
      <c r="P576" s="122"/>
      <c r="Q576" s="122">
        <f t="shared" ref="Q576:Q588" si="184">G576-H576</f>
        <v>2.474208468</v>
      </c>
      <c r="R576" s="122">
        <f t="shared" ref="R576:R588" si="185">G576-H576</f>
        <v>2.474208468</v>
      </c>
      <c r="S576" s="122"/>
      <c r="T576" s="122"/>
    </row>
    <row r="577" spans="1:20" ht="20.2" customHeight="1" x14ac:dyDescent="0.35">
      <c r="A577" s="106" t="s">
        <v>1662</v>
      </c>
      <c r="B577" s="107" t="s">
        <v>648</v>
      </c>
      <c r="C577" s="108" t="s">
        <v>696</v>
      </c>
      <c r="D577" s="122">
        <v>0.29251200000000005</v>
      </c>
      <c r="E577" s="122">
        <v>4.1845750000000792E-3</v>
      </c>
      <c r="F577" s="122">
        <v>0.28832742499999997</v>
      </c>
      <c r="G577" s="73">
        <v>0.27170399999999995</v>
      </c>
      <c r="H577" s="73">
        <v>1.2092184000000002E-2</v>
      </c>
      <c r="I577" s="122">
        <v>5.3232359999999994E-3</v>
      </c>
      <c r="J577" s="122">
        <v>5.3232359999999994E-3</v>
      </c>
      <c r="K577" s="122">
        <v>0</v>
      </c>
      <c r="L577" s="122">
        <v>6.7689480000000029E-3</v>
      </c>
      <c r="M577" s="122">
        <v>0.26638076399999999</v>
      </c>
      <c r="N577" s="122"/>
      <c r="O577" s="122">
        <v>0</v>
      </c>
      <c r="P577" s="122"/>
      <c r="Q577" s="122">
        <f t="shared" si="184"/>
        <v>0.25961181599999994</v>
      </c>
      <c r="R577" s="122">
        <f t="shared" si="185"/>
        <v>0.25961181599999994</v>
      </c>
      <c r="S577" s="122"/>
      <c r="T577" s="122"/>
    </row>
    <row r="578" spans="1:20" ht="40.549999999999997" customHeight="1" x14ac:dyDescent="0.35">
      <c r="A578" s="106" t="s">
        <v>1662</v>
      </c>
      <c r="B578" s="107" t="s">
        <v>649</v>
      </c>
      <c r="C578" s="108" t="s">
        <v>697</v>
      </c>
      <c r="D578" s="122">
        <v>1.336392</v>
      </c>
      <c r="E578" s="122">
        <v>8.4032873999999591E-3</v>
      </c>
      <c r="F578" s="122">
        <v>1.3279887126000001</v>
      </c>
      <c r="G578" s="73">
        <v>1.3032360000000001</v>
      </c>
      <c r="H578" s="73">
        <v>5.8000559999999993E-2</v>
      </c>
      <c r="I578" s="122">
        <v>2.5533072E-2</v>
      </c>
      <c r="J578" s="122">
        <v>2.5533072E-2</v>
      </c>
      <c r="K578" s="122">
        <v>0.32580899999999996</v>
      </c>
      <c r="L578" s="122">
        <v>3.2467487999999989E-2</v>
      </c>
      <c r="M578" s="122">
        <v>0.32580899999999996</v>
      </c>
      <c r="N578" s="122"/>
      <c r="O578" s="122">
        <v>0.62608492800000015</v>
      </c>
      <c r="P578" s="122"/>
      <c r="Q578" s="122">
        <f t="shared" si="184"/>
        <v>1.2452354400000001</v>
      </c>
      <c r="R578" s="122">
        <f t="shared" si="185"/>
        <v>1.2452354400000001</v>
      </c>
      <c r="S578" s="122"/>
      <c r="T578" s="122"/>
    </row>
    <row r="579" spans="1:20" ht="20.2" customHeight="1" x14ac:dyDescent="0.35">
      <c r="A579" s="106" t="s">
        <v>1662</v>
      </c>
      <c r="B579" s="107" t="s">
        <v>650</v>
      </c>
      <c r="C579" s="108" t="s">
        <v>698</v>
      </c>
      <c r="D579" s="122">
        <v>1.166784</v>
      </c>
      <c r="E579" s="122">
        <v>7.658424199999958E-3</v>
      </c>
      <c r="F579" s="122">
        <v>1.1591255758000001</v>
      </c>
      <c r="G579" s="73">
        <v>1.1348639999999999</v>
      </c>
      <c r="H579" s="73">
        <v>5.0507171999999996E-2</v>
      </c>
      <c r="I579" s="122">
        <v>2.2234331999999999E-2</v>
      </c>
      <c r="J579" s="122">
        <v>2.2234331999999999E-2</v>
      </c>
      <c r="K579" s="122">
        <v>0</v>
      </c>
      <c r="L579" s="122">
        <v>2.8272839999999997E-2</v>
      </c>
      <c r="M579" s="122">
        <v>1.1126296680000001</v>
      </c>
      <c r="N579" s="122"/>
      <c r="O579" s="122">
        <v>0</v>
      </c>
      <c r="P579" s="122"/>
      <c r="Q579" s="122">
        <f t="shared" si="184"/>
        <v>1.0843568279999998</v>
      </c>
      <c r="R579" s="122">
        <f t="shared" si="185"/>
        <v>1.0843568279999998</v>
      </c>
      <c r="S579" s="122"/>
      <c r="T579" s="122"/>
    </row>
    <row r="580" spans="1:20" ht="40.549999999999997" customHeight="1" x14ac:dyDescent="0.35">
      <c r="A580" s="106" t="s">
        <v>1662</v>
      </c>
      <c r="B580" s="107" t="s">
        <v>651</v>
      </c>
      <c r="C580" s="108" t="s">
        <v>699</v>
      </c>
      <c r="D580" s="122">
        <v>1.7604</v>
      </c>
      <c r="E580" s="122">
        <v>1.0265693200000037E-2</v>
      </c>
      <c r="F580" s="122">
        <v>1.7501343067999999</v>
      </c>
      <c r="G580" s="73">
        <v>1.721184</v>
      </c>
      <c r="H580" s="73">
        <v>7.6601399999999986E-2</v>
      </c>
      <c r="I580" s="122">
        <v>3.3721559999999998E-2</v>
      </c>
      <c r="J580" s="122">
        <v>3.3721559999999998E-2</v>
      </c>
      <c r="K580" s="122">
        <v>0.43029600000000001</v>
      </c>
      <c r="L580" s="122">
        <v>4.2879839999999989E-2</v>
      </c>
      <c r="M580" s="122">
        <v>0.43029600000000001</v>
      </c>
      <c r="N580" s="122"/>
      <c r="O580" s="122">
        <v>0.82687043999999998</v>
      </c>
      <c r="P580" s="122"/>
      <c r="Q580" s="122">
        <f t="shared" si="184"/>
        <v>1.6445826000000001</v>
      </c>
      <c r="R580" s="122">
        <f t="shared" si="185"/>
        <v>1.6445826000000001</v>
      </c>
      <c r="S580" s="122"/>
      <c r="T580" s="122"/>
    </row>
    <row r="581" spans="1:20" ht="40.549999999999997" customHeight="1" x14ac:dyDescent="0.35">
      <c r="A581" s="106" t="s">
        <v>1662</v>
      </c>
      <c r="B581" s="107" t="s">
        <v>994</v>
      </c>
      <c r="C581" s="108" t="s">
        <v>700</v>
      </c>
      <c r="D581" s="122">
        <v>0.31418399999999996</v>
      </c>
      <c r="E581" s="122">
        <v>3.9108719999999542E-3</v>
      </c>
      <c r="F581" s="122">
        <v>0.31027312800000001</v>
      </c>
      <c r="G581" s="73">
        <v>0.19397999999999999</v>
      </c>
      <c r="H581" s="73">
        <v>3.3477371999999998E-2</v>
      </c>
      <c r="I581" s="122">
        <v>3.8004599999999994E-3</v>
      </c>
      <c r="J581" s="122">
        <v>3.8004599999999994E-3</v>
      </c>
      <c r="K581" s="122">
        <v>0</v>
      </c>
      <c r="L581" s="122">
        <v>2.9676912E-2</v>
      </c>
      <c r="M581" s="122">
        <v>0.19017953999999998</v>
      </c>
      <c r="N581" s="122"/>
      <c r="O581" s="122">
        <v>0</v>
      </c>
      <c r="P581" s="122"/>
      <c r="Q581" s="122">
        <f t="shared" si="184"/>
        <v>0.16050262799999998</v>
      </c>
      <c r="R581" s="122">
        <f t="shared" si="185"/>
        <v>0.16050262799999998</v>
      </c>
      <c r="S581" s="122"/>
      <c r="T581" s="122"/>
    </row>
    <row r="582" spans="1:20" ht="60.75" customHeight="1" x14ac:dyDescent="0.35">
      <c r="A582" s="106" t="s">
        <v>1662</v>
      </c>
      <c r="B582" s="107" t="s">
        <v>653</v>
      </c>
      <c r="C582" s="108" t="s">
        <v>702</v>
      </c>
      <c r="D582" s="122">
        <v>1.644048</v>
      </c>
      <c r="E582" s="122">
        <v>5.9159399999999529E-3</v>
      </c>
      <c r="F582" s="122">
        <v>1.63813206</v>
      </c>
      <c r="G582" s="73">
        <v>0.99358799999999992</v>
      </c>
      <c r="H582" s="73">
        <v>0.15453116000000003</v>
      </c>
      <c r="I582" s="122">
        <v>1.9466435999999997E-2</v>
      </c>
      <c r="J582" s="122">
        <v>1.9466435999999997E-2</v>
      </c>
      <c r="K582" s="122">
        <v>0</v>
      </c>
      <c r="L582" s="122">
        <v>0.135064724</v>
      </c>
      <c r="M582" s="122">
        <v>0.97412156399999994</v>
      </c>
      <c r="N582" s="122"/>
      <c r="O582" s="122">
        <v>0</v>
      </c>
      <c r="P582" s="122"/>
      <c r="Q582" s="122">
        <f t="shared" si="184"/>
        <v>0.83905683999999991</v>
      </c>
      <c r="R582" s="122">
        <f t="shared" si="185"/>
        <v>0.83905683999999991</v>
      </c>
      <c r="S582" s="122"/>
      <c r="T582" s="122"/>
    </row>
    <row r="583" spans="1:20" ht="40.549999999999997" customHeight="1" x14ac:dyDescent="0.35">
      <c r="A583" s="106" t="s">
        <v>1662</v>
      </c>
      <c r="B583" s="107" t="s">
        <v>995</v>
      </c>
      <c r="C583" s="108" t="s">
        <v>703</v>
      </c>
      <c r="D583" s="122">
        <v>0.71439600000000003</v>
      </c>
      <c r="E583" s="122">
        <v>4.6123080000000094E-3</v>
      </c>
      <c r="F583" s="122">
        <v>0.70978369200000002</v>
      </c>
      <c r="G583" s="73">
        <v>0.525312</v>
      </c>
      <c r="H583" s="73">
        <v>2.3379023999999998E-2</v>
      </c>
      <c r="I583" s="122">
        <v>1.0291943999999999E-2</v>
      </c>
      <c r="J583" s="122">
        <v>1.0291943999999999E-2</v>
      </c>
      <c r="K583" s="122">
        <v>0</v>
      </c>
      <c r="L583" s="122">
        <v>1.3087079999999999E-2</v>
      </c>
      <c r="M583" s="122">
        <v>0.51502005600000011</v>
      </c>
      <c r="N583" s="122"/>
      <c r="O583" s="122">
        <v>0</v>
      </c>
      <c r="P583" s="122"/>
      <c r="Q583" s="122">
        <f t="shared" si="184"/>
        <v>0.50193297599999998</v>
      </c>
      <c r="R583" s="122">
        <f t="shared" si="185"/>
        <v>0.50193297599999998</v>
      </c>
      <c r="S583" s="122"/>
      <c r="T583" s="122"/>
    </row>
    <row r="584" spans="1:20" ht="81.2" customHeight="1" x14ac:dyDescent="0.35">
      <c r="A584" s="106" t="s">
        <v>1662</v>
      </c>
      <c r="B584" s="107" t="s">
        <v>654</v>
      </c>
      <c r="C584" s="108" t="s">
        <v>704</v>
      </c>
      <c r="D584" s="122">
        <v>7.3242720000000006</v>
      </c>
      <c r="E584" s="122">
        <v>0</v>
      </c>
      <c r="F584" s="122">
        <v>7.3242719999999997</v>
      </c>
      <c r="G584" s="73">
        <v>6.4048799999999995</v>
      </c>
      <c r="H584" s="73">
        <v>0.285049512</v>
      </c>
      <c r="I584" s="122">
        <v>0.12548486399999997</v>
      </c>
      <c r="J584" s="122">
        <v>0.12548486399999997</v>
      </c>
      <c r="K584" s="122">
        <v>0</v>
      </c>
      <c r="L584" s="122">
        <v>0.15956464800000003</v>
      </c>
      <c r="M584" s="122">
        <v>6.2793951359999998</v>
      </c>
      <c r="N584" s="122"/>
      <c r="O584" s="122">
        <v>0</v>
      </c>
      <c r="P584" s="122"/>
      <c r="Q584" s="122">
        <f t="shared" si="184"/>
        <v>6.1198304879999998</v>
      </c>
      <c r="R584" s="122">
        <f t="shared" si="185"/>
        <v>6.1198304879999998</v>
      </c>
      <c r="S584" s="122"/>
      <c r="T584" s="122"/>
    </row>
    <row r="585" spans="1:20" ht="81.2" customHeight="1" x14ac:dyDescent="0.35">
      <c r="A585" s="106" t="s">
        <v>1662</v>
      </c>
      <c r="B585" s="107" t="s">
        <v>996</v>
      </c>
      <c r="C585" s="108" t="s">
        <v>1461</v>
      </c>
      <c r="D585" s="122">
        <v>41.597543999999999</v>
      </c>
      <c r="E585" s="122">
        <v>0</v>
      </c>
      <c r="F585" s="122">
        <v>41.597543999999999</v>
      </c>
      <c r="G585" s="73">
        <v>4.3975439999999999</v>
      </c>
      <c r="H585" s="73">
        <v>0</v>
      </c>
      <c r="I585" s="122">
        <v>0</v>
      </c>
      <c r="J585" s="122">
        <v>0</v>
      </c>
      <c r="K585" s="122">
        <v>1.099386</v>
      </c>
      <c r="L585" s="122">
        <v>0</v>
      </c>
      <c r="M585" s="122">
        <v>1.099386</v>
      </c>
      <c r="N585" s="122"/>
      <c r="O585" s="122">
        <v>2.1987719999999999</v>
      </c>
      <c r="P585" s="122"/>
      <c r="Q585" s="122">
        <f t="shared" si="184"/>
        <v>4.3975439999999999</v>
      </c>
      <c r="R585" s="122">
        <f t="shared" si="185"/>
        <v>4.3975439999999999</v>
      </c>
      <c r="S585" s="122"/>
      <c r="T585" s="122"/>
    </row>
    <row r="586" spans="1:20" ht="81.2" customHeight="1" x14ac:dyDescent="0.35">
      <c r="A586" s="106" t="s">
        <v>1662</v>
      </c>
      <c r="B586" s="107" t="s">
        <v>1808</v>
      </c>
      <c r="C586" s="108" t="s">
        <v>1462</v>
      </c>
      <c r="D586" s="122">
        <v>5.2488240000000008</v>
      </c>
      <c r="E586" s="122">
        <v>0</v>
      </c>
      <c r="F586" s="122">
        <v>5.2488240000000008</v>
      </c>
      <c r="G586" s="73">
        <v>4.1990592000000007</v>
      </c>
      <c r="H586" s="73">
        <v>0</v>
      </c>
      <c r="I586" s="122">
        <v>8.2268256000000012E-2</v>
      </c>
      <c r="J586" s="122">
        <v>8.2268256000000012E-2</v>
      </c>
      <c r="K586" s="122">
        <v>1.0497648000000002</v>
      </c>
      <c r="L586" s="122">
        <v>-8.2268256000000012E-2</v>
      </c>
      <c r="M586" s="122">
        <v>1.0497648000000002</v>
      </c>
      <c r="N586" s="122"/>
      <c r="O586" s="122">
        <v>2.017261344</v>
      </c>
      <c r="P586" s="122"/>
      <c r="Q586" s="122">
        <f t="shared" si="184"/>
        <v>4.1990592000000007</v>
      </c>
      <c r="R586" s="122">
        <f t="shared" si="185"/>
        <v>4.1990592000000007</v>
      </c>
      <c r="S586" s="122"/>
      <c r="T586" s="122"/>
    </row>
    <row r="587" spans="1:20" ht="101.3" customHeight="1" x14ac:dyDescent="0.35">
      <c r="A587" s="106" t="s">
        <v>1662</v>
      </c>
      <c r="B587" s="107" t="s">
        <v>997</v>
      </c>
      <c r="C587" s="108" t="s">
        <v>1463</v>
      </c>
      <c r="D587" s="122">
        <v>3.6008399999999994</v>
      </c>
      <c r="E587" s="122">
        <v>0</v>
      </c>
      <c r="F587" s="122">
        <v>3.6008399999999998</v>
      </c>
      <c r="G587" s="73">
        <v>3.5888399999999998</v>
      </c>
      <c r="H587" s="73">
        <v>0.22361795799999998</v>
      </c>
      <c r="I587" s="122">
        <v>0.13420923400000001</v>
      </c>
      <c r="J587" s="122">
        <v>0.13420923400000001</v>
      </c>
      <c r="K587" s="122">
        <v>0</v>
      </c>
      <c r="L587" s="122">
        <v>8.9408723999999995E-2</v>
      </c>
      <c r="M587" s="122">
        <v>3.4546307659999997</v>
      </c>
      <c r="N587" s="122"/>
      <c r="O587" s="122">
        <v>0</v>
      </c>
      <c r="P587" s="122"/>
      <c r="Q587" s="122">
        <f t="shared" si="184"/>
        <v>3.3652220419999996</v>
      </c>
      <c r="R587" s="122">
        <f t="shared" si="185"/>
        <v>3.3652220419999996</v>
      </c>
      <c r="S587" s="122"/>
      <c r="T587" s="122"/>
    </row>
    <row r="588" spans="1:20" ht="31.1" x14ac:dyDescent="0.35">
      <c r="A588" s="106" t="s">
        <v>1662</v>
      </c>
      <c r="B588" s="107" t="s">
        <v>652</v>
      </c>
      <c r="C588" s="108" t="s">
        <v>701</v>
      </c>
      <c r="D588" s="122">
        <v>0</v>
      </c>
      <c r="E588" s="122">
        <v>0</v>
      </c>
      <c r="F588" s="122">
        <v>0</v>
      </c>
      <c r="G588" s="73">
        <v>0</v>
      </c>
      <c r="H588" s="73">
        <v>0.12902287199999998</v>
      </c>
      <c r="I588" s="122">
        <v>0</v>
      </c>
      <c r="J588" s="122">
        <v>0.12902287199999998</v>
      </c>
      <c r="K588" s="122">
        <v>0</v>
      </c>
      <c r="L588" s="122">
        <v>0</v>
      </c>
      <c r="M588" s="122">
        <v>0</v>
      </c>
      <c r="N588" s="122"/>
      <c r="O588" s="122">
        <v>0</v>
      </c>
      <c r="P588" s="122"/>
      <c r="Q588" s="122">
        <f t="shared" si="184"/>
        <v>-0.12902287199999998</v>
      </c>
      <c r="R588" s="122">
        <f t="shared" si="185"/>
        <v>-0.12902287199999998</v>
      </c>
      <c r="S588" s="122"/>
      <c r="T588" s="122"/>
    </row>
    <row r="589" spans="1:20" x14ac:dyDescent="0.35">
      <c r="A589" s="103"/>
      <c r="B589" s="110" t="s">
        <v>50</v>
      </c>
      <c r="C589" s="105"/>
      <c r="D589" s="133">
        <f t="shared" ref="D589:T589" si="186">SUM(D590:D594)</f>
        <v>25.543043999999998</v>
      </c>
      <c r="E589" s="133">
        <f t="shared" si="186"/>
        <v>1.0663317719999998</v>
      </c>
      <c r="F589" s="133">
        <f t="shared" si="186"/>
        <v>24.476712228</v>
      </c>
      <c r="G589" s="133">
        <f t="shared" si="186"/>
        <v>12.893935200000001</v>
      </c>
      <c r="H589" s="133">
        <f t="shared" si="186"/>
        <v>11.796619554000005</v>
      </c>
      <c r="I589" s="133">
        <f t="shared" si="186"/>
        <v>2.6795054040000004</v>
      </c>
      <c r="J589" s="133">
        <f t="shared" si="186"/>
        <v>11.646807462000002</v>
      </c>
      <c r="K589" s="133">
        <f t="shared" si="186"/>
        <v>1.0861757999999999</v>
      </c>
      <c r="L589" s="133">
        <f t="shared" si="186"/>
        <v>0.14981209200000001</v>
      </c>
      <c r="M589" s="133">
        <f t="shared" si="186"/>
        <v>6.9559023960000008</v>
      </c>
      <c r="N589" s="133">
        <f t="shared" si="186"/>
        <v>0</v>
      </c>
      <c r="O589" s="133">
        <f t="shared" si="186"/>
        <v>2.1723515999999998</v>
      </c>
      <c r="P589" s="133">
        <f t="shared" si="186"/>
        <v>0</v>
      </c>
      <c r="Q589" s="133">
        <f t="shared" si="186"/>
        <v>1.0973156459999971</v>
      </c>
      <c r="R589" s="133">
        <f t="shared" si="186"/>
        <v>1.0973156459999971</v>
      </c>
      <c r="S589" s="133">
        <f t="shared" si="186"/>
        <v>0</v>
      </c>
      <c r="T589" s="133">
        <f t="shared" si="186"/>
        <v>0</v>
      </c>
    </row>
    <row r="590" spans="1:20" ht="46.65" x14ac:dyDescent="0.35">
      <c r="A590" s="106" t="s">
        <v>1662</v>
      </c>
      <c r="B590" s="107" t="s">
        <v>655</v>
      </c>
      <c r="C590" s="108" t="s">
        <v>705</v>
      </c>
      <c r="D590" s="122">
        <v>3.5603280000000002</v>
      </c>
      <c r="E590" s="122">
        <v>1.0663317719999998</v>
      </c>
      <c r="F590" s="122">
        <v>2.4939962280000003</v>
      </c>
      <c r="G590" s="73">
        <v>1.9471392000000001</v>
      </c>
      <c r="H590" s="73">
        <v>0</v>
      </c>
      <c r="I590" s="122">
        <v>0</v>
      </c>
      <c r="J590" s="122">
        <v>0</v>
      </c>
      <c r="K590" s="122">
        <v>0.48678479999999996</v>
      </c>
      <c r="L590" s="122">
        <v>0</v>
      </c>
      <c r="M590" s="122">
        <v>0.48678479999999996</v>
      </c>
      <c r="N590" s="122"/>
      <c r="O590" s="122">
        <v>0.97356959999999992</v>
      </c>
      <c r="P590" s="122"/>
      <c r="Q590" s="122">
        <f t="shared" ref="Q590:Q594" si="187">G590-H590</f>
        <v>1.9471392000000001</v>
      </c>
      <c r="R590" s="122">
        <f t="shared" ref="R590:R594" si="188">G590-H590</f>
        <v>1.9471392000000001</v>
      </c>
      <c r="S590" s="122"/>
      <c r="T590" s="122"/>
    </row>
    <row r="591" spans="1:20" ht="20.2" customHeight="1" x14ac:dyDescent="0.35">
      <c r="A591" s="106" t="s">
        <v>1662</v>
      </c>
      <c r="B591" s="107" t="s">
        <v>656</v>
      </c>
      <c r="C591" s="108" t="s">
        <v>706</v>
      </c>
      <c r="D591" s="122">
        <v>12.89622</v>
      </c>
      <c r="E591" s="122">
        <v>0</v>
      </c>
      <c r="F591" s="122">
        <v>12.89622</v>
      </c>
      <c r="G591" s="73">
        <v>2.5358160000000001</v>
      </c>
      <c r="H591" s="73">
        <v>11.503118058000004</v>
      </c>
      <c r="I591" s="122">
        <v>2.5358160000000001</v>
      </c>
      <c r="J591" s="122">
        <v>11.503118058000002</v>
      </c>
      <c r="K591" s="122">
        <v>0</v>
      </c>
      <c r="L591" s="122">
        <v>0</v>
      </c>
      <c r="M591" s="122">
        <v>0</v>
      </c>
      <c r="N591" s="122"/>
      <c r="O591" s="122">
        <v>0</v>
      </c>
      <c r="P591" s="122"/>
      <c r="Q591" s="122">
        <f t="shared" si="187"/>
        <v>-8.9673020580000031</v>
      </c>
      <c r="R591" s="122">
        <f t="shared" si="188"/>
        <v>-8.9673020580000031</v>
      </c>
      <c r="S591" s="122"/>
      <c r="T591" s="122"/>
    </row>
    <row r="592" spans="1:20" ht="81.2" customHeight="1" x14ac:dyDescent="0.35">
      <c r="A592" s="106" t="s">
        <v>1662</v>
      </c>
      <c r="B592" s="107" t="s">
        <v>1809</v>
      </c>
      <c r="C592" s="108" t="s">
        <v>1464</v>
      </c>
      <c r="D592" s="122">
        <v>2.8754879999999994</v>
      </c>
      <c r="E592" s="122">
        <v>0</v>
      </c>
      <c r="F592" s="122">
        <v>2.8754880000000003</v>
      </c>
      <c r="G592" s="73">
        <v>2.397564</v>
      </c>
      <c r="H592" s="73">
        <v>0</v>
      </c>
      <c r="I592" s="122">
        <v>0</v>
      </c>
      <c r="J592" s="122">
        <v>0</v>
      </c>
      <c r="K592" s="122">
        <v>0.59939100000000001</v>
      </c>
      <c r="L592" s="122">
        <v>0</v>
      </c>
      <c r="M592" s="122">
        <v>0.59939100000000001</v>
      </c>
      <c r="N592" s="122"/>
      <c r="O592" s="122">
        <v>1.198782</v>
      </c>
      <c r="P592" s="122"/>
      <c r="Q592" s="122">
        <f t="shared" si="187"/>
        <v>2.397564</v>
      </c>
      <c r="R592" s="122">
        <f t="shared" si="188"/>
        <v>2.397564</v>
      </c>
      <c r="S592" s="122"/>
      <c r="T592" s="122"/>
    </row>
    <row r="593" spans="1:20" ht="101.3" customHeight="1" x14ac:dyDescent="0.35">
      <c r="A593" s="106" t="s">
        <v>1662</v>
      </c>
      <c r="B593" s="107" t="s">
        <v>1810</v>
      </c>
      <c r="C593" s="108" t="s">
        <v>1465</v>
      </c>
      <c r="D593" s="122">
        <v>3.6960360000000003</v>
      </c>
      <c r="E593" s="122">
        <v>0</v>
      </c>
      <c r="F593" s="122">
        <v>3.6960359999999994</v>
      </c>
      <c r="G593" s="73">
        <v>3.4984440000000001</v>
      </c>
      <c r="H593" s="73">
        <v>0.18157252800000001</v>
      </c>
      <c r="I593" s="122">
        <v>9.4415880000000008E-2</v>
      </c>
      <c r="J593" s="122">
        <v>9.4415880000000008E-2</v>
      </c>
      <c r="K593" s="122">
        <v>0</v>
      </c>
      <c r="L593" s="122">
        <v>8.7156648000000003E-2</v>
      </c>
      <c r="M593" s="122">
        <v>3.4040281200000004</v>
      </c>
      <c r="N593" s="122"/>
      <c r="O593" s="122">
        <v>0</v>
      </c>
      <c r="P593" s="122"/>
      <c r="Q593" s="122">
        <f t="shared" si="187"/>
        <v>3.3168714719999999</v>
      </c>
      <c r="R593" s="122">
        <f t="shared" si="188"/>
        <v>3.3168714719999999</v>
      </c>
      <c r="S593" s="122"/>
      <c r="T593" s="122"/>
    </row>
    <row r="594" spans="1:20" ht="20.2" customHeight="1" x14ac:dyDescent="0.35">
      <c r="A594" s="106" t="s">
        <v>1662</v>
      </c>
      <c r="B594" s="107" t="s">
        <v>998</v>
      </c>
      <c r="C594" s="108" t="s">
        <v>1466</v>
      </c>
      <c r="D594" s="122">
        <v>2.5149719999999998</v>
      </c>
      <c r="E594" s="122">
        <v>0</v>
      </c>
      <c r="F594" s="122">
        <v>2.5149719999999998</v>
      </c>
      <c r="G594" s="73">
        <v>2.5149719999999998</v>
      </c>
      <c r="H594" s="73">
        <v>0.111928968</v>
      </c>
      <c r="I594" s="122">
        <v>4.9273523999999999E-2</v>
      </c>
      <c r="J594" s="122">
        <v>4.9273523999999999E-2</v>
      </c>
      <c r="K594" s="122">
        <v>0</v>
      </c>
      <c r="L594" s="122">
        <v>6.2655444000000005E-2</v>
      </c>
      <c r="M594" s="122">
        <v>2.4656984759999996</v>
      </c>
      <c r="N594" s="122"/>
      <c r="O594" s="122">
        <v>0</v>
      </c>
      <c r="P594" s="122"/>
      <c r="Q594" s="122">
        <f t="shared" si="187"/>
        <v>2.4030430319999998</v>
      </c>
      <c r="R594" s="122">
        <f t="shared" si="188"/>
        <v>2.4030430319999998</v>
      </c>
      <c r="S594" s="122"/>
      <c r="T594" s="122"/>
    </row>
    <row r="595" spans="1:20" ht="81.2" customHeight="1" x14ac:dyDescent="0.35">
      <c r="A595" s="103"/>
      <c r="B595" s="110" t="s">
        <v>52</v>
      </c>
      <c r="C595" s="105"/>
      <c r="D595" s="133">
        <f t="shared" ref="D595:T595" si="189">SUM(D596:D604)</f>
        <v>135.40482</v>
      </c>
      <c r="E595" s="133">
        <f t="shared" si="189"/>
        <v>0</v>
      </c>
      <c r="F595" s="133">
        <f t="shared" si="189"/>
        <v>135.40482</v>
      </c>
      <c r="G595" s="133">
        <f t="shared" si="189"/>
        <v>27.059282399999997</v>
      </c>
      <c r="H595" s="133">
        <f t="shared" si="189"/>
        <v>2.7187565660000002</v>
      </c>
      <c r="I595" s="133">
        <f t="shared" si="189"/>
        <v>0.48958358200000002</v>
      </c>
      <c r="J595" s="133">
        <f t="shared" si="189"/>
        <v>0.48958358200000002</v>
      </c>
      <c r="K595" s="133">
        <f t="shared" si="189"/>
        <v>5.1205655999999999</v>
      </c>
      <c r="L595" s="133">
        <f t="shared" si="189"/>
        <v>2.2291729839999999</v>
      </c>
      <c r="M595" s="133">
        <f t="shared" si="189"/>
        <v>11.525118169999999</v>
      </c>
      <c r="N595" s="133">
        <f t="shared" si="189"/>
        <v>0</v>
      </c>
      <c r="O595" s="133">
        <f t="shared" si="189"/>
        <v>9.9240150480000011</v>
      </c>
      <c r="P595" s="133">
        <f t="shared" si="189"/>
        <v>0</v>
      </c>
      <c r="Q595" s="133">
        <f t="shared" si="189"/>
        <v>24.340525834000001</v>
      </c>
      <c r="R595" s="133">
        <f t="shared" si="189"/>
        <v>24.340525834000001</v>
      </c>
      <c r="S595" s="133">
        <f t="shared" si="189"/>
        <v>0</v>
      </c>
      <c r="T595" s="133">
        <f t="shared" si="189"/>
        <v>0</v>
      </c>
    </row>
    <row r="596" spans="1:20" ht="81.2" customHeight="1" x14ac:dyDescent="0.35">
      <c r="A596" s="106" t="s">
        <v>1662</v>
      </c>
      <c r="B596" s="107" t="s">
        <v>999</v>
      </c>
      <c r="C596" s="108" t="s">
        <v>1467</v>
      </c>
      <c r="D596" s="122">
        <v>8.5414080000000006</v>
      </c>
      <c r="E596" s="122">
        <v>0</v>
      </c>
      <c r="F596" s="122">
        <v>8.5414079999999988</v>
      </c>
      <c r="G596" s="73">
        <v>4.2963167999999996</v>
      </c>
      <c r="H596" s="73">
        <v>0</v>
      </c>
      <c r="I596" s="122">
        <v>0</v>
      </c>
      <c r="J596" s="122">
        <v>0</v>
      </c>
      <c r="K596" s="122">
        <v>1.0740791999999999</v>
      </c>
      <c r="L596" s="122">
        <v>0</v>
      </c>
      <c r="M596" s="122">
        <v>1.0740791999999999</v>
      </c>
      <c r="N596" s="122"/>
      <c r="O596" s="122">
        <v>2.1481584000000002</v>
      </c>
      <c r="P596" s="122"/>
      <c r="Q596" s="122">
        <f t="shared" ref="Q596:Q604" si="190">G596-H596</f>
        <v>4.2963167999999996</v>
      </c>
      <c r="R596" s="122">
        <f t="shared" ref="R596:R604" si="191">G596-H596</f>
        <v>4.2963167999999996</v>
      </c>
      <c r="S596" s="122"/>
      <c r="T596" s="122"/>
    </row>
    <row r="597" spans="1:20" ht="60.75" customHeight="1" x14ac:dyDescent="0.35">
      <c r="A597" s="106" t="s">
        <v>1662</v>
      </c>
      <c r="B597" s="107" t="s">
        <v>1811</v>
      </c>
      <c r="C597" s="108" t="s">
        <v>125</v>
      </c>
      <c r="D597" s="122">
        <v>1.997268</v>
      </c>
      <c r="E597" s="122">
        <v>0</v>
      </c>
      <c r="F597" s="122">
        <v>1.997268</v>
      </c>
      <c r="G597" s="73">
        <v>1.5487920000000002</v>
      </c>
      <c r="H597" s="73">
        <v>6.8929080000000004E-2</v>
      </c>
      <c r="I597" s="122">
        <v>3.0344039999999999E-2</v>
      </c>
      <c r="J597" s="122">
        <v>3.0344039999999999E-2</v>
      </c>
      <c r="K597" s="122">
        <v>0</v>
      </c>
      <c r="L597" s="122">
        <v>3.8585040000000001E-2</v>
      </c>
      <c r="M597" s="122">
        <v>1.51844796</v>
      </c>
      <c r="N597" s="122"/>
      <c r="O597" s="122">
        <v>0</v>
      </c>
      <c r="P597" s="122"/>
      <c r="Q597" s="122">
        <f t="shared" si="190"/>
        <v>1.4798629200000002</v>
      </c>
      <c r="R597" s="122">
        <f t="shared" si="191"/>
        <v>1.4798629200000002</v>
      </c>
      <c r="S597" s="122"/>
      <c r="T597" s="122"/>
    </row>
    <row r="598" spans="1:20" ht="101.3" customHeight="1" x14ac:dyDescent="0.35">
      <c r="A598" s="106" t="s">
        <v>1662</v>
      </c>
      <c r="B598" s="107" t="s">
        <v>1812</v>
      </c>
      <c r="C598" s="108" t="s">
        <v>1468</v>
      </c>
      <c r="D598" s="122">
        <v>5.2758719999999997</v>
      </c>
      <c r="E598" s="122">
        <v>0</v>
      </c>
      <c r="F598" s="122">
        <v>5.2758720000000006</v>
      </c>
      <c r="G598" s="73">
        <v>2.2257696</v>
      </c>
      <c r="H598" s="73">
        <v>9.9057959999999987E-2</v>
      </c>
      <c r="I598" s="122">
        <v>4.3607423999999999E-2</v>
      </c>
      <c r="J598" s="122">
        <v>4.3607423999999999E-2</v>
      </c>
      <c r="K598" s="122">
        <v>0.5564424</v>
      </c>
      <c r="L598" s="122">
        <v>5.5450535999999988E-2</v>
      </c>
      <c r="M598" s="122">
        <v>0.5564424</v>
      </c>
      <c r="N598" s="122"/>
      <c r="O598" s="122">
        <v>1.0692773760000003</v>
      </c>
      <c r="P598" s="122"/>
      <c r="Q598" s="122">
        <f t="shared" si="190"/>
        <v>2.1267116399999999</v>
      </c>
      <c r="R598" s="122">
        <f t="shared" si="191"/>
        <v>2.1267116399999999</v>
      </c>
      <c r="S598" s="122"/>
      <c r="T598" s="122"/>
    </row>
    <row r="599" spans="1:20" ht="81.2" customHeight="1" x14ac:dyDescent="0.35">
      <c r="A599" s="106" t="s">
        <v>1662</v>
      </c>
      <c r="B599" s="107" t="s">
        <v>1000</v>
      </c>
      <c r="C599" s="108" t="s">
        <v>1469</v>
      </c>
      <c r="D599" s="122">
        <v>37.838051999999998</v>
      </c>
      <c r="E599" s="122">
        <v>0</v>
      </c>
      <c r="F599" s="122">
        <v>37.838051999999998</v>
      </c>
      <c r="G599" s="73">
        <v>3.3381360000000004</v>
      </c>
      <c r="H599" s="73">
        <v>0.14856387600000001</v>
      </c>
      <c r="I599" s="122">
        <v>6.5400984000000009E-2</v>
      </c>
      <c r="J599" s="122">
        <v>6.5400984000000009E-2</v>
      </c>
      <c r="K599" s="122">
        <v>0.834534</v>
      </c>
      <c r="L599" s="122">
        <v>8.3162892000000002E-2</v>
      </c>
      <c r="M599" s="122">
        <v>0.834534</v>
      </c>
      <c r="N599" s="122"/>
      <c r="O599" s="122">
        <v>1.6036670159999997</v>
      </c>
      <c r="P599" s="122"/>
      <c r="Q599" s="122">
        <f t="shared" si="190"/>
        <v>3.1895721240000006</v>
      </c>
      <c r="R599" s="122">
        <f t="shared" si="191"/>
        <v>3.1895721240000006</v>
      </c>
      <c r="S599" s="122"/>
      <c r="T599" s="122"/>
    </row>
    <row r="600" spans="1:20" ht="60.75" customHeight="1" x14ac:dyDescent="0.35">
      <c r="A600" s="106" t="s">
        <v>1662</v>
      </c>
      <c r="B600" s="107" t="s">
        <v>1001</v>
      </c>
      <c r="C600" s="108" t="s">
        <v>1470</v>
      </c>
      <c r="D600" s="122">
        <v>4.216272</v>
      </c>
      <c r="E600" s="122">
        <v>0</v>
      </c>
      <c r="F600" s="122">
        <v>4.216272</v>
      </c>
      <c r="G600" s="73">
        <v>2.524848</v>
      </c>
      <c r="H600" s="73">
        <v>0.11236850399999999</v>
      </c>
      <c r="I600" s="122">
        <v>4.9467000000000004E-2</v>
      </c>
      <c r="J600" s="122">
        <v>4.9467000000000004E-2</v>
      </c>
      <c r="K600" s="122">
        <v>0.631212</v>
      </c>
      <c r="L600" s="122">
        <v>6.2901503999999997E-2</v>
      </c>
      <c r="M600" s="122">
        <v>0.631212</v>
      </c>
      <c r="N600" s="122"/>
      <c r="O600" s="122">
        <v>1.2129570000000001</v>
      </c>
      <c r="P600" s="122"/>
      <c r="Q600" s="122">
        <f t="shared" si="190"/>
        <v>2.412479496</v>
      </c>
      <c r="R600" s="122">
        <f t="shared" si="191"/>
        <v>2.412479496</v>
      </c>
      <c r="S600" s="122"/>
      <c r="T600" s="122"/>
    </row>
    <row r="601" spans="1:20" ht="40.549999999999997" customHeight="1" x14ac:dyDescent="0.35">
      <c r="A601" s="106" t="s">
        <v>1662</v>
      </c>
      <c r="B601" s="107" t="s">
        <v>1813</v>
      </c>
      <c r="C601" s="108" t="s">
        <v>1471</v>
      </c>
      <c r="D601" s="122">
        <v>67.439399999999992</v>
      </c>
      <c r="E601" s="122">
        <v>0</v>
      </c>
      <c r="F601" s="122">
        <v>67.439399999999992</v>
      </c>
      <c r="G601" s="73">
        <v>4.0569359999999994</v>
      </c>
      <c r="H601" s="73">
        <v>0.180554136</v>
      </c>
      <c r="I601" s="122">
        <v>7.9483763999999998E-2</v>
      </c>
      <c r="J601" s="122">
        <v>7.9483763999999998E-2</v>
      </c>
      <c r="K601" s="122">
        <v>1.0142339999999999</v>
      </c>
      <c r="L601" s="122">
        <v>0.10107037200000001</v>
      </c>
      <c r="M601" s="122">
        <v>1.0142339999999999</v>
      </c>
      <c r="N601" s="122"/>
      <c r="O601" s="122">
        <v>1.9489842360000003</v>
      </c>
      <c r="P601" s="122"/>
      <c r="Q601" s="122">
        <f t="shared" si="190"/>
        <v>3.8763818639999994</v>
      </c>
      <c r="R601" s="122">
        <f t="shared" si="191"/>
        <v>3.8763818639999994</v>
      </c>
      <c r="S601" s="122"/>
      <c r="T601" s="122"/>
    </row>
    <row r="602" spans="1:20" ht="101.3" customHeight="1" x14ac:dyDescent="0.35">
      <c r="A602" s="106" t="s">
        <v>1662</v>
      </c>
      <c r="B602" s="107" t="s">
        <v>1002</v>
      </c>
      <c r="C602" s="108" t="s">
        <v>1472</v>
      </c>
      <c r="D602" s="122">
        <v>3.6108600000000002</v>
      </c>
      <c r="E602" s="122">
        <v>0</v>
      </c>
      <c r="F602" s="122">
        <v>3.6108600000000002</v>
      </c>
      <c r="G602" s="73">
        <v>3.5988599999999997</v>
      </c>
      <c r="H602" s="73">
        <v>0.20377742199999999</v>
      </c>
      <c r="I602" s="122">
        <v>0.11411911000000001</v>
      </c>
      <c r="J602" s="122">
        <v>0.11411911000000001</v>
      </c>
      <c r="K602" s="122">
        <v>0</v>
      </c>
      <c r="L602" s="122">
        <v>8.9658311999999976E-2</v>
      </c>
      <c r="M602" s="122">
        <v>3.4847408900000003</v>
      </c>
      <c r="N602" s="122"/>
      <c r="O602" s="122">
        <v>0</v>
      </c>
      <c r="P602" s="122"/>
      <c r="Q602" s="122">
        <f t="shared" si="190"/>
        <v>3.3950825779999998</v>
      </c>
      <c r="R602" s="122">
        <f t="shared" si="191"/>
        <v>3.3950825779999998</v>
      </c>
      <c r="S602" s="122"/>
      <c r="T602" s="122"/>
    </row>
    <row r="603" spans="1:20" ht="81.2" customHeight="1" x14ac:dyDescent="0.35">
      <c r="A603" s="106" t="s">
        <v>1662</v>
      </c>
      <c r="B603" s="107" t="s">
        <v>1814</v>
      </c>
      <c r="C603" s="108" t="s">
        <v>1473</v>
      </c>
      <c r="D603" s="122">
        <v>1.4353680000000002</v>
      </c>
      <c r="E603" s="122">
        <v>0</v>
      </c>
      <c r="F603" s="122">
        <v>1.4353680000000002</v>
      </c>
      <c r="G603" s="73">
        <v>1.429368</v>
      </c>
      <c r="H603" s="73">
        <v>1.7256938080000002</v>
      </c>
      <c r="I603" s="122">
        <v>2.8004279999999999E-2</v>
      </c>
      <c r="J603" s="122">
        <v>2.8004279999999999E-2</v>
      </c>
      <c r="K603" s="122">
        <v>0</v>
      </c>
      <c r="L603" s="122">
        <v>1.6976895279999999</v>
      </c>
      <c r="M603" s="122">
        <v>1.40136372</v>
      </c>
      <c r="N603" s="122"/>
      <c r="O603" s="122">
        <v>0</v>
      </c>
      <c r="P603" s="122"/>
      <c r="Q603" s="122">
        <f t="shared" si="190"/>
        <v>-0.29632580800000019</v>
      </c>
      <c r="R603" s="122">
        <f t="shared" si="191"/>
        <v>-0.29632580800000019</v>
      </c>
      <c r="S603" s="122"/>
      <c r="T603" s="122"/>
    </row>
    <row r="604" spans="1:20" ht="20.2" customHeight="1" x14ac:dyDescent="0.35">
      <c r="A604" s="106" t="s">
        <v>1662</v>
      </c>
      <c r="B604" s="107" t="s">
        <v>1003</v>
      </c>
      <c r="C604" s="108" t="s">
        <v>1474</v>
      </c>
      <c r="D604" s="122">
        <v>5.0503200000000001</v>
      </c>
      <c r="E604" s="122">
        <v>0</v>
      </c>
      <c r="F604" s="122">
        <v>5.0503200000000019</v>
      </c>
      <c r="G604" s="73">
        <v>4.0402560000000003</v>
      </c>
      <c r="H604" s="73">
        <v>0.17981177999999998</v>
      </c>
      <c r="I604" s="122">
        <v>7.9156979999999988E-2</v>
      </c>
      <c r="J604" s="122">
        <v>7.9156979999999988E-2</v>
      </c>
      <c r="K604" s="122">
        <v>1.0100640000000001</v>
      </c>
      <c r="L604" s="122">
        <v>0.10065479999999999</v>
      </c>
      <c r="M604" s="122">
        <v>1.0100640000000001</v>
      </c>
      <c r="N604" s="122"/>
      <c r="O604" s="122">
        <v>1.9409710200000001</v>
      </c>
      <c r="P604" s="122"/>
      <c r="Q604" s="122">
        <f t="shared" si="190"/>
        <v>3.8604442200000002</v>
      </c>
      <c r="R604" s="122">
        <f t="shared" si="191"/>
        <v>3.8604442200000002</v>
      </c>
      <c r="S604" s="122"/>
      <c r="T604" s="122"/>
    </row>
    <row r="605" spans="1:20" ht="60.75" customHeight="1" x14ac:dyDescent="0.35">
      <c r="A605" s="103"/>
      <c r="B605" s="110" t="s">
        <v>53</v>
      </c>
      <c r="C605" s="105"/>
      <c r="D605" s="133">
        <f t="shared" ref="D605:T605" si="192">SUM(D606:D626)</f>
        <v>209.05498799999998</v>
      </c>
      <c r="E605" s="133">
        <f t="shared" si="192"/>
        <v>8.0129868380338927</v>
      </c>
      <c r="F605" s="133">
        <f t="shared" si="192"/>
        <v>201.04200116196608</v>
      </c>
      <c r="G605" s="133">
        <f t="shared" si="192"/>
        <v>81.195767999999987</v>
      </c>
      <c r="H605" s="133">
        <f t="shared" si="192"/>
        <v>12.615944836000001</v>
      </c>
      <c r="I605" s="133">
        <f t="shared" si="192"/>
        <v>5.4342803680000005</v>
      </c>
      <c r="J605" s="133">
        <f t="shared" si="192"/>
        <v>5.0197088980000002</v>
      </c>
      <c r="K605" s="133">
        <f t="shared" si="192"/>
        <v>24.835220472000003</v>
      </c>
      <c r="L605" s="133">
        <f t="shared" si="192"/>
        <v>7.5962359379999995</v>
      </c>
      <c r="M605" s="133">
        <f t="shared" si="192"/>
        <v>24.603934392000003</v>
      </c>
      <c r="N605" s="133">
        <f t="shared" si="192"/>
        <v>0</v>
      </c>
      <c r="O605" s="133">
        <f t="shared" si="192"/>
        <v>26.322332768000003</v>
      </c>
      <c r="P605" s="133">
        <f t="shared" si="192"/>
        <v>0</v>
      </c>
      <c r="Q605" s="133">
        <f t="shared" si="192"/>
        <v>68.57982316399999</v>
      </c>
      <c r="R605" s="133">
        <f t="shared" si="192"/>
        <v>68.57982316399999</v>
      </c>
      <c r="S605" s="133">
        <f t="shared" si="192"/>
        <v>0</v>
      </c>
      <c r="T605" s="133">
        <f t="shared" si="192"/>
        <v>0</v>
      </c>
    </row>
    <row r="606" spans="1:20" ht="60.75" customHeight="1" x14ac:dyDescent="0.35">
      <c r="A606" s="106" t="s">
        <v>1662</v>
      </c>
      <c r="B606" s="107" t="s">
        <v>1004</v>
      </c>
      <c r="C606" s="108" t="s">
        <v>1475</v>
      </c>
      <c r="D606" s="122">
        <v>2.2555199999999997</v>
      </c>
      <c r="E606" s="122">
        <v>0</v>
      </c>
      <c r="F606" s="122">
        <v>2.2555200000000002</v>
      </c>
      <c r="G606" s="73">
        <v>2.2555200000000002</v>
      </c>
      <c r="H606" s="73">
        <v>0.10038201599999999</v>
      </c>
      <c r="I606" s="122">
        <v>4.4190311999999995E-2</v>
      </c>
      <c r="J606" s="122">
        <v>4.4190311999999995E-2</v>
      </c>
      <c r="K606" s="122">
        <v>0</v>
      </c>
      <c r="L606" s="122">
        <v>5.6191703999999995E-2</v>
      </c>
      <c r="M606" s="122">
        <v>0</v>
      </c>
      <c r="N606" s="122"/>
      <c r="O606" s="122">
        <v>2.2113296879999997</v>
      </c>
      <c r="P606" s="122"/>
      <c r="Q606" s="122">
        <f t="shared" ref="Q606:Q626" si="193">G606-H606</f>
        <v>2.155137984</v>
      </c>
      <c r="R606" s="122">
        <f t="shared" ref="R606:R626" si="194">G606-H606</f>
        <v>2.155137984</v>
      </c>
      <c r="S606" s="122"/>
      <c r="T606" s="122"/>
    </row>
    <row r="607" spans="1:20" ht="60.75" customHeight="1" x14ac:dyDescent="0.35">
      <c r="A607" s="106" t="s">
        <v>1662</v>
      </c>
      <c r="B607" s="107" t="s">
        <v>1815</v>
      </c>
      <c r="C607" s="108" t="s">
        <v>493</v>
      </c>
      <c r="D607" s="122">
        <v>34.426103999999995</v>
      </c>
      <c r="E607" s="122">
        <v>0</v>
      </c>
      <c r="F607" s="122">
        <v>34.426104000000002</v>
      </c>
      <c r="G607" s="73">
        <v>8.3415599999999994</v>
      </c>
      <c r="H607" s="73">
        <v>0.37124156399999997</v>
      </c>
      <c r="I607" s="122">
        <v>0.163428456</v>
      </c>
      <c r="J607" s="122">
        <v>0.163428456</v>
      </c>
      <c r="K607" s="122">
        <v>2.0853899999999999</v>
      </c>
      <c r="L607" s="122">
        <v>0.20781310799999997</v>
      </c>
      <c r="M607" s="122">
        <v>2.0853899999999999</v>
      </c>
      <c r="N607" s="122"/>
      <c r="O607" s="122">
        <v>4.0073515440000005</v>
      </c>
      <c r="P607" s="122"/>
      <c r="Q607" s="122">
        <f t="shared" si="193"/>
        <v>7.9703184359999995</v>
      </c>
      <c r="R607" s="122">
        <f t="shared" si="194"/>
        <v>7.9703184359999995</v>
      </c>
      <c r="S607" s="122"/>
      <c r="T607" s="122"/>
    </row>
    <row r="608" spans="1:20" ht="60.75" customHeight="1" x14ac:dyDescent="0.35">
      <c r="A608" s="106" t="s">
        <v>1662</v>
      </c>
      <c r="B608" s="107" t="s">
        <v>126</v>
      </c>
      <c r="C608" s="108" t="s">
        <v>127</v>
      </c>
      <c r="D608" s="122">
        <v>23.167019999999997</v>
      </c>
      <c r="E608" s="122">
        <v>3.2121233265762719</v>
      </c>
      <c r="F608" s="122">
        <v>19.954896673423725</v>
      </c>
      <c r="G608" s="73">
        <v>1.2E-2</v>
      </c>
      <c r="H608" s="73">
        <v>5.3404799999999997E-4</v>
      </c>
      <c r="I608" s="122">
        <v>2.35116E-4</v>
      </c>
      <c r="J608" s="122">
        <v>2.35116E-4</v>
      </c>
      <c r="K608" s="122">
        <v>3.0000000000000001E-3</v>
      </c>
      <c r="L608" s="122">
        <v>2.9893199999999996E-4</v>
      </c>
      <c r="M608" s="122">
        <v>3.0000000000000001E-3</v>
      </c>
      <c r="N608" s="122"/>
      <c r="O608" s="122">
        <v>5.7648839999999996E-3</v>
      </c>
      <c r="P608" s="122"/>
      <c r="Q608" s="122">
        <f t="shared" si="193"/>
        <v>1.1465952E-2</v>
      </c>
      <c r="R608" s="122">
        <f t="shared" si="194"/>
        <v>1.1465952E-2</v>
      </c>
      <c r="S608" s="122"/>
      <c r="T608" s="122"/>
    </row>
    <row r="609" spans="1:20" ht="20.2" customHeight="1" x14ac:dyDescent="0.35">
      <c r="A609" s="106" t="s">
        <v>1662</v>
      </c>
      <c r="B609" s="107" t="s">
        <v>1005</v>
      </c>
      <c r="C609" s="108" t="s">
        <v>1476</v>
      </c>
      <c r="D609" s="122">
        <v>10.608924</v>
      </c>
      <c r="E609" s="122">
        <v>0</v>
      </c>
      <c r="F609" s="122">
        <v>10.608924</v>
      </c>
      <c r="G609" s="73">
        <v>1.2E-2</v>
      </c>
      <c r="H609" s="73">
        <v>5.3404799999999997E-4</v>
      </c>
      <c r="I609" s="122">
        <v>2.35116E-4</v>
      </c>
      <c r="J609" s="122">
        <v>2.35116E-4</v>
      </c>
      <c r="K609" s="122">
        <v>3.0000000000000001E-3</v>
      </c>
      <c r="L609" s="122">
        <v>2.9893199999999996E-4</v>
      </c>
      <c r="M609" s="122">
        <v>3.0000000000000001E-3</v>
      </c>
      <c r="N609" s="122"/>
      <c r="O609" s="122">
        <v>5.7648839999999996E-3</v>
      </c>
      <c r="P609" s="122"/>
      <c r="Q609" s="122">
        <f t="shared" si="193"/>
        <v>1.1465952E-2</v>
      </c>
      <c r="R609" s="122">
        <f t="shared" si="194"/>
        <v>1.1465952E-2</v>
      </c>
      <c r="S609" s="122"/>
      <c r="T609" s="122"/>
    </row>
    <row r="610" spans="1:20" ht="81.2" customHeight="1" x14ac:dyDescent="0.35">
      <c r="A610" s="106" t="s">
        <v>1662</v>
      </c>
      <c r="B610" s="107" t="s">
        <v>1006</v>
      </c>
      <c r="C610" s="108" t="s">
        <v>1477</v>
      </c>
      <c r="D610" s="122">
        <v>2.79156</v>
      </c>
      <c r="E610" s="122">
        <v>0</v>
      </c>
      <c r="F610" s="122">
        <v>2.79156</v>
      </c>
      <c r="G610" s="73">
        <v>2.7795599999999996</v>
      </c>
      <c r="H610" s="73">
        <v>0.12370447199999998</v>
      </c>
      <c r="I610" s="122">
        <v>5.4457343999999991E-2</v>
      </c>
      <c r="J610" s="122">
        <v>5.4457343999999991E-2</v>
      </c>
      <c r="K610" s="122">
        <v>0</v>
      </c>
      <c r="L610" s="122">
        <v>6.9247127999999991E-2</v>
      </c>
      <c r="M610" s="122">
        <v>2.7251026559999998</v>
      </c>
      <c r="N610" s="122"/>
      <c r="O610" s="122">
        <v>0</v>
      </c>
      <c r="P610" s="122"/>
      <c r="Q610" s="122">
        <f t="shared" si="193"/>
        <v>2.6558555279999996</v>
      </c>
      <c r="R610" s="122">
        <f t="shared" si="194"/>
        <v>2.6558555279999996</v>
      </c>
      <c r="S610" s="122"/>
      <c r="T610" s="122"/>
    </row>
    <row r="611" spans="1:20" ht="101.3" customHeight="1" x14ac:dyDescent="0.35">
      <c r="A611" s="106" t="s">
        <v>1662</v>
      </c>
      <c r="B611" s="107" t="s">
        <v>1007</v>
      </c>
      <c r="C611" s="108" t="s">
        <v>1478</v>
      </c>
      <c r="D611" s="122">
        <v>2.6942759999999999</v>
      </c>
      <c r="E611" s="122">
        <v>0</v>
      </c>
      <c r="F611" s="122">
        <v>2.6942759999999999</v>
      </c>
      <c r="G611" s="73">
        <v>2.1604320000000001</v>
      </c>
      <c r="H611" s="73">
        <v>9.6150096000000018E-2</v>
      </c>
      <c r="I611" s="122">
        <v>4.2327324E-2</v>
      </c>
      <c r="J611" s="122">
        <v>4.2327324E-2</v>
      </c>
      <c r="K611" s="122">
        <v>0</v>
      </c>
      <c r="L611" s="122">
        <v>5.3822772000000019E-2</v>
      </c>
      <c r="M611" s="122">
        <v>2.1181046759999997</v>
      </c>
      <c r="N611" s="122"/>
      <c r="O611" s="122">
        <v>0</v>
      </c>
      <c r="P611" s="122"/>
      <c r="Q611" s="122">
        <f t="shared" si="193"/>
        <v>2.064281904</v>
      </c>
      <c r="R611" s="122">
        <f t="shared" si="194"/>
        <v>2.064281904</v>
      </c>
      <c r="S611" s="122"/>
      <c r="T611" s="122"/>
    </row>
    <row r="612" spans="1:20" ht="31.1" x14ac:dyDescent="0.35">
      <c r="A612" s="106" t="s">
        <v>1662</v>
      </c>
      <c r="B612" s="107" t="s">
        <v>1008</v>
      </c>
      <c r="C612" s="108" t="s">
        <v>1479</v>
      </c>
      <c r="D612" s="122">
        <v>2.9386320000000001</v>
      </c>
      <c r="E612" s="122">
        <v>0</v>
      </c>
      <c r="F612" s="122">
        <v>2.9386320000000001</v>
      </c>
      <c r="G612" s="73">
        <v>2.9326319999999999</v>
      </c>
      <c r="H612" s="73">
        <v>0.13051695599999999</v>
      </c>
      <c r="I612" s="122">
        <v>5.7456336000000004E-2</v>
      </c>
      <c r="J612" s="122">
        <v>5.7456336000000004E-2</v>
      </c>
      <c r="K612" s="122">
        <v>0.73315799999999998</v>
      </c>
      <c r="L612" s="122">
        <v>7.3060619999999993E-2</v>
      </c>
      <c r="M612" s="122">
        <v>0.73315799999999998</v>
      </c>
      <c r="N612" s="122"/>
      <c r="O612" s="122">
        <v>1.4088596639999997</v>
      </c>
      <c r="P612" s="122"/>
      <c r="Q612" s="122">
        <f t="shared" si="193"/>
        <v>2.8021150439999998</v>
      </c>
      <c r="R612" s="122">
        <f t="shared" si="194"/>
        <v>2.8021150439999998</v>
      </c>
      <c r="S612" s="122"/>
      <c r="T612" s="122"/>
    </row>
    <row r="613" spans="1:20" ht="31.1" x14ac:dyDescent="0.35">
      <c r="A613" s="106" t="s">
        <v>1662</v>
      </c>
      <c r="B613" s="107" t="s">
        <v>128</v>
      </c>
      <c r="C613" s="108" t="s">
        <v>129</v>
      </c>
      <c r="D613" s="122">
        <v>13.086959999999999</v>
      </c>
      <c r="E613" s="122">
        <v>2.2983092442711861</v>
      </c>
      <c r="F613" s="122">
        <v>10.788650755728813</v>
      </c>
      <c r="G613" s="73">
        <v>8.7240479999999998</v>
      </c>
      <c r="H613" s="73">
        <v>0.38826421200000005</v>
      </c>
      <c r="I613" s="122">
        <v>0.17092218000000001</v>
      </c>
      <c r="J613" s="122">
        <v>0.17092218000000001</v>
      </c>
      <c r="K613" s="122">
        <v>8.55312582</v>
      </c>
      <c r="L613" s="122">
        <v>0.21734203200000005</v>
      </c>
      <c r="M613" s="122">
        <v>0</v>
      </c>
      <c r="N613" s="122"/>
      <c r="O613" s="122">
        <v>0</v>
      </c>
      <c r="P613" s="122"/>
      <c r="Q613" s="122">
        <f t="shared" si="193"/>
        <v>8.3357837880000005</v>
      </c>
      <c r="R613" s="122">
        <f t="shared" si="194"/>
        <v>8.3357837880000005</v>
      </c>
      <c r="S613" s="122"/>
      <c r="T613" s="122"/>
    </row>
    <row r="614" spans="1:20" ht="31.1" x14ac:dyDescent="0.35">
      <c r="A614" s="106" t="s">
        <v>1662</v>
      </c>
      <c r="B614" s="107" t="s">
        <v>1816</v>
      </c>
      <c r="C614" s="108" t="s">
        <v>1480</v>
      </c>
      <c r="D614" s="122">
        <v>3.8244600000000002</v>
      </c>
      <c r="E614" s="122">
        <v>0</v>
      </c>
      <c r="F614" s="122">
        <v>3.8244600000000002</v>
      </c>
      <c r="G614" s="73">
        <v>1.0993080000000002</v>
      </c>
      <c r="H614" s="73">
        <v>0.68473652999999979</v>
      </c>
      <c r="I614" s="122">
        <v>1.0993080000000002</v>
      </c>
      <c r="J614" s="122">
        <v>0.6847365299999999</v>
      </c>
      <c r="K614" s="122">
        <v>0</v>
      </c>
      <c r="L614" s="122">
        <v>0</v>
      </c>
      <c r="M614" s="122">
        <v>0</v>
      </c>
      <c r="N614" s="122"/>
      <c r="O614" s="122">
        <v>0</v>
      </c>
      <c r="P614" s="122"/>
      <c r="Q614" s="122">
        <f t="shared" si="193"/>
        <v>0.41457147000000039</v>
      </c>
      <c r="R614" s="122">
        <f t="shared" si="194"/>
        <v>0.41457147000000039</v>
      </c>
      <c r="S614" s="122"/>
      <c r="T614" s="122"/>
    </row>
    <row r="615" spans="1:20" ht="31.1" x14ac:dyDescent="0.35">
      <c r="A615" s="106" t="s">
        <v>1662</v>
      </c>
      <c r="B615" s="107" t="s">
        <v>1009</v>
      </c>
      <c r="C615" s="108" t="s">
        <v>1481</v>
      </c>
      <c r="D615" s="122">
        <v>2.1886800000000002</v>
      </c>
      <c r="E615" s="122">
        <v>0</v>
      </c>
      <c r="F615" s="122">
        <v>2.1886799999999997</v>
      </c>
      <c r="G615" s="73">
        <v>2.1766800000000002</v>
      </c>
      <c r="H615" s="73">
        <v>0</v>
      </c>
      <c r="I615" s="122">
        <v>4.2645660000000002E-2</v>
      </c>
      <c r="J615" s="122">
        <v>4.2645660000000002E-2</v>
      </c>
      <c r="K615" s="122">
        <v>0.54416999999999993</v>
      </c>
      <c r="L615" s="122">
        <v>-4.2645660000000002E-2</v>
      </c>
      <c r="M615" s="122">
        <v>0.54416999999999993</v>
      </c>
      <c r="N615" s="122"/>
      <c r="O615" s="122">
        <v>1.0456943400000001</v>
      </c>
      <c r="P615" s="122"/>
      <c r="Q615" s="122">
        <f t="shared" si="193"/>
        <v>2.1766800000000002</v>
      </c>
      <c r="R615" s="122">
        <f t="shared" si="194"/>
        <v>2.1766800000000002</v>
      </c>
      <c r="S615" s="122"/>
      <c r="T615" s="122"/>
    </row>
    <row r="616" spans="1:20" ht="46.65" x14ac:dyDescent="0.35">
      <c r="A616" s="106" t="s">
        <v>1662</v>
      </c>
      <c r="B616" s="107" t="s">
        <v>1010</v>
      </c>
      <c r="C616" s="108" t="s">
        <v>1482</v>
      </c>
      <c r="D616" s="122">
        <v>4.174512</v>
      </c>
      <c r="E616" s="122">
        <v>0.17544444000000059</v>
      </c>
      <c r="F616" s="122">
        <v>3.9990675599999994</v>
      </c>
      <c r="G616" s="73">
        <v>3.482208</v>
      </c>
      <c r="H616" s="73">
        <v>9.196776000000001E-2</v>
      </c>
      <c r="I616" s="122">
        <v>6.8223684000000007E-2</v>
      </c>
      <c r="J616" s="122">
        <v>6.8223684000000007E-2</v>
      </c>
      <c r="K616" s="122">
        <v>0</v>
      </c>
      <c r="L616" s="122">
        <v>2.3744076000000003E-2</v>
      </c>
      <c r="M616" s="122">
        <v>3.4139843160000001</v>
      </c>
      <c r="N616" s="122"/>
      <c r="O616" s="122">
        <v>0</v>
      </c>
      <c r="P616" s="122"/>
      <c r="Q616" s="122">
        <f t="shared" si="193"/>
        <v>3.3902402399999998</v>
      </c>
      <c r="R616" s="122">
        <f t="shared" si="194"/>
        <v>3.3902402399999998</v>
      </c>
      <c r="S616" s="122"/>
      <c r="T616" s="122"/>
    </row>
    <row r="617" spans="1:20" ht="31.1" x14ac:dyDescent="0.35">
      <c r="A617" s="106" t="s">
        <v>1662</v>
      </c>
      <c r="B617" s="107" t="s">
        <v>459</v>
      </c>
      <c r="C617" s="108" t="s">
        <v>494</v>
      </c>
      <c r="D617" s="122">
        <v>58.809251999999994</v>
      </c>
      <c r="E617" s="122">
        <v>2.3271098271864332</v>
      </c>
      <c r="F617" s="122">
        <v>56.48214217281356</v>
      </c>
      <c r="G617" s="73">
        <v>7.2659039999999999</v>
      </c>
      <c r="H617" s="73">
        <v>3.2671267480000008</v>
      </c>
      <c r="I617" s="122">
        <v>2.9080708480000004</v>
      </c>
      <c r="J617" s="122">
        <v>2.9080708480000004</v>
      </c>
      <c r="K617" s="122">
        <v>0</v>
      </c>
      <c r="L617" s="122">
        <v>0.35905589999999998</v>
      </c>
      <c r="M617" s="122">
        <v>0</v>
      </c>
      <c r="N617" s="122"/>
      <c r="O617" s="122">
        <v>4.3578331519999995</v>
      </c>
      <c r="P617" s="122"/>
      <c r="Q617" s="122">
        <f t="shared" si="193"/>
        <v>3.9987772519999991</v>
      </c>
      <c r="R617" s="122">
        <f t="shared" si="194"/>
        <v>3.9987772519999991</v>
      </c>
      <c r="S617" s="122"/>
      <c r="T617" s="122"/>
    </row>
    <row r="618" spans="1:20" ht="60.75" customHeight="1" x14ac:dyDescent="0.35">
      <c r="A618" s="106" t="s">
        <v>1662</v>
      </c>
      <c r="B618" s="107" t="s">
        <v>1817</v>
      </c>
      <c r="C618" s="108" t="s">
        <v>1483</v>
      </c>
      <c r="D618" s="122">
        <v>6.8477640000000006</v>
      </c>
      <c r="E618" s="122">
        <v>0</v>
      </c>
      <c r="F618" s="122">
        <v>6.8477640000000006</v>
      </c>
      <c r="G618" s="73">
        <v>6.0782639999999999</v>
      </c>
      <c r="H618" s="73">
        <v>0.27051346799999998</v>
      </c>
      <c r="I618" s="122">
        <v>0.119085792</v>
      </c>
      <c r="J618" s="122">
        <v>0.119085792</v>
      </c>
      <c r="K618" s="122">
        <v>5.959178208</v>
      </c>
      <c r="L618" s="122">
        <v>0.15142767599999998</v>
      </c>
      <c r="M618" s="122">
        <v>0</v>
      </c>
      <c r="N618" s="122"/>
      <c r="O618" s="122">
        <v>0</v>
      </c>
      <c r="P618" s="122"/>
      <c r="Q618" s="122">
        <f t="shared" si="193"/>
        <v>5.807750532</v>
      </c>
      <c r="R618" s="122">
        <f t="shared" si="194"/>
        <v>5.807750532</v>
      </c>
      <c r="S618" s="122"/>
      <c r="T618" s="122"/>
    </row>
    <row r="619" spans="1:20" ht="20.2" customHeight="1" x14ac:dyDescent="0.35">
      <c r="A619" s="106" t="s">
        <v>1662</v>
      </c>
      <c r="B619" s="107" t="s">
        <v>1011</v>
      </c>
      <c r="C619" s="108" t="s">
        <v>1484</v>
      </c>
      <c r="D619" s="122">
        <v>7.6850640000000006</v>
      </c>
      <c r="E619" s="122">
        <v>0</v>
      </c>
      <c r="F619" s="122">
        <v>7.6850640000000006</v>
      </c>
      <c r="G619" s="73">
        <v>7.061484000000001</v>
      </c>
      <c r="H619" s="73">
        <v>4.3032592620000001</v>
      </c>
      <c r="I619" s="122">
        <v>0.13834911600000002</v>
      </c>
      <c r="J619" s="122">
        <v>0.13834911600000002</v>
      </c>
      <c r="K619" s="122">
        <v>0</v>
      </c>
      <c r="L619" s="122">
        <v>4.1649101460000004</v>
      </c>
      <c r="M619" s="122">
        <v>6.9231348840000004</v>
      </c>
      <c r="N619" s="122"/>
      <c r="O619" s="122">
        <v>0</v>
      </c>
      <c r="P619" s="122"/>
      <c r="Q619" s="122">
        <f t="shared" si="193"/>
        <v>2.7582247380000009</v>
      </c>
      <c r="R619" s="122">
        <f t="shared" si="194"/>
        <v>2.7582247380000009</v>
      </c>
      <c r="S619" s="122"/>
      <c r="T619" s="122"/>
    </row>
    <row r="620" spans="1:20" ht="60.75" customHeight="1" x14ac:dyDescent="0.35">
      <c r="A620" s="106" t="s">
        <v>1662</v>
      </c>
      <c r="B620" s="107" t="s">
        <v>1818</v>
      </c>
      <c r="C620" s="108" t="s">
        <v>1485</v>
      </c>
      <c r="D620" s="122">
        <v>4.99254</v>
      </c>
      <c r="E620" s="122">
        <v>0</v>
      </c>
      <c r="F620" s="122">
        <v>4.99254</v>
      </c>
      <c r="G620" s="73">
        <v>3.7264512000000001</v>
      </c>
      <c r="H620" s="73">
        <v>0.49305479999999996</v>
      </c>
      <c r="I620" s="122">
        <v>7.3008887999999994E-2</v>
      </c>
      <c r="J620" s="122">
        <v>7.3008887999999994E-2</v>
      </c>
      <c r="K620" s="122">
        <v>0.93161280000000002</v>
      </c>
      <c r="L620" s="122">
        <v>0.42004591199999991</v>
      </c>
      <c r="M620" s="122">
        <v>0.93161280000000002</v>
      </c>
      <c r="N620" s="122"/>
      <c r="O620" s="122">
        <v>1.7902167119999999</v>
      </c>
      <c r="P620" s="122"/>
      <c r="Q620" s="122">
        <f t="shared" si="193"/>
        <v>3.2333964000000002</v>
      </c>
      <c r="R620" s="122">
        <f t="shared" si="194"/>
        <v>3.2333964000000002</v>
      </c>
      <c r="S620" s="122"/>
      <c r="T620" s="122"/>
    </row>
    <row r="621" spans="1:20" ht="60.75" customHeight="1" x14ac:dyDescent="0.35">
      <c r="A621" s="106" t="s">
        <v>1662</v>
      </c>
      <c r="B621" s="107" t="s">
        <v>1819</v>
      </c>
      <c r="C621" s="108" t="s">
        <v>1486</v>
      </c>
      <c r="D621" s="122">
        <v>6.0323159999999998</v>
      </c>
      <c r="E621" s="122">
        <v>0</v>
      </c>
      <c r="F621" s="122">
        <v>6.0323159999999998</v>
      </c>
      <c r="G621" s="73">
        <v>4.4223167999999999</v>
      </c>
      <c r="H621" s="73">
        <v>0.19681543199999998</v>
      </c>
      <c r="I621" s="122">
        <v>8.6642352000000006E-2</v>
      </c>
      <c r="J621" s="122">
        <v>8.6642352000000006E-2</v>
      </c>
      <c r="K621" s="122">
        <v>1.1055792</v>
      </c>
      <c r="L621" s="122">
        <v>0.11017307999999998</v>
      </c>
      <c r="M621" s="122">
        <v>1.1055792</v>
      </c>
      <c r="N621" s="122"/>
      <c r="O621" s="122">
        <v>2.1245160479999998</v>
      </c>
      <c r="P621" s="122"/>
      <c r="Q621" s="122">
        <f t="shared" si="193"/>
        <v>4.2255013679999998</v>
      </c>
      <c r="R621" s="122">
        <f t="shared" si="194"/>
        <v>4.2255013679999998</v>
      </c>
      <c r="S621" s="122"/>
      <c r="T621" s="122"/>
    </row>
    <row r="622" spans="1:20" ht="60.75" customHeight="1" x14ac:dyDescent="0.35">
      <c r="A622" s="106" t="s">
        <v>1662</v>
      </c>
      <c r="B622" s="107" t="s">
        <v>1820</v>
      </c>
      <c r="C622" s="108" t="s">
        <v>1487</v>
      </c>
      <c r="D622" s="122">
        <v>5.657951999999999</v>
      </c>
      <c r="E622" s="122">
        <v>0</v>
      </c>
      <c r="F622" s="122">
        <v>5.6579520000000008</v>
      </c>
      <c r="G622" s="73">
        <v>4.4344703999999995</v>
      </c>
      <c r="H622" s="73">
        <v>1.4201747839999999</v>
      </c>
      <c r="I622" s="122">
        <v>8.6880467999999988E-2</v>
      </c>
      <c r="J622" s="122">
        <v>8.6880467999999988E-2</v>
      </c>
      <c r="K622" s="122">
        <v>0</v>
      </c>
      <c r="L622" s="122">
        <v>1.3332943159999999</v>
      </c>
      <c r="M622" s="122">
        <v>0</v>
      </c>
      <c r="N622" s="122"/>
      <c r="O622" s="122">
        <v>4.347589932</v>
      </c>
      <c r="P622" s="122"/>
      <c r="Q622" s="122">
        <f t="shared" si="193"/>
        <v>3.0142956159999996</v>
      </c>
      <c r="R622" s="122">
        <f t="shared" si="194"/>
        <v>3.0142956159999996</v>
      </c>
      <c r="S622" s="122"/>
      <c r="T622" s="122"/>
    </row>
    <row r="623" spans="1:20" ht="56.2" customHeight="1" x14ac:dyDescent="0.35">
      <c r="A623" s="106" t="s">
        <v>1662</v>
      </c>
      <c r="B623" s="107" t="s">
        <v>1821</v>
      </c>
      <c r="C623" s="108" t="s">
        <v>1488</v>
      </c>
      <c r="D623" s="122">
        <v>4.5766559999999998</v>
      </c>
      <c r="E623" s="122">
        <v>0</v>
      </c>
      <c r="F623" s="122">
        <v>4.5766559999999998</v>
      </c>
      <c r="G623" s="73">
        <v>3.6553199999999997</v>
      </c>
      <c r="H623" s="73">
        <v>0.20630064399999998</v>
      </c>
      <c r="I623" s="122">
        <v>7.1615291999999997E-2</v>
      </c>
      <c r="J623" s="122">
        <v>7.1615291999999997E-2</v>
      </c>
      <c r="K623" s="122">
        <v>0.91382999999999992</v>
      </c>
      <c r="L623" s="122">
        <v>0.13468535200000001</v>
      </c>
      <c r="M623" s="122">
        <v>0.91382999999999992</v>
      </c>
      <c r="N623" s="122"/>
      <c r="O623" s="122">
        <v>1.7560447079999995</v>
      </c>
      <c r="P623" s="122"/>
      <c r="Q623" s="122">
        <f t="shared" si="193"/>
        <v>3.4490193559999995</v>
      </c>
      <c r="R623" s="122">
        <f t="shared" si="194"/>
        <v>3.4490193559999995</v>
      </c>
      <c r="S623" s="122"/>
      <c r="T623" s="122"/>
    </row>
    <row r="624" spans="1:20" ht="60.75" customHeight="1" x14ac:dyDescent="0.35">
      <c r="A624" s="106" t="s">
        <v>1662</v>
      </c>
      <c r="B624" s="107" t="s">
        <v>1012</v>
      </c>
      <c r="C624" s="108" t="s">
        <v>1489</v>
      </c>
      <c r="D624" s="122">
        <v>1.4467920000000001</v>
      </c>
      <c r="E624" s="122">
        <v>0</v>
      </c>
      <c r="F624" s="122">
        <v>1.4467920000000001</v>
      </c>
      <c r="G624" s="73">
        <v>1.4347920000000001</v>
      </c>
      <c r="H624" s="73">
        <v>6.3855467999999999E-2</v>
      </c>
      <c r="I624" s="122">
        <v>2.811054E-2</v>
      </c>
      <c r="J624" s="122">
        <v>2.811054E-2</v>
      </c>
      <c r="K624" s="122">
        <v>0</v>
      </c>
      <c r="L624" s="122">
        <v>3.5744927999999995E-2</v>
      </c>
      <c r="M624" s="122">
        <v>1.4066814599999999</v>
      </c>
      <c r="N624" s="122"/>
      <c r="O624" s="122">
        <v>0</v>
      </c>
      <c r="P624" s="122"/>
      <c r="Q624" s="122">
        <f t="shared" si="193"/>
        <v>1.370936532</v>
      </c>
      <c r="R624" s="122">
        <f t="shared" si="194"/>
        <v>1.370936532</v>
      </c>
      <c r="S624" s="122"/>
      <c r="T624" s="122"/>
    </row>
    <row r="625" spans="1:20" ht="60.75" customHeight="1" x14ac:dyDescent="0.35">
      <c r="A625" s="106" t="s">
        <v>1662</v>
      </c>
      <c r="B625" s="107" t="s">
        <v>1013</v>
      </c>
      <c r="C625" s="108" t="s">
        <v>1490</v>
      </c>
      <c r="D625" s="122">
        <v>2.3520719999999997</v>
      </c>
      <c r="E625" s="122">
        <v>0</v>
      </c>
      <c r="F625" s="122">
        <v>2.3520719999999997</v>
      </c>
      <c r="G625" s="73">
        <v>2.3520719999999997</v>
      </c>
      <c r="H625" s="73">
        <v>0.10467907199999998</v>
      </c>
      <c r="I625" s="122">
        <v>4.6081956E-2</v>
      </c>
      <c r="J625" s="122">
        <v>4.6081956E-2</v>
      </c>
      <c r="K625" s="122">
        <v>2.3059900439999996</v>
      </c>
      <c r="L625" s="122">
        <v>5.8597115999999984E-2</v>
      </c>
      <c r="M625" s="122">
        <v>0</v>
      </c>
      <c r="N625" s="122"/>
      <c r="O625" s="122">
        <v>0</v>
      </c>
      <c r="P625" s="122"/>
      <c r="Q625" s="122">
        <f t="shared" si="193"/>
        <v>2.2473929279999996</v>
      </c>
      <c r="R625" s="122">
        <f t="shared" si="194"/>
        <v>2.2473929279999996</v>
      </c>
      <c r="S625" s="122"/>
      <c r="T625" s="122"/>
    </row>
    <row r="626" spans="1:20" ht="60.75" customHeight="1" x14ac:dyDescent="0.35">
      <c r="A626" s="106" t="s">
        <v>1662</v>
      </c>
      <c r="B626" s="107" t="s">
        <v>1822</v>
      </c>
      <c r="C626" s="108" t="s">
        <v>1491</v>
      </c>
      <c r="D626" s="122">
        <v>8.4979319999999987</v>
      </c>
      <c r="E626" s="122">
        <v>0</v>
      </c>
      <c r="F626" s="122">
        <v>8.4979319999999987</v>
      </c>
      <c r="G626" s="73">
        <v>6.7887456000000004</v>
      </c>
      <c r="H626" s="73">
        <v>0.30213345600000002</v>
      </c>
      <c r="I626" s="122">
        <v>0.13300558799999998</v>
      </c>
      <c r="J626" s="122">
        <v>0.13300558799999998</v>
      </c>
      <c r="K626" s="122">
        <v>1.6971864000000001</v>
      </c>
      <c r="L626" s="122">
        <v>0.16912786800000004</v>
      </c>
      <c r="M626" s="122">
        <v>1.6971864000000001</v>
      </c>
      <c r="N626" s="122"/>
      <c r="O626" s="122">
        <v>3.2613672120000001</v>
      </c>
      <c r="P626" s="122"/>
      <c r="Q626" s="122">
        <f t="shared" si="193"/>
        <v>6.4866121440000004</v>
      </c>
      <c r="R626" s="122">
        <f t="shared" si="194"/>
        <v>6.4866121440000004</v>
      </c>
      <c r="S626" s="122"/>
      <c r="T626" s="122"/>
    </row>
    <row r="627" spans="1:20" ht="81.2" customHeight="1" x14ac:dyDescent="0.35">
      <c r="A627" s="103"/>
      <c r="B627" s="110" t="s">
        <v>56</v>
      </c>
      <c r="C627" s="105"/>
      <c r="D627" s="133">
        <f t="shared" ref="D627:T627" si="195">SUM(D628:D628)</f>
        <v>0.27818399999999999</v>
      </c>
      <c r="E627" s="133">
        <f t="shared" si="195"/>
        <v>0</v>
      </c>
      <c r="F627" s="133">
        <f t="shared" si="195"/>
        <v>0.27818399999999999</v>
      </c>
      <c r="G627" s="133">
        <f t="shared" si="195"/>
        <v>0.17108399999999999</v>
      </c>
      <c r="H627" s="133">
        <f t="shared" si="195"/>
        <v>7.6140959999999999E-3</v>
      </c>
      <c r="I627" s="133">
        <f t="shared" si="195"/>
        <v>3.3518879999999999E-3</v>
      </c>
      <c r="J627" s="133">
        <f t="shared" si="195"/>
        <v>3.3518879999999999E-3</v>
      </c>
      <c r="K627" s="133">
        <f t="shared" si="195"/>
        <v>0</v>
      </c>
      <c r="L627" s="133">
        <f t="shared" si="195"/>
        <v>4.262208E-3</v>
      </c>
      <c r="M627" s="133">
        <f t="shared" si="195"/>
        <v>0.16773211199999999</v>
      </c>
      <c r="N627" s="133">
        <f t="shared" si="195"/>
        <v>0</v>
      </c>
      <c r="O627" s="133">
        <f t="shared" si="195"/>
        <v>0</v>
      </c>
      <c r="P627" s="133">
        <f t="shared" si="195"/>
        <v>0</v>
      </c>
      <c r="Q627" s="133">
        <f t="shared" si="195"/>
        <v>0.163469904</v>
      </c>
      <c r="R627" s="133">
        <f t="shared" si="195"/>
        <v>0.163469904</v>
      </c>
      <c r="S627" s="133">
        <f t="shared" si="195"/>
        <v>0</v>
      </c>
      <c r="T627" s="133">
        <f t="shared" si="195"/>
        <v>0</v>
      </c>
    </row>
    <row r="628" spans="1:20" ht="81.2" customHeight="1" x14ac:dyDescent="0.35">
      <c r="A628" s="106" t="s">
        <v>1662</v>
      </c>
      <c r="B628" s="107" t="s">
        <v>1014</v>
      </c>
      <c r="C628" s="108" t="s">
        <v>1492</v>
      </c>
      <c r="D628" s="122">
        <v>0.27818399999999999</v>
      </c>
      <c r="E628" s="122">
        <v>0</v>
      </c>
      <c r="F628" s="122">
        <v>0.27818399999999999</v>
      </c>
      <c r="G628" s="73">
        <v>0.17108399999999999</v>
      </c>
      <c r="H628" s="73">
        <v>7.6140959999999999E-3</v>
      </c>
      <c r="I628" s="122">
        <v>3.3518879999999999E-3</v>
      </c>
      <c r="J628" s="122">
        <v>3.3518879999999999E-3</v>
      </c>
      <c r="K628" s="122">
        <v>0</v>
      </c>
      <c r="L628" s="122">
        <v>4.262208E-3</v>
      </c>
      <c r="M628" s="122">
        <v>0.16773211199999999</v>
      </c>
      <c r="N628" s="122"/>
      <c r="O628" s="122">
        <v>0</v>
      </c>
      <c r="P628" s="122"/>
      <c r="Q628" s="122">
        <f>G628-H628</f>
        <v>0.163469904</v>
      </c>
      <c r="R628" s="122">
        <f>G628-H628</f>
        <v>0.163469904</v>
      </c>
      <c r="S628" s="122"/>
      <c r="T628" s="122"/>
    </row>
    <row r="629" spans="1:20" ht="81.2" customHeight="1" x14ac:dyDescent="0.35">
      <c r="A629" s="103"/>
      <c r="B629" s="110" t="s">
        <v>57</v>
      </c>
      <c r="C629" s="105"/>
      <c r="D629" s="133">
        <f t="shared" ref="D629:T629" si="196">SUM(D630:D640)</f>
        <v>47.553420000000003</v>
      </c>
      <c r="E629" s="133">
        <f t="shared" si="196"/>
        <v>0</v>
      </c>
      <c r="F629" s="133">
        <f t="shared" si="196"/>
        <v>47.553420000000003</v>
      </c>
      <c r="G629" s="133">
        <f t="shared" si="196"/>
        <v>24.354609600000003</v>
      </c>
      <c r="H629" s="133">
        <f t="shared" si="196"/>
        <v>1.305281272</v>
      </c>
      <c r="I629" s="133">
        <f t="shared" si="196"/>
        <v>0.74732437600000001</v>
      </c>
      <c r="J629" s="133">
        <f t="shared" si="196"/>
        <v>0.74732437600000001</v>
      </c>
      <c r="K629" s="133">
        <f t="shared" si="196"/>
        <v>7.0299078919999998</v>
      </c>
      <c r="L629" s="133">
        <f t="shared" si="196"/>
        <v>0.55795689599999998</v>
      </c>
      <c r="M629" s="133">
        <f t="shared" si="196"/>
        <v>6.3295943280000007</v>
      </c>
      <c r="N629" s="133">
        <f t="shared" si="196"/>
        <v>0</v>
      </c>
      <c r="O629" s="133">
        <f t="shared" si="196"/>
        <v>10.247783003999999</v>
      </c>
      <c r="P629" s="133">
        <f t="shared" si="196"/>
        <v>0</v>
      </c>
      <c r="Q629" s="133">
        <f t="shared" si="196"/>
        <v>23.049328328000001</v>
      </c>
      <c r="R629" s="133">
        <f t="shared" si="196"/>
        <v>23.049328328000001</v>
      </c>
      <c r="S629" s="133">
        <f t="shared" si="196"/>
        <v>0</v>
      </c>
      <c r="T629" s="133">
        <f t="shared" si="196"/>
        <v>0</v>
      </c>
    </row>
    <row r="630" spans="1:20" ht="81.2" customHeight="1" x14ac:dyDescent="0.35">
      <c r="A630" s="106" t="s">
        <v>1662</v>
      </c>
      <c r="B630" s="107" t="s">
        <v>1015</v>
      </c>
      <c r="C630" s="108" t="s">
        <v>1493</v>
      </c>
      <c r="D630" s="122">
        <v>2.1404999999999998</v>
      </c>
      <c r="E630" s="122">
        <v>0</v>
      </c>
      <c r="F630" s="122">
        <v>2.1404999999999998</v>
      </c>
      <c r="G630" s="73">
        <v>2.1404999999999998</v>
      </c>
      <c r="H630" s="73">
        <v>9.5263044000000005E-2</v>
      </c>
      <c r="I630" s="122">
        <v>4.193682E-2</v>
      </c>
      <c r="J630" s="122">
        <v>4.193682E-2</v>
      </c>
      <c r="K630" s="122">
        <v>0</v>
      </c>
      <c r="L630" s="122">
        <v>5.3326224000000005E-2</v>
      </c>
      <c r="M630" s="122">
        <v>2.0985631800000002</v>
      </c>
      <c r="N630" s="122"/>
      <c r="O630" s="122">
        <v>0</v>
      </c>
      <c r="P630" s="122"/>
      <c r="Q630" s="122">
        <f t="shared" ref="Q630:Q640" si="197">G630-H630</f>
        <v>2.0452369559999997</v>
      </c>
      <c r="R630" s="122">
        <f t="shared" ref="R630:R640" si="198">G630-H630</f>
        <v>2.0452369559999997</v>
      </c>
      <c r="S630" s="122"/>
      <c r="T630" s="122"/>
    </row>
    <row r="631" spans="1:20" ht="81.2" customHeight="1" x14ac:dyDescent="0.35">
      <c r="A631" s="106" t="s">
        <v>1662</v>
      </c>
      <c r="B631" s="107" t="s">
        <v>461</v>
      </c>
      <c r="C631" s="108" t="s">
        <v>495</v>
      </c>
      <c r="D631" s="122">
        <v>9.4592399999999994</v>
      </c>
      <c r="E631" s="122">
        <v>0</v>
      </c>
      <c r="F631" s="122">
        <v>9.4592399999999994</v>
      </c>
      <c r="G631" s="73">
        <v>1.5697079999999999</v>
      </c>
      <c r="H631" s="73">
        <v>6.9859932E-2</v>
      </c>
      <c r="I631" s="122">
        <v>3.0753828000000004E-2</v>
      </c>
      <c r="J631" s="122">
        <v>3.0753828000000004E-2</v>
      </c>
      <c r="K631" s="122">
        <v>1.538954172</v>
      </c>
      <c r="L631" s="122">
        <v>3.9106103999999996E-2</v>
      </c>
      <c r="M631" s="122">
        <v>0</v>
      </c>
      <c r="N631" s="122"/>
      <c r="O631" s="122">
        <v>0</v>
      </c>
      <c r="P631" s="122"/>
      <c r="Q631" s="122">
        <f t="shared" si="197"/>
        <v>1.4998480679999999</v>
      </c>
      <c r="R631" s="122">
        <f t="shared" si="198"/>
        <v>1.4998480679999999</v>
      </c>
      <c r="S631" s="122"/>
      <c r="T631" s="122"/>
    </row>
    <row r="632" spans="1:20" ht="31.1" x14ac:dyDescent="0.35">
      <c r="A632" s="106" t="s">
        <v>1662</v>
      </c>
      <c r="B632" s="107" t="s">
        <v>657</v>
      </c>
      <c r="C632" s="108" t="s">
        <v>707</v>
      </c>
      <c r="D632" s="122">
        <v>9.6856919999999995</v>
      </c>
      <c r="E632" s="122">
        <v>0</v>
      </c>
      <c r="F632" s="122">
        <v>9.6856919999999995</v>
      </c>
      <c r="G632" s="73">
        <v>0.65169599999999994</v>
      </c>
      <c r="H632" s="73">
        <v>0</v>
      </c>
      <c r="I632" s="122">
        <v>0</v>
      </c>
      <c r="J632" s="122">
        <v>0</v>
      </c>
      <c r="K632" s="122">
        <v>0.16292400000000001</v>
      </c>
      <c r="L632" s="122">
        <v>0</v>
      </c>
      <c r="M632" s="122">
        <v>0.16292400000000001</v>
      </c>
      <c r="N632" s="122"/>
      <c r="O632" s="122">
        <v>0.32584800000000008</v>
      </c>
      <c r="P632" s="122"/>
      <c r="Q632" s="122">
        <f t="shared" si="197"/>
        <v>0.65169599999999994</v>
      </c>
      <c r="R632" s="122">
        <f t="shared" si="198"/>
        <v>0.65169599999999994</v>
      </c>
      <c r="S632" s="122"/>
      <c r="T632" s="122"/>
    </row>
    <row r="633" spans="1:20" ht="31.1" x14ac:dyDescent="0.35">
      <c r="A633" s="106" t="s">
        <v>1662</v>
      </c>
      <c r="B633" s="107" t="s">
        <v>460</v>
      </c>
      <c r="C633" s="108" t="s">
        <v>544</v>
      </c>
      <c r="D633" s="122">
        <v>5.3007599999999995</v>
      </c>
      <c r="E633" s="122">
        <v>0</v>
      </c>
      <c r="F633" s="122">
        <v>5.3007600000000012</v>
      </c>
      <c r="G633" s="73">
        <v>4.6267680000000002</v>
      </c>
      <c r="H633" s="73">
        <v>0.20591452799999999</v>
      </c>
      <c r="I633" s="122">
        <v>9.0647975999999991E-2</v>
      </c>
      <c r="J633" s="122">
        <v>9.0647975999999991E-2</v>
      </c>
      <c r="K633" s="122">
        <v>0</v>
      </c>
      <c r="L633" s="122">
        <v>0.11526655199999999</v>
      </c>
      <c r="M633" s="122">
        <v>0</v>
      </c>
      <c r="N633" s="122"/>
      <c r="O633" s="122">
        <v>4.5361200239999997</v>
      </c>
      <c r="P633" s="122"/>
      <c r="Q633" s="122">
        <f t="shared" si="197"/>
        <v>4.4208534720000001</v>
      </c>
      <c r="R633" s="122">
        <f t="shared" si="198"/>
        <v>4.4208534720000001</v>
      </c>
      <c r="S633" s="122"/>
      <c r="T633" s="122"/>
    </row>
    <row r="634" spans="1:20" ht="31.1" x14ac:dyDescent="0.35">
      <c r="A634" s="106" t="s">
        <v>1662</v>
      </c>
      <c r="B634" s="107" t="s">
        <v>1823</v>
      </c>
      <c r="C634" s="108" t="s">
        <v>1494</v>
      </c>
      <c r="D634" s="122">
        <v>4.7807519999999997</v>
      </c>
      <c r="E634" s="122">
        <v>0</v>
      </c>
      <c r="F634" s="122">
        <v>4.7807519999999997</v>
      </c>
      <c r="G634" s="73">
        <v>4.4123279999999996</v>
      </c>
      <c r="H634" s="73">
        <v>0.19637088000000003</v>
      </c>
      <c r="I634" s="122">
        <v>8.6446644000000003E-2</v>
      </c>
      <c r="J634" s="122">
        <v>8.6446644000000003E-2</v>
      </c>
      <c r="K634" s="122">
        <v>0</v>
      </c>
      <c r="L634" s="122">
        <v>0.10992423600000002</v>
      </c>
      <c r="M634" s="122">
        <v>0</v>
      </c>
      <c r="N634" s="122"/>
      <c r="O634" s="122">
        <v>4.325881356</v>
      </c>
      <c r="P634" s="122"/>
      <c r="Q634" s="122">
        <f t="shared" si="197"/>
        <v>4.2159571199999997</v>
      </c>
      <c r="R634" s="122">
        <f t="shared" si="198"/>
        <v>4.2159571199999997</v>
      </c>
      <c r="S634" s="122"/>
      <c r="T634" s="122"/>
    </row>
    <row r="635" spans="1:20" ht="81.2" customHeight="1" x14ac:dyDescent="0.35">
      <c r="A635" s="106" t="s">
        <v>1662</v>
      </c>
      <c r="B635" s="107" t="s">
        <v>1824</v>
      </c>
      <c r="C635" s="108" t="s">
        <v>1495</v>
      </c>
      <c r="D635" s="122">
        <v>0.40649999999999997</v>
      </c>
      <c r="E635" s="122">
        <v>0</v>
      </c>
      <c r="F635" s="122">
        <v>0.40649999999999997</v>
      </c>
      <c r="G635" s="73">
        <v>0.40649999999999997</v>
      </c>
      <c r="H635" s="73">
        <v>1.8091284000000003E-2</v>
      </c>
      <c r="I635" s="122">
        <v>7.9641720000000003E-3</v>
      </c>
      <c r="J635" s="122">
        <v>7.9641720000000003E-3</v>
      </c>
      <c r="K635" s="122">
        <v>0</v>
      </c>
      <c r="L635" s="122">
        <v>1.0127112000000002E-2</v>
      </c>
      <c r="M635" s="122">
        <v>0.39853582799999998</v>
      </c>
      <c r="N635" s="122"/>
      <c r="O635" s="122">
        <v>0</v>
      </c>
      <c r="P635" s="122"/>
      <c r="Q635" s="122">
        <f t="shared" si="197"/>
        <v>0.38840871599999999</v>
      </c>
      <c r="R635" s="122">
        <f t="shared" si="198"/>
        <v>0.38840871599999999</v>
      </c>
      <c r="S635" s="122"/>
      <c r="T635" s="122"/>
    </row>
    <row r="636" spans="1:20" ht="31.1" x14ac:dyDescent="0.35">
      <c r="A636" s="106" t="s">
        <v>1662</v>
      </c>
      <c r="B636" s="107" t="s">
        <v>1825</v>
      </c>
      <c r="C636" s="108" t="s">
        <v>1496</v>
      </c>
      <c r="D636" s="122">
        <v>3.3045840000000002</v>
      </c>
      <c r="E636" s="122">
        <v>0</v>
      </c>
      <c r="F636" s="122">
        <v>3.3045840000000002</v>
      </c>
      <c r="G636" s="73">
        <v>1.2E-2</v>
      </c>
      <c r="H636" s="73">
        <v>5.3404799999999997E-4</v>
      </c>
      <c r="I636" s="122">
        <v>2.35116E-4</v>
      </c>
      <c r="J636" s="122">
        <v>2.35116E-4</v>
      </c>
      <c r="K636" s="122">
        <v>0</v>
      </c>
      <c r="L636" s="122">
        <v>2.9893199999999996E-4</v>
      </c>
      <c r="M636" s="122">
        <v>1.1764883999999998E-2</v>
      </c>
      <c r="N636" s="122"/>
      <c r="O636" s="122">
        <v>0</v>
      </c>
      <c r="P636" s="122"/>
      <c r="Q636" s="122">
        <f t="shared" si="197"/>
        <v>1.1465952E-2</v>
      </c>
      <c r="R636" s="122">
        <f t="shared" si="198"/>
        <v>1.1465952E-2</v>
      </c>
      <c r="S636" s="122"/>
      <c r="T636" s="122"/>
    </row>
    <row r="637" spans="1:20" ht="60.75" customHeight="1" x14ac:dyDescent="0.35">
      <c r="A637" s="106" t="s">
        <v>1662</v>
      </c>
      <c r="B637" s="107" t="s">
        <v>1826</v>
      </c>
      <c r="C637" s="108" t="s">
        <v>1497</v>
      </c>
      <c r="D637" s="122">
        <v>1.3813199999999999</v>
      </c>
      <c r="E637" s="122">
        <v>0</v>
      </c>
      <c r="F637" s="122">
        <v>1.3813199999999999</v>
      </c>
      <c r="G637" s="73">
        <v>1.3187399999999998</v>
      </c>
      <c r="H637" s="73">
        <v>5.8690595999999998E-2</v>
      </c>
      <c r="I637" s="122">
        <v>2.5836851999999997E-2</v>
      </c>
      <c r="J637" s="122">
        <v>2.5836851999999997E-2</v>
      </c>
      <c r="K637" s="122">
        <v>0</v>
      </c>
      <c r="L637" s="122">
        <v>3.2853744000000004E-2</v>
      </c>
      <c r="M637" s="122">
        <v>1.2929031479999997</v>
      </c>
      <c r="N637" s="122"/>
      <c r="O637" s="122">
        <v>0</v>
      </c>
      <c r="P637" s="122"/>
      <c r="Q637" s="122">
        <f t="shared" si="197"/>
        <v>1.2600494039999999</v>
      </c>
      <c r="R637" s="122">
        <f t="shared" si="198"/>
        <v>1.2600494039999999</v>
      </c>
      <c r="S637" s="122"/>
      <c r="T637" s="122"/>
    </row>
    <row r="638" spans="1:20" ht="31.1" x14ac:dyDescent="0.35">
      <c r="A638" s="106" t="s">
        <v>1662</v>
      </c>
      <c r="B638" s="107" t="s">
        <v>1016</v>
      </c>
      <c r="C638" s="108" t="s">
        <v>1498</v>
      </c>
      <c r="D638" s="122">
        <v>6.462612</v>
      </c>
      <c r="E638" s="122">
        <v>0</v>
      </c>
      <c r="F638" s="122">
        <v>6.462612</v>
      </c>
      <c r="G638" s="73">
        <v>5.1604896</v>
      </c>
      <c r="H638" s="73">
        <v>0.48004984000000001</v>
      </c>
      <c r="I638" s="122">
        <v>0.38403988</v>
      </c>
      <c r="J638" s="122">
        <v>0.38403988</v>
      </c>
      <c r="K638" s="122">
        <v>4.7764497199999996</v>
      </c>
      <c r="L638" s="122">
        <v>9.6009960000000005E-2</v>
      </c>
      <c r="M638" s="122">
        <v>0</v>
      </c>
      <c r="N638" s="122"/>
      <c r="O638" s="122">
        <v>0</v>
      </c>
      <c r="P638" s="122"/>
      <c r="Q638" s="122">
        <f t="shared" si="197"/>
        <v>4.6804397599999996</v>
      </c>
      <c r="R638" s="122">
        <f t="shared" si="198"/>
        <v>4.6804397599999996</v>
      </c>
      <c r="S638" s="122"/>
      <c r="T638" s="122"/>
    </row>
    <row r="639" spans="1:20" ht="40.549999999999997" customHeight="1" x14ac:dyDescent="0.35">
      <c r="A639" s="106" t="s">
        <v>1662</v>
      </c>
      <c r="B639" s="107" t="s">
        <v>1017</v>
      </c>
      <c r="C639" s="108" t="s">
        <v>1499</v>
      </c>
      <c r="D639" s="122">
        <v>1.8615599999999999</v>
      </c>
      <c r="E639" s="122">
        <v>0</v>
      </c>
      <c r="F639" s="122">
        <v>1.8615599999999999</v>
      </c>
      <c r="G639" s="73">
        <v>1.8495599999999999</v>
      </c>
      <c r="H639" s="73">
        <v>8.2314756000000003E-2</v>
      </c>
      <c r="I639" s="122">
        <v>3.6236711999999997E-2</v>
      </c>
      <c r="J639" s="122">
        <v>3.6236711999999997E-2</v>
      </c>
      <c r="K639" s="122">
        <v>0</v>
      </c>
      <c r="L639" s="122">
        <v>4.6078044000000005E-2</v>
      </c>
      <c r="M639" s="122">
        <v>1.8133232880000001</v>
      </c>
      <c r="N639" s="122"/>
      <c r="O639" s="122">
        <v>0</v>
      </c>
      <c r="P639" s="122"/>
      <c r="Q639" s="122">
        <f t="shared" si="197"/>
        <v>1.7672452439999999</v>
      </c>
      <c r="R639" s="122">
        <f t="shared" si="198"/>
        <v>1.7672452439999999</v>
      </c>
      <c r="S639" s="122"/>
      <c r="T639" s="122"/>
    </row>
    <row r="640" spans="1:20" ht="20.2" customHeight="1" x14ac:dyDescent="0.35">
      <c r="A640" s="106" t="s">
        <v>1662</v>
      </c>
      <c r="B640" s="107" t="s">
        <v>1018</v>
      </c>
      <c r="C640" s="108" t="s">
        <v>1500</v>
      </c>
      <c r="D640" s="122">
        <v>2.7699000000000003</v>
      </c>
      <c r="E640" s="122">
        <v>0</v>
      </c>
      <c r="F640" s="122">
        <v>2.7699000000000003</v>
      </c>
      <c r="G640" s="73">
        <v>2.2063200000000003</v>
      </c>
      <c r="H640" s="73">
        <v>9.8192363999999976E-2</v>
      </c>
      <c r="I640" s="122">
        <v>4.3226375999999997E-2</v>
      </c>
      <c r="J640" s="122">
        <v>4.3226375999999997E-2</v>
      </c>
      <c r="K640" s="122">
        <v>0.55158000000000007</v>
      </c>
      <c r="L640" s="122">
        <v>5.496598799999998E-2</v>
      </c>
      <c r="M640" s="122">
        <v>0.55158000000000007</v>
      </c>
      <c r="N640" s="122"/>
      <c r="O640" s="122">
        <v>1.0599336239999999</v>
      </c>
      <c r="P640" s="122"/>
      <c r="Q640" s="122">
        <f t="shared" si="197"/>
        <v>2.1081276360000003</v>
      </c>
      <c r="R640" s="122">
        <f t="shared" si="198"/>
        <v>2.1081276360000003</v>
      </c>
      <c r="S640" s="122"/>
      <c r="T640" s="122"/>
    </row>
    <row r="641" spans="1:20" ht="101.3" customHeight="1" x14ac:dyDescent="0.35">
      <c r="A641" s="114"/>
      <c r="B641" s="104" t="s">
        <v>58</v>
      </c>
      <c r="C641" s="105"/>
      <c r="D641" s="133">
        <f t="shared" ref="D641:T641" si="199">SUM(D642:D643)</f>
        <v>15.61842</v>
      </c>
      <c r="E641" s="133">
        <f t="shared" si="199"/>
        <v>0</v>
      </c>
      <c r="F641" s="133">
        <f t="shared" si="199"/>
        <v>15.61842</v>
      </c>
      <c r="G641" s="133">
        <f t="shared" si="199"/>
        <v>2.5720200000000002</v>
      </c>
      <c r="H641" s="133">
        <f t="shared" si="199"/>
        <v>0.17001423599999999</v>
      </c>
      <c r="I641" s="133">
        <f t="shared" si="199"/>
        <v>5.0391180000000001E-2</v>
      </c>
      <c r="J641" s="133">
        <f t="shared" si="199"/>
        <v>5.0391180000000001E-2</v>
      </c>
      <c r="K641" s="133">
        <f t="shared" si="199"/>
        <v>0.26004899999999997</v>
      </c>
      <c r="L641" s="133">
        <f t="shared" si="199"/>
        <v>0.11962305599999998</v>
      </c>
      <c r="M641" s="133">
        <f t="shared" si="199"/>
        <v>0.26004899999999997</v>
      </c>
      <c r="N641" s="133">
        <f t="shared" si="199"/>
        <v>0</v>
      </c>
      <c r="O641" s="133">
        <f t="shared" si="199"/>
        <v>2.0015308200000002</v>
      </c>
      <c r="P641" s="133">
        <f t="shared" si="199"/>
        <v>0</v>
      </c>
      <c r="Q641" s="133">
        <f t="shared" si="199"/>
        <v>2.4020057640000001</v>
      </c>
      <c r="R641" s="133">
        <f t="shared" si="199"/>
        <v>2.4020057640000001</v>
      </c>
      <c r="S641" s="133">
        <f t="shared" si="199"/>
        <v>0</v>
      </c>
      <c r="T641" s="133">
        <f t="shared" si="199"/>
        <v>0</v>
      </c>
    </row>
    <row r="642" spans="1:20" ht="60.75" customHeight="1" x14ac:dyDescent="0.35">
      <c r="A642" s="106" t="s">
        <v>1662</v>
      </c>
      <c r="B642" s="107" t="s">
        <v>1827</v>
      </c>
      <c r="C642" s="108" t="s">
        <v>1501</v>
      </c>
      <c r="D642" s="122">
        <v>2.474628</v>
      </c>
      <c r="E642" s="122">
        <v>0</v>
      </c>
      <c r="F642" s="122">
        <v>2.474628</v>
      </c>
      <c r="G642" s="73">
        <v>1.5318240000000001</v>
      </c>
      <c r="H642" s="73">
        <v>0.12372022799999999</v>
      </c>
      <c r="I642" s="122">
        <v>3.001158E-2</v>
      </c>
      <c r="J642" s="122">
        <v>3.001158E-2</v>
      </c>
      <c r="K642" s="122">
        <v>0</v>
      </c>
      <c r="L642" s="122">
        <v>9.3708647999999992E-2</v>
      </c>
      <c r="M642" s="122">
        <v>0</v>
      </c>
      <c r="N642" s="122"/>
      <c r="O642" s="122">
        <v>1.5018124200000003</v>
      </c>
      <c r="P642" s="122"/>
      <c r="Q642" s="122">
        <f t="shared" ref="Q642:Q643" si="200">G642-H642</f>
        <v>1.408103772</v>
      </c>
      <c r="R642" s="122">
        <f t="shared" ref="R642:R643" si="201">G642-H642</f>
        <v>1.408103772</v>
      </c>
      <c r="S642" s="122"/>
      <c r="T642" s="122"/>
    </row>
    <row r="643" spans="1:20" ht="121.5" customHeight="1" x14ac:dyDescent="0.35">
      <c r="A643" s="115" t="s">
        <v>1662</v>
      </c>
      <c r="B643" s="111" t="s">
        <v>1019</v>
      </c>
      <c r="C643" s="108" t="s">
        <v>1502</v>
      </c>
      <c r="D643" s="122">
        <v>13.143791999999999</v>
      </c>
      <c r="E643" s="122">
        <v>0</v>
      </c>
      <c r="F643" s="122">
        <v>13.143791999999999</v>
      </c>
      <c r="G643" s="73">
        <v>1.0401959999999999</v>
      </c>
      <c r="H643" s="73">
        <v>4.6294007999999991E-2</v>
      </c>
      <c r="I643" s="122">
        <v>2.0379600000000001E-2</v>
      </c>
      <c r="J643" s="122">
        <v>2.0379600000000001E-2</v>
      </c>
      <c r="K643" s="122">
        <v>0.26004899999999997</v>
      </c>
      <c r="L643" s="122">
        <v>2.5914407999999989E-2</v>
      </c>
      <c r="M643" s="122">
        <v>0.26004899999999997</v>
      </c>
      <c r="N643" s="122"/>
      <c r="O643" s="122">
        <v>0.49971840000000012</v>
      </c>
      <c r="P643" s="123"/>
      <c r="Q643" s="122">
        <f t="shared" si="200"/>
        <v>0.99390199199999996</v>
      </c>
      <c r="R643" s="122">
        <f t="shared" si="201"/>
        <v>0.99390199199999996</v>
      </c>
      <c r="S643" s="123"/>
      <c r="T643" s="123"/>
    </row>
    <row r="644" spans="1:20" ht="40.549999999999997" customHeight="1" x14ac:dyDescent="0.35">
      <c r="A644" s="103"/>
      <c r="B644" s="110" t="s">
        <v>59</v>
      </c>
      <c r="C644" s="105"/>
      <c r="D644" s="133">
        <f t="shared" ref="D644:T644" si="202">SUM(D645:D653)</f>
        <v>108.37758000000001</v>
      </c>
      <c r="E644" s="133">
        <f t="shared" si="202"/>
        <v>17.86101754453</v>
      </c>
      <c r="F644" s="133">
        <f t="shared" si="202"/>
        <v>90.51656245546998</v>
      </c>
      <c r="G644" s="133">
        <f t="shared" si="202"/>
        <v>50.21837352</v>
      </c>
      <c r="H644" s="133">
        <f t="shared" si="202"/>
        <v>31.443540257999999</v>
      </c>
      <c r="I644" s="133">
        <f t="shared" si="202"/>
        <v>6.2919426959999987</v>
      </c>
      <c r="J644" s="133">
        <f t="shared" si="202"/>
        <v>2.1243448200000001</v>
      </c>
      <c r="K644" s="133">
        <f t="shared" si="202"/>
        <v>16.260003648000001</v>
      </c>
      <c r="L644" s="133">
        <f t="shared" si="202"/>
        <v>29.319195437999998</v>
      </c>
      <c r="M644" s="133">
        <f t="shared" si="202"/>
        <v>23.690691432000001</v>
      </c>
      <c r="N644" s="133">
        <f t="shared" si="202"/>
        <v>0</v>
      </c>
      <c r="O644" s="133">
        <f t="shared" si="202"/>
        <v>3.9757357439999996</v>
      </c>
      <c r="P644" s="133">
        <f t="shared" si="202"/>
        <v>0</v>
      </c>
      <c r="Q644" s="133">
        <f t="shared" si="202"/>
        <v>18.774833261999998</v>
      </c>
      <c r="R644" s="133">
        <f t="shared" si="202"/>
        <v>18.774833261999998</v>
      </c>
      <c r="S644" s="133">
        <f t="shared" si="202"/>
        <v>0</v>
      </c>
      <c r="T644" s="133">
        <f t="shared" si="202"/>
        <v>0</v>
      </c>
    </row>
    <row r="645" spans="1:20" ht="101.3" customHeight="1" x14ac:dyDescent="0.35">
      <c r="A645" s="106" t="s">
        <v>1662</v>
      </c>
      <c r="B645" s="107" t="s">
        <v>1020</v>
      </c>
      <c r="C645" s="108" t="s">
        <v>1503</v>
      </c>
      <c r="D645" s="122">
        <v>2.5481279999999997</v>
      </c>
      <c r="E645" s="122">
        <v>0</v>
      </c>
      <c r="F645" s="122">
        <v>2.5481280000000006</v>
      </c>
      <c r="G645" s="73">
        <v>2.34790272</v>
      </c>
      <c r="H645" s="73">
        <v>0</v>
      </c>
      <c r="I645" s="122">
        <v>0</v>
      </c>
      <c r="J645" s="122">
        <v>0</v>
      </c>
      <c r="K645" s="122">
        <v>0.58697568</v>
      </c>
      <c r="L645" s="122">
        <v>0</v>
      </c>
      <c r="M645" s="122">
        <v>0.58697568</v>
      </c>
      <c r="N645" s="122"/>
      <c r="O645" s="122">
        <v>1.1739513599999998</v>
      </c>
      <c r="P645" s="122"/>
      <c r="Q645" s="122">
        <f t="shared" ref="Q645:Q653" si="203">G645-H645</f>
        <v>2.34790272</v>
      </c>
      <c r="R645" s="122">
        <f t="shared" ref="R645:R653" si="204">G645-H645</f>
        <v>2.34790272</v>
      </c>
      <c r="S645" s="122"/>
      <c r="T645" s="122"/>
    </row>
    <row r="646" spans="1:20" ht="60.75" customHeight="1" x14ac:dyDescent="0.35">
      <c r="A646" s="106" t="s">
        <v>1662</v>
      </c>
      <c r="B646" s="107" t="s">
        <v>1021</v>
      </c>
      <c r="C646" s="108" t="s">
        <v>1504</v>
      </c>
      <c r="D646" s="122">
        <v>1.8172919999999999</v>
      </c>
      <c r="E646" s="122">
        <v>0</v>
      </c>
      <c r="F646" s="122">
        <v>1.8172920000000001</v>
      </c>
      <c r="G646" s="73">
        <v>1.6807356</v>
      </c>
      <c r="H646" s="73">
        <v>7.480126799999999E-2</v>
      </c>
      <c r="I646" s="122">
        <v>3.2929115999999994E-2</v>
      </c>
      <c r="J646" s="122">
        <v>3.2929115999999994E-2</v>
      </c>
      <c r="K646" s="122">
        <v>0</v>
      </c>
      <c r="L646" s="122">
        <v>4.1872151999999996E-2</v>
      </c>
      <c r="M646" s="122">
        <v>1.647806484</v>
      </c>
      <c r="N646" s="122"/>
      <c r="O646" s="122">
        <v>0</v>
      </c>
      <c r="P646" s="122"/>
      <c r="Q646" s="122">
        <f t="shared" si="203"/>
        <v>1.6059343319999999</v>
      </c>
      <c r="R646" s="122">
        <f t="shared" si="204"/>
        <v>1.6059343319999999</v>
      </c>
      <c r="S646" s="122"/>
      <c r="T646" s="122"/>
    </row>
    <row r="647" spans="1:20" ht="81.2" customHeight="1" x14ac:dyDescent="0.35">
      <c r="A647" s="106" t="s">
        <v>1662</v>
      </c>
      <c r="B647" s="107" t="s">
        <v>1022</v>
      </c>
      <c r="C647" s="108" t="s">
        <v>1505</v>
      </c>
      <c r="D647" s="122">
        <v>2.4620760000000002</v>
      </c>
      <c r="E647" s="122">
        <v>0</v>
      </c>
      <c r="F647" s="122">
        <v>2.4620760000000002</v>
      </c>
      <c r="G647" s="73">
        <v>2.2996512</v>
      </c>
      <c r="H647" s="73">
        <v>0.10234607999999999</v>
      </c>
      <c r="I647" s="122">
        <v>4.5054923999999989E-2</v>
      </c>
      <c r="J647" s="122">
        <v>4.5054923999999989E-2</v>
      </c>
      <c r="K647" s="122">
        <v>0</v>
      </c>
      <c r="L647" s="122">
        <v>5.7291156000000003E-2</v>
      </c>
      <c r="M647" s="122">
        <v>2.2545962759999996</v>
      </c>
      <c r="N647" s="122"/>
      <c r="O647" s="122">
        <v>0</v>
      </c>
      <c r="P647" s="122"/>
      <c r="Q647" s="122">
        <f t="shared" si="203"/>
        <v>2.1973051200000002</v>
      </c>
      <c r="R647" s="122">
        <f t="shared" si="204"/>
        <v>2.1973051200000002</v>
      </c>
      <c r="S647" s="122"/>
      <c r="T647" s="122"/>
    </row>
    <row r="648" spans="1:20" ht="46.65" x14ac:dyDescent="0.35">
      <c r="A648" s="106" t="s">
        <v>1662</v>
      </c>
      <c r="B648" s="107" t="s">
        <v>1023</v>
      </c>
      <c r="C648" s="108" t="s">
        <v>1506</v>
      </c>
      <c r="D648" s="122">
        <v>2.174604</v>
      </c>
      <c r="E648" s="122">
        <v>0</v>
      </c>
      <c r="F648" s="122">
        <v>2.174604</v>
      </c>
      <c r="G648" s="73">
        <v>1.9744440000000001</v>
      </c>
      <c r="H648" s="73">
        <v>0.31659679799999996</v>
      </c>
      <c r="I648" s="122">
        <v>3.8683439999999999E-2</v>
      </c>
      <c r="J648" s="122">
        <v>3.8683439999999999E-2</v>
      </c>
      <c r="K648" s="122">
        <v>0</v>
      </c>
      <c r="L648" s="122">
        <v>0.27791335799999994</v>
      </c>
      <c r="M648" s="122">
        <v>1.9357605599999999</v>
      </c>
      <c r="N648" s="122"/>
      <c r="O648" s="122">
        <v>0</v>
      </c>
      <c r="P648" s="122"/>
      <c r="Q648" s="122">
        <f t="shared" si="203"/>
        <v>1.6578472020000001</v>
      </c>
      <c r="R648" s="122">
        <f t="shared" si="204"/>
        <v>1.6578472020000001</v>
      </c>
      <c r="S648" s="122"/>
      <c r="T648" s="122"/>
    </row>
    <row r="649" spans="1:20" ht="20.2" customHeight="1" x14ac:dyDescent="0.35">
      <c r="A649" s="106" t="s">
        <v>1662</v>
      </c>
      <c r="B649" s="107" t="s">
        <v>1024</v>
      </c>
      <c r="C649" s="108" t="s">
        <v>1507</v>
      </c>
      <c r="D649" s="122">
        <v>5.8912319999999996</v>
      </c>
      <c r="E649" s="122">
        <v>0</v>
      </c>
      <c r="F649" s="122">
        <v>5.8912319999999996</v>
      </c>
      <c r="G649" s="73">
        <v>4.8270360000000005</v>
      </c>
      <c r="H649" s="73">
        <v>0.21482744399999995</v>
      </c>
      <c r="I649" s="122">
        <v>9.4571615999999997E-2</v>
      </c>
      <c r="J649" s="122">
        <v>9.4571615999999997E-2</v>
      </c>
      <c r="K649" s="122">
        <v>1.2067589999999999</v>
      </c>
      <c r="L649" s="122">
        <v>0.12025582799999995</v>
      </c>
      <c r="M649" s="122">
        <v>1.2067589999999999</v>
      </c>
      <c r="N649" s="122"/>
      <c r="O649" s="122">
        <v>2.3189463839999997</v>
      </c>
      <c r="P649" s="122"/>
      <c r="Q649" s="122">
        <f t="shared" si="203"/>
        <v>4.6122085560000006</v>
      </c>
      <c r="R649" s="122">
        <f t="shared" si="204"/>
        <v>4.6122085560000006</v>
      </c>
      <c r="S649" s="122"/>
      <c r="T649" s="122"/>
    </row>
    <row r="650" spans="1:20" ht="60.75" customHeight="1" x14ac:dyDescent="0.35">
      <c r="A650" s="106" t="s">
        <v>1662</v>
      </c>
      <c r="B650" s="107" t="s">
        <v>130</v>
      </c>
      <c r="C650" s="108" t="s">
        <v>131</v>
      </c>
      <c r="D650" s="122">
        <v>19.753055999999997</v>
      </c>
      <c r="E650" s="122">
        <v>1.616663999999993</v>
      </c>
      <c r="F650" s="122">
        <v>18.136392000000004</v>
      </c>
      <c r="G650" s="73">
        <v>14.509113599999999</v>
      </c>
      <c r="H650" s="73">
        <v>8.1401377779999997</v>
      </c>
      <c r="I650" s="122">
        <v>0.28426363199999999</v>
      </c>
      <c r="J650" s="122">
        <v>0.28426363199999999</v>
      </c>
      <c r="K650" s="122">
        <v>14.224849967999999</v>
      </c>
      <c r="L650" s="122">
        <v>7.8558741459999997</v>
      </c>
      <c r="M650" s="122">
        <v>0</v>
      </c>
      <c r="N650" s="122"/>
      <c r="O650" s="122">
        <v>0</v>
      </c>
      <c r="P650" s="122"/>
      <c r="Q650" s="122">
        <f t="shared" si="203"/>
        <v>6.3689758219999995</v>
      </c>
      <c r="R650" s="122">
        <f t="shared" si="204"/>
        <v>6.3689758219999995</v>
      </c>
      <c r="S650" s="122"/>
      <c r="T650" s="122"/>
    </row>
    <row r="651" spans="1:20" ht="40.549999999999997" customHeight="1" x14ac:dyDescent="0.35">
      <c r="A651" s="106" t="s">
        <v>1662</v>
      </c>
      <c r="B651" s="107" t="s">
        <v>132</v>
      </c>
      <c r="C651" s="108" t="s">
        <v>133</v>
      </c>
      <c r="D651" s="122">
        <v>8.1957599999999999</v>
      </c>
      <c r="E651" s="122">
        <v>1.5973521189232249</v>
      </c>
      <c r="F651" s="122">
        <v>6.598407881076775</v>
      </c>
      <c r="G651" s="73">
        <v>5.480351999999999</v>
      </c>
      <c r="H651" s="73">
        <v>1.3127541240000002</v>
      </c>
      <c r="I651" s="122">
        <v>5.480351999999999</v>
      </c>
      <c r="J651" s="122">
        <v>1.312754124</v>
      </c>
      <c r="K651" s="122">
        <v>0</v>
      </c>
      <c r="L651" s="122">
        <v>0</v>
      </c>
      <c r="M651" s="122">
        <v>0</v>
      </c>
      <c r="N651" s="122"/>
      <c r="O651" s="122">
        <v>0</v>
      </c>
      <c r="P651" s="122"/>
      <c r="Q651" s="122">
        <f t="shared" si="203"/>
        <v>4.1675978759999985</v>
      </c>
      <c r="R651" s="122">
        <f t="shared" si="204"/>
        <v>4.1675978759999985</v>
      </c>
      <c r="S651" s="122"/>
      <c r="T651" s="122"/>
    </row>
    <row r="652" spans="1:20" ht="20.2" customHeight="1" x14ac:dyDescent="0.35">
      <c r="A652" s="106" t="s">
        <v>1662</v>
      </c>
      <c r="B652" s="107" t="s">
        <v>244</v>
      </c>
      <c r="C652" s="108" t="s">
        <v>134</v>
      </c>
      <c r="D652" s="122">
        <v>64.348535999999996</v>
      </c>
      <c r="E652" s="122">
        <v>14.638633644406781</v>
      </c>
      <c r="F652" s="122">
        <v>49.709902355593215</v>
      </c>
      <c r="G652" s="73">
        <v>16.133462399999999</v>
      </c>
      <c r="H652" s="73">
        <v>21.282076765999999</v>
      </c>
      <c r="I652" s="122">
        <v>0.316087968</v>
      </c>
      <c r="J652" s="122">
        <v>0.316087968</v>
      </c>
      <c r="K652" s="122">
        <v>0</v>
      </c>
      <c r="L652" s="122">
        <v>20.965988797999998</v>
      </c>
      <c r="M652" s="122">
        <v>15.817374432000001</v>
      </c>
      <c r="N652" s="122"/>
      <c r="O652" s="122">
        <v>0</v>
      </c>
      <c r="P652" s="122"/>
      <c r="Q652" s="122">
        <f t="shared" si="203"/>
        <v>-5.1486143660000003</v>
      </c>
      <c r="R652" s="122">
        <f t="shared" si="204"/>
        <v>-5.1486143660000003</v>
      </c>
      <c r="S652" s="122"/>
      <c r="T652" s="122"/>
    </row>
    <row r="653" spans="1:20" ht="60.75" customHeight="1" x14ac:dyDescent="0.35">
      <c r="A653" s="106" t="s">
        <v>1662</v>
      </c>
      <c r="B653" s="107" t="s">
        <v>1025</v>
      </c>
      <c r="C653" s="108" t="s">
        <v>1508</v>
      </c>
      <c r="D653" s="122">
        <v>1.186896</v>
      </c>
      <c r="E653" s="122">
        <v>8.3677812000000351E-3</v>
      </c>
      <c r="F653" s="122">
        <v>1.1785282187999999</v>
      </c>
      <c r="G653" s="73">
        <v>0.96567599999999998</v>
      </c>
      <c r="H653" s="73">
        <v>0</v>
      </c>
      <c r="I653" s="122">
        <v>0</v>
      </c>
      <c r="J653" s="122">
        <v>0</v>
      </c>
      <c r="K653" s="122">
        <v>0.24141899999999999</v>
      </c>
      <c r="L653" s="122">
        <v>0</v>
      </c>
      <c r="M653" s="122">
        <v>0.24141899999999999</v>
      </c>
      <c r="N653" s="122"/>
      <c r="O653" s="122">
        <v>0.48283799999999999</v>
      </c>
      <c r="P653" s="122"/>
      <c r="Q653" s="122">
        <f t="shared" si="203"/>
        <v>0.96567599999999998</v>
      </c>
      <c r="R653" s="122">
        <f t="shared" si="204"/>
        <v>0.96567599999999998</v>
      </c>
      <c r="S653" s="122"/>
      <c r="T653" s="122"/>
    </row>
    <row r="654" spans="1:20" ht="101.3" customHeight="1" x14ac:dyDescent="0.35">
      <c r="A654" s="103"/>
      <c r="B654" s="110" t="s">
        <v>90</v>
      </c>
      <c r="C654" s="105"/>
      <c r="D654" s="133">
        <f t="shared" ref="D654:T654" si="205">SUM(D655:D658)</f>
        <v>5.3400360000000004</v>
      </c>
      <c r="E654" s="133">
        <f t="shared" si="205"/>
        <v>0</v>
      </c>
      <c r="F654" s="133">
        <f t="shared" si="205"/>
        <v>5.3400360000000004</v>
      </c>
      <c r="G654" s="133">
        <f t="shared" si="205"/>
        <v>5.1700509600000002</v>
      </c>
      <c r="H654" s="133">
        <f t="shared" si="205"/>
        <v>0.17876000399999997</v>
      </c>
      <c r="I654" s="133">
        <f t="shared" si="205"/>
        <v>7.8693971999999987E-2</v>
      </c>
      <c r="J654" s="133">
        <f t="shared" si="205"/>
        <v>7.8693971999999987E-2</v>
      </c>
      <c r="K654" s="133">
        <f t="shared" si="205"/>
        <v>0.28835700000000003</v>
      </c>
      <c r="L654" s="133">
        <f t="shared" si="205"/>
        <v>0.100066032</v>
      </c>
      <c r="M654" s="133">
        <f t="shared" si="205"/>
        <v>2.4061390560000002</v>
      </c>
      <c r="N654" s="133">
        <f t="shared" si="205"/>
        <v>0</v>
      </c>
      <c r="O654" s="133">
        <f t="shared" si="205"/>
        <v>2.3968609320000001</v>
      </c>
      <c r="P654" s="133">
        <f t="shared" si="205"/>
        <v>0</v>
      </c>
      <c r="Q654" s="133">
        <f t="shared" si="205"/>
        <v>4.9912909560000003</v>
      </c>
      <c r="R654" s="133">
        <f t="shared" si="205"/>
        <v>4.9912909560000003</v>
      </c>
      <c r="S654" s="133">
        <f t="shared" si="205"/>
        <v>0</v>
      </c>
      <c r="T654" s="133">
        <f t="shared" si="205"/>
        <v>0</v>
      </c>
    </row>
    <row r="655" spans="1:20" ht="81.2" customHeight="1" x14ac:dyDescent="0.35">
      <c r="A655" s="106" t="s">
        <v>1662</v>
      </c>
      <c r="B655" s="107" t="s">
        <v>1026</v>
      </c>
      <c r="C655" s="108" t="s">
        <v>1509</v>
      </c>
      <c r="D655" s="122">
        <v>1.1894279999999999</v>
      </c>
      <c r="E655" s="122">
        <v>0</v>
      </c>
      <c r="F655" s="122">
        <v>1.1894280000000002</v>
      </c>
      <c r="G655" s="73">
        <v>1.1534280000000001</v>
      </c>
      <c r="H655" s="73">
        <v>0</v>
      </c>
      <c r="I655" s="122">
        <v>0</v>
      </c>
      <c r="J655" s="122">
        <v>0</v>
      </c>
      <c r="K655" s="122">
        <v>0.28835700000000003</v>
      </c>
      <c r="L655" s="122">
        <v>0</v>
      </c>
      <c r="M655" s="122">
        <v>0.28835700000000003</v>
      </c>
      <c r="N655" s="122"/>
      <c r="O655" s="122">
        <v>0.57671400000000006</v>
      </c>
      <c r="P655" s="122"/>
      <c r="Q655" s="122">
        <f t="shared" ref="Q655:Q658" si="206">G655-H655</f>
        <v>1.1534280000000001</v>
      </c>
      <c r="R655" s="122">
        <f t="shared" ref="R655:R658" si="207">G655-H655</f>
        <v>1.1534280000000001</v>
      </c>
      <c r="S655" s="122"/>
      <c r="T655" s="122"/>
    </row>
    <row r="656" spans="1:20" ht="81.2" customHeight="1" x14ac:dyDescent="0.35">
      <c r="A656" s="106" t="s">
        <v>1662</v>
      </c>
      <c r="B656" s="107" t="s">
        <v>1027</v>
      </c>
      <c r="C656" s="108" t="s">
        <v>1510</v>
      </c>
      <c r="D656" s="122">
        <v>1.8685199999999997</v>
      </c>
      <c r="E656" s="122">
        <v>0</v>
      </c>
      <c r="F656" s="122">
        <v>1.8685199999999997</v>
      </c>
      <c r="G656" s="73">
        <v>1.8565199999999997</v>
      </c>
      <c r="H656" s="73">
        <v>8.2624500000000003E-2</v>
      </c>
      <c r="I656" s="122">
        <v>3.6373067999999995E-2</v>
      </c>
      <c r="J656" s="122">
        <v>3.6373067999999995E-2</v>
      </c>
      <c r="K656" s="122">
        <v>0</v>
      </c>
      <c r="L656" s="122">
        <v>4.6251432000000009E-2</v>
      </c>
      <c r="M656" s="122">
        <v>0</v>
      </c>
      <c r="N656" s="122"/>
      <c r="O656" s="122">
        <v>1.8201469319999999</v>
      </c>
      <c r="P656" s="122"/>
      <c r="Q656" s="122">
        <f t="shared" si="206"/>
        <v>1.7738954999999996</v>
      </c>
      <c r="R656" s="122">
        <f t="shared" si="207"/>
        <v>1.7738954999999996</v>
      </c>
      <c r="S656" s="122"/>
      <c r="T656" s="122"/>
    </row>
    <row r="657" spans="1:20" ht="101.3" customHeight="1" x14ac:dyDescent="0.35">
      <c r="A657" s="106" t="s">
        <v>1662</v>
      </c>
      <c r="B657" s="107" t="s">
        <v>1028</v>
      </c>
      <c r="C657" s="108" t="s">
        <v>1511</v>
      </c>
      <c r="D657" s="122">
        <v>1.6248</v>
      </c>
      <c r="E657" s="122">
        <v>0</v>
      </c>
      <c r="F657" s="122">
        <v>1.6248</v>
      </c>
      <c r="G657" s="73">
        <v>1.50281496</v>
      </c>
      <c r="H657" s="73">
        <v>6.6882851999999993E-2</v>
      </c>
      <c r="I657" s="122">
        <v>2.9443259999999999E-2</v>
      </c>
      <c r="J657" s="122">
        <v>2.9443259999999999E-2</v>
      </c>
      <c r="K657" s="122">
        <v>0</v>
      </c>
      <c r="L657" s="122">
        <v>3.7439591999999994E-2</v>
      </c>
      <c r="M657" s="122">
        <v>1.4733717000000002</v>
      </c>
      <c r="N657" s="122"/>
      <c r="O657" s="122">
        <v>0</v>
      </c>
      <c r="P657" s="122"/>
      <c r="Q657" s="122">
        <f t="shared" si="206"/>
        <v>1.435932108</v>
      </c>
      <c r="R657" s="122">
        <f t="shared" si="207"/>
        <v>1.435932108</v>
      </c>
      <c r="S657" s="122"/>
      <c r="T657" s="122"/>
    </row>
    <row r="658" spans="1:20" ht="31.1" x14ac:dyDescent="0.35">
      <c r="A658" s="106" t="s">
        <v>1662</v>
      </c>
      <c r="B658" s="107" t="s">
        <v>1029</v>
      </c>
      <c r="C658" s="108" t="s">
        <v>1512</v>
      </c>
      <c r="D658" s="122">
        <v>0.65728799999999998</v>
      </c>
      <c r="E658" s="122">
        <v>0</v>
      </c>
      <c r="F658" s="122">
        <v>0.65728799999999998</v>
      </c>
      <c r="G658" s="73">
        <v>0.65728799999999998</v>
      </c>
      <c r="H658" s="73">
        <v>2.9252651999999994E-2</v>
      </c>
      <c r="I658" s="122">
        <v>1.2877643999999999E-2</v>
      </c>
      <c r="J658" s="122">
        <v>1.2877643999999999E-2</v>
      </c>
      <c r="K658" s="122">
        <v>0</v>
      </c>
      <c r="L658" s="122">
        <v>1.6375007999999996E-2</v>
      </c>
      <c r="M658" s="122">
        <v>0.64441035599999996</v>
      </c>
      <c r="N658" s="122"/>
      <c r="O658" s="122">
        <v>0</v>
      </c>
      <c r="P658" s="122"/>
      <c r="Q658" s="122">
        <f t="shared" si="206"/>
        <v>0.62803534799999994</v>
      </c>
      <c r="R658" s="122">
        <f t="shared" si="207"/>
        <v>0.62803534799999994</v>
      </c>
      <c r="S658" s="122"/>
      <c r="T658" s="122"/>
    </row>
    <row r="659" spans="1:20" ht="81.2" customHeight="1" x14ac:dyDescent="0.35">
      <c r="A659" s="103"/>
      <c r="B659" s="110" t="s">
        <v>81</v>
      </c>
      <c r="C659" s="105"/>
      <c r="D659" s="133">
        <f t="shared" ref="D659:T659" si="208">SUM(D660:D668)</f>
        <v>49.417619999999999</v>
      </c>
      <c r="E659" s="133">
        <f t="shared" si="208"/>
        <v>0</v>
      </c>
      <c r="F659" s="133">
        <f t="shared" si="208"/>
        <v>49.417619999999999</v>
      </c>
      <c r="G659" s="133">
        <f t="shared" si="208"/>
        <v>30.680090399999997</v>
      </c>
      <c r="H659" s="133">
        <f t="shared" si="208"/>
        <v>7.7985764479999986</v>
      </c>
      <c r="I659" s="133">
        <f t="shared" si="208"/>
        <v>2.1234709380000001</v>
      </c>
      <c r="J659" s="133">
        <f t="shared" si="208"/>
        <v>1.8524364279999999</v>
      </c>
      <c r="K659" s="133">
        <f t="shared" si="208"/>
        <v>18.941460486</v>
      </c>
      <c r="L659" s="133">
        <f t="shared" si="208"/>
        <v>5.9461400199999996</v>
      </c>
      <c r="M659" s="133">
        <f t="shared" si="208"/>
        <v>6.2030766599999998</v>
      </c>
      <c r="N659" s="133">
        <f t="shared" si="208"/>
        <v>0</v>
      </c>
      <c r="O659" s="133">
        <f t="shared" si="208"/>
        <v>3.4120823160000002</v>
      </c>
      <c r="P659" s="133">
        <f t="shared" si="208"/>
        <v>0</v>
      </c>
      <c r="Q659" s="133">
        <f t="shared" si="208"/>
        <v>22.881513951999999</v>
      </c>
      <c r="R659" s="133">
        <f t="shared" si="208"/>
        <v>22.881513951999999</v>
      </c>
      <c r="S659" s="133">
        <f t="shared" si="208"/>
        <v>0</v>
      </c>
      <c r="T659" s="133">
        <f t="shared" si="208"/>
        <v>0</v>
      </c>
    </row>
    <row r="660" spans="1:20" ht="31.1" x14ac:dyDescent="0.35">
      <c r="A660" s="106" t="s">
        <v>1662</v>
      </c>
      <c r="B660" s="107" t="s">
        <v>1828</v>
      </c>
      <c r="C660" s="108" t="s">
        <v>1513</v>
      </c>
      <c r="D660" s="122">
        <v>4.3724400000000001</v>
      </c>
      <c r="E660" s="122">
        <v>0</v>
      </c>
      <c r="F660" s="122">
        <v>4.3724399999999992</v>
      </c>
      <c r="G660" s="73">
        <v>2.8707648000000003</v>
      </c>
      <c r="H660" s="73">
        <v>0.12776353199999999</v>
      </c>
      <c r="I660" s="122">
        <v>5.6244240000000001E-2</v>
      </c>
      <c r="J660" s="122">
        <v>5.6244240000000001E-2</v>
      </c>
      <c r="K660" s="122">
        <v>0.71769119999999997</v>
      </c>
      <c r="L660" s="122">
        <v>7.1519291999999984E-2</v>
      </c>
      <c r="M660" s="122">
        <v>0.71769119999999997</v>
      </c>
      <c r="N660" s="122"/>
      <c r="O660" s="122">
        <v>1.3791381600000001</v>
      </c>
      <c r="P660" s="122"/>
      <c r="Q660" s="122">
        <f t="shared" ref="Q660:Q668" si="209">G660-H660</f>
        <v>2.7430012680000004</v>
      </c>
      <c r="R660" s="122">
        <f t="shared" ref="R660:R668" si="210">G660-H660</f>
        <v>2.7430012680000004</v>
      </c>
      <c r="S660" s="122"/>
      <c r="T660" s="122"/>
    </row>
    <row r="661" spans="1:20" ht="40.549999999999997" customHeight="1" x14ac:dyDescent="0.35">
      <c r="A661" s="106" t="s">
        <v>1662</v>
      </c>
      <c r="B661" s="107" t="s">
        <v>1829</v>
      </c>
      <c r="C661" s="108" t="s">
        <v>1514</v>
      </c>
      <c r="D661" s="122">
        <v>1.7304359999999999</v>
      </c>
      <c r="E661" s="122">
        <v>0</v>
      </c>
      <c r="F661" s="122">
        <v>1.7304359999999999</v>
      </c>
      <c r="G661" s="73">
        <v>1.465668</v>
      </c>
      <c r="H661" s="73">
        <v>1.19463349</v>
      </c>
      <c r="I661" s="122">
        <v>1.465668</v>
      </c>
      <c r="J661" s="122">
        <v>1.19463349</v>
      </c>
      <c r="K661" s="122">
        <v>0</v>
      </c>
      <c r="L661" s="122">
        <v>0</v>
      </c>
      <c r="M661" s="122">
        <v>0</v>
      </c>
      <c r="N661" s="122"/>
      <c r="O661" s="122">
        <v>0</v>
      </c>
      <c r="P661" s="122"/>
      <c r="Q661" s="122">
        <f t="shared" si="209"/>
        <v>0.27103451000000001</v>
      </c>
      <c r="R661" s="122">
        <f t="shared" si="210"/>
        <v>0.27103451000000001</v>
      </c>
      <c r="S661" s="122"/>
      <c r="T661" s="122"/>
    </row>
    <row r="662" spans="1:20" ht="20.2" customHeight="1" x14ac:dyDescent="0.35">
      <c r="A662" s="106" t="s">
        <v>1662</v>
      </c>
      <c r="B662" s="107" t="s">
        <v>1830</v>
      </c>
      <c r="C662" s="108" t="s">
        <v>1515</v>
      </c>
      <c r="D662" s="122">
        <v>12.013271999999999</v>
      </c>
      <c r="E662" s="122">
        <v>0</v>
      </c>
      <c r="F662" s="122">
        <v>12.013271999999999</v>
      </c>
      <c r="G662" s="73">
        <v>6.0012720000000011</v>
      </c>
      <c r="H662" s="73">
        <v>0.26708691600000001</v>
      </c>
      <c r="I662" s="122">
        <v>0.117577368</v>
      </c>
      <c r="J662" s="122">
        <v>0.117577368</v>
      </c>
      <c r="K662" s="122">
        <v>5.883694632000001</v>
      </c>
      <c r="L662" s="122">
        <v>0.14950954799999999</v>
      </c>
      <c r="M662" s="122">
        <v>0</v>
      </c>
      <c r="N662" s="122"/>
      <c r="O662" s="122">
        <v>0</v>
      </c>
      <c r="P662" s="122"/>
      <c r="Q662" s="122">
        <f t="shared" si="209"/>
        <v>5.7341850840000008</v>
      </c>
      <c r="R662" s="122">
        <f t="shared" si="210"/>
        <v>5.7341850840000008</v>
      </c>
      <c r="S662" s="122"/>
      <c r="T662" s="122"/>
    </row>
    <row r="663" spans="1:20" ht="40.549999999999997" customHeight="1" x14ac:dyDescent="0.35">
      <c r="A663" s="106" t="s">
        <v>1662</v>
      </c>
      <c r="B663" s="107" t="s">
        <v>1831</v>
      </c>
      <c r="C663" s="108" t="s">
        <v>1516</v>
      </c>
      <c r="D663" s="122">
        <v>8.1941039999999994</v>
      </c>
      <c r="E663" s="122">
        <v>0</v>
      </c>
      <c r="F663" s="122">
        <v>8.1941039999999994</v>
      </c>
      <c r="G663" s="73">
        <v>0.98210399999999987</v>
      </c>
      <c r="H663" s="73">
        <v>4.3708595999999995E-2</v>
      </c>
      <c r="I663" s="122">
        <v>1.9241447999999998E-2</v>
      </c>
      <c r="J663" s="122">
        <v>1.9241447999999998E-2</v>
      </c>
      <c r="K663" s="122">
        <v>0.24552599999999999</v>
      </c>
      <c r="L663" s="122">
        <v>2.4467147999999998E-2</v>
      </c>
      <c r="M663" s="122">
        <v>0.24552599999999999</v>
      </c>
      <c r="N663" s="122"/>
      <c r="O663" s="122">
        <v>0.47181055199999994</v>
      </c>
      <c r="P663" s="122"/>
      <c r="Q663" s="122">
        <f t="shared" si="209"/>
        <v>0.93839540399999988</v>
      </c>
      <c r="R663" s="122">
        <f t="shared" si="210"/>
        <v>0.93839540399999988</v>
      </c>
      <c r="S663" s="122"/>
      <c r="T663" s="122"/>
    </row>
    <row r="664" spans="1:20" ht="141.80000000000001" customHeight="1" x14ac:dyDescent="0.35">
      <c r="A664" s="106" t="s">
        <v>1662</v>
      </c>
      <c r="B664" s="107" t="s">
        <v>1832</v>
      </c>
      <c r="C664" s="108" t="s">
        <v>1517</v>
      </c>
      <c r="D664" s="122">
        <v>4.515936</v>
      </c>
      <c r="E664" s="122">
        <v>0</v>
      </c>
      <c r="F664" s="122">
        <v>4.515936</v>
      </c>
      <c r="G664" s="73">
        <v>4.515936</v>
      </c>
      <c r="H664" s="73">
        <v>0.351021164</v>
      </c>
      <c r="I664" s="122">
        <v>8.8476540000000006E-2</v>
      </c>
      <c r="J664" s="122">
        <v>8.8476540000000006E-2</v>
      </c>
      <c r="K664" s="122">
        <v>0</v>
      </c>
      <c r="L664" s="122">
        <v>0.26254462400000006</v>
      </c>
      <c r="M664" s="122">
        <v>4.4274594599999997</v>
      </c>
      <c r="N664" s="122"/>
      <c r="O664" s="122">
        <v>0</v>
      </c>
      <c r="P664" s="122"/>
      <c r="Q664" s="122">
        <f t="shared" si="209"/>
        <v>4.1649148360000003</v>
      </c>
      <c r="R664" s="122">
        <f t="shared" si="210"/>
        <v>4.1649148360000003</v>
      </c>
      <c r="S664" s="122"/>
      <c r="T664" s="122"/>
    </row>
    <row r="665" spans="1:20" ht="60.75" customHeight="1" x14ac:dyDescent="0.35">
      <c r="A665" s="106" t="s">
        <v>1662</v>
      </c>
      <c r="B665" s="107" t="s">
        <v>1030</v>
      </c>
      <c r="C665" s="108" t="s">
        <v>1518</v>
      </c>
      <c r="D665" s="122">
        <v>4.0619999999999994</v>
      </c>
      <c r="E665" s="122">
        <v>0</v>
      </c>
      <c r="F665" s="122">
        <v>4.0620000000000003</v>
      </c>
      <c r="G665" s="73">
        <v>3.2496</v>
      </c>
      <c r="H665" s="73">
        <v>0.14462361600000001</v>
      </c>
      <c r="I665" s="122">
        <v>6.3666395999999986E-2</v>
      </c>
      <c r="J665" s="122">
        <v>6.3666395999999986E-2</v>
      </c>
      <c r="K665" s="122">
        <v>0.81240000000000001</v>
      </c>
      <c r="L665" s="122">
        <v>8.0957220000000024E-2</v>
      </c>
      <c r="M665" s="122">
        <v>0.81240000000000001</v>
      </c>
      <c r="N665" s="122"/>
      <c r="O665" s="122">
        <v>1.5611336039999999</v>
      </c>
      <c r="P665" s="122"/>
      <c r="Q665" s="122">
        <f t="shared" si="209"/>
        <v>3.104976384</v>
      </c>
      <c r="R665" s="122">
        <f t="shared" si="210"/>
        <v>3.104976384</v>
      </c>
      <c r="S665" s="122"/>
      <c r="T665" s="122"/>
    </row>
    <row r="666" spans="1:20" ht="60.75" customHeight="1" x14ac:dyDescent="0.35">
      <c r="A666" s="106" t="s">
        <v>1662</v>
      </c>
      <c r="B666" s="107" t="s">
        <v>1833</v>
      </c>
      <c r="C666" s="108" t="s">
        <v>1519</v>
      </c>
      <c r="D666" s="122">
        <v>2.8288320000000002</v>
      </c>
      <c r="E666" s="122">
        <v>0</v>
      </c>
      <c r="F666" s="122">
        <v>2.8288319999999998</v>
      </c>
      <c r="G666" s="73">
        <v>2.2534656000000002</v>
      </c>
      <c r="H666" s="73">
        <v>0.100290564</v>
      </c>
      <c r="I666" s="122">
        <v>4.4150039999999995E-2</v>
      </c>
      <c r="J666" s="122">
        <v>4.4150039999999995E-2</v>
      </c>
      <c r="K666" s="122">
        <v>2.2093155599999998</v>
      </c>
      <c r="L666" s="122">
        <v>5.6140524000000004E-2</v>
      </c>
      <c r="M666" s="122">
        <v>0</v>
      </c>
      <c r="N666" s="122"/>
      <c r="O666" s="122">
        <v>0</v>
      </c>
      <c r="P666" s="122"/>
      <c r="Q666" s="122">
        <f t="shared" si="209"/>
        <v>2.1531750360000004</v>
      </c>
      <c r="R666" s="122">
        <f t="shared" si="210"/>
        <v>2.1531750360000004</v>
      </c>
      <c r="S666" s="122"/>
      <c r="T666" s="122"/>
    </row>
    <row r="667" spans="1:20" ht="60.75" customHeight="1" x14ac:dyDescent="0.35">
      <c r="A667" s="106" t="s">
        <v>1662</v>
      </c>
      <c r="B667" s="107" t="s">
        <v>1031</v>
      </c>
      <c r="C667" s="108" t="s">
        <v>1520</v>
      </c>
      <c r="D667" s="122">
        <v>4.977468</v>
      </c>
      <c r="E667" s="122">
        <v>0</v>
      </c>
      <c r="F667" s="122">
        <v>4.977468</v>
      </c>
      <c r="G667" s="73">
        <v>3.9723744000000001</v>
      </c>
      <c r="H667" s="73">
        <v>0.30661850600000001</v>
      </c>
      <c r="I667" s="122">
        <v>0.163258926</v>
      </c>
      <c r="J667" s="122">
        <v>0.163258926</v>
      </c>
      <c r="K667" s="122">
        <v>3.8091154740000004</v>
      </c>
      <c r="L667" s="122">
        <v>0.14335957999999996</v>
      </c>
      <c r="M667" s="122">
        <v>0</v>
      </c>
      <c r="N667" s="122"/>
      <c r="O667" s="122">
        <v>0</v>
      </c>
      <c r="P667" s="122"/>
      <c r="Q667" s="122">
        <f t="shared" si="209"/>
        <v>3.6657558940000001</v>
      </c>
      <c r="R667" s="122">
        <f t="shared" si="210"/>
        <v>3.6657558940000001</v>
      </c>
      <c r="S667" s="122"/>
      <c r="T667" s="122"/>
    </row>
    <row r="668" spans="1:20" ht="81.2" customHeight="1" x14ac:dyDescent="0.35">
      <c r="A668" s="106" t="s">
        <v>1662</v>
      </c>
      <c r="B668" s="107" t="s">
        <v>1032</v>
      </c>
      <c r="C668" s="108" t="s">
        <v>1521</v>
      </c>
      <c r="D668" s="122">
        <v>6.7231319999999988</v>
      </c>
      <c r="E668" s="122">
        <v>0</v>
      </c>
      <c r="F668" s="122">
        <v>6.7231320000000006</v>
      </c>
      <c r="G668" s="73">
        <v>5.3689055999999997</v>
      </c>
      <c r="H668" s="73">
        <v>5.2628300639999992</v>
      </c>
      <c r="I668" s="122">
        <v>0.10518798</v>
      </c>
      <c r="J668" s="122">
        <v>0.10518798</v>
      </c>
      <c r="K668" s="122">
        <v>5.2637176199999995</v>
      </c>
      <c r="L668" s="122">
        <v>5.1576420839999999</v>
      </c>
      <c r="M668" s="122">
        <v>0</v>
      </c>
      <c r="N668" s="122"/>
      <c r="O668" s="122">
        <v>0</v>
      </c>
      <c r="P668" s="122"/>
      <c r="Q668" s="122">
        <f t="shared" si="209"/>
        <v>0.10607553600000053</v>
      </c>
      <c r="R668" s="122">
        <f t="shared" si="210"/>
        <v>0.10607553600000053</v>
      </c>
      <c r="S668" s="122"/>
      <c r="T668" s="122"/>
    </row>
    <row r="669" spans="1:20" ht="60.75" customHeight="1" x14ac:dyDescent="0.35">
      <c r="A669" s="103"/>
      <c r="B669" s="110" t="s">
        <v>76</v>
      </c>
      <c r="C669" s="105"/>
      <c r="D669" s="133">
        <f t="shared" ref="D669:T669" si="211">SUM(D670:D689)</f>
        <v>944.56455599999981</v>
      </c>
      <c r="E669" s="133">
        <f t="shared" si="211"/>
        <v>36.133346501898252</v>
      </c>
      <c r="F669" s="133">
        <f t="shared" si="211"/>
        <v>908.43120949810157</v>
      </c>
      <c r="G669" s="133">
        <f t="shared" si="211"/>
        <v>65.824191840000012</v>
      </c>
      <c r="H669" s="133">
        <f t="shared" si="211"/>
        <v>27.482606199999999</v>
      </c>
      <c r="I669" s="133">
        <f t="shared" si="211"/>
        <v>8.0260863659999995</v>
      </c>
      <c r="J669" s="133">
        <f t="shared" si="211"/>
        <v>4.7788761420000005</v>
      </c>
      <c r="K669" s="133">
        <f t="shared" si="211"/>
        <v>20.269951758000005</v>
      </c>
      <c r="L669" s="133">
        <f t="shared" si="211"/>
        <v>22.703730057999998</v>
      </c>
      <c r="M669" s="133">
        <f t="shared" si="211"/>
        <v>15.473443788000003</v>
      </c>
      <c r="N669" s="133">
        <f t="shared" si="211"/>
        <v>0</v>
      </c>
      <c r="O669" s="133">
        <f t="shared" si="211"/>
        <v>22.054709928000001</v>
      </c>
      <c r="P669" s="133">
        <f t="shared" si="211"/>
        <v>0</v>
      </c>
      <c r="Q669" s="133">
        <f t="shared" si="211"/>
        <v>38.341585640000005</v>
      </c>
      <c r="R669" s="133">
        <f t="shared" si="211"/>
        <v>38.341585640000005</v>
      </c>
      <c r="S669" s="133">
        <f t="shared" si="211"/>
        <v>0</v>
      </c>
      <c r="T669" s="133">
        <f t="shared" si="211"/>
        <v>0</v>
      </c>
    </row>
    <row r="670" spans="1:20" ht="40.549999999999997" customHeight="1" x14ac:dyDescent="0.35">
      <c r="A670" s="106" t="s">
        <v>1662</v>
      </c>
      <c r="B670" s="107" t="s">
        <v>135</v>
      </c>
      <c r="C670" s="108" t="s">
        <v>136</v>
      </c>
      <c r="D670" s="122">
        <v>6.6531359999999991</v>
      </c>
      <c r="E670" s="122">
        <v>0.45660927925423689</v>
      </c>
      <c r="F670" s="122">
        <v>6.1965267207457622</v>
      </c>
      <c r="G670" s="73">
        <v>0.42</v>
      </c>
      <c r="H670" s="73">
        <v>1.8692135999999998E-2</v>
      </c>
      <c r="I670" s="122">
        <v>8.2287000000000003E-3</v>
      </c>
      <c r="J670" s="122">
        <v>8.2287000000000003E-3</v>
      </c>
      <c r="K670" s="122">
        <v>0.105</v>
      </c>
      <c r="L670" s="122">
        <v>1.0463435999999998E-2</v>
      </c>
      <c r="M670" s="122">
        <v>0.105</v>
      </c>
      <c r="N670" s="122"/>
      <c r="O670" s="122">
        <v>0.20177129999999996</v>
      </c>
      <c r="P670" s="122"/>
      <c r="Q670" s="122">
        <f t="shared" ref="Q670:Q689" si="212">G670-H670</f>
        <v>0.40130786399999996</v>
      </c>
      <c r="R670" s="122">
        <f t="shared" ref="R670:R689" si="213">G670-H670</f>
        <v>0.40130786399999996</v>
      </c>
      <c r="S670" s="122"/>
      <c r="T670" s="122"/>
    </row>
    <row r="671" spans="1:20" ht="60.75" customHeight="1" x14ac:dyDescent="0.35">
      <c r="A671" s="106" t="s">
        <v>1662</v>
      </c>
      <c r="B671" s="107" t="s">
        <v>1834</v>
      </c>
      <c r="C671" s="108" t="s">
        <v>1522</v>
      </c>
      <c r="D671" s="122">
        <v>4.1490119999999999</v>
      </c>
      <c r="E671" s="122">
        <v>0</v>
      </c>
      <c r="F671" s="122">
        <v>4.1490119999999999</v>
      </c>
      <c r="G671" s="73">
        <v>3.4850760000000007</v>
      </c>
      <c r="H671" s="73">
        <v>0.198108652</v>
      </c>
      <c r="I671" s="122">
        <v>0.11128504000000002</v>
      </c>
      <c r="J671" s="122">
        <v>0.11128504000000002</v>
      </c>
      <c r="K671" s="122">
        <v>3.3737909600000004</v>
      </c>
      <c r="L671" s="122">
        <v>8.6823611999999981E-2</v>
      </c>
      <c r="M671" s="122">
        <v>0</v>
      </c>
      <c r="N671" s="122"/>
      <c r="O671" s="122">
        <v>0</v>
      </c>
      <c r="P671" s="122"/>
      <c r="Q671" s="122">
        <f t="shared" si="212"/>
        <v>3.2869673480000006</v>
      </c>
      <c r="R671" s="122">
        <f t="shared" si="213"/>
        <v>3.2869673480000006</v>
      </c>
      <c r="S671" s="122"/>
      <c r="T671" s="122"/>
    </row>
    <row r="672" spans="1:20" ht="40.549999999999997" customHeight="1" x14ac:dyDescent="0.35">
      <c r="A672" s="106" t="s">
        <v>1662</v>
      </c>
      <c r="B672" s="107" t="s">
        <v>658</v>
      </c>
      <c r="C672" s="108" t="s">
        <v>708</v>
      </c>
      <c r="D672" s="122">
        <v>2.9863080000000002</v>
      </c>
      <c r="E672" s="122">
        <v>0</v>
      </c>
      <c r="F672" s="122">
        <v>2.9863080000000002</v>
      </c>
      <c r="G672" s="73">
        <v>0.42613200000000018</v>
      </c>
      <c r="H672" s="73">
        <v>0.83128664800000007</v>
      </c>
      <c r="I672" s="122">
        <v>0.42613200000000012</v>
      </c>
      <c r="J672" s="122">
        <v>0.36649362800000007</v>
      </c>
      <c r="K672" s="122">
        <v>0</v>
      </c>
      <c r="L672" s="122">
        <v>0.46479301999999989</v>
      </c>
      <c r="M672" s="122">
        <v>0</v>
      </c>
      <c r="N672" s="122"/>
      <c r="O672" s="122">
        <v>0</v>
      </c>
      <c r="P672" s="122"/>
      <c r="Q672" s="122">
        <f t="shared" si="212"/>
        <v>-0.4051546479999999</v>
      </c>
      <c r="R672" s="122">
        <f t="shared" si="213"/>
        <v>-0.4051546479999999</v>
      </c>
      <c r="S672" s="122"/>
      <c r="T672" s="122"/>
    </row>
    <row r="673" spans="1:20" ht="60.75" customHeight="1" x14ac:dyDescent="0.35">
      <c r="A673" s="106" t="s">
        <v>1662</v>
      </c>
      <c r="B673" s="107" t="s">
        <v>137</v>
      </c>
      <c r="C673" s="108" t="s">
        <v>545</v>
      </c>
      <c r="D673" s="122">
        <v>54.690576000000007</v>
      </c>
      <c r="E673" s="122">
        <v>2.699461200000286E-2</v>
      </c>
      <c r="F673" s="122">
        <v>54.663581388000004</v>
      </c>
      <c r="G673" s="73">
        <v>8.5434182399999994</v>
      </c>
      <c r="H673" s="73">
        <v>0.38022530400000004</v>
      </c>
      <c r="I673" s="122">
        <v>0.16738328399999997</v>
      </c>
      <c r="J673" s="122">
        <v>0.16738328399999997</v>
      </c>
      <c r="K673" s="122">
        <v>2.1358545600000003</v>
      </c>
      <c r="L673" s="122">
        <v>0.21284202000000008</v>
      </c>
      <c r="M673" s="122">
        <v>2.1358545600000003</v>
      </c>
      <c r="N673" s="122"/>
      <c r="O673" s="122">
        <v>4.1043258360000001</v>
      </c>
      <c r="P673" s="122"/>
      <c r="Q673" s="122">
        <f t="shared" si="212"/>
        <v>8.1631929359999997</v>
      </c>
      <c r="R673" s="122">
        <f t="shared" si="213"/>
        <v>8.1631929359999997</v>
      </c>
      <c r="S673" s="122"/>
      <c r="T673" s="122"/>
    </row>
    <row r="674" spans="1:20" ht="60.75" customHeight="1" x14ac:dyDescent="0.35">
      <c r="A674" s="106" t="s">
        <v>1662</v>
      </c>
      <c r="B674" s="107" t="s">
        <v>462</v>
      </c>
      <c r="C674" s="108" t="s">
        <v>496</v>
      </c>
      <c r="D674" s="122">
        <v>48.660792000000001</v>
      </c>
      <c r="E674" s="122">
        <v>0</v>
      </c>
      <c r="F674" s="122">
        <v>48.660792000000001</v>
      </c>
      <c r="G674" s="73">
        <v>4.1158800000000015</v>
      </c>
      <c r="H674" s="73">
        <v>0.18317742000000001</v>
      </c>
      <c r="I674" s="122">
        <v>8.0638595999999979E-2</v>
      </c>
      <c r="J674" s="122">
        <v>8.0638595999999979E-2</v>
      </c>
      <c r="K674" s="122">
        <v>1.0289700000000004</v>
      </c>
      <c r="L674" s="122">
        <v>0.10253882400000003</v>
      </c>
      <c r="M674" s="122">
        <v>1.0289700000000004</v>
      </c>
      <c r="N674" s="122"/>
      <c r="O674" s="122">
        <v>1.977301404000001</v>
      </c>
      <c r="P674" s="122"/>
      <c r="Q674" s="122">
        <f t="shared" si="212"/>
        <v>3.9327025800000017</v>
      </c>
      <c r="R674" s="122">
        <f t="shared" si="213"/>
        <v>3.9327025800000017</v>
      </c>
      <c r="S674" s="122"/>
      <c r="T674" s="122"/>
    </row>
    <row r="675" spans="1:20" ht="40.549999999999997" customHeight="1" x14ac:dyDescent="0.35">
      <c r="A675" s="106" t="s">
        <v>1662</v>
      </c>
      <c r="B675" s="107" t="s">
        <v>1033</v>
      </c>
      <c r="C675" s="108" t="s">
        <v>1523</v>
      </c>
      <c r="D675" s="122">
        <v>2.3455199999999996</v>
      </c>
      <c r="E675" s="122">
        <v>0</v>
      </c>
      <c r="F675" s="122">
        <v>2.34552</v>
      </c>
      <c r="G675" s="73">
        <v>2.34552</v>
      </c>
      <c r="H675" s="73">
        <v>0</v>
      </c>
      <c r="I675" s="122">
        <v>0</v>
      </c>
      <c r="J675" s="122">
        <v>0</v>
      </c>
      <c r="K675" s="122">
        <v>0.58638000000000001</v>
      </c>
      <c r="L675" s="122">
        <v>0</v>
      </c>
      <c r="M675" s="122">
        <v>0.58638000000000001</v>
      </c>
      <c r="N675" s="122"/>
      <c r="O675" s="122">
        <v>1.17276</v>
      </c>
      <c r="P675" s="122"/>
      <c r="Q675" s="122">
        <f t="shared" si="212"/>
        <v>2.34552</v>
      </c>
      <c r="R675" s="122">
        <f t="shared" si="213"/>
        <v>2.34552</v>
      </c>
      <c r="S675" s="122"/>
      <c r="T675" s="122"/>
    </row>
    <row r="676" spans="1:20" ht="60.75" customHeight="1" x14ac:dyDescent="0.35">
      <c r="A676" s="106" t="s">
        <v>1662</v>
      </c>
      <c r="B676" s="107" t="s">
        <v>1034</v>
      </c>
      <c r="C676" s="108" t="s">
        <v>1524</v>
      </c>
      <c r="D676" s="122">
        <v>6.3916200000000005</v>
      </c>
      <c r="E676" s="122">
        <v>0</v>
      </c>
      <c r="F676" s="122">
        <v>6.3916199999999996</v>
      </c>
      <c r="G676" s="73">
        <v>1.5830759999999993</v>
      </c>
      <c r="H676" s="73">
        <v>0.95701396599999999</v>
      </c>
      <c r="I676" s="122">
        <v>0.6537504959999999</v>
      </c>
      <c r="J676" s="122">
        <v>0.6537504959999999</v>
      </c>
      <c r="K676" s="122">
        <v>0.92932550399999947</v>
      </c>
      <c r="L676" s="122">
        <v>0.3032634700000002</v>
      </c>
      <c r="M676" s="122">
        <v>0</v>
      </c>
      <c r="N676" s="122"/>
      <c r="O676" s="122">
        <v>0</v>
      </c>
      <c r="P676" s="122"/>
      <c r="Q676" s="122">
        <f t="shared" si="212"/>
        <v>0.62606203399999927</v>
      </c>
      <c r="R676" s="122">
        <f t="shared" si="213"/>
        <v>0.62606203399999927</v>
      </c>
      <c r="S676" s="122"/>
      <c r="T676" s="122"/>
    </row>
    <row r="677" spans="1:20" ht="60.75" customHeight="1" x14ac:dyDescent="0.35">
      <c r="A677" s="106" t="s">
        <v>1662</v>
      </c>
      <c r="B677" s="107" t="s">
        <v>243</v>
      </c>
      <c r="C677" s="108" t="s">
        <v>77</v>
      </c>
      <c r="D677" s="122">
        <v>665.08376399999986</v>
      </c>
      <c r="E677" s="122">
        <v>35.649742610644012</v>
      </c>
      <c r="F677" s="122">
        <v>629.43402138935585</v>
      </c>
      <c r="G677" s="73">
        <v>1.2</v>
      </c>
      <c r="H677" s="73">
        <v>0.11628221999999999</v>
      </c>
      <c r="I677" s="122">
        <v>5.4948564000000005E-2</v>
      </c>
      <c r="J677" s="122">
        <v>5.4948564000000005E-2</v>
      </c>
      <c r="K677" s="122">
        <v>0.3</v>
      </c>
      <c r="L677" s="122">
        <v>6.1333655999999986E-2</v>
      </c>
      <c r="M677" s="122">
        <v>0.3</v>
      </c>
      <c r="N677" s="122"/>
      <c r="O677" s="122">
        <v>0.54505143599999994</v>
      </c>
      <c r="P677" s="122"/>
      <c r="Q677" s="122">
        <f t="shared" si="212"/>
        <v>1.08371778</v>
      </c>
      <c r="R677" s="122">
        <f t="shared" si="213"/>
        <v>1.08371778</v>
      </c>
      <c r="S677" s="122"/>
      <c r="T677" s="122"/>
    </row>
    <row r="678" spans="1:20" ht="60.75" customHeight="1" x14ac:dyDescent="0.35">
      <c r="A678" s="106" t="s">
        <v>1662</v>
      </c>
      <c r="B678" s="107" t="s">
        <v>1835</v>
      </c>
      <c r="C678" s="108" t="s">
        <v>1525</v>
      </c>
      <c r="D678" s="122">
        <v>10.029515999999999</v>
      </c>
      <c r="E678" s="122">
        <v>0</v>
      </c>
      <c r="F678" s="122">
        <v>10.029515999999999</v>
      </c>
      <c r="G678" s="73">
        <v>7.3300704000000003</v>
      </c>
      <c r="H678" s="73">
        <v>0.32622516000000007</v>
      </c>
      <c r="I678" s="122">
        <v>0.14361125999999999</v>
      </c>
      <c r="J678" s="122">
        <v>0.14361125999999999</v>
      </c>
      <c r="K678" s="122">
        <v>1.8325175999999999</v>
      </c>
      <c r="L678" s="122">
        <v>0.18261390000000008</v>
      </c>
      <c r="M678" s="122">
        <v>1.8325175999999999</v>
      </c>
      <c r="N678" s="122"/>
      <c r="O678" s="122">
        <v>3.5214239399999996</v>
      </c>
      <c r="P678" s="122"/>
      <c r="Q678" s="122">
        <f t="shared" si="212"/>
        <v>7.0038452400000004</v>
      </c>
      <c r="R678" s="122">
        <f t="shared" si="213"/>
        <v>7.0038452400000004</v>
      </c>
      <c r="S678" s="122"/>
      <c r="T678" s="122"/>
    </row>
    <row r="679" spans="1:20" ht="60.75" customHeight="1" x14ac:dyDescent="0.35">
      <c r="A679" s="106" t="s">
        <v>1662</v>
      </c>
      <c r="B679" s="107" t="s">
        <v>1035</v>
      </c>
      <c r="C679" s="108" t="s">
        <v>1526</v>
      </c>
      <c r="D679" s="122">
        <v>6.5697839999999994</v>
      </c>
      <c r="E679" s="122">
        <v>0</v>
      </c>
      <c r="F679" s="122">
        <v>6.5697839999999994</v>
      </c>
      <c r="G679" s="73">
        <v>4.3004736000000001</v>
      </c>
      <c r="H679" s="73">
        <v>1.1129017480000001</v>
      </c>
      <c r="I679" s="122">
        <v>4.3004736000000001</v>
      </c>
      <c r="J679" s="122">
        <v>1.1129017480000001</v>
      </c>
      <c r="K679" s="122">
        <v>0</v>
      </c>
      <c r="L679" s="122">
        <v>0</v>
      </c>
      <c r="M679" s="122">
        <v>0</v>
      </c>
      <c r="N679" s="122"/>
      <c r="O679" s="122">
        <v>0</v>
      </c>
      <c r="P679" s="122"/>
      <c r="Q679" s="122">
        <f t="shared" si="212"/>
        <v>3.187571852</v>
      </c>
      <c r="R679" s="122">
        <f t="shared" si="213"/>
        <v>3.187571852</v>
      </c>
      <c r="S679" s="122"/>
      <c r="T679" s="122"/>
    </row>
    <row r="680" spans="1:20" ht="60.75" customHeight="1" x14ac:dyDescent="0.35">
      <c r="A680" s="106" t="s">
        <v>1662</v>
      </c>
      <c r="B680" s="107" t="s">
        <v>1836</v>
      </c>
      <c r="C680" s="108" t="s">
        <v>1527</v>
      </c>
      <c r="D680" s="122">
        <v>16.017444000000001</v>
      </c>
      <c r="E680" s="122">
        <v>0</v>
      </c>
      <c r="F680" s="122">
        <v>16.017444000000001</v>
      </c>
      <c r="G680" s="73">
        <v>2.3521152000000001</v>
      </c>
      <c r="H680" s="73">
        <v>0.104681016</v>
      </c>
      <c r="I680" s="122">
        <v>4.6082808000000003E-2</v>
      </c>
      <c r="J680" s="122">
        <v>4.6082808000000003E-2</v>
      </c>
      <c r="K680" s="122">
        <v>0.58802879999999991</v>
      </c>
      <c r="L680" s="122">
        <v>5.8598207999999999E-2</v>
      </c>
      <c r="M680" s="122">
        <v>0.58802879999999991</v>
      </c>
      <c r="N680" s="122"/>
      <c r="O680" s="122">
        <v>1.1299747920000001</v>
      </c>
      <c r="P680" s="122"/>
      <c r="Q680" s="122">
        <f t="shared" si="212"/>
        <v>2.2474341840000003</v>
      </c>
      <c r="R680" s="122">
        <f t="shared" si="213"/>
        <v>2.2474341840000003</v>
      </c>
      <c r="S680" s="122"/>
      <c r="T680" s="122"/>
    </row>
    <row r="681" spans="1:20" ht="60.75" customHeight="1" x14ac:dyDescent="0.35">
      <c r="A681" s="106" t="s">
        <v>1662</v>
      </c>
      <c r="B681" s="107" t="s">
        <v>1837</v>
      </c>
      <c r="C681" s="108" t="s">
        <v>1528</v>
      </c>
      <c r="D681" s="122">
        <v>1.5142800000000001</v>
      </c>
      <c r="E681" s="122">
        <v>0</v>
      </c>
      <c r="F681" s="122">
        <v>1.5142800000000001</v>
      </c>
      <c r="G681" s="73">
        <v>0.2930040000000001</v>
      </c>
      <c r="H681" s="73">
        <v>1.97984502</v>
      </c>
      <c r="I681" s="122">
        <v>5.7405599999999996E-3</v>
      </c>
      <c r="J681" s="122">
        <v>5.7405599999999996E-3</v>
      </c>
      <c r="K681" s="122">
        <v>0</v>
      </c>
      <c r="L681" s="122">
        <v>1.9741044599999999</v>
      </c>
      <c r="M681" s="122">
        <v>0.28726344000000009</v>
      </c>
      <c r="N681" s="122"/>
      <c r="O681" s="122">
        <v>0</v>
      </c>
      <c r="P681" s="122"/>
      <c r="Q681" s="122">
        <f t="shared" si="212"/>
        <v>-1.6868410199999999</v>
      </c>
      <c r="R681" s="122">
        <f t="shared" si="213"/>
        <v>-1.6868410199999999</v>
      </c>
      <c r="S681" s="122"/>
      <c r="T681" s="122"/>
    </row>
    <row r="682" spans="1:20" ht="40.549999999999997" customHeight="1" x14ac:dyDescent="0.35">
      <c r="A682" s="106" t="s">
        <v>1662</v>
      </c>
      <c r="B682" s="107" t="s">
        <v>1036</v>
      </c>
      <c r="C682" s="108" t="s">
        <v>1529</v>
      </c>
      <c r="D682" s="122">
        <v>16.546259999999997</v>
      </c>
      <c r="E682" s="122">
        <v>0</v>
      </c>
      <c r="F682" s="122">
        <v>16.546259999999997</v>
      </c>
      <c r="G682" s="73">
        <v>4.5462600000000002</v>
      </c>
      <c r="H682" s="73">
        <v>17.321315341999998</v>
      </c>
      <c r="I682" s="122">
        <v>1.5402986780000001</v>
      </c>
      <c r="J682" s="122">
        <v>1.5402986780000001</v>
      </c>
      <c r="K682" s="122">
        <v>3.0059613220000001</v>
      </c>
      <c r="L682" s="122">
        <v>15.781016663999999</v>
      </c>
      <c r="M682" s="122">
        <v>0</v>
      </c>
      <c r="N682" s="122"/>
      <c r="O682" s="122">
        <v>0</v>
      </c>
      <c r="P682" s="122"/>
      <c r="Q682" s="122">
        <f t="shared" si="212"/>
        <v>-12.775055341999998</v>
      </c>
      <c r="R682" s="122">
        <f t="shared" si="213"/>
        <v>-12.775055341999998</v>
      </c>
      <c r="S682" s="122"/>
      <c r="T682" s="122"/>
    </row>
    <row r="683" spans="1:20" ht="81.2" customHeight="1" x14ac:dyDescent="0.35">
      <c r="A683" s="106" t="s">
        <v>1662</v>
      </c>
      <c r="B683" s="107" t="s">
        <v>1037</v>
      </c>
      <c r="C683" s="108" t="s">
        <v>1530</v>
      </c>
      <c r="D683" s="122">
        <v>2.285952</v>
      </c>
      <c r="E683" s="122">
        <v>0</v>
      </c>
      <c r="F683" s="122">
        <v>2.285952</v>
      </c>
      <c r="G683" s="73">
        <v>1.6055424000000003</v>
      </c>
      <c r="H683" s="73">
        <v>7.1454732000000007E-2</v>
      </c>
      <c r="I683" s="122">
        <v>3.1455900000000002E-2</v>
      </c>
      <c r="J683" s="122">
        <v>3.1455900000000002E-2</v>
      </c>
      <c r="K683" s="122">
        <v>0.40138560000000006</v>
      </c>
      <c r="L683" s="122">
        <v>3.9998832000000005E-2</v>
      </c>
      <c r="M683" s="122">
        <v>0.40138560000000006</v>
      </c>
      <c r="N683" s="122"/>
      <c r="O683" s="122">
        <v>0.77131530000000015</v>
      </c>
      <c r="P683" s="122"/>
      <c r="Q683" s="122">
        <f t="shared" si="212"/>
        <v>1.5340876680000002</v>
      </c>
      <c r="R683" s="122">
        <f t="shared" si="213"/>
        <v>1.5340876680000002</v>
      </c>
      <c r="S683" s="122"/>
      <c r="T683" s="122"/>
    </row>
    <row r="684" spans="1:20" ht="81.2" customHeight="1" x14ac:dyDescent="0.35">
      <c r="A684" s="106" t="s">
        <v>1662</v>
      </c>
      <c r="B684" s="107" t="s">
        <v>1038</v>
      </c>
      <c r="C684" s="108" t="s">
        <v>1531</v>
      </c>
      <c r="D684" s="122">
        <v>52.206455999999996</v>
      </c>
      <c r="E684" s="122">
        <v>0</v>
      </c>
      <c r="F684" s="122">
        <v>52.206455999999996</v>
      </c>
      <c r="G684" s="73">
        <v>4.2064560000000002</v>
      </c>
      <c r="H684" s="73">
        <v>0.18720853200000001</v>
      </c>
      <c r="I684" s="122">
        <v>8.2413191999999996E-2</v>
      </c>
      <c r="J684" s="122">
        <v>8.2413191999999996E-2</v>
      </c>
      <c r="K684" s="122">
        <v>1.051614</v>
      </c>
      <c r="L684" s="122">
        <v>0.10479534000000001</v>
      </c>
      <c r="M684" s="122">
        <v>1.051614</v>
      </c>
      <c r="N684" s="122"/>
      <c r="O684" s="122">
        <v>2.0208148080000004</v>
      </c>
      <c r="P684" s="122"/>
      <c r="Q684" s="122">
        <f t="shared" si="212"/>
        <v>4.0192474680000005</v>
      </c>
      <c r="R684" s="122">
        <f t="shared" si="213"/>
        <v>4.0192474680000005</v>
      </c>
      <c r="S684" s="122"/>
      <c r="T684" s="122"/>
    </row>
    <row r="685" spans="1:20" ht="81.2" customHeight="1" x14ac:dyDescent="0.35">
      <c r="A685" s="106" t="s">
        <v>1662</v>
      </c>
      <c r="B685" s="107" t="s">
        <v>1039</v>
      </c>
      <c r="C685" s="108" t="s">
        <v>1532</v>
      </c>
      <c r="D685" s="122">
        <v>1.807812</v>
      </c>
      <c r="E685" s="122">
        <v>0</v>
      </c>
      <c r="F685" s="122">
        <v>1.807812</v>
      </c>
      <c r="G685" s="73">
        <v>1.521156</v>
      </c>
      <c r="H685" s="73">
        <v>6.769910400000001E-2</v>
      </c>
      <c r="I685" s="122">
        <v>2.9802588000000001E-2</v>
      </c>
      <c r="J685" s="122">
        <v>2.9802588000000001E-2</v>
      </c>
      <c r="K685" s="122">
        <v>1.4913534120000003</v>
      </c>
      <c r="L685" s="122">
        <v>3.7896516000000005E-2</v>
      </c>
      <c r="M685" s="122">
        <v>0</v>
      </c>
      <c r="N685" s="122"/>
      <c r="O685" s="122">
        <v>0</v>
      </c>
      <c r="P685" s="122"/>
      <c r="Q685" s="122">
        <f t="shared" si="212"/>
        <v>1.4534568960000001</v>
      </c>
      <c r="R685" s="122">
        <f t="shared" si="213"/>
        <v>1.4534568960000001</v>
      </c>
      <c r="S685" s="122"/>
      <c r="T685" s="122"/>
    </row>
    <row r="686" spans="1:20" ht="81.2" customHeight="1" x14ac:dyDescent="0.35">
      <c r="A686" s="106" t="s">
        <v>1662</v>
      </c>
      <c r="B686" s="107" t="s">
        <v>1838</v>
      </c>
      <c r="C686" s="108" t="s">
        <v>1533</v>
      </c>
      <c r="D686" s="122">
        <v>19.604592</v>
      </c>
      <c r="E686" s="122">
        <v>0</v>
      </c>
      <c r="F686" s="122">
        <v>19.604592</v>
      </c>
      <c r="G686" s="73">
        <v>4.8006960000000003</v>
      </c>
      <c r="H686" s="73">
        <v>0.21365521200000001</v>
      </c>
      <c r="I686" s="122">
        <v>9.4055592000000007E-2</v>
      </c>
      <c r="J686" s="122">
        <v>9.4055592000000007E-2</v>
      </c>
      <c r="K686" s="122">
        <v>1.2001740000000001</v>
      </c>
      <c r="L686" s="122">
        <v>0.11959962</v>
      </c>
      <c r="M686" s="122">
        <v>1.2001740000000001</v>
      </c>
      <c r="N686" s="122"/>
      <c r="O686" s="122">
        <v>2.306292408</v>
      </c>
      <c r="P686" s="122"/>
      <c r="Q686" s="122">
        <f t="shared" si="212"/>
        <v>4.5870407880000004</v>
      </c>
      <c r="R686" s="122">
        <f t="shared" si="213"/>
        <v>4.5870407880000004</v>
      </c>
      <c r="S686" s="122"/>
      <c r="T686" s="122"/>
    </row>
    <row r="687" spans="1:20" ht="101.3" customHeight="1" x14ac:dyDescent="0.35">
      <c r="A687" s="106" t="s">
        <v>1662</v>
      </c>
      <c r="B687" s="107" t="s">
        <v>1839</v>
      </c>
      <c r="C687" s="108" t="s">
        <v>1534</v>
      </c>
      <c r="D687" s="122">
        <v>8.01126</v>
      </c>
      <c r="E687" s="122">
        <v>0</v>
      </c>
      <c r="F687" s="122">
        <v>8.01126</v>
      </c>
      <c r="G687" s="73">
        <v>6.3874079999999998</v>
      </c>
      <c r="H687" s="73">
        <v>0.28427189999999997</v>
      </c>
      <c r="I687" s="122">
        <v>0.12514254</v>
      </c>
      <c r="J687" s="122">
        <v>0.12514254</v>
      </c>
      <c r="K687" s="122">
        <v>1.5968520000000002</v>
      </c>
      <c r="L687" s="122">
        <v>0.15912935999999997</v>
      </c>
      <c r="M687" s="122">
        <v>1.5968520000000002</v>
      </c>
      <c r="N687" s="122"/>
      <c r="O687" s="122">
        <v>3.0685614599999993</v>
      </c>
      <c r="P687" s="122"/>
      <c r="Q687" s="122">
        <f t="shared" si="212"/>
        <v>6.1031360999999995</v>
      </c>
      <c r="R687" s="122">
        <f t="shared" si="213"/>
        <v>6.1031360999999995</v>
      </c>
      <c r="S687" s="122"/>
      <c r="T687" s="122"/>
    </row>
    <row r="688" spans="1:20" ht="81.2" customHeight="1" x14ac:dyDescent="0.35">
      <c r="A688" s="106" t="s">
        <v>1662</v>
      </c>
      <c r="B688" s="107" t="s">
        <v>1040</v>
      </c>
      <c r="C688" s="108" t="s">
        <v>1535</v>
      </c>
      <c r="D688" s="122">
        <v>15.207539999999998</v>
      </c>
      <c r="E688" s="122">
        <v>0</v>
      </c>
      <c r="F688" s="122">
        <v>15.207539999999998</v>
      </c>
      <c r="G688" s="73">
        <v>2.5709759999999999</v>
      </c>
      <c r="H688" s="73">
        <v>0.51376395200000002</v>
      </c>
      <c r="I688" s="122">
        <v>5.0370756000000003E-2</v>
      </c>
      <c r="J688" s="122">
        <v>5.0370756000000003E-2</v>
      </c>
      <c r="K688" s="122">
        <v>0.64274399999999998</v>
      </c>
      <c r="L688" s="122">
        <v>0.46339319600000001</v>
      </c>
      <c r="M688" s="122">
        <v>0.64274399999999998</v>
      </c>
      <c r="N688" s="122"/>
      <c r="O688" s="122">
        <v>1.2351172440000002</v>
      </c>
      <c r="P688" s="122"/>
      <c r="Q688" s="122">
        <f t="shared" si="212"/>
        <v>2.0572120479999998</v>
      </c>
      <c r="R688" s="122">
        <f t="shared" si="213"/>
        <v>2.0572120479999998</v>
      </c>
      <c r="S688" s="122"/>
      <c r="T688" s="122"/>
    </row>
    <row r="689" spans="1:20" ht="31.1" x14ac:dyDescent="0.35">
      <c r="A689" s="106" t="s">
        <v>1662</v>
      </c>
      <c r="B689" s="107" t="s">
        <v>1041</v>
      </c>
      <c r="C689" s="108" t="s">
        <v>1536</v>
      </c>
      <c r="D689" s="122">
        <v>3.8029320000000002</v>
      </c>
      <c r="E689" s="122">
        <v>0</v>
      </c>
      <c r="F689" s="122">
        <v>3.8029319999999998</v>
      </c>
      <c r="G689" s="73">
        <v>3.7909319999999997</v>
      </c>
      <c r="H689" s="73">
        <v>2.6147981360000001</v>
      </c>
      <c r="I689" s="122">
        <v>7.427221199999999E-2</v>
      </c>
      <c r="J689" s="122">
        <v>7.427221199999999E-2</v>
      </c>
      <c r="K689" s="122">
        <v>0</v>
      </c>
      <c r="L689" s="122">
        <v>2.5405259240000002</v>
      </c>
      <c r="M689" s="122">
        <v>3.7166597879999999</v>
      </c>
      <c r="N689" s="122"/>
      <c r="O689" s="122">
        <v>0</v>
      </c>
      <c r="P689" s="122"/>
      <c r="Q689" s="122">
        <f t="shared" si="212"/>
        <v>1.1761338639999996</v>
      </c>
      <c r="R689" s="122">
        <f t="shared" si="213"/>
        <v>1.1761338639999996</v>
      </c>
      <c r="S689" s="122"/>
      <c r="T689" s="122"/>
    </row>
    <row r="690" spans="1:20" x14ac:dyDescent="0.35">
      <c r="A690" s="103"/>
      <c r="B690" s="110" t="s">
        <v>61</v>
      </c>
      <c r="C690" s="105"/>
      <c r="D690" s="133">
        <f t="shared" ref="D690:T690" si="214">SUM(D691:D698)</f>
        <v>173.653164</v>
      </c>
      <c r="E690" s="133">
        <f t="shared" si="214"/>
        <v>3.4636580814915234</v>
      </c>
      <c r="F690" s="133">
        <f t="shared" si="214"/>
        <v>170.18950591850847</v>
      </c>
      <c r="G690" s="133">
        <f t="shared" si="214"/>
        <v>28.426775999999993</v>
      </c>
      <c r="H690" s="133">
        <f t="shared" si="214"/>
        <v>28.413755884</v>
      </c>
      <c r="I690" s="133">
        <f t="shared" si="214"/>
        <v>1.319299848</v>
      </c>
      <c r="J690" s="133">
        <f t="shared" si="214"/>
        <v>1.319299848</v>
      </c>
      <c r="K690" s="133">
        <f t="shared" si="214"/>
        <v>10.010216340000003</v>
      </c>
      <c r="L690" s="133">
        <f t="shared" si="214"/>
        <v>27.094456036</v>
      </c>
      <c r="M690" s="133">
        <f t="shared" si="214"/>
        <v>5.732702999999999</v>
      </c>
      <c r="N690" s="133">
        <f t="shared" si="214"/>
        <v>0</v>
      </c>
      <c r="O690" s="133">
        <f t="shared" si="214"/>
        <v>11.364556812</v>
      </c>
      <c r="P690" s="133">
        <f t="shared" si="214"/>
        <v>0</v>
      </c>
      <c r="Q690" s="133">
        <f t="shared" si="214"/>
        <v>1.3020115999998971E-2</v>
      </c>
      <c r="R690" s="133">
        <f t="shared" si="214"/>
        <v>1.3020115999998971E-2</v>
      </c>
      <c r="S690" s="133">
        <f t="shared" si="214"/>
        <v>0</v>
      </c>
      <c r="T690" s="133">
        <f t="shared" si="214"/>
        <v>0</v>
      </c>
    </row>
    <row r="691" spans="1:20" ht="20.2" customHeight="1" x14ac:dyDescent="0.35">
      <c r="A691" s="106" t="s">
        <v>1662</v>
      </c>
      <c r="B691" s="107" t="s">
        <v>1840</v>
      </c>
      <c r="C691" s="108" t="s">
        <v>138</v>
      </c>
      <c r="D691" s="122">
        <v>15.690011999999999</v>
      </c>
      <c r="E691" s="122">
        <v>1.7917080215593231</v>
      </c>
      <c r="F691" s="122">
        <v>13.898303978440676</v>
      </c>
      <c r="G691" s="73">
        <v>2.8519559999999999</v>
      </c>
      <c r="H691" s="73">
        <v>13.612184301999998</v>
      </c>
      <c r="I691" s="122">
        <v>0.68478609599999996</v>
      </c>
      <c r="J691" s="122">
        <v>0.68478609599999996</v>
      </c>
      <c r="K691" s="122">
        <v>2.1671699039999996</v>
      </c>
      <c r="L691" s="122">
        <v>12.927398205999999</v>
      </c>
      <c r="M691" s="122">
        <v>0</v>
      </c>
      <c r="N691" s="122"/>
      <c r="O691" s="122">
        <v>0</v>
      </c>
      <c r="P691" s="122"/>
      <c r="Q691" s="122">
        <f t="shared" ref="Q691:Q698" si="215">G691-H691</f>
        <v>-10.760228301999998</v>
      </c>
      <c r="R691" s="122">
        <f t="shared" ref="R691:R698" si="216">G691-H691</f>
        <v>-10.760228301999998</v>
      </c>
      <c r="S691" s="122"/>
      <c r="T691" s="122"/>
    </row>
    <row r="692" spans="1:20" ht="121.5" customHeight="1" x14ac:dyDescent="0.35">
      <c r="A692" s="106" t="s">
        <v>1662</v>
      </c>
      <c r="B692" s="107" t="s">
        <v>1042</v>
      </c>
      <c r="C692" s="108" t="s">
        <v>1537</v>
      </c>
      <c r="D692" s="122">
        <v>20.400516</v>
      </c>
      <c r="E692" s="122">
        <v>0</v>
      </c>
      <c r="F692" s="122">
        <v>20.400516</v>
      </c>
      <c r="G692" s="73">
        <v>3.0392999999999999</v>
      </c>
      <c r="H692" s="73">
        <v>0.13526419200000003</v>
      </c>
      <c r="I692" s="122">
        <v>5.9546196000000003E-2</v>
      </c>
      <c r="J692" s="122">
        <v>5.9546196000000003E-2</v>
      </c>
      <c r="K692" s="122">
        <v>0.75982499999999997</v>
      </c>
      <c r="L692" s="122">
        <v>7.5717996000000037E-2</v>
      </c>
      <c r="M692" s="122">
        <v>0.75982499999999997</v>
      </c>
      <c r="N692" s="122"/>
      <c r="O692" s="122">
        <v>1.4601038039999998</v>
      </c>
      <c r="P692" s="122"/>
      <c r="Q692" s="122">
        <f t="shared" si="215"/>
        <v>2.9040358079999997</v>
      </c>
      <c r="R692" s="122">
        <f t="shared" si="216"/>
        <v>2.9040358079999997</v>
      </c>
      <c r="S692" s="122"/>
      <c r="T692" s="122"/>
    </row>
    <row r="693" spans="1:20" ht="60.75" customHeight="1" x14ac:dyDescent="0.35">
      <c r="A693" s="106" t="s">
        <v>1662</v>
      </c>
      <c r="B693" s="107" t="s">
        <v>659</v>
      </c>
      <c r="C693" s="108" t="s">
        <v>709</v>
      </c>
      <c r="D693" s="122">
        <v>0.64637999999999995</v>
      </c>
      <c r="E693" s="122">
        <v>0</v>
      </c>
      <c r="F693" s="122">
        <v>0.64637999999999995</v>
      </c>
      <c r="G693" s="73">
        <v>0.31983599999999995</v>
      </c>
      <c r="H693" s="73">
        <v>1.4234304000000001E-2</v>
      </c>
      <c r="I693" s="122">
        <v>6.2662439999999998E-3</v>
      </c>
      <c r="J693" s="122">
        <v>6.2662439999999998E-3</v>
      </c>
      <c r="K693" s="122">
        <v>7.9958999999999988E-2</v>
      </c>
      <c r="L693" s="122">
        <v>7.9680600000000025E-3</v>
      </c>
      <c r="M693" s="122">
        <v>7.9958999999999988E-2</v>
      </c>
      <c r="N693" s="122"/>
      <c r="O693" s="122">
        <v>0.15365175599999994</v>
      </c>
      <c r="P693" s="122"/>
      <c r="Q693" s="122">
        <f t="shared" si="215"/>
        <v>0.30560169599999998</v>
      </c>
      <c r="R693" s="122">
        <f t="shared" si="216"/>
        <v>0.30560169599999998</v>
      </c>
      <c r="S693" s="122"/>
      <c r="T693" s="122"/>
    </row>
    <row r="694" spans="1:20" ht="60.75" customHeight="1" x14ac:dyDescent="0.35">
      <c r="A694" s="106" t="s">
        <v>1662</v>
      </c>
      <c r="B694" s="107" t="s">
        <v>463</v>
      </c>
      <c r="C694" s="108" t="s">
        <v>497</v>
      </c>
      <c r="D694" s="122">
        <v>81.011411999999993</v>
      </c>
      <c r="E694" s="122">
        <v>0</v>
      </c>
      <c r="F694" s="122">
        <v>81.011411999999993</v>
      </c>
      <c r="G694" s="73">
        <v>12.142919999999998</v>
      </c>
      <c r="H694" s="73">
        <v>0</v>
      </c>
      <c r="I694" s="122">
        <v>0</v>
      </c>
      <c r="J694" s="122">
        <v>0</v>
      </c>
      <c r="K694" s="122">
        <v>3.03573</v>
      </c>
      <c r="L694" s="122">
        <v>0</v>
      </c>
      <c r="M694" s="122">
        <v>3.03573</v>
      </c>
      <c r="N694" s="122"/>
      <c r="O694" s="122">
        <v>6.071460000000001</v>
      </c>
      <c r="P694" s="122"/>
      <c r="Q694" s="122">
        <f t="shared" si="215"/>
        <v>12.142919999999998</v>
      </c>
      <c r="R694" s="122">
        <f t="shared" si="216"/>
        <v>12.142919999999998</v>
      </c>
      <c r="S694" s="122"/>
      <c r="T694" s="122"/>
    </row>
    <row r="695" spans="1:20" ht="60.75" customHeight="1" x14ac:dyDescent="0.35">
      <c r="A695" s="106" t="s">
        <v>1662</v>
      </c>
      <c r="B695" s="107" t="s">
        <v>1841</v>
      </c>
      <c r="C695" s="108" t="s">
        <v>139</v>
      </c>
      <c r="D695" s="122">
        <v>17.206895999999997</v>
      </c>
      <c r="E695" s="122">
        <v>1.6719500599322004</v>
      </c>
      <c r="F695" s="122">
        <v>15.534945940067796</v>
      </c>
      <c r="G695" s="73">
        <v>2.6440080000000004</v>
      </c>
      <c r="H695" s="73">
        <v>14.572484178</v>
      </c>
      <c r="I695" s="122">
        <v>0.53366456399999995</v>
      </c>
      <c r="J695" s="122">
        <v>0.53366456399999995</v>
      </c>
      <c r="K695" s="122">
        <v>2.110343436</v>
      </c>
      <c r="L695" s="122">
        <v>14.038819613999999</v>
      </c>
      <c r="M695" s="122">
        <v>0</v>
      </c>
      <c r="N695" s="122"/>
      <c r="O695" s="122">
        <v>0</v>
      </c>
      <c r="P695" s="122"/>
      <c r="Q695" s="122">
        <f t="shared" si="215"/>
        <v>-11.928476178</v>
      </c>
      <c r="R695" s="122">
        <f t="shared" si="216"/>
        <v>-11.928476178</v>
      </c>
      <c r="S695" s="122"/>
      <c r="T695" s="122"/>
    </row>
    <row r="696" spans="1:20" ht="40.549999999999997" customHeight="1" x14ac:dyDescent="0.35">
      <c r="A696" s="106" t="s">
        <v>1662</v>
      </c>
      <c r="B696" s="107" t="s">
        <v>464</v>
      </c>
      <c r="C696" s="108" t="s">
        <v>140</v>
      </c>
      <c r="D696" s="122">
        <v>17.47308</v>
      </c>
      <c r="E696" s="122">
        <v>0</v>
      </c>
      <c r="F696" s="122">
        <v>17.47308</v>
      </c>
      <c r="G696" s="73">
        <v>1.2</v>
      </c>
      <c r="H696" s="73">
        <v>5.3406060000000005E-2</v>
      </c>
      <c r="I696" s="122">
        <v>2.3510483999999998E-2</v>
      </c>
      <c r="J696" s="122">
        <v>2.3510483999999998E-2</v>
      </c>
      <c r="K696" s="122">
        <v>0.3</v>
      </c>
      <c r="L696" s="122">
        <v>2.9895576000000007E-2</v>
      </c>
      <c r="M696" s="122">
        <v>0.3</v>
      </c>
      <c r="N696" s="122"/>
      <c r="O696" s="122">
        <v>0.57648951599999998</v>
      </c>
      <c r="P696" s="122"/>
      <c r="Q696" s="122">
        <f t="shared" si="215"/>
        <v>1.14659394</v>
      </c>
      <c r="R696" s="122">
        <f t="shared" si="216"/>
        <v>1.14659394</v>
      </c>
      <c r="S696" s="122"/>
      <c r="T696" s="122"/>
    </row>
    <row r="697" spans="1:20" ht="60.75" customHeight="1" x14ac:dyDescent="0.35">
      <c r="A697" s="106" t="s">
        <v>1662</v>
      </c>
      <c r="B697" s="107" t="s">
        <v>1842</v>
      </c>
      <c r="C697" s="108" t="s">
        <v>1538</v>
      </c>
      <c r="D697" s="122">
        <v>3.5844239999999998</v>
      </c>
      <c r="E697" s="122">
        <v>0</v>
      </c>
      <c r="F697" s="122">
        <v>3.5844239999999998</v>
      </c>
      <c r="G697" s="73">
        <v>0.58831199999999972</v>
      </c>
      <c r="H697" s="73">
        <v>2.6182848000000002E-2</v>
      </c>
      <c r="I697" s="122">
        <v>1.1526264000000001E-2</v>
      </c>
      <c r="J697" s="122">
        <v>1.1526264000000001E-2</v>
      </c>
      <c r="K697" s="122">
        <v>0.14707799999999993</v>
      </c>
      <c r="L697" s="122">
        <v>1.4656584E-2</v>
      </c>
      <c r="M697" s="122">
        <v>0.14707799999999993</v>
      </c>
      <c r="N697" s="122"/>
      <c r="O697" s="122">
        <v>0.28262973599999985</v>
      </c>
      <c r="P697" s="122"/>
      <c r="Q697" s="122">
        <f t="shared" si="215"/>
        <v>0.56212915199999969</v>
      </c>
      <c r="R697" s="122">
        <f t="shared" si="216"/>
        <v>0.56212915199999969</v>
      </c>
      <c r="S697" s="122"/>
      <c r="T697" s="122"/>
    </row>
    <row r="698" spans="1:20" ht="20.2" customHeight="1" x14ac:dyDescent="0.35">
      <c r="A698" s="106" t="s">
        <v>1662</v>
      </c>
      <c r="B698" s="107" t="s">
        <v>1843</v>
      </c>
      <c r="C698" s="108" t="s">
        <v>1539</v>
      </c>
      <c r="D698" s="122">
        <v>17.640444000000002</v>
      </c>
      <c r="E698" s="122">
        <v>0</v>
      </c>
      <c r="F698" s="122">
        <v>17.640443999999999</v>
      </c>
      <c r="G698" s="73">
        <v>5.6404439999999996</v>
      </c>
      <c r="H698" s="73">
        <v>0</v>
      </c>
      <c r="I698" s="122">
        <v>0</v>
      </c>
      <c r="J698" s="122">
        <v>0</v>
      </c>
      <c r="K698" s="122">
        <v>1.4101109999999999</v>
      </c>
      <c r="L698" s="122">
        <v>0</v>
      </c>
      <c r="M698" s="122">
        <v>1.4101109999999999</v>
      </c>
      <c r="N698" s="122"/>
      <c r="O698" s="122">
        <v>2.8202220000000002</v>
      </c>
      <c r="P698" s="122"/>
      <c r="Q698" s="122">
        <f t="shared" si="215"/>
        <v>5.6404439999999996</v>
      </c>
      <c r="R698" s="122">
        <f t="shared" si="216"/>
        <v>5.6404439999999996</v>
      </c>
      <c r="S698" s="122"/>
      <c r="T698" s="122"/>
    </row>
    <row r="699" spans="1:20" ht="40.549999999999997" customHeight="1" x14ac:dyDescent="0.35">
      <c r="A699" s="103"/>
      <c r="B699" s="110" t="s">
        <v>148</v>
      </c>
      <c r="C699" s="105"/>
      <c r="D699" s="133">
        <f t="shared" ref="D699:T699" si="217">SUM(D700:D701)</f>
        <v>25.899660000000001</v>
      </c>
      <c r="E699" s="133">
        <f t="shared" si="217"/>
        <v>1.1222264343050838</v>
      </c>
      <c r="F699" s="133">
        <f t="shared" si="217"/>
        <v>24.777433565694917</v>
      </c>
      <c r="G699" s="133">
        <f t="shared" si="217"/>
        <v>4.9781759999999986</v>
      </c>
      <c r="H699" s="133">
        <f t="shared" si="217"/>
        <v>25.650762805999996</v>
      </c>
      <c r="I699" s="133">
        <f t="shared" si="217"/>
        <v>4.9781759999999995</v>
      </c>
      <c r="J699" s="133">
        <f t="shared" si="217"/>
        <v>20.565240203999995</v>
      </c>
      <c r="K699" s="133">
        <f t="shared" si="217"/>
        <v>0</v>
      </c>
      <c r="L699" s="133">
        <f t="shared" si="217"/>
        <v>5.0855226020000011</v>
      </c>
      <c r="M699" s="133">
        <f t="shared" si="217"/>
        <v>0</v>
      </c>
      <c r="N699" s="133">
        <f t="shared" si="217"/>
        <v>0</v>
      </c>
      <c r="O699" s="133">
        <f t="shared" si="217"/>
        <v>0</v>
      </c>
      <c r="P699" s="133">
        <f t="shared" si="217"/>
        <v>0</v>
      </c>
      <c r="Q699" s="133">
        <f t="shared" si="217"/>
        <v>-20.672586805999998</v>
      </c>
      <c r="R699" s="133">
        <f t="shared" si="217"/>
        <v>-20.672586805999998</v>
      </c>
      <c r="S699" s="133">
        <f t="shared" si="217"/>
        <v>0</v>
      </c>
      <c r="T699" s="133">
        <f t="shared" si="217"/>
        <v>0</v>
      </c>
    </row>
    <row r="700" spans="1:20" ht="40.549999999999997" customHeight="1" x14ac:dyDescent="0.35">
      <c r="A700" s="106" t="s">
        <v>1662</v>
      </c>
      <c r="B700" s="107" t="s">
        <v>149</v>
      </c>
      <c r="C700" s="108" t="s">
        <v>150</v>
      </c>
      <c r="D700" s="122">
        <v>25.899660000000001</v>
      </c>
      <c r="E700" s="122">
        <v>1.1222264343050838</v>
      </c>
      <c r="F700" s="122">
        <v>24.777433565694917</v>
      </c>
      <c r="G700" s="73">
        <v>4.9781759999999986</v>
      </c>
      <c r="H700" s="73">
        <v>23.256179605999996</v>
      </c>
      <c r="I700" s="122">
        <v>4.9781759999999995</v>
      </c>
      <c r="J700" s="122">
        <v>18.170657003999995</v>
      </c>
      <c r="K700" s="122">
        <v>0</v>
      </c>
      <c r="L700" s="122">
        <v>5.0855226020000011</v>
      </c>
      <c r="M700" s="122">
        <v>0</v>
      </c>
      <c r="N700" s="122"/>
      <c r="O700" s="122">
        <v>0</v>
      </c>
      <c r="P700" s="122"/>
      <c r="Q700" s="122">
        <f t="shared" ref="Q700:Q701" si="218">G700-H700</f>
        <v>-18.278003605999999</v>
      </c>
      <c r="R700" s="122">
        <f t="shared" ref="R700:R701" si="219">G700-H700</f>
        <v>-18.278003605999999</v>
      </c>
      <c r="S700" s="122"/>
      <c r="T700" s="122"/>
    </row>
    <row r="701" spans="1:20" ht="20.2" customHeight="1" x14ac:dyDescent="0.35">
      <c r="A701" s="106" t="s">
        <v>1660</v>
      </c>
      <c r="B701" s="107" t="s">
        <v>1043</v>
      </c>
      <c r="C701" s="108" t="s">
        <v>1540</v>
      </c>
      <c r="D701" s="122">
        <v>0</v>
      </c>
      <c r="E701" s="122">
        <v>0</v>
      </c>
      <c r="F701" s="122">
        <v>0</v>
      </c>
      <c r="G701" s="73">
        <v>0</v>
      </c>
      <c r="H701" s="73">
        <v>2.3945832000000005</v>
      </c>
      <c r="I701" s="122">
        <v>0</v>
      </c>
      <c r="J701" s="122">
        <v>2.3945832000000005</v>
      </c>
      <c r="K701" s="122">
        <v>0</v>
      </c>
      <c r="L701" s="122">
        <v>0</v>
      </c>
      <c r="M701" s="122">
        <v>0</v>
      </c>
      <c r="N701" s="122"/>
      <c r="O701" s="122">
        <v>0</v>
      </c>
      <c r="P701" s="122"/>
      <c r="Q701" s="122">
        <f t="shared" si="218"/>
        <v>-2.3945832000000005</v>
      </c>
      <c r="R701" s="122">
        <f t="shared" si="219"/>
        <v>-2.3945832000000005</v>
      </c>
      <c r="S701" s="122"/>
      <c r="T701" s="122"/>
    </row>
    <row r="702" spans="1:20" ht="40.549999999999997" customHeight="1" x14ac:dyDescent="0.35">
      <c r="A702" s="103"/>
      <c r="B702" s="110" t="s">
        <v>146</v>
      </c>
      <c r="C702" s="105"/>
      <c r="D702" s="133">
        <f t="shared" ref="D702:T702" si="220">SUM(D703:D711)</f>
        <v>49.848132</v>
      </c>
      <c r="E702" s="133">
        <f t="shared" si="220"/>
        <v>0</v>
      </c>
      <c r="F702" s="133">
        <f t="shared" si="220"/>
        <v>49.848132</v>
      </c>
      <c r="G702" s="133">
        <f t="shared" si="220"/>
        <v>17.9611248</v>
      </c>
      <c r="H702" s="133">
        <f t="shared" si="220"/>
        <v>11.399138856745761</v>
      </c>
      <c r="I702" s="133">
        <f t="shared" si="220"/>
        <v>9.0798621620000031</v>
      </c>
      <c r="J702" s="133">
        <f t="shared" si="220"/>
        <v>1.830938894</v>
      </c>
      <c r="K702" s="133">
        <f t="shared" si="220"/>
        <v>6.4487133100000005</v>
      </c>
      <c r="L702" s="133">
        <f t="shared" si="220"/>
        <v>9.5681999627457603</v>
      </c>
      <c r="M702" s="133">
        <f t="shared" si="220"/>
        <v>0.98825862000000009</v>
      </c>
      <c r="N702" s="133">
        <f t="shared" si="220"/>
        <v>0</v>
      </c>
      <c r="O702" s="133">
        <f t="shared" si="220"/>
        <v>1.4442907079999998</v>
      </c>
      <c r="P702" s="133">
        <f t="shared" si="220"/>
        <v>0</v>
      </c>
      <c r="Q702" s="133">
        <f t="shared" si="220"/>
        <v>6.5619859432542365</v>
      </c>
      <c r="R702" s="133">
        <f t="shared" si="220"/>
        <v>6.5619859432542365</v>
      </c>
      <c r="S702" s="133">
        <f t="shared" si="220"/>
        <v>0</v>
      </c>
      <c r="T702" s="133">
        <f t="shared" si="220"/>
        <v>0</v>
      </c>
    </row>
    <row r="703" spans="1:20" ht="20.2" customHeight="1" x14ac:dyDescent="0.35">
      <c r="A703" s="106" t="s">
        <v>1662</v>
      </c>
      <c r="B703" s="107" t="s">
        <v>660</v>
      </c>
      <c r="C703" s="108" t="s">
        <v>710</v>
      </c>
      <c r="D703" s="122">
        <v>4.9621079999999997</v>
      </c>
      <c r="E703" s="122">
        <v>0</v>
      </c>
      <c r="F703" s="122">
        <v>4.9621079999999997</v>
      </c>
      <c r="G703" s="73">
        <v>3.2153951999999997</v>
      </c>
      <c r="H703" s="73">
        <v>0.92906298199999993</v>
      </c>
      <c r="I703" s="122">
        <v>3.2153952000000001</v>
      </c>
      <c r="J703" s="122">
        <v>0.131311332</v>
      </c>
      <c r="K703" s="122">
        <v>0</v>
      </c>
      <c r="L703" s="122">
        <v>0.79775165000000003</v>
      </c>
      <c r="M703" s="122">
        <v>0</v>
      </c>
      <c r="N703" s="122"/>
      <c r="O703" s="122">
        <v>0</v>
      </c>
      <c r="P703" s="122"/>
      <c r="Q703" s="122">
        <f t="shared" ref="Q703:Q711" si="221">G703-H703</f>
        <v>2.2863322179999996</v>
      </c>
      <c r="R703" s="122">
        <f t="shared" ref="R703:R711" si="222">G703-H703</f>
        <v>2.2863322179999996</v>
      </c>
      <c r="S703" s="122"/>
      <c r="T703" s="122"/>
    </row>
    <row r="704" spans="1:20" ht="101.3" customHeight="1" x14ac:dyDescent="0.35">
      <c r="A704" s="106" t="s">
        <v>1662</v>
      </c>
      <c r="B704" s="107" t="s">
        <v>1844</v>
      </c>
      <c r="C704" s="108" t="s">
        <v>1541</v>
      </c>
      <c r="D704" s="122">
        <v>4.2613319999999995</v>
      </c>
      <c r="E704" s="122">
        <v>0</v>
      </c>
      <c r="F704" s="122">
        <v>4.2613320000000003</v>
      </c>
      <c r="G704" s="73">
        <v>3.7068839999999996</v>
      </c>
      <c r="H704" s="73">
        <v>1.6066124439999998</v>
      </c>
      <c r="I704" s="122">
        <v>7.2625548000000012E-2</v>
      </c>
      <c r="J704" s="122">
        <v>7.2625548000000012E-2</v>
      </c>
      <c r="K704" s="122">
        <v>3.6342584520000001</v>
      </c>
      <c r="L704" s="122">
        <v>1.533986896</v>
      </c>
      <c r="M704" s="122">
        <v>0</v>
      </c>
      <c r="N704" s="122"/>
      <c r="O704" s="122">
        <v>0</v>
      </c>
      <c r="P704" s="122"/>
      <c r="Q704" s="122">
        <f t="shared" si="221"/>
        <v>2.100271556</v>
      </c>
      <c r="R704" s="122">
        <f t="shared" si="222"/>
        <v>2.100271556</v>
      </c>
      <c r="S704" s="122"/>
      <c r="T704" s="122"/>
    </row>
    <row r="705" spans="1:20" ht="101.3" customHeight="1" x14ac:dyDescent="0.35">
      <c r="A705" s="106" t="s">
        <v>1662</v>
      </c>
      <c r="B705" s="107" t="s">
        <v>1845</v>
      </c>
      <c r="C705" s="108" t="s">
        <v>1542</v>
      </c>
      <c r="D705" s="122">
        <v>8.2839480000000005</v>
      </c>
      <c r="E705" s="122">
        <v>0</v>
      </c>
      <c r="F705" s="122">
        <v>8.2839480000000005</v>
      </c>
      <c r="G705" s="73">
        <v>5.6570495999999997</v>
      </c>
      <c r="H705" s="73">
        <v>1.4031501719999999</v>
      </c>
      <c r="I705" s="122">
        <v>5.6570496000000006</v>
      </c>
      <c r="J705" s="122">
        <v>1.4031501719999999</v>
      </c>
      <c r="K705" s="122">
        <v>0</v>
      </c>
      <c r="L705" s="122">
        <v>0</v>
      </c>
      <c r="M705" s="122">
        <v>0</v>
      </c>
      <c r="N705" s="122"/>
      <c r="O705" s="122">
        <v>0</v>
      </c>
      <c r="P705" s="122"/>
      <c r="Q705" s="122">
        <f t="shared" si="221"/>
        <v>4.2538994279999995</v>
      </c>
      <c r="R705" s="122">
        <f t="shared" si="222"/>
        <v>4.2538994279999995</v>
      </c>
      <c r="S705" s="122"/>
      <c r="T705" s="122"/>
    </row>
    <row r="706" spans="1:20" ht="81.2" customHeight="1" x14ac:dyDescent="0.35">
      <c r="A706" s="106" t="s">
        <v>1662</v>
      </c>
      <c r="B706" s="107" t="s">
        <v>1846</v>
      </c>
      <c r="C706" s="108" t="s">
        <v>1543</v>
      </c>
      <c r="D706" s="122">
        <v>1.6610159999999998</v>
      </c>
      <c r="E706" s="122">
        <v>0</v>
      </c>
      <c r="F706" s="122">
        <v>1.6610160000000003</v>
      </c>
      <c r="G706" s="73">
        <v>0.24139200000000011</v>
      </c>
      <c r="H706" s="73">
        <v>1.074318E-2</v>
      </c>
      <c r="I706" s="122">
        <v>4.72938E-3</v>
      </c>
      <c r="J706" s="122">
        <v>4.72938E-3</v>
      </c>
      <c r="K706" s="122">
        <v>0</v>
      </c>
      <c r="L706" s="122">
        <v>6.0137999999999997E-3</v>
      </c>
      <c r="M706" s="122">
        <v>0.2366626200000001</v>
      </c>
      <c r="N706" s="122"/>
      <c r="O706" s="122">
        <v>0</v>
      </c>
      <c r="P706" s="122"/>
      <c r="Q706" s="122">
        <f t="shared" si="221"/>
        <v>0.23064882000000012</v>
      </c>
      <c r="R706" s="122">
        <f t="shared" si="222"/>
        <v>0.23064882000000012</v>
      </c>
      <c r="S706" s="122"/>
      <c r="T706" s="122"/>
    </row>
    <row r="707" spans="1:20" ht="101.3" customHeight="1" x14ac:dyDescent="0.35">
      <c r="A707" s="106" t="s">
        <v>1662</v>
      </c>
      <c r="B707" s="107" t="s">
        <v>1847</v>
      </c>
      <c r="C707" s="108" t="s">
        <v>1544</v>
      </c>
      <c r="D707" s="122">
        <v>4.6295279999999996</v>
      </c>
      <c r="E707" s="122">
        <v>0</v>
      </c>
      <c r="F707" s="122">
        <v>4.6295280000000005</v>
      </c>
      <c r="G707" s="73">
        <v>0.71699999999999997</v>
      </c>
      <c r="H707" s="73">
        <v>3.1910123999999998E-2</v>
      </c>
      <c r="I707" s="122">
        <v>1.4047523999999999E-2</v>
      </c>
      <c r="J707" s="122">
        <v>1.4047523999999999E-2</v>
      </c>
      <c r="K707" s="122">
        <v>0.70295247599999988</v>
      </c>
      <c r="L707" s="122">
        <v>1.7862599999999999E-2</v>
      </c>
      <c r="M707" s="122">
        <v>0</v>
      </c>
      <c r="N707" s="122"/>
      <c r="O707" s="122">
        <v>0</v>
      </c>
      <c r="P707" s="122"/>
      <c r="Q707" s="122">
        <f t="shared" si="221"/>
        <v>0.68508987599999993</v>
      </c>
      <c r="R707" s="122">
        <f t="shared" si="222"/>
        <v>0.68508987599999993</v>
      </c>
      <c r="S707" s="122"/>
      <c r="T707" s="122"/>
    </row>
    <row r="708" spans="1:20" ht="81.2" customHeight="1" x14ac:dyDescent="0.35">
      <c r="A708" s="106" t="s">
        <v>1662</v>
      </c>
      <c r="B708" s="107" t="s">
        <v>1044</v>
      </c>
      <c r="C708" s="108" t="s">
        <v>1545</v>
      </c>
      <c r="D708" s="122">
        <v>10.875107999999999</v>
      </c>
      <c r="E708" s="122">
        <v>0</v>
      </c>
      <c r="F708" s="122">
        <v>10.875108000000003</v>
      </c>
      <c r="G708" s="73">
        <v>1.2603119999999999</v>
      </c>
      <c r="H708" s="73">
        <v>6.5954114359999991</v>
      </c>
      <c r="I708" s="122">
        <v>2.4692123999999999E-2</v>
      </c>
      <c r="J708" s="122">
        <v>2.4692123999999999E-2</v>
      </c>
      <c r="K708" s="122">
        <v>0.31507799999999997</v>
      </c>
      <c r="L708" s="122">
        <v>6.5707193119999996</v>
      </c>
      <c r="M708" s="122">
        <v>0.31507799999999997</v>
      </c>
      <c r="N708" s="122"/>
      <c r="O708" s="122">
        <v>0.60546387600000007</v>
      </c>
      <c r="P708" s="122"/>
      <c r="Q708" s="122">
        <f t="shared" si="221"/>
        <v>-5.3350994359999993</v>
      </c>
      <c r="R708" s="122">
        <f t="shared" si="222"/>
        <v>-5.3350994359999993</v>
      </c>
      <c r="S708" s="122"/>
      <c r="T708" s="122"/>
    </row>
    <row r="709" spans="1:20" ht="81.2" customHeight="1" x14ac:dyDescent="0.35">
      <c r="A709" s="106" t="s">
        <v>1662</v>
      </c>
      <c r="B709" s="107" t="s">
        <v>1848</v>
      </c>
      <c r="C709" s="108" t="s">
        <v>1546</v>
      </c>
      <c r="D709" s="122">
        <v>1.42902</v>
      </c>
      <c r="E709" s="122">
        <v>0</v>
      </c>
      <c r="F709" s="122">
        <v>1.4290199999999997</v>
      </c>
      <c r="G709" s="73">
        <v>1.4170199999999999</v>
      </c>
      <c r="H709" s="73">
        <v>9.2415793999999996E-2</v>
      </c>
      <c r="I709" s="122">
        <v>5.7113617999999998E-2</v>
      </c>
      <c r="J709" s="122">
        <v>5.7113617999999998E-2</v>
      </c>
      <c r="K709" s="122">
        <v>1.3599063819999999</v>
      </c>
      <c r="L709" s="122">
        <v>3.5302175999999998E-2</v>
      </c>
      <c r="M709" s="122">
        <v>0</v>
      </c>
      <c r="N709" s="122"/>
      <c r="O709" s="122">
        <v>0</v>
      </c>
      <c r="P709" s="122"/>
      <c r="Q709" s="122">
        <f t="shared" si="221"/>
        <v>1.3246042060000001</v>
      </c>
      <c r="R709" s="122">
        <f t="shared" si="222"/>
        <v>1.3246042060000001</v>
      </c>
      <c r="S709" s="122"/>
      <c r="T709" s="122"/>
    </row>
    <row r="710" spans="1:20" ht="81.2" customHeight="1" x14ac:dyDescent="0.35">
      <c r="A710" s="106" t="s">
        <v>1662</v>
      </c>
      <c r="B710" s="107" t="s">
        <v>1045</v>
      </c>
      <c r="C710" s="108" t="s">
        <v>1547</v>
      </c>
      <c r="D710" s="122">
        <v>13.746072</v>
      </c>
      <c r="E710" s="122">
        <v>0</v>
      </c>
      <c r="F710" s="122">
        <v>13.746072</v>
      </c>
      <c r="G710" s="73">
        <v>1.7460720000000001</v>
      </c>
      <c r="H710" s="73">
        <v>7.7709012000000008E-2</v>
      </c>
      <c r="I710" s="122">
        <v>3.4209167999999998E-2</v>
      </c>
      <c r="J710" s="122">
        <v>3.4209167999999998E-2</v>
      </c>
      <c r="K710" s="122">
        <v>0.43651799999999996</v>
      </c>
      <c r="L710" s="122">
        <v>4.349984400000001E-2</v>
      </c>
      <c r="M710" s="122">
        <v>0.43651799999999996</v>
      </c>
      <c r="N710" s="122"/>
      <c r="O710" s="122">
        <v>0.83882683199999974</v>
      </c>
      <c r="P710" s="122"/>
      <c r="Q710" s="122">
        <f t="shared" si="221"/>
        <v>1.6683629880000002</v>
      </c>
      <c r="R710" s="122">
        <f t="shared" si="222"/>
        <v>1.6683629880000002</v>
      </c>
      <c r="S710" s="122"/>
      <c r="T710" s="122"/>
    </row>
    <row r="711" spans="1:20" ht="81.2" customHeight="1" x14ac:dyDescent="0.35">
      <c r="A711" s="106" t="s">
        <v>1662</v>
      </c>
      <c r="B711" s="107" t="s">
        <v>147</v>
      </c>
      <c r="C711" s="108" t="s">
        <v>546</v>
      </c>
      <c r="D711" s="122">
        <v>0</v>
      </c>
      <c r="E711" s="122">
        <v>0</v>
      </c>
      <c r="F711" s="122">
        <v>0</v>
      </c>
      <c r="G711" s="73">
        <v>0</v>
      </c>
      <c r="H711" s="73">
        <v>0.65212371274576275</v>
      </c>
      <c r="I711" s="122">
        <v>0</v>
      </c>
      <c r="J711" s="122">
        <v>8.9060027999999999E-2</v>
      </c>
      <c r="K711" s="122">
        <v>0</v>
      </c>
      <c r="L711" s="122">
        <v>0.56306368474576274</v>
      </c>
      <c r="M711" s="122">
        <v>0</v>
      </c>
      <c r="N711" s="122"/>
      <c r="O711" s="122">
        <v>0</v>
      </c>
      <c r="P711" s="122"/>
      <c r="Q711" s="122">
        <f t="shared" si="221"/>
        <v>-0.65212371274576275</v>
      </c>
      <c r="R711" s="122">
        <f t="shared" si="222"/>
        <v>-0.65212371274576275</v>
      </c>
      <c r="S711" s="122"/>
      <c r="T711" s="122"/>
    </row>
    <row r="712" spans="1:20" ht="81.2" customHeight="1" x14ac:dyDescent="0.35">
      <c r="A712" s="103"/>
      <c r="B712" s="110" t="s">
        <v>62</v>
      </c>
      <c r="C712" s="105"/>
      <c r="D712" s="133">
        <f t="shared" ref="D712:T712" si="223">SUM(D713:D744)</f>
        <v>375.55203600000004</v>
      </c>
      <c r="E712" s="133">
        <f t="shared" si="223"/>
        <v>0</v>
      </c>
      <c r="F712" s="133">
        <f t="shared" si="223"/>
        <v>375.55203600000004</v>
      </c>
      <c r="G712" s="133">
        <f t="shared" si="223"/>
        <v>159.80152080000002</v>
      </c>
      <c r="H712" s="133">
        <f t="shared" si="223"/>
        <v>47.319729393999992</v>
      </c>
      <c r="I712" s="133">
        <f t="shared" si="223"/>
        <v>20.766481400000004</v>
      </c>
      <c r="J712" s="133">
        <f t="shared" si="223"/>
        <v>19.941227555999994</v>
      </c>
      <c r="K712" s="133">
        <f t="shared" si="223"/>
        <v>40.325701764000002</v>
      </c>
      <c r="L712" s="133">
        <f t="shared" si="223"/>
        <v>27.378501838000002</v>
      </c>
      <c r="M712" s="133">
        <f t="shared" si="223"/>
        <v>37.180926456000009</v>
      </c>
      <c r="N712" s="133">
        <f t="shared" si="223"/>
        <v>0</v>
      </c>
      <c r="O712" s="133">
        <f t="shared" si="223"/>
        <v>61.528411179999985</v>
      </c>
      <c r="P712" s="133">
        <f t="shared" si="223"/>
        <v>0</v>
      </c>
      <c r="Q712" s="133">
        <f t="shared" si="223"/>
        <v>112.481791406</v>
      </c>
      <c r="R712" s="133">
        <f t="shared" si="223"/>
        <v>112.481791406</v>
      </c>
      <c r="S712" s="133">
        <f t="shared" si="223"/>
        <v>0</v>
      </c>
      <c r="T712" s="133">
        <f t="shared" si="223"/>
        <v>0</v>
      </c>
    </row>
    <row r="713" spans="1:20" ht="81.2" customHeight="1" x14ac:dyDescent="0.35">
      <c r="A713" s="106" t="s">
        <v>1662</v>
      </c>
      <c r="B713" s="107" t="s">
        <v>1046</v>
      </c>
      <c r="C713" s="108" t="s">
        <v>1548</v>
      </c>
      <c r="D713" s="122">
        <v>8.9834040000000002</v>
      </c>
      <c r="E713" s="122">
        <v>0</v>
      </c>
      <c r="F713" s="122">
        <v>8.9834040000000002</v>
      </c>
      <c r="G713" s="73">
        <v>6.0871871999999998</v>
      </c>
      <c r="H713" s="73">
        <v>7.3208353599999993</v>
      </c>
      <c r="I713" s="122">
        <v>0.11926062</v>
      </c>
      <c r="J713" s="122">
        <v>0.11926062</v>
      </c>
      <c r="K713" s="122">
        <v>5.9679265799999994</v>
      </c>
      <c r="L713" s="122">
        <v>7.201574739999999</v>
      </c>
      <c r="M713" s="122">
        <v>0</v>
      </c>
      <c r="N713" s="122"/>
      <c r="O713" s="122">
        <v>0</v>
      </c>
      <c r="P713" s="122"/>
      <c r="Q713" s="122">
        <f t="shared" ref="Q713:Q744" si="224">G713-H713</f>
        <v>-1.2336481599999995</v>
      </c>
      <c r="R713" s="122">
        <f t="shared" ref="R713:R744" si="225">G713-H713</f>
        <v>-1.2336481599999995</v>
      </c>
      <c r="S713" s="122"/>
      <c r="T713" s="122"/>
    </row>
    <row r="714" spans="1:20" ht="20.2" customHeight="1" x14ac:dyDescent="0.35">
      <c r="A714" s="106" t="s">
        <v>1662</v>
      </c>
      <c r="B714" s="107" t="s">
        <v>1849</v>
      </c>
      <c r="C714" s="108" t="s">
        <v>1549</v>
      </c>
      <c r="D714" s="122">
        <v>7.9368479999999995</v>
      </c>
      <c r="E714" s="122">
        <v>0</v>
      </c>
      <c r="F714" s="122">
        <v>7.9368479999999995</v>
      </c>
      <c r="G714" s="73">
        <v>1.2537648000000001</v>
      </c>
      <c r="H714" s="73">
        <v>5.5798871999999999E-2</v>
      </c>
      <c r="I714" s="122">
        <v>2.4563855999999998E-2</v>
      </c>
      <c r="J714" s="122">
        <v>2.4563855999999998E-2</v>
      </c>
      <c r="K714" s="122">
        <v>0.31344120000000003</v>
      </c>
      <c r="L714" s="122">
        <v>3.1235016000000001E-2</v>
      </c>
      <c r="M714" s="122">
        <v>0.31344120000000003</v>
      </c>
      <c r="N714" s="122"/>
      <c r="O714" s="122">
        <v>0.60231854399999984</v>
      </c>
      <c r="P714" s="122"/>
      <c r="Q714" s="122">
        <f t="shared" si="224"/>
        <v>1.1979659280000001</v>
      </c>
      <c r="R714" s="122">
        <f t="shared" si="225"/>
        <v>1.1979659280000001</v>
      </c>
      <c r="S714" s="122"/>
      <c r="T714" s="122"/>
    </row>
    <row r="715" spans="1:20" ht="40.549999999999997" customHeight="1" x14ac:dyDescent="0.35">
      <c r="A715" s="106" t="s">
        <v>1662</v>
      </c>
      <c r="B715" s="107" t="s">
        <v>1047</v>
      </c>
      <c r="C715" s="108" t="s">
        <v>1550</v>
      </c>
      <c r="D715" s="122">
        <v>117.95866799999999</v>
      </c>
      <c r="E715" s="122">
        <v>0</v>
      </c>
      <c r="F715" s="122">
        <v>117.95866799999999</v>
      </c>
      <c r="G715" s="73">
        <v>112.999596</v>
      </c>
      <c r="H715" s="73">
        <v>5.0290528079999985</v>
      </c>
      <c r="I715" s="122">
        <v>2.2138962839999996</v>
      </c>
      <c r="J715" s="122">
        <v>2.2138962839999996</v>
      </c>
      <c r="K715" s="122">
        <v>28.249899000000003</v>
      </c>
      <c r="L715" s="122">
        <v>2.8151565239999989</v>
      </c>
      <c r="M715" s="122">
        <v>28.249899000000003</v>
      </c>
      <c r="N715" s="122"/>
      <c r="O715" s="122">
        <v>54.285901715999984</v>
      </c>
      <c r="P715" s="122"/>
      <c r="Q715" s="122">
        <f t="shared" si="224"/>
        <v>107.97054319199999</v>
      </c>
      <c r="R715" s="122">
        <f t="shared" si="225"/>
        <v>107.97054319199999</v>
      </c>
      <c r="S715" s="122"/>
      <c r="T715" s="122"/>
    </row>
    <row r="716" spans="1:20" ht="20.2" customHeight="1" x14ac:dyDescent="0.35">
      <c r="A716" s="106" t="s">
        <v>1662</v>
      </c>
      <c r="B716" s="107" t="s">
        <v>1048</v>
      </c>
      <c r="C716" s="108" t="s">
        <v>1551</v>
      </c>
      <c r="D716" s="122">
        <v>3.5564519999999997</v>
      </c>
      <c r="E716" s="122">
        <v>0</v>
      </c>
      <c r="F716" s="122">
        <v>3.5564519999999997</v>
      </c>
      <c r="G716" s="73">
        <v>1.2E-2</v>
      </c>
      <c r="H716" s="73">
        <v>0</v>
      </c>
      <c r="I716" s="122">
        <v>0</v>
      </c>
      <c r="J716" s="122">
        <v>0</v>
      </c>
      <c r="K716" s="122">
        <v>3.0000000000000001E-3</v>
      </c>
      <c r="L716" s="122">
        <v>0</v>
      </c>
      <c r="M716" s="122">
        <v>3.0000000000000001E-3</v>
      </c>
      <c r="N716" s="122"/>
      <c r="O716" s="122">
        <v>6.0000000000000001E-3</v>
      </c>
      <c r="P716" s="122"/>
      <c r="Q716" s="122">
        <f t="shared" si="224"/>
        <v>1.2E-2</v>
      </c>
      <c r="R716" s="122">
        <f t="shared" si="225"/>
        <v>1.2E-2</v>
      </c>
      <c r="S716" s="122"/>
      <c r="T716" s="122"/>
    </row>
    <row r="717" spans="1:20" ht="40.549999999999997" customHeight="1" x14ac:dyDescent="0.35">
      <c r="A717" s="106" t="s">
        <v>1662</v>
      </c>
      <c r="B717" s="107" t="s">
        <v>1049</v>
      </c>
      <c r="C717" s="108" t="s">
        <v>1552</v>
      </c>
      <c r="D717" s="122">
        <v>5.9824200000000003</v>
      </c>
      <c r="E717" s="122">
        <v>0</v>
      </c>
      <c r="F717" s="122">
        <v>5.9824200000000003</v>
      </c>
      <c r="G717" s="73">
        <v>4.7763360000000006</v>
      </c>
      <c r="H717" s="73">
        <v>0.94626245799999986</v>
      </c>
      <c r="I717" s="122">
        <v>4.7763360000000006</v>
      </c>
      <c r="J717" s="122">
        <v>0.94626245799999986</v>
      </c>
      <c r="K717" s="122">
        <v>0</v>
      </c>
      <c r="L717" s="122">
        <v>0</v>
      </c>
      <c r="M717" s="122">
        <v>0</v>
      </c>
      <c r="N717" s="122"/>
      <c r="O717" s="122">
        <v>0</v>
      </c>
      <c r="P717" s="122"/>
      <c r="Q717" s="122">
        <f t="shared" si="224"/>
        <v>3.8300735420000009</v>
      </c>
      <c r="R717" s="122">
        <f t="shared" si="225"/>
        <v>3.8300735420000009</v>
      </c>
      <c r="S717" s="122"/>
      <c r="T717" s="122"/>
    </row>
    <row r="718" spans="1:20" ht="20.2" customHeight="1" x14ac:dyDescent="0.35">
      <c r="A718" s="106" t="s">
        <v>1662</v>
      </c>
      <c r="B718" s="107" t="s">
        <v>661</v>
      </c>
      <c r="C718" s="108" t="s">
        <v>711</v>
      </c>
      <c r="D718" s="122">
        <v>142.097544</v>
      </c>
      <c r="E718" s="122">
        <v>0</v>
      </c>
      <c r="F718" s="122">
        <v>142.097544</v>
      </c>
      <c r="G718" s="73">
        <v>12</v>
      </c>
      <c r="H718" s="73">
        <v>3.6460958960000003</v>
      </c>
      <c r="I718" s="122">
        <v>3.3471401360000002</v>
      </c>
      <c r="J718" s="122">
        <v>3.3471401360000002</v>
      </c>
      <c r="K718" s="122">
        <v>3</v>
      </c>
      <c r="L718" s="122">
        <v>0.29895575999999968</v>
      </c>
      <c r="M718" s="122">
        <v>3</v>
      </c>
      <c r="N718" s="122"/>
      <c r="O718" s="122">
        <v>2.6528598640000003</v>
      </c>
      <c r="P718" s="122"/>
      <c r="Q718" s="122">
        <f t="shared" si="224"/>
        <v>8.3539041039999997</v>
      </c>
      <c r="R718" s="122">
        <f t="shared" si="225"/>
        <v>8.3539041039999997</v>
      </c>
      <c r="S718" s="122"/>
      <c r="T718" s="122"/>
    </row>
    <row r="719" spans="1:20" ht="101.3" customHeight="1" x14ac:dyDescent="0.35">
      <c r="A719" s="106" t="s">
        <v>1662</v>
      </c>
      <c r="B719" s="107" t="s">
        <v>1050</v>
      </c>
      <c r="C719" s="108" t="s">
        <v>1553</v>
      </c>
      <c r="D719" s="122">
        <v>4.2146759999999999</v>
      </c>
      <c r="E719" s="122">
        <v>0</v>
      </c>
      <c r="F719" s="122">
        <v>4.2146759999999999</v>
      </c>
      <c r="G719" s="73">
        <v>0.20421599999999998</v>
      </c>
      <c r="H719" s="73">
        <v>2.5052699759999997</v>
      </c>
      <c r="I719" s="122">
        <v>4.0010039999999998E-3</v>
      </c>
      <c r="J719" s="122">
        <v>4.0010039999999998E-3</v>
      </c>
      <c r="K719" s="122">
        <v>0.20021499600000001</v>
      </c>
      <c r="L719" s="122">
        <v>2.5012689719999996</v>
      </c>
      <c r="M719" s="122">
        <v>0</v>
      </c>
      <c r="N719" s="122"/>
      <c r="O719" s="122">
        <v>0</v>
      </c>
      <c r="P719" s="122"/>
      <c r="Q719" s="122">
        <f t="shared" si="224"/>
        <v>-2.3010539759999995</v>
      </c>
      <c r="R719" s="122">
        <f t="shared" si="225"/>
        <v>-2.3010539759999995</v>
      </c>
      <c r="S719" s="122"/>
      <c r="T719" s="122"/>
    </row>
    <row r="720" spans="1:20" ht="81.2" customHeight="1" x14ac:dyDescent="0.35">
      <c r="A720" s="106" t="s">
        <v>1662</v>
      </c>
      <c r="B720" s="107" t="s">
        <v>1051</v>
      </c>
      <c r="C720" s="108" t="s">
        <v>1554</v>
      </c>
      <c r="D720" s="122">
        <v>4.2146759999999999</v>
      </c>
      <c r="E720" s="122">
        <v>0</v>
      </c>
      <c r="F720" s="122">
        <v>4.2146759999999999</v>
      </c>
      <c r="G720" s="73">
        <v>0.20421599999999998</v>
      </c>
      <c r="H720" s="73">
        <v>0.49822986800000008</v>
      </c>
      <c r="I720" s="122">
        <v>0.20421600000000001</v>
      </c>
      <c r="J720" s="122">
        <v>0.49822986800000002</v>
      </c>
      <c r="K720" s="122">
        <v>0</v>
      </c>
      <c r="L720" s="122">
        <v>0</v>
      </c>
      <c r="M720" s="122">
        <v>0</v>
      </c>
      <c r="N720" s="122"/>
      <c r="O720" s="122">
        <v>0</v>
      </c>
      <c r="P720" s="122"/>
      <c r="Q720" s="122">
        <f t="shared" si="224"/>
        <v>-0.29401386800000007</v>
      </c>
      <c r="R720" s="122">
        <f t="shared" si="225"/>
        <v>-0.29401386800000007</v>
      </c>
      <c r="S720" s="122"/>
      <c r="T720" s="122"/>
    </row>
    <row r="721" spans="1:20" ht="40.549999999999997" customHeight="1" x14ac:dyDescent="0.35">
      <c r="A721" s="106" t="s">
        <v>1662</v>
      </c>
      <c r="B721" s="107" t="s">
        <v>1052</v>
      </c>
      <c r="C721" s="108" t="s">
        <v>1555</v>
      </c>
      <c r="D721" s="122">
        <v>4.2146759999999999</v>
      </c>
      <c r="E721" s="122">
        <v>0</v>
      </c>
      <c r="F721" s="122">
        <v>4.2146759999999999</v>
      </c>
      <c r="G721" s="73">
        <v>0.20421599999999998</v>
      </c>
      <c r="H721" s="73">
        <v>2.2542978660000004</v>
      </c>
      <c r="I721" s="122">
        <v>0.20421600000000001</v>
      </c>
      <c r="J721" s="122">
        <v>2.2542978660000004</v>
      </c>
      <c r="K721" s="122">
        <v>0</v>
      </c>
      <c r="L721" s="122">
        <v>0</v>
      </c>
      <c r="M721" s="122">
        <v>0</v>
      </c>
      <c r="N721" s="122"/>
      <c r="O721" s="122">
        <v>0</v>
      </c>
      <c r="P721" s="122"/>
      <c r="Q721" s="122">
        <f t="shared" si="224"/>
        <v>-2.0500818660000002</v>
      </c>
      <c r="R721" s="122">
        <f t="shared" si="225"/>
        <v>-2.0500818660000002</v>
      </c>
      <c r="S721" s="122"/>
      <c r="T721" s="122"/>
    </row>
    <row r="722" spans="1:20" ht="81.2" customHeight="1" x14ac:dyDescent="0.35">
      <c r="A722" s="106" t="s">
        <v>1662</v>
      </c>
      <c r="B722" s="107" t="s">
        <v>1053</v>
      </c>
      <c r="C722" s="108" t="s">
        <v>1556</v>
      </c>
      <c r="D722" s="122">
        <v>3.1044840000000002</v>
      </c>
      <c r="E722" s="122">
        <v>0</v>
      </c>
      <c r="F722" s="122">
        <v>3.1044839999999998</v>
      </c>
      <c r="G722" s="73">
        <v>0.20421599999999998</v>
      </c>
      <c r="H722" s="73">
        <v>0.49267819999999996</v>
      </c>
      <c r="I722" s="122">
        <v>0.20421600000000001</v>
      </c>
      <c r="J722" s="122">
        <v>0.49267819999999996</v>
      </c>
      <c r="K722" s="122">
        <v>0</v>
      </c>
      <c r="L722" s="122">
        <v>0</v>
      </c>
      <c r="M722" s="122">
        <v>0</v>
      </c>
      <c r="N722" s="122"/>
      <c r="O722" s="122">
        <v>0</v>
      </c>
      <c r="P722" s="122"/>
      <c r="Q722" s="122">
        <f t="shared" si="224"/>
        <v>-0.2884622</v>
      </c>
      <c r="R722" s="122">
        <f t="shared" si="225"/>
        <v>-0.2884622</v>
      </c>
      <c r="S722" s="122"/>
      <c r="T722" s="122"/>
    </row>
    <row r="723" spans="1:20" ht="31.1" x14ac:dyDescent="0.35">
      <c r="A723" s="106" t="s">
        <v>1662</v>
      </c>
      <c r="B723" s="107" t="s">
        <v>1054</v>
      </c>
      <c r="C723" s="108" t="s">
        <v>1557</v>
      </c>
      <c r="D723" s="122">
        <v>3.1044840000000002</v>
      </c>
      <c r="E723" s="122">
        <v>0</v>
      </c>
      <c r="F723" s="122">
        <v>3.1044839999999998</v>
      </c>
      <c r="G723" s="73">
        <v>0.1593</v>
      </c>
      <c r="H723" s="73">
        <v>7.0896239999999992E-3</v>
      </c>
      <c r="I723" s="122">
        <v>3.1209959999999996E-3</v>
      </c>
      <c r="J723" s="122">
        <v>3.1209959999999996E-3</v>
      </c>
      <c r="K723" s="122">
        <v>0</v>
      </c>
      <c r="L723" s="122">
        <v>3.9686280000000001E-3</v>
      </c>
      <c r="M723" s="122">
        <v>0</v>
      </c>
      <c r="N723" s="122"/>
      <c r="O723" s="122">
        <v>0.15617900399999998</v>
      </c>
      <c r="P723" s="122"/>
      <c r="Q723" s="122">
        <f t="shared" si="224"/>
        <v>0.15221037600000001</v>
      </c>
      <c r="R723" s="122">
        <f t="shared" si="225"/>
        <v>0.15221037600000001</v>
      </c>
      <c r="S723" s="122"/>
      <c r="T723" s="122"/>
    </row>
    <row r="724" spans="1:20" ht="81.2" customHeight="1" x14ac:dyDescent="0.35">
      <c r="A724" s="106" t="s">
        <v>1662</v>
      </c>
      <c r="B724" s="107" t="s">
        <v>1055</v>
      </c>
      <c r="C724" s="108" t="s">
        <v>1558</v>
      </c>
      <c r="D724" s="122">
        <v>3.1044840000000002</v>
      </c>
      <c r="E724" s="122">
        <v>0</v>
      </c>
      <c r="F724" s="122">
        <v>3.1044839999999998</v>
      </c>
      <c r="G724" s="73">
        <v>0.20421599999999998</v>
      </c>
      <c r="H724" s="73">
        <v>0.49320759400000003</v>
      </c>
      <c r="I724" s="122">
        <v>0.20421600000000001</v>
      </c>
      <c r="J724" s="122">
        <v>0.49320759400000003</v>
      </c>
      <c r="K724" s="122">
        <v>0</v>
      </c>
      <c r="L724" s="122">
        <v>0</v>
      </c>
      <c r="M724" s="122">
        <v>0</v>
      </c>
      <c r="N724" s="122"/>
      <c r="O724" s="122">
        <v>0</v>
      </c>
      <c r="P724" s="122"/>
      <c r="Q724" s="122">
        <f t="shared" si="224"/>
        <v>-0.28899159400000007</v>
      </c>
      <c r="R724" s="122">
        <f t="shared" si="225"/>
        <v>-0.28899159400000007</v>
      </c>
      <c r="S724" s="122"/>
      <c r="T724" s="122"/>
    </row>
    <row r="725" spans="1:20" ht="101.3" customHeight="1" x14ac:dyDescent="0.35">
      <c r="A725" s="106" t="s">
        <v>1662</v>
      </c>
      <c r="B725" s="107" t="s">
        <v>1056</v>
      </c>
      <c r="C725" s="108" t="s">
        <v>1559</v>
      </c>
      <c r="D725" s="122">
        <v>4.2146759999999999</v>
      </c>
      <c r="E725" s="122">
        <v>0</v>
      </c>
      <c r="F725" s="122">
        <v>4.2146759999999999</v>
      </c>
      <c r="G725" s="73">
        <v>0.20421599999999998</v>
      </c>
      <c r="H725" s="73">
        <v>0.485670724</v>
      </c>
      <c r="I725" s="122">
        <v>4.0010039999999998E-3</v>
      </c>
      <c r="J725" s="122">
        <v>4.0010039999999998E-3</v>
      </c>
      <c r="K725" s="122">
        <v>0.20021499600000001</v>
      </c>
      <c r="L725" s="122">
        <v>0.48166972000000002</v>
      </c>
      <c r="M725" s="122">
        <v>0</v>
      </c>
      <c r="N725" s="122"/>
      <c r="O725" s="122">
        <v>0</v>
      </c>
      <c r="P725" s="122"/>
      <c r="Q725" s="122">
        <f t="shared" si="224"/>
        <v>-0.28145472400000004</v>
      </c>
      <c r="R725" s="122">
        <f t="shared" si="225"/>
        <v>-0.28145472400000004</v>
      </c>
      <c r="S725" s="122"/>
      <c r="T725" s="122"/>
    </row>
    <row r="726" spans="1:20" ht="20.2" customHeight="1" x14ac:dyDescent="0.35">
      <c r="A726" s="106" t="s">
        <v>1662</v>
      </c>
      <c r="B726" s="107" t="s">
        <v>1057</v>
      </c>
      <c r="C726" s="108" t="s">
        <v>1560</v>
      </c>
      <c r="D726" s="122">
        <v>4.2146759999999999</v>
      </c>
      <c r="E726" s="122">
        <v>0</v>
      </c>
      <c r="F726" s="122">
        <v>4.2146759999999999</v>
      </c>
      <c r="G726" s="73">
        <v>0.20421599999999998</v>
      </c>
      <c r="H726" s="73">
        <v>2.3163990499999993</v>
      </c>
      <c r="I726" s="122">
        <v>0.20421600000000001</v>
      </c>
      <c r="J726" s="122">
        <v>1.8564853299999995</v>
      </c>
      <c r="K726" s="122">
        <v>0</v>
      </c>
      <c r="L726" s="122">
        <v>0.4599137200000003</v>
      </c>
      <c r="M726" s="122">
        <v>0</v>
      </c>
      <c r="N726" s="122"/>
      <c r="O726" s="122">
        <v>0</v>
      </c>
      <c r="P726" s="122"/>
      <c r="Q726" s="122">
        <f t="shared" si="224"/>
        <v>-2.1121830499999992</v>
      </c>
      <c r="R726" s="122">
        <f t="shared" si="225"/>
        <v>-2.1121830499999992</v>
      </c>
      <c r="S726" s="122"/>
      <c r="T726" s="122"/>
    </row>
    <row r="727" spans="1:20" ht="81.2" customHeight="1" x14ac:dyDescent="0.35">
      <c r="A727" s="106" t="s">
        <v>1662</v>
      </c>
      <c r="B727" s="107" t="s">
        <v>1058</v>
      </c>
      <c r="C727" s="108" t="s">
        <v>1561</v>
      </c>
      <c r="D727" s="122">
        <v>4.2146759999999999</v>
      </c>
      <c r="E727" s="122">
        <v>0</v>
      </c>
      <c r="F727" s="122">
        <v>4.2146759999999999</v>
      </c>
      <c r="G727" s="73">
        <v>0.20421599999999998</v>
      </c>
      <c r="H727" s="73">
        <v>2.2939603740000001</v>
      </c>
      <c r="I727" s="122">
        <v>0.20421600000000001</v>
      </c>
      <c r="J727" s="122">
        <v>1.8385526640000001</v>
      </c>
      <c r="K727" s="122">
        <v>0</v>
      </c>
      <c r="L727" s="122">
        <v>0.45540771000000047</v>
      </c>
      <c r="M727" s="122">
        <v>0</v>
      </c>
      <c r="N727" s="122"/>
      <c r="O727" s="122">
        <v>0</v>
      </c>
      <c r="P727" s="122"/>
      <c r="Q727" s="122">
        <f t="shared" si="224"/>
        <v>-2.0897443739999999</v>
      </c>
      <c r="R727" s="122">
        <f t="shared" si="225"/>
        <v>-2.0897443739999999</v>
      </c>
      <c r="S727" s="122"/>
      <c r="T727" s="122"/>
    </row>
    <row r="728" spans="1:20" ht="20.2" customHeight="1" x14ac:dyDescent="0.35">
      <c r="A728" s="106" t="s">
        <v>1662</v>
      </c>
      <c r="B728" s="107" t="s">
        <v>1059</v>
      </c>
      <c r="C728" s="108" t="s">
        <v>1562</v>
      </c>
      <c r="D728" s="122">
        <v>4.2146759999999999</v>
      </c>
      <c r="E728" s="122">
        <v>0</v>
      </c>
      <c r="F728" s="122">
        <v>4.2146759999999999</v>
      </c>
      <c r="G728" s="73">
        <v>0.20421599999999998</v>
      </c>
      <c r="H728" s="73">
        <v>2.3043465479999998</v>
      </c>
      <c r="I728" s="122">
        <v>0.20421600000000001</v>
      </c>
      <c r="J728" s="122">
        <v>1.846379268</v>
      </c>
      <c r="K728" s="122">
        <v>0</v>
      </c>
      <c r="L728" s="122">
        <v>0.45796728000000031</v>
      </c>
      <c r="M728" s="122">
        <v>0</v>
      </c>
      <c r="N728" s="122"/>
      <c r="O728" s="122">
        <v>0</v>
      </c>
      <c r="P728" s="122"/>
      <c r="Q728" s="122">
        <f t="shared" si="224"/>
        <v>-2.1001305479999997</v>
      </c>
      <c r="R728" s="122">
        <f t="shared" si="225"/>
        <v>-2.1001305479999997</v>
      </c>
      <c r="S728" s="122"/>
      <c r="T728" s="122"/>
    </row>
    <row r="729" spans="1:20" ht="81.2" customHeight="1" x14ac:dyDescent="0.35">
      <c r="A729" s="106" t="s">
        <v>1662</v>
      </c>
      <c r="B729" s="107" t="s">
        <v>1060</v>
      </c>
      <c r="C729" s="108" t="s">
        <v>1563</v>
      </c>
      <c r="D729" s="122">
        <v>4.2146759999999999</v>
      </c>
      <c r="E729" s="122">
        <v>0</v>
      </c>
      <c r="F729" s="122">
        <v>4.2146759999999999</v>
      </c>
      <c r="G729" s="73">
        <v>0.20421599999999998</v>
      </c>
      <c r="H729" s="73">
        <v>9.0886440000000016E-3</v>
      </c>
      <c r="I729" s="122">
        <v>4.0010039999999998E-3</v>
      </c>
      <c r="J729" s="122">
        <v>4.0010039999999998E-3</v>
      </c>
      <c r="K729" s="122">
        <v>0.20021499600000001</v>
      </c>
      <c r="L729" s="122">
        <v>5.0876400000000018E-3</v>
      </c>
      <c r="M729" s="122">
        <v>0</v>
      </c>
      <c r="N729" s="122"/>
      <c r="O729" s="122">
        <v>0</v>
      </c>
      <c r="P729" s="122"/>
      <c r="Q729" s="122">
        <f t="shared" si="224"/>
        <v>0.19512735599999997</v>
      </c>
      <c r="R729" s="122">
        <f t="shared" si="225"/>
        <v>0.19512735599999997</v>
      </c>
      <c r="S729" s="122"/>
      <c r="T729" s="122"/>
    </row>
    <row r="730" spans="1:20" ht="20.2" customHeight="1" x14ac:dyDescent="0.35">
      <c r="A730" s="106" t="s">
        <v>1662</v>
      </c>
      <c r="B730" s="107" t="s">
        <v>1061</v>
      </c>
      <c r="C730" s="108" t="s">
        <v>1564</v>
      </c>
      <c r="D730" s="122">
        <v>4.2146759999999999</v>
      </c>
      <c r="E730" s="122">
        <v>0</v>
      </c>
      <c r="F730" s="122">
        <v>4.2146759999999999</v>
      </c>
      <c r="G730" s="73">
        <v>0.20421599999999998</v>
      </c>
      <c r="H730" s="73">
        <v>2.1269336700000006</v>
      </c>
      <c r="I730" s="122">
        <v>4.0010039999999998E-3</v>
      </c>
      <c r="J730" s="122">
        <v>4.0010039999999998E-3</v>
      </c>
      <c r="K730" s="122">
        <v>0.20021499600000001</v>
      </c>
      <c r="L730" s="122">
        <v>2.1229326660000001</v>
      </c>
      <c r="M730" s="122">
        <v>0</v>
      </c>
      <c r="N730" s="122"/>
      <c r="O730" s="122">
        <v>0</v>
      </c>
      <c r="P730" s="122"/>
      <c r="Q730" s="122">
        <f t="shared" si="224"/>
        <v>-1.9227176700000006</v>
      </c>
      <c r="R730" s="122">
        <f t="shared" si="225"/>
        <v>-1.9227176700000006</v>
      </c>
      <c r="S730" s="122"/>
      <c r="T730" s="122"/>
    </row>
    <row r="731" spans="1:20" ht="31.1" x14ac:dyDescent="0.35">
      <c r="A731" s="106" t="s">
        <v>1662</v>
      </c>
      <c r="B731" s="107" t="s">
        <v>1062</v>
      </c>
      <c r="C731" s="108" t="s">
        <v>1565</v>
      </c>
      <c r="D731" s="122">
        <v>3.1044840000000002</v>
      </c>
      <c r="E731" s="122">
        <v>0</v>
      </c>
      <c r="F731" s="122">
        <v>3.1044839999999998</v>
      </c>
      <c r="G731" s="73">
        <v>0.20421599999999998</v>
      </c>
      <c r="H731" s="73">
        <v>0.49302970400000007</v>
      </c>
      <c r="I731" s="122">
        <v>0.20421600000000001</v>
      </c>
      <c r="J731" s="122">
        <v>0.49302970400000001</v>
      </c>
      <c r="K731" s="122">
        <v>0</v>
      </c>
      <c r="L731" s="122">
        <v>0</v>
      </c>
      <c r="M731" s="122">
        <v>0</v>
      </c>
      <c r="N731" s="122"/>
      <c r="O731" s="122">
        <v>0</v>
      </c>
      <c r="P731" s="122"/>
      <c r="Q731" s="122">
        <f t="shared" si="224"/>
        <v>-0.28881370400000006</v>
      </c>
      <c r="R731" s="122">
        <f t="shared" si="225"/>
        <v>-0.28881370400000006</v>
      </c>
      <c r="S731" s="122"/>
      <c r="T731" s="122"/>
    </row>
    <row r="732" spans="1:20" ht="20.2" customHeight="1" x14ac:dyDescent="0.35">
      <c r="A732" s="106" t="s">
        <v>1662</v>
      </c>
      <c r="B732" s="107" t="s">
        <v>1063</v>
      </c>
      <c r="C732" s="108" t="s">
        <v>1566</v>
      </c>
      <c r="D732" s="122">
        <v>3.1044840000000002</v>
      </c>
      <c r="E732" s="122">
        <v>0</v>
      </c>
      <c r="F732" s="122">
        <v>3.1044839999999998</v>
      </c>
      <c r="G732" s="73">
        <v>0.20421599999999998</v>
      </c>
      <c r="H732" s="73">
        <v>0.49476036400000012</v>
      </c>
      <c r="I732" s="122">
        <v>0.20421600000000001</v>
      </c>
      <c r="J732" s="122">
        <v>0.49476036400000012</v>
      </c>
      <c r="K732" s="122">
        <v>0</v>
      </c>
      <c r="L732" s="122">
        <v>0</v>
      </c>
      <c r="M732" s="122">
        <v>0</v>
      </c>
      <c r="N732" s="122"/>
      <c r="O732" s="122">
        <v>0</v>
      </c>
      <c r="P732" s="122"/>
      <c r="Q732" s="122">
        <f t="shared" si="224"/>
        <v>-0.29054436400000017</v>
      </c>
      <c r="R732" s="122">
        <f t="shared" si="225"/>
        <v>-0.29054436400000017</v>
      </c>
      <c r="S732" s="122"/>
      <c r="T732" s="122"/>
    </row>
    <row r="733" spans="1:20" ht="20.2" customHeight="1" x14ac:dyDescent="0.35">
      <c r="A733" s="106" t="s">
        <v>1662</v>
      </c>
      <c r="B733" s="107" t="s">
        <v>1064</v>
      </c>
      <c r="C733" s="108" t="s">
        <v>1567</v>
      </c>
      <c r="D733" s="122">
        <v>1.6487399999999999</v>
      </c>
      <c r="E733" s="122">
        <v>0</v>
      </c>
      <c r="F733" s="122">
        <v>1.6487400000000003</v>
      </c>
      <c r="G733" s="73">
        <v>1.5445800000000001</v>
      </c>
      <c r="H733" s="73">
        <v>0.29722929399999998</v>
      </c>
      <c r="I733" s="122">
        <v>1.5445800000000001</v>
      </c>
      <c r="J733" s="122">
        <v>0.29722929399999998</v>
      </c>
      <c r="K733" s="122">
        <v>0</v>
      </c>
      <c r="L733" s="122">
        <v>0</v>
      </c>
      <c r="M733" s="122">
        <v>0</v>
      </c>
      <c r="N733" s="122"/>
      <c r="O733" s="122">
        <v>0</v>
      </c>
      <c r="P733" s="122"/>
      <c r="Q733" s="122">
        <f t="shared" si="224"/>
        <v>1.2473507060000002</v>
      </c>
      <c r="R733" s="122">
        <f t="shared" si="225"/>
        <v>1.2473507060000002</v>
      </c>
      <c r="S733" s="122"/>
      <c r="T733" s="122"/>
    </row>
    <row r="734" spans="1:20" ht="81.2" customHeight="1" x14ac:dyDescent="0.35">
      <c r="A734" s="106" t="s">
        <v>1662</v>
      </c>
      <c r="B734" s="107" t="s">
        <v>1850</v>
      </c>
      <c r="C734" s="108" t="s">
        <v>1568</v>
      </c>
      <c r="D734" s="122">
        <v>13.351308</v>
      </c>
      <c r="E734" s="122">
        <v>0</v>
      </c>
      <c r="F734" s="122">
        <v>13.351308</v>
      </c>
      <c r="G734" s="73">
        <v>1.3513079999999997</v>
      </c>
      <c r="H734" s="73">
        <v>6.0140028000000005E-2</v>
      </c>
      <c r="I734" s="122">
        <v>2.6474927999999998E-2</v>
      </c>
      <c r="J734" s="122">
        <v>2.6474927999999998E-2</v>
      </c>
      <c r="K734" s="122">
        <v>0.33782699999999993</v>
      </c>
      <c r="L734" s="122">
        <v>3.3665100000000003E-2</v>
      </c>
      <c r="M734" s="122">
        <v>0.33782699999999993</v>
      </c>
      <c r="N734" s="122"/>
      <c r="O734" s="122">
        <v>0.64917907199999991</v>
      </c>
      <c r="P734" s="73"/>
      <c r="Q734" s="122">
        <f t="shared" si="224"/>
        <v>1.2911679719999998</v>
      </c>
      <c r="R734" s="122">
        <f t="shared" si="225"/>
        <v>1.2911679719999998</v>
      </c>
      <c r="S734" s="73"/>
      <c r="T734" s="73"/>
    </row>
    <row r="735" spans="1:20" ht="81.2" customHeight="1" x14ac:dyDescent="0.35">
      <c r="A735" s="106" t="s">
        <v>1662</v>
      </c>
      <c r="B735" s="107" t="s">
        <v>1851</v>
      </c>
      <c r="C735" s="108" t="s">
        <v>1569</v>
      </c>
      <c r="D735" s="122">
        <v>1.2345599999999999</v>
      </c>
      <c r="E735" s="122">
        <v>0</v>
      </c>
      <c r="F735" s="122">
        <v>1.2345599999999999</v>
      </c>
      <c r="G735" s="73">
        <v>0.28053599999999995</v>
      </c>
      <c r="H735" s="73">
        <v>0.19807213600000001</v>
      </c>
      <c r="I735" s="122">
        <v>0.28053599999999995</v>
      </c>
      <c r="J735" s="122">
        <v>0.19807213600000001</v>
      </c>
      <c r="K735" s="122">
        <v>0</v>
      </c>
      <c r="L735" s="122">
        <v>0</v>
      </c>
      <c r="M735" s="122">
        <v>0</v>
      </c>
      <c r="N735" s="122"/>
      <c r="O735" s="122">
        <v>0</v>
      </c>
      <c r="P735" s="122"/>
      <c r="Q735" s="122">
        <f t="shared" si="224"/>
        <v>8.2463863999999942E-2</v>
      </c>
      <c r="R735" s="122">
        <f t="shared" si="225"/>
        <v>8.2463863999999942E-2</v>
      </c>
      <c r="S735" s="122"/>
      <c r="T735" s="122"/>
    </row>
    <row r="736" spans="1:20" ht="60.75" customHeight="1" x14ac:dyDescent="0.35">
      <c r="A736" s="106" t="s">
        <v>1662</v>
      </c>
      <c r="B736" s="107" t="s">
        <v>1852</v>
      </c>
      <c r="C736" s="108" t="s">
        <v>1570</v>
      </c>
      <c r="D736" s="122">
        <v>1.3650119999999999</v>
      </c>
      <c r="E736" s="122">
        <v>0</v>
      </c>
      <c r="F736" s="122">
        <v>1.3650119999999999</v>
      </c>
      <c r="G736" s="73">
        <v>1.1442479999999999</v>
      </c>
      <c r="H736" s="73">
        <v>0.25666193000000004</v>
      </c>
      <c r="I736" s="122">
        <v>1.1442479999999997</v>
      </c>
      <c r="J736" s="122">
        <v>0.25666193000000004</v>
      </c>
      <c r="K736" s="122">
        <v>0</v>
      </c>
      <c r="L736" s="122">
        <v>0</v>
      </c>
      <c r="M736" s="122">
        <v>0</v>
      </c>
      <c r="N736" s="122"/>
      <c r="O736" s="122">
        <v>0</v>
      </c>
      <c r="P736" s="122"/>
      <c r="Q736" s="122">
        <f t="shared" si="224"/>
        <v>0.88758606999999989</v>
      </c>
      <c r="R736" s="122">
        <f t="shared" si="225"/>
        <v>0.88758606999999989</v>
      </c>
      <c r="S736" s="122"/>
      <c r="T736" s="122"/>
    </row>
    <row r="737" spans="1:20" ht="81.2" customHeight="1" x14ac:dyDescent="0.35">
      <c r="A737" s="106" t="s">
        <v>1662</v>
      </c>
      <c r="B737" s="107" t="s">
        <v>1853</v>
      </c>
      <c r="C737" s="108" t="s">
        <v>1571</v>
      </c>
      <c r="D737" s="122">
        <v>2.3942399999999999</v>
      </c>
      <c r="E737" s="122">
        <v>0</v>
      </c>
      <c r="F737" s="122">
        <v>2.3942399999999999</v>
      </c>
      <c r="G737" s="73">
        <v>1.6202688000000001</v>
      </c>
      <c r="H737" s="73">
        <v>1.9294950319999999</v>
      </c>
      <c r="I737" s="122">
        <v>1.6202688000000001</v>
      </c>
      <c r="J737" s="122">
        <v>1.9294950319999999</v>
      </c>
      <c r="K737" s="122">
        <v>0</v>
      </c>
      <c r="L737" s="122">
        <v>0</v>
      </c>
      <c r="M737" s="122">
        <v>0</v>
      </c>
      <c r="N737" s="122"/>
      <c r="O737" s="122">
        <v>0</v>
      </c>
      <c r="P737" s="122"/>
      <c r="Q737" s="122">
        <f t="shared" si="224"/>
        <v>-0.30922623199999988</v>
      </c>
      <c r="R737" s="122">
        <f t="shared" si="225"/>
        <v>-0.30922623199999988</v>
      </c>
      <c r="S737" s="122"/>
      <c r="T737" s="122"/>
    </row>
    <row r="738" spans="1:20" ht="20.2" customHeight="1" x14ac:dyDescent="0.35">
      <c r="A738" s="106" t="s">
        <v>1662</v>
      </c>
      <c r="B738" s="107" t="s">
        <v>1854</v>
      </c>
      <c r="C738" s="108" t="s">
        <v>1572</v>
      </c>
      <c r="D738" s="122">
        <v>3.6161639999999995</v>
      </c>
      <c r="E738" s="122">
        <v>0</v>
      </c>
      <c r="F738" s="122">
        <v>3.6161639999999995</v>
      </c>
      <c r="G738" s="73">
        <v>3.6101639999999997</v>
      </c>
      <c r="H738" s="73">
        <v>2.5694149980000001</v>
      </c>
      <c r="I738" s="122">
        <v>3.6101639999999997</v>
      </c>
      <c r="J738" s="122">
        <v>9.3481248000000003E-2</v>
      </c>
      <c r="K738" s="122">
        <v>0</v>
      </c>
      <c r="L738" s="122">
        <v>2.4759337500000003</v>
      </c>
      <c r="M738" s="122">
        <v>0</v>
      </c>
      <c r="N738" s="122"/>
      <c r="O738" s="122">
        <v>0</v>
      </c>
      <c r="P738" s="122"/>
      <c r="Q738" s="122">
        <f t="shared" si="224"/>
        <v>1.0407490019999996</v>
      </c>
      <c r="R738" s="122">
        <f t="shared" si="225"/>
        <v>1.0407490019999996</v>
      </c>
      <c r="S738" s="122"/>
      <c r="T738" s="122"/>
    </row>
    <row r="739" spans="1:20" ht="81.2" customHeight="1" x14ac:dyDescent="0.35">
      <c r="A739" s="106" t="s">
        <v>1662</v>
      </c>
      <c r="B739" s="107" t="s">
        <v>1065</v>
      </c>
      <c r="C739" s="108" t="s">
        <v>1573</v>
      </c>
      <c r="D739" s="122">
        <v>3.6964320000000002</v>
      </c>
      <c r="E739" s="122">
        <v>0</v>
      </c>
      <c r="F739" s="122">
        <v>3.6964319999999997</v>
      </c>
      <c r="G739" s="73">
        <v>3.6964320000000002</v>
      </c>
      <c r="H739" s="73">
        <v>0.16450989600000002</v>
      </c>
      <c r="I739" s="122">
        <v>7.2420743999999995E-2</v>
      </c>
      <c r="J739" s="122">
        <v>7.2420743999999995E-2</v>
      </c>
      <c r="K739" s="122">
        <v>0</v>
      </c>
      <c r="L739" s="122">
        <v>9.2089152000000021E-2</v>
      </c>
      <c r="M739" s="122">
        <v>3.6240112559999997</v>
      </c>
      <c r="N739" s="122"/>
      <c r="O739" s="122">
        <v>0</v>
      </c>
      <c r="P739" s="122"/>
      <c r="Q739" s="122">
        <f t="shared" si="224"/>
        <v>3.531922104</v>
      </c>
      <c r="R739" s="122">
        <f t="shared" si="225"/>
        <v>3.531922104</v>
      </c>
      <c r="S739" s="122"/>
      <c r="T739" s="122"/>
    </row>
    <row r="740" spans="1:20" ht="20.2" customHeight="1" x14ac:dyDescent="0.35">
      <c r="A740" s="106" t="s">
        <v>1662</v>
      </c>
      <c r="B740" s="107" t="s">
        <v>1066</v>
      </c>
      <c r="C740" s="108" t="s">
        <v>1574</v>
      </c>
      <c r="D740" s="122">
        <v>8.275739999999999</v>
      </c>
      <c r="E740" s="122">
        <v>0</v>
      </c>
      <c r="F740" s="122">
        <v>8.275739999999999</v>
      </c>
      <c r="G740" s="73">
        <v>6.6109919999999995</v>
      </c>
      <c r="H740" s="73">
        <v>7.8392058800000015</v>
      </c>
      <c r="I740" s="122">
        <v>0.12952301999999999</v>
      </c>
      <c r="J740" s="122">
        <v>0.12952301999999999</v>
      </c>
      <c r="K740" s="122">
        <v>1.6527479999999999</v>
      </c>
      <c r="L740" s="122">
        <v>7.70968286</v>
      </c>
      <c r="M740" s="122">
        <v>1.6527479999999999</v>
      </c>
      <c r="N740" s="122"/>
      <c r="O740" s="122">
        <v>3.1759729800000001</v>
      </c>
      <c r="P740" s="122"/>
      <c r="Q740" s="122">
        <f t="shared" si="224"/>
        <v>-1.228213880000002</v>
      </c>
      <c r="R740" s="122">
        <f t="shared" si="225"/>
        <v>-1.228213880000002</v>
      </c>
      <c r="S740" s="122"/>
      <c r="T740" s="122"/>
    </row>
    <row r="741" spans="1:20" ht="101.3" customHeight="1" x14ac:dyDescent="0.35">
      <c r="A741" s="106" t="s">
        <v>1662</v>
      </c>
      <c r="B741" s="107" t="s">
        <v>1855</v>
      </c>
      <c r="C741" s="108" t="s">
        <v>1960</v>
      </c>
      <c r="D741" s="122"/>
      <c r="E741" s="122"/>
      <c r="F741" s="122"/>
      <c r="G741" s="73">
        <v>0</v>
      </c>
      <c r="H741" s="73">
        <v>0.17449260000000003</v>
      </c>
      <c r="I741" s="122"/>
      <c r="J741" s="122"/>
      <c r="K741" s="122"/>
      <c r="L741" s="122">
        <v>0.1744926</v>
      </c>
      <c r="M741" s="122"/>
      <c r="N741" s="122"/>
      <c r="O741" s="122"/>
      <c r="P741" s="122"/>
      <c r="Q741" s="122">
        <f t="shared" si="224"/>
        <v>-0.17449260000000003</v>
      </c>
      <c r="R741" s="122">
        <f t="shared" si="225"/>
        <v>-0.17449260000000003</v>
      </c>
      <c r="S741" s="122"/>
      <c r="T741" s="122"/>
    </row>
    <row r="742" spans="1:20" ht="60.75" customHeight="1" x14ac:dyDescent="0.35">
      <c r="A742" s="106" t="s">
        <v>1662</v>
      </c>
      <c r="B742" s="107" t="s">
        <v>1856</v>
      </c>
      <c r="C742" s="108" t="s">
        <v>1961</v>
      </c>
      <c r="D742" s="122"/>
      <c r="E742" s="122"/>
      <c r="F742" s="122"/>
      <c r="G742" s="73">
        <v>0</v>
      </c>
      <c r="H742" s="73">
        <v>5.7500000000000002E-2</v>
      </c>
      <c r="I742" s="122"/>
      <c r="J742" s="122"/>
      <c r="K742" s="122"/>
      <c r="L742" s="122">
        <v>5.7500000000000002E-2</v>
      </c>
      <c r="M742" s="122"/>
      <c r="N742" s="122"/>
      <c r="O742" s="122"/>
      <c r="P742" s="122"/>
      <c r="Q742" s="122">
        <f t="shared" si="224"/>
        <v>-5.7500000000000002E-2</v>
      </c>
      <c r="R742" s="122">
        <f t="shared" si="225"/>
        <v>-5.7500000000000002E-2</v>
      </c>
      <c r="S742" s="122"/>
      <c r="T742" s="122"/>
    </row>
    <row r="743" spans="1:20" ht="20.2" customHeight="1" x14ac:dyDescent="0.35">
      <c r="A743" s="106" t="s">
        <v>1662</v>
      </c>
      <c r="B743" s="107" t="s">
        <v>1857</v>
      </c>
      <c r="C743" s="108" t="s">
        <v>1962</v>
      </c>
      <c r="D743" s="122"/>
      <c r="E743" s="122"/>
      <c r="F743" s="122"/>
      <c r="G743" s="73">
        <v>0</v>
      </c>
      <c r="H743" s="73">
        <v>0</v>
      </c>
      <c r="I743" s="122"/>
      <c r="J743" s="122"/>
      <c r="K743" s="122"/>
      <c r="L743" s="122">
        <v>0</v>
      </c>
      <c r="M743" s="122"/>
      <c r="N743" s="122"/>
      <c r="O743" s="122"/>
      <c r="P743" s="122"/>
      <c r="Q743" s="122">
        <f t="shared" si="224"/>
        <v>0</v>
      </c>
      <c r="R743" s="122">
        <f t="shared" si="225"/>
        <v>0</v>
      </c>
      <c r="S743" s="122"/>
      <c r="T743" s="122"/>
    </row>
    <row r="744" spans="1:20" ht="60.75" customHeight="1" x14ac:dyDescent="0.35">
      <c r="A744" s="106" t="s">
        <v>1662</v>
      </c>
      <c r="B744" s="107" t="s">
        <v>1858</v>
      </c>
      <c r="C744" s="108" t="s">
        <v>1963</v>
      </c>
      <c r="D744" s="122"/>
      <c r="E744" s="122"/>
      <c r="F744" s="122"/>
      <c r="G744" s="73">
        <v>0</v>
      </c>
      <c r="H744" s="73">
        <v>0</v>
      </c>
      <c r="I744" s="122"/>
      <c r="J744" s="122"/>
      <c r="K744" s="122"/>
      <c r="L744" s="122">
        <v>0</v>
      </c>
      <c r="M744" s="122"/>
      <c r="N744" s="122"/>
      <c r="O744" s="122"/>
      <c r="P744" s="122"/>
      <c r="Q744" s="122">
        <f t="shared" si="224"/>
        <v>0</v>
      </c>
      <c r="R744" s="122">
        <f t="shared" si="225"/>
        <v>0</v>
      </c>
      <c r="S744" s="122"/>
      <c r="T744" s="122"/>
    </row>
    <row r="745" spans="1:20" ht="20.2" customHeight="1" x14ac:dyDescent="0.35">
      <c r="A745" s="103"/>
      <c r="B745" s="110" t="s">
        <v>63</v>
      </c>
      <c r="C745" s="105"/>
      <c r="D745" s="133">
        <f t="shared" ref="D745:T745" si="226">SUM(D746:D752)</f>
        <v>65.970131999999992</v>
      </c>
      <c r="E745" s="133">
        <f t="shared" si="226"/>
        <v>7.3677002477966065</v>
      </c>
      <c r="F745" s="133">
        <f t="shared" si="226"/>
        <v>58.602431752203387</v>
      </c>
      <c r="G745" s="133">
        <f t="shared" si="226"/>
        <v>19.883433351999997</v>
      </c>
      <c r="H745" s="133">
        <f t="shared" si="226"/>
        <v>2.2517067420000001</v>
      </c>
      <c r="I745" s="133">
        <f t="shared" si="226"/>
        <v>0.39532255199999999</v>
      </c>
      <c r="J745" s="133">
        <f t="shared" si="226"/>
        <v>0.81996858799999983</v>
      </c>
      <c r="K745" s="133">
        <f t="shared" si="226"/>
        <v>9.5130477159999955</v>
      </c>
      <c r="L745" s="133">
        <f t="shared" si="226"/>
        <v>1.431738154</v>
      </c>
      <c r="M745" s="133">
        <f t="shared" si="226"/>
        <v>3.4161827999999996</v>
      </c>
      <c r="N745" s="133">
        <f t="shared" si="226"/>
        <v>0</v>
      </c>
      <c r="O745" s="133">
        <f t="shared" si="226"/>
        <v>6.5588802839999989</v>
      </c>
      <c r="P745" s="133">
        <f t="shared" si="226"/>
        <v>0</v>
      </c>
      <c r="Q745" s="133">
        <f t="shared" si="226"/>
        <v>17.631726609999994</v>
      </c>
      <c r="R745" s="133">
        <f t="shared" si="226"/>
        <v>17.631726609999994</v>
      </c>
      <c r="S745" s="133">
        <f t="shared" si="226"/>
        <v>0</v>
      </c>
      <c r="T745" s="133">
        <f t="shared" si="226"/>
        <v>0</v>
      </c>
    </row>
    <row r="746" spans="1:20" ht="60.75" customHeight="1" x14ac:dyDescent="0.35">
      <c r="A746" s="106" t="s">
        <v>1662</v>
      </c>
      <c r="B746" s="107" t="s">
        <v>1067</v>
      </c>
      <c r="C746" s="108" t="s">
        <v>1575</v>
      </c>
      <c r="D746" s="122">
        <v>6.1473599999999999</v>
      </c>
      <c r="E746" s="122">
        <v>0</v>
      </c>
      <c r="F746" s="122">
        <v>6.1473599999999999</v>
      </c>
      <c r="G746" s="73">
        <v>1.2E-2</v>
      </c>
      <c r="H746" s="73">
        <v>5.3404799999999997E-4</v>
      </c>
      <c r="I746" s="122">
        <v>2.35116E-4</v>
      </c>
      <c r="J746" s="122">
        <v>2.35116E-4</v>
      </c>
      <c r="K746" s="122">
        <v>3.0000000000000001E-3</v>
      </c>
      <c r="L746" s="122">
        <v>2.9893199999999996E-4</v>
      </c>
      <c r="M746" s="122">
        <v>3.0000000000000001E-3</v>
      </c>
      <c r="N746" s="122"/>
      <c r="O746" s="122">
        <v>5.7648839999999996E-3</v>
      </c>
      <c r="P746" s="122"/>
      <c r="Q746" s="122">
        <f t="shared" ref="Q746:Q752" si="227">G746-H746</f>
        <v>1.1465952E-2</v>
      </c>
      <c r="R746" s="122">
        <f t="shared" ref="R746:R752" si="228">G746-H746</f>
        <v>1.1465952E-2</v>
      </c>
      <c r="S746" s="122"/>
      <c r="T746" s="122"/>
    </row>
    <row r="747" spans="1:20" ht="20.2" customHeight="1" x14ac:dyDescent="0.35">
      <c r="A747" s="106" t="s">
        <v>1662</v>
      </c>
      <c r="B747" s="107" t="s">
        <v>1068</v>
      </c>
      <c r="C747" s="108" t="s">
        <v>1576</v>
      </c>
      <c r="D747" s="122">
        <v>4.7196120000000006</v>
      </c>
      <c r="E747" s="122">
        <v>0</v>
      </c>
      <c r="F747" s="122">
        <v>4.7196119999999997</v>
      </c>
      <c r="G747" s="73">
        <v>3.2316047999999995</v>
      </c>
      <c r="H747" s="73">
        <v>0.14382275999999999</v>
      </c>
      <c r="I747" s="122">
        <v>6.3313836000000012E-2</v>
      </c>
      <c r="J747" s="122">
        <v>6.3313836000000012E-2</v>
      </c>
      <c r="K747" s="122">
        <v>0.80790119999999987</v>
      </c>
      <c r="L747" s="122">
        <v>8.0508923999999982E-2</v>
      </c>
      <c r="M747" s="122">
        <v>0.80790119999999987</v>
      </c>
      <c r="N747" s="122"/>
      <c r="O747" s="122">
        <v>1.5524885639999995</v>
      </c>
      <c r="P747" s="122"/>
      <c r="Q747" s="122">
        <f t="shared" si="227"/>
        <v>3.0877820399999996</v>
      </c>
      <c r="R747" s="122">
        <f t="shared" si="228"/>
        <v>3.0877820399999996</v>
      </c>
      <c r="S747" s="122"/>
      <c r="T747" s="122"/>
    </row>
    <row r="748" spans="1:20" ht="101.3" customHeight="1" x14ac:dyDescent="0.35">
      <c r="A748" s="106" t="s">
        <v>1662</v>
      </c>
      <c r="B748" s="107" t="s">
        <v>1069</v>
      </c>
      <c r="C748" s="108" t="s">
        <v>1577</v>
      </c>
      <c r="D748" s="122">
        <v>3.1119719999999997</v>
      </c>
      <c r="E748" s="122">
        <v>0</v>
      </c>
      <c r="F748" s="122">
        <v>3.1119719999999997</v>
      </c>
      <c r="G748" s="73">
        <v>1.2E-2</v>
      </c>
      <c r="H748" s="73">
        <v>0.54394204800000001</v>
      </c>
      <c r="I748" s="122">
        <v>6.0000000000000001E-3</v>
      </c>
      <c r="J748" s="122">
        <v>0.43064603599999995</v>
      </c>
      <c r="K748" s="122">
        <v>3.0000000000000001E-3</v>
      </c>
      <c r="L748" s="122">
        <v>0.11329601200000006</v>
      </c>
      <c r="M748" s="122">
        <v>3.0000000000000001E-3</v>
      </c>
      <c r="N748" s="122"/>
      <c r="O748" s="122">
        <v>0</v>
      </c>
      <c r="P748" s="122"/>
      <c r="Q748" s="122">
        <f t="shared" si="227"/>
        <v>-0.531942048</v>
      </c>
      <c r="R748" s="122">
        <f t="shared" si="228"/>
        <v>-0.531942048</v>
      </c>
      <c r="S748" s="122"/>
      <c r="T748" s="122"/>
    </row>
    <row r="749" spans="1:20" ht="20.2" customHeight="1" x14ac:dyDescent="0.35">
      <c r="A749" s="106" t="s">
        <v>1662</v>
      </c>
      <c r="B749" s="107" t="s">
        <v>1070</v>
      </c>
      <c r="C749" s="108" t="s">
        <v>1578</v>
      </c>
      <c r="D749" s="122">
        <v>2.899524</v>
      </c>
      <c r="E749" s="122">
        <v>0</v>
      </c>
      <c r="F749" s="122">
        <v>2.899524</v>
      </c>
      <c r="G749" s="73">
        <v>2.2716384000000001</v>
      </c>
      <c r="H749" s="73">
        <v>0.10109937599999998</v>
      </c>
      <c r="I749" s="122">
        <v>4.4506091999999997E-2</v>
      </c>
      <c r="J749" s="122">
        <v>4.4506091999999997E-2</v>
      </c>
      <c r="K749" s="122">
        <v>0.56790960000000001</v>
      </c>
      <c r="L749" s="122">
        <v>5.659328399999998E-2</v>
      </c>
      <c r="M749" s="122">
        <v>0.56790960000000001</v>
      </c>
      <c r="N749" s="122"/>
      <c r="O749" s="122">
        <v>1.091313108</v>
      </c>
      <c r="P749" s="122"/>
      <c r="Q749" s="122">
        <f t="shared" si="227"/>
        <v>2.170539024</v>
      </c>
      <c r="R749" s="122">
        <f t="shared" si="228"/>
        <v>2.170539024</v>
      </c>
      <c r="S749" s="122"/>
      <c r="T749" s="122"/>
    </row>
    <row r="750" spans="1:20" ht="121.5" customHeight="1" x14ac:dyDescent="0.35">
      <c r="A750" s="106" t="s">
        <v>1662</v>
      </c>
      <c r="B750" s="107" t="s">
        <v>141</v>
      </c>
      <c r="C750" s="108" t="s">
        <v>142</v>
      </c>
      <c r="D750" s="122">
        <v>7.6019279999999991</v>
      </c>
      <c r="E750" s="122">
        <v>1.383225848000003</v>
      </c>
      <c r="F750" s="122">
        <v>6.2187021519999961</v>
      </c>
      <c r="G750" s="73">
        <v>6.2187021519999961</v>
      </c>
      <c r="H750" s="73">
        <v>0.27676363199999998</v>
      </c>
      <c r="I750" s="122">
        <v>0.12183723599999997</v>
      </c>
      <c r="J750" s="122">
        <v>0.12183723599999997</v>
      </c>
      <c r="K750" s="122">
        <v>6.0968649159999959</v>
      </c>
      <c r="L750" s="122">
        <v>0.15492639600000002</v>
      </c>
      <c r="M750" s="122">
        <v>0</v>
      </c>
      <c r="N750" s="122"/>
      <c r="O750" s="122">
        <v>0</v>
      </c>
      <c r="P750" s="122"/>
      <c r="Q750" s="122">
        <f t="shared" si="227"/>
        <v>5.9419385199999963</v>
      </c>
      <c r="R750" s="122">
        <f t="shared" si="228"/>
        <v>5.9419385199999963</v>
      </c>
      <c r="S750" s="122"/>
      <c r="T750" s="122"/>
    </row>
    <row r="751" spans="1:20" ht="81.2" customHeight="1" x14ac:dyDescent="0.35">
      <c r="A751" s="106" t="s">
        <v>1662</v>
      </c>
      <c r="B751" s="107" t="s">
        <v>662</v>
      </c>
      <c r="C751" s="108" t="s">
        <v>712</v>
      </c>
      <c r="D751" s="122">
        <v>41.489735999999994</v>
      </c>
      <c r="E751" s="122">
        <v>5.9844743997966034</v>
      </c>
      <c r="F751" s="122">
        <v>35.50526160020339</v>
      </c>
      <c r="G751" s="73">
        <v>8.1374879999999994</v>
      </c>
      <c r="H751" s="73">
        <v>0.36215932799999995</v>
      </c>
      <c r="I751" s="122">
        <v>0.15943027199999998</v>
      </c>
      <c r="J751" s="122">
        <v>0.15943027199999998</v>
      </c>
      <c r="K751" s="122">
        <v>2.0343719999999998</v>
      </c>
      <c r="L751" s="122">
        <v>0.20272905599999996</v>
      </c>
      <c r="M751" s="122">
        <v>2.0343719999999998</v>
      </c>
      <c r="N751" s="122"/>
      <c r="O751" s="122">
        <v>3.9093137279999994</v>
      </c>
      <c r="P751" s="122"/>
      <c r="Q751" s="122">
        <f t="shared" si="227"/>
        <v>7.7753286719999997</v>
      </c>
      <c r="R751" s="122">
        <f t="shared" si="228"/>
        <v>7.7753286719999997</v>
      </c>
      <c r="S751" s="122"/>
      <c r="T751" s="122"/>
    </row>
    <row r="752" spans="1:20" ht="81.2" customHeight="1" x14ac:dyDescent="0.35">
      <c r="A752" s="106" t="s">
        <v>1662</v>
      </c>
      <c r="B752" s="107" t="s">
        <v>1859</v>
      </c>
      <c r="C752" s="108" t="s">
        <v>1964</v>
      </c>
      <c r="D752" s="122"/>
      <c r="E752" s="122"/>
      <c r="F752" s="122"/>
      <c r="G752" s="73">
        <v>0</v>
      </c>
      <c r="H752" s="73">
        <v>0.82338555000000013</v>
      </c>
      <c r="I752" s="122"/>
      <c r="J752" s="122"/>
      <c r="K752" s="122"/>
      <c r="L752" s="122">
        <v>0.82338555000000002</v>
      </c>
      <c r="M752" s="122"/>
      <c r="N752" s="122"/>
      <c r="O752" s="122"/>
      <c r="P752" s="122"/>
      <c r="Q752" s="122">
        <f t="shared" si="227"/>
        <v>-0.82338555000000013</v>
      </c>
      <c r="R752" s="122">
        <f t="shared" si="228"/>
        <v>-0.82338555000000013</v>
      </c>
      <c r="S752" s="122"/>
      <c r="T752" s="122"/>
    </row>
    <row r="753" spans="1:20" ht="81.2" customHeight="1" x14ac:dyDescent="0.35">
      <c r="A753" s="103"/>
      <c r="B753" s="110" t="s">
        <v>663</v>
      </c>
      <c r="C753" s="105"/>
      <c r="D753" s="133">
        <f t="shared" ref="D753:T753" si="229">SUM(D754:D755)</f>
        <v>10.067651999999999</v>
      </c>
      <c r="E753" s="133">
        <f t="shared" si="229"/>
        <v>0</v>
      </c>
      <c r="F753" s="133">
        <f t="shared" si="229"/>
        <v>10.067651999999999</v>
      </c>
      <c r="G753" s="133">
        <f t="shared" si="229"/>
        <v>8.8538999999999994</v>
      </c>
      <c r="H753" s="133">
        <f t="shared" si="229"/>
        <v>1.5696108699999995</v>
      </c>
      <c r="I753" s="133">
        <f t="shared" si="229"/>
        <v>1.3490338779999997</v>
      </c>
      <c r="J753" s="133">
        <f t="shared" si="229"/>
        <v>1.3490338779999997</v>
      </c>
      <c r="K753" s="133">
        <f t="shared" si="229"/>
        <v>3.7999670160000001</v>
      </c>
      <c r="L753" s="133">
        <f t="shared" si="229"/>
        <v>0.22057699200000008</v>
      </c>
      <c r="M753" s="133">
        <f t="shared" si="229"/>
        <v>3.7048991060000001</v>
      </c>
      <c r="N753" s="133">
        <f t="shared" si="229"/>
        <v>0</v>
      </c>
      <c r="O753" s="133">
        <f t="shared" si="229"/>
        <v>0</v>
      </c>
      <c r="P753" s="133">
        <f t="shared" si="229"/>
        <v>0</v>
      </c>
      <c r="Q753" s="133">
        <f t="shared" si="229"/>
        <v>7.2842891299999994</v>
      </c>
      <c r="R753" s="133">
        <f t="shared" si="229"/>
        <v>7.2842891299999994</v>
      </c>
      <c r="S753" s="133">
        <f t="shared" si="229"/>
        <v>0</v>
      </c>
      <c r="T753" s="133">
        <f t="shared" si="229"/>
        <v>0</v>
      </c>
    </row>
    <row r="754" spans="1:20" ht="20.2" customHeight="1" x14ac:dyDescent="0.35">
      <c r="A754" s="106" t="s">
        <v>1662</v>
      </c>
      <c r="B754" s="107" t="s">
        <v>664</v>
      </c>
      <c r="C754" s="108" t="s">
        <v>713</v>
      </c>
      <c r="D754" s="122">
        <v>6.179748</v>
      </c>
      <c r="E754" s="122">
        <v>0</v>
      </c>
      <c r="F754" s="122">
        <v>6.179748</v>
      </c>
      <c r="G754" s="73">
        <v>4.9779959999999992</v>
      </c>
      <c r="H754" s="73">
        <v>1.3971135939999997</v>
      </c>
      <c r="I754" s="122">
        <v>1.2730968939999998</v>
      </c>
      <c r="J754" s="122">
        <v>1.2730968939999998</v>
      </c>
      <c r="K754" s="122">
        <v>0</v>
      </c>
      <c r="L754" s="122">
        <v>0.12401670000000009</v>
      </c>
      <c r="M754" s="122">
        <v>3.7048991060000001</v>
      </c>
      <c r="N754" s="122"/>
      <c r="O754" s="122">
        <v>0</v>
      </c>
      <c r="P754" s="122"/>
      <c r="Q754" s="122">
        <f t="shared" ref="Q754:Q755" si="230">G754-H754</f>
        <v>3.5808824059999997</v>
      </c>
      <c r="R754" s="122">
        <f t="shared" ref="R754:R755" si="231">G754-H754</f>
        <v>3.5808824059999997</v>
      </c>
      <c r="S754" s="122"/>
      <c r="T754" s="122"/>
    </row>
    <row r="755" spans="1:20" ht="81.2" customHeight="1" x14ac:dyDescent="0.35">
      <c r="A755" s="106" t="s">
        <v>1662</v>
      </c>
      <c r="B755" s="107" t="s">
        <v>1071</v>
      </c>
      <c r="C755" s="108" t="s">
        <v>1579</v>
      </c>
      <c r="D755" s="122">
        <v>3.8879039999999998</v>
      </c>
      <c r="E755" s="122">
        <v>0</v>
      </c>
      <c r="F755" s="122">
        <v>3.8879039999999998</v>
      </c>
      <c r="G755" s="73">
        <v>3.8759039999999998</v>
      </c>
      <c r="H755" s="73">
        <v>0.17249727599999998</v>
      </c>
      <c r="I755" s="122">
        <v>7.5936983999999985E-2</v>
      </c>
      <c r="J755" s="122">
        <v>7.5936983999999985E-2</v>
      </c>
      <c r="K755" s="122">
        <v>3.7999670160000001</v>
      </c>
      <c r="L755" s="122">
        <v>9.6560291999999992E-2</v>
      </c>
      <c r="M755" s="122">
        <v>0</v>
      </c>
      <c r="N755" s="122"/>
      <c r="O755" s="122">
        <v>0</v>
      </c>
      <c r="P755" s="122"/>
      <c r="Q755" s="122">
        <f t="shared" si="230"/>
        <v>3.7034067239999997</v>
      </c>
      <c r="R755" s="122">
        <f t="shared" si="231"/>
        <v>3.7034067239999997</v>
      </c>
      <c r="S755" s="122"/>
      <c r="T755" s="122"/>
    </row>
    <row r="756" spans="1:20" ht="60.75" customHeight="1" x14ac:dyDescent="0.35">
      <c r="A756" s="103"/>
      <c r="B756" s="110" t="s">
        <v>71</v>
      </c>
      <c r="C756" s="105"/>
      <c r="D756" s="133">
        <f t="shared" ref="D756:T756" si="232">SUM(D757:D758)</f>
        <v>1.6453560000000003</v>
      </c>
      <c r="E756" s="133">
        <f t="shared" si="232"/>
        <v>0</v>
      </c>
      <c r="F756" s="133">
        <f t="shared" si="232"/>
        <v>1.6453560000000003</v>
      </c>
      <c r="G756" s="133">
        <f t="shared" si="232"/>
        <v>0.26911200000000024</v>
      </c>
      <c r="H756" s="133">
        <f t="shared" si="232"/>
        <v>0.14173235999999997</v>
      </c>
      <c r="I756" s="133">
        <f t="shared" si="232"/>
        <v>5.2724640000000001E-3</v>
      </c>
      <c r="J756" s="133">
        <f t="shared" si="232"/>
        <v>5.2724640000000001E-3</v>
      </c>
      <c r="K756" s="133">
        <f t="shared" si="232"/>
        <v>0</v>
      </c>
      <c r="L756" s="133">
        <f t="shared" si="232"/>
        <v>0.13645989600000002</v>
      </c>
      <c r="M756" s="133">
        <f t="shared" si="232"/>
        <v>0</v>
      </c>
      <c r="N756" s="133">
        <f t="shared" si="232"/>
        <v>0</v>
      </c>
      <c r="O756" s="133">
        <f t="shared" si="232"/>
        <v>0.26383953600000026</v>
      </c>
      <c r="P756" s="133">
        <f t="shared" si="232"/>
        <v>0</v>
      </c>
      <c r="Q756" s="133">
        <f t="shared" si="232"/>
        <v>0.12737964000000027</v>
      </c>
      <c r="R756" s="133">
        <f t="shared" si="232"/>
        <v>0.12737964000000027</v>
      </c>
      <c r="S756" s="133">
        <f t="shared" si="232"/>
        <v>0</v>
      </c>
      <c r="T756" s="133">
        <f t="shared" si="232"/>
        <v>0</v>
      </c>
    </row>
    <row r="757" spans="1:20" ht="101.3" customHeight="1" x14ac:dyDescent="0.35">
      <c r="A757" s="106" t="s">
        <v>1662</v>
      </c>
      <c r="B757" s="107" t="s">
        <v>1072</v>
      </c>
      <c r="C757" s="108" t="s">
        <v>1580</v>
      </c>
      <c r="D757" s="122">
        <v>1.6453560000000003</v>
      </c>
      <c r="E757" s="122">
        <v>0</v>
      </c>
      <c r="F757" s="122">
        <v>1.6453560000000003</v>
      </c>
      <c r="G757" s="73">
        <v>0.26911200000000024</v>
      </c>
      <c r="H757" s="73">
        <v>1.1976840000000001E-2</v>
      </c>
      <c r="I757" s="122">
        <v>5.2724640000000001E-3</v>
      </c>
      <c r="J757" s="122">
        <v>5.2724640000000001E-3</v>
      </c>
      <c r="K757" s="122">
        <v>0</v>
      </c>
      <c r="L757" s="122">
        <v>6.7043760000000006E-3</v>
      </c>
      <c r="M757" s="122">
        <v>0</v>
      </c>
      <c r="N757" s="122"/>
      <c r="O757" s="122">
        <v>0.26383953600000026</v>
      </c>
      <c r="P757" s="122"/>
      <c r="Q757" s="122">
        <f t="shared" ref="Q757:Q758" si="233">G757-H757</f>
        <v>0.25713516000000025</v>
      </c>
      <c r="R757" s="122">
        <f t="shared" ref="R757:R758" si="234">G757-H757</f>
        <v>0.25713516000000025</v>
      </c>
      <c r="S757" s="122"/>
      <c r="T757" s="122"/>
    </row>
    <row r="758" spans="1:20" ht="121.5" customHeight="1" x14ac:dyDescent="0.35">
      <c r="A758" s="106" t="s">
        <v>1662</v>
      </c>
      <c r="B758" s="107" t="s">
        <v>1860</v>
      </c>
      <c r="C758" s="108" t="s">
        <v>1965</v>
      </c>
      <c r="D758" s="122"/>
      <c r="E758" s="122"/>
      <c r="F758" s="122"/>
      <c r="G758" s="73">
        <v>0</v>
      </c>
      <c r="H758" s="73">
        <v>0.12975551999999999</v>
      </c>
      <c r="I758" s="122"/>
      <c r="J758" s="122"/>
      <c r="K758" s="122"/>
      <c r="L758" s="122">
        <v>0.12975552000000001</v>
      </c>
      <c r="M758" s="122"/>
      <c r="N758" s="122"/>
      <c r="O758" s="122"/>
      <c r="P758" s="122"/>
      <c r="Q758" s="122">
        <f t="shared" si="233"/>
        <v>-0.12975551999999999</v>
      </c>
      <c r="R758" s="122">
        <f t="shared" si="234"/>
        <v>-0.12975551999999999</v>
      </c>
      <c r="S758" s="122"/>
      <c r="T758" s="122"/>
    </row>
    <row r="759" spans="1:20" ht="162" customHeight="1" x14ac:dyDescent="0.35">
      <c r="A759" s="103"/>
      <c r="B759" s="110" t="s">
        <v>448</v>
      </c>
      <c r="C759" s="105"/>
      <c r="D759" s="133">
        <f t="shared" ref="D759:T759" si="235">SUM(D760:D769)</f>
        <v>128.48736</v>
      </c>
      <c r="E759" s="133">
        <f t="shared" si="235"/>
        <v>10.10514312935593</v>
      </c>
      <c r="F759" s="133">
        <f t="shared" si="235"/>
        <v>118.38221687064406</v>
      </c>
      <c r="G759" s="133">
        <f t="shared" si="235"/>
        <v>37.523088000000008</v>
      </c>
      <c r="H759" s="133">
        <f t="shared" si="235"/>
        <v>4.6644752439999992</v>
      </c>
      <c r="I759" s="133">
        <f t="shared" si="235"/>
        <v>3.9615067620000004</v>
      </c>
      <c r="J759" s="133">
        <f t="shared" si="235"/>
        <v>3.5278708860000005</v>
      </c>
      <c r="K759" s="133">
        <f t="shared" si="235"/>
        <v>6.5613840000000003</v>
      </c>
      <c r="L759" s="133">
        <f t="shared" si="235"/>
        <v>1.1366043579999996</v>
      </c>
      <c r="M759" s="133">
        <f t="shared" si="235"/>
        <v>14.862070464000002</v>
      </c>
      <c r="N759" s="133">
        <f t="shared" si="235"/>
        <v>0</v>
      </c>
      <c r="O759" s="133">
        <f t="shared" si="235"/>
        <v>12.138126774</v>
      </c>
      <c r="P759" s="133">
        <f t="shared" si="235"/>
        <v>0</v>
      </c>
      <c r="Q759" s="133">
        <f t="shared" si="235"/>
        <v>32.858612756000007</v>
      </c>
      <c r="R759" s="133">
        <f t="shared" si="235"/>
        <v>32.858612756000007</v>
      </c>
      <c r="S759" s="133">
        <f t="shared" si="235"/>
        <v>0</v>
      </c>
      <c r="T759" s="133">
        <f t="shared" si="235"/>
        <v>0</v>
      </c>
    </row>
    <row r="760" spans="1:20" ht="81.2" customHeight="1" x14ac:dyDescent="0.35">
      <c r="A760" s="106" t="s">
        <v>1662</v>
      </c>
      <c r="B760" s="107" t="s">
        <v>1861</v>
      </c>
      <c r="C760" s="108" t="s">
        <v>1581</v>
      </c>
      <c r="D760" s="122">
        <v>31.729199999999999</v>
      </c>
      <c r="E760" s="122">
        <v>0</v>
      </c>
      <c r="F760" s="122">
        <v>31.729199999999999</v>
      </c>
      <c r="G760" s="73">
        <v>1.2E-2</v>
      </c>
      <c r="H760" s="73">
        <v>5.3404799999999997E-4</v>
      </c>
      <c r="I760" s="122">
        <v>2.35116E-4</v>
      </c>
      <c r="J760" s="122">
        <v>2.35116E-4</v>
      </c>
      <c r="K760" s="122">
        <v>3.0000000000000001E-3</v>
      </c>
      <c r="L760" s="122">
        <v>2.9893199999999996E-4</v>
      </c>
      <c r="M760" s="122">
        <v>3.0000000000000001E-3</v>
      </c>
      <c r="N760" s="122"/>
      <c r="O760" s="122">
        <v>5.7648839999999996E-3</v>
      </c>
      <c r="P760" s="122"/>
      <c r="Q760" s="122">
        <f t="shared" ref="Q760:Q769" si="236">G760-H760</f>
        <v>1.1465952E-2</v>
      </c>
      <c r="R760" s="122">
        <f t="shared" ref="R760:R769" si="237">G760-H760</f>
        <v>1.1465952E-2</v>
      </c>
      <c r="S760" s="122"/>
      <c r="T760" s="122"/>
    </row>
    <row r="761" spans="1:20" ht="101.3" customHeight="1" x14ac:dyDescent="0.35">
      <c r="A761" s="106" t="s">
        <v>1662</v>
      </c>
      <c r="B761" s="107" t="s">
        <v>1862</v>
      </c>
      <c r="C761" s="108" t="s">
        <v>1582</v>
      </c>
      <c r="D761" s="122">
        <v>6.5732640000000009</v>
      </c>
      <c r="E761" s="122">
        <v>0</v>
      </c>
      <c r="F761" s="122">
        <v>6.5732640000000009</v>
      </c>
      <c r="G761" s="73">
        <v>0.5300999999999999</v>
      </c>
      <c r="H761" s="73">
        <v>0.69163220199999986</v>
      </c>
      <c r="I761" s="122">
        <v>0.53010000000000002</v>
      </c>
      <c r="J761" s="122">
        <v>0.69163220199999986</v>
      </c>
      <c r="K761" s="122">
        <v>0</v>
      </c>
      <c r="L761" s="122">
        <v>0</v>
      </c>
      <c r="M761" s="122">
        <v>0</v>
      </c>
      <c r="N761" s="122"/>
      <c r="O761" s="122">
        <v>0</v>
      </c>
      <c r="P761" s="122"/>
      <c r="Q761" s="122">
        <f t="shared" si="236"/>
        <v>-0.16153220199999996</v>
      </c>
      <c r="R761" s="122">
        <f t="shared" si="237"/>
        <v>-0.16153220199999996</v>
      </c>
      <c r="S761" s="122"/>
      <c r="T761" s="122"/>
    </row>
    <row r="762" spans="1:20" ht="81.2" customHeight="1" x14ac:dyDescent="0.35">
      <c r="A762" s="106" t="s">
        <v>1662</v>
      </c>
      <c r="B762" s="107" t="s">
        <v>245</v>
      </c>
      <c r="C762" s="108" t="s">
        <v>143</v>
      </c>
      <c r="D762" s="122">
        <v>53.226071999999995</v>
      </c>
      <c r="E762" s="122">
        <v>10.10514312935593</v>
      </c>
      <c r="F762" s="122">
        <v>43.120928870644065</v>
      </c>
      <c r="G762" s="73">
        <v>8.466564</v>
      </c>
      <c r="H762" s="73">
        <v>0.37680487199999996</v>
      </c>
      <c r="I762" s="122">
        <v>0.16587753599999999</v>
      </c>
      <c r="J762" s="122">
        <v>0.16587753599999999</v>
      </c>
      <c r="K762" s="122">
        <v>0</v>
      </c>
      <c r="L762" s="122">
        <v>0.21092733599999997</v>
      </c>
      <c r="M762" s="122">
        <v>8.300686464</v>
      </c>
      <c r="N762" s="122"/>
      <c r="O762" s="122">
        <v>0</v>
      </c>
      <c r="P762" s="122"/>
      <c r="Q762" s="122">
        <f t="shared" si="236"/>
        <v>8.0897591280000007</v>
      </c>
      <c r="R762" s="122">
        <f t="shared" si="237"/>
        <v>8.0897591280000007</v>
      </c>
      <c r="S762" s="122"/>
      <c r="T762" s="122"/>
    </row>
    <row r="763" spans="1:20" ht="60.75" customHeight="1" x14ac:dyDescent="0.35">
      <c r="A763" s="106" t="s">
        <v>1662</v>
      </c>
      <c r="B763" s="107" t="s">
        <v>1863</v>
      </c>
      <c r="C763" s="108" t="s">
        <v>1583</v>
      </c>
      <c r="D763" s="122">
        <v>12.540899999999999</v>
      </c>
      <c r="E763" s="122">
        <v>0</v>
      </c>
      <c r="F763" s="122">
        <v>12.540899999999999</v>
      </c>
      <c r="G763" s="73">
        <v>10.02312</v>
      </c>
      <c r="H763" s="73">
        <v>0.44607951600000001</v>
      </c>
      <c r="I763" s="122">
        <v>0.19637372399999997</v>
      </c>
      <c r="J763" s="122">
        <v>0.19637372399999997</v>
      </c>
      <c r="K763" s="122">
        <v>2.5057800000000001</v>
      </c>
      <c r="L763" s="122">
        <v>0.24970579200000004</v>
      </c>
      <c r="M763" s="122">
        <v>2.5057800000000001</v>
      </c>
      <c r="N763" s="122"/>
      <c r="O763" s="122">
        <v>4.8151862759999995</v>
      </c>
      <c r="P763" s="73"/>
      <c r="Q763" s="122">
        <f t="shared" si="236"/>
        <v>9.5770404840000012</v>
      </c>
      <c r="R763" s="122">
        <f t="shared" si="237"/>
        <v>9.5770404840000012</v>
      </c>
      <c r="S763" s="73"/>
      <c r="T763" s="73"/>
    </row>
    <row r="764" spans="1:20" ht="81.2" customHeight="1" x14ac:dyDescent="0.35">
      <c r="A764" s="106" t="s">
        <v>1662</v>
      </c>
      <c r="B764" s="107" t="s">
        <v>1864</v>
      </c>
      <c r="C764" s="108" t="s">
        <v>1584</v>
      </c>
      <c r="D764" s="122">
        <v>4.1189039999999997</v>
      </c>
      <c r="E764" s="122">
        <v>0</v>
      </c>
      <c r="F764" s="122">
        <v>4.1189039999999997</v>
      </c>
      <c r="G764" s="73">
        <v>2.280888</v>
      </c>
      <c r="H764" s="73">
        <v>0.71974434200000004</v>
      </c>
      <c r="I764" s="122">
        <v>2.280888</v>
      </c>
      <c r="J764" s="122">
        <v>0.71974434200000004</v>
      </c>
      <c r="K764" s="122">
        <v>0</v>
      </c>
      <c r="L764" s="122">
        <v>0</v>
      </c>
      <c r="M764" s="122">
        <v>0</v>
      </c>
      <c r="N764" s="122"/>
      <c r="O764" s="122">
        <v>0</v>
      </c>
      <c r="P764" s="73"/>
      <c r="Q764" s="122">
        <f t="shared" si="236"/>
        <v>1.561143658</v>
      </c>
      <c r="R764" s="122">
        <f t="shared" si="237"/>
        <v>1.561143658</v>
      </c>
      <c r="S764" s="73"/>
      <c r="T764" s="73"/>
    </row>
    <row r="765" spans="1:20" ht="81.2" customHeight="1" x14ac:dyDescent="0.35">
      <c r="A765" s="106" t="s">
        <v>1662</v>
      </c>
      <c r="B765" s="107" t="s">
        <v>1073</v>
      </c>
      <c r="C765" s="108" t="s">
        <v>1585</v>
      </c>
      <c r="D765" s="122">
        <v>9.9255119999999994</v>
      </c>
      <c r="E765" s="122">
        <v>0</v>
      </c>
      <c r="F765" s="122">
        <v>9.9255120000000012</v>
      </c>
      <c r="G765" s="73">
        <v>7.9308096000000008</v>
      </c>
      <c r="H765" s="73">
        <v>0.74721463200000005</v>
      </c>
      <c r="I765" s="122">
        <v>0.54963452400000012</v>
      </c>
      <c r="J765" s="122">
        <v>0.54963452400000012</v>
      </c>
      <c r="K765" s="122">
        <v>1.9827024000000002</v>
      </c>
      <c r="L765" s="122">
        <v>0.19758010799999992</v>
      </c>
      <c r="M765" s="122">
        <v>1.9827024000000002</v>
      </c>
      <c r="N765" s="122"/>
      <c r="O765" s="122">
        <v>3.4157702759999999</v>
      </c>
      <c r="P765" s="122"/>
      <c r="Q765" s="122">
        <f t="shared" si="236"/>
        <v>7.1835949680000004</v>
      </c>
      <c r="R765" s="122">
        <f t="shared" si="237"/>
        <v>7.1835949680000004</v>
      </c>
      <c r="S765" s="122"/>
      <c r="T765" s="122"/>
    </row>
    <row r="766" spans="1:20" ht="81.2" customHeight="1" x14ac:dyDescent="0.35">
      <c r="A766" s="106" t="s">
        <v>1662</v>
      </c>
      <c r="B766" s="107" t="s">
        <v>1074</v>
      </c>
      <c r="C766" s="108" t="s">
        <v>1586</v>
      </c>
      <c r="D766" s="122">
        <v>4.0236840000000003</v>
      </c>
      <c r="E766" s="122">
        <v>0</v>
      </c>
      <c r="F766" s="122">
        <v>4.0236840000000003</v>
      </c>
      <c r="G766" s="73">
        <v>3.2093472000000003</v>
      </c>
      <c r="H766" s="73">
        <v>0.49083794799999997</v>
      </c>
      <c r="I766" s="122">
        <v>0.13906099799999999</v>
      </c>
      <c r="J766" s="122">
        <v>0.13906099799999999</v>
      </c>
      <c r="K766" s="122">
        <v>0.80233680000000007</v>
      </c>
      <c r="L766" s="122">
        <v>0.35177694999999998</v>
      </c>
      <c r="M766" s="122">
        <v>0.80233680000000007</v>
      </c>
      <c r="N766" s="122"/>
      <c r="O766" s="122">
        <v>1.4656126020000002</v>
      </c>
      <c r="P766" s="122"/>
      <c r="Q766" s="122">
        <f t="shared" si="236"/>
        <v>2.7185092520000005</v>
      </c>
      <c r="R766" s="122">
        <f t="shared" si="237"/>
        <v>2.7185092520000005</v>
      </c>
      <c r="S766" s="122"/>
      <c r="T766" s="122"/>
    </row>
    <row r="767" spans="1:20" ht="81.2" customHeight="1" x14ac:dyDescent="0.35">
      <c r="A767" s="106" t="s">
        <v>1660</v>
      </c>
      <c r="B767" s="107" t="s">
        <v>1865</v>
      </c>
      <c r="C767" s="108" t="s">
        <v>1587</v>
      </c>
      <c r="D767" s="122">
        <v>6.3498239999999999</v>
      </c>
      <c r="E767" s="122">
        <v>0</v>
      </c>
      <c r="F767" s="122">
        <v>6.3498240000000008</v>
      </c>
      <c r="G767" s="73">
        <v>5.0702592000000006</v>
      </c>
      <c r="H767" s="73">
        <v>0.22565210399999996</v>
      </c>
      <c r="I767" s="122">
        <v>9.9336864000000011E-2</v>
      </c>
      <c r="J767" s="122">
        <v>9.9336864000000011E-2</v>
      </c>
      <c r="K767" s="122">
        <v>1.2675648000000002</v>
      </c>
      <c r="L767" s="122">
        <v>0.12631523999999994</v>
      </c>
      <c r="M767" s="122">
        <v>1.2675648000000002</v>
      </c>
      <c r="N767" s="122"/>
      <c r="O767" s="122">
        <v>2.4357927360000002</v>
      </c>
      <c r="P767" s="122"/>
      <c r="Q767" s="122">
        <f t="shared" si="236"/>
        <v>4.8446070960000007</v>
      </c>
      <c r="R767" s="122">
        <f t="shared" si="237"/>
        <v>4.8446070960000007</v>
      </c>
      <c r="S767" s="122"/>
      <c r="T767" s="122"/>
    </row>
    <row r="768" spans="1:20" ht="20.2" customHeight="1" x14ac:dyDescent="0.35">
      <c r="A768" s="106" t="s">
        <v>1662</v>
      </c>
      <c r="B768" s="107" t="s">
        <v>1075</v>
      </c>
      <c r="C768" s="108" t="s">
        <v>1658</v>
      </c>
      <c r="D768" s="122">
        <v>0</v>
      </c>
      <c r="E768" s="122">
        <v>0</v>
      </c>
      <c r="F768" s="122">
        <v>0</v>
      </c>
      <c r="G768" s="73">
        <v>0</v>
      </c>
      <c r="H768" s="73">
        <v>0.25600000000000001</v>
      </c>
      <c r="I768" s="122">
        <v>0</v>
      </c>
      <c r="J768" s="122">
        <v>0.25600000000000001</v>
      </c>
      <c r="K768" s="122">
        <v>0</v>
      </c>
      <c r="L768" s="122">
        <v>0</v>
      </c>
      <c r="M768" s="122">
        <v>0</v>
      </c>
      <c r="N768" s="122"/>
      <c r="O768" s="122">
        <v>0</v>
      </c>
      <c r="P768" s="122"/>
      <c r="Q768" s="122">
        <f t="shared" si="236"/>
        <v>-0.25600000000000001</v>
      </c>
      <c r="R768" s="122">
        <f t="shared" si="237"/>
        <v>-0.25600000000000001</v>
      </c>
      <c r="S768" s="122"/>
      <c r="T768" s="122"/>
    </row>
    <row r="769" spans="1:20" ht="81.2" customHeight="1" x14ac:dyDescent="0.35">
      <c r="A769" s="106" t="s">
        <v>1662</v>
      </c>
      <c r="B769" s="107" t="s">
        <v>1866</v>
      </c>
      <c r="C769" s="108" t="s">
        <v>1588</v>
      </c>
      <c r="D769" s="122">
        <v>0</v>
      </c>
      <c r="E769" s="122">
        <v>0</v>
      </c>
      <c r="F769" s="122">
        <v>0</v>
      </c>
      <c r="G769" s="73">
        <v>0</v>
      </c>
      <c r="H769" s="73">
        <v>0.70997557999999994</v>
      </c>
      <c r="I769" s="122">
        <v>0</v>
      </c>
      <c r="J769" s="122">
        <v>0.70997557999999994</v>
      </c>
      <c r="K769" s="122">
        <v>0</v>
      </c>
      <c r="L769" s="122">
        <v>0</v>
      </c>
      <c r="M769" s="122">
        <v>0</v>
      </c>
      <c r="N769" s="122"/>
      <c r="O769" s="122">
        <v>0</v>
      </c>
      <c r="P769" s="122"/>
      <c r="Q769" s="122">
        <f t="shared" si="236"/>
        <v>-0.70997557999999994</v>
      </c>
      <c r="R769" s="122">
        <f t="shared" si="237"/>
        <v>-0.70997557999999994</v>
      </c>
      <c r="S769" s="122"/>
      <c r="T769" s="122"/>
    </row>
    <row r="770" spans="1:20" ht="81.2" customHeight="1" x14ac:dyDescent="0.35">
      <c r="A770" s="103"/>
      <c r="B770" s="110" t="s">
        <v>85</v>
      </c>
      <c r="C770" s="105"/>
      <c r="D770" s="133">
        <f t="shared" ref="D770:T770" si="238">SUM(D771:D771)</f>
        <v>1768.1006399999999</v>
      </c>
      <c r="E770" s="133">
        <f t="shared" si="238"/>
        <v>0</v>
      </c>
      <c r="F770" s="133">
        <f t="shared" si="238"/>
        <v>1768.1006399999999</v>
      </c>
      <c r="G770" s="133">
        <f t="shared" si="238"/>
        <v>1.241052</v>
      </c>
      <c r="H770" s="133">
        <f t="shared" si="238"/>
        <v>5.5519716000000004E-2</v>
      </c>
      <c r="I770" s="133">
        <f t="shared" si="238"/>
        <v>2.4458099999999997E-2</v>
      </c>
      <c r="J770" s="133">
        <f t="shared" si="238"/>
        <v>2.4458099999999997E-2</v>
      </c>
      <c r="K770" s="133">
        <f t="shared" si="238"/>
        <v>0.31026299999999996</v>
      </c>
      <c r="L770" s="133">
        <f t="shared" si="238"/>
        <v>3.1061616000000007E-2</v>
      </c>
      <c r="M770" s="133">
        <f t="shared" si="238"/>
        <v>0.31026299999999996</v>
      </c>
      <c r="N770" s="133">
        <f t="shared" si="238"/>
        <v>0</v>
      </c>
      <c r="O770" s="133">
        <f t="shared" si="238"/>
        <v>0.59606789999999998</v>
      </c>
      <c r="P770" s="133">
        <f t="shared" si="238"/>
        <v>0</v>
      </c>
      <c r="Q770" s="133">
        <f t="shared" si="238"/>
        <v>1.185532284</v>
      </c>
      <c r="R770" s="133">
        <f t="shared" si="238"/>
        <v>1.185532284</v>
      </c>
      <c r="S770" s="133">
        <f t="shared" si="238"/>
        <v>0</v>
      </c>
      <c r="T770" s="133">
        <f t="shared" si="238"/>
        <v>0</v>
      </c>
    </row>
    <row r="771" spans="1:20" ht="81.2" customHeight="1" x14ac:dyDescent="0.35">
      <c r="A771" s="106" t="s">
        <v>1662</v>
      </c>
      <c r="B771" s="107" t="s">
        <v>1076</v>
      </c>
      <c r="C771" s="108" t="s">
        <v>714</v>
      </c>
      <c r="D771" s="122">
        <v>1768.1006399999999</v>
      </c>
      <c r="E771" s="122">
        <v>0</v>
      </c>
      <c r="F771" s="122">
        <v>1768.1006399999999</v>
      </c>
      <c r="G771" s="73">
        <v>1.241052</v>
      </c>
      <c r="H771" s="73">
        <v>5.5519716000000004E-2</v>
      </c>
      <c r="I771" s="122">
        <v>2.4458099999999997E-2</v>
      </c>
      <c r="J771" s="122">
        <v>2.4458099999999997E-2</v>
      </c>
      <c r="K771" s="122">
        <v>0.31026299999999996</v>
      </c>
      <c r="L771" s="122">
        <v>3.1061616000000007E-2</v>
      </c>
      <c r="M771" s="122">
        <v>0.31026299999999996</v>
      </c>
      <c r="N771" s="122"/>
      <c r="O771" s="122">
        <v>0.59606789999999998</v>
      </c>
      <c r="P771" s="122"/>
      <c r="Q771" s="122">
        <f>G771-H771</f>
        <v>1.185532284</v>
      </c>
      <c r="R771" s="122">
        <f>G771-H771</f>
        <v>1.185532284</v>
      </c>
      <c r="S771" s="122"/>
      <c r="T771" s="122"/>
    </row>
    <row r="772" spans="1:20" ht="60.75" customHeight="1" x14ac:dyDescent="0.35">
      <c r="A772" s="103"/>
      <c r="B772" s="110" t="s">
        <v>89</v>
      </c>
      <c r="C772" s="105"/>
      <c r="D772" s="133">
        <f t="shared" ref="D772:T772" si="239">SUM(D773:D773)</f>
        <v>108.50578800000001</v>
      </c>
      <c r="E772" s="133">
        <f t="shared" si="239"/>
        <v>0.65693789837288818</v>
      </c>
      <c r="F772" s="133">
        <f t="shared" si="239"/>
        <v>107.84885010162712</v>
      </c>
      <c r="G772" s="133">
        <f t="shared" si="239"/>
        <v>19.535267999999999</v>
      </c>
      <c r="H772" s="133">
        <f t="shared" si="239"/>
        <v>0.87182549999999981</v>
      </c>
      <c r="I772" s="133">
        <f t="shared" si="239"/>
        <v>0.38394007199999997</v>
      </c>
      <c r="J772" s="133">
        <f t="shared" si="239"/>
        <v>0.38394007199999997</v>
      </c>
      <c r="K772" s="133">
        <f t="shared" si="239"/>
        <v>4.8838169999999996</v>
      </c>
      <c r="L772" s="133">
        <f t="shared" si="239"/>
        <v>0.48788542799999995</v>
      </c>
      <c r="M772" s="133">
        <f t="shared" si="239"/>
        <v>4.8838169999999996</v>
      </c>
      <c r="N772" s="133">
        <f t="shared" si="239"/>
        <v>0</v>
      </c>
      <c r="O772" s="133">
        <f t="shared" si="239"/>
        <v>9.3836939280000013</v>
      </c>
      <c r="P772" s="133">
        <f t="shared" si="239"/>
        <v>0</v>
      </c>
      <c r="Q772" s="133">
        <f t="shared" si="239"/>
        <v>18.663442499999999</v>
      </c>
      <c r="R772" s="133">
        <f t="shared" si="239"/>
        <v>18.663442499999999</v>
      </c>
      <c r="S772" s="133">
        <f t="shared" si="239"/>
        <v>0</v>
      </c>
      <c r="T772" s="133">
        <f t="shared" si="239"/>
        <v>0</v>
      </c>
    </row>
    <row r="773" spans="1:20" ht="20.2" customHeight="1" x14ac:dyDescent="0.35">
      <c r="A773" s="106" t="s">
        <v>1662</v>
      </c>
      <c r="B773" s="107" t="s">
        <v>144</v>
      </c>
      <c r="C773" s="108" t="s">
        <v>548</v>
      </c>
      <c r="D773" s="122">
        <v>108.50578800000001</v>
      </c>
      <c r="E773" s="122">
        <v>0.65693789837288818</v>
      </c>
      <c r="F773" s="122">
        <v>107.84885010162712</v>
      </c>
      <c r="G773" s="73">
        <v>19.535267999999999</v>
      </c>
      <c r="H773" s="73">
        <v>0.87182549999999981</v>
      </c>
      <c r="I773" s="122">
        <v>0.38394007199999997</v>
      </c>
      <c r="J773" s="122">
        <v>0.38394007199999997</v>
      </c>
      <c r="K773" s="122">
        <v>4.8838169999999996</v>
      </c>
      <c r="L773" s="122">
        <v>0.48788542799999995</v>
      </c>
      <c r="M773" s="122">
        <v>4.8838169999999996</v>
      </c>
      <c r="N773" s="122"/>
      <c r="O773" s="122">
        <v>9.3836939280000013</v>
      </c>
      <c r="P773" s="122"/>
      <c r="Q773" s="122">
        <f>G773-H773</f>
        <v>18.663442499999999</v>
      </c>
      <c r="R773" s="122">
        <f>G773-H773</f>
        <v>18.663442499999999</v>
      </c>
      <c r="S773" s="122"/>
      <c r="T773" s="122"/>
    </row>
    <row r="774" spans="1:20" ht="101.3" customHeight="1" x14ac:dyDescent="0.35">
      <c r="A774" s="103"/>
      <c r="B774" s="110" t="s">
        <v>374</v>
      </c>
      <c r="C774" s="105"/>
      <c r="D774" s="133">
        <f t="shared" ref="D774:T774" si="240">SUM(D775:D781)</f>
        <v>45.656231999999996</v>
      </c>
      <c r="E774" s="133">
        <f t="shared" si="240"/>
        <v>0</v>
      </c>
      <c r="F774" s="133">
        <f t="shared" si="240"/>
        <v>45.656231999999996</v>
      </c>
      <c r="G774" s="133">
        <f t="shared" si="240"/>
        <v>29.132270399999999</v>
      </c>
      <c r="H774" s="133">
        <f t="shared" si="240"/>
        <v>1.2133975000000001</v>
      </c>
      <c r="I774" s="133">
        <f t="shared" si="240"/>
        <v>0.66422501199999995</v>
      </c>
      <c r="J774" s="133">
        <f t="shared" si="240"/>
        <v>0.66422501199999995</v>
      </c>
      <c r="K774" s="133">
        <f t="shared" si="240"/>
        <v>7.6890864359999993</v>
      </c>
      <c r="L774" s="133">
        <f t="shared" si="240"/>
        <v>0.54917248800000007</v>
      </c>
      <c r="M774" s="133">
        <f t="shared" si="240"/>
        <v>2.216469</v>
      </c>
      <c r="N774" s="133">
        <f t="shared" si="240"/>
        <v>0</v>
      </c>
      <c r="O774" s="133">
        <f t="shared" si="240"/>
        <v>18.562489952</v>
      </c>
      <c r="P774" s="133">
        <f t="shared" si="240"/>
        <v>0</v>
      </c>
      <c r="Q774" s="133">
        <f t="shared" si="240"/>
        <v>27.9188729</v>
      </c>
      <c r="R774" s="133">
        <f t="shared" si="240"/>
        <v>27.9188729</v>
      </c>
      <c r="S774" s="133">
        <f t="shared" si="240"/>
        <v>0</v>
      </c>
      <c r="T774" s="133">
        <f t="shared" si="240"/>
        <v>0</v>
      </c>
    </row>
    <row r="775" spans="1:20" ht="20.2" customHeight="1" x14ac:dyDescent="0.35">
      <c r="A775" s="106" t="s">
        <v>1662</v>
      </c>
      <c r="B775" s="107" t="s">
        <v>1867</v>
      </c>
      <c r="C775" s="108" t="s">
        <v>1589</v>
      </c>
      <c r="D775" s="122">
        <v>10.709267999999998</v>
      </c>
      <c r="E775" s="122">
        <v>0</v>
      </c>
      <c r="F775" s="122">
        <v>10.709267999999998</v>
      </c>
      <c r="G775" s="73">
        <v>7.0886400000000007</v>
      </c>
      <c r="H775" s="73">
        <v>0</v>
      </c>
      <c r="I775" s="122">
        <v>0</v>
      </c>
      <c r="J775" s="122">
        <v>0</v>
      </c>
      <c r="K775" s="122">
        <v>1.7721600000000002</v>
      </c>
      <c r="L775" s="122">
        <v>0</v>
      </c>
      <c r="M775" s="122">
        <v>1.7721600000000002</v>
      </c>
      <c r="N775" s="122"/>
      <c r="O775" s="122">
        <v>3.5443200000000004</v>
      </c>
      <c r="P775" s="122"/>
      <c r="Q775" s="122">
        <f t="shared" ref="Q775:Q781" si="241">G775-H775</f>
        <v>7.0886400000000007</v>
      </c>
      <c r="R775" s="122">
        <f t="shared" ref="R775:R781" si="242">G775-H775</f>
        <v>7.0886400000000007</v>
      </c>
      <c r="S775" s="122"/>
      <c r="T775" s="122"/>
    </row>
    <row r="776" spans="1:20" ht="101.3" customHeight="1" x14ac:dyDescent="0.35">
      <c r="A776" s="106" t="s">
        <v>1662</v>
      </c>
      <c r="B776" s="107" t="s">
        <v>1868</v>
      </c>
      <c r="C776" s="108" t="s">
        <v>1590</v>
      </c>
      <c r="D776" s="122">
        <v>2.3281320000000001</v>
      </c>
      <c r="E776" s="122">
        <v>0</v>
      </c>
      <c r="F776" s="122">
        <v>2.3281319999999996</v>
      </c>
      <c r="G776" s="73">
        <v>1.5854688000000001</v>
      </c>
      <c r="H776" s="73">
        <v>7.0561355999999992E-2</v>
      </c>
      <c r="I776" s="122">
        <v>3.1062599999999999E-2</v>
      </c>
      <c r="J776" s="122">
        <v>3.1062599999999999E-2</v>
      </c>
      <c r="K776" s="122">
        <v>0</v>
      </c>
      <c r="L776" s="122">
        <v>3.9498755999999996E-2</v>
      </c>
      <c r="M776" s="122">
        <v>0</v>
      </c>
      <c r="N776" s="122"/>
      <c r="O776" s="122">
        <v>1.5544062000000001</v>
      </c>
      <c r="P776" s="122"/>
      <c r="Q776" s="122">
        <f t="shared" si="241"/>
        <v>1.5149074440000001</v>
      </c>
      <c r="R776" s="122">
        <f t="shared" si="242"/>
        <v>1.5149074440000001</v>
      </c>
      <c r="S776" s="122"/>
      <c r="T776" s="122"/>
    </row>
    <row r="777" spans="1:20" ht="20.2" customHeight="1" x14ac:dyDescent="0.35">
      <c r="A777" s="106" t="s">
        <v>1662</v>
      </c>
      <c r="B777" s="107" t="s">
        <v>1077</v>
      </c>
      <c r="C777" s="108" t="s">
        <v>1591</v>
      </c>
      <c r="D777" s="122">
        <v>10.177236000000001</v>
      </c>
      <c r="E777" s="122">
        <v>0</v>
      </c>
      <c r="F777" s="122">
        <v>10.177236000000001</v>
      </c>
      <c r="G777" s="73">
        <v>1.777236</v>
      </c>
      <c r="H777" s="73">
        <v>7.9095971999999987E-2</v>
      </c>
      <c r="I777" s="122">
        <v>3.4819728000000001E-2</v>
      </c>
      <c r="J777" s="122">
        <v>3.4819728000000001E-2</v>
      </c>
      <c r="K777" s="122">
        <v>0.44430899999999995</v>
      </c>
      <c r="L777" s="122">
        <v>4.4276243999999985E-2</v>
      </c>
      <c r="M777" s="122">
        <v>0.44430899999999995</v>
      </c>
      <c r="N777" s="122"/>
      <c r="O777" s="122">
        <v>0.85379827200000002</v>
      </c>
      <c r="P777" s="122"/>
      <c r="Q777" s="122">
        <f t="shared" si="241"/>
        <v>1.6981400280000001</v>
      </c>
      <c r="R777" s="122">
        <f t="shared" si="242"/>
        <v>1.6981400280000001</v>
      </c>
      <c r="S777" s="122"/>
      <c r="T777" s="122"/>
    </row>
    <row r="778" spans="1:20" ht="60.75" customHeight="1" x14ac:dyDescent="0.35">
      <c r="A778" s="106" t="s">
        <v>1662</v>
      </c>
      <c r="B778" s="107" t="s">
        <v>1869</v>
      </c>
      <c r="C778" s="108" t="s">
        <v>1592</v>
      </c>
      <c r="D778" s="122">
        <v>15.255479999999999</v>
      </c>
      <c r="E778" s="122">
        <v>0</v>
      </c>
      <c r="F778" s="122">
        <v>15.25548</v>
      </c>
      <c r="G778" s="73">
        <v>11.524809599999999</v>
      </c>
      <c r="H778" s="73">
        <v>0.74525688400000012</v>
      </c>
      <c r="I778" s="122">
        <v>0.45813955599999995</v>
      </c>
      <c r="J778" s="122">
        <v>0.45813955599999995</v>
      </c>
      <c r="K778" s="122">
        <v>0</v>
      </c>
      <c r="L778" s="122">
        <v>0.28711732800000006</v>
      </c>
      <c r="M778" s="122">
        <v>0</v>
      </c>
      <c r="N778" s="122"/>
      <c r="O778" s="122">
        <v>11.066670044</v>
      </c>
      <c r="P778" s="122"/>
      <c r="Q778" s="122">
        <f t="shared" si="241"/>
        <v>10.779552716</v>
      </c>
      <c r="R778" s="122">
        <f t="shared" si="242"/>
        <v>10.779552716</v>
      </c>
      <c r="S778" s="122"/>
      <c r="T778" s="122"/>
    </row>
    <row r="779" spans="1:20" ht="20.2" customHeight="1" x14ac:dyDescent="0.35">
      <c r="A779" s="106" t="s">
        <v>1662</v>
      </c>
      <c r="B779" s="107" t="s">
        <v>1870</v>
      </c>
      <c r="C779" s="108" t="s">
        <v>1593</v>
      </c>
      <c r="D779" s="122">
        <v>3.460896</v>
      </c>
      <c r="E779" s="122">
        <v>0</v>
      </c>
      <c r="F779" s="122">
        <v>3.4608959999999995</v>
      </c>
      <c r="G779" s="73">
        <v>3.4548960000000002</v>
      </c>
      <c r="H779" s="73">
        <v>0.15376030799999998</v>
      </c>
      <c r="I779" s="122">
        <v>6.7688556000000011E-2</v>
      </c>
      <c r="J779" s="122">
        <v>6.7688556000000011E-2</v>
      </c>
      <c r="K779" s="122">
        <v>3.3872074439999995</v>
      </c>
      <c r="L779" s="122">
        <v>8.6071751999999974E-2</v>
      </c>
      <c r="M779" s="122">
        <v>0</v>
      </c>
      <c r="N779" s="122"/>
      <c r="O779" s="122">
        <v>0</v>
      </c>
      <c r="P779" s="122"/>
      <c r="Q779" s="122">
        <f t="shared" si="241"/>
        <v>3.3011356920000003</v>
      </c>
      <c r="R779" s="122">
        <f t="shared" si="242"/>
        <v>3.3011356920000003</v>
      </c>
      <c r="S779" s="122"/>
      <c r="T779" s="122"/>
    </row>
    <row r="780" spans="1:20" ht="40.549999999999997" customHeight="1" x14ac:dyDescent="0.35">
      <c r="A780" s="106" t="s">
        <v>1662</v>
      </c>
      <c r="B780" s="107" t="s">
        <v>1871</v>
      </c>
      <c r="C780" s="108" t="s">
        <v>1594</v>
      </c>
      <c r="D780" s="122">
        <v>1.586136</v>
      </c>
      <c r="E780" s="122">
        <v>0</v>
      </c>
      <c r="F780" s="122">
        <v>1.586136</v>
      </c>
      <c r="G780" s="73">
        <v>1.574136</v>
      </c>
      <c r="H780" s="73">
        <v>7.0056984000000003E-2</v>
      </c>
      <c r="I780" s="122">
        <v>3.0840564000000001E-2</v>
      </c>
      <c r="J780" s="122">
        <v>3.0840564000000001E-2</v>
      </c>
      <c r="K780" s="122">
        <v>0</v>
      </c>
      <c r="L780" s="122">
        <v>3.9216420000000002E-2</v>
      </c>
      <c r="M780" s="122">
        <v>0</v>
      </c>
      <c r="N780" s="122"/>
      <c r="O780" s="122">
        <v>1.543295436</v>
      </c>
      <c r="P780" s="122"/>
      <c r="Q780" s="122">
        <f t="shared" si="241"/>
        <v>1.5040790159999999</v>
      </c>
      <c r="R780" s="122">
        <f t="shared" si="242"/>
        <v>1.5040790159999999</v>
      </c>
      <c r="S780" s="122"/>
      <c r="T780" s="122"/>
    </row>
    <row r="781" spans="1:20" ht="20.2" customHeight="1" x14ac:dyDescent="0.35">
      <c r="A781" s="106" t="s">
        <v>1662</v>
      </c>
      <c r="B781" s="107" t="s">
        <v>1078</v>
      </c>
      <c r="C781" s="108" t="s">
        <v>1595</v>
      </c>
      <c r="D781" s="122">
        <v>2.139084</v>
      </c>
      <c r="E781" s="122">
        <v>0</v>
      </c>
      <c r="F781" s="122">
        <v>2.139084</v>
      </c>
      <c r="G781" s="73">
        <v>2.127084</v>
      </c>
      <c r="H781" s="73">
        <v>9.4665996000000002E-2</v>
      </c>
      <c r="I781" s="122">
        <v>4.1674007999999998E-2</v>
      </c>
      <c r="J781" s="122">
        <v>4.1674007999999998E-2</v>
      </c>
      <c r="K781" s="122">
        <v>2.0854099919999998</v>
      </c>
      <c r="L781" s="122">
        <v>5.2991988000000004E-2</v>
      </c>
      <c r="M781" s="122">
        <v>0</v>
      </c>
      <c r="N781" s="122"/>
      <c r="O781" s="122">
        <v>0</v>
      </c>
      <c r="P781" s="122"/>
      <c r="Q781" s="122">
        <f t="shared" si="241"/>
        <v>2.0324180040000002</v>
      </c>
      <c r="R781" s="122">
        <f t="shared" si="242"/>
        <v>2.0324180040000002</v>
      </c>
      <c r="S781" s="122"/>
      <c r="T781" s="122"/>
    </row>
    <row r="782" spans="1:20" ht="81.2" customHeight="1" x14ac:dyDescent="0.35">
      <c r="A782" s="103"/>
      <c r="B782" s="110" t="s">
        <v>91</v>
      </c>
      <c r="C782" s="105"/>
      <c r="D782" s="133">
        <f t="shared" ref="D782:T782" si="243">SUM(D783:D784)</f>
        <v>15.524567999999999</v>
      </c>
      <c r="E782" s="133">
        <f t="shared" si="243"/>
        <v>0</v>
      </c>
      <c r="F782" s="133">
        <f t="shared" si="243"/>
        <v>15.524567999999999</v>
      </c>
      <c r="G782" s="133">
        <f t="shared" si="243"/>
        <v>10.738992000000001</v>
      </c>
      <c r="H782" s="133">
        <f t="shared" si="243"/>
        <v>0.47793939599999996</v>
      </c>
      <c r="I782" s="133">
        <f t="shared" si="243"/>
        <v>0.210399108</v>
      </c>
      <c r="J782" s="133">
        <f t="shared" si="243"/>
        <v>0.210399108</v>
      </c>
      <c r="K782" s="133">
        <f t="shared" si="243"/>
        <v>2.6847480000000004</v>
      </c>
      <c r="L782" s="133">
        <f t="shared" si="243"/>
        <v>0.26754028799999996</v>
      </c>
      <c r="M782" s="133">
        <f t="shared" si="243"/>
        <v>2.6847480000000004</v>
      </c>
      <c r="N782" s="133">
        <f t="shared" si="243"/>
        <v>0</v>
      </c>
      <c r="O782" s="133">
        <f t="shared" si="243"/>
        <v>5.159096892</v>
      </c>
      <c r="P782" s="133">
        <f t="shared" si="243"/>
        <v>0</v>
      </c>
      <c r="Q782" s="133">
        <f t="shared" si="243"/>
        <v>10.261052604000001</v>
      </c>
      <c r="R782" s="133">
        <f t="shared" si="243"/>
        <v>10.261052604000001</v>
      </c>
      <c r="S782" s="133">
        <f t="shared" si="243"/>
        <v>0</v>
      </c>
      <c r="T782" s="133">
        <f t="shared" si="243"/>
        <v>0</v>
      </c>
    </row>
    <row r="783" spans="1:20" ht="81.2" customHeight="1" x14ac:dyDescent="0.35">
      <c r="A783" s="106" t="s">
        <v>1662</v>
      </c>
      <c r="B783" s="107" t="s">
        <v>466</v>
      </c>
      <c r="C783" s="108" t="s">
        <v>549</v>
      </c>
      <c r="D783" s="122">
        <v>15.524567999999999</v>
      </c>
      <c r="E783" s="122">
        <v>0</v>
      </c>
      <c r="F783" s="122">
        <v>15.524567999999999</v>
      </c>
      <c r="G783" s="73">
        <v>10.738992000000001</v>
      </c>
      <c r="H783" s="73">
        <v>0.47793939599999996</v>
      </c>
      <c r="I783" s="122">
        <v>0.210399108</v>
      </c>
      <c r="J783" s="122">
        <v>0.210399108</v>
      </c>
      <c r="K783" s="122">
        <v>2.6847480000000004</v>
      </c>
      <c r="L783" s="122">
        <v>0.26754028799999996</v>
      </c>
      <c r="M783" s="122">
        <v>2.6847480000000004</v>
      </c>
      <c r="N783" s="122"/>
      <c r="O783" s="122">
        <v>5.159096892</v>
      </c>
      <c r="P783" s="122"/>
      <c r="Q783" s="122">
        <f t="shared" ref="Q783:Q784" si="244">G783-H783</f>
        <v>10.261052604000001</v>
      </c>
      <c r="R783" s="122">
        <f t="shared" ref="R783:R784" si="245">G783-H783</f>
        <v>10.261052604000001</v>
      </c>
      <c r="S783" s="122"/>
      <c r="T783" s="122"/>
    </row>
    <row r="784" spans="1:20" ht="60.75" customHeight="1" x14ac:dyDescent="0.35">
      <c r="A784" s="106" t="s">
        <v>1662</v>
      </c>
      <c r="B784" s="107" t="s">
        <v>1872</v>
      </c>
      <c r="C784" s="108" t="s">
        <v>1966</v>
      </c>
      <c r="D784" s="122"/>
      <c r="E784" s="122"/>
      <c r="F784" s="122"/>
      <c r="G784" s="73">
        <v>0</v>
      </c>
      <c r="H784" s="73">
        <v>0</v>
      </c>
      <c r="I784" s="122"/>
      <c r="J784" s="122"/>
      <c r="K784" s="122"/>
      <c r="L784" s="122">
        <v>0</v>
      </c>
      <c r="M784" s="122"/>
      <c r="N784" s="122"/>
      <c r="O784" s="122"/>
      <c r="P784" s="122"/>
      <c r="Q784" s="122">
        <f t="shared" si="244"/>
        <v>0</v>
      </c>
      <c r="R784" s="122">
        <f t="shared" si="245"/>
        <v>0</v>
      </c>
      <c r="S784" s="122"/>
      <c r="T784" s="122"/>
    </row>
    <row r="785" spans="1:20" ht="101.3" customHeight="1" x14ac:dyDescent="0.35">
      <c r="A785" s="103"/>
      <c r="B785" s="110" t="s">
        <v>88</v>
      </c>
      <c r="C785" s="105"/>
      <c r="D785" s="133">
        <f t="shared" ref="D785:T785" si="246">SUM(D786:D786)</f>
        <v>8.0285879999999992</v>
      </c>
      <c r="E785" s="133">
        <f t="shared" si="246"/>
        <v>0</v>
      </c>
      <c r="F785" s="133">
        <f t="shared" si="246"/>
        <v>8.0285879999999992</v>
      </c>
      <c r="G785" s="133">
        <f t="shared" si="246"/>
        <v>6.9226559999999999</v>
      </c>
      <c r="H785" s="133">
        <f t="shared" si="246"/>
        <v>7.7606157199999997</v>
      </c>
      <c r="I785" s="133">
        <f t="shared" si="246"/>
        <v>0.13562919599999998</v>
      </c>
      <c r="J785" s="133">
        <f t="shared" si="246"/>
        <v>0.13562919599999998</v>
      </c>
      <c r="K785" s="133">
        <f t="shared" si="246"/>
        <v>6.7870268039999999</v>
      </c>
      <c r="L785" s="133">
        <f t="shared" si="246"/>
        <v>7.6249865239999997</v>
      </c>
      <c r="M785" s="133">
        <f t="shared" si="246"/>
        <v>0</v>
      </c>
      <c r="N785" s="133">
        <f t="shared" si="246"/>
        <v>0</v>
      </c>
      <c r="O785" s="133">
        <f t="shared" si="246"/>
        <v>0</v>
      </c>
      <c r="P785" s="133">
        <f t="shared" si="246"/>
        <v>0</v>
      </c>
      <c r="Q785" s="133">
        <f t="shared" si="246"/>
        <v>-0.83795971999999974</v>
      </c>
      <c r="R785" s="133">
        <f t="shared" si="246"/>
        <v>-0.83795971999999974</v>
      </c>
      <c r="S785" s="133">
        <f t="shared" si="246"/>
        <v>0</v>
      </c>
      <c r="T785" s="133">
        <f t="shared" si="246"/>
        <v>0</v>
      </c>
    </row>
    <row r="786" spans="1:20" ht="20.2" customHeight="1" x14ac:dyDescent="0.35">
      <c r="A786" s="106" t="s">
        <v>1662</v>
      </c>
      <c r="B786" s="107" t="s">
        <v>1873</v>
      </c>
      <c r="C786" s="108" t="s">
        <v>1596</v>
      </c>
      <c r="D786" s="122">
        <v>8.0285879999999992</v>
      </c>
      <c r="E786" s="122">
        <v>0</v>
      </c>
      <c r="F786" s="122">
        <v>8.0285879999999992</v>
      </c>
      <c r="G786" s="73">
        <v>6.9226559999999999</v>
      </c>
      <c r="H786" s="73">
        <v>7.7606157199999997</v>
      </c>
      <c r="I786" s="122">
        <v>0.13562919599999998</v>
      </c>
      <c r="J786" s="122">
        <v>0.13562919599999998</v>
      </c>
      <c r="K786" s="122">
        <v>6.7870268039999999</v>
      </c>
      <c r="L786" s="122">
        <v>7.6249865239999997</v>
      </c>
      <c r="M786" s="122">
        <v>0</v>
      </c>
      <c r="N786" s="122"/>
      <c r="O786" s="122">
        <v>0</v>
      </c>
      <c r="P786" s="122"/>
      <c r="Q786" s="122">
        <f>G786-H786</f>
        <v>-0.83795971999999974</v>
      </c>
      <c r="R786" s="122">
        <f>G786-H786</f>
        <v>-0.83795971999999974</v>
      </c>
      <c r="S786" s="122"/>
      <c r="T786" s="122"/>
    </row>
    <row r="787" spans="1:20" ht="60.75" customHeight="1" x14ac:dyDescent="0.35">
      <c r="A787" s="114"/>
      <c r="B787" s="104" t="s">
        <v>65</v>
      </c>
      <c r="C787" s="105"/>
      <c r="D787" s="133">
        <f t="shared" ref="D787:T787" si="247">SUM(D788)</f>
        <v>3.9564840000000001</v>
      </c>
      <c r="E787" s="133">
        <f t="shared" si="247"/>
        <v>0</v>
      </c>
      <c r="F787" s="133">
        <f t="shared" si="247"/>
        <v>3.9564840000000001</v>
      </c>
      <c r="G787" s="133">
        <f t="shared" si="247"/>
        <v>3.9444840000000001</v>
      </c>
      <c r="H787" s="133">
        <f t="shared" si="247"/>
        <v>3.5481392420000004</v>
      </c>
      <c r="I787" s="133">
        <f t="shared" si="247"/>
        <v>7.7280624000000006E-2</v>
      </c>
      <c r="J787" s="133">
        <f t="shared" si="247"/>
        <v>7.7280624000000006E-2</v>
      </c>
      <c r="K787" s="133">
        <f t="shared" si="247"/>
        <v>3.867203376</v>
      </c>
      <c r="L787" s="133">
        <f t="shared" si="247"/>
        <v>3.4708586179999998</v>
      </c>
      <c r="M787" s="133">
        <f t="shared" si="247"/>
        <v>0</v>
      </c>
      <c r="N787" s="133">
        <f t="shared" si="247"/>
        <v>0</v>
      </c>
      <c r="O787" s="133">
        <f t="shared" si="247"/>
        <v>0</v>
      </c>
      <c r="P787" s="133">
        <f t="shared" si="247"/>
        <v>0</v>
      </c>
      <c r="Q787" s="133">
        <f t="shared" si="247"/>
        <v>0.39634475799999969</v>
      </c>
      <c r="R787" s="133">
        <f t="shared" si="247"/>
        <v>0.39634475799999969</v>
      </c>
      <c r="S787" s="133">
        <f t="shared" si="247"/>
        <v>0</v>
      </c>
      <c r="T787" s="133">
        <f t="shared" si="247"/>
        <v>0</v>
      </c>
    </row>
    <row r="788" spans="1:20" ht="81.2" customHeight="1" x14ac:dyDescent="0.35">
      <c r="A788" s="106" t="s">
        <v>1662</v>
      </c>
      <c r="B788" s="107" t="s">
        <v>1874</v>
      </c>
      <c r="C788" s="108" t="s">
        <v>1597</v>
      </c>
      <c r="D788" s="122">
        <v>3.9564840000000001</v>
      </c>
      <c r="E788" s="122">
        <v>0</v>
      </c>
      <c r="F788" s="122">
        <v>3.9564840000000001</v>
      </c>
      <c r="G788" s="73">
        <v>3.9444840000000001</v>
      </c>
      <c r="H788" s="73">
        <v>3.5481392420000004</v>
      </c>
      <c r="I788" s="122">
        <v>7.7280624000000006E-2</v>
      </c>
      <c r="J788" s="122">
        <v>7.7280624000000006E-2</v>
      </c>
      <c r="K788" s="122">
        <v>3.867203376</v>
      </c>
      <c r="L788" s="122">
        <v>3.4708586179999998</v>
      </c>
      <c r="M788" s="122">
        <v>0</v>
      </c>
      <c r="N788" s="122"/>
      <c r="O788" s="122">
        <v>0</v>
      </c>
      <c r="P788" s="122"/>
      <c r="Q788" s="122">
        <f>G788-H788</f>
        <v>0.39634475799999969</v>
      </c>
      <c r="R788" s="122">
        <f>G788-H788</f>
        <v>0.39634475799999969</v>
      </c>
      <c r="S788" s="122"/>
      <c r="T788" s="122"/>
    </row>
    <row r="789" spans="1:20" ht="60.75" customHeight="1" x14ac:dyDescent="0.35">
      <c r="A789" s="102"/>
      <c r="B789" s="116" t="s">
        <v>151</v>
      </c>
      <c r="C789" s="101"/>
      <c r="D789" s="132">
        <f t="shared" ref="D789:T789" si="248">D790+D795+D800+D803+D807+D809+D814+D828+D833+D835+D837+D839+D841+D846+D856+D858+D864+D866+D869+D877+D880+D883+D903+D917+D932+D937+D939+D942+D949+D959+D805+D964+D972+D966+D978+D980+D982+D987+D984+D947+D990</f>
        <v>2631.9555630840009</v>
      </c>
      <c r="E789" s="132">
        <f t="shared" si="248"/>
        <v>256.25581564108455</v>
      </c>
      <c r="F789" s="132">
        <f t="shared" si="248"/>
        <v>2375.6997474429159</v>
      </c>
      <c r="G789" s="132">
        <f t="shared" si="248"/>
        <v>902.28269999999998</v>
      </c>
      <c r="H789" s="132">
        <f t="shared" si="248"/>
        <v>358.16889470861025</v>
      </c>
      <c r="I789" s="132">
        <f t="shared" si="248"/>
        <v>174.34110098600001</v>
      </c>
      <c r="J789" s="132">
        <f t="shared" si="248"/>
        <v>176.53967261999998</v>
      </c>
      <c r="K789" s="132">
        <f t="shared" si="248"/>
        <v>182.76235051200001</v>
      </c>
      <c r="L789" s="132">
        <f t="shared" si="248"/>
        <v>181.62922208861016</v>
      </c>
      <c r="M789" s="132">
        <f t="shared" si="248"/>
        <v>200.20468553400005</v>
      </c>
      <c r="N789" s="132">
        <f t="shared" si="248"/>
        <v>0</v>
      </c>
      <c r="O789" s="132">
        <f t="shared" si="248"/>
        <v>344.97456296800004</v>
      </c>
      <c r="P789" s="132">
        <f t="shared" si="248"/>
        <v>0</v>
      </c>
      <c r="Q789" s="132">
        <f t="shared" si="248"/>
        <v>544.11380529139001</v>
      </c>
      <c r="R789" s="132">
        <f t="shared" si="248"/>
        <v>544.11380529139001</v>
      </c>
      <c r="S789" s="132">
        <f t="shared" si="248"/>
        <v>0</v>
      </c>
      <c r="T789" s="132">
        <f t="shared" si="248"/>
        <v>0</v>
      </c>
    </row>
    <row r="790" spans="1:20" ht="81.2" customHeight="1" x14ac:dyDescent="0.35">
      <c r="A790" s="117"/>
      <c r="B790" s="118" t="s">
        <v>26</v>
      </c>
      <c r="C790" s="105"/>
      <c r="D790" s="133">
        <f t="shared" ref="D790:T790" si="249">SUM(D791:D794)</f>
        <v>15.563918399999997</v>
      </c>
      <c r="E790" s="133">
        <f t="shared" si="249"/>
        <v>0.83828782799999924</v>
      </c>
      <c r="F790" s="133">
        <f t="shared" si="249"/>
        <v>14.725630572</v>
      </c>
      <c r="G790" s="133">
        <f t="shared" si="249"/>
        <v>10.103135999999999</v>
      </c>
      <c r="H790" s="133">
        <f t="shared" si="249"/>
        <v>0.62981931600000007</v>
      </c>
      <c r="I790" s="133">
        <f t="shared" si="249"/>
        <v>0.19794140400000002</v>
      </c>
      <c r="J790" s="133">
        <f t="shared" si="249"/>
        <v>0.19794140400000002</v>
      </c>
      <c r="K790" s="133">
        <f t="shared" si="249"/>
        <v>1.8116819999999996</v>
      </c>
      <c r="L790" s="133">
        <f t="shared" si="249"/>
        <v>0.43187791199999992</v>
      </c>
      <c r="M790" s="133">
        <f t="shared" si="249"/>
        <v>4.6121270399999998</v>
      </c>
      <c r="N790" s="133">
        <f t="shared" si="249"/>
        <v>0</v>
      </c>
      <c r="O790" s="133">
        <f t="shared" si="249"/>
        <v>3.4813855560000007</v>
      </c>
      <c r="P790" s="133">
        <f t="shared" si="249"/>
        <v>0</v>
      </c>
      <c r="Q790" s="133">
        <f t="shared" si="249"/>
        <v>9.4733166839999985</v>
      </c>
      <c r="R790" s="133">
        <f t="shared" si="249"/>
        <v>9.4733166839999985</v>
      </c>
      <c r="S790" s="133">
        <f t="shared" si="249"/>
        <v>0</v>
      </c>
      <c r="T790" s="133">
        <f t="shared" si="249"/>
        <v>0</v>
      </c>
    </row>
    <row r="791" spans="1:20" ht="141.80000000000001" customHeight="1" x14ac:dyDescent="0.35">
      <c r="A791" s="115" t="s">
        <v>1663</v>
      </c>
      <c r="B791" s="111" t="s">
        <v>152</v>
      </c>
      <c r="C791" s="108" t="s">
        <v>550</v>
      </c>
      <c r="D791" s="122">
        <v>4.2704519999999997</v>
      </c>
      <c r="E791" s="122">
        <v>0.72642326399999924</v>
      </c>
      <c r="F791" s="122">
        <v>3.5440287360000005</v>
      </c>
      <c r="G791" s="73">
        <v>1.2E-2</v>
      </c>
      <c r="H791" s="73">
        <v>5.3404799999999997E-4</v>
      </c>
      <c r="I791" s="122">
        <v>2.35116E-4</v>
      </c>
      <c r="J791" s="122">
        <v>2.35116E-4</v>
      </c>
      <c r="K791" s="122">
        <v>3.0000000000000001E-3</v>
      </c>
      <c r="L791" s="122">
        <v>2.9893199999999996E-4</v>
      </c>
      <c r="M791" s="122">
        <v>3.0000000000000001E-3</v>
      </c>
      <c r="N791" s="122"/>
      <c r="O791" s="122">
        <v>5.7648839999999996E-3</v>
      </c>
      <c r="P791" s="123"/>
      <c r="Q791" s="122">
        <f t="shared" ref="Q791:Q794" si="250">G791-H791</f>
        <v>1.1465952E-2</v>
      </c>
      <c r="R791" s="122">
        <f t="shared" ref="R791:R794" si="251">G791-H791</f>
        <v>1.1465952E-2</v>
      </c>
      <c r="S791" s="123"/>
      <c r="T791" s="123"/>
    </row>
    <row r="792" spans="1:20" ht="101.3" customHeight="1" x14ac:dyDescent="0.35">
      <c r="A792" s="106" t="s">
        <v>1663</v>
      </c>
      <c r="B792" s="111" t="s">
        <v>1079</v>
      </c>
      <c r="C792" s="108" t="s">
        <v>1598</v>
      </c>
      <c r="D792" s="122">
        <v>7.811831999999999</v>
      </c>
      <c r="E792" s="122">
        <v>0</v>
      </c>
      <c r="F792" s="122">
        <v>7.811831999999999</v>
      </c>
      <c r="G792" s="73">
        <v>7.2227279999999991</v>
      </c>
      <c r="H792" s="73">
        <v>0.49550905200000001</v>
      </c>
      <c r="I792" s="122">
        <v>0.14150821199999999</v>
      </c>
      <c r="J792" s="122">
        <v>0.14150821199999999</v>
      </c>
      <c r="K792" s="122">
        <v>1.8056819999999998</v>
      </c>
      <c r="L792" s="122">
        <v>0.35400083999999998</v>
      </c>
      <c r="M792" s="122">
        <v>1.8056819999999998</v>
      </c>
      <c r="N792" s="122"/>
      <c r="O792" s="122">
        <v>3.4698557880000007</v>
      </c>
      <c r="P792" s="123"/>
      <c r="Q792" s="122">
        <f t="shared" si="250"/>
        <v>6.7272189479999991</v>
      </c>
      <c r="R792" s="122">
        <f t="shared" si="251"/>
        <v>6.7272189479999991</v>
      </c>
      <c r="S792" s="123"/>
      <c r="T792" s="123"/>
    </row>
    <row r="793" spans="1:20" ht="81.2" customHeight="1" x14ac:dyDescent="0.35">
      <c r="A793" s="115" t="s">
        <v>1663</v>
      </c>
      <c r="B793" s="111" t="s">
        <v>1080</v>
      </c>
      <c r="C793" s="108" t="s">
        <v>1599</v>
      </c>
      <c r="D793" s="122">
        <v>3.0803159999999994</v>
      </c>
      <c r="E793" s="122">
        <v>0</v>
      </c>
      <c r="F793" s="122">
        <v>3.0803160000000003</v>
      </c>
      <c r="G793" s="73">
        <v>2.8564080000000005</v>
      </c>
      <c r="H793" s="73">
        <v>0.13324216800000002</v>
      </c>
      <c r="I793" s="122">
        <v>5.5962959999999999E-2</v>
      </c>
      <c r="J793" s="122">
        <v>5.5962959999999999E-2</v>
      </c>
      <c r="K793" s="122">
        <v>0</v>
      </c>
      <c r="L793" s="122">
        <v>7.7279208000000016E-2</v>
      </c>
      <c r="M793" s="122">
        <v>2.8004450400000001</v>
      </c>
      <c r="N793" s="122"/>
      <c r="O793" s="122">
        <v>0</v>
      </c>
      <c r="P793" s="123"/>
      <c r="Q793" s="122">
        <f t="shared" si="250"/>
        <v>2.7231658320000003</v>
      </c>
      <c r="R793" s="122">
        <f t="shared" si="251"/>
        <v>2.7231658320000003</v>
      </c>
      <c r="S793" s="123"/>
      <c r="T793" s="123"/>
    </row>
    <row r="794" spans="1:20" ht="121.5" customHeight="1" x14ac:dyDescent="0.35">
      <c r="A794" s="106" t="s">
        <v>1663</v>
      </c>
      <c r="B794" s="111" t="s">
        <v>153</v>
      </c>
      <c r="C794" s="108" t="s">
        <v>154</v>
      </c>
      <c r="D794" s="122">
        <v>0.40131840000000002</v>
      </c>
      <c r="E794" s="122">
        <v>0.111864564</v>
      </c>
      <c r="F794" s="122">
        <v>0.28945383600000002</v>
      </c>
      <c r="G794" s="73">
        <v>1.2E-2</v>
      </c>
      <c r="H794" s="73">
        <v>5.3404799999999997E-4</v>
      </c>
      <c r="I794" s="122">
        <v>2.35116E-4</v>
      </c>
      <c r="J794" s="122">
        <v>2.35116E-4</v>
      </c>
      <c r="K794" s="122">
        <v>3.0000000000000001E-3</v>
      </c>
      <c r="L794" s="122">
        <v>2.9893199999999996E-4</v>
      </c>
      <c r="M794" s="122">
        <v>3.0000000000000001E-3</v>
      </c>
      <c r="N794" s="122"/>
      <c r="O794" s="122">
        <v>5.7648839999999996E-3</v>
      </c>
      <c r="P794" s="123"/>
      <c r="Q794" s="122">
        <f t="shared" si="250"/>
        <v>1.1465952E-2</v>
      </c>
      <c r="R794" s="122">
        <f t="shared" si="251"/>
        <v>1.1465952E-2</v>
      </c>
      <c r="S794" s="123"/>
      <c r="T794" s="123"/>
    </row>
    <row r="795" spans="1:20" ht="60.75" customHeight="1" x14ac:dyDescent="0.35">
      <c r="A795" s="119"/>
      <c r="B795" s="118" t="s">
        <v>27</v>
      </c>
      <c r="C795" s="105"/>
      <c r="D795" s="133">
        <f t="shared" ref="D795:T795" si="252">SUM(D796:D799)</f>
        <v>1.361424</v>
      </c>
      <c r="E795" s="133">
        <f t="shared" si="252"/>
        <v>0.26111150400000005</v>
      </c>
      <c r="F795" s="133">
        <f t="shared" si="252"/>
        <v>1.1003124959999999</v>
      </c>
      <c r="G795" s="133">
        <f t="shared" si="252"/>
        <v>1.2E-2</v>
      </c>
      <c r="H795" s="133">
        <f t="shared" si="252"/>
        <v>10.561616448000001</v>
      </c>
      <c r="I795" s="133">
        <f t="shared" si="252"/>
        <v>2.35116E-4</v>
      </c>
      <c r="J795" s="133">
        <f t="shared" si="252"/>
        <v>2.35116E-4</v>
      </c>
      <c r="K795" s="133">
        <f t="shared" si="252"/>
        <v>3.0000000000000001E-3</v>
      </c>
      <c r="L795" s="133">
        <f t="shared" si="252"/>
        <v>10.561381332</v>
      </c>
      <c r="M795" s="133">
        <f t="shared" si="252"/>
        <v>3.0000000000000001E-3</v>
      </c>
      <c r="N795" s="133">
        <f t="shared" si="252"/>
        <v>0</v>
      </c>
      <c r="O795" s="133">
        <f t="shared" si="252"/>
        <v>5.7648839999999996E-3</v>
      </c>
      <c r="P795" s="133">
        <f t="shared" si="252"/>
        <v>0</v>
      </c>
      <c r="Q795" s="133">
        <f t="shared" si="252"/>
        <v>-10.549616448000002</v>
      </c>
      <c r="R795" s="133">
        <f t="shared" si="252"/>
        <v>-10.549616448000002</v>
      </c>
      <c r="S795" s="133">
        <f t="shared" si="252"/>
        <v>0</v>
      </c>
      <c r="T795" s="133">
        <f t="shared" si="252"/>
        <v>0</v>
      </c>
    </row>
    <row r="796" spans="1:20" ht="20.2" customHeight="1" x14ac:dyDescent="0.35">
      <c r="A796" s="115" t="s">
        <v>1663</v>
      </c>
      <c r="B796" s="111" t="s">
        <v>155</v>
      </c>
      <c r="C796" s="108" t="s">
        <v>551</v>
      </c>
      <c r="D796" s="122">
        <v>1.361424</v>
      </c>
      <c r="E796" s="122">
        <v>0.26111150400000005</v>
      </c>
      <c r="F796" s="122">
        <v>1.1003124959999999</v>
      </c>
      <c r="G796" s="73">
        <v>1.2E-2</v>
      </c>
      <c r="H796" s="73">
        <v>5.3404799999999997E-4</v>
      </c>
      <c r="I796" s="122">
        <v>2.35116E-4</v>
      </c>
      <c r="J796" s="122">
        <v>2.35116E-4</v>
      </c>
      <c r="K796" s="122">
        <v>3.0000000000000001E-3</v>
      </c>
      <c r="L796" s="122">
        <v>2.9893199999999996E-4</v>
      </c>
      <c r="M796" s="122">
        <v>3.0000000000000001E-3</v>
      </c>
      <c r="N796" s="122"/>
      <c r="O796" s="122">
        <v>5.7648839999999996E-3</v>
      </c>
      <c r="P796" s="123"/>
      <c r="Q796" s="122">
        <f t="shared" ref="Q796:Q799" si="253">G796-H796</f>
        <v>1.1465952E-2</v>
      </c>
      <c r="R796" s="122">
        <f t="shared" ref="R796:R799" si="254">G796-H796</f>
        <v>1.1465952E-2</v>
      </c>
      <c r="S796" s="123"/>
      <c r="T796" s="123"/>
    </row>
    <row r="797" spans="1:20" ht="60.75" customHeight="1" x14ac:dyDescent="0.35">
      <c r="A797" s="115" t="s">
        <v>1663</v>
      </c>
      <c r="B797" s="111" t="s">
        <v>1875</v>
      </c>
      <c r="C797" s="108" t="s">
        <v>1967</v>
      </c>
      <c r="D797" s="122"/>
      <c r="E797" s="122"/>
      <c r="F797" s="122"/>
      <c r="G797" s="73">
        <v>0</v>
      </c>
      <c r="H797" s="73">
        <v>0.14232955</v>
      </c>
      <c r="I797" s="122"/>
      <c r="J797" s="122"/>
      <c r="K797" s="122"/>
      <c r="L797" s="122">
        <v>0.14232955</v>
      </c>
      <c r="M797" s="122"/>
      <c r="N797" s="122"/>
      <c r="O797" s="122"/>
      <c r="P797" s="123"/>
      <c r="Q797" s="122">
        <f t="shared" si="253"/>
        <v>-0.14232955</v>
      </c>
      <c r="R797" s="122">
        <f t="shared" si="254"/>
        <v>-0.14232955</v>
      </c>
      <c r="S797" s="123"/>
      <c r="T797" s="123"/>
    </row>
    <row r="798" spans="1:20" ht="20.2" customHeight="1" x14ac:dyDescent="0.35">
      <c r="A798" s="115" t="s">
        <v>1663</v>
      </c>
      <c r="B798" s="111" t="s">
        <v>1876</v>
      </c>
      <c r="C798" s="108" t="s">
        <v>1968</v>
      </c>
      <c r="D798" s="122"/>
      <c r="E798" s="122"/>
      <c r="F798" s="122"/>
      <c r="G798" s="73">
        <v>0</v>
      </c>
      <c r="H798" s="73">
        <v>5.6999999900000011</v>
      </c>
      <c r="I798" s="122"/>
      <c r="J798" s="122"/>
      <c r="K798" s="122"/>
      <c r="L798" s="122">
        <v>5.6999999900000002</v>
      </c>
      <c r="M798" s="122"/>
      <c r="N798" s="122"/>
      <c r="O798" s="122"/>
      <c r="P798" s="123"/>
      <c r="Q798" s="122">
        <f t="shared" si="253"/>
        <v>-5.6999999900000011</v>
      </c>
      <c r="R798" s="122">
        <f t="shared" si="254"/>
        <v>-5.6999999900000011</v>
      </c>
      <c r="S798" s="123"/>
      <c r="T798" s="123"/>
    </row>
    <row r="799" spans="1:20" ht="81.2" customHeight="1" x14ac:dyDescent="0.35">
      <c r="A799" s="115" t="s">
        <v>1663</v>
      </c>
      <c r="B799" s="111" t="s">
        <v>1877</v>
      </c>
      <c r="C799" s="108" t="s">
        <v>1969</v>
      </c>
      <c r="D799" s="122"/>
      <c r="E799" s="122"/>
      <c r="F799" s="122"/>
      <c r="G799" s="73">
        <v>0</v>
      </c>
      <c r="H799" s="73">
        <v>4.7187528599999995</v>
      </c>
      <c r="I799" s="122"/>
      <c r="J799" s="122"/>
      <c r="K799" s="122"/>
      <c r="L799" s="122">
        <v>4.7187528599999995</v>
      </c>
      <c r="M799" s="122"/>
      <c r="N799" s="122"/>
      <c r="O799" s="122"/>
      <c r="P799" s="123"/>
      <c r="Q799" s="122">
        <f t="shared" si="253"/>
        <v>-4.7187528599999995</v>
      </c>
      <c r="R799" s="122">
        <f t="shared" si="254"/>
        <v>-4.7187528599999995</v>
      </c>
      <c r="S799" s="123"/>
      <c r="T799" s="123"/>
    </row>
    <row r="800" spans="1:20" ht="60.75" customHeight="1" x14ac:dyDescent="0.35">
      <c r="A800" s="119"/>
      <c r="B800" s="118" t="s">
        <v>416</v>
      </c>
      <c r="C800" s="105"/>
      <c r="D800" s="133">
        <f t="shared" ref="D800:T800" si="255">SUM(D801:D802)</f>
        <v>3.4190279999999995</v>
      </c>
      <c r="E800" s="133">
        <f t="shared" si="255"/>
        <v>0.20100315599999952</v>
      </c>
      <c r="F800" s="133">
        <f t="shared" si="255"/>
        <v>3.2180248440000003</v>
      </c>
      <c r="G800" s="133">
        <f t="shared" si="255"/>
        <v>1.7232719999999999</v>
      </c>
      <c r="H800" s="133">
        <f t="shared" si="255"/>
        <v>2.1570729380000002</v>
      </c>
      <c r="I800" s="133">
        <f t="shared" si="255"/>
        <v>1.7115071159999999</v>
      </c>
      <c r="J800" s="133">
        <f t="shared" si="255"/>
        <v>2.156774006</v>
      </c>
      <c r="K800" s="133">
        <f t="shared" si="255"/>
        <v>3.0000000000000001E-3</v>
      </c>
      <c r="L800" s="133">
        <f t="shared" si="255"/>
        <v>2.9893199999999996E-4</v>
      </c>
      <c r="M800" s="133">
        <f t="shared" si="255"/>
        <v>3.0000000000000001E-3</v>
      </c>
      <c r="N800" s="133">
        <f t="shared" si="255"/>
        <v>0</v>
      </c>
      <c r="O800" s="133">
        <f t="shared" si="255"/>
        <v>5.7648839999999996E-3</v>
      </c>
      <c r="P800" s="133">
        <f t="shared" si="255"/>
        <v>0</v>
      </c>
      <c r="Q800" s="133">
        <f t="shared" si="255"/>
        <v>-0.4338009380000003</v>
      </c>
      <c r="R800" s="133">
        <f t="shared" si="255"/>
        <v>-0.4338009380000003</v>
      </c>
      <c r="S800" s="133">
        <f t="shared" si="255"/>
        <v>0</v>
      </c>
      <c r="T800" s="133">
        <f t="shared" si="255"/>
        <v>0</v>
      </c>
    </row>
    <row r="801" spans="1:20" ht="81.2" customHeight="1" x14ac:dyDescent="0.35">
      <c r="A801" s="115" t="s">
        <v>1663</v>
      </c>
      <c r="B801" s="111" t="s">
        <v>246</v>
      </c>
      <c r="C801" s="108" t="s">
        <v>156</v>
      </c>
      <c r="D801" s="122">
        <v>0.57306000000000001</v>
      </c>
      <c r="E801" s="122">
        <v>0.19980000000000009</v>
      </c>
      <c r="F801" s="122">
        <v>0.37325999999999993</v>
      </c>
      <c r="G801" s="73">
        <v>1.2E-2</v>
      </c>
      <c r="H801" s="73">
        <v>5.3404799999999997E-4</v>
      </c>
      <c r="I801" s="122">
        <v>2.35116E-4</v>
      </c>
      <c r="J801" s="122">
        <v>2.35116E-4</v>
      </c>
      <c r="K801" s="122">
        <v>3.0000000000000001E-3</v>
      </c>
      <c r="L801" s="122">
        <v>2.9893199999999996E-4</v>
      </c>
      <c r="M801" s="122">
        <v>3.0000000000000001E-3</v>
      </c>
      <c r="N801" s="122"/>
      <c r="O801" s="122">
        <v>5.7648839999999996E-3</v>
      </c>
      <c r="P801" s="123"/>
      <c r="Q801" s="122">
        <f t="shared" ref="Q801:Q802" si="256">G801-H801</f>
        <v>1.1465952E-2</v>
      </c>
      <c r="R801" s="122">
        <f t="shared" ref="R801:R802" si="257">G801-H801</f>
        <v>1.1465952E-2</v>
      </c>
      <c r="S801" s="123"/>
      <c r="T801" s="123"/>
    </row>
    <row r="802" spans="1:20" ht="81.2" customHeight="1" x14ac:dyDescent="0.35">
      <c r="A802" s="106" t="s">
        <v>1663</v>
      </c>
      <c r="B802" s="111" t="s">
        <v>1081</v>
      </c>
      <c r="C802" s="108" t="s">
        <v>552</v>
      </c>
      <c r="D802" s="122">
        <v>2.8459679999999996</v>
      </c>
      <c r="E802" s="122">
        <v>1.2031559999994279E-3</v>
      </c>
      <c r="F802" s="122">
        <v>2.8447648440000002</v>
      </c>
      <c r="G802" s="73">
        <v>1.7112719999999999</v>
      </c>
      <c r="H802" s="73">
        <v>2.1565388900000002</v>
      </c>
      <c r="I802" s="122">
        <v>1.7112719999999999</v>
      </c>
      <c r="J802" s="122">
        <v>2.1565388900000002</v>
      </c>
      <c r="K802" s="122">
        <v>0</v>
      </c>
      <c r="L802" s="122">
        <v>0</v>
      </c>
      <c r="M802" s="122">
        <v>0</v>
      </c>
      <c r="N802" s="122"/>
      <c r="O802" s="122">
        <v>0</v>
      </c>
      <c r="P802" s="123"/>
      <c r="Q802" s="122">
        <f t="shared" si="256"/>
        <v>-0.4452668900000003</v>
      </c>
      <c r="R802" s="122">
        <f t="shared" si="257"/>
        <v>-0.4452668900000003</v>
      </c>
      <c r="S802" s="123"/>
      <c r="T802" s="123"/>
    </row>
    <row r="803" spans="1:20" ht="20.2" customHeight="1" x14ac:dyDescent="0.35">
      <c r="A803" s="119"/>
      <c r="B803" s="118" t="s">
        <v>30</v>
      </c>
      <c r="C803" s="105"/>
      <c r="D803" s="133">
        <f t="shared" ref="D803:T803" si="258">SUM(D804:D804)</f>
        <v>0.474936672</v>
      </c>
      <c r="E803" s="133">
        <f t="shared" si="258"/>
        <v>6.258782400000007E-2</v>
      </c>
      <c r="F803" s="133">
        <f t="shared" si="258"/>
        <v>0.41234884799999993</v>
      </c>
      <c r="G803" s="133">
        <f t="shared" si="258"/>
        <v>0.405024</v>
      </c>
      <c r="H803" s="133">
        <f t="shared" si="258"/>
        <v>1.8025631999999996E-2</v>
      </c>
      <c r="I803" s="133">
        <f t="shared" si="258"/>
        <v>7.9352639999999992E-3</v>
      </c>
      <c r="J803" s="133">
        <f t="shared" si="258"/>
        <v>7.9352639999999992E-3</v>
      </c>
      <c r="K803" s="133">
        <f t="shared" si="258"/>
        <v>0.10125599999999998</v>
      </c>
      <c r="L803" s="133">
        <f t="shared" si="258"/>
        <v>1.0090367999999997E-2</v>
      </c>
      <c r="M803" s="133">
        <f t="shared" si="258"/>
        <v>0.10125599999999998</v>
      </c>
      <c r="N803" s="133">
        <f t="shared" si="258"/>
        <v>0</v>
      </c>
      <c r="O803" s="133">
        <f t="shared" si="258"/>
        <v>0.19457673599999994</v>
      </c>
      <c r="P803" s="133">
        <f t="shared" si="258"/>
        <v>0</v>
      </c>
      <c r="Q803" s="133">
        <f t="shared" si="258"/>
        <v>0.38699836799999998</v>
      </c>
      <c r="R803" s="133">
        <f t="shared" si="258"/>
        <v>0.38699836799999998</v>
      </c>
      <c r="S803" s="133">
        <f t="shared" si="258"/>
        <v>0</v>
      </c>
      <c r="T803" s="133">
        <f t="shared" si="258"/>
        <v>0</v>
      </c>
    </row>
    <row r="804" spans="1:20" ht="141.80000000000001" customHeight="1" x14ac:dyDescent="0.35">
      <c r="A804" s="106" t="s">
        <v>1663</v>
      </c>
      <c r="B804" s="111" t="s">
        <v>157</v>
      </c>
      <c r="C804" s="108" t="s">
        <v>553</v>
      </c>
      <c r="D804" s="122">
        <v>0.474936672</v>
      </c>
      <c r="E804" s="122">
        <v>6.258782400000007E-2</v>
      </c>
      <c r="F804" s="122">
        <v>0.41234884799999993</v>
      </c>
      <c r="G804" s="73">
        <v>0.405024</v>
      </c>
      <c r="H804" s="73">
        <v>1.8025631999999996E-2</v>
      </c>
      <c r="I804" s="122">
        <v>7.9352639999999992E-3</v>
      </c>
      <c r="J804" s="122">
        <v>7.9352639999999992E-3</v>
      </c>
      <c r="K804" s="122">
        <v>0.10125599999999998</v>
      </c>
      <c r="L804" s="122">
        <v>1.0090367999999997E-2</v>
      </c>
      <c r="M804" s="122">
        <v>0.10125599999999998</v>
      </c>
      <c r="N804" s="122"/>
      <c r="O804" s="122">
        <v>0.19457673599999994</v>
      </c>
      <c r="P804" s="123"/>
      <c r="Q804" s="122">
        <f>G804-H804</f>
        <v>0.38699836799999998</v>
      </c>
      <c r="R804" s="122">
        <f>G804-H804</f>
        <v>0.38699836799999998</v>
      </c>
      <c r="S804" s="123"/>
      <c r="T804" s="123"/>
    </row>
    <row r="805" spans="1:20" ht="20.2" customHeight="1" x14ac:dyDescent="0.35">
      <c r="A805" s="119"/>
      <c r="B805" s="118" t="s">
        <v>34</v>
      </c>
      <c r="C805" s="105"/>
      <c r="D805" s="133">
        <f t="shared" ref="D805:T805" si="259">SUM(D806:D806)</f>
        <v>5.0090160000000008</v>
      </c>
      <c r="E805" s="133">
        <f t="shared" si="259"/>
        <v>0</v>
      </c>
      <c r="F805" s="133">
        <f t="shared" si="259"/>
        <v>5.0090160000000008</v>
      </c>
      <c r="G805" s="133">
        <f t="shared" si="259"/>
        <v>3.878736</v>
      </c>
      <c r="H805" s="133">
        <f t="shared" si="259"/>
        <v>4.5385128439999995</v>
      </c>
      <c r="I805" s="133">
        <f t="shared" si="259"/>
        <v>3.878736</v>
      </c>
      <c r="J805" s="133">
        <f t="shared" si="259"/>
        <v>0.18789878399999999</v>
      </c>
      <c r="K805" s="133">
        <f t="shared" si="259"/>
        <v>0</v>
      </c>
      <c r="L805" s="133">
        <f t="shared" si="259"/>
        <v>4.3506140599999998</v>
      </c>
      <c r="M805" s="133">
        <f t="shared" si="259"/>
        <v>0</v>
      </c>
      <c r="N805" s="133">
        <f t="shared" si="259"/>
        <v>0</v>
      </c>
      <c r="O805" s="133">
        <f t="shared" si="259"/>
        <v>0</v>
      </c>
      <c r="P805" s="133">
        <f t="shared" si="259"/>
        <v>0</v>
      </c>
      <c r="Q805" s="133">
        <f t="shared" si="259"/>
        <v>-0.65977684399999958</v>
      </c>
      <c r="R805" s="133">
        <f t="shared" si="259"/>
        <v>-0.65977684399999958</v>
      </c>
      <c r="S805" s="133">
        <f t="shared" si="259"/>
        <v>0</v>
      </c>
      <c r="T805" s="133">
        <f t="shared" si="259"/>
        <v>0</v>
      </c>
    </row>
    <row r="806" spans="1:20" ht="81.2" customHeight="1" x14ac:dyDescent="0.35">
      <c r="A806" s="106" t="s">
        <v>1663</v>
      </c>
      <c r="B806" s="111" t="s">
        <v>667</v>
      </c>
      <c r="C806" s="108" t="s">
        <v>716</v>
      </c>
      <c r="D806" s="122">
        <v>5.0090160000000008</v>
      </c>
      <c r="E806" s="122">
        <v>0</v>
      </c>
      <c r="F806" s="122">
        <v>5.0090160000000008</v>
      </c>
      <c r="G806" s="73">
        <v>3.878736</v>
      </c>
      <c r="H806" s="73">
        <v>4.5385128439999995</v>
      </c>
      <c r="I806" s="122">
        <v>3.878736</v>
      </c>
      <c r="J806" s="122">
        <v>0.18789878399999999</v>
      </c>
      <c r="K806" s="122">
        <v>0</v>
      </c>
      <c r="L806" s="122">
        <v>4.3506140599999998</v>
      </c>
      <c r="M806" s="122">
        <v>0</v>
      </c>
      <c r="N806" s="122"/>
      <c r="O806" s="122">
        <v>0</v>
      </c>
      <c r="P806" s="123"/>
      <c r="Q806" s="122">
        <f>G806-H806</f>
        <v>-0.65977684399999958</v>
      </c>
      <c r="R806" s="122">
        <f>G806-H806</f>
        <v>-0.65977684399999958</v>
      </c>
      <c r="S806" s="123"/>
      <c r="T806" s="123"/>
    </row>
    <row r="807" spans="1:20" ht="81.2" customHeight="1" x14ac:dyDescent="0.35">
      <c r="A807" s="119"/>
      <c r="B807" s="118" t="s">
        <v>35</v>
      </c>
      <c r="C807" s="105"/>
      <c r="D807" s="133">
        <f t="shared" ref="D807:T807" si="260">SUM(D808:D808)</f>
        <v>17.545943999999999</v>
      </c>
      <c r="E807" s="133">
        <f t="shared" si="260"/>
        <v>0</v>
      </c>
      <c r="F807" s="133">
        <f t="shared" si="260"/>
        <v>17.545943999999999</v>
      </c>
      <c r="G807" s="133">
        <f t="shared" si="260"/>
        <v>17.114076000000001</v>
      </c>
      <c r="H807" s="133">
        <f t="shared" si="260"/>
        <v>0.9633878859999998</v>
      </c>
      <c r="I807" s="133">
        <f t="shared" si="260"/>
        <v>0.53702528199999999</v>
      </c>
      <c r="J807" s="133">
        <f t="shared" si="260"/>
        <v>0.53702528199999999</v>
      </c>
      <c r="K807" s="133">
        <f t="shared" si="260"/>
        <v>4.2785189999999993</v>
      </c>
      <c r="L807" s="133">
        <f t="shared" si="260"/>
        <v>0.42636260399999992</v>
      </c>
      <c r="M807" s="133">
        <f t="shared" si="260"/>
        <v>4.2785189999999993</v>
      </c>
      <c r="N807" s="133">
        <f t="shared" si="260"/>
        <v>0</v>
      </c>
      <c r="O807" s="133">
        <f t="shared" si="260"/>
        <v>8.0200127179999985</v>
      </c>
      <c r="P807" s="133">
        <f t="shared" si="260"/>
        <v>0</v>
      </c>
      <c r="Q807" s="133">
        <f t="shared" si="260"/>
        <v>16.150688114000001</v>
      </c>
      <c r="R807" s="133">
        <f t="shared" si="260"/>
        <v>16.150688114000001</v>
      </c>
      <c r="S807" s="133">
        <f t="shared" si="260"/>
        <v>0</v>
      </c>
      <c r="T807" s="133">
        <f t="shared" si="260"/>
        <v>0</v>
      </c>
    </row>
    <row r="808" spans="1:20" ht="20.2" customHeight="1" x14ac:dyDescent="0.35">
      <c r="A808" s="106" t="s">
        <v>1663</v>
      </c>
      <c r="B808" s="111" t="s">
        <v>1082</v>
      </c>
      <c r="C808" s="108" t="s">
        <v>1600</v>
      </c>
      <c r="D808" s="122">
        <v>17.545943999999999</v>
      </c>
      <c r="E808" s="122">
        <v>0</v>
      </c>
      <c r="F808" s="122">
        <v>17.545943999999999</v>
      </c>
      <c r="G808" s="73">
        <v>17.114076000000001</v>
      </c>
      <c r="H808" s="73">
        <v>0.9633878859999998</v>
      </c>
      <c r="I808" s="122">
        <v>0.53702528199999999</v>
      </c>
      <c r="J808" s="122">
        <v>0.53702528199999999</v>
      </c>
      <c r="K808" s="122">
        <v>4.2785189999999993</v>
      </c>
      <c r="L808" s="122">
        <v>0.42636260399999992</v>
      </c>
      <c r="M808" s="122">
        <v>4.2785189999999993</v>
      </c>
      <c r="N808" s="122"/>
      <c r="O808" s="122">
        <v>8.0200127179999985</v>
      </c>
      <c r="P808" s="123"/>
      <c r="Q808" s="122">
        <f>G808-H808</f>
        <v>16.150688114000001</v>
      </c>
      <c r="R808" s="122">
        <f>G808-H808</f>
        <v>16.150688114000001</v>
      </c>
      <c r="S808" s="123"/>
      <c r="T808" s="123"/>
    </row>
    <row r="809" spans="1:20" ht="81.2" customHeight="1" x14ac:dyDescent="0.35">
      <c r="A809" s="119"/>
      <c r="B809" s="118" t="s">
        <v>37</v>
      </c>
      <c r="C809" s="105"/>
      <c r="D809" s="133">
        <f t="shared" ref="D809:T809" si="261">SUM(D810:D813)</f>
        <v>31.738715999999997</v>
      </c>
      <c r="E809" s="133">
        <f t="shared" si="261"/>
        <v>10.954101686033898</v>
      </c>
      <c r="F809" s="133">
        <f t="shared" si="261"/>
        <v>20.784614313966102</v>
      </c>
      <c r="G809" s="133">
        <f t="shared" si="261"/>
        <v>17.860799999999998</v>
      </c>
      <c r="H809" s="133">
        <f t="shared" si="261"/>
        <v>2.9559225098305086</v>
      </c>
      <c r="I809" s="133">
        <f t="shared" si="261"/>
        <v>0.47821175599999999</v>
      </c>
      <c r="J809" s="133">
        <f t="shared" si="261"/>
        <v>0.56299115599999994</v>
      </c>
      <c r="K809" s="133">
        <f t="shared" si="261"/>
        <v>2.3745539999999998</v>
      </c>
      <c r="L809" s="133">
        <f t="shared" si="261"/>
        <v>2.3929313538305084</v>
      </c>
      <c r="M809" s="133">
        <f t="shared" si="261"/>
        <v>10.406401191999999</v>
      </c>
      <c r="N809" s="133">
        <f t="shared" si="261"/>
        <v>0</v>
      </c>
      <c r="O809" s="133">
        <f t="shared" si="261"/>
        <v>4.6016330520000004</v>
      </c>
      <c r="P809" s="133">
        <f t="shared" si="261"/>
        <v>0</v>
      </c>
      <c r="Q809" s="133">
        <f t="shared" si="261"/>
        <v>14.90487749016949</v>
      </c>
      <c r="R809" s="133">
        <f t="shared" si="261"/>
        <v>14.90487749016949</v>
      </c>
      <c r="S809" s="133">
        <f t="shared" si="261"/>
        <v>0</v>
      </c>
      <c r="T809" s="133">
        <f t="shared" si="261"/>
        <v>0</v>
      </c>
    </row>
    <row r="810" spans="1:20" ht="60.75" customHeight="1" x14ac:dyDescent="0.35">
      <c r="A810" s="106" t="s">
        <v>1663</v>
      </c>
      <c r="B810" s="111" t="s">
        <v>159</v>
      </c>
      <c r="C810" s="108" t="s">
        <v>160</v>
      </c>
      <c r="D810" s="122">
        <v>13.345704</v>
      </c>
      <c r="E810" s="122">
        <v>10.356660452135593</v>
      </c>
      <c r="F810" s="122">
        <v>2.9890435478644073</v>
      </c>
      <c r="G810" s="73">
        <v>1.9709399999999999</v>
      </c>
      <c r="H810" s="73">
        <v>1.9970675898305088</v>
      </c>
      <c r="I810" s="122">
        <v>0</v>
      </c>
      <c r="J810" s="122">
        <v>0</v>
      </c>
      <c r="K810" s="122">
        <v>0.49273500000000003</v>
      </c>
      <c r="L810" s="122">
        <v>1.9970675898305086</v>
      </c>
      <c r="M810" s="122">
        <v>0.49273500000000003</v>
      </c>
      <c r="N810" s="122"/>
      <c r="O810" s="122">
        <v>0.98547000000000018</v>
      </c>
      <c r="P810" s="123"/>
      <c r="Q810" s="122">
        <f t="shared" ref="Q810:Q813" si="262">G810-H810</f>
        <v>-2.6127589830508891E-2</v>
      </c>
      <c r="R810" s="122">
        <f t="shared" ref="R810:R813" si="263">G810-H810</f>
        <v>-2.6127589830508891E-2</v>
      </c>
      <c r="S810" s="123"/>
      <c r="T810" s="123"/>
    </row>
    <row r="811" spans="1:20" ht="60.75" customHeight="1" x14ac:dyDescent="0.35">
      <c r="A811" s="115" t="s">
        <v>1663</v>
      </c>
      <c r="B811" s="111" t="s">
        <v>467</v>
      </c>
      <c r="C811" s="108" t="s">
        <v>164</v>
      </c>
      <c r="D811" s="122">
        <v>8.594004</v>
      </c>
      <c r="E811" s="122">
        <v>0.40391728189830722</v>
      </c>
      <c r="F811" s="122">
        <v>8.1900867181016928</v>
      </c>
      <c r="G811" s="73">
        <v>7.5272759999999987</v>
      </c>
      <c r="H811" s="73">
        <v>0.33500182799999995</v>
      </c>
      <c r="I811" s="122">
        <v>0.14747494799999999</v>
      </c>
      <c r="J811" s="122">
        <v>0.14747494799999999</v>
      </c>
      <c r="K811" s="122">
        <v>1.8818189999999997</v>
      </c>
      <c r="L811" s="122">
        <v>0.18752687999999995</v>
      </c>
      <c r="M811" s="122">
        <v>1.8818189999999997</v>
      </c>
      <c r="N811" s="122"/>
      <c r="O811" s="122">
        <v>3.6161630520000005</v>
      </c>
      <c r="P811" s="123"/>
      <c r="Q811" s="122">
        <f t="shared" si="262"/>
        <v>7.1922741719999985</v>
      </c>
      <c r="R811" s="122">
        <f t="shared" si="263"/>
        <v>7.1922741719999985</v>
      </c>
      <c r="S811" s="123"/>
      <c r="T811" s="123"/>
    </row>
    <row r="812" spans="1:20" ht="81.2" customHeight="1" x14ac:dyDescent="0.35">
      <c r="A812" s="106" t="s">
        <v>1663</v>
      </c>
      <c r="B812" s="111" t="s">
        <v>163</v>
      </c>
      <c r="C812" s="108" t="s">
        <v>554</v>
      </c>
      <c r="D812" s="122">
        <v>9.7990079999999988</v>
      </c>
      <c r="E812" s="122">
        <v>0.19352395199999783</v>
      </c>
      <c r="F812" s="122">
        <v>9.605484048000001</v>
      </c>
      <c r="G812" s="73">
        <v>8.362584</v>
      </c>
      <c r="H812" s="73">
        <v>0.53907369199999999</v>
      </c>
      <c r="I812" s="122">
        <v>0.33073680799999999</v>
      </c>
      <c r="J812" s="122">
        <v>0.33073680799999999</v>
      </c>
      <c r="K812" s="122">
        <v>0</v>
      </c>
      <c r="L812" s="122">
        <v>0.208336884</v>
      </c>
      <c r="M812" s="122">
        <v>8.031847191999999</v>
      </c>
      <c r="N812" s="122"/>
      <c r="O812" s="122">
        <v>0</v>
      </c>
      <c r="P812" s="123"/>
      <c r="Q812" s="122">
        <f t="shared" si="262"/>
        <v>7.8235103080000004</v>
      </c>
      <c r="R812" s="122">
        <f t="shared" si="263"/>
        <v>7.8235103080000004</v>
      </c>
      <c r="S812" s="123"/>
      <c r="T812" s="123"/>
    </row>
    <row r="813" spans="1:20" ht="60.75" customHeight="1" x14ac:dyDescent="0.35">
      <c r="A813" s="115" t="s">
        <v>1663</v>
      </c>
      <c r="B813" s="111" t="s">
        <v>161</v>
      </c>
      <c r="C813" s="108" t="s">
        <v>162</v>
      </c>
      <c r="D813" s="122">
        <v>0</v>
      </c>
      <c r="E813" s="122">
        <v>0</v>
      </c>
      <c r="F813" s="122">
        <v>0</v>
      </c>
      <c r="G813" s="73">
        <v>0</v>
      </c>
      <c r="H813" s="73">
        <v>8.4779400000000005E-2</v>
      </c>
      <c r="I813" s="122">
        <v>0</v>
      </c>
      <c r="J813" s="122">
        <v>8.4779399999999991E-2</v>
      </c>
      <c r="K813" s="122">
        <v>0</v>
      </c>
      <c r="L813" s="122">
        <v>0</v>
      </c>
      <c r="M813" s="122">
        <v>0</v>
      </c>
      <c r="N813" s="122"/>
      <c r="O813" s="122">
        <v>0</v>
      </c>
      <c r="P813" s="123"/>
      <c r="Q813" s="122">
        <f t="shared" si="262"/>
        <v>-8.4779400000000005E-2</v>
      </c>
      <c r="R813" s="122">
        <f t="shared" si="263"/>
        <v>-8.4779400000000005E-2</v>
      </c>
      <c r="S813" s="123"/>
      <c r="T813" s="123"/>
    </row>
    <row r="814" spans="1:20" ht="101.3" customHeight="1" x14ac:dyDescent="0.35">
      <c r="A814" s="119"/>
      <c r="B814" s="118" t="s">
        <v>43</v>
      </c>
      <c r="C814" s="105"/>
      <c r="D814" s="133">
        <f t="shared" ref="D814:T814" si="264">SUM(D815:D827)</f>
        <v>162.15596400000001</v>
      </c>
      <c r="E814" s="133">
        <f t="shared" si="264"/>
        <v>8.9201877364067812</v>
      </c>
      <c r="F814" s="133">
        <f t="shared" si="264"/>
        <v>153.23577626359324</v>
      </c>
      <c r="G814" s="133">
        <f t="shared" si="264"/>
        <v>54.474959999999996</v>
      </c>
      <c r="H814" s="133">
        <f t="shared" si="264"/>
        <v>68.590463411152541</v>
      </c>
      <c r="I814" s="133">
        <f t="shared" si="264"/>
        <v>29.939113879999997</v>
      </c>
      <c r="J814" s="133">
        <f t="shared" si="264"/>
        <v>24.956847443999994</v>
      </c>
      <c r="K814" s="133">
        <f t="shared" si="264"/>
        <v>4.9150920000000005</v>
      </c>
      <c r="L814" s="133">
        <f t="shared" si="264"/>
        <v>43.633615967152544</v>
      </c>
      <c r="M814" s="133">
        <f t="shared" si="264"/>
        <v>4.9150920000000005</v>
      </c>
      <c r="N814" s="133">
        <f t="shared" si="264"/>
        <v>0</v>
      </c>
      <c r="O814" s="133">
        <f t="shared" si="264"/>
        <v>14.70566212</v>
      </c>
      <c r="P814" s="133">
        <f t="shared" si="264"/>
        <v>0</v>
      </c>
      <c r="Q814" s="133">
        <f t="shared" si="264"/>
        <v>-14.115503411152538</v>
      </c>
      <c r="R814" s="133">
        <f t="shared" si="264"/>
        <v>-14.115503411152538</v>
      </c>
      <c r="S814" s="133">
        <f t="shared" si="264"/>
        <v>0</v>
      </c>
      <c r="T814" s="133">
        <f t="shared" si="264"/>
        <v>0</v>
      </c>
    </row>
    <row r="815" spans="1:20" ht="20.2" customHeight="1" x14ac:dyDescent="0.35">
      <c r="A815" s="115" t="s">
        <v>1663</v>
      </c>
      <c r="B815" s="111" t="s">
        <v>668</v>
      </c>
      <c r="C815" s="108" t="s">
        <v>717</v>
      </c>
      <c r="D815" s="122">
        <v>35.385083999999999</v>
      </c>
      <c r="E815" s="122">
        <v>0</v>
      </c>
      <c r="F815" s="122">
        <v>35.385083999999992</v>
      </c>
      <c r="G815" s="73">
        <v>4.6832639999999994</v>
      </c>
      <c r="H815" s="73">
        <v>33.641893349999997</v>
      </c>
      <c r="I815" s="122">
        <v>0</v>
      </c>
      <c r="J815" s="122">
        <v>0</v>
      </c>
      <c r="K815" s="122">
        <v>1.1708159999999999</v>
      </c>
      <c r="L815" s="122">
        <v>33.641893349999997</v>
      </c>
      <c r="M815" s="122">
        <v>1.1708159999999999</v>
      </c>
      <c r="N815" s="122"/>
      <c r="O815" s="122">
        <v>2.3416320000000002</v>
      </c>
      <c r="P815" s="123"/>
      <c r="Q815" s="122">
        <f t="shared" ref="Q815:Q827" si="265">G815-H815</f>
        <v>-28.958629349999995</v>
      </c>
      <c r="R815" s="122">
        <f t="shared" ref="R815:R827" si="266">G815-H815</f>
        <v>-28.958629349999995</v>
      </c>
      <c r="S815" s="123"/>
      <c r="T815" s="123"/>
    </row>
    <row r="816" spans="1:20" ht="60.75" customHeight="1" x14ac:dyDescent="0.35">
      <c r="A816" s="115" t="s">
        <v>1663</v>
      </c>
      <c r="B816" s="111" t="s">
        <v>468</v>
      </c>
      <c r="C816" s="108" t="s">
        <v>555</v>
      </c>
      <c r="D816" s="122">
        <v>7.2982199999999997</v>
      </c>
      <c r="E816" s="122">
        <v>1.2031427999999345E-2</v>
      </c>
      <c r="F816" s="122">
        <v>7.2861885720000004</v>
      </c>
      <c r="G816" s="73">
        <v>6.6146159999999998</v>
      </c>
      <c r="H816" s="73">
        <v>0.33419236399999996</v>
      </c>
      <c r="I816" s="122">
        <v>0.16940259199999999</v>
      </c>
      <c r="J816" s="122">
        <v>0.16940259199999999</v>
      </c>
      <c r="K816" s="122">
        <v>1.653654</v>
      </c>
      <c r="L816" s="122">
        <v>0.16478977199999997</v>
      </c>
      <c r="M816" s="122">
        <v>1.653654</v>
      </c>
      <c r="N816" s="122"/>
      <c r="O816" s="122">
        <v>3.1379054079999995</v>
      </c>
      <c r="P816" s="123"/>
      <c r="Q816" s="122">
        <f t="shared" si="265"/>
        <v>6.2804236360000001</v>
      </c>
      <c r="R816" s="122">
        <f t="shared" si="266"/>
        <v>6.2804236360000001</v>
      </c>
      <c r="S816" s="123"/>
      <c r="T816" s="123"/>
    </row>
    <row r="817" spans="1:20" ht="101.3" customHeight="1" x14ac:dyDescent="0.35">
      <c r="A817" s="115" t="s">
        <v>1663</v>
      </c>
      <c r="B817" s="111" t="s">
        <v>167</v>
      </c>
      <c r="C817" s="108" t="s">
        <v>556</v>
      </c>
      <c r="D817" s="122">
        <v>4.6937159999999993</v>
      </c>
      <c r="E817" s="122">
        <v>2.2473359999999332E-3</v>
      </c>
      <c r="F817" s="122">
        <v>4.6914686639999994</v>
      </c>
      <c r="G817" s="73">
        <v>1.2E-2</v>
      </c>
      <c r="H817" s="73">
        <v>0</v>
      </c>
      <c r="I817" s="122">
        <v>0</v>
      </c>
      <c r="J817" s="122">
        <v>0</v>
      </c>
      <c r="K817" s="122">
        <v>3.0000000000000001E-3</v>
      </c>
      <c r="L817" s="122">
        <v>0</v>
      </c>
      <c r="M817" s="122">
        <v>3.0000000000000001E-3</v>
      </c>
      <c r="N817" s="122"/>
      <c r="O817" s="122">
        <v>6.0000000000000001E-3</v>
      </c>
      <c r="P817" s="123"/>
      <c r="Q817" s="122">
        <f t="shared" si="265"/>
        <v>1.2E-2</v>
      </c>
      <c r="R817" s="122">
        <f t="shared" si="266"/>
        <v>1.2E-2</v>
      </c>
      <c r="S817" s="123"/>
      <c r="T817" s="123"/>
    </row>
    <row r="818" spans="1:20" ht="20.2" customHeight="1" x14ac:dyDescent="0.35">
      <c r="A818" s="115" t="s">
        <v>1663</v>
      </c>
      <c r="B818" s="111" t="s">
        <v>168</v>
      </c>
      <c r="C818" s="108" t="s">
        <v>169</v>
      </c>
      <c r="D818" s="122">
        <v>0.63188400000000011</v>
      </c>
      <c r="E818" s="122">
        <v>0.1071235920000001</v>
      </c>
      <c r="F818" s="122">
        <v>0.52476040800000001</v>
      </c>
      <c r="G818" s="73">
        <v>0.41769600000000001</v>
      </c>
      <c r="H818" s="73">
        <v>0</v>
      </c>
      <c r="I818" s="122">
        <v>0</v>
      </c>
      <c r="J818" s="122">
        <v>0</v>
      </c>
      <c r="K818" s="122">
        <v>0.10442399999999999</v>
      </c>
      <c r="L818" s="122">
        <v>0</v>
      </c>
      <c r="M818" s="122">
        <v>0.10442399999999999</v>
      </c>
      <c r="N818" s="122"/>
      <c r="O818" s="122">
        <v>0.20884800000000001</v>
      </c>
      <c r="P818" s="123"/>
      <c r="Q818" s="122">
        <f t="shared" si="265"/>
        <v>0.41769600000000001</v>
      </c>
      <c r="R818" s="122">
        <f t="shared" si="266"/>
        <v>0.41769600000000001</v>
      </c>
      <c r="S818" s="123"/>
      <c r="T818" s="123"/>
    </row>
    <row r="819" spans="1:20" ht="101.3" customHeight="1" x14ac:dyDescent="0.35">
      <c r="A819" s="115" t="s">
        <v>1663</v>
      </c>
      <c r="B819" s="111" t="s">
        <v>170</v>
      </c>
      <c r="C819" s="108" t="s">
        <v>171</v>
      </c>
      <c r="D819" s="122">
        <v>3.5016119999999997</v>
      </c>
      <c r="E819" s="122">
        <v>0.26147016000000001</v>
      </c>
      <c r="F819" s="122">
        <v>3.2401418399999997</v>
      </c>
      <c r="G819" s="73">
        <v>1.2E-2</v>
      </c>
      <c r="H819" s="73">
        <v>0</v>
      </c>
      <c r="I819" s="122">
        <v>0</v>
      </c>
      <c r="J819" s="122">
        <v>0</v>
      </c>
      <c r="K819" s="122">
        <v>3.0000000000000001E-3</v>
      </c>
      <c r="L819" s="122">
        <v>0</v>
      </c>
      <c r="M819" s="122">
        <v>3.0000000000000001E-3</v>
      </c>
      <c r="N819" s="122"/>
      <c r="O819" s="122">
        <v>6.0000000000000001E-3</v>
      </c>
      <c r="P819" s="123"/>
      <c r="Q819" s="122">
        <f t="shared" si="265"/>
        <v>1.2E-2</v>
      </c>
      <c r="R819" s="122">
        <f t="shared" si="266"/>
        <v>1.2E-2</v>
      </c>
      <c r="S819" s="123"/>
      <c r="T819" s="123"/>
    </row>
    <row r="820" spans="1:20" ht="101.3" customHeight="1" x14ac:dyDescent="0.35">
      <c r="A820" s="115" t="s">
        <v>1663</v>
      </c>
      <c r="B820" s="111" t="s">
        <v>172</v>
      </c>
      <c r="C820" s="108" t="s">
        <v>173</v>
      </c>
      <c r="D820" s="122">
        <v>2.05464</v>
      </c>
      <c r="E820" s="122">
        <v>0.17276916000000009</v>
      </c>
      <c r="F820" s="122">
        <v>1.8818708399999999</v>
      </c>
      <c r="G820" s="73">
        <v>1.4603759999999999</v>
      </c>
      <c r="H820" s="73">
        <v>0.30278811999999999</v>
      </c>
      <c r="I820" s="122">
        <v>0.30278811999999999</v>
      </c>
      <c r="J820" s="122">
        <v>0.30278811999999999</v>
      </c>
      <c r="K820" s="122">
        <v>0.36509399999999997</v>
      </c>
      <c r="L820" s="122">
        <v>0</v>
      </c>
      <c r="M820" s="122">
        <v>0.36509399999999997</v>
      </c>
      <c r="N820" s="122"/>
      <c r="O820" s="122">
        <v>0.42739988000000001</v>
      </c>
      <c r="P820" s="123"/>
      <c r="Q820" s="122">
        <f t="shared" si="265"/>
        <v>1.1575878799999999</v>
      </c>
      <c r="R820" s="122">
        <f t="shared" si="266"/>
        <v>1.1575878799999999</v>
      </c>
      <c r="S820" s="123"/>
      <c r="T820" s="123"/>
    </row>
    <row r="821" spans="1:20" ht="20.2" customHeight="1" x14ac:dyDescent="0.35">
      <c r="A821" s="115" t="s">
        <v>1663</v>
      </c>
      <c r="B821" s="111" t="s">
        <v>1083</v>
      </c>
      <c r="C821" s="108" t="s">
        <v>174</v>
      </c>
      <c r="D821" s="122">
        <v>92.024615999999995</v>
      </c>
      <c r="E821" s="122">
        <v>7.7198941564067809</v>
      </c>
      <c r="F821" s="122">
        <v>84.304721843593214</v>
      </c>
      <c r="G821" s="73">
        <v>29.014764</v>
      </c>
      <c r="H821" s="73">
        <v>27.948188973152543</v>
      </c>
      <c r="I821" s="122">
        <v>29.014764</v>
      </c>
      <c r="J821" s="122">
        <v>18.426695283999997</v>
      </c>
      <c r="K821" s="122">
        <v>0</v>
      </c>
      <c r="L821" s="122">
        <v>9.5214936891525497</v>
      </c>
      <c r="M821" s="122">
        <v>0</v>
      </c>
      <c r="N821" s="122"/>
      <c r="O821" s="122">
        <v>0</v>
      </c>
      <c r="P821" s="123"/>
      <c r="Q821" s="122">
        <f t="shared" si="265"/>
        <v>1.0665750268474561</v>
      </c>
      <c r="R821" s="122">
        <f t="shared" si="266"/>
        <v>1.0665750268474561</v>
      </c>
      <c r="S821" s="123"/>
      <c r="T821" s="123"/>
    </row>
    <row r="822" spans="1:20" ht="101.3" customHeight="1" x14ac:dyDescent="0.35">
      <c r="A822" s="115" t="s">
        <v>1663</v>
      </c>
      <c r="B822" s="111" t="s">
        <v>175</v>
      </c>
      <c r="C822" s="108" t="s">
        <v>557</v>
      </c>
      <c r="D822" s="122">
        <v>0.67486799999999991</v>
      </c>
      <c r="E822" s="122">
        <v>4.2419903999999953E-2</v>
      </c>
      <c r="F822" s="122">
        <v>0.63244809599999996</v>
      </c>
      <c r="G822" s="73">
        <v>1.2E-2</v>
      </c>
      <c r="H822" s="73">
        <v>5.3404799999999997E-4</v>
      </c>
      <c r="I822" s="122">
        <v>2.35116E-4</v>
      </c>
      <c r="J822" s="122">
        <v>2.35116E-4</v>
      </c>
      <c r="K822" s="122">
        <v>3.0000000000000001E-3</v>
      </c>
      <c r="L822" s="122">
        <v>2.9893199999999996E-4</v>
      </c>
      <c r="M822" s="122">
        <v>3.0000000000000001E-3</v>
      </c>
      <c r="N822" s="122"/>
      <c r="O822" s="122">
        <v>5.7648839999999996E-3</v>
      </c>
      <c r="P822" s="123"/>
      <c r="Q822" s="122">
        <f t="shared" si="265"/>
        <v>1.1465952E-2</v>
      </c>
      <c r="R822" s="122">
        <f t="shared" si="266"/>
        <v>1.1465952E-2</v>
      </c>
      <c r="S822" s="123"/>
      <c r="T822" s="123"/>
    </row>
    <row r="823" spans="1:20" ht="75" customHeight="1" x14ac:dyDescent="0.35">
      <c r="A823" s="115" t="s">
        <v>1663</v>
      </c>
      <c r="B823" s="111" t="s">
        <v>176</v>
      </c>
      <c r="C823" s="108" t="s">
        <v>558</v>
      </c>
      <c r="D823" s="122">
        <v>3.6190800000000003</v>
      </c>
      <c r="E823" s="122">
        <v>0.60223200000000077</v>
      </c>
      <c r="F823" s="122">
        <v>3.0168479999999995</v>
      </c>
      <c r="G823" s="73">
        <v>1.2E-2</v>
      </c>
      <c r="H823" s="73">
        <v>5.3404799999999997E-4</v>
      </c>
      <c r="I823" s="122">
        <v>2.35116E-4</v>
      </c>
      <c r="J823" s="122">
        <v>2.35116E-4</v>
      </c>
      <c r="K823" s="122">
        <v>3.0000000000000001E-3</v>
      </c>
      <c r="L823" s="122">
        <v>2.9893199999999996E-4</v>
      </c>
      <c r="M823" s="122">
        <v>3.0000000000000001E-3</v>
      </c>
      <c r="N823" s="122"/>
      <c r="O823" s="122">
        <v>5.7648839999999996E-3</v>
      </c>
      <c r="P823" s="123"/>
      <c r="Q823" s="122">
        <f t="shared" si="265"/>
        <v>1.1465952E-2</v>
      </c>
      <c r="R823" s="122">
        <f t="shared" si="266"/>
        <v>1.1465952E-2</v>
      </c>
      <c r="S823" s="123"/>
      <c r="T823" s="123"/>
    </row>
    <row r="824" spans="1:20" ht="101.3" customHeight="1" x14ac:dyDescent="0.35">
      <c r="A824" s="115" t="s">
        <v>1663</v>
      </c>
      <c r="B824" s="111" t="s">
        <v>1878</v>
      </c>
      <c r="C824" s="108" t="s">
        <v>1601</v>
      </c>
      <c r="D824" s="122">
        <v>6.4484159999999999</v>
      </c>
      <c r="E824" s="122">
        <v>0</v>
      </c>
      <c r="F824" s="122">
        <v>6.4484159999999999</v>
      </c>
      <c r="G824" s="73">
        <v>6.4364160000000004</v>
      </c>
      <c r="H824" s="73">
        <v>0.286453032</v>
      </c>
      <c r="I824" s="122">
        <v>0.126102732</v>
      </c>
      <c r="J824" s="122">
        <v>0.126102732</v>
      </c>
      <c r="K824" s="122">
        <v>1.6091040000000001</v>
      </c>
      <c r="L824" s="122">
        <v>0.1603503</v>
      </c>
      <c r="M824" s="122">
        <v>1.6091040000000001</v>
      </c>
      <c r="N824" s="122"/>
      <c r="O824" s="122">
        <v>3.0921052679999996</v>
      </c>
      <c r="P824" s="123"/>
      <c r="Q824" s="122">
        <f t="shared" si="265"/>
        <v>6.1499629680000005</v>
      </c>
      <c r="R824" s="122">
        <f t="shared" si="266"/>
        <v>6.1499629680000005</v>
      </c>
      <c r="S824" s="123"/>
      <c r="T824" s="123"/>
    </row>
    <row r="825" spans="1:20" ht="81.2" customHeight="1" x14ac:dyDescent="0.35">
      <c r="A825" s="115" t="s">
        <v>1663</v>
      </c>
      <c r="B825" s="111" t="s">
        <v>1879</v>
      </c>
      <c r="C825" s="108" t="s">
        <v>1602</v>
      </c>
      <c r="D825" s="122">
        <v>3.1863600000000001</v>
      </c>
      <c r="E825" s="122">
        <v>0</v>
      </c>
      <c r="F825" s="122">
        <v>3.1863600000000001</v>
      </c>
      <c r="G825" s="73">
        <v>3.1743600000000001</v>
      </c>
      <c r="H825" s="73">
        <v>0.353230604</v>
      </c>
      <c r="I825" s="122">
        <v>0.27414784400000008</v>
      </c>
      <c r="J825" s="122">
        <v>0.27414784400000008</v>
      </c>
      <c r="K825" s="122">
        <v>0</v>
      </c>
      <c r="L825" s="122">
        <v>7.9082759999999863E-2</v>
      </c>
      <c r="M825" s="122">
        <v>0</v>
      </c>
      <c r="N825" s="122"/>
      <c r="O825" s="122">
        <v>2.9002121560000003</v>
      </c>
      <c r="P825" s="123"/>
      <c r="Q825" s="122">
        <f t="shared" si="265"/>
        <v>2.8211293959999999</v>
      </c>
      <c r="R825" s="122">
        <f t="shared" si="266"/>
        <v>2.8211293959999999</v>
      </c>
      <c r="S825" s="123"/>
      <c r="T825" s="123"/>
    </row>
    <row r="826" spans="1:20" ht="81.2" customHeight="1" x14ac:dyDescent="0.35">
      <c r="A826" s="115" t="s">
        <v>1663</v>
      </c>
      <c r="B826" s="111" t="s">
        <v>1084</v>
      </c>
      <c r="C826" s="108" t="s">
        <v>1603</v>
      </c>
      <c r="D826" s="122">
        <v>2.6374679999999997</v>
      </c>
      <c r="E826" s="122">
        <v>0</v>
      </c>
      <c r="F826" s="122">
        <v>2.6374679999999997</v>
      </c>
      <c r="G826" s="73">
        <v>2.6254679999999997</v>
      </c>
      <c r="H826" s="73">
        <v>0.11684659200000001</v>
      </c>
      <c r="I826" s="122">
        <v>5.1438360000000002E-2</v>
      </c>
      <c r="J826" s="122">
        <v>5.1438360000000002E-2</v>
      </c>
      <c r="K826" s="122">
        <v>0</v>
      </c>
      <c r="L826" s="122">
        <v>6.5408232000000011E-2</v>
      </c>
      <c r="M826" s="122">
        <v>0</v>
      </c>
      <c r="N826" s="122"/>
      <c r="O826" s="122">
        <v>2.5740296399999996</v>
      </c>
      <c r="P826" s="123"/>
      <c r="Q826" s="122">
        <f t="shared" si="265"/>
        <v>2.5086214079999998</v>
      </c>
      <c r="R826" s="122">
        <f t="shared" si="266"/>
        <v>2.5086214079999998</v>
      </c>
      <c r="S826" s="123"/>
      <c r="T826" s="123"/>
    </row>
    <row r="827" spans="1:20" ht="75" customHeight="1" x14ac:dyDescent="0.35">
      <c r="A827" s="115" t="s">
        <v>1663</v>
      </c>
      <c r="B827" s="111" t="s">
        <v>165</v>
      </c>
      <c r="C827" s="108" t="s">
        <v>166</v>
      </c>
      <c r="D827" s="122">
        <v>0</v>
      </c>
      <c r="E827" s="122">
        <v>0</v>
      </c>
      <c r="F827" s="122">
        <v>0</v>
      </c>
      <c r="G827" s="73">
        <v>0</v>
      </c>
      <c r="H827" s="73">
        <v>5.6058022799999998</v>
      </c>
      <c r="I827" s="122">
        <v>0</v>
      </c>
      <c r="J827" s="122">
        <v>5.6058022799999998</v>
      </c>
      <c r="K827" s="122">
        <v>0</v>
      </c>
      <c r="L827" s="122">
        <v>0</v>
      </c>
      <c r="M827" s="122">
        <v>0</v>
      </c>
      <c r="N827" s="122"/>
      <c r="O827" s="122">
        <v>0</v>
      </c>
      <c r="P827" s="123"/>
      <c r="Q827" s="122">
        <f t="shared" si="265"/>
        <v>-5.6058022799999998</v>
      </c>
      <c r="R827" s="122">
        <f t="shared" si="266"/>
        <v>-5.6058022799999998</v>
      </c>
      <c r="S827" s="123"/>
      <c r="T827" s="123"/>
    </row>
    <row r="828" spans="1:20" ht="75" customHeight="1" x14ac:dyDescent="0.35">
      <c r="A828" s="119"/>
      <c r="B828" s="118" t="s">
        <v>46</v>
      </c>
      <c r="C828" s="105"/>
      <c r="D828" s="133">
        <f t="shared" ref="D828:T828" si="267">SUM(D829:D832)</f>
        <v>22.428996000000005</v>
      </c>
      <c r="E828" s="133">
        <f t="shared" si="267"/>
        <v>0.24113704800000102</v>
      </c>
      <c r="F828" s="133">
        <f t="shared" si="267"/>
        <v>22.187858951999999</v>
      </c>
      <c r="G828" s="133">
        <f t="shared" si="267"/>
        <v>11.542067999999999</v>
      </c>
      <c r="H828" s="133">
        <f t="shared" si="267"/>
        <v>0.51314629199999995</v>
      </c>
      <c r="I828" s="133">
        <f t="shared" si="267"/>
        <v>0.22613306400000002</v>
      </c>
      <c r="J828" s="133">
        <f t="shared" si="267"/>
        <v>0.22613306400000002</v>
      </c>
      <c r="K828" s="133">
        <f t="shared" si="267"/>
        <v>1.0157159999999998</v>
      </c>
      <c r="L828" s="133">
        <f t="shared" si="267"/>
        <v>0.28701322800000001</v>
      </c>
      <c r="M828" s="133">
        <f t="shared" si="267"/>
        <v>8.157348515999999</v>
      </c>
      <c r="N828" s="133">
        <f t="shared" si="267"/>
        <v>0</v>
      </c>
      <c r="O828" s="133">
        <f t="shared" si="267"/>
        <v>2.1428704199999999</v>
      </c>
      <c r="P828" s="133">
        <f t="shared" si="267"/>
        <v>0</v>
      </c>
      <c r="Q828" s="133">
        <f t="shared" si="267"/>
        <v>11.028921708</v>
      </c>
      <c r="R828" s="133">
        <f t="shared" si="267"/>
        <v>11.028921708</v>
      </c>
      <c r="S828" s="133">
        <f t="shared" si="267"/>
        <v>0</v>
      </c>
      <c r="T828" s="133">
        <f t="shared" si="267"/>
        <v>0</v>
      </c>
    </row>
    <row r="829" spans="1:20" ht="60.75" customHeight="1" x14ac:dyDescent="0.35">
      <c r="A829" s="115" t="s">
        <v>1663</v>
      </c>
      <c r="B829" s="111" t="s">
        <v>1085</v>
      </c>
      <c r="C829" s="108" t="s">
        <v>559</v>
      </c>
      <c r="D829" s="122">
        <v>12.37326</v>
      </c>
      <c r="E829" s="122">
        <v>6.459421200000115E-2</v>
      </c>
      <c r="F829" s="122">
        <v>12.308665787999999</v>
      </c>
      <c r="G829" s="73">
        <v>4.0508639999999998</v>
      </c>
      <c r="H829" s="73">
        <v>0.18028390799999999</v>
      </c>
      <c r="I829" s="122">
        <v>7.9364819999999989E-2</v>
      </c>
      <c r="J829" s="122">
        <v>7.9364819999999989E-2</v>
      </c>
      <c r="K829" s="122">
        <v>1.0127159999999999</v>
      </c>
      <c r="L829" s="122">
        <v>0.100919088</v>
      </c>
      <c r="M829" s="122">
        <v>1.0127159999999999</v>
      </c>
      <c r="N829" s="122"/>
      <c r="O829" s="122">
        <v>1.94606718</v>
      </c>
      <c r="P829" s="123"/>
      <c r="Q829" s="122">
        <f t="shared" ref="Q829:Q832" si="268">G829-H829</f>
        <v>3.870580092</v>
      </c>
      <c r="R829" s="122">
        <f t="shared" ref="R829:R832" si="269">G829-H829</f>
        <v>3.870580092</v>
      </c>
      <c r="S829" s="123"/>
      <c r="T829" s="123"/>
    </row>
    <row r="830" spans="1:20" ht="81.2" customHeight="1" x14ac:dyDescent="0.35">
      <c r="A830" s="115" t="s">
        <v>1663</v>
      </c>
      <c r="B830" s="111" t="s">
        <v>1086</v>
      </c>
      <c r="C830" s="108" t="s">
        <v>560</v>
      </c>
      <c r="D830" s="122">
        <v>8.0895480000000006</v>
      </c>
      <c r="E830" s="122">
        <v>9.9214835999999806E-2</v>
      </c>
      <c r="F830" s="122">
        <v>7.9903331640000008</v>
      </c>
      <c r="G830" s="73">
        <v>7.2843479999999996</v>
      </c>
      <c r="H830" s="73">
        <v>0.32419031999999998</v>
      </c>
      <c r="I830" s="122">
        <v>0.142715484</v>
      </c>
      <c r="J830" s="122">
        <v>0.142715484</v>
      </c>
      <c r="K830" s="122">
        <v>0</v>
      </c>
      <c r="L830" s="122">
        <v>0.18147483599999997</v>
      </c>
      <c r="M830" s="122">
        <v>7.1416325159999996</v>
      </c>
      <c r="N830" s="122"/>
      <c r="O830" s="122">
        <v>0</v>
      </c>
      <c r="P830" s="123"/>
      <c r="Q830" s="122">
        <f t="shared" si="268"/>
        <v>6.96015768</v>
      </c>
      <c r="R830" s="122">
        <f t="shared" si="269"/>
        <v>6.96015768</v>
      </c>
      <c r="S830" s="123"/>
      <c r="T830" s="123"/>
    </row>
    <row r="831" spans="1:20" ht="81.2" customHeight="1" x14ac:dyDescent="0.35">
      <c r="A831" s="115" t="s">
        <v>1663</v>
      </c>
      <c r="B831" s="111" t="s">
        <v>177</v>
      </c>
      <c r="C831" s="108" t="s">
        <v>561</v>
      </c>
      <c r="D831" s="122">
        <v>1.1030280000000001</v>
      </c>
      <c r="E831" s="122">
        <v>7.7328000000000063E-2</v>
      </c>
      <c r="F831" s="122">
        <v>1.0257000000000001</v>
      </c>
      <c r="G831" s="73">
        <v>1.2E-2</v>
      </c>
      <c r="H831" s="73">
        <v>0</v>
      </c>
      <c r="I831" s="122">
        <v>2.35116E-4</v>
      </c>
      <c r="J831" s="122">
        <v>2.35116E-4</v>
      </c>
      <c r="K831" s="122">
        <v>3.0000000000000001E-3</v>
      </c>
      <c r="L831" s="122">
        <v>-2.35116E-4</v>
      </c>
      <c r="M831" s="122">
        <v>3.0000000000000001E-3</v>
      </c>
      <c r="N831" s="122"/>
      <c r="O831" s="122">
        <v>5.7648839999999996E-3</v>
      </c>
      <c r="P831" s="123"/>
      <c r="Q831" s="122">
        <f t="shared" si="268"/>
        <v>1.2E-2</v>
      </c>
      <c r="R831" s="122">
        <f t="shared" si="269"/>
        <v>1.2E-2</v>
      </c>
      <c r="S831" s="123"/>
      <c r="T831" s="123"/>
    </row>
    <row r="832" spans="1:20" ht="60.75" customHeight="1" x14ac:dyDescent="0.35">
      <c r="A832" s="115" t="s">
        <v>1663</v>
      </c>
      <c r="B832" s="111" t="s">
        <v>1087</v>
      </c>
      <c r="C832" s="108" t="s">
        <v>1604</v>
      </c>
      <c r="D832" s="122">
        <v>0.86315999999999993</v>
      </c>
      <c r="E832" s="122">
        <v>0</v>
      </c>
      <c r="F832" s="122">
        <v>0.86315999999999993</v>
      </c>
      <c r="G832" s="73">
        <v>0.194856</v>
      </c>
      <c r="H832" s="73">
        <v>8.6720640000000002E-3</v>
      </c>
      <c r="I832" s="122">
        <v>3.8176440000000002E-3</v>
      </c>
      <c r="J832" s="122">
        <v>3.8176440000000002E-3</v>
      </c>
      <c r="K832" s="122">
        <v>0</v>
      </c>
      <c r="L832" s="122">
        <v>4.8544199999999999E-3</v>
      </c>
      <c r="M832" s="122">
        <v>0</v>
      </c>
      <c r="N832" s="122"/>
      <c r="O832" s="122">
        <v>0.19103835599999999</v>
      </c>
      <c r="P832" s="123"/>
      <c r="Q832" s="122">
        <f t="shared" si="268"/>
        <v>0.18618393599999999</v>
      </c>
      <c r="R832" s="122">
        <f t="shared" si="269"/>
        <v>0.18618393599999999</v>
      </c>
      <c r="S832" s="123"/>
      <c r="T832" s="123"/>
    </row>
    <row r="833" spans="1:20" ht="101.3" customHeight="1" x14ac:dyDescent="0.35">
      <c r="A833" s="119"/>
      <c r="B833" s="118" t="s">
        <v>47</v>
      </c>
      <c r="C833" s="105"/>
      <c r="D833" s="133">
        <f t="shared" ref="D833:T833" si="270">SUM(D834:D834)</f>
        <v>21.887411999999998</v>
      </c>
      <c r="E833" s="133">
        <f t="shared" si="270"/>
        <v>0.48067646928813446</v>
      </c>
      <c r="F833" s="133">
        <f t="shared" si="270"/>
        <v>21.406735530711863</v>
      </c>
      <c r="G833" s="133">
        <f t="shared" si="270"/>
        <v>7.4786639999999993</v>
      </c>
      <c r="H833" s="133">
        <f t="shared" si="270"/>
        <v>0.33283832399999996</v>
      </c>
      <c r="I833" s="133">
        <f t="shared" si="270"/>
        <v>0.14652253200000001</v>
      </c>
      <c r="J833" s="133">
        <f t="shared" si="270"/>
        <v>0.14652253200000001</v>
      </c>
      <c r="K833" s="133">
        <f t="shared" si="270"/>
        <v>0</v>
      </c>
      <c r="L833" s="133">
        <f t="shared" si="270"/>
        <v>0.18631579199999995</v>
      </c>
      <c r="M833" s="133">
        <f t="shared" si="270"/>
        <v>7.3321414680000006</v>
      </c>
      <c r="N833" s="133">
        <f t="shared" si="270"/>
        <v>0</v>
      </c>
      <c r="O833" s="133">
        <f t="shared" si="270"/>
        <v>0</v>
      </c>
      <c r="P833" s="133">
        <f t="shared" si="270"/>
        <v>0</v>
      </c>
      <c r="Q833" s="133">
        <f t="shared" si="270"/>
        <v>7.1458256759999994</v>
      </c>
      <c r="R833" s="133">
        <f t="shared" si="270"/>
        <v>7.1458256759999994</v>
      </c>
      <c r="S833" s="133">
        <f t="shared" si="270"/>
        <v>0</v>
      </c>
      <c r="T833" s="133">
        <f t="shared" si="270"/>
        <v>0</v>
      </c>
    </row>
    <row r="834" spans="1:20" ht="81.2" customHeight="1" x14ac:dyDescent="0.35">
      <c r="A834" s="115" t="s">
        <v>1663</v>
      </c>
      <c r="B834" s="111" t="s">
        <v>1088</v>
      </c>
      <c r="C834" s="108" t="s">
        <v>562</v>
      </c>
      <c r="D834" s="122">
        <v>21.887411999999998</v>
      </c>
      <c r="E834" s="122">
        <v>0.48067646928813446</v>
      </c>
      <c r="F834" s="122">
        <v>21.406735530711863</v>
      </c>
      <c r="G834" s="73">
        <v>7.4786639999999993</v>
      </c>
      <c r="H834" s="73">
        <v>0.33283832399999996</v>
      </c>
      <c r="I834" s="122">
        <v>0.14652253200000001</v>
      </c>
      <c r="J834" s="122">
        <v>0.14652253200000001</v>
      </c>
      <c r="K834" s="122">
        <v>0</v>
      </c>
      <c r="L834" s="122">
        <v>0.18631579199999995</v>
      </c>
      <c r="M834" s="122">
        <v>7.3321414680000006</v>
      </c>
      <c r="N834" s="122"/>
      <c r="O834" s="122">
        <v>0</v>
      </c>
      <c r="P834" s="123"/>
      <c r="Q834" s="122">
        <f>G834-H834</f>
        <v>7.1458256759999994</v>
      </c>
      <c r="R834" s="122">
        <f>G834-H834</f>
        <v>7.1458256759999994</v>
      </c>
      <c r="S834" s="123"/>
      <c r="T834" s="123"/>
    </row>
    <row r="835" spans="1:20" ht="60.75" customHeight="1" x14ac:dyDescent="0.35">
      <c r="A835" s="119"/>
      <c r="B835" s="118" t="s">
        <v>124</v>
      </c>
      <c r="C835" s="105"/>
      <c r="D835" s="133">
        <f t="shared" ref="D835:T835" si="271">SUM(D836)</f>
        <v>9.4206599999999998</v>
      </c>
      <c r="E835" s="133">
        <f t="shared" si="271"/>
        <v>2.2473479999991497E-3</v>
      </c>
      <c r="F835" s="133">
        <f t="shared" si="271"/>
        <v>9.4184126520000007</v>
      </c>
      <c r="G835" s="133">
        <f t="shared" si="271"/>
        <v>1.2E-2</v>
      </c>
      <c r="H835" s="133">
        <f t="shared" si="271"/>
        <v>0</v>
      </c>
      <c r="I835" s="133">
        <f t="shared" si="271"/>
        <v>0</v>
      </c>
      <c r="J835" s="133">
        <f t="shared" si="271"/>
        <v>0</v>
      </c>
      <c r="K835" s="133">
        <f t="shared" si="271"/>
        <v>3.0000000000000001E-3</v>
      </c>
      <c r="L835" s="133">
        <f t="shared" si="271"/>
        <v>0</v>
      </c>
      <c r="M835" s="133">
        <f t="shared" si="271"/>
        <v>3.0000000000000001E-3</v>
      </c>
      <c r="N835" s="133">
        <f t="shared" si="271"/>
        <v>0</v>
      </c>
      <c r="O835" s="133">
        <f t="shared" si="271"/>
        <v>6.0000000000000001E-3</v>
      </c>
      <c r="P835" s="133">
        <f t="shared" si="271"/>
        <v>0</v>
      </c>
      <c r="Q835" s="133">
        <f t="shared" si="271"/>
        <v>1.2E-2</v>
      </c>
      <c r="R835" s="133">
        <f t="shared" si="271"/>
        <v>1.2E-2</v>
      </c>
      <c r="S835" s="133">
        <f t="shared" si="271"/>
        <v>0</v>
      </c>
      <c r="T835" s="133">
        <f t="shared" si="271"/>
        <v>0</v>
      </c>
    </row>
    <row r="836" spans="1:20" ht="121.5" customHeight="1" x14ac:dyDescent="0.35">
      <c r="A836" s="115" t="s">
        <v>1663</v>
      </c>
      <c r="B836" s="111" t="s">
        <v>178</v>
      </c>
      <c r="C836" s="108" t="s">
        <v>563</v>
      </c>
      <c r="D836" s="122">
        <v>9.4206599999999998</v>
      </c>
      <c r="E836" s="122">
        <v>2.2473479999991497E-3</v>
      </c>
      <c r="F836" s="122">
        <v>9.4184126520000007</v>
      </c>
      <c r="G836" s="73">
        <v>1.2E-2</v>
      </c>
      <c r="H836" s="73">
        <v>0</v>
      </c>
      <c r="I836" s="122">
        <v>0</v>
      </c>
      <c r="J836" s="122">
        <v>0</v>
      </c>
      <c r="K836" s="122">
        <v>3.0000000000000001E-3</v>
      </c>
      <c r="L836" s="122">
        <v>0</v>
      </c>
      <c r="M836" s="122">
        <v>3.0000000000000001E-3</v>
      </c>
      <c r="N836" s="122"/>
      <c r="O836" s="122">
        <v>6.0000000000000001E-3</v>
      </c>
      <c r="P836" s="123"/>
      <c r="Q836" s="122">
        <f>G836-H836</f>
        <v>1.2E-2</v>
      </c>
      <c r="R836" s="122">
        <f>G836-H836</f>
        <v>1.2E-2</v>
      </c>
      <c r="S836" s="123"/>
      <c r="T836" s="123"/>
    </row>
    <row r="837" spans="1:20" ht="81.2" customHeight="1" x14ac:dyDescent="0.35">
      <c r="A837" s="119"/>
      <c r="B837" s="118" t="s">
        <v>1089</v>
      </c>
      <c r="C837" s="105"/>
      <c r="D837" s="133">
        <f t="shared" ref="D837:T837" si="272">SUM(D838)</f>
        <v>0</v>
      </c>
      <c r="E837" s="133">
        <f t="shared" si="272"/>
        <v>0</v>
      </c>
      <c r="F837" s="133">
        <f t="shared" si="272"/>
        <v>0</v>
      </c>
      <c r="G837" s="133">
        <f t="shared" si="272"/>
        <v>0</v>
      </c>
      <c r="H837" s="133">
        <f t="shared" si="272"/>
        <v>0</v>
      </c>
      <c r="I837" s="133">
        <f t="shared" si="272"/>
        <v>0</v>
      </c>
      <c r="J837" s="133">
        <f t="shared" si="272"/>
        <v>0</v>
      </c>
      <c r="K837" s="133">
        <f t="shared" si="272"/>
        <v>0</v>
      </c>
      <c r="L837" s="133">
        <f t="shared" si="272"/>
        <v>0</v>
      </c>
      <c r="M837" s="133">
        <f t="shared" si="272"/>
        <v>0</v>
      </c>
      <c r="N837" s="133">
        <f t="shared" si="272"/>
        <v>0</v>
      </c>
      <c r="O837" s="133">
        <f t="shared" si="272"/>
        <v>0</v>
      </c>
      <c r="P837" s="133">
        <f t="shared" si="272"/>
        <v>0</v>
      </c>
      <c r="Q837" s="133">
        <f t="shared" si="272"/>
        <v>0</v>
      </c>
      <c r="R837" s="133">
        <f t="shared" si="272"/>
        <v>0</v>
      </c>
      <c r="S837" s="133">
        <f t="shared" si="272"/>
        <v>0</v>
      </c>
      <c r="T837" s="133">
        <f t="shared" si="272"/>
        <v>0</v>
      </c>
    </row>
    <row r="838" spans="1:20" ht="101.3" customHeight="1" x14ac:dyDescent="0.35">
      <c r="A838" s="115" t="s">
        <v>1663</v>
      </c>
      <c r="B838" s="111" t="s">
        <v>1090</v>
      </c>
      <c r="C838" s="108" t="s">
        <v>1605</v>
      </c>
      <c r="D838" s="122">
        <v>0</v>
      </c>
      <c r="E838" s="122">
        <v>0</v>
      </c>
      <c r="F838" s="122">
        <v>0</v>
      </c>
      <c r="G838" s="73">
        <v>0</v>
      </c>
      <c r="H838" s="73">
        <v>0</v>
      </c>
      <c r="I838" s="122">
        <v>0</v>
      </c>
      <c r="J838" s="122">
        <v>0</v>
      </c>
      <c r="K838" s="122">
        <v>0</v>
      </c>
      <c r="L838" s="122">
        <v>0</v>
      </c>
      <c r="M838" s="122">
        <v>0</v>
      </c>
      <c r="N838" s="122"/>
      <c r="O838" s="122">
        <v>0</v>
      </c>
      <c r="P838" s="123"/>
      <c r="Q838" s="122">
        <f>G838-H838</f>
        <v>0</v>
      </c>
      <c r="R838" s="122">
        <f>G838-H838</f>
        <v>0</v>
      </c>
      <c r="S838" s="123"/>
      <c r="T838" s="123"/>
    </row>
    <row r="839" spans="1:20" ht="101.3" customHeight="1" x14ac:dyDescent="0.35">
      <c r="A839" s="119"/>
      <c r="B839" s="118" t="s">
        <v>90</v>
      </c>
      <c r="C839" s="105"/>
      <c r="D839" s="133">
        <f t="shared" ref="D839:T839" si="273">SUM(D840)</f>
        <v>0</v>
      </c>
      <c r="E839" s="133">
        <f t="shared" si="273"/>
        <v>0</v>
      </c>
      <c r="F839" s="133">
        <f t="shared" si="273"/>
        <v>0</v>
      </c>
      <c r="G839" s="133">
        <f t="shared" si="273"/>
        <v>0</v>
      </c>
      <c r="H839" s="133">
        <f t="shared" si="273"/>
        <v>0</v>
      </c>
      <c r="I839" s="133">
        <f t="shared" si="273"/>
        <v>0</v>
      </c>
      <c r="J839" s="133">
        <f t="shared" si="273"/>
        <v>0</v>
      </c>
      <c r="K839" s="133">
        <f t="shared" si="273"/>
        <v>0</v>
      </c>
      <c r="L839" s="133">
        <f t="shared" si="273"/>
        <v>0</v>
      </c>
      <c r="M839" s="133">
        <f t="shared" si="273"/>
        <v>0</v>
      </c>
      <c r="N839" s="133">
        <f t="shared" si="273"/>
        <v>0</v>
      </c>
      <c r="O839" s="133">
        <f t="shared" si="273"/>
        <v>0</v>
      </c>
      <c r="P839" s="133">
        <f t="shared" si="273"/>
        <v>0</v>
      </c>
      <c r="Q839" s="133">
        <f t="shared" si="273"/>
        <v>0</v>
      </c>
      <c r="R839" s="133">
        <f t="shared" si="273"/>
        <v>0</v>
      </c>
      <c r="S839" s="133">
        <f t="shared" si="273"/>
        <v>0</v>
      </c>
      <c r="T839" s="133">
        <f t="shared" si="273"/>
        <v>0</v>
      </c>
    </row>
    <row r="840" spans="1:20" ht="20.2" customHeight="1" x14ac:dyDescent="0.35">
      <c r="A840" s="115" t="s">
        <v>1663</v>
      </c>
      <c r="B840" s="111" t="s">
        <v>1091</v>
      </c>
      <c r="C840" s="108" t="s">
        <v>1606</v>
      </c>
      <c r="D840" s="122">
        <v>0</v>
      </c>
      <c r="E840" s="122">
        <v>0</v>
      </c>
      <c r="F840" s="122">
        <v>0</v>
      </c>
      <c r="G840" s="73">
        <v>0</v>
      </c>
      <c r="H840" s="73">
        <v>0</v>
      </c>
      <c r="I840" s="122">
        <v>0</v>
      </c>
      <c r="J840" s="122">
        <v>0</v>
      </c>
      <c r="K840" s="122">
        <v>0</v>
      </c>
      <c r="L840" s="122">
        <v>0</v>
      </c>
      <c r="M840" s="122">
        <v>0</v>
      </c>
      <c r="N840" s="122"/>
      <c r="O840" s="122">
        <v>0</v>
      </c>
      <c r="P840" s="123"/>
      <c r="Q840" s="122">
        <f>G840-H840</f>
        <v>0</v>
      </c>
      <c r="R840" s="122">
        <f>G840-H840</f>
        <v>0</v>
      </c>
      <c r="S840" s="123"/>
      <c r="T840" s="123"/>
    </row>
    <row r="841" spans="1:20" ht="81.2" customHeight="1" x14ac:dyDescent="0.35">
      <c r="A841" s="119"/>
      <c r="B841" s="118" t="s">
        <v>49</v>
      </c>
      <c r="C841" s="105"/>
      <c r="D841" s="133">
        <f t="shared" ref="D841:T841" si="274">SUM(D842:D845)</f>
        <v>16.000319999999999</v>
      </c>
      <c r="E841" s="133">
        <f t="shared" si="274"/>
        <v>1.8370512821694898</v>
      </c>
      <c r="F841" s="133">
        <f t="shared" si="274"/>
        <v>14.163268717830508</v>
      </c>
      <c r="G841" s="133">
        <f t="shared" si="274"/>
        <v>2.9259719999999998</v>
      </c>
      <c r="H841" s="133">
        <f t="shared" si="274"/>
        <v>2.1150235259999994</v>
      </c>
      <c r="I841" s="133">
        <f t="shared" si="274"/>
        <v>2.114425661999999</v>
      </c>
      <c r="J841" s="133">
        <f t="shared" si="274"/>
        <v>2.114425661999999</v>
      </c>
      <c r="K841" s="133">
        <f t="shared" si="274"/>
        <v>0.73149299999999995</v>
      </c>
      <c r="L841" s="133">
        <f t="shared" si="274"/>
        <v>5.9786399999999993E-4</v>
      </c>
      <c r="M841" s="133">
        <f t="shared" si="274"/>
        <v>6.2523570000000417E-2</v>
      </c>
      <c r="N841" s="133">
        <f t="shared" si="274"/>
        <v>0</v>
      </c>
      <c r="O841" s="133">
        <f t="shared" si="274"/>
        <v>1.7529768000000001E-2</v>
      </c>
      <c r="P841" s="133">
        <f t="shared" si="274"/>
        <v>0</v>
      </c>
      <c r="Q841" s="133">
        <f t="shared" si="274"/>
        <v>0.81094847400000036</v>
      </c>
      <c r="R841" s="133">
        <f t="shared" si="274"/>
        <v>0.81094847400000036</v>
      </c>
      <c r="S841" s="133">
        <f t="shared" si="274"/>
        <v>0</v>
      </c>
      <c r="T841" s="133">
        <f t="shared" si="274"/>
        <v>0</v>
      </c>
    </row>
    <row r="842" spans="1:20" ht="81.2" customHeight="1" x14ac:dyDescent="0.35">
      <c r="A842" s="115" t="s">
        <v>1663</v>
      </c>
      <c r="B842" s="111" t="s">
        <v>179</v>
      </c>
      <c r="C842" s="108" t="s">
        <v>180</v>
      </c>
      <c r="D842" s="122">
        <v>2.2521359999999997</v>
      </c>
      <c r="E842" s="122">
        <v>0.18975599999999915</v>
      </c>
      <c r="F842" s="122">
        <v>2.0623800000000005</v>
      </c>
      <c r="G842" s="73">
        <v>1.2E-2</v>
      </c>
      <c r="H842" s="73">
        <v>0</v>
      </c>
      <c r="I842" s="122">
        <v>0</v>
      </c>
      <c r="J842" s="122">
        <v>0</v>
      </c>
      <c r="K842" s="122">
        <v>3.0000000000000001E-3</v>
      </c>
      <c r="L842" s="122">
        <v>0</v>
      </c>
      <c r="M842" s="122">
        <v>3.0000000000000001E-3</v>
      </c>
      <c r="N842" s="122"/>
      <c r="O842" s="122">
        <v>6.0000000000000001E-3</v>
      </c>
      <c r="P842" s="123"/>
      <c r="Q842" s="122">
        <f t="shared" ref="Q842:Q845" si="275">G842-H842</f>
        <v>1.2E-2</v>
      </c>
      <c r="R842" s="122">
        <f t="shared" ref="R842:R845" si="276">G842-H842</f>
        <v>1.2E-2</v>
      </c>
      <c r="S842" s="123"/>
      <c r="T842" s="123"/>
    </row>
    <row r="843" spans="1:20" ht="60.75" customHeight="1" x14ac:dyDescent="0.35">
      <c r="A843" s="115" t="s">
        <v>1663</v>
      </c>
      <c r="B843" s="111" t="s">
        <v>181</v>
      </c>
      <c r="C843" s="108" t="s">
        <v>182</v>
      </c>
      <c r="D843" s="122">
        <v>3.634728</v>
      </c>
      <c r="E843" s="122">
        <v>0.88851063050847445</v>
      </c>
      <c r="F843" s="122">
        <v>2.7462173694915255</v>
      </c>
      <c r="G843" s="73">
        <v>1.2E-2</v>
      </c>
      <c r="H843" s="73">
        <v>5.3404799999999997E-4</v>
      </c>
      <c r="I843" s="122">
        <v>2.35116E-4</v>
      </c>
      <c r="J843" s="122">
        <v>2.35116E-4</v>
      </c>
      <c r="K843" s="122">
        <v>3.0000000000000001E-3</v>
      </c>
      <c r="L843" s="122">
        <v>2.9893199999999996E-4</v>
      </c>
      <c r="M843" s="122">
        <v>3.0000000000000001E-3</v>
      </c>
      <c r="N843" s="122"/>
      <c r="O843" s="122">
        <v>5.7648839999999996E-3</v>
      </c>
      <c r="P843" s="123"/>
      <c r="Q843" s="122">
        <f t="shared" si="275"/>
        <v>1.1465952E-2</v>
      </c>
      <c r="R843" s="122">
        <f t="shared" si="276"/>
        <v>1.1465952E-2</v>
      </c>
      <c r="S843" s="123"/>
      <c r="T843" s="123"/>
    </row>
    <row r="844" spans="1:20" ht="81.2" customHeight="1" x14ac:dyDescent="0.35">
      <c r="A844" s="115" t="s">
        <v>1663</v>
      </c>
      <c r="B844" s="111" t="s">
        <v>1092</v>
      </c>
      <c r="C844" s="108" t="s">
        <v>1607</v>
      </c>
      <c r="D844" s="122">
        <v>3.2515799999999997</v>
      </c>
      <c r="E844" s="122">
        <v>0</v>
      </c>
      <c r="F844" s="122">
        <v>3.2515800000000001</v>
      </c>
      <c r="G844" s="73">
        <v>2.8899719999999998</v>
      </c>
      <c r="H844" s="73">
        <v>2.1139554299999994</v>
      </c>
      <c r="I844" s="122">
        <v>2.1139554299999994</v>
      </c>
      <c r="J844" s="122">
        <v>2.1139554299999994</v>
      </c>
      <c r="K844" s="122">
        <v>0.72249299999999994</v>
      </c>
      <c r="L844" s="122">
        <v>0</v>
      </c>
      <c r="M844" s="122">
        <v>5.3523570000000423E-2</v>
      </c>
      <c r="N844" s="122"/>
      <c r="O844" s="122">
        <v>0</v>
      </c>
      <c r="P844" s="123"/>
      <c r="Q844" s="122">
        <f t="shared" si="275"/>
        <v>0.77601657000000035</v>
      </c>
      <c r="R844" s="122">
        <f t="shared" si="276"/>
        <v>0.77601657000000035</v>
      </c>
      <c r="S844" s="123"/>
      <c r="T844" s="123"/>
    </row>
    <row r="845" spans="1:20" ht="60.75" customHeight="1" x14ac:dyDescent="0.35">
      <c r="A845" s="115" t="s">
        <v>1663</v>
      </c>
      <c r="B845" s="111" t="s">
        <v>183</v>
      </c>
      <c r="C845" s="108" t="s">
        <v>184</v>
      </c>
      <c r="D845" s="122">
        <v>6.8618759999999988</v>
      </c>
      <c r="E845" s="122">
        <v>0.75878465166101616</v>
      </c>
      <c r="F845" s="122">
        <v>6.1030913483389826</v>
      </c>
      <c r="G845" s="73">
        <v>1.2E-2</v>
      </c>
      <c r="H845" s="73">
        <v>5.3404799999999997E-4</v>
      </c>
      <c r="I845" s="122">
        <v>2.35116E-4</v>
      </c>
      <c r="J845" s="122">
        <v>2.35116E-4</v>
      </c>
      <c r="K845" s="122">
        <v>3.0000000000000001E-3</v>
      </c>
      <c r="L845" s="122">
        <v>2.9893199999999996E-4</v>
      </c>
      <c r="M845" s="122">
        <v>3.0000000000000001E-3</v>
      </c>
      <c r="N845" s="122"/>
      <c r="O845" s="122">
        <v>5.7648839999999996E-3</v>
      </c>
      <c r="P845" s="123"/>
      <c r="Q845" s="122">
        <f t="shared" si="275"/>
        <v>1.1465952E-2</v>
      </c>
      <c r="R845" s="122">
        <f t="shared" si="276"/>
        <v>1.1465952E-2</v>
      </c>
      <c r="S845" s="123"/>
      <c r="T845" s="123"/>
    </row>
    <row r="846" spans="1:20" ht="101.3" customHeight="1" x14ac:dyDescent="0.35">
      <c r="A846" s="119"/>
      <c r="B846" s="118" t="s">
        <v>53</v>
      </c>
      <c r="C846" s="105"/>
      <c r="D846" s="133">
        <f t="shared" ref="D846:T846" si="277">SUM(D847:D855)</f>
        <v>162.26356801199998</v>
      </c>
      <c r="E846" s="133">
        <f t="shared" si="277"/>
        <v>28.405000826440684</v>
      </c>
      <c r="F846" s="133">
        <f t="shared" si="277"/>
        <v>133.85856718555934</v>
      </c>
      <c r="G846" s="133">
        <f t="shared" si="277"/>
        <v>18.154356</v>
      </c>
      <c r="H846" s="133">
        <f t="shared" si="277"/>
        <v>4.0216956379999997</v>
      </c>
      <c r="I846" s="133">
        <f t="shared" si="277"/>
        <v>1.0601405160000001</v>
      </c>
      <c r="J846" s="133">
        <f t="shared" si="277"/>
        <v>3.4595714899999992</v>
      </c>
      <c r="K846" s="133">
        <f t="shared" si="277"/>
        <v>13.175151083999999</v>
      </c>
      <c r="L846" s="133">
        <f t="shared" si="277"/>
        <v>0.56212414799999966</v>
      </c>
      <c r="M846" s="133">
        <f t="shared" si="277"/>
        <v>1.3182779999999998</v>
      </c>
      <c r="N846" s="133">
        <f t="shared" si="277"/>
        <v>0</v>
      </c>
      <c r="O846" s="133">
        <f t="shared" si="277"/>
        <v>2.6007864000000001</v>
      </c>
      <c r="P846" s="133">
        <f t="shared" si="277"/>
        <v>0</v>
      </c>
      <c r="Q846" s="133">
        <f t="shared" si="277"/>
        <v>14.132660361999998</v>
      </c>
      <c r="R846" s="133">
        <f t="shared" si="277"/>
        <v>14.132660361999998</v>
      </c>
      <c r="S846" s="133">
        <f t="shared" si="277"/>
        <v>0</v>
      </c>
      <c r="T846" s="133">
        <f t="shared" si="277"/>
        <v>0</v>
      </c>
    </row>
    <row r="847" spans="1:20" ht="101.3" customHeight="1" x14ac:dyDescent="0.35">
      <c r="A847" s="115" t="s">
        <v>1663</v>
      </c>
      <c r="B847" s="111" t="s">
        <v>185</v>
      </c>
      <c r="C847" s="108" t="s">
        <v>564</v>
      </c>
      <c r="D847" s="122">
        <v>10.695936</v>
      </c>
      <c r="E847" s="122">
        <v>1.319977519322034</v>
      </c>
      <c r="F847" s="122">
        <v>9.3759584806779657</v>
      </c>
      <c r="G847" s="73">
        <v>0.78742800000000002</v>
      </c>
      <c r="H847" s="73">
        <v>3.2064761659999998</v>
      </c>
      <c r="I847" s="122">
        <v>0.78742800000000002</v>
      </c>
      <c r="J847" s="122">
        <v>3.1868589740000002</v>
      </c>
      <c r="K847" s="122">
        <v>0</v>
      </c>
      <c r="L847" s="122">
        <v>1.9617191999999672E-2</v>
      </c>
      <c r="M847" s="122">
        <v>0</v>
      </c>
      <c r="N847" s="122"/>
      <c r="O847" s="122">
        <v>0</v>
      </c>
      <c r="P847" s="123"/>
      <c r="Q847" s="122">
        <f t="shared" ref="Q847:Q855" si="278">G847-H847</f>
        <v>-2.4190481659999996</v>
      </c>
      <c r="R847" s="122">
        <f t="shared" ref="R847:R855" si="279">G847-H847</f>
        <v>-2.4190481659999996</v>
      </c>
      <c r="S847" s="123"/>
      <c r="T847" s="123"/>
    </row>
    <row r="848" spans="1:20" ht="101.3" customHeight="1" x14ac:dyDescent="0.35">
      <c r="A848" s="115" t="s">
        <v>1663</v>
      </c>
      <c r="B848" s="111" t="s">
        <v>186</v>
      </c>
      <c r="C848" s="108" t="s">
        <v>565</v>
      </c>
      <c r="D848" s="122">
        <v>9.2911560120000001</v>
      </c>
      <c r="E848" s="122">
        <v>1.1245087680000001</v>
      </c>
      <c r="F848" s="122">
        <v>8.166647244</v>
      </c>
      <c r="G848" s="73">
        <v>1.2E-2</v>
      </c>
      <c r="H848" s="73">
        <v>0</v>
      </c>
      <c r="I848" s="122">
        <v>2.35116E-4</v>
      </c>
      <c r="J848" s="122">
        <v>2.35116E-4</v>
      </c>
      <c r="K848" s="122">
        <v>3.0000000000000001E-3</v>
      </c>
      <c r="L848" s="122">
        <v>-2.35116E-4</v>
      </c>
      <c r="M848" s="122">
        <v>3.0000000000000001E-3</v>
      </c>
      <c r="N848" s="122"/>
      <c r="O848" s="122">
        <v>5.7648839999999996E-3</v>
      </c>
      <c r="P848" s="123"/>
      <c r="Q848" s="122">
        <f t="shared" si="278"/>
        <v>1.2E-2</v>
      </c>
      <c r="R848" s="122">
        <f t="shared" si="279"/>
        <v>1.2E-2</v>
      </c>
      <c r="S848" s="123"/>
      <c r="T848" s="123"/>
    </row>
    <row r="849" spans="1:20" ht="101.3" customHeight="1" x14ac:dyDescent="0.35">
      <c r="A849" s="115" t="s">
        <v>1663</v>
      </c>
      <c r="B849" s="111" t="s">
        <v>187</v>
      </c>
      <c r="C849" s="108" t="s">
        <v>566</v>
      </c>
      <c r="D849" s="122">
        <v>20.814288000000001</v>
      </c>
      <c r="E849" s="122">
        <v>1.6782811080000002</v>
      </c>
      <c r="F849" s="122">
        <v>19.136006892000001</v>
      </c>
      <c r="G849" s="73">
        <v>1.2E-2</v>
      </c>
      <c r="H849" s="73">
        <v>7.6916399999999992E-4</v>
      </c>
      <c r="I849" s="122">
        <v>2.35116E-4</v>
      </c>
      <c r="J849" s="122">
        <v>2.35116E-4</v>
      </c>
      <c r="K849" s="122">
        <v>3.0000000000000001E-3</v>
      </c>
      <c r="L849" s="122">
        <v>5.3404799999999986E-4</v>
      </c>
      <c r="M849" s="122">
        <v>3.0000000000000001E-3</v>
      </c>
      <c r="N849" s="122"/>
      <c r="O849" s="122">
        <v>5.7648839999999996E-3</v>
      </c>
      <c r="P849" s="123"/>
      <c r="Q849" s="122">
        <f t="shared" si="278"/>
        <v>1.1230836000000001E-2</v>
      </c>
      <c r="R849" s="122">
        <f t="shared" si="279"/>
        <v>1.1230836000000001E-2</v>
      </c>
      <c r="S849" s="123"/>
      <c r="T849" s="123"/>
    </row>
    <row r="850" spans="1:20" ht="101.3" customHeight="1" x14ac:dyDescent="0.35">
      <c r="A850" s="115" t="s">
        <v>1663</v>
      </c>
      <c r="B850" s="111" t="s">
        <v>188</v>
      </c>
      <c r="C850" s="108" t="s">
        <v>567</v>
      </c>
      <c r="D850" s="122">
        <v>65.969099999999997</v>
      </c>
      <c r="E850" s="122">
        <v>3.1341543480000098</v>
      </c>
      <c r="F850" s="122">
        <v>62.834945651999988</v>
      </c>
      <c r="G850" s="73">
        <v>0.23178000000000001</v>
      </c>
      <c r="H850" s="73">
        <v>1.0315355999999999E-2</v>
      </c>
      <c r="I850" s="122">
        <v>4.5410399999999997E-3</v>
      </c>
      <c r="J850" s="122">
        <v>4.5410399999999997E-3</v>
      </c>
      <c r="K850" s="122">
        <v>5.7945000000000003E-2</v>
      </c>
      <c r="L850" s="122">
        <v>5.7743159999999998E-3</v>
      </c>
      <c r="M850" s="122">
        <v>5.7945000000000003E-2</v>
      </c>
      <c r="N850" s="122"/>
      <c r="O850" s="122">
        <v>0.11134896000000002</v>
      </c>
      <c r="P850" s="123"/>
      <c r="Q850" s="122">
        <f t="shared" si="278"/>
        <v>0.22146464400000002</v>
      </c>
      <c r="R850" s="122">
        <f t="shared" si="279"/>
        <v>0.22146464400000002</v>
      </c>
      <c r="S850" s="123"/>
      <c r="T850" s="123"/>
    </row>
    <row r="851" spans="1:20" ht="81.2" customHeight="1" x14ac:dyDescent="0.35">
      <c r="A851" s="115" t="s">
        <v>1663</v>
      </c>
      <c r="B851" s="111" t="s">
        <v>189</v>
      </c>
      <c r="C851" s="108" t="s">
        <v>568</v>
      </c>
      <c r="D851" s="122">
        <v>27.432863999999999</v>
      </c>
      <c r="E851" s="122">
        <v>13.521475159118639</v>
      </c>
      <c r="F851" s="122">
        <v>13.91138884088136</v>
      </c>
      <c r="G851" s="73">
        <v>3.4473959999999999</v>
      </c>
      <c r="H851" s="73">
        <v>0</v>
      </c>
      <c r="I851" s="122">
        <v>0</v>
      </c>
      <c r="J851" s="122">
        <v>0</v>
      </c>
      <c r="K851" s="122">
        <v>0.86184899999999998</v>
      </c>
      <c r="L851" s="122">
        <v>0</v>
      </c>
      <c r="M851" s="122">
        <v>0.86184899999999998</v>
      </c>
      <c r="N851" s="122"/>
      <c r="O851" s="122">
        <v>1.723698</v>
      </c>
      <c r="P851" s="123"/>
      <c r="Q851" s="122">
        <f t="shared" si="278"/>
        <v>3.4473959999999999</v>
      </c>
      <c r="R851" s="122">
        <f t="shared" si="279"/>
        <v>3.4473959999999999</v>
      </c>
      <c r="S851" s="123"/>
      <c r="T851" s="123"/>
    </row>
    <row r="852" spans="1:20" ht="101.3" customHeight="1" x14ac:dyDescent="0.35">
      <c r="A852" s="115" t="s">
        <v>1663</v>
      </c>
      <c r="B852" s="111" t="s">
        <v>190</v>
      </c>
      <c r="C852" s="108" t="s">
        <v>569</v>
      </c>
      <c r="D852" s="122">
        <v>6.0578879999999993</v>
      </c>
      <c r="E852" s="122">
        <v>0.36194927999999926</v>
      </c>
      <c r="F852" s="122">
        <v>5.69593872</v>
      </c>
      <c r="G852" s="73">
        <v>1.2E-2</v>
      </c>
      <c r="H852" s="73">
        <v>5.3404799999999997E-4</v>
      </c>
      <c r="I852" s="122">
        <v>2.35116E-4</v>
      </c>
      <c r="J852" s="122">
        <v>2.35116E-4</v>
      </c>
      <c r="K852" s="122">
        <v>3.0000000000000001E-3</v>
      </c>
      <c r="L852" s="122">
        <v>2.9893199999999996E-4</v>
      </c>
      <c r="M852" s="122">
        <v>3.0000000000000001E-3</v>
      </c>
      <c r="N852" s="122"/>
      <c r="O852" s="122">
        <v>5.7648839999999996E-3</v>
      </c>
      <c r="P852" s="123"/>
      <c r="Q852" s="122">
        <f t="shared" si="278"/>
        <v>1.1465952E-2</v>
      </c>
      <c r="R852" s="122">
        <f t="shared" si="279"/>
        <v>1.1465952E-2</v>
      </c>
      <c r="S852" s="123"/>
      <c r="T852" s="123"/>
    </row>
    <row r="853" spans="1:20" ht="60.75" customHeight="1" x14ac:dyDescent="0.35">
      <c r="A853" s="115" t="s">
        <v>1663</v>
      </c>
      <c r="B853" s="111" t="s">
        <v>191</v>
      </c>
      <c r="C853" s="108" t="s">
        <v>192</v>
      </c>
      <c r="D853" s="122">
        <v>18.520499999999998</v>
      </c>
      <c r="E853" s="122">
        <v>6.4266840000000034</v>
      </c>
      <c r="F853" s="122">
        <v>12.093815999999995</v>
      </c>
      <c r="G853" s="73">
        <v>12.093815999999999</v>
      </c>
      <c r="H853" s="73">
        <v>0.734264892</v>
      </c>
      <c r="I853" s="122">
        <v>0.23694291599999998</v>
      </c>
      <c r="J853" s="122">
        <v>0.23694291599999998</v>
      </c>
      <c r="K853" s="122">
        <v>11.856873084</v>
      </c>
      <c r="L853" s="122">
        <v>0.49732197600000005</v>
      </c>
      <c r="M853" s="122">
        <v>0</v>
      </c>
      <c r="N853" s="122"/>
      <c r="O853" s="122">
        <v>0</v>
      </c>
      <c r="P853" s="123"/>
      <c r="Q853" s="122">
        <f t="shared" si="278"/>
        <v>11.359551107999998</v>
      </c>
      <c r="R853" s="122">
        <f t="shared" si="279"/>
        <v>11.359551107999998</v>
      </c>
      <c r="S853" s="123"/>
      <c r="T853" s="123"/>
    </row>
    <row r="854" spans="1:20" ht="20.2" customHeight="1" x14ac:dyDescent="0.35">
      <c r="A854" s="115" t="s">
        <v>1663</v>
      </c>
      <c r="B854" s="111" t="s">
        <v>195</v>
      </c>
      <c r="C854" s="108" t="s">
        <v>196</v>
      </c>
      <c r="D854" s="122">
        <v>2.1125159999999998</v>
      </c>
      <c r="E854" s="122">
        <v>0.56658000000000008</v>
      </c>
      <c r="F854" s="122">
        <v>1.5459359999999998</v>
      </c>
      <c r="G854" s="73">
        <v>1.5459359999999998</v>
      </c>
      <c r="H854" s="73">
        <v>6.8801963999999993E-2</v>
      </c>
      <c r="I854" s="122">
        <v>3.0288095999999997E-2</v>
      </c>
      <c r="J854" s="122">
        <v>3.0288095999999997E-2</v>
      </c>
      <c r="K854" s="122">
        <v>0.38648399999999999</v>
      </c>
      <c r="L854" s="122">
        <v>3.8513867999999993E-2</v>
      </c>
      <c r="M854" s="122">
        <v>0.38648399999999999</v>
      </c>
      <c r="N854" s="122"/>
      <c r="O854" s="122">
        <v>0.74267990400000006</v>
      </c>
      <c r="P854" s="123"/>
      <c r="Q854" s="122">
        <f t="shared" si="278"/>
        <v>1.4771340359999998</v>
      </c>
      <c r="R854" s="122">
        <f t="shared" si="279"/>
        <v>1.4771340359999998</v>
      </c>
      <c r="S854" s="123"/>
      <c r="T854" s="123"/>
    </row>
    <row r="855" spans="1:20" ht="81.2" customHeight="1" x14ac:dyDescent="0.35">
      <c r="A855" s="115" t="s">
        <v>1663</v>
      </c>
      <c r="B855" s="111" t="s">
        <v>197</v>
      </c>
      <c r="C855" s="108" t="s">
        <v>570</v>
      </c>
      <c r="D855" s="122">
        <v>1.3693199999999999</v>
      </c>
      <c r="E855" s="122">
        <v>0.27139064400000024</v>
      </c>
      <c r="F855" s="122">
        <v>1.0979293559999996</v>
      </c>
      <c r="G855" s="73">
        <v>1.2E-2</v>
      </c>
      <c r="H855" s="73">
        <v>5.3404799999999997E-4</v>
      </c>
      <c r="I855" s="122">
        <v>2.35116E-4</v>
      </c>
      <c r="J855" s="122">
        <v>2.35116E-4</v>
      </c>
      <c r="K855" s="122">
        <v>3.0000000000000001E-3</v>
      </c>
      <c r="L855" s="122">
        <v>2.9893199999999996E-4</v>
      </c>
      <c r="M855" s="122">
        <v>3.0000000000000001E-3</v>
      </c>
      <c r="N855" s="122"/>
      <c r="O855" s="122">
        <v>5.7648839999999996E-3</v>
      </c>
      <c r="P855" s="123"/>
      <c r="Q855" s="122">
        <f t="shared" si="278"/>
        <v>1.1465952E-2</v>
      </c>
      <c r="R855" s="122">
        <f t="shared" si="279"/>
        <v>1.1465952E-2</v>
      </c>
      <c r="S855" s="123"/>
      <c r="T855" s="123"/>
    </row>
    <row r="856" spans="1:20" ht="81.2" customHeight="1" x14ac:dyDescent="0.35">
      <c r="A856" s="119"/>
      <c r="B856" s="118" t="s">
        <v>56</v>
      </c>
      <c r="C856" s="105"/>
      <c r="D856" s="133">
        <f t="shared" ref="D856:S856" si="280">SUM(D857:D857)</f>
        <v>0</v>
      </c>
      <c r="E856" s="133">
        <f t="shared" si="280"/>
        <v>0</v>
      </c>
      <c r="F856" s="133">
        <f t="shared" si="280"/>
        <v>0</v>
      </c>
      <c r="G856" s="133">
        <f t="shared" si="280"/>
        <v>0</v>
      </c>
      <c r="H856" s="133">
        <f t="shared" si="280"/>
        <v>0.5846661700000001</v>
      </c>
      <c r="I856" s="133">
        <f t="shared" si="280"/>
        <v>0</v>
      </c>
      <c r="J856" s="133">
        <f t="shared" si="280"/>
        <v>0.5846661700000001</v>
      </c>
      <c r="K856" s="133">
        <f t="shared" si="280"/>
        <v>0</v>
      </c>
      <c r="L856" s="133">
        <f t="shared" si="280"/>
        <v>0</v>
      </c>
      <c r="M856" s="133">
        <f t="shared" si="280"/>
        <v>0</v>
      </c>
      <c r="N856" s="133">
        <f t="shared" si="280"/>
        <v>0</v>
      </c>
      <c r="O856" s="133">
        <f t="shared" si="280"/>
        <v>0</v>
      </c>
      <c r="P856" s="133">
        <f t="shared" si="280"/>
        <v>0</v>
      </c>
      <c r="Q856" s="133">
        <f t="shared" si="280"/>
        <v>-0.5846661700000001</v>
      </c>
      <c r="R856" s="133">
        <f t="shared" si="280"/>
        <v>-0.5846661700000001</v>
      </c>
      <c r="S856" s="133">
        <f t="shared" si="280"/>
        <v>0</v>
      </c>
      <c r="T856" s="124">
        <f t="shared" ref="T856" si="281">SUM(T857:T857)</f>
        <v>0</v>
      </c>
    </row>
    <row r="857" spans="1:20" ht="81.2" customHeight="1" x14ac:dyDescent="0.35">
      <c r="A857" s="115" t="s">
        <v>1663</v>
      </c>
      <c r="B857" s="111" t="s">
        <v>198</v>
      </c>
      <c r="C857" s="108" t="s">
        <v>199</v>
      </c>
      <c r="D857" s="122">
        <v>0</v>
      </c>
      <c r="E857" s="122">
        <v>0</v>
      </c>
      <c r="F857" s="122">
        <v>0</v>
      </c>
      <c r="G857" s="73">
        <v>0</v>
      </c>
      <c r="H857" s="73">
        <v>0.5846661700000001</v>
      </c>
      <c r="I857" s="122">
        <v>0</v>
      </c>
      <c r="J857" s="122">
        <v>0.5846661700000001</v>
      </c>
      <c r="K857" s="122">
        <v>0</v>
      </c>
      <c r="L857" s="122">
        <v>0</v>
      </c>
      <c r="M857" s="122">
        <v>0</v>
      </c>
      <c r="N857" s="122"/>
      <c r="O857" s="122">
        <v>0</v>
      </c>
      <c r="P857" s="123"/>
      <c r="Q857" s="122">
        <f>G857-H857</f>
        <v>-0.5846661700000001</v>
      </c>
      <c r="R857" s="122">
        <f>G857-H857</f>
        <v>-0.5846661700000001</v>
      </c>
      <c r="S857" s="123"/>
      <c r="T857" s="123"/>
    </row>
    <row r="858" spans="1:20" ht="60.75" customHeight="1" x14ac:dyDescent="0.35">
      <c r="A858" s="119"/>
      <c r="B858" s="118" t="s">
        <v>58</v>
      </c>
      <c r="C858" s="105"/>
      <c r="D858" s="133">
        <f t="shared" ref="D858:T858" si="282">SUM(D859:D863)</f>
        <v>42.811092000000002</v>
      </c>
      <c r="E858" s="133">
        <f t="shared" si="282"/>
        <v>0.86328807599999902</v>
      </c>
      <c r="F858" s="133">
        <f t="shared" si="282"/>
        <v>41.947803923999999</v>
      </c>
      <c r="G858" s="133">
        <f t="shared" si="282"/>
        <v>8.6595479999999991</v>
      </c>
      <c r="H858" s="133">
        <f t="shared" si="282"/>
        <v>0.53777727600000003</v>
      </c>
      <c r="I858" s="133">
        <f t="shared" si="282"/>
        <v>1.5645044279999998</v>
      </c>
      <c r="J858" s="133">
        <f t="shared" si="282"/>
        <v>0.35748638399999999</v>
      </c>
      <c r="K858" s="133">
        <f t="shared" si="282"/>
        <v>3.2445000000000002E-2</v>
      </c>
      <c r="L858" s="133">
        <f t="shared" si="282"/>
        <v>0.18029089200000001</v>
      </c>
      <c r="M858" s="133">
        <f t="shared" si="282"/>
        <v>3.3324863399999995</v>
      </c>
      <c r="N858" s="133">
        <f t="shared" si="282"/>
        <v>0</v>
      </c>
      <c r="O858" s="133">
        <f t="shared" si="282"/>
        <v>3.7301122319999998</v>
      </c>
      <c r="P858" s="133">
        <f t="shared" si="282"/>
        <v>0</v>
      </c>
      <c r="Q858" s="133">
        <f t="shared" si="282"/>
        <v>8.1217707239999992</v>
      </c>
      <c r="R858" s="133">
        <f t="shared" si="282"/>
        <v>8.1217707239999992</v>
      </c>
      <c r="S858" s="133">
        <f t="shared" si="282"/>
        <v>0</v>
      </c>
      <c r="T858" s="133">
        <f t="shared" si="282"/>
        <v>0</v>
      </c>
    </row>
    <row r="859" spans="1:20" ht="101.3" customHeight="1" x14ac:dyDescent="0.35">
      <c r="A859" s="115" t="s">
        <v>1663</v>
      </c>
      <c r="B859" s="111" t="s">
        <v>1093</v>
      </c>
      <c r="C859" s="108" t="s">
        <v>1608</v>
      </c>
      <c r="D859" s="122">
        <v>29.102039999999999</v>
      </c>
      <c r="E859" s="122">
        <v>0</v>
      </c>
      <c r="F859" s="122">
        <v>29.102040000000002</v>
      </c>
      <c r="G859" s="73">
        <v>3.7410600000000001</v>
      </c>
      <c r="H859" s="73">
        <v>0.16649603999999998</v>
      </c>
      <c r="I859" s="122">
        <v>7.3295123999999989E-2</v>
      </c>
      <c r="J859" s="122">
        <v>7.3295123999999989E-2</v>
      </c>
      <c r="K859" s="122">
        <v>0</v>
      </c>
      <c r="L859" s="122">
        <v>9.3200915999999995E-2</v>
      </c>
      <c r="M859" s="122">
        <v>0</v>
      </c>
      <c r="N859" s="122"/>
      <c r="O859" s="122">
        <v>3.6677648759999997</v>
      </c>
      <c r="P859" s="123"/>
      <c r="Q859" s="122">
        <f t="shared" ref="Q859:Q863" si="283">G859-H859</f>
        <v>3.5745639599999999</v>
      </c>
      <c r="R859" s="122">
        <f t="shared" ref="R859:R863" si="284">G859-H859</f>
        <v>3.5745639599999999</v>
      </c>
      <c r="S859" s="123"/>
      <c r="T859" s="123"/>
    </row>
    <row r="860" spans="1:20" ht="141.80000000000001" customHeight="1" x14ac:dyDescent="0.35">
      <c r="A860" s="115" t="s">
        <v>1663</v>
      </c>
      <c r="B860" s="111" t="s">
        <v>1094</v>
      </c>
      <c r="C860" s="108" t="s">
        <v>571</v>
      </c>
      <c r="D860" s="122">
        <v>1.68</v>
      </c>
      <c r="E860" s="122">
        <v>0.22161207599999999</v>
      </c>
      <c r="F860" s="122">
        <v>1.4583879239999999</v>
      </c>
      <c r="G860" s="73">
        <v>0.12978000000000001</v>
      </c>
      <c r="H860" s="73">
        <v>5.7758399999999991E-3</v>
      </c>
      <c r="I860" s="122">
        <v>2.5426439999999997E-3</v>
      </c>
      <c r="J860" s="122">
        <v>2.5426439999999997E-3</v>
      </c>
      <c r="K860" s="122">
        <v>3.2445000000000002E-2</v>
      </c>
      <c r="L860" s="122">
        <v>3.2331959999999994E-3</v>
      </c>
      <c r="M860" s="122">
        <v>3.2445000000000002E-2</v>
      </c>
      <c r="N860" s="122"/>
      <c r="O860" s="122">
        <v>6.2347355999999993E-2</v>
      </c>
      <c r="P860" s="123"/>
      <c r="Q860" s="122">
        <f t="shared" si="283"/>
        <v>0.12400416</v>
      </c>
      <c r="R860" s="122">
        <f t="shared" si="284"/>
        <v>0.12400416</v>
      </c>
      <c r="S860" s="123"/>
      <c r="T860" s="123"/>
    </row>
    <row r="861" spans="1:20" ht="101.3" customHeight="1" x14ac:dyDescent="0.35">
      <c r="A861" s="115" t="s">
        <v>1663</v>
      </c>
      <c r="B861" s="111" t="s">
        <v>1095</v>
      </c>
      <c r="C861" s="108" t="s">
        <v>572</v>
      </c>
      <c r="D861" s="122">
        <v>4.0076639999999992</v>
      </c>
      <c r="E861" s="122">
        <v>0.64167599999999902</v>
      </c>
      <c r="F861" s="122">
        <v>3.3659880000000002</v>
      </c>
      <c r="G861" s="73">
        <v>3.3659879999999993</v>
      </c>
      <c r="H861" s="73">
        <v>0.14980344000000001</v>
      </c>
      <c r="I861" s="122">
        <v>6.594665999999999E-2</v>
      </c>
      <c r="J861" s="122">
        <v>6.594665999999999E-2</v>
      </c>
      <c r="K861" s="122">
        <v>0</v>
      </c>
      <c r="L861" s="122">
        <v>8.385678000000002E-2</v>
      </c>
      <c r="M861" s="122">
        <v>3.3000413399999995</v>
      </c>
      <c r="N861" s="122"/>
      <c r="O861" s="122">
        <v>0</v>
      </c>
      <c r="P861" s="123"/>
      <c r="Q861" s="122">
        <f t="shared" si="283"/>
        <v>3.2161845599999994</v>
      </c>
      <c r="R861" s="122">
        <f t="shared" si="284"/>
        <v>3.2161845599999994</v>
      </c>
      <c r="S861" s="123"/>
      <c r="T861" s="123"/>
    </row>
    <row r="862" spans="1:20" ht="101.3" customHeight="1" x14ac:dyDescent="0.35">
      <c r="A862" s="115" t="s">
        <v>1663</v>
      </c>
      <c r="B862" s="111" t="s">
        <v>1880</v>
      </c>
      <c r="C862" s="108" t="s">
        <v>1609</v>
      </c>
      <c r="D862" s="122">
        <v>8.0213879999999982</v>
      </c>
      <c r="E862" s="122">
        <v>0</v>
      </c>
      <c r="F862" s="122">
        <v>8.0213879999999982</v>
      </c>
      <c r="G862" s="73">
        <v>1.42272</v>
      </c>
      <c r="H862" s="73">
        <v>0.215701956</v>
      </c>
      <c r="I862" s="122">
        <v>1.4227199999999998</v>
      </c>
      <c r="J862" s="122">
        <v>0.215701956</v>
      </c>
      <c r="K862" s="122">
        <v>0</v>
      </c>
      <c r="L862" s="122">
        <v>0</v>
      </c>
      <c r="M862" s="122">
        <v>0</v>
      </c>
      <c r="N862" s="122"/>
      <c r="O862" s="122">
        <v>0</v>
      </c>
      <c r="P862" s="123"/>
      <c r="Q862" s="122">
        <f t="shared" si="283"/>
        <v>1.207018044</v>
      </c>
      <c r="R862" s="122">
        <f t="shared" si="284"/>
        <v>1.207018044</v>
      </c>
      <c r="S862" s="123"/>
      <c r="T862" s="123"/>
    </row>
    <row r="863" spans="1:20" ht="60.75" customHeight="1" x14ac:dyDescent="0.35">
      <c r="A863" s="115" t="s">
        <v>1663</v>
      </c>
      <c r="B863" s="111" t="s">
        <v>1881</v>
      </c>
      <c r="C863" s="108" t="s">
        <v>1970</v>
      </c>
      <c r="D863" s="122"/>
      <c r="E863" s="122"/>
      <c r="F863" s="122"/>
      <c r="G863" s="73">
        <v>0</v>
      </c>
      <c r="H863" s="73">
        <v>0</v>
      </c>
      <c r="I863" s="122"/>
      <c r="J863" s="122"/>
      <c r="K863" s="122"/>
      <c r="L863" s="122">
        <v>0</v>
      </c>
      <c r="M863" s="122"/>
      <c r="N863" s="122"/>
      <c r="O863" s="122"/>
      <c r="P863" s="123"/>
      <c r="Q863" s="122">
        <f t="shared" si="283"/>
        <v>0</v>
      </c>
      <c r="R863" s="122">
        <f t="shared" si="284"/>
        <v>0</v>
      </c>
      <c r="S863" s="123"/>
      <c r="T863" s="123"/>
    </row>
    <row r="864" spans="1:20" ht="162" customHeight="1" x14ac:dyDescent="0.35">
      <c r="A864" s="119"/>
      <c r="B864" s="118" t="s">
        <v>59</v>
      </c>
      <c r="C864" s="105"/>
      <c r="D864" s="133">
        <f t="shared" ref="D864:T864" si="285">SUM(D865:D865)</f>
        <v>16.667819999999999</v>
      </c>
      <c r="E864" s="133">
        <f t="shared" si="285"/>
        <v>7.6474152439322012</v>
      </c>
      <c r="F864" s="133">
        <f t="shared" si="285"/>
        <v>9.0204047560677978</v>
      </c>
      <c r="G864" s="133">
        <f t="shared" si="285"/>
        <v>1.2E-2</v>
      </c>
      <c r="H864" s="133">
        <f t="shared" si="285"/>
        <v>0</v>
      </c>
      <c r="I864" s="133">
        <f t="shared" si="285"/>
        <v>0</v>
      </c>
      <c r="J864" s="133">
        <f t="shared" si="285"/>
        <v>0</v>
      </c>
      <c r="K864" s="133">
        <f t="shared" si="285"/>
        <v>3.0000000000000001E-3</v>
      </c>
      <c r="L864" s="133">
        <f t="shared" si="285"/>
        <v>0</v>
      </c>
      <c r="M864" s="133">
        <f t="shared" si="285"/>
        <v>3.0000000000000001E-3</v>
      </c>
      <c r="N864" s="133">
        <f t="shared" si="285"/>
        <v>0</v>
      </c>
      <c r="O864" s="133">
        <f t="shared" si="285"/>
        <v>6.0000000000000001E-3</v>
      </c>
      <c r="P864" s="133">
        <f t="shared" si="285"/>
        <v>0</v>
      </c>
      <c r="Q864" s="133">
        <f t="shared" si="285"/>
        <v>1.2E-2</v>
      </c>
      <c r="R864" s="133">
        <f t="shared" si="285"/>
        <v>1.2E-2</v>
      </c>
      <c r="S864" s="133">
        <f t="shared" si="285"/>
        <v>0</v>
      </c>
      <c r="T864" s="133">
        <f t="shared" si="285"/>
        <v>0</v>
      </c>
    </row>
    <row r="865" spans="1:20" ht="81.2" customHeight="1" x14ac:dyDescent="0.35">
      <c r="A865" s="115" t="s">
        <v>1663</v>
      </c>
      <c r="B865" s="111" t="s">
        <v>200</v>
      </c>
      <c r="C865" s="108" t="s">
        <v>201</v>
      </c>
      <c r="D865" s="122">
        <v>16.667819999999999</v>
      </c>
      <c r="E865" s="122">
        <v>7.6474152439322012</v>
      </c>
      <c r="F865" s="122">
        <v>9.0204047560677978</v>
      </c>
      <c r="G865" s="73">
        <v>1.2E-2</v>
      </c>
      <c r="H865" s="73">
        <v>0</v>
      </c>
      <c r="I865" s="122">
        <v>0</v>
      </c>
      <c r="J865" s="122">
        <v>0</v>
      </c>
      <c r="K865" s="122">
        <v>3.0000000000000001E-3</v>
      </c>
      <c r="L865" s="122">
        <v>0</v>
      </c>
      <c r="M865" s="122">
        <v>3.0000000000000001E-3</v>
      </c>
      <c r="N865" s="122"/>
      <c r="O865" s="122">
        <v>6.0000000000000001E-3</v>
      </c>
      <c r="P865" s="123"/>
      <c r="Q865" s="122">
        <f>G865-H865</f>
        <v>1.2E-2</v>
      </c>
      <c r="R865" s="122">
        <f>G865-H865</f>
        <v>1.2E-2</v>
      </c>
      <c r="S865" s="123"/>
      <c r="T865" s="123"/>
    </row>
    <row r="866" spans="1:20" ht="101.3" customHeight="1" x14ac:dyDescent="0.35">
      <c r="A866" s="119"/>
      <c r="B866" s="118" t="s">
        <v>61</v>
      </c>
      <c r="C866" s="105"/>
      <c r="D866" s="133">
        <f t="shared" ref="D866:T866" si="286">SUM(D867:D868)</f>
        <v>94.943052000000009</v>
      </c>
      <c r="E866" s="133">
        <f t="shared" si="286"/>
        <v>6.3710300731525322</v>
      </c>
      <c r="F866" s="133">
        <f t="shared" si="286"/>
        <v>88.572021926847484</v>
      </c>
      <c r="G866" s="133">
        <f t="shared" si="286"/>
        <v>38.789327999999998</v>
      </c>
      <c r="H866" s="133">
        <f t="shared" si="286"/>
        <v>1.7263210440000001</v>
      </c>
      <c r="I866" s="133">
        <f t="shared" si="286"/>
        <v>0.75996332400000011</v>
      </c>
      <c r="J866" s="133">
        <f t="shared" si="286"/>
        <v>0.75996332400000011</v>
      </c>
      <c r="K866" s="133">
        <f t="shared" si="286"/>
        <v>9.6973319999999994</v>
      </c>
      <c r="L866" s="133">
        <f t="shared" si="286"/>
        <v>0.9663577200000002</v>
      </c>
      <c r="M866" s="133">
        <f t="shared" si="286"/>
        <v>9.6973319999999994</v>
      </c>
      <c r="N866" s="133">
        <f t="shared" si="286"/>
        <v>0</v>
      </c>
      <c r="O866" s="133">
        <f t="shared" si="286"/>
        <v>18.634700676000005</v>
      </c>
      <c r="P866" s="133">
        <f t="shared" si="286"/>
        <v>0</v>
      </c>
      <c r="Q866" s="133">
        <f t="shared" si="286"/>
        <v>37.063006955999995</v>
      </c>
      <c r="R866" s="133">
        <f t="shared" si="286"/>
        <v>37.063006955999995</v>
      </c>
      <c r="S866" s="133">
        <f t="shared" si="286"/>
        <v>0</v>
      </c>
      <c r="T866" s="133">
        <f t="shared" si="286"/>
        <v>0</v>
      </c>
    </row>
    <row r="867" spans="1:20" ht="121.5" customHeight="1" x14ac:dyDescent="0.35">
      <c r="A867" s="115" t="s">
        <v>1663</v>
      </c>
      <c r="B867" s="111" t="s">
        <v>202</v>
      </c>
      <c r="C867" s="108" t="s">
        <v>203</v>
      </c>
      <c r="D867" s="122">
        <v>83.818776000000014</v>
      </c>
      <c r="E867" s="122">
        <v>6.2332178572881247</v>
      </c>
      <c r="F867" s="122">
        <v>77.585558142711889</v>
      </c>
      <c r="G867" s="73">
        <v>31.484939999999998</v>
      </c>
      <c r="H867" s="73">
        <v>1.4012388480000002</v>
      </c>
      <c r="I867" s="122">
        <v>0.61685520000000005</v>
      </c>
      <c r="J867" s="122">
        <v>0.61685520000000005</v>
      </c>
      <c r="K867" s="122">
        <v>7.8712349999999995</v>
      </c>
      <c r="L867" s="122">
        <v>0.78438364800000016</v>
      </c>
      <c r="M867" s="122">
        <v>7.8712349999999995</v>
      </c>
      <c r="N867" s="122"/>
      <c r="O867" s="122">
        <v>15.125614800000003</v>
      </c>
      <c r="P867" s="123"/>
      <c r="Q867" s="122">
        <f t="shared" ref="Q867:Q868" si="287">G867-H867</f>
        <v>30.083701151999996</v>
      </c>
      <c r="R867" s="122">
        <f t="shared" ref="R867:R868" si="288">G867-H867</f>
        <v>30.083701151999996</v>
      </c>
      <c r="S867" s="123"/>
      <c r="T867" s="123"/>
    </row>
    <row r="868" spans="1:20" ht="40.549999999999997" customHeight="1" x14ac:dyDescent="0.35">
      <c r="A868" s="115" t="s">
        <v>1663</v>
      </c>
      <c r="B868" s="111" t="s">
        <v>204</v>
      </c>
      <c r="C868" s="108" t="s">
        <v>573</v>
      </c>
      <c r="D868" s="122">
        <v>11.124276</v>
      </c>
      <c r="E868" s="122">
        <v>0.13781221586440751</v>
      </c>
      <c r="F868" s="122">
        <v>10.986463784135593</v>
      </c>
      <c r="G868" s="73">
        <v>7.3043879999999994</v>
      </c>
      <c r="H868" s="73">
        <v>0.32508219599999999</v>
      </c>
      <c r="I868" s="122">
        <v>0.143108124</v>
      </c>
      <c r="J868" s="122">
        <v>0.143108124</v>
      </c>
      <c r="K868" s="122">
        <v>1.8260970000000001</v>
      </c>
      <c r="L868" s="122">
        <v>0.18197407199999999</v>
      </c>
      <c r="M868" s="122">
        <v>1.8260970000000001</v>
      </c>
      <c r="N868" s="122"/>
      <c r="O868" s="122">
        <v>3.5090858760000008</v>
      </c>
      <c r="P868" s="123"/>
      <c r="Q868" s="122">
        <f t="shared" si="287"/>
        <v>6.9793058039999991</v>
      </c>
      <c r="R868" s="122">
        <f t="shared" si="288"/>
        <v>6.9793058039999991</v>
      </c>
      <c r="S868" s="123"/>
      <c r="T868" s="123"/>
    </row>
    <row r="869" spans="1:20" ht="20.2" customHeight="1" x14ac:dyDescent="0.35">
      <c r="A869" s="119"/>
      <c r="B869" s="118" t="s">
        <v>146</v>
      </c>
      <c r="C869" s="105"/>
      <c r="D869" s="133">
        <f t="shared" ref="D869:T869" si="289">SUM(D870:D876)</f>
        <v>156.42932400000001</v>
      </c>
      <c r="E869" s="133">
        <f t="shared" si="289"/>
        <v>16.790990983322047</v>
      </c>
      <c r="F869" s="133">
        <f t="shared" si="289"/>
        <v>139.63833301667796</v>
      </c>
      <c r="G869" s="133">
        <f t="shared" si="289"/>
        <v>35.230620000000002</v>
      </c>
      <c r="H869" s="133">
        <f t="shared" si="289"/>
        <v>47.285109465999994</v>
      </c>
      <c r="I869" s="133">
        <f t="shared" si="289"/>
        <v>19.861408248</v>
      </c>
      <c r="J869" s="133">
        <f t="shared" si="289"/>
        <v>31.956892247999999</v>
      </c>
      <c r="K869" s="133">
        <f t="shared" si="289"/>
        <v>6.0485519999999999</v>
      </c>
      <c r="L869" s="133">
        <f t="shared" si="289"/>
        <v>15.328217218000002</v>
      </c>
      <c r="M869" s="133">
        <f t="shared" si="289"/>
        <v>6.584007648</v>
      </c>
      <c r="N869" s="133">
        <f t="shared" si="289"/>
        <v>0</v>
      </c>
      <c r="O869" s="133">
        <f t="shared" si="289"/>
        <v>2.7366521039999996</v>
      </c>
      <c r="P869" s="133">
        <f t="shared" si="289"/>
        <v>0</v>
      </c>
      <c r="Q869" s="133">
        <f t="shared" si="289"/>
        <v>-12.054489465999994</v>
      </c>
      <c r="R869" s="133">
        <f t="shared" si="289"/>
        <v>-12.054489465999994</v>
      </c>
      <c r="S869" s="133">
        <f t="shared" si="289"/>
        <v>0</v>
      </c>
      <c r="T869" s="133">
        <f t="shared" si="289"/>
        <v>0</v>
      </c>
    </row>
    <row r="870" spans="1:20" ht="60.75" customHeight="1" x14ac:dyDescent="0.35">
      <c r="A870" s="115" t="s">
        <v>1663</v>
      </c>
      <c r="B870" s="111" t="s">
        <v>205</v>
      </c>
      <c r="C870" s="108" t="s">
        <v>574</v>
      </c>
      <c r="D870" s="122">
        <v>20.567292000000002</v>
      </c>
      <c r="E870" s="122">
        <v>16.754320471322043</v>
      </c>
      <c r="F870" s="122">
        <v>3.8129715286779593</v>
      </c>
      <c r="G870" s="73">
        <v>1.2E-2</v>
      </c>
      <c r="H870" s="73">
        <v>5.3404799999999997E-4</v>
      </c>
      <c r="I870" s="122">
        <v>2.35116E-4</v>
      </c>
      <c r="J870" s="122">
        <v>2.35116E-4</v>
      </c>
      <c r="K870" s="122">
        <v>3.0000000000000001E-3</v>
      </c>
      <c r="L870" s="122">
        <v>2.9893199999999996E-4</v>
      </c>
      <c r="M870" s="122">
        <v>3.0000000000000001E-3</v>
      </c>
      <c r="N870" s="122"/>
      <c r="O870" s="122">
        <v>5.7648839999999996E-3</v>
      </c>
      <c r="P870" s="123"/>
      <c r="Q870" s="122">
        <f t="shared" ref="Q870:Q876" si="290">G870-H870</f>
        <v>1.1465952E-2</v>
      </c>
      <c r="R870" s="122">
        <f t="shared" ref="R870:R876" si="291">G870-H870</f>
        <v>1.1465952E-2</v>
      </c>
      <c r="S870" s="123"/>
      <c r="T870" s="123"/>
    </row>
    <row r="871" spans="1:20" ht="81.2" customHeight="1" x14ac:dyDescent="0.35">
      <c r="A871" s="115" t="s">
        <v>1663</v>
      </c>
      <c r="B871" s="111" t="s">
        <v>469</v>
      </c>
      <c r="C871" s="108" t="s">
        <v>575</v>
      </c>
      <c r="D871" s="122">
        <v>6.0269159999999991</v>
      </c>
      <c r="E871" s="122">
        <v>3.2016864000000034E-2</v>
      </c>
      <c r="F871" s="122">
        <v>5.994899135999999</v>
      </c>
      <c r="G871" s="73">
        <v>5.6720279999999992</v>
      </c>
      <c r="H871" s="73">
        <v>0.25243390799999998</v>
      </c>
      <c r="I871" s="122">
        <v>0.11112677999999999</v>
      </c>
      <c r="J871" s="122">
        <v>0.11112677999999999</v>
      </c>
      <c r="K871" s="122">
        <v>1.4180069999999998</v>
      </c>
      <c r="L871" s="122">
        <v>0.141307128</v>
      </c>
      <c r="M871" s="122">
        <v>1.4180069999999998</v>
      </c>
      <c r="N871" s="122"/>
      <c r="O871" s="122">
        <v>2.7248872199999998</v>
      </c>
      <c r="P871" s="123"/>
      <c r="Q871" s="122">
        <f t="shared" si="290"/>
        <v>5.4195940919999988</v>
      </c>
      <c r="R871" s="122">
        <f t="shared" si="291"/>
        <v>5.4195940919999988</v>
      </c>
      <c r="S871" s="123"/>
      <c r="T871" s="123"/>
    </row>
    <row r="872" spans="1:20" ht="81.2" customHeight="1" x14ac:dyDescent="0.35">
      <c r="A872" s="115" t="s">
        <v>1663</v>
      </c>
      <c r="B872" s="111" t="s">
        <v>206</v>
      </c>
      <c r="C872" s="108" t="s">
        <v>576</v>
      </c>
      <c r="D872" s="122">
        <v>5.2003200000000005</v>
      </c>
      <c r="E872" s="122">
        <v>2.2473359999999332E-3</v>
      </c>
      <c r="F872" s="122">
        <v>5.1980726640000006</v>
      </c>
      <c r="G872" s="73">
        <v>1.2E-2</v>
      </c>
      <c r="H872" s="73">
        <v>0</v>
      </c>
      <c r="I872" s="122">
        <v>0</v>
      </c>
      <c r="J872" s="122">
        <v>0</v>
      </c>
      <c r="K872" s="122">
        <v>3.0000000000000001E-3</v>
      </c>
      <c r="L872" s="122">
        <v>0</v>
      </c>
      <c r="M872" s="122">
        <v>3.0000000000000001E-3</v>
      </c>
      <c r="N872" s="122"/>
      <c r="O872" s="122">
        <v>6.0000000000000001E-3</v>
      </c>
      <c r="P872" s="123"/>
      <c r="Q872" s="122">
        <f t="shared" si="290"/>
        <v>1.2E-2</v>
      </c>
      <c r="R872" s="122">
        <f t="shared" si="291"/>
        <v>1.2E-2</v>
      </c>
      <c r="S872" s="123"/>
      <c r="T872" s="123"/>
    </row>
    <row r="873" spans="1:20" ht="20.2" customHeight="1" x14ac:dyDescent="0.35">
      <c r="A873" s="115" t="s">
        <v>1663</v>
      </c>
      <c r="B873" s="111" t="s">
        <v>1882</v>
      </c>
      <c r="C873" s="108" t="s">
        <v>577</v>
      </c>
      <c r="D873" s="122">
        <v>35.781743999999996</v>
      </c>
      <c r="E873" s="122">
        <v>1.2031560000025365E-3</v>
      </c>
      <c r="F873" s="122">
        <v>35.780540843999994</v>
      </c>
      <c r="G873" s="73">
        <v>4.7169600000000003</v>
      </c>
      <c r="H873" s="73">
        <v>1.2623538959999998</v>
      </c>
      <c r="I873" s="122">
        <v>9.2414999999999983E-2</v>
      </c>
      <c r="J873" s="122">
        <v>9.2414999999999983E-2</v>
      </c>
      <c r="K873" s="122">
        <v>4.6245450000000003</v>
      </c>
      <c r="L873" s="122">
        <v>1.1699388959999999</v>
      </c>
      <c r="M873" s="122">
        <v>0</v>
      </c>
      <c r="N873" s="122"/>
      <c r="O873" s="122">
        <v>0</v>
      </c>
      <c r="P873" s="123"/>
      <c r="Q873" s="122">
        <f t="shared" si="290"/>
        <v>3.4546061040000007</v>
      </c>
      <c r="R873" s="122">
        <f t="shared" si="291"/>
        <v>3.4546061040000007</v>
      </c>
      <c r="S873" s="123"/>
      <c r="T873" s="123"/>
    </row>
    <row r="874" spans="1:20" ht="101.3" customHeight="1" x14ac:dyDescent="0.35">
      <c r="A874" s="115" t="s">
        <v>1663</v>
      </c>
      <c r="B874" s="111" t="s">
        <v>470</v>
      </c>
      <c r="C874" s="108" t="s">
        <v>611</v>
      </c>
      <c r="D874" s="122">
        <v>83.545524000000015</v>
      </c>
      <c r="E874" s="122">
        <v>1.2031560000025365E-3</v>
      </c>
      <c r="F874" s="122">
        <v>83.544320844000012</v>
      </c>
      <c r="G874" s="73">
        <v>19.554516</v>
      </c>
      <c r="H874" s="73">
        <v>45.202043829999994</v>
      </c>
      <c r="I874" s="122">
        <v>19.554516</v>
      </c>
      <c r="J874" s="122">
        <v>31.65</v>
      </c>
      <c r="K874" s="122">
        <v>0</v>
      </c>
      <c r="L874" s="122">
        <v>13.552043830000002</v>
      </c>
      <c r="M874" s="122">
        <v>0</v>
      </c>
      <c r="N874" s="122"/>
      <c r="O874" s="122">
        <v>0</v>
      </c>
      <c r="P874" s="123"/>
      <c r="Q874" s="122">
        <f t="shared" si="290"/>
        <v>-25.647527829999994</v>
      </c>
      <c r="R874" s="122">
        <f t="shared" si="291"/>
        <v>-25.647527829999994</v>
      </c>
      <c r="S874" s="123"/>
      <c r="T874" s="123"/>
    </row>
    <row r="875" spans="1:20" ht="20.2" customHeight="1" x14ac:dyDescent="0.35">
      <c r="A875" s="115" t="s">
        <v>1664</v>
      </c>
      <c r="B875" s="111" t="s">
        <v>1096</v>
      </c>
      <c r="C875" s="108" t="s">
        <v>1610</v>
      </c>
      <c r="D875" s="122">
        <v>5.3075279999999996</v>
      </c>
      <c r="E875" s="122">
        <v>0</v>
      </c>
      <c r="F875" s="122">
        <v>5.3075279999999996</v>
      </c>
      <c r="G875" s="73">
        <v>5.2631160000000001</v>
      </c>
      <c r="H875" s="73">
        <v>0.30059504399999998</v>
      </c>
      <c r="I875" s="122">
        <v>0.10311535200000001</v>
      </c>
      <c r="J875" s="122">
        <v>0.10311535200000001</v>
      </c>
      <c r="K875" s="122">
        <v>0</v>
      </c>
      <c r="L875" s="122">
        <v>0.19747969199999998</v>
      </c>
      <c r="M875" s="122">
        <v>5.1600006480000005</v>
      </c>
      <c r="N875" s="122"/>
      <c r="O875" s="122">
        <v>0</v>
      </c>
      <c r="P875" s="123"/>
      <c r="Q875" s="122">
        <f t="shared" si="290"/>
        <v>4.9625209560000005</v>
      </c>
      <c r="R875" s="122">
        <f t="shared" si="291"/>
        <v>4.9625209560000005</v>
      </c>
      <c r="S875" s="123"/>
      <c r="T875" s="123"/>
    </row>
    <row r="876" spans="1:20" ht="81.2" customHeight="1" x14ac:dyDescent="0.35">
      <c r="A876" s="115" t="s">
        <v>1663</v>
      </c>
      <c r="B876" s="111" t="s">
        <v>1883</v>
      </c>
      <c r="C876" s="108" t="s">
        <v>1971</v>
      </c>
      <c r="D876" s="122"/>
      <c r="E876" s="122"/>
      <c r="F876" s="122"/>
      <c r="G876" s="73">
        <v>0</v>
      </c>
      <c r="H876" s="73">
        <v>0.26714874</v>
      </c>
      <c r="I876" s="122"/>
      <c r="J876" s="122"/>
      <c r="K876" s="122"/>
      <c r="L876" s="122">
        <v>0.26714874</v>
      </c>
      <c r="M876" s="122"/>
      <c r="N876" s="122"/>
      <c r="O876" s="122"/>
      <c r="P876" s="123"/>
      <c r="Q876" s="122">
        <f t="shared" si="290"/>
        <v>-0.26714874</v>
      </c>
      <c r="R876" s="122">
        <f t="shared" si="291"/>
        <v>-0.26714874</v>
      </c>
      <c r="S876" s="123"/>
      <c r="T876" s="123"/>
    </row>
    <row r="877" spans="1:20" ht="81.2" customHeight="1" x14ac:dyDescent="0.35">
      <c r="A877" s="119"/>
      <c r="B877" s="118" t="s">
        <v>62</v>
      </c>
      <c r="C877" s="105"/>
      <c r="D877" s="133">
        <f t="shared" ref="D877:T877" si="292">SUM(D878:D879)</f>
        <v>22.263791999999999</v>
      </c>
      <c r="E877" s="133">
        <f t="shared" si="292"/>
        <v>2.2473360000000442E-3</v>
      </c>
      <c r="F877" s="133">
        <f t="shared" si="292"/>
        <v>22.261544663999999</v>
      </c>
      <c r="G877" s="133">
        <f t="shared" si="292"/>
        <v>2.4268560000000003</v>
      </c>
      <c r="H877" s="133">
        <f t="shared" si="292"/>
        <v>0.10800736799999998</v>
      </c>
      <c r="I877" s="133">
        <f t="shared" si="292"/>
        <v>4.7547155999999993E-2</v>
      </c>
      <c r="J877" s="133">
        <f t="shared" si="292"/>
        <v>4.7547155999999993E-2</v>
      </c>
      <c r="K877" s="133">
        <f t="shared" si="292"/>
        <v>0.60671400000000009</v>
      </c>
      <c r="L877" s="133">
        <f t="shared" si="292"/>
        <v>6.0460211999999992E-2</v>
      </c>
      <c r="M877" s="133">
        <f t="shared" si="292"/>
        <v>0.60671400000000009</v>
      </c>
      <c r="N877" s="133">
        <f t="shared" si="292"/>
        <v>0</v>
      </c>
      <c r="O877" s="133">
        <f t="shared" si="292"/>
        <v>1.1658808440000001</v>
      </c>
      <c r="P877" s="133">
        <f t="shared" si="292"/>
        <v>0</v>
      </c>
      <c r="Q877" s="133">
        <f t="shared" si="292"/>
        <v>2.3188486320000004</v>
      </c>
      <c r="R877" s="133">
        <f t="shared" si="292"/>
        <v>2.3188486320000004</v>
      </c>
      <c r="S877" s="133">
        <f t="shared" si="292"/>
        <v>0</v>
      </c>
      <c r="T877" s="133">
        <f t="shared" si="292"/>
        <v>0</v>
      </c>
    </row>
    <row r="878" spans="1:20" ht="20.2" customHeight="1" x14ac:dyDescent="0.35">
      <c r="A878" s="115" t="s">
        <v>1663</v>
      </c>
      <c r="B878" s="111" t="s">
        <v>207</v>
      </c>
      <c r="C878" s="108" t="s">
        <v>578</v>
      </c>
      <c r="D878" s="122">
        <v>0.46390799999999999</v>
      </c>
      <c r="E878" s="122">
        <v>2.2473360000000442E-3</v>
      </c>
      <c r="F878" s="122">
        <v>0.46166066399999994</v>
      </c>
      <c r="G878" s="73">
        <v>1.2E-2</v>
      </c>
      <c r="H878" s="73">
        <v>5.3404799999999997E-4</v>
      </c>
      <c r="I878" s="122">
        <v>2.35116E-4</v>
      </c>
      <c r="J878" s="122">
        <v>2.35116E-4</v>
      </c>
      <c r="K878" s="122">
        <v>3.0000000000000001E-3</v>
      </c>
      <c r="L878" s="122">
        <v>2.9893199999999996E-4</v>
      </c>
      <c r="M878" s="122">
        <v>3.0000000000000001E-3</v>
      </c>
      <c r="N878" s="122"/>
      <c r="O878" s="122">
        <v>5.7648839999999996E-3</v>
      </c>
      <c r="P878" s="123"/>
      <c r="Q878" s="122">
        <f t="shared" ref="Q878:Q879" si="293">G878-H878</f>
        <v>1.1465952E-2</v>
      </c>
      <c r="R878" s="122">
        <f t="shared" ref="R878:R879" si="294">G878-H878</f>
        <v>1.1465952E-2</v>
      </c>
      <c r="S878" s="123"/>
      <c r="T878" s="123"/>
    </row>
    <row r="879" spans="1:20" ht="81.2" customHeight="1" x14ac:dyDescent="0.35">
      <c r="A879" s="115" t="s">
        <v>1664</v>
      </c>
      <c r="B879" s="111" t="s">
        <v>1097</v>
      </c>
      <c r="C879" s="108" t="s">
        <v>1611</v>
      </c>
      <c r="D879" s="122">
        <v>21.799883999999999</v>
      </c>
      <c r="E879" s="122">
        <v>0</v>
      </c>
      <c r="F879" s="122">
        <v>21.799883999999999</v>
      </c>
      <c r="G879" s="73">
        <v>2.4148560000000003</v>
      </c>
      <c r="H879" s="73">
        <v>0.10747331999999998</v>
      </c>
      <c r="I879" s="122">
        <v>4.7312039999999993E-2</v>
      </c>
      <c r="J879" s="122">
        <v>4.7312039999999993E-2</v>
      </c>
      <c r="K879" s="122">
        <v>0.60371400000000008</v>
      </c>
      <c r="L879" s="122">
        <v>6.0161279999999991E-2</v>
      </c>
      <c r="M879" s="122">
        <v>0.60371400000000008</v>
      </c>
      <c r="N879" s="122"/>
      <c r="O879" s="122">
        <v>1.1601159600000002</v>
      </c>
      <c r="P879" s="123"/>
      <c r="Q879" s="122">
        <f t="shared" si="293"/>
        <v>2.3073826800000004</v>
      </c>
      <c r="R879" s="122">
        <f t="shared" si="294"/>
        <v>2.3073826800000004</v>
      </c>
      <c r="S879" s="123"/>
      <c r="T879" s="123"/>
    </row>
    <row r="880" spans="1:20" ht="141.80000000000001" customHeight="1" x14ac:dyDescent="0.35">
      <c r="A880" s="119"/>
      <c r="B880" s="118" t="s">
        <v>63</v>
      </c>
      <c r="C880" s="105"/>
      <c r="D880" s="133">
        <f t="shared" ref="D880:T880" si="295">SUM(D881:D882)</f>
        <v>6.5563439999999993</v>
      </c>
      <c r="E880" s="133">
        <f t="shared" si="295"/>
        <v>0.44727833999999778</v>
      </c>
      <c r="F880" s="133">
        <f t="shared" si="295"/>
        <v>6.1090656600000015</v>
      </c>
      <c r="G880" s="133">
        <f t="shared" si="295"/>
        <v>1.2E-2</v>
      </c>
      <c r="H880" s="133">
        <f t="shared" si="295"/>
        <v>5.2340399699999995</v>
      </c>
      <c r="I880" s="133">
        <f t="shared" si="295"/>
        <v>0</v>
      </c>
      <c r="J880" s="133">
        <f t="shared" si="295"/>
        <v>0</v>
      </c>
      <c r="K880" s="133">
        <f t="shared" si="295"/>
        <v>3.0000000000000001E-3</v>
      </c>
      <c r="L880" s="133">
        <f t="shared" si="295"/>
        <v>5.2340399699999995</v>
      </c>
      <c r="M880" s="133">
        <f t="shared" si="295"/>
        <v>3.0000000000000001E-3</v>
      </c>
      <c r="N880" s="133">
        <f t="shared" si="295"/>
        <v>0</v>
      </c>
      <c r="O880" s="133">
        <f t="shared" si="295"/>
        <v>6.0000000000000001E-3</v>
      </c>
      <c r="P880" s="133">
        <f t="shared" si="295"/>
        <v>0</v>
      </c>
      <c r="Q880" s="133">
        <f t="shared" si="295"/>
        <v>-5.22203997</v>
      </c>
      <c r="R880" s="133">
        <f t="shared" si="295"/>
        <v>-5.22203997</v>
      </c>
      <c r="S880" s="133">
        <f t="shared" si="295"/>
        <v>0</v>
      </c>
      <c r="T880" s="133">
        <f t="shared" si="295"/>
        <v>0</v>
      </c>
    </row>
    <row r="881" spans="1:20" ht="121.5" customHeight="1" x14ac:dyDescent="0.35">
      <c r="A881" s="115" t="s">
        <v>1663</v>
      </c>
      <c r="B881" s="111" t="s">
        <v>208</v>
      </c>
      <c r="C881" s="108" t="s">
        <v>579</v>
      </c>
      <c r="D881" s="122">
        <v>6.5563439999999993</v>
      </c>
      <c r="E881" s="122">
        <v>0.44727833999999778</v>
      </c>
      <c r="F881" s="122">
        <v>6.1090656600000015</v>
      </c>
      <c r="G881" s="73">
        <v>1.2E-2</v>
      </c>
      <c r="H881" s="73">
        <v>5.2340399699999995</v>
      </c>
      <c r="I881" s="122">
        <v>0</v>
      </c>
      <c r="J881" s="122">
        <v>0</v>
      </c>
      <c r="K881" s="122">
        <v>3.0000000000000001E-3</v>
      </c>
      <c r="L881" s="122">
        <v>5.2340399699999995</v>
      </c>
      <c r="M881" s="122">
        <v>3.0000000000000001E-3</v>
      </c>
      <c r="N881" s="122"/>
      <c r="O881" s="122">
        <v>6.0000000000000001E-3</v>
      </c>
      <c r="P881" s="123"/>
      <c r="Q881" s="122">
        <f t="shared" ref="Q881:Q882" si="296">G881-H881</f>
        <v>-5.22203997</v>
      </c>
      <c r="R881" s="122">
        <f t="shared" ref="R881:R882" si="297">G881-H881</f>
        <v>-5.22203997</v>
      </c>
      <c r="S881" s="123"/>
      <c r="T881" s="123"/>
    </row>
    <row r="882" spans="1:20" ht="20.2" customHeight="1" x14ac:dyDescent="0.35">
      <c r="A882" s="115" t="s">
        <v>1663</v>
      </c>
      <c r="B882" s="111" t="s">
        <v>1098</v>
      </c>
      <c r="C882" s="108" t="s">
        <v>1612</v>
      </c>
      <c r="D882" s="122">
        <v>0</v>
      </c>
      <c r="E882" s="122">
        <v>0</v>
      </c>
      <c r="F882" s="122">
        <v>0</v>
      </c>
      <c r="G882" s="73">
        <v>0</v>
      </c>
      <c r="H882" s="73">
        <v>0</v>
      </c>
      <c r="I882" s="122">
        <v>0</v>
      </c>
      <c r="J882" s="122">
        <v>0</v>
      </c>
      <c r="K882" s="122">
        <v>0</v>
      </c>
      <c r="L882" s="122">
        <v>0</v>
      </c>
      <c r="M882" s="122">
        <v>0</v>
      </c>
      <c r="N882" s="122"/>
      <c r="O882" s="122">
        <v>0</v>
      </c>
      <c r="P882" s="123"/>
      <c r="Q882" s="122">
        <f t="shared" si="296"/>
        <v>0</v>
      </c>
      <c r="R882" s="122">
        <f t="shared" si="297"/>
        <v>0</v>
      </c>
      <c r="S882" s="123"/>
      <c r="T882" s="123"/>
    </row>
    <row r="883" spans="1:20" ht="40.549999999999997" customHeight="1" x14ac:dyDescent="0.35">
      <c r="A883" s="119"/>
      <c r="B883" s="118" t="s">
        <v>76</v>
      </c>
      <c r="C883" s="105"/>
      <c r="D883" s="133">
        <f t="shared" ref="D883:T883" si="298">SUM(D884:D902)</f>
        <v>703.71021599999995</v>
      </c>
      <c r="E883" s="133">
        <f t="shared" si="298"/>
        <v>85.847329084881352</v>
      </c>
      <c r="F883" s="133">
        <f t="shared" si="298"/>
        <v>617.86288691511868</v>
      </c>
      <c r="G883" s="133">
        <f t="shared" si="298"/>
        <v>246.69631200000001</v>
      </c>
      <c r="H883" s="133">
        <f t="shared" si="298"/>
        <v>56.525157711627124</v>
      </c>
      <c r="I883" s="133">
        <f t="shared" si="298"/>
        <v>40.58403491</v>
      </c>
      <c r="J883" s="133">
        <f t="shared" si="298"/>
        <v>35.693978174000002</v>
      </c>
      <c r="K883" s="133">
        <f t="shared" si="298"/>
        <v>57.919765620000007</v>
      </c>
      <c r="L883" s="133">
        <f t="shared" si="298"/>
        <v>20.831179537627115</v>
      </c>
      <c r="M883" s="133">
        <f t="shared" si="298"/>
        <v>69.290905503999994</v>
      </c>
      <c r="N883" s="133">
        <f t="shared" si="298"/>
        <v>0</v>
      </c>
      <c r="O883" s="133">
        <f t="shared" si="298"/>
        <v>78.901605966000005</v>
      </c>
      <c r="P883" s="133">
        <f t="shared" si="298"/>
        <v>0</v>
      </c>
      <c r="Q883" s="133">
        <f t="shared" si="298"/>
        <v>190.17115428837289</v>
      </c>
      <c r="R883" s="133">
        <f t="shared" si="298"/>
        <v>190.17115428837289</v>
      </c>
      <c r="S883" s="133">
        <f t="shared" si="298"/>
        <v>0</v>
      </c>
      <c r="T883" s="133">
        <f t="shared" si="298"/>
        <v>0</v>
      </c>
    </row>
    <row r="884" spans="1:20" ht="20.2" customHeight="1" x14ac:dyDescent="0.35">
      <c r="A884" s="115" t="s">
        <v>1663</v>
      </c>
      <c r="B884" s="111" t="s">
        <v>209</v>
      </c>
      <c r="C884" s="108" t="s">
        <v>210</v>
      </c>
      <c r="D884" s="122">
        <v>33.240527999999998</v>
      </c>
      <c r="E884" s="122">
        <v>3.7719872928813558</v>
      </c>
      <c r="F884" s="122">
        <v>29.468540707118642</v>
      </c>
      <c r="G884" s="73">
        <v>2.295696</v>
      </c>
      <c r="H884" s="73">
        <v>0.10217008799999999</v>
      </c>
      <c r="I884" s="122">
        <v>4.4977452000000008E-2</v>
      </c>
      <c r="J884" s="122">
        <v>4.4977452000000008E-2</v>
      </c>
      <c r="K884" s="122">
        <v>0.57392399999999999</v>
      </c>
      <c r="L884" s="122">
        <v>5.7192635999999984E-2</v>
      </c>
      <c r="M884" s="122">
        <v>0.57392399999999999</v>
      </c>
      <c r="N884" s="122"/>
      <c r="O884" s="122">
        <v>1.1028705480000001</v>
      </c>
      <c r="P884" s="123"/>
      <c r="Q884" s="122">
        <f t="shared" ref="Q884:Q902" si="299">G884-H884</f>
        <v>2.1935259120000001</v>
      </c>
      <c r="R884" s="122">
        <f t="shared" ref="R884:R902" si="300">G884-H884</f>
        <v>2.1935259120000001</v>
      </c>
      <c r="S884" s="123"/>
      <c r="T884" s="123"/>
    </row>
    <row r="885" spans="1:20" ht="101.3" customHeight="1" x14ac:dyDescent="0.35">
      <c r="A885" s="115" t="s">
        <v>1663</v>
      </c>
      <c r="B885" s="111" t="s">
        <v>471</v>
      </c>
      <c r="C885" s="108" t="s">
        <v>580</v>
      </c>
      <c r="D885" s="122">
        <v>97.898376000000013</v>
      </c>
      <c r="E885" s="122">
        <v>1.8841864559999948</v>
      </c>
      <c r="F885" s="122">
        <v>96.014189544000018</v>
      </c>
      <c r="G885" s="73">
        <v>84.605915999999979</v>
      </c>
      <c r="H885" s="73">
        <v>8.7653906359999993</v>
      </c>
      <c r="I885" s="122">
        <v>6.6576052520000006</v>
      </c>
      <c r="J885" s="122">
        <v>6.6576052520000006</v>
      </c>
      <c r="K885" s="122">
        <v>21.151478999999995</v>
      </c>
      <c r="L885" s="122">
        <v>2.1077853839999987</v>
      </c>
      <c r="M885" s="122">
        <v>21.151478999999995</v>
      </c>
      <c r="N885" s="122"/>
      <c r="O885" s="122">
        <v>35.645352748000001</v>
      </c>
      <c r="P885" s="123"/>
      <c r="Q885" s="122">
        <f t="shared" si="299"/>
        <v>75.840525363999973</v>
      </c>
      <c r="R885" s="122">
        <f t="shared" si="300"/>
        <v>75.840525363999973</v>
      </c>
      <c r="S885" s="123"/>
      <c r="T885" s="123"/>
    </row>
    <row r="886" spans="1:20" ht="101.3" customHeight="1" x14ac:dyDescent="0.35">
      <c r="A886" s="115" t="s">
        <v>1663</v>
      </c>
      <c r="B886" s="111" t="s">
        <v>1099</v>
      </c>
      <c r="C886" s="108" t="s">
        <v>211</v>
      </c>
      <c r="D886" s="122">
        <v>198.57478799999998</v>
      </c>
      <c r="E886" s="122">
        <v>9.4290360120000116</v>
      </c>
      <c r="F886" s="122">
        <v>189.14575198799997</v>
      </c>
      <c r="G886" s="73">
        <v>8.7015960000000003</v>
      </c>
      <c r="H886" s="73">
        <v>3.8115392639999999</v>
      </c>
      <c r="I886" s="122">
        <v>8.7015960000000003</v>
      </c>
      <c r="J886" s="122">
        <v>3.8115392639999999</v>
      </c>
      <c r="K886" s="122">
        <v>0</v>
      </c>
      <c r="L886" s="122">
        <v>0</v>
      </c>
      <c r="M886" s="122">
        <v>0</v>
      </c>
      <c r="N886" s="122"/>
      <c r="O886" s="122">
        <v>0</v>
      </c>
      <c r="P886" s="123"/>
      <c r="Q886" s="122">
        <f t="shared" si="299"/>
        <v>4.890056736</v>
      </c>
      <c r="R886" s="122">
        <f t="shared" si="300"/>
        <v>4.890056736</v>
      </c>
      <c r="S886" s="123"/>
      <c r="T886" s="123"/>
    </row>
    <row r="887" spans="1:20" ht="56.2" customHeight="1" x14ac:dyDescent="0.35">
      <c r="A887" s="115" t="s">
        <v>1663</v>
      </c>
      <c r="B887" s="111" t="s">
        <v>1884</v>
      </c>
      <c r="C887" s="108" t="s">
        <v>581</v>
      </c>
      <c r="D887" s="122">
        <v>0.418956</v>
      </c>
      <c r="E887" s="122">
        <v>2.1248736000000046E-2</v>
      </c>
      <c r="F887" s="122">
        <v>0.39770726399999995</v>
      </c>
      <c r="G887" s="73">
        <v>0.32832</v>
      </c>
      <c r="H887" s="73">
        <v>1.4611931999999998E-2</v>
      </c>
      <c r="I887" s="122">
        <v>6.4324919999999997E-3</v>
      </c>
      <c r="J887" s="122">
        <v>6.4324919999999997E-3</v>
      </c>
      <c r="K887" s="122">
        <v>8.208E-2</v>
      </c>
      <c r="L887" s="122">
        <v>8.1794399999999979E-3</v>
      </c>
      <c r="M887" s="122">
        <v>8.208E-2</v>
      </c>
      <c r="N887" s="122"/>
      <c r="O887" s="122">
        <v>0.15772750799999999</v>
      </c>
      <c r="P887" s="123"/>
      <c r="Q887" s="122">
        <f t="shared" si="299"/>
        <v>0.31370806800000001</v>
      </c>
      <c r="R887" s="122">
        <f t="shared" si="300"/>
        <v>0.31370806800000001</v>
      </c>
      <c r="S887" s="123"/>
      <c r="T887" s="123"/>
    </row>
    <row r="888" spans="1:20" ht="81.2" customHeight="1" x14ac:dyDescent="0.35">
      <c r="A888" s="115" t="s">
        <v>1663</v>
      </c>
      <c r="B888" s="111" t="s">
        <v>472</v>
      </c>
      <c r="C888" s="108" t="s">
        <v>582</v>
      </c>
      <c r="D888" s="122">
        <v>18.841475999999997</v>
      </c>
      <c r="E888" s="122">
        <v>1.203142799999668E-2</v>
      </c>
      <c r="F888" s="122">
        <v>18.829444572</v>
      </c>
      <c r="G888" s="73">
        <v>16.998228000000001</v>
      </c>
      <c r="H888" s="73">
        <v>0.79344246000000007</v>
      </c>
      <c r="I888" s="122">
        <v>0.33303051600000005</v>
      </c>
      <c r="J888" s="122">
        <v>0.33303051600000005</v>
      </c>
      <c r="K888" s="122">
        <v>0</v>
      </c>
      <c r="L888" s="122">
        <v>0.46041194400000002</v>
      </c>
      <c r="M888" s="122">
        <v>16.665197484</v>
      </c>
      <c r="N888" s="122"/>
      <c r="O888" s="122">
        <v>0</v>
      </c>
      <c r="P888" s="123"/>
      <c r="Q888" s="122">
        <f t="shared" si="299"/>
        <v>16.20478554</v>
      </c>
      <c r="R888" s="122">
        <f t="shared" si="300"/>
        <v>16.20478554</v>
      </c>
      <c r="S888" s="123"/>
      <c r="T888" s="123"/>
    </row>
    <row r="889" spans="1:20" ht="60.75" customHeight="1" x14ac:dyDescent="0.35">
      <c r="A889" s="115" t="s">
        <v>1663</v>
      </c>
      <c r="B889" s="111" t="s">
        <v>473</v>
      </c>
      <c r="C889" s="108" t="s">
        <v>583</v>
      </c>
      <c r="D889" s="122">
        <v>36.898859999999999</v>
      </c>
      <c r="E889" s="122">
        <v>0.10354613999999884</v>
      </c>
      <c r="F889" s="122">
        <v>36.79531386</v>
      </c>
      <c r="G889" s="73">
        <v>3.8788320000000001</v>
      </c>
      <c r="H889" s="73">
        <v>0.17262761999999998</v>
      </c>
      <c r="I889" s="122">
        <v>7.5994343999999991E-2</v>
      </c>
      <c r="J889" s="122">
        <v>7.5994343999999991E-2</v>
      </c>
      <c r="K889" s="122">
        <v>0.96970800000000001</v>
      </c>
      <c r="L889" s="122">
        <v>9.663327599999999E-2</v>
      </c>
      <c r="M889" s="122">
        <v>0.96970800000000001</v>
      </c>
      <c r="N889" s="122"/>
      <c r="O889" s="122">
        <v>1.8634216560000001</v>
      </c>
      <c r="P889" s="123"/>
      <c r="Q889" s="122">
        <f t="shared" si="299"/>
        <v>3.70620438</v>
      </c>
      <c r="R889" s="122">
        <f t="shared" si="300"/>
        <v>3.70620438</v>
      </c>
      <c r="S889" s="123"/>
      <c r="T889" s="123"/>
    </row>
    <row r="890" spans="1:20" ht="81.2" customHeight="1" x14ac:dyDescent="0.35">
      <c r="A890" s="115" t="s">
        <v>1663</v>
      </c>
      <c r="B890" s="111" t="s">
        <v>474</v>
      </c>
      <c r="C890" s="108" t="s">
        <v>584</v>
      </c>
      <c r="D890" s="122">
        <v>32.033159999999995</v>
      </c>
      <c r="E890" s="122">
        <v>7.3143924000000027E-2</v>
      </c>
      <c r="F890" s="122">
        <v>31.960016075999995</v>
      </c>
      <c r="G890" s="73">
        <v>3.6945600000000001</v>
      </c>
      <c r="H890" s="73">
        <v>0.16442656800000002</v>
      </c>
      <c r="I890" s="122">
        <v>7.2384095999999995E-2</v>
      </c>
      <c r="J890" s="122">
        <v>7.2384095999999995E-2</v>
      </c>
      <c r="K890" s="122">
        <v>0.92364000000000002</v>
      </c>
      <c r="L890" s="122">
        <v>9.2042472000000028E-2</v>
      </c>
      <c r="M890" s="122">
        <v>0.92364000000000002</v>
      </c>
      <c r="N890" s="122"/>
      <c r="O890" s="122">
        <v>1.7748959039999996</v>
      </c>
      <c r="P890" s="123"/>
      <c r="Q890" s="122">
        <f t="shared" si="299"/>
        <v>3.530133432</v>
      </c>
      <c r="R890" s="122">
        <f t="shared" si="300"/>
        <v>3.530133432</v>
      </c>
      <c r="S890" s="123"/>
      <c r="T890" s="123"/>
    </row>
    <row r="891" spans="1:20" ht="121.5" customHeight="1" x14ac:dyDescent="0.35">
      <c r="A891" s="115" t="s">
        <v>1663</v>
      </c>
      <c r="B891" s="111" t="s">
        <v>475</v>
      </c>
      <c r="C891" s="108" t="s">
        <v>585</v>
      </c>
      <c r="D891" s="122">
        <v>5.8389600000000002</v>
      </c>
      <c r="E891" s="122">
        <v>3.6333732000000118E-2</v>
      </c>
      <c r="F891" s="122">
        <v>5.802626268</v>
      </c>
      <c r="G891" s="73">
        <v>5.4726240000000006</v>
      </c>
      <c r="H891" s="73">
        <v>0.24355942800000002</v>
      </c>
      <c r="I891" s="122">
        <v>0.107220072</v>
      </c>
      <c r="J891" s="122">
        <v>0.107220072</v>
      </c>
      <c r="K891" s="122">
        <v>1.3681560000000001</v>
      </c>
      <c r="L891" s="122">
        <v>0.13633935600000002</v>
      </c>
      <c r="M891" s="122">
        <v>1.3681560000000001</v>
      </c>
      <c r="N891" s="122"/>
      <c r="O891" s="122">
        <v>2.6290919280000002</v>
      </c>
      <c r="P891" s="123"/>
      <c r="Q891" s="122">
        <f t="shared" si="299"/>
        <v>5.2290645720000004</v>
      </c>
      <c r="R891" s="122">
        <f t="shared" si="300"/>
        <v>5.2290645720000004</v>
      </c>
      <c r="S891" s="123"/>
      <c r="T891" s="123"/>
    </row>
    <row r="892" spans="1:20" ht="81.2" customHeight="1" x14ac:dyDescent="0.35">
      <c r="A892" s="115" t="s">
        <v>1663</v>
      </c>
      <c r="B892" s="111" t="s">
        <v>1885</v>
      </c>
      <c r="C892" s="108" t="s">
        <v>586</v>
      </c>
      <c r="D892" s="122">
        <v>0.7846439999999999</v>
      </c>
      <c r="E892" s="122">
        <v>1.7532203999999774E-2</v>
      </c>
      <c r="F892" s="122">
        <v>0.76711179600000012</v>
      </c>
      <c r="G892" s="73">
        <v>1.2E-2</v>
      </c>
      <c r="H892" s="73">
        <v>5.3404799999999997E-4</v>
      </c>
      <c r="I892" s="122">
        <v>2.35116E-4</v>
      </c>
      <c r="J892" s="122">
        <v>2.35116E-4</v>
      </c>
      <c r="K892" s="122">
        <v>3.0000000000000001E-3</v>
      </c>
      <c r="L892" s="122">
        <v>2.9893199999999996E-4</v>
      </c>
      <c r="M892" s="122">
        <v>3.0000000000000001E-3</v>
      </c>
      <c r="N892" s="122"/>
      <c r="O892" s="122">
        <v>5.7648839999999996E-3</v>
      </c>
      <c r="P892" s="123"/>
      <c r="Q892" s="122">
        <f t="shared" si="299"/>
        <v>1.1465952E-2</v>
      </c>
      <c r="R892" s="122">
        <f t="shared" si="300"/>
        <v>1.1465952E-2</v>
      </c>
      <c r="S892" s="123"/>
      <c r="T892" s="123"/>
    </row>
    <row r="893" spans="1:20" ht="20.2" customHeight="1" x14ac:dyDescent="0.35">
      <c r="A893" s="115" t="s">
        <v>1663</v>
      </c>
      <c r="B893" s="111" t="s">
        <v>1886</v>
      </c>
      <c r="C893" s="108" t="s">
        <v>587</v>
      </c>
      <c r="D893" s="122">
        <v>20.676096000000001</v>
      </c>
      <c r="E893" s="122">
        <v>3.4814147999998823E-2</v>
      </c>
      <c r="F893" s="122">
        <v>20.641281852000002</v>
      </c>
      <c r="G893" s="73">
        <v>19.441284</v>
      </c>
      <c r="H893" s="73">
        <v>0.8652353639999999</v>
      </c>
      <c r="I893" s="122">
        <v>0.38089507199999995</v>
      </c>
      <c r="J893" s="122">
        <v>0.38089507199999995</v>
      </c>
      <c r="K893" s="122">
        <v>4.8603209999999999</v>
      </c>
      <c r="L893" s="122">
        <v>0.48434029199999995</v>
      </c>
      <c r="M893" s="122">
        <v>4.8603209999999999</v>
      </c>
      <c r="N893" s="122"/>
      <c r="O893" s="122">
        <v>9.3397469279999985</v>
      </c>
      <c r="P893" s="123"/>
      <c r="Q893" s="122">
        <f t="shared" si="299"/>
        <v>18.576048635999999</v>
      </c>
      <c r="R893" s="122">
        <f t="shared" si="300"/>
        <v>18.576048635999999</v>
      </c>
      <c r="S893" s="123"/>
      <c r="T893" s="123"/>
    </row>
    <row r="894" spans="1:20" ht="60.75" customHeight="1" x14ac:dyDescent="0.35">
      <c r="A894" s="115" t="s">
        <v>1663</v>
      </c>
      <c r="B894" s="111" t="s">
        <v>1887</v>
      </c>
      <c r="C894" s="108" t="s">
        <v>1613</v>
      </c>
      <c r="D894" s="122">
        <v>22.202183999999999</v>
      </c>
      <c r="E894" s="122">
        <v>12.611203956000001</v>
      </c>
      <c r="F894" s="122">
        <v>9.5909800439999984</v>
      </c>
      <c r="G894" s="73">
        <v>1.2E-2</v>
      </c>
      <c r="H894" s="73">
        <v>0</v>
      </c>
      <c r="I894" s="122">
        <v>0</v>
      </c>
      <c r="J894" s="122">
        <v>0</v>
      </c>
      <c r="K894" s="122">
        <v>0</v>
      </c>
      <c r="L894" s="122">
        <v>0</v>
      </c>
      <c r="M894" s="122">
        <v>0</v>
      </c>
      <c r="N894" s="122"/>
      <c r="O894" s="122">
        <v>1.2E-2</v>
      </c>
      <c r="P894" s="123"/>
      <c r="Q894" s="122">
        <f t="shared" si="299"/>
        <v>1.2E-2</v>
      </c>
      <c r="R894" s="122">
        <f t="shared" si="300"/>
        <v>1.2E-2</v>
      </c>
      <c r="S894" s="123"/>
      <c r="T894" s="123"/>
    </row>
    <row r="895" spans="1:20" ht="81.2" customHeight="1" x14ac:dyDescent="0.35">
      <c r="A895" s="115" t="s">
        <v>1663</v>
      </c>
      <c r="B895" s="111" t="s">
        <v>1100</v>
      </c>
      <c r="C895" s="108" t="s">
        <v>1614</v>
      </c>
      <c r="D895" s="122">
        <v>74.090903999999995</v>
      </c>
      <c r="E895" s="122">
        <v>0</v>
      </c>
      <c r="F895" s="122">
        <v>74.090904000000009</v>
      </c>
      <c r="G895" s="73">
        <v>46.877939999999995</v>
      </c>
      <c r="H895" s="73">
        <v>8.8198243540000014</v>
      </c>
      <c r="I895" s="122">
        <v>7.6519552420000014</v>
      </c>
      <c r="J895" s="122">
        <v>7.6519552420000014</v>
      </c>
      <c r="K895" s="122">
        <v>11.719484999999999</v>
      </c>
      <c r="L895" s="122">
        <v>1.167869112</v>
      </c>
      <c r="M895" s="122">
        <v>11.719484999999999</v>
      </c>
      <c r="N895" s="122"/>
      <c r="O895" s="122">
        <v>15.787014757999996</v>
      </c>
      <c r="P895" s="123"/>
      <c r="Q895" s="122">
        <f t="shared" si="299"/>
        <v>38.05811564599999</v>
      </c>
      <c r="R895" s="122">
        <f t="shared" si="300"/>
        <v>38.05811564599999</v>
      </c>
      <c r="S895" s="123"/>
      <c r="T895" s="123"/>
    </row>
    <row r="896" spans="1:20" ht="60.75" customHeight="1" x14ac:dyDescent="0.35">
      <c r="A896" s="115" t="s">
        <v>1663</v>
      </c>
      <c r="B896" s="111" t="s">
        <v>1101</v>
      </c>
      <c r="C896" s="108" t="s">
        <v>588</v>
      </c>
      <c r="D896" s="122">
        <v>117.699276</v>
      </c>
      <c r="E896" s="122">
        <v>56.426118971999983</v>
      </c>
      <c r="F896" s="122">
        <v>61.273157028000014</v>
      </c>
      <c r="G896" s="73">
        <v>28.686144000000002</v>
      </c>
      <c r="H896" s="73">
        <v>16.04836598</v>
      </c>
      <c r="I896" s="122">
        <v>16.04836598</v>
      </c>
      <c r="J896" s="122">
        <v>16.04836598</v>
      </c>
      <c r="K896" s="122">
        <v>7.1715360000000006</v>
      </c>
      <c r="L896" s="122">
        <v>0</v>
      </c>
      <c r="M896" s="122">
        <v>5.4662420200000019</v>
      </c>
      <c r="N896" s="122"/>
      <c r="O896" s="122">
        <v>0</v>
      </c>
      <c r="P896" s="123"/>
      <c r="Q896" s="122">
        <f t="shared" si="299"/>
        <v>12.637778020000002</v>
      </c>
      <c r="R896" s="122">
        <f t="shared" si="300"/>
        <v>12.637778020000002</v>
      </c>
      <c r="S896" s="123"/>
      <c r="T896" s="123"/>
    </row>
    <row r="897" spans="1:20" ht="40.549999999999997" customHeight="1" x14ac:dyDescent="0.35">
      <c r="A897" s="115" t="s">
        <v>1663</v>
      </c>
      <c r="B897" s="111" t="s">
        <v>212</v>
      </c>
      <c r="C897" s="108" t="s">
        <v>589</v>
      </c>
      <c r="D897" s="122">
        <v>17.743536000000002</v>
      </c>
      <c r="E897" s="122">
        <v>1.0253160000000072</v>
      </c>
      <c r="F897" s="122">
        <v>16.718219999999995</v>
      </c>
      <c r="G897" s="73">
        <v>16.718219999999999</v>
      </c>
      <c r="H897" s="73">
        <v>0.74404528800000003</v>
      </c>
      <c r="I897" s="122">
        <v>0.32754460799999996</v>
      </c>
      <c r="J897" s="122">
        <v>0.32754460799999996</v>
      </c>
      <c r="K897" s="122">
        <v>4.1795550000000006</v>
      </c>
      <c r="L897" s="122">
        <v>0.41650068000000007</v>
      </c>
      <c r="M897" s="122">
        <v>4.1795550000000006</v>
      </c>
      <c r="N897" s="122"/>
      <c r="O897" s="122">
        <v>8.031565392000001</v>
      </c>
      <c r="P897" s="123"/>
      <c r="Q897" s="122">
        <f t="shared" si="299"/>
        <v>15.974174711999998</v>
      </c>
      <c r="R897" s="122">
        <f t="shared" si="300"/>
        <v>15.974174711999998</v>
      </c>
      <c r="S897" s="123"/>
      <c r="T897" s="123"/>
    </row>
    <row r="898" spans="1:20" ht="20.2" customHeight="1" x14ac:dyDescent="0.35">
      <c r="A898" s="115" t="s">
        <v>1663</v>
      </c>
      <c r="B898" s="111" t="s">
        <v>213</v>
      </c>
      <c r="C898" s="108" t="s">
        <v>590</v>
      </c>
      <c r="D898" s="122">
        <v>13.288248000000001</v>
      </c>
      <c r="E898" s="122">
        <v>4.4947163999999873E-2</v>
      </c>
      <c r="F898" s="122">
        <v>13.243300836000001</v>
      </c>
      <c r="G898" s="73">
        <v>4.4802960000000001</v>
      </c>
      <c r="H898" s="73">
        <v>0.19939577999999999</v>
      </c>
      <c r="I898" s="122">
        <v>8.7778259999999997E-2</v>
      </c>
      <c r="J898" s="122">
        <v>8.7778259999999997E-2</v>
      </c>
      <c r="K898" s="122">
        <v>1.1200739999999998</v>
      </c>
      <c r="L898" s="122">
        <v>0.11161752</v>
      </c>
      <c r="M898" s="122">
        <v>1.1200739999999998</v>
      </c>
      <c r="N898" s="122"/>
      <c r="O898" s="122">
        <v>2.1523697400000001</v>
      </c>
      <c r="P898" s="123"/>
      <c r="Q898" s="122">
        <f t="shared" si="299"/>
        <v>4.2809002200000004</v>
      </c>
      <c r="R898" s="122">
        <f t="shared" si="300"/>
        <v>4.2809002200000004</v>
      </c>
      <c r="S898" s="123"/>
      <c r="T898" s="123"/>
    </row>
    <row r="899" spans="1:20" ht="101.3" customHeight="1" x14ac:dyDescent="0.35">
      <c r="A899" s="115" t="s">
        <v>1663</v>
      </c>
      <c r="B899" s="111" t="s">
        <v>214</v>
      </c>
      <c r="C899" s="108" t="s">
        <v>591</v>
      </c>
      <c r="D899" s="122">
        <v>11.029884000000001</v>
      </c>
      <c r="E899" s="122">
        <v>0.3558829199999991</v>
      </c>
      <c r="F899" s="122">
        <v>10.674001080000002</v>
      </c>
      <c r="G899" s="73">
        <v>3.6604800000000002</v>
      </c>
      <c r="H899" s="73">
        <v>0.31249681200000001</v>
      </c>
      <c r="I899" s="122">
        <v>7.1716379999999996E-2</v>
      </c>
      <c r="J899" s="122">
        <v>7.1716379999999996E-2</v>
      </c>
      <c r="K899" s="122">
        <v>3.5887636200000004</v>
      </c>
      <c r="L899" s="122">
        <v>0.24078043200000002</v>
      </c>
      <c r="M899" s="122">
        <v>0</v>
      </c>
      <c r="N899" s="122"/>
      <c r="O899" s="122">
        <v>0</v>
      </c>
      <c r="P899" s="123"/>
      <c r="Q899" s="122">
        <f t="shared" si="299"/>
        <v>3.3479831880000002</v>
      </c>
      <c r="R899" s="122">
        <f t="shared" si="300"/>
        <v>3.3479831880000002</v>
      </c>
      <c r="S899" s="123"/>
      <c r="T899" s="123"/>
    </row>
    <row r="900" spans="1:20" ht="20.2" customHeight="1" x14ac:dyDescent="0.35">
      <c r="A900" s="115" t="s">
        <v>1663</v>
      </c>
      <c r="B900" s="111" t="s">
        <v>1888</v>
      </c>
      <c r="C900" s="108" t="s">
        <v>1615</v>
      </c>
      <c r="D900" s="122">
        <v>0.43023599999999995</v>
      </c>
      <c r="E900" s="122">
        <v>0</v>
      </c>
      <c r="F900" s="122">
        <v>0.43023599999999995</v>
      </c>
      <c r="G900" s="73">
        <v>0.41823599999999994</v>
      </c>
      <c r="H900" s="73">
        <v>1.8613620000000001E-2</v>
      </c>
      <c r="I900" s="122">
        <v>8.1941039999999989E-3</v>
      </c>
      <c r="J900" s="122">
        <v>8.1941039999999989E-3</v>
      </c>
      <c r="K900" s="122">
        <v>0.10455899999999999</v>
      </c>
      <c r="L900" s="122">
        <v>1.0419516000000002E-2</v>
      </c>
      <c r="M900" s="122">
        <v>0.10455899999999999</v>
      </c>
      <c r="N900" s="122"/>
      <c r="O900" s="122">
        <v>0.20092389599999999</v>
      </c>
      <c r="P900" s="123"/>
      <c r="Q900" s="122">
        <f t="shared" si="299"/>
        <v>0.39962237999999994</v>
      </c>
      <c r="R900" s="122">
        <f t="shared" si="300"/>
        <v>0.39962237999999994</v>
      </c>
      <c r="S900" s="123"/>
      <c r="T900" s="123"/>
    </row>
    <row r="901" spans="1:20" ht="121.5" customHeight="1" x14ac:dyDescent="0.35">
      <c r="A901" s="115" t="s">
        <v>1663</v>
      </c>
      <c r="B901" s="111" t="s">
        <v>1102</v>
      </c>
      <c r="C901" s="108" t="s">
        <v>1616</v>
      </c>
      <c r="D901" s="122">
        <v>2.0201039999999999</v>
      </c>
      <c r="E901" s="122">
        <v>0</v>
      </c>
      <c r="F901" s="122">
        <v>2.0201039999999999</v>
      </c>
      <c r="G901" s="73">
        <v>0.41393999999999997</v>
      </c>
      <c r="H901" s="73">
        <v>1.8422411999999999E-2</v>
      </c>
      <c r="I901" s="122">
        <v>8.1099239999999993E-3</v>
      </c>
      <c r="J901" s="122">
        <v>8.1099239999999993E-3</v>
      </c>
      <c r="K901" s="122">
        <v>0.10348499999999999</v>
      </c>
      <c r="L901" s="122">
        <v>1.0312488E-2</v>
      </c>
      <c r="M901" s="122">
        <v>0.10348499999999999</v>
      </c>
      <c r="N901" s="122"/>
      <c r="O901" s="122">
        <v>0.19886007599999997</v>
      </c>
      <c r="P901" s="123"/>
      <c r="Q901" s="122">
        <f t="shared" si="299"/>
        <v>0.39551758799999998</v>
      </c>
      <c r="R901" s="122">
        <f t="shared" si="300"/>
        <v>0.39551758799999998</v>
      </c>
      <c r="S901" s="123"/>
      <c r="T901" s="123"/>
    </row>
    <row r="902" spans="1:20" ht="93.75" customHeight="1" x14ac:dyDescent="0.35">
      <c r="A902" s="115" t="s">
        <v>1663</v>
      </c>
      <c r="B902" s="111" t="s">
        <v>1889</v>
      </c>
      <c r="C902" s="108" t="s">
        <v>1909</v>
      </c>
      <c r="D902" s="122"/>
      <c r="E902" s="122"/>
      <c r="F902" s="122"/>
      <c r="G902" s="73">
        <v>0</v>
      </c>
      <c r="H902" s="73">
        <v>15.430456057627117</v>
      </c>
      <c r="I902" s="122"/>
      <c r="J902" s="122"/>
      <c r="K902" s="122"/>
      <c r="L902" s="122">
        <v>15.430456057627117</v>
      </c>
      <c r="M902" s="122"/>
      <c r="N902" s="122"/>
      <c r="O902" s="122"/>
      <c r="P902" s="123"/>
      <c r="Q902" s="122">
        <f t="shared" si="299"/>
        <v>-15.430456057627117</v>
      </c>
      <c r="R902" s="122">
        <f t="shared" si="300"/>
        <v>-15.430456057627117</v>
      </c>
      <c r="S902" s="123"/>
      <c r="T902" s="123"/>
    </row>
    <row r="903" spans="1:20" ht="121.5" customHeight="1" x14ac:dyDescent="0.35">
      <c r="A903" s="119"/>
      <c r="B903" s="118" t="s">
        <v>71</v>
      </c>
      <c r="C903" s="105"/>
      <c r="D903" s="133">
        <f t="shared" ref="D903:T903" si="301">SUM(D904:D916)</f>
        <v>194.37443999999999</v>
      </c>
      <c r="E903" s="133">
        <f t="shared" si="301"/>
        <v>6.6095546591186416</v>
      </c>
      <c r="F903" s="133">
        <f t="shared" si="301"/>
        <v>187.76488534088134</v>
      </c>
      <c r="G903" s="133">
        <f t="shared" si="301"/>
        <v>60.641507999999995</v>
      </c>
      <c r="H903" s="133">
        <f t="shared" si="301"/>
        <v>3.7650036179999993</v>
      </c>
      <c r="I903" s="133">
        <f t="shared" si="301"/>
        <v>1.840458514</v>
      </c>
      <c r="J903" s="133">
        <f t="shared" si="301"/>
        <v>2.3571086340000007</v>
      </c>
      <c r="K903" s="133">
        <f t="shared" si="301"/>
        <v>14.552525999999999</v>
      </c>
      <c r="L903" s="133">
        <f t="shared" si="301"/>
        <v>1.4078949839999997</v>
      </c>
      <c r="M903" s="133">
        <f t="shared" si="301"/>
        <v>16.924528848000001</v>
      </c>
      <c r="N903" s="133">
        <f t="shared" si="301"/>
        <v>0</v>
      </c>
      <c r="O903" s="133">
        <f t="shared" si="301"/>
        <v>27.323994637999995</v>
      </c>
      <c r="P903" s="133">
        <f t="shared" si="301"/>
        <v>0</v>
      </c>
      <c r="Q903" s="133">
        <f t="shared" si="301"/>
        <v>56.876504381999986</v>
      </c>
      <c r="R903" s="133">
        <f t="shared" si="301"/>
        <v>56.876504381999986</v>
      </c>
      <c r="S903" s="133">
        <f t="shared" si="301"/>
        <v>0</v>
      </c>
      <c r="T903" s="133">
        <f t="shared" si="301"/>
        <v>0</v>
      </c>
    </row>
    <row r="904" spans="1:20" ht="81.2" customHeight="1" x14ac:dyDescent="0.35">
      <c r="A904" s="115" t="s">
        <v>1663</v>
      </c>
      <c r="B904" s="111" t="s">
        <v>1103</v>
      </c>
      <c r="C904" s="108" t="s">
        <v>592</v>
      </c>
      <c r="D904" s="122">
        <v>18.953903999999998</v>
      </c>
      <c r="E904" s="122">
        <v>5.677395600000068E-2</v>
      </c>
      <c r="F904" s="122">
        <v>18.897130043999997</v>
      </c>
      <c r="G904" s="73">
        <v>0.135492</v>
      </c>
      <c r="H904" s="73">
        <v>3.542613E-2</v>
      </c>
      <c r="I904" s="122">
        <v>3.542613E-2</v>
      </c>
      <c r="J904" s="122">
        <v>3.542613E-2</v>
      </c>
      <c r="K904" s="122">
        <v>3.3873E-2</v>
      </c>
      <c r="L904" s="122">
        <v>0</v>
      </c>
      <c r="M904" s="122">
        <v>3.3873E-2</v>
      </c>
      <c r="N904" s="122"/>
      <c r="O904" s="122">
        <v>3.2319869999999987E-2</v>
      </c>
      <c r="P904" s="123"/>
      <c r="Q904" s="122">
        <f t="shared" ref="Q904:Q916" si="302">G904-H904</f>
        <v>0.10006587</v>
      </c>
      <c r="R904" s="122">
        <f t="shared" ref="R904:R916" si="303">G904-H904</f>
        <v>0.10006587</v>
      </c>
      <c r="S904" s="123"/>
      <c r="T904" s="123"/>
    </row>
    <row r="905" spans="1:20" ht="101.3" customHeight="1" x14ac:dyDescent="0.35">
      <c r="A905" s="115" t="s">
        <v>1663</v>
      </c>
      <c r="B905" s="111" t="s">
        <v>1104</v>
      </c>
      <c r="C905" s="108" t="s">
        <v>215</v>
      </c>
      <c r="D905" s="122">
        <v>9.6778560000000002</v>
      </c>
      <c r="E905" s="122">
        <v>0.87804961199999987</v>
      </c>
      <c r="F905" s="122">
        <v>8.7998063880000004</v>
      </c>
      <c r="G905" s="73">
        <v>1.3259519999999998</v>
      </c>
      <c r="H905" s="73">
        <v>5.9011548000000004E-2</v>
      </c>
      <c r="I905" s="122">
        <v>2.597814E-2</v>
      </c>
      <c r="J905" s="122">
        <v>2.597814E-2</v>
      </c>
      <c r="K905" s="122">
        <v>0.331488</v>
      </c>
      <c r="L905" s="122">
        <v>3.3033408E-2</v>
      </c>
      <c r="M905" s="122">
        <v>0.331488</v>
      </c>
      <c r="N905" s="122"/>
      <c r="O905" s="122">
        <v>0.63699786000000003</v>
      </c>
      <c r="P905" s="123"/>
      <c r="Q905" s="122">
        <f t="shared" si="302"/>
        <v>1.2669404519999998</v>
      </c>
      <c r="R905" s="122">
        <f t="shared" si="303"/>
        <v>1.2669404519999998</v>
      </c>
      <c r="S905" s="123"/>
      <c r="T905" s="123"/>
    </row>
    <row r="906" spans="1:20" ht="20.2" customHeight="1" x14ac:dyDescent="0.35">
      <c r="A906" s="115" t="s">
        <v>1663</v>
      </c>
      <c r="B906" s="111" t="s">
        <v>1105</v>
      </c>
      <c r="C906" s="108" t="s">
        <v>216</v>
      </c>
      <c r="D906" s="122">
        <v>7.0967279999999988</v>
      </c>
      <c r="E906" s="122">
        <v>0.45662102399999949</v>
      </c>
      <c r="F906" s="122">
        <v>6.6401069759999993</v>
      </c>
      <c r="G906" s="73">
        <v>0.56164800000000004</v>
      </c>
      <c r="H906" s="73">
        <v>2.4996180000000003E-2</v>
      </c>
      <c r="I906" s="122">
        <v>1.1003868E-2</v>
      </c>
      <c r="J906" s="122">
        <v>1.1003868E-2</v>
      </c>
      <c r="K906" s="122">
        <v>0</v>
      </c>
      <c r="L906" s="122">
        <v>1.3992312000000003E-2</v>
      </c>
      <c r="M906" s="122">
        <v>0.55064413200000006</v>
      </c>
      <c r="N906" s="122"/>
      <c r="O906" s="122">
        <v>0</v>
      </c>
      <c r="P906" s="123"/>
      <c r="Q906" s="122">
        <f t="shared" si="302"/>
        <v>0.53665182</v>
      </c>
      <c r="R906" s="122">
        <f t="shared" si="303"/>
        <v>0.53665182</v>
      </c>
      <c r="S906" s="123"/>
      <c r="T906" s="123"/>
    </row>
    <row r="907" spans="1:20" ht="60.75" customHeight="1" x14ac:dyDescent="0.35">
      <c r="A907" s="115" t="s">
        <v>1663</v>
      </c>
      <c r="B907" s="111" t="s">
        <v>217</v>
      </c>
      <c r="C907" s="108" t="s">
        <v>218</v>
      </c>
      <c r="D907" s="122">
        <v>47.487048000000001</v>
      </c>
      <c r="E907" s="122">
        <v>2.2534606787796605</v>
      </c>
      <c r="F907" s="122">
        <v>45.233587321220341</v>
      </c>
      <c r="G907" s="73">
        <v>40.699019999999997</v>
      </c>
      <c r="H907" s="73">
        <v>1.8543412199999998</v>
      </c>
      <c r="I907" s="122">
        <v>0.79737817199999994</v>
      </c>
      <c r="J907" s="122">
        <v>0.79737817199999994</v>
      </c>
      <c r="K907" s="122">
        <v>10.174754999999999</v>
      </c>
      <c r="L907" s="122">
        <v>1.0569630480000001</v>
      </c>
      <c r="M907" s="122">
        <v>10.174754999999999</v>
      </c>
      <c r="N907" s="122"/>
      <c r="O907" s="122">
        <v>19.552131827999997</v>
      </c>
      <c r="P907" s="123"/>
      <c r="Q907" s="122">
        <f t="shared" si="302"/>
        <v>38.844678779999995</v>
      </c>
      <c r="R907" s="122">
        <f t="shared" si="303"/>
        <v>38.844678779999995</v>
      </c>
      <c r="S907" s="123"/>
      <c r="T907" s="123"/>
    </row>
    <row r="908" spans="1:20" ht="60.75" customHeight="1" x14ac:dyDescent="0.35">
      <c r="A908" s="115" t="s">
        <v>1663</v>
      </c>
      <c r="B908" s="111" t="s">
        <v>1106</v>
      </c>
      <c r="C908" s="108" t="s">
        <v>1617</v>
      </c>
      <c r="D908" s="122">
        <v>1.1020559999999999</v>
      </c>
      <c r="E908" s="122">
        <v>0</v>
      </c>
      <c r="F908" s="122">
        <v>1.1020560000000001</v>
      </c>
      <c r="G908" s="73">
        <v>1.023768</v>
      </c>
      <c r="H908" s="73">
        <v>0</v>
      </c>
      <c r="I908" s="122">
        <v>2.0057736000000003E-2</v>
      </c>
      <c r="J908" s="122">
        <v>2.0057736000000003E-2</v>
      </c>
      <c r="K908" s="122">
        <v>0.255942</v>
      </c>
      <c r="L908" s="122">
        <v>-2.0057736000000003E-2</v>
      </c>
      <c r="M908" s="122">
        <v>0.255942</v>
      </c>
      <c r="N908" s="122"/>
      <c r="O908" s="122">
        <v>0.49182626400000001</v>
      </c>
      <c r="P908" s="123"/>
      <c r="Q908" s="122">
        <f t="shared" si="302"/>
        <v>1.023768</v>
      </c>
      <c r="R908" s="122">
        <f t="shared" si="303"/>
        <v>1.023768</v>
      </c>
      <c r="S908" s="123"/>
      <c r="T908" s="123"/>
    </row>
    <row r="909" spans="1:20" ht="141.80000000000001" customHeight="1" x14ac:dyDescent="0.35">
      <c r="A909" s="115" t="s">
        <v>1663</v>
      </c>
      <c r="B909" s="111" t="s">
        <v>219</v>
      </c>
      <c r="C909" s="108" t="s">
        <v>220</v>
      </c>
      <c r="D909" s="122">
        <v>4.2594959999999995</v>
      </c>
      <c r="E909" s="122">
        <v>1.2747872969491509</v>
      </c>
      <c r="F909" s="122">
        <v>2.9847087030508486</v>
      </c>
      <c r="G909" s="73">
        <v>1.2E-2</v>
      </c>
      <c r="H909" s="73">
        <v>0.52865012</v>
      </c>
      <c r="I909" s="122">
        <v>1.2E-2</v>
      </c>
      <c r="J909" s="122">
        <v>0.52865012</v>
      </c>
      <c r="K909" s="122">
        <v>0</v>
      </c>
      <c r="L909" s="122">
        <v>0</v>
      </c>
      <c r="M909" s="122">
        <v>0</v>
      </c>
      <c r="N909" s="122"/>
      <c r="O909" s="122">
        <v>0</v>
      </c>
      <c r="P909" s="123"/>
      <c r="Q909" s="122">
        <f t="shared" si="302"/>
        <v>-0.51665011999999999</v>
      </c>
      <c r="R909" s="122">
        <f t="shared" si="303"/>
        <v>-0.51665011999999999</v>
      </c>
      <c r="S909" s="123"/>
      <c r="T909" s="123"/>
    </row>
    <row r="910" spans="1:20" ht="40.549999999999997" customHeight="1" x14ac:dyDescent="0.35">
      <c r="A910" s="115" t="s">
        <v>1663</v>
      </c>
      <c r="B910" s="111" t="s">
        <v>221</v>
      </c>
      <c r="C910" s="108" t="s">
        <v>222</v>
      </c>
      <c r="D910" s="122">
        <v>5.5688040000000001</v>
      </c>
      <c r="E910" s="122">
        <v>1.6898620913898306</v>
      </c>
      <c r="F910" s="122">
        <v>3.8789419086101695</v>
      </c>
      <c r="G910" s="73">
        <v>3.867804</v>
      </c>
      <c r="H910" s="73">
        <v>0.68384266000000005</v>
      </c>
      <c r="I910" s="122">
        <v>0.68384266000000016</v>
      </c>
      <c r="J910" s="122">
        <v>0.68384266000000016</v>
      </c>
      <c r="K910" s="122">
        <v>0.966951</v>
      </c>
      <c r="L910" s="122">
        <v>0</v>
      </c>
      <c r="M910" s="122">
        <v>0.966951</v>
      </c>
      <c r="N910" s="122"/>
      <c r="O910" s="122">
        <v>1.2500593399999997</v>
      </c>
      <c r="P910" s="123"/>
      <c r="Q910" s="122">
        <f t="shared" si="302"/>
        <v>3.1839613399999998</v>
      </c>
      <c r="R910" s="122">
        <f t="shared" si="303"/>
        <v>3.1839613399999998</v>
      </c>
      <c r="S910" s="123"/>
      <c r="T910" s="123"/>
    </row>
    <row r="911" spans="1:20" ht="60.75" customHeight="1" x14ac:dyDescent="0.35">
      <c r="A911" s="115" t="s">
        <v>1663</v>
      </c>
      <c r="B911" s="111" t="s">
        <v>1890</v>
      </c>
      <c r="C911" s="108" t="s">
        <v>1618</v>
      </c>
      <c r="D911" s="122">
        <v>27.555744000000001</v>
      </c>
      <c r="E911" s="122">
        <v>0</v>
      </c>
      <c r="F911" s="122">
        <v>27.555744000000001</v>
      </c>
      <c r="G911" s="73">
        <v>1.2E-2</v>
      </c>
      <c r="H911" s="73">
        <v>0</v>
      </c>
      <c r="I911" s="122">
        <v>0</v>
      </c>
      <c r="J911" s="122">
        <v>0</v>
      </c>
      <c r="K911" s="122">
        <v>3.0000000000000001E-3</v>
      </c>
      <c r="L911" s="122">
        <v>0</v>
      </c>
      <c r="M911" s="122">
        <v>3.0000000000000001E-3</v>
      </c>
      <c r="N911" s="122"/>
      <c r="O911" s="122">
        <v>6.0000000000000001E-3</v>
      </c>
      <c r="P911" s="123"/>
      <c r="Q911" s="122">
        <f t="shared" si="302"/>
        <v>1.2E-2</v>
      </c>
      <c r="R911" s="122">
        <f t="shared" si="303"/>
        <v>1.2E-2</v>
      </c>
      <c r="S911" s="123"/>
      <c r="T911" s="123"/>
    </row>
    <row r="912" spans="1:20" ht="20.2" customHeight="1" x14ac:dyDescent="0.35">
      <c r="A912" s="115" t="s">
        <v>1663</v>
      </c>
      <c r="B912" s="111" t="s">
        <v>1891</v>
      </c>
      <c r="C912" s="108" t="s">
        <v>1619</v>
      </c>
      <c r="D912" s="122">
        <v>26.746584000000002</v>
      </c>
      <c r="E912" s="122">
        <v>0</v>
      </c>
      <c r="F912" s="122">
        <v>26.746584000000002</v>
      </c>
      <c r="G912" s="73">
        <v>2.5482960000000001</v>
      </c>
      <c r="H912" s="73">
        <v>0.113412048</v>
      </c>
      <c r="I912" s="122">
        <v>4.9926407999999992E-2</v>
      </c>
      <c r="J912" s="122">
        <v>4.9926407999999992E-2</v>
      </c>
      <c r="K912" s="122">
        <v>0.63707399999999992</v>
      </c>
      <c r="L912" s="122">
        <v>6.348564000000001E-2</v>
      </c>
      <c r="M912" s="122">
        <v>0.63707399999999992</v>
      </c>
      <c r="N912" s="122"/>
      <c r="O912" s="122">
        <v>1.2242215919999999</v>
      </c>
      <c r="P912" s="123"/>
      <c r="Q912" s="122">
        <f t="shared" si="302"/>
        <v>2.4348839520000003</v>
      </c>
      <c r="R912" s="122">
        <f t="shared" si="303"/>
        <v>2.4348839520000003</v>
      </c>
      <c r="S912" s="123"/>
      <c r="T912" s="123"/>
    </row>
    <row r="913" spans="1:20" ht="101.3" customHeight="1" x14ac:dyDescent="0.35">
      <c r="A913" s="115" t="s">
        <v>1663</v>
      </c>
      <c r="B913" s="111" t="s">
        <v>1892</v>
      </c>
      <c r="C913" s="108" t="s">
        <v>1620</v>
      </c>
      <c r="D913" s="122">
        <v>1.869756</v>
      </c>
      <c r="E913" s="122">
        <v>0</v>
      </c>
      <c r="F913" s="122">
        <v>1.8697560000000002</v>
      </c>
      <c r="G913" s="73">
        <v>1.857756</v>
      </c>
      <c r="H913" s="73">
        <v>8.2679496000000005E-2</v>
      </c>
      <c r="I913" s="122">
        <v>3.6397283999999995E-2</v>
      </c>
      <c r="J913" s="122">
        <v>3.6397283999999995E-2</v>
      </c>
      <c r="K913" s="122">
        <v>0</v>
      </c>
      <c r="L913" s="122">
        <v>4.628221200000001E-2</v>
      </c>
      <c r="M913" s="122">
        <v>1.8213587160000002</v>
      </c>
      <c r="N913" s="122"/>
      <c r="O913" s="122">
        <v>0</v>
      </c>
      <c r="P913" s="123"/>
      <c r="Q913" s="122">
        <f t="shared" si="302"/>
        <v>1.7750765040000001</v>
      </c>
      <c r="R913" s="122">
        <f t="shared" si="303"/>
        <v>1.7750765040000001</v>
      </c>
      <c r="S913" s="123"/>
      <c r="T913" s="123"/>
    </row>
    <row r="914" spans="1:20" ht="20.2" customHeight="1" x14ac:dyDescent="0.35">
      <c r="A914" s="115" t="s">
        <v>1663</v>
      </c>
      <c r="B914" s="111" t="s">
        <v>1107</v>
      </c>
      <c r="C914" s="108" t="s">
        <v>1621</v>
      </c>
      <c r="D914" s="122">
        <v>35.922947999999998</v>
      </c>
      <c r="E914" s="122">
        <v>0</v>
      </c>
      <c r="F914" s="122">
        <v>35.922947999999998</v>
      </c>
      <c r="G914" s="73">
        <v>3.7706399999999998</v>
      </c>
      <c r="H914" s="73">
        <v>0.16781252399999999</v>
      </c>
      <c r="I914" s="122">
        <v>7.3874652000000013E-2</v>
      </c>
      <c r="J914" s="122">
        <v>7.3874652000000013E-2</v>
      </c>
      <c r="K914" s="122">
        <v>0.94265999999999983</v>
      </c>
      <c r="L914" s="122">
        <v>9.3937871999999978E-2</v>
      </c>
      <c r="M914" s="122">
        <v>0.94265999999999983</v>
      </c>
      <c r="N914" s="122"/>
      <c r="O914" s="122">
        <v>1.8114453479999995</v>
      </c>
      <c r="P914" s="123"/>
      <c r="Q914" s="122">
        <f t="shared" si="302"/>
        <v>3.6028274759999999</v>
      </c>
      <c r="R914" s="122">
        <f t="shared" si="303"/>
        <v>3.6028274759999999</v>
      </c>
      <c r="S914" s="123"/>
      <c r="T914" s="123"/>
    </row>
    <row r="915" spans="1:20" ht="81.2" customHeight="1" x14ac:dyDescent="0.35">
      <c r="A915" s="115" t="s">
        <v>1660</v>
      </c>
      <c r="B915" s="111" t="s">
        <v>1893</v>
      </c>
      <c r="C915" s="108" t="s">
        <v>1622</v>
      </c>
      <c r="D915" s="122">
        <v>4.3133039999999996</v>
      </c>
      <c r="E915" s="122">
        <v>0</v>
      </c>
      <c r="F915" s="122">
        <v>4.3133040000000005</v>
      </c>
      <c r="G915" s="73">
        <v>4.301304</v>
      </c>
      <c r="H915" s="73">
        <v>0.19142973600000004</v>
      </c>
      <c r="I915" s="122">
        <v>8.4271440000000003E-2</v>
      </c>
      <c r="J915" s="122">
        <v>8.4271440000000003E-2</v>
      </c>
      <c r="K915" s="122">
        <v>1.075326</v>
      </c>
      <c r="L915" s="122">
        <v>0.10715829600000004</v>
      </c>
      <c r="M915" s="122">
        <v>1.075326</v>
      </c>
      <c r="N915" s="122"/>
      <c r="O915" s="122">
        <v>2.0663805600000003</v>
      </c>
      <c r="P915" s="123"/>
      <c r="Q915" s="122">
        <f t="shared" si="302"/>
        <v>4.1098742640000001</v>
      </c>
      <c r="R915" s="122">
        <f t="shared" si="303"/>
        <v>4.1098742640000001</v>
      </c>
      <c r="S915" s="123"/>
      <c r="T915" s="123"/>
    </row>
    <row r="916" spans="1:20" ht="20.2" customHeight="1" x14ac:dyDescent="0.35">
      <c r="A916" s="115" t="s">
        <v>1660</v>
      </c>
      <c r="B916" s="107" t="s">
        <v>1108</v>
      </c>
      <c r="C916" s="108" t="s">
        <v>1623</v>
      </c>
      <c r="D916" s="122">
        <v>3.8202119999999997</v>
      </c>
      <c r="E916" s="122">
        <v>0</v>
      </c>
      <c r="F916" s="122">
        <v>3.8202119999999997</v>
      </c>
      <c r="G916" s="73">
        <v>0.52582799999999996</v>
      </c>
      <c r="H916" s="73">
        <v>2.3401955999999998E-2</v>
      </c>
      <c r="I916" s="122">
        <v>1.0302024E-2</v>
      </c>
      <c r="J916" s="122">
        <v>1.0302024E-2</v>
      </c>
      <c r="K916" s="122">
        <v>0.13145699999999999</v>
      </c>
      <c r="L916" s="122">
        <v>1.3099931999999998E-2</v>
      </c>
      <c r="M916" s="122">
        <v>0.13145699999999999</v>
      </c>
      <c r="N916" s="122"/>
      <c r="O916" s="122">
        <v>0.25261197599999996</v>
      </c>
      <c r="P916" s="122"/>
      <c r="Q916" s="122">
        <f t="shared" si="302"/>
        <v>0.50242604400000002</v>
      </c>
      <c r="R916" s="122">
        <f t="shared" si="303"/>
        <v>0.50242604400000002</v>
      </c>
      <c r="S916" s="122"/>
      <c r="T916" s="122"/>
    </row>
    <row r="917" spans="1:20" ht="60.75" customHeight="1" x14ac:dyDescent="0.35">
      <c r="A917" s="119"/>
      <c r="B917" s="118" t="s">
        <v>57</v>
      </c>
      <c r="C917" s="105"/>
      <c r="D917" s="133">
        <f t="shared" ref="D917:T917" si="304">SUM(D918:D931)</f>
        <v>361.48519199999998</v>
      </c>
      <c r="E917" s="133">
        <f t="shared" si="304"/>
        <v>17.633641788203327</v>
      </c>
      <c r="F917" s="133">
        <f t="shared" si="304"/>
        <v>343.85155021179656</v>
      </c>
      <c r="G917" s="133">
        <f t="shared" si="304"/>
        <v>158.12821200000002</v>
      </c>
      <c r="H917" s="133">
        <f t="shared" si="304"/>
        <v>52.002812958</v>
      </c>
      <c r="I917" s="133">
        <f t="shared" si="304"/>
        <v>16.656558225999998</v>
      </c>
      <c r="J917" s="133">
        <f t="shared" si="304"/>
        <v>15.71360713</v>
      </c>
      <c r="K917" s="133">
        <f t="shared" si="304"/>
        <v>27.413520935999994</v>
      </c>
      <c r="L917" s="133">
        <f t="shared" si="304"/>
        <v>36.289205828</v>
      </c>
      <c r="M917" s="133">
        <f t="shared" si="304"/>
        <v>22.361090496000003</v>
      </c>
      <c r="N917" s="133">
        <f t="shared" si="304"/>
        <v>0</v>
      </c>
      <c r="O917" s="133">
        <f t="shared" si="304"/>
        <v>91.697042342000003</v>
      </c>
      <c r="P917" s="133">
        <f t="shared" si="304"/>
        <v>0</v>
      </c>
      <c r="Q917" s="133">
        <f t="shared" si="304"/>
        <v>106.12539904199998</v>
      </c>
      <c r="R917" s="133">
        <f t="shared" si="304"/>
        <v>106.12539904199998</v>
      </c>
      <c r="S917" s="133">
        <f t="shared" si="304"/>
        <v>0</v>
      </c>
      <c r="T917" s="133">
        <f t="shared" si="304"/>
        <v>0</v>
      </c>
    </row>
    <row r="918" spans="1:20" ht="20.2" customHeight="1" x14ac:dyDescent="0.35">
      <c r="A918" s="115" t="s">
        <v>1663</v>
      </c>
      <c r="B918" s="111" t="s">
        <v>476</v>
      </c>
      <c r="C918" s="108" t="s">
        <v>593</v>
      </c>
      <c r="D918" s="122">
        <v>8.2708320000000004</v>
      </c>
      <c r="E918" s="122">
        <v>2.8356912000001344E-2</v>
      </c>
      <c r="F918" s="122">
        <v>8.2424750879999991</v>
      </c>
      <c r="G918" s="73">
        <v>1.1169960000000001</v>
      </c>
      <c r="H918" s="73">
        <v>0.17404490400000003</v>
      </c>
      <c r="I918" s="122">
        <v>1.1169960000000001</v>
      </c>
      <c r="J918" s="122">
        <v>0.17404490400000003</v>
      </c>
      <c r="K918" s="122">
        <v>0</v>
      </c>
      <c r="L918" s="122">
        <v>0</v>
      </c>
      <c r="M918" s="122">
        <v>0</v>
      </c>
      <c r="N918" s="122"/>
      <c r="O918" s="122">
        <v>0</v>
      </c>
      <c r="P918" s="123"/>
      <c r="Q918" s="122">
        <f t="shared" ref="Q918:Q931" si="305">G918-H918</f>
        <v>0.94295109600000004</v>
      </c>
      <c r="R918" s="122">
        <f t="shared" ref="R918:R931" si="306">G918-H918</f>
        <v>0.94295109600000004</v>
      </c>
      <c r="S918" s="123"/>
      <c r="T918" s="123"/>
    </row>
    <row r="919" spans="1:20" ht="81.2" customHeight="1" x14ac:dyDescent="0.35">
      <c r="A919" s="115" t="s">
        <v>1663</v>
      </c>
      <c r="B919" s="111" t="s">
        <v>1109</v>
      </c>
      <c r="C919" s="108" t="s">
        <v>1624</v>
      </c>
      <c r="D919" s="122">
        <v>16.007543999999999</v>
      </c>
      <c r="E919" s="122">
        <v>0</v>
      </c>
      <c r="F919" s="122">
        <v>16.007543999999999</v>
      </c>
      <c r="G919" s="73">
        <v>15.146699999999999</v>
      </c>
      <c r="H919" s="73">
        <v>0.57975207599999989</v>
      </c>
      <c r="I919" s="122">
        <v>0.29675524799999997</v>
      </c>
      <c r="J919" s="122">
        <v>0.29675524799999997</v>
      </c>
      <c r="K919" s="122">
        <v>14.849944751999999</v>
      </c>
      <c r="L919" s="122">
        <v>0.28299682799999992</v>
      </c>
      <c r="M919" s="122">
        <v>0</v>
      </c>
      <c r="N919" s="122"/>
      <c r="O919" s="122">
        <v>0</v>
      </c>
      <c r="P919" s="123"/>
      <c r="Q919" s="122">
        <f t="shared" si="305"/>
        <v>14.566947923999999</v>
      </c>
      <c r="R919" s="122">
        <f t="shared" si="306"/>
        <v>14.566947923999999</v>
      </c>
      <c r="S919" s="123"/>
      <c r="T919" s="123"/>
    </row>
    <row r="920" spans="1:20" ht="60.75" customHeight="1" x14ac:dyDescent="0.35">
      <c r="A920" s="115" t="s">
        <v>1663</v>
      </c>
      <c r="B920" s="111" t="s">
        <v>477</v>
      </c>
      <c r="C920" s="108" t="s">
        <v>594</v>
      </c>
      <c r="D920" s="122">
        <v>13.318932000000002</v>
      </c>
      <c r="E920" s="122">
        <v>1.2031560000025365E-3</v>
      </c>
      <c r="F920" s="122">
        <v>13.317728843999999</v>
      </c>
      <c r="G920" s="73">
        <v>11.916011999999998</v>
      </c>
      <c r="H920" s="73">
        <v>0.53032272000000003</v>
      </c>
      <c r="I920" s="122">
        <v>0.23345938799999999</v>
      </c>
      <c r="J920" s="122">
        <v>0.23345938799999999</v>
      </c>
      <c r="K920" s="122">
        <v>0</v>
      </c>
      <c r="L920" s="122">
        <v>0.29686333200000004</v>
      </c>
      <c r="M920" s="122">
        <v>11.682552612000002</v>
      </c>
      <c r="N920" s="122"/>
      <c r="O920" s="122">
        <v>0</v>
      </c>
      <c r="P920" s="123"/>
      <c r="Q920" s="122">
        <f t="shared" si="305"/>
        <v>11.385689279999998</v>
      </c>
      <c r="R920" s="122">
        <f t="shared" si="306"/>
        <v>11.385689279999998</v>
      </c>
      <c r="S920" s="123"/>
      <c r="T920" s="123"/>
    </row>
    <row r="921" spans="1:20" ht="20.2" customHeight="1" x14ac:dyDescent="0.35">
      <c r="A921" s="115" t="s">
        <v>1663</v>
      </c>
      <c r="B921" s="111" t="s">
        <v>478</v>
      </c>
      <c r="C921" s="108" t="s">
        <v>595</v>
      </c>
      <c r="D921" s="122">
        <v>2.9115120000000001</v>
      </c>
      <c r="E921" s="122">
        <v>1.203155999999872E-3</v>
      </c>
      <c r="F921" s="122">
        <v>2.9103088440000002</v>
      </c>
      <c r="G921" s="73">
        <v>2.73522</v>
      </c>
      <c r="H921" s="73">
        <v>0.19747664400000001</v>
      </c>
      <c r="I921" s="122">
        <v>0.13469056800000001</v>
      </c>
      <c r="J921" s="122">
        <v>0.13469056800000001</v>
      </c>
      <c r="K921" s="122">
        <v>0.683805</v>
      </c>
      <c r="L921" s="122">
        <v>6.2786075999999968E-2</v>
      </c>
      <c r="M921" s="122">
        <v>0.683805</v>
      </c>
      <c r="N921" s="122"/>
      <c r="O921" s="122">
        <v>1.2329194319999999</v>
      </c>
      <c r="P921" s="123"/>
      <c r="Q921" s="122">
        <f t="shared" si="305"/>
        <v>2.537743356</v>
      </c>
      <c r="R921" s="122">
        <f t="shared" si="306"/>
        <v>2.537743356</v>
      </c>
      <c r="S921" s="123"/>
      <c r="T921" s="123"/>
    </row>
    <row r="922" spans="1:20" ht="81.2" customHeight="1" x14ac:dyDescent="0.35">
      <c r="A922" s="115" t="s">
        <v>1663</v>
      </c>
      <c r="B922" s="111" t="s">
        <v>223</v>
      </c>
      <c r="C922" s="108" t="s">
        <v>596</v>
      </c>
      <c r="D922" s="122">
        <v>146.20286399999998</v>
      </c>
      <c r="E922" s="122">
        <v>3.3238598542372415</v>
      </c>
      <c r="F922" s="122">
        <v>142.87900414576274</v>
      </c>
      <c r="G922" s="73">
        <v>75.452328000000009</v>
      </c>
      <c r="H922" s="73">
        <v>17.830842248</v>
      </c>
      <c r="I922" s="122">
        <v>1.5181481560000001</v>
      </c>
      <c r="J922" s="122">
        <v>1.5181481560000001</v>
      </c>
      <c r="K922" s="122">
        <v>0</v>
      </c>
      <c r="L922" s="122">
        <v>16.312694092000001</v>
      </c>
      <c r="M922" s="122">
        <v>0</v>
      </c>
      <c r="N922" s="122"/>
      <c r="O922" s="122">
        <v>73.934179843999999</v>
      </c>
      <c r="P922" s="123"/>
      <c r="Q922" s="122">
        <f t="shared" si="305"/>
        <v>57.621485752000012</v>
      </c>
      <c r="R922" s="122">
        <f t="shared" si="306"/>
        <v>57.621485752000012</v>
      </c>
      <c r="S922" s="123"/>
      <c r="T922" s="123"/>
    </row>
    <row r="923" spans="1:20" ht="81.2" customHeight="1" x14ac:dyDescent="0.35">
      <c r="A923" s="115" t="s">
        <v>1663</v>
      </c>
      <c r="B923" s="111" t="s">
        <v>224</v>
      </c>
      <c r="C923" s="108" t="s">
        <v>597</v>
      </c>
      <c r="D923" s="122">
        <v>20.744579999999999</v>
      </c>
      <c r="E923" s="122">
        <v>1.505598299999992</v>
      </c>
      <c r="F923" s="122">
        <v>19.238981700000007</v>
      </c>
      <c r="G923" s="73">
        <v>1.2E-2</v>
      </c>
      <c r="H923" s="73">
        <v>5.3404799999999997E-4</v>
      </c>
      <c r="I923" s="122">
        <v>2.35116E-4</v>
      </c>
      <c r="J923" s="122">
        <v>2.35116E-4</v>
      </c>
      <c r="K923" s="122">
        <v>0</v>
      </c>
      <c r="L923" s="122">
        <v>2.9893199999999996E-4</v>
      </c>
      <c r="M923" s="122">
        <v>1.1764883999999998E-2</v>
      </c>
      <c r="N923" s="122"/>
      <c r="O923" s="122">
        <v>0</v>
      </c>
      <c r="P923" s="123"/>
      <c r="Q923" s="122">
        <f t="shared" si="305"/>
        <v>1.1465952E-2</v>
      </c>
      <c r="R923" s="122">
        <f t="shared" si="306"/>
        <v>1.1465952E-2</v>
      </c>
      <c r="S923" s="123"/>
      <c r="T923" s="123"/>
    </row>
    <row r="924" spans="1:20" ht="20.2" customHeight="1" x14ac:dyDescent="0.35">
      <c r="A924" s="115" t="s">
        <v>1663</v>
      </c>
      <c r="B924" s="111" t="s">
        <v>1894</v>
      </c>
      <c r="C924" s="108" t="s">
        <v>225</v>
      </c>
      <c r="D924" s="122">
        <v>98.013803999999993</v>
      </c>
      <c r="E924" s="122">
        <v>6.8047674791186381</v>
      </c>
      <c r="F924" s="122">
        <v>91.209036520881355</v>
      </c>
      <c r="G924" s="73">
        <v>5.2816920000000005</v>
      </c>
      <c r="H924" s="73">
        <v>18.369246586000003</v>
      </c>
      <c r="I924" s="122">
        <v>0.14406174999999999</v>
      </c>
      <c r="J924" s="122">
        <v>0.14406174999999999</v>
      </c>
      <c r="K924" s="122">
        <v>1.3204229999999999</v>
      </c>
      <c r="L924" s="122">
        <v>18.225184836</v>
      </c>
      <c r="M924" s="122">
        <v>1.3204229999999999</v>
      </c>
      <c r="N924" s="122"/>
      <c r="O924" s="122">
        <v>2.4967842499999997</v>
      </c>
      <c r="P924" s="123"/>
      <c r="Q924" s="122">
        <f t="shared" si="305"/>
        <v>-13.087554586000003</v>
      </c>
      <c r="R924" s="122">
        <f t="shared" si="306"/>
        <v>-13.087554586000003</v>
      </c>
      <c r="S924" s="123"/>
      <c r="T924" s="123"/>
    </row>
    <row r="925" spans="1:20" ht="101.3" customHeight="1" x14ac:dyDescent="0.35">
      <c r="A925" s="115" t="s">
        <v>1663</v>
      </c>
      <c r="B925" s="111" t="s">
        <v>1895</v>
      </c>
      <c r="C925" s="108" t="s">
        <v>226</v>
      </c>
      <c r="D925" s="122">
        <v>2.015196</v>
      </c>
      <c r="E925" s="122">
        <v>0.45555852325423718</v>
      </c>
      <c r="F925" s="122">
        <v>1.5596374767457628</v>
      </c>
      <c r="G925" s="73">
        <v>0.117732</v>
      </c>
      <c r="H925" s="73">
        <v>0.31102831599999997</v>
      </c>
      <c r="I925" s="122">
        <v>2.3066279999999998E-3</v>
      </c>
      <c r="J925" s="122">
        <v>2.3066279999999998E-3</v>
      </c>
      <c r="K925" s="122">
        <v>0.115425372</v>
      </c>
      <c r="L925" s="122">
        <v>0.30872168799999999</v>
      </c>
      <c r="M925" s="122">
        <v>0</v>
      </c>
      <c r="N925" s="122"/>
      <c r="O925" s="122">
        <v>0</v>
      </c>
      <c r="P925" s="123"/>
      <c r="Q925" s="122">
        <f t="shared" si="305"/>
        <v>-0.19329631599999997</v>
      </c>
      <c r="R925" s="122">
        <f t="shared" si="306"/>
        <v>-0.19329631599999997</v>
      </c>
      <c r="S925" s="123"/>
      <c r="T925" s="123"/>
    </row>
    <row r="926" spans="1:20" ht="20.2" customHeight="1" x14ac:dyDescent="0.35">
      <c r="A926" s="115" t="s">
        <v>1663</v>
      </c>
      <c r="B926" s="111" t="s">
        <v>479</v>
      </c>
      <c r="C926" s="108" t="s">
        <v>227</v>
      </c>
      <c r="D926" s="122">
        <v>18.296627999999998</v>
      </c>
      <c r="E926" s="122">
        <v>2.8471704715932162</v>
      </c>
      <c r="F926" s="122">
        <v>15.449457528406782</v>
      </c>
      <c r="G926" s="73">
        <v>14.251403999999999</v>
      </c>
      <c r="H926" s="73">
        <v>2.6</v>
      </c>
      <c r="I926" s="122">
        <v>2.6000000000000005</v>
      </c>
      <c r="J926" s="122">
        <v>2.6000000000000005</v>
      </c>
      <c r="K926" s="122">
        <v>3.5628510000000002</v>
      </c>
      <c r="L926" s="122">
        <v>0</v>
      </c>
      <c r="M926" s="122">
        <v>3.5628510000000002</v>
      </c>
      <c r="N926" s="122"/>
      <c r="O926" s="122">
        <v>4.5257020000000008</v>
      </c>
      <c r="P926" s="123"/>
      <c r="Q926" s="122">
        <f t="shared" si="305"/>
        <v>11.651403999999999</v>
      </c>
      <c r="R926" s="122">
        <f t="shared" si="306"/>
        <v>11.651403999999999</v>
      </c>
      <c r="S926" s="123"/>
      <c r="T926" s="123"/>
    </row>
    <row r="927" spans="1:20" ht="20.2" customHeight="1" x14ac:dyDescent="0.35">
      <c r="A927" s="115" t="s">
        <v>1663</v>
      </c>
      <c r="B927" s="111" t="s">
        <v>1896</v>
      </c>
      <c r="C927" s="108" t="s">
        <v>228</v>
      </c>
      <c r="D927" s="122">
        <v>4.7320079999999995</v>
      </c>
      <c r="E927" s="122">
        <v>0.51430799999999977</v>
      </c>
      <c r="F927" s="122">
        <v>4.2176999999999998</v>
      </c>
      <c r="G927" s="73">
        <v>4.2176999999999998</v>
      </c>
      <c r="H927" s="73">
        <v>0.18770896799999998</v>
      </c>
      <c r="I927" s="122">
        <v>8.2633475999999983E-2</v>
      </c>
      <c r="J927" s="122">
        <v>8.2633475999999983E-2</v>
      </c>
      <c r="K927" s="122">
        <v>1.0544249999999999</v>
      </c>
      <c r="L927" s="122">
        <v>0.10507549199999999</v>
      </c>
      <c r="M927" s="122">
        <v>1.0544249999999999</v>
      </c>
      <c r="N927" s="122"/>
      <c r="O927" s="122">
        <v>2.0262165240000001</v>
      </c>
      <c r="P927" s="123"/>
      <c r="Q927" s="122">
        <f t="shared" si="305"/>
        <v>4.0299910319999999</v>
      </c>
      <c r="R927" s="122">
        <f t="shared" si="306"/>
        <v>4.0299910319999999</v>
      </c>
      <c r="S927" s="123"/>
      <c r="T927" s="123"/>
    </row>
    <row r="928" spans="1:20" ht="20.2" customHeight="1" x14ac:dyDescent="0.35">
      <c r="A928" s="115" t="s">
        <v>1663</v>
      </c>
      <c r="B928" s="111" t="s">
        <v>229</v>
      </c>
      <c r="C928" s="108" t="s">
        <v>230</v>
      </c>
      <c r="D928" s="122">
        <v>12.425963999999999</v>
      </c>
      <c r="E928" s="122">
        <v>0.72661199999999937</v>
      </c>
      <c r="F928" s="122">
        <v>11.699351999999999</v>
      </c>
      <c r="G928" s="73">
        <v>11.699351999999999</v>
      </c>
      <c r="H928" s="73">
        <v>10.209439895999999</v>
      </c>
      <c r="I928" s="122">
        <v>9.9179741879999987</v>
      </c>
      <c r="J928" s="122">
        <v>9.9179741879999987</v>
      </c>
      <c r="K928" s="122">
        <v>1.7813778119999994</v>
      </c>
      <c r="L928" s="122">
        <v>0.29146570800000049</v>
      </c>
      <c r="M928" s="122">
        <v>0</v>
      </c>
      <c r="N928" s="122"/>
      <c r="O928" s="122">
        <v>0</v>
      </c>
      <c r="P928" s="123"/>
      <c r="Q928" s="122">
        <f t="shared" si="305"/>
        <v>1.4899121040000001</v>
      </c>
      <c r="R928" s="122">
        <f t="shared" si="306"/>
        <v>1.4899121040000001</v>
      </c>
      <c r="S928" s="123"/>
      <c r="T928" s="123"/>
    </row>
    <row r="929" spans="1:20" ht="20.2" customHeight="1" x14ac:dyDescent="0.35">
      <c r="A929" s="115" t="s">
        <v>1663</v>
      </c>
      <c r="B929" s="111" t="s">
        <v>614</v>
      </c>
      <c r="C929" s="108" t="s">
        <v>231</v>
      </c>
      <c r="D929" s="122">
        <v>8.0926080000000002</v>
      </c>
      <c r="E929" s="122">
        <v>1.4250039359999995</v>
      </c>
      <c r="F929" s="122">
        <v>6.6676040640000007</v>
      </c>
      <c r="G929" s="73">
        <v>5.8151400000000004</v>
      </c>
      <c r="H929" s="73">
        <v>0.55108002</v>
      </c>
      <c r="I929" s="122">
        <v>0.40620753599999992</v>
      </c>
      <c r="J929" s="122">
        <v>0.40620753599999992</v>
      </c>
      <c r="K929" s="122">
        <v>1.4537849999999999</v>
      </c>
      <c r="L929" s="122">
        <v>0.14487248400000008</v>
      </c>
      <c r="M929" s="122">
        <v>1.4537849999999999</v>
      </c>
      <c r="N929" s="122"/>
      <c r="O929" s="122">
        <v>2.5013624639999996</v>
      </c>
      <c r="P929" s="123"/>
      <c r="Q929" s="122">
        <f t="shared" si="305"/>
        <v>5.2640599800000007</v>
      </c>
      <c r="R929" s="122">
        <f t="shared" si="306"/>
        <v>5.2640599800000007</v>
      </c>
      <c r="S929" s="123"/>
      <c r="T929" s="123"/>
    </row>
    <row r="930" spans="1:20" ht="20.2" customHeight="1" x14ac:dyDescent="0.35">
      <c r="A930" s="115" t="s">
        <v>1663</v>
      </c>
      <c r="B930" s="111" t="s">
        <v>1110</v>
      </c>
      <c r="C930" s="108" t="s">
        <v>1625</v>
      </c>
      <c r="D930" s="122">
        <v>10.081199999999999</v>
      </c>
      <c r="E930" s="122">
        <v>0</v>
      </c>
      <c r="F930" s="122">
        <v>10.081199999999999</v>
      </c>
      <c r="G930" s="73">
        <v>10.006416</v>
      </c>
      <c r="H930" s="73">
        <v>0.44533607999999997</v>
      </c>
      <c r="I930" s="122">
        <v>0.19604643599999999</v>
      </c>
      <c r="J930" s="122">
        <v>0.19604643599999999</v>
      </c>
      <c r="K930" s="122">
        <v>2.5016039999999999</v>
      </c>
      <c r="L930" s="122">
        <v>0.24928964399999998</v>
      </c>
      <c r="M930" s="122">
        <v>2.5016039999999999</v>
      </c>
      <c r="N930" s="122"/>
      <c r="O930" s="122">
        <v>4.8071615639999994</v>
      </c>
      <c r="P930" s="123"/>
      <c r="Q930" s="122">
        <f t="shared" si="305"/>
        <v>9.5610799199999992</v>
      </c>
      <c r="R930" s="122">
        <f t="shared" si="306"/>
        <v>9.5610799199999992</v>
      </c>
      <c r="S930" s="123"/>
      <c r="T930" s="123"/>
    </row>
    <row r="931" spans="1:20" ht="40.549999999999997" customHeight="1" x14ac:dyDescent="0.35">
      <c r="A931" s="115" t="s">
        <v>1663</v>
      </c>
      <c r="B931" s="111" t="s">
        <v>1111</v>
      </c>
      <c r="C931" s="108" t="s">
        <v>1626</v>
      </c>
      <c r="D931" s="122">
        <v>0.37152000000000002</v>
      </c>
      <c r="E931" s="122">
        <v>0</v>
      </c>
      <c r="F931" s="122">
        <v>0.37152000000000002</v>
      </c>
      <c r="G931" s="73">
        <v>0.35952000000000001</v>
      </c>
      <c r="H931" s="73">
        <v>1.6000451999999998E-2</v>
      </c>
      <c r="I931" s="122">
        <v>7.0437360000000001E-3</v>
      </c>
      <c r="J931" s="122">
        <v>7.0437360000000001E-3</v>
      </c>
      <c r="K931" s="122">
        <v>8.9880000000000015E-2</v>
      </c>
      <c r="L931" s="122">
        <v>8.9567159999999982E-3</v>
      </c>
      <c r="M931" s="122">
        <v>8.9880000000000015E-2</v>
      </c>
      <c r="N931" s="122"/>
      <c r="O931" s="122">
        <v>0.17271626400000004</v>
      </c>
      <c r="P931" s="123"/>
      <c r="Q931" s="122">
        <f t="shared" si="305"/>
        <v>0.34351954800000001</v>
      </c>
      <c r="R931" s="122">
        <f t="shared" si="306"/>
        <v>0.34351954800000001</v>
      </c>
      <c r="S931" s="123"/>
      <c r="T931" s="123"/>
    </row>
    <row r="932" spans="1:20" ht="20.2" customHeight="1" x14ac:dyDescent="0.35">
      <c r="A932" s="119"/>
      <c r="B932" s="118" t="s">
        <v>81</v>
      </c>
      <c r="C932" s="105"/>
      <c r="D932" s="133">
        <f t="shared" ref="D932:T932" si="307">SUM(D933:D936)</f>
        <v>50.611367999999992</v>
      </c>
      <c r="E932" s="133">
        <f t="shared" si="307"/>
        <v>4.8017447999995966E-2</v>
      </c>
      <c r="F932" s="133">
        <f t="shared" si="307"/>
        <v>50.563350551999996</v>
      </c>
      <c r="G932" s="133">
        <f t="shared" si="307"/>
        <v>23.256264000000002</v>
      </c>
      <c r="H932" s="133">
        <f t="shared" si="307"/>
        <v>4.4675298999999997</v>
      </c>
      <c r="I932" s="133">
        <f t="shared" si="307"/>
        <v>4.1490350399999993</v>
      </c>
      <c r="J932" s="133">
        <f t="shared" si="307"/>
        <v>4.1490350399999993</v>
      </c>
      <c r="K932" s="133">
        <f t="shared" si="307"/>
        <v>5.8140659999999995</v>
      </c>
      <c r="L932" s="133">
        <f t="shared" si="307"/>
        <v>0.31849485999999999</v>
      </c>
      <c r="M932" s="133">
        <f t="shared" si="307"/>
        <v>5.8140659999999995</v>
      </c>
      <c r="N932" s="133">
        <f t="shared" si="307"/>
        <v>0</v>
      </c>
      <c r="O932" s="133">
        <f t="shared" si="307"/>
        <v>7.4790969599999988</v>
      </c>
      <c r="P932" s="133">
        <f t="shared" si="307"/>
        <v>0</v>
      </c>
      <c r="Q932" s="133">
        <f t="shared" si="307"/>
        <v>18.788734099999999</v>
      </c>
      <c r="R932" s="133">
        <f t="shared" si="307"/>
        <v>18.788734099999999</v>
      </c>
      <c r="S932" s="133">
        <f t="shared" si="307"/>
        <v>0</v>
      </c>
      <c r="T932" s="133">
        <f t="shared" si="307"/>
        <v>0</v>
      </c>
    </row>
    <row r="933" spans="1:20" ht="42" customHeight="1" x14ac:dyDescent="0.35">
      <c r="A933" s="106" t="s">
        <v>1663</v>
      </c>
      <c r="B933" s="111" t="s">
        <v>1112</v>
      </c>
      <c r="C933" s="108" t="s">
        <v>598</v>
      </c>
      <c r="D933" s="122">
        <v>50.611367999999992</v>
      </c>
      <c r="E933" s="122">
        <v>4.8017447999995966E-2</v>
      </c>
      <c r="F933" s="122">
        <v>50.563350551999996</v>
      </c>
      <c r="G933" s="73">
        <v>23.256264000000002</v>
      </c>
      <c r="H933" s="73">
        <v>4.1490350399999993</v>
      </c>
      <c r="I933" s="122">
        <v>4.1490350399999993</v>
      </c>
      <c r="J933" s="122">
        <v>4.1490350399999993</v>
      </c>
      <c r="K933" s="122">
        <v>5.8140659999999995</v>
      </c>
      <c r="L933" s="122">
        <v>0</v>
      </c>
      <c r="M933" s="122">
        <v>5.8140659999999995</v>
      </c>
      <c r="N933" s="122"/>
      <c r="O933" s="122">
        <v>7.4790969599999988</v>
      </c>
      <c r="P933" s="123"/>
      <c r="Q933" s="122">
        <f t="shared" ref="Q933:Q936" si="308">G933-H933</f>
        <v>19.10722896</v>
      </c>
      <c r="R933" s="122">
        <f t="shared" ref="R933:R936" si="309">G933-H933</f>
        <v>19.10722896</v>
      </c>
      <c r="S933" s="123"/>
      <c r="T933" s="123"/>
    </row>
    <row r="934" spans="1:20" ht="46.65" x14ac:dyDescent="0.35">
      <c r="A934" s="115" t="s">
        <v>1663</v>
      </c>
      <c r="B934" s="111" t="s">
        <v>1897</v>
      </c>
      <c r="C934" s="108" t="s">
        <v>1627</v>
      </c>
      <c r="D934" s="122">
        <v>0</v>
      </c>
      <c r="E934" s="122">
        <v>0</v>
      </c>
      <c r="F934" s="122">
        <v>0</v>
      </c>
      <c r="G934" s="73">
        <v>0</v>
      </c>
      <c r="H934" s="73">
        <v>0</v>
      </c>
      <c r="I934" s="122">
        <v>0</v>
      </c>
      <c r="J934" s="122">
        <v>0</v>
      </c>
      <c r="K934" s="122">
        <v>0</v>
      </c>
      <c r="L934" s="122">
        <v>0</v>
      </c>
      <c r="M934" s="122">
        <v>0</v>
      </c>
      <c r="N934" s="122"/>
      <c r="O934" s="122">
        <v>0</v>
      </c>
      <c r="P934" s="123"/>
      <c r="Q934" s="122">
        <f t="shared" si="308"/>
        <v>0</v>
      </c>
      <c r="R934" s="122">
        <f t="shared" si="309"/>
        <v>0</v>
      </c>
      <c r="S934" s="123"/>
      <c r="T934" s="123"/>
    </row>
    <row r="935" spans="1:20" ht="46.65" x14ac:dyDescent="0.35">
      <c r="A935" s="115" t="s">
        <v>1663</v>
      </c>
      <c r="B935" s="111" t="s">
        <v>1898</v>
      </c>
      <c r="C935" s="108" t="s">
        <v>1628</v>
      </c>
      <c r="D935" s="122">
        <v>0</v>
      </c>
      <c r="E935" s="122">
        <v>0</v>
      </c>
      <c r="F935" s="122">
        <v>0</v>
      </c>
      <c r="G935" s="73">
        <v>0</v>
      </c>
      <c r="H935" s="73">
        <v>0</v>
      </c>
      <c r="I935" s="122">
        <v>0</v>
      </c>
      <c r="J935" s="122">
        <v>0</v>
      </c>
      <c r="K935" s="122">
        <v>0</v>
      </c>
      <c r="L935" s="122">
        <v>0</v>
      </c>
      <c r="M935" s="122">
        <v>0</v>
      </c>
      <c r="N935" s="122"/>
      <c r="O935" s="122">
        <v>0</v>
      </c>
      <c r="P935" s="123"/>
      <c r="Q935" s="122">
        <f t="shared" si="308"/>
        <v>0</v>
      </c>
      <c r="R935" s="122">
        <f t="shared" si="309"/>
        <v>0</v>
      </c>
      <c r="S935" s="123"/>
      <c r="T935" s="123"/>
    </row>
    <row r="936" spans="1:20" ht="31.1" x14ac:dyDescent="0.35">
      <c r="A936" s="115" t="s">
        <v>1663</v>
      </c>
      <c r="B936" s="111" t="s">
        <v>1899</v>
      </c>
      <c r="C936" s="108" t="s">
        <v>1972</v>
      </c>
      <c r="D936" s="122"/>
      <c r="E936" s="122"/>
      <c r="F936" s="122"/>
      <c r="G936" s="73">
        <v>0</v>
      </c>
      <c r="H936" s="73">
        <v>0.31849486000000005</v>
      </c>
      <c r="I936" s="122"/>
      <c r="J936" s="122"/>
      <c r="K936" s="122"/>
      <c r="L936" s="122">
        <v>0.31849485999999999</v>
      </c>
      <c r="M936" s="122"/>
      <c r="N936" s="122"/>
      <c r="O936" s="122"/>
      <c r="P936" s="123"/>
      <c r="Q936" s="122">
        <f t="shared" si="308"/>
        <v>-0.31849486000000005</v>
      </c>
      <c r="R936" s="122">
        <f t="shared" si="309"/>
        <v>-0.31849486000000005</v>
      </c>
      <c r="S936" s="123"/>
      <c r="T936" s="123"/>
    </row>
    <row r="937" spans="1:20" x14ac:dyDescent="0.35">
      <c r="A937" s="119"/>
      <c r="B937" s="118" t="s">
        <v>31</v>
      </c>
      <c r="C937" s="105"/>
      <c r="D937" s="133">
        <f t="shared" ref="D937:T937" si="310">SUM(D938:D938)</f>
        <v>0.50070000000000003</v>
      </c>
      <c r="E937" s="133">
        <f t="shared" si="310"/>
        <v>3.3325775999999974E-2</v>
      </c>
      <c r="F937" s="133">
        <f t="shared" si="310"/>
        <v>0.46737422400000006</v>
      </c>
      <c r="G937" s="133">
        <f t="shared" si="310"/>
        <v>0.31887599999999999</v>
      </c>
      <c r="H937" s="133">
        <f t="shared" si="310"/>
        <v>0.17910171000000003</v>
      </c>
      <c r="I937" s="133">
        <f t="shared" si="310"/>
        <v>0</v>
      </c>
      <c r="J937" s="133">
        <f t="shared" si="310"/>
        <v>0</v>
      </c>
      <c r="K937" s="133">
        <f t="shared" si="310"/>
        <v>7.9719000000000012E-2</v>
      </c>
      <c r="L937" s="133">
        <f t="shared" si="310"/>
        <v>0.17910171</v>
      </c>
      <c r="M937" s="133">
        <f t="shared" si="310"/>
        <v>7.9719000000000012E-2</v>
      </c>
      <c r="N937" s="133">
        <f t="shared" si="310"/>
        <v>0</v>
      </c>
      <c r="O937" s="133">
        <f t="shared" si="310"/>
        <v>0.15943800000000002</v>
      </c>
      <c r="P937" s="133">
        <f t="shared" si="310"/>
        <v>0</v>
      </c>
      <c r="Q937" s="133">
        <f t="shared" si="310"/>
        <v>0.13977428999999997</v>
      </c>
      <c r="R937" s="133">
        <f t="shared" si="310"/>
        <v>0.13977428999999997</v>
      </c>
      <c r="S937" s="133">
        <f t="shared" si="310"/>
        <v>0</v>
      </c>
      <c r="T937" s="133">
        <f t="shared" si="310"/>
        <v>0</v>
      </c>
    </row>
    <row r="938" spans="1:20" ht="46.65" x14ac:dyDescent="0.35">
      <c r="A938" s="115" t="s">
        <v>1663</v>
      </c>
      <c r="B938" s="111" t="s">
        <v>233</v>
      </c>
      <c r="C938" s="108" t="s">
        <v>599</v>
      </c>
      <c r="D938" s="122">
        <v>0.50070000000000003</v>
      </c>
      <c r="E938" s="122">
        <v>3.3325775999999974E-2</v>
      </c>
      <c r="F938" s="122">
        <v>0.46737422400000006</v>
      </c>
      <c r="G938" s="73">
        <v>0.31887599999999999</v>
      </c>
      <c r="H938" s="73">
        <v>0.17910171000000003</v>
      </c>
      <c r="I938" s="122">
        <v>0</v>
      </c>
      <c r="J938" s="122">
        <v>0</v>
      </c>
      <c r="K938" s="122">
        <v>7.9719000000000012E-2</v>
      </c>
      <c r="L938" s="122">
        <v>0.17910171</v>
      </c>
      <c r="M938" s="122">
        <v>7.9719000000000012E-2</v>
      </c>
      <c r="N938" s="122"/>
      <c r="O938" s="122">
        <v>0.15943800000000002</v>
      </c>
      <c r="P938" s="123"/>
      <c r="Q938" s="122">
        <f>G938-H938</f>
        <v>0.13977428999999997</v>
      </c>
      <c r="R938" s="122">
        <f>G938-H938</f>
        <v>0.13977428999999997</v>
      </c>
      <c r="S938" s="123"/>
      <c r="T938" s="123"/>
    </row>
    <row r="939" spans="1:20" x14ac:dyDescent="0.35">
      <c r="A939" s="119"/>
      <c r="B939" s="118" t="s">
        <v>65</v>
      </c>
      <c r="C939" s="105"/>
      <c r="D939" s="133">
        <f t="shared" ref="D939:T939" si="311">SUM(D940:D941)</f>
        <v>60.540576000000009</v>
      </c>
      <c r="E939" s="133">
        <f t="shared" si="311"/>
        <v>2.4325197599999999</v>
      </c>
      <c r="F939" s="133">
        <f t="shared" si="311"/>
        <v>58.10805624000001</v>
      </c>
      <c r="G939" s="133">
        <f t="shared" si="311"/>
        <v>40.426331999999995</v>
      </c>
      <c r="H939" s="133">
        <f t="shared" si="311"/>
        <v>30.290514268000003</v>
      </c>
      <c r="I939" s="133">
        <f t="shared" si="311"/>
        <v>30.260879656</v>
      </c>
      <c r="J939" s="133">
        <f t="shared" si="311"/>
        <v>30.260879656</v>
      </c>
      <c r="K939" s="133">
        <f t="shared" si="311"/>
        <v>9.402027719999996</v>
      </c>
      <c r="L939" s="133">
        <f t="shared" si="311"/>
        <v>2.9634612000000005E-2</v>
      </c>
      <c r="M939" s="133">
        <f t="shared" si="311"/>
        <v>0.29738099999999995</v>
      </c>
      <c r="N939" s="133">
        <f t="shared" si="311"/>
        <v>0</v>
      </c>
      <c r="O939" s="133">
        <f t="shared" si="311"/>
        <v>0.46604362399999999</v>
      </c>
      <c r="P939" s="133">
        <f t="shared" si="311"/>
        <v>0</v>
      </c>
      <c r="Q939" s="133">
        <f t="shared" si="311"/>
        <v>10.135817731999994</v>
      </c>
      <c r="R939" s="133">
        <f t="shared" si="311"/>
        <v>10.135817731999994</v>
      </c>
      <c r="S939" s="133">
        <f t="shared" si="311"/>
        <v>0</v>
      </c>
      <c r="T939" s="133">
        <f t="shared" si="311"/>
        <v>0</v>
      </c>
    </row>
    <row r="940" spans="1:20" ht="46.65" x14ac:dyDescent="0.35">
      <c r="A940" s="115" t="s">
        <v>1663</v>
      </c>
      <c r="B940" s="111" t="s">
        <v>234</v>
      </c>
      <c r="C940" s="108" t="s">
        <v>235</v>
      </c>
      <c r="D940" s="122">
        <v>15.026916</v>
      </c>
      <c r="E940" s="122">
        <v>2.306543999999997</v>
      </c>
      <c r="F940" s="122">
        <v>12.720372000000003</v>
      </c>
      <c r="G940" s="73">
        <v>1.189524</v>
      </c>
      <c r="H940" s="73">
        <v>0.158352988</v>
      </c>
      <c r="I940" s="122">
        <v>0.128718376</v>
      </c>
      <c r="J940" s="122">
        <v>0.128718376</v>
      </c>
      <c r="K940" s="122">
        <v>0.29738099999999995</v>
      </c>
      <c r="L940" s="122">
        <v>2.9634612000000005E-2</v>
      </c>
      <c r="M940" s="122">
        <v>0.29738099999999995</v>
      </c>
      <c r="N940" s="122"/>
      <c r="O940" s="122">
        <v>0.46604362399999999</v>
      </c>
      <c r="P940" s="123"/>
      <c r="Q940" s="122">
        <f t="shared" ref="Q940:Q941" si="312">G940-H940</f>
        <v>1.0311710119999999</v>
      </c>
      <c r="R940" s="122">
        <f t="shared" ref="R940:R941" si="313">G940-H940</f>
        <v>1.0311710119999999</v>
      </c>
      <c r="S940" s="123"/>
      <c r="T940" s="123"/>
    </row>
    <row r="941" spans="1:20" ht="46.65" x14ac:dyDescent="0.35">
      <c r="A941" s="115" t="s">
        <v>1663</v>
      </c>
      <c r="B941" s="111" t="s">
        <v>480</v>
      </c>
      <c r="C941" s="108" t="s">
        <v>600</v>
      </c>
      <c r="D941" s="122">
        <v>45.513660000000009</v>
      </c>
      <c r="E941" s="122">
        <v>0.12597576000000288</v>
      </c>
      <c r="F941" s="122">
        <v>45.387684240000006</v>
      </c>
      <c r="G941" s="73">
        <v>39.236807999999996</v>
      </c>
      <c r="H941" s="73">
        <v>30.132161280000002</v>
      </c>
      <c r="I941" s="122">
        <v>30.132161280000002</v>
      </c>
      <c r="J941" s="122">
        <v>30.132161280000002</v>
      </c>
      <c r="K941" s="122">
        <v>9.1046467199999963</v>
      </c>
      <c r="L941" s="122">
        <v>0</v>
      </c>
      <c r="M941" s="122">
        <v>0</v>
      </c>
      <c r="N941" s="122"/>
      <c r="O941" s="122">
        <v>0</v>
      </c>
      <c r="P941" s="123"/>
      <c r="Q941" s="122">
        <f t="shared" si="312"/>
        <v>9.1046467199999945</v>
      </c>
      <c r="R941" s="122">
        <f t="shared" si="313"/>
        <v>9.1046467199999945</v>
      </c>
      <c r="S941" s="123"/>
      <c r="T941" s="123"/>
    </row>
    <row r="942" spans="1:20" x14ac:dyDescent="0.35">
      <c r="A942" s="119"/>
      <c r="B942" s="118" t="s">
        <v>64</v>
      </c>
      <c r="C942" s="105"/>
      <c r="D942" s="133">
        <f t="shared" ref="D942:T942" si="314">SUM(D943:D946)</f>
        <v>4.1519999999999992</v>
      </c>
      <c r="E942" s="133">
        <f t="shared" si="314"/>
        <v>0</v>
      </c>
      <c r="F942" s="133">
        <f t="shared" si="314"/>
        <v>4.1519999999999992</v>
      </c>
      <c r="G942" s="133">
        <f t="shared" si="314"/>
        <v>3.9535920000000004</v>
      </c>
      <c r="H942" s="133">
        <f t="shared" si="314"/>
        <v>1.7456446400000001</v>
      </c>
      <c r="I942" s="133">
        <f t="shared" si="314"/>
        <v>1.7456446400000001</v>
      </c>
      <c r="J942" s="133">
        <f t="shared" si="314"/>
        <v>1.7456446400000001</v>
      </c>
      <c r="K942" s="133">
        <f t="shared" si="314"/>
        <v>0.988398</v>
      </c>
      <c r="L942" s="133">
        <f t="shared" si="314"/>
        <v>0</v>
      </c>
      <c r="M942" s="133">
        <f t="shared" si="314"/>
        <v>0.89460736000000007</v>
      </c>
      <c r="N942" s="133">
        <f t="shared" si="314"/>
        <v>0</v>
      </c>
      <c r="O942" s="133">
        <f t="shared" si="314"/>
        <v>0.32494199999999995</v>
      </c>
      <c r="P942" s="133">
        <f t="shared" si="314"/>
        <v>0</v>
      </c>
      <c r="Q942" s="133">
        <f t="shared" si="314"/>
        <v>2.2079473600000004</v>
      </c>
      <c r="R942" s="133">
        <f t="shared" si="314"/>
        <v>2.2079473600000004</v>
      </c>
      <c r="S942" s="133">
        <f t="shared" si="314"/>
        <v>0</v>
      </c>
      <c r="T942" s="133">
        <f t="shared" si="314"/>
        <v>0</v>
      </c>
    </row>
    <row r="943" spans="1:20" ht="31.1" x14ac:dyDescent="0.35">
      <c r="A943" s="115" t="s">
        <v>1663</v>
      </c>
      <c r="B943" s="111" t="s">
        <v>1900</v>
      </c>
      <c r="C943" s="108" t="s">
        <v>1629</v>
      </c>
      <c r="D943" s="122">
        <v>3.4901159999999996</v>
      </c>
      <c r="E943" s="122">
        <v>0</v>
      </c>
      <c r="F943" s="122">
        <v>3.4901159999999996</v>
      </c>
      <c r="G943" s="73">
        <v>3.3037080000000003</v>
      </c>
      <c r="H943" s="73">
        <v>1.7456446400000001</v>
      </c>
      <c r="I943" s="122">
        <v>1.7456446400000001</v>
      </c>
      <c r="J943" s="122">
        <v>1.7456446400000001</v>
      </c>
      <c r="K943" s="122">
        <v>0.82592699999999997</v>
      </c>
      <c r="L943" s="122">
        <v>0</v>
      </c>
      <c r="M943" s="122">
        <v>0.73213636000000004</v>
      </c>
      <c r="N943" s="122"/>
      <c r="O943" s="122">
        <v>0</v>
      </c>
      <c r="P943" s="123"/>
      <c r="Q943" s="122">
        <f t="shared" ref="Q943:Q946" si="315">G943-H943</f>
        <v>1.5580633600000002</v>
      </c>
      <c r="R943" s="122">
        <f t="shared" ref="R943:R946" si="316">G943-H943</f>
        <v>1.5580633600000002</v>
      </c>
      <c r="S943" s="123"/>
      <c r="T943" s="123"/>
    </row>
    <row r="944" spans="1:20" ht="62.2" x14ac:dyDescent="0.35">
      <c r="A944" s="115" t="s">
        <v>1663</v>
      </c>
      <c r="B944" s="111" t="s">
        <v>1901</v>
      </c>
      <c r="C944" s="108" t="s">
        <v>1630</v>
      </c>
      <c r="D944" s="122">
        <v>0.66188400000000003</v>
      </c>
      <c r="E944" s="122">
        <v>0</v>
      </c>
      <c r="F944" s="122">
        <v>0.66188400000000003</v>
      </c>
      <c r="G944" s="73">
        <v>0.64988400000000002</v>
      </c>
      <c r="H944" s="73">
        <v>0</v>
      </c>
      <c r="I944" s="122">
        <v>0</v>
      </c>
      <c r="J944" s="122">
        <v>0</v>
      </c>
      <c r="K944" s="122">
        <v>0.162471</v>
      </c>
      <c r="L944" s="122">
        <v>0</v>
      </c>
      <c r="M944" s="122">
        <v>0.162471</v>
      </c>
      <c r="N944" s="122"/>
      <c r="O944" s="122">
        <v>0.32494199999999995</v>
      </c>
      <c r="P944" s="123"/>
      <c r="Q944" s="122">
        <f t="shared" si="315"/>
        <v>0.64988400000000002</v>
      </c>
      <c r="R944" s="122">
        <f t="shared" si="316"/>
        <v>0.64988400000000002</v>
      </c>
      <c r="S944" s="123"/>
      <c r="T944" s="123"/>
    </row>
    <row r="945" spans="1:20" ht="46.65" x14ac:dyDescent="0.35">
      <c r="A945" s="115" t="s">
        <v>1663</v>
      </c>
      <c r="B945" s="111" t="s">
        <v>1902</v>
      </c>
      <c r="C945" s="108" t="s">
        <v>1631</v>
      </c>
      <c r="D945" s="122">
        <v>0</v>
      </c>
      <c r="E945" s="122">
        <v>0</v>
      </c>
      <c r="F945" s="122">
        <v>0</v>
      </c>
      <c r="G945" s="73">
        <v>0</v>
      </c>
      <c r="H945" s="73">
        <v>0</v>
      </c>
      <c r="I945" s="122">
        <v>0</v>
      </c>
      <c r="J945" s="122">
        <v>0</v>
      </c>
      <c r="K945" s="122">
        <v>0</v>
      </c>
      <c r="L945" s="122">
        <v>0</v>
      </c>
      <c r="M945" s="122">
        <v>0</v>
      </c>
      <c r="N945" s="122"/>
      <c r="O945" s="122">
        <v>0</v>
      </c>
      <c r="P945" s="123"/>
      <c r="Q945" s="122">
        <f t="shared" si="315"/>
        <v>0</v>
      </c>
      <c r="R945" s="122">
        <f t="shared" si="316"/>
        <v>0</v>
      </c>
      <c r="S945" s="123"/>
      <c r="T945" s="123"/>
    </row>
    <row r="946" spans="1:20" ht="31.1" x14ac:dyDescent="0.35">
      <c r="A946" s="115" t="s">
        <v>1663</v>
      </c>
      <c r="B946" s="111" t="s">
        <v>1903</v>
      </c>
      <c r="C946" s="108" t="s">
        <v>1973</v>
      </c>
      <c r="D946" s="122"/>
      <c r="E946" s="122"/>
      <c r="F946" s="122"/>
      <c r="G946" s="73">
        <v>0</v>
      </c>
      <c r="H946" s="73">
        <v>0</v>
      </c>
      <c r="I946" s="122"/>
      <c r="J946" s="122"/>
      <c r="K946" s="122"/>
      <c r="L946" s="122">
        <v>0</v>
      </c>
      <c r="M946" s="122"/>
      <c r="N946" s="122"/>
      <c r="O946" s="122"/>
      <c r="P946" s="123"/>
      <c r="Q946" s="122">
        <f t="shared" si="315"/>
        <v>0</v>
      </c>
      <c r="R946" s="122">
        <f t="shared" si="316"/>
        <v>0</v>
      </c>
      <c r="S946" s="123"/>
      <c r="T946" s="123"/>
    </row>
    <row r="947" spans="1:20" x14ac:dyDescent="0.35">
      <c r="A947" s="117"/>
      <c r="B947" s="118" t="s">
        <v>39</v>
      </c>
      <c r="C947" s="105"/>
      <c r="D947" s="133">
        <f t="shared" ref="D947:T947" si="317">SUM(D948)</f>
        <v>1.1739120000000001</v>
      </c>
      <c r="E947" s="133">
        <f t="shared" si="317"/>
        <v>0</v>
      </c>
      <c r="F947" s="133">
        <f t="shared" si="317"/>
        <v>1.1739120000000001</v>
      </c>
      <c r="G947" s="133">
        <f t="shared" si="317"/>
        <v>1.1619120000000001</v>
      </c>
      <c r="H947" s="133">
        <f t="shared" si="317"/>
        <v>5.1710963999999998E-2</v>
      </c>
      <c r="I947" s="133">
        <f t="shared" si="317"/>
        <v>2.2764263999999999E-2</v>
      </c>
      <c r="J947" s="133">
        <f t="shared" si="317"/>
        <v>2.2764263999999999E-2</v>
      </c>
      <c r="K947" s="133">
        <f t="shared" si="317"/>
        <v>0</v>
      </c>
      <c r="L947" s="133">
        <f t="shared" si="317"/>
        <v>2.8946699999999999E-2</v>
      </c>
      <c r="M947" s="133">
        <f t="shared" si="317"/>
        <v>1.139147736</v>
      </c>
      <c r="N947" s="133">
        <f t="shared" si="317"/>
        <v>0</v>
      </c>
      <c r="O947" s="133">
        <f t="shared" si="317"/>
        <v>0</v>
      </c>
      <c r="P947" s="133">
        <f t="shared" si="317"/>
        <v>0</v>
      </c>
      <c r="Q947" s="133">
        <f t="shared" si="317"/>
        <v>1.1102010360000001</v>
      </c>
      <c r="R947" s="133">
        <f t="shared" si="317"/>
        <v>1.1102010360000001</v>
      </c>
      <c r="S947" s="133">
        <f t="shared" si="317"/>
        <v>0</v>
      </c>
      <c r="T947" s="133">
        <f t="shared" si="317"/>
        <v>0</v>
      </c>
    </row>
    <row r="948" spans="1:20" ht="31.1" x14ac:dyDescent="0.35">
      <c r="A948" s="115" t="s">
        <v>1663</v>
      </c>
      <c r="B948" s="111" t="s">
        <v>1113</v>
      </c>
      <c r="C948" s="108" t="s">
        <v>1632</v>
      </c>
      <c r="D948" s="122">
        <v>1.1739120000000001</v>
      </c>
      <c r="E948" s="122">
        <v>0</v>
      </c>
      <c r="F948" s="122">
        <v>1.1739120000000001</v>
      </c>
      <c r="G948" s="73">
        <v>1.1619120000000001</v>
      </c>
      <c r="H948" s="73">
        <v>5.1710963999999998E-2</v>
      </c>
      <c r="I948" s="122">
        <v>2.2764263999999999E-2</v>
      </c>
      <c r="J948" s="122">
        <v>2.2764263999999999E-2</v>
      </c>
      <c r="K948" s="122">
        <v>0</v>
      </c>
      <c r="L948" s="122">
        <v>2.8946699999999999E-2</v>
      </c>
      <c r="M948" s="122">
        <v>1.139147736</v>
      </c>
      <c r="N948" s="122"/>
      <c r="O948" s="122">
        <v>0</v>
      </c>
      <c r="P948" s="123"/>
      <c r="Q948" s="122">
        <f>G948-H948</f>
        <v>1.1102010360000001</v>
      </c>
      <c r="R948" s="122">
        <f>G948-H948</f>
        <v>1.1102010360000001</v>
      </c>
      <c r="S948" s="123"/>
      <c r="T948" s="123"/>
    </row>
    <row r="949" spans="1:20" x14ac:dyDescent="0.35">
      <c r="A949" s="119"/>
      <c r="B949" s="118" t="s">
        <v>91</v>
      </c>
      <c r="C949" s="105"/>
      <c r="D949" s="133">
        <f t="shared" ref="D949:T949" si="318">SUM(D950:D958)</f>
        <v>141.52288799999999</v>
      </c>
      <c r="E949" s="133">
        <f t="shared" si="318"/>
        <v>0.1069715159999971</v>
      </c>
      <c r="F949" s="133">
        <f t="shared" si="318"/>
        <v>141.41591648400001</v>
      </c>
      <c r="G949" s="133">
        <f t="shared" si="318"/>
        <v>44.424827999999998</v>
      </c>
      <c r="H949" s="133">
        <f t="shared" si="318"/>
        <v>34.564859154000004</v>
      </c>
      <c r="I949" s="133">
        <f t="shared" si="318"/>
        <v>4.5175048020000004</v>
      </c>
      <c r="J949" s="133">
        <f t="shared" si="318"/>
        <v>5.0669638120000009</v>
      </c>
      <c r="K949" s="133">
        <f t="shared" si="318"/>
        <v>7.8785402280000003</v>
      </c>
      <c r="L949" s="133">
        <f t="shared" si="318"/>
        <v>29.497895342</v>
      </c>
      <c r="M949" s="133">
        <f t="shared" si="318"/>
        <v>7.7599500720000005</v>
      </c>
      <c r="N949" s="133">
        <f t="shared" si="318"/>
        <v>0</v>
      </c>
      <c r="O949" s="133">
        <f t="shared" si="318"/>
        <v>24.268832897999999</v>
      </c>
      <c r="P949" s="133">
        <f t="shared" si="318"/>
        <v>0</v>
      </c>
      <c r="Q949" s="133">
        <f t="shared" si="318"/>
        <v>9.8599688459999957</v>
      </c>
      <c r="R949" s="133">
        <f t="shared" si="318"/>
        <v>9.8599688459999957</v>
      </c>
      <c r="S949" s="133">
        <f t="shared" si="318"/>
        <v>0</v>
      </c>
      <c r="T949" s="133">
        <f t="shared" si="318"/>
        <v>0</v>
      </c>
    </row>
    <row r="950" spans="1:20" ht="62.2" x14ac:dyDescent="0.35">
      <c r="A950" s="115" t="s">
        <v>1663</v>
      </c>
      <c r="B950" s="111" t="s">
        <v>1114</v>
      </c>
      <c r="C950" s="108" t="s">
        <v>720</v>
      </c>
      <c r="D950" s="122">
        <v>14.648400000000001</v>
      </c>
      <c r="E950" s="122">
        <v>0</v>
      </c>
      <c r="F950" s="122">
        <v>14.648399999999999</v>
      </c>
      <c r="G950" s="73">
        <v>12.566507999999999</v>
      </c>
      <c r="H950" s="73">
        <v>13.051729030000001</v>
      </c>
      <c r="I950" s="122">
        <v>0</v>
      </c>
      <c r="J950" s="122">
        <v>0</v>
      </c>
      <c r="K950" s="122">
        <v>3.1416270000000002</v>
      </c>
      <c r="L950" s="122">
        <v>13.051729029999999</v>
      </c>
      <c r="M950" s="122">
        <v>3.1416270000000002</v>
      </c>
      <c r="N950" s="122"/>
      <c r="O950" s="122">
        <v>6.2832540000000003</v>
      </c>
      <c r="P950" s="123"/>
      <c r="Q950" s="122">
        <f t="shared" ref="Q950:Q958" si="319">G950-H950</f>
        <v>-0.48522103000000172</v>
      </c>
      <c r="R950" s="122">
        <f t="shared" ref="R950:R958" si="320">G950-H950</f>
        <v>-0.48522103000000172</v>
      </c>
      <c r="S950" s="123"/>
      <c r="T950" s="123"/>
    </row>
    <row r="951" spans="1:20" ht="46.65" x14ac:dyDescent="0.35">
      <c r="A951" s="115" t="s">
        <v>1663</v>
      </c>
      <c r="B951" s="111" t="s">
        <v>481</v>
      </c>
      <c r="C951" s="108" t="s">
        <v>1633</v>
      </c>
      <c r="D951" s="122">
        <v>95.971067999999988</v>
      </c>
      <c r="E951" s="122">
        <v>0</v>
      </c>
      <c r="F951" s="122">
        <v>95.971068000000002</v>
      </c>
      <c r="G951" s="73">
        <v>13.735031999999999</v>
      </c>
      <c r="H951" s="73">
        <v>16.611278295999998</v>
      </c>
      <c r="I951" s="122">
        <v>0.26909774400000003</v>
      </c>
      <c r="J951" s="122">
        <v>0.26909774400000003</v>
      </c>
      <c r="K951" s="122">
        <v>0</v>
      </c>
      <c r="L951" s="122">
        <v>16.342180551999999</v>
      </c>
      <c r="M951" s="122">
        <v>0</v>
      </c>
      <c r="N951" s="122"/>
      <c r="O951" s="122">
        <v>13.465934256000001</v>
      </c>
      <c r="P951" s="123"/>
      <c r="Q951" s="122">
        <f t="shared" si="319"/>
        <v>-2.8762462959999997</v>
      </c>
      <c r="R951" s="122">
        <f t="shared" si="320"/>
        <v>-2.8762462959999997</v>
      </c>
      <c r="S951" s="123"/>
      <c r="T951" s="123"/>
    </row>
    <row r="952" spans="1:20" ht="31.1" x14ac:dyDescent="0.35">
      <c r="A952" s="115" t="s">
        <v>1663</v>
      </c>
      <c r="B952" s="111" t="s">
        <v>482</v>
      </c>
      <c r="C952" s="108" t="s">
        <v>601</v>
      </c>
      <c r="D952" s="122">
        <v>3.1499759999999997</v>
      </c>
      <c r="E952" s="122">
        <v>2.8201799999996169E-3</v>
      </c>
      <c r="F952" s="122">
        <v>3.14715582</v>
      </c>
      <c r="G952" s="73">
        <v>2.9493480000000001</v>
      </c>
      <c r="H952" s="73">
        <v>3.1171988900000001</v>
      </c>
      <c r="I952" s="122">
        <v>2.9493480000000001</v>
      </c>
      <c r="J952" s="122">
        <v>3.1171988900000001</v>
      </c>
      <c r="K952" s="122">
        <v>0</v>
      </c>
      <c r="L952" s="122">
        <v>0</v>
      </c>
      <c r="M952" s="122">
        <v>0</v>
      </c>
      <c r="N952" s="122"/>
      <c r="O952" s="122">
        <v>0</v>
      </c>
      <c r="P952" s="123"/>
      <c r="Q952" s="122">
        <f t="shared" si="319"/>
        <v>-0.16785088999999997</v>
      </c>
      <c r="R952" s="122">
        <f t="shared" si="320"/>
        <v>-0.16785088999999997</v>
      </c>
      <c r="S952" s="123"/>
      <c r="T952" s="123"/>
    </row>
    <row r="953" spans="1:20" ht="46.65" x14ac:dyDescent="0.35">
      <c r="A953" s="115" t="s">
        <v>1663</v>
      </c>
      <c r="B953" s="111" t="s">
        <v>1115</v>
      </c>
      <c r="C953" s="108" t="s">
        <v>1634</v>
      </c>
      <c r="D953" s="122">
        <v>11.282424000000001</v>
      </c>
      <c r="E953" s="122">
        <v>0</v>
      </c>
      <c r="F953" s="122">
        <v>11.282424000000001</v>
      </c>
      <c r="G953" s="73">
        <v>10.999979999999999</v>
      </c>
      <c r="H953" s="73">
        <v>1.2172825500000002</v>
      </c>
      <c r="I953" s="122">
        <v>1.2172825500000002</v>
      </c>
      <c r="J953" s="122">
        <v>1.2172825500000002</v>
      </c>
      <c r="K953" s="122">
        <v>2.7499949999999997</v>
      </c>
      <c r="L953" s="122">
        <v>0</v>
      </c>
      <c r="M953" s="122">
        <v>2.7499949999999997</v>
      </c>
      <c r="N953" s="122"/>
      <c r="O953" s="122">
        <v>4.2827074499999984</v>
      </c>
      <c r="P953" s="123"/>
      <c r="Q953" s="122">
        <f t="shared" si="319"/>
        <v>9.7826974499999988</v>
      </c>
      <c r="R953" s="122">
        <f t="shared" si="320"/>
        <v>9.7826974499999988</v>
      </c>
      <c r="S953" s="123"/>
      <c r="T953" s="123"/>
    </row>
    <row r="954" spans="1:20" ht="31.1" x14ac:dyDescent="0.35">
      <c r="A954" s="115" t="s">
        <v>1663</v>
      </c>
      <c r="B954" s="111" t="s">
        <v>484</v>
      </c>
      <c r="C954" s="108" t="s">
        <v>603</v>
      </c>
      <c r="D954" s="122">
        <v>14.173920000000001</v>
      </c>
      <c r="E954" s="122">
        <v>0.10415133599999749</v>
      </c>
      <c r="F954" s="122">
        <v>14.069768664000003</v>
      </c>
      <c r="G954" s="73">
        <v>1.9008599999999998</v>
      </c>
      <c r="H954" s="73">
        <v>8.4597863999999995E-2</v>
      </c>
      <c r="I954" s="122">
        <v>3.7241771999999999E-2</v>
      </c>
      <c r="J954" s="122">
        <v>3.7241771999999999E-2</v>
      </c>
      <c r="K954" s="122">
        <v>1.8636182279999998</v>
      </c>
      <c r="L954" s="122">
        <v>4.7356091999999995E-2</v>
      </c>
      <c r="M954" s="122">
        <v>0</v>
      </c>
      <c r="N954" s="122"/>
      <c r="O954" s="122">
        <v>0</v>
      </c>
      <c r="P954" s="123"/>
      <c r="Q954" s="122">
        <f t="shared" si="319"/>
        <v>1.8162621359999997</v>
      </c>
      <c r="R954" s="122">
        <f t="shared" si="320"/>
        <v>1.8162621359999997</v>
      </c>
      <c r="S954" s="123"/>
      <c r="T954" s="123"/>
    </row>
    <row r="955" spans="1:20" ht="31.1" x14ac:dyDescent="0.35">
      <c r="A955" s="115" t="s">
        <v>1663</v>
      </c>
      <c r="B955" s="111" t="s">
        <v>1904</v>
      </c>
      <c r="C955" s="108" t="s">
        <v>1635</v>
      </c>
      <c r="D955" s="122">
        <v>0.50519999999999998</v>
      </c>
      <c r="E955" s="122">
        <v>0</v>
      </c>
      <c r="F955" s="122">
        <v>0.50519999999999998</v>
      </c>
      <c r="G955" s="73">
        <v>0.49319999999999997</v>
      </c>
      <c r="H955" s="73">
        <v>2.1949872000000002E-2</v>
      </c>
      <c r="I955" s="122">
        <v>9.6628080000000002E-3</v>
      </c>
      <c r="J955" s="122">
        <v>9.6628080000000002E-3</v>
      </c>
      <c r="K955" s="122">
        <v>0.12329999999999999</v>
      </c>
      <c r="L955" s="122">
        <v>1.2287064000000002E-2</v>
      </c>
      <c r="M955" s="122">
        <v>0.12329999999999999</v>
      </c>
      <c r="N955" s="122"/>
      <c r="O955" s="122">
        <v>0.23693719199999999</v>
      </c>
      <c r="P955" s="123"/>
      <c r="Q955" s="122">
        <f t="shared" si="319"/>
        <v>0.47125012799999999</v>
      </c>
      <c r="R955" s="122">
        <f t="shared" si="320"/>
        <v>0.47125012799999999</v>
      </c>
      <c r="S955" s="123"/>
      <c r="T955" s="123"/>
    </row>
    <row r="956" spans="1:20" ht="46.65" x14ac:dyDescent="0.35">
      <c r="A956" s="115" t="s">
        <v>1663</v>
      </c>
      <c r="B956" s="111" t="s">
        <v>1905</v>
      </c>
      <c r="C956" s="108" t="s">
        <v>1636</v>
      </c>
      <c r="D956" s="122">
        <v>1.7918999999999998</v>
      </c>
      <c r="E956" s="122">
        <v>0</v>
      </c>
      <c r="F956" s="122">
        <v>1.7918999999999998</v>
      </c>
      <c r="G956" s="73">
        <v>1.7798999999999998</v>
      </c>
      <c r="H956" s="73">
        <v>7.921453199999999E-2</v>
      </c>
      <c r="I956" s="122">
        <v>3.4871927999999996E-2</v>
      </c>
      <c r="J956" s="122">
        <v>3.4871927999999996E-2</v>
      </c>
      <c r="K956" s="122">
        <v>0</v>
      </c>
      <c r="L956" s="122">
        <v>4.4342603999999994E-2</v>
      </c>
      <c r="M956" s="122">
        <v>1.7450280719999998</v>
      </c>
      <c r="N956" s="122"/>
      <c r="O956" s="122">
        <v>0</v>
      </c>
      <c r="P956" s="123"/>
      <c r="Q956" s="122">
        <f t="shared" si="319"/>
        <v>1.7006854679999999</v>
      </c>
      <c r="R956" s="122">
        <f t="shared" si="320"/>
        <v>1.7006854679999999</v>
      </c>
      <c r="S956" s="123"/>
      <c r="T956" s="123"/>
    </row>
    <row r="957" spans="1:20" ht="46.65" x14ac:dyDescent="0.35">
      <c r="A957" s="115" t="s">
        <v>1663</v>
      </c>
      <c r="B957" s="111" t="s">
        <v>483</v>
      </c>
      <c r="C957" s="108" t="s">
        <v>602</v>
      </c>
      <c r="D957" s="122">
        <v>0</v>
      </c>
      <c r="E957" s="122">
        <v>0</v>
      </c>
      <c r="F957" s="122">
        <v>0</v>
      </c>
      <c r="G957" s="73">
        <v>0</v>
      </c>
      <c r="H957" s="73">
        <v>0.38160812000000005</v>
      </c>
      <c r="I957" s="122">
        <v>0</v>
      </c>
      <c r="J957" s="122">
        <v>0.38160812000000005</v>
      </c>
      <c r="K957" s="122">
        <v>0</v>
      </c>
      <c r="L957" s="122">
        <v>0</v>
      </c>
      <c r="M957" s="122">
        <v>0</v>
      </c>
      <c r="N957" s="122"/>
      <c r="O957" s="122">
        <v>0</v>
      </c>
      <c r="P957" s="123"/>
      <c r="Q957" s="122">
        <f t="shared" si="319"/>
        <v>-0.38160812000000005</v>
      </c>
      <c r="R957" s="122">
        <f t="shared" si="320"/>
        <v>-0.38160812000000005</v>
      </c>
      <c r="S957" s="123"/>
      <c r="T957" s="123"/>
    </row>
    <row r="958" spans="1:20" ht="46.65" x14ac:dyDescent="0.35">
      <c r="A958" s="115" t="s">
        <v>1663</v>
      </c>
      <c r="B958" s="111" t="s">
        <v>1906</v>
      </c>
      <c r="C958" s="108" t="s">
        <v>1910</v>
      </c>
      <c r="D958" s="122"/>
      <c r="E958" s="122"/>
      <c r="F958" s="122"/>
      <c r="G958" s="73">
        <v>0</v>
      </c>
      <c r="H958" s="73">
        <v>0</v>
      </c>
      <c r="I958" s="122"/>
      <c r="J958" s="122"/>
      <c r="K958" s="122"/>
      <c r="L958" s="122">
        <v>0</v>
      </c>
      <c r="M958" s="122"/>
      <c r="N958" s="122"/>
      <c r="O958" s="122"/>
      <c r="P958" s="123"/>
      <c r="Q958" s="122">
        <f t="shared" si="319"/>
        <v>0</v>
      </c>
      <c r="R958" s="122">
        <f t="shared" si="320"/>
        <v>0</v>
      </c>
      <c r="S958" s="123"/>
      <c r="T958" s="123"/>
    </row>
    <row r="959" spans="1:20" x14ac:dyDescent="0.35">
      <c r="A959" s="119"/>
      <c r="B959" s="118" t="s">
        <v>40</v>
      </c>
      <c r="C959" s="105"/>
      <c r="D959" s="133">
        <f t="shared" ref="D959:T959" si="321">SUM(D960:D963)</f>
        <v>10.634892000000001</v>
      </c>
      <c r="E959" s="133">
        <f t="shared" si="321"/>
        <v>0.30228608847457628</v>
      </c>
      <c r="F959" s="133">
        <f t="shared" si="321"/>
        <v>10.332605911525423</v>
      </c>
      <c r="G959" s="133">
        <f t="shared" si="321"/>
        <v>8.9676840000000002</v>
      </c>
      <c r="H959" s="133">
        <f t="shared" si="321"/>
        <v>4.5263396639999991</v>
      </c>
      <c r="I959" s="133">
        <f t="shared" si="321"/>
        <v>4.3816725600000002</v>
      </c>
      <c r="J959" s="133">
        <f t="shared" si="321"/>
        <v>4.3816725600000002</v>
      </c>
      <c r="K959" s="133">
        <f t="shared" si="321"/>
        <v>0.60578267999999968</v>
      </c>
      <c r="L959" s="133">
        <f t="shared" si="321"/>
        <v>0.14466710400000002</v>
      </c>
      <c r="M959" s="133">
        <f t="shared" si="321"/>
        <v>3.0000000000000001E-3</v>
      </c>
      <c r="N959" s="133">
        <f t="shared" si="321"/>
        <v>0</v>
      </c>
      <c r="O959" s="133">
        <f t="shared" si="321"/>
        <v>3.9772287599999996</v>
      </c>
      <c r="P959" s="133">
        <f t="shared" si="321"/>
        <v>0</v>
      </c>
      <c r="Q959" s="133">
        <f t="shared" si="321"/>
        <v>4.4413443360000002</v>
      </c>
      <c r="R959" s="133">
        <f t="shared" si="321"/>
        <v>4.4413443360000002</v>
      </c>
      <c r="S959" s="133">
        <f t="shared" si="321"/>
        <v>0</v>
      </c>
      <c r="T959" s="133">
        <f t="shared" si="321"/>
        <v>0</v>
      </c>
    </row>
    <row r="960" spans="1:20" ht="31.1" x14ac:dyDescent="0.35">
      <c r="A960" s="115" t="s">
        <v>1663</v>
      </c>
      <c r="B960" s="111" t="s">
        <v>669</v>
      </c>
      <c r="C960" s="108" t="s">
        <v>718</v>
      </c>
      <c r="D960" s="122">
        <v>5.6348039999999999</v>
      </c>
      <c r="E960" s="122">
        <v>0</v>
      </c>
      <c r="F960" s="122">
        <v>5.6348039999999999</v>
      </c>
      <c r="G960" s="73">
        <v>4.9048560000000005</v>
      </c>
      <c r="H960" s="73">
        <v>4.3020733199999999</v>
      </c>
      <c r="I960" s="122">
        <v>4.3020733200000008</v>
      </c>
      <c r="J960" s="122">
        <v>4.3020733200000008</v>
      </c>
      <c r="K960" s="122">
        <v>0.60278267999999968</v>
      </c>
      <c r="L960" s="122">
        <v>0</v>
      </c>
      <c r="M960" s="122">
        <v>0</v>
      </c>
      <c r="N960" s="122"/>
      <c r="O960" s="122">
        <v>0</v>
      </c>
      <c r="P960" s="123"/>
      <c r="Q960" s="122">
        <f t="shared" ref="Q960:Q963" si="322">G960-H960</f>
        <v>0.60278268000000068</v>
      </c>
      <c r="R960" s="122">
        <f t="shared" ref="R960:R963" si="323">G960-H960</f>
        <v>0.60278268000000068</v>
      </c>
      <c r="S960" s="123"/>
      <c r="T960" s="123"/>
    </row>
    <row r="961" spans="1:20" ht="31.1" x14ac:dyDescent="0.35">
      <c r="A961" s="115" t="s">
        <v>1663</v>
      </c>
      <c r="B961" s="111" t="s">
        <v>485</v>
      </c>
      <c r="C961" s="108" t="s">
        <v>719</v>
      </c>
      <c r="D961" s="122">
        <v>0.93725999999999987</v>
      </c>
      <c r="E961" s="122">
        <v>0.30228608847457628</v>
      </c>
      <c r="F961" s="122">
        <v>0.6349739115254236</v>
      </c>
      <c r="G961" s="73">
        <v>1.2E-2</v>
      </c>
      <c r="H961" s="73">
        <v>5.3404799999999997E-4</v>
      </c>
      <c r="I961" s="122">
        <v>2.35116E-4</v>
      </c>
      <c r="J961" s="122">
        <v>2.35116E-4</v>
      </c>
      <c r="K961" s="122">
        <v>3.0000000000000001E-3</v>
      </c>
      <c r="L961" s="122">
        <v>2.9893199999999996E-4</v>
      </c>
      <c r="M961" s="122">
        <v>3.0000000000000001E-3</v>
      </c>
      <c r="N961" s="122"/>
      <c r="O961" s="122">
        <v>5.7648839999999996E-3</v>
      </c>
      <c r="P961" s="123"/>
      <c r="Q961" s="122">
        <f t="shared" si="322"/>
        <v>1.1465952E-2</v>
      </c>
      <c r="R961" s="122">
        <f t="shared" si="323"/>
        <v>1.1465952E-2</v>
      </c>
      <c r="S961" s="123"/>
      <c r="T961" s="123"/>
    </row>
    <row r="962" spans="1:20" ht="46.65" x14ac:dyDescent="0.35">
      <c r="A962" s="115" t="s">
        <v>1663</v>
      </c>
      <c r="B962" s="111" t="s">
        <v>755</v>
      </c>
      <c r="C962" s="108" t="s">
        <v>1637</v>
      </c>
      <c r="D962" s="122">
        <v>4.0628279999999997</v>
      </c>
      <c r="E962" s="122">
        <v>0</v>
      </c>
      <c r="F962" s="122">
        <v>4.0628279999999997</v>
      </c>
      <c r="G962" s="73">
        <v>4.0508280000000001</v>
      </c>
      <c r="H962" s="73">
        <v>0.223732296</v>
      </c>
      <c r="I962" s="122">
        <v>7.9364123999999994E-2</v>
      </c>
      <c r="J962" s="122">
        <v>7.9364123999999994E-2</v>
      </c>
      <c r="K962" s="122">
        <v>0</v>
      </c>
      <c r="L962" s="122">
        <v>0.14436817200000002</v>
      </c>
      <c r="M962" s="122">
        <v>0</v>
      </c>
      <c r="N962" s="122"/>
      <c r="O962" s="122">
        <v>3.9714638759999996</v>
      </c>
      <c r="P962" s="123"/>
      <c r="Q962" s="122">
        <f t="shared" si="322"/>
        <v>3.827095704</v>
      </c>
      <c r="R962" s="122">
        <f t="shared" si="323"/>
        <v>3.827095704</v>
      </c>
      <c r="S962" s="123"/>
      <c r="T962" s="123"/>
    </row>
    <row r="963" spans="1:20" ht="31.1" x14ac:dyDescent="0.35">
      <c r="A963" s="115" t="s">
        <v>1663</v>
      </c>
      <c r="B963" s="111" t="s">
        <v>1116</v>
      </c>
      <c r="C963" s="108" t="s">
        <v>1638</v>
      </c>
      <c r="D963" s="122">
        <v>0</v>
      </c>
      <c r="E963" s="122">
        <v>0</v>
      </c>
      <c r="F963" s="122">
        <v>0</v>
      </c>
      <c r="G963" s="73">
        <v>0</v>
      </c>
      <c r="H963" s="73">
        <v>0</v>
      </c>
      <c r="I963" s="122">
        <v>0</v>
      </c>
      <c r="J963" s="122">
        <v>0</v>
      </c>
      <c r="K963" s="122">
        <v>0</v>
      </c>
      <c r="L963" s="122">
        <v>0</v>
      </c>
      <c r="M963" s="122">
        <v>0</v>
      </c>
      <c r="N963" s="122"/>
      <c r="O963" s="122">
        <v>0</v>
      </c>
      <c r="P963" s="123"/>
      <c r="Q963" s="122">
        <f t="shared" si="322"/>
        <v>0</v>
      </c>
      <c r="R963" s="122">
        <f t="shared" si="323"/>
        <v>0</v>
      </c>
      <c r="S963" s="123"/>
      <c r="T963" s="123"/>
    </row>
    <row r="964" spans="1:20" x14ac:dyDescent="0.35">
      <c r="A964" s="119"/>
      <c r="B964" s="118" t="s">
        <v>85</v>
      </c>
      <c r="C964" s="105"/>
      <c r="D964" s="133">
        <f t="shared" ref="D964:T964" si="324">SUM(D965:D965)</f>
        <v>28.189067999999999</v>
      </c>
      <c r="E964" s="133">
        <f t="shared" si="324"/>
        <v>0</v>
      </c>
      <c r="F964" s="133">
        <f t="shared" si="324"/>
        <v>28.189067999999999</v>
      </c>
      <c r="G964" s="133">
        <f t="shared" si="324"/>
        <v>6.1132079999999993</v>
      </c>
      <c r="H964" s="133">
        <f t="shared" si="324"/>
        <v>0.27206860800000005</v>
      </c>
      <c r="I964" s="133">
        <f t="shared" si="324"/>
        <v>0.11977037999999998</v>
      </c>
      <c r="J964" s="133">
        <f t="shared" si="324"/>
        <v>0.11977037999999998</v>
      </c>
      <c r="K964" s="133">
        <f t="shared" si="324"/>
        <v>1.5283019999999998</v>
      </c>
      <c r="L964" s="133">
        <f t="shared" si="324"/>
        <v>0.15229822800000006</v>
      </c>
      <c r="M964" s="133">
        <f t="shared" si="324"/>
        <v>1.5283019999999998</v>
      </c>
      <c r="N964" s="133">
        <f t="shared" si="324"/>
        <v>0</v>
      </c>
      <c r="O964" s="133">
        <f t="shared" si="324"/>
        <v>2.9368336199999998</v>
      </c>
      <c r="P964" s="133">
        <f t="shared" si="324"/>
        <v>0</v>
      </c>
      <c r="Q964" s="133">
        <f t="shared" si="324"/>
        <v>5.8411393919999997</v>
      </c>
      <c r="R964" s="133">
        <f t="shared" si="324"/>
        <v>5.8411393919999997</v>
      </c>
      <c r="S964" s="133">
        <f t="shared" si="324"/>
        <v>0</v>
      </c>
      <c r="T964" s="133">
        <f t="shared" si="324"/>
        <v>0</v>
      </c>
    </row>
    <row r="965" spans="1:20" ht="62.2" x14ac:dyDescent="0.35">
      <c r="A965" s="115" t="s">
        <v>1663</v>
      </c>
      <c r="B965" s="111" t="s">
        <v>1117</v>
      </c>
      <c r="C965" s="108" t="s">
        <v>1639</v>
      </c>
      <c r="D965" s="122">
        <v>28.189067999999999</v>
      </c>
      <c r="E965" s="122">
        <v>0</v>
      </c>
      <c r="F965" s="122">
        <v>28.189067999999999</v>
      </c>
      <c r="G965" s="73">
        <v>6.1132079999999993</v>
      </c>
      <c r="H965" s="73">
        <v>0.27206860800000005</v>
      </c>
      <c r="I965" s="122">
        <v>0.11977037999999998</v>
      </c>
      <c r="J965" s="122">
        <v>0.11977037999999998</v>
      </c>
      <c r="K965" s="122">
        <v>1.5283019999999998</v>
      </c>
      <c r="L965" s="122">
        <v>0.15229822800000006</v>
      </c>
      <c r="M965" s="122">
        <v>1.5283019999999998</v>
      </c>
      <c r="N965" s="122"/>
      <c r="O965" s="122">
        <v>2.9368336199999998</v>
      </c>
      <c r="P965" s="123"/>
      <c r="Q965" s="122">
        <f>G965-H965</f>
        <v>5.8411393919999997</v>
      </c>
      <c r="R965" s="122">
        <f>G965-H965</f>
        <v>5.8411393919999997</v>
      </c>
      <c r="S965" s="123"/>
      <c r="T965" s="123"/>
    </row>
    <row r="966" spans="1:20" x14ac:dyDescent="0.35">
      <c r="A966" s="119"/>
      <c r="B966" s="118" t="s">
        <v>374</v>
      </c>
      <c r="C966" s="105"/>
      <c r="D966" s="133">
        <f t="shared" ref="D966:T966" si="325">SUM(D967:D971)</f>
        <v>68.542283999999995</v>
      </c>
      <c r="E966" s="133">
        <f t="shared" si="325"/>
        <v>19.443431799661013</v>
      </c>
      <c r="F966" s="133">
        <f t="shared" si="325"/>
        <v>49.098852200338989</v>
      </c>
      <c r="G966" s="133">
        <f t="shared" si="325"/>
        <v>15.629819999999999</v>
      </c>
      <c r="H966" s="133">
        <f t="shared" si="325"/>
        <v>1.264441814</v>
      </c>
      <c r="I966" s="133">
        <f t="shared" si="325"/>
        <v>3.6107531659999998</v>
      </c>
      <c r="J966" s="133">
        <f t="shared" si="325"/>
        <v>1.0265154140000001</v>
      </c>
      <c r="K966" s="133">
        <f t="shared" si="325"/>
        <v>3.1151909999999998</v>
      </c>
      <c r="L966" s="133">
        <f t="shared" si="325"/>
        <v>0.23792640000000001</v>
      </c>
      <c r="M966" s="133">
        <f t="shared" si="325"/>
        <v>3.1151909999999998</v>
      </c>
      <c r="N966" s="133">
        <f t="shared" si="325"/>
        <v>0</v>
      </c>
      <c r="O966" s="133">
        <f t="shared" si="325"/>
        <v>5.7886848340000014</v>
      </c>
      <c r="P966" s="133">
        <f t="shared" si="325"/>
        <v>0</v>
      </c>
      <c r="Q966" s="133">
        <f t="shared" si="325"/>
        <v>14.365378185999997</v>
      </c>
      <c r="R966" s="133">
        <f t="shared" si="325"/>
        <v>14.365378185999997</v>
      </c>
      <c r="S966" s="133">
        <f t="shared" si="325"/>
        <v>0</v>
      </c>
      <c r="T966" s="133">
        <f t="shared" si="325"/>
        <v>0</v>
      </c>
    </row>
    <row r="967" spans="1:20" ht="62.2" x14ac:dyDescent="0.35">
      <c r="A967" s="115" t="s">
        <v>1663</v>
      </c>
      <c r="B967" s="111" t="s">
        <v>193</v>
      </c>
      <c r="C967" s="108" t="s">
        <v>194</v>
      </c>
      <c r="D967" s="122">
        <v>24.82968</v>
      </c>
      <c r="E967" s="122">
        <v>19.433923347661015</v>
      </c>
      <c r="F967" s="122">
        <v>5.395756652338985</v>
      </c>
      <c r="G967" s="73">
        <v>3.1690559999999999</v>
      </c>
      <c r="H967" s="73">
        <v>0.58481824799999993</v>
      </c>
      <c r="I967" s="122">
        <v>3.1690559999999999</v>
      </c>
      <c r="J967" s="122">
        <v>0.58481824799999993</v>
      </c>
      <c r="K967" s="122">
        <v>0</v>
      </c>
      <c r="L967" s="122">
        <v>0</v>
      </c>
      <c r="M967" s="122">
        <v>0</v>
      </c>
      <c r="N967" s="122"/>
      <c r="O967" s="122">
        <v>0</v>
      </c>
      <c r="P967" s="123"/>
      <c r="Q967" s="122">
        <f t="shared" ref="Q967:Q971" si="326">G967-H967</f>
        <v>2.5842377519999999</v>
      </c>
      <c r="R967" s="122">
        <f t="shared" ref="R967:R971" si="327">G967-H967</f>
        <v>2.5842377519999999</v>
      </c>
      <c r="S967" s="123"/>
      <c r="T967" s="123"/>
    </row>
    <row r="968" spans="1:20" ht="46.65" x14ac:dyDescent="0.35">
      <c r="A968" s="115" t="s">
        <v>1663</v>
      </c>
      <c r="B968" s="111" t="s">
        <v>1118</v>
      </c>
      <c r="C968" s="108" t="s">
        <v>1640</v>
      </c>
      <c r="D968" s="122">
        <v>27.081408</v>
      </c>
      <c r="E968" s="122">
        <v>0</v>
      </c>
      <c r="F968" s="122">
        <v>27.081408</v>
      </c>
      <c r="G968" s="73">
        <v>3.0727679999999995</v>
      </c>
      <c r="H968" s="73">
        <v>0.13675369199999998</v>
      </c>
      <c r="I968" s="122">
        <v>6.0201887999999995E-2</v>
      </c>
      <c r="J968" s="122">
        <v>6.0201887999999995E-2</v>
      </c>
      <c r="K968" s="122">
        <v>0.76819199999999987</v>
      </c>
      <c r="L968" s="122">
        <v>7.6551803999999987E-2</v>
      </c>
      <c r="M968" s="122">
        <v>0.76819199999999987</v>
      </c>
      <c r="N968" s="122"/>
      <c r="O968" s="122">
        <v>1.4761821120000003</v>
      </c>
      <c r="P968" s="123"/>
      <c r="Q968" s="122">
        <f t="shared" si="326"/>
        <v>2.9360143079999994</v>
      </c>
      <c r="R968" s="122">
        <f t="shared" si="327"/>
        <v>2.9360143079999994</v>
      </c>
      <c r="S968" s="123"/>
      <c r="T968" s="123"/>
    </row>
    <row r="969" spans="1:20" ht="62.2" x14ac:dyDescent="0.35">
      <c r="A969" s="115" t="s">
        <v>1663</v>
      </c>
      <c r="B969" s="111" t="s">
        <v>1119</v>
      </c>
      <c r="C969" s="108" t="s">
        <v>1641</v>
      </c>
      <c r="D969" s="122">
        <v>7.1874839999999995</v>
      </c>
      <c r="E969" s="122">
        <v>0</v>
      </c>
      <c r="F969" s="122">
        <v>7.1874839999999995</v>
      </c>
      <c r="G969" s="73">
        <v>0.68564400000000003</v>
      </c>
      <c r="H969" s="73">
        <v>0</v>
      </c>
      <c r="I969" s="122">
        <v>1.3433184000000001E-2</v>
      </c>
      <c r="J969" s="122">
        <v>1.3433184000000001E-2</v>
      </c>
      <c r="K969" s="122">
        <v>0.17141100000000001</v>
      </c>
      <c r="L969" s="122">
        <v>-1.3433184000000001E-2</v>
      </c>
      <c r="M969" s="122">
        <v>0.17141100000000001</v>
      </c>
      <c r="N969" s="122"/>
      <c r="O969" s="122">
        <v>0.32938881600000014</v>
      </c>
      <c r="P969" s="123"/>
      <c r="Q969" s="122">
        <f t="shared" si="326"/>
        <v>0.68564400000000003</v>
      </c>
      <c r="R969" s="122">
        <f t="shared" si="327"/>
        <v>0.68564400000000003</v>
      </c>
      <c r="S969" s="123"/>
      <c r="T969" s="123"/>
    </row>
    <row r="970" spans="1:20" ht="46.65" x14ac:dyDescent="0.35">
      <c r="A970" s="115" t="s">
        <v>1663</v>
      </c>
      <c r="B970" s="111" t="s">
        <v>1120</v>
      </c>
      <c r="C970" s="108" t="s">
        <v>604</v>
      </c>
      <c r="D970" s="122">
        <v>7.7460959999999996</v>
      </c>
      <c r="E970" s="122">
        <v>9.5084520000003891E-3</v>
      </c>
      <c r="F970" s="122">
        <v>7.7365875479999993</v>
      </c>
      <c r="G970" s="73">
        <v>7.016735999999999</v>
      </c>
      <c r="H970" s="73">
        <v>0.40737358400000001</v>
      </c>
      <c r="I970" s="122">
        <v>0.23256580399999999</v>
      </c>
      <c r="J970" s="122">
        <v>0.23256580399999999</v>
      </c>
      <c r="K970" s="122">
        <v>1.754184</v>
      </c>
      <c r="L970" s="122">
        <v>0.17480778000000002</v>
      </c>
      <c r="M970" s="122">
        <v>1.754184</v>
      </c>
      <c r="N970" s="122"/>
      <c r="O970" s="122">
        <v>3.2758021960000012</v>
      </c>
      <c r="P970" s="123"/>
      <c r="Q970" s="122">
        <f t="shared" si="326"/>
        <v>6.6093624159999989</v>
      </c>
      <c r="R970" s="122">
        <f t="shared" si="327"/>
        <v>6.6093624159999989</v>
      </c>
      <c r="S970" s="123"/>
      <c r="T970" s="123"/>
    </row>
    <row r="971" spans="1:20" ht="31.1" x14ac:dyDescent="0.35">
      <c r="A971" s="115" t="s">
        <v>1662</v>
      </c>
      <c r="B971" s="107" t="s">
        <v>1907</v>
      </c>
      <c r="C971" s="108" t="s">
        <v>1642</v>
      </c>
      <c r="D971" s="122">
        <v>1.6976160000000002</v>
      </c>
      <c r="E971" s="122">
        <v>0</v>
      </c>
      <c r="F971" s="122">
        <v>1.6976160000000002</v>
      </c>
      <c r="G971" s="73">
        <v>1.6856160000000002</v>
      </c>
      <c r="H971" s="73">
        <v>0.13549629000000002</v>
      </c>
      <c r="I971" s="122">
        <v>0.13549629000000002</v>
      </c>
      <c r="J971" s="122">
        <v>0.13549629000000002</v>
      </c>
      <c r="K971" s="122">
        <v>0.421404</v>
      </c>
      <c r="L971" s="122">
        <v>0</v>
      </c>
      <c r="M971" s="122">
        <v>0.421404</v>
      </c>
      <c r="N971" s="122"/>
      <c r="O971" s="122">
        <v>0.70731170999999982</v>
      </c>
      <c r="P971" s="122"/>
      <c r="Q971" s="122">
        <f t="shared" si="326"/>
        <v>1.5501197100000002</v>
      </c>
      <c r="R971" s="122">
        <f t="shared" si="327"/>
        <v>1.5501197100000002</v>
      </c>
      <c r="S971" s="122"/>
      <c r="T971" s="122"/>
    </row>
    <row r="972" spans="1:20" x14ac:dyDescent="0.35">
      <c r="A972" s="119"/>
      <c r="B972" s="118" t="s">
        <v>66</v>
      </c>
      <c r="C972" s="105"/>
      <c r="D972" s="133">
        <f t="shared" ref="D972:T972" si="328">SUM(D973:D977)</f>
        <v>44.736408000000004</v>
      </c>
      <c r="E972" s="133">
        <f t="shared" si="328"/>
        <v>1.3234583999999217E-2</v>
      </c>
      <c r="F972" s="133">
        <f t="shared" si="328"/>
        <v>44.723173416000002</v>
      </c>
      <c r="G972" s="133">
        <f t="shared" si="328"/>
        <v>33.138731999999997</v>
      </c>
      <c r="H972" s="133">
        <f t="shared" si="328"/>
        <v>11.874663810000001</v>
      </c>
      <c r="I972" s="133">
        <f t="shared" si="328"/>
        <v>2.2281171359999998</v>
      </c>
      <c r="J972" s="133">
        <f t="shared" si="328"/>
        <v>6.0483194860000005</v>
      </c>
      <c r="K972" s="133">
        <f t="shared" si="328"/>
        <v>1.01121624</v>
      </c>
      <c r="L972" s="133">
        <f t="shared" si="328"/>
        <v>5.8263443240000008</v>
      </c>
      <c r="M972" s="133">
        <f t="shared" si="328"/>
        <v>5.7990697439999996</v>
      </c>
      <c r="N972" s="133">
        <f t="shared" si="328"/>
        <v>0</v>
      </c>
      <c r="O972" s="133">
        <f t="shared" si="328"/>
        <v>24.100328879999999</v>
      </c>
      <c r="P972" s="133">
        <f t="shared" si="328"/>
        <v>0</v>
      </c>
      <c r="Q972" s="133">
        <f t="shared" si="328"/>
        <v>21.26406819</v>
      </c>
      <c r="R972" s="133">
        <f t="shared" si="328"/>
        <v>21.26406819</v>
      </c>
      <c r="S972" s="133">
        <f t="shared" si="328"/>
        <v>0</v>
      </c>
      <c r="T972" s="133">
        <f t="shared" si="328"/>
        <v>0</v>
      </c>
    </row>
    <row r="973" spans="1:20" ht="31.1" x14ac:dyDescent="0.35">
      <c r="A973" s="115" t="s">
        <v>1663</v>
      </c>
      <c r="B973" s="111" t="s">
        <v>486</v>
      </c>
      <c r="C973" s="108" t="s">
        <v>605</v>
      </c>
      <c r="D973" s="122">
        <v>21.340523999999998</v>
      </c>
      <c r="E973" s="122">
        <v>1.203142799999668E-2</v>
      </c>
      <c r="F973" s="122">
        <v>21.328492572000002</v>
      </c>
      <c r="G973" s="73">
        <v>20.033111999999999</v>
      </c>
      <c r="H973" s="73">
        <v>0.98166249599999988</v>
      </c>
      <c r="I973" s="122">
        <v>0.39249016800000003</v>
      </c>
      <c r="J973" s="122">
        <v>0.39249016800000003</v>
      </c>
      <c r="K973" s="122">
        <v>0</v>
      </c>
      <c r="L973" s="122">
        <v>0.58917232799999986</v>
      </c>
      <c r="M973" s="122">
        <v>0</v>
      </c>
      <c r="N973" s="122"/>
      <c r="O973" s="122">
        <v>19.640621831999997</v>
      </c>
      <c r="P973" s="123"/>
      <c r="Q973" s="122">
        <f t="shared" ref="Q973:Q977" si="329">G973-H973</f>
        <v>19.051449504000001</v>
      </c>
      <c r="R973" s="122">
        <f t="shared" ref="R973:R977" si="330">G973-H973</f>
        <v>19.051449504000001</v>
      </c>
      <c r="S973" s="123"/>
      <c r="T973" s="123"/>
    </row>
    <row r="974" spans="1:20" ht="31.1" x14ac:dyDescent="0.35">
      <c r="A974" s="115" t="s">
        <v>1663</v>
      </c>
      <c r="B974" s="111" t="s">
        <v>487</v>
      </c>
      <c r="C974" s="108" t="s">
        <v>606</v>
      </c>
      <c r="D974" s="122">
        <v>11.502624000000001</v>
      </c>
      <c r="E974" s="122">
        <v>1.2031560000025365E-3</v>
      </c>
      <c r="F974" s="122">
        <v>11.501420843999998</v>
      </c>
      <c r="G974" s="73">
        <v>1.610412</v>
      </c>
      <c r="H974" s="73">
        <v>10.430614350000001</v>
      </c>
      <c r="I974" s="122">
        <v>1.610412</v>
      </c>
      <c r="J974" s="122">
        <v>5.4306143500000008</v>
      </c>
      <c r="K974" s="122">
        <v>0</v>
      </c>
      <c r="L974" s="122">
        <v>5</v>
      </c>
      <c r="M974" s="122">
        <v>0</v>
      </c>
      <c r="N974" s="122"/>
      <c r="O974" s="122">
        <v>0</v>
      </c>
      <c r="P974" s="123"/>
      <c r="Q974" s="122">
        <f t="shared" si="329"/>
        <v>-8.8202023500000006</v>
      </c>
      <c r="R974" s="122">
        <f t="shared" si="330"/>
        <v>-8.8202023500000006</v>
      </c>
      <c r="S974" s="123"/>
      <c r="T974" s="123"/>
    </row>
    <row r="975" spans="1:20" ht="62.2" x14ac:dyDescent="0.35">
      <c r="A975" s="115" t="s">
        <v>1663</v>
      </c>
      <c r="B975" s="111" t="s">
        <v>1908</v>
      </c>
      <c r="C975" s="108" t="s">
        <v>1643</v>
      </c>
      <c r="D975" s="122">
        <v>4.6088279999999999</v>
      </c>
      <c r="E975" s="122">
        <v>0</v>
      </c>
      <c r="F975" s="122">
        <v>4.6088279999999999</v>
      </c>
      <c r="G975" s="73">
        <v>4.5488280000000003</v>
      </c>
      <c r="H975" s="73">
        <v>0.20244582000000003</v>
      </c>
      <c r="I975" s="122">
        <v>8.9120952000000003E-2</v>
      </c>
      <c r="J975" s="122">
        <v>8.9120952000000003E-2</v>
      </c>
      <c r="K975" s="122">
        <v>0</v>
      </c>
      <c r="L975" s="122">
        <v>0.11332486800000002</v>
      </c>
      <c r="M975" s="122">
        <v>0</v>
      </c>
      <c r="N975" s="122"/>
      <c r="O975" s="122">
        <v>4.4597070480000003</v>
      </c>
      <c r="P975" s="123"/>
      <c r="Q975" s="122">
        <f t="shared" si="329"/>
        <v>4.34638218</v>
      </c>
      <c r="R975" s="122">
        <f t="shared" si="330"/>
        <v>4.34638218</v>
      </c>
      <c r="S975" s="123"/>
      <c r="T975" s="123"/>
    </row>
    <row r="976" spans="1:20" ht="31.1" x14ac:dyDescent="0.35">
      <c r="A976" s="115" t="s">
        <v>1663</v>
      </c>
      <c r="B976" s="111" t="s">
        <v>1121</v>
      </c>
      <c r="C976" s="108" t="s">
        <v>1644</v>
      </c>
      <c r="D976" s="122">
        <v>1.075572</v>
      </c>
      <c r="E976" s="122">
        <v>0</v>
      </c>
      <c r="F976" s="122">
        <v>1.075572</v>
      </c>
      <c r="G976" s="73">
        <v>1.0314239999999999</v>
      </c>
      <c r="H976" s="73">
        <v>4.8663563999999999E-2</v>
      </c>
      <c r="I976" s="122">
        <v>2.0207760000000002E-2</v>
      </c>
      <c r="J976" s="122">
        <v>2.0207760000000002E-2</v>
      </c>
      <c r="K976" s="122">
        <v>1.01121624</v>
      </c>
      <c r="L976" s="122">
        <v>2.8455803999999998E-2</v>
      </c>
      <c r="M976" s="122">
        <v>0</v>
      </c>
      <c r="N976" s="122"/>
      <c r="O976" s="122">
        <v>0</v>
      </c>
      <c r="P976" s="123"/>
      <c r="Q976" s="122">
        <f t="shared" si="329"/>
        <v>0.98276043599999985</v>
      </c>
      <c r="R976" s="122">
        <f t="shared" si="330"/>
        <v>0.98276043599999985</v>
      </c>
      <c r="S976" s="123"/>
      <c r="T976" s="123"/>
    </row>
    <row r="977" spans="1:20" ht="31.1" x14ac:dyDescent="0.35">
      <c r="A977" s="115" t="s">
        <v>1663</v>
      </c>
      <c r="B977" s="111" t="s">
        <v>1122</v>
      </c>
      <c r="C977" s="108" t="s">
        <v>1645</v>
      </c>
      <c r="D977" s="122">
        <v>6.2088600000000005</v>
      </c>
      <c r="E977" s="122">
        <v>0</v>
      </c>
      <c r="F977" s="122">
        <v>6.2088600000000005</v>
      </c>
      <c r="G977" s="73">
        <v>5.9149559999999992</v>
      </c>
      <c r="H977" s="73">
        <v>0.21127758000000002</v>
      </c>
      <c r="I977" s="122">
        <v>0.11588625599999999</v>
      </c>
      <c r="J977" s="122">
        <v>0.11588625599999999</v>
      </c>
      <c r="K977" s="122">
        <v>0</v>
      </c>
      <c r="L977" s="122">
        <v>9.5391324000000027E-2</v>
      </c>
      <c r="M977" s="122">
        <v>5.7990697439999996</v>
      </c>
      <c r="N977" s="122"/>
      <c r="O977" s="122">
        <v>0</v>
      </c>
      <c r="P977" s="123"/>
      <c r="Q977" s="122">
        <f t="shared" si="329"/>
        <v>5.7036784199999992</v>
      </c>
      <c r="R977" s="122">
        <f t="shared" si="330"/>
        <v>5.7036784199999992</v>
      </c>
      <c r="S977" s="123"/>
      <c r="T977" s="123"/>
    </row>
    <row r="978" spans="1:20" x14ac:dyDescent="0.35">
      <c r="A978" s="119"/>
      <c r="B978" s="118" t="s">
        <v>88</v>
      </c>
      <c r="C978" s="105"/>
      <c r="D978" s="133">
        <f t="shared" ref="D978:T978" si="331">SUM(D979:D979)</f>
        <v>66.436836</v>
      </c>
      <c r="E978" s="133">
        <f t="shared" si="331"/>
        <v>39.315078059999991</v>
      </c>
      <c r="F978" s="133">
        <f t="shared" si="331"/>
        <v>27.121757940000009</v>
      </c>
      <c r="G978" s="133">
        <f t="shared" si="331"/>
        <v>1.5163199999999997</v>
      </c>
      <c r="H978" s="133">
        <f t="shared" si="331"/>
        <v>6.7483883999999994E-2</v>
      </c>
      <c r="I978" s="133">
        <f t="shared" si="331"/>
        <v>2.9707836000000001E-2</v>
      </c>
      <c r="J978" s="133">
        <f t="shared" si="331"/>
        <v>2.9707836000000001E-2</v>
      </c>
      <c r="K978" s="133">
        <f t="shared" si="331"/>
        <v>0.37907999999999997</v>
      </c>
      <c r="L978" s="133">
        <f t="shared" si="331"/>
        <v>3.7776047999999993E-2</v>
      </c>
      <c r="M978" s="133">
        <f t="shared" si="331"/>
        <v>0.37907999999999997</v>
      </c>
      <c r="N978" s="133">
        <f t="shared" si="331"/>
        <v>0</v>
      </c>
      <c r="O978" s="133">
        <f t="shared" si="331"/>
        <v>0.72845216399999979</v>
      </c>
      <c r="P978" s="133">
        <f t="shared" si="331"/>
        <v>0</v>
      </c>
      <c r="Q978" s="133">
        <f t="shared" si="331"/>
        <v>1.4488361159999996</v>
      </c>
      <c r="R978" s="133">
        <f t="shared" si="331"/>
        <v>1.4488361159999996</v>
      </c>
      <c r="S978" s="133">
        <f t="shared" si="331"/>
        <v>0</v>
      </c>
      <c r="T978" s="133">
        <f t="shared" si="331"/>
        <v>0</v>
      </c>
    </row>
    <row r="979" spans="1:20" ht="62.2" x14ac:dyDescent="0.35">
      <c r="A979" s="115" t="s">
        <v>1663</v>
      </c>
      <c r="B979" s="111" t="s">
        <v>158</v>
      </c>
      <c r="C979" s="108" t="s">
        <v>607</v>
      </c>
      <c r="D979" s="122">
        <v>66.436836</v>
      </c>
      <c r="E979" s="122">
        <v>39.315078059999991</v>
      </c>
      <c r="F979" s="122">
        <v>27.121757940000009</v>
      </c>
      <c r="G979" s="73">
        <v>1.5163199999999997</v>
      </c>
      <c r="H979" s="73">
        <v>6.7483883999999994E-2</v>
      </c>
      <c r="I979" s="122">
        <v>2.9707836000000001E-2</v>
      </c>
      <c r="J979" s="122">
        <v>2.9707836000000001E-2</v>
      </c>
      <c r="K979" s="122">
        <v>0.37907999999999997</v>
      </c>
      <c r="L979" s="122">
        <v>3.7776047999999993E-2</v>
      </c>
      <c r="M979" s="122">
        <v>0.37907999999999997</v>
      </c>
      <c r="N979" s="122"/>
      <c r="O979" s="122">
        <v>0.72845216399999979</v>
      </c>
      <c r="P979" s="123"/>
      <c r="Q979" s="122">
        <f>G979-H979</f>
        <v>1.4488361159999996</v>
      </c>
      <c r="R979" s="122">
        <f>G979-H979</f>
        <v>1.4488361159999996</v>
      </c>
      <c r="S979" s="123"/>
      <c r="T979" s="123"/>
    </row>
    <row r="980" spans="1:20" x14ac:dyDescent="0.35">
      <c r="A980" s="119"/>
      <c r="B980" s="118" t="s">
        <v>148</v>
      </c>
      <c r="C980" s="105"/>
      <c r="D980" s="133">
        <f t="shared" ref="D980:T980" si="332">SUM(D981)</f>
        <v>6.8072399999999993</v>
      </c>
      <c r="E980" s="133">
        <f t="shared" si="332"/>
        <v>0</v>
      </c>
      <c r="F980" s="133">
        <f t="shared" si="332"/>
        <v>6.8072400000000011</v>
      </c>
      <c r="G980" s="133">
        <f t="shared" si="332"/>
        <v>3.9484079999999997</v>
      </c>
      <c r="H980" s="133">
        <f t="shared" si="332"/>
        <v>0.180403164</v>
      </c>
      <c r="I980" s="133">
        <f t="shared" si="332"/>
        <v>7.7357507999999991E-2</v>
      </c>
      <c r="J980" s="133">
        <f t="shared" si="332"/>
        <v>7.7357507999999991E-2</v>
      </c>
      <c r="K980" s="133">
        <f t="shared" si="332"/>
        <v>3.8710504919999997</v>
      </c>
      <c r="L980" s="133">
        <f t="shared" si="332"/>
        <v>0.10304565600000001</v>
      </c>
      <c r="M980" s="133">
        <f t="shared" si="332"/>
        <v>0</v>
      </c>
      <c r="N980" s="133">
        <f t="shared" si="332"/>
        <v>0</v>
      </c>
      <c r="O980" s="133">
        <f t="shared" si="332"/>
        <v>0</v>
      </c>
      <c r="P980" s="133">
        <f t="shared" si="332"/>
        <v>0</v>
      </c>
      <c r="Q980" s="133">
        <f t="shared" si="332"/>
        <v>3.7680048359999998</v>
      </c>
      <c r="R980" s="133">
        <f t="shared" si="332"/>
        <v>3.7680048359999998</v>
      </c>
      <c r="S980" s="133">
        <f t="shared" si="332"/>
        <v>0</v>
      </c>
      <c r="T980" s="133">
        <f t="shared" si="332"/>
        <v>0</v>
      </c>
    </row>
    <row r="981" spans="1:20" ht="62.2" x14ac:dyDescent="0.35">
      <c r="A981" s="115" t="s">
        <v>1663</v>
      </c>
      <c r="B981" s="111" t="s">
        <v>488</v>
      </c>
      <c r="C981" s="108" t="s">
        <v>1646</v>
      </c>
      <c r="D981" s="122">
        <v>6.8072399999999993</v>
      </c>
      <c r="E981" s="122">
        <v>0</v>
      </c>
      <c r="F981" s="122">
        <v>6.8072400000000011</v>
      </c>
      <c r="G981" s="73">
        <v>3.9484079999999997</v>
      </c>
      <c r="H981" s="73">
        <v>0.180403164</v>
      </c>
      <c r="I981" s="122">
        <v>7.7357507999999991E-2</v>
      </c>
      <c r="J981" s="122">
        <v>7.7357507999999991E-2</v>
      </c>
      <c r="K981" s="122">
        <v>3.8710504919999997</v>
      </c>
      <c r="L981" s="122">
        <v>0.10304565600000001</v>
      </c>
      <c r="M981" s="122">
        <v>0</v>
      </c>
      <c r="N981" s="122"/>
      <c r="O981" s="122">
        <v>0</v>
      </c>
      <c r="P981" s="123"/>
      <c r="Q981" s="122">
        <f>G981-H981</f>
        <v>3.7680048359999998</v>
      </c>
      <c r="R981" s="122">
        <f>G981-H981</f>
        <v>3.7680048359999998</v>
      </c>
      <c r="S981" s="123"/>
      <c r="T981" s="123"/>
    </row>
    <row r="982" spans="1:20" x14ac:dyDescent="0.35">
      <c r="A982" s="119"/>
      <c r="B982" s="118" t="s">
        <v>89</v>
      </c>
      <c r="C982" s="105"/>
      <c r="D982" s="133">
        <f t="shared" ref="D982:T982" si="333">SUM(D983:D983)</f>
        <v>1.6269480000000001</v>
      </c>
      <c r="E982" s="133">
        <f t="shared" si="333"/>
        <v>1.6028280000000228E-2</v>
      </c>
      <c r="F982" s="133">
        <f t="shared" si="333"/>
        <v>1.6109197199999998</v>
      </c>
      <c r="G982" s="133">
        <f t="shared" si="333"/>
        <v>1.19112</v>
      </c>
      <c r="H982" s="133">
        <f t="shared" si="333"/>
        <v>1.2205558199999997</v>
      </c>
      <c r="I982" s="133">
        <f t="shared" si="333"/>
        <v>1.1908814879999998</v>
      </c>
      <c r="J982" s="133">
        <f t="shared" si="333"/>
        <v>1.1908814879999998</v>
      </c>
      <c r="K982" s="133">
        <f t="shared" si="333"/>
        <v>2.3851200000012796E-4</v>
      </c>
      <c r="L982" s="133">
        <f t="shared" si="333"/>
        <v>2.9674332000000136E-2</v>
      </c>
      <c r="M982" s="133">
        <f t="shared" si="333"/>
        <v>0</v>
      </c>
      <c r="N982" s="133">
        <f t="shared" si="333"/>
        <v>0</v>
      </c>
      <c r="O982" s="133">
        <f t="shared" si="333"/>
        <v>0</v>
      </c>
      <c r="P982" s="133">
        <f t="shared" si="333"/>
        <v>0</v>
      </c>
      <c r="Q982" s="133">
        <f t="shared" si="333"/>
        <v>-2.9435819999999779E-2</v>
      </c>
      <c r="R982" s="133">
        <f t="shared" si="333"/>
        <v>-2.9435819999999779E-2</v>
      </c>
      <c r="S982" s="133">
        <f t="shared" si="333"/>
        <v>0</v>
      </c>
      <c r="T982" s="133">
        <f t="shared" si="333"/>
        <v>0</v>
      </c>
    </row>
    <row r="983" spans="1:20" ht="31.1" x14ac:dyDescent="0.35">
      <c r="A983" s="115" t="s">
        <v>1663</v>
      </c>
      <c r="B983" s="111" t="s">
        <v>489</v>
      </c>
      <c r="C983" s="108" t="s">
        <v>608</v>
      </c>
      <c r="D983" s="122">
        <v>1.6269480000000001</v>
      </c>
      <c r="E983" s="122">
        <v>1.6028280000000228E-2</v>
      </c>
      <c r="F983" s="122">
        <v>1.6109197199999998</v>
      </c>
      <c r="G983" s="73">
        <v>1.19112</v>
      </c>
      <c r="H983" s="73">
        <v>1.2205558199999997</v>
      </c>
      <c r="I983" s="122">
        <v>1.1908814879999998</v>
      </c>
      <c r="J983" s="122">
        <v>1.1908814879999998</v>
      </c>
      <c r="K983" s="122">
        <v>2.3851200000012796E-4</v>
      </c>
      <c r="L983" s="122">
        <v>2.9674332000000136E-2</v>
      </c>
      <c r="M983" s="122">
        <v>0</v>
      </c>
      <c r="N983" s="122"/>
      <c r="O983" s="122">
        <v>0</v>
      </c>
      <c r="P983" s="123"/>
      <c r="Q983" s="122">
        <f>G983-H983</f>
        <v>-2.9435819999999779E-2</v>
      </c>
      <c r="R983" s="122">
        <f>G983-H983</f>
        <v>-2.9435819999999779E-2</v>
      </c>
      <c r="S983" s="123"/>
      <c r="T983" s="123"/>
    </row>
    <row r="984" spans="1:20" x14ac:dyDescent="0.35">
      <c r="A984" s="119"/>
      <c r="B984" s="118" t="s">
        <v>1123</v>
      </c>
      <c r="C984" s="105"/>
      <c r="D984" s="133">
        <f t="shared" ref="D984:T984" si="334">SUM(D985:D986)</f>
        <v>10.456727999999998</v>
      </c>
      <c r="E984" s="133">
        <f t="shared" si="334"/>
        <v>0</v>
      </c>
      <c r="F984" s="133">
        <f t="shared" si="334"/>
        <v>10.456727999999998</v>
      </c>
      <c r="G984" s="133">
        <f t="shared" si="334"/>
        <v>10.169315999999998</v>
      </c>
      <c r="H984" s="133">
        <f t="shared" si="334"/>
        <v>1.8750822219999999</v>
      </c>
      <c r="I984" s="133">
        <f t="shared" si="334"/>
        <v>0.16372066800000001</v>
      </c>
      <c r="J984" s="133">
        <f t="shared" si="334"/>
        <v>0.16372066800000001</v>
      </c>
      <c r="K984" s="133">
        <f t="shared" si="334"/>
        <v>0.45321</v>
      </c>
      <c r="L984" s="133">
        <f t="shared" si="334"/>
        <v>1.7113615539999998</v>
      </c>
      <c r="M984" s="133">
        <f t="shared" si="334"/>
        <v>0.45321</v>
      </c>
      <c r="N984" s="133">
        <f t="shared" si="334"/>
        <v>0</v>
      </c>
      <c r="O984" s="133">
        <f t="shared" si="334"/>
        <v>9.0991753319999997</v>
      </c>
      <c r="P984" s="133">
        <f t="shared" si="334"/>
        <v>0</v>
      </c>
      <c r="Q984" s="133">
        <f t="shared" si="334"/>
        <v>8.2942337779999988</v>
      </c>
      <c r="R984" s="133">
        <f t="shared" si="334"/>
        <v>8.2942337779999988</v>
      </c>
      <c r="S984" s="133">
        <f t="shared" si="334"/>
        <v>0</v>
      </c>
      <c r="T984" s="133">
        <f t="shared" si="334"/>
        <v>0</v>
      </c>
    </row>
    <row r="985" spans="1:20" ht="46.65" x14ac:dyDescent="0.35">
      <c r="A985" s="115" t="s">
        <v>1663</v>
      </c>
      <c r="B985" s="111" t="s">
        <v>1124</v>
      </c>
      <c r="C985" s="108" t="s">
        <v>1647</v>
      </c>
      <c r="D985" s="122">
        <v>2.0882519999999998</v>
      </c>
      <c r="E985" s="122">
        <v>0</v>
      </c>
      <c r="F985" s="122">
        <v>2.0882519999999998</v>
      </c>
      <c r="G985" s="73">
        <v>1.81284</v>
      </c>
      <c r="H985" s="73">
        <v>1.5031768299999999</v>
      </c>
      <c r="I985" s="122">
        <v>0</v>
      </c>
      <c r="J985" s="122">
        <v>0</v>
      </c>
      <c r="K985" s="122">
        <v>0.45321</v>
      </c>
      <c r="L985" s="122">
        <v>1.5031768299999999</v>
      </c>
      <c r="M985" s="122">
        <v>0.45321</v>
      </c>
      <c r="N985" s="122"/>
      <c r="O985" s="122">
        <v>0.90642000000000023</v>
      </c>
      <c r="P985" s="123"/>
      <c r="Q985" s="122">
        <f t="shared" ref="Q985:Q986" si="335">G985-H985</f>
        <v>0.3096631700000001</v>
      </c>
      <c r="R985" s="122">
        <f t="shared" ref="R985:R986" si="336">G985-H985</f>
        <v>0.3096631700000001</v>
      </c>
      <c r="S985" s="123"/>
      <c r="T985" s="123"/>
    </row>
    <row r="986" spans="1:20" ht="46.65" x14ac:dyDescent="0.35">
      <c r="A986" s="106" t="s">
        <v>1663</v>
      </c>
      <c r="B986" s="107" t="s">
        <v>1125</v>
      </c>
      <c r="C986" s="108" t="s">
        <v>1648</v>
      </c>
      <c r="D986" s="122">
        <v>8.3684759999999994</v>
      </c>
      <c r="E986" s="122">
        <v>0</v>
      </c>
      <c r="F986" s="122">
        <v>8.3684759999999994</v>
      </c>
      <c r="G986" s="73">
        <v>8.3564759999999989</v>
      </c>
      <c r="H986" s="73">
        <v>0.37190539199999995</v>
      </c>
      <c r="I986" s="122">
        <v>0.16372066800000001</v>
      </c>
      <c r="J986" s="122">
        <v>0.16372066800000001</v>
      </c>
      <c r="K986" s="122">
        <v>0</v>
      </c>
      <c r="L986" s="122">
        <v>0.20818472399999993</v>
      </c>
      <c r="M986" s="122">
        <v>0</v>
      </c>
      <c r="N986" s="122"/>
      <c r="O986" s="122">
        <v>8.1927553319999991</v>
      </c>
      <c r="P986" s="122"/>
      <c r="Q986" s="122">
        <f t="shared" si="335"/>
        <v>7.9845706079999985</v>
      </c>
      <c r="R986" s="122">
        <f t="shared" si="336"/>
        <v>7.9845706079999985</v>
      </c>
      <c r="S986" s="122"/>
      <c r="T986" s="122"/>
    </row>
    <row r="987" spans="1:20" x14ac:dyDescent="0.35">
      <c r="A987" s="119"/>
      <c r="B987" s="118" t="s">
        <v>448</v>
      </c>
      <c r="C987" s="105"/>
      <c r="D987" s="133">
        <f t="shared" ref="D987:T987" si="337">SUM(D988:D989)</f>
        <v>4.4193119999999997</v>
      </c>
      <c r="E987" s="133">
        <f t="shared" si="337"/>
        <v>0.12875403600000002</v>
      </c>
      <c r="F987" s="133">
        <f t="shared" si="337"/>
        <v>4.2905579639999996</v>
      </c>
      <c r="G987" s="133">
        <f t="shared" si="337"/>
        <v>3.8807279999999995</v>
      </c>
      <c r="H987" s="133">
        <f t="shared" si="337"/>
        <v>2.1683364E-2</v>
      </c>
      <c r="I987" s="133">
        <f t="shared" si="337"/>
        <v>7.603149599999999E-2</v>
      </c>
      <c r="J987" s="133">
        <f t="shared" si="337"/>
        <v>7.603149599999999E-2</v>
      </c>
      <c r="K987" s="133">
        <f t="shared" si="337"/>
        <v>0.97018199999999988</v>
      </c>
      <c r="L987" s="133">
        <f t="shared" si="337"/>
        <v>-5.4348131999999993E-2</v>
      </c>
      <c r="M987" s="133">
        <f t="shared" si="337"/>
        <v>0.97018199999999988</v>
      </c>
      <c r="N987" s="133">
        <f t="shared" si="337"/>
        <v>0</v>
      </c>
      <c r="O987" s="133">
        <f t="shared" si="337"/>
        <v>1.8643325039999998</v>
      </c>
      <c r="P987" s="133">
        <f t="shared" si="337"/>
        <v>0</v>
      </c>
      <c r="Q987" s="133">
        <f t="shared" si="337"/>
        <v>3.8590446359999997</v>
      </c>
      <c r="R987" s="133">
        <f t="shared" si="337"/>
        <v>3.8590446359999997</v>
      </c>
      <c r="S987" s="133">
        <f t="shared" si="337"/>
        <v>0</v>
      </c>
      <c r="T987" s="133">
        <f t="shared" si="337"/>
        <v>0</v>
      </c>
    </row>
    <row r="988" spans="1:20" ht="46.65" x14ac:dyDescent="0.35">
      <c r="A988" s="115" t="s">
        <v>1663</v>
      </c>
      <c r="B988" s="111" t="s">
        <v>490</v>
      </c>
      <c r="C988" s="108" t="s">
        <v>609</v>
      </c>
      <c r="D988" s="122">
        <v>3.6509399999999994</v>
      </c>
      <c r="E988" s="122">
        <v>8.0418120000000926E-3</v>
      </c>
      <c r="F988" s="122">
        <v>3.6428981879999993</v>
      </c>
      <c r="G988" s="73">
        <v>3.3935159999999995</v>
      </c>
      <c r="H988" s="73">
        <v>0</v>
      </c>
      <c r="I988" s="122">
        <v>6.6486011999999997E-2</v>
      </c>
      <c r="J988" s="122">
        <v>6.6486011999999997E-2</v>
      </c>
      <c r="K988" s="122">
        <v>0.84837899999999988</v>
      </c>
      <c r="L988" s="122">
        <v>-6.6486011999999997E-2</v>
      </c>
      <c r="M988" s="122">
        <v>0.84837899999999988</v>
      </c>
      <c r="N988" s="122"/>
      <c r="O988" s="122">
        <v>1.6302719879999998</v>
      </c>
      <c r="P988" s="123"/>
      <c r="Q988" s="122">
        <f t="shared" ref="Q988:Q989" si="338">G988-H988</f>
        <v>3.3935159999999995</v>
      </c>
      <c r="R988" s="122">
        <f t="shared" ref="R988:R989" si="339">G988-H988</f>
        <v>3.3935159999999995</v>
      </c>
      <c r="S988" s="123"/>
      <c r="T988" s="123"/>
    </row>
    <row r="989" spans="1:20" ht="46.65" x14ac:dyDescent="0.35">
      <c r="A989" s="115" t="s">
        <v>1663</v>
      </c>
      <c r="B989" s="111" t="s">
        <v>232</v>
      </c>
      <c r="C989" s="108" t="s">
        <v>721</v>
      </c>
      <c r="D989" s="122">
        <v>0.76837199999999994</v>
      </c>
      <c r="E989" s="122">
        <v>0.12071222399999992</v>
      </c>
      <c r="F989" s="122">
        <v>0.64765977600000002</v>
      </c>
      <c r="G989" s="73">
        <v>0.48721199999999998</v>
      </c>
      <c r="H989" s="73">
        <v>2.1683364E-2</v>
      </c>
      <c r="I989" s="122">
        <v>9.5454839999999982E-3</v>
      </c>
      <c r="J989" s="122">
        <v>9.5454839999999982E-3</v>
      </c>
      <c r="K989" s="122">
        <v>0.12180299999999999</v>
      </c>
      <c r="L989" s="122">
        <v>1.2137880000000002E-2</v>
      </c>
      <c r="M989" s="122">
        <v>0.12180299999999999</v>
      </c>
      <c r="N989" s="122"/>
      <c r="O989" s="122">
        <v>0.234060516</v>
      </c>
      <c r="P989" s="123"/>
      <c r="Q989" s="122">
        <f t="shared" si="338"/>
        <v>0.465528636</v>
      </c>
      <c r="R989" s="122">
        <f t="shared" si="339"/>
        <v>0.465528636</v>
      </c>
      <c r="S989" s="123"/>
      <c r="T989" s="123"/>
    </row>
    <row r="990" spans="1:20" x14ac:dyDescent="0.35">
      <c r="A990" s="119"/>
      <c r="B990" s="118" t="s">
        <v>443</v>
      </c>
      <c r="C990" s="105"/>
      <c r="D990" s="133">
        <f t="shared" ref="D990:T990" si="340">SUM(D991)</f>
        <v>63.093228000000003</v>
      </c>
      <c r="E990" s="133">
        <f t="shared" si="340"/>
        <v>0</v>
      </c>
      <c r="F990" s="133">
        <f t="shared" si="340"/>
        <v>63.093228000000003</v>
      </c>
      <c r="G990" s="133">
        <f t="shared" si="340"/>
        <v>7.9041119999999996</v>
      </c>
      <c r="H990" s="133">
        <f t="shared" si="340"/>
        <v>0.40039137600000002</v>
      </c>
      <c r="I990" s="133">
        <f t="shared" si="340"/>
        <v>0.154857948</v>
      </c>
      <c r="J990" s="133">
        <f t="shared" si="340"/>
        <v>0.154857948</v>
      </c>
      <c r="K990" s="133">
        <f t="shared" si="340"/>
        <v>1.9760280000000001</v>
      </c>
      <c r="L990" s="133">
        <f t="shared" si="340"/>
        <v>0.24553342799999997</v>
      </c>
      <c r="M990" s="133">
        <f t="shared" si="340"/>
        <v>1.9760280000000001</v>
      </c>
      <c r="N990" s="133">
        <f t="shared" si="340"/>
        <v>0</v>
      </c>
      <c r="O990" s="133">
        <f t="shared" si="340"/>
        <v>3.7971980520000006</v>
      </c>
      <c r="P990" s="133">
        <f t="shared" si="340"/>
        <v>0</v>
      </c>
      <c r="Q990" s="133">
        <f t="shared" si="340"/>
        <v>7.5037206239999996</v>
      </c>
      <c r="R990" s="133">
        <f t="shared" si="340"/>
        <v>7.5037206239999996</v>
      </c>
      <c r="S990" s="133">
        <f t="shared" si="340"/>
        <v>0</v>
      </c>
      <c r="T990" s="133">
        <f t="shared" si="340"/>
        <v>0</v>
      </c>
    </row>
    <row r="991" spans="1:20" ht="62.2" x14ac:dyDescent="0.35">
      <c r="A991" s="106" t="s">
        <v>1663</v>
      </c>
      <c r="B991" s="107" t="s">
        <v>1126</v>
      </c>
      <c r="C991" s="108" t="s">
        <v>1649</v>
      </c>
      <c r="D991" s="122">
        <v>63.093228000000003</v>
      </c>
      <c r="E991" s="122">
        <v>0</v>
      </c>
      <c r="F991" s="122">
        <v>63.093228000000003</v>
      </c>
      <c r="G991" s="73">
        <v>7.9041119999999996</v>
      </c>
      <c r="H991" s="73">
        <v>0.40039137600000002</v>
      </c>
      <c r="I991" s="122">
        <v>0.154857948</v>
      </c>
      <c r="J991" s="122">
        <v>0.154857948</v>
      </c>
      <c r="K991" s="122">
        <v>1.9760280000000001</v>
      </c>
      <c r="L991" s="122">
        <v>0.24553342799999997</v>
      </c>
      <c r="M991" s="122">
        <v>1.9760280000000001</v>
      </c>
      <c r="N991" s="122"/>
      <c r="O991" s="122">
        <v>3.7971980520000006</v>
      </c>
      <c r="P991" s="122"/>
      <c r="Q991" s="122">
        <f>G991-H991</f>
        <v>7.5037206239999996</v>
      </c>
      <c r="R991" s="122">
        <f>G991-H991</f>
        <v>7.5037206239999996</v>
      </c>
      <c r="S991" s="122"/>
      <c r="T991" s="122"/>
    </row>
    <row r="992" spans="1:20" x14ac:dyDescent="0.35">
      <c r="A992" s="120"/>
      <c r="B992" s="116" t="s">
        <v>236</v>
      </c>
      <c r="C992" s="101"/>
      <c r="D992" s="132">
        <f t="shared" ref="D992:T992" si="341">SUM(D993:D999)</f>
        <v>989.88</v>
      </c>
      <c r="E992" s="132">
        <f t="shared" si="341"/>
        <v>0</v>
      </c>
      <c r="F992" s="132">
        <f t="shared" si="341"/>
        <v>989.88</v>
      </c>
      <c r="G992" s="132">
        <f t="shared" si="341"/>
        <v>989.88</v>
      </c>
      <c r="H992" s="132">
        <f t="shared" si="341"/>
        <v>398.7407232991186</v>
      </c>
      <c r="I992" s="132">
        <f t="shared" si="341"/>
        <v>223.43972381311863</v>
      </c>
      <c r="J992" s="132">
        <f t="shared" si="341"/>
        <v>223.43972381311863</v>
      </c>
      <c r="K992" s="132">
        <f t="shared" si="341"/>
        <v>221.39122015999996</v>
      </c>
      <c r="L992" s="132">
        <f t="shared" si="341"/>
        <v>175.30099948599997</v>
      </c>
      <c r="M992" s="132">
        <f t="shared" si="341"/>
        <v>177.72610311</v>
      </c>
      <c r="N992" s="132">
        <f t="shared" si="341"/>
        <v>0</v>
      </c>
      <c r="O992" s="132">
        <f t="shared" si="341"/>
        <v>367.32295291688132</v>
      </c>
      <c r="P992" s="132">
        <f t="shared" si="341"/>
        <v>0</v>
      </c>
      <c r="Q992" s="132">
        <f t="shared" si="341"/>
        <v>591.13927670088128</v>
      </c>
      <c r="R992" s="132">
        <f t="shared" si="341"/>
        <v>591.13927670088128</v>
      </c>
      <c r="S992" s="132">
        <f t="shared" si="341"/>
        <v>0</v>
      </c>
      <c r="T992" s="132">
        <f t="shared" si="341"/>
        <v>0</v>
      </c>
    </row>
    <row r="993" spans="1:20" ht="20.2" x14ac:dyDescent="0.4">
      <c r="A993" s="106" t="s">
        <v>1665</v>
      </c>
      <c r="B993" s="121" t="s">
        <v>237</v>
      </c>
      <c r="C993" s="72"/>
      <c r="D993" s="85">
        <v>120</v>
      </c>
      <c r="E993" s="84">
        <v>0</v>
      </c>
      <c r="F993" s="97">
        <v>120</v>
      </c>
      <c r="G993" s="97">
        <v>120</v>
      </c>
      <c r="H993" s="97">
        <v>99.191929451118625</v>
      </c>
      <c r="I993" s="97">
        <v>46.586754477118653</v>
      </c>
      <c r="J993" s="97">
        <v>46.586754477118653</v>
      </c>
      <c r="K993" s="97">
        <v>53.920393439999998</v>
      </c>
      <c r="L993" s="71">
        <v>52.605174973999972</v>
      </c>
      <c r="M993" s="97">
        <v>18</v>
      </c>
      <c r="N993" s="71"/>
      <c r="O993" s="97">
        <v>1.492852082881343</v>
      </c>
      <c r="P993" s="71"/>
      <c r="Q993" s="122">
        <f t="shared" ref="Q993:Q999" si="342">G993-H993</f>
        <v>20.808070548881375</v>
      </c>
      <c r="R993" s="122">
        <f t="shared" ref="R993:R999" si="343">G993-H993</f>
        <v>20.808070548881375</v>
      </c>
      <c r="S993" s="125"/>
      <c r="T993" s="78"/>
    </row>
    <row r="994" spans="1:20" ht="20.2" x14ac:dyDescent="0.4">
      <c r="A994" s="106" t="s">
        <v>1665</v>
      </c>
      <c r="B994" s="121" t="s">
        <v>238</v>
      </c>
      <c r="C994" s="72"/>
      <c r="D994" s="85">
        <v>132</v>
      </c>
      <c r="E994" s="84">
        <v>0</v>
      </c>
      <c r="F994" s="97">
        <v>132</v>
      </c>
      <c r="G994" s="97">
        <v>132</v>
      </c>
      <c r="H994" s="97">
        <v>56.213193709999999</v>
      </c>
      <c r="I994" s="97">
        <v>47.207217309999997</v>
      </c>
      <c r="J994" s="97">
        <v>47.207217309999997</v>
      </c>
      <c r="K994" s="97">
        <v>29.205887999999995</v>
      </c>
      <c r="L994" s="71">
        <v>9.0059764000000015</v>
      </c>
      <c r="M994" s="97">
        <v>51.718812</v>
      </c>
      <c r="N994" s="71"/>
      <c r="O994" s="97">
        <v>3.8680826899999867</v>
      </c>
      <c r="P994" s="71"/>
      <c r="Q994" s="122">
        <f t="shared" si="342"/>
        <v>75.786806290000001</v>
      </c>
      <c r="R994" s="122">
        <f t="shared" si="343"/>
        <v>75.786806290000001</v>
      </c>
      <c r="S994" s="125"/>
      <c r="T994" s="78"/>
    </row>
    <row r="995" spans="1:20" ht="20.2" x14ac:dyDescent="0.4">
      <c r="A995" s="106" t="s">
        <v>1665</v>
      </c>
      <c r="B995" s="121" t="s">
        <v>239</v>
      </c>
      <c r="C995" s="72"/>
      <c r="D995" s="85">
        <v>84</v>
      </c>
      <c r="E995" s="84">
        <v>0</v>
      </c>
      <c r="F995" s="97">
        <v>84</v>
      </c>
      <c r="G995" s="97">
        <v>83.999999999999986</v>
      </c>
      <c r="H995" s="97">
        <v>53.029440099999995</v>
      </c>
      <c r="I995" s="97">
        <v>24.064743699999998</v>
      </c>
      <c r="J995" s="97">
        <v>24.064743699999998</v>
      </c>
      <c r="K995" s="97">
        <v>29.021039999999999</v>
      </c>
      <c r="L995" s="71">
        <v>28.964696399999998</v>
      </c>
      <c r="M995" s="97">
        <v>12.8658</v>
      </c>
      <c r="N995" s="71"/>
      <c r="O995" s="97">
        <v>18.048416299999996</v>
      </c>
      <c r="P995" s="71"/>
      <c r="Q995" s="122">
        <f t="shared" si="342"/>
        <v>30.970559899999991</v>
      </c>
      <c r="R995" s="122">
        <f t="shared" si="343"/>
        <v>30.970559899999991</v>
      </c>
      <c r="S995" s="125"/>
      <c r="T995" s="78"/>
    </row>
    <row r="996" spans="1:20" ht="20.2" x14ac:dyDescent="0.4">
      <c r="A996" s="106" t="s">
        <v>1665</v>
      </c>
      <c r="B996" s="121" t="s">
        <v>240</v>
      </c>
      <c r="C996" s="72"/>
      <c r="D996" s="85">
        <v>300</v>
      </c>
      <c r="E996" s="84">
        <v>0</v>
      </c>
      <c r="F996" s="97">
        <v>300</v>
      </c>
      <c r="G996" s="97">
        <v>300</v>
      </c>
      <c r="H996" s="97">
        <v>150.35344668999997</v>
      </c>
      <c r="I996" s="97">
        <v>83.964477779999982</v>
      </c>
      <c r="J996" s="97">
        <v>83.964477779999982</v>
      </c>
      <c r="K996" s="97">
        <v>66.388968910000003</v>
      </c>
      <c r="L996" s="71">
        <v>66.388968910000017</v>
      </c>
      <c r="M996" s="97">
        <v>69.58398471000001</v>
      </c>
      <c r="N996" s="71"/>
      <c r="O996" s="97">
        <v>80.062568599999992</v>
      </c>
      <c r="P996" s="71"/>
      <c r="Q996" s="122">
        <f t="shared" si="342"/>
        <v>149.64655331000003</v>
      </c>
      <c r="R996" s="122">
        <f t="shared" si="343"/>
        <v>149.64655331000003</v>
      </c>
      <c r="S996" s="125"/>
      <c r="T996" s="78"/>
    </row>
    <row r="997" spans="1:20" ht="20.2" x14ac:dyDescent="0.4">
      <c r="A997" s="106" t="s">
        <v>1665</v>
      </c>
      <c r="B997" s="121" t="s">
        <v>241</v>
      </c>
      <c r="C997" s="72"/>
      <c r="D997" s="85">
        <v>84</v>
      </c>
      <c r="E997" s="84">
        <v>0</v>
      </c>
      <c r="F997" s="97">
        <v>84</v>
      </c>
      <c r="G997" s="97">
        <v>83.999999999999986</v>
      </c>
      <c r="H997" s="97">
        <v>39.149323557999999</v>
      </c>
      <c r="I997" s="97">
        <v>20.813140755999999</v>
      </c>
      <c r="J997" s="97">
        <v>20.813140755999999</v>
      </c>
      <c r="K997" s="97">
        <v>28.658319599999999</v>
      </c>
      <c r="L997" s="71">
        <v>18.336182802</v>
      </c>
      <c r="M997" s="97">
        <v>25.557506399999998</v>
      </c>
      <c r="N997" s="71"/>
      <c r="O997" s="97">
        <v>8.9710332439999991</v>
      </c>
      <c r="P997" s="71"/>
      <c r="Q997" s="122">
        <f t="shared" si="342"/>
        <v>44.850676441999987</v>
      </c>
      <c r="R997" s="122">
        <f t="shared" si="343"/>
        <v>44.850676441999987</v>
      </c>
      <c r="S997" s="125"/>
      <c r="T997" s="78"/>
    </row>
    <row r="998" spans="1:20" ht="20.2" x14ac:dyDescent="0.4">
      <c r="A998" s="106" t="s">
        <v>1665</v>
      </c>
      <c r="B998" s="121" t="s">
        <v>242</v>
      </c>
      <c r="C998" s="72"/>
      <c r="D998" s="85">
        <v>254.88</v>
      </c>
      <c r="E998" s="84">
        <v>0</v>
      </c>
      <c r="F998" s="97">
        <v>254.88</v>
      </c>
      <c r="G998" s="97">
        <v>254.88</v>
      </c>
      <c r="H998" s="97">
        <v>0</v>
      </c>
      <c r="I998" s="97">
        <v>0</v>
      </c>
      <c r="J998" s="97">
        <v>0</v>
      </c>
      <c r="K998" s="97">
        <v>0</v>
      </c>
      <c r="L998" s="71">
        <v>0</v>
      </c>
      <c r="M998" s="97">
        <v>0</v>
      </c>
      <c r="N998" s="71"/>
      <c r="O998" s="97">
        <v>254.88</v>
      </c>
      <c r="P998" s="71"/>
      <c r="Q998" s="122">
        <f t="shared" si="342"/>
        <v>254.88</v>
      </c>
      <c r="R998" s="122">
        <f t="shared" si="343"/>
        <v>254.88</v>
      </c>
      <c r="S998" s="125"/>
      <c r="T998" s="78"/>
    </row>
    <row r="999" spans="1:20" ht="20.2" x14ac:dyDescent="0.4">
      <c r="A999" s="106" t="s">
        <v>1665</v>
      </c>
      <c r="B999" s="121" t="s">
        <v>670</v>
      </c>
      <c r="C999" s="72"/>
      <c r="D999" s="85">
        <v>15</v>
      </c>
      <c r="E999" s="84">
        <v>0</v>
      </c>
      <c r="F999" s="97">
        <v>15</v>
      </c>
      <c r="G999" s="97">
        <v>14.999999999999959</v>
      </c>
      <c r="H999" s="97">
        <v>0.8033897900000001</v>
      </c>
      <c r="I999" s="97">
        <v>0.8033897900000001</v>
      </c>
      <c r="J999" s="97">
        <v>0.8033897900000001</v>
      </c>
      <c r="K999" s="97">
        <v>14.196610209999958</v>
      </c>
      <c r="L999" s="71">
        <v>0</v>
      </c>
      <c r="M999" s="97">
        <v>0</v>
      </c>
      <c r="N999" s="71"/>
      <c r="O999" s="97">
        <v>0</v>
      </c>
      <c r="P999" s="71"/>
      <c r="Q999" s="122">
        <f t="shared" si="342"/>
        <v>14.196610209999958</v>
      </c>
      <c r="R999" s="122">
        <f t="shared" si="343"/>
        <v>14.196610209999958</v>
      </c>
      <c r="S999" s="125"/>
      <c r="T999" s="78"/>
    </row>
  </sheetData>
  <protectedRanges>
    <protectedRange password="DCF9" sqref="B556:B557 B559" name="Марков_1_2_1_1_1" securityDescriptor="O:WDG:WDD:(A;;CC;;;S-1-5-21-4209254059-3116082339-372357167-6269)"/>
  </protectedRanges>
  <autoFilter ref="A17:T999"/>
  <mergeCells count="26">
    <mergeCell ref="R2:T2"/>
    <mergeCell ref="A3:T3"/>
    <mergeCell ref="J4:K4"/>
    <mergeCell ref="E14:E16"/>
    <mergeCell ref="Q14:Q16"/>
    <mergeCell ref="G14:P14"/>
    <mergeCell ref="G15:H15"/>
    <mergeCell ref="T14:T16"/>
    <mergeCell ref="G4:H4"/>
    <mergeCell ref="J9:K9"/>
    <mergeCell ref="R15:R16"/>
    <mergeCell ref="S15:S16"/>
    <mergeCell ref="A14:A16"/>
    <mergeCell ref="I15:J15"/>
    <mergeCell ref="O15:P15"/>
    <mergeCell ref="B14:B16"/>
    <mergeCell ref="R14:S14"/>
    <mergeCell ref="C14:C16"/>
    <mergeCell ref="D14:D16"/>
    <mergeCell ref="K15:L15"/>
    <mergeCell ref="F14:F16"/>
    <mergeCell ref="G6:O6"/>
    <mergeCell ref="G7:O7"/>
    <mergeCell ref="H11:P11"/>
    <mergeCell ref="H12:P12"/>
    <mergeCell ref="M15:N15"/>
  </mergeCells>
  <phoneticPr fontId="0" type="noConversion"/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744" max="21" man="1"/>
    <brk id="77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1001"/>
  <sheetViews>
    <sheetView view="pageBreakPreview" zoomScale="49" zoomScaleNormal="100" zoomScaleSheetLayoutView="49" workbookViewId="0">
      <selection activeCell="W28" sqref="W28"/>
    </sheetView>
  </sheetViews>
  <sheetFormatPr defaultColWidth="9.1796875" defaultRowHeight="15.55" x14ac:dyDescent="0.35"/>
  <cols>
    <col min="1" max="1" width="13.54296875" style="1" customWidth="1"/>
    <col min="2" max="2" width="46.453125" style="1" customWidth="1"/>
    <col min="3" max="3" width="13.7265625" style="1" customWidth="1"/>
    <col min="4" max="4" width="12.54296875" style="8" customWidth="1"/>
    <col min="5" max="6" width="7.7265625" style="1" customWidth="1"/>
    <col min="7" max="7" width="13.453125" style="8" customWidth="1"/>
    <col min="8" max="8" width="10.453125" style="1" customWidth="1"/>
    <col min="9" max="9" width="11.26953125" style="8" customWidth="1"/>
    <col min="10" max="11" width="7.7265625" style="1" customWidth="1"/>
    <col min="12" max="12" width="12.7265625" style="1" customWidth="1"/>
    <col min="13" max="13" width="9.81640625" style="1" customWidth="1"/>
    <col min="14" max="14" width="15.1796875" style="8" customWidth="1"/>
    <col min="15" max="15" width="9.1796875" style="1" customWidth="1"/>
    <col min="16" max="19" width="6.7265625" style="1" customWidth="1"/>
    <col min="20" max="20" width="15" style="1" customWidth="1"/>
    <col min="21" max="21" width="8.1796875" style="1" customWidth="1"/>
    <col min="22" max="22" width="11.26953125" style="1" customWidth="1"/>
    <col min="23" max="23" width="8.1796875" style="1" bestFit="1" customWidth="1"/>
    <col min="24" max="24" width="12.7265625" style="1" customWidth="1"/>
    <col min="25" max="256" width="9.1796875" style="1"/>
    <col min="257" max="257" width="7.1796875" style="1" customWidth="1"/>
    <col min="258" max="258" width="33.54296875" style="1" customWidth="1"/>
    <col min="259" max="259" width="12" style="1" customWidth="1"/>
    <col min="260" max="260" width="12.54296875" style="1" customWidth="1"/>
    <col min="261" max="262" width="7.7265625" style="1" customWidth="1"/>
    <col min="263" max="263" width="11.453125" style="1" customWidth="1"/>
    <col min="264" max="264" width="7.7265625" style="1" customWidth="1"/>
    <col min="265" max="265" width="11.26953125" style="1" customWidth="1"/>
    <col min="266" max="267" width="7.7265625" style="1" customWidth="1"/>
    <col min="268" max="268" width="12.7265625" style="1" customWidth="1"/>
    <col min="269" max="269" width="7.7265625" style="1" customWidth="1"/>
    <col min="270" max="270" width="12.453125" style="1" customWidth="1"/>
    <col min="271" max="275" width="6.7265625" style="1" customWidth="1"/>
    <col min="276" max="276" width="10.7265625" style="1" customWidth="1"/>
    <col min="277" max="279" width="6.7265625" style="1" customWidth="1"/>
    <col min="280" max="280" width="12.7265625" style="1" customWidth="1"/>
    <col min="281" max="512" width="9.1796875" style="1"/>
    <col min="513" max="513" width="7.1796875" style="1" customWidth="1"/>
    <col min="514" max="514" width="33.54296875" style="1" customWidth="1"/>
    <col min="515" max="515" width="12" style="1" customWidth="1"/>
    <col min="516" max="516" width="12.54296875" style="1" customWidth="1"/>
    <col min="517" max="518" width="7.7265625" style="1" customWidth="1"/>
    <col min="519" max="519" width="11.453125" style="1" customWidth="1"/>
    <col min="520" max="520" width="7.7265625" style="1" customWidth="1"/>
    <col min="521" max="521" width="11.26953125" style="1" customWidth="1"/>
    <col min="522" max="523" width="7.7265625" style="1" customWidth="1"/>
    <col min="524" max="524" width="12.7265625" style="1" customWidth="1"/>
    <col min="525" max="525" width="7.7265625" style="1" customWidth="1"/>
    <col min="526" max="526" width="12.453125" style="1" customWidth="1"/>
    <col min="527" max="531" width="6.7265625" style="1" customWidth="1"/>
    <col min="532" max="532" width="10.7265625" style="1" customWidth="1"/>
    <col min="533" max="535" width="6.7265625" style="1" customWidth="1"/>
    <col min="536" max="536" width="12.7265625" style="1" customWidth="1"/>
    <col min="537" max="768" width="9.1796875" style="1"/>
    <col min="769" max="769" width="7.1796875" style="1" customWidth="1"/>
    <col min="770" max="770" width="33.54296875" style="1" customWidth="1"/>
    <col min="771" max="771" width="12" style="1" customWidth="1"/>
    <col min="772" max="772" width="12.54296875" style="1" customWidth="1"/>
    <col min="773" max="774" width="7.7265625" style="1" customWidth="1"/>
    <col min="775" max="775" width="11.453125" style="1" customWidth="1"/>
    <col min="776" max="776" width="7.7265625" style="1" customWidth="1"/>
    <col min="777" max="777" width="11.26953125" style="1" customWidth="1"/>
    <col min="778" max="779" width="7.7265625" style="1" customWidth="1"/>
    <col min="780" max="780" width="12.7265625" style="1" customWidth="1"/>
    <col min="781" max="781" width="7.7265625" style="1" customWidth="1"/>
    <col min="782" max="782" width="12.453125" style="1" customWidth="1"/>
    <col min="783" max="787" width="6.7265625" style="1" customWidth="1"/>
    <col min="788" max="788" width="10.7265625" style="1" customWidth="1"/>
    <col min="789" max="791" width="6.7265625" style="1" customWidth="1"/>
    <col min="792" max="792" width="12.7265625" style="1" customWidth="1"/>
    <col min="793" max="1024" width="9.1796875" style="1"/>
    <col min="1025" max="1025" width="7.1796875" style="1" customWidth="1"/>
    <col min="1026" max="1026" width="33.54296875" style="1" customWidth="1"/>
    <col min="1027" max="1027" width="12" style="1" customWidth="1"/>
    <col min="1028" max="1028" width="12.54296875" style="1" customWidth="1"/>
    <col min="1029" max="1030" width="7.7265625" style="1" customWidth="1"/>
    <col min="1031" max="1031" width="11.453125" style="1" customWidth="1"/>
    <col min="1032" max="1032" width="7.7265625" style="1" customWidth="1"/>
    <col min="1033" max="1033" width="11.26953125" style="1" customWidth="1"/>
    <col min="1034" max="1035" width="7.7265625" style="1" customWidth="1"/>
    <col min="1036" max="1036" width="12.7265625" style="1" customWidth="1"/>
    <col min="1037" max="1037" width="7.7265625" style="1" customWidth="1"/>
    <col min="1038" max="1038" width="12.453125" style="1" customWidth="1"/>
    <col min="1039" max="1043" width="6.7265625" style="1" customWidth="1"/>
    <col min="1044" max="1044" width="10.7265625" style="1" customWidth="1"/>
    <col min="1045" max="1047" width="6.7265625" style="1" customWidth="1"/>
    <col min="1048" max="1048" width="12.7265625" style="1" customWidth="1"/>
    <col min="1049" max="1280" width="9.1796875" style="1"/>
    <col min="1281" max="1281" width="7.1796875" style="1" customWidth="1"/>
    <col min="1282" max="1282" width="33.54296875" style="1" customWidth="1"/>
    <col min="1283" max="1283" width="12" style="1" customWidth="1"/>
    <col min="1284" max="1284" width="12.54296875" style="1" customWidth="1"/>
    <col min="1285" max="1286" width="7.7265625" style="1" customWidth="1"/>
    <col min="1287" max="1287" width="11.453125" style="1" customWidth="1"/>
    <col min="1288" max="1288" width="7.7265625" style="1" customWidth="1"/>
    <col min="1289" max="1289" width="11.26953125" style="1" customWidth="1"/>
    <col min="1290" max="1291" width="7.7265625" style="1" customWidth="1"/>
    <col min="1292" max="1292" width="12.7265625" style="1" customWidth="1"/>
    <col min="1293" max="1293" width="7.7265625" style="1" customWidth="1"/>
    <col min="1294" max="1294" width="12.453125" style="1" customWidth="1"/>
    <col min="1295" max="1299" width="6.7265625" style="1" customWidth="1"/>
    <col min="1300" max="1300" width="10.7265625" style="1" customWidth="1"/>
    <col min="1301" max="1303" width="6.7265625" style="1" customWidth="1"/>
    <col min="1304" max="1304" width="12.7265625" style="1" customWidth="1"/>
    <col min="1305" max="1536" width="9.1796875" style="1"/>
    <col min="1537" max="1537" width="7.1796875" style="1" customWidth="1"/>
    <col min="1538" max="1538" width="33.54296875" style="1" customWidth="1"/>
    <col min="1539" max="1539" width="12" style="1" customWidth="1"/>
    <col min="1540" max="1540" width="12.54296875" style="1" customWidth="1"/>
    <col min="1541" max="1542" width="7.7265625" style="1" customWidth="1"/>
    <col min="1543" max="1543" width="11.453125" style="1" customWidth="1"/>
    <col min="1544" max="1544" width="7.7265625" style="1" customWidth="1"/>
    <col min="1545" max="1545" width="11.26953125" style="1" customWidth="1"/>
    <col min="1546" max="1547" width="7.7265625" style="1" customWidth="1"/>
    <col min="1548" max="1548" width="12.7265625" style="1" customWidth="1"/>
    <col min="1549" max="1549" width="7.7265625" style="1" customWidth="1"/>
    <col min="1550" max="1550" width="12.453125" style="1" customWidth="1"/>
    <col min="1551" max="1555" width="6.7265625" style="1" customWidth="1"/>
    <col min="1556" max="1556" width="10.7265625" style="1" customWidth="1"/>
    <col min="1557" max="1559" width="6.7265625" style="1" customWidth="1"/>
    <col min="1560" max="1560" width="12.7265625" style="1" customWidth="1"/>
    <col min="1561" max="1792" width="9.1796875" style="1"/>
    <col min="1793" max="1793" width="7.1796875" style="1" customWidth="1"/>
    <col min="1794" max="1794" width="33.54296875" style="1" customWidth="1"/>
    <col min="1795" max="1795" width="12" style="1" customWidth="1"/>
    <col min="1796" max="1796" width="12.54296875" style="1" customWidth="1"/>
    <col min="1797" max="1798" width="7.7265625" style="1" customWidth="1"/>
    <col min="1799" max="1799" width="11.453125" style="1" customWidth="1"/>
    <col min="1800" max="1800" width="7.7265625" style="1" customWidth="1"/>
    <col min="1801" max="1801" width="11.26953125" style="1" customWidth="1"/>
    <col min="1802" max="1803" width="7.7265625" style="1" customWidth="1"/>
    <col min="1804" max="1804" width="12.7265625" style="1" customWidth="1"/>
    <col min="1805" max="1805" width="7.7265625" style="1" customWidth="1"/>
    <col min="1806" max="1806" width="12.453125" style="1" customWidth="1"/>
    <col min="1807" max="1811" width="6.7265625" style="1" customWidth="1"/>
    <col min="1812" max="1812" width="10.7265625" style="1" customWidth="1"/>
    <col min="1813" max="1815" width="6.7265625" style="1" customWidth="1"/>
    <col min="1816" max="1816" width="12.7265625" style="1" customWidth="1"/>
    <col min="1817" max="2048" width="9.1796875" style="1"/>
    <col min="2049" max="2049" width="7.1796875" style="1" customWidth="1"/>
    <col min="2050" max="2050" width="33.54296875" style="1" customWidth="1"/>
    <col min="2051" max="2051" width="12" style="1" customWidth="1"/>
    <col min="2052" max="2052" width="12.54296875" style="1" customWidth="1"/>
    <col min="2053" max="2054" width="7.7265625" style="1" customWidth="1"/>
    <col min="2055" max="2055" width="11.453125" style="1" customWidth="1"/>
    <col min="2056" max="2056" width="7.7265625" style="1" customWidth="1"/>
    <col min="2057" max="2057" width="11.26953125" style="1" customWidth="1"/>
    <col min="2058" max="2059" width="7.7265625" style="1" customWidth="1"/>
    <col min="2060" max="2060" width="12.7265625" style="1" customWidth="1"/>
    <col min="2061" max="2061" width="7.7265625" style="1" customWidth="1"/>
    <col min="2062" max="2062" width="12.453125" style="1" customWidth="1"/>
    <col min="2063" max="2067" width="6.7265625" style="1" customWidth="1"/>
    <col min="2068" max="2068" width="10.7265625" style="1" customWidth="1"/>
    <col min="2069" max="2071" width="6.7265625" style="1" customWidth="1"/>
    <col min="2072" max="2072" width="12.7265625" style="1" customWidth="1"/>
    <col min="2073" max="2304" width="9.1796875" style="1"/>
    <col min="2305" max="2305" width="7.1796875" style="1" customWidth="1"/>
    <col min="2306" max="2306" width="33.54296875" style="1" customWidth="1"/>
    <col min="2307" max="2307" width="12" style="1" customWidth="1"/>
    <col min="2308" max="2308" width="12.54296875" style="1" customWidth="1"/>
    <col min="2309" max="2310" width="7.7265625" style="1" customWidth="1"/>
    <col min="2311" max="2311" width="11.453125" style="1" customWidth="1"/>
    <col min="2312" max="2312" width="7.7265625" style="1" customWidth="1"/>
    <col min="2313" max="2313" width="11.26953125" style="1" customWidth="1"/>
    <col min="2314" max="2315" width="7.7265625" style="1" customWidth="1"/>
    <col min="2316" max="2316" width="12.7265625" style="1" customWidth="1"/>
    <col min="2317" max="2317" width="7.7265625" style="1" customWidth="1"/>
    <col min="2318" max="2318" width="12.453125" style="1" customWidth="1"/>
    <col min="2319" max="2323" width="6.7265625" style="1" customWidth="1"/>
    <col min="2324" max="2324" width="10.7265625" style="1" customWidth="1"/>
    <col min="2325" max="2327" width="6.7265625" style="1" customWidth="1"/>
    <col min="2328" max="2328" width="12.7265625" style="1" customWidth="1"/>
    <col min="2329" max="2560" width="9.1796875" style="1"/>
    <col min="2561" max="2561" width="7.1796875" style="1" customWidth="1"/>
    <col min="2562" max="2562" width="33.54296875" style="1" customWidth="1"/>
    <col min="2563" max="2563" width="12" style="1" customWidth="1"/>
    <col min="2564" max="2564" width="12.54296875" style="1" customWidth="1"/>
    <col min="2565" max="2566" width="7.7265625" style="1" customWidth="1"/>
    <col min="2567" max="2567" width="11.453125" style="1" customWidth="1"/>
    <col min="2568" max="2568" width="7.7265625" style="1" customWidth="1"/>
    <col min="2569" max="2569" width="11.26953125" style="1" customWidth="1"/>
    <col min="2570" max="2571" width="7.7265625" style="1" customWidth="1"/>
    <col min="2572" max="2572" width="12.7265625" style="1" customWidth="1"/>
    <col min="2573" max="2573" width="7.7265625" style="1" customWidth="1"/>
    <col min="2574" max="2574" width="12.453125" style="1" customWidth="1"/>
    <col min="2575" max="2579" width="6.7265625" style="1" customWidth="1"/>
    <col min="2580" max="2580" width="10.7265625" style="1" customWidth="1"/>
    <col min="2581" max="2583" width="6.7265625" style="1" customWidth="1"/>
    <col min="2584" max="2584" width="12.7265625" style="1" customWidth="1"/>
    <col min="2585" max="2816" width="9.1796875" style="1"/>
    <col min="2817" max="2817" width="7.1796875" style="1" customWidth="1"/>
    <col min="2818" max="2818" width="33.54296875" style="1" customWidth="1"/>
    <col min="2819" max="2819" width="12" style="1" customWidth="1"/>
    <col min="2820" max="2820" width="12.54296875" style="1" customWidth="1"/>
    <col min="2821" max="2822" width="7.7265625" style="1" customWidth="1"/>
    <col min="2823" max="2823" width="11.453125" style="1" customWidth="1"/>
    <col min="2824" max="2824" width="7.7265625" style="1" customWidth="1"/>
    <col min="2825" max="2825" width="11.26953125" style="1" customWidth="1"/>
    <col min="2826" max="2827" width="7.7265625" style="1" customWidth="1"/>
    <col min="2828" max="2828" width="12.7265625" style="1" customWidth="1"/>
    <col min="2829" max="2829" width="7.7265625" style="1" customWidth="1"/>
    <col min="2830" max="2830" width="12.453125" style="1" customWidth="1"/>
    <col min="2831" max="2835" width="6.7265625" style="1" customWidth="1"/>
    <col min="2836" max="2836" width="10.7265625" style="1" customWidth="1"/>
    <col min="2837" max="2839" width="6.7265625" style="1" customWidth="1"/>
    <col min="2840" max="2840" width="12.7265625" style="1" customWidth="1"/>
    <col min="2841" max="3072" width="9.1796875" style="1"/>
    <col min="3073" max="3073" width="7.1796875" style="1" customWidth="1"/>
    <col min="3074" max="3074" width="33.54296875" style="1" customWidth="1"/>
    <col min="3075" max="3075" width="12" style="1" customWidth="1"/>
    <col min="3076" max="3076" width="12.54296875" style="1" customWidth="1"/>
    <col min="3077" max="3078" width="7.7265625" style="1" customWidth="1"/>
    <col min="3079" max="3079" width="11.453125" style="1" customWidth="1"/>
    <col min="3080" max="3080" width="7.7265625" style="1" customWidth="1"/>
    <col min="3081" max="3081" width="11.26953125" style="1" customWidth="1"/>
    <col min="3082" max="3083" width="7.7265625" style="1" customWidth="1"/>
    <col min="3084" max="3084" width="12.7265625" style="1" customWidth="1"/>
    <col min="3085" max="3085" width="7.7265625" style="1" customWidth="1"/>
    <col min="3086" max="3086" width="12.453125" style="1" customWidth="1"/>
    <col min="3087" max="3091" width="6.7265625" style="1" customWidth="1"/>
    <col min="3092" max="3092" width="10.7265625" style="1" customWidth="1"/>
    <col min="3093" max="3095" width="6.7265625" style="1" customWidth="1"/>
    <col min="3096" max="3096" width="12.7265625" style="1" customWidth="1"/>
    <col min="3097" max="3328" width="9.1796875" style="1"/>
    <col min="3329" max="3329" width="7.1796875" style="1" customWidth="1"/>
    <col min="3330" max="3330" width="33.54296875" style="1" customWidth="1"/>
    <col min="3331" max="3331" width="12" style="1" customWidth="1"/>
    <col min="3332" max="3332" width="12.54296875" style="1" customWidth="1"/>
    <col min="3333" max="3334" width="7.7265625" style="1" customWidth="1"/>
    <col min="3335" max="3335" width="11.453125" style="1" customWidth="1"/>
    <col min="3336" max="3336" width="7.7265625" style="1" customWidth="1"/>
    <col min="3337" max="3337" width="11.26953125" style="1" customWidth="1"/>
    <col min="3338" max="3339" width="7.7265625" style="1" customWidth="1"/>
    <col min="3340" max="3340" width="12.7265625" style="1" customWidth="1"/>
    <col min="3341" max="3341" width="7.7265625" style="1" customWidth="1"/>
    <col min="3342" max="3342" width="12.453125" style="1" customWidth="1"/>
    <col min="3343" max="3347" width="6.7265625" style="1" customWidth="1"/>
    <col min="3348" max="3348" width="10.7265625" style="1" customWidth="1"/>
    <col min="3349" max="3351" width="6.7265625" style="1" customWidth="1"/>
    <col min="3352" max="3352" width="12.7265625" style="1" customWidth="1"/>
    <col min="3353" max="3584" width="9.1796875" style="1"/>
    <col min="3585" max="3585" width="7.1796875" style="1" customWidth="1"/>
    <col min="3586" max="3586" width="33.54296875" style="1" customWidth="1"/>
    <col min="3587" max="3587" width="12" style="1" customWidth="1"/>
    <col min="3588" max="3588" width="12.54296875" style="1" customWidth="1"/>
    <col min="3589" max="3590" width="7.7265625" style="1" customWidth="1"/>
    <col min="3591" max="3591" width="11.453125" style="1" customWidth="1"/>
    <col min="3592" max="3592" width="7.7265625" style="1" customWidth="1"/>
    <col min="3593" max="3593" width="11.26953125" style="1" customWidth="1"/>
    <col min="3594" max="3595" width="7.7265625" style="1" customWidth="1"/>
    <col min="3596" max="3596" width="12.7265625" style="1" customWidth="1"/>
    <col min="3597" max="3597" width="7.7265625" style="1" customWidth="1"/>
    <col min="3598" max="3598" width="12.453125" style="1" customWidth="1"/>
    <col min="3599" max="3603" width="6.7265625" style="1" customWidth="1"/>
    <col min="3604" max="3604" width="10.7265625" style="1" customWidth="1"/>
    <col min="3605" max="3607" width="6.7265625" style="1" customWidth="1"/>
    <col min="3608" max="3608" width="12.7265625" style="1" customWidth="1"/>
    <col min="3609" max="3840" width="9.1796875" style="1"/>
    <col min="3841" max="3841" width="7.1796875" style="1" customWidth="1"/>
    <col min="3842" max="3842" width="33.54296875" style="1" customWidth="1"/>
    <col min="3843" max="3843" width="12" style="1" customWidth="1"/>
    <col min="3844" max="3844" width="12.54296875" style="1" customWidth="1"/>
    <col min="3845" max="3846" width="7.7265625" style="1" customWidth="1"/>
    <col min="3847" max="3847" width="11.453125" style="1" customWidth="1"/>
    <col min="3848" max="3848" width="7.7265625" style="1" customWidth="1"/>
    <col min="3849" max="3849" width="11.26953125" style="1" customWidth="1"/>
    <col min="3850" max="3851" width="7.7265625" style="1" customWidth="1"/>
    <col min="3852" max="3852" width="12.7265625" style="1" customWidth="1"/>
    <col min="3853" max="3853" width="7.7265625" style="1" customWidth="1"/>
    <col min="3854" max="3854" width="12.453125" style="1" customWidth="1"/>
    <col min="3855" max="3859" width="6.7265625" style="1" customWidth="1"/>
    <col min="3860" max="3860" width="10.7265625" style="1" customWidth="1"/>
    <col min="3861" max="3863" width="6.7265625" style="1" customWidth="1"/>
    <col min="3864" max="3864" width="12.7265625" style="1" customWidth="1"/>
    <col min="3865" max="4096" width="9.1796875" style="1"/>
    <col min="4097" max="4097" width="7.1796875" style="1" customWidth="1"/>
    <col min="4098" max="4098" width="33.54296875" style="1" customWidth="1"/>
    <col min="4099" max="4099" width="12" style="1" customWidth="1"/>
    <col min="4100" max="4100" width="12.54296875" style="1" customWidth="1"/>
    <col min="4101" max="4102" width="7.7265625" style="1" customWidth="1"/>
    <col min="4103" max="4103" width="11.453125" style="1" customWidth="1"/>
    <col min="4104" max="4104" width="7.7265625" style="1" customWidth="1"/>
    <col min="4105" max="4105" width="11.26953125" style="1" customWidth="1"/>
    <col min="4106" max="4107" width="7.7265625" style="1" customWidth="1"/>
    <col min="4108" max="4108" width="12.7265625" style="1" customWidth="1"/>
    <col min="4109" max="4109" width="7.7265625" style="1" customWidth="1"/>
    <col min="4110" max="4110" width="12.453125" style="1" customWidth="1"/>
    <col min="4111" max="4115" width="6.7265625" style="1" customWidth="1"/>
    <col min="4116" max="4116" width="10.7265625" style="1" customWidth="1"/>
    <col min="4117" max="4119" width="6.7265625" style="1" customWidth="1"/>
    <col min="4120" max="4120" width="12.7265625" style="1" customWidth="1"/>
    <col min="4121" max="4352" width="9.1796875" style="1"/>
    <col min="4353" max="4353" width="7.1796875" style="1" customWidth="1"/>
    <col min="4354" max="4354" width="33.54296875" style="1" customWidth="1"/>
    <col min="4355" max="4355" width="12" style="1" customWidth="1"/>
    <col min="4356" max="4356" width="12.54296875" style="1" customWidth="1"/>
    <col min="4357" max="4358" width="7.7265625" style="1" customWidth="1"/>
    <col min="4359" max="4359" width="11.453125" style="1" customWidth="1"/>
    <col min="4360" max="4360" width="7.7265625" style="1" customWidth="1"/>
    <col min="4361" max="4361" width="11.26953125" style="1" customWidth="1"/>
    <col min="4362" max="4363" width="7.7265625" style="1" customWidth="1"/>
    <col min="4364" max="4364" width="12.7265625" style="1" customWidth="1"/>
    <col min="4365" max="4365" width="7.7265625" style="1" customWidth="1"/>
    <col min="4366" max="4366" width="12.453125" style="1" customWidth="1"/>
    <col min="4367" max="4371" width="6.7265625" style="1" customWidth="1"/>
    <col min="4372" max="4372" width="10.7265625" style="1" customWidth="1"/>
    <col min="4373" max="4375" width="6.7265625" style="1" customWidth="1"/>
    <col min="4376" max="4376" width="12.7265625" style="1" customWidth="1"/>
    <col min="4377" max="4608" width="9.1796875" style="1"/>
    <col min="4609" max="4609" width="7.1796875" style="1" customWidth="1"/>
    <col min="4610" max="4610" width="33.54296875" style="1" customWidth="1"/>
    <col min="4611" max="4611" width="12" style="1" customWidth="1"/>
    <col min="4612" max="4612" width="12.54296875" style="1" customWidth="1"/>
    <col min="4613" max="4614" width="7.7265625" style="1" customWidth="1"/>
    <col min="4615" max="4615" width="11.453125" style="1" customWidth="1"/>
    <col min="4616" max="4616" width="7.7265625" style="1" customWidth="1"/>
    <col min="4617" max="4617" width="11.26953125" style="1" customWidth="1"/>
    <col min="4618" max="4619" width="7.7265625" style="1" customWidth="1"/>
    <col min="4620" max="4620" width="12.7265625" style="1" customWidth="1"/>
    <col min="4621" max="4621" width="7.7265625" style="1" customWidth="1"/>
    <col min="4622" max="4622" width="12.453125" style="1" customWidth="1"/>
    <col min="4623" max="4627" width="6.7265625" style="1" customWidth="1"/>
    <col min="4628" max="4628" width="10.7265625" style="1" customWidth="1"/>
    <col min="4629" max="4631" width="6.7265625" style="1" customWidth="1"/>
    <col min="4632" max="4632" width="12.7265625" style="1" customWidth="1"/>
    <col min="4633" max="4864" width="9.1796875" style="1"/>
    <col min="4865" max="4865" width="7.1796875" style="1" customWidth="1"/>
    <col min="4866" max="4866" width="33.54296875" style="1" customWidth="1"/>
    <col min="4867" max="4867" width="12" style="1" customWidth="1"/>
    <col min="4868" max="4868" width="12.54296875" style="1" customWidth="1"/>
    <col min="4869" max="4870" width="7.7265625" style="1" customWidth="1"/>
    <col min="4871" max="4871" width="11.453125" style="1" customWidth="1"/>
    <col min="4872" max="4872" width="7.7265625" style="1" customWidth="1"/>
    <col min="4873" max="4873" width="11.26953125" style="1" customWidth="1"/>
    <col min="4874" max="4875" width="7.7265625" style="1" customWidth="1"/>
    <col min="4876" max="4876" width="12.7265625" style="1" customWidth="1"/>
    <col min="4877" max="4877" width="7.7265625" style="1" customWidth="1"/>
    <col min="4878" max="4878" width="12.453125" style="1" customWidth="1"/>
    <col min="4879" max="4883" width="6.7265625" style="1" customWidth="1"/>
    <col min="4884" max="4884" width="10.7265625" style="1" customWidth="1"/>
    <col min="4885" max="4887" width="6.7265625" style="1" customWidth="1"/>
    <col min="4888" max="4888" width="12.7265625" style="1" customWidth="1"/>
    <col min="4889" max="5120" width="9.1796875" style="1"/>
    <col min="5121" max="5121" width="7.1796875" style="1" customWidth="1"/>
    <col min="5122" max="5122" width="33.54296875" style="1" customWidth="1"/>
    <col min="5123" max="5123" width="12" style="1" customWidth="1"/>
    <col min="5124" max="5124" width="12.54296875" style="1" customWidth="1"/>
    <col min="5125" max="5126" width="7.7265625" style="1" customWidth="1"/>
    <col min="5127" max="5127" width="11.453125" style="1" customWidth="1"/>
    <col min="5128" max="5128" width="7.7265625" style="1" customWidth="1"/>
    <col min="5129" max="5129" width="11.26953125" style="1" customWidth="1"/>
    <col min="5130" max="5131" width="7.7265625" style="1" customWidth="1"/>
    <col min="5132" max="5132" width="12.7265625" style="1" customWidth="1"/>
    <col min="5133" max="5133" width="7.7265625" style="1" customWidth="1"/>
    <col min="5134" max="5134" width="12.453125" style="1" customWidth="1"/>
    <col min="5135" max="5139" width="6.7265625" style="1" customWidth="1"/>
    <col min="5140" max="5140" width="10.7265625" style="1" customWidth="1"/>
    <col min="5141" max="5143" width="6.7265625" style="1" customWidth="1"/>
    <col min="5144" max="5144" width="12.7265625" style="1" customWidth="1"/>
    <col min="5145" max="5376" width="9.1796875" style="1"/>
    <col min="5377" max="5377" width="7.1796875" style="1" customWidth="1"/>
    <col min="5378" max="5378" width="33.54296875" style="1" customWidth="1"/>
    <col min="5379" max="5379" width="12" style="1" customWidth="1"/>
    <col min="5380" max="5380" width="12.54296875" style="1" customWidth="1"/>
    <col min="5381" max="5382" width="7.7265625" style="1" customWidth="1"/>
    <col min="5383" max="5383" width="11.453125" style="1" customWidth="1"/>
    <col min="5384" max="5384" width="7.7265625" style="1" customWidth="1"/>
    <col min="5385" max="5385" width="11.26953125" style="1" customWidth="1"/>
    <col min="5386" max="5387" width="7.7265625" style="1" customWidth="1"/>
    <col min="5388" max="5388" width="12.7265625" style="1" customWidth="1"/>
    <col min="5389" max="5389" width="7.7265625" style="1" customWidth="1"/>
    <col min="5390" max="5390" width="12.453125" style="1" customWidth="1"/>
    <col min="5391" max="5395" width="6.7265625" style="1" customWidth="1"/>
    <col min="5396" max="5396" width="10.7265625" style="1" customWidth="1"/>
    <col min="5397" max="5399" width="6.7265625" style="1" customWidth="1"/>
    <col min="5400" max="5400" width="12.7265625" style="1" customWidth="1"/>
    <col min="5401" max="5632" width="9.1796875" style="1"/>
    <col min="5633" max="5633" width="7.1796875" style="1" customWidth="1"/>
    <col min="5634" max="5634" width="33.54296875" style="1" customWidth="1"/>
    <col min="5635" max="5635" width="12" style="1" customWidth="1"/>
    <col min="5636" max="5636" width="12.54296875" style="1" customWidth="1"/>
    <col min="5637" max="5638" width="7.7265625" style="1" customWidth="1"/>
    <col min="5639" max="5639" width="11.453125" style="1" customWidth="1"/>
    <col min="5640" max="5640" width="7.7265625" style="1" customWidth="1"/>
    <col min="5641" max="5641" width="11.26953125" style="1" customWidth="1"/>
    <col min="5642" max="5643" width="7.7265625" style="1" customWidth="1"/>
    <col min="5644" max="5644" width="12.7265625" style="1" customWidth="1"/>
    <col min="5645" max="5645" width="7.7265625" style="1" customWidth="1"/>
    <col min="5646" max="5646" width="12.453125" style="1" customWidth="1"/>
    <col min="5647" max="5651" width="6.7265625" style="1" customWidth="1"/>
    <col min="5652" max="5652" width="10.7265625" style="1" customWidth="1"/>
    <col min="5653" max="5655" width="6.7265625" style="1" customWidth="1"/>
    <col min="5656" max="5656" width="12.7265625" style="1" customWidth="1"/>
    <col min="5657" max="5888" width="9.1796875" style="1"/>
    <col min="5889" max="5889" width="7.1796875" style="1" customWidth="1"/>
    <col min="5890" max="5890" width="33.54296875" style="1" customWidth="1"/>
    <col min="5891" max="5891" width="12" style="1" customWidth="1"/>
    <col min="5892" max="5892" width="12.54296875" style="1" customWidth="1"/>
    <col min="5893" max="5894" width="7.7265625" style="1" customWidth="1"/>
    <col min="5895" max="5895" width="11.453125" style="1" customWidth="1"/>
    <col min="5896" max="5896" width="7.7265625" style="1" customWidth="1"/>
    <col min="5897" max="5897" width="11.26953125" style="1" customWidth="1"/>
    <col min="5898" max="5899" width="7.7265625" style="1" customWidth="1"/>
    <col min="5900" max="5900" width="12.7265625" style="1" customWidth="1"/>
    <col min="5901" max="5901" width="7.7265625" style="1" customWidth="1"/>
    <col min="5902" max="5902" width="12.453125" style="1" customWidth="1"/>
    <col min="5903" max="5907" width="6.7265625" style="1" customWidth="1"/>
    <col min="5908" max="5908" width="10.7265625" style="1" customWidth="1"/>
    <col min="5909" max="5911" width="6.7265625" style="1" customWidth="1"/>
    <col min="5912" max="5912" width="12.7265625" style="1" customWidth="1"/>
    <col min="5913" max="6144" width="9.1796875" style="1"/>
    <col min="6145" max="6145" width="7.1796875" style="1" customWidth="1"/>
    <col min="6146" max="6146" width="33.54296875" style="1" customWidth="1"/>
    <col min="6147" max="6147" width="12" style="1" customWidth="1"/>
    <col min="6148" max="6148" width="12.54296875" style="1" customWidth="1"/>
    <col min="6149" max="6150" width="7.7265625" style="1" customWidth="1"/>
    <col min="6151" max="6151" width="11.453125" style="1" customWidth="1"/>
    <col min="6152" max="6152" width="7.7265625" style="1" customWidth="1"/>
    <col min="6153" max="6153" width="11.26953125" style="1" customWidth="1"/>
    <col min="6154" max="6155" width="7.7265625" style="1" customWidth="1"/>
    <col min="6156" max="6156" width="12.7265625" style="1" customWidth="1"/>
    <col min="6157" max="6157" width="7.7265625" style="1" customWidth="1"/>
    <col min="6158" max="6158" width="12.453125" style="1" customWidth="1"/>
    <col min="6159" max="6163" width="6.7265625" style="1" customWidth="1"/>
    <col min="6164" max="6164" width="10.7265625" style="1" customWidth="1"/>
    <col min="6165" max="6167" width="6.7265625" style="1" customWidth="1"/>
    <col min="6168" max="6168" width="12.7265625" style="1" customWidth="1"/>
    <col min="6169" max="6400" width="9.1796875" style="1"/>
    <col min="6401" max="6401" width="7.1796875" style="1" customWidth="1"/>
    <col min="6402" max="6402" width="33.54296875" style="1" customWidth="1"/>
    <col min="6403" max="6403" width="12" style="1" customWidth="1"/>
    <col min="6404" max="6404" width="12.54296875" style="1" customWidth="1"/>
    <col min="6405" max="6406" width="7.7265625" style="1" customWidth="1"/>
    <col min="6407" max="6407" width="11.453125" style="1" customWidth="1"/>
    <col min="6408" max="6408" width="7.7265625" style="1" customWidth="1"/>
    <col min="6409" max="6409" width="11.26953125" style="1" customWidth="1"/>
    <col min="6410" max="6411" width="7.7265625" style="1" customWidth="1"/>
    <col min="6412" max="6412" width="12.7265625" style="1" customWidth="1"/>
    <col min="6413" max="6413" width="7.7265625" style="1" customWidth="1"/>
    <col min="6414" max="6414" width="12.453125" style="1" customWidth="1"/>
    <col min="6415" max="6419" width="6.7265625" style="1" customWidth="1"/>
    <col min="6420" max="6420" width="10.7265625" style="1" customWidth="1"/>
    <col min="6421" max="6423" width="6.7265625" style="1" customWidth="1"/>
    <col min="6424" max="6424" width="12.7265625" style="1" customWidth="1"/>
    <col min="6425" max="6656" width="9.1796875" style="1"/>
    <col min="6657" max="6657" width="7.1796875" style="1" customWidth="1"/>
    <col min="6658" max="6658" width="33.54296875" style="1" customWidth="1"/>
    <col min="6659" max="6659" width="12" style="1" customWidth="1"/>
    <col min="6660" max="6660" width="12.54296875" style="1" customWidth="1"/>
    <col min="6661" max="6662" width="7.7265625" style="1" customWidth="1"/>
    <col min="6663" max="6663" width="11.453125" style="1" customWidth="1"/>
    <col min="6664" max="6664" width="7.7265625" style="1" customWidth="1"/>
    <col min="6665" max="6665" width="11.26953125" style="1" customWidth="1"/>
    <col min="6666" max="6667" width="7.7265625" style="1" customWidth="1"/>
    <col min="6668" max="6668" width="12.7265625" style="1" customWidth="1"/>
    <col min="6669" max="6669" width="7.7265625" style="1" customWidth="1"/>
    <col min="6670" max="6670" width="12.453125" style="1" customWidth="1"/>
    <col min="6671" max="6675" width="6.7265625" style="1" customWidth="1"/>
    <col min="6676" max="6676" width="10.7265625" style="1" customWidth="1"/>
    <col min="6677" max="6679" width="6.7265625" style="1" customWidth="1"/>
    <col min="6680" max="6680" width="12.7265625" style="1" customWidth="1"/>
    <col min="6681" max="6912" width="9.1796875" style="1"/>
    <col min="6913" max="6913" width="7.1796875" style="1" customWidth="1"/>
    <col min="6914" max="6914" width="33.54296875" style="1" customWidth="1"/>
    <col min="6915" max="6915" width="12" style="1" customWidth="1"/>
    <col min="6916" max="6916" width="12.54296875" style="1" customWidth="1"/>
    <col min="6917" max="6918" width="7.7265625" style="1" customWidth="1"/>
    <col min="6919" max="6919" width="11.453125" style="1" customWidth="1"/>
    <col min="6920" max="6920" width="7.7265625" style="1" customWidth="1"/>
    <col min="6921" max="6921" width="11.26953125" style="1" customWidth="1"/>
    <col min="6922" max="6923" width="7.7265625" style="1" customWidth="1"/>
    <col min="6924" max="6924" width="12.7265625" style="1" customWidth="1"/>
    <col min="6925" max="6925" width="7.7265625" style="1" customWidth="1"/>
    <col min="6926" max="6926" width="12.453125" style="1" customWidth="1"/>
    <col min="6927" max="6931" width="6.7265625" style="1" customWidth="1"/>
    <col min="6932" max="6932" width="10.7265625" style="1" customWidth="1"/>
    <col min="6933" max="6935" width="6.7265625" style="1" customWidth="1"/>
    <col min="6936" max="6936" width="12.7265625" style="1" customWidth="1"/>
    <col min="6937" max="7168" width="9.1796875" style="1"/>
    <col min="7169" max="7169" width="7.1796875" style="1" customWidth="1"/>
    <col min="7170" max="7170" width="33.54296875" style="1" customWidth="1"/>
    <col min="7171" max="7171" width="12" style="1" customWidth="1"/>
    <col min="7172" max="7172" width="12.54296875" style="1" customWidth="1"/>
    <col min="7173" max="7174" width="7.7265625" style="1" customWidth="1"/>
    <col min="7175" max="7175" width="11.453125" style="1" customWidth="1"/>
    <col min="7176" max="7176" width="7.7265625" style="1" customWidth="1"/>
    <col min="7177" max="7177" width="11.26953125" style="1" customWidth="1"/>
    <col min="7178" max="7179" width="7.7265625" style="1" customWidth="1"/>
    <col min="7180" max="7180" width="12.7265625" style="1" customWidth="1"/>
    <col min="7181" max="7181" width="7.7265625" style="1" customWidth="1"/>
    <col min="7182" max="7182" width="12.453125" style="1" customWidth="1"/>
    <col min="7183" max="7187" width="6.7265625" style="1" customWidth="1"/>
    <col min="7188" max="7188" width="10.7265625" style="1" customWidth="1"/>
    <col min="7189" max="7191" width="6.7265625" style="1" customWidth="1"/>
    <col min="7192" max="7192" width="12.7265625" style="1" customWidth="1"/>
    <col min="7193" max="7424" width="9.1796875" style="1"/>
    <col min="7425" max="7425" width="7.1796875" style="1" customWidth="1"/>
    <col min="7426" max="7426" width="33.54296875" style="1" customWidth="1"/>
    <col min="7427" max="7427" width="12" style="1" customWidth="1"/>
    <col min="7428" max="7428" width="12.54296875" style="1" customWidth="1"/>
    <col min="7429" max="7430" width="7.7265625" style="1" customWidth="1"/>
    <col min="7431" max="7431" width="11.453125" style="1" customWidth="1"/>
    <col min="7432" max="7432" width="7.7265625" style="1" customWidth="1"/>
    <col min="7433" max="7433" width="11.26953125" style="1" customWidth="1"/>
    <col min="7434" max="7435" width="7.7265625" style="1" customWidth="1"/>
    <col min="7436" max="7436" width="12.7265625" style="1" customWidth="1"/>
    <col min="7437" max="7437" width="7.7265625" style="1" customWidth="1"/>
    <col min="7438" max="7438" width="12.453125" style="1" customWidth="1"/>
    <col min="7439" max="7443" width="6.7265625" style="1" customWidth="1"/>
    <col min="7444" max="7444" width="10.7265625" style="1" customWidth="1"/>
    <col min="7445" max="7447" width="6.7265625" style="1" customWidth="1"/>
    <col min="7448" max="7448" width="12.7265625" style="1" customWidth="1"/>
    <col min="7449" max="7680" width="9.1796875" style="1"/>
    <col min="7681" max="7681" width="7.1796875" style="1" customWidth="1"/>
    <col min="7682" max="7682" width="33.54296875" style="1" customWidth="1"/>
    <col min="7683" max="7683" width="12" style="1" customWidth="1"/>
    <col min="7684" max="7684" width="12.54296875" style="1" customWidth="1"/>
    <col min="7685" max="7686" width="7.7265625" style="1" customWidth="1"/>
    <col min="7687" max="7687" width="11.453125" style="1" customWidth="1"/>
    <col min="7688" max="7688" width="7.7265625" style="1" customWidth="1"/>
    <col min="7689" max="7689" width="11.26953125" style="1" customWidth="1"/>
    <col min="7690" max="7691" width="7.7265625" style="1" customWidth="1"/>
    <col min="7692" max="7692" width="12.7265625" style="1" customWidth="1"/>
    <col min="7693" max="7693" width="7.7265625" style="1" customWidth="1"/>
    <col min="7694" max="7694" width="12.453125" style="1" customWidth="1"/>
    <col min="7695" max="7699" width="6.7265625" style="1" customWidth="1"/>
    <col min="7700" max="7700" width="10.7265625" style="1" customWidth="1"/>
    <col min="7701" max="7703" width="6.7265625" style="1" customWidth="1"/>
    <col min="7704" max="7704" width="12.7265625" style="1" customWidth="1"/>
    <col min="7705" max="7936" width="9.1796875" style="1"/>
    <col min="7937" max="7937" width="7.1796875" style="1" customWidth="1"/>
    <col min="7938" max="7938" width="33.54296875" style="1" customWidth="1"/>
    <col min="7939" max="7939" width="12" style="1" customWidth="1"/>
    <col min="7940" max="7940" width="12.54296875" style="1" customWidth="1"/>
    <col min="7941" max="7942" width="7.7265625" style="1" customWidth="1"/>
    <col min="7943" max="7943" width="11.453125" style="1" customWidth="1"/>
    <col min="7944" max="7944" width="7.7265625" style="1" customWidth="1"/>
    <col min="7945" max="7945" width="11.26953125" style="1" customWidth="1"/>
    <col min="7946" max="7947" width="7.7265625" style="1" customWidth="1"/>
    <col min="7948" max="7948" width="12.7265625" style="1" customWidth="1"/>
    <col min="7949" max="7949" width="7.7265625" style="1" customWidth="1"/>
    <col min="7950" max="7950" width="12.453125" style="1" customWidth="1"/>
    <col min="7951" max="7955" width="6.7265625" style="1" customWidth="1"/>
    <col min="7956" max="7956" width="10.7265625" style="1" customWidth="1"/>
    <col min="7957" max="7959" width="6.7265625" style="1" customWidth="1"/>
    <col min="7960" max="7960" width="12.7265625" style="1" customWidth="1"/>
    <col min="7961" max="8192" width="9.1796875" style="1"/>
    <col min="8193" max="8193" width="7.1796875" style="1" customWidth="1"/>
    <col min="8194" max="8194" width="33.54296875" style="1" customWidth="1"/>
    <col min="8195" max="8195" width="12" style="1" customWidth="1"/>
    <col min="8196" max="8196" width="12.54296875" style="1" customWidth="1"/>
    <col min="8197" max="8198" width="7.7265625" style="1" customWidth="1"/>
    <col min="8199" max="8199" width="11.453125" style="1" customWidth="1"/>
    <col min="8200" max="8200" width="7.7265625" style="1" customWidth="1"/>
    <col min="8201" max="8201" width="11.26953125" style="1" customWidth="1"/>
    <col min="8202" max="8203" width="7.7265625" style="1" customWidth="1"/>
    <col min="8204" max="8204" width="12.7265625" style="1" customWidth="1"/>
    <col min="8205" max="8205" width="7.7265625" style="1" customWidth="1"/>
    <col min="8206" max="8206" width="12.453125" style="1" customWidth="1"/>
    <col min="8207" max="8211" width="6.7265625" style="1" customWidth="1"/>
    <col min="8212" max="8212" width="10.7265625" style="1" customWidth="1"/>
    <col min="8213" max="8215" width="6.7265625" style="1" customWidth="1"/>
    <col min="8216" max="8216" width="12.7265625" style="1" customWidth="1"/>
    <col min="8217" max="8448" width="9.1796875" style="1"/>
    <col min="8449" max="8449" width="7.1796875" style="1" customWidth="1"/>
    <col min="8450" max="8450" width="33.54296875" style="1" customWidth="1"/>
    <col min="8451" max="8451" width="12" style="1" customWidth="1"/>
    <col min="8452" max="8452" width="12.54296875" style="1" customWidth="1"/>
    <col min="8453" max="8454" width="7.7265625" style="1" customWidth="1"/>
    <col min="8455" max="8455" width="11.453125" style="1" customWidth="1"/>
    <col min="8456" max="8456" width="7.7265625" style="1" customWidth="1"/>
    <col min="8457" max="8457" width="11.26953125" style="1" customWidth="1"/>
    <col min="8458" max="8459" width="7.7265625" style="1" customWidth="1"/>
    <col min="8460" max="8460" width="12.7265625" style="1" customWidth="1"/>
    <col min="8461" max="8461" width="7.7265625" style="1" customWidth="1"/>
    <col min="8462" max="8462" width="12.453125" style="1" customWidth="1"/>
    <col min="8463" max="8467" width="6.7265625" style="1" customWidth="1"/>
    <col min="8468" max="8468" width="10.7265625" style="1" customWidth="1"/>
    <col min="8469" max="8471" width="6.7265625" style="1" customWidth="1"/>
    <col min="8472" max="8472" width="12.7265625" style="1" customWidth="1"/>
    <col min="8473" max="8704" width="9.1796875" style="1"/>
    <col min="8705" max="8705" width="7.1796875" style="1" customWidth="1"/>
    <col min="8706" max="8706" width="33.54296875" style="1" customWidth="1"/>
    <col min="8707" max="8707" width="12" style="1" customWidth="1"/>
    <col min="8708" max="8708" width="12.54296875" style="1" customWidth="1"/>
    <col min="8709" max="8710" width="7.7265625" style="1" customWidth="1"/>
    <col min="8711" max="8711" width="11.453125" style="1" customWidth="1"/>
    <col min="8712" max="8712" width="7.7265625" style="1" customWidth="1"/>
    <col min="8713" max="8713" width="11.26953125" style="1" customWidth="1"/>
    <col min="8714" max="8715" width="7.7265625" style="1" customWidth="1"/>
    <col min="8716" max="8716" width="12.7265625" style="1" customWidth="1"/>
    <col min="8717" max="8717" width="7.7265625" style="1" customWidth="1"/>
    <col min="8718" max="8718" width="12.453125" style="1" customWidth="1"/>
    <col min="8719" max="8723" width="6.7265625" style="1" customWidth="1"/>
    <col min="8724" max="8724" width="10.7265625" style="1" customWidth="1"/>
    <col min="8725" max="8727" width="6.7265625" style="1" customWidth="1"/>
    <col min="8728" max="8728" width="12.7265625" style="1" customWidth="1"/>
    <col min="8729" max="8960" width="9.1796875" style="1"/>
    <col min="8961" max="8961" width="7.1796875" style="1" customWidth="1"/>
    <col min="8962" max="8962" width="33.54296875" style="1" customWidth="1"/>
    <col min="8963" max="8963" width="12" style="1" customWidth="1"/>
    <col min="8964" max="8964" width="12.54296875" style="1" customWidth="1"/>
    <col min="8965" max="8966" width="7.7265625" style="1" customWidth="1"/>
    <col min="8967" max="8967" width="11.453125" style="1" customWidth="1"/>
    <col min="8968" max="8968" width="7.7265625" style="1" customWidth="1"/>
    <col min="8969" max="8969" width="11.26953125" style="1" customWidth="1"/>
    <col min="8970" max="8971" width="7.7265625" style="1" customWidth="1"/>
    <col min="8972" max="8972" width="12.7265625" style="1" customWidth="1"/>
    <col min="8973" max="8973" width="7.7265625" style="1" customWidth="1"/>
    <col min="8974" max="8974" width="12.453125" style="1" customWidth="1"/>
    <col min="8975" max="8979" width="6.7265625" style="1" customWidth="1"/>
    <col min="8980" max="8980" width="10.7265625" style="1" customWidth="1"/>
    <col min="8981" max="8983" width="6.7265625" style="1" customWidth="1"/>
    <col min="8984" max="8984" width="12.7265625" style="1" customWidth="1"/>
    <col min="8985" max="9216" width="9.1796875" style="1"/>
    <col min="9217" max="9217" width="7.1796875" style="1" customWidth="1"/>
    <col min="9218" max="9218" width="33.54296875" style="1" customWidth="1"/>
    <col min="9219" max="9219" width="12" style="1" customWidth="1"/>
    <col min="9220" max="9220" width="12.54296875" style="1" customWidth="1"/>
    <col min="9221" max="9222" width="7.7265625" style="1" customWidth="1"/>
    <col min="9223" max="9223" width="11.453125" style="1" customWidth="1"/>
    <col min="9224" max="9224" width="7.7265625" style="1" customWidth="1"/>
    <col min="9225" max="9225" width="11.26953125" style="1" customWidth="1"/>
    <col min="9226" max="9227" width="7.7265625" style="1" customWidth="1"/>
    <col min="9228" max="9228" width="12.7265625" style="1" customWidth="1"/>
    <col min="9229" max="9229" width="7.7265625" style="1" customWidth="1"/>
    <col min="9230" max="9230" width="12.453125" style="1" customWidth="1"/>
    <col min="9231" max="9235" width="6.7265625" style="1" customWidth="1"/>
    <col min="9236" max="9236" width="10.7265625" style="1" customWidth="1"/>
    <col min="9237" max="9239" width="6.7265625" style="1" customWidth="1"/>
    <col min="9240" max="9240" width="12.7265625" style="1" customWidth="1"/>
    <col min="9241" max="9472" width="9.1796875" style="1"/>
    <col min="9473" max="9473" width="7.1796875" style="1" customWidth="1"/>
    <col min="9474" max="9474" width="33.54296875" style="1" customWidth="1"/>
    <col min="9475" max="9475" width="12" style="1" customWidth="1"/>
    <col min="9476" max="9476" width="12.54296875" style="1" customWidth="1"/>
    <col min="9477" max="9478" width="7.7265625" style="1" customWidth="1"/>
    <col min="9479" max="9479" width="11.453125" style="1" customWidth="1"/>
    <col min="9480" max="9480" width="7.7265625" style="1" customWidth="1"/>
    <col min="9481" max="9481" width="11.26953125" style="1" customWidth="1"/>
    <col min="9482" max="9483" width="7.7265625" style="1" customWidth="1"/>
    <col min="9484" max="9484" width="12.7265625" style="1" customWidth="1"/>
    <col min="9485" max="9485" width="7.7265625" style="1" customWidth="1"/>
    <col min="9486" max="9486" width="12.453125" style="1" customWidth="1"/>
    <col min="9487" max="9491" width="6.7265625" style="1" customWidth="1"/>
    <col min="9492" max="9492" width="10.7265625" style="1" customWidth="1"/>
    <col min="9493" max="9495" width="6.7265625" style="1" customWidth="1"/>
    <col min="9496" max="9496" width="12.7265625" style="1" customWidth="1"/>
    <col min="9497" max="9728" width="9.1796875" style="1"/>
    <col min="9729" max="9729" width="7.1796875" style="1" customWidth="1"/>
    <col min="9730" max="9730" width="33.54296875" style="1" customWidth="1"/>
    <col min="9731" max="9731" width="12" style="1" customWidth="1"/>
    <col min="9732" max="9732" width="12.54296875" style="1" customWidth="1"/>
    <col min="9733" max="9734" width="7.7265625" style="1" customWidth="1"/>
    <col min="9735" max="9735" width="11.453125" style="1" customWidth="1"/>
    <col min="9736" max="9736" width="7.7265625" style="1" customWidth="1"/>
    <col min="9737" max="9737" width="11.26953125" style="1" customWidth="1"/>
    <col min="9738" max="9739" width="7.7265625" style="1" customWidth="1"/>
    <col min="9740" max="9740" width="12.7265625" style="1" customWidth="1"/>
    <col min="9741" max="9741" width="7.7265625" style="1" customWidth="1"/>
    <col min="9742" max="9742" width="12.453125" style="1" customWidth="1"/>
    <col min="9743" max="9747" width="6.7265625" style="1" customWidth="1"/>
    <col min="9748" max="9748" width="10.7265625" style="1" customWidth="1"/>
    <col min="9749" max="9751" width="6.7265625" style="1" customWidth="1"/>
    <col min="9752" max="9752" width="12.7265625" style="1" customWidth="1"/>
    <col min="9753" max="9984" width="9.1796875" style="1"/>
    <col min="9985" max="9985" width="7.1796875" style="1" customWidth="1"/>
    <col min="9986" max="9986" width="33.54296875" style="1" customWidth="1"/>
    <col min="9987" max="9987" width="12" style="1" customWidth="1"/>
    <col min="9988" max="9988" width="12.54296875" style="1" customWidth="1"/>
    <col min="9989" max="9990" width="7.7265625" style="1" customWidth="1"/>
    <col min="9991" max="9991" width="11.453125" style="1" customWidth="1"/>
    <col min="9992" max="9992" width="7.7265625" style="1" customWidth="1"/>
    <col min="9993" max="9993" width="11.26953125" style="1" customWidth="1"/>
    <col min="9994" max="9995" width="7.7265625" style="1" customWidth="1"/>
    <col min="9996" max="9996" width="12.7265625" style="1" customWidth="1"/>
    <col min="9997" max="9997" width="7.7265625" style="1" customWidth="1"/>
    <col min="9998" max="9998" width="12.453125" style="1" customWidth="1"/>
    <col min="9999" max="10003" width="6.7265625" style="1" customWidth="1"/>
    <col min="10004" max="10004" width="10.7265625" style="1" customWidth="1"/>
    <col min="10005" max="10007" width="6.7265625" style="1" customWidth="1"/>
    <col min="10008" max="10008" width="12.7265625" style="1" customWidth="1"/>
    <col min="10009" max="10240" width="9.1796875" style="1"/>
    <col min="10241" max="10241" width="7.1796875" style="1" customWidth="1"/>
    <col min="10242" max="10242" width="33.54296875" style="1" customWidth="1"/>
    <col min="10243" max="10243" width="12" style="1" customWidth="1"/>
    <col min="10244" max="10244" width="12.54296875" style="1" customWidth="1"/>
    <col min="10245" max="10246" width="7.7265625" style="1" customWidth="1"/>
    <col min="10247" max="10247" width="11.453125" style="1" customWidth="1"/>
    <col min="10248" max="10248" width="7.7265625" style="1" customWidth="1"/>
    <col min="10249" max="10249" width="11.26953125" style="1" customWidth="1"/>
    <col min="10250" max="10251" width="7.7265625" style="1" customWidth="1"/>
    <col min="10252" max="10252" width="12.7265625" style="1" customWidth="1"/>
    <col min="10253" max="10253" width="7.7265625" style="1" customWidth="1"/>
    <col min="10254" max="10254" width="12.453125" style="1" customWidth="1"/>
    <col min="10255" max="10259" width="6.7265625" style="1" customWidth="1"/>
    <col min="10260" max="10260" width="10.7265625" style="1" customWidth="1"/>
    <col min="10261" max="10263" width="6.7265625" style="1" customWidth="1"/>
    <col min="10264" max="10264" width="12.7265625" style="1" customWidth="1"/>
    <col min="10265" max="10496" width="9.1796875" style="1"/>
    <col min="10497" max="10497" width="7.1796875" style="1" customWidth="1"/>
    <col min="10498" max="10498" width="33.54296875" style="1" customWidth="1"/>
    <col min="10499" max="10499" width="12" style="1" customWidth="1"/>
    <col min="10500" max="10500" width="12.54296875" style="1" customWidth="1"/>
    <col min="10501" max="10502" width="7.7265625" style="1" customWidth="1"/>
    <col min="10503" max="10503" width="11.453125" style="1" customWidth="1"/>
    <col min="10504" max="10504" width="7.7265625" style="1" customWidth="1"/>
    <col min="10505" max="10505" width="11.26953125" style="1" customWidth="1"/>
    <col min="10506" max="10507" width="7.7265625" style="1" customWidth="1"/>
    <col min="10508" max="10508" width="12.7265625" style="1" customWidth="1"/>
    <col min="10509" max="10509" width="7.7265625" style="1" customWidth="1"/>
    <col min="10510" max="10510" width="12.453125" style="1" customWidth="1"/>
    <col min="10511" max="10515" width="6.7265625" style="1" customWidth="1"/>
    <col min="10516" max="10516" width="10.7265625" style="1" customWidth="1"/>
    <col min="10517" max="10519" width="6.7265625" style="1" customWidth="1"/>
    <col min="10520" max="10520" width="12.7265625" style="1" customWidth="1"/>
    <col min="10521" max="10752" width="9.1796875" style="1"/>
    <col min="10753" max="10753" width="7.1796875" style="1" customWidth="1"/>
    <col min="10754" max="10754" width="33.54296875" style="1" customWidth="1"/>
    <col min="10755" max="10755" width="12" style="1" customWidth="1"/>
    <col min="10756" max="10756" width="12.54296875" style="1" customWidth="1"/>
    <col min="10757" max="10758" width="7.7265625" style="1" customWidth="1"/>
    <col min="10759" max="10759" width="11.453125" style="1" customWidth="1"/>
    <col min="10760" max="10760" width="7.7265625" style="1" customWidth="1"/>
    <col min="10761" max="10761" width="11.26953125" style="1" customWidth="1"/>
    <col min="10762" max="10763" width="7.7265625" style="1" customWidth="1"/>
    <col min="10764" max="10764" width="12.7265625" style="1" customWidth="1"/>
    <col min="10765" max="10765" width="7.7265625" style="1" customWidth="1"/>
    <col min="10766" max="10766" width="12.453125" style="1" customWidth="1"/>
    <col min="10767" max="10771" width="6.7265625" style="1" customWidth="1"/>
    <col min="10772" max="10772" width="10.7265625" style="1" customWidth="1"/>
    <col min="10773" max="10775" width="6.7265625" style="1" customWidth="1"/>
    <col min="10776" max="10776" width="12.7265625" style="1" customWidth="1"/>
    <col min="10777" max="11008" width="9.1796875" style="1"/>
    <col min="11009" max="11009" width="7.1796875" style="1" customWidth="1"/>
    <col min="11010" max="11010" width="33.54296875" style="1" customWidth="1"/>
    <col min="11011" max="11011" width="12" style="1" customWidth="1"/>
    <col min="11012" max="11012" width="12.54296875" style="1" customWidth="1"/>
    <col min="11013" max="11014" width="7.7265625" style="1" customWidth="1"/>
    <col min="11015" max="11015" width="11.453125" style="1" customWidth="1"/>
    <col min="11016" max="11016" width="7.7265625" style="1" customWidth="1"/>
    <col min="11017" max="11017" width="11.26953125" style="1" customWidth="1"/>
    <col min="11018" max="11019" width="7.7265625" style="1" customWidth="1"/>
    <col min="11020" max="11020" width="12.7265625" style="1" customWidth="1"/>
    <col min="11021" max="11021" width="7.7265625" style="1" customWidth="1"/>
    <col min="11022" max="11022" width="12.453125" style="1" customWidth="1"/>
    <col min="11023" max="11027" width="6.7265625" style="1" customWidth="1"/>
    <col min="11028" max="11028" width="10.7265625" style="1" customWidth="1"/>
    <col min="11029" max="11031" width="6.7265625" style="1" customWidth="1"/>
    <col min="11032" max="11032" width="12.7265625" style="1" customWidth="1"/>
    <col min="11033" max="11264" width="9.1796875" style="1"/>
    <col min="11265" max="11265" width="7.1796875" style="1" customWidth="1"/>
    <col min="11266" max="11266" width="33.54296875" style="1" customWidth="1"/>
    <col min="11267" max="11267" width="12" style="1" customWidth="1"/>
    <col min="11268" max="11268" width="12.54296875" style="1" customWidth="1"/>
    <col min="11269" max="11270" width="7.7265625" style="1" customWidth="1"/>
    <col min="11271" max="11271" width="11.453125" style="1" customWidth="1"/>
    <col min="11272" max="11272" width="7.7265625" style="1" customWidth="1"/>
    <col min="11273" max="11273" width="11.26953125" style="1" customWidth="1"/>
    <col min="11274" max="11275" width="7.7265625" style="1" customWidth="1"/>
    <col min="11276" max="11276" width="12.7265625" style="1" customWidth="1"/>
    <col min="11277" max="11277" width="7.7265625" style="1" customWidth="1"/>
    <col min="11278" max="11278" width="12.453125" style="1" customWidth="1"/>
    <col min="11279" max="11283" width="6.7265625" style="1" customWidth="1"/>
    <col min="11284" max="11284" width="10.7265625" style="1" customWidth="1"/>
    <col min="11285" max="11287" width="6.7265625" style="1" customWidth="1"/>
    <col min="11288" max="11288" width="12.7265625" style="1" customWidth="1"/>
    <col min="11289" max="11520" width="9.1796875" style="1"/>
    <col min="11521" max="11521" width="7.1796875" style="1" customWidth="1"/>
    <col min="11522" max="11522" width="33.54296875" style="1" customWidth="1"/>
    <col min="11523" max="11523" width="12" style="1" customWidth="1"/>
    <col min="11524" max="11524" width="12.54296875" style="1" customWidth="1"/>
    <col min="11525" max="11526" width="7.7265625" style="1" customWidth="1"/>
    <col min="11527" max="11527" width="11.453125" style="1" customWidth="1"/>
    <col min="11528" max="11528" width="7.7265625" style="1" customWidth="1"/>
    <col min="11529" max="11529" width="11.26953125" style="1" customWidth="1"/>
    <col min="11530" max="11531" width="7.7265625" style="1" customWidth="1"/>
    <col min="11532" max="11532" width="12.7265625" style="1" customWidth="1"/>
    <col min="11533" max="11533" width="7.7265625" style="1" customWidth="1"/>
    <col min="11534" max="11534" width="12.453125" style="1" customWidth="1"/>
    <col min="11535" max="11539" width="6.7265625" style="1" customWidth="1"/>
    <col min="11540" max="11540" width="10.7265625" style="1" customWidth="1"/>
    <col min="11541" max="11543" width="6.7265625" style="1" customWidth="1"/>
    <col min="11544" max="11544" width="12.7265625" style="1" customWidth="1"/>
    <col min="11545" max="11776" width="9.1796875" style="1"/>
    <col min="11777" max="11777" width="7.1796875" style="1" customWidth="1"/>
    <col min="11778" max="11778" width="33.54296875" style="1" customWidth="1"/>
    <col min="11779" max="11779" width="12" style="1" customWidth="1"/>
    <col min="11780" max="11780" width="12.54296875" style="1" customWidth="1"/>
    <col min="11781" max="11782" width="7.7265625" style="1" customWidth="1"/>
    <col min="11783" max="11783" width="11.453125" style="1" customWidth="1"/>
    <col min="11784" max="11784" width="7.7265625" style="1" customWidth="1"/>
    <col min="11785" max="11785" width="11.26953125" style="1" customWidth="1"/>
    <col min="11786" max="11787" width="7.7265625" style="1" customWidth="1"/>
    <col min="11788" max="11788" width="12.7265625" style="1" customWidth="1"/>
    <col min="11789" max="11789" width="7.7265625" style="1" customWidth="1"/>
    <col min="11790" max="11790" width="12.453125" style="1" customWidth="1"/>
    <col min="11791" max="11795" width="6.7265625" style="1" customWidth="1"/>
    <col min="11796" max="11796" width="10.7265625" style="1" customWidth="1"/>
    <col min="11797" max="11799" width="6.7265625" style="1" customWidth="1"/>
    <col min="11800" max="11800" width="12.7265625" style="1" customWidth="1"/>
    <col min="11801" max="12032" width="9.1796875" style="1"/>
    <col min="12033" max="12033" width="7.1796875" style="1" customWidth="1"/>
    <col min="12034" max="12034" width="33.54296875" style="1" customWidth="1"/>
    <col min="12035" max="12035" width="12" style="1" customWidth="1"/>
    <col min="12036" max="12036" width="12.54296875" style="1" customWidth="1"/>
    <col min="12037" max="12038" width="7.7265625" style="1" customWidth="1"/>
    <col min="12039" max="12039" width="11.453125" style="1" customWidth="1"/>
    <col min="12040" max="12040" width="7.7265625" style="1" customWidth="1"/>
    <col min="12041" max="12041" width="11.26953125" style="1" customWidth="1"/>
    <col min="12042" max="12043" width="7.7265625" style="1" customWidth="1"/>
    <col min="12044" max="12044" width="12.7265625" style="1" customWidth="1"/>
    <col min="12045" max="12045" width="7.7265625" style="1" customWidth="1"/>
    <col min="12046" max="12046" width="12.453125" style="1" customWidth="1"/>
    <col min="12047" max="12051" width="6.7265625" style="1" customWidth="1"/>
    <col min="12052" max="12052" width="10.7265625" style="1" customWidth="1"/>
    <col min="12053" max="12055" width="6.7265625" style="1" customWidth="1"/>
    <col min="12056" max="12056" width="12.7265625" style="1" customWidth="1"/>
    <col min="12057" max="12288" width="9.1796875" style="1"/>
    <col min="12289" max="12289" width="7.1796875" style="1" customWidth="1"/>
    <col min="12290" max="12290" width="33.54296875" style="1" customWidth="1"/>
    <col min="12291" max="12291" width="12" style="1" customWidth="1"/>
    <col min="12292" max="12292" width="12.54296875" style="1" customWidth="1"/>
    <col min="12293" max="12294" width="7.7265625" style="1" customWidth="1"/>
    <col min="12295" max="12295" width="11.453125" style="1" customWidth="1"/>
    <col min="12296" max="12296" width="7.7265625" style="1" customWidth="1"/>
    <col min="12297" max="12297" width="11.26953125" style="1" customWidth="1"/>
    <col min="12298" max="12299" width="7.7265625" style="1" customWidth="1"/>
    <col min="12300" max="12300" width="12.7265625" style="1" customWidth="1"/>
    <col min="12301" max="12301" width="7.7265625" style="1" customWidth="1"/>
    <col min="12302" max="12302" width="12.453125" style="1" customWidth="1"/>
    <col min="12303" max="12307" width="6.7265625" style="1" customWidth="1"/>
    <col min="12308" max="12308" width="10.7265625" style="1" customWidth="1"/>
    <col min="12309" max="12311" width="6.7265625" style="1" customWidth="1"/>
    <col min="12312" max="12312" width="12.7265625" style="1" customWidth="1"/>
    <col min="12313" max="12544" width="9.1796875" style="1"/>
    <col min="12545" max="12545" width="7.1796875" style="1" customWidth="1"/>
    <col min="12546" max="12546" width="33.54296875" style="1" customWidth="1"/>
    <col min="12547" max="12547" width="12" style="1" customWidth="1"/>
    <col min="12548" max="12548" width="12.54296875" style="1" customWidth="1"/>
    <col min="12549" max="12550" width="7.7265625" style="1" customWidth="1"/>
    <col min="12551" max="12551" width="11.453125" style="1" customWidth="1"/>
    <col min="12552" max="12552" width="7.7265625" style="1" customWidth="1"/>
    <col min="12553" max="12553" width="11.26953125" style="1" customWidth="1"/>
    <col min="12554" max="12555" width="7.7265625" style="1" customWidth="1"/>
    <col min="12556" max="12556" width="12.7265625" style="1" customWidth="1"/>
    <col min="12557" max="12557" width="7.7265625" style="1" customWidth="1"/>
    <col min="12558" max="12558" width="12.453125" style="1" customWidth="1"/>
    <col min="12559" max="12563" width="6.7265625" style="1" customWidth="1"/>
    <col min="12564" max="12564" width="10.7265625" style="1" customWidth="1"/>
    <col min="12565" max="12567" width="6.7265625" style="1" customWidth="1"/>
    <col min="12568" max="12568" width="12.7265625" style="1" customWidth="1"/>
    <col min="12569" max="12800" width="9.1796875" style="1"/>
    <col min="12801" max="12801" width="7.1796875" style="1" customWidth="1"/>
    <col min="12802" max="12802" width="33.54296875" style="1" customWidth="1"/>
    <col min="12803" max="12803" width="12" style="1" customWidth="1"/>
    <col min="12804" max="12804" width="12.54296875" style="1" customWidth="1"/>
    <col min="12805" max="12806" width="7.7265625" style="1" customWidth="1"/>
    <col min="12807" max="12807" width="11.453125" style="1" customWidth="1"/>
    <col min="12808" max="12808" width="7.7265625" style="1" customWidth="1"/>
    <col min="12809" max="12809" width="11.26953125" style="1" customWidth="1"/>
    <col min="12810" max="12811" width="7.7265625" style="1" customWidth="1"/>
    <col min="12812" max="12812" width="12.7265625" style="1" customWidth="1"/>
    <col min="12813" max="12813" width="7.7265625" style="1" customWidth="1"/>
    <col min="12814" max="12814" width="12.453125" style="1" customWidth="1"/>
    <col min="12815" max="12819" width="6.7265625" style="1" customWidth="1"/>
    <col min="12820" max="12820" width="10.7265625" style="1" customWidth="1"/>
    <col min="12821" max="12823" width="6.7265625" style="1" customWidth="1"/>
    <col min="12824" max="12824" width="12.7265625" style="1" customWidth="1"/>
    <col min="12825" max="13056" width="9.1796875" style="1"/>
    <col min="13057" max="13057" width="7.1796875" style="1" customWidth="1"/>
    <col min="13058" max="13058" width="33.54296875" style="1" customWidth="1"/>
    <col min="13059" max="13059" width="12" style="1" customWidth="1"/>
    <col min="13060" max="13060" width="12.54296875" style="1" customWidth="1"/>
    <col min="13061" max="13062" width="7.7265625" style="1" customWidth="1"/>
    <col min="13063" max="13063" width="11.453125" style="1" customWidth="1"/>
    <col min="13064" max="13064" width="7.7265625" style="1" customWidth="1"/>
    <col min="13065" max="13065" width="11.26953125" style="1" customWidth="1"/>
    <col min="13066" max="13067" width="7.7265625" style="1" customWidth="1"/>
    <col min="13068" max="13068" width="12.7265625" style="1" customWidth="1"/>
    <col min="13069" max="13069" width="7.7265625" style="1" customWidth="1"/>
    <col min="13070" max="13070" width="12.453125" style="1" customWidth="1"/>
    <col min="13071" max="13075" width="6.7265625" style="1" customWidth="1"/>
    <col min="13076" max="13076" width="10.7265625" style="1" customWidth="1"/>
    <col min="13077" max="13079" width="6.7265625" style="1" customWidth="1"/>
    <col min="13080" max="13080" width="12.7265625" style="1" customWidth="1"/>
    <col min="13081" max="13312" width="9.1796875" style="1"/>
    <col min="13313" max="13313" width="7.1796875" style="1" customWidth="1"/>
    <col min="13314" max="13314" width="33.54296875" style="1" customWidth="1"/>
    <col min="13315" max="13315" width="12" style="1" customWidth="1"/>
    <col min="13316" max="13316" width="12.54296875" style="1" customWidth="1"/>
    <col min="13317" max="13318" width="7.7265625" style="1" customWidth="1"/>
    <col min="13319" max="13319" width="11.453125" style="1" customWidth="1"/>
    <col min="13320" max="13320" width="7.7265625" style="1" customWidth="1"/>
    <col min="13321" max="13321" width="11.26953125" style="1" customWidth="1"/>
    <col min="13322" max="13323" width="7.7265625" style="1" customWidth="1"/>
    <col min="13324" max="13324" width="12.7265625" style="1" customWidth="1"/>
    <col min="13325" max="13325" width="7.7265625" style="1" customWidth="1"/>
    <col min="13326" max="13326" width="12.453125" style="1" customWidth="1"/>
    <col min="13327" max="13331" width="6.7265625" style="1" customWidth="1"/>
    <col min="13332" max="13332" width="10.7265625" style="1" customWidth="1"/>
    <col min="13333" max="13335" width="6.7265625" style="1" customWidth="1"/>
    <col min="13336" max="13336" width="12.7265625" style="1" customWidth="1"/>
    <col min="13337" max="13568" width="9.1796875" style="1"/>
    <col min="13569" max="13569" width="7.1796875" style="1" customWidth="1"/>
    <col min="13570" max="13570" width="33.54296875" style="1" customWidth="1"/>
    <col min="13571" max="13571" width="12" style="1" customWidth="1"/>
    <col min="13572" max="13572" width="12.54296875" style="1" customWidth="1"/>
    <col min="13573" max="13574" width="7.7265625" style="1" customWidth="1"/>
    <col min="13575" max="13575" width="11.453125" style="1" customWidth="1"/>
    <col min="13576" max="13576" width="7.7265625" style="1" customWidth="1"/>
    <col min="13577" max="13577" width="11.26953125" style="1" customWidth="1"/>
    <col min="13578" max="13579" width="7.7265625" style="1" customWidth="1"/>
    <col min="13580" max="13580" width="12.7265625" style="1" customWidth="1"/>
    <col min="13581" max="13581" width="7.7265625" style="1" customWidth="1"/>
    <col min="13582" max="13582" width="12.453125" style="1" customWidth="1"/>
    <col min="13583" max="13587" width="6.7265625" style="1" customWidth="1"/>
    <col min="13588" max="13588" width="10.7265625" style="1" customWidth="1"/>
    <col min="13589" max="13591" width="6.7265625" style="1" customWidth="1"/>
    <col min="13592" max="13592" width="12.7265625" style="1" customWidth="1"/>
    <col min="13593" max="13824" width="9.1796875" style="1"/>
    <col min="13825" max="13825" width="7.1796875" style="1" customWidth="1"/>
    <col min="13826" max="13826" width="33.54296875" style="1" customWidth="1"/>
    <col min="13827" max="13827" width="12" style="1" customWidth="1"/>
    <col min="13828" max="13828" width="12.54296875" style="1" customWidth="1"/>
    <col min="13829" max="13830" width="7.7265625" style="1" customWidth="1"/>
    <col min="13831" max="13831" width="11.453125" style="1" customWidth="1"/>
    <col min="13832" max="13832" width="7.7265625" style="1" customWidth="1"/>
    <col min="13833" max="13833" width="11.26953125" style="1" customWidth="1"/>
    <col min="13834" max="13835" width="7.7265625" style="1" customWidth="1"/>
    <col min="13836" max="13836" width="12.7265625" style="1" customWidth="1"/>
    <col min="13837" max="13837" width="7.7265625" style="1" customWidth="1"/>
    <col min="13838" max="13838" width="12.453125" style="1" customWidth="1"/>
    <col min="13839" max="13843" width="6.7265625" style="1" customWidth="1"/>
    <col min="13844" max="13844" width="10.7265625" style="1" customWidth="1"/>
    <col min="13845" max="13847" width="6.7265625" style="1" customWidth="1"/>
    <col min="13848" max="13848" width="12.7265625" style="1" customWidth="1"/>
    <col min="13849" max="14080" width="9.1796875" style="1"/>
    <col min="14081" max="14081" width="7.1796875" style="1" customWidth="1"/>
    <col min="14082" max="14082" width="33.54296875" style="1" customWidth="1"/>
    <col min="14083" max="14083" width="12" style="1" customWidth="1"/>
    <col min="14084" max="14084" width="12.54296875" style="1" customWidth="1"/>
    <col min="14085" max="14086" width="7.7265625" style="1" customWidth="1"/>
    <col min="14087" max="14087" width="11.453125" style="1" customWidth="1"/>
    <col min="14088" max="14088" width="7.7265625" style="1" customWidth="1"/>
    <col min="14089" max="14089" width="11.26953125" style="1" customWidth="1"/>
    <col min="14090" max="14091" width="7.7265625" style="1" customWidth="1"/>
    <col min="14092" max="14092" width="12.7265625" style="1" customWidth="1"/>
    <col min="14093" max="14093" width="7.7265625" style="1" customWidth="1"/>
    <col min="14094" max="14094" width="12.453125" style="1" customWidth="1"/>
    <col min="14095" max="14099" width="6.7265625" style="1" customWidth="1"/>
    <col min="14100" max="14100" width="10.7265625" style="1" customWidth="1"/>
    <col min="14101" max="14103" width="6.7265625" style="1" customWidth="1"/>
    <col min="14104" max="14104" width="12.7265625" style="1" customWidth="1"/>
    <col min="14105" max="14336" width="9.1796875" style="1"/>
    <col min="14337" max="14337" width="7.1796875" style="1" customWidth="1"/>
    <col min="14338" max="14338" width="33.54296875" style="1" customWidth="1"/>
    <col min="14339" max="14339" width="12" style="1" customWidth="1"/>
    <col min="14340" max="14340" width="12.54296875" style="1" customWidth="1"/>
    <col min="14341" max="14342" width="7.7265625" style="1" customWidth="1"/>
    <col min="14343" max="14343" width="11.453125" style="1" customWidth="1"/>
    <col min="14344" max="14344" width="7.7265625" style="1" customWidth="1"/>
    <col min="14345" max="14345" width="11.26953125" style="1" customWidth="1"/>
    <col min="14346" max="14347" width="7.7265625" style="1" customWidth="1"/>
    <col min="14348" max="14348" width="12.7265625" style="1" customWidth="1"/>
    <col min="14349" max="14349" width="7.7265625" style="1" customWidth="1"/>
    <col min="14350" max="14350" width="12.453125" style="1" customWidth="1"/>
    <col min="14351" max="14355" width="6.7265625" style="1" customWidth="1"/>
    <col min="14356" max="14356" width="10.7265625" style="1" customWidth="1"/>
    <col min="14357" max="14359" width="6.7265625" style="1" customWidth="1"/>
    <col min="14360" max="14360" width="12.7265625" style="1" customWidth="1"/>
    <col min="14361" max="14592" width="9.1796875" style="1"/>
    <col min="14593" max="14593" width="7.1796875" style="1" customWidth="1"/>
    <col min="14594" max="14594" width="33.54296875" style="1" customWidth="1"/>
    <col min="14595" max="14595" width="12" style="1" customWidth="1"/>
    <col min="14596" max="14596" width="12.54296875" style="1" customWidth="1"/>
    <col min="14597" max="14598" width="7.7265625" style="1" customWidth="1"/>
    <col min="14599" max="14599" width="11.453125" style="1" customWidth="1"/>
    <col min="14600" max="14600" width="7.7265625" style="1" customWidth="1"/>
    <col min="14601" max="14601" width="11.26953125" style="1" customWidth="1"/>
    <col min="14602" max="14603" width="7.7265625" style="1" customWidth="1"/>
    <col min="14604" max="14604" width="12.7265625" style="1" customWidth="1"/>
    <col min="14605" max="14605" width="7.7265625" style="1" customWidth="1"/>
    <col min="14606" max="14606" width="12.453125" style="1" customWidth="1"/>
    <col min="14607" max="14611" width="6.7265625" style="1" customWidth="1"/>
    <col min="14612" max="14612" width="10.7265625" style="1" customWidth="1"/>
    <col min="14613" max="14615" width="6.7265625" style="1" customWidth="1"/>
    <col min="14616" max="14616" width="12.7265625" style="1" customWidth="1"/>
    <col min="14617" max="14848" width="9.1796875" style="1"/>
    <col min="14849" max="14849" width="7.1796875" style="1" customWidth="1"/>
    <col min="14850" max="14850" width="33.54296875" style="1" customWidth="1"/>
    <col min="14851" max="14851" width="12" style="1" customWidth="1"/>
    <col min="14852" max="14852" width="12.54296875" style="1" customWidth="1"/>
    <col min="14853" max="14854" width="7.7265625" style="1" customWidth="1"/>
    <col min="14855" max="14855" width="11.453125" style="1" customWidth="1"/>
    <col min="14856" max="14856" width="7.7265625" style="1" customWidth="1"/>
    <col min="14857" max="14857" width="11.26953125" style="1" customWidth="1"/>
    <col min="14858" max="14859" width="7.7265625" style="1" customWidth="1"/>
    <col min="14860" max="14860" width="12.7265625" style="1" customWidth="1"/>
    <col min="14861" max="14861" width="7.7265625" style="1" customWidth="1"/>
    <col min="14862" max="14862" width="12.453125" style="1" customWidth="1"/>
    <col min="14863" max="14867" width="6.7265625" style="1" customWidth="1"/>
    <col min="14868" max="14868" width="10.7265625" style="1" customWidth="1"/>
    <col min="14869" max="14871" width="6.7265625" style="1" customWidth="1"/>
    <col min="14872" max="14872" width="12.7265625" style="1" customWidth="1"/>
    <col min="14873" max="15104" width="9.1796875" style="1"/>
    <col min="15105" max="15105" width="7.1796875" style="1" customWidth="1"/>
    <col min="15106" max="15106" width="33.54296875" style="1" customWidth="1"/>
    <col min="15107" max="15107" width="12" style="1" customWidth="1"/>
    <col min="15108" max="15108" width="12.54296875" style="1" customWidth="1"/>
    <col min="15109" max="15110" width="7.7265625" style="1" customWidth="1"/>
    <col min="15111" max="15111" width="11.453125" style="1" customWidth="1"/>
    <col min="15112" max="15112" width="7.7265625" style="1" customWidth="1"/>
    <col min="15113" max="15113" width="11.26953125" style="1" customWidth="1"/>
    <col min="15114" max="15115" width="7.7265625" style="1" customWidth="1"/>
    <col min="15116" max="15116" width="12.7265625" style="1" customWidth="1"/>
    <col min="15117" max="15117" width="7.7265625" style="1" customWidth="1"/>
    <col min="15118" max="15118" width="12.453125" style="1" customWidth="1"/>
    <col min="15119" max="15123" width="6.7265625" style="1" customWidth="1"/>
    <col min="15124" max="15124" width="10.7265625" style="1" customWidth="1"/>
    <col min="15125" max="15127" width="6.7265625" style="1" customWidth="1"/>
    <col min="15128" max="15128" width="12.7265625" style="1" customWidth="1"/>
    <col min="15129" max="15360" width="9.1796875" style="1"/>
    <col min="15361" max="15361" width="7.1796875" style="1" customWidth="1"/>
    <col min="15362" max="15362" width="33.54296875" style="1" customWidth="1"/>
    <col min="15363" max="15363" width="12" style="1" customWidth="1"/>
    <col min="15364" max="15364" width="12.54296875" style="1" customWidth="1"/>
    <col min="15365" max="15366" width="7.7265625" style="1" customWidth="1"/>
    <col min="15367" max="15367" width="11.453125" style="1" customWidth="1"/>
    <col min="15368" max="15368" width="7.7265625" style="1" customWidth="1"/>
    <col min="15369" max="15369" width="11.26953125" style="1" customWidth="1"/>
    <col min="15370" max="15371" width="7.7265625" style="1" customWidth="1"/>
    <col min="15372" max="15372" width="12.7265625" style="1" customWidth="1"/>
    <col min="15373" max="15373" width="7.7265625" style="1" customWidth="1"/>
    <col min="15374" max="15374" width="12.453125" style="1" customWidth="1"/>
    <col min="15375" max="15379" width="6.7265625" style="1" customWidth="1"/>
    <col min="15380" max="15380" width="10.7265625" style="1" customWidth="1"/>
    <col min="15381" max="15383" width="6.7265625" style="1" customWidth="1"/>
    <col min="15384" max="15384" width="12.7265625" style="1" customWidth="1"/>
    <col min="15385" max="15616" width="9.1796875" style="1"/>
    <col min="15617" max="15617" width="7.1796875" style="1" customWidth="1"/>
    <col min="15618" max="15618" width="33.54296875" style="1" customWidth="1"/>
    <col min="15619" max="15619" width="12" style="1" customWidth="1"/>
    <col min="15620" max="15620" width="12.54296875" style="1" customWidth="1"/>
    <col min="15621" max="15622" width="7.7265625" style="1" customWidth="1"/>
    <col min="15623" max="15623" width="11.453125" style="1" customWidth="1"/>
    <col min="15624" max="15624" width="7.7265625" style="1" customWidth="1"/>
    <col min="15625" max="15625" width="11.26953125" style="1" customWidth="1"/>
    <col min="15626" max="15627" width="7.7265625" style="1" customWidth="1"/>
    <col min="15628" max="15628" width="12.7265625" style="1" customWidth="1"/>
    <col min="15629" max="15629" width="7.7265625" style="1" customWidth="1"/>
    <col min="15630" max="15630" width="12.453125" style="1" customWidth="1"/>
    <col min="15631" max="15635" width="6.7265625" style="1" customWidth="1"/>
    <col min="15636" max="15636" width="10.7265625" style="1" customWidth="1"/>
    <col min="15637" max="15639" width="6.7265625" style="1" customWidth="1"/>
    <col min="15640" max="15640" width="12.7265625" style="1" customWidth="1"/>
    <col min="15641" max="15872" width="9.1796875" style="1"/>
    <col min="15873" max="15873" width="7.1796875" style="1" customWidth="1"/>
    <col min="15874" max="15874" width="33.54296875" style="1" customWidth="1"/>
    <col min="15875" max="15875" width="12" style="1" customWidth="1"/>
    <col min="15876" max="15876" width="12.54296875" style="1" customWidth="1"/>
    <col min="15877" max="15878" width="7.7265625" style="1" customWidth="1"/>
    <col min="15879" max="15879" width="11.453125" style="1" customWidth="1"/>
    <col min="15880" max="15880" width="7.7265625" style="1" customWidth="1"/>
    <col min="15881" max="15881" width="11.26953125" style="1" customWidth="1"/>
    <col min="15882" max="15883" width="7.7265625" style="1" customWidth="1"/>
    <col min="15884" max="15884" width="12.7265625" style="1" customWidth="1"/>
    <col min="15885" max="15885" width="7.7265625" style="1" customWidth="1"/>
    <col min="15886" max="15886" width="12.453125" style="1" customWidth="1"/>
    <col min="15887" max="15891" width="6.7265625" style="1" customWidth="1"/>
    <col min="15892" max="15892" width="10.7265625" style="1" customWidth="1"/>
    <col min="15893" max="15895" width="6.7265625" style="1" customWidth="1"/>
    <col min="15896" max="15896" width="12.7265625" style="1" customWidth="1"/>
    <col min="15897" max="16128" width="9.1796875" style="1"/>
    <col min="16129" max="16129" width="7.1796875" style="1" customWidth="1"/>
    <col min="16130" max="16130" width="33.54296875" style="1" customWidth="1"/>
    <col min="16131" max="16131" width="12" style="1" customWidth="1"/>
    <col min="16132" max="16132" width="12.54296875" style="1" customWidth="1"/>
    <col min="16133" max="16134" width="7.7265625" style="1" customWidth="1"/>
    <col min="16135" max="16135" width="11.453125" style="1" customWidth="1"/>
    <col min="16136" max="16136" width="7.7265625" style="1" customWidth="1"/>
    <col min="16137" max="16137" width="11.26953125" style="1" customWidth="1"/>
    <col min="16138" max="16139" width="7.7265625" style="1" customWidth="1"/>
    <col min="16140" max="16140" width="12.7265625" style="1" customWidth="1"/>
    <col min="16141" max="16141" width="7.7265625" style="1" customWidth="1"/>
    <col min="16142" max="16142" width="12.453125" style="1" customWidth="1"/>
    <col min="16143" max="16147" width="6.7265625" style="1" customWidth="1"/>
    <col min="16148" max="16148" width="10.7265625" style="1" customWidth="1"/>
    <col min="16149" max="16151" width="6.7265625" style="1" customWidth="1"/>
    <col min="16152" max="16152" width="12.7265625" style="1" customWidth="1"/>
    <col min="16153" max="16384" width="9.1796875" style="1"/>
  </cols>
  <sheetData>
    <row r="1" spans="1:24" s="11" customFormat="1" ht="10.4" x14ac:dyDescent="0.25">
      <c r="A1" s="61"/>
      <c r="D1" s="12"/>
      <c r="G1" s="12"/>
      <c r="I1" s="12"/>
      <c r="N1" s="12"/>
      <c r="X1" s="18" t="s">
        <v>247</v>
      </c>
    </row>
    <row r="2" spans="1:24" s="11" customFormat="1" ht="10.4" x14ac:dyDescent="0.25">
      <c r="A2" s="61"/>
      <c r="D2" s="12"/>
      <c r="G2" s="12"/>
      <c r="I2" s="12"/>
      <c r="N2" s="12"/>
      <c r="P2" s="19"/>
      <c r="Q2" s="19"/>
      <c r="R2" s="19"/>
      <c r="S2" s="19"/>
      <c r="T2" s="19"/>
      <c r="U2" s="19"/>
      <c r="V2" s="254" t="s">
        <v>4</v>
      </c>
      <c r="W2" s="254"/>
      <c r="X2" s="254"/>
    </row>
    <row r="3" spans="1:24" s="3" customFormat="1" ht="11.4" x14ac:dyDescent="0.25">
      <c r="A3" s="255" t="s">
        <v>248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</row>
    <row r="4" spans="1:24" s="3" customFormat="1" ht="11.4" x14ac:dyDescent="0.25">
      <c r="D4" s="5"/>
      <c r="G4" s="5"/>
      <c r="H4" s="20" t="s">
        <v>249</v>
      </c>
      <c r="I4" s="247" t="s">
        <v>1974</v>
      </c>
      <c r="J4" s="247"/>
      <c r="L4" s="247" t="s">
        <v>1656</v>
      </c>
      <c r="M4" s="247"/>
      <c r="N4" s="5" t="s">
        <v>24</v>
      </c>
    </row>
    <row r="6" spans="1:24" s="3" customFormat="1" ht="11.4" x14ac:dyDescent="0.25">
      <c r="D6" s="5"/>
      <c r="G6" s="5"/>
      <c r="H6" s="20" t="s">
        <v>250</v>
      </c>
      <c r="I6" s="256" t="s">
        <v>145</v>
      </c>
      <c r="J6" s="256"/>
      <c r="K6" s="256"/>
      <c r="L6" s="256"/>
      <c r="M6" s="256"/>
      <c r="N6" s="256"/>
      <c r="O6" s="256"/>
      <c r="P6" s="256"/>
      <c r="Q6" s="256"/>
      <c r="R6" s="256"/>
    </row>
    <row r="7" spans="1:24" s="11" customFormat="1" ht="10.4" x14ac:dyDescent="0.25">
      <c r="A7" s="61"/>
      <c r="D7" s="12"/>
      <c r="G7" s="12"/>
      <c r="I7" s="223" t="s">
        <v>5</v>
      </c>
      <c r="J7" s="223"/>
      <c r="K7" s="223"/>
      <c r="L7" s="223"/>
      <c r="M7" s="223"/>
      <c r="N7" s="223"/>
      <c r="O7" s="223"/>
      <c r="P7" s="223"/>
      <c r="Q7" s="223"/>
      <c r="R7" s="223"/>
    </row>
    <row r="9" spans="1:24" s="3" customFormat="1" ht="11.4" x14ac:dyDescent="0.25">
      <c r="D9" s="5"/>
      <c r="G9" s="5"/>
      <c r="I9" s="5"/>
      <c r="K9" s="20" t="s">
        <v>6</v>
      </c>
      <c r="L9" s="247" t="s">
        <v>1656</v>
      </c>
      <c r="M9" s="247"/>
      <c r="N9" s="5" t="s">
        <v>7</v>
      </c>
    </row>
    <row r="11" spans="1:24" s="3" customFormat="1" ht="11.4" x14ac:dyDescent="0.25">
      <c r="D11" s="5"/>
      <c r="G11" s="5"/>
      <c r="I11" s="5"/>
      <c r="J11" s="20" t="s">
        <v>8</v>
      </c>
      <c r="K11" s="247" t="s">
        <v>1666</v>
      </c>
      <c r="L11" s="247"/>
      <c r="M11" s="247"/>
      <c r="N11" s="247"/>
      <c r="O11" s="247"/>
      <c r="P11" s="247"/>
      <c r="Q11" s="247"/>
      <c r="R11" s="247"/>
      <c r="S11" s="247"/>
    </row>
    <row r="12" spans="1:24" s="11" customFormat="1" ht="10.4" x14ac:dyDescent="0.25">
      <c r="A12" s="61"/>
      <c r="D12" s="12"/>
      <c r="G12" s="12"/>
      <c r="I12" s="12"/>
      <c r="K12" s="223" t="s">
        <v>9</v>
      </c>
      <c r="L12" s="223"/>
      <c r="M12" s="223"/>
      <c r="N12" s="223"/>
      <c r="O12" s="223"/>
      <c r="P12" s="223"/>
      <c r="Q12" s="223"/>
      <c r="R12" s="223"/>
      <c r="S12" s="223"/>
    </row>
    <row r="14" spans="1:24" s="11" customFormat="1" ht="11.3" customHeight="1" x14ac:dyDescent="0.25">
      <c r="A14" s="236" t="s">
        <v>10</v>
      </c>
      <c r="B14" s="236" t="s">
        <v>11</v>
      </c>
      <c r="C14" s="236" t="s">
        <v>12</v>
      </c>
      <c r="D14" s="240" t="s">
        <v>251</v>
      </c>
      <c r="E14" s="240"/>
      <c r="F14" s="240"/>
      <c r="G14" s="240"/>
      <c r="H14" s="240"/>
      <c r="I14" s="240"/>
      <c r="J14" s="240"/>
      <c r="K14" s="240"/>
      <c r="L14" s="240"/>
      <c r="M14" s="241"/>
      <c r="N14" s="248" t="s">
        <v>20</v>
      </c>
      <c r="O14" s="249"/>
      <c r="P14" s="249"/>
      <c r="Q14" s="249"/>
      <c r="R14" s="249"/>
      <c r="S14" s="249"/>
      <c r="T14" s="249"/>
      <c r="U14" s="249"/>
      <c r="V14" s="249"/>
      <c r="W14" s="250"/>
      <c r="X14" s="236" t="s">
        <v>3</v>
      </c>
    </row>
    <row r="15" spans="1:24" s="11" customFormat="1" ht="11.3" customHeight="1" x14ac:dyDescent="0.25">
      <c r="A15" s="237"/>
      <c r="B15" s="237"/>
      <c r="C15" s="237"/>
      <c r="D15" s="239" t="s">
        <v>1667</v>
      </c>
      <c r="E15" s="240"/>
      <c r="F15" s="240"/>
      <c r="G15" s="240"/>
      <c r="H15" s="240"/>
      <c r="I15" s="240"/>
      <c r="J15" s="240"/>
      <c r="K15" s="240"/>
      <c r="L15" s="240"/>
      <c r="M15" s="241"/>
      <c r="N15" s="251"/>
      <c r="O15" s="252"/>
      <c r="P15" s="252"/>
      <c r="Q15" s="252"/>
      <c r="R15" s="252"/>
      <c r="S15" s="252"/>
      <c r="T15" s="252"/>
      <c r="U15" s="252"/>
      <c r="V15" s="252"/>
      <c r="W15" s="253"/>
      <c r="X15" s="237"/>
    </row>
    <row r="16" spans="1:24" s="11" customFormat="1" ht="27.75" customHeight="1" x14ac:dyDescent="0.25">
      <c r="A16" s="237"/>
      <c r="B16" s="237"/>
      <c r="C16" s="237"/>
      <c r="D16" s="239" t="s">
        <v>0</v>
      </c>
      <c r="E16" s="240"/>
      <c r="F16" s="240"/>
      <c r="G16" s="240"/>
      <c r="H16" s="241"/>
      <c r="I16" s="239" t="s">
        <v>1</v>
      </c>
      <c r="J16" s="240"/>
      <c r="K16" s="240"/>
      <c r="L16" s="240"/>
      <c r="M16" s="241"/>
      <c r="N16" s="242" t="s">
        <v>252</v>
      </c>
      <c r="O16" s="242"/>
      <c r="P16" s="242" t="s">
        <v>253</v>
      </c>
      <c r="Q16" s="242"/>
      <c r="R16" s="242" t="s">
        <v>254</v>
      </c>
      <c r="S16" s="242"/>
      <c r="T16" s="242" t="s">
        <v>255</v>
      </c>
      <c r="U16" s="242"/>
      <c r="V16" s="242" t="s">
        <v>256</v>
      </c>
      <c r="W16" s="242"/>
      <c r="X16" s="237"/>
    </row>
    <row r="17" spans="1:25" s="11" customFormat="1" ht="51.05" customHeight="1" x14ac:dyDescent="0.25">
      <c r="A17" s="237"/>
      <c r="B17" s="237"/>
      <c r="C17" s="237"/>
      <c r="D17" s="243" t="s">
        <v>252</v>
      </c>
      <c r="E17" s="245" t="s">
        <v>253</v>
      </c>
      <c r="F17" s="245" t="s">
        <v>254</v>
      </c>
      <c r="G17" s="243" t="s">
        <v>255</v>
      </c>
      <c r="H17" s="245" t="s">
        <v>257</v>
      </c>
      <c r="I17" s="243" t="s">
        <v>258</v>
      </c>
      <c r="J17" s="245" t="s">
        <v>253</v>
      </c>
      <c r="K17" s="245" t="s">
        <v>254</v>
      </c>
      <c r="L17" s="245" t="s">
        <v>255</v>
      </c>
      <c r="M17" s="245" t="s">
        <v>257</v>
      </c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37"/>
    </row>
    <row r="18" spans="1:25" s="11" customFormat="1" ht="59.45" customHeight="1" x14ac:dyDescent="0.25">
      <c r="A18" s="238"/>
      <c r="B18" s="238"/>
      <c r="C18" s="238"/>
      <c r="D18" s="244"/>
      <c r="E18" s="246"/>
      <c r="F18" s="246"/>
      <c r="G18" s="244"/>
      <c r="H18" s="246"/>
      <c r="I18" s="244"/>
      <c r="J18" s="246"/>
      <c r="K18" s="246"/>
      <c r="L18" s="246"/>
      <c r="M18" s="246"/>
      <c r="N18" s="56" t="s">
        <v>21</v>
      </c>
      <c r="O18" s="55" t="s">
        <v>2</v>
      </c>
      <c r="P18" s="55" t="s">
        <v>21</v>
      </c>
      <c r="Q18" s="55" t="s">
        <v>2</v>
      </c>
      <c r="R18" s="55" t="s">
        <v>21</v>
      </c>
      <c r="S18" s="55" t="s">
        <v>2</v>
      </c>
      <c r="T18" s="55" t="s">
        <v>21</v>
      </c>
      <c r="U18" s="55" t="s">
        <v>2</v>
      </c>
      <c r="V18" s="55" t="s">
        <v>21</v>
      </c>
      <c r="W18" s="55" t="s">
        <v>2</v>
      </c>
      <c r="X18" s="238"/>
    </row>
    <row r="19" spans="1:25" s="11" customFormat="1" ht="11.3" customHeight="1" x14ac:dyDescent="0.3">
      <c r="A19" s="60">
        <v>1</v>
      </c>
      <c r="B19" s="60">
        <v>2</v>
      </c>
      <c r="C19" s="60">
        <v>3</v>
      </c>
      <c r="D19" s="27">
        <v>4</v>
      </c>
      <c r="E19" s="60">
        <v>5</v>
      </c>
      <c r="F19" s="60">
        <v>6</v>
      </c>
      <c r="G19" s="27">
        <v>7</v>
      </c>
      <c r="H19" s="60">
        <v>8</v>
      </c>
      <c r="I19" s="27">
        <v>9</v>
      </c>
      <c r="J19" s="60">
        <v>10</v>
      </c>
      <c r="K19" s="60">
        <v>11</v>
      </c>
      <c r="L19" s="60">
        <v>12</v>
      </c>
      <c r="M19" s="60">
        <v>13</v>
      </c>
      <c r="N19" s="60">
        <v>14</v>
      </c>
      <c r="O19" s="60">
        <v>15</v>
      </c>
      <c r="P19" s="60">
        <v>16</v>
      </c>
      <c r="Q19" s="60">
        <v>17</v>
      </c>
      <c r="R19" s="60">
        <v>18</v>
      </c>
      <c r="S19" s="60">
        <v>19</v>
      </c>
      <c r="T19" s="60">
        <v>20</v>
      </c>
      <c r="U19" s="60">
        <v>21</v>
      </c>
      <c r="V19" s="60">
        <v>22</v>
      </c>
      <c r="W19" s="60">
        <v>23</v>
      </c>
      <c r="X19" s="60">
        <v>24</v>
      </c>
    </row>
    <row r="20" spans="1:25" x14ac:dyDescent="0.35">
      <c r="A20" s="99"/>
      <c r="B20" s="100" t="s">
        <v>415</v>
      </c>
      <c r="C20" s="101"/>
      <c r="D20" s="132">
        <f t="shared" ref="D20:X20" si="0">D21+D410+D791+D994</f>
        <v>3659.2826999999997</v>
      </c>
      <c r="E20" s="132">
        <f t="shared" si="0"/>
        <v>0</v>
      </c>
      <c r="F20" s="132">
        <f t="shared" si="0"/>
        <v>0</v>
      </c>
      <c r="G20" s="132">
        <f t="shared" si="0"/>
        <v>3644.2826999999997</v>
      </c>
      <c r="H20" s="132">
        <f t="shared" si="0"/>
        <v>15</v>
      </c>
      <c r="I20" s="132">
        <f t="shared" si="0"/>
        <v>1368.1229563844745</v>
      </c>
      <c r="J20" s="132">
        <f t="shared" si="0"/>
        <v>0</v>
      </c>
      <c r="K20" s="132">
        <f t="shared" si="0"/>
        <v>0</v>
      </c>
      <c r="L20" s="132">
        <f t="shared" si="0"/>
        <v>1367.3195665944745</v>
      </c>
      <c r="M20" s="132">
        <f t="shared" si="0"/>
        <v>0.8033897900000001</v>
      </c>
      <c r="N20" s="132">
        <f t="shared" si="0"/>
        <v>2291.1597436155257</v>
      </c>
      <c r="O20" s="132">
        <f t="shared" si="0"/>
        <v>0</v>
      </c>
      <c r="P20" s="132">
        <f t="shared" si="0"/>
        <v>0</v>
      </c>
      <c r="Q20" s="132">
        <f t="shared" si="0"/>
        <v>0</v>
      </c>
      <c r="R20" s="132">
        <f t="shared" si="0"/>
        <v>0</v>
      </c>
      <c r="S20" s="132">
        <f t="shared" si="0"/>
        <v>0</v>
      </c>
      <c r="T20" s="132">
        <f t="shared" si="0"/>
        <v>2276.9631334055257</v>
      </c>
      <c r="U20" s="132">
        <f t="shared" si="0"/>
        <v>0</v>
      </c>
      <c r="V20" s="132">
        <f t="shared" si="0"/>
        <v>14.196610209999999</v>
      </c>
      <c r="W20" s="132">
        <f t="shared" si="0"/>
        <v>0</v>
      </c>
      <c r="X20" s="132">
        <f t="shared" si="0"/>
        <v>0</v>
      </c>
      <c r="Y20" s="2"/>
    </row>
    <row r="21" spans="1:25" s="61" customFormat="1" ht="30.05" x14ac:dyDescent="0.25">
      <c r="A21" s="102"/>
      <c r="B21" s="100" t="s">
        <v>25</v>
      </c>
      <c r="C21" s="101"/>
      <c r="D21" s="132">
        <f t="shared" ref="D21:X21" si="1">D22+D25+D30+D33+D40+D47+D54+D58+D61+D77+D80+D89+D105+D111+D118+D124+D129+D133+D135+D153+D171+D190+D192+D197+D212+D216+D218+D222+D226+D238+D242+D249+D260+D268+D277+D316+D322+D332+D335+D340+D348+D365+D402</f>
        <v>723.24058044232015</v>
      </c>
      <c r="E21" s="132">
        <f t="shared" si="1"/>
        <v>0</v>
      </c>
      <c r="F21" s="132">
        <f t="shared" si="1"/>
        <v>0</v>
      </c>
      <c r="G21" s="132">
        <f t="shared" si="1"/>
        <v>723.24058044232015</v>
      </c>
      <c r="H21" s="132">
        <f t="shared" si="1"/>
        <v>0</v>
      </c>
      <c r="I21" s="132">
        <f t="shared" si="1"/>
        <v>264.85515938999998</v>
      </c>
      <c r="J21" s="132">
        <f t="shared" si="1"/>
        <v>0</v>
      </c>
      <c r="K21" s="132">
        <f t="shared" si="1"/>
        <v>0</v>
      </c>
      <c r="L21" s="132">
        <f t="shared" si="1"/>
        <v>264.85515938999998</v>
      </c>
      <c r="M21" s="132">
        <f t="shared" si="1"/>
        <v>0</v>
      </c>
      <c r="N21" s="132">
        <f t="shared" si="1"/>
        <v>458.38542105232023</v>
      </c>
      <c r="O21" s="132">
        <f t="shared" si="1"/>
        <v>0</v>
      </c>
      <c r="P21" s="132">
        <f t="shared" si="1"/>
        <v>0</v>
      </c>
      <c r="Q21" s="132">
        <f t="shared" si="1"/>
        <v>0</v>
      </c>
      <c r="R21" s="132">
        <f t="shared" si="1"/>
        <v>0</v>
      </c>
      <c r="S21" s="132">
        <f t="shared" si="1"/>
        <v>0</v>
      </c>
      <c r="T21" s="132">
        <f t="shared" si="1"/>
        <v>458.38542105232023</v>
      </c>
      <c r="U21" s="132">
        <f t="shared" si="1"/>
        <v>0</v>
      </c>
      <c r="V21" s="132">
        <f t="shared" si="1"/>
        <v>0</v>
      </c>
      <c r="W21" s="132">
        <f t="shared" si="1"/>
        <v>0</v>
      </c>
      <c r="X21" s="132">
        <f t="shared" si="1"/>
        <v>0</v>
      </c>
    </row>
    <row r="22" spans="1:25" x14ac:dyDescent="0.35">
      <c r="A22" s="103"/>
      <c r="B22" s="104" t="s">
        <v>26</v>
      </c>
      <c r="C22" s="105"/>
      <c r="D22" s="133">
        <f t="shared" ref="D22:X22" si="2">SUM(D23:D24)</f>
        <v>0</v>
      </c>
      <c r="E22" s="133">
        <f t="shared" si="2"/>
        <v>0</v>
      </c>
      <c r="F22" s="133">
        <f t="shared" si="2"/>
        <v>0</v>
      </c>
      <c r="G22" s="133">
        <f t="shared" si="2"/>
        <v>0</v>
      </c>
      <c r="H22" s="133">
        <f t="shared" si="2"/>
        <v>0</v>
      </c>
      <c r="I22" s="133">
        <f t="shared" si="2"/>
        <v>0.25282260000000001</v>
      </c>
      <c r="J22" s="133">
        <f t="shared" si="2"/>
        <v>0</v>
      </c>
      <c r="K22" s="133">
        <f t="shared" si="2"/>
        <v>0</v>
      </c>
      <c r="L22" s="133">
        <f t="shared" si="2"/>
        <v>0.25282260000000001</v>
      </c>
      <c r="M22" s="133">
        <f t="shared" si="2"/>
        <v>0</v>
      </c>
      <c r="N22" s="133">
        <f t="shared" si="2"/>
        <v>-0.25282260000000001</v>
      </c>
      <c r="O22" s="133">
        <f t="shared" si="2"/>
        <v>0</v>
      </c>
      <c r="P22" s="133">
        <f t="shared" si="2"/>
        <v>0</v>
      </c>
      <c r="Q22" s="133">
        <f t="shared" si="2"/>
        <v>0</v>
      </c>
      <c r="R22" s="133">
        <f t="shared" si="2"/>
        <v>0</v>
      </c>
      <c r="S22" s="133">
        <f t="shared" si="2"/>
        <v>0</v>
      </c>
      <c r="T22" s="133">
        <f t="shared" si="2"/>
        <v>-0.25282260000000001</v>
      </c>
      <c r="U22" s="133">
        <f t="shared" si="2"/>
        <v>0</v>
      </c>
      <c r="V22" s="133">
        <f t="shared" si="2"/>
        <v>0</v>
      </c>
      <c r="W22" s="133">
        <f t="shared" si="2"/>
        <v>0</v>
      </c>
      <c r="X22" s="133">
        <f t="shared" si="2"/>
        <v>0</v>
      </c>
    </row>
    <row r="23" spans="1:25" ht="62.2" x14ac:dyDescent="0.35">
      <c r="A23" s="106" t="s">
        <v>1660</v>
      </c>
      <c r="B23" s="107" t="s">
        <v>728</v>
      </c>
      <c r="C23" s="108" t="s">
        <v>1127</v>
      </c>
      <c r="D23" s="67">
        <v>0</v>
      </c>
      <c r="E23" s="122"/>
      <c r="F23" s="122"/>
      <c r="G23" s="122">
        <v>0</v>
      </c>
      <c r="H23" s="122"/>
      <c r="I23" s="73">
        <v>0.25282260000000001</v>
      </c>
      <c r="J23" s="122"/>
      <c r="K23" s="122"/>
      <c r="L23" s="73">
        <v>0.25282260000000001</v>
      </c>
      <c r="M23" s="122"/>
      <c r="N23" s="122">
        <f>D23-I23</f>
        <v>-0.25282260000000001</v>
      </c>
      <c r="O23" s="122"/>
      <c r="P23" s="122"/>
      <c r="Q23" s="122"/>
      <c r="R23" s="122"/>
      <c r="S23" s="122"/>
      <c r="T23" s="122">
        <f>G23-L23</f>
        <v>-0.25282260000000001</v>
      </c>
      <c r="U23" s="122"/>
      <c r="V23" s="122">
        <f>H23-M23</f>
        <v>0</v>
      </c>
      <c r="W23" s="122"/>
      <c r="X23" s="122"/>
    </row>
    <row r="24" spans="1:25" ht="31.1" x14ac:dyDescent="0.35">
      <c r="A24" s="106" t="s">
        <v>1660</v>
      </c>
      <c r="B24" s="107" t="s">
        <v>1672</v>
      </c>
      <c r="C24" s="108" t="s">
        <v>1128</v>
      </c>
      <c r="D24" s="67">
        <v>0</v>
      </c>
      <c r="E24" s="122"/>
      <c r="F24" s="122"/>
      <c r="G24" s="122">
        <v>0</v>
      </c>
      <c r="H24" s="122"/>
      <c r="I24" s="73">
        <v>0</v>
      </c>
      <c r="J24" s="122"/>
      <c r="K24" s="122"/>
      <c r="L24" s="73">
        <v>0</v>
      </c>
      <c r="M24" s="122"/>
      <c r="N24" s="122">
        <f>D24-I24</f>
        <v>0</v>
      </c>
      <c r="O24" s="122"/>
      <c r="P24" s="122"/>
      <c r="Q24" s="122"/>
      <c r="R24" s="122"/>
      <c r="S24" s="122"/>
      <c r="T24" s="122">
        <f>G24-L24</f>
        <v>0</v>
      </c>
      <c r="U24" s="122"/>
      <c r="V24" s="122">
        <f>H24-M24</f>
        <v>0</v>
      </c>
      <c r="W24" s="122"/>
      <c r="X24" s="122"/>
    </row>
    <row r="25" spans="1:25" x14ac:dyDescent="0.35">
      <c r="A25" s="103"/>
      <c r="B25" s="109" t="s">
        <v>27</v>
      </c>
      <c r="C25" s="105"/>
      <c r="D25" s="133">
        <f t="shared" ref="D25:X25" si="3">SUM(D26:D29)</f>
        <v>3.8980079999999999</v>
      </c>
      <c r="E25" s="133">
        <f t="shared" si="3"/>
        <v>0</v>
      </c>
      <c r="F25" s="133">
        <f t="shared" si="3"/>
        <v>0</v>
      </c>
      <c r="G25" s="133">
        <f t="shared" si="3"/>
        <v>3.8980079999999999</v>
      </c>
      <c r="H25" s="133">
        <f t="shared" si="3"/>
        <v>0</v>
      </c>
      <c r="I25" s="133">
        <f t="shared" si="3"/>
        <v>6.9912175480000007</v>
      </c>
      <c r="J25" s="133">
        <f t="shared" si="3"/>
        <v>0</v>
      </c>
      <c r="K25" s="133">
        <f t="shared" si="3"/>
        <v>0</v>
      </c>
      <c r="L25" s="133">
        <f t="shared" si="3"/>
        <v>6.9912175480000007</v>
      </c>
      <c r="M25" s="133">
        <f t="shared" si="3"/>
        <v>0</v>
      </c>
      <c r="N25" s="133">
        <f t="shared" si="3"/>
        <v>-3.0932095480000017</v>
      </c>
      <c r="O25" s="133">
        <f t="shared" si="3"/>
        <v>0</v>
      </c>
      <c r="P25" s="133">
        <f t="shared" si="3"/>
        <v>0</v>
      </c>
      <c r="Q25" s="133">
        <f t="shared" si="3"/>
        <v>0</v>
      </c>
      <c r="R25" s="133">
        <f t="shared" si="3"/>
        <v>0</v>
      </c>
      <c r="S25" s="133">
        <f t="shared" si="3"/>
        <v>0</v>
      </c>
      <c r="T25" s="133">
        <f t="shared" si="3"/>
        <v>-3.0932095480000017</v>
      </c>
      <c r="U25" s="133">
        <f t="shared" si="3"/>
        <v>0</v>
      </c>
      <c r="V25" s="133">
        <f t="shared" si="3"/>
        <v>0</v>
      </c>
      <c r="W25" s="133">
        <f t="shared" si="3"/>
        <v>0</v>
      </c>
      <c r="X25" s="133">
        <f t="shared" si="3"/>
        <v>0</v>
      </c>
    </row>
    <row r="26" spans="1:25" ht="46.65" x14ac:dyDescent="0.35">
      <c r="A26" s="106" t="s">
        <v>1660</v>
      </c>
      <c r="B26" s="107" t="s">
        <v>729</v>
      </c>
      <c r="C26" s="108" t="s">
        <v>671</v>
      </c>
      <c r="D26" s="67">
        <v>1.2E-2</v>
      </c>
      <c r="E26" s="122"/>
      <c r="F26" s="122"/>
      <c r="G26" s="122">
        <v>1.2E-2</v>
      </c>
      <c r="H26" s="122"/>
      <c r="I26" s="73">
        <v>5.3404799999999997E-4</v>
      </c>
      <c r="J26" s="122"/>
      <c r="K26" s="122"/>
      <c r="L26" s="73">
        <v>5.3404799999999997E-4</v>
      </c>
      <c r="M26" s="122"/>
      <c r="N26" s="122">
        <f t="shared" ref="N26:N29" si="4">D26-I26</f>
        <v>1.1465952E-2</v>
      </c>
      <c r="O26" s="122"/>
      <c r="P26" s="122"/>
      <c r="Q26" s="122"/>
      <c r="R26" s="122"/>
      <c r="S26" s="122"/>
      <c r="T26" s="122">
        <f t="shared" ref="T26:T29" si="5">G26-L26</f>
        <v>1.1465952E-2</v>
      </c>
      <c r="U26" s="122"/>
      <c r="V26" s="122">
        <f t="shared" ref="V26:V29" si="6">H26-M26</f>
        <v>0</v>
      </c>
      <c r="W26" s="122"/>
      <c r="X26" s="122"/>
    </row>
    <row r="27" spans="1:25" ht="62.2" x14ac:dyDescent="0.35">
      <c r="A27" s="106" t="s">
        <v>1660</v>
      </c>
      <c r="B27" s="107" t="s">
        <v>28</v>
      </c>
      <c r="C27" s="108" t="s">
        <v>499</v>
      </c>
      <c r="D27" s="67">
        <v>0.42397199999999996</v>
      </c>
      <c r="E27" s="122"/>
      <c r="F27" s="122"/>
      <c r="G27" s="122">
        <v>0.42397199999999996</v>
      </c>
      <c r="H27" s="122"/>
      <c r="I27" s="73">
        <v>6.8366054080000014</v>
      </c>
      <c r="J27" s="122"/>
      <c r="K27" s="122"/>
      <c r="L27" s="73">
        <v>6.8366054080000014</v>
      </c>
      <c r="M27" s="122"/>
      <c r="N27" s="122">
        <f t="shared" si="4"/>
        <v>-6.4126334080000014</v>
      </c>
      <c r="O27" s="122"/>
      <c r="P27" s="122"/>
      <c r="Q27" s="122"/>
      <c r="R27" s="122"/>
      <c r="S27" s="122"/>
      <c r="T27" s="122">
        <f t="shared" si="5"/>
        <v>-6.4126334080000014</v>
      </c>
      <c r="U27" s="122"/>
      <c r="V27" s="122">
        <f t="shared" si="6"/>
        <v>0</v>
      </c>
      <c r="W27" s="122"/>
      <c r="X27" s="122"/>
    </row>
    <row r="28" spans="1:25" ht="46.65" x14ac:dyDescent="0.35">
      <c r="A28" s="106" t="s">
        <v>1660</v>
      </c>
      <c r="B28" s="107" t="s">
        <v>730</v>
      </c>
      <c r="C28" s="108" t="s">
        <v>1129</v>
      </c>
      <c r="D28" s="67">
        <v>3.4620359999999999</v>
      </c>
      <c r="E28" s="122"/>
      <c r="F28" s="122"/>
      <c r="G28" s="122">
        <v>3.4620359999999999</v>
      </c>
      <c r="H28" s="122"/>
      <c r="I28" s="73">
        <v>0.15407809200000003</v>
      </c>
      <c r="J28" s="122"/>
      <c r="K28" s="122"/>
      <c r="L28" s="73">
        <v>0.15407809200000003</v>
      </c>
      <c r="M28" s="122"/>
      <c r="N28" s="122">
        <f t="shared" si="4"/>
        <v>3.3079579079999997</v>
      </c>
      <c r="O28" s="122"/>
      <c r="P28" s="122"/>
      <c r="Q28" s="122"/>
      <c r="R28" s="122"/>
      <c r="S28" s="122"/>
      <c r="T28" s="122">
        <f t="shared" si="5"/>
        <v>3.3079579079999997</v>
      </c>
      <c r="U28" s="122"/>
      <c r="V28" s="122">
        <f t="shared" si="6"/>
        <v>0</v>
      </c>
      <c r="W28" s="122"/>
      <c r="X28" s="122"/>
    </row>
    <row r="29" spans="1:25" ht="46.65" x14ac:dyDescent="0.35">
      <c r="A29" s="106" t="s">
        <v>1661</v>
      </c>
      <c r="B29" s="107" t="s">
        <v>1673</v>
      </c>
      <c r="C29" s="108" t="s">
        <v>1911</v>
      </c>
      <c r="D29" s="67">
        <v>0</v>
      </c>
      <c r="E29" s="122"/>
      <c r="F29" s="122"/>
      <c r="G29" s="122">
        <v>0</v>
      </c>
      <c r="H29" s="122"/>
      <c r="I29" s="73">
        <v>0</v>
      </c>
      <c r="J29" s="122"/>
      <c r="K29" s="122"/>
      <c r="L29" s="73">
        <v>0</v>
      </c>
      <c r="M29" s="122"/>
      <c r="N29" s="122">
        <f t="shared" si="4"/>
        <v>0</v>
      </c>
      <c r="O29" s="122"/>
      <c r="P29" s="122"/>
      <c r="Q29" s="122"/>
      <c r="R29" s="122"/>
      <c r="S29" s="122"/>
      <c r="T29" s="122">
        <f t="shared" si="5"/>
        <v>0</v>
      </c>
      <c r="U29" s="122"/>
      <c r="V29" s="122">
        <f t="shared" si="6"/>
        <v>0</v>
      </c>
      <c r="W29" s="122"/>
      <c r="X29" s="122"/>
    </row>
    <row r="30" spans="1:25" x14ac:dyDescent="0.35">
      <c r="A30" s="103"/>
      <c r="B30" s="104" t="s">
        <v>416</v>
      </c>
      <c r="C30" s="105"/>
      <c r="D30" s="133">
        <f t="shared" ref="D30:X30" si="7">SUM(D31:D32)</f>
        <v>4.7764439999999997</v>
      </c>
      <c r="E30" s="133">
        <f t="shared" si="7"/>
        <v>0</v>
      </c>
      <c r="F30" s="133">
        <f t="shared" si="7"/>
        <v>0</v>
      </c>
      <c r="G30" s="133">
        <f t="shared" si="7"/>
        <v>4.7764439999999997</v>
      </c>
      <c r="H30" s="133">
        <f t="shared" si="7"/>
        <v>0</v>
      </c>
      <c r="I30" s="133">
        <f t="shared" si="7"/>
        <v>4.2534122339999989</v>
      </c>
      <c r="J30" s="133">
        <f t="shared" si="7"/>
        <v>0</v>
      </c>
      <c r="K30" s="133">
        <f t="shared" si="7"/>
        <v>0</v>
      </c>
      <c r="L30" s="133">
        <f t="shared" si="7"/>
        <v>4.2534122339999989</v>
      </c>
      <c r="M30" s="133">
        <f t="shared" si="7"/>
        <v>0</v>
      </c>
      <c r="N30" s="133">
        <f t="shared" si="7"/>
        <v>0.52303176600000034</v>
      </c>
      <c r="O30" s="133">
        <f t="shared" si="7"/>
        <v>0</v>
      </c>
      <c r="P30" s="133">
        <f t="shared" si="7"/>
        <v>0</v>
      </c>
      <c r="Q30" s="133">
        <f t="shared" si="7"/>
        <v>0</v>
      </c>
      <c r="R30" s="133">
        <f t="shared" si="7"/>
        <v>0</v>
      </c>
      <c r="S30" s="133">
        <f t="shared" si="7"/>
        <v>0</v>
      </c>
      <c r="T30" s="133">
        <f t="shared" si="7"/>
        <v>0.52303176600000034</v>
      </c>
      <c r="U30" s="133">
        <f t="shared" si="7"/>
        <v>0</v>
      </c>
      <c r="V30" s="133">
        <f t="shared" si="7"/>
        <v>0</v>
      </c>
      <c r="W30" s="133">
        <f t="shared" si="7"/>
        <v>0</v>
      </c>
      <c r="X30" s="133">
        <f t="shared" si="7"/>
        <v>0</v>
      </c>
    </row>
    <row r="31" spans="1:25" ht="31.1" x14ac:dyDescent="0.35">
      <c r="A31" s="106" t="s">
        <v>1660</v>
      </c>
      <c r="B31" s="107" t="s">
        <v>731</v>
      </c>
      <c r="C31" s="108" t="s">
        <v>1130</v>
      </c>
      <c r="D31" s="67">
        <v>2.045328</v>
      </c>
      <c r="E31" s="122"/>
      <c r="F31" s="122"/>
      <c r="G31" s="122">
        <v>2.045328</v>
      </c>
      <c r="H31" s="122"/>
      <c r="I31" s="73">
        <v>1.9550981419999998</v>
      </c>
      <c r="J31" s="122"/>
      <c r="K31" s="122"/>
      <c r="L31" s="73">
        <v>1.9550981419999998</v>
      </c>
      <c r="M31" s="122"/>
      <c r="N31" s="122">
        <f t="shared" ref="N31:N32" si="8">D31-I31</f>
        <v>9.0229858000000274E-2</v>
      </c>
      <c r="O31" s="122"/>
      <c r="P31" s="122"/>
      <c r="Q31" s="122"/>
      <c r="R31" s="122"/>
      <c r="S31" s="122"/>
      <c r="T31" s="122">
        <f t="shared" ref="T31:T32" si="9">G31-L31</f>
        <v>9.0229858000000274E-2</v>
      </c>
      <c r="U31" s="122"/>
      <c r="V31" s="122">
        <f t="shared" ref="V31:V32" si="10">H31-M31</f>
        <v>0</v>
      </c>
      <c r="W31" s="122"/>
      <c r="X31" s="122"/>
    </row>
    <row r="32" spans="1:25" ht="31.1" x14ac:dyDescent="0.35">
      <c r="A32" s="106" t="s">
        <v>1660</v>
      </c>
      <c r="B32" s="107" t="s">
        <v>732</v>
      </c>
      <c r="C32" s="108" t="s">
        <v>1131</v>
      </c>
      <c r="D32" s="67">
        <v>2.7311159999999997</v>
      </c>
      <c r="E32" s="122"/>
      <c r="F32" s="122"/>
      <c r="G32" s="122">
        <v>2.7311159999999997</v>
      </c>
      <c r="H32" s="122"/>
      <c r="I32" s="73">
        <v>2.2983140919999996</v>
      </c>
      <c r="J32" s="122"/>
      <c r="K32" s="122"/>
      <c r="L32" s="73">
        <v>2.2983140919999996</v>
      </c>
      <c r="M32" s="122"/>
      <c r="N32" s="122">
        <f t="shared" si="8"/>
        <v>0.43280190800000007</v>
      </c>
      <c r="O32" s="122"/>
      <c r="P32" s="122"/>
      <c r="Q32" s="122"/>
      <c r="R32" s="122"/>
      <c r="S32" s="122"/>
      <c r="T32" s="122">
        <f t="shared" si="9"/>
        <v>0.43280190800000007</v>
      </c>
      <c r="U32" s="122"/>
      <c r="V32" s="122">
        <f t="shared" si="10"/>
        <v>0</v>
      </c>
      <c r="W32" s="122"/>
      <c r="X32" s="122"/>
    </row>
    <row r="33" spans="1:24" x14ac:dyDescent="0.35">
      <c r="A33" s="103"/>
      <c r="B33" s="110" t="s">
        <v>29</v>
      </c>
      <c r="C33" s="105"/>
      <c r="D33" s="133">
        <f t="shared" ref="D33:X33" si="11">SUM(D34:D39)</f>
        <v>5.8031759999999988</v>
      </c>
      <c r="E33" s="133">
        <f t="shared" si="11"/>
        <v>0</v>
      </c>
      <c r="F33" s="133">
        <f t="shared" si="11"/>
        <v>0</v>
      </c>
      <c r="G33" s="133">
        <f t="shared" si="11"/>
        <v>5.8031759999999988</v>
      </c>
      <c r="H33" s="133">
        <f t="shared" si="11"/>
        <v>0</v>
      </c>
      <c r="I33" s="133">
        <f t="shared" si="11"/>
        <v>0.234511368</v>
      </c>
      <c r="J33" s="133">
        <f t="shared" si="11"/>
        <v>0</v>
      </c>
      <c r="K33" s="133">
        <f t="shared" si="11"/>
        <v>0</v>
      </c>
      <c r="L33" s="133">
        <f t="shared" si="11"/>
        <v>0.234511368</v>
      </c>
      <c r="M33" s="133">
        <f t="shared" si="11"/>
        <v>0</v>
      </c>
      <c r="N33" s="133">
        <f t="shared" si="11"/>
        <v>5.5686646319999991</v>
      </c>
      <c r="O33" s="133">
        <f t="shared" si="11"/>
        <v>0</v>
      </c>
      <c r="P33" s="133">
        <f t="shared" si="11"/>
        <v>0</v>
      </c>
      <c r="Q33" s="133">
        <f t="shared" si="11"/>
        <v>0</v>
      </c>
      <c r="R33" s="133">
        <f t="shared" si="11"/>
        <v>0</v>
      </c>
      <c r="S33" s="133">
        <f t="shared" si="11"/>
        <v>0</v>
      </c>
      <c r="T33" s="133">
        <f t="shared" si="11"/>
        <v>5.5686646319999991</v>
      </c>
      <c r="U33" s="133">
        <f t="shared" si="11"/>
        <v>0</v>
      </c>
      <c r="V33" s="133">
        <f t="shared" si="11"/>
        <v>0</v>
      </c>
      <c r="W33" s="133">
        <f t="shared" si="11"/>
        <v>0</v>
      </c>
      <c r="X33" s="133">
        <f t="shared" si="11"/>
        <v>0</v>
      </c>
    </row>
    <row r="34" spans="1:24" ht="46.65" x14ac:dyDescent="0.35">
      <c r="A34" s="106" t="s">
        <v>1660</v>
      </c>
      <c r="B34" s="107" t="s">
        <v>733</v>
      </c>
      <c r="C34" s="108" t="s">
        <v>1132</v>
      </c>
      <c r="D34" s="67">
        <v>0.51651599999999998</v>
      </c>
      <c r="E34" s="122"/>
      <c r="F34" s="122"/>
      <c r="G34" s="122">
        <v>0.51651599999999998</v>
      </c>
      <c r="H34" s="122"/>
      <c r="I34" s="73">
        <v>2.2987560000000001E-2</v>
      </c>
      <c r="J34" s="122"/>
      <c r="K34" s="122"/>
      <c r="L34" s="73">
        <v>2.2987560000000001E-2</v>
      </c>
      <c r="M34" s="122"/>
      <c r="N34" s="122">
        <f t="shared" ref="N34:N39" si="12">D34-I34</f>
        <v>0.49352843999999996</v>
      </c>
      <c r="O34" s="122"/>
      <c r="P34" s="122"/>
      <c r="Q34" s="122"/>
      <c r="R34" s="122"/>
      <c r="S34" s="122"/>
      <c r="T34" s="122">
        <f t="shared" ref="T34:T39" si="13">G34-L34</f>
        <v>0.49352843999999996</v>
      </c>
      <c r="U34" s="122"/>
      <c r="V34" s="122">
        <f t="shared" ref="V34:V39" si="14">H34-M34</f>
        <v>0</v>
      </c>
      <c r="W34" s="122"/>
      <c r="X34" s="122"/>
    </row>
    <row r="35" spans="1:24" ht="46.65" x14ac:dyDescent="0.35">
      <c r="A35" s="106" t="s">
        <v>1660</v>
      </c>
      <c r="B35" s="107" t="s">
        <v>734</v>
      </c>
      <c r="C35" s="108" t="s">
        <v>1133</v>
      </c>
      <c r="D35" s="67">
        <v>3.5999999999999996</v>
      </c>
      <c r="E35" s="122"/>
      <c r="F35" s="122"/>
      <c r="G35" s="122">
        <v>3.5999999999999996</v>
      </c>
      <c r="H35" s="122"/>
      <c r="I35" s="73">
        <v>0.160218204</v>
      </c>
      <c r="J35" s="122"/>
      <c r="K35" s="122"/>
      <c r="L35" s="73">
        <v>0.160218204</v>
      </c>
      <c r="M35" s="122"/>
      <c r="N35" s="122">
        <f t="shared" si="12"/>
        <v>3.4397817959999997</v>
      </c>
      <c r="O35" s="122"/>
      <c r="P35" s="122"/>
      <c r="Q35" s="122"/>
      <c r="R35" s="122"/>
      <c r="S35" s="122"/>
      <c r="T35" s="122">
        <f t="shared" si="13"/>
        <v>3.4397817959999997</v>
      </c>
      <c r="U35" s="122"/>
      <c r="V35" s="122">
        <f t="shared" si="14"/>
        <v>0</v>
      </c>
      <c r="W35" s="122"/>
      <c r="X35" s="122"/>
    </row>
    <row r="36" spans="1:24" ht="31.1" x14ac:dyDescent="0.35">
      <c r="A36" s="106" t="s">
        <v>1660</v>
      </c>
      <c r="B36" s="107" t="s">
        <v>735</v>
      </c>
      <c r="C36" s="108" t="s">
        <v>1134</v>
      </c>
      <c r="D36" s="67">
        <v>1.1528039999999999</v>
      </c>
      <c r="E36" s="122"/>
      <c r="F36" s="122"/>
      <c r="G36" s="122">
        <v>1.1528039999999999</v>
      </c>
      <c r="H36" s="122"/>
      <c r="I36" s="73">
        <v>5.1305603999999991E-2</v>
      </c>
      <c r="J36" s="122"/>
      <c r="K36" s="122"/>
      <c r="L36" s="73">
        <v>5.1305603999999991E-2</v>
      </c>
      <c r="M36" s="122"/>
      <c r="N36" s="122">
        <f t="shared" si="12"/>
        <v>1.101498396</v>
      </c>
      <c r="O36" s="122"/>
      <c r="P36" s="122"/>
      <c r="Q36" s="122"/>
      <c r="R36" s="122"/>
      <c r="S36" s="122"/>
      <c r="T36" s="122">
        <f t="shared" si="13"/>
        <v>1.101498396</v>
      </c>
      <c r="U36" s="122"/>
      <c r="V36" s="122">
        <f t="shared" si="14"/>
        <v>0</v>
      </c>
      <c r="W36" s="122"/>
      <c r="X36" s="122"/>
    </row>
    <row r="37" spans="1:24" ht="46.65" x14ac:dyDescent="0.35">
      <c r="A37" s="106" t="s">
        <v>1661</v>
      </c>
      <c r="B37" s="107" t="s">
        <v>1674</v>
      </c>
      <c r="C37" s="108" t="s">
        <v>1135</v>
      </c>
      <c r="D37" s="67">
        <v>0.21442799999999998</v>
      </c>
      <c r="E37" s="122"/>
      <c r="F37" s="122"/>
      <c r="G37" s="122">
        <v>0.21442799999999998</v>
      </c>
      <c r="H37" s="122"/>
      <c r="I37" s="73">
        <v>0</v>
      </c>
      <c r="J37" s="122"/>
      <c r="K37" s="122"/>
      <c r="L37" s="73">
        <v>0</v>
      </c>
      <c r="M37" s="122"/>
      <c r="N37" s="122">
        <f t="shared" si="12"/>
        <v>0.21442799999999998</v>
      </c>
      <c r="O37" s="122"/>
      <c r="P37" s="122"/>
      <c r="Q37" s="122"/>
      <c r="R37" s="122"/>
      <c r="S37" s="122"/>
      <c r="T37" s="122">
        <f t="shared" si="13"/>
        <v>0.21442799999999998</v>
      </c>
      <c r="U37" s="122"/>
      <c r="V37" s="122">
        <f t="shared" si="14"/>
        <v>0</v>
      </c>
      <c r="W37" s="122"/>
      <c r="X37" s="122"/>
    </row>
    <row r="38" spans="1:24" ht="46.65" x14ac:dyDescent="0.35">
      <c r="A38" s="106" t="s">
        <v>1661</v>
      </c>
      <c r="B38" s="107" t="s">
        <v>1675</v>
      </c>
      <c r="C38" s="108" t="s">
        <v>1136</v>
      </c>
      <c r="D38" s="67">
        <v>0.122304</v>
      </c>
      <c r="E38" s="122"/>
      <c r="F38" s="122"/>
      <c r="G38" s="122">
        <v>0.122304</v>
      </c>
      <c r="H38" s="122"/>
      <c r="I38" s="73">
        <v>0</v>
      </c>
      <c r="J38" s="122"/>
      <c r="K38" s="122"/>
      <c r="L38" s="73">
        <v>0</v>
      </c>
      <c r="M38" s="122"/>
      <c r="N38" s="122">
        <f t="shared" si="12"/>
        <v>0.122304</v>
      </c>
      <c r="O38" s="122"/>
      <c r="P38" s="122"/>
      <c r="Q38" s="122"/>
      <c r="R38" s="122"/>
      <c r="S38" s="122"/>
      <c r="T38" s="122">
        <f t="shared" si="13"/>
        <v>0.122304</v>
      </c>
      <c r="U38" s="122"/>
      <c r="V38" s="122">
        <f t="shared" si="14"/>
        <v>0</v>
      </c>
      <c r="W38" s="122"/>
      <c r="X38" s="122"/>
    </row>
    <row r="39" spans="1:24" ht="93.25" x14ac:dyDescent="0.35">
      <c r="A39" s="106" t="s">
        <v>1661</v>
      </c>
      <c r="B39" s="107" t="s">
        <v>736</v>
      </c>
      <c r="C39" s="108" t="s">
        <v>1137</v>
      </c>
      <c r="D39" s="67">
        <v>0.19712399999999999</v>
      </c>
      <c r="E39" s="122"/>
      <c r="F39" s="122"/>
      <c r="G39" s="122">
        <v>0.19712399999999999</v>
      </c>
      <c r="H39" s="122"/>
      <c r="I39" s="73">
        <v>0</v>
      </c>
      <c r="J39" s="122"/>
      <c r="K39" s="122"/>
      <c r="L39" s="73">
        <v>0</v>
      </c>
      <c r="M39" s="122"/>
      <c r="N39" s="122">
        <f t="shared" si="12"/>
        <v>0.19712399999999999</v>
      </c>
      <c r="O39" s="122"/>
      <c r="P39" s="122"/>
      <c r="Q39" s="122"/>
      <c r="R39" s="122"/>
      <c r="S39" s="122"/>
      <c r="T39" s="122">
        <f t="shared" si="13"/>
        <v>0.19712399999999999</v>
      </c>
      <c r="U39" s="122"/>
      <c r="V39" s="122">
        <f t="shared" si="14"/>
        <v>0</v>
      </c>
      <c r="W39" s="122"/>
      <c r="X39" s="122"/>
    </row>
    <row r="40" spans="1:24" x14ac:dyDescent="0.35">
      <c r="A40" s="103"/>
      <c r="B40" s="110" t="s">
        <v>30</v>
      </c>
      <c r="C40" s="105"/>
      <c r="D40" s="133">
        <f t="shared" ref="D40:X40" si="15">SUM(D41:D46)</f>
        <v>3.4295591239999998</v>
      </c>
      <c r="E40" s="133">
        <f t="shared" si="15"/>
        <v>0</v>
      </c>
      <c r="F40" s="133">
        <f t="shared" si="15"/>
        <v>0</v>
      </c>
      <c r="G40" s="133">
        <f t="shared" si="15"/>
        <v>3.4295591239999998</v>
      </c>
      <c r="H40" s="133">
        <f t="shared" si="15"/>
        <v>0</v>
      </c>
      <c r="I40" s="133">
        <f t="shared" si="15"/>
        <v>2.1311977600000001</v>
      </c>
      <c r="J40" s="133">
        <f t="shared" si="15"/>
        <v>0</v>
      </c>
      <c r="K40" s="133">
        <f t="shared" si="15"/>
        <v>0</v>
      </c>
      <c r="L40" s="133">
        <f t="shared" si="15"/>
        <v>2.1311977600000001</v>
      </c>
      <c r="M40" s="133">
        <f t="shared" si="15"/>
        <v>0</v>
      </c>
      <c r="N40" s="133">
        <f t="shared" si="15"/>
        <v>1.2983613640000002</v>
      </c>
      <c r="O40" s="133">
        <f t="shared" si="15"/>
        <v>0</v>
      </c>
      <c r="P40" s="133">
        <f t="shared" si="15"/>
        <v>0</v>
      </c>
      <c r="Q40" s="133">
        <f t="shared" si="15"/>
        <v>0</v>
      </c>
      <c r="R40" s="133">
        <f t="shared" si="15"/>
        <v>0</v>
      </c>
      <c r="S40" s="133">
        <f t="shared" si="15"/>
        <v>0</v>
      </c>
      <c r="T40" s="133">
        <f t="shared" si="15"/>
        <v>1.2983613640000002</v>
      </c>
      <c r="U40" s="133">
        <f t="shared" si="15"/>
        <v>0</v>
      </c>
      <c r="V40" s="133">
        <f t="shared" si="15"/>
        <v>0</v>
      </c>
      <c r="W40" s="133">
        <f t="shared" si="15"/>
        <v>0</v>
      </c>
      <c r="X40" s="133">
        <f t="shared" si="15"/>
        <v>0</v>
      </c>
    </row>
    <row r="41" spans="1:24" ht="62.2" x14ac:dyDescent="0.35">
      <c r="A41" s="106" t="s">
        <v>1660</v>
      </c>
      <c r="B41" s="107" t="s">
        <v>737</v>
      </c>
      <c r="C41" s="108" t="s">
        <v>672</v>
      </c>
      <c r="D41" s="67">
        <v>0.1403951240000004</v>
      </c>
      <c r="E41" s="122"/>
      <c r="F41" s="122"/>
      <c r="G41" s="122">
        <v>0.1403951240000004</v>
      </c>
      <c r="H41" s="122"/>
      <c r="I41" s="73">
        <v>0.45650497999999995</v>
      </c>
      <c r="J41" s="122"/>
      <c r="K41" s="122"/>
      <c r="L41" s="73">
        <v>0.45650497999999995</v>
      </c>
      <c r="M41" s="122"/>
      <c r="N41" s="122">
        <f t="shared" ref="N41:N46" si="16">D41-I41</f>
        <v>-0.31610985599999952</v>
      </c>
      <c r="O41" s="122"/>
      <c r="P41" s="122"/>
      <c r="Q41" s="122"/>
      <c r="R41" s="122"/>
      <c r="S41" s="122"/>
      <c r="T41" s="122">
        <f t="shared" ref="T41:T46" si="17">G41-L41</f>
        <v>-0.31610985599999952</v>
      </c>
      <c r="U41" s="122"/>
      <c r="V41" s="122">
        <f t="shared" ref="V41:V46" si="18">H41-M41</f>
        <v>0</v>
      </c>
      <c r="W41" s="122"/>
      <c r="X41" s="122"/>
    </row>
    <row r="42" spans="1:24" ht="62.2" x14ac:dyDescent="0.35">
      <c r="A42" s="106" t="s">
        <v>1660</v>
      </c>
      <c r="B42" s="107" t="s">
        <v>417</v>
      </c>
      <c r="C42" s="108" t="s">
        <v>500</v>
      </c>
      <c r="D42" s="67">
        <v>1.2E-2</v>
      </c>
      <c r="E42" s="122"/>
      <c r="F42" s="122"/>
      <c r="G42" s="122">
        <v>1.2E-2</v>
      </c>
      <c r="H42" s="122"/>
      <c r="I42" s="73">
        <v>9.5212649999999996E-2</v>
      </c>
      <c r="J42" s="122"/>
      <c r="K42" s="122"/>
      <c r="L42" s="73">
        <v>9.5212649999999996E-2</v>
      </c>
      <c r="M42" s="122"/>
      <c r="N42" s="122">
        <f t="shared" si="16"/>
        <v>-8.3212649999999999E-2</v>
      </c>
      <c r="O42" s="122"/>
      <c r="P42" s="122"/>
      <c r="Q42" s="122"/>
      <c r="R42" s="122"/>
      <c r="S42" s="122"/>
      <c r="T42" s="122">
        <f t="shared" si="17"/>
        <v>-8.3212649999999999E-2</v>
      </c>
      <c r="U42" s="122"/>
      <c r="V42" s="122">
        <f t="shared" si="18"/>
        <v>0</v>
      </c>
      <c r="W42" s="122"/>
      <c r="X42" s="122"/>
    </row>
    <row r="43" spans="1:24" ht="46.65" x14ac:dyDescent="0.35">
      <c r="A43" s="106" t="s">
        <v>1660</v>
      </c>
      <c r="B43" s="107" t="s">
        <v>624</v>
      </c>
      <c r="C43" s="108" t="s">
        <v>673</v>
      </c>
      <c r="D43" s="67">
        <v>1.242432</v>
      </c>
      <c r="E43" s="122"/>
      <c r="F43" s="122"/>
      <c r="G43" s="122">
        <v>1.242432</v>
      </c>
      <c r="H43" s="122"/>
      <c r="I43" s="73">
        <v>0.9088392380000001</v>
      </c>
      <c r="J43" s="122"/>
      <c r="K43" s="122"/>
      <c r="L43" s="73">
        <v>0.9088392380000001</v>
      </c>
      <c r="M43" s="122"/>
      <c r="N43" s="122">
        <f t="shared" si="16"/>
        <v>0.33359276199999988</v>
      </c>
      <c r="O43" s="122"/>
      <c r="P43" s="122"/>
      <c r="Q43" s="122"/>
      <c r="R43" s="122"/>
      <c r="S43" s="122"/>
      <c r="T43" s="122">
        <f t="shared" si="17"/>
        <v>0.33359276199999988</v>
      </c>
      <c r="U43" s="122"/>
      <c r="V43" s="122">
        <f t="shared" si="18"/>
        <v>0</v>
      </c>
      <c r="W43" s="122"/>
      <c r="X43" s="122"/>
    </row>
    <row r="44" spans="1:24" ht="46.65" x14ac:dyDescent="0.35">
      <c r="A44" s="106" t="s">
        <v>1660</v>
      </c>
      <c r="B44" s="107" t="s">
        <v>1676</v>
      </c>
      <c r="C44" s="108" t="s">
        <v>1138</v>
      </c>
      <c r="D44" s="67">
        <v>1.5664079999999998</v>
      </c>
      <c r="E44" s="122"/>
      <c r="F44" s="122"/>
      <c r="G44" s="122">
        <v>1.5664079999999998</v>
      </c>
      <c r="H44" s="122"/>
      <c r="I44" s="73">
        <v>0.36792000000000002</v>
      </c>
      <c r="J44" s="122"/>
      <c r="K44" s="122"/>
      <c r="L44" s="73">
        <v>0.36792000000000002</v>
      </c>
      <c r="M44" s="122"/>
      <c r="N44" s="122">
        <f t="shared" si="16"/>
        <v>1.1984879999999998</v>
      </c>
      <c r="O44" s="122"/>
      <c r="P44" s="122"/>
      <c r="Q44" s="122"/>
      <c r="R44" s="122"/>
      <c r="S44" s="122"/>
      <c r="T44" s="122">
        <f t="shared" si="17"/>
        <v>1.1984879999999998</v>
      </c>
      <c r="U44" s="122"/>
      <c r="V44" s="122">
        <f t="shared" si="18"/>
        <v>0</v>
      </c>
      <c r="W44" s="122"/>
      <c r="X44" s="122"/>
    </row>
    <row r="45" spans="1:24" ht="62.2" x14ac:dyDescent="0.35">
      <c r="A45" s="106" t="s">
        <v>1660</v>
      </c>
      <c r="B45" s="107" t="s">
        <v>1677</v>
      </c>
      <c r="C45" s="108" t="s">
        <v>1139</v>
      </c>
      <c r="D45" s="67">
        <v>0.46832399999999996</v>
      </c>
      <c r="E45" s="122"/>
      <c r="F45" s="122"/>
      <c r="G45" s="122">
        <v>0.46832399999999996</v>
      </c>
      <c r="H45" s="122"/>
      <c r="I45" s="73">
        <v>0.30272089200000002</v>
      </c>
      <c r="J45" s="122"/>
      <c r="K45" s="122"/>
      <c r="L45" s="73">
        <v>0.30272089200000002</v>
      </c>
      <c r="M45" s="122"/>
      <c r="N45" s="122">
        <f t="shared" si="16"/>
        <v>0.16560310799999994</v>
      </c>
      <c r="O45" s="122"/>
      <c r="P45" s="122"/>
      <c r="Q45" s="122"/>
      <c r="R45" s="122"/>
      <c r="S45" s="122"/>
      <c r="T45" s="122">
        <f t="shared" si="17"/>
        <v>0.16560310799999994</v>
      </c>
      <c r="U45" s="122"/>
      <c r="V45" s="122">
        <f t="shared" si="18"/>
        <v>0</v>
      </c>
      <c r="W45" s="122"/>
      <c r="X45" s="122"/>
    </row>
    <row r="46" spans="1:24" ht="77.7" x14ac:dyDescent="0.35">
      <c r="A46" s="106" t="s">
        <v>1661</v>
      </c>
      <c r="B46" s="107" t="s">
        <v>738</v>
      </c>
      <c r="C46" s="108" t="s">
        <v>1140</v>
      </c>
      <c r="D46" s="67">
        <v>0</v>
      </c>
      <c r="E46" s="122"/>
      <c r="F46" s="122"/>
      <c r="G46" s="122">
        <v>0</v>
      </c>
      <c r="H46" s="122"/>
      <c r="I46" s="73">
        <v>0</v>
      </c>
      <c r="J46" s="122"/>
      <c r="K46" s="122"/>
      <c r="L46" s="73">
        <v>0</v>
      </c>
      <c r="M46" s="122"/>
      <c r="N46" s="122">
        <f t="shared" si="16"/>
        <v>0</v>
      </c>
      <c r="O46" s="122"/>
      <c r="P46" s="122"/>
      <c r="Q46" s="122"/>
      <c r="R46" s="122"/>
      <c r="S46" s="122"/>
      <c r="T46" s="122">
        <f t="shared" si="17"/>
        <v>0</v>
      </c>
      <c r="U46" s="122"/>
      <c r="V46" s="122">
        <f t="shared" si="18"/>
        <v>0</v>
      </c>
      <c r="W46" s="122"/>
      <c r="X46" s="122"/>
    </row>
    <row r="47" spans="1:24" x14ac:dyDescent="0.35">
      <c r="A47" s="103"/>
      <c r="B47" s="110" t="s">
        <v>31</v>
      </c>
      <c r="C47" s="105"/>
      <c r="D47" s="133">
        <f t="shared" ref="D47:X47" si="19">SUM(D48:D53)</f>
        <v>10.640382000000001</v>
      </c>
      <c r="E47" s="133">
        <f t="shared" si="19"/>
        <v>0</v>
      </c>
      <c r="F47" s="133">
        <f t="shared" si="19"/>
        <v>0</v>
      </c>
      <c r="G47" s="133">
        <f t="shared" si="19"/>
        <v>10.640382000000001</v>
      </c>
      <c r="H47" s="133">
        <f t="shared" si="19"/>
        <v>0</v>
      </c>
      <c r="I47" s="133">
        <f t="shared" si="19"/>
        <v>10.832866083999997</v>
      </c>
      <c r="J47" s="133">
        <f t="shared" si="19"/>
        <v>0</v>
      </c>
      <c r="K47" s="133">
        <f t="shared" si="19"/>
        <v>0</v>
      </c>
      <c r="L47" s="133">
        <f t="shared" si="19"/>
        <v>10.832866083999997</v>
      </c>
      <c r="M47" s="133">
        <f t="shared" si="19"/>
        <v>0</v>
      </c>
      <c r="N47" s="133">
        <f t="shared" si="19"/>
        <v>-0.19248408399999828</v>
      </c>
      <c r="O47" s="133">
        <f t="shared" si="19"/>
        <v>0</v>
      </c>
      <c r="P47" s="133">
        <f t="shared" si="19"/>
        <v>0</v>
      </c>
      <c r="Q47" s="133">
        <f t="shared" si="19"/>
        <v>0</v>
      </c>
      <c r="R47" s="133">
        <f t="shared" si="19"/>
        <v>0</v>
      </c>
      <c r="S47" s="133">
        <f t="shared" si="19"/>
        <v>0</v>
      </c>
      <c r="T47" s="133">
        <f t="shared" si="19"/>
        <v>-0.19248408399999828</v>
      </c>
      <c r="U47" s="133">
        <f t="shared" si="19"/>
        <v>0</v>
      </c>
      <c r="V47" s="133">
        <f t="shared" si="19"/>
        <v>0</v>
      </c>
      <c r="W47" s="133">
        <f t="shared" si="19"/>
        <v>0</v>
      </c>
      <c r="X47" s="133">
        <f t="shared" si="19"/>
        <v>0</v>
      </c>
    </row>
    <row r="48" spans="1:24" x14ac:dyDescent="0.35">
      <c r="A48" s="106" t="s">
        <v>1660</v>
      </c>
      <c r="B48" s="107" t="s">
        <v>32</v>
      </c>
      <c r="C48" s="108" t="s">
        <v>33</v>
      </c>
      <c r="D48" s="67">
        <v>4.4274360000000001</v>
      </c>
      <c r="E48" s="122"/>
      <c r="F48" s="122"/>
      <c r="G48" s="122">
        <v>4.4274360000000001</v>
      </c>
      <c r="H48" s="122"/>
      <c r="I48" s="73">
        <v>0.19704327599999999</v>
      </c>
      <c r="J48" s="122"/>
      <c r="K48" s="122"/>
      <c r="L48" s="73">
        <v>0.19704327599999999</v>
      </c>
      <c r="M48" s="122"/>
      <c r="N48" s="122">
        <f t="shared" ref="N48:N53" si="20">D48-I48</f>
        <v>4.2303927240000005</v>
      </c>
      <c r="O48" s="122"/>
      <c r="P48" s="122"/>
      <c r="Q48" s="122"/>
      <c r="R48" s="122"/>
      <c r="S48" s="122"/>
      <c r="T48" s="122">
        <f t="shared" ref="T48:T53" si="21">G48-L48</f>
        <v>4.2303927240000005</v>
      </c>
      <c r="U48" s="122"/>
      <c r="V48" s="122">
        <f t="shared" ref="V48:V53" si="22">H48-M48</f>
        <v>0</v>
      </c>
      <c r="W48" s="122"/>
      <c r="X48" s="122"/>
    </row>
    <row r="49" spans="1:24" ht="46.65" x14ac:dyDescent="0.35">
      <c r="A49" s="106" t="s">
        <v>1660</v>
      </c>
      <c r="B49" s="107" t="s">
        <v>739</v>
      </c>
      <c r="C49" s="108" t="s">
        <v>1141</v>
      </c>
      <c r="D49" s="67">
        <v>0.36668400000000001</v>
      </c>
      <c r="E49" s="122"/>
      <c r="F49" s="122"/>
      <c r="G49" s="122">
        <v>0.36668400000000001</v>
      </c>
      <c r="H49" s="122"/>
      <c r="I49" s="73">
        <v>3.0328667999999996E-2</v>
      </c>
      <c r="J49" s="122"/>
      <c r="K49" s="122"/>
      <c r="L49" s="73">
        <v>3.0328667999999996E-2</v>
      </c>
      <c r="M49" s="122"/>
      <c r="N49" s="122">
        <f t="shared" si="20"/>
        <v>0.33635533200000001</v>
      </c>
      <c r="O49" s="122"/>
      <c r="P49" s="122"/>
      <c r="Q49" s="122"/>
      <c r="R49" s="122"/>
      <c r="S49" s="122"/>
      <c r="T49" s="122">
        <f t="shared" si="21"/>
        <v>0.33635533200000001</v>
      </c>
      <c r="U49" s="122"/>
      <c r="V49" s="122">
        <f t="shared" si="22"/>
        <v>0</v>
      </c>
      <c r="W49" s="122"/>
      <c r="X49" s="122"/>
    </row>
    <row r="50" spans="1:24" ht="46.65" x14ac:dyDescent="0.35">
      <c r="A50" s="106" t="s">
        <v>1661</v>
      </c>
      <c r="B50" s="107" t="s">
        <v>418</v>
      </c>
      <c r="C50" s="108" t="s">
        <v>501</v>
      </c>
      <c r="D50" s="67">
        <v>4.6066319999999994</v>
      </c>
      <c r="E50" s="122"/>
      <c r="F50" s="122"/>
      <c r="G50" s="122">
        <v>4.6066319999999994</v>
      </c>
      <c r="H50" s="122"/>
      <c r="I50" s="73">
        <v>10.381648319999998</v>
      </c>
      <c r="J50" s="122"/>
      <c r="K50" s="122"/>
      <c r="L50" s="73">
        <v>10.381648319999998</v>
      </c>
      <c r="M50" s="122"/>
      <c r="N50" s="122">
        <f t="shared" si="20"/>
        <v>-5.7750163199999989</v>
      </c>
      <c r="O50" s="122"/>
      <c r="P50" s="122"/>
      <c r="Q50" s="122"/>
      <c r="R50" s="122"/>
      <c r="S50" s="122"/>
      <c r="T50" s="122">
        <f t="shared" si="21"/>
        <v>-5.7750163199999989</v>
      </c>
      <c r="U50" s="122"/>
      <c r="V50" s="122">
        <f t="shared" si="22"/>
        <v>0</v>
      </c>
      <c r="W50" s="122"/>
      <c r="X50" s="122"/>
    </row>
    <row r="51" spans="1:24" ht="62.2" x14ac:dyDescent="0.35">
      <c r="A51" s="106" t="s">
        <v>1661</v>
      </c>
      <c r="B51" s="107" t="s">
        <v>740</v>
      </c>
      <c r="C51" s="108" t="s">
        <v>1142</v>
      </c>
      <c r="D51" s="67">
        <v>0.77768399999999993</v>
      </c>
      <c r="E51" s="122"/>
      <c r="F51" s="122"/>
      <c r="G51" s="122">
        <v>0.77768399999999993</v>
      </c>
      <c r="H51" s="122"/>
      <c r="I51" s="73">
        <v>0.22384582</v>
      </c>
      <c r="J51" s="122"/>
      <c r="K51" s="122"/>
      <c r="L51" s="73">
        <v>0.22384582</v>
      </c>
      <c r="M51" s="122"/>
      <c r="N51" s="122">
        <f t="shared" si="20"/>
        <v>0.55383817999999996</v>
      </c>
      <c r="O51" s="122"/>
      <c r="P51" s="122"/>
      <c r="Q51" s="122"/>
      <c r="R51" s="122"/>
      <c r="S51" s="122"/>
      <c r="T51" s="122">
        <f t="shared" si="21"/>
        <v>0.55383817999999996</v>
      </c>
      <c r="U51" s="122"/>
      <c r="V51" s="122">
        <f t="shared" si="22"/>
        <v>0</v>
      </c>
      <c r="W51" s="122"/>
      <c r="X51" s="122"/>
    </row>
    <row r="52" spans="1:24" ht="31.1" x14ac:dyDescent="0.35">
      <c r="A52" s="106" t="s">
        <v>1660</v>
      </c>
      <c r="B52" s="107" t="s">
        <v>741</v>
      </c>
      <c r="C52" s="108" t="s">
        <v>1143</v>
      </c>
      <c r="D52" s="67">
        <v>0.46194599999999997</v>
      </c>
      <c r="E52" s="122"/>
      <c r="F52" s="122"/>
      <c r="G52" s="122">
        <v>0.46194599999999997</v>
      </c>
      <c r="H52" s="122"/>
      <c r="I52" s="73">
        <v>0</v>
      </c>
      <c r="J52" s="122"/>
      <c r="K52" s="122"/>
      <c r="L52" s="73">
        <v>0</v>
      </c>
      <c r="M52" s="122"/>
      <c r="N52" s="122">
        <f t="shared" si="20"/>
        <v>0.46194599999999997</v>
      </c>
      <c r="O52" s="122"/>
      <c r="P52" s="122"/>
      <c r="Q52" s="122"/>
      <c r="R52" s="122"/>
      <c r="S52" s="122"/>
      <c r="T52" s="122">
        <f t="shared" si="21"/>
        <v>0.46194599999999997</v>
      </c>
      <c r="U52" s="122"/>
      <c r="V52" s="122">
        <f t="shared" si="22"/>
        <v>0</v>
      </c>
      <c r="W52" s="122"/>
      <c r="X52" s="122"/>
    </row>
    <row r="53" spans="1:24" ht="62.2" x14ac:dyDescent="0.35">
      <c r="A53" s="106" t="s">
        <v>1660</v>
      </c>
      <c r="B53" s="107" t="s">
        <v>1678</v>
      </c>
      <c r="C53" s="108" t="s">
        <v>1912</v>
      </c>
      <c r="D53" s="67">
        <v>0</v>
      </c>
      <c r="E53" s="122"/>
      <c r="F53" s="122"/>
      <c r="G53" s="122">
        <v>0</v>
      </c>
      <c r="H53" s="122"/>
      <c r="I53" s="73">
        <v>0</v>
      </c>
      <c r="J53" s="122"/>
      <c r="K53" s="122"/>
      <c r="L53" s="73">
        <v>0</v>
      </c>
      <c r="M53" s="122"/>
      <c r="N53" s="122">
        <f t="shared" si="20"/>
        <v>0</v>
      </c>
      <c r="O53" s="122"/>
      <c r="P53" s="122"/>
      <c r="Q53" s="122"/>
      <c r="R53" s="122"/>
      <c r="S53" s="122"/>
      <c r="T53" s="122">
        <f t="shared" si="21"/>
        <v>0</v>
      </c>
      <c r="U53" s="122"/>
      <c r="V53" s="122">
        <f t="shared" si="22"/>
        <v>0</v>
      </c>
      <c r="W53" s="122"/>
      <c r="X53" s="122"/>
    </row>
    <row r="54" spans="1:24" x14ac:dyDescent="0.35">
      <c r="A54" s="103"/>
      <c r="B54" s="110" t="s">
        <v>35</v>
      </c>
      <c r="C54" s="105"/>
      <c r="D54" s="133">
        <f t="shared" ref="D54:X54" si="23">SUM(D55:D57)</f>
        <v>3.6551279999999999</v>
      </c>
      <c r="E54" s="133">
        <f t="shared" si="23"/>
        <v>0</v>
      </c>
      <c r="F54" s="133">
        <f t="shared" si="23"/>
        <v>0</v>
      </c>
      <c r="G54" s="133">
        <f t="shared" si="23"/>
        <v>3.6551279999999999</v>
      </c>
      <c r="H54" s="133">
        <f t="shared" si="23"/>
        <v>0</v>
      </c>
      <c r="I54" s="133">
        <f t="shared" si="23"/>
        <v>9.524648354</v>
      </c>
      <c r="J54" s="133">
        <f t="shared" si="23"/>
        <v>0</v>
      </c>
      <c r="K54" s="133">
        <f t="shared" si="23"/>
        <v>0</v>
      </c>
      <c r="L54" s="133">
        <f t="shared" si="23"/>
        <v>9.524648354</v>
      </c>
      <c r="M54" s="133">
        <f t="shared" si="23"/>
        <v>0</v>
      </c>
      <c r="N54" s="133">
        <f t="shared" si="23"/>
        <v>-5.8695203540000014</v>
      </c>
      <c r="O54" s="133">
        <f t="shared" si="23"/>
        <v>0</v>
      </c>
      <c r="P54" s="133">
        <f t="shared" si="23"/>
        <v>0</v>
      </c>
      <c r="Q54" s="133">
        <f t="shared" si="23"/>
        <v>0</v>
      </c>
      <c r="R54" s="133">
        <f t="shared" si="23"/>
        <v>0</v>
      </c>
      <c r="S54" s="133">
        <f t="shared" si="23"/>
        <v>0</v>
      </c>
      <c r="T54" s="133">
        <f t="shared" si="23"/>
        <v>-5.8695203540000014</v>
      </c>
      <c r="U54" s="133">
        <f t="shared" si="23"/>
        <v>0</v>
      </c>
      <c r="V54" s="133">
        <f t="shared" si="23"/>
        <v>0</v>
      </c>
      <c r="W54" s="133">
        <f t="shared" si="23"/>
        <v>0</v>
      </c>
      <c r="X54" s="133">
        <f t="shared" si="23"/>
        <v>0</v>
      </c>
    </row>
    <row r="55" spans="1:24" ht="31.1" x14ac:dyDescent="0.35">
      <c r="A55" s="106" t="s">
        <v>1661</v>
      </c>
      <c r="B55" s="107" t="s">
        <v>742</v>
      </c>
      <c r="C55" s="108" t="s">
        <v>502</v>
      </c>
      <c r="D55" s="67">
        <v>1.2</v>
      </c>
      <c r="E55" s="122"/>
      <c r="F55" s="122"/>
      <c r="G55" s="122">
        <v>1.2</v>
      </c>
      <c r="H55" s="122"/>
      <c r="I55" s="73">
        <v>5.3406060000000005E-2</v>
      </c>
      <c r="J55" s="122"/>
      <c r="K55" s="122"/>
      <c r="L55" s="73">
        <v>5.3406060000000005E-2</v>
      </c>
      <c r="M55" s="122"/>
      <c r="N55" s="122">
        <f t="shared" ref="N55:N57" si="24">D55-I55</f>
        <v>1.14659394</v>
      </c>
      <c r="O55" s="122"/>
      <c r="P55" s="122"/>
      <c r="Q55" s="122"/>
      <c r="R55" s="122"/>
      <c r="S55" s="122"/>
      <c r="T55" s="122">
        <f t="shared" ref="T55:T57" si="25">G55-L55</f>
        <v>1.14659394</v>
      </c>
      <c r="U55" s="122"/>
      <c r="V55" s="122">
        <f t="shared" ref="V55:V57" si="26">H55-M55</f>
        <v>0</v>
      </c>
      <c r="W55" s="122"/>
      <c r="X55" s="122"/>
    </row>
    <row r="56" spans="1:24" ht="46.65" x14ac:dyDescent="0.35">
      <c r="A56" s="106" t="s">
        <v>1661</v>
      </c>
      <c r="B56" s="107" t="s">
        <v>419</v>
      </c>
      <c r="C56" s="108" t="s">
        <v>503</v>
      </c>
      <c r="D56" s="67">
        <v>1.2</v>
      </c>
      <c r="E56" s="122"/>
      <c r="F56" s="122"/>
      <c r="G56" s="122">
        <v>1.2</v>
      </c>
      <c r="H56" s="122"/>
      <c r="I56" s="73">
        <v>9.4640788340000004</v>
      </c>
      <c r="J56" s="122"/>
      <c r="K56" s="122"/>
      <c r="L56" s="73">
        <v>9.4640788340000004</v>
      </c>
      <c r="M56" s="122"/>
      <c r="N56" s="122">
        <f t="shared" si="24"/>
        <v>-8.2640788340000011</v>
      </c>
      <c r="O56" s="122"/>
      <c r="P56" s="122"/>
      <c r="Q56" s="122"/>
      <c r="R56" s="122"/>
      <c r="S56" s="122"/>
      <c r="T56" s="122">
        <f t="shared" si="25"/>
        <v>-8.2640788340000011</v>
      </c>
      <c r="U56" s="122"/>
      <c r="V56" s="122">
        <f t="shared" si="26"/>
        <v>0</v>
      </c>
      <c r="W56" s="122"/>
      <c r="X56" s="122"/>
    </row>
    <row r="57" spans="1:24" ht="46.65" x14ac:dyDescent="0.35">
      <c r="A57" s="106" t="s">
        <v>1660</v>
      </c>
      <c r="B57" s="107" t="s">
        <v>743</v>
      </c>
      <c r="C57" s="108" t="s">
        <v>1144</v>
      </c>
      <c r="D57" s="67">
        <v>1.255128</v>
      </c>
      <c r="E57" s="122"/>
      <c r="F57" s="122"/>
      <c r="G57" s="122">
        <v>1.255128</v>
      </c>
      <c r="H57" s="122"/>
      <c r="I57" s="73">
        <v>7.1634599999999991E-3</v>
      </c>
      <c r="J57" s="122"/>
      <c r="K57" s="122"/>
      <c r="L57" s="73">
        <v>7.1634599999999991E-3</v>
      </c>
      <c r="M57" s="122"/>
      <c r="N57" s="122">
        <f t="shared" si="24"/>
        <v>1.2479645400000001</v>
      </c>
      <c r="O57" s="122"/>
      <c r="P57" s="122"/>
      <c r="Q57" s="122"/>
      <c r="R57" s="122"/>
      <c r="S57" s="122"/>
      <c r="T57" s="122">
        <f t="shared" si="25"/>
        <v>1.2479645400000001</v>
      </c>
      <c r="U57" s="122"/>
      <c r="V57" s="122">
        <f t="shared" si="26"/>
        <v>0</v>
      </c>
      <c r="W57" s="122"/>
      <c r="X57" s="122"/>
    </row>
    <row r="58" spans="1:24" x14ac:dyDescent="0.35">
      <c r="A58" s="103"/>
      <c r="B58" s="110" t="s">
        <v>36</v>
      </c>
      <c r="C58" s="105"/>
      <c r="D58" s="133">
        <f t="shared" ref="D58:X58" si="27">SUM(D59:D60)</f>
        <v>2.103084</v>
      </c>
      <c r="E58" s="133">
        <f t="shared" si="27"/>
        <v>0</v>
      </c>
      <c r="F58" s="133">
        <f t="shared" si="27"/>
        <v>0</v>
      </c>
      <c r="G58" s="133">
        <f t="shared" si="27"/>
        <v>2.103084</v>
      </c>
      <c r="H58" s="133">
        <f t="shared" si="27"/>
        <v>0</v>
      </c>
      <c r="I58" s="133">
        <f t="shared" si="27"/>
        <v>9.3597840000000015E-2</v>
      </c>
      <c r="J58" s="133">
        <f t="shared" si="27"/>
        <v>0</v>
      </c>
      <c r="K58" s="133">
        <f t="shared" si="27"/>
        <v>0</v>
      </c>
      <c r="L58" s="133">
        <f t="shared" si="27"/>
        <v>9.3597840000000015E-2</v>
      </c>
      <c r="M58" s="133">
        <f t="shared" si="27"/>
        <v>0</v>
      </c>
      <c r="N58" s="133">
        <f t="shared" si="27"/>
        <v>2.0094861599999998</v>
      </c>
      <c r="O58" s="133">
        <f t="shared" si="27"/>
        <v>0</v>
      </c>
      <c r="P58" s="133">
        <f t="shared" si="27"/>
        <v>0</v>
      </c>
      <c r="Q58" s="133">
        <f t="shared" si="27"/>
        <v>0</v>
      </c>
      <c r="R58" s="133">
        <f t="shared" si="27"/>
        <v>0</v>
      </c>
      <c r="S58" s="133">
        <f t="shared" si="27"/>
        <v>0</v>
      </c>
      <c r="T58" s="133">
        <f t="shared" si="27"/>
        <v>2.0094861599999998</v>
      </c>
      <c r="U58" s="133">
        <f t="shared" si="27"/>
        <v>0</v>
      </c>
      <c r="V58" s="133">
        <f t="shared" si="27"/>
        <v>0</v>
      </c>
      <c r="W58" s="133">
        <f t="shared" si="27"/>
        <v>0</v>
      </c>
      <c r="X58" s="133">
        <f t="shared" si="27"/>
        <v>0</v>
      </c>
    </row>
    <row r="59" spans="1:24" ht="46.65" x14ac:dyDescent="0.35">
      <c r="A59" s="106" t="s">
        <v>1661</v>
      </c>
      <c r="B59" s="107" t="s">
        <v>420</v>
      </c>
      <c r="C59" s="108" t="s">
        <v>113</v>
      </c>
      <c r="D59" s="67">
        <v>2.103084</v>
      </c>
      <c r="E59" s="122"/>
      <c r="F59" s="122"/>
      <c r="G59" s="122">
        <v>2.103084</v>
      </c>
      <c r="H59" s="122"/>
      <c r="I59" s="73">
        <v>9.3597840000000015E-2</v>
      </c>
      <c r="J59" s="122"/>
      <c r="K59" s="122"/>
      <c r="L59" s="73">
        <v>9.3597840000000015E-2</v>
      </c>
      <c r="M59" s="122"/>
      <c r="N59" s="122">
        <f t="shared" ref="N59:N60" si="28">D59-I59</f>
        <v>2.0094861599999998</v>
      </c>
      <c r="O59" s="122"/>
      <c r="P59" s="122"/>
      <c r="Q59" s="122"/>
      <c r="R59" s="122"/>
      <c r="S59" s="122"/>
      <c r="T59" s="122">
        <f t="shared" ref="T59:T60" si="29">G59-L59</f>
        <v>2.0094861599999998</v>
      </c>
      <c r="U59" s="122"/>
      <c r="V59" s="122">
        <f t="shared" ref="V59:V60" si="30">H59-M59</f>
        <v>0</v>
      </c>
      <c r="W59" s="122"/>
      <c r="X59" s="122"/>
    </row>
    <row r="60" spans="1:24" ht="31.1" x14ac:dyDescent="0.35">
      <c r="A60" s="106" t="s">
        <v>1660</v>
      </c>
      <c r="B60" s="107" t="s">
        <v>1679</v>
      </c>
      <c r="C60" s="108" t="s">
        <v>1913</v>
      </c>
      <c r="D60" s="67">
        <v>0</v>
      </c>
      <c r="E60" s="122"/>
      <c r="F60" s="122"/>
      <c r="G60" s="122">
        <v>0</v>
      </c>
      <c r="H60" s="122"/>
      <c r="I60" s="73">
        <v>0</v>
      </c>
      <c r="J60" s="122"/>
      <c r="K60" s="122"/>
      <c r="L60" s="73">
        <v>0</v>
      </c>
      <c r="M60" s="122"/>
      <c r="N60" s="122">
        <f t="shared" si="28"/>
        <v>0</v>
      </c>
      <c r="O60" s="122"/>
      <c r="P60" s="122"/>
      <c r="Q60" s="122"/>
      <c r="R60" s="122"/>
      <c r="S60" s="122"/>
      <c r="T60" s="122">
        <f t="shared" si="29"/>
        <v>0</v>
      </c>
      <c r="U60" s="122"/>
      <c r="V60" s="122">
        <f t="shared" si="30"/>
        <v>0</v>
      </c>
      <c r="W60" s="122"/>
      <c r="X60" s="122"/>
    </row>
    <row r="61" spans="1:24" x14ac:dyDescent="0.35">
      <c r="A61" s="103"/>
      <c r="B61" s="110" t="s">
        <v>37</v>
      </c>
      <c r="C61" s="105"/>
      <c r="D61" s="133">
        <f t="shared" ref="D61:X61" si="31">SUM(D62:D76)</f>
        <v>101.12643600000001</v>
      </c>
      <c r="E61" s="133">
        <f t="shared" si="31"/>
        <v>0</v>
      </c>
      <c r="F61" s="133">
        <f t="shared" si="31"/>
        <v>0</v>
      </c>
      <c r="G61" s="133">
        <f t="shared" si="31"/>
        <v>101.12643600000001</v>
      </c>
      <c r="H61" s="133">
        <f t="shared" si="31"/>
        <v>0</v>
      </c>
      <c r="I61" s="133">
        <f t="shared" si="31"/>
        <v>41.410443564000012</v>
      </c>
      <c r="J61" s="133">
        <f t="shared" si="31"/>
        <v>0</v>
      </c>
      <c r="K61" s="133">
        <f t="shared" si="31"/>
        <v>0</v>
      </c>
      <c r="L61" s="133">
        <f t="shared" si="31"/>
        <v>41.410443564000012</v>
      </c>
      <c r="M61" s="133">
        <f t="shared" si="31"/>
        <v>0</v>
      </c>
      <c r="N61" s="133">
        <f t="shared" si="31"/>
        <v>59.715992436000015</v>
      </c>
      <c r="O61" s="133">
        <f t="shared" si="31"/>
        <v>0</v>
      </c>
      <c r="P61" s="133">
        <f t="shared" si="31"/>
        <v>0</v>
      </c>
      <c r="Q61" s="133">
        <f t="shared" si="31"/>
        <v>0</v>
      </c>
      <c r="R61" s="133">
        <f t="shared" si="31"/>
        <v>0</v>
      </c>
      <c r="S61" s="133">
        <f t="shared" si="31"/>
        <v>0</v>
      </c>
      <c r="T61" s="133">
        <f t="shared" si="31"/>
        <v>59.715992436000015</v>
      </c>
      <c r="U61" s="133">
        <f t="shared" si="31"/>
        <v>0</v>
      </c>
      <c r="V61" s="133">
        <f t="shared" si="31"/>
        <v>0</v>
      </c>
      <c r="W61" s="133">
        <f t="shared" si="31"/>
        <v>0</v>
      </c>
      <c r="X61" s="133">
        <f t="shared" si="31"/>
        <v>0</v>
      </c>
    </row>
    <row r="62" spans="1:24" ht="46.65" x14ac:dyDescent="0.35">
      <c r="A62" s="106" t="s">
        <v>1661</v>
      </c>
      <c r="B62" s="107" t="s">
        <v>744</v>
      </c>
      <c r="C62" s="108" t="s">
        <v>1145</v>
      </c>
      <c r="D62" s="67">
        <v>4.9530599999999998</v>
      </c>
      <c r="E62" s="122"/>
      <c r="F62" s="122"/>
      <c r="G62" s="122">
        <v>4.9530599999999998</v>
      </c>
      <c r="H62" s="122"/>
      <c r="I62" s="73">
        <v>0.22043620799999997</v>
      </c>
      <c r="J62" s="122"/>
      <c r="K62" s="122"/>
      <c r="L62" s="73">
        <v>0.22043620799999997</v>
      </c>
      <c r="M62" s="122"/>
      <c r="N62" s="122">
        <f t="shared" ref="N62:N76" si="32">D62-I62</f>
        <v>4.7326237920000001</v>
      </c>
      <c r="O62" s="122"/>
      <c r="P62" s="122"/>
      <c r="Q62" s="122"/>
      <c r="R62" s="122"/>
      <c r="S62" s="122"/>
      <c r="T62" s="122">
        <f t="shared" ref="T62:T76" si="33">G62-L62</f>
        <v>4.7326237920000001</v>
      </c>
      <c r="U62" s="122"/>
      <c r="V62" s="122">
        <f t="shared" ref="V62:V76" si="34">H62-M62</f>
        <v>0</v>
      </c>
      <c r="W62" s="122"/>
      <c r="X62" s="122"/>
    </row>
    <row r="63" spans="1:24" ht="62.2" x14ac:dyDescent="0.35">
      <c r="A63" s="106" t="s">
        <v>1661</v>
      </c>
      <c r="B63" s="107" t="s">
        <v>745</v>
      </c>
      <c r="C63" s="108" t="s">
        <v>1146</v>
      </c>
      <c r="D63" s="67">
        <v>0.18</v>
      </c>
      <c r="E63" s="122"/>
      <c r="F63" s="122"/>
      <c r="G63" s="122">
        <v>0.18</v>
      </c>
      <c r="H63" s="122"/>
      <c r="I63" s="73">
        <v>0</v>
      </c>
      <c r="J63" s="122"/>
      <c r="K63" s="122"/>
      <c r="L63" s="73">
        <v>0</v>
      </c>
      <c r="M63" s="122"/>
      <c r="N63" s="122">
        <f t="shared" si="32"/>
        <v>0.18</v>
      </c>
      <c r="O63" s="122"/>
      <c r="P63" s="122"/>
      <c r="Q63" s="122"/>
      <c r="R63" s="122"/>
      <c r="S63" s="122"/>
      <c r="T63" s="122">
        <f t="shared" si="33"/>
        <v>0.18</v>
      </c>
      <c r="U63" s="122"/>
      <c r="V63" s="122">
        <f t="shared" si="34"/>
        <v>0</v>
      </c>
      <c r="W63" s="122"/>
      <c r="X63" s="122"/>
    </row>
    <row r="64" spans="1:24" ht="62.2" x14ac:dyDescent="0.35">
      <c r="A64" s="106" t="s">
        <v>1660</v>
      </c>
      <c r="B64" s="107" t="s">
        <v>746</v>
      </c>
      <c r="C64" s="108" t="s">
        <v>1147</v>
      </c>
      <c r="D64" s="67">
        <v>0.27055200000000001</v>
      </c>
      <c r="E64" s="122"/>
      <c r="F64" s="122"/>
      <c r="G64" s="122">
        <v>0.27055200000000001</v>
      </c>
      <c r="H64" s="122"/>
      <c r="I64" s="73">
        <v>1.544136E-3</v>
      </c>
      <c r="J64" s="122"/>
      <c r="K64" s="122"/>
      <c r="L64" s="73">
        <v>1.544136E-3</v>
      </c>
      <c r="M64" s="122"/>
      <c r="N64" s="122">
        <f t="shared" si="32"/>
        <v>0.26900786400000004</v>
      </c>
      <c r="O64" s="122"/>
      <c r="P64" s="122"/>
      <c r="Q64" s="122"/>
      <c r="R64" s="122"/>
      <c r="S64" s="122"/>
      <c r="T64" s="122">
        <f t="shared" si="33"/>
        <v>0.26900786400000004</v>
      </c>
      <c r="U64" s="122"/>
      <c r="V64" s="122">
        <f t="shared" si="34"/>
        <v>0</v>
      </c>
      <c r="W64" s="122"/>
      <c r="X64" s="122"/>
    </row>
    <row r="65" spans="1:24" ht="46.65" x14ac:dyDescent="0.35">
      <c r="A65" s="106" t="s">
        <v>1661</v>
      </c>
      <c r="B65" s="107" t="s">
        <v>747</v>
      </c>
      <c r="C65" s="108" t="s">
        <v>613</v>
      </c>
      <c r="D65" s="67">
        <v>87.507480000000015</v>
      </c>
      <c r="E65" s="122"/>
      <c r="F65" s="122"/>
      <c r="G65" s="122">
        <v>87.507480000000015</v>
      </c>
      <c r="H65" s="122"/>
      <c r="I65" s="73">
        <v>39.968420068</v>
      </c>
      <c r="J65" s="122"/>
      <c r="K65" s="122"/>
      <c r="L65" s="73">
        <v>39.968420068</v>
      </c>
      <c r="M65" s="122"/>
      <c r="N65" s="122">
        <f t="shared" si="32"/>
        <v>47.539059932000015</v>
      </c>
      <c r="O65" s="122"/>
      <c r="P65" s="122"/>
      <c r="Q65" s="122"/>
      <c r="R65" s="122"/>
      <c r="S65" s="122"/>
      <c r="T65" s="122">
        <f t="shared" si="33"/>
        <v>47.539059932000015</v>
      </c>
      <c r="U65" s="122"/>
      <c r="V65" s="122">
        <f t="shared" si="34"/>
        <v>0</v>
      </c>
      <c r="W65" s="122"/>
      <c r="X65" s="122"/>
    </row>
    <row r="66" spans="1:24" ht="77.7" x14ac:dyDescent="0.35">
      <c r="A66" s="106" t="s">
        <v>1660</v>
      </c>
      <c r="B66" s="107" t="s">
        <v>625</v>
      </c>
      <c r="C66" s="108" t="s">
        <v>674</v>
      </c>
      <c r="D66" s="67">
        <v>3.3602280000000002</v>
      </c>
      <c r="E66" s="122"/>
      <c r="F66" s="122"/>
      <c r="G66" s="122">
        <v>3.3602280000000002</v>
      </c>
      <c r="H66" s="122"/>
      <c r="I66" s="73">
        <v>0.56124001199999995</v>
      </c>
      <c r="J66" s="122"/>
      <c r="K66" s="122"/>
      <c r="L66" s="73">
        <v>0.56124001199999995</v>
      </c>
      <c r="M66" s="122"/>
      <c r="N66" s="122">
        <f t="shared" si="32"/>
        <v>2.7989879880000004</v>
      </c>
      <c r="O66" s="122"/>
      <c r="P66" s="122"/>
      <c r="Q66" s="122"/>
      <c r="R66" s="122"/>
      <c r="S66" s="122"/>
      <c r="T66" s="122">
        <f t="shared" si="33"/>
        <v>2.7989879880000004</v>
      </c>
      <c r="U66" s="122"/>
      <c r="V66" s="122">
        <f t="shared" si="34"/>
        <v>0</v>
      </c>
      <c r="W66" s="122"/>
      <c r="X66" s="122"/>
    </row>
    <row r="67" spans="1:24" ht="62.2" x14ac:dyDescent="0.35">
      <c r="A67" s="106" t="s">
        <v>1661</v>
      </c>
      <c r="B67" s="107" t="s">
        <v>748</v>
      </c>
      <c r="C67" s="108" t="s">
        <v>1148</v>
      </c>
      <c r="D67" s="67">
        <v>0.82444799999999996</v>
      </c>
      <c r="E67" s="122"/>
      <c r="F67" s="122"/>
      <c r="G67" s="122">
        <v>0.82444799999999996</v>
      </c>
      <c r="H67" s="122"/>
      <c r="I67" s="73">
        <v>8.292627000000001E-2</v>
      </c>
      <c r="J67" s="122"/>
      <c r="K67" s="122"/>
      <c r="L67" s="73">
        <v>8.292627000000001E-2</v>
      </c>
      <c r="M67" s="122"/>
      <c r="N67" s="122">
        <f t="shared" si="32"/>
        <v>0.74152172999999999</v>
      </c>
      <c r="O67" s="122"/>
      <c r="P67" s="122"/>
      <c r="Q67" s="122"/>
      <c r="R67" s="122"/>
      <c r="S67" s="122"/>
      <c r="T67" s="122">
        <f t="shared" si="33"/>
        <v>0.74152172999999999</v>
      </c>
      <c r="U67" s="122"/>
      <c r="V67" s="122">
        <f t="shared" si="34"/>
        <v>0</v>
      </c>
      <c r="W67" s="122"/>
      <c r="X67" s="122"/>
    </row>
    <row r="68" spans="1:24" ht="46.65" x14ac:dyDescent="0.35">
      <c r="A68" s="106" t="s">
        <v>1660</v>
      </c>
      <c r="B68" s="107" t="s">
        <v>422</v>
      </c>
      <c r="C68" s="108" t="s">
        <v>38</v>
      </c>
      <c r="D68" s="67">
        <v>2.6640000000000001</v>
      </c>
      <c r="E68" s="122"/>
      <c r="F68" s="122"/>
      <c r="G68" s="122">
        <v>2.6640000000000001</v>
      </c>
      <c r="H68" s="122"/>
      <c r="I68" s="73">
        <v>0.11856146399999999</v>
      </c>
      <c r="J68" s="122"/>
      <c r="K68" s="122"/>
      <c r="L68" s="73">
        <v>0.11856146399999999</v>
      </c>
      <c r="M68" s="122"/>
      <c r="N68" s="122">
        <f t="shared" si="32"/>
        <v>2.5454385360000003</v>
      </c>
      <c r="O68" s="122"/>
      <c r="P68" s="122"/>
      <c r="Q68" s="122"/>
      <c r="R68" s="122"/>
      <c r="S68" s="122"/>
      <c r="T68" s="122">
        <f t="shared" si="33"/>
        <v>2.5454385360000003</v>
      </c>
      <c r="U68" s="122"/>
      <c r="V68" s="122">
        <f t="shared" si="34"/>
        <v>0</v>
      </c>
      <c r="W68" s="122"/>
      <c r="X68" s="122"/>
    </row>
    <row r="69" spans="1:24" ht="31.1" x14ac:dyDescent="0.35">
      <c r="A69" s="106" t="s">
        <v>1661</v>
      </c>
      <c r="B69" s="107" t="s">
        <v>749</v>
      </c>
      <c r="C69" s="108" t="s">
        <v>1149</v>
      </c>
      <c r="D69" s="67">
        <v>0.15567599999999998</v>
      </c>
      <c r="E69" s="122"/>
      <c r="F69" s="122"/>
      <c r="G69" s="122">
        <v>0.15567599999999998</v>
      </c>
      <c r="H69" s="122"/>
      <c r="I69" s="73">
        <v>0</v>
      </c>
      <c r="J69" s="122"/>
      <c r="K69" s="122"/>
      <c r="L69" s="73">
        <v>0</v>
      </c>
      <c r="M69" s="122"/>
      <c r="N69" s="122">
        <f t="shared" si="32"/>
        <v>0.15567599999999998</v>
      </c>
      <c r="O69" s="122"/>
      <c r="P69" s="122"/>
      <c r="Q69" s="122"/>
      <c r="R69" s="122"/>
      <c r="S69" s="122"/>
      <c r="T69" s="122">
        <f t="shared" si="33"/>
        <v>0.15567599999999998</v>
      </c>
      <c r="U69" s="122"/>
      <c r="V69" s="122">
        <f t="shared" si="34"/>
        <v>0</v>
      </c>
      <c r="W69" s="122"/>
      <c r="X69" s="122"/>
    </row>
    <row r="70" spans="1:24" ht="46.65" x14ac:dyDescent="0.35">
      <c r="A70" s="106" t="s">
        <v>1661</v>
      </c>
      <c r="B70" s="107" t="s">
        <v>1680</v>
      </c>
      <c r="C70" s="108" t="s">
        <v>1150</v>
      </c>
      <c r="D70" s="67">
        <v>0.15567599999999998</v>
      </c>
      <c r="E70" s="122"/>
      <c r="F70" s="122"/>
      <c r="G70" s="122">
        <v>0.15567599999999998</v>
      </c>
      <c r="H70" s="122"/>
      <c r="I70" s="73">
        <v>0</v>
      </c>
      <c r="J70" s="122"/>
      <c r="K70" s="122"/>
      <c r="L70" s="73">
        <v>0</v>
      </c>
      <c r="M70" s="122"/>
      <c r="N70" s="122">
        <f t="shared" si="32"/>
        <v>0.15567599999999998</v>
      </c>
      <c r="O70" s="122"/>
      <c r="P70" s="122"/>
      <c r="Q70" s="122"/>
      <c r="R70" s="122"/>
      <c r="S70" s="122"/>
      <c r="T70" s="122">
        <f t="shared" si="33"/>
        <v>0.15567599999999998</v>
      </c>
      <c r="U70" s="122"/>
      <c r="V70" s="122">
        <f t="shared" si="34"/>
        <v>0</v>
      </c>
      <c r="W70" s="122"/>
      <c r="X70" s="122"/>
    </row>
    <row r="71" spans="1:24" ht="46.65" x14ac:dyDescent="0.35">
      <c r="A71" s="106" t="s">
        <v>1661</v>
      </c>
      <c r="B71" s="107" t="s">
        <v>1681</v>
      </c>
      <c r="C71" s="108" t="s">
        <v>1151</v>
      </c>
      <c r="D71" s="67">
        <v>0.38472000000000001</v>
      </c>
      <c r="E71" s="122"/>
      <c r="F71" s="122"/>
      <c r="G71" s="122">
        <v>0.38472000000000001</v>
      </c>
      <c r="H71" s="122"/>
      <c r="I71" s="73">
        <v>1.7121996E-2</v>
      </c>
      <c r="J71" s="122"/>
      <c r="K71" s="122"/>
      <c r="L71" s="73">
        <v>1.7121996E-2</v>
      </c>
      <c r="M71" s="122"/>
      <c r="N71" s="122">
        <f t="shared" si="32"/>
        <v>0.36759800399999998</v>
      </c>
      <c r="O71" s="122"/>
      <c r="P71" s="122"/>
      <c r="Q71" s="122"/>
      <c r="R71" s="122"/>
      <c r="S71" s="122"/>
      <c r="T71" s="122">
        <f t="shared" si="33"/>
        <v>0.36759800399999998</v>
      </c>
      <c r="U71" s="122"/>
      <c r="V71" s="122">
        <f t="shared" si="34"/>
        <v>0</v>
      </c>
      <c r="W71" s="122"/>
      <c r="X71" s="122"/>
    </row>
    <row r="72" spans="1:24" ht="46.65" x14ac:dyDescent="0.35">
      <c r="A72" s="106" t="s">
        <v>1661</v>
      </c>
      <c r="B72" s="107" t="s">
        <v>1682</v>
      </c>
      <c r="C72" s="108" t="s">
        <v>1152</v>
      </c>
      <c r="D72" s="67">
        <v>0.19226399999999999</v>
      </c>
      <c r="E72" s="122"/>
      <c r="F72" s="122"/>
      <c r="G72" s="122">
        <v>0.19226399999999999</v>
      </c>
      <c r="H72" s="122"/>
      <c r="I72" s="73">
        <v>0</v>
      </c>
      <c r="J72" s="122"/>
      <c r="K72" s="122"/>
      <c r="L72" s="73">
        <v>0</v>
      </c>
      <c r="M72" s="122"/>
      <c r="N72" s="122">
        <f t="shared" si="32"/>
        <v>0.19226399999999999</v>
      </c>
      <c r="O72" s="122"/>
      <c r="P72" s="122"/>
      <c r="Q72" s="122"/>
      <c r="R72" s="122"/>
      <c r="S72" s="122"/>
      <c r="T72" s="122">
        <f t="shared" si="33"/>
        <v>0.19226399999999999</v>
      </c>
      <c r="U72" s="122"/>
      <c r="V72" s="122">
        <f t="shared" si="34"/>
        <v>0</v>
      </c>
      <c r="W72" s="122"/>
      <c r="X72" s="122"/>
    </row>
    <row r="73" spans="1:24" ht="77.7" x14ac:dyDescent="0.35">
      <c r="A73" s="106" t="s">
        <v>1661</v>
      </c>
      <c r="B73" s="107" t="s">
        <v>1683</v>
      </c>
      <c r="C73" s="108" t="s">
        <v>1153</v>
      </c>
      <c r="D73" s="67">
        <v>0.47833199999999998</v>
      </c>
      <c r="E73" s="122"/>
      <c r="F73" s="122"/>
      <c r="G73" s="122">
        <v>0.47833199999999998</v>
      </c>
      <c r="H73" s="122"/>
      <c r="I73" s="73">
        <v>0.211032686</v>
      </c>
      <c r="J73" s="122"/>
      <c r="K73" s="122"/>
      <c r="L73" s="73">
        <v>0.211032686</v>
      </c>
      <c r="M73" s="122"/>
      <c r="N73" s="122">
        <f t="shared" si="32"/>
        <v>0.26729931399999995</v>
      </c>
      <c r="O73" s="122"/>
      <c r="P73" s="122"/>
      <c r="Q73" s="122"/>
      <c r="R73" s="122"/>
      <c r="S73" s="122"/>
      <c r="T73" s="122">
        <f t="shared" si="33"/>
        <v>0.26729931399999995</v>
      </c>
      <c r="U73" s="122"/>
      <c r="V73" s="122">
        <f t="shared" si="34"/>
        <v>0</v>
      </c>
      <c r="W73" s="122"/>
      <c r="X73" s="122"/>
    </row>
    <row r="74" spans="1:24" ht="77.7" x14ac:dyDescent="0.35">
      <c r="A74" s="106" t="s">
        <v>1661</v>
      </c>
      <c r="B74" s="107" t="s">
        <v>421</v>
      </c>
      <c r="C74" s="108" t="s">
        <v>504</v>
      </c>
      <c r="D74" s="67">
        <v>0</v>
      </c>
      <c r="E74" s="122"/>
      <c r="F74" s="122"/>
      <c r="G74" s="122">
        <v>0</v>
      </c>
      <c r="H74" s="122"/>
      <c r="I74" s="73">
        <v>7.4190935999999999E-2</v>
      </c>
      <c r="J74" s="122"/>
      <c r="K74" s="122"/>
      <c r="L74" s="73">
        <v>7.4190935999999999E-2</v>
      </c>
      <c r="M74" s="122"/>
      <c r="N74" s="122">
        <f t="shared" si="32"/>
        <v>-7.4190935999999999E-2</v>
      </c>
      <c r="O74" s="122"/>
      <c r="P74" s="122"/>
      <c r="Q74" s="122"/>
      <c r="R74" s="122"/>
      <c r="S74" s="122"/>
      <c r="T74" s="122">
        <f t="shared" si="33"/>
        <v>-7.4190935999999999E-2</v>
      </c>
      <c r="U74" s="122"/>
      <c r="V74" s="122">
        <f t="shared" si="34"/>
        <v>0</v>
      </c>
      <c r="W74" s="122"/>
      <c r="X74" s="122"/>
    </row>
    <row r="75" spans="1:24" ht="77.7" x14ac:dyDescent="0.35">
      <c r="A75" s="106" t="s">
        <v>1661</v>
      </c>
      <c r="B75" s="107" t="s">
        <v>1684</v>
      </c>
      <c r="C75" s="108" t="s">
        <v>1154</v>
      </c>
      <c r="D75" s="67">
        <v>0</v>
      </c>
      <c r="E75" s="122"/>
      <c r="F75" s="122"/>
      <c r="G75" s="122">
        <v>0</v>
      </c>
      <c r="H75" s="122"/>
      <c r="I75" s="73">
        <v>0</v>
      </c>
      <c r="J75" s="122"/>
      <c r="K75" s="122"/>
      <c r="L75" s="73">
        <v>0</v>
      </c>
      <c r="M75" s="122"/>
      <c r="N75" s="122">
        <f t="shared" si="32"/>
        <v>0</v>
      </c>
      <c r="O75" s="122"/>
      <c r="P75" s="122"/>
      <c r="Q75" s="122"/>
      <c r="R75" s="122"/>
      <c r="S75" s="122"/>
      <c r="T75" s="122">
        <f t="shared" si="33"/>
        <v>0</v>
      </c>
      <c r="U75" s="122"/>
      <c r="V75" s="122">
        <f t="shared" si="34"/>
        <v>0</v>
      </c>
      <c r="W75" s="122"/>
      <c r="X75" s="122"/>
    </row>
    <row r="76" spans="1:24" ht="62.2" x14ac:dyDescent="0.35">
      <c r="A76" s="106" t="s">
        <v>1661</v>
      </c>
      <c r="B76" s="107" t="s">
        <v>751</v>
      </c>
      <c r="C76" s="108" t="s">
        <v>1156</v>
      </c>
      <c r="D76" s="67">
        <v>0</v>
      </c>
      <c r="E76" s="122"/>
      <c r="F76" s="122"/>
      <c r="G76" s="122">
        <v>0</v>
      </c>
      <c r="H76" s="122"/>
      <c r="I76" s="73">
        <v>0.154969788</v>
      </c>
      <c r="J76" s="122"/>
      <c r="K76" s="122"/>
      <c r="L76" s="73">
        <v>0.154969788</v>
      </c>
      <c r="M76" s="122"/>
      <c r="N76" s="122">
        <f t="shared" si="32"/>
        <v>-0.154969788</v>
      </c>
      <c r="O76" s="122"/>
      <c r="P76" s="122"/>
      <c r="Q76" s="122"/>
      <c r="R76" s="122"/>
      <c r="S76" s="122"/>
      <c r="T76" s="122">
        <f t="shared" si="33"/>
        <v>-0.154969788</v>
      </c>
      <c r="U76" s="122"/>
      <c r="V76" s="122">
        <f t="shared" si="34"/>
        <v>0</v>
      </c>
      <c r="W76" s="122"/>
      <c r="X76" s="122"/>
    </row>
    <row r="77" spans="1:24" x14ac:dyDescent="0.35">
      <c r="A77" s="103"/>
      <c r="B77" s="110" t="s">
        <v>39</v>
      </c>
      <c r="C77" s="105"/>
      <c r="D77" s="133">
        <f t="shared" ref="D77:X77" si="35">SUM(D78:D79)</f>
        <v>4.5116400000000008</v>
      </c>
      <c r="E77" s="133">
        <f t="shared" si="35"/>
        <v>0</v>
      </c>
      <c r="F77" s="133">
        <f t="shared" si="35"/>
        <v>0</v>
      </c>
      <c r="G77" s="133">
        <f t="shared" si="35"/>
        <v>4.5116400000000008</v>
      </c>
      <c r="H77" s="133">
        <f t="shared" si="35"/>
        <v>0</v>
      </c>
      <c r="I77" s="133">
        <f t="shared" si="35"/>
        <v>1.0370699459999999</v>
      </c>
      <c r="J77" s="133">
        <f t="shared" si="35"/>
        <v>0</v>
      </c>
      <c r="K77" s="133">
        <f t="shared" si="35"/>
        <v>0</v>
      </c>
      <c r="L77" s="133">
        <f t="shared" si="35"/>
        <v>1.0370699459999999</v>
      </c>
      <c r="M77" s="133">
        <f t="shared" si="35"/>
        <v>0</v>
      </c>
      <c r="N77" s="133">
        <f t="shared" si="35"/>
        <v>3.4745700540000009</v>
      </c>
      <c r="O77" s="133">
        <f t="shared" si="35"/>
        <v>0</v>
      </c>
      <c r="P77" s="133">
        <f t="shared" si="35"/>
        <v>0</v>
      </c>
      <c r="Q77" s="133">
        <f t="shared" si="35"/>
        <v>0</v>
      </c>
      <c r="R77" s="133">
        <f t="shared" si="35"/>
        <v>0</v>
      </c>
      <c r="S77" s="133">
        <f t="shared" si="35"/>
        <v>0</v>
      </c>
      <c r="T77" s="133">
        <f t="shared" si="35"/>
        <v>3.4745700540000009</v>
      </c>
      <c r="U77" s="133">
        <f t="shared" si="35"/>
        <v>0</v>
      </c>
      <c r="V77" s="133">
        <f t="shared" si="35"/>
        <v>0</v>
      </c>
      <c r="W77" s="133">
        <f t="shared" si="35"/>
        <v>0</v>
      </c>
      <c r="X77" s="133">
        <f t="shared" si="35"/>
        <v>0</v>
      </c>
    </row>
    <row r="78" spans="1:24" ht="46.65" x14ac:dyDescent="0.35">
      <c r="A78" s="106" t="s">
        <v>1660</v>
      </c>
      <c r="B78" s="107" t="s">
        <v>752</v>
      </c>
      <c r="C78" s="108" t="s">
        <v>1157</v>
      </c>
      <c r="D78" s="67">
        <v>2.5221600000000004</v>
      </c>
      <c r="E78" s="122"/>
      <c r="F78" s="122"/>
      <c r="G78" s="122">
        <v>2.5221600000000004</v>
      </c>
      <c r="H78" s="122"/>
      <c r="I78" s="73">
        <v>0.94852804199999985</v>
      </c>
      <c r="J78" s="122"/>
      <c r="K78" s="122"/>
      <c r="L78" s="73">
        <v>0.94852804199999985</v>
      </c>
      <c r="M78" s="122"/>
      <c r="N78" s="122">
        <f t="shared" ref="N78:N79" si="36">D78-I78</f>
        <v>1.5736319580000004</v>
      </c>
      <c r="O78" s="122"/>
      <c r="P78" s="122"/>
      <c r="Q78" s="122"/>
      <c r="R78" s="122"/>
      <c r="S78" s="122"/>
      <c r="T78" s="122">
        <f t="shared" ref="T78:T79" si="37">G78-L78</f>
        <v>1.5736319580000004</v>
      </c>
      <c r="U78" s="122"/>
      <c r="V78" s="122">
        <f t="shared" ref="V78:V79" si="38">H78-M78</f>
        <v>0</v>
      </c>
      <c r="W78" s="122"/>
      <c r="X78" s="122"/>
    </row>
    <row r="79" spans="1:24" ht="46.65" x14ac:dyDescent="0.35">
      <c r="A79" s="106" t="s">
        <v>1660</v>
      </c>
      <c r="B79" s="107" t="s">
        <v>753</v>
      </c>
      <c r="C79" s="108" t="s">
        <v>1158</v>
      </c>
      <c r="D79" s="67">
        <v>1.9894800000000001</v>
      </c>
      <c r="E79" s="122"/>
      <c r="F79" s="122"/>
      <c r="G79" s="122">
        <v>1.9894800000000001</v>
      </c>
      <c r="H79" s="122"/>
      <c r="I79" s="73">
        <v>8.8541904000000005E-2</v>
      </c>
      <c r="J79" s="122"/>
      <c r="K79" s="122"/>
      <c r="L79" s="73">
        <v>8.8541904000000005E-2</v>
      </c>
      <c r="M79" s="122"/>
      <c r="N79" s="122">
        <f t="shared" si="36"/>
        <v>1.9009380960000002</v>
      </c>
      <c r="O79" s="122"/>
      <c r="P79" s="122"/>
      <c r="Q79" s="122"/>
      <c r="R79" s="122"/>
      <c r="S79" s="122"/>
      <c r="T79" s="122">
        <f t="shared" si="37"/>
        <v>1.9009380960000002</v>
      </c>
      <c r="U79" s="122"/>
      <c r="V79" s="122">
        <f t="shared" si="38"/>
        <v>0</v>
      </c>
      <c r="W79" s="122"/>
      <c r="X79" s="122"/>
    </row>
    <row r="80" spans="1:24" x14ac:dyDescent="0.35">
      <c r="A80" s="103"/>
      <c r="B80" s="110" t="s">
        <v>40</v>
      </c>
      <c r="C80" s="105"/>
      <c r="D80" s="133">
        <f t="shared" ref="D80:X80" si="39">SUM(D81:D88)</f>
        <v>12.722940000000001</v>
      </c>
      <c r="E80" s="133">
        <f t="shared" si="39"/>
        <v>0</v>
      </c>
      <c r="F80" s="133">
        <f t="shared" si="39"/>
        <v>0</v>
      </c>
      <c r="G80" s="133">
        <f t="shared" si="39"/>
        <v>12.722940000000001</v>
      </c>
      <c r="H80" s="133">
        <f t="shared" si="39"/>
        <v>0</v>
      </c>
      <c r="I80" s="133">
        <f t="shared" si="39"/>
        <v>20.475141779999998</v>
      </c>
      <c r="J80" s="133">
        <f t="shared" si="39"/>
        <v>0</v>
      </c>
      <c r="K80" s="133">
        <f t="shared" si="39"/>
        <v>0</v>
      </c>
      <c r="L80" s="133">
        <f t="shared" si="39"/>
        <v>20.475141779999998</v>
      </c>
      <c r="M80" s="133">
        <f t="shared" si="39"/>
        <v>0</v>
      </c>
      <c r="N80" s="133">
        <f t="shared" si="39"/>
        <v>-7.75220178</v>
      </c>
      <c r="O80" s="133">
        <f t="shared" si="39"/>
        <v>0</v>
      </c>
      <c r="P80" s="133">
        <f t="shared" si="39"/>
        <v>0</v>
      </c>
      <c r="Q80" s="133">
        <f t="shared" si="39"/>
        <v>0</v>
      </c>
      <c r="R80" s="133">
        <f t="shared" si="39"/>
        <v>0</v>
      </c>
      <c r="S80" s="133">
        <f t="shared" si="39"/>
        <v>0</v>
      </c>
      <c r="T80" s="133">
        <f t="shared" si="39"/>
        <v>-7.75220178</v>
      </c>
      <c r="U80" s="133">
        <f t="shared" si="39"/>
        <v>0</v>
      </c>
      <c r="V80" s="133">
        <f t="shared" si="39"/>
        <v>0</v>
      </c>
      <c r="W80" s="133">
        <f t="shared" si="39"/>
        <v>0</v>
      </c>
      <c r="X80" s="133">
        <f t="shared" si="39"/>
        <v>0</v>
      </c>
    </row>
    <row r="81" spans="1:24" ht="77.7" x14ac:dyDescent="0.35">
      <c r="A81" s="106" t="s">
        <v>1661</v>
      </c>
      <c r="B81" s="107" t="s">
        <v>754</v>
      </c>
      <c r="C81" s="108" t="s">
        <v>1159</v>
      </c>
      <c r="D81" s="67">
        <v>4.0502159999999998</v>
      </c>
      <c r="E81" s="122"/>
      <c r="F81" s="122"/>
      <c r="G81" s="122">
        <v>4.0502159999999998</v>
      </c>
      <c r="H81" s="122"/>
      <c r="I81" s="73">
        <v>3.7507396200000005</v>
      </c>
      <c r="J81" s="122"/>
      <c r="K81" s="122"/>
      <c r="L81" s="73">
        <v>3.7507396200000005</v>
      </c>
      <c r="M81" s="122"/>
      <c r="N81" s="122">
        <f t="shared" ref="N81:N88" si="40">D81-I81</f>
        <v>0.29947637999999932</v>
      </c>
      <c r="O81" s="122"/>
      <c r="P81" s="122"/>
      <c r="Q81" s="122"/>
      <c r="R81" s="122"/>
      <c r="S81" s="122"/>
      <c r="T81" s="122">
        <f t="shared" ref="T81:T88" si="41">G81-L81</f>
        <v>0.29947637999999932</v>
      </c>
      <c r="U81" s="122"/>
      <c r="V81" s="122">
        <f t="shared" ref="V81:V88" si="42">H81-M81</f>
        <v>0</v>
      </c>
      <c r="W81" s="122"/>
      <c r="X81" s="122"/>
    </row>
    <row r="82" spans="1:24" ht="31.1" x14ac:dyDescent="0.35">
      <c r="A82" s="106" t="s">
        <v>1661</v>
      </c>
      <c r="B82" s="107" t="s">
        <v>423</v>
      </c>
      <c r="C82" s="108" t="s">
        <v>505</v>
      </c>
      <c r="D82" s="67">
        <v>3.7713959999999997</v>
      </c>
      <c r="E82" s="122"/>
      <c r="F82" s="122"/>
      <c r="G82" s="122">
        <v>3.7713959999999997</v>
      </c>
      <c r="H82" s="122"/>
      <c r="I82" s="73">
        <v>4.8651183119999999</v>
      </c>
      <c r="J82" s="122"/>
      <c r="K82" s="122"/>
      <c r="L82" s="73">
        <v>4.8651183119999999</v>
      </c>
      <c r="M82" s="122"/>
      <c r="N82" s="122">
        <f t="shared" si="40"/>
        <v>-1.0937223120000001</v>
      </c>
      <c r="O82" s="122"/>
      <c r="P82" s="122"/>
      <c r="Q82" s="122"/>
      <c r="R82" s="122"/>
      <c r="S82" s="122"/>
      <c r="T82" s="122">
        <f t="shared" si="41"/>
        <v>-1.0937223120000001</v>
      </c>
      <c r="U82" s="122"/>
      <c r="V82" s="122">
        <f t="shared" si="42"/>
        <v>0</v>
      </c>
      <c r="W82" s="122"/>
      <c r="X82" s="122"/>
    </row>
    <row r="83" spans="1:24" ht="31.1" x14ac:dyDescent="0.35">
      <c r="A83" s="106" t="s">
        <v>1660</v>
      </c>
      <c r="B83" s="107" t="s">
        <v>41</v>
      </c>
      <c r="C83" s="108" t="s">
        <v>42</v>
      </c>
      <c r="D83" s="67">
        <v>2.6917079999999998</v>
      </c>
      <c r="E83" s="122"/>
      <c r="F83" s="122"/>
      <c r="G83" s="122">
        <v>2.6917079999999998</v>
      </c>
      <c r="H83" s="122"/>
      <c r="I83" s="73">
        <v>10.780901439999999</v>
      </c>
      <c r="J83" s="122"/>
      <c r="K83" s="122"/>
      <c r="L83" s="73">
        <v>10.780901439999999</v>
      </c>
      <c r="M83" s="122"/>
      <c r="N83" s="122">
        <f t="shared" si="40"/>
        <v>-8.089193439999999</v>
      </c>
      <c r="O83" s="122"/>
      <c r="P83" s="122"/>
      <c r="Q83" s="122"/>
      <c r="R83" s="122"/>
      <c r="S83" s="122"/>
      <c r="T83" s="122">
        <f t="shared" si="41"/>
        <v>-8.089193439999999</v>
      </c>
      <c r="U83" s="122"/>
      <c r="V83" s="122">
        <f t="shared" si="42"/>
        <v>0</v>
      </c>
      <c r="W83" s="122"/>
      <c r="X83" s="122"/>
    </row>
    <row r="84" spans="1:24" ht="31.1" x14ac:dyDescent="0.35">
      <c r="A84" s="106" t="s">
        <v>1660</v>
      </c>
      <c r="B84" s="107" t="s">
        <v>626</v>
      </c>
      <c r="C84" s="108" t="s">
        <v>675</v>
      </c>
      <c r="D84" s="67">
        <v>2.1976199999999997</v>
      </c>
      <c r="E84" s="122"/>
      <c r="F84" s="122"/>
      <c r="G84" s="122">
        <v>2.1976199999999997</v>
      </c>
      <c r="H84" s="122"/>
      <c r="I84" s="73">
        <v>9.7805160000000002E-2</v>
      </c>
      <c r="J84" s="122"/>
      <c r="K84" s="122"/>
      <c r="L84" s="73">
        <v>9.7805160000000002E-2</v>
      </c>
      <c r="M84" s="122"/>
      <c r="N84" s="122">
        <f t="shared" si="40"/>
        <v>2.0998148399999996</v>
      </c>
      <c r="O84" s="122"/>
      <c r="P84" s="122"/>
      <c r="Q84" s="122"/>
      <c r="R84" s="122"/>
      <c r="S84" s="122"/>
      <c r="T84" s="122">
        <f t="shared" si="41"/>
        <v>2.0998148399999996</v>
      </c>
      <c r="U84" s="122"/>
      <c r="V84" s="122">
        <f t="shared" si="42"/>
        <v>0</v>
      </c>
      <c r="W84" s="122"/>
      <c r="X84" s="122"/>
    </row>
    <row r="85" spans="1:24" ht="31.1" x14ac:dyDescent="0.35">
      <c r="A85" s="106" t="s">
        <v>1660</v>
      </c>
      <c r="B85" s="107" t="s">
        <v>627</v>
      </c>
      <c r="C85" s="108" t="s">
        <v>676</v>
      </c>
      <c r="D85" s="67">
        <v>1.2E-2</v>
      </c>
      <c r="E85" s="122"/>
      <c r="F85" s="122"/>
      <c r="G85" s="122">
        <v>1.2E-2</v>
      </c>
      <c r="H85" s="122"/>
      <c r="I85" s="73">
        <v>5.3404799999999997E-4</v>
      </c>
      <c r="J85" s="122"/>
      <c r="K85" s="122"/>
      <c r="L85" s="73">
        <v>5.3404799999999997E-4</v>
      </c>
      <c r="M85" s="122"/>
      <c r="N85" s="122">
        <f t="shared" si="40"/>
        <v>1.1465952E-2</v>
      </c>
      <c r="O85" s="122"/>
      <c r="P85" s="122"/>
      <c r="Q85" s="122"/>
      <c r="R85" s="122"/>
      <c r="S85" s="122"/>
      <c r="T85" s="122">
        <f t="shared" si="41"/>
        <v>1.1465952E-2</v>
      </c>
      <c r="U85" s="122"/>
      <c r="V85" s="122">
        <f t="shared" si="42"/>
        <v>0</v>
      </c>
      <c r="W85" s="122"/>
      <c r="X85" s="122"/>
    </row>
    <row r="86" spans="1:24" ht="46.65" x14ac:dyDescent="0.35">
      <c r="A86" s="106" t="s">
        <v>1660</v>
      </c>
      <c r="B86" s="111" t="s">
        <v>755</v>
      </c>
      <c r="C86" s="108" t="s">
        <v>1160</v>
      </c>
      <c r="D86" s="67">
        <v>0</v>
      </c>
      <c r="E86" s="122"/>
      <c r="F86" s="122"/>
      <c r="G86" s="122">
        <v>0</v>
      </c>
      <c r="H86" s="122"/>
      <c r="I86" s="73">
        <v>0.25391019999999997</v>
      </c>
      <c r="J86" s="122"/>
      <c r="K86" s="122"/>
      <c r="L86" s="73">
        <v>0.25391019999999997</v>
      </c>
      <c r="M86" s="122"/>
      <c r="N86" s="122">
        <f t="shared" si="40"/>
        <v>-0.25391019999999997</v>
      </c>
      <c r="O86" s="122"/>
      <c r="P86" s="122"/>
      <c r="Q86" s="122"/>
      <c r="R86" s="122"/>
      <c r="S86" s="122"/>
      <c r="T86" s="122">
        <f t="shared" si="41"/>
        <v>-0.25391019999999997</v>
      </c>
      <c r="U86" s="122"/>
      <c r="V86" s="122">
        <f t="shared" si="42"/>
        <v>0</v>
      </c>
      <c r="W86" s="122"/>
      <c r="X86" s="122"/>
    </row>
    <row r="87" spans="1:24" ht="31.1" x14ac:dyDescent="0.35">
      <c r="A87" s="106" t="s">
        <v>1660</v>
      </c>
      <c r="B87" s="111" t="s">
        <v>1685</v>
      </c>
      <c r="C87" s="108" t="s">
        <v>1914</v>
      </c>
      <c r="D87" s="67">
        <v>0</v>
      </c>
      <c r="E87" s="122"/>
      <c r="F87" s="122"/>
      <c r="G87" s="122">
        <v>0</v>
      </c>
      <c r="H87" s="122"/>
      <c r="I87" s="73">
        <v>0.72613300000000003</v>
      </c>
      <c r="J87" s="122"/>
      <c r="K87" s="122"/>
      <c r="L87" s="73">
        <v>0.72613300000000003</v>
      </c>
      <c r="M87" s="122"/>
      <c r="N87" s="122">
        <f t="shared" si="40"/>
        <v>-0.72613300000000003</v>
      </c>
      <c r="O87" s="122"/>
      <c r="P87" s="122"/>
      <c r="Q87" s="122"/>
      <c r="R87" s="122"/>
      <c r="S87" s="122"/>
      <c r="T87" s="122">
        <f t="shared" si="41"/>
        <v>-0.72613300000000003</v>
      </c>
      <c r="U87" s="122"/>
      <c r="V87" s="122">
        <f t="shared" si="42"/>
        <v>0</v>
      </c>
      <c r="W87" s="122"/>
      <c r="X87" s="122"/>
    </row>
    <row r="88" spans="1:24" ht="93.25" x14ac:dyDescent="0.35">
      <c r="A88" s="106" t="s">
        <v>1661</v>
      </c>
      <c r="B88" s="111" t="s">
        <v>1686</v>
      </c>
      <c r="C88" s="108" t="s">
        <v>1915</v>
      </c>
      <c r="D88" s="67">
        <v>0</v>
      </c>
      <c r="E88" s="122"/>
      <c r="F88" s="122"/>
      <c r="G88" s="122">
        <v>0</v>
      </c>
      <c r="H88" s="122"/>
      <c r="I88" s="73">
        <v>0</v>
      </c>
      <c r="J88" s="122"/>
      <c r="K88" s="122"/>
      <c r="L88" s="73">
        <v>0</v>
      </c>
      <c r="M88" s="122"/>
      <c r="N88" s="122">
        <f t="shared" si="40"/>
        <v>0</v>
      </c>
      <c r="O88" s="122"/>
      <c r="P88" s="122"/>
      <c r="Q88" s="122"/>
      <c r="R88" s="122"/>
      <c r="S88" s="122"/>
      <c r="T88" s="122">
        <f t="shared" si="41"/>
        <v>0</v>
      </c>
      <c r="U88" s="122"/>
      <c r="V88" s="122">
        <f t="shared" si="42"/>
        <v>0</v>
      </c>
      <c r="W88" s="122"/>
      <c r="X88" s="122"/>
    </row>
    <row r="89" spans="1:24" x14ac:dyDescent="0.35">
      <c r="A89" s="103"/>
      <c r="B89" s="110" t="s">
        <v>43</v>
      </c>
      <c r="C89" s="105"/>
      <c r="D89" s="133">
        <f t="shared" ref="D89:X89" si="43">SUM(D90:D104)</f>
        <v>16.547314080000003</v>
      </c>
      <c r="E89" s="133">
        <f t="shared" si="43"/>
        <v>0</v>
      </c>
      <c r="F89" s="133">
        <f t="shared" si="43"/>
        <v>0</v>
      </c>
      <c r="G89" s="133">
        <f t="shared" si="43"/>
        <v>16.547314080000003</v>
      </c>
      <c r="H89" s="133">
        <f t="shared" si="43"/>
        <v>0</v>
      </c>
      <c r="I89" s="133">
        <f t="shared" si="43"/>
        <v>4.3689949479999992</v>
      </c>
      <c r="J89" s="133">
        <f t="shared" si="43"/>
        <v>0</v>
      </c>
      <c r="K89" s="133">
        <f t="shared" si="43"/>
        <v>0</v>
      </c>
      <c r="L89" s="133">
        <f t="shared" si="43"/>
        <v>4.3689949479999992</v>
      </c>
      <c r="M89" s="133">
        <f t="shared" si="43"/>
        <v>0</v>
      </c>
      <c r="N89" s="133">
        <f t="shared" si="43"/>
        <v>12.178319131999997</v>
      </c>
      <c r="O89" s="133">
        <f t="shared" si="43"/>
        <v>0</v>
      </c>
      <c r="P89" s="133">
        <f t="shared" si="43"/>
        <v>0</v>
      </c>
      <c r="Q89" s="133">
        <f t="shared" si="43"/>
        <v>0</v>
      </c>
      <c r="R89" s="133">
        <f t="shared" si="43"/>
        <v>0</v>
      </c>
      <c r="S89" s="133">
        <f t="shared" si="43"/>
        <v>0</v>
      </c>
      <c r="T89" s="133">
        <f t="shared" si="43"/>
        <v>12.178319131999997</v>
      </c>
      <c r="U89" s="133">
        <f t="shared" si="43"/>
        <v>0</v>
      </c>
      <c r="V89" s="133">
        <f t="shared" si="43"/>
        <v>0</v>
      </c>
      <c r="W89" s="133">
        <f t="shared" si="43"/>
        <v>0</v>
      </c>
      <c r="X89" s="133">
        <f t="shared" si="43"/>
        <v>0</v>
      </c>
    </row>
    <row r="90" spans="1:24" ht="46.65" x14ac:dyDescent="0.35">
      <c r="A90" s="106" t="s">
        <v>1660</v>
      </c>
      <c r="B90" s="107" t="s">
        <v>44</v>
      </c>
      <c r="C90" s="108" t="s">
        <v>45</v>
      </c>
      <c r="D90" s="67">
        <v>1.6692719999999999</v>
      </c>
      <c r="E90" s="122"/>
      <c r="F90" s="122"/>
      <c r="G90" s="122">
        <v>1.6692719999999999</v>
      </c>
      <c r="H90" s="122"/>
      <c r="I90" s="73">
        <v>7.4291064000000004E-2</v>
      </c>
      <c r="J90" s="122"/>
      <c r="K90" s="122"/>
      <c r="L90" s="73">
        <v>7.4291064000000004E-2</v>
      </c>
      <c r="M90" s="122"/>
      <c r="N90" s="122">
        <f t="shared" ref="N90:N104" si="44">D90-I90</f>
        <v>1.5949809359999998</v>
      </c>
      <c r="O90" s="122"/>
      <c r="P90" s="122"/>
      <c r="Q90" s="122"/>
      <c r="R90" s="122"/>
      <c r="S90" s="122"/>
      <c r="T90" s="122">
        <f t="shared" ref="T90:T104" si="45">G90-L90</f>
        <v>1.5949809359999998</v>
      </c>
      <c r="U90" s="122"/>
      <c r="V90" s="122">
        <f t="shared" ref="V90:V104" si="46">H90-M90</f>
        <v>0</v>
      </c>
      <c r="W90" s="122"/>
      <c r="X90" s="122"/>
    </row>
    <row r="91" spans="1:24" ht="77.7" x14ac:dyDescent="0.35">
      <c r="A91" s="106" t="s">
        <v>1661</v>
      </c>
      <c r="B91" s="107" t="s">
        <v>425</v>
      </c>
      <c r="C91" s="108" t="s">
        <v>116</v>
      </c>
      <c r="D91" s="67">
        <v>1.2E-2</v>
      </c>
      <c r="E91" s="122"/>
      <c r="F91" s="122"/>
      <c r="G91" s="122">
        <v>1.2E-2</v>
      </c>
      <c r="H91" s="122"/>
      <c r="I91" s="73">
        <v>0</v>
      </c>
      <c r="J91" s="122"/>
      <c r="K91" s="122"/>
      <c r="L91" s="73">
        <v>0</v>
      </c>
      <c r="M91" s="122"/>
      <c r="N91" s="122">
        <f t="shared" si="44"/>
        <v>1.2E-2</v>
      </c>
      <c r="O91" s="122"/>
      <c r="P91" s="122"/>
      <c r="Q91" s="122"/>
      <c r="R91" s="122"/>
      <c r="S91" s="122"/>
      <c r="T91" s="122">
        <f t="shared" si="45"/>
        <v>1.2E-2</v>
      </c>
      <c r="U91" s="122"/>
      <c r="V91" s="122">
        <f t="shared" si="46"/>
        <v>0</v>
      </c>
      <c r="W91" s="122"/>
      <c r="X91" s="122"/>
    </row>
    <row r="92" spans="1:24" ht="46.65" x14ac:dyDescent="0.35">
      <c r="A92" s="106" t="s">
        <v>1661</v>
      </c>
      <c r="B92" s="107" t="s">
        <v>428</v>
      </c>
      <c r="C92" s="108" t="s">
        <v>115</v>
      </c>
      <c r="D92" s="67">
        <v>3.1383360000000002</v>
      </c>
      <c r="E92" s="122"/>
      <c r="F92" s="122"/>
      <c r="G92" s="122">
        <v>3.1383360000000002</v>
      </c>
      <c r="H92" s="122"/>
      <c r="I92" s="73">
        <v>0.139671828</v>
      </c>
      <c r="J92" s="122"/>
      <c r="K92" s="122"/>
      <c r="L92" s="73">
        <v>0.139671828</v>
      </c>
      <c r="M92" s="122"/>
      <c r="N92" s="122">
        <f t="shared" si="44"/>
        <v>2.9986641720000002</v>
      </c>
      <c r="O92" s="122"/>
      <c r="P92" s="122"/>
      <c r="Q92" s="122"/>
      <c r="R92" s="122"/>
      <c r="S92" s="122"/>
      <c r="T92" s="122">
        <f t="shared" si="45"/>
        <v>2.9986641720000002</v>
      </c>
      <c r="U92" s="122"/>
      <c r="V92" s="122">
        <f t="shared" si="46"/>
        <v>0</v>
      </c>
      <c r="W92" s="122"/>
      <c r="X92" s="122"/>
    </row>
    <row r="93" spans="1:24" ht="62.2" x14ac:dyDescent="0.35">
      <c r="A93" s="106" t="s">
        <v>1661</v>
      </c>
      <c r="B93" s="107" t="s">
        <v>628</v>
      </c>
      <c r="C93" s="108" t="s">
        <v>677</v>
      </c>
      <c r="D93" s="67">
        <v>3.6897599999999997</v>
      </c>
      <c r="E93" s="122"/>
      <c r="F93" s="122"/>
      <c r="G93" s="122">
        <v>3.6897599999999997</v>
      </c>
      <c r="H93" s="122"/>
      <c r="I93" s="73">
        <v>0.89972926400000008</v>
      </c>
      <c r="J93" s="122"/>
      <c r="K93" s="122"/>
      <c r="L93" s="73">
        <v>0.89972926400000008</v>
      </c>
      <c r="M93" s="122"/>
      <c r="N93" s="122">
        <f t="shared" si="44"/>
        <v>2.7900307359999994</v>
      </c>
      <c r="O93" s="122"/>
      <c r="P93" s="122"/>
      <c r="Q93" s="122"/>
      <c r="R93" s="122"/>
      <c r="S93" s="122"/>
      <c r="T93" s="122">
        <f t="shared" si="45"/>
        <v>2.7900307359999994</v>
      </c>
      <c r="U93" s="122"/>
      <c r="V93" s="122">
        <f t="shared" si="46"/>
        <v>0</v>
      </c>
      <c r="W93" s="122"/>
      <c r="X93" s="122"/>
    </row>
    <row r="94" spans="1:24" ht="62.2" x14ac:dyDescent="0.35">
      <c r="A94" s="106" t="s">
        <v>1661</v>
      </c>
      <c r="B94" s="107" t="s">
        <v>426</v>
      </c>
      <c r="C94" s="108" t="s">
        <v>118</v>
      </c>
      <c r="D94" s="67">
        <v>0.66</v>
      </c>
      <c r="E94" s="122"/>
      <c r="F94" s="122"/>
      <c r="G94" s="122">
        <v>0.66</v>
      </c>
      <c r="H94" s="122"/>
      <c r="I94" s="73">
        <v>2.9373336E-2</v>
      </c>
      <c r="J94" s="122"/>
      <c r="K94" s="122"/>
      <c r="L94" s="73">
        <v>2.9373336E-2</v>
      </c>
      <c r="M94" s="122"/>
      <c r="N94" s="122">
        <f t="shared" si="44"/>
        <v>0.630626664</v>
      </c>
      <c r="O94" s="122"/>
      <c r="P94" s="122"/>
      <c r="Q94" s="122"/>
      <c r="R94" s="122"/>
      <c r="S94" s="122"/>
      <c r="T94" s="122">
        <f t="shared" si="45"/>
        <v>0.630626664</v>
      </c>
      <c r="U94" s="122"/>
      <c r="V94" s="122">
        <f t="shared" si="46"/>
        <v>0</v>
      </c>
      <c r="W94" s="122"/>
      <c r="X94" s="122"/>
    </row>
    <row r="95" spans="1:24" ht="62.2" x14ac:dyDescent="0.35">
      <c r="A95" s="106" t="s">
        <v>1661</v>
      </c>
      <c r="B95" s="107" t="s">
        <v>427</v>
      </c>
      <c r="C95" s="108" t="s">
        <v>117</v>
      </c>
      <c r="D95" s="67">
        <v>1.2E-2</v>
      </c>
      <c r="E95" s="122"/>
      <c r="F95" s="122"/>
      <c r="G95" s="122">
        <v>1.2E-2</v>
      </c>
      <c r="H95" s="122"/>
      <c r="I95" s="73">
        <v>5.3404799999999997E-4</v>
      </c>
      <c r="J95" s="122"/>
      <c r="K95" s="122"/>
      <c r="L95" s="73">
        <v>5.3404799999999997E-4</v>
      </c>
      <c r="M95" s="122"/>
      <c r="N95" s="122">
        <f t="shared" si="44"/>
        <v>1.1465952E-2</v>
      </c>
      <c r="O95" s="122"/>
      <c r="P95" s="122"/>
      <c r="Q95" s="122"/>
      <c r="R95" s="122"/>
      <c r="S95" s="122"/>
      <c r="T95" s="122">
        <f t="shared" si="45"/>
        <v>1.1465952E-2</v>
      </c>
      <c r="U95" s="122"/>
      <c r="V95" s="122">
        <f t="shared" si="46"/>
        <v>0</v>
      </c>
      <c r="W95" s="122"/>
      <c r="X95" s="122"/>
    </row>
    <row r="96" spans="1:24" ht="46.65" x14ac:dyDescent="0.35">
      <c r="A96" s="106" t="s">
        <v>1660</v>
      </c>
      <c r="B96" s="107" t="s">
        <v>629</v>
      </c>
      <c r="C96" s="108" t="s">
        <v>678</v>
      </c>
      <c r="D96" s="67">
        <v>3.1690319999999992</v>
      </c>
      <c r="E96" s="122"/>
      <c r="F96" s="122"/>
      <c r="G96" s="122">
        <v>3.1690319999999992</v>
      </c>
      <c r="H96" s="122"/>
      <c r="I96" s="73">
        <v>0.42684513599999996</v>
      </c>
      <c r="J96" s="122"/>
      <c r="K96" s="122"/>
      <c r="L96" s="73">
        <v>0.42684513599999996</v>
      </c>
      <c r="M96" s="122"/>
      <c r="N96" s="122">
        <f t="shared" si="44"/>
        <v>2.7421868639999993</v>
      </c>
      <c r="O96" s="122"/>
      <c r="P96" s="122"/>
      <c r="Q96" s="122"/>
      <c r="R96" s="122"/>
      <c r="S96" s="122"/>
      <c r="T96" s="122">
        <f t="shared" si="45"/>
        <v>2.7421868639999993</v>
      </c>
      <c r="U96" s="122"/>
      <c r="V96" s="122">
        <f t="shared" si="46"/>
        <v>0</v>
      </c>
      <c r="W96" s="122"/>
      <c r="X96" s="122"/>
    </row>
    <row r="97" spans="1:24" ht="46.65" x14ac:dyDescent="0.35">
      <c r="A97" s="106" t="s">
        <v>1660</v>
      </c>
      <c r="B97" s="107" t="s">
        <v>424</v>
      </c>
      <c r="C97" s="108" t="s">
        <v>506</v>
      </c>
      <c r="D97" s="67">
        <v>0.55807007999999991</v>
      </c>
      <c r="E97" s="122"/>
      <c r="F97" s="122"/>
      <c r="G97" s="122">
        <v>0.55807007999999991</v>
      </c>
      <c r="H97" s="122"/>
      <c r="I97" s="73">
        <v>2.4836928000000001E-2</v>
      </c>
      <c r="J97" s="122"/>
      <c r="K97" s="122"/>
      <c r="L97" s="73">
        <v>2.4836928000000001E-2</v>
      </c>
      <c r="M97" s="122"/>
      <c r="N97" s="122">
        <f t="shared" si="44"/>
        <v>0.53323315199999988</v>
      </c>
      <c r="O97" s="122"/>
      <c r="P97" s="122"/>
      <c r="Q97" s="122"/>
      <c r="R97" s="122"/>
      <c r="S97" s="122"/>
      <c r="T97" s="122">
        <f t="shared" si="45"/>
        <v>0.53323315199999988</v>
      </c>
      <c r="U97" s="122"/>
      <c r="V97" s="122">
        <f t="shared" si="46"/>
        <v>0</v>
      </c>
      <c r="W97" s="122"/>
      <c r="X97" s="122"/>
    </row>
    <row r="98" spans="1:24" ht="46.65" x14ac:dyDescent="0.35">
      <c r="A98" s="106" t="s">
        <v>1660</v>
      </c>
      <c r="B98" s="107" t="s">
        <v>1687</v>
      </c>
      <c r="C98" s="108" t="s">
        <v>1161</v>
      </c>
      <c r="D98" s="67">
        <v>0.79792800000000008</v>
      </c>
      <c r="E98" s="122"/>
      <c r="F98" s="122"/>
      <c r="G98" s="122">
        <v>0.79792800000000008</v>
      </c>
      <c r="H98" s="122"/>
      <c r="I98" s="73">
        <v>0</v>
      </c>
      <c r="J98" s="122"/>
      <c r="K98" s="122"/>
      <c r="L98" s="73">
        <v>0</v>
      </c>
      <c r="M98" s="122"/>
      <c r="N98" s="122">
        <f t="shared" si="44"/>
        <v>0.79792800000000008</v>
      </c>
      <c r="O98" s="122"/>
      <c r="P98" s="122"/>
      <c r="Q98" s="122"/>
      <c r="R98" s="122"/>
      <c r="S98" s="122"/>
      <c r="T98" s="122">
        <f t="shared" si="45"/>
        <v>0.79792800000000008</v>
      </c>
      <c r="U98" s="122"/>
      <c r="V98" s="122">
        <f t="shared" si="46"/>
        <v>0</v>
      </c>
      <c r="W98" s="122"/>
      <c r="X98" s="122"/>
    </row>
    <row r="99" spans="1:24" ht="46.65" x14ac:dyDescent="0.35">
      <c r="A99" s="106" t="s">
        <v>1660</v>
      </c>
      <c r="B99" s="107" t="s">
        <v>756</v>
      </c>
      <c r="C99" s="108" t="s">
        <v>1162</v>
      </c>
      <c r="D99" s="67">
        <v>1.9141319999999997</v>
      </c>
      <c r="E99" s="122"/>
      <c r="F99" s="122"/>
      <c r="G99" s="122">
        <v>1.9141319999999997</v>
      </c>
      <c r="H99" s="122"/>
      <c r="I99" s="73">
        <v>1.8076345079999998</v>
      </c>
      <c r="J99" s="122"/>
      <c r="K99" s="122"/>
      <c r="L99" s="73">
        <v>1.8076345079999998</v>
      </c>
      <c r="M99" s="122"/>
      <c r="N99" s="122">
        <f t="shared" si="44"/>
        <v>0.10649749199999992</v>
      </c>
      <c r="O99" s="122"/>
      <c r="P99" s="122"/>
      <c r="Q99" s="122"/>
      <c r="R99" s="122"/>
      <c r="S99" s="122"/>
      <c r="T99" s="122">
        <f t="shared" si="45"/>
        <v>0.10649749199999992</v>
      </c>
      <c r="U99" s="122"/>
      <c r="V99" s="122">
        <f t="shared" si="46"/>
        <v>0</v>
      </c>
      <c r="W99" s="122"/>
      <c r="X99" s="122"/>
    </row>
    <row r="100" spans="1:24" ht="46.65" x14ac:dyDescent="0.35">
      <c r="A100" s="106" t="s">
        <v>1661</v>
      </c>
      <c r="B100" s="107" t="s">
        <v>757</v>
      </c>
      <c r="C100" s="108" t="s">
        <v>1163</v>
      </c>
      <c r="D100" s="67">
        <v>1.2E-2</v>
      </c>
      <c r="E100" s="122"/>
      <c r="F100" s="122"/>
      <c r="G100" s="122">
        <v>1.2E-2</v>
      </c>
      <c r="H100" s="122"/>
      <c r="I100" s="73">
        <v>0.37643730400000003</v>
      </c>
      <c r="J100" s="122"/>
      <c r="K100" s="122"/>
      <c r="L100" s="73">
        <v>0.37643730400000003</v>
      </c>
      <c r="M100" s="122"/>
      <c r="N100" s="122">
        <f t="shared" si="44"/>
        <v>-0.36443730400000002</v>
      </c>
      <c r="O100" s="122"/>
      <c r="P100" s="122"/>
      <c r="Q100" s="122"/>
      <c r="R100" s="122"/>
      <c r="S100" s="122"/>
      <c r="T100" s="122">
        <f t="shared" si="45"/>
        <v>-0.36443730400000002</v>
      </c>
      <c r="U100" s="122"/>
      <c r="V100" s="122">
        <f t="shared" si="46"/>
        <v>0</v>
      </c>
      <c r="W100" s="122"/>
      <c r="X100" s="122"/>
    </row>
    <row r="101" spans="1:24" ht="46.65" x14ac:dyDescent="0.35">
      <c r="A101" s="106" t="s">
        <v>1661</v>
      </c>
      <c r="B101" s="107" t="s">
        <v>1688</v>
      </c>
      <c r="C101" s="108" t="s">
        <v>1164</v>
      </c>
      <c r="D101" s="67">
        <v>2.4708000000000004E-2</v>
      </c>
      <c r="E101" s="122"/>
      <c r="F101" s="122"/>
      <c r="G101" s="122">
        <v>2.4708000000000004E-2</v>
      </c>
      <c r="H101" s="122"/>
      <c r="I101" s="73">
        <v>0.12927039999999998</v>
      </c>
      <c r="J101" s="122"/>
      <c r="K101" s="122"/>
      <c r="L101" s="73">
        <v>0.12927039999999998</v>
      </c>
      <c r="M101" s="122"/>
      <c r="N101" s="122">
        <f t="shared" si="44"/>
        <v>-0.10456239999999997</v>
      </c>
      <c r="O101" s="122"/>
      <c r="P101" s="122"/>
      <c r="Q101" s="122"/>
      <c r="R101" s="122"/>
      <c r="S101" s="122"/>
      <c r="T101" s="122">
        <f t="shared" si="45"/>
        <v>-0.10456239999999997</v>
      </c>
      <c r="U101" s="122"/>
      <c r="V101" s="122">
        <f t="shared" si="46"/>
        <v>0</v>
      </c>
      <c r="W101" s="122"/>
      <c r="X101" s="122"/>
    </row>
    <row r="102" spans="1:24" ht="46.65" x14ac:dyDescent="0.35">
      <c r="A102" s="106" t="s">
        <v>1660</v>
      </c>
      <c r="B102" s="107" t="s">
        <v>1689</v>
      </c>
      <c r="C102" s="108" t="s">
        <v>1165</v>
      </c>
      <c r="D102" s="67">
        <v>0.30560399999999999</v>
      </c>
      <c r="E102" s="122"/>
      <c r="F102" s="122"/>
      <c r="G102" s="122">
        <v>0.30560399999999999</v>
      </c>
      <c r="H102" s="122"/>
      <c r="I102" s="73">
        <v>2.7488987999999999E-2</v>
      </c>
      <c r="J102" s="122"/>
      <c r="K102" s="122"/>
      <c r="L102" s="73">
        <v>2.7488987999999999E-2</v>
      </c>
      <c r="M102" s="122"/>
      <c r="N102" s="122">
        <f t="shared" si="44"/>
        <v>0.27811501199999999</v>
      </c>
      <c r="O102" s="122"/>
      <c r="P102" s="122"/>
      <c r="Q102" s="122"/>
      <c r="R102" s="122"/>
      <c r="S102" s="122"/>
      <c r="T102" s="122">
        <f t="shared" si="45"/>
        <v>0.27811501199999999</v>
      </c>
      <c r="U102" s="122"/>
      <c r="V102" s="122">
        <f t="shared" si="46"/>
        <v>0</v>
      </c>
      <c r="W102" s="122"/>
      <c r="X102" s="122"/>
    </row>
    <row r="103" spans="1:24" ht="77.7" x14ac:dyDescent="0.35">
      <c r="A103" s="106" t="s">
        <v>1660</v>
      </c>
      <c r="B103" s="107" t="s">
        <v>1690</v>
      </c>
      <c r="C103" s="108" t="s">
        <v>1166</v>
      </c>
      <c r="D103" s="67">
        <v>0.58447199999999999</v>
      </c>
      <c r="E103" s="122"/>
      <c r="F103" s="122"/>
      <c r="G103" s="122">
        <v>0.58447199999999999</v>
      </c>
      <c r="H103" s="122"/>
      <c r="I103" s="73">
        <v>0.43288214400000008</v>
      </c>
      <c r="J103" s="122"/>
      <c r="K103" s="122"/>
      <c r="L103" s="73">
        <v>0.43288214400000008</v>
      </c>
      <c r="M103" s="122"/>
      <c r="N103" s="122">
        <f t="shared" si="44"/>
        <v>0.15158985599999991</v>
      </c>
      <c r="O103" s="122"/>
      <c r="P103" s="122"/>
      <c r="Q103" s="122"/>
      <c r="R103" s="122"/>
      <c r="S103" s="122"/>
      <c r="T103" s="122">
        <f t="shared" si="45"/>
        <v>0.15158985599999991</v>
      </c>
      <c r="U103" s="122"/>
      <c r="V103" s="122">
        <f t="shared" si="46"/>
        <v>0</v>
      </c>
      <c r="W103" s="122"/>
      <c r="X103" s="122"/>
    </row>
    <row r="104" spans="1:24" ht="62.2" x14ac:dyDescent="0.35">
      <c r="A104" s="106" t="s">
        <v>1660</v>
      </c>
      <c r="B104" s="107" t="s">
        <v>1691</v>
      </c>
      <c r="C104" s="108" t="s">
        <v>1916</v>
      </c>
      <c r="D104" s="67">
        <v>0</v>
      </c>
      <c r="E104" s="122"/>
      <c r="F104" s="122"/>
      <c r="G104" s="122">
        <v>0</v>
      </c>
      <c r="H104" s="122"/>
      <c r="I104" s="73">
        <v>0</v>
      </c>
      <c r="J104" s="122"/>
      <c r="K104" s="122"/>
      <c r="L104" s="73">
        <v>0</v>
      </c>
      <c r="M104" s="122"/>
      <c r="N104" s="122">
        <f t="shared" si="44"/>
        <v>0</v>
      </c>
      <c r="O104" s="122"/>
      <c r="P104" s="122"/>
      <c r="Q104" s="122"/>
      <c r="R104" s="122"/>
      <c r="S104" s="122"/>
      <c r="T104" s="122">
        <f t="shared" si="45"/>
        <v>0</v>
      </c>
      <c r="U104" s="122"/>
      <c r="V104" s="122">
        <f t="shared" si="46"/>
        <v>0</v>
      </c>
      <c r="W104" s="122"/>
      <c r="X104" s="122"/>
    </row>
    <row r="105" spans="1:24" x14ac:dyDescent="0.35">
      <c r="A105" s="103"/>
      <c r="B105" s="110" t="s">
        <v>46</v>
      </c>
      <c r="C105" s="105"/>
      <c r="D105" s="133">
        <f t="shared" ref="D105:X105" si="47">SUM(D106:D110)</f>
        <v>5.10222</v>
      </c>
      <c r="E105" s="133">
        <f t="shared" si="47"/>
        <v>0</v>
      </c>
      <c r="F105" s="133">
        <f t="shared" si="47"/>
        <v>0</v>
      </c>
      <c r="G105" s="133">
        <f t="shared" si="47"/>
        <v>5.10222</v>
      </c>
      <c r="H105" s="133">
        <f t="shared" si="47"/>
        <v>0</v>
      </c>
      <c r="I105" s="133">
        <f t="shared" si="47"/>
        <v>2.2258812720000001</v>
      </c>
      <c r="J105" s="133">
        <f t="shared" si="47"/>
        <v>0</v>
      </c>
      <c r="K105" s="133">
        <f t="shared" si="47"/>
        <v>0</v>
      </c>
      <c r="L105" s="133">
        <f t="shared" si="47"/>
        <v>2.2258812720000001</v>
      </c>
      <c r="M105" s="133">
        <f t="shared" si="47"/>
        <v>0</v>
      </c>
      <c r="N105" s="133">
        <f t="shared" si="47"/>
        <v>2.8763387279999995</v>
      </c>
      <c r="O105" s="133">
        <f t="shared" si="47"/>
        <v>0</v>
      </c>
      <c r="P105" s="133">
        <f t="shared" si="47"/>
        <v>0</v>
      </c>
      <c r="Q105" s="133">
        <f t="shared" si="47"/>
        <v>0</v>
      </c>
      <c r="R105" s="133">
        <f t="shared" si="47"/>
        <v>0</v>
      </c>
      <c r="S105" s="133">
        <f t="shared" si="47"/>
        <v>0</v>
      </c>
      <c r="T105" s="133">
        <f t="shared" si="47"/>
        <v>2.8763387279999995</v>
      </c>
      <c r="U105" s="133">
        <f t="shared" si="47"/>
        <v>0</v>
      </c>
      <c r="V105" s="133">
        <f t="shared" si="47"/>
        <v>0</v>
      </c>
      <c r="W105" s="133">
        <f t="shared" si="47"/>
        <v>0</v>
      </c>
      <c r="X105" s="133">
        <f t="shared" si="47"/>
        <v>0</v>
      </c>
    </row>
    <row r="106" spans="1:24" ht="31.1" x14ac:dyDescent="0.35">
      <c r="A106" s="106" t="s">
        <v>1660</v>
      </c>
      <c r="B106" s="107" t="s">
        <v>758</v>
      </c>
      <c r="C106" s="108" t="s">
        <v>1167</v>
      </c>
      <c r="D106" s="67">
        <v>0.230436</v>
      </c>
      <c r="E106" s="122"/>
      <c r="F106" s="122"/>
      <c r="G106" s="122">
        <v>0.230436</v>
      </c>
      <c r="H106" s="122"/>
      <c r="I106" s="73">
        <v>0</v>
      </c>
      <c r="J106" s="122"/>
      <c r="K106" s="122"/>
      <c r="L106" s="73">
        <v>0</v>
      </c>
      <c r="M106" s="122"/>
      <c r="N106" s="122">
        <f t="shared" ref="N106:N110" si="48">D106-I106</f>
        <v>0.230436</v>
      </c>
      <c r="O106" s="122"/>
      <c r="P106" s="122"/>
      <c r="Q106" s="122"/>
      <c r="R106" s="122"/>
      <c r="S106" s="122"/>
      <c r="T106" s="122">
        <f t="shared" ref="T106:T110" si="49">G106-L106</f>
        <v>0.230436</v>
      </c>
      <c r="U106" s="122"/>
      <c r="V106" s="122">
        <f t="shared" ref="V106:V110" si="50">H106-M106</f>
        <v>0</v>
      </c>
      <c r="W106" s="122"/>
      <c r="X106" s="122"/>
    </row>
    <row r="107" spans="1:24" ht="31.1" x14ac:dyDescent="0.35">
      <c r="A107" s="106" t="s">
        <v>1660</v>
      </c>
      <c r="B107" s="107" t="s">
        <v>630</v>
      </c>
      <c r="C107" s="108" t="s">
        <v>679</v>
      </c>
      <c r="D107" s="67">
        <v>1.4652479999999999</v>
      </c>
      <c r="E107" s="122"/>
      <c r="F107" s="122"/>
      <c r="G107" s="122">
        <v>1.4652479999999999</v>
      </c>
      <c r="H107" s="122"/>
      <c r="I107" s="73">
        <v>6.5210939999999995E-2</v>
      </c>
      <c r="J107" s="122"/>
      <c r="K107" s="122"/>
      <c r="L107" s="73">
        <v>6.5210939999999995E-2</v>
      </c>
      <c r="M107" s="122"/>
      <c r="N107" s="122">
        <f t="shared" si="48"/>
        <v>1.4000370599999998</v>
      </c>
      <c r="O107" s="122"/>
      <c r="P107" s="122"/>
      <c r="Q107" s="122"/>
      <c r="R107" s="122"/>
      <c r="S107" s="122"/>
      <c r="T107" s="122">
        <f t="shared" si="49"/>
        <v>1.4000370599999998</v>
      </c>
      <c r="U107" s="122"/>
      <c r="V107" s="122">
        <f t="shared" si="50"/>
        <v>0</v>
      </c>
      <c r="W107" s="122"/>
      <c r="X107" s="122"/>
    </row>
    <row r="108" spans="1:24" ht="31.1" x14ac:dyDescent="0.35">
      <c r="A108" s="106" t="s">
        <v>1660</v>
      </c>
      <c r="B108" s="107" t="s">
        <v>759</v>
      </c>
      <c r="C108" s="108" t="s">
        <v>1168</v>
      </c>
      <c r="D108" s="67">
        <v>1.0164</v>
      </c>
      <c r="E108" s="122"/>
      <c r="F108" s="122"/>
      <c r="G108" s="122">
        <v>1.0164</v>
      </c>
      <c r="H108" s="122"/>
      <c r="I108" s="73">
        <v>1.0331999999999999</v>
      </c>
      <c r="J108" s="122"/>
      <c r="K108" s="122"/>
      <c r="L108" s="73">
        <v>1.0331999999999999</v>
      </c>
      <c r="M108" s="122"/>
      <c r="N108" s="122">
        <f t="shared" si="48"/>
        <v>-1.6799999999999926E-2</v>
      </c>
      <c r="O108" s="122"/>
      <c r="P108" s="122"/>
      <c r="Q108" s="122"/>
      <c r="R108" s="122"/>
      <c r="S108" s="122"/>
      <c r="T108" s="122">
        <f t="shared" si="49"/>
        <v>-1.6799999999999926E-2</v>
      </c>
      <c r="U108" s="122"/>
      <c r="V108" s="122">
        <f t="shared" si="50"/>
        <v>0</v>
      </c>
      <c r="W108" s="122"/>
      <c r="X108" s="122"/>
    </row>
    <row r="109" spans="1:24" ht="46.65" x14ac:dyDescent="0.35">
      <c r="A109" s="106" t="s">
        <v>1660</v>
      </c>
      <c r="B109" s="107" t="s">
        <v>760</v>
      </c>
      <c r="C109" s="108" t="s">
        <v>1169</v>
      </c>
      <c r="D109" s="67">
        <v>0.66434399999999993</v>
      </c>
      <c r="E109" s="122"/>
      <c r="F109" s="122"/>
      <c r="G109" s="122">
        <v>0.66434399999999993</v>
      </c>
      <c r="H109" s="122"/>
      <c r="I109" s="73">
        <v>2.9566656E-2</v>
      </c>
      <c r="J109" s="122"/>
      <c r="K109" s="122"/>
      <c r="L109" s="73">
        <v>2.9566656E-2</v>
      </c>
      <c r="M109" s="122"/>
      <c r="N109" s="122">
        <f t="shared" si="48"/>
        <v>0.63477734399999997</v>
      </c>
      <c r="O109" s="122"/>
      <c r="P109" s="122"/>
      <c r="Q109" s="122"/>
      <c r="R109" s="122"/>
      <c r="S109" s="122"/>
      <c r="T109" s="122">
        <f t="shared" si="49"/>
        <v>0.63477734399999997</v>
      </c>
      <c r="U109" s="122"/>
      <c r="V109" s="122">
        <f t="shared" si="50"/>
        <v>0</v>
      </c>
      <c r="W109" s="122"/>
      <c r="X109" s="122"/>
    </row>
    <row r="110" spans="1:24" ht="77.7" x14ac:dyDescent="0.35">
      <c r="A110" s="106" t="s">
        <v>1660</v>
      </c>
      <c r="B110" s="107" t="s">
        <v>1692</v>
      </c>
      <c r="C110" s="108" t="s">
        <v>1170</v>
      </c>
      <c r="D110" s="67">
        <v>1.725792</v>
      </c>
      <c r="E110" s="122"/>
      <c r="F110" s="122"/>
      <c r="G110" s="122">
        <v>1.725792</v>
      </c>
      <c r="H110" s="122"/>
      <c r="I110" s="73">
        <v>1.0979036760000001</v>
      </c>
      <c r="J110" s="122"/>
      <c r="K110" s="122"/>
      <c r="L110" s="73">
        <v>1.0979036760000001</v>
      </c>
      <c r="M110" s="122"/>
      <c r="N110" s="122">
        <f t="shared" si="48"/>
        <v>0.62788832399999994</v>
      </c>
      <c r="O110" s="122"/>
      <c r="P110" s="122"/>
      <c r="Q110" s="122"/>
      <c r="R110" s="122"/>
      <c r="S110" s="122"/>
      <c r="T110" s="122">
        <f t="shared" si="49"/>
        <v>0.62788832399999994</v>
      </c>
      <c r="U110" s="122"/>
      <c r="V110" s="122">
        <f t="shared" si="50"/>
        <v>0</v>
      </c>
      <c r="W110" s="122"/>
      <c r="X110" s="122"/>
    </row>
    <row r="111" spans="1:24" x14ac:dyDescent="0.35">
      <c r="A111" s="103"/>
      <c r="B111" s="110" t="s">
        <v>47</v>
      </c>
      <c r="C111" s="105"/>
      <c r="D111" s="133">
        <f t="shared" ref="D111:X111" si="51">SUM(D112:D117)</f>
        <v>6.3205919999999995</v>
      </c>
      <c r="E111" s="133">
        <f t="shared" si="51"/>
        <v>0</v>
      </c>
      <c r="F111" s="133">
        <f t="shared" si="51"/>
        <v>0</v>
      </c>
      <c r="G111" s="133">
        <f t="shared" si="51"/>
        <v>6.3205919999999995</v>
      </c>
      <c r="H111" s="133">
        <f t="shared" si="51"/>
        <v>0</v>
      </c>
      <c r="I111" s="133">
        <f t="shared" si="51"/>
        <v>0.17333193600000002</v>
      </c>
      <c r="J111" s="133">
        <f t="shared" si="51"/>
        <v>0</v>
      </c>
      <c r="K111" s="133">
        <f t="shared" si="51"/>
        <v>0</v>
      </c>
      <c r="L111" s="133">
        <f t="shared" si="51"/>
        <v>0.17333193600000002</v>
      </c>
      <c r="M111" s="133">
        <f t="shared" si="51"/>
        <v>0</v>
      </c>
      <c r="N111" s="133">
        <f t="shared" si="51"/>
        <v>6.1472600640000001</v>
      </c>
      <c r="O111" s="133">
        <f t="shared" si="51"/>
        <v>0</v>
      </c>
      <c r="P111" s="133">
        <f t="shared" si="51"/>
        <v>0</v>
      </c>
      <c r="Q111" s="133">
        <f t="shared" si="51"/>
        <v>0</v>
      </c>
      <c r="R111" s="133">
        <f t="shared" si="51"/>
        <v>0</v>
      </c>
      <c r="S111" s="133">
        <f t="shared" si="51"/>
        <v>0</v>
      </c>
      <c r="T111" s="133">
        <f t="shared" si="51"/>
        <v>6.1472600640000001</v>
      </c>
      <c r="U111" s="133">
        <f t="shared" si="51"/>
        <v>0</v>
      </c>
      <c r="V111" s="133">
        <f t="shared" si="51"/>
        <v>0</v>
      </c>
      <c r="W111" s="133">
        <f t="shared" si="51"/>
        <v>0</v>
      </c>
      <c r="X111" s="133">
        <f t="shared" si="51"/>
        <v>0</v>
      </c>
    </row>
    <row r="112" spans="1:24" ht="62.2" x14ac:dyDescent="0.35">
      <c r="A112" s="106" t="s">
        <v>1660</v>
      </c>
      <c r="B112" s="107" t="s">
        <v>761</v>
      </c>
      <c r="C112" s="108" t="s">
        <v>1171</v>
      </c>
      <c r="D112" s="67">
        <v>0.58694400000000002</v>
      </c>
      <c r="E112" s="122"/>
      <c r="F112" s="122"/>
      <c r="G112" s="122">
        <v>0.58694400000000002</v>
      </c>
      <c r="H112" s="122"/>
      <c r="I112" s="73">
        <v>2.0727371999999997E-2</v>
      </c>
      <c r="J112" s="122"/>
      <c r="K112" s="122"/>
      <c r="L112" s="73">
        <v>2.0727371999999997E-2</v>
      </c>
      <c r="M112" s="122"/>
      <c r="N112" s="122">
        <f t="shared" ref="N112:N117" si="52">D112-I112</f>
        <v>0.56621662800000006</v>
      </c>
      <c r="O112" s="122"/>
      <c r="P112" s="122"/>
      <c r="Q112" s="122"/>
      <c r="R112" s="122"/>
      <c r="S112" s="122"/>
      <c r="T112" s="122">
        <f t="shared" ref="T112:T117" si="53">G112-L112</f>
        <v>0.56621662800000006</v>
      </c>
      <c r="U112" s="122"/>
      <c r="V112" s="122">
        <f t="shared" ref="V112:V117" si="54">H112-M112</f>
        <v>0</v>
      </c>
      <c r="W112" s="122"/>
      <c r="X112" s="122"/>
    </row>
    <row r="113" spans="1:24" ht="46.65" x14ac:dyDescent="0.35">
      <c r="A113" s="106" t="s">
        <v>1660</v>
      </c>
      <c r="B113" s="107" t="s">
        <v>429</v>
      </c>
      <c r="C113" s="108" t="s">
        <v>507</v>
      </c>
      <c r="D113" s="67">
        <v>1.2E-2</v>
      </c>
      <c r="E113" s="122"/>
      <c r="F113" s="122"/>
      <c r="G113" s="122">
        <v>1.2E-2</v>
      </c>
      <c r="H113" s="122"/>
      <c r="I113" s="73">
        <v>5.3404799999999997E-4</v>
      </c>
      <c r="J113" s="122"/>
      <c r="K113" s="122"/>
      <c r="L113" s="73">
        <v>5.3404799999999997E-4</v>
      </c>
      <c r="M113" s="122"/>
      <c r="N113" s="122">
        <f t="shared" si="52"/>
        <v>1.1465952E-2</v>
      </c>
      <c r="O113" s="122"/>
      <c r="P113" s="122"/>
      <c r="Q113" s="122"/>
      <c r="R113" s="122"/>
      <c r="S113" s="122"/>
      <c r="T113" s="122">
        <f t="shared" si="53"/>
        <v>1.1465952E-2</v>
      </c>
      <c r="U113" s="122"/>
      <c r="V113" s="122">
        <f t="shared" si="54"/>
        <v>0</v>
      </c>
      <c r="W113" s="122"/>
      <c r="X113" s="122"/>
    </row>
    <row r="114" spans="1:24" ht="62.2" x14ac:dyDescent="0.35">
      <c r="A114" s="106" t="s">
        <v>1660</v>
      </c>
      <c r="B114" s="107" t="s">
        <v>1693</v>
      </c>
      <c r="C114" s="108" t="s">
        <v>1172</v>
      </c>
      <c r="D114" s="67">
        <v>0.56145600000000018</v>
      </c>
      <c r="E114" s="122"/>
      <c r="F114" s="122"/>
      <c r="G114" s="122">
        <v>0.56145600000000018</v>
      </c>
      <c r="H114" s="122"/>
      <c r="I114" s="73">
        <v>5.9044547999999995E-2</v>
      </c>
      <c r="J114" s="122"/>
      <c r="K114" s="122"/>
      <c r="L114" s="73">
        <v>5.9044547999999995E-2</v>
      </c>
      <c r="M114" s="122"/>
      <c r="N114" s="122">
        <f t="shared" si="52"/>
        <v>0.50241145200000015</v>
      </c>
      <c r="O114" s="122"/>
      <c r="P114" s="122"/>
      <c r="Q114" s="122"/>
      <c r="R114" s="122"/>
      <c r="S114" s="122"/>
      <c r="T114" s="122">
        <f t="shared" si="53"/>
        <v>0.50241145200000015</v>
      </c>
      <c r="U114" s="122"/>
      <c r="V114" s="122">
        <f t="shared" si="54"/>
        <v>0</v>
      </c>
      <c r="W114" s="122"/>
      <c r="X114" s="122"/>
    </row>
    <row r="115" spans="1:24" ht="31.1" x14ac:dyDescent="0.35">
      <c r="A115" s="106" t="s">
        <v>1660</v>
      </c>
      <c r="B115" s="107" t="s">
        <v>762</v>
      </c>
      <c r="C115" s="108" t="s">
        <v>1173</v>
      </c>
      <c r="D115" s="67">
        <v>1.342128</v>
      </c>
      <c r="E115" s="122"/>
      <c r="F115" s="122"/>
      <c r="G115" s="122">
        <v>1.342128</v>
      </c>
      <c r="H115" s="122"/>
      <c r="I115" s="73">
        <v>5.9731487999999999E-2</v>
      </c>
      <c r="J115" s="122"/>
      <c r="K115" s="122"/>
      <c r="L115" s="73">
        <v>5.9731487999999999E-2</v>
      </c>
      <c r="M115" s="122"/>
      <c r="N115" s="122">
        <f t="shared" si="52"/>
        <v>1.282396512</v>
      </c>
      <c r="O115" s="122"/>
      <c r="P115" s="122"/>
      <c r="Q115" s="122"/>
      <c r="R115" s="122"/>
      <c r="S115" s="122"/>
      <c r="T115" s="122">
        <f t="shared" si="53"/>
        <v>1.282396512</v>
      </c>
      <c r="U115" s="122"/>
      <c r="V115" s="122">
        <f t="shared" si="54"/>
        <v>0</v>
      </c>
      <c r="W115" s="122"/>
      <c r="X115" s="122"/>
    </row>
    <row r="116" spans="1:24" ht="77.7" x14ac:dyDescent="0.35">
      <c r="A116" s="106" t="s">
        <v>1661</v>
      </c>
      <c r="B116" s="107" t="s">
        <v>763</v>
      </c>
      <c r="C116" s="108" t="s">
        <v>1174</v>
      </c>
      <c r="D116" s="67">
        <v>0.63167999999999991</v>
      </c>
      <c r="E116" s="122"/>
      <c r="F116" s="122"/>
      <c r="G116" s="122">
        <v>0.63167999999999991</v>
      </c>
      <c r="H116" s="122"/>
      <c r="I116" s="73">
        <v>3.3294480000000001E-2</v>
      </c>
      <c r="J116" s="122"/>
      <c r="K116" s="122"/>
      <c r="L116" s="73">
        <v>3.3294480000000001E-2</v>
      </c>
      <c r="M116" s="122"/>
      <c r="N116" s="122">
        <f t="shared" si="52"/>
        <v>0.59838551999999989</v>
      </c>
      <c r="O116" s="122"/>
      <c r="P116" s="122"/>
      <c r="Q116" s="122"/>
      <c r="R116" s="122"/>
      <c r="S116" s="122"/>
      <c r="T116" s="122">
        <f t="shared" si="53"/>
        <v>0.59838551999999989</v>
      </c>
      <c r="U116" s="122"/>
      <c r="V116" s="122">
        <f t="shared" si="54"/>
        <v>0</v>
      </c>
      <c r="W116" s="122"/>
      <c r="X116" s="122"/>
    </row>
    <row r="117" spans="1:24" ht="77.7" x14ac:dyDescent="0.35">
      <c r="A117" s="106" t="s">
        <v>1660</v>
      </c>
      <c r="B117" s="107" t="s">
        <v>764</v>
      </c>
      <c r="C117" s="108" t="s">
        <v>1175</v>
      </c>
      <c r="D117" s="67">
        <v>3.1863839999999999</v>
      </c>
      <c r="E117" s="122"/>
      <c r="F117" s="122"/>
      <c r="G117" s="122">
        <v>3.1863839999999999</v>
      </c>
      <c r="H117" s="122"/>
      <c r="I117" s="73">
        <v>0</v>
      </c>
      <c r="J117" s="122"/>
      <c r="K117" s="122"/>
      <c r="L117" s="73">
        <v>0</v>
      </c>
      <c r="M117" s="122"/>
      <c r="N117" s="122">
        <f t="shared" si="52"/>
        <v>3.1863839999999999</v>
      </c>
      <c r="O117" s="122"/>
      <c r="P117" s="122"/>
      <c r="Q117" s="122"/>
      <c r="R117" s="122"/>
      <c r="S117" s="122"/>
      <c r="T117" s="122">
        <f t="shared" si="53"/>
        <v>3.1863839999999999</v>
      </c>
      <c r="U117" s="122"/>
      <c r="V117" s="122">
        <f t="shared" si="54"/>
        <v>0</v>
      </c>
      <c r="W117" s="122"/>
      <c r="X117" s="122"/>
    </row>
    <row r="118" spans="1:24" x14ac:dyDescent="0.35">
      <c r="A118" s="103"/>
      <c r="B118" s="110" t="s">
        <v>48</v>
      </c>
      <c r="C118" s="105"/>
      <c r="D118" s="133">
        <f t="shared" ref="D118:X118" si="55">SUM(D119:D123)</f>
        <v>0.65395200000000009</v>
      </c>
      <c r="E118" s="133">
        <f t="shared" si="55"/>
        <v>0</v>
      </c>
      <c r="F118" s="133">
        <f t="shared" si="55"/>
        <v>0</v>
      </c>
      <c r="G118" s="133">
        <f t="shared" si="55"/>
        <v>0.65395200000000009</v>
      </c>
      <c r="H118" s="133">
        <f t="shared" si="55"/>
        <v>0</v>
      </c>
      <c r="I118" s="133">
        <f t="shared" si="55"/>
        <v>4.5230148519999993</v>
      </c>
      <c r="J118" s="133">
        <f t="shared" si="55"/>
        <v>0</v>
      </c>
      <c r="K118" s="133">
        <f t="shared" si="55"/>
        <v>0</v>
      </c>
      <c r="L118" s="133">
        <f t="shared" si="55"/>
        <v>4.5230148519999993</v>
      </c>
      <c r="M118" s="133">
        <f t="shared" si="55"/>
        <v>0</v>
      </c>
      <c r="N118" s="133">
        <f t="shared" si="55"/>
        <v>-3.8690628520000003</v>
      </c>
      <c r="O118" s="133">
        <f t="shared" si="55"/>
        <v>0</v>
      </c>
      <c r="P118" s="133">
        <f t="shared" si="55"/>
        <v>0</v>
      </c>
      <c r="Q118" s="133">
        <f t="shared" si="55"/>
        <v>0</v>
      </c>
      <c r="R118" s="133">
        <f t="shared" si="55"/>
        <v>0</v>
      </c>
      <c r="S118" s="133">
        <f t="shared" si="55"/>
        <v>0</v>
      </c>
      <c r="T118" s="133">
        <f t="shared" si="55"/>
        <v>-3.8690628520000003</v>
      </c>
      <c r="U118" s="133">
        <f t="shared" si="55"/>
        <v>0</v>
      </c>
      <c r="V118" s="133">
        <f t="shared" si="55"/>
        <v>0</v>
      </c>
      <c r="W118" s="133">
        <f t="shared" si="55"/>
        <v>0</v>
      </c>
      <c r="X118" s="133">
        <f t="shared" si="55"/>
        <v>0</v>
      </c>
    </row>
    <row r="119" spans="1:24" ht="46.65" x14ac:dyDescent="0.35">
      <c r="A119" s="106" t="s">
        <v>1660</v>
      </c>
      <c r="B119" s="107" t="s">
        <v>631</v>
      </c>
      <c r="C119" s="108" t="s">
        <v>680</v>
      </c>
      <c r="D119" s="67">
        <v>1.2E-2</v>
      </c>
      <c r="E119" s="122"/>
      <c r="F119" s="122"/>
      <c r="G119" s="122">
        <v>1.2E-2</v>
      </c>
      <c r="H119" s="122"/>
      <c r="I119" s="73">
        <v>4.1505913479999998</v>
      </c>
      <c r="J119" s="122"/>
      <c r="K119" s="122"/>
      <c r="L119" s="73">
        <v>4.1505913479999998</v>
      </c>
      <c r="M119" s="122"/>
      <c r="N119" s="122">
        <f t="shared" ref="N119:N123" si="56">D119-I119</f>
        <v>-4.1385913480000003</v>
      </c>
      <c r="O119" s="122"/>
      <c r="P119" s="122"/>
      <c r="Q119" s="122"/>
      <c r="R119" s="122"/>
      <c r="S119" s="122"/>
      <c r="T119" s="122">
        <f t="shared" ref="T119:T123" si="57">G119-L119</f>
        <v>-4.1385913480000003</v>
      </c>
      <c r="U119" s="122"/>
      <c r="V119" s="122">
        <f t="shared" ref="V119:V123" si="58">H119-M119</f>
        <v>0</v>
      </c>
      <c r="W119" s="122"/>
      <c r="X119" s="122"/>
    </row>
    <row r="120" spans="1:24" ht="77.7" x14ac:dyDescent="0.35">
      <c r="A120" s="106" t="s">
        <v>1661</v>
      </c>
      <c r="B120" s="107" t="s">
        <v>765</v>
      </c>
      <c r="C120" s="108" t="s">
        <v>1176</v>
      </c>
      <c r="D120" s="67">
        <v>0.320988</v>
      </c>
      <c r="E120" s="122"/>
      <c r="F120" s="122"/>
      <c r="G120" s="122">
        <v>0.320988</v>
      </c>
      <c r="H120" s="122"/>
      <c r="I120" s="73">
        <v>1.9394375999999998E-2</v>
      </c>
      <c r="J120" s="122"/>
      <c r="K120" s="122"/>
      <c r="L120" s="73">
        <v>1.9394375999999998E-2</v>
      </c>
      <c r="M120" s="122"/>
      <c r="N120" s="122">
        <f t="shared" si="56"/>
        <v>0.301593624</v>
      </c>
      <c r="O120" s="122"/>
      <c r="P120" s="122"/>
      <c r="Q120" s="122"/>
      <c r="R120" s="122"/>
      <c r="S120" s="122"/>
      <c r="T120" s="122">
        <f t="shared" si="57"/>
        <v>0.301593624</v>
      </c>
      <c r="U120" s="122"/>
      <c r="V120" s="122">
        <f t="shared" si="58"/>
        <v>0</v>
      </c>
      <c r="W120" s="122"/>
      <c r="X120" s="122"/>
    </row>
    <row r="121" spans="1:24" ht="62.2" x14ac:dyDescent="0.35">
      <c r="A121" s="106" t="s">
        <v>1661</v>
      </c>
      <c r="B121" s="107" t="s">
        <v>766</v>
      </c>
      <c r="C121" s="108" t="s">
        <v>1177</v>
      </c>
      <c r="D121" s="67">
        <v>0.32096400000000003</v>
      </c>
      <c r="E121" s="122"/>
      <c r="F121" s="122"/>
      <c r="G121" s="122">
        <v>0.32096400000000003</v>
      </c>
      <c r="H121" s="122"/>
      <c r="I121" s="73">
        <v>4.8340295999999998E-2</v>
      </c>
      <c r="J121" s="122"/>
      <c r="K121" s="122"/>
      <c r="L121" s="73">
        <v>4.8340295999999998E-2</v>
      </c>
      <c r="M121" s="122"/>
      <c r="N121" s="122">
        <f t="shared" si="56"/>
        <v>0.27262370400000002</v>
      </c>
      <c r="O121" s="122"/>
      <c r="P121" s="122"/>
      <c r="Q121" s="122"/>
      <c r="R121" s="122"/>
      <c r="S121" s="122"/>
      <c r="T121" s="122">
        <f t="shared" si="57"/>
        <v>0.27262370400000002</v>
      </c>
      <c r="U121" s="122"/>
      <c r="V121" s="122">
        <f t="shared" si="58"/>
        <v>0</v>
      </c>
      <c r="W121" s="122"/>
      <c r="X121" s="122"/>
    </row>
    <row r="122" spans="1:24" ht="93.25" x14ac:dyDescent="0.35">
      <c r="A122" s="106" t="s">
        <v>1661</v>
      </c>
      <c r="B122" s="107" t="s">
        <v>1694</v>
      </c>
      <c r="C122" s="108" t="s">
        <v>1917</v>
      </c>
      <c r="D122" s="67">
        <v>0</v>
      </c>
      <c r="E122" s="122"/>
      <c r="F122" s="122"/>
      <c r="G122" s="122">
        <v>0</v>
      </c>
      <c r="H122" s="122"/>
      <c r="I122" s="73">
        <v>3.5024543999999998E-2</v>
      </c>
      <c r="J122" s="122"/>
      <c r="K122" s="122"/>
      <c r="L122" s="73">
        <v>3.5024543999999998E-2</v>
      </c>
      <c r="M122" s="122"/>
      <c r="N122" s="122">
        <f t="shared" si="56"/>
        <v>-3.5024543999999998E-2</v>
      </c>
      <c r="O122" s="122"/>
      <c r="P122" s="122"/>
      <c r="Q122" s="122"/>
      <c r="R122" s="122"/>
      <c r="S122" s="122"/>
      <c r="T122" s="122">
        <f t="shared" si="57"/>
        <v>-3.5024543999999998E-2</v>
      </c>
      <c r="U122" s="122"/>
      <c r="V122" s="122">
        <f t="shared" si="58"/>
        <v>0</v>
      </c>
      <c r="W122" s="122"/>
      <c r="X122" s="122"/>
    </row>
    <row r="123" spans="1:24" ht="62.2" x14ac:dyDescent="0.35">
      <c r="A123" s="106" t="s">
        <v>1661</v>
      </c>
      <c r="B123" s="107" t="s">
        <v>767</v>
      </c>
      <c r="C123" s="108" t="s">
        <v>1178</v>
      </c>
      <c r="D123" s="67">
        <v>0</v>
      </c>
      <c r="E123" s="122"/>
      <c r="F123" s="122"/>
      <c r="G123" s="122">
        <v>0</v>
      </c>
      <c r="H123" s="122"/>
      <c r="I123" s="73">
        <v>0.26966428799999997</v>
      </c>
      <c r="J123" s="122"/>
      <c r="K123" s="122"/>
      <c r="L123" s="73">
        <v>0.26966428799999997</v>
      </c>
      <c r="M123" s="122"/>
      <c r="N123" s="122">
        <f t="shared" si="56"/>
        <v>-0.26966428799999997</v>
      </c>
      <c r="O123" s="122"/>
      <c r="P123" s="122"/>
      <c r="Q123" s="122"/>
      <c r="R123" s="122"/>
      <c r="S123" s="122"/>
      <c r="T123" s="122">
        <f t="shared" si="57"/>
        <v>-0.26966428799999997</v>
      </c>
      <c r="U123" s="122"/>
      <c r="V123" s="122">
        <f t="shared" si="58"/>
        <v>0</v>
      </c>
      <c r="W123" s="122"/>
      <c r="X123" s="122"/>
    </row>
    <row r="124" spans="1:24" x14ac:dyDescent="0.35">
      <c r="A124" s="103"/>
      <c r="B124" s="110" t="s">
        <v>124</v>
      </c>
      <c r="C124" s="105"/>
      <c r="D124" s="133">
        <f t="shared" ref="D124:X124" si="59">SUM(D125:D128)</f>
        <v>0</v>
      </c>
      <c r="E124" s="133">
        <f t="shared" si="59"/>
        <v>0</v>
      </c>
      <c r="F124" s="133">
        <f t="shared" si="59"/>
        <v>0</v>
      </c>
      <c r="G124" s="133">
        <f t="shared" si="59"/>
        <v>0</v>
      </c>
      <c r="H124" s="133">
        <f t="shared" si="59"/>
        <v>0</v>
      </c>
      <c r="I124" s="133">
        <f t="shared" si="59"/>
        <v>0.64866205199999993</v>
      </c>
      <c r="J124" s="133">
        <f t="shared" si="59"/>
        <v>0</v>
      </c>
      <c r="K124" s="133">
        <f t="shared" si="59"/>
        <v>0</v>
      </c>
      <c r="L124" s="133">
        <f t="shared" si="59"/>
        <v>0.64866205199999993</v>
      </c>
      <c r="M124" s="133">
        <f t="shared" si="59"/>
        <v>0</v>
      </c>
      <c r="N124" s="133">
        <f t="shared" si="59"/>
        <v>-0.64866205199999993</v>
      </c>
      <c r="O124" s="133">
        <f t="shared" si="59"/>
        <v>0</v>
      </c>
      <c r="P124" s="133">
        <f t="shared" si="59"/>
        <v>0</v>
      </c>
      <c r="Q124" s="133">
        <f t="shared" si="59"/>
        <v>0</v>
      </c>
      <c r="R124" s="133">
        <f t="shared" si="59"/>
        <v>0</v>
      </c>
      <c r="S124" s="133">
        <f t="shared" si="59"/>
        <v>0</v>
      </c>
      <c r="T124" s="133">
        <f t="shared" si="59"/>
        <v>-0.64866205199999993</v>
      </c>
      <c r="U124" s="133">
        <f t="shared" si="59"/>
        <v>0</v>
      </c>
      <c r="V124" s="133">
        <f t="shared" si="59"/>
        <v>0</v>
      </c>
      <c r="W124" s="133">
        <f t="shared" si="59"/>
        <v>0</v>
      </c>
      <c r="X124" s="133">
        <f t="shared" si="59"/>
        <v>0</v>
      </c>
    </row>
    <row r="125" spans="1:24" ht="62.2" x14ac:dyDescent="0.35">
      <c r="A125" s="106" t="s">
        <v>1660</v>
      </c>
      <c r="B125" s="107" t="s">
        <v>768</v>
      </c>
      <c r="C125" s="108" t="s">
        <v>1179</v>
      </c>
      <c r="D125" s="67">
        <v>0</v>
      </c>
      <c r="E125" s="122"/>
      <c r="F125" s="122"/>
      <c r="G125" s="122">
        <v>0</v>
      </c>
      <c r="H125" s="122"/>
      <c r="I125" s="73">
        <v>0.23321324399999999</v>
      </c>
      <c r="J125" s="122"/>
      <c r="K125" s="122"/>
      <c r="L125" s="73">
        <v>0.23321324399999999</v>
      </c>
      <c r="M125" s="122"/>
      <c r="N125" s="122">
        <f t="shared" ref="N125:N128" si="60">D125-I125</f>
        <v>-0.23321324399999999</v>
      </c>
      <c r="O125" s="122"/>
      <c r="P125" s="122"/>
      <c r="Q125" s="122"/>
      <c r="R125" s="122"/>
      <c r="S125" s="122"/>
      <c r="T125" s="122">
        <f t="shared" ref="T125:T128" si="61">G125-L125</f>
        <v>-0.23321324399999999</v>
      </c>
      <c r="U125" s="122"/>
      <c r="V125" s="122">
        <f t="shared" ref="V125:V128" si="62">H125-M125</f>
        <v>0</v>
      </c>
      <c r="W125" s="122"/>
      <c r="X125" s="122"/>
    </row>
    <row r="126" spans="1:24" ht="93.25" x14ac:dyDescent="0.35">
      <c r="A126" s="106" t="s">
        <v>1661</v>
      </c>
      <c r="B126" s="107" t="s">
        <v>769</v>
      </c>
      <c r="C126" s="108" t="s">
        <v>1180</v>
      </c>
      <c r="D126" s="67">
        <v>0</v>
      </c>
      <c r="E126" s="122"/>
      <c r="F126" s="122"/>
      <c r="G126" s="122">
        <v>0</v>
      </c>
      <c r="H126" s="122"/>
      <c r="I126" s="73">
        <v>0.19412271599999997</v>
      </c>
      <c r="J126" s="122"/>
      <c r="K126" s="122"/>
      <c r="L126" s="73">
        <v>0.19412271599999997</v>
      </c>
      <c r="M126" s="122"/>
      <c r="N126" s="122">
        <f t="shared" si="60"/>
        <v>-0.19412271599999997</v>
      </c>
      <c r="O126" s="122"/>
      <c r="P126" s="122"/>
      <c r="Q126" s="122"/>
      <c r="R126" s="122"/>
      <c r="S126" s="122"/>
      <c r="T126" s="122">
        <f t="shared" si="61"/>
        <v>-0.19412271599999997</v>
      </c>
      <c r="U126" s="122"/>
      <c r="V126" s="122">
        <f t="shared" si="62"/>
        <v>0</v>
      </c>
      <c r="W126" s="122"/>
      <c r="X126" s="122"/>
    </row>
    <row r="127" spans="1:24" ht="93.25" x14ac:dyDescent="0.35">
      <c r="A127" s="106" t="s">
        <v>1661</v>
      </c>
      <c r="B127" s="107" t="s">
        <v>770</v>
      </c>
      <c r="C127" s="108" t="s">
        <v>1181</v>
      </c>
      <c r="D127" s="67">
        <v>0</v>
      </c>
      <c r="E127" s="122"/>
      <c r="F127" s="122"/>
      <c r="G127" s="122">
        <v>0</v>
      </c>
      <c r="H127" s="122"/>
      <c r="I127" s="73">
        <v>0.21621730799999997</v>
      </c>
      <c r="J127" s="122"/>
      <c r="K127" s="122"/>
      <c r="L127" s="73">
        <v>0.21621730799999997</v>
      </c>
      <c r="M127" s="122"/>
      <c r="N127" s="122">
        <f t="shared" si="60"/>
        <v>-0.21621730799999997</v>
      </c>
      <c r="O127" s="122"/>
      <c r="P127" s="122"/>
      <c r="Q127" s="122"/>
      <c r="R127" s="122"/>
      <c r="S127" s="122"/>
      <c r="T127" s="122">
        <f t="shared" si="61"/>
        <v>-0.21621730799999997</v>
      </c>
      <c r="U127" s="122"/>
      <c r="V127" s="122">
        <f t="shared" si="62"/>
        <v>0</v>
      </c>
      <c r="W127" s="122"/>
      <c r="X127" s="122"/>
    </row>
    <row r="128" spans="1:24" ht="77.7" x14ac:dyDescent="0.35">
      <c r="A128" s="106" t="s">
        <v>1661</v>
      </c>
      <c r="B128" s="107" t="s">
        <v>1695</v>
      </c>
      <c r="C128" s="108" t="s">
        <v>1182</v>
      </c>
      <c r="D128" s="67">
        <v>0</v>
      </c>
      <c r="E128" s="122"/>
      <c r="F128" s="122"/>
      <c r="G128" s="122">
        <v>0</v>
      </c>
      <c r="H128" s="122"/>
      <c r="I128" s="73">
        <v>5.1087839999999999E-3</v>
      </c>
      <c r="J128" s="122"/>
      <c r="K128" s="122"/>
      <c r="L128" s="73">
        <v>5.1087839999999999E-3</v>
      </c>
      <c r="M128" s="122"/>
      <c r="N128" s="122">
        <f t="shared" si="60"/>
        <v>-5.1087839999999999E-3</v>
      </c>
      <c r="O128" s="122"/>
      <c r="P128" s="122"/>
      <c r="Q128" s="122"/>
      <c r="R128" s="122"/>
      <c r="S128" s="122"/>
      <c r="T128" s="122">
        <f t="shared" si="61"/>
        <v>-5.1087839999999999E-3</v>
      </c>
      <c r="U128" s="122"/>
      <c r="V128" s="122">
        <f t="shared" si="62"/>
        <v>0</v>
      </c>
      <c r="W128" s="122"/>
      <c r="X128" s="122"/>
    </row>
    <row r="129" spans="1:24" x14ac:dyDescent="0.35">
      <c r="A129" s="103"/>
      <c r="B129" s="110" t="s">
        <v>49</v>
      </c>
      <c r="C129" s="105"/>
      <c r="D129" s="133">
        <f t="shared" ref="D129:X129" si="63">SUM(D130:D132)</f>
        <v>2.194572</v>
      </c>
      <c r="E129" s="133">
        <f t="shared" si="63"/>
        <v>0</v>
      </c>
      <c r="F129" s="133">
        <f t="shared" si="63"/>
        <v>0</v>
      </c>
      <c r="G129" s="133">
        <f t="shared" si="63"/>
        <v>2.194572</v>
      </c>
      <c r="H129" s="133">
        <f t="shared" si="63"/>
        <v>0</v>
      </c>
      <c r="I129" s="133">
        <f t="shared" si="63"/>
        <v>9.7669500000000006E-2</v>
      </c>
      <c r="J129" s="133">
        <f t="shared" si="63"/>
        <v>0</v>
      </c>
      <c r="K129" s="133">
        <f t="shared" si="63"/>
        <v>0</v>
      </c>
      <c r="L129" s="133">
        <f t="shared" si="63"/>
        <v>9.7669500000000006E-2</v>
      </c>
      <c r="M129" s="133">
        <f t="shared" si="63"/>
        <v>0</v>
      </c>
      <c r="N129" s="133">
        <f t="shared" si="63"/>
        <v>2.0969025000000001</v>
      </c>
      <c r="O129" s="133">
        <f t="shared" si="63"/>
        <v>0</v>
      </c>
      <c r="P129" s="133">
        <f t="shared" si="63"/>
        <v>0</v>
      </c>
      <c r="Q129" s="133">
        <f t="shared" si="63"/>
        <v>0</v>
      </c>
      <c r="R129" s="133">
        <f t="shared" si="63"/>
        <v>0</v>
      </c>
      <c r="S129" s="133">
        <f t="shared" si="63"/>
        <v>0</v>
      </c>
      <c r="T129" s="133">
        <f t="shared" si="63"/>
        <v>2.0969025000000001</v>
      </c>
      <c r="U129" s="133">
        <f t="shared" si="63"/>
        <v>0</v>
      </c>
      <c r="V129" s="133">
        <f t="shared" si="63"/>
        <v>0</v>
      </c>
      <c r="W129" s="133">
        <f t="shared" si="63"/>
        <v>0</v>
      </c>
      <c r="X129" s="133">
        <f t="shared" si="63"/>
        <v>0</v>
      </c>
    </row>
    <row r="130" spans="1:24" ht="46.65" x14ac:dyDescent="0.35">
      <c r="A130" s="106" t="s">
        <v>1661</v>
      </c>
      <c r="B130" s="107" t="s">
        <v>430</v>
      </c>
      <c r="C130" s="108" t="s">
        <v>508</v>
      </c>
      <c r="D130" s="67">
        <v>1.2E-2</v>
      </c>
      <c r="E130" s="122"/>
      <c r="F130" s="122"/>
      <c r="G130" s="122">
        <v>1.2E-2</v>
      </c>
      <c r="H130" s="122"/>
      <c r="I130" s="73">
        <v>5.3404799999999997E-4</v>
      </c>
      <c r="J130" s="122"/>
      <c r="K130" s="122"/>
      <c r="L130" s="73">
        <v>5.3404799999999997E-4</v>
      </c>
      <c r="M130" s="122"/>
      <c r="N130" s="122">
        <f t="shared" ref="N130:N132" si="64">D130-I130</f>
        <v>1.1465952E-2</v>
      </c>
      <c r="O130" s="122"/>
      <c r="P130" s="122"/>
      <c r="Q130" s="122"/>
      <c r="R130" s="122"/>
      <c r="S130" s="122"/>
      <c r="T130" s="122">
        <f t="shared" ref="T130:T132" si="65">G130-L130</f>
        <v>1.1465952E-2</v>
      </c>
      <c r="U130" s="122"/>
      <c r="V130" s="122">
        <f t="shared" ref="V130:V132" si="66">H130-M130</f>
        <v>0</v>
      </c>
      <c r="W130" s="122"/>
      <c r="X130" s="122"/>
    </row>
    <row r="131" spans="1:24" ht="46.65" x14ac:dyDescent="0.35">
      <c r="A131" s="106" t="s">
        <v>1660</v>
      </c>
      <c r="B131" s="107" t="s">
        <v>771</v>
      </c>
      <c r="C131" s="108" t="s">
        <v>1183</v>
      </c>
      <c r="D131" s="67">
        <v>0.14331600000000008</v>
      </c>
      <c r="E131" s="122"/>
      <c r="F131" s="122"/>
      <c r="G131" s="122">
        <v>0.14331600000000008</v>
      </c>
      <c r="H131" s="122"/>
      <c r="I131" s="73">
        <v>6.3782880000000019E-3</v>
      </c>
      <c r="J131" s="122"/>
      <c r="K131" s="122"/>
      <c r="L131" s="73">
        <v>6.3782880000000019E-3</v>
      </c>
      <c r="M131" s="122"/>
      <c r="N131" s="122">
        <f t="shared" si="64"/>
        <v>0.13693771200000007</v>
      </c>
      <c r="O131" s="122"/>
      <c r="P131" s="122"/>
      <c r="Q131" s="122"/>
      <c r="R131" s="122"/>
      <c r="S131" s="122"/>
      <c r="T131" s="122">
        <f t="shared" si="65"/>
        <v>0.13693771200000007</v>
      </c>
      <c r="U131" s="122"/>
      <c r="V131" s="122">
        <f t="shared" si="66"/>
        <v>0</v>
      </c>
      <c r="W131" s="122"/>
      <c r="X131" s="122"/>
    </row>
    <row r="132" spans="1:24" ht="46.65" x14ac:dyDescent="0.35">
      <c r="A132" s="106" t="s">
        <v>1661</v>
      </c>
      <c r="B132" s="107" t="s">
        <v>1696</v>
      </c>
      <c r="C132" s="108" t="s">
        <v>1184</v>
      </c>
      <c r="D132" s="67">
        <v>2.039256</v>
      </c>
      <c r="E132" s="122"/>
      <c r="F132" s="122"/>
      <c r="G132" s="122">
        <v>2.039256</v>
      </c>
      <c r="H132" s="122"/>
      <c r="I132" s="73">
        <v>9.0757164000000001E-2</v>
      </c>
      <c r="J132" s="122"/>
      <c r="K132" s="122"/>
      <c r="L132" s="73">
        <v>9.0757164000000001E-2</v>
      </c>
      <c r="M132" s="122"/>
      <c r="N132" s="122">
        <f t="shared" si="64"/>
        <v>1.948498836</v>
      </c>
      <c r="O132" s="122"/>
      <c r="P132" s="122"/>
      <c r="Q132" s="122"/>
      <c r="R132" s="122"/>
      <c r="S132" s="122"/>
      <c r="T132" s="122">
        <f t="shared" si="65"/>
        <v>1.948498836</v>
      </c>
      <c r="U132" s="122"/>
      <c r="V132" s="122">
        <f t="shared" si="66"/>
        <v>0</v>
      </c>
      <c r="W132" s="122"/>
      <c r="X132" s="122"/>
    </row>
    <row r="133" spans="1:24" x14ac:dyDescent="0.35">
      <c r="A133" s="103"/>
      <c r="B133" s="110" t="s">
        <v>50</v>
      </c>
      <c r="C133" s="105"/>
      <c r="D133" s="133">
        <f t="shared" ref="D133:X133" si="67">SUM(D134:D134)</f>
        <v>2.2746959999999996</v>
      </c>
      <c r="E133" s="133">
        <f t="shared" si="67"/>
        <v>0</v>
      </c>
      <c r="F133" s="133">
        <f t="shared" si="67"/>
        <v>0</v>
      </c>
      <c r="G133" s="133">
        <f t="shared" si="67"/>
        <v>2.2746959999999996</v>
      </c>
      <c r="H133" s="133">
        <f t="shared" si="67"/>
        <v>0</v>
      </c>
      <c r="I133" s="133">
        <f t="shared" si="67"/>
        <v>0.10123546800000001</v>
      </c>
      <c r="J133" s="133">
        <f t="shared" si="67"/>
        <v>0</v>
      </c>
      <c r="K133" s="133">
        <f t="shared" si="67"/>
        <v>0</v>
      </c>
      <c r="L133" s="133">
        <f t="shared" si="67"/>
        <v>0.10123546800000001</v>
      </c>
      <c r="M133" s="133">
        <f t="shared" si="67"/>
        <v>0</v>
      </c>
      <c r="N133" s="133">
        <f t="shared" si="67"/>
        <v>2.1734605319999996</v>
      </c>
      <c r="O133" s="133">
        <f t="shared" si="67"/>
        <v>0</v>
      </c>
      <c r="P133" s="133">
        <f t="shared" si="67"/>
        <v>0</v>
      </c>
      <c r="Q133" s="133">
        <f t="shared" si="67"/>
        <v>0</v>
      </c>
      <c r="R133" s="133">
        <f t="shared" si="67"/>
        <v>0</v>
      </c>
      <c r="S133" s="133">
        <f t="shared" si="67"/>
        <v>0</v>
      </c>
      <c r="T133" s="133">
        <f t="shared" si="67"/>
        <v>2.1734605319999996</v>
      </c>
      <c r="U133" s="133">
        <f t="shared" si="67"/>
        <v>0</v>
      </c>
      <c r="V133" s="133">
        <f t="shared" si="67"/>
        <v>0</v>
      </c>
      <c r="W133" s="133">
        <f t="shared" si="67"/>
        <v>0</v>
      </c>
      <c r="X133" s="133">
        <f t="shared" si="67"/>
        <v>0</v>
      </c>
    </row>
    <row r="134" spans="1:24" ht="46.65" x14ac:dyDescent="0.35">
      <c r="A134" s="106" t="s">
        <v>1661</v>
      </c>
      <c r="B134" s="107" t="s">
        <v>772</v>
      </c>
      <c r="C134" s="108" t="s">
        <v>1185</v>
      </c>
      <c r="D134" s="67">
        <v>2.2746959999999996</v>
      </c>
      <c r="E134" s="122"/>
      <c r="F134" s="122"/>
      <c r="G134" s="122">
        <v>2.2746959999999996</v>
      </c>
      <c r="H134" s="122"/>
      <c r="I134" s="73">
        <v>0.10123546800000001</v>
      </c>
      <c r="J134" s="122"/>
      <c r="K134" s="122"/>
      <c r="L134" s="73">
        <v>0.10123546800000001</v>
      </c>
      <c r="M134" s="122"/>
      <c r="N134" s="122">
        <f>D134-I134</f>
        <v>2.1734605319999996</v>
      </c>
      <c r="O134" s="122"/>
      <c r="P134" s="122"/>
      <c r="Q134" s="122"/>
      <c r="R134" s="122"/>
      <c r="S134" s="122"/>
      <c r="T134" s="122">
        <f>G134-L134</f>
        <v>2.1734605319999996</v>
      </c>
      <c r="U134" s="122"/>
      <c r="V134" s="122">
        <f>H134-M134</f>
        <v>0</v>
      </c>
      <c r="W134" s="122"/>
      <c r="X134" s="122"/>
    </row>
    <row r="135" spans="1:24" x14ac:dyDescent="0.35">
      <c r="A135" s="103"/>
      <c r="B135" s="110" t="s">
        <v>146</v>
      </c>
      <c r="C135" s="105"/>
      <c r="D135" s="133">
        <f t="shared" ref="D135:X135" si="68">SUM(D136:D152)</f>
        <v>72.374591999999978</v>
      </c>
      <c r="E135" s="133">
        <f t="shared" si="68"/>
        <v>0</v>
      </c>
      <c r="F135" s="133">
        <f t="shared" si="68"/>
        <v>0</v>
      </c>
      <c r="G135" s="133">
        <f t="shared" si="68"/>
        <v>72.374591999999978</v>
      </c>
      <c r="H135" s="133">
        <f t="shared" si="68"/>
        <v>0</v>
      </c>
      <c r="I135" s="133">
        <f t="shared" si="68"/>
        <v>14.971092906000003</v>
      </c>
      <c r="J135" s="133">
        <f t="shared" si="68"/>
        <v>0</v>
      </c>
      <c r="K135" s="133">
        <f t="shared" si="68"/>
        <v>0</v>
      </c>
      <c r="L135" s="133">
        <f t="shared" si="68"/>
        <v>14.971092906000003</v>
      </c>
      <c r="M135" s="133">
        <f t="shared" si="68"/>
        <v>0</v>
      </c>
      <c r="N135" s="133">
        <f t="shared" si="68"/>
        <v>57.403499093999983</v>
      </c>
      <c r="O135" s="133">
        <f t="shared" si="68"/>
        <v>0</v>
      </c>
      <c r="P135" s="133">
        <f t="shared" si="68"/>
        <v>0</v>
      </c>
      <c r="Q135" s="133">
        <f t="shared" si="68"/>
        <v>0</v>
      </c>
      <c r="R135" s="133">
        <f t="shared" si="68"/>
        <v>0</v>
      </c>
      <c r="S135" s="133">
        <f t="shared" si="68"/>
        <v>0</v>
      </c>
      <c r="T135" s="133">
        <f t="shared" si="68"/>
        <v>57.403499093999983</v>
      </c>
      <c r="U135" s="133">
        <f t="shared" si="68"/>
        <v>0</v>
      </c>
      <c r="V135" s="133">
        <f t="shared" si="68"/>
        <v>0</v>
      </c>
      <c r="W135" s="133">
        <f t="shared" si="68"/>
        <v>0</v>
      </c>
      <c r="X135" s="133">
        <f t="shared" si="68"/>
        <v>0</v>
      </c>
    </row>
    <row r="136" spans="1:24" ht="46.65" x14ac:dyDescent="0.35">
      <c r="A136" s="106" t="s">
        <v>1660</v>
      </c>
      <c r="B136" s="107" t="s">
        <v>773</v>
      </c>
      <c r="C136" s="108" t="s">
        <v>1186</v>
      </c>
      <c r="D136" s="67">
        <v>0.29496600000000001</v>
      </c>
      <c r="E136" s="122"/>
      <c r="F136" s="122"/>
      <c r="G136" s="122">
        <v>0.29496600000000001</v>
      </c>
      <c r="H136" s="122"/>
      <c r="I136" s="73">
        <v>1.3127460000000001E-2</v>
      </c>
      <c r="J136" s="122"/>
      <c r="K136" s="122"/>
      <c r="L136" s="73">
        <v>1.3127460000000001E-2</v>
      </c>
      <c r="M136" s="122"/>
      <c r="N136" s="122">
        <f t="shared" ref="N136:N152" si="69">D136-I136</f>
        <v>0.28183854000000003</v>
      </c>
      <c r="O136" s="122"/>
      <c r="P136" s="122"/>
      <c r="Q136" s="122"/>
      <c r="R136" s="122"/>
      <c r="S136" s="122"/>
      <c r="T136" s="122">
        <f t="shared" ref="T136:T152" si="70">G136-L136</f>
        <v>0.28183854000000003</v>
      </c>
      <c r="U136" s="122"/>
      <c r="V136" s="122">
        <f t="shared" ref="V136:V152" si="71">H136-M136</f>
        <v>0</v>
      </c>
      <c r="W136" s="122"/>
      <c r="X136" s="122"/>
    </row>
    <row r="137" spans="1:24" ht="62.2" x14ac:dyDescent="0.35">
      <c r="A137" s="106" t="s">
        <v>1660</v>
      </c>
      <c r="B137" s="107" t="s">
        <v>774</v>
      </c>
      <c r="C137" s="108" t="s">
        <v>1187</v>
      </c>
      <c r="D137" s="67">
        <v>1.2E-2</v>
      </c>
      <c r="E137" s="122"/>
      <c r="F137" s="122"/>
      <c r="G137" s="122">
        <v>1.2E-2</v>
      </c>
      <c r="H137" s="122"/>
      <c r="I137" s="73">
        <v>0.22931999999999997</v>
      </c>
      <c r="J137" s="122"/>
      <c r="K137" s="122"/>
      <c r="L137" s="73">
        <v>0.22931999999999997</v>
      </c>
      <c r="M137" s="122"/>
      <c r="N137" s="122">
        <f t="shared" si="69"/>
        <v>-0.21731999999999996</v>
      </c>
      <c r="O137" s="122"/>
      <c r="P137" s="122"/>
      <c r="Q137" s="122"/>
      <c r="R137" s="122"/>
      <c r="S137" s="122"/>
      <c r="T137" s="122">
        <f t="shared" si="70"/>
        <v>-0.21731999999999996</v>
      </c>
      <c r="U137" s="122"/>
      <c r="V137" s="122">
        <f t="shared" si="71"/>
        <v>0</v>
      </c>
      <c r="W137" s="122"/>
      <c r="X137" s="122"/>
    </row>
    <row r="138" spans="1:24" ht="93.25" x14ac:dyDescent="0.35">
      <c r="A138" s="106" t="s">
        <v>1660</v>
      </c>
      <c r="B138" s="107" t="s">
        <v>431</v>
      </c>
      <c r="C138" s="108" t="s">
        <v>509</v>
      </c>
      <c r="D138" s="67">
        <v>1.2103559999999998</v>
      </c>
      <c r="E138" s="122"/>
      <c r="F138" s="122"/>
      <c r="G138" s="122">
        <v>1.2103559999999998</v>
      </c>
      <c r="H138" s="122"/>
      <c r="I138" s="73">
        <v>9.0167119220000007</v>
      </c>
      <c r="J138" s="122"/>
      <c r="K138" s="122"/>
      <c r="L138" s="73">
        <v>9.0167119220000007</v>
      </c>
      <c r="M138" s="122"/>
      <c r="N138" s="122">
        <f t="shared" si="69"/>
        <v>-7.8063559220000007</v>
      </c>
      <c r="O138" s="122"/>
      <c r="P138" s="122"/>
      <c r="Q138" s="122"/>
      <c r="R138" s="122"/>
      <c r="S138" s="122"/>
      <c r="T138" s="122">
        <f t="shared" si="70"/>
        <v>-7.8063559220000007</v>
      </c>
      <c r="U138" s="122"/>
      <c r="V138" s="122">
        <f t="shared" si="71"/>
        <v>0</v>
      </c>
      <c r="W138" s="122"/>
      <c r="X138" s="122"/>
    </row>
    <row r="139" spans="1:24" ht="46.65" x14ac:dyDescent="0.35">
      <c r="A139" s="106" t="s">
        <v>1661</v>
      </c>
      <c r="B139" s="107" t="s">
        <v>632</v>
      </c>
      <c r="C139" s="108" t="s">
        <v>681</v>
      </c>
      <c r="D139" s="67">
        <v>1.4413800000000001</v>
      </c>
      <c r="E139" s="122"/>
      <c r="F139" s="122"/>
      <c r="G139" s="122">
        <v>1.4413800000000001</v>
      </c>
      <c r="H139" s="122"/>
      <c r="I139" s="73">
        <v>6.4148687999999995E-2</v>
      </c>
      <c r="J139" s="122"/>
      <c r="K139" s="122"/>
      <c r="L139" s="73">
        <v>6.4148687999999995E-2</v>
      </c>
      <c r="M139" s="122"/>
      <c r="N139" s="122">
        <f t="shared" si="69"/>
        <v>1.3772313120000002</v>
      </c>
      <c r="O139" s="122"/>
      <c r="P139" s="122"/>
      <c r="Q139" s="122"/>
      <c r="R139" s="122"/>
      <c r="S139" s="122"/>
      <c r="T139" s="122">
        <f t="shared" si="70"/>
        <v>1.3772313120000002</v>
      </c>
      <c r="U139" s="122"/>
      <c r="V139" s="122">
        <f t="shared" si="71"/>
        <v>0</v>
      </c>
      <c r="W139" s="122"/>
      <c r="X139" s="122"/>
    </row>
    <row r="140" spans="1:24" ht="46.65" x14ac:dyDescent="0.35">
      <c r="A140" s="106" t="s">
        <v>1660</v>
      </c>
      <c r="B140" s="107" t="s">
        <v>465</v>
      </c>
      <c r="C140" s="108" t="s">
        <v>547</v>
      </c>
      <c r="D140" s="67">
        <v>1.4718719999999998</v>
      </c>
      <c r="E140" s="122"/>
      <c r="F140" s="122"/>
      <c r="G140" s="122">
        <v>1.4718719999999998</v>
      </c>
      <c r="H140" s="122"/>
      <c r="I140" s="73">
        <v>6.5505731999999997E-2</v>
      </c>
      <c r="J140" s="122"/>
      <c r="K140" s="122"/>
      <c r="L140" s="73">
        <v>6.5505731999999997E-2</v>
      </c>
      <c r="M140" s="122"/>
      <c r="N140" s="122">
        <f t="shared" si="69"/>
        <v>1.4063662679999998</v>
      </c>
      <c r="O140" s="122"/>
      <c r="P140" s="122"/>
      <c r="Q140" s="122"/>
      <c r="R140" s="122"/>
      <c r="S140" s="122"/>
      <c r="T140" s="122">
        <f t="shared" si="70"/>
        <v>1.4063662679999998</v>
      </c>
      <c r="U140" s="122"/>
      <c r="V140" s="122">
        <f t="shared" si="71"/>
        <v>0</v>
      </c>
      <c r="W140" s="122"/>
      <c r="X140" s="122"/>
    </row>
    <row r="141" spans="1:24" ht="31.1" x14ac:dyDescent="0.35">
      <c r="A141" s="106" t="s">
        <v>1660</v>
      </c>
      <c r="B141" s="107" t="s">
        <v>51</v>
      </c>
      <c r="C141" s="108" t="s">
        <v>510</v>
      </c>
      <c r="D141" s="67">
        <v>62.679383999999992</v>
      </c>
      <c r="E141" s="122"/>
      <c r="F141" s="122"/>
      <c r="G141" s="122">
        <v>62.679383999999992</v>
      </c>
      <c r="H141" s="122"/>
      <c r="I141" s="73">
        <v>2.7895491960000003</v>
      </c>
      <c r="J141" s="122"/>
      <c r="K141" s="122"/>
      <c r="L141" s="73">
        <v>2.7895491960000003</v>
      </c>
      <c r="M141" s="122"/>
      <c r="N141" s="122">
        <f t="shared" si="69"/>
        <v>59.889834803999989</v>
      </c>
      <c r="O141" s="122"/>
      <c r="P141" s="122"/>
      <c r="Q141" s="122"/>
      <c r="R141" s="122"/>
      <c r="S141" s="122"/>
      <c r="T141" s="122">
        <f t="shared" si="70"/>
        <v>59.889834803999989</v>
      </c>
      <c r="U141" s="122"/>
      <c r="V141" s="122">
        <f t="shared" si="71"/>
        <v>0</v>
      </c>
      <c r="W141" s="122"/>
      <c r="X141" s="122"/>
    </row>
    <row r="142" spans="1:24" ht="62.2" x14ac:dyDescent="0.35">
      <c r="A142" s="106" t="s">
        <v>1660</v>
      </c>
      <c r="B142" s="107" t="s">
        <v>775</v>
      </c>
      <c r="C142" s="108" t="s">
        <v>498</v>
      </c>
      <c r="D142" s="67">
        <v>0.65771999999999997</v>
      </c>
      <c r="E142" s="122"/>
      <c r="F142" s="122"/>
      <c r="G142" s="122">
        <v>0.65771999999999997</v>
      </c>
      <c r="H142" s="122"/>
      <c r="I142" s="73">
        <v>0.93988367399999995</v>
      </c>
      <c r="J142" s="122"/>
      <c r="K142" s="122"/>
      <c r="L142" s="73">
        <v>0.93988367399999995</v>
      </c>
      <c r="M142" s="122"/>
      <c r="N142" s="122">
        <f t="shared" si="69"/>
        <v>-0.28216367399999998</v>
      </c>
      <c r="O142" s="122"/>
      <c r="P142" s="122"/>
      <c r="Q142" s="122"/>
      <c r="R142" s="122"/>
      <c r="S142" s="122"/>
      <c r="T142" s="122">
        <f t="shared" si="70"/>
        <v>-0.28216367399999998</v>
      </c>
      <c r="U142" s="122"/>
      <c r="V142" s="122">
        <f t="shared" si="71"/>
        <v>0</v>
      </c>
      <c r="W142" s="122"/>
      <c r="X142" s="122"/>
    </row>
    <row r="143" spans="1:24" ht="46.65" x14ac:dyDescent="0.35">
      <c r="A143" s="106" t="s">
        <v>1660</v>
      </c>
      <c r="B143" s="107" t="s">
        <v>776</v>
      </c>
      <c r="C143" s="108" t="s">
        <v>1188</v>
      </c>
      <c r="D143" s="67">
        <v>0.06</v>
      </c>
      <c r="E143" s="122"/>
      <c r="F143" s="122"/>
      <c r="G143" s="122">
        <v>0.06</v>
      </c>
      <c r="H143" s="122"/>
      <c r="I143" s="73">
        <v>3.4243199999999999E-4</v>
      </c>
      <c r="J143" s="122"/>
      <c r="K143" s="122"/>
      <c r="L143" s="73">
        <v>3.4243199999999999E-4</v>
      </c>
      <c r="M143" s="122"/>
      <c r="N143" s="122">
        <f t="shared" si="69"/>
        <v>5.9657568000000001E-2</v>
      </c>
      <c r="O143" s="122"/>
      <c r="P143" s="122"/>
      <c r="Q143" s="122"/>
      <c r="R143" s="122"/>
      <c r="S143" s="122"/>
      <c r="T143" s="122">
        <f t="shared" si="70"/>
        <v>5.9657568000000001E-2</v>
      </c>
      <c r="U143" s="122"/>
      <c r="V143" s="122">
        <f t="shared" si="71"/>
        <v>0</v>
      </c>
      <c r="W143" s="122"/>
      <c r="X143" s="122"/>
    </row>
    <row r="144" spans="1:24" ht="31.1" x14ac:dyDescent="0.35">
      <c r="A144" s="106" t="s">
        <v>1660</v>
      </c>
      <c r="B144" s="107" t="s">
        <v>777</v>
      </c>
      <c r="C144" s="108" t="s">
        <v>1189</v>
      </c>
      <c r="D144" s="67">
        <v>0.14551199999999997</v>
      </c>
      <c r="E144" s="122"/>
      <c r="F144" s="122"/>
      <c r="G144" s="122">
        <v>0.14551199999999997</v>
      </c>
      <c r="H144" s="122"/>
      <c r="I144" s="73">
        <v>0</v>
      </c>
      <c r="J144" s="122"/>
      <c r="K144" s="122"/>
      <c r="L144" s="73">
        <v>0</v>
      </c>
      <c r="M144" s="122"/>
      <c r="N144" s="122">
        <f t="shared" si="69"/>
        <v>0.14551199999999997</v>
      </c>
      <c r="O144" s="122"/>
      <c r="P144" s="122"/>
      <c r="Q144" s="122"/>
      <c r="R144" s="122"/>
      <c r="S144" s="122"/>
      <c r="T144" s="122">
        <f t="shared" si="70"/>
        <v>0.14551199999999997</v>
      </c>
      <c r="U144" s="122"/>
      <c r="V144" s="122">
        <f t="shared" si="71"/>
        <v>0</v>
      </c>
      <c r="W144" s="122"/>
      <c r="X144" s="122"/>
    </row>
    <row r="145" spans="1:24" ht="46.65" x14ac:dyDescent="0.35">
      <c r="A145" s="106" t="s">
        <v>1660</v>
      </c>
      <c r="B145" s="107" t="s">
        <v>1697</v>
      </c>
      <c r="C145" s="108" t="s">
        <v>1190</v>
      </c>
      <c r="D145" s="67">
        <v>0.45558599999999994</v>
      </c>
      <c r="E145" s="122"/>
      <c r="F145" s="122"/>
      <c r="G145" s="122">
        <v>0.45558599999999994</v>
      </c>
      <c r="H145" s="122"/>
      <c r="I145" s="73">
        <v>2.0275883999999997E-2</v>
      </c>
      <c r="J145" s="122"/>
      <c r="K145" s="122"/>
      <c r="L145" s="73">
        <v>2.0275883999999997E-2</v>
      </c>
      <c r="M145" s="122"/>
      <c r="N145" s="122">
        <f t="shared" si="69"/>
        <v>0.43531011599999991</v>
      </c>
      <c r="O145" s="122"/>
      <c r="P145" s="122"/>
      <c r="Q145" s="122"/>
      <c r="R145" s="122"/>
      <c r="S145" s="122"/>
      <c r="T145" s="122">
        <f t="shared" si="70"/>
        <v>0.43531011599999991</v>
      </c>
      <c r="U145" s="122"/>
      <c r="V145" s="122">
        <f t="shared" si="71"/>
        <v>0</v>
      </c>
      <c r="W145" s="122"/>
      <c r="X145" s="122"/>
    </row>
    <row r="146" spans="1:24" ht="77.7" x14ac:dyDescent="0.35">
      <c r="A146" s="106" t="s">
        <v>1660</v>
      </c>
      <c r="B146" s="107" t="s">
        <v>778</v>
      </c>
      <c r="C146" s="108" t="s">
        <v>1191</v>
      </c>
      <c r="D146" s="67">
        <v>0.42886799999999997</v>
      </c>
      <c r="E146" s="122"/>
      <c r="F146" s="122"/>
      <c r="G146" s="122">
        <v>0.42886799999999997</v>
      </c>
      <c r="H146" s="122"/>
      <c r="I146" s="73">
        <v>1.5145055999999999E-2</v>
      </c>
      <c r="J146" s="122"/>
      <c r="K146" s="122"/>
      <c r="L146" s="73">
        <v>1.5145055999999999E-2</v>
      </c>
      <c r="M146" s="122"/>
      <c r="N146" s="122">
        <f t="shared" si="69"/>
        <v>0.41372294399999998</v>
      </c>
      <c r="O146" s="122"/>
      <c r="P146" s="122"/>
      <c r="Q146" s="122"/>
      <c r="R146" s="122"/>
      <c r="S146" s="122"/>
      <c r="T146" s="122">
        <f t="shared" si="70"/>
        <v>0.41372294399999998</v>
      </c>
      <c r="U146" s="122"/>
      <c r="V146" s="122">
        <f t="shared" si="71"/>
        <v>0</v>
      </c>
      <c r="W146" s="122"/>
      <c r="X146" s="122"/>
    </row>
    <row r="147" spans="1:24" ht="77.7" x14ac:dyDescent="0.35">
      <c r="A147" s="106" t="s">
        <v>1660</v>
      </c>
      <c r="B147" s="107" t="s">
        <v>779</v>
      </c>
      <c r="C147" s="108" t="s">
        <v>1192</v>
      </c>
      <c r="D147" s="67">
        <v>0.23521199999999998</v>
      </c>
      <c r="E147" s="122"/>
      <c r="F147" s="122"/>
      <c r="G147" s="122">
        <v>0.23521199999999998</v>
      </c>
      <c r="H147" s="122"/>
      <c r="I147" s="73">
        <v>0.15140848199999998</v>
      </c>
      <c r="J147" s="122"/>
      <c r="K147" s="122"/>
      <c r="L147" s="73">
        <v>0.15140848199999998</v>
      </c>
      <c r="M147" s="122"/>
      <c r="N147" s="122">
        <f t="shared" si="69"/>
        <v>8.3803517999999994E-2</v>
      </c>
      <c r="O147" s="122"/>
      <c r="P147" s="122"/>
      <c r="Q147" s="122"/>
      <c r="R147" s="122"/>
      <c r="S147" s="122"/>
      <c r="T147" s="122">
        <f t="shared" si="70"/>
        <v>8.3803517999999994E-2</v>
      </c>
      <c r="U147" s="122"/>
      <c r="V147" s="122">
        <f t="shared" si="71"/>
        <v>0</v>
      </c>
      <c r="W147" s="122"/>
      <c r="X147" s="122"/>
    </row>
    <row r="148" spans="1:24" ht="62.2" x14ac:dyDescent="0.35">
      <c r="A148" s="106" t="s">
        <v>1660</v>
      </c>
      <c r="B148" s="107" t="s">
        <v>780</v>
      </c>
      <c r="C148" s="108" t="s">
        <v>1193</v>
      </c>
      <c r="D148" s="67">
        <v>1.0311719999999998</v>
      </c>
      <c r="E148" s="122"/>
      <c r="F148" s="122"/>
      <c r="G148" s="122">
        <v>1.0311719999999998</v>
      </c>
      <c r="H148" s="122"/>
      <c r="I148" s="73">
        <v>0.37380525600000003</v>
      </c>
      <c r="J148" s="122"/>
      <c r="K148" s="122"/>
      <c r="L148" s="73">
        <v>0.37380525600000003</v>
      </c>
      <c r="M148" s="122"/>
      <c r="N148" s="122">
        <f t="shared" si="69"/>
        <v>0.65736674399999973</v>
      </c>
      <c r="O148" s="122"/>
      <c r="P148" s="122"/>
      <c r="Q148" s="122"/>
      <c r="R148" s="122"/>
      <c r="S148" s="122"/>
      <c r="T148" s="122">
        <f t="shared" si="70"/>
        <v>0.65736674399999973</v>
      </c>
      <c r="U148" s="122"/>
      <c r="V148" s="122">
        <f t="shared" si="71"/>
        <v>0</v>
      </c>
      <c r="W148" s="122"/>
      <c r="X148" s="122"/>
    </row>
    <row r="149" spans="1:24" ht="62.2" x14ac:dyDescent="0.35">
      <c r="A149" s="106" t="s">
        <v>1661</v>
      </c>
      <c r="B149" s="107" t="s">
        <v>1698</v>
      </c>
      <c r="C149" s="108" t="s">
        <v>1194</v>
      </c>
      <c r="D149" s="67">
        <v>2.2505639999999998</v>
      </c>
      <c r="E149" s="122"/>
      <c r="F149" s="122"/>
      <c r="G149" s="122">
        <v>2.2505639999999998</v>
      </c>
      <c r="H149" s="122"/>
      <c r="I149" s="73">
        <v>0.10016144399999997</v>
      </c>
      <c r="J149" s="122"/>
      <c r="K149" s="122"/>
      <c r="L149" s="73">
        <v>0.10016144399999997</v>
      </c>
      <c r="M149" s="122"/>
      <c r="N149" s="122">
        <f t="shared" si="69"/>
        <v>2.150402556</v>
      </c>
      <c r="O149" s="122"/>
      <c r="P149" s="122"/>
      <c r="Q149" s="122"/>
      <c r="R149" s="122"/>
      <c r="S149" s="122"/>
      <c r="T149" s="122">
        <f t="shared" si="70"/>
        <v>2.150402556</v>
      </c>
      <c r="U149" s="122"/>
      <c r="V149" s="122">
        <f t="shared" si="71"/>
        <v>0</v>
      </c>
      <c r="W149" s="122"/>
      <c r="X149" s="122"/>
    </row>
    <row r="150" spans="1:24" ht="62.2" x14ac:dyDescent="0.35">
      <c r="A150" s="106" t="s">
        <v>1661</v>
      </c>
      <c r="B150" s="107" t="s">
        <v>1699</v>
      </c>
      <c r="C150" s="108" t="s">
        <v>1918</v>
      </c>
      <c r="D150" s="67">
        <v>0</v>
      </c>
      <c r="E150" s="122"/>
      <c r="F150" s="122"/>
      <c r="G150" s="122">
        <v>0</v>
      </c>
      <c r="H150" s="122"/>
      <c r="I150" s="73">
        <v>0.29603767999999997</v>
      </c>
      <c r="J150" s="122"/>
      <c r="K150" s="122"/>
      <c r="L150" s="73">
        <v>0.29603767999999997</v>
      </c>
      <c r="M150" s="122"/>
      <c r="N150" s="122">
        <f t="shared" si="69"/>
        <v>-0.29603767999999997</v>
      </c>
      <c r="O150" s="122"/>
      <c r="P150" s="122"/>
      <c r="Q150" s="122"/>
      <c r="R150" s="122"/>
      <c r="S150" s="122"/>
      <c r="T150" s="122">
        <f t="shared" si="70"/>
        <v>-0.29603767999999997</v>
      </c>
      <c r="U150" s="122"/>
      <c r="V150" s="122">
        <f t="shared" si="71"/>
        <v>0</v>
      </c>
      <c r="W150" s="122"/>
      <c r="X150" s="122"/>
    </row>
    <row r="151" spans="1:24" ht="46.65" x14ac:dyDescent="0.35">
      <c r="A151" s="106" t="s">
        <v>1660</v>
      </c>
      <c r="B151" s="107" t="s">
        <v>1700</v>
      </c>
      <c r="C151" s="108" t="s">
        <v>1919</v>
      </c>
      <c r="D151" s="67">
        <v>0</v>
      </c>
      <c r="E151" s="122"/>
      <c r="F151" s="122"/>
      <c r="G151" s="122">
        <v>0</v>
      </c>
      <c r="H151" s="122"/>
      <c r="I151" s="73">
        <v>0.66299000000000008</v>
      </c>
      <c r="J151" s="122"/>
      <c r="K151" s="122"/>
      <c r="L151" s="73">
        <v>0.66299000000000008</v>
      </c>
      <c r="M151" s="122"/>
      <c r="N151" s="122">
        <f t="shared" si="69"/>
        <v>-0.66299000000000008</v>
      </c>
      <c r="O151" s="122"/>
      <c r="P151" s="122"/>
      <c r="Q151" s="122"/>
      <c r="R151" s="122"/>
      <c r="S151" s="122"/>
      <c r="T151" s="122">
        <f t="shared" si="70"/>
        <v>-0.66299000000000008</v>
      </c>
      <c r="U151" s="122"/>
      <c r="V151" s="122">
        <f t="shared" si="71"/>
        <v>0</v>
      </c>
      <c r="W151" s="122"/>
      <c r="X151" s="122"/>
    </row>
    <row r="152" spans="1:24" ht="62.2" x14ac:dyDescent="0.35">
      <c r="A152" s="106" t="s">
        <v>1660</v>
      </c>
      <c r="B152" s="107" t="s">
        <v>1701</v>
      </c>
      <c r="C152" s="108" t="s">
        <v>1195</v>
      </c>
      <c r="D152" s="67">
        <v>0</v>
      </c>
      <c r="E152" s="122"/>
      <c r="F152" s="122"/>
      <c r="G152" s="122">
        <v>0</v>
      </c>
      <c r="H152" s="122"/>
      <c r="I152" s="73">
        <v>0.23268</v>
      </c>
      <c r="J152" s="122"/>
      <c r="K152" s="122"/>
      <c r="L152" s="73">
        <v>0.23268</v>
      </c>
      <c r="M152" s="122"/>
      <c r="N152" s="122">
        <f t="shared" si="69"/>
        <v>-0.23268</v>
      </c>
      <c r="O152" s="122"/>
      <c r="P152" s="122"/>
      <c r="Q152" s="122"/>
      <c r="R152" s="122"/>
      <c r="S152" s="122"/>
      <c r="T152" s="122">
        <f t="shared" si="70"/>
        <v>-0.23268</v>
      </c>
      <c r="U152" s="122"/>
      <c r="V152" s="122">
        <f t="shared" si="71"/>
        <v>0</v>
      </c>
      <c r="W152" s="122"/>
      <c r="X152" s="122"/>
    </row>
    <row r="153" spans="1:24" x14ac:dyDescent="0.35">
      <c r="A153" s="103"/>
      <c r="B153" s="110" t="s">
        <v>52</v>
      </c>
      <c r="C153" s="105"/>
      <c r="D153" s="133">
        <f t="shared" ref="D153:X153" si="72">SUM(D154:D170)</f>
        <v>44.207543999999992</v>
      </c>
      <c r="E153" s="133">
        <f t="shared" si="72"/>
        <v>0</v>
      </c>
      <c r="F153" s="133">
        <f t="shared" si="72"/>
        <v>0</v>
      </c>
      <c r="G153" s="133">
        <f t="shared" si="72"/>
        <v>44.207543999999992</v>
      </c>
      <c r="H153" s="133">
        <f t="shared" si="72"/>
        <v>0</v>
      </c>
      <c r="I153" s="133">
        <f t="shared" si="72"/>
        <v>9.6512225679999979</v>
      </c>
      <c r="J153" s="133">
        <f t="shared" si="72"/>
        <v>0</v>
      </c>
      <c r="K153" s="133">
        <f t="shared" si="72"/>
        <v>0</v>
      </c>
      <c r="L153" s="133">
        <f t="shared" si="72"/>
        <v>9.6512225679999979</v>
      </c>
      <c r="M153" s="133">
        <f t="shared" si="72"/>
        <v>0</v>
      </c>
      <c r="N153" s="133">
        <f t="shared" si="72"/>
        <v>34.556321431999997</v>
      </c>
      <c r="O153" s="133">
        <f t="shared" si="72"/>
        <v>0</v>
      </c>
      <c r="P153" s="133">
        <f t="shared" si="72"/>
        <v>0</v>
      </c>
      <c r="Q153" s="133">
        <f t="shared" si="72"/>
        <v>0</v>
      </c>
      <c r="R153" s="133">
        <f t="shared" si="72"/>
        <v>0</v>
      </c>
      <c r="S153" s="133">
        <f t="shared" si="72"/>
        <v>0</v>
      </c>
      <c r="T153" s="133">
        <f t="shared" si="72"/>
        <v>34.556321431999997</v>
      </c>
      <c r="U153" s="133">
        <f t="shared" si="72"/>
        <v>0</v>
      </c>
      <c r="V153" s="133">
        <f t="shared" si="72"/>
        <v>0</v>
      </c>
      <c r="W153" s="133">
        <f t="shared" si="72"/>
        <v>0</v>
      </c>
      <c r="X153" s="133">
        <f t="shared" si="72"/>
        <v>0</v>
      </c>
    </row>
    <row r="154" spans="1:24" ht="46.65" x14ac:dyDescent="0.35">
      <c r="A154" s="106" t="s">
        <v>1660</v>
      </c>
      <c r="B154" s="107" t="s">
        <v>781</v>
      </c>
      <c r="C154" s="108" t="s">
        <v>1196</v>
      </c>
      <c r="D154" s="67">
        <v>3.6985320000000002</v>
      </c>
      <c r="E154" s="122"/>
      <c r="F154" s="122"/>
      <c r="G154" s="122">
        <v>3.6985320000000002</v>
      </c>
      <c r="H154" s="122"/>
      <c r="I154" s="73">
        <v>0.16460333999999996</v>
      </c>
      <c r="J154" s="122"/>
      <c r="K154" s="122"/>
      <c r="L154" s="73">
        <v>0.16460333999999996</v>
      </c>
      <c r="M154" s="122"/>
      <c r="N154" s="122">
        <f t="shared" ref="N154:N170" si="73">D154-I154</f>
        <v>3.5339286600000004</v>
      </c>
      <c r="O154" s="122"/>
      <c r="P154" s="122"/>
      <c r="Q154" s="122"/>
      <c r="R154" s="122"/>
      <c r="S154" s="122"/>
      <c r="T154" s="122">
        <f t="shared" ref="T154:T170" si="74">G154-L154</f>
        <v>3.5339286600000004</v>
      </c>
      <c r="U154" s="122"/>
      <c r="V154" s="122">
        <f t="shared" ref="V154:V170" si="75">H154-M154</f>
        <v>0</v>
      </c>
      <c r="W154" s="122"/>
      <c r="X154" s="122"/>
    </row>
    <row r="155" spans="1:24" ht="77.7" x14ac:dyDescent="0.35">
      <c r="A155" s="106" t="s">
        <v>1660</v>
      </c>
      <c r="B155" s="107" t="s">
        <v>1702</v>
      </c>
      <c r="C155" s="108" t="s">
        <v>1197</v>
      </c>
      <c r="D155" s="67">
        <v>6.545999999999999E-2</v>
      </c>
      <c r="E155" s="122"/>
      <c r="F155" s="122"/>
      <c r="G155" s="122">
        <v>6.545999999999999E-2</v>
      </c>
      <c r="H155" s="122"/>
      <c r="I155" s="73">
        <v>2.9133119999999999E-3</v>
      </c>
      <c r="J155" s="122"/>
      <c r="K155" s="122"/>
      <c r="L155" s="73">
        <v>2.9133119999999999E-3</v>
      </c>
      <c r="M155" s="122"/>
      <c r="N155" s="122">
        <f t="shared" si="73"/>
        <v>6.2546687999999989E-2</v>
      </c>
      <c r="O155" s="122"/>
      <c r="P155" s="122"/>
      <c r="Q155" s="122"/>
      <c r="R155" s="122"/>
      <c r="S155" s="122"/>
      <c r="T155" s="122">
        <f t="shared" si="74"/>
        <v>6.2546687999999989E-2</v>
      </c>
      <c r="U155" s="122"/>
      <c r="V155" s="122">
        <f t="shared" si="75"/>
        <v>0</v>
      </c>
      <c r="W155" s="122"/>
      <c r="X155" s="122"/>
    </row>
    <row r="156" spans="1:24" ht="62.2" x14ac:dyDescent="0.35">
      <c r="A156" s="106" t="s">
        <v>1660</v>
      </c>
      <c r="B156" s="107" t="s">
        <v>1703</v>
      </c>
      <c r="C156" s="108" t="s">
        <v>1198</v>
      </c>
      <c r="D156" s="67">
        <v>6.8136000000000002E-2</v>
      </c>
      <c r="E156" s="122"/>
      <c r="F156" s="122"/>
      <c r="G156" s="122">
        <v>6.8136000000000002E-2</v>
      </c>
      <c r="H156" s="122"/>
      <c r="I156" s="73">
        <v>3.0324240000000006E-3</v>
      </c>
      <c r="J156" s="122"/>
      <c r="K156" s="122"/>
      <c r="L156" s="73">
        <v>3.0324240000000006E-3</v>
      </c>
      <c r="M156" s="122"/>
      <c r="N156" s="122">
        <f t="shared" si="73"/>
        <v>6.5103575999999996E-2</v>
      </c>
      <c r="O156" s="122"/>
      <c r="P156" s="122"/>
      <c r="Q156" s="122"/>
      <c r="R156" s="122"/>
      <c r="S156" s="122"/>
      <c r="T156" s="122">
        <f t="shared" si="74"/>
        <v>6.5103575999999996E-2</v>
      </c>
      <c r="U156" s="122"/>
      <c r="V156" s="122">
        <f t="shared" si="75"/>
        <v>0</v>
      </c>
      <c r="W156" s="122"/>
      <c r="X156" s="122"/>
    </row>
    <row r="157" spans="1:24" ht="46.65" x14ac:dyDescent="0.35">
      <c r="A157" s="106" t="s">
        <v>1660</v>
      </c>
      <c r="B157" s="107" t="s">
        <v>782</v>
      </c>
      <c r="C157" s="108" t="s">
        <v>1199</v>
      </c>
      <c r="D157" s="67">
        <v>3.1120679999999998</v>
      </c>
      <c r="E157" s="122"/>
      <c r="F157" s="122"/>
      <c r="G157" s="122">
        <v>3.1120679999999998</v>
      </c>
      <c r="H157" s="122"/>
      <c r="I157" s="73">
        <v>2.1195928899999998</v>
      </c>
      <c r="J157" s="122"/>
      <c r="K157" s="122"/>
      <c r="L157" s="73">
        <v>2.1195928899999998</v>
      </c>
      <c r="M157" s="122"/>
      <c r="N157" s="122">
        <f t="shared" si="73"/>
        <v>0.99247510999999999</v>
      </c>
      <c r="O157" s="122"/>
      <c r="P157" s="122"/>
      <c r="Q157" s="122"/>
      <c r="R157" s="122"/>
      <c r="S157" s="122"/>
      <c r="T157" s="122">
        <f t="shared" si="74"/>
        <v>0.99247510999999999</v>
      </c>
      <c r="U157" s="122"/>
      <c r="V157" s="122">
        <f t="shared" si="75"/>
        <v>0</v>
      </c>
      <c r="W157" s="122"/>
      <c r="X157" s="122"/>
    </row>
    <row r="158" spans="1:24" ht="31.1" x14ac:dyDescent="0.35">
      <c r="A158" s="106" t="s">
        <v>1660</v>
      </c>
      <c r="B158" s="107" t="s">
        <v>783</v>
      </c>
      <c r="C158" s="108" t="s">
        <v>1200</v>
      </c>
      <c r="D158" s="67">
        <v>4.402704</v>
      </c>
      <c r="E158" s="122"/>
      <c r="F158" s="122"/>
      <c r="G158" s="122">
        <v>4.402704</v>
      </c>
      <c r="H158" s="122"/>
      <c r="I158" s="73">
        <v>0.19594255199999999</v>
      </c>
      <c r="J158" s="122"/>
      <c r="K158" s="122"/>
      <c r="L158" s="73">
        <v>0.19594255199999999</v>
      </c>
      <c r="M158" s="122"/>
      <c r="N158" s="122">
        <f t="shared" si="73"/>
        <v>4.206761448</v>
      </c>
      <c r="O158" s="122"/>
      <c r="P158" s="122"/>
      <c r="Q158" s="122"/>
      <c r="R158" s="122"/>
      <c r="S158" s="122"/>
      <c r="T158" s="122">
        <f t="shared" si="74"/>
        <v>4.206761448</v>
      </c>
      <c r="U158" s="122"/>
      <c r="V158" s="122">
        <f t="shared" si="75"/>
        <v>0</v>
      </c>
      <c r="W158" s="122"/>
      <c r="X158" s="122"/>
    </row>
    <row r="159" spans="1:24" ht="31.1" x14ac:dyDescent="0.35">
      <c r="A159" s="106" t="s">
        <v>1660</v>
      </c>
      <c r="B159" s="107" t="s">
        <v>784</v>
      </c>
      <c r="C159" s="108" t="s">
        <v>1201</v>
      </c>
      <c r="D159" s="67">
        <v>5.4691199999999993</v>
      </c>
      <c r="E159" s="122"/>
      <c r="F159" s="122"/>
      <c r="G159" s="122">
        <v>5.4691199999999993</v>
      </c>
      <c r="H159" s="122"/>
      <c r="I159" s="73">
        <v>0.24340346400000004</v>
      </c>
      <c r="J159" s="122"/>
      <c r="K159" s="122"/>
      <c r="L159" s="73">
        <v>0.24340346400000004</v>
      </c>
      <c r="M159" s="122"/>
      <c r="N159" s="122">
        <f t="shared" si="73"/>
        <v>5.2257165359999993</v>
      </c>
      <c r="O159" s="122"/>
      <c r="P159" s="122"/>
      <c r="Q159" s="122"/>
      <c r="R159" s="122"/>
      <c r="S159" s="122"/>
      <c r="T159" s="122">
        <f t="shared" si="74"/>
        <v>5.2257165359999993</v>
      </c>
      <c r="U159" s="122"/>
      <c r="V159" s="122">
        <f t="shared" si="75"/>
        <v>0</v>
      </c>
      <c r="W159" s="122"/>
      <c r="X159" s="122"/>
    </row>
    <row r="160" spans="1:24" ht="31.1" x14ac:dyDescent="0.35">
      <c r="A160" s="106" t="s">
        <v>1660</v>
      </c>
      <c r="B160" s="107" t="s">
        <v>785</v>
      </c>
      <c r="C160" s="108" t="s">
        <v>1202</v>
      </c>
      <c r="D160" s="67">
        <v>1.8823319999999997</v>
      </c>
      <c r="E160" s="122"/>
      <c r="F160" s="122"/>
      <c r="G160" s="122">
        <v>1.8823319999999997</v>
      </c>
      <c r="H160" s="122"/>
      <c r="I160" s="73">
        <v>8.3773248000000008E-2</v>
      </c>
      <c r="J160" s="122"/>
      <c r="K160" s="122"/>
      <c r="L160" s="73">
        <v>8.3773248000000008E-2</v>
      </c>
      <c r="M160" s="122"/>
      <c r="N160" s="122">
        <f t="shared" si="73"/>
        <v>1.7985587519999997</v>
      </c>
      <c r="O160" s="122"/>
      <c r="P160" s="122"/>
      <c r="Q160" s="122"/>
      <c r="R160" s="122"/>
      <c r="S160" s="122"/>
      <c r="T160" s="122">
        <f t="shared" si="74"/>
        <v>1.7985587519999997</v>
      </c>
      <c r="U160" s="122"/>
      <c r="V160" s="122">
        <f t="shared" si="75"/>
        <v>0</v>
      </c>
      <c r="W160" s="122"/>
      <c r="X160" s="122"/>
    </row>
    <row r="161" spans="1:24" ht="46.65" x14ac:dyDescent="0.35">
      <c r="A161" s="106" t="s">
        <v>1660</v>
      </c>
      <c r="B161" s="107" t="s">
        <v>786</v>
      </c>
      <c r="C161" s="108" t="s">
        <v>1203</v>
      </c>
      <c r="D161" s="67">
        <v>8.3255160000000004</v>
      </c>
      <c r="E161" s="122"/>
      <c r="F161" s="122"/>
      <c r="G161" s="122">
        <v>8.3255160000000004</v>
      </c>
      <c r="H161" s="122"/>
      <c r="I161" s="73">
        <v>0.37052752799999999</v>
      </c>
      <c r="J161" s="122"/>
      <c r="K161" s="122"/>
      <c r="L161" s="73">
        <v>0.37052752799999999</v>
      </c>
      <c r="M161" s="122"/>
      <c r="N161" s="122">
        <f t="shared" si="73"/>
        <v>7.9549884720000001</v>
      </c>
      <c r="O161" s="122"/>
      <c r="P161" s="122"/>
      <c r="Q161" s="122"/>
      <c r="R161" s="122"/>
      <c r="S161" s="122"/>
      <c r="T161" s="122">
        <f t="shared" si="74"/>
        <v>7.9549884720000001</v>
      </c>
      <c r="U161" s="122"/>
      <c r="V161" s="122">
        <f t="shared" si="75"/>
        <v>0</v>
      </c>
      <c r="W161" s="122"/>
      <c r="X161" s="122"/>
    </row>
    <row r="162" spans="1:24" ht="46.65" x14ac:dyDescent="0.35">
      <c r="A162" s="106" t="s">
        <v>1661</v>
      </c>
      <c r="B162" s="107" t="s">
        <v>787</v>
      </c>
      <c r="C162" s="108" t="s">
        <v>1204</v>
      </c>
      <c r="D162" s="67">
        <v>3.8056319999999997</v>
      </c>
      <c r="E162" s="122"/>
      <c r="F162" s="122"/>
      <c r="G162" s="122">
        <v>3.8056319999999997</v>
      </c>
      <c r="H162" s="122"/>
      <c r="I162" s="73">
        <v>0.85655489000000007</v>
      </c>
      <c r="J162" s="122"/>
      <c r="K162" s="122"/>
      <c r="L162" s="73">
        <v>0.85655489000000007</v>
      </c>
      <c r="M162" s="122"/>
      <c r="N162" s="122">
        <f t="shared" si="73"/>
        <v>2.9490771099999997</v>
      </c>
      <c r="O162" s="122"/>
      <c r="P162" s="122"/>
      <c r="Q162" s="122"/>
      <c r="R162" s="122"/>
      <c r="S162" s="122"/>
      <c r="T162" s="122">
        <f t="shared" si="74"/>
        <v>2.9490771099999997</v>
      </c>
      <c r="U162" s="122"/>
      <c r="V162" s="122">
        <f t="shared" si="75"/>
        <v>0</v>
      </c>
      <c r="W162" s="122"/>
      <c r="X162" s="122"/>
    </row>
    <row r="163" spans="1:24" ht="46.65" x14ac:dyDescent="0.35">
      <c r="A163" s="106" t="s">
        <v>1661</v>
      </c>
      <c r="B163" s="107" t="s">
        <v>788</v>
      </c>
      <c r="C163" s="108" t="s">
        <v>1205</v>
      </c>
      <c r="D163" s="67">
        <v>2.8021799999999999</v>
      </c>
      <c r="E163" s="122"/>
      <c r="F163" s="122"/>
      <c r="G163" s="122">
        <v>2.8021799999999999</v>
      </c>
      <c r="H163" s="122"/>
      <c r="I163" s="73">
        <v>0.31656799599999996</v>
      </c>
      <c r="J163" s="122"/>
      <c r="K163" s="122"/>
      <c r="L163" s="73">
        <v>0.31656799599999996</v>
      </c>
      <c r="M163" s="122"/>
      <c r="N163" s="122">
        <f t="shared" si="73"/>
        <v>2.485612004</v>
      </c>
      <c r="O163" s="122"/>
      <c r="P163" s="122"/>
      <c r="Q163" s="122"/>
      <c r="R163" s="122"/>
      <c r="S163" s="122"/>
      <c r="T163" s="122">
        <f t="shared" si="74"/>
        <v>2.485612004</v>
      </c>
      <c r="U163" s="122"/>
      <c r="V163" s="122">
        <f t="shared" si="75"/>
        <v>0</v>
      </c>
      <c r="W163" s="122"/>
      <c r="X163" s="122"/>
    </row>
    <row r="164" spans="1:24" ht="46.65" x14ac:dyDescent="0.35">
      <c r="A164" s="106" t="s">
        <v>1661</v>
      </c>
      <c r="B164" s="107" t="s">
        <v>789</v>
      </c>
      <c r="C164" s="108" t="s">
        <v>1206</v>
      </c>
      <c r="D164" s="67">
        <v>3.2901479999999999</v>
      </c>
      <c r="E164" s="122"/>
      <c r="F164" s="122"/>
      <c r="G164" s="122">
        <v>3.2901479999999999</v>
      </c>
      <c r="H164" s="122"/>
      <c r="I164" s="73">
        <v>0.32440197999999998</v>
      </c>
      <c r="J164" s="122"/>
      <c r="K164" s="122"/>
      <c r="L164" s="73">
        <v>0.32440197999999998</v>
      </c>
      <c r="M164" s="122"/>
      <c r="N164" s="122">
        <f t="shared" si="73"/>
        <v>2.9657460200000001</v>
      </c>
      <c r="O164" s="122"/>
      <c r="P164" s="122"/>
      <c r="Q164" s="122"/>
      <c r="R164" s="122"/>
      <c r="S164" s="122"/>
      <c r="T164" s="122">
        <f t="shared" si="74"/>
        <v>2.9657460200000001</v>
      </c>
      <c r="U164" s="122"/>
      <c r="V164" s="122">
        <f t="shared" si="75"/>
        <v>0</v>
      </c>
      <c r="W164" s="122"/>
      <c r="X164" s="122"/>
    </row>
    <row r="165" spans="1:24" ht="46.65" x14ac:dyDescent="0.35">
      <c r="A165" s="106" t="s">
        <v>1661</v>
      </c>
      <c r="B165" s="107" t="s">
        <v>790</v>
      </c>
      <c r="C165" s="108" t="s">
        <v>1207</v>
      </c>
      <c r="D165" s="67">
        <v>3.2828879999999998</v>
      </c>
      <c r="E165" s="122"/>
      <c r="F165" s="122"/>
      <c r="G165" s="122">
        <v>3.2828879999999998</v>
      </c>
      <c r="H165" s="122"/>
      <c r="I165" s="73">
        <v>3.1707395119999999</v>
      </c>
      <c r="J165" s="122"/>
      <c r="K165" s="122"/>
      <c r="L165" s="73">
        <v>3.1707395119999999</v>
      </c>
      <c r="M165" s="122"/>
      <c r="N165" s="122">
        <f t="shared" si="73"/>
        <v>0.11214848799999988</v>
      </c>
      <c r="O165" s="122"/>
      <c r="P165" s="122"/>
      <c r="Q165" s="122"/>
      <c r="R165" s="122"/>
      <c r="S165" s="122"/>
      <c r="T165" s="122">
        <f t="shared" si="74"/>
        <v>0.11214848799999988</v>
      </c>
      <c r="U165" s="122"/>
      <c r="V165" s="122">
        <f t="shared" si="75"/>
        <v>0</v>
      </c>
      <c r="W165" s="122"/>
      <c r="X165" s="122"/>
    </row>
    <row r="166" spans="1:24" ht="46.65" x14ac:dyDescent="0.35">
      <c r="A166" s="106" t="s">
        <v>1660</v>
      </c>
      <c r="B166" s="107" t="s">
        <v>1704</v>
      </c>
      <c r="C166" s="108" t="s">
        <v>1208</v>
      </c>
      <c r="D166" s="67">
        <v>1.8193199999999998</v>
      </c>
      <c r="E166" s="122"/>
      <c r="F166" s="122"/>
      <c r="G166" s="122">
        <v>1.8193199999999998</v>
      </c>
      <c r="H166" s="122"/>
      <c r="I166" s="73">
        <v>1.081249608</v>
      </c>
      <c r="J166" s="122"/>
      <c r="K166" s="122"/>
      <c r="L166" s="73">
        <v>1.081249608</v>
      </c>
      <c r="M166" s="122"/>
      <c r="N166" s="122">
        <f t="shared" si="73"/>
        <v>0.7380703919999998</v>
      </c>
      <c r="O166" s="122"/>
      <c r="P166" s="122"/>
      <c r="Q166" s="122"/>
      <c r="R166" s="122"/>
      <c r="S166" s="122"/>
      <c r="T166" s="122">
        <f t="shared" si="74"/>
        <v>0.7380703919999998</v>
      </c>
      <c r="U166" s="122"/>
      <c r="V166" s="122">
        <f t="shared" si="75"/>
        <v>0</v>
      </c>
      <c r="W166" s="122"/>
      <c r="X166" s="122"/>
    </row>
    <row r="167" spans="1:24" ht="93.25" x14ac:dyDescent="0.35">
      <c r="A167" s="106" t="s">
        <v>1660</v>
      </c>
      <c r="B167" s="107" t="s">
        <v>1705</v>
      </c>
      <c r="C167" s="108" t="s">
        <v>1209</v>
      </c>
      <c r="D167" s="67">
        <v>0.58447199999999999</v>
      </c>
      <c r="E167" s="122"/>
      <c r="F167" s="122"/>
      <c r="G167" s="122">
        <v>0.58447199999999999</v>
      </c>
      <c r="H167" s="122"/>
      <c r="I167" s="73">
        <v>2.6011979999999997E-2</v>
      </c>
      <c r="J167" s="122"/>
      <c r="K167" s="122"/>
      <c r="L167" s="73">
        <v>2.6011979999999997E-2</v>
      </c>
      <c r="M167" s="122"/>
      <c r="N167" s="122">
        <f t="shared" si="73"/>
        <v>0.55846001999999995</v>
      </c>
      <c r="O167" s="122"/>
      <c r="P167" s="122"/>
      <c r="Q167" s="122"/>
      <c r="R167" s="122"/>
      <c r="S167" s="122"/>
      <c r="T167" s="122">
        <f t="shared" si="74"/>
        <v>0.55846001999999995</v>
      </c>
      <c r="U167" s="122"/>
      <c r="V167" s="122">
        <f t="shared" si="75"/>
        <v>0</v>
      </c>
      <c r="W167" s="122"/>
      <c r="X167" s="122"/>
    </row>
    <row r="168" spans="1:24" ht="108.8" x14ac:dyDescent="0.35">
      <c r="A168" s="106" t="s">
        <v>1660</v>
      </c>
      <c r="B168" s="107" t="s">
        <v>791</v>
      </c>
      <c r="C168" s="108" t="s">
        <v>1210</v>
      </c>
      <c r="D168" s="67">
        <v>0.58447199999999999</v>
      </c>
      <c r="E168" s="122"/>
      <c r="F168" s="122"/>
      <c r="G168" s="122">
        <v>0.58447199999999999</v>
      </c>
      <c r="H168" s="122"/>
      <c r="I168" s="73">
        <v>0.39393198000000001</v>
      </c>
      <c r="J168" s="122"/>
      <c r="K168" s="122"/>
      <c r="L168" s="73">
        <v>0.39393198000000001</v>
      </c>
      <c r="M168" s="122"/>
      <c r="N168" s="122">
        <f t="shared" si="73"/>
        <v>0.19054001999999998</v>
      </c>
      <c r="O168" s="122"/>
      <c r="P168" s="122"/>
      <c r="Q168" s="122"/>
      <c r="R168" s="122"/>
      <c r="S168" s="122"/>
      <c r="T168" s="122">
        <f t="shared" si="74"/>
        <v>0.19054001999999998</v>
      </c>
      <c r="U168" s="122"/>
      <c r="V168" s="122">
        <f t="shared" si="75"/>
        <v>0</v>
      </c>
      <c r="W168" s="122"/>
      <c r="X168" s="122"/>
    </row>
    <row r="169" spans="1:24" ht="62.2" x14ac:dyDescent="0.35">
      <c r="A169" s="106" t="s">
        <v>1661</v>
      </c>
      <c r="B169" s="107" t="s">
        <v>1706</v>
      </c>
      <c r="C169" s="108" t="s">
        <v>1211</v>
      </c>
      <c r="D169" s="67">
        <v>1.014564</v>
      </c>
      <c r="E169" s="122"/>
      <c r="F169" s="122"/>
      <c r="G169" s="122">
        <v>1.014564</v>
      </c>
      <c r="H169" s="122"/>
      <c r="I169" s="73">
        <v>4.5153264000000005E-2</v>
      </c>
      <c r="J169" s="122"/>
      <c r="K169" s="122"/>
      <c r="L169" s="73">
        <v>4.5153264000000005E-2</v>
      </c>
      <c r="M169" s="122"/>
      <c r="N169" s="122">
        <f t="shared" si="73"/>
        <v>0.96941073600000005</v>
      </c>
      <c r="O169" s="122"/>
      <c r="P169" s="122"/>
      <c r="Q169" s="122"/>
      <c r="R169" s="122"/>
      <c r="S169" s="122"/>
      <c r="T169" s="122">
        <f t="shared" si="74"/>
        <v>0.96941073600000005</v>
      </c>
      <c r="U169" s="122"/>
      <c r="V169" s="122">
        <f t="shared" si="75"/>
        <v>0</v>
      </c>
      <c r="W169" s="122"/>
      <c r="X169" s="122"/>
    </row>
    <row r="170" spans="1:24" ht="46.65" x14ac:dyDescent="0.35">
      <c r="A170" s="106" t="s">
        <v>1660</v>
      </c>
      <c r="B170" s="107" t="s">
        <v>1707</v>
      </c>
      <c r="C170" s="108" t="s">
        <v>1920</v>
      </c>
      <c r="D170" s="67">
        <v>0</v>
      </c>
      <c r="E170" s="122"/>
      <c r="F170" s="122"/>
      <c r="G170" s="122">
        <v>0</v>
      </c>
      <c r="H170" s="122"/>
      <c r="I170" s="73">
        <v>0.25282260000000001</v>
      </c>
      <c r="J170" s="122"/>
      <c r="K170" s="122"/>
      <c r="L170" s="73">
        <v>0.25282260000000001</v>
      </c>
      <c r="M170" s="122"/>
      <c r="N170" s="122">
        <f t="shared" si="73"/>
        <v>-0.25282260000000001</v>
      </c>
      <c r="O170" s="122"/>
      <c r="P170" s="122"/>
      <c r="Q170" s="122"/>
      <c r="R170" s="122"/>
      <c r="S170" s="122"/>
      <c r="T170" s="122">
        <f t="shared" si="74"/>
        <v>-0.25282260000000001</v>
      </c>
      <c r="U170" s="122"/>
      <c r="V170" s="122">
        <f t="shared" si="75"/>
        <v>0</v>
      </c>
      <c r="W170" s="122"/>
      <c r="X170" s="122"/>
    </row>
    <row r="171" spans="1:24" x14ac:dyDescent="0.35">
      <c r="A171" s="103"/>
      <c r="B171" s="110" t="s">
        <v>53</v>
      </c>
      <c r="C171" s="105"/>
      <c r="D171" s="133">
        <f t="shared" ref="D171:X171" si="76">SUM(D172:D189)</f>
        <v>20.441465999999995</v>
      </c>
      <c r="E171" s="133">
        <f t="shared" si="76"/>
        <v>0</v>
      </c>
      <c r="F171" s="133">
        <f t="shared" si="76"/>
        <v>0</v>
      </c>
      <c r="G171" s="133">
        <f t="shared" si="76"/>
        <v>20.441465999999995</v>
      </c>
      <c r="H171" s="133">
        <f t="shared" si="76"/>
        <v>0</v>
      </c>
      <c r="I171" s="133">
        <f t="shared" si="76"/>
        <v>2.6997724200000008</v>
      </c>
      <c r="J171" s="133">
        <f t="shared" si="76"/>
        <v>0</v>
      </c>
      <c r="K171" s="133">
        <f t="shared" si="76"/>
        <v>0</v>
      </c>
      <c r="L171" s="133">
        <f t="shared" si="76"/>
        <v>2.6997724200000008</v>
      </c>
      <c r="M171" s="133">
        <f t="shared" si="76"/>
        <v>0</v>
      </c>
      <c r="N171" s="133">
        <f t="shared" si="76"/>
        <v>17.74169358</v>
      </c>
      <c r="O171" s="133">
        <f t="shared" si="76"/>
        <v>0</v>
      </c>
      <c r="P171" s="133">
        <f t="shared" si="76"/>
        <v>0</v>
      </c>
      <c r="Q171" s="133">
        <f t="shared" si="76"/>
        <v>0</v>
      </c>
      <c r="R171" s="133">
        <f t="shared" si="76"/>
        <v>0</v>
      </c>
      <c r="S171" s="133">
        <f t="shared" si="76"/>
        <v>0</v>
      </c>
      <c r="T171" s="133">
        <f t="shared" si="76"/>
        <v>17.74169358</v>
      </c>
      <c r="U171" s="133">
        <f t="shared" si="76"/>
        <v>0</v>
      </c>
      <c r="V171" s="133">
        <f t="shared" si="76"/>
        <v>0</v>
      </c>
      <c r="W171" s="133">
        <f t="shared" si="76"/>
        <v>0</v>
      </c>
      <c r="X171" s="133">
        <f t="shared" si="76"/>
        <v>0</v>
      </c>
    </row>
    <row r="172" spans="1:24" ht="46.65" x14ac:dyDescent="0.35">
      <c r="A172" s="106" t="s">
        <v>1660</v>
      </c>
      <c r="B172" s="107" t="s">
        <v>54</v>
      </c>
      <c r="C172" s="108" t="s">
        <v>55</v>
      </c>
      <c r="D172" s="67">
        <v>3.1319999999999997</v>
      </c>
      <c r="E172" s="122"/>
      <c r="F172" s="122"/>
      <c r="G172" s="122">
        <v>3.1319999999999997</v>
      </c>
      <c r="H172" s="122"/>
      <c r="I172" s="73">
        <v>0.14427183599999999</v>
      </c>
      <c r="J172" s="122"/>
      <c r="K172" s="122"/>
      <c r="L172" s="73">
        <v>0.14427183599999999</v>
      </c>
      <c r="M172" s="122"/>
      <c r="N172" s="122">
        <f t="shared" ref="N172:N189" si="77">D172-I172</f>
        <v>2.9877281639999995</v>
      </c>
      <c r="O172" s="122"/>
      <c r="P172" s="122"/>
      <c r="Q172" s="122"/>
      <c r="R172" s="122"/>
      <c r="S172" s="122"/>
      <c r="T172" s="122">
        <f t="shared" ref="T172:T189" si="78">G172-L172</f>
        <v>2.9877281639999995</v>
      </c>
      <c r="U172" s="122"/>
      <c r="V172" s="122">
        <f t="shared" ref="V172:V189" si="79">H172-M172</f>
        <v>0</v>
      </c>
      <c r="W172" s="122"/>
      <c r="X172" s="122"/>
    </row>
    <row r="173" spans="1:24" ht="46.65" x14ac:dyDescent="0.35">
      <c r="A173" s="106" t="s">
        <v>1661</v>
      </c>
      <c r="B173" s="107" t="s">
        <v>792</v>
      </c>
      <c r="C173" s="108" t="s">
        <v>1212</v>
      </c>
      <c r="D173" s="67">
        <v>2.7552E-2</v>
      </c>
      <c r="E173" s="122"/>
      <c r="F173" s="122"/>
      <c r="G173" s="122">
        <v>2.7552E-2</v>
      </c>
      <c r="H173" s="122"/>
      <c r="I173" s="73">
        <v>0</v>
      </c>
      <c r="J173" s="122"/>
      <c r="K173" s="122"/>
      <c r="L173" s="73">
        <v>0</v>
      </c>
      <c r="M173" s="122"/>
      <c r="N173" s="122">
        <f t="shared" si="77"/>
        <v>2.7552E-2</v>
      </c>
      <c r="O173" s="122"/>
      <c r="P173" s="122"/>
      <c r="Q173" s="122"/>
      <c r="R173" s="122"/>
      <c r="S173" s="122"/>
      <c r="T173" s="122">
        <f t="shared" si="78"/>
        <v>2.7552E-2</v>
      </c>
      <c r="U173" s="122"/>
      <c r="V173" s="122">
        <f t="shared" si="79"/>
        <v>0</v>
      </c>
      <c r="W173" s="122"/>
      <c r="X173" s="122"/>
    </row>
    <row r="174" spans="1:24" ht="46.65" x14ac:dyDescent="0.35">
      <c r="A174" s="106" t="s">
        <v>1660</v>
      </c>
      <c r="B174" s="107" t="s">
        <v>1708</v>
      </c>
      <c r="C174" s="108" t="s">
        <v>511</v>
      </c>
      <c r="D174" s="67">
        <v>1.2</v>
      </c>
      <c r="E174" s="122"/>
      <c r="F174" s="122"/>
      <c r="G174" s="122">
        <v>1.2</v>
      </c>
      <c r="H174" s="122"/>
      <c r="I174" s="73">
        <v>5.3406060000000005E-2</v>
      </c>
      <c r="J174" s="122"/>
      <c r="K174" s="122"/>
      <c r="L174" s="73">
        <v>5.3406060000000005E-2</v>
      </c>
      <c r="M174" s="122"/>
      <c r="N174" s="122">
        <f t="shared" si="77"/>
        <v>1.14659394</v>
      </c>
      <c r="O174" s="122"/>
      <c r="P174" s="122"/>
      <c r="Q174" s="122"/>
      <c r="R174" s="122"/>
      <c r="S174" s="122"/>
      <c r="T174" s="122">
        <f t="shared" si="78"/>
        <v>1.14659394</v>
      </c>
      <c r="U174" s="122"/>
      <c r="V174" s="122">
        <f t="shared" si="79"/>
        <v>0</v>
      </c>
      <c r="W174" s="122"/>
      <c r="X174" s="122"/>
    </row>
    <row r="175" spans="1:24" ht="46.65" x14ac:dyDescent="0.35">
      <c r="A175" s="106" t="s">
        <v>1661</v>
      </c>
      <c r="B175" s="107" t="s">
        <v>633</v>
      </c>
      <c r="C175" s="108" t="s">
        <v>682</v>
      </c>
      <c r="D175" s="67">
        <v>2.8748399999999994</v>
      </c>
      <c r="E175" s="122"/>
      <c r="F175" s="122"/>
      <c r="G175" s="122">
        <v>2.8748399999999994</v>
      </c>
      <c r="H175" s="122"/>
      <c r="I175" s="73">
        <v>0.12794488799999998</v>
      </c>
      <c r="J175" s="122"/>
      <c r="K175" s="122"/>
      <c r="L175" s="73">
        <v>0.12794488799999998</v>
      </c>
      <c r="M175" s="122"/>
      <c r="N175" s="122">
        <f t="shared" si="77"/>
        <v>2.7468951119999994</v>
      </c>
      <c r="O175" s="122"/>
      <c r="P175" s="122"/>
      <c r="Q175" s="122"/>
      <c r="R175" s="122"/>
      <c r="S175" s="122"/>
      <c r="T175" s="122">
        <f t="shared" si="78"/>
        <v>2.7468951119999994</v>
      </c>
      <c r="U175" s="122"/>
      <c r="V175" s="122">
        <f t="shared" si="79"/>
        <v>0</v>
      </c>
      <c r="W175" s="122"/>
      <c r="X175" s="122"/>
    </row>
    <row r="176" spans="1:24" ht="46.65" x14ac:dyDescent="0.35">
      <c r="A176" s="106" t="s">
        <v>1661</v>
      </c>
      <c r="B176" s="107" t="s">
        <v>793</v>
      </c>
      <c r="C176" s="108" t="s">
        <v>1213</v>
      </c>
      <c r="D176" s="67">
        <v>4.5286200000000001</v>
      </c>
      <c r="E176" s="122"/>
      <c r="F176" s="122"/>
      <c r="G176" s="122">
        <v>4.5286200000000001</v>
      </c>
      <c r="H176" s="122"/>
      <c r="I176" s="73">
        <v>0.20154645600000001</v>
      </c>
      <c r="J176" s="122"/>
      <c r="K176" s="122"/>
      <c r="L176" s="73">
        <v>0.20154645600000001</v>
      </c>
      <c r="M176" s="122"/>
      <c r="N176" s="122">
        <f t="shared" si="77"/>
        <v>4.3270735440000001</v>
      </c>
      <c r="O176" s="122"/>
      <c r="P176" s="122"/>
      <c r="Q176" s="122"/>
      <c r="R176" s="122"/>
      <c r="S176" s="122"/>
      <c r="T176" s="122">
        <f t="shared" si="78"/>
        <v>4.3270735440000001</v>
      </c>
      <c r="U176" s="122"/>
      <c r="V176" s="122">
        <f t="shared" si="79"/>
        <v>0</v>
      </c>
      <c r="W176" s="122"/>
      <c r="X176" s="122"/>
    </row>
    <row r="177" spans="1:24" ht="46.65" x14ac:dyDescent="0.35">
      <c r="A177" s="106" t="s">
        <v>1661</v>
      </c>
      <c r="B177" s="107" t="s">
        <v>794</v>
      </c>
      <c r="C177" s="108" t="s">
        <v>1214</v>
      </c>
      <c r="D177" s="67">
        <v>1.7052839999999998</v>
      </c>
      <c r="E177" s="122"/>
      <c r="F177" s="122"/>
      <c r="G177" s="122">
        <v>1.7052839999999998</v>
      </c>
      <c r="H177" s="122"/>
      <c r="I177" s="73">
        <v>7.5893747999999997E-2</v>
      </c>
      <c r="J177" s="122"/>
      <c r="K177" s="122"/>
      <c r="L177" s="73">
        <v>7.5893747999999997E-2</v>
      </c>
      <c r="M177" s="122"/>
      <c r="N177" s="122">
        <f t="shared" si="77"/>
        <v>1.6293902519999999</v>
      </c>
      <c r="O177" s="122"/>
      <c r="P177" s="122"/>
      <c r="Q177" s="122"/>
      <c r="R177" s="122"/>
      <c r="S177" s="122"/>
      <c r="T177" s="122">
        <f t="shared" si="78"/>
        <v>1.6293902519999999</v>
      </c>
      <c r="U177" s="122"/>
      <c r="V177" s="122">
        <f t="shared" si="79"/>
        <v>0</v>
      </c>
      <c r="W177" s="122"/>
      <c r="X177" s="122"/>
    </row>
    <row r="178" spans="1:24" ht="31.1" x14ac:dyDescent="0.35">
      <c r="A178" s="106" t="s">
        <v>1661</v>
      </c>
      <c r="B178" s="107" t="s">
        <v>795</v>
      </c>
      <c r="C178" s="108" t="s">
        <v>1215</v>
      </c>
      <c r="D178" s="67">
        <v>2.2653239999999997</v>
      </c>
      <c r="E178" s="122"/>
      <c r="F178" s="122"/>
      <c r="G178" s="122">
        <v>2.2653239999999997</v>
      </c>
      <c r="H178" s="122"/>
      <c r="I178" s="73">
        <v>0.10081834799999999</v>
      </c>
      <c r="J178" s="122"/>
      <c r="K178" s="122"/>
      <c r="L178" s="73">
        <v>0.10081834799999999</v>
      </c>
      <c r="M178" s="122"/>
      <c r="N178" s="122">
        <f t="shared" si="77"/>
        <v>2.1645056519999999</v>
      </c>
      <c r="O178" s="122"/>
      <c r="P178" s="122"/>
      <c r="Q178" s="122"/>
      <c r="R178" s="122"/>
      <c r="S178" s="122"/>
      <c r="T178" s="122">
        <f t="shared" si="78"/>
        <v>2.1645056519999999</v>
      </c>
      <c r="U178" s="122"/>
      <c r="V178" s="122">
        <f t="shared" si="79"/>
        <v>0</v>
      </c>
      <c r="W178" s="122"/>
      <c r="X178" s="122"/>
    </row>
    <row r="179" spans="1:24" ht="46.65" x14ac:dyDescent="0.35">
      <c r="A179" s="106" t="s">
        <v>1660</v>
      </c>
      <c r="B179" s="107" t="s">
        <v>796</v>
      </c>
      <c r="C179" s="108" t="s">
        <v>1216</v>
      </c>
      <c r="D179" s="67">
        <v>1.0315080000000001</v>
      </c>
      <c r="E179" s="122"/>
      <c r="F179" s="122"/>
      <c r="G179" s="122">
        <v>1.0315080000000001</v>
      </c>
      <c r="H179" s="122"/>
      <c r="I179" s="73">
        <v>4.5907343999999996E-2</v>
      </c>
      <c r="J179" s="122"/>
      <c r="K179" s="122"/>
      <c r="L179" s="73">
        <v>4.5907343999999996E-2</v>
      </c>
      <c r="M179" s="122"/>
      <c r="N179" s="122">
        <f t="shared" si="77"/>
        <v>0.98560065600000013</v>
      </c>
      <c r="O179" s="122"/>
      <c r="P179" s="122"/>
      <c r="Q179" s="122"/>
      <c r="R179" s="122"/>
      <c r="S179" s="122"/>
      <c r="T179" s="122">
        <f t="shared" si="78"/>
        <v>0.98560065600000013</v>
      </c>
      <c r="U179" s="122"/>
      <c r="V179" s="122">
        <f t="shared" si="79"/>
        <v>0</v>
      </c>
      <c r="W179" s="122"/>
      <c r="X179" s="122"/>
    </row>
    <row r="180" spans="1:24" ht="31.1" x14ac:dyDescent="0.35">
      <c r="A180" s="106" t="s">
        <v>1660</v>
      </c>
      <c r="B180" s="107" t="s">
        <v>797</v>
      </c>
      <c r="C180" s="108" t="s">
        <v>1217</v>
      </c>
      <c r="D180" s="67">
        <v>1.6029120000000001</v>
      </c>
      <c r="E180" s="73"/>
      <c r="F180" s="73"/>
      <c r="G180" s="122">
        <v>1.6029120000000001</v>
      </c>
      <c r="H180" s="73"/>
      <c r="I180" s="73">
        <v>0.74498838000000001</v>
      </c>
      <c r="J180" s="73"/>
      <c r="K180" s="73"/>
      <c r="L180" s="73">
        <v>0.74498838000000001</v>
      </c>
      <c r="M180" s="73"/>
      <c r="N180" s="122">
        <f t="shared" si="77"/>
        <v>0.85792362000000011</v>
      </c>
      <c r="O180" s="73"/>
      <c r="P180" s="73"/>
      <c r="Q180" s="73"/>
      <c r="R180" s="73"/>
      <c r="S180" s="73"/>
      <c r="T180" s="122">
        <f t="shared" si="78"/>
        <v>0.85792362000000011</v>
      </c>
      <c r="U180" s="73"/>
      <c r="V180" s="122">
        <f t="shared" si="79"/>
        <v>0</v>
      </c>
      <c r="W180" s="73"/>
      <c r="X180" s="73"/>
    </row>
    <row r="181" spans="1:24" ht="62.2" x14ac:dyDescent="0.35">
      <c r="A181" s="106" t="s">
        <v>1661</v>
      </c>
      <c r="B181" s="107" t="s">
        <v>1709</v>
      </c>
      <c r="C181" s="108" t="s">
        <v>1218</v>
      </c>
      <c r="D181" s="67">
        <v>0.40165199999999995</v>
      </c>
      <c r="E181" s="122"/>
      <c r="F181" s="122"/>
      <c r="G181" s="122">
        <v>0.40165199999999995</v>
      </c>
      <c r="H181" s="122"/>
      <c r="I181" s="73">
        <v>2.292372E-3</v>
      </c>
      <c r="J181" s="122"/>
      <c r="K181" s="122"/>
      <c r="L181" s="73">
        <v>2.292372E-3</v>
      </c>
      <c r="M181" s="122"/>
      <c r="N181" s="122">
        <f t="shared" si="77"/>
        <v>0.39935962799999997</v>
      </c>
      <c r="O181" s="122"/>
      <c r="P181" s="122"/>
      <c r="Q181" s="122"/>
      <c r="R181" s="122"/>
      <c r="S181" s="122"/>
      <c r="T181" s="122">
        <f t="shared" si="78"/>
        <v>0.39935962799999997</v>
      </c>
      <c r="U181" s="122"/>
      <c r="V181" s="122">
        <f t="shared" si="79"/>
        <v>0</v>
      </c>
      <c r="W181" s="122"/>
      <c r="X181" s="122"/>
    </row>
    <row r="182" spans="1:24" ht="31.1" x14ac:dyDescent="0.35">
      <c r="A182" s="106" t="s">
        <v>1660</v>
      </c>
      <c r="B182" s="107" t="s">
        <v>798</v>
      </c>
      <c r="C182" s="108" t="s">
        <v>1219</v>
      </c>
      <c r="D182" s="67">
        <v>1.156188</v>
      </c>
      <c r="E182" s="122"/>
      <c r="F182" s="122"/>
      <c r="G182" s="122">
        <v>1.156188</v>
      </c>
      <c r="H182" s="122"/>
      <c r="I182" s="73">
        <v>6.5987639999999992E-3</v>
      </c>
      <c r="J182" s="122"/>
      <c r="K182" s="122"/>
      <c r="L182" s="73">
        <v>6.5987639999999992E-3</v>
      </c>
      <c r="M182" s="122"/>
      <c r="N182" s="122">
        <f t="shared" si="77"/>
        <v>1.149589236</v>
      </c>
      <c r="O182" s="122"/>
      <c r="P182" s="122"/>
      <c r="Q182" s="122"/>
      <c r="R182" s="122"/>
      <c r="S182" s="122"/>
      <c r="T182" s="122">
        <f t="shared" si="78"/>
        <v>1.149589236</v>
      </c>
      <c r="U182" s="122"/>
      <c r="V182" s="122">
        <f t="shared" si="79"/>
        <v>0</v>
      </c>
      <c r="W182" s="122"/>
      <c r="X182" s="122"/>
    </row>
    <row r="183" spans="1:24" ht="46.65" x14ac:dyDescent="0.35">
      <c r="A183" s="106" t="s">
        <v>1660</v>
      </c>
      <c r="B183" s="107" t="s">
        <v>1710</v>
      </c>
      <c r="C183" s="108" t="s">
        <v>1220</v>
      </c>
      <c r="D183" s="67">
        <v>0.51558599999999988</v>
      </c>
      <c r="E183" s="122"/>
      <c r="F183" s="122"/>
      <c r="G183" s="122">
        <v>0.51558599999999988</v>
      </c>
      <c r="H183" s="122"/>
      <c r="I183" s="73">
        <v>0.38153702399999995</v>
      </c>
      <c r="J183" s="122"/>
      <c r="K183" s="122"/>
      <c r="L183" s="73">
        <v>0.38153702399999995</v>
      </c>
      <c r="M183" s="122"/>
      <c r="N183" s="122">
        <f t="shared" si="77"/>
        <v>0.13404897599999993</v>
      </c>
      <c r="O183" s="122"/>
      <c r="P183" s="122"/>
      <c r="Q183" s="122"/>
      <c r="R183" s="122"/>
      <c r="S183" s="122"/>
      <c r="T183" s="122">
        <f t="shared" si="78"/>
        <v>0.13404897599999993</v>
      </c>
      <c r="U183" s="122"/>
      <c r="V183" s="122">
        <f t="shared" si="79"/>
        <v>0</v>
      </c>
      <c r="W183" s="122"/>
      <c r="X183" s="122"/>
    </row>
    <row r="184" spans="1:24" ht="46.65" x14ac:dyDescent="0.35">
      <c r="A184" s="106" t="s">
        <v>1660</v>
      </c>
      <c r="B184" s="107" t="s">
        <v>1711</v>
      </c>
      <c r="C184" s="108" t="s">
        <v>1221</v>
      </c>
      <c r="D184" s="67">
        <v>0</v>
      </c>
      <c r="E184" s="122"/>
      <c r="F184" s="122"/>
      <c r="G184" s="122">
        <v>0</v>
      </c>
      <c r="H184" s="122"/>
      <c r="I184" s="73">
        <v>0.20364180000000001</v>
      </c>
      <c r="J184" s="122"/>
      <c r="K184" s="122"/>
      <c r="L184" s="73">
        <v>0.20364180000000001</v>
      </c>
      <c r="M184" s="122"/>
      <c r="N184" s="122">
        <f t="shared" si="77"/>
        <v>-0.20364180000000001</v>
      </c>
      <c r="O184" s="122"/>
      <c r="P184" s="122"/>
      <c r="Q184" s="122"/>
      <c r="R184" s="122"/>
      <c r="S184" s="122"/>
      <c r="T184" s="122">
        <f t="shared" si="78"/>
        <v>-0.20364180000000001</v>
      </c>
      <c r="U184" s="122"/>
      <c r="V184" s="122">
        <f t="shared" si="79"/>
        <v>0</v>
      </c>
      <c r="W184" s="122"/>
      <c r="X184" s="122"/>
    </row>
    <row r="185" spans="1:24" ht="62.2" x14ac:dyDescent="0.35">
      <c r="A185" s="106" t="s">
        <v>1660</v>
      </c>
      <c r="B185" s="107" t="s">
        <v>1712</v>
      </c>
      <c r="C185" s="108" t="s">
        <v>1921</v>
      </c>
      <c r="D185" s="67">
        <v>0</v>
      </c>
      <c r="E185" s="122"/>
      <c r="F185" s="122"/>
      <c r="G185" s="122">
        <v>0</v>
      </c>
      <c r="H185" s="122"/>
      <c r="I185" s="73">
        <v>0.20364180000000001</v>
      </c>
      <c r="J185" s="122"/>
      <c r="K185" s="122"/>
      <c r="L185" s="73">
        <v>0.20364180000000001</v>
      </c>
      <c r="M185" s="122"/>
      <c r="N185" s="122">
        <f t="shared" si="77"/>
        <v>-0.20364180000000001</v>
      </c>
      <c r="O185" s="122"/>
      <c r="P185" s="122"/>
      <c r="Q185" s="122"/>
      <c r="R185" s="122"/>
      <c r="S185" s="122"/>
      <c r="T185" s="122">
        <f t="shared" si="78"/>
        <v>-0.20364180000000001</v>
      </c>
      <c r="U185" s="122"/>
      <c r="V185" s="122">
        <f t="shared" si="79"/>
        <v>0</v>
      </c>
      <c r="W185" s="122"/>
      <c r="X185" s="122"/>
    </row>
    <row r="186" spans="1:24" ht="31.1" x14ac:dyDescent="0.35">
      <c r="A186" s="106" t="s">
        <v>1660</v>
      </c>
      <c r="B186" s="107" t="s">
        <v>1713</v>
      </c>
      <c r="C186" s="108" t="s">
        <v>1922</v>
      </c>
      <c r="D186" s="67">
        <v>0</v>
      </c>
      <c r="E186" s="122"/>
      <c r="F186" s="122"/>
      <c r="G186" s="122">
        <v>0</v>
      </c>
      <c r="H186" s="122"/>
      <c r="I186" s="73">
        <v>0.20364180000000001</v>
      </c>
      <c r="J186" s="122"/>
      <c r="K186" s="122"/>
      <c r="L186" s="73">
        <v>0.20364180000000001</v>
      </c>
      <c r="M186" s="122"/>
      <c r="N186" s="122">
        <f t="shared" si="77"/>
        <v>-0.20364180000000001</v>
      </c>
      <c r="O186" s="122"/>
      <c r="P186" s="122"/>
      <c r="Q186" s="122"/>
      <c r="R186" s="122"/>
      <c r="S186" s="122"/>
      <c r="T186" s="122">
        <f t="shared" si="78"/>
        <v>-0.20364180000000001</v>
      </c>
      <c r="U186" s="122"/>
      <c r="V186" s="122">
        <f t="shared" si="79"/>
        <v>0</v>
      </c>
      <c r="W186" s="122"/>
      <c r="X186" s="122"/>
    </row>
    <row r="187" spans="1:24" ht="31.1" x14ac:dyDescent="0.35">
      <c r="A187" s="106" t="s">
        <v>1660</v>
      </c>
      <c r="B187" s="107" t="s">
        <v>1714</v>
      </c>
      <c r="C187" s="108" t="s">
        <v>1923</v>
      </c>
      <c r="D187" s="67">
        <v>0</v>
      </c>
      <c r="E187" s="122"/>
      <c r="F187" s="122"/>
      <c r="G187" s="122">
        <v>0</v>
      </c>
      <c r="H187" s="122"/>
      <c r="I187" s="73">
        <v>0.20364180000000001</v>
      </c>
      <c r="J187" s="122"/>
      <c r="K187" s="122"/>
      <c r="L187" s="73">
        <v>0.20364180000000001</v>
      </c>
      <c r="M187" s="122"/>
      <c r="N187" s="122">
        <f t="shared" si="77"/>
        <v>-0.20364180000000001</v>
      </c>
      <c r="O187" s="122"/>
      <c r="P187" s="122"/>
      <c r="Q187" s="122"/>
      <c r="R187" s="122"/>
      <c r="S187" s="122"/>
      <c r="T187" s="122">
        <f t="shared" si="78"/>
        <v>-0.20364180000000001</v>
      </c>
      <c r="U187" s="122"/>
      <c r="V187" s="122">
        <f t="shared" si="79"/>
        <v>0</v>
      </c>
      <c r="W187" s="122"/>
      <c r="X187" s="122"/>
    </row>
    <row r="188" spans="1:24" ht="62.2" x14ac:dyDescent="0.35">
      <c r="A188" s="106" t="s">
        <v>1661</v>
      </c>
      <c r="B188" s="107" t="s">
        <v>1715</v>
      </c>
      <c r="C188" s="108" t="s">
        <v>1924</v>
      </c>
      <c r="D188" s="67">
        <v>0</v>
      </c>
      <c r="E188" s="122"/>
      <c r="F188" s="122"/>
      <c r="G188" s="122">
        <v>0</v>
      </c>
      <c r="H188" s="122"/>
      <c r="I188" s="73">
        <v>0</v>
      </c>
      <c r="J188" s="122"/>
      <c r="K188" s="122"/>
      <c r="L188" s="73">
        <v>0</v>
      </c>
      <c r="M188" s="122"/>
      <c r="N188" s="122">
        <f t="shared" si="77"/>
        <v>0</v>
      </c>
      <c r="O188" s="122"/>
      <c r="P188" s="122"/>
      <c r="Q188" s="122"/>
      <c r="R188" s="122"/>
      <c r="S188" s="122"/>
      <c r="T188" s="122">
        <f t="shared" si="78"/>
        <v>0</v>
      </c>
      <c r="U188" s="122"/>
      <c r="V188" s="122">
        <f t="shared" si="79"/>
        <v>0</v>
      </c>
      <c r="W188" s="122"/>
      <c r="X188" s="122"/>
    </row>
    <row r="189" spans="1:24" ht="31.1" x14ac:dyDescent="0.35">
      <c r="A189" s="106" t="s">
        <v>1660</v>
      </c>
      <c r="B189" s="107" t="s">
        <v>1716</v>
      </c>
      <c r="C189" s="108" t="s">
        <v>1925</v>
      </c>
      <c r="D189" s="67">
        <v>0</v>
      </c>
      <c r="E189" s="122"/>
      <c r="F189" s="122"/>
      <c r="G189" s="122">
        <v>0</v>
      </c>
      <c r="H189" s="122"/>
      <c r="I189" s="73">
        <v>0</v>
      </c>
      <c r="J189" s="122"/>
      <c r="K189" s="122"/>
      <c r="L189" s="73">
        <v>0</v>
      </c>
      <c r="M189" s="122"/>
      <c r="N189" s="122">
        <f t="shared" si="77"/>
        <v>0</v>
      </c>
      <c r="O189" s="122"/>
      <c r="P189" s="122"/>
      <c r="Q189" s="122"/>
      <c r="R189" s="122"/>
      <c r="S189" s="122"/>
      <c r="T189" s="122">
        <f t="shared" si="78"/>
        <v>0</v>
      </c>
      <c r="U189" s="122"/>
      <c r="V189" s="122">
        <f t="shared" si="79"/>
        <v>0</v>
      </c>
      <c r="W189" s="122"/>
      <c r="X189" s="122"/>
    </row>
    <row r="190" spans="1:24" x14ac:dyDescent="0.35">
      <c r="A190" s="103"/>
      <c r="B190" s="110" t="s">
        <v>56</v>
      </c>
      <c r="C190" s="105"/>
      <c r="D190" s="133">
        <f t="shared" ref="D190:X190" si="80">SUM(D191:D191)</f>
        <v>1.2E-2</v>
      </c>
      <c r="E190" s="133">
        <f t="shared" si="80"/>
        <v>0</v>
      </c>
      <c r="F190" s="133">
        <f t="shared" si="80"/>
        <v>0</v>
      </c>
      <c r="G190" s="133">
        <f t="shared" si="80"/>
        <v>1.2E-2</v>
      </c>
      <c r="H190" s="133">
        <f t="shared" si="80"/>
        <v>0</v>
      </c>
      <c r="I190" s="133">
        <f t="shared" si="80"/>
        <v>5.3404799999999997E-4</v>
      </c>
      <c r="J190" s="133">
        <f t="shared" si="80"/>
        <v>0</v>
      </c>
      <c r="K190" s="133">
        <f t="shared" si="80"/>
        <v>0</v>
      </c>
      <c r="L190" s="133">
        <f t="shared" si="80"/>
        <v>5.3404799999999997E-4</v>
      </c>
      <c r="M190" s="133">
        <f t="shared" si="80"/>
        <v>0</v>
      </c>
      <c r="N190" s="133">
        <f t="shared" si="80"/>
        <v>1.1465952E-2</v>
      </c>
      <c r="O190" s="133">
        <f t="shared" si="80"/>
        <v>0</v>
      </c>
      <c r="P190" s="133">
        <f t="shared" si="80"/>
        <v>0</v>
      </c>
      <c r="Q190" s="133">
        <f t="shared" si="80"/>
        <v>0</v>
      </c>
      <c r="R190" s="133">
        <f t="shared" si="80"/>
        <v>0</v>
      </c>
      <c r="S190" s="133">
        <f t="shared" si="80"/>
        <v>0</v>
      </c>
      <c r="T190" s="133">
        <f t="shared" si="80"/>
        <v>1.1465952E-2</v>
      </c>
      <c r="U190" s="133">
        <f t="shared" si="80"/>
        <v>0</v>
      </c>
      <c r="V190" s="133">
        <f t="shared" si="80"/>
        <v>0</v>
      </c>
      <c r="W190" s="133">
        <f t="shared" si="80"/>
        <v>0</v>
      </c>
      <c r="X190" s="133">
        <f t="shared" si="80"/>
        <v>0</v>
      </c>
    </row>
    <row r="191" spans="1:24" ht="62.2" x14ac:dyDescent="0.35">
      <c r="A191" s="106" t="s">
        <v>1661</v>
      </c>
      <c r="B191" s="107" t="s">
        <v>799</v>
      </c>
      <c r="C191" s="108" t="s">
        <v>1222</v>
      </c>
      <c r="D191" s="67">
        <v>1.2E-2</v>
      </c>
      <c r="E191" s="122"/>
      <c r="F191" s="122"/>
      <c r="G191" s="122">
        <v>1.2E-2</v>
      </c>
      <c r="H191" s="122"/>
      <c r="I191" s="73">
        <v>5.3404799999999997E-4</v>
      </c>
      <c r="J191" s="122"/>
      <c r="K191" s="122"/>
      <c r="L191" s="73">
        <v>5.3404799999999997E-4</v>
      </c>
      <c r="M191" s="122"/>
      <c r="N191" s="122">
        <f>D191-I191</f>
        <v>1.1465952E-2</v>
      </c>
      <c r="O191" s="122"/>
      <c r="P191" s="122"/>
      <c r="Q191" s="122"/>
      <c r="R191" s="122"/>
      <c r="S191" s="122"/>
      <c r="T191" s="122">
        <f>G191-L191</f>
        <v>1.1465952E-2</v>
      </c>
      <c r="U191" s="122"/>
      <c r="V191" s="122">
        <f>H191-M191</f>
        <v>0</v>
      </c>
      <c r="W191" s="122"/>
      <c r="X191" s="122"/>
    </row>
    <row r="192" spans="1:24" x14ac:dyDescent="0.35">
      <c r="A192" s="103"/>
      <c r="B192" s="110" t="s">
        <v>57</v>
      </c>
      <c r="C192" s="105"/>
      <c r="D192" s="133">
        <f t="shared" ref="D192:X192" si="81">SUM(D193:D196)</f>
        <v>1.3420679999999998</v>
      </c>
      <c r="E192" s="133">
        <f t="shared" si="81"/>
        <v>0</v>
      </c>
      <c r="F192" s="133">
        <f t="shared" si="81"/>
        <v>0</v>
      </c>
      <c r="G192" s="133">
        <f t="shared" si="81"/>
        <v>1.3420679999999998</v>
      </c>
      <c r="H192" s="133">
        <f t="shared" si="81"/>
        <v>0</v>
      </c>
      <c r="I192" s="133">
        <f t="shared" si="81"/>
        <v>3.6167116360000007</v>
      </c>
      <c r="J192" s="133">
        <f t="shared" si="81"/>
        <v>0</v>
      </c>
      <c r="K192" s="133">
        <f t="shared" si="81"/>
        <v>0</v>
      </c>
      <c r="L192" s="133">
        <f t="shared" si="81"/>
        <v>3.6167116360000007</v>
      </c>
      <c r="M192" s="133">
        <f t="shared" si="81"/>
        <v>0</v>
      </c>
      <c r="N192" s="133">
        <f t="shared" si="81"/>
        <v>-2.2746436360000009</v>
      </c>
      <c r="O192" s="133">
        <f t="shared" si="81"/>
        <v>0</v>
      </c>
      <c r="P192" s="133">
        <f t="shared" si="81"/>
        <v>0</v>
      </c>
      <c r="Q192" s="133">
        <f t="shared" si="81"/>
        <v>0</v>
      </c>
      <c r="R192" s="133">
        <f t="shared" si="81"/>
        <v>0</v>
      </c>
      <c r="S192" s="133">
        <f t="shared" si="81"/>
        <v>0</v>
      </c>
      <c r="T192" s="133">
        <f t="shared" si="81"/>
        <v>-2.2746436360000009</v>
      </c>
      <c r="U192" s="133">
        <f t="shared" si="81"/>
        <v>0</v>
      </c>
      <c r="V192" s="133">
        <f t="shared" si="81"/>
        <v>0</v>
      </c>
      <c r="W192" s="133">
        <f t="shared" si="81"/>
        <v>0</v>
      </c>
      <c r="X192" s="133">
        <f t="shared" si="81"/>
        <v>0</v>
      </c>
    </row>
    <row r="193" spans="1:24" ht="31.1" x14ac:dyDescent="0.35">
      <c r="A193" s="106" t="s">
        <v>1660</v>
      </c>
      <c r="B193" s="107" t="s">
        <v>432</v>
      </c>
      <c r="C193" s="108" t="s">
        <v>512</v>
      </c>
      <c r="D193" s="67">
        <v>0.31089599999999995</v>
      </c>
      <c r="E193" s="122"/>
      <c r="F193" s="122"/>
      <c r="G193" s="122">
        <v>0.31089599999999995</v>
      </c>
      <c r="H193" s="122"/>
      <c r="I193" s="73">
        <v>1.4899549560000003</v>
      </c>
      <c r="J193" s="122"/>
      <c r="K193" s="122"/>
      <c r="L193" s="73">
        <v>1.4899549560000003</v>
      </c>
      <c r="M193" s="122"/>
      <c r="N193" s="122">
        <f t="shared" ref="N193:N196" si="82">D193-I193</f>
        <v>-1.1790589560000004</v>
      </c>
      <c r="O193" s="122"/>
      <c r="P193" s="122"/>
      <c r="Q193" s="122"/>
      <c r="R193" s="122"/>
      <c r="S193" s="122"/>
      <c r="T193" s="122">
        <f t="shared" ref="T193:T196" si="83">G193-L193</f>
        <v>-1.1790589560000004</v>
      </c>
      <c r="U193" s="122"/>
      <c r="V193" s="122">
        <f t="shared" ref="V193:V196" si="84">H193-M193</f>
        <v>0</v>
      </c>
      <c r="W193" s="122"/>
      <c r="X193" s="122"/>
    </row>
    <row r="194" spans="1:24" ht="31.1" x14ac:dyDescent="0.35">
      <c r="A194" s="106" t="s">
        <v>1660</v>
      </c>
      <c r="B194" s="107" t="s">
        <v>800</v>
      </c>
      <c r="C194" s="108" t="s">
        <v>1223</v>
      </c>
      <c r="D194" s="67">
        <v>1.0311719999999998</v>
      </c>
      <c r="E194" s="122"/>
      <c r="F194" s="122"/>
      <c r="G194" s="122">
        <v>1.0311719999999998</v>
      </c>
      <c r="H194" s="122"/>
      <c r="I194" s="73">
        <v>0.29871497999999996</v>
      </c>
      <c r="J194" s="122"/>
      <c r="K194" s="122"/>
      <c r="L194" s="73">
        <v>0.29871497999999996</v>
      </c>
      <c r="M194" s="122"/>
      <c r="N194" s="122">
        <f t="shared" si="82"/>
        <v>0.73245701999999979</v>
      </c>
      <c r="O194" s="122"/>
      <c r="P194" s="122"/>
      <c r="Q194" s="122"/>
      <c r="R194" s="122"/>
      <c r="S194" s="122"/>
      <c r="T194" s="122">
        <f t="shared" si="83"/>
        <v>0.73245701999999979</v>
      </c>
      <c r="U194" s="122"/>
      <c r="V194" s="122">
        <f t="shared" si="84"/>
        <v>0</v>
      </c>
      <c r="W194" s="122"/>
      <c r="X194" s="122"/>
    </row>
    <row r="195" spans="1:24" ht="62.2" x14ac:dyDescent="0.35">
      <c r="A195" s="106" t="s">
        <v>1660</v>
      </c>
      <c r="B195" s="107" t="s">
        <v>1717</v>
      </c>
      <c r="C195" s="108" t="s">
        <v>1224</v>
      </c>
      <c r="D195" s="67">
        <v>0</v>
      </c>
      <c r="E195" s="122"/>
      <c r="F195" s="122"/>
      <c r="G195" s="122">
        <v>0</v>
      </c>
      <c r="H195" s="122"/>
      <c r="I195" s="73">
        <v>0.27890000000000004</v>
      </c>
      <c r="J195" s="122"/>
      <c r="K195" s="122"/>
      <c r="L195" s="73">
        <v>0.27890000000000004</v>
      </c>
      <c r="M195" s="122"/>
      <c r="N195" s="122">
        <f t="shared" si="82"/>
        <v>-0.27890000000000004</v>
      </c>
      <c r="O195" s="122"/>
      <c r="P195" s="122"/>
      <c r="Q195" s="122"/>
      <c r="R195" s="122"/>
      <c r="S195" s="122"/>
      <c r="T195" s="122">
        <f t="shared" si="83"/>
        <v>-0.27890000000000004</v>
      </c>
      <c r="U195" s="122"/>
      <c r="V195" s="122">
        <f t="shared" si="84"/>
        <v>0</v>
      </c>
      <c r="W195" s="122"/>
      <c r="X195" s="122"/>
    </row>
    <row r="196" spans="1:24" ht="31.1" x14ac:dyDescent="0.35">
      <c r="A196" s="106" t="s">
        <v>1660</v>
      </c>
      <c r="B196" s="107" t="s">
        <v>801</v>
      </c>
      <c r="C196" s="108" t="s">
        <v>1225</v>
      </c>
      <c r="D196" s="67">
        <v>0</v>
      </c>
      <c r="E196" s="122"/>
      <c r="F196" s="122"/>
      <c r="G196" s="122">
        <v>0</v>
      </c>
      <c r="H196" s="122"/>
      <c r="I196" s="73">
        <v>1.5491417000000001</v>
      </c>
      <c r="J196" s="122"/>
      <c r="K196" s="122"/>
      <c r="L196" s="73">
        <v>1.5491417000000001</v>
      </c>
      <c r="M196" s="122"/>
      <c r="N196" s="122">
        <f t="shared" si="82"/>
        <v>-1.5491417000000001</v>
      </c>
      <c r="O196" s="122"/>
      <c r="P196" s="122"/>
      <c r="Q196" s="122"/>
      <c r="R196" s="122"/>
      <c r="S196" s="122"/>
      <c r="T196" s="122">
        <f t="shared" si="83"/>
        <v>-1.5491417000000001</v>
      </c>
      <c r="U196" s="122"/>
      <c r="V196" s="122">
        <f t="shared" si="84"/>
        <v>0</v>
      </c>
      <c r="W196" s="122"/>
      <c r="X196" s="122"/>
    </row>
    <row r="197" spans="1:24" x14ac:dyDescent="0.35">
      <c r="A197" s="103"/>
      <c r="B197" s="110" t="s">
        <v>58</v>
      </c>
      <c r="C197" s="105"/>
      <c r="D197" s="133">
        <f t="shared" ref="D197:X197" si="85">SUM(D198:D211)</f>
        <v>30.260494284</v>
      </c>
      <c r="E197" s="133">
        <f t="shared" si="85"/>
        <v>0</v>
      </c>
      <c r="F197" s="133">
        <f t="shared" si="85"/>
        <v>0</v>
      </c>
      <c r="G197" s="133">
        <f t="shared" si="85"/>
        <v>30.260494284</v>
      </c>
      <c r="H197" s="133">
        <f t="shared" si="85"/>
        <v>0</v>
      </c>
      <c r="I197" s="133">
        <f t="shared" si="85"/>
        <v>5.0651359899999999</v>
      </c>
      <c r="J197" s="133">
        <f t="shared" si="85"/>
        <v>0</v>
      </c>
      <c r="K197" s="133">
        <f t="shared" si="85"/>
        <v>0</v>
      </c>
      <c r="L197" s="133">
        <f t="shared" si="85"/>
        <v>5.0651359899999999</v>
      </c>
      <c r="M197" s="133">
        <f t="shared" si="85"/>
        <v>0</v>
      </c>
      <c r="N197" s="133">
        <f t="shared" si="85"/>
        <v>25.195358294000005</v>
      </c>
      <c r="O197" s="133">
        <f t="shared" si="85"/>
        <v>0</v>
      </c>
      <c r="P197" s="133">
        <f t="shared" si="85"/>
        <v>0</v>
      </c>
      <c r="Q197" s="133">
        <f t="shared" si="85"/>
        <v>0</v>
      </c>
      <c r="R197" s="133">
        <f t="shared" si="85"/>
        <v>0</v>
      </c>
      <c r="S197" s="133">
        <f t="shared" si="85"/>
        <v>0</v>
      </c>
      <c r="T197" s="133">
        <f t="shared" si="85"/>
        <v>25.195358294000005</v>
      </c>
      <c r="U197" s="133">
        <f t="shared" si="85"/>
        <v>0</v>
      </c>
      <c r="V197" s="133">
        <f t="shared" si="85"/>
        <v>0</v>
      </c>
      <c r="W197" s="133">
        <f t="shared" si="85"/>
        <v>0</v>
      </c>
      <c r="X197" s="133">
        <f t="shared" si="85"/>
        <v>0</v>
      </c>
    </row>
    <row r="198" spans="1:24" ht="46.65" x14ac:dyDescent="0.35">
      <c r="A198" s="106" t="s">
        <v>1660</v>
      </c>
      <c r="B198" s="107" t="s">
        <v>802</v>
      </c>
      <c r="C198" s="108" t="s">
        <v>1226</v>
      </c>
      <c r="D198" s="67">
        <v>4.2624959999999996</v>
      </c>
      <c r="E198" s="122"/>
      <c r="F198" s="122"/>
      <c r="G198" s="122">
        <v>4.2624959999999996</v>
      </c>
      <c r="H198" s="122"/>
      <c r="I198" s="73">
        <v>0.82411243599999995</v>
      </c>
      <c r="J198" s="122"/>
      <c r="K198" s="122"/>
      <c r="L198" s="73">
        <v>0.82411243599999995</v>
      </c>
      <c r="M198" s="122"/>
      <c r="N198" s="122">
        <f t="shared" ref="N198:N211" si="86">D198-I198</f>
        <v>3.4383835639999996</v>
      </c>
      <c r="O198" s="122"/>
      <c r="P198" s="122"/>
      <c r="Q198" s="122"/>
      <c r="R198" s="122"/>
      <c r="S198" s="122"/>
      <c r="T198" s="122">
        <f t="shared" ref="T198:T211" si="87">G198-L198</f>
        <v>3.4383835639999996</v>
      </c>
      <c r="U198" s="122"/>
      <c r="V198" s="122">
        <f t="shared" ref="V198:V211" si="88">H198-M198</f>
        <v>0</v>
      </c>
      <c r="W198" s="122"/>
      <c r="X198" s="122"/>
    </row>
    <row r="199" spans="1:24" ht="31.1" x14ac:dyDescent="0.35">
      <c r="A199" s="106" t="s">
        <v>1660</v>
      </c>
      <c r="B199" s="107" t="s">
        <v>803</v>
      </c>
      <c r="C199" s="108" t="s">
        <v>1227</v>
      </c>
      <c r="D199" s="67">
        <v>5.5860839999999987</v>
      </c>
      <c r="E199" s="122"/>
      <c r="F199" s="122"/>
      <c r="G199" s="122">
        <v>5.5860839999999987</v>
      </c>
      <c r="H199" s="122"/>
      <c r="I199" s="73">
        <v>0.48111074399999998</v>
      </c>
      <c r="J199" s="122"/>
      <c r="K199" s="122"/>
      <c r="L199" s="73">
        <v>0.48111074399999998</v>
      </c>
      <c r="M199" s="122"/>
      <c r="N199" s="122">
        <f t="shared" si="86"/>
        <v>5.1049732559999992</v>
      </c>
      <c r="O199" s="122"/>
      <c r="P199" s="122"/>
      <c r="Q199" s="122"/>
      <c r="R199" s="122"/>
      <c r="S199" s="122"/>
      <c r="T199" s="122">
        <f t="shared" si="87"/>
        <v>5.1049732559999992</v>
      </c>
      <c r="U199" s="122"/>
      <c r="V199" s="122">
        <f t="shared" si="88"/>
        <v>0</v>
      </c>
      <c r="W199" s="122"/>
      <c r="X199" s="122"/>
    </row>
    <row r="200" spans="1:24" ht="46.65" x14ac:dyDescent="0.35">
      <c r="A200" s="106" t="s">
        <v>1660</v>
      </c>
      <c r="B200" s="107" t="s">
        <v>804</v>
      </c>
      <c r="C200" s="108" t="s">
        <v>1228</v>
      </c>
      <c r="D200" s="67">
        <v>0.89245199999999991</v>
      </c>
      <c r="E200" s="122"/>
      <c r="F200" s="122"/>
      <c r="G200" s="122">
        <v>0.89245199999999991</v>
      </c>
      <c r="H200" s="122"/>
      <c r="I200" s="73">
        <v>3.9718596000000002E-2</v>
      </c>
      <c r="J200" s="122"/>
      <c r="K200" s="122"/>
      <c r="L200" s="73">
        <v>3.9718596000000002E-2</v>
      </c>
      <c r="M200" s="122"/>
      <c r="N200" s="122">
        <f t="shared" si="86"/>
        <v>0.85273340399999986</v>
      </c>
      <c r="O200" s="122"/>
      <c r="P200" s="122"/>
      <c r="Q200" s="122"/>
      <c r="R200" s="122"/>
      <c r="S200" s="122"/>
      <c r="T200" s="122">
        <f t="shared" si="87"/>
        <v>0.85273340399999986</v>
      </c>
      <c r="U200" s="122"/>
      <c r="V200" s="122">
        <f t="shared" si="88"/>
        <v>0</v>
      </c>
      <c r="W200" s="122"/>
      <c r="X200" s="122"/>
    </row>
    <row r="201" spans="1:24" ht="46.65" x14ac:dyDescent="0.35">
      <c r="A201" s="106" t="s">
        <v>1661</v>
      </c>
      <c r="B201" s="107" t="s">
        <v>634</v>
      </c>
      <c r="C201" s="108" t="s">
        <v>683</v>
      </c>
      <c r="D201" s="67">
        <v>1.2E-2</v>
      </c>
      <c r="E201" s="122"/>
      <c r="F201" s="122"/>
      <c r="G201" s="122">
        <v>1.2E-2</v>
      </c>
      <c r="H201" s="122"/>
      <c r="I201" s="73">
        <v>5.3404799999999997E-4</v>
      </c>
      <c r="J201" s="122"/>
      <c r="K201" s="122"/>
      <c r="L201" s="73">
        <v>5.3404799999999997E-4</v>
      </c>
      <c r="M201" s="122"/>
      <c r="N201" s="122">
        <f t="shared" si="86"/>
        <v>1.1465952E-2</v>
      </c>
      <c r="O201" s="122"/>
      <c r="P201" s="122"/>
      <c r="Q201" s="122"/>
      <c r="R201" s="122"/>
      <c r="S201" s="122"/>
      <c r="T201" s="122">
        <f t="shared" si="87"/>
        <v>1.1465952E-2</v>
      </c>
      <c r="U201" s="122"/>
      <c r="V201" s="122">
        <f t="shared" si="88"/>
        <v>0</v>
      </c>
      <c r="W201" s="122"/>
      <c r="X201" s="122"/>
    </row>
    <row r="202" spans="1:24" ht="31.1" x14ac:dyDescent="0.35">
      <c r="A202" s="106" t="s">
        <v>1660</v>
      </c>
      <c r="B202" s="107" t="s">
        <v>435</v>
      </c>
      <c r="C202" s="108" t="s">
        <v>515</v>
      </c>
      <c r="D202" s="67">
        <v>3.5077902839999999</v>
      </c>
      <c r="E202" s="122"/>
      <c r="F202" s="122"/>
      <c r="G202" s="122">
        <v>3.5077902839999999</v>
      </c>
      <c r="H202" s="122"/>
      <c r="I202" s="73">
        <v>0.15611437200000003</v>
      </c>
      <c r="J202" s="122"/>
      <c r="K202" s="122"/>
      <c r="L202" s="73">
        <v>0.15611437200000003</v>
      </c>
      <c r="M202" s="122"/>
      <c r="N202" s="122">
        <f t="shared" si="86"/>
        <v>3.3516759119999997</v>
      </c>
      <c r="O202" s="122"/>
      <c r="P202" s="122"/>
      <c r="Q202" s="122"/>
      <c r="R202" s="122"/>
      <c r="S202" s="122"/>
      <c r="T202" s="122">
        <f t="shared" si="87"/>
        <v>3.3516759119999997</v>
      </c>
      <c r="U202" s="122"/>
      <c r="V202" s="122">
        <f t="shared" si="88"/>
        <v>0</v>
      </c>
      <c r="W202" s="122"/>
      <c r="X202" s="122"/>
    </row>
    <row r="203" spans="1:24" ht="62.2" x14ac:dyDescent="0.35">
      <c r="A203" s="106" t="s">
        <v>1660</v>
      </c>
      <c r="B203" s="107" t="s">
        <v>434</v>
      </c>
      <c r="C203" s="108" t="s">
        <v>514</v>
      </c>
      <c r="D203" s="67">
        <v>0.45567599999999997</v>
      </c>
      <c r="E203" s="122"/>
      <c r="F203" s="122"/>
      <c r="G203" s="122">
        <v>0.45567599999999997</v>
      </c>
      <c r="H203" s="122"/>
      <c r="I203" s="73">
        <v>0</v>
      </c>
      <c r="J203" s="122"/>
      <c r="K203" s="122"/>
      <c r="L203" s="73">
        <v>0</v>
      </c>
      <c r="M203" s="122"/>
      <c r="N203" s="122">
        <f t="shared" si="86"/>
        <v>0.45567599999999997</v>
      </c>
      <c r="O203" s="122"/>
      <c r="P203" s="122"/>
      <c r="Q203" s="122"/>
      <c r="R203" s="122"/>
      <c r="S203" s="122"/>
      <c r="T203" s="122">
        <f t="shared" si="87"/>
        <v>0.45567599999999997</v>
      </c>
      <c r="U203" s="122"/>
      <c r="V203" s="122">
        <f t="shared" si="88"/>
        <v>0</v>
      </c>
      <c r="W203" s="122"/>
      <c r="X203" s="122"/>
    </row>
    <row r="204" spans="1:24" ht="31.1" x14ac:dyDescent="0.35">
      <c r="A204" s="106" t="s">
        <v>1660</v>
      </c>
      <c r="B204" s="107" t="s">
        <v>805</v>
      </c>
      <c r="C204" s="108" t="s">
        <v>1229</v>
      </c>
      <c r="D204" s="67">
        <v>1.0191719999999997</v>
      </c>
      <c r="E204" s="122"/>
      <c r="F204" s="122"/>
      <c r="G204" s="122">
        <v>1.0191719999999997</v>
      </c>
      <c r="H204" s="122"/>
      <c r="I204" s="73">
        <v>5.734680000000001E-2</v>
      </c>
      <c r="J204" s="122"/>
      <c r="K204" s="122"/>
      <c r="L204" s="73">
        <v>5.734680000000001E-2</v>
      </c>
      <c r="M204" s="122"/>
      <c r="N204" s="122">
        <f t="shared" si="86"/>
        <v>0.96182519999999971</v>
      </c>
      <c r="O204" s="122"/>
      <c r="P204" s="122"/>
      <c r="Q204" s="122"/>
      <c r="R204" s="122"/>
      <c r="S204" s="122"/>
      <c r="T204" s="122">
        <f t="shared" si="87"/>
        <v>0.96182519999999971</v>
      </c>
      <c r="U204" s="122"/>
      <c r="V204" s="122">
        <f t="shared" si="88"/>
        <v>0</v>
      </c>
      <c r="W204" s="122"/>
      <c r="X204" s="122"/>
    </row>
    <row r="205" spans="1:24" ht="62.2" x14ac:dyDescent="0.35">
      <c r="A205" s="106" t="s">
        <v>1661</v>
      </c>
      <c r="B205" s="107" t="s">
        <v>806</v>
      </c>
      <c r="C205" s="108" t="s">
        <v>1230</v>
      </c>
      <c r="D205" s="67">
        <v>2.9217239999999998</v>
      </c>
      <c r="E205" s="122"/>
      <c r="F205" s="122"/>
      <c r="G205" s="122">
        <v>2.9217239999999998</v>
      </c>
      <c r="H205" s="122"/>
      <c r="I205" s="73">
        <v>2.3774441939999997</v>
      </c>
      <c r="J205" s="122"/>
      <c r="K205" s="122"/>
      <c r="L205" s="73">
        <v>2.3774441939999997</v>
      </c>
      <c r="M205" s="122"/>
      <c r="N205" s="122">
        <f t="shared" si="86"/>
        <v>0.54427980600000003</v>
      </c>
      <c r="O205" s="122"/>
      <c r="P205" s="122"/>
      <c r="Q205" s="122"/>
      <c r="R205" s="122"/>
      <c r="S205" s="122"/>
      <c r="T205" s="122">
        <f t="shared" si="87"/>
        <v>0.54427980600000003</v>
      </c>
      <c r="U205" s="122"/>
      <c r="V205" s="122">
        <f t="shared" si="88"/>
        <v>0</v>
      </c>
      <c r="W205" s="122"/>
      <c r="X205" s="122"/>
    </row>
    <row r="206" spans="1:24" ht="46.65" x14ac:dyDescent="0.35">
      <c r="A206" s="106" t="s">
        <v>1661</v>
      </c>
      <c r="B206" s="107" t="s">
        <v>807</v>
      </c>
      <c r="C206" s="108" t="s">
        <v>1231</v>
      </c>
      <c r="D206" s="67">
        <v>2.5723799999999999</v>
      </c>
      <c r="E206" s="122"/>
      <c r="F206" s="122"/>
      <c r="G206" s="122">
        <v>2.5723799999999999</v>
      </c>
      <c r="H206" s="122"/>
      <c r="I206" s="73">
        <v>0.11448389999999997</v>
      </c>
      <c r="J206" s="122"/>
      <c r="K206" s="122"/>
      <c r="L206" s="73">
        <v>0.11448389999999997</v>
      </c>
      <c r="M206" s="122"/>
      <c r="N206" s="122">
        <f t="shared" si="86"/>
        <v>2.4578961000000001</v>
      </c>
      <c r="O206" s="122"/>
      <c r="P206" s="122"/>
      <c r="Q206" s="122"/>
      <c r="R206" s="122"/>
      <c r="S206" s="122"/>
      <c r="T206" s="122">
        <f t="shared" si="87"/>
        <v>2.4578961000000001</v>
      </c>
      <c r="U206" s="122"/>
      <c r="V206" s="122">
        <f t="shared" si="88"/>
        <v>0</v>
      </c>
      <c r="W206" s="122"/>
      <c r="X206" s="122"/>
    </row>
    <row r="207" spans="1:24" ht="62.2" x14ac:dyDescent="0.35">
      <c r="A207" s="106" t="s">
        <v>1660</v>
      </c>
      <c r="B207" s="107" t="s">
        <v>433</v>
      </c>
      <c r="C207" s="108" t="s">
        <v>513</v>
      </c>
      <c r="D207" s="67">
        <v>4.9315440000000006</v>
      </c>
      <c r="E207" s="122"/>
      <c r="F207" s="122"/>
      <c r="G207" s="122">
        <v>4.9315440000000006</v>
      </c>
      <c r="H207" s="122"/>
      <c r="I207" s="73">
        <v>0</v>
      </c>
      <c r="J207" s="122"/>
      <c r="K207" s="122"/>
      <c r="L207" s="73">
        <v>0</v>
      </c>
      <c r="M207" s="122"/>
      <c r="N207" s="122">
        <f t="shared" si="86"/>
        <v>4.9315440000000006</v>
      </c>
      <c r="O207" s="122"/>
      <c r="P207" s="122"/>
      <c r="Q207" s="122"/>
      <c r="R207" s="122"/>
      <c r="S207" s="122"/>
      <c r="T207" s="122">
        <f t="shared" si="87"/>
        <v>4.9315440000000006</v>
      </c>
      <c r="U207" s="122"/>
      <c r="V207" s="122">
        <f t="shared" si="88"/>
        <v>0</v>
      </c>
      <c r="W207" s="122"/>
      <c r="X207" s="122"/>
    </row>
    <row r="208" spans="1:24" ht="31.1" x14ac:dyDescent="0.35">
      <c r="A208" s="106" t="s">
        <v>1660</v>
      </c>
      <c r="B208" s="107" t="s">
        <v>808</v>
      </c>
      <c r="C208" s="108" t="s">
        <v>1232</v>
      </c>
      <c r="D208" s="67">
        <v>3.5147040000000001</v>
      </c>
      <c r="E208" s="122"/>
      <c r="F208" s="122"/>
      <c r="G208" s="122">
        <v>3.5147040000000001</v>
      </c>
      <c r="H208" s="122"/>
      <c r="I208" s="73">
        <v>0</v>
      </c>
      <c r="J208" s="122"/>
      <c r="K208" s="122"/>
      <c r="L208" s="73">
        <v>0</v>
      </c>
      <c r="M208" s="122"/>
      <c r="N208" s="122">
        <f t="shared" si="86"/>
        <v>3.5147040000000001</v>
      </c>
      <c r="O208" s="122"/>
      <c r="P208" s="122"/>
      <c r="Q208" s="122"/>
      <c r="R208" s="122"/>
      <c r="S208" s="122"/>
      <c r="T208" s="122">
        <f t="shared" si="87"/>
        <v>3.5147040000000001</v>
      </c>
      <c r="U208" s="122"/>
      <c r="V208" s="122">
        <f t="shared" si="88"/>
        <v>0</v>
      </c>
      <c r="W208" s="122"/>
      <c r="X208" s="122"/>
    </row>
    <row r="209" spans="1:24" ht="62.2" x14ac:dyDescent="0.35">
      <c r="A209" s="106" t="s">
        <v>1663</v>
      </c>
      <c r="B209" s="111" t="s">
        <v>809</v>
      </c>
      <c r="C209" s="108" t="s">
        <v>1233</v>
      </c>
      <c r="D209" s="67">
        <v>0.58447199999999999</v>
      </c>
      <c r="E209" s="123"/>
      <c r="F209" s="123"/>
      <c r="G209" s="122">
        <v>0.58447199999999999</v>
      </c>
      <c r="H209" s="123"/>
      <c r="I209" s="73">
        <v>8.33589E-2</v>
      </c>
      <c r="J209" s="123"/>
      <c r="K209" s="123"/>
      <c r="L209" s="73">
        <v>8.33589E-2</v>
      </c>
      <c r="M209" s="123"/>
      <c r="N209" s="122">
        <f t="shared" si="86"/>
        <v>0.50111309999999998</v>
      </c>
      <c r="O209" s="123"/>
      <c r="P209" s="123"/>
      <c r="Q209" s="123"/>
      <c r="R209" s="123"/>
      <c r="S209" s="123"/>
      <c r="T209" s="122">
        <f t="shared" si="87"/>
        <v>0.50111309999999998</v>
      </c>
      <c r="U209" s="123"/>
      <c r="V209" s="122">
        <f t="shared" si="88"/>
        <v>0</v>
      </c>
      <c r="W209" s="123"/>
      <c r="X209" s="123"/>
    </row>
    <row r="210" spans="1:24" ht="62.2" x14ac:dyDescent="0.35">
      <c r="A210" s="106" t="s">
        <v>1660</v>
      </c>
      <c r="B210" s="111" t="s">
        <v>1718</v>
      </c>
      <c r="C210" s="108" t="s">
        <v>1926</v>
      </c>
      <c r="D210" s="67">
        <v>0</v>
      </c>
      <c r="E210" s="123"/>
      <c r="F210" s="123"/>
      <c r="G210" s="122">
        <v>0</v>
      </c>
      <c r="H210" s="123"/>
      <c r="I210" s="73">
        <v>0.50564520000000002</v>
      </c>
      <c r="J210" s="123"/>
      <c r="K210" s="123"/>
      <c r="L210" s="73">
        <v>0.50564520000000002</v>
      </c>
      <c r="M210" s="123"/>
      <c r="N210" s="122">
        <f t="shared" si="86"/>
        <v>-0.50564520000000002</v>
      </c>
      <c r="O210" s="123"/>
      <c r="P210" s="123"/>
      <c r="Q210" s="123"/>
      <c r="R210" s="123"/>
      <c r="S210" s="123"/>
      <c r="T210" s="122">
        <f t="shared" si="87"/>
        <v>-0.50564520000000002</v>
      </c>
      <c r="U210" s="123"/>
      <c r="V210" s="122">
        <f t="shared" si="88"/>
        <v>0</v>
      </c>
      <c r="W210" s="123"/>
      <c r="X210" s="123"/>
    </row>
    <row r="211" spans="1:24" ht="62.2" x14ac:dyDescent="0.35">
      <c r="A211" s="106" t="s">
        <v>1660</v>
      </c>
      <c r="B211" s="111" t="s">
        <v>810</v>
      </c>
      <c r="C211" s="108" t="s">
        <v>1234</v>
      </c>
      <c r="D211" s="67">
        <v>0</v>
      </c>
      <c r="E211" s="123"/>
      <c r="F211" s="123"/>
      <c r="G211" s="122">
        <v>0</v>
      </c>
      <c r="H211" s="123"/>
      <c r="I211" s="73">
        <v>0.4252668</v>
      </c>
      <c r="J211" s="123"/>
      <c r="K211" s="123"/>
      <c r="L211" s="73">
        <v>0.4252668</v>
      </c>
      <c r="M211" s="123"/>
      <c r="N211" s="122">
        <f t="shared" si="86"/>
        <v>-0.4252668</v>
      </c>
      <c r="O211" s="123"/>
      <c r="P211" s="123"/>
      <c r="Q211" s="123"/>
      <c r="R211" s="123"/>
      <c r="S211" s="123"/>
      <c r="T211" s="122">
        <f t="shared" si="87"/>
        <v>-0.4252668</v>
      </c>
      <c r="U211" s="123"/>
      <c r="V211" s="122">
        <f t="shared" si="88"/>
        <v>0</v>
      </c>
      <c r="W211" s="123"/>
      <c r="X211" s="123"/>
    </row>
    <row r="212" spans="1:24" x14ac:dyDescent="0.35">
      <c r="A212" s="103"/>
      <c r="B212" s="110" t="s">
        <v>59</v>
      </c>
      <c r="C212" s="105"/>
      <c r="D212" s="133">
        <f t="shared" ref="D212:X212" si="89">SUM(D213:D215)</f>
        <v>2.8046687999999995</v>
      </c>
      <c r="E212" s="133">
        <f t="shared" si="89"/>
        <v>0</v>
      </c>
      <c r="F212" s="133">
        <f t="shared" si="89"/>
        <v>0</v>
      </c>
      <c r="G212" s="133">
        <f t="shared" si="89"/>
        <v>2.8046687999999995</v>
      </c>
      <c r="H212" s="133">
        <f t="shared" si="89"/>
        <v>0</v>
      </c>
      <c r="I212" s="133">
        <f t="shared" si="89"/>
        <v>0.88935981999999991</v>
      </c>
      <c r="J212" s="133">
        <f t="shared" si="89"/>
        <v>0</v>
      </c>
      <c r="K212" s="133">
        <f t="shared" si="89"/>
        <v>0</v>
      </c>
      <c r="L212" s="133">
        <f t="shared" si="89"/>
        <v>0.88935981999999991</v>
      </c>
      <c r="M212" s="133">
        <f t="shared" si="89"/>
        <v>0</v>
      </c>
      <c r="N212" s="133">
        <f t="shared" si="89"/>
        <v>1.91530898</v>
      </c>
      <c r="O212" s="133">
        <f t="shared" si="89"/>
        <v>0</v>
      </c>
      <c r="P212" s="133">
        <f t="shared" si="89"/>
        <v>0</v>
      </c>
      <c r="Q212" s="133">
        <f t="shared" si="89"/>
        <v>0</v>
      </c>
      <c r="R212" s="133">
        <f t="shared" si="89"/>
        <v>0</v>
      </c>
      <c r="S212" s="133">
        <f t="shared" si="89"/>
        <v>0</v>
      </c>
      <c r="T212" s="133">
        <f t="shared" si="89"/>
        <v>1.91530898</v>
      </c>
      <c r="U212" s="133">
        <f t="shared" si="89"/>
        <v>0</v>
      </c>
      <c r="V212" s="133">
        <f t="shared" si="89"/>
        <v>0</v>
      </c>
      <c r="W212" s="133">
        <f t="shared" si="89"/>
        <v>0</v>
      </c>
      <c r="X212" s="133">
        <f t="shared" si="89"/>
        <v>0</v>
      </c>
    </row>
    <row r="213" spans="1:24" ht="62.2" x14ac:dyDescent="0.35">
      <c r="A213" s="106" t="s">
        <v>1661</v>
      </c>
      <c r="B213" s="107" t="s">
        <v>1719</v>
      </c>
      <c r="C213" s="108" t="s">
        <v>60</v>
      </c>
      <c r="D213" s="67">
        <v>7.9696800000000012E-2</v>
      </c>
      <c r="E213" s="122"/>
      <c r="F213" s="122"/>
      <c r="G213" s="122">
        <v>7.9696800000000012E-2</v>
      </c>
      <c r="H213" s="122"/>
      <c r="I213" s="73">
        <v>0.59820151199999994</v>
      </c>
      <c r="J213" s="122"/>
      <c r="K213" s="122"/>
      <c r="L213" s="73">
        <v>0.59820151199999994</v>
      </c>
      <c r="M213" s="122"/>
      <c r="N213" s="122">
        <f t="shared" ref="N213:N215" si="90">D213-I213</f>
        <v>-0.51850471199999992</v>
      </c>
      <c r="O213" s="122"/>
      <c r="P213" s="122"/>
      <c r="Q213" s="122"/>
      <c r="R213" s="122"/>
      <c r="S213" s="122"/>
      <c r="T213" s="122">
        <f t="shared" ref="T213:T215" si="91">G213-L213</f>
        <v>-0.51850471199999992</v>
      </c>
      <c r="U213" s="122"/>
      <c r="V213" s="122">
        <f t="shared" ref="V213:V215" si="92">H213-M213</f>
        <v>0</v>
      </c>
      <c r="W213" s="122"/>
      <c r="X213" s="122"/>
    </row>
    <row r="214" spans="1:24" ht="46.65" x14ac:dyDescent="0.35">
      <c r="A214" s="106" t="s">
        <v>1661</v>
      </c>
      <c r="B214" s="107" t="s">
        <v>811</v>
      </c>
      <c r="C214" s="108" t="s">
        <v>1235</v>
      </c>
      <c r="D214" s="67">
        <v>2.7189719999999999</v>
      </c>
      <c r="E214" s="122"/>
      <c r="F214" s="122"/>
      <c r="G214" s="122">
        <v>2.7189719999999999</v>
      </c>
      <c r="H214" s="122"/>
      <c r="I214" s="73">
        <v>0.29115830800000003</v>
      </c>
      <c r="J214" s="122"/>
      <c r="K214" s="122"/>
      <c r="L214" s="73">
        <v>0.29115830800000003</v>
      </c>
      <c r="M214" s="122"/>
      <c r="N214" s="122">
        <f t="shared" si="90"/>
        <v>2.427813692</v>
      </c>
      <c r="O214" s="122"/>
      <c r="P214" s="122"/>
      <c r="Q214" s="122"/>
      <c r="R214" s="122"/>
      <c r="S214" s="122"/>
      <c r="T214" s="122">
        <f t="shared" si="91"/>
        <v>2.427813692</v>
      </c>
      <c r="U214" s="122"/>
      <c r="V214" s="122">
        <f t="shared" si="92"/>
        <v>0</v>
      </c>
      <c r="W214" s="122"/>
      <c r="X214" s="122"/>
    </row>
    <row r="215" spans="1:24" ht="46.65" x14ac:dyDescent="0.35">
      <c r="A215" s="106" t="s">
        <v>1660</v>
      </c>
      <c r="B215" s="107" t="s">
        <v>812</v>
      </c>
      <c r="C215" s="108" t="s">
        <v>1236</v>
      </c>
      <c r="D215" s="67">
        <v>6.0000000000000001E-3</v>
      </c>
      <c r="E215" s="122"/>
      <c r="F215" s="122"/>
      <c r="G215" s="122">
        <v>6.0000000000000001E-3</v>
      </c>
      <c r="H215" s="122"/>
      <c r="I215" s="73">
        <v>0</v>
      </c>
      <c r="J215" s="122"/>
      <c r="K215" s="122"/>
      <c r="L215" s="73">
        <v>0</v>
      </c>
      <c r="M215" s="122"/>
      <c r="N215" s="122">
        <f t="shared" si="90"/>
        <v>6.0000000000000001E-3</v>
      </c>
      <c r="O215" s="122"/>
      <c r="P215" s="122"/>
      <c r="Q215" s="122"/>
      <c r="R215" s="122"/>
      <c r="S215" s="122"/>
      <c r="T215" s="122">
        <f t="shared" si="91"/>
        <v>6.0000000000000001E-3</v>
      </c>
      <c r="U215" s="122"/>
      <c r="V215" s="122">
        <f t="shared" si="92"/>
        <v>0</v>
      </c>
      <c r="W215" s="122"/>
      <c r="X215" s="122"/>
    </row>
    <row r="216" spans="1:24" x14ac:dyDescent="0.35">
      <c r="A216" s="103"/>
      <c r="B216" s="110" t="s">
        <v>436</v>
      </c>
      <c r="C216" s="105"/>
      <c r="D216" s="133">
        <f t="shared" ref="D216:X216" si="93">SUM(D217:D217)</f>
        <v>3.1497839999999999</v>
      </c>
      <c r="E216" s="133">
        <f t="shared" si="93"/>
        <v>0</v>
      </c>
      <c r="F216" s="133">
        <f t="shared" si="93"/>
        <v>0</v>
      </c>
      <c r="G216" s="133">
        <f t="shared" si="93"/>
        <v>3.1497839999999999</v>
      </c>
      <c r="H216" s="133">
        <f t="shared" si="93"/>
        <v>0</v>
      </c>
      <c r="I216" s="133">
        <f t="shared" si="93"/>
        <v>2.6619612560000001</v>
      </c>
      <c r="J216" s="133">
        <f t="shared" si="93"/>
        <v>0</v>
      </c>
      <c r="K216" s="133">
        <f t="shared" si="93"/>
        <v>0</v>
      </c>
      <c r="L216" s="133">
        <f t="shared" si="93"/>
        <v>2.6619612560000001</v>
      </c>
      <c r="M216" s="133">
        <f t="shared" si="93"/>
        <v>0</v>
      </c>
      <c r="N216" s="133">
        <f t="shared" si="93"/>
        <v>0.48782274399999981</v>
      </c>
      <c r="O216" s="133">
        <f t="shared" si="93"/>
        <v>0</v>
      </c>
      <c r="P216" s="133">
        <f t="shared" si="93"/>
        <v>0</v>
      </c>
      <c r="Q216" s="133">
        <f t="shared" si="93"/>
        <v>0</v>
      </c>
      <c r="R216" s="133">
        <f t="shared" si="93"/>
        <v>0</v>
      </c>
      <c r="S216" s="133">
        <f t="shared" si="93"/>
        <v>0</v>
      </c>
      <c r="T216" s="133">
        <f t="shared" si="93"/>
        <v>0.48782274399999981</v>
      </c>
      <c r="U216" s="133">
        <f t="shared" si="93"/>
        <v>0</v>
      </c>
      <c r="V216" s="133">
        <f t="shared" si="93"/>
        <v>0</v>
      </c>
      <c r="W216" s="133">
        <f t="shared" si="93"/>
        <v>0</v>
      </c>
      <c r="X216" s="133">
        <f t="shared" si="93"/>
        <v>0</v>
      </c>
    </row>
    <row r="217" spans="1:24" ht="62.2" x14ac:dyDescent="0.35">
      <c r="A217" s="106" t="s">
        <v>1660</v>
      </c>
      <c r="B217" s="107" t="s">
        <v>437</v>
      </c>
      <c r="C217" s="108" t="s">
        <v>516</v>
      </c>
      <c r="D217" s="67">
        <v>3.1497839999999999</v>
      </c>
      <c r="E217" s="122"/>
      <c r="F217" s="122"/>
      <c r="G217" s="122">
        <v>3.1497839999999999</v>
      </c>
      <c r="H217" s="122"/>
      <c r="I217" s="73">
        <v>2.6619612560000001</v>
      </c>
      <c r="J217" s="122"/>
      <c r="K217" s="122"/>
      <c r="L217" s="73">
        <v>2.6619612560000001</v>
      </c>
      <c r="M217" s="122"/>
      <c r="N217" s="122">
        <f>D217-I217</f>
        <v>0.48782274399999981</v>
      </c>
      <c r="O217" s="122"/>
      <c r="P217" s="122"/>
      <c r="Q217" s="122"/>
      <c r="R217" s="122"/>
      <c r="S217" s="122"/>
      <c r="T217" s="122">
        <f>G217-L217</f>
        <v>0.48782274399999981</v>
      </c>
      <c r="U217" s="122"/>
      <c r="V217" s="122">
        <f>H217-M217</f>
        <v>0</v>
      </c>
      <c r="W217" s="122"/>
      <c r="X217" s="122"/>
    </row>
    <row r="218" spans="1:24" x14ac:dyDescent="0.35">
      <c r="A218" s="103"/>
      <c r="B218" s="110" t="s">
        <v>90</v>
      </c>
      <c r="C218" s="105"/>
      <c r="D218" s="133">
        <f t="shared" ref="D218:X218" si="94">SUM(D219:D221)</f>
        <v>4.6590119999999997</v>
      </c>
      <c r="E218" s="133">
        <f t="shared" si="94"/>
        <v>0</v>
      </c>
      <c r="F218" s="133">
        <f t="shared" si="94"/>
        <v>0</v>
      </c>
      <c r="G218" s="133">
        <f t="shared" si="94"/>
        <v>4.6590119999999997</v>
      </c>
      <c r="H218" s="133">
        <f t="shared" si="94"/>
        <v>0</v>
      </c>
      <c r="I218" s="133">
        <f t="shared" si="94"/>
        <v>4.0635758960000006</v>
      </c>
      <c r="J218" s="133">
        <f t="shared" si="94"/>
        <v>0</v>
      </c>
      <c r="K218" s="133">
        <f t="shared" si="94"/>
        <v>0</v>
      </c>
      <c r="L218" s="133">
        <f t="shared" si="94"/>
        <v>4.0635758960000006</v>
      </c>
      <c r="M218" s="133">
        <f t="shared" si="94"/>
        <v>0</v>
      </c>
      <c r="N218" s="133">
        <f t="shared" si="94"/>
        <v>0.59543610399999958</v>
      </c>
      <c r="O218" s="133">
        <f t="shared" si="94"/>
        <v>0</v>
      </c>
      <c r="P218" s="133">
        <f t="shared" si="94"/>
        <v>0</v>
      </c>
      <c r="Q218" s="133">
        <f t="shared" si="94"/>
        <v>0</v>
      </c>
      <c r="R218" s="133">
        <f t="shared" si="94"/>
        <v>0</v>
      </c>
      <c r="S218" s="133">
        <f t="shared" si="94"/>
        <v>0</v>
      </c>
      <c r="T218" s="133">
        <f t="shared" si="94"/>
        <v>0.59543610399999958</v>
      </c>
      <c r="U218" s="133">
        <f t="shared" si="94"/>
        <v>0</v>
      </c>
      <c r="V218" s="133">
        <f t="shared" si="94"/>
        <v>0</v>
      </c>
      <c r="W218" s="133">
        <f t="shared" si="94"/>
        <v>0</v>
      </c>
      <c r="X218" s="133">
        <f t="shared" si="94"/>
        <v>0</v>
      </c>
    </row>
    <row r="219" spans="1:24" ht="46.65" x14ac:dyDescent="0.35">
      <c r="A219" s="106" t="s">
        <v>1661</v>
      </c>
      <c r="B219" s="107" t="s">
        <v>438</v>
      </c>
      <c r="C219" s="108" t="s">
        <v>517</v>
      </c>
      <c r="D219" s="67">
        <v>0.12</v>
      </c>
      <c r="E219" s="122"/>
      <c r="F219" s="122"/>
      <c r="G219" s="122">
        <v>0.12</v>
      </c>
      <c r="H219" s="122"/>
      <c r="I219" s="73">
        <v>4.8857560000000001E-2</v>
      </c>
      <c r="J219" s="122"/>
      <c r="K219" s="122"/>
      <c r="L219" s="73">
        <v>4.8857560000000001E-2</v>
      </c>
      <c r="M219" s="122"/>
      <c r="N219" s="122">
        <f t="shared" ref="N219:N221" si="95">D219-I219</f>
        <v>7.1142440000000001E-2</v>
      </c>
      <c r="O219" s="122"/>
      <c r="P219" s="122"/>
      <c r="Q219" s="122"/>
      <c r="R219" s="122"/>
      <c r="S219" s="122"/>
      <c r="T219" s="122">
        <f t="shared" ref="T219:T221" si="96">G219-L219</f>
        <v>7.1142440000000001E-2</v>
      </c>
      <c r="U219" s="122"/>
      <c r="V219" s="122">
        <f t="shared" ref="V219:V221" si="97">H219-M219</f>
        <v>0</v>
      </c>
      <c r="W219" s="122"/>
      <c r="X219" s="122"/>
    </row>
    <row r="220" spans="1:24" ht="31.1" x14ac:dyDescent="0.35">
      <c r="A220" s="106" t="s">
        <v>1660</v>
      </c>
      <c r="B220" s="107" t="s">
        <v>439</v>
      </c>
      <c r="C220" s="108" t="s">
        <v>518</v>
      </c>
      <c r="D220" s="67">
        <v>1.2061200000000001</v>
      </c>
      <c r="E220" s="122"/>
      <c r="F220" s="122"/>
      <c r="G220" s="122">
        <v>1.2061200000000001</v>
      </c>
      <c r="H220" s="122"/>
      <c r="I220" s="73">
        <v>4.0147183360000005</v>
      </c>
      <c r="J220" s="122"/>
      <c r="K220" s="122"/>
      <c r="L220" s="73">
        <v>4.0147183360000005</v>
      </c>
      <c r="M220" s="122"/>
      <c r="N220" s="122">
        <f t="shared" si="95"/>
        <v>-2.8085983360000002</v>
      </c>
      <c r="O220" s="122"/>
      <c r="P220" s="122"/>
      <c r="Q220" s="122"/>
      <c r="R220" s="122"/>
      <c r="S220" s="122"/>
      <c r="T220" s="122">
        <f t="shared" si="96"/>
        <v>-2.8085983360000002</v>
      </c>
      <c r="U220" s="122"/>
      <c r="V220" s="122">
        <f t="shared" si="97"/>
        <v>0</v>
      </c>
      <c r="W220" s="122"/>
      <c r="X220" s="122"/>
    </row>
    <row r="221" spans="1:24" ht="31.1" x14ac:dyDescent="0.35">
      <c r="A221" s="106" t="s">
        <v>1660</v>
      </c>
      <c r="B221" s="107" t="s">
        <v>813</v>
      </c>
      <c r="C221" s="108" t="s">
        <v>1237</v>
      </c>
      <c r="D221" s="67">
        <v>3.3328919999999997</v>
      </c>
      <c r="E221" s="122"/>
      <c r="F221" s="122"/>
      <c r="G221" s="122">
        <v>3.3328919999999997</v>
      </c>
      <c r="H221" s="122"/>
      <c r="I221" s="73">
        <v>0</v>
      </c>
      <c r="J221" s="122"/>
      <c r="K221" s="122"/>
      <c r="L221" s="73">
        <v>0</v>
      </c>
      <c r="M221" s="122"/>
      <c r="N221" s="122">
        <f t="shared" si="95"/>
        <v>3.3328919999999997</v>
      </c>
      <c r="O221" s="122"/>
      <c r="P221" s="122"/>
      <c r="Q221" s="122"/>
      <c r="R221" s="122"/>
      <c r="S221" s="122"/>
      <c r="T221" s="122">
        <f t="shared" si="96"/>
        <v>3.3328919999999997</v>
      </c>
      <c r="U221" s="122"/>
      <c r="V221" s="122">
        <f t="shared" si="97"/>
        <v>0</v>
      </c>
      <c r="W221" s="122"/>
      <c r="X221" s="122"/>
    </row>
    <row r="222" spans="1:24" x14ac:dyDescent="0.35">
      <c r="A222" s="103"/>
      <c r="B222" s="110" t="s">
        <v>61</v>
      </c>
      <c r="C222" s="105"/>
      <c r="D222" s="133">
        <f t="shared" ref="D222:X222" si="98">SUM(D223:D225)</f>
        <v>7.1813520000000013</v>
      </c>
      <c r="E222" s="133">
        <f t="shared" si="98"/>
        <v>0</v>
      </c>
      <c r="F222" s="133">
        <f t="shared" si="98"/>
        <v>0</v>
      </c>
      <c r="G222" s="133">
        <f t="shared" si="98"/>
        <v>7.1813520000000013</v>
      </c>
      <c r="H222" s="133">
        <f t="shared" si="98"/>
        <v>0</v>
      </c>
      <c r="I222" s="133">
        <f t="shared" si="98"/>
        <v>0.31578925200000002</v>
      </c>
      <c r="J222" s="133">
        <f t="shared" si="98"/>
        <v>0</v>
      </c>
      <c r="K222" s="133">
        <f t="shared" si="98"/>
        <v>0</v>
      </c>
      <c r="L222" s="133">
        <f t="shared" si="98"/>
        <v>0.31578925200000002</v>
      </c>
      <c r="M222" s="133">
        <f t="shared" si="98"/>
        <v>0</v>
      </c>
      <c r="N222" s="133">
        <f t="shared" si="98"/>
        <v>6.8655627480000012</v>
      </c>
      <c r="O222" s="133">
        <f t="shared" si="98"/>
        <v>0</v>
      </c>
      <c r="P222" s="133">
        <f t="shared" si="98"/>
        <v>0</v>
      </c>
      <c r="Q222" s="133">
        <f t="shared" si="98"/>
        <v>0</v>
      </c>
      <c r="R222" s="133">
        <f t="shared" si="98"/>
        <v>0</v>
      </c>
      <c r="S222" s="133">
        <f t="shared" si="98"/>
        <v>0</v>
      </c>
      <c r="T222" s="133">
        <f t="shared" si="98"/>
        <v>6.8655627480000012</v>
      </c>
      <c r="U222" s="133">
        <f t="shared" si="98"/>
        <v>0</v>
      </c>
      <c r="V222" s="133">
        <f t="shared" si="98"/>
        <v>0</v>
      </c>
      <c r="W222" s="133">
        <f t="shared" si="98"/>
        <v>0</v>
      </c>
      <c r="X222" s="133">
        <f t="shared" si="98"/>
        <v>0</v>
      </c>
    </row>
    <row r="223" spans="1:24" ht="31.1" x14ac:dyDescent="0.35">
      <c r="A223" s="106" t="s">
        <v>1660</v>
      </c>
      <c r="B223" s="107" t="s">
        <v>440</v>
      </c>
      <c r="C223" s="108" t="s">
        <v>519</v>
      </c>
      <c r="D223" s="67">
        <v>6.4725720000000013</v>
      </c>
      <c r="E223" s="122"/>
      <c r="F223" s="122"/>
      <c r="G223" s="122">
        <v>6.4725720000000013</v>
      </c>
      <c r="H223" s="122"/>
      <c r="I223" s="73">
        <v>0.28806214800000002</v>
      </c>
      <c r="J223" s="122"/>
      <c r="K223" s="122"/>
      <c r="L223" s="73">
        <v>0.28806214800000002</v>
      </c>
      <c r="M223" s="122"/>
      <c r="N223" s="122">
        <f t="shared" ref="N223:N225" si="99">D223-I223</f>
        <v>6.1845098520000015</v>
      </c>
      <c r="O223" s="122"/>
      <c r="P223" s="122"/>
      <c r="Q223" s="122"/>
      <c r="R223" s="122"/>
      <c r="S223" s="122"/>
      <c r="T223" s="122">
        <f t="shared" ref="T223:T225" si="100">G223-L223</f>
        <v>6.1845098520000015</v>
      </c>
      <c r="U223" s="122"/>
      <c r="V223" s="122">
        <f t="shared" ref="V223:V225" si="101">H223-M223</f>
        <v>0</v>
      </c>
      <c r="W223" s="122"/>
      <c r="X223" s="122"/>
    </row>
    <row r="224" spans="1:24" ht="31.1" x14ac:dyDescent="0.35">
      <c r="A224" s="106" t="s">
        <v>1660</v>
      </c>
      <c r="B224" s="107" t="s">
        <v>814</v>
      </c>
      <c r="C224" s="108" t="s">
        <v>1238</v>
      </c>
      <c r="D224" s="67">
        <v>0.58650000000000002</v>
      </c>
      <c r="E224" s="122"/>
      <c r="F224" s="122"/>
      <c r="G224" s="122">
        <v>0.58650000000000002</v>
      </c>
      <c r="H224" s="122"/>
      <c r="I224" s="73">
        <v>2.6102219999999999E-2</v>
      </c>
      <c r="J224" s="122"/>
      <c r="K224" s="122"/>
      <c r="L224" s="73">
        <v>2.6102219999999999E-2</v>
      </c>
      <c r="M224" s="122"/>
      <c r="N224" s="122">
        <f t="shared" si="99"/>
        <v>0.56039778000000007</v>
      </c>
      <c r="O224" s="122"/>
      <c r="P224" s="122"/>
      <c r="Q224" s="122"/>
      <c r="R224" s="122"/>
      <c r="S224" s="122"/>
      <c r="T224" s="122">
        <f t="shared" si="100"/>
        <v>0.56039778000000007</v>
      </c>
      <c r="U224" s="122"/>
      <c r="V224" s="122">
        <f t="shared" si="101"/>
        <v>0</v>
      </c>
      <c r="W224" s="122"/>
      <c r="X224" s="122"/>
    </row>
    <row r="225" spans="1:24" ht="46.65" x14ac:dyDescent="0.35">
      <c r="A225" s="106" t="s">
        <v>1661</v>
      </c>
      <c r="B225" s="107" t="s">
        <v>1720</v>
      </c>
      <c r="C225" s="108" t="s">
        <v>1239</v>
      </c>
      <c r="D225" s="67">
        <v>0.12228</v>
      </c>
      <c r="E225" s="122"/>
      <c r="F225" s="122"/>
      <c r="G225" s="122">
        <v>0.12228</v>
      </c>
      <c r="H225" s="122"/>
      <c r="I225" s="73">
        <v>1.6248840000000003E-3</v>
      </c>
      <c r="J225" s="122"/>
      <c r="K225" s="122"/>
      <c r="L225" s="73">
        <v>1.6248840000000003E-3</v>
      </c>
      <c r="M225" s="122"/>
      <c r="N225" s="122">
        <f t="shared" si="99"/>
        <v>0.12065511599999999</v>
      </c>
      <c r="O225" s="122"/>
      <c r="P225" s="122"/>
      <c r="Q225" s="122"/>
      <c r="R225" s="122"/>
      <c r="S225" s="122"/>
      <c r="T225" s="122">
        <f t="shared" si="100"/>
        <v>0.12065511599999999</v>
      </c>
      <c r="U225" s="122"/>
      <c r="V225" s="122">
        <f t="shared" si="101"/>
        <v>0</v>
      </c>
      <c r="W225" s="122"/>
      <c r="X225" s="122"/>
    </row>
    <row r="226" spans="1:24" x14ac:dyDescent="0.35">
      <c r="A226" s="103"/>
      <c r="B226" s="110" t="s">
        <v>62</v>
      </c>
      <c r="C226" s="105"/>
      <c r="D226" s="133">
        <f t="shared" ref="D226:X226" si="102">SUM(D227:D237)</f>
        <v>39.479567446320345</v>
      </c>
      <c r="E226" s="133">
        <f t="shared" si="102"/>
        <v>0</v>
      </c>
      <c r="F226" s="133">
        <f t="shared" si="102"/>
        <v>0</v>
      </c>
      <c r="G226" s="133">
        <f t="shared" si="102"/>
        <v>39.479567446320345</v>
      </c>
      <c r="H226" s="133">
        <f t="shared" si="102"/>
        <v>0</v>
      </c>
      <c r="I226" s="133">
        <f t="shared" si="102"/>
        <v>3.2665064880000001</v>
      </c>
      <c r="J226" s="133">
        <f t="shared" si="102"/>
        <v>0</v>
      </c>
      <c r="K226" s="133">
        <f t="shared" si="102"/>
        <v>0</v>
      </c>
      <c r="L226" s="133">
        <f t="shared" si="102"/>
        <v>3.2665064880000001</v>
      </c>
      <c r="M226" s="133">
        <f t="shared" si="102"/>
        <v>0</v>
      </c>
      <c r="N226" s="133">
        <f t="shared" si="102"/>
        <v>36.213060958320355</v>
      </c>
      <c r="O226" s="133">
        <f t="shared" si="102"/>
        <v>0</v>
      </c>
      <c r="P226" s="133">
        <f t="shared" si="102"/>
        <v>0</v>
      </c>
      <c r="Q226" s="133">
        <f t="shared" si="102"/>
        <v>0</v>
      </c>
      <c r="R226" s="133">
        <f t="shared" si="102"/>
        <v>0</v>
      </c>
      <c r="S226" s="133">
        <f t="shared" si="102"/>
        <v>0</v>
      </c>
      <c r="T226" s="133">
        <f t="shared" si="102"/>
        <v>36.213060958320355</v>
      </c>
      <c r="U226" s="133">
        <f t="shared" si="102"/>
        <v>0</v>
      </c>
      <c r="V226" s="133">
        <f t="shared" si="102"/>
        <v>0</v>
      </c>
      <c r="W226" s="133">
        <f t="shared" si="102"/>
        <v>0</v>
      </c>
      <c r="X226" s="133">
        <f t="shared" si="102"/>
        <v>0</v>
      </c>
    </row>
    <row r="227" spans="1:24" ht="31.1" x14ac:dyDescent="0.35">
      <c r="A227" s="106" t="s">
        <v>1660</v>
      </c>
      <c r="B227" s="107" t="s">
        <v>815</v>
      </c>
      <c r="C227" s="108" t="s">
        <v>1240</v>
      </c>
      <c r="D227" s="67">
        <v>1.2E-2</v>
      </c>
      <c r="E227" s="122"/>
      <c r="F227" s="122"/>
      <c r="G227" s="122">
        <v>1.2E-2</v>
      </c>
      <c r="H227" s="122"/>
      <c r="I227" s="73">
        <v>5.3404799999999997E-4</v>
      </c>
      <c r="J227" s="122"/>
      <c r="K227" s="122"/>
      <c r="L227" s="73">
        <v>5.3404799999999997E-4</v>
      </c>
      <c r="M227" s="122"/>
      <c r="N227" s="122">
        <f t="shared" ref="N227:N237" si="103">D227-I227</f>
        <v>1.1465952E-2</v>
      </c>
      <c r="O227" s="122"/>
      <c r="P227" s="122"/>
      <c r="Q227" s="122"/>
      <c r="R227" s="122"/>
      <c r="S227" s="122"/>
      <c r="T227" s="122">
        <f t="shared" ref="T227:T237" si="104">G227-L227</f>
        <v>1.1465952E-2</v>
      </c>
      <c r="U227" s="122"/>
      <c r="V227" s="122">
        <f t="shared" ref="V227:V237" si="105">H227-M227</f>
        <v>0</v>
      </c>
      <c r="W227" s="122"/>
      <c r="X227" s="122"/>
    </row>
    <row r="228" spans="1:24" ht="46.65" x14ac:dyDescent="0.35">
      <c r="A228" s="106" t="s">
        <v>1660</v>
      </c>
      <c r="B228" s="107" t="s">
        <v>816</v>
      </c>
      <c r="C228" s="108" t="s">
        <v>1241</v>
      </c>
      <c r="D228" s="67">
        <v>1.2E-2</v>
      </c>
      <c r="E228" s="122"/>
      <c r="F228" s="122"/>
      <c r="G228" s="122">
        <v>1.2E-2</v>
      </c>
      <c r="H228" s="122"/>
      <c r="I228" s="73">
        <v>5.3404799999999997E-4</v>
      </c>
      <c r="J228" s="122"/>
      <c r="K228" s="122"/>
      <c r="L228" s="73">
        <v>5.3404799999999997E-4</v>
      </c>
      <c r="M228" s="122"/>
      <c r="N228" s="122">
        <f t="shared" si="103"/>
        <v>1.1465952E-2</v>
      </c>
      <c r="O228" s="122"/>
      <c r="P228" s="122"/>
      <c r="Q228" s="122"/>
      <c r="R228" s="122"/>
      <c r="S228" s="122"/>
      <c r="T228" s="122">
        <f t="shared" si="104"/>
        <v>1.1465952E-2</v>
      </c>
      <c r="U228" s="122"/>
      <c r="V228" s="122">
        <f t="shared" si="105"/>
        <v>0</v>
      </c>
      <c r="W228" s="122"/>
      <c r="X228" s="122"/>
    </row>
    <row r="229" spans="1:24" ht="46.65" x14ac:dyDescent="0.35">
      <c r="A229" s="106" t="s">
        <v>1660</v>
      </c>
      <c r="B229" s="107" t="s">
        <v>817</v>
      </c>
      <c r="C229" s="108" t="s">
        <v>1242</v>
      </c>
      <c r="D229" s="67">
        <v>10.505015999999999</v>
      </c>
      <c r="E229" s="122"/>
      <c r="F229" s="122"/>
      <c r="G229" s="122">
        <v>10.505015999999999</v>
      </c>
      <c r="H229" s="122"/>
      <c r="I229" s="73">
        <v>0.46752630000000006</v>
      </c>
      <c r="J229" s="122"/>
      <c r="K229" s="122"/>
      <c r="L229" s="73">
        <v>0.46752630000000006</v>
      </c>
      <c r="M229" s="122"/>
      <c r="N229" s="122">
        <f t="shared" si="103"/>
        <v>10.0374897</v>
      </c>
      <c r="O229" s="122"/>
      <c r="P229" s="122"/>
      <c r="Q229" s="122"/>
      <c r="R229" s="122"/>
      <c r="S229" s="122"/>
      <c r="T229" s="122">
        <f t="shared" si="104"/>
        <v>10.0374897</v>
      </c>
      <c r="U229" s="122"/>
      <c r="V229" s="122">
        <f t="shared" si="105"/>
        <v>0</v>
      </c>
      <c r="W229" s="122"/>
      <c r="X229" s="122"/>
    </row>
    <row r="230" spans="1:24" ht="31.1" x14ac:dyDescent="0.35">
      <c r="A230" s="106" t="s">
        <v>1660</v>
      </c>
      <c r="B230" s="107" t="s">
        <v>818</v>
      </c>
      <c r="C230" s="108" t="s">
        <v>1243</v>
      </c>
      <c r="D230" s="67">
        <v>12.002531446320354</v>
      </c>
      <c r="E230" s="122"/>
      <c r="F230" s="122"/>
      <c r="G230" s="122">
        <v>12.002531446320354</v>
      </c>
      <c r="H230" s="122"/>
      <c r="I230" s="73">
        <v>0.53417327999999997</v>
      </c>
      <c r="J230" s="122"/>
      <c r="K230" s="122"/>
      <c r="L230" s="73">
        <v>0.53417327999999997</v>
      </c>
      <c r="M230" s="122"/>
      <c r="N230" s="122">
        <f t="shared" si="103"/>
        <v>11.468358166320355</v>
      </c>
      <c r="O230" s="122"/>
      <c r="P230" s="122"/>
      <c r="Q230" s="122"/>
      <c r="R230" s="122"/>
      <c r="S230" s="122"/>
      <c r="T230" s="122">
        <f t="shared" si="104"/>
        <v>11.468358166320355</v>
      </c>
      <c r="U230" s="122"/>
      <c r="V230" s="122">
        <f t="shared" si="105"/>
        <v>0</v>
      </c>
      <c r="W230" s="122"/>
      <c r="X230" s="122"/>
    </row>
    <row r="231" spans="1:24" ht="46.65" x14ac:dyDescent="0.35">
      <c r="A231" s="106" t="s">
        <v>1660</v>
      </c>
      <c r="B231" s="107" t="s">
        <v>441</v>
      </c>
      <c r="C231" s="108" t="s">
        <v>520</v>
      </c>
      <c r="D231" s="67">
        <v>7.9185599999999994</v>
      </c>
      <c r="E231" s="122"/>
      <c r="F231" s="122"/>
      <c r="G231" s="122">
        <v>7.9185599999999994</v>
      </c>
      <c r="H231" s="122"/>
      <c r="I231" s="73">
        <v>0.35241589199999995</v>
      </c>
      <c r="J231" s="122"/>
      <c r="K231" s="122"/>
      <c r="L231" s="73">
        <v>0.35241589199999995</v>
      </c>
      <c r="M231" s="122"/>
      <c r="N231" s="122">
        <f t="shared" si="103"/>
        <v>7.5661441079999996</v>
      </c>
      <c r="O231" s="122"/>
      <c r="P231" s="122"/>
      <c r="Q231" s="122"/>
      <c r="R231" s="122"/>
      <c r="S231" s="122"/>
      <c r="T231" s="122">
        <f t="shared" si="104"/>
        <v>7.5661441079999996</v>
      </c>
      <c r="U231" s="122"/>
      <c r="V231" s="122">
        <f t="shared" si="105"/>
        <v>0</v>
      </c>
      <c r="W231" s="122"/>
      <c r="X231" s="122"/>
    </row>
    <row r="232" spans="1:24" ht="77.7" x14ac:dyDescent="0.35">
      <c r="A232" s="106" t="s">
        <v>1661</v>
      </c>
      <c r="B232" s="107" t="s">
        <v>1721</v>
      </c>
      <c r="C232" s="108" t="s">
        <v>521</v>
      </c>
      <c r="D232" s="67">
        <v>1.2E-2</v>
      </c>
      <c r="E232" s="122"/>
      <c r="F232" s="122"/>
      <c r="G232" s="122">
        <v>1.2E-2</v>
      </c>
      <c r="H232" s="122"/>
      <c r="I232" s="73">
        <v>0.48270684800000002</v>
      </c>
      <c r="J232" s="122"/>
      <c r="K232" s="122"/>
      <c r="L232" s="73">
        <v>0.48270684800000002</v>
      </c>
      <c r="M232" s="122"/>
      <c r="N232" s="122">
        <f t="shared" si="103"/>
        <v>-0.47070684800000001</v>
      </c>
      <c r="O232" s="122"/>
      <c r="P232" s="122"/>
      <c r="Q232" s="122"/>
      <c r="R232" s="122"/>
      <c r="S232" s="122"/>
      <c r="T232" s="122">
        <f t="shared" si="104"/>
        <v>-0.47070684800000001</v>
      </c>
      <c r="U232" s="122"/>
      <c r="V232" s="122">
        <f t="shared" si="105"/>
        <v>0</v>
      </c>
      <c r="W232" s="122"/>
      <c r="X232" s="122"/>
    </row>
    <row r="233" spans="1:24" ht="46.65" x14ac:dyDescent="0.35">
      <c r="A233" s="106" t="s">
        <v>1660</v>
      </c>
      <c r="B233" s="107" t="s">
        <v>1722</v>
      </c>
      <c r="C233" s="108" t="s">
        <v>1244</v>
      </c>
      <c r="D233" s="67">
        <v>0.44595600000000002</v>
      </c>
      <c r="E233" s="122"/>
      <c r="F233" s="122"/>
      <c r="G233" s="122">
        <v>0.44595600000000002</v>
      </c>
      <c r="H233" s="122"/>
      <c r="I233" s="73">
        <v>0.30004799999999998</v>
      </c>
      <c r="J233" s="122"/>
      <c r="K233" s="122"/>
      <c r="L233" s="73">
        <v>0.30004799999999998</v>
      </c>
      <c r="M233" s="122"/>
      <c r="N233" s="122">
        <f t="shared" si="103"/>
        <v>0.14590800000000004</v>
      </c>
      <c r="O233" s="122"/>
      <c r="P233" s="122"/>
      <c r="Q233" s="122"/>
      <c r="R233" s="122"/>
      <c r="S233" s="122"/>
      <c r="T233" s="122">
        <f t="shared" si="104"/>
        <v>0.14590800000000004</v>
      </c>
      <c r="U233" s="122"/>
      <c r="V233" s="122">
        <f t="shared" si="105"/>
        <v>0</v>
      </c>
      <c r="W233" s="122"/>
      <c r="X233" s="122"/>
    </row>
    <row r="234" spans="1:24" ht="62.2" x14ac:dyDescent="0.35">
      <c r="A234" s="106" t="s">
        <v>1661</v>
      </c>
      <c r="B234" s="107" t="s">
        <v>1723</v>
      </c>
      <c r="C234" s="108" t="s">
        <v>1245</v>
      </c>
      <c r="D234" s="67">
        <v>0.61258800000000002</v>
      </c>
      <c r="E234" s="122"/>
      <c r="F234" s="122"/>
      <c r="G234" s="122">
        <v>0.61258800000000002</v>
      </c>
      <c r="H234" s="122"/>
      <c r="I234" s="73">
        <v>0.63530349399999997</v>
      </c>
      <c r="J234" s="122"/>
      <c r="K234" s="122"/>
      <c r="L234" s="73">
        <v>0.63530349399999997</v>
      </c>
      <c r="M234" s="122"/>
      <c r="N234" s="122">
        <f t="shared" si="103"/>
        <v>-2.2715493999999947E-2</v>
      </c>
      <c r="O234" s="122"/>
      <c r="P234" s="122"/>
      <c r="Q234" s="122"/>
      <c r="R234" s="122"/>
      <c r="S234" s="122"/>
      <c r="T234" s="122">
        <f t="shared" si="104"/>
        <v>-2.2715493999999947E-2</v>
      </c>
      <c r="U234" s="122"/>
      <c r="V234" s="122">
        <f t="shared" si="105"/>
        <v>0</v>
      </c>
      <c r="W234" s="122"/>
      <c r="X234" s="122"/>
    </row>
    <row r="235" spans="1:24" ht="46.65" x14ac:dyDescent="0.35">
      <c r="A235" s="106" t="s">
        <v>1661</v>
      </c>
      <c r="B235" s="107" t="s">
        <v>1724</v>
      </c>
      <c r="C235" s="108" t="s">
        <v>1246</v>
      </c>
      <c r="D235" s="67">
        <v>5.8042799999999994</v>
      </c>
      <c r="E235" s="122"/>
      <c r="F235" s="122"/>
      <c r="G235" s="122">
        <v>5.8042799999999994</v>
      </c>
      <c r="H235" s="122"/>
      <c r="I235" s="73">
        <v>0.258319776</v>
      </c>
      <c r="J235" s="122"/>
      <c r="K235" s="122"/>
      <c r="L235" s="73">
        <v>0.258319776</v>
      </c>
      <c r="M235" s="122"/>
      <c r="N235" s="122">
        <f t="shared" si="103"/>
        <v>5.5459602239999999</v>
      </c>
      <c r="O235" s="122"/>
      <c r="P235" s="122"/>
      <c r="Q235" s="122"/>
      <c r="R235" s="122"/>
      <c r="S235" s="122"/>
      <c r="T235" s="122">
        <f t="shared" si="104"/>
        <v>5.5459602239999999</v>
      </c>
      <c r="U235" s="122"/>
      <c r="V235" s="122">
        <f t="shared" si="105"/>
        <v>0</v>
      </c>
      <c r="W235" s="122"/>
      <c r="X235" s="122"/>
    </row>
    <row r="236" spans="1:24" ht="62.2" x14ac:dyDescent="0.35">
      <c r="A236" s="106" t="s">
        <v>1660</v>
      </c>
      <c r="B236" s="107" t="s">
        <v>819</v>
      </c>
      <c r="C236" s="108" t="s">
        <v>1247</v>
      </c>
      <c r="D236" s="67">
        <v>2.154636</v>
      </c>
      <c r="E236" s="122"/>
      <c r="F236" s="122"/>
      <c r="G236" s="122">
        <v>2.154636</v>
      </c>
      <c r="H236" s="122"/>
      <c r="I236" s="73">
        <v>0.23494480200000001</v>
      </c>
      <c r="J236" s="122"/>
      <c r="K236" s="122"/>
      <c r="L236" s="73">
        <v>0.23494480200000001</v>
      </c>
      <c r="M236" s="122"/>
      <c r="N236" s="122">
        <f t="shared" si="103"/>
        <v>1.919691198</v>
      </c>
      <c r="O236" s="122"/>
      <c r="P236" s="122"/>
      <c r="Q236" s="122"/>
      <c r="R236" s="122"/>
      <c r="S236" s="122"/>
      <c r="T236" s="122">
        <f t="shared" si="104"/>
        <v>1.919691198</v>
      </c>
      <c r="U236" s="122"/>
      <c r="V236" s="122">
        <f t="shared" si="105"/>
        <v>0</v>
      </c>
      <c r="W236" s="122"/>
      <c r="X236" s="122"/>
    </row>
    <row r="237" spans="1:24" ht="93.25" x14ac:dyDescent="0.35">
      <c r="A237" s="106" t="s">
        <v>1661</v>
      </c>
      <c r="B237" s="107" t="s">
        <v>1725</v>
      </c>
      <c r="C237" s="108" t="s">
        <v>1927</v>
      </c>
      <c r="D237" s="67">
        <v>0</v>
      </c>
      <c r="E237" s="122"/>
      <c r="F237" s="122"/>
      <c r="G237" s="122">
        <v>0</v>
      </c>
      <c r="H237" s="122"/>
      <c r="I237" s="73">
        <v>0</v>
      </c>
      <c r="J237" s="122"/>
      <c r="K237" s="122"/>
      <c r="L237" s="73">
        <v>0</v>
      </c>
      <c r="M237" s="122"/>
      <c r="N237" s="122">
        <f t="shared" si="103"/>
        <v>0</v>
      </c>
      <c r="O237" s="122"/>
      <c r="P237" s="122"/>
      <c r="Q237" s="122"/>
      <c r="R237" s="122"/>
      <c r="S237" s="122"/>
      <c r="T237" s="122">
        <f t="shared" si="104"/>
        <v>0</v>
      </c>
      <c r="U237" s="122"/>
      <c r="V237" s="122">
        <f t="shared" si="105"/>
        <v>0</v>
      </c>
      <c r="W237" s="122"/>
      <c r="X237" s="122"/>
    </row>
    <row r="238" spans="1:24" x14ac:dyDescent="0.35">
      <c r="A238" s="103"/>
      <c r="B238" s="110" t="s">
        <v>63</v>
      </c>
      <c r="C238" s="105"/>
      <c r="D238" s="133">
        <f t="shared" ref="D238:X238" si="106">SUM(D239:D241)</f>
        <v>1.7900159999999998</v>
      </c>
      <c r="E238" s="133">
        <f t="shared" si="106"/>
        <v>0</v>
      </c>
      <c r="F238" s="133">
        <f t="shared" si="106"/>
        <v>0</v>
      </c>
      <c r="G238" s="133">
        <f t="shared" si="106"/>
        <v>1.7900159999999998</v>
      </c>
      <c r="H238" s="133">
        <f t="shared" si="106"/>
        <v>0</v>
      </c>
      <c r="I238" s="133">
        <f t="shared" si="106"/>
        <v>1.197024372</v>
      </c>
      <c r="J238" s="133">
        <f t="shared" si="106"/>
        <v>0</v>
      </c>
      <c r="K238" s="133">
        <f t="shared" si="106"/>
        <v>0</v>
      </c>
      <c r="L238" s="133">
        <f t="shared" si="106"/>
        <v>1.197024372</v>
      </c>
      <c r="M238" s="133">
        <f t="shared" si="106"/>
        <v>0</v>
      </c>
      <c r="N238" s="133">
        <f t="shared" si="106"/>
        <v>0.59299162799999983</v>
      </c>
      <c r="O238" s="133">
        <f t="shared" si="106"/>
        <v>0</v>
      </c>
      <c r="P238" s="133">
        <f t="shared" si="106"/>
        <v>0</v>
      </c>
      <c r="Q238" s="133">
        <f t="shared" si="106"/>
        <v>0</v>
      </c>
      <c r="R238" s="133">
        <f t="shared" si="106"/>
        <v>0</v>
      </c>
      <c r="S238" s="133">
        <f t="shared" si="106"/>
        <v>0</v>
      </c>
      <c r="T238" s="133">
        <f t="shared" si="106"/>
        <v>0.59299162799999983</v>
      </c>
      <c r="U238" s="133">
        <f t="shared" si="106"/>
        <v>0</v>
      </c>
      <c r="V238" s="133">
        <f t="shared" si="106"/>
        <v>0</v>
      </c>
      <c r="W238" s="133">
        <f t="shared" si="106"/>
        <v>0</v>
      </c>
      <c r="X238" s="133">
        <f t="shared" si="106"/>
        <v>0</v>
      </c>
    </row>
    <row r="239" spans="1:24" ht="31.1" x14ac:dyDescent="0.35">
      <c r="A239" s="106" t="s">
        <v>1660</v>
      </c>
      <c r="B239" s="107" t="s">
        <v>820</v>
      </c>
      <c r="C239" s="108" t="s">
        <v>1248</v>
      </c>
      <c r="D239" s="67">
        <v>1.3216919999999999</v>
      </c>
      <c r="E239" s="122"/>
      <c r="F239" s="122"/>
      <c r="G239" s="122">
        <v>1.3216919999999999</v>
      </c>
      <c r="H239" s="122"/>
      <c r="I239" s="73">
        <v>5.8821972E-2</v>
      </c>
      <c r="J239" s="122"/>
      <c r="K239" s="122"/>
      <c r="L239" s="73">
        <v>5.8821972E-2</v>
      </c>
      <c r="M239" s="122"/>
      <c r="N239" s="122">
        <f t="shared" ref="N239:N241" si="107">D239-I239</f>
        <v>1.2628700279999998</v>
      </c>
      <c r="O239" s="122"/>
      <c r="P239" s="122"/>
      <c r="Q239" s="122"/>
      <c r="R239" s="122"/>
      <c r="S239" s="122"/>
      <c r="T239" s="122">
        <f t="shared" ref="T239:T241" si="108">G239-L239</f>
        <v>1.2628700279999998</v>
      </c>
      <c r="U239" s="122"/>
      <c r="V239" s="122">
        <f t="shared" ref="V239:V241" si="109">H239-M239</f>
        <v>0</v>
      </c>
      <c r="W239" s="122"/>
      <c r="X239" s="122"/>
    </row>
    <row r="240" spans="1:24" ht="46.65" x14ac:dyDescent="0.35">
      <c r="A240" s="106" t="s">
        <v>1660</v>
      </c>
      <c r="B240" s="107" t="s">
        <v>821</v>
      </c>
      <c r="C240" s="108" t="s">
        <v>1249</v>
      </c>
      <c r="D240" s="67">
        <v>0.46832399999999996</v>
      </c>
      <c r="E240" s="122"/>
      <c r="F240" s="122"/>
      <c r="G240" s="122">
        <v>0.46832399999999996</v>
      </c>
      <c r="H240" s="122"/>
      <c r="I240" s="73">
        <v>0</v>
      </c>
      <c r="J240" s="122"/>
      <c r="K240" s="122"/>
      <c r="L240" s="73">
        <v>0</v>
      </c>
      <c r="M240" s="122"/>
      <c r="N240" s="122">
        <f t="shared" si="107"/>
        <v>0.46832399999999996</v>
      </c>
      <c r="O240" s="122"/>
      <c r="P240" s="122"/>
      <c r="Q240" s="122"/>
      <c r="R240" s="122"/>
      <c r="S240" s="122"/>
      <c r="T240" s="122">
        <f t="shared" si="108"/>
        <v>0.46832399999999996</v>
      </c>
      <c r="U240" s="122"/>
      <c r="V240" s="122">
        <f t="shared" si="109"/>
        <v>0</v>
      </c>
      <c r="W240" s="122"/>
      <c r="X240" s="122"/>
    </row>
    <row r="241" spans="1:24" ht="62.2" x14ac:dyDescent="0.35">
      <c r="A241" s="106" t="s">
        <v>1660</v>
      </c>
      <c r="B241" s="107" t="s">
        <v>822</v>
      </c>
      <c r="C241" s="108" t="s">
        <v>1250</v>
      </c>
      <c r="D241" s="67">
        <v>0</v>
      </c>
      <c r="E241" s="122"/>
      <c r="F241" s="122"/>
      <c r="G241" s="122">
        <v>0</v>
      </c>
      <c r="H241" s="122"/>
      <c r="I241" s="73">
        <v>1.1382023999999999</v>
      </c>
      <c r="J241" s="122"/>
      <c r="K241" s="122"/>
      <c r="L241" s="73">
        <v>1.1382023999999999</v>
      </c>
      <c r="M241" s="122"/>
      <c r="N241" s="122">
        <f t="shared" si="107"/>
        <v>-1.1382023999999999</v>
      </c>
      <c r="O241" s="122"/>
      <c r="P241" s="122"/>
      <c r="Q241" s="122"/>
      <c r="R241" s="122"/>
      <c r="S241" s="122"/>
      <c r="T241" s="122">
        <f t="shared" si="108"/>
        <v>-1.1382023999999999</v>
      </c>
      <c r="U241" s="122"/>
      <c r="V241" s="122">
        <f t="shared" si="109"/>
        <v>0</v>
      </c>
      <c r="W241" s="122"/>
      <c r="X241" s="122"/>
    </row>
    <row r="242" spans="1:24" x14ac:dyDescent="0.35">
      <c r="A242" s="103"/>
      <c r="B242" s="110" t="s">
        <v>635</v>
      </c>
      <c r="C242" s="105"/>
      <c r="D242" s="133">
        <f t="shared" ref="D242:X242" si="110">SUM(D243:D248)</f>
        <v>8.356344</v>
      </c>
      <c r="E242" s="133">
        <f t="shared" si="110"/>
        <v>0</v>
      </c>
      <c r="F242" s="133">
        <f t="shared" si="110"/>
        <v>0</v>
      </c>
      <c r="G242" s="133">
        <f t="shared" si="110"/>
        <v>8.356344</v>
      </c>
      <c r="H242" s="133">
        <f t="shared" si="110"/>
        <v>0</v>
      </c>
      <c r="I242" s="133">
        <f t="shared" si="110"/>
        <v>2.8218234199999999</v>
      </c>
      <c r="J242" s="133">
        <f t="shared" si="110"/>
        <v>0</v>
      </c>
      <c r="K242" s="133">
        <f t="shared" si="110"/>
        <v>0</v>
      </c>
      <c r="L242" s="133">
        <f t="shared" si="110"/>
        <v>2.8218234199999999</v>
      </c>
      <c r="M242" s="133">
        <f t="shared" si="110"/>
        <v>0</v>
      </c>
      <c r="N242" s="133">
        <f t="shared" si="110"/>
        <v>5.5345205799999997</v>
      </c>
      <c r="O242" s="133">
        <f t="shared" si="110"/>
        <v>0</v>
      </c>
      <c r="P242" s="133">
        <f t="shared" si="110"/>
        <v>0</v>
      </c>
      <c r="Q242" s="133">
        <f t="shared" si="110"/>
        <v>0</v>
      </c>
      <c r="R242" s="133">
        <f t="shared" si="110"/>
        <v>0</v>
      </c>
      <c r="S242" s="133">
        <f t="shared" si="110"/>
        <v>0</v>
      </c>
      <c r="T242" s="133">
        <f t="shared" si="110"/>
        <v>5.5345205799999997</v>
      </c>
      <c r="U242" s="133">
        <f t="shared" si="110"/>
        <v>0</v>
      </c>
      <c r="V242" s="133">
        <f t="shared" si="110"/>
        <v>0</v>
      </c>
      <c r="W242" s="133">
        <f t="shared" si="110"/>
        <v>0</v>
      </c>
      <c r="X242" s="133">
        <f t="shared" si="110"/>
        <v>0</v>
      </c>
    </row>
    <row r="243" spans="1:24" ht="46.65" x14ac:dyDescent="0.35">
      <c r="A243" s="106" t="s">
        <v>1661</v>
      </c>
      <c r="B243" s="107" t="s">
        <v>823</v>
      </c>
      <c r="C243" s="108" t="s">
        <v>1251</v>
      </c>
      <c r="D243" s="67">
        <v>2.73</v>
      </c>
      <c r="E243" s="122"/>
      <c r="F243" s="122"/>
      <c r="G243" s="122">
        <v>2.73</v>
      </c>
      <c r="H243" s="122"/>
      <c r="I243" s="73">
        <v>0.29309839599999998</v>
      </c>
      <c r="J243" s="122"/>
      <c r="K243" s="122"/>
      <c r="L243" s="73">
        <v>0.29309839599999998</v>
      </c>
      <c r="M243" s="122"/>
      <c r="N243" s="122">
        <f t="shared" ref="N243:N248" si="111">D243-I243</f>
        <v>2.436901604</v>
      </c>
      <c r="O243" s="122"/>
      <c r="P243" s="122"/>
      <c r="Q243" s="122"/>
      <c r="R243" s="122"/>
      <c r="S243" s="122"/>
      <c r="T243" s="122">
        <f t="shared" ref="T243:T248" si="112">G243-L243</f>
        <v>2.436901604</v>
      </c>
      <c r="U243" s="122"/>
      <c r="V243" s="122">
        <f t="shared" ref="V243:V248" si="113">H243-M243</f>
        <v>0</v>
      </c>
      <c r="W243" s="122"/>
      <c r="X243" s="122"/>
    </row>
    <row r="244" spans="1:24" ht="46.65" x14ac:dyDescent="0.35">
      <c r="A244" s="106" t="s">
        <v>1661</v>
      </c>
      <c r="B244" s="107" t="s">
        <v>824</v>
      </c>
      <c r="C244" s="108" t="s">
        <v>1252</v>
      </c>
      <c r="D244" s="67">
        <v>2.6552639999999998</v>
      </c>
      <c r="E244" s="122"/>
      <c r="F244" s="122"/>
      <c r="G244" s="122">
        <v>2.6552639999999998</v>
      </c>
      <c r="H244" s="122"/>
      <c r="I244" s="73">
        <v>2.161718246</v>
      </c>
      <c r="J244" s="122"/>
      <c r="K244" s="122"/>
      <c r="L244" s="73">
        <v>2.161718246</v>
      </c>
      <c r="M244" s="122"/>
      <c r="N244" s="122">
        <f t="shared" si="111"/>
        <v>0.49354575399999989</v>
      </c>
      <c r="O244" s="122"/>
      <c r="P244" s="122"/>
      <c r="Q244" s="122"/>
      <c r="R244" s="122"/>
      <c r="S244" s="122"/>
      <c r="T244" s="122">
        <f t="shared" si="112"/>
        <v>0.49354575399999989</v>
      </c>
      <c r="U244" s="122"/>
      <c r="V244" s="122">
        <f t="shared" si="113"/>
        <v>0</v>
      </c>
      <c r="W244" s="122"/>
      <c r="X244" s="122"/>
    </row>
    <row r="245" spans="1:24" ht="77.7" x14ac:dyDescent="0.35">
      <c r="A245" s="106" t="s">
        <v>1661</v>
      </c>
      <c r="B245" s="107" t="s">
        <v>825</v>
      </c>
      <c r="C245" s="108" t="s">
        <v>1253</v>
      </c>
      <c r="D245" s="67">
        <v>1.98468</v>
      </c>
      <c r="E245" s="122"/>
      <c r="F245" s="122"/>
      <c r="G245" s="122">
        <v>1.98468</v>
      </c>
      <c r="H245" s="122"/>
      <c r="I245" s="73">
        <v>8.8328267999999988E-2</v>
      </c>
      <c r="J245" s="122"/>
      <c r="K245" s="122"/>
      <c r="L245" s="73">
        <v>8.8328267999999988E-2</v>
      </c>
      <c r="M245" s="122"/>
      <c r="N245" s="122">
        <f t="shared" si="111"/>
        <v>1.8963517320000001</v>
      </c>
      <c r="O245" s="122"/>
      <c r="P245" s="122"/>
      <c r="Q245" s="122"/>
      <c r="R245" s="122"/>
      <c r="S245" s="122"/>
      <c r="T245" s="122">
        <f t="shared" si="112"/>
        <v>1.8963517320000001</v>
      </c>
      <c r="U245" s="122"/>
      <c r="V245" s="122">
        <f t="shared" si="113"/>
        <v>0</v>
      </c>
      <c r="W245" s="122"/>
      <c r="X245" s="122"/>
    </row>
    <row r="246" spans="1:24" ht="46.65" x14ac:dyDescent="0.35">
      <c r="A246" s="106" t="s">
        <v>1660</v>
      </c>
      <c r="B246" s="107" t="s">
        <v>442</v>
      </c>
      <c r="C246" s="108" t="s">
        <v>522</v>
      </c>
      <c r="D246" s="67">
        <v>0.98640000000000005</v>
      </c>
      <c r="E246" s="122"/>
      <c r="F246" s="122"/>
      <c r="G246" s="122">
        <v>0.98640000000000005</v>
      </c>
      <c r="H246" s="122"/>
      <c r="I246" s="73">
        <v>4.3899779999999999E-2</v>
      </c>
      <c r="J246" s="122"/>
      <c r="K246" s="122"/>
      <c r="L246" s="73">
        <v>4.3899779999999999E-2</v>
      </c>
      <c r="M246" s="122"/>
      <c r="N246" s="122">
        <f t="shared" si="111"/>
        <v>0.94250022000000011</v>
      </c>
      <c r="O246" s="122"/>
      <c r="P246" s="122"/>
      <c r="Q246" s="122"/>
      <c r="R246" s="122"/>
      <c r="S246" s="122"/>
      <c r="T246" s="122">
        <f t="shared" si="112"/>
        <v>0.94250022000000011</v>
      </c>
      <c r="U246" s="122"/>
      <c r="V246" s="122">
        <f t="shared" si="113"/>
        <v>0</v>
      </c>
      <c r="W246" s="122"/>
      <c r="X246" s="122"/>
    </row>
    <row r="247" spans="1:24" ht="46.65" x14ac:dyDescent="0.35">
      <c r="A247" s="106" t="s">
        <v>1660</v>
      </c>
      <c r="B247" s="107" t="s">
        <v>1726</v>
      </c>
      <c r="C247" s="108" t="s">
        <v>1928</v>
      </c>
      <c r="D247" s="67">
        <v>0</v>
      </c>
      <c r="E247" s="122"/>
      <c r="F247" s="122"/>
      <c r="G247" s="122">
        <v>0</v>
      </c>
      <c r="H247" s="122"/>
      <c r="I247" s="73">
        <v>0.23477873000000005</v>
      </c>
      <c r="J247" s="122"/>
      <c r="K247" s="122"/>
      <c r="L247" s="73">
        <v>0.23477873000000005</v>
      </c>
      <c r="M247" s="122"/>
      <c r="N247" s="122">
        <f t="shared" si="111"/>
        <v>-0.23477873000000005</v>
      </c>
      <c r="O247" s="122"/>
      <c r="P247" s="122"/>
      <c r="Q247" s="122"/>
      <c r="R247" s="122"/>
      <c r="S247" s="122"/>
      <c r="T247" s="122">
        <f t="shared" si="112"/>
        <v>-0.23477873000000005</v>
      </c>
      <c r="U247" s="122"/>
      <c r="V247" s="122">
        <f t="shared" si="113"/>
        <v>0</v>
      </c>
      <c r="W247" s="122"/>
      <c r="X247" s="122"/>
    </row>
    <row r="248" spans="1:24" ht="46.65" x14ac:dyDescent="0.35">
      <c r="A248" s="106" t="s">
        <v>1661</v>
      </c>
      <c r="B248" s="107" t="s">
        <v>1727</v>
      </c>
      <c r="C248" s="108" t="s">
        <v>1929</v>
      </c>
      <c r="D248" s="67">
        <v>0</v>
      </c>
      <c r="E248" s="122"/>
      <c r="F248" s="122"/>
      <c r="G248" s="122">
        <v>0</v>
      </c>
      <c r="H248" s="122"/>
      <c r="I248" s="73">
        <v>0</v>
      </c>
      <c r="J248" s="122"/>
      <c r="K248" s="122"/>
      <c r="L248" s="73">
        <v>0</v>
      </c>
      <c r="M248" s="122"/>
      <c r="N248" s="122">
        <f t="shared" si="111"/>
        <v>0</v>
      </c>
      <c r="O248" s="122"/>
      <c r="P248" s="122"/>
      <c r="Q248" s="122"/>
      <c r="R248" s="122"/>
      <c r="S248" s="122"/>
      <c r="T248" s="122">
        <f t="shared" si="112"/>
        <v>0</v>
      </c>
      <c r="U248" s="122"/>
      <c r="V248" s="122">
        <f t="shared" si="113"/>
        <v>0</v>
      </c>
      <c r="W248" s="122"/>
      <c r="X248" s="122"/>
    </row>
    <row r="249" spans="1:24" x14ac:dyDescent="0.35">
      <c r="A249" s="103"/>
      <c r="B249" s="110" t="s">
        <v>64</v>
      </c>
      <c r="C249" s="105"/>
      <c r="D249" s="133">
        <f t="shared" ref="D249:X249" si="114">SUM(D250:D259)</f>
        <v>50.149524000000007</v>
      </c>
      <c r="E249" s="133">
        <f t="shared" si="114"/>
        <v>0</v>
      </c>
      <c r="F249" s="133">
        <f t="shared" si="114"/>
        <v>0</v>
      </c>
      <c r="G249" s="133">
        <f t="shared" si="114"/>
        <v>50.149524000000007</v>
      </c>
      <c r="H249" s="133">
        <f t="shared" si="114"/>
        <v>0</v>
      </c>
      <c r="I249" s="133">
        <f t="shared" si="114"/>
        <v>44.655900402</v>
      </c>
      <c r="J249" s="133">
        <f t="shared" si="114"/>
        <v>0</v>
      </c>
      <c r="K249" s="133">
        <f t="shared" si="114"/>
        <v>0</v>
      </c>
      <c r="L249" s="133">
        <f t="shared" si="114"/>
        <v>44.655900402</v>
      </c>
      <c r="M249" s="133">
        <f t="shared" si="114"/>
        <v>0</v>
      </c>
      <c r="N249" s="133">
        <f t="shared" si="114"/>
        <v>5.4936235980000037</v>
      </c>
      <c r="O249" s="133">
        <f t="shared" si="114"/>
        <v>0</v>
      </c>
      <c r="P249" s="133">
        <f t="shared" si="114"/>
        <v>0</v>
      </c>
      <c r="Q249" s="133">
        <f t="shared" si="114"/>
        <v>0</v>
      </c>
      <c r="R249" s="133">
        <f t="shared" si="114"/>
        <v>0</v>
      </c>
      <c r="S249" s="133">
        <f t="shared" si="114"/>
        <v>0</v>
      </c>
      <c r="T249" s="133">
        <f t="shared" si="114"/>
        <v>5.4936235980000037</v>
      </c>
      <c r="U249" s="133">
        <f t="shared" si="114"/>
        <v>0</v>
      </c>
      <c r="V249" s="133">
        <f t="shared" si="114"/>
        <v>0</v>
      </c>
      <c r="W249" s="133">
        <f t="shared" si="114"/>
        <v>0</v>
      </c>
      <c r="X249" s="133">
        <f t="shared" si="114"/>
        <v>0</v>
      </c>
    </row>
    <row r="250" spans="1:24" ht="93.25" x14ac:dyDescent="0.35">
      <c r="A250" s="106" t="s">
        <v>1660</v>
      </c>
      <c r="B250" s="107" t="s">
        <v>1728</v>
      </c>
      <c r="C250" s="108" t="s">
        <v>1254</v>
      </c>
      <c r="D250" s="67">
        <v>0.66217199999999987</v>
      </c>
      <c r="E250" s="122"/>
      <c r="F250" s="122"/>
      <c r="G250" s="122">
        <v>0.66217199999999987</v>
      </c>
      <c r="H250" s="122"/>
      <c r="I250" s="73">
        <v>0.44382870000000002</v>
      </c>
      <c r="J250" s="122"/>
      <c r="K250" s="122"/>
      <c r="L250" s="73">
        <v>0.44382870000000002</v>
      </c>
      <c r="M250" s="122"/>
      <c r="N250" s="122">
        <f t="shared" ref="N250:N259" si="115">D250-I250</f>
        <v>0.21834329999999985</v>
      </c>
      <c r="O250" s="122"/>
      <c r="P250" s="122"/>
      <c r="Q250" s="122"/>
      <c r="R250" s="122"/>
      <c r="S250" s="122"/>
      <c r="T250" s="122">
        <f t="shared" ref="T250:T259" si="116">G250-L250</f>
        <v>0.21834329999999985</v>
      </c>
      <c r="U250" s="122"/>
      <c r="V250" s="122">
        <f t="shared" ref="V250:V259" si="117">H250-M250</f>
        <v>0</v>
      </c>
      <c r="W250" s="122"/>
      <c r="X250" s="122"/>
    </row>
    <row r="251" spans="1:24" ht="77.7" x14ac:dyDescent="0.35">
      <c r="A251" s="106" t="s">
        <v>1660</v>
      </c>
      <c r="B251" s="107" t="s">
        <v>826</v>
      </c>
      <c r="C251" s="108" t="s">
        <v>1255</v>
      </c>
      <c r="D251" s="67">
        <v>4.2</v>
      </c>
      <c r="E251" s="122"/>
      <c r="F251" s="122"/>
      <c r="G251" s="122">
        <v>4.2</v>
      </c>
      <c r="H251" s="122"/>
      <c r="I251" s="73">
        <v>0.18692123999999996</v>
      </c>
      <c r="J251" s="122"/>
      <c r="K251" s="122"/>
      <c r="L251" s="73">
        <v>0.18692123999999996</v>
      </c>
      <c r="M251" s="122"/>
      <c r="N251" s="122">
        <f t="shared" si="115"/>
        <v>4.01307876</v>
      </c>
      <c r="O251" s="122"/>
      <c r="P251" s="122"/>
      <c r="Q251" s="122"/>
      <c r="R251" s="122"/>
      <c r="S251" s="122"/>
      <c r="T251" s="122">
        <f t="shared" si="116"/>
        <v>4.01307876</v>
      </c>
      <c r="U251" s="122"/>
      <c r="V251" s="122">
        <f t="shared" si="117"/>
        <v>0</v>
      </c>
      <c r="W251" s="122"/>
      <c r="X251" s="122"/>
    </row>
    <row r="252" spans="1:24" ht="77.7" x14ac:dyDescent="0.35">
      <c r="A252" s="106" t="s">
        <v>1661</v>
      </c>
      <c r="B252" s="107" t="s">
        <v>1729</v>
      </c>
      <c r="C252" s="108" t="s">
        <v>1256</v>
      </c>
      <c r="D252" s="67">
        <v>44.347092000000004</v>
      </c>
      <c r="E252" s="122"/>
      <c r="F252" s="122"/>
      <c r="G252" s="122">
        <v>44.347092000000004</v>
      </c>
      <c r="H252" s="122"/>
      <c r="I252" s="73">
        <v>43.11248449</v>
      </c>
      <c r="J252" s="122"/>
      <c r="K252" s="122"/>
      <c r="L252" s="73">
        <v>43.11248449</v>
      </c>
      <c r="M252" s="122"/>
      <c r="N252" s="122">
        <f t="shared" si="115"/>
        <v>1.2346075100000036</v>
      </c>
      <c r="O252" s="122"/>
      <c r="P252" s="122"/>
      <c r="Q252" s="122"/>
      <c r="R252" s="122"/>
      <c r="S252" s="122"/>
      <c r="T252" s="122">
        <f t="shared" si="116"/>
        <v>1.2346075100000036</v>
      </c>
      <c r="U252" s="122"/>
      <c r="V252" s="122">
        <f t="shared" si="117"/>
        <v>0</v>
      </c>
      <c r="W252" s="122"/>
      <c r="X252" s="122"/>
    </row>
    <row r="253" spans="1:24" ht="62.2" x14ac:dyDescent="0.35">
      <c r="A253" s="106" t="s">
        <v>1660</v>
      </c>
      <c r="B253" s="107" t="s">
        <v>827</v>
      </c>
      <c r="C253" s="108" t="s">
        <v>1257</v>
      </c>
      <c r="D253" s="67">
        <v>0.76949999999999996</v>
      </c>
      <c r="E253" s="122"/>
      <c r="F253" s="122"/>
      <c r="G253" s="122">
        <v>0.76949999999999996</v>
      </c>
      <c r="H253" s="122"/>
      <c r="I253" s="73">
        <v>0.58053297199999998</v>
      </c>
      <c r="J253" s="122"/>
      <c r="K253" s="122"/>
      <c r="L253" s="73">
        <v>0.58053297199999998</v>
      </c>
      <c r="M253" s="122"/>
      <c r="N253" s="122">
        <f t="shared" si="115"/>
        <v>0.18896702799999998</v>
      </c>
      <c r="O253" s="122"/>
      <c r="P253" s="122"/>
      <c r="Q253" s="122"/>
      <c r="R253" s="122"/>
      <c r="S253" s="122"/>
      <c r="T253" s="122">
        <f t="shared" si="116"/>
        <v>0.18896702799999998</v>
      </c>
      <c r="U253" s="122"/>
      <c r="V253" s="122">
        <f t="shared" si="117"/>
        <v>0</v>
      </c>
      <c r="W253" s="122"/>
      <c r="X253" s="122"/>
    </row>
    <row r="254" spans="1:24" ht="31.1" x14ac:dyDescent="0.35">
      <c r="A254" s="106" t="s">
        <v>1661</v>
      </c>
      <c r="B254" s="107" t="s">
        <v>828</v>
      </c>
      <c r="C254" s="108" t="s">
        <v>1258</v>
      </c>
      <c r="D254" s="67">
        <v>0.17076</v>
      </c>
      <c r="E254" s="122"/>
      <c r="F254" s="122"/>
      <c r="G254" s="122">
        <v>0.17076</v>
      </c>
      <c r="H254" s="122"/>
      <c r="I254" s="73">
        <v>0</v>
      </c>
      <c r="J254" s="122"/>
      <c r="K254" s="122"/>
      <c r="L254" s="73">
        <v>0</v>
      </c>
      <c r="M254" s="122"/>
      <c r="N254" s="122">
        <f t="shared" si="115"/>
        <v>0.17076</v>
      </c>
      <c r="O254" s="122"/>
      <c r="P254" s="122"/>
      <c r="Q254" s="122"/>
      <c r="R254" s="122"/>
      <c r="S254" s="122"/>
      <c r="T254" s="122">
        <f t="shared" si="116"/>
        <v>0.17076</v>
      </c>
      <c r="U254" s="122"/>
      <c r="V254" s="122">
        <f t="shared" si="117"/>
        <v>0</v>
      </c>
      <c r="W254" s="122"/>
      <c r="X254" s="122"/>
    </row>
    <row r="255" spans="1:24" ht="77.7" x14ac:dyDescent="0.35">
      <c r="A255" s="106" t="s">
        <v>1661</v>
      </c>
      <c r="B255" s="107" t="s">
        <v>829</v>
      </c>
      <c r="C255" s="108" t="s">
        <v>1259</v>
      </c>
      <c r="D255" s="67">
        <v>0</v>
      </c>
      <c r="E255" s="122"/>
      <c r="F255" s="122"/>
      <c r="G255" s="122">
        <v>0</v>
      </c>
      <c r="H255" s="122"/>
      <c r="I255" s="73">
        <v>0</v>
      </c>
      <c r="J255" s="122"/>
      <c r="K255" s="122"/>
      <c r="L255" s="73">
        <v>0</v>
      </c>
      <c r="M255" s="122"/>
      <c r="N255" s="122">
        <f t="shared" si="115"/>
        <v>0</v>
      </c>
      <c r="O255" s="122"/>
      <c r="P255" s="122"/>
      <c r="Q255" s="122"/>
      <c r="R255" s="122"/>
      <c r="S255" s="122"/>
      <c r="T255" s="122">
        <f t="shared" si="116"/>
        <v>0</v>
      </c>
      <c r="U255" s="122"/>
      <c r="V255" s="122">
        <f t="shared" si="117"/>
        <v>0</v>
      </c>
      <c r="W255" s="122"/>
      <c r="X255" s="122"/>
    </row>
    <row r="256" spans="1:24" ht="31.1" x14ac:dyDescent="0.35">
      <c r="A256" s="106" t="s">
        <v>1661</v>
      </c>
      <c r="B256" s="107" t="s">
        <v>830</v>
      </c>
      <c r="C256" s="108" t="s">
        <v>1260</v>
      </c>
      <c r="D256" s="67">
        <v>0</v>
      </c>
      <c r="E256" s="122"/>
      <c r="F256" s="122"/>
      <c r="G256" s="122">
        <v>0</v>
      </c>
      <c r="H256" s="122"/>
      <c r="I256" s="73">
        <v>0</v>
      </c>
      <c r="J256" s="122"/>
      <c r="K256" s="122"/>
      <c r="L256" s="73">
        <v>0</v>
      </c>
      <c r="M256" s="122"/>
      <c r="N256" s="122">
        <f t="shared" si="115"/>
        <v>0</v>
      </c>
      <c r="O256" s="122"/>
      <c r="P256" s="122"/>
      <c r="Q256" s="122"/>
      <c r="R256" s="122"/>
      <c r="S256" s="122"/>
      <c r="T256" s="122">
        <f t="shared" si="116"/>
        <v>0</v>
      </c>
      <c r="U256" s="122"/>
      <c r="V256" s="122">
        <f t="shared" si="117"/>
        <v>0</v>
      </c>
      <c r="W256" s="122"/>
      <c r="X256" s="122"/>
    </row>
    <row r="257" spans="1:24" ht="46.65" x14ac:dyDescent="0.35">
      <c r="A257" s="106" t="s">
        <v>1660</v>
      </c>
      <c r="B257" s="107" t="s">
        <v>1730</v>
      </c>
      <c r="C257" s="108" t="s">
        <v>1930</v>
      </c>
      <c r="D257" s="67">
        <v>0</v>
      </c>
      <c r="E257" s="122"/>
      <c r="F257" s="122"/>
      <c r="G257" s="122">
        <v>0</v>
      </c>
      <c r="H257" s="122"/>
      <c r="I257" s="73">
        <v>0.33213299999999996</v>
      </c>
      <c r="J257" s="122"/>
      <c r="K257" s="122"/>
      <c r="L257" s="73">
        <v>0.33213299999999996</v>
      </c>
      <c r="M257" s="122"/>
      <c r="N257" s="122">
        <f t="shared" si="115"/>
        <v>-0.33213299999999996</v>
      </c>
      <c r="O257" s="122"/>
      <c r="P257" s="122"/>
      <c r="Q257" s="122"/>
      <c r="R257" s="122"/>
      <c r="S257" s="122"/>
      <c r="T257" s="122">
        <f t="shared" si="116"/>
        <v>-0.33213299999999996</v>
      </c>
      <c r="U257" s="122"/>
      <c r="V257" s="122">
        <f t="shared" si="117"/>
        <v>0</v>
      </c>
      <c r="W257" s="122"/>
      <c r="X257" s="122"/>
    </row>
    <row r="258" spans="1:24" ht="46.65" x14ac:dyDescent="0.35">
      <c r="A258" s="106" t="s">
        <v>1661</v>
      </c>
      <c r="B258" s="107" t="s">
        <v>1731</v>
      </c>
      <c r="C258" s="108" t="s">
        <v>1931</v>
      </c>
      <c r="D258" s="67">
        <v>0</v>
      </c>
      <c r="E258" s="122"/>
      <c r="F258" s="122"/>
      <c r="G258" s="122">
        <v>0</v>
      </c>
      <c r="H258" s="122"/>
      <c r="I258" s="73">
        <v>0</v>
      </c>
      <c r="J258" s="122"/>
      <c r="K258" s="122"/>
      <c r="L258" s="73">
        <v>0</v>
      </c>
      <c r="M258" s="122"/>
      <c r="N258" s="122">
        <f t="shared" si="115"/>
        <v>0</v>
      </c>
      <c r="O258" s="122"/>
      <c r="P258" s="122"/>
      <c r="Q258" s="122"/>
      <c r="R258" s="122"/>
      <c r="S258" s="122"/>
      <c r="T258" s="122">
        <f t="shared" si="116"/>
        <v>0</v>
      </c>
      <c r="U258" s="122"/>
      <c r="V258" s="122">
        <f t="shared" si="117"/>
        <v>0</v>
      </c>
      <c r="W258" s="122"/>
      <c r="X258" s="122"/>
    </row>
    <row r="259" spans="1:24" ht="31.1" x14ac:dyDescent="0.35">
      <c r="A259" s="106" t="s">
        <v>1661</v>
      </c>
      <c r="B259" s="107" t="s">
        <v>1732</v>
      </c>
      <c r="C259" s="108" t="s">
        <v>1932</v>
      </c>
      <c r="D259" s="67">
        <v>0</v>
      </c>
      <c r="E259" s="122"/>
      <c r="F259" s="122"/>
      <c r="G259" s="122">
        <v>0</v>
      </c>
      <c r="H259" s="122"/>
      <c r="I259" s="73">
        <v>0</v>
      </c>
      <c r="J259" s="122"/>
      <c r="K259" s="122"/>
      <c r="L259" s="73">
        <v>0</v>
      </c>
      <c r="M259" s="122"/>
      <c r="N259" s="122">
        <f t="shared" si="115"/>
        <v>0</v>
      </c>
      <c r="O259" s="122"/>
      <c r="P259" s="122"/>
      <c r="Q259" s="122"/>
      <c r="R259" s="122"/>
      <c r="S259" s="122"/>
      <c r="T259" s="122">
        <f t="shared" si="116"/>
        <v>0</v>
      </c>
      <c r="U259" s="122"/>
      <c r="V259" s="122">
        <f t="shared" si="117"/>
        <v>0</v>
      </c>
      <c r="W259" s="122"/>
      <c r="X259" s="122"/>
    </row>
    <row r="260" spans="1:24" x14ac:dyDescent="0.35">
      <c r="A260" s="103"/>
      <c r="B260" s="110" t="s">
        <v>66</v>
      </c>
      <c r="C260" s="105"/>
      <c r="D260" s="133">
        <f t="shared" ref="D260:X260" si="118">SUM(D261:D267)</f>
        <v>11.754746400000002</v>
      </c>
      <c r="E260" s="133">
        <f t="shared" si="118"/>
        <v>0</v>
      </c>
      <c r="F260" s="133">
        <f t="shared" si="118"/>
        <v>0</v>
      </c>
      <c r="G260" s="133">
        <f t="shared" si="118"/>
        <v>11.754746400000002</v>
      </c>
      <c r="H260" s="133">
        <f t="shared" si="118"/>
        <v>0</v>
      </c>
      <c r="I260" s="133">
        <f t="shared" si="118"/>
        <v>0.94330601999999997</v>
      </c>
      <c r="J260" s="133">
        <f t="shared" si="118"/>
        <v>0</v>
      </c>
      <c r="K260" s="133">
        <f t="shared" si="118"/>
        <v>0</v>
      </c>
      <c r="L260" s="133">
        <f t="shared" si="118"/>
        <v>0.94330601999999997</v>
      </c>
      <c r="M260" s="133">
        <f t="shared" si="118"/>
        <v>0</v>
      </c>
      <c r="N260" s="133">
        <f t="shared" si="118"/>
        <v>10.811440380000001</v>
      </c>
      <c r="O260" s="133">
        <f t="shared" si="118"/>
        <v>0</v>
      </c>
      <c r="P260" s="133">
        <f t="shared" si="118"/>
        <v>0</v>
      </c>
      <c r="Q260" s="133">
        <f t="shared" si="118"/>
        <v>0</v>
      </c>
      <c r="R260" s="133">
        <f t="shared" si="118"/>
        <v>0</v>
      </c>
      <c r="S260" s="133">
        <f t="shared" si="118"/>
        <v>0</v>
      </c>
      <c r="T260" s="133">
        <f t="shared" si="118"/>
        <v>10.811440380000001</v>
      </c>
      <c r="U260" s="133">
        <f t="shared" si="118"/>
        <v>0</v>
      </c>
      <c r="V260" s="133">
        <f t="shared" si="118"/>
        <v>0</v>
      </c>
      <c r="W260" s="133">
        <f t="shared" si="118"/>
        <v>0</v>
      </c>
      <c r="X260" s="133">
        <f t="shared" si="118"/>
        <v>0</v>
      </c>
    </row>
    <row r="261" spans="1:24" ht="31.1" x14ac:dyDescent="0.35">
      <c r="A261" s="106" t="s">
        <v>1660</v>
      </c>
      <c r="B261" s="107" t="s">
        <v>67</v>
      </c>
      <c r="C261" s="108" t="s">
        <v>68</v>
      </c>
      <c r="D261" s="67">
        <v>1.5561119999999999</v>
      </c>
      <c r="E261" s="122"/>
      <c r="F261" s="122"/>
      <c r="G261" s="122">
        <v>1.5561119999999999</v>
      </c>
      <c r="H261" s="122"/>
      <c r="I261" s="73">
        <v>6.9254843999999996E-2</v>
      </c>
      <c r="J261" s="122"/>
      <c r="K261" s="122"/>
      <c r="L261" s="73">
        <v>6.9254843999999996E-2</v>
      </c>
      <c r="M261" s="122"/>
      <c r="N261" s="122">
        <f t="shared" ref="N261:N267" si="119">D261-I261</f>
        <v>1.4868571559999999</v>
      </c>
      <c r="O261" s="122"/>
      <c r="P261" s="122"/>
      <c r="Q261" s="122"/>
      <c r="R261" s="122"/>
      <c r="S261" s="122"/>
      <c r="T261" s="122">
        <f t="shared" ref="T261:T267" si="120">G261-L261</f>
        <v>1.4868571559999999</v>
      </c>
      <c r="U261" s="122"/>
      <c r="V261" s="122">
        <f t="shared" ref="V261:V267" si="121">H261-M261</f>
        <v>0</v>
      </c>
      <c r="W261" s="122"/>
      <c r="X261" s="122"/>
    </row>
    <row r="262" spans="1:24" ht="46.65" x14ac:dyDescent="0.35">
      <c r="A262" s="106" t="s">
        <v>1660</v>
      </c>
      <c r="B262" s="107" t="s">
        <v>636</v>
      </c>
      <c r="C262" s="108" t="s">
        <v>523</v>
      </c>
      <c r="D262" s="67">
        <v>1.3795560000000002</v>
      </c>
      <c r="E262" s="122"/>
      <c r="F262" s="122"/>
      <c r="G262" s="122">
        <v>1.3795560000000002</v>
      </c>
      <c r="H262" s="122"/>
      <c r="I262" s="73">
        <v>6.1397196000000008E-2</v>
      </c>
      <c r="J262" s="122"/>
      <c r="K262" s="122"/>
      <c r="L262" s="73">
        <v>6.1397196000000008E-2</v>
      </c>
      <c r="M262" s="122"/>
      <c r="N262" s="122">
        <f t="shared" si="119"/>
        <v>1.3181588040000003</v>
      </c>
      <c r="O262" s="122"/>
      <c r="P262" s="122"/>
      <c r="Q262" s="122"/>
      <c r="R262" s="122"/>
      <c r="S262" s="122"/>
      <c r="T262" s="122">
        <f t="shared" si="120"/>
        <v>1.3181588040000003</v>
      </c>
      <c r="U262" s="122"/>
      <c r="V262" s="122">
        <f t="shared" si="121"/>
        <v>0</v>
      </c>
      <c r="W262" s="122"/>
      <c r="X262" s="122"/>
    </row>
    <row r="263" spans="1:24" ht="31.1" x14ac:dyDescent="0.35">
      <c r="A263" s="106" t="s">
        <v>1660</v>
      </c>
      <c r="B263" s="107" t="s">
        <v>831</v>
      </c>
      <c r="C263" s="108" t="s">
        <v>1261</v>
      </c>
      <c r="D263" s="67">
        <v>1.9207871999999997</v>
      </c>
      <c r="E263" s="122"/>
      <c r="F263" s="122"/>
      <c r="G263" s="122">
        <v>1.9207871999999997</v>
      </c>
      <c r="H263" s="122"/>
      <c r="I263" s="73">
        <v>0</v>
      </c>
      <c r="J263" s="122"/>
      <c r="K263" s="122"/>
      <c r="L263" s="73">
        <v>0</v>
      </c>
      <c r="M263" s="122"/>
      <c r="N263" s="122">
        <f t="shared" si="119"/>
        <v>1.9207871999999997</v>
      </c>
      <c r="O263" s="122"/>
      <c r="P263" s="122"/>
      <c r="Q263" s="122"/>
      <c r="R263" s="122"/>
      <c r="S263" s="122"/>
      <c r="T263" s="122">
        <f t="shared" si="120"/>
        <v>1.9207871999999997</v>
      </c>
      <c r="U263" s="122"/>
      <c r="V263" s="122">
        <f t="shared" si="121"/>
        <v>0</v>
      </c>
      <c r="W263" s="122"/>
      <c r="X263" s="122"/>
    </row>
    <row r="264" spans="1:24" ht="62.2" x14ac:dyDescent="0.35">
      <c r="A264" s="106" t="s">
        <v>1661</v>
      </c>
      <c r="B264" s="107" t="s">
        <v>69</v>
      </c>
      <c r="C264" s="108" t="s">
        <v>70</v>
      </c>
      <c r="D264" s="67">
        <v>1.2E-2</v>
      </c>
      <c r="E264" s="122"/>
      <c r="F264" s="122"/>
      <c r="G264" s="122">
        <v>1.2E-2</v>
      </c>
      <c r="H264" s="122"/>
      <c r="I264" s="73">
        <v>5.3404799999999997E-4</v>
      </c>
      <c r="J264" s="122"/>
      <c r="K264" s="122"/>
      <c r="L264" s="73">
        <v>5.3404799999999997E-4</v>
      </c>
      <c r="M264" s="122"/>
      <c r="N264" s="122">
        <f t="shared" si="119"/>
        <v>1.1465952E-2</v>
      </c>
      <c r="O264" s="122"/>
      <c r="P264" s="122"/>
      <c r="Q264" s="122"/>
      <c r="R264" s="122"/>
      <c r="S264" s="122"/>
      <c r="T264" s="122">
        <f t="shared" si="120"/>
        <v>1.1465952E-2</v>
      </c>
      <c r="U264" s="122"/>
      <c r="V264" s="122">
        <f t="shared" si="121"/>
        <v>0</v>
      </c>
      <c r="W264" s="122"/>
      <c r="X264" s="122"/>
    </row>
    <row r="265" spans="1:24" ht="46.65" x14ac:dyDescent="0.35">
      <c r="A265" s="106" t="s">
        <v>1660</v>
      </c>
      <c r="B265" s="107" t="s">
        <v>832</v>
      </c>
      <c r="C265" s="108" t="s">
        <v>1262</v>
      </c>
      <c r="D265" s="67">
        <v>6.8862912000000014</v>
      </c>
      <c r="E265" s="122"/>
      <c r="F265" s="122"/>
      <c r="G265" s="122">
        <v>6.8862912000000014</v>
      </c>
      <c r="H265" s="122"/>
      <c r="I265" s="73">
        <v>0.30647473199999997</v>
      </c>
      <c r="J265" s="122"/>
      <c r="K265" s="122"/>
      <c r="L265" s="73">
        <v>0.30647473199999997</v>
      </c>
      <c r="M265" s="122"/>
      <c r="N265" s="122">
        <f t="shared" si="119"/>
        <v>6.5798164680000015</v>
      </c>
      <c r="O265" s="122"/>
      <c r="P265" s="122"/>
      <c r="Q265" s="122"/>
      <c r="R265" s="122"/>
      <c r="S265" s="122"/>
      <c r="T265" s="122">
        <f t="shared" si="120"/>
        <v>6.5798164680000015</v>
      </c>
      <c r="U265" s="122"/>
      <c r="V265" s="122">
        <f t="shared" si="121"/>
        <v>0</v>
      </c>
      <c r="W265" s="122"/>
      <c r="X265" s="122"/>
    </row>
    <row r="266" spans="1:24" ht="31.1" x14ac:dyDescent="0.35">
      <c r="A266" s="106" t="s">
        <v>1660</v>
      </c>
      <c r="B266" s="107" t="s">
        <v>1733</v>
      </c>
      <c r="C266" s="108" t="s">
        <v>1933</v>
      </c>
      <c r="D266" s="67">
        <v>0</v>
      </c>
      <c r="E266" s="122"/>
      <c r="F266" s="122"/>
      <c r="G266" s="122">
        <v>0</v>
      </c>
      <c r="H266" s="122"/>
      <c r="I266" s="73">
        <v>0.50564520000000002</v>
      </c>
      <c r="J266" s="122"/>
      <c r="K266" s="122"/>
      <c r="L266" s="73">
        <v>0.50564520000000002</v>
      </c>
      <c r="M266" s="122"/>
      <c r="N266" s="122">
        <f t="shared" si="119"/>
        <v>-0.50564520000000002</v>
      </c>
      <c r="O266" s="122"/>
      <c r="P266" s="122"/>
      <c r="Q266" s="122"/>
      <c r="R266" s="122"/>
      <c r="S266" s="122"/>
      <c r="T266" s="122">
        <f t="shared" si="120"/>
        <v>-0.50564520000000002</v>
      </c>
      <c r="U266" s="122"/>
      <c r="V266" s="122">
        <f t="shared" si="121"/>
        <v>0</v>
      </c>
      <c r="W266" s="122"/>
      <c r="X266" s="122"/>
    </row>
    <row r="267" spans="1:24" ht="46.65" x14ac:dyDescent="0.35">
      <c r="A267" s="106" t="s">
        <v>1661</v>
      </c>
      <c r="B267" s="107" t="s">
        <v>1734</v>
      </c>
      <c r="C267" s="108" t="s">
        <v>1263</v>
      </c>
      <c r="D267" s="67">
        <v>0</v>
      </c>
      <c r="E267" s="122"/>
      <c r="F267" s="122"/>
      <c r="G267" s="122">
        <v>0</v>
      </c>
      <c r="H267" s="122"/>
      <c r="I267" s="73">
        <v>0</v>
      </c>
      <c r="J267" s="122"/>
      <c r="K267" s="122"/>
      <c r="L267" s="73">
        <v>0</v>
      </c>
      <c r="M267" s="122"/>
      <c r="N267" s="122">
        <f t="shared" si="119"/>
        <v>0</v>
      </c>
      <c r="O267" s="122"/>
      <c r="P267" s="122"/>
      <c r="Q267" s="122"/>
      <c r="R267" s="122"/>
      <c r="S267" s="122"/>
      <c r="T267" s="122">
        <f t="shared" si="120"/>
        <v>0</v>
      </c>
      <c r="U267" s="122"/>
      <c r="V267" s="122">
        <f t="shared" si="121"/>
        <v>0</v>
      </c>
      <c r="W267" s="122"/>
      <c r="X267" s="122"/>
    </row>
    <row r="268" spans="1:24" x14ac:dyDescent="0.35">
      <c r="A268" s="103"/>
      <c r="B268" s="110" t="s">
        <v>71</v>
      </c>
      <c r="C268" s="105"/>
      <c r="D268" s="133">
        <f t="shared" ref="D268:X268" si="122">SUM(D269:D276)</f>
        <v>12.202523999999999</v>
      </c>
      <c r="E268" s="133">
        <f t="shared" si="122"/>
        <v>0</v>
      </c>
      <c r="F268" s="133">
        <f t="shared" si="122"/>
        <v>0</v>
      </c>
      <c r="G268" s="133">
        <f t="shared" si="122"/>
        <v>12.202523999999999</v>
      </c>
      <c r="H268" s="133">
        <f t="shared" si="122"/>
        <v>0</v>
      </c>
      <c r="I268" s="133">
        <f t="shared" si="122"/>
        <v>1.0492864659999999</v>
      </c>
      <c r="J268" s="133">
        <f t="shared" si="122"/>
        <v>0</v>
      </c>
      <c r="K268" s="133">
        <f t="shared" si="122"/>
        <v>0</v>
      </c>
      <c r="L268" s="133">
        <f t="shared" si="122"/>
        <v>1.0492864659999999</v>
      </c>
      <c r="M268" s="133">
        <f t="shared" si="122"/>
        <v>0</v>
      </c>
      <c r="N268" s="133">
        <f t="shared" si="122"/>
        <v>11.153237533999999</v>
      </c>
      <c r="O268" s="133">
        <f t="shared" si="122"/>
        <v>0</v>
      </c>
      <c r="P268" s="133">
        <f t="shared" si="122"/>
        <v>0</v>
      </c>
      <c r="Q268" s="133">
        <f t="shared" si="122"/>
        <v>0</v>
      </c>
      <c r="R268" s="133">
        <f t="shared" si="122"/>
        <v>0</v>
      </c>
      <c r="S268" s="133">
        <f t="shared" si="122"/>
        <v>0</v>
      </c>
      <c r="T268" s="133">
        <f t="shared" si="122"/>
        <v>11.153237533999999</v>
      </c>
      <c r="U268" s="133">
        <f t="shared" si="122"/>
        <v>0</v>
      </c>
      <c r="V268" s="133">
        <f t="shared" si="122"/>
        <v>0</v>
      </c>
      <c r="W268" s="133">
        <f t="shared" si="122"/>
        <v>0</v>
      </c>
      <c r="X268" s="133">
        <f t="shared" si="122"/>
        <v>0</v>
      </c>
    </row>
    <row r="269" spans="1:24" ht="46.65" x14ac:dyDescent="0.35">
      <c r="A269" s="106" t="s">
        <v>1660</v>
      </c>
      <c r="B269" s="107" t="s">
        <v>1735</v>
      </c>
      <c r="C269" s="108" t="s">
        <v>1264</v>
      </c>
      <c r="D269" s="67">
        <v>1.1573039999999999</v>
      </c>
      <c r="E269" s="122"/>
      <c r="F269" s="122"/>
      <c r="G269" s="122">
        <v>1.1573039999999999</v>
      </c>
      <c r="H269" s="122"/>
      <c r="I269" s="73">
        <v>0</v>
      </c>
      <c r="J269" s="122"/>
      <c r="K269" s="122"/>
      <c r="L269" s="73">
        <v>0</v>
      </c>
      <c r="M269" s="122"/>
      <c r="N269" s="122">
        <f t="shared" ref="N269:N276" si="123">D269-I269</f>
        <v>1.1573039999999999</v>
      </c>
      <c r="O269" s="122"/>
      <c r="P269" s="122"/>
      <c r="Q269" s="122"/>
      <c r="R269" s="122"/>
      <c r="S269" s="122"/>
      <c r="T269" s="122">
        <f t="shared" ref="T269:T276" si="124">G269-L269</f>
        <v>1.1573039999999999</v>
      </c>
      <c r="U269" s="122"/>
      <c r="V269" s="122">
        <f t="shared" ref="V269:V276" si="125">H269-M269</f>
        <v>0</v>
      </c>
      <c r="W269" s="122"/>
      <c r="X269" s="122"/>
    </row>
    <row r="270" spans="1:24" ht="62.2" x14ac:dyDescent="0.35">
      <c r="A270" s="106" t="s">
        <v>1660</v>
      </c>
      <c r="B270" s="107" t="s">
        <v>833</v>
      </c>
      <c r="C270" s="108" t="s">
        <v>1265</v>
      </c>
      <c r="D270" s="67">
        <v>1.7331239999999999</v>
      </c>
      <c r="E270" s="122"/>
      <c r="F270" s="122"/>
      <c r="G270" s="122">
        <v>1.7331239999999999</v>
      </c>
      <c r="H270" s="122"/>
      <c r="I270" s="73">
        <v>0</v>
      </c>
      <c r="J270" s="122"/>
      <c r="K270" s="122"/>
      <c r="L270" s="73">
        <v>0</v>
      </c>
      <c r="M270" s="122"/>
      <c r="N270" s="122">
        <f t="shared" si="123"/>
        <v>1.7331239999999999</v>
      </c>
      <c r="O270" s="122"/>
      <c r="P270" s="122"/>
      <c r="Q270" s="122"/>
      <c r="R270" s="122"/>
      <c r="S270" s="122"/>
      <c r="T270" s="122">
        <f t="shared" si="124"/>
        <v>1.7331239999999999</v>
      </c>
      <c r="U270" s="122"/>
      <c r="V270" s="122">
        <f t="shared" si="125"/>
        <v>0</v>
      </c>
      <c r="W270" s="122"/>
      <c r="X270" s="122"/>
    </row>
    <row r="271" spans="1:24" ht="46.65" x14ac:dyDescent="0.35">
      <c r="A271" s="106" t="s">
        <v>1661</v>
      </c>
      <c r="B271" s="107" t="s">
        <v>72</v>
      </c>
      <c r="C271" s="108" t="s">
        <v>73</v>
      </c>
      <c r="D271" s="67">
        <v>1.2E-2</v>
      </c>
      <c r="E271" s="122"/>
      <c r="F271" s="122"/>
      <c r="G271" s="122">
        <v>1.2E-2</v>
      </c>
      <c r="H271" s="122"/>
      <c r="I271" s="73">
        <v>5.3891799999999999E-4</v>
      </c>
      <c r="J271" s="122"/>
      <c r="K271" s="122"/>
      <c r="L271" s="73">
        <v>5.3891799999999999E-4</v>
      </c>
      <c r="M271" s="122"/>
      <c r="N271" s="122">
        <f t="shared" si="123"/>
        <v>1.1461082000000001E-2</v>
      </c>
      <c r="O271" s="122"/>
      <c r="P271" s="122"/>
      <c r="Q271" s="122"/>
      <c r="R271" s="122"/>
      <c r="S271" s="122"/>
      <c r="T271" s="122">
        <f t="shared" si="124"/>
        <v>1.1461082000000001E-2</v>
      </c>
      <c r="U271" s="122"/>
      <c r="V271" s="122">
        <f t="shared" si="125"/>
        <v>0</v>
      </c>
      <c r="W271" s="122"/>
      <c r="X271" s="122"/>
    </row>
    <row r="272" spans="1:24" ht="31.1" x14ac:dyDescent="0.35">
      <c r="A272" s="106" t="s">
        <v>1660</v>
      </c>
      <c r="B272" s="107" t="s">
        <v>74</v>
      </c>
      <c r="C272" s="108" t="s">
        <v>75</v>
      </c>
      <c r="D272" s="67">
        <v>6.5383439999999995</v>
      </c>
      <c r="E272" s="122"/>
      <c r="F272" s="122"/>
      <c r="G272" s="122">
        <v>6.5383439999999995</v>
      </c>
      <c r="H272" s="122"/>
      <c r="I272" s="73">
        <v>0.29098934399999998</v>
      </c>
      <c r="J272" s="122"/>
      <c r="K272" s="122"/>
      <c r="L272" s="73">
        <v>0.29098934399999998</v>
      </c>
      <c r="M272" s="122"/>
      <c r="N272" s="122">
        <f t="shared" si="123"/>
        <v>6.2473546559999997</v>
      </c>
      <c r="O272" s="122"/>
      <c r="P272" s="122"/>
      <c r="Q272" s="122"/>
      <c r="R272" s="122"/>
      <c r="S272" s="122"/>
      <c r="T272" s="122">
        <f t="shared" si="124"/>
        <v>6.2473546559999997</v>
      </c>
      <c r="U272" s="122"/>
      <c r="V272" s="122">
        <f t="shared" si="125"/>
        <v>0</v>
      </c>
      <c r="W272" s="122"/>
      <c r="X272" s="122"/>
    </row>
    <row r="273" spans="1:24" ht="62.2" x14ac:dyDescent="0.35">
      <c r="A273" s="106" t="s">
        <v>1660</v>
      </c>
      <c r="B273" s="107" t="s">
        <v>1736</v>
      </c>
      <c r="C273" s="108" t="s">
        <v>1266</v>
      </c>
      <c r="D273" s="67">
        <v>1.8193199999999998</v>
      </c>
      <c r="E273" s="122"/>
      <c r="F273" s="122"/>
      <c r="G273" s="122">
        <v>1.8193199999999998</v>
      </c>
      <c r="H273" s="122"/>
      <c r="I273" s="73">
        <v>8.0968907999999978E-2</v>
      </c>
      <c r="J273" s="122"/>
      <c r="K273" s="122"/>
      <c r="L273" s="73">
        <v>8.0968907999999978E-2</v>
      </c>
      <c r="M273" s="122"/>
      <c r="N273" s="122">
        <f t="shared" si="123"/>
        <v>1.7383510919999998</v>
      </c>
      <c r="O273" s="122"/>
      <c r="P273" s="122"/>
      <c r="Q273" s="122"/>
      <c r="R273" s="122"/>
      <c r="S273" s="122"/>
      <c r="T273" s="122">
        <f t="shared" si="124"/>
        <v>1.7383510919999998</v>
      </c>
      <c r="U273" s="122"/>
      <c r="V273" s="122">
        <f t="shared" si="125"/>
        <v>0</v>
      </c>
      <c r="W273" s="122"/>
      <c r="X273" s="122"/>
    </row>
    <row r="274" spans="1:24" ht="31.1" x14ac:dyDescent="0.35">
      <c r="A274" s="106" t="s">
        <v>1660</v>
      </c>
      <c r="B274" s="107" t="s">
        <v>834</v>
      </c>
      <c r="C274" s="108" t="s">
        <v>1267</v>
      </c>
      <c r="D274" s="67">
        <v>0.94243200000000005</v>
      </c>
      <c r="E274" s="122"/>
      <c r="F274" s="122"/>
      <c r="G274" s="122">
        <v>0.94243200000000005</v>
      </c>
      <c r="H274" s="122"/>
      <c r="I274" s="73">
        <v>0.67678929599999982</v>
      </c>
      <c r="J274" s="122"/>
      <c r="K274" s="122"/>
      <c r="L274" s="73">
        <v>0.67678929599999982</v>
      </c>
      <c r="M274" s="122"/>
      <c r="N274" s="122">
        <f t="shared" si="123"/>
        <v>0.26564270400000023</v>
      </c>
      <c r="O274" s="122"/>
      <c r="P274" s="122"/>
      <c r="Q274" s="122"/>
      <c r="R274" s="122"/>
      <c r="S274" s="122"/>
      <c r="T274" s="122">
        <f t="shared" si="124"/>
        <v>0.26564270400000023</v>
      </c>
      <c r="U274" s="122"/>
      <c r="V274" s="122">
        <f t="shared" si="125"/>
        <v>0</v>
      </c>
      <c r="W274" s="122"/>
      <c r="X274" s="122"/>
    </row>
    <row r="275" spans="1:24" ht="77.7" x14ac:dyDescent="0.35">
      <c r="A275" s="106" t="s">
        <v>1661</v>
      </c>
      <c r="B275" s="107" t="s">
        <v>1737</v>
      </c>
      <c r="C275" s="108" t="s">
        <v>1268</v>
      </c>
      <c r="D275" s="67">
        <v>0</v>
      </c>
      <c r="E275" s="122"/>
      <c r="F275" s="122"/>
      <c r="G275" s="122">
        <v>0</v>
      </c>
      <c r="H275" s="122"/>
      <c r="I275" s="73">
        <v>0</v>
      </c>
      <c r="J275" s="122"/>
      <c r="K275" s="122"/>
      <c r="L275" s="73">
        <v>0</v>
      </c>
      <c r="M275" s="122"/>
      <c r="N275" s="122">
        <f t="shared" si="123"/>
        <v>0</v>
      </c>
      <c r="O275" s="122"/>
      <c r="P275" s="122"/>
      <c r="Q275" s="122"/>
      <c r="R275" s="122"/>
      <c r="S275" s="122"/>
      <c r="T275" s="122">
        <f t="shared" si="124"/>
        <v>0</v>
      </c>
      <c r="U275" s="122"/>
      <c r="V275" s="122">
        <f t="shared" si="125"/>
        <v>0</v>
      </c>
      <c r="W275" s="122"/>
      <c r="X275" s="122"/>
    </row>
    <row r="276" spans="1:24" ht="46.65" x14ac:dyDescent="0.35">
      <c r="A276" s="106" t="s">
        <v>1661</v>
      </c>
      <c r="B276" s="107" t="s">
        <v>1738</v>
      </c>
      <c r="C276" s="108" t="s">
        <v>1269</v>
      </c>
      <c r="D276" s="67">
        <v>0</v>
      </c>
      <c r="E276" s="122"/>
      <c r="F276" s="122"/>
      <c r="G276" s="122">
        <v>0</v>
      </c>
      <c r="H276" s="122"/>
      <c r="I276" s="73">
        <v>0</v>
      </c>
      <c r="J276" s="122"/>
      <c r="K276" s="122"/>
      <c r="L276" s="73">
        <v>0</v>
      </c>
      <c r="M276" s="122"/>
      <c r="N276" s="122">
        <f t="shared" si="123"/>
        <v>0</v>
      </c>
      <c r="O276" s="122"/>
      <c r="P276" s="122"/>
      <c r="Q276" s="122"/>
      <c r="R276" s="122"/>
      <c r="S276" s="122"/>
      <c r="T276" s="122">
        <f t="shared" si="124"/>
        <v>0</v>
      </c>
      <c r="U276" s="122"/>
      <c r="V276" s="122">
        <f t="shared" si="125"/>
        <v>0</v>
      </c>
      <c r="W276" s="122"/>
      <c r="X276" s="122"/>
    </row>
    <row r="277" spans="1:24" x14ac:dyDescent="0.35">
      <c r="A277" s="103"/>
      <c r="B277" s="110" t="s">
        <v>76</v>
      </c>
      <c r="C277" s="105"/>
      <c r="D277" s="133">
        <f t="shared" ref="D277:X277" si="126">SUM(D278:D315)</f>
        <v>105.629592</v>
      </c>
      <c r="E277" s="133">
        <f t="shared" si="126"/>
        <v>0</v>
      </c>
      <c r="F277" s="133">
        <f t="shared" si="126"/>
        <v>0</v>
      </c>
      <c r="G277" s="133">
        <f t="shared" si="126"/>
        <v>105.629592</v>
      </c>
      <c r="H277" s="133">
        <f t="shared" si="126"/>
        <v>0</v>
      </c>
      <c r="I277" s="133">
        <f t="shared" si="126"/>
        <v>17.578270228000001</v>
      </c>
      <c r="J277" s="133">
        <f t="shared" si="126"/>
        <v>0</v>
      </c>
      <c r="K277" s="133">
        <f t="shared" si="126"/>
        <v>0</v>
      </c>
      <c r="L277" s="133">
        <f t="shared" si="126"/>
        <v>17.578270228000001</v>
      </c>
      <c r="M277" s="133">
        <f t="shared" si="126"/>
        <v>0</v>
      </c>
      <c r="N277" s="133">
        <f t="shared" si="126"/>
        <v>88.051321772000009</v>
      </c>
      <c r="O277" s="133">
        <f t="shared" si="126"/>
        <v>0</v>
      </c>
      <c r="P277" s="133">
        <f t="shared" si="126"/>
        <v>0</v>
      </c>
      <c r="Q277" s="133">
        <f t="shared" si="126"/>
        <v>0</v>
      </c>
      <c r="R277" s="133">
        <f t="shared" si="126"/>
        <v>0</v>
      </c>
      <c r="S277" s="133">
        <f t="shared" si="126"/>
        <v>0</v>
      </c>
      <c r="T277" s="133">
        <f t="shared" si="126"/>
        <v>88.051321772000009</v>
      </c>
      <c r="U277" s="133">
        <f t="shared" si="126"/>
        <v>0</v>
      </c>
      <c r="V277" s="133">
        <f t="shared" si="126"/>
        <v>0</v>
      </c>
      <c r="W277" s="133">
        <f t="shared" si="126"/>
        <v>0</v>
      </c>
      <c r="X277" s="133">
        <f t="shared" si="126"/>
        <v>0</v>
      </c>
    </row>
    <row r="278" spans="1:24" ht="46.65" x14ac:dyDescent="0.35">
      <c r="A278" s="106" t="s">
        <v>1661</v>
      </c>
      <c r="B278" s="107" t="s">
        <v>1739</v>
      </c>
      <c r="C278" s="108" t="s">
        <v>525</v>
      </c>
      <c r="D278" s="67">
        <v>3.5030399999999999</v>
      </c>
      <c r="E278" s="122"/>
      <c r="F278" s="122"/>
      <c r="G278" s="122">
        <v>3.5030399999999999</v>
      </c>
      <c r="H278" s="122"/>
      <c r="I278" s="73">
        <v>0.15590295599999998</v>
      </c>
      <c r="J278" s="122"/>
      <c r="K278" s="122"/>
      <c r="L278" s="73">
        <v>0.15590295599999998</v>
      </c>
      <c r="M278" s="122"/>
      <c r="N278" s="122">
        <f t="shared" ref="N278:N315" si="127">D278-I278</f>
        <v>3.3471370440000001</v>
      </c>
      <c r="O278" s="122"/>
      <c r="P278" s="122"/>
      <c r="Q278" s="122"/>
      <c r="R278" s="122"/>
      <c r="S278" s="122"/>
      <c r="T278" s="122">
        <f t="shared" ref="T278:T315" si="128">G278-L278</f>
        <v>3.3471370440000001</v>
      </c>
      <c r="U278" s="122"/>
      <c r="V278" s="122">
        <f t="shared" ref="V278:V315" si="129">H278-M278</f>
        <v>0</v>
      </c>
      <c r="W278" s="122"/>
      <c r="X278" s="122"/>
    </row>
    <row r="279" spans="1:24" ht="31.1" x14ac:dyDescent="0.35">
      <c r="A279" s="106" t="s">
        <v>1660</v>
      </c>
      <c r="B279" s="107" t="s">
        <v>835</v>
      </c>
      <c r="C279" s="108" t="s">
        <v>1270</v>
      </c>
      <c r="D279" s="67">
        <v>2.2358640000000012</v>
      </c>
      <c r="E279" s="122"/>
      <c r="F279" s="122"/>
      <c r="G279" s="122">
        <v>2.2358640000000012</v>
      </c>
      <c r="H279" s="122"/>
      <c r="I279" s="73">
        <v>9.9507203999999988E-2</v>
      </c>
      <c r="J279" s="122"/>
      <c r="K279" s="122"/>
      <c r="L279" s="73">
        <v>9.9507203999999988E-2</v>
      </c>
      <c r="M279" s="122"/>
      <c r="N279" s="122">
        <f t="shared" si="127"/>
        <v>2.1363567960000012</v>
      </c>
      <c r="O279" s="122"/>
      <c r="P279" s="122"/>
      <c r="Q279" s="122"/>
      <c r="R279" s="122"/>
      <c r="S279" s="122"/>
      <c r="T279" s="122">
        <f t="shared" si="128"/>
        <v>2.1363567960000012</v>
      </c>
      <c r="U279" s="122"/>
      <c r="V279" s="122">
        <f t="shared" si="129"/>
        <v>0</v>
      </c>
      <c r="W279" s="122"/>
      <c r="X279" s="122"/>
    </row>
    <row r="280" spans="1:24" ht="31.1" x14ac:dyDescent="0.35">
      <c r="A280" s="106" t="s">
        <v>1660</v>
      </c>
      <c r="B280" s="107" t="s">
        <v>836</v>
      </c>
      <c r="C280" s="108" t="s">
        <v>1271</v>
      </c>
      <c r="D280" s="67">
        <v>2.609712</v>
      </c>
      <c r="E280" s="122"/>
      <c r="F280" s="122"/>
      <c r="G280" s="122">
        <v>2.609712</v>
      </c>
      <c r="H280" s="122"/>
      <c r="I280" s="73">
        <v>0.116145348</v>
      </c>
      <c r="J280" s="122"/>
      <c r="K280" s="122"/>
      <c r="L280" s="73">
        <v>0.116145348</v>
      </c>
      <c r="M280" s="122"/>
      <c r="N280" s="122">
        <f t="shared" si="127"/>
        <v>2.4935666520000002</v>
      </c>
      <c r="O280" s="122"/>
      <c r="P280" s="122"/>
      <c r="Q280" s="122"/>
      <c r="R280" s="122"/>
      <c r="S280" s="122"/>
      <c r="T280" s="122">
        <f t="shared" si="128"/>
        <v>2.4935666520000002</v>
      </c>
      <c r="U280" s="122"/>
      <c r="V280" s="122">
        <f t="shared" si="129"/>
        <v>0</v>
      </c>
      <c r="W280" s="122"/>
      <c r="X280" s="122"/>
    </row>
    <row r="281" spans="1:24" ht="62.2" x14ac:dyDescent="0.35">
      <c r="A281" s="106" t="s">
        <v>1661</v>
      </c>
      <c r="B281" s="107" t="s">
        <v>1740</v>
      </c>
      <c r="C281" s="108" t="s">
        <v>1272</v>
      </c>
      <c r="D281" s="67">
        <v>1.2E-2</v>
      </c>
      <c r="E281" s="122"/>
      <c r="F281" s="122"/>
      <c r="G281" s="122">
        <v>1.2E-2</v>
      </c>
      <c r="H281" s="122"/>
      <c r="I281" s="73">
        <v>5.3404799999999997E-4</v>
      </c>
      <c r="J281" s="122"/>
      <c r="K281" s="122"/>
      <c r="L281" s="73">
        <v>5.3404799999999997E-4</v>
      </c>
      <c r="M281" s="122"/>
      <c r="N281" s="122">
        <f t="shared" si="127"/>
        <v>1.1465952E-2</v>
      </c>
      <c r="O281" s="122"/>
      <c r="P281" s="122"/>
      <c r="Q281" s="122"/>
      <c r="R281" s="122"/>
      <c r="S281" s="122"/>
      <c r="T281" s="122">
        <f t="shared" si="128"/>
        <v>1.1465952E-2</v>
      </c>
      <c r="U281" s="122"/>
      <c r="V281" s="122">
        <f t="shared" si="129"/>
        <v>0</v>
      </c>
      <c r="W281" s="122"/>
      <c r="X281" s="122"/>
    </row>
    <row r="282" spans="1:24" ht="31.1" x14ac:dyDescent="0.35">
      <c r="A282" s="106" t="s">
        <v>1660</v>
      </c>
      <c r="B282" s="107" t="s">
        <v>837</v>
      </c>
      <c r="C282" s="108" t="s">
        <v>1273</v>
      </c>
      <c r="D282" s="67">
        <v>8.3568000000000003E-2</v>
      </c>
      <c r="E282" s="122"/>
      <c r="F282" s="122"/>
      <c r="G282" s="122">
        <v>8.3568000000000003E-2</v>
      </c>
      <c r="H282" s="122"/>
      <c r="I282" s="73">
        <v>0</v>
      </c>
      <c r="J282" s="122"/>
      <c r="K282" s="122"/>
      <c r="L282" s="73">
        <v>0</v>
      </c>
      <c r="M282" s="122"/>
      <c r="N282" s="122">
        <f t="shared" si="127"/>
        <v>8.3568000000000003E-2</v>
      </c>
      <c r="O282" s="122"/>
      <c r="P282" s="122"/>
      <c r="Q282" s="122"/>
      <c r="R282" s="122"/>
      <c r="S282" s="122"/>
      <c r="T282" s="122">
        <f t="shared" si="128"/>
        <v>8.3568000000000003E-2</v>
      </c>
      <c r="U282" s="122"/>
      <c r="V282" s="122">
        <f t="shared" si="129"/>
        <v>0</v>
      </c>
      <c r="W282" s="122"/>
      <c r="X282" s="122"/>
    </row>
    <row r="283" spans="1:24" ht="31.1" x14ac:dyDescent="0.35">
      <c r="A283" s="106" t="s">
        <v>1660</v>
      </c>
      <c r="B283" s="107" t="s">
        <v>838</v>
      </c>
      <c r="C283" s="108" t="s">
        <v>1274</v>
      </c>
      <c r="D283" s="67">
        <v>7.2547680000000003</v>
      </c>
      <c r="E283" s="122"/>
      <c r="F283" s="122"/>
      <c r="G283" s="122">
        <v>7.2547680000000003</v>
      </c>
      <c r="H283" s="122"/>
      <c r="I283" s="73">
        <v>0.32287382399999998</v>
      </c>
      <c r="J283" s="122"/>
      <c r="K283" s="122"/>
      <c r="L283" s="73">
        <v>0.32287382399999998</v>
      </c>
      <c r="M283" s="122"/>
      <c r="N283" s="122">
        <f t="shared" si="127"/>
        <v>6.9318941760000001</v>
      </c>
      <c r="O283" s="122"/>
      <c r="P283" s="122"/>
      <c r="Q283" s="122"/>
      <c r="R283" s="122"/>
      <c r="S283" s="122"/>
      <c r="T283" s="122">
        <f t="shared" si="128"/>
        <v>6.9318941760000001</v>
      </c>
      <c r="U283" s="122"/>
      <c r="V283" s="122">
        <f t="shared" si="129"/>
        <v>0</v>
      </c>
      <c r="W283" s="122"/>
      <c r="X283" s="122"/>
    </row>
    <row r="284" spans="1:24" ht="31.1" x14ac:dyDescent="0.35">
      <c r="A284" s="106" t="s">
        <v>1660</v>
      </c>
      <c r="B284" s="107" t="s">
        <v>839</v>
      </c>
      <c r="C284" s="108" t="s">
        <v>1275</v>
      </c>
      <c r="D284" s="67">
        <v>4.202928</v>
      </c>
      <c r="E284" s="122"/>
      <c r="F284" s="122"/>
      <c r="G284" s="122">
        <v>4.202928</v>
      </c>
      <c r="H284" s="122"/>
      <c r="I284" s="73">
        <v>0.18705151199999998</v>
      </c>
      <c r="J284" s="122"/>
      <c r="K284" s="122"/>
      <c r="L284" s="73">
        <v>0.18705151199999998</v>
      </c>
      <c r="M284" s="122"/>
      <c r="N284" s="122">
        <f t="shared" si="127"/>
        <v>4.015876488</v>
      </c>
      <c r="O284" s="122"/>
      <c r="P284" s="122"/>
      <c r="Q284" s="122"/>
      <c r="R284" s="122"/>
      <c r="S284" s="122"/>
      <c r="T284" s="122">
        <f t="shared" si="128"/>
        <v>4.015876488</v>
      </c>
      <c r="U284" s="122"/>
      <c r="V284" s="122">
        <f t="shared" si="129"/>
        <v>0</v>
      </c>
      <c r="W284" s="122"/>
      <c r="X284" s="122"/>
    </row>
    <row r="285" spans="1:24" ht="46.65" x14ac:dyDescent="0.35">
      <c r="A285" s="106" t="s">
        <v>1660</v>
      </c>
      <c r="B285" s="107" t="s">
        <v>637</v>
      </c>
      <c r="C285" s="108" t="s">
        <v>526</v>
      </c>
      <c r="D285" s="67">
        <v>3.7439999999999999E-3</v>
      </c>
      <c r="E285" s="122"/>
      <c r="F285" s="122"/>
      <c r="G285" s="122">
        <v>3.7439999999999999E-3</v>
      </c>
      <c r="H285" s="122"/>
      <c r="I285" s="73">
        <v>0</v>
      </c>
      <c r="J285" s="122"/>
      <c r="K285" s="122"/>
      <c r="L285" s="73">
        <v>0</v>
      </c>
      <c r="M285" s="122"/>
      <c r="N285" s="122">
        <f t="shared" si="127"/>
        <v>3.7439999999999999E-3</v>
      </c>
      <c r="O285" s="122"/>
      <c r="P285" s="122"/>
      <c r="Q285" s="122"/>
      <c r="R285" s="122"/>
      <c r="S285" s="122"/>
      <c r="T285" s="122">
        <f t="shared" si="128"/>
        <v>3.7439999999999999E-3</v>
      </c>
      <c r="U285" s="122"/>
      <c r="V285" s="122">
        <f t="shared" si="129"/>
        <v>0</v>
      </c>
      <c r="W285" s="122"/>
      <c r="X285" s="122"/>
    </row>
    <row r="286" spans="1:24" ht="46.65" x14ac:dyDescent="0.35">
      <c r="A286" s="106" t="s">
        <v>1661</v>
      </c>
      <c r="B286" s="107" t="s">
        <v>1741</v>
      </c>
      <c r="C286" s="108" t="s">
        <v>528</v>
      </c>
      <c r="D286" s="67">
        <v>9.0382799999999985</v>
      </c>
      <c r="E286" s="73"/>
      <c r="F286" s="73"/>
      <c r="G286" s="122">
        <v>9.0382799999999985</v>
      </c>
      <c r="H286" s="73"/>
      <c r="I286" s="73">
        <v>0.40224915599999994</v>
      </c>
      <c r="J286" s="73"/>
      <c r="K286" s="73"/>
      <c r="L286" s="73">
        <v>0.40224915599999994</v>
      </c>
      <c r="M286" s="73"/>
      <c r="N286" s="122">
        <f t="shared" si="127"/>
        <v>8.6360308439999987</v>
      </c>
      <c r="O286" s="73"/>
      <c r="P286" s="73"/>
      <c r="Q286" s="73"/>
      <c r="R286" s="73"/>
      <c r="S286" s="73"/>
      <c r="T286" s="122">
        <f t="shared" si="128"/>
        <v>8.6360308439999987</v>
      </c>
      <c r="U286" s="73"/>
      <c r="V286" s="122">
        <f t="shared" si="129"/>
        <v>0</v>
      </c>
      <c r="W286" s="73"/>
      <c r="X286" s="73"/>
    </row>
    <row r="287" spans="1:24" ht="46.65" x14ac:dyDescent="0.35">
      <c r="A287" s="106" t="s">
        <v>1660</v>
      </c>
      <c r="B287" s="107" t="s">
        <v>78</v>
      </c>
      <c r="C287" s="108" t="s">
        <v>524</v>
      </c>
      <c r="D287" s="67">
        <v>1.2E-2</v>
      </c>
      <c r="E287" s="122"/>
      <c r="F287" s="122"/>
      <c r="G287" s="122">
        <v>1.2E-2</v>
      </c>
      <c r="H287" s="122"/>
      <c r="I287" s="73">
        <v>0.48659483999999997</v>
      </c>
      <c r="J287" s="122"/>
      <c r="K287" s="122"/>
      <c r="L287" s="73">
        <v>0.48659483999999997</v>
      </c>
      <c r="M287" s="122"/>
      <c r="N287" s="122">
        <f t="shared" si="127"/>
        <v>-0.47459483999999996</v>
      </c>
      <c r="O287" s="122"/>
      <c r="P287" s="122"/>
      <c r="Q287" s="122"/>
      <c r="R287" s="122"/>
      <c r="S287" s="122"/>
      <c r="T287" s="122">
        <f t="shared" si="128"/>
        <v>-0.47459483999999996</v>
      </c>
      <c r="U287" s="122"/>
      <c r="V287" s="122">
        <f t="shared" si="129"/>
        <v>0</v>
      </c>
      <c r="W287" s="122"/>
      <c r="X287" s="122"/>
    </row>
    <row r="288" spans="1:24" ht="62.2" x14ac:dyDescent="0.35">
      <c r="A288" s="106" t="s">
        <v>1661</v>
      </c>
      <c r="B288" s="107" t="s">
        <v>638</v>
      </c>
      <c r="C288" s="108" t="s">
        <v>684</v>
      </c>
      <c r="D288" s="67">
        <v>1.7999999999999998</v>
      </c>
      <c r="E288" s="122"/>
      <c r="F288" s="122"/>
      <c r="G288" s="122">
        <v>1.7999999999999998</v>
      </c>
      <c r="H288" s="122"/>
      <c r="I288" s="73">
        <v>8.0109096000000005E-2</v>
      </c>
      <c r="J288" s="122"/>
      <c r="K288" s="122"/>
      <c r="L288" s="73">
        <v>8.0109096000000005E-2</v>
      </c>
      <c r="M288" s="122"/>
      <c r="N288" s="122">
        <f t="shared" si="127"/>
        <v>1.7198909039999999</v>
      </c>
      <c r="O288" s="122"/>
      <c r="P288" s="122"/>
      <c r="Q288" s="122"/>
      <c r="R288" s="122"/>
      <c r="S288" s="122"/>
      <c r="T288" s="122">
        <f t="shared" si="128"/>
        <v>1.7198909039999999</v>
      </c>
      <c r="U288" s="122"/>
      <c r="V288" s="122">
        <f t="shared" si="129"/>
        <v>0</v>
      </c>
      <c r="W288" s="122"/>
      <c r="X288" s="122"/>
    </row>
    <row r="289" spans="1:24" ht="62.2" x14ac:dyDescent="0.35">
      <c r="A289" s="106" t="s">
        <v>1661</v>
      </c>
      <c r="B289" s="107" t="s">
        <v>639</v>
      </c>
      <c r="C289" s="108" t="s">
        <v>685</v>
      </c>
      <c r="D289" s="67">
        <v>2.7791759999999996</v>
      </c>
      <c r="E289" s="122"/>
      <c r="F289" s="122"/>
      <c r="G289" s="122">
        <v>2.7791759999999996</v>
      </c>
      <c r="H289" s="122"/>
      <c r="I289" s="73">
        <v>0.99757715200000019</v>
      </c>
      <c r="J289" s="122"/>
      <c r="K289" s="122"/>
      <c r="L289" s="73">
        <v>0.99757715200000019</v>
      </c>
      <c r="M289" s="122"/>
      <c r="N289" s="122">
        <f t="shared" si="127"/>
        <v>1.7815988479999993</v>
      </c>
      <c r="O289" s="122"/>
      <c r="P289" s="122"/>
      <c r="Q289" s="122"/>
      <c r="R289" s="122"/>
      <c r="S289" s="122"/>
      <c r="T289" s="122">
        <f t="shared" si="128"/>
        <v>1.7815988479999993</v>
      </c>
      <c r="U289" s="122"/>
      <c r="V289" s="122">
        <f t="shared" si="129"/>
        <v>0</v>
      </c>
      <c r="W289" s="122"/>
      <c r="X289" s="122"/>
    </row>
    <row r="290" spans="1:24" ht="46.65" x14ac:dyDescent="0.35">
      <c r="A290" s="106" t="s">
        <v>1660</v>
      </c>
      <c r="B290" s="107" t="s">
        <v>1742</v>
      </c>
      <c r="C290" s="108" t="s">
        <v>527</v>
      </c>
      <c r="D290" s="67">
        <v>2.1755999999999998</v>
      </c>
      <c r="E290" s="122"/>
      <c r="F290" s="122"/>
      <c r="G290" s="122">
        <v>2.1755999999999998</v>
      </c>
      <c r="H290" s="122"/>
      <c r="I290" s="73">
        <v>9.6825168000000003E-2</v>
      </c>
      <c r="J290" s="122"/>
      <c r="K290" s="122"/>
      <c r="L290" s="73">
        <v>9.6825168000000003E-2</v>
      </c>
      <c r="M290" s="122"/>
      <c r="N290" s="122">
        <f t="shared" si="127"/>
        <v>2.0787748319999997</v>
      </c>
      <c r="O290" s="122"/>
      <c r="P290" s="122"/>
      <c r="Q290" s="122"/>
      <c r="R290" s="122"/>
      <c r="S290" s="122"/>
      <c r="T290" s="122">
        <f t="shared" si="128"/>
        <v>2.0787748319999997</v>
      </c>
      <c r="U290" s="122"/>
      <c r="V290" s="122">
        <f t="shared" si="129"/>
        <v>0</v>
      </c>
      <c r="W290" s="122"/>
      <c r="X290" s="122"/>
    </row>
    <row r="291" spans="1:24" ht="62.2" x14ac:dyDescent="0.35">
      <c r="A291" s="106" t="s">
        <v>1661</v>
      </c>
      <c r="B291" s="107" t="s">
        <v>1743</v>
      </c>
      <c r="C291" s="108" t="s">
        <v>1276</v>
      </c>
      <c r="D291" s="67">
        <v>0.263652</v>
      </c>
      <c r="E291" s="122"/>
      <c r="F291" s="122"/>
      <c r="G291" s="122">
        <v>0.263652</v>
      </c>
      <c r="H291" s="122"/>
      <c r="I291" s="73">
        <v>6.9632520000000005E-3</v>
      </c>
      <c r="J291" s="122"/>
      <c r="K291" s="122"/>
      <c r="L291" s="73">
        <v>6.9632520000000005E-3</v>
      </c>
      <c r="M291" s="122"/>
      <c r="N291" s="122">
        <f t="shared" si="127"/>
        <v>0.25668874800000002</v>
      </c>
      <c r="O291" s="122"/>
      <c r="P291" s="122"/>
      <c r="Q291" s="122"/>
      <c r="R291" s="122"/>
      <c r="S291" s="122"/>
      <c r="T291" s="122">
        <f t="shared" si="128"/>
        <v>0.25668874800000002</v>
      </c>
      <c r="U291" s="122"/>
      <c r="V291" s="122">
        <f t="shared" si="129"/>
        <v>0</v>
      </c>
      <c r="W291" s="122"/>
      <c r="X291" s="122"/>
    </row>
    <row r="292" spans="1:24" ht="46.65" x14ac:dyDescent="0.35">
      <c r="A292" s="106" t="s">
        <v>1660</v>
      </c>
      <c r="B292" s="107" t="s">
        <v>1744</v>
      </c>
      <c r="C292" s="108" t="s">
        <v>1277</v>
      </c>
      <c r="D292" s="67">
        <v>0.25756800000000002</v>
      </c>
      <c r="E292" s="122"/>
      <c r="F292" s="122"/>
      <c r="G292" s="122">
        <v>0.25756800000000002</v>
      </c>
      <c r="H292" s="122"/>
      <c r="I292" s="73">
        <v>0</v>
      </c>
      <c r="J292" s="122"/>
      <c r="K292" s="122"/>
      <c r="L292" s="73">
        <v>0</v>
      </c>
      <c r="M292" s="122"/>
      <c r="N292" s="122">
        <f t="shared" si="127"/>
        <v>0.25756800000000002</v>
      </c>
      <c r="O292" s="122"/>
      <c r="P292" s="122"/>
      <c r="Q292" s="122"/>
      <c r="R292" s="122"/>
      <c r="S292" s="122"/>
      <c r="T292" s="122">
        <f t="shared" si="128"/>
        <v>0.25756800000000002</v>
      </c>
      <c r="U292" s="122"/>
      <c r="V292" s="122">
        <f t="shared" si="129"/>
        <v>0</v>
      </c>
      <c r="W292" s="122"/>
      <c r="X292" s="122"/>
    </row>
    <row r="293" spans="1:24" ht="62.2" x14ac:dyDescent="0.35">
      <c r="A293" s="106" t="s">
        <v>1660</v>
      </c>
      <c r="B293" s="107" t="s">
        <v>1745</v>
      </c>
      <c r="C293" s="108" t="s">
        <v>1278</v>
      </c>
      <c r="D293" s="67">
        <v>1.0944720000000001</v>
      </c>
      <c r="E293" s="122"/>
      <c r="F293" s="122"/>
      <c r="G293" s="122">
        <v>1.0944720000000001</v>
      </c>
      <c r="H293" s="122"/>
      <c r="I293" s="73">
        <v>4.8709572E-2</v>
      </c>
      <c r="J293" s="122"/>
      <c r="K293" s="122"/>
      <c r="L293" s="73">
        <v>4.8709572E-2</v>
      </c>
      <c r="M293" s="122"/>
      <c r="N293" s="122">
        <f t="shared" si="127"/>
        <v>1.0457624280000002</v>
      </c>
      <c r="O293" s="122"/>
      <c r="P293" s="122"/>
      <c r="Q293" s="122"/>
      <c r="R293" s="122"/>
      <c r="S293" s="122"/>
      <c r="T293" s="122">
        <f t="shared" si="128"/>
        <v>1.0457624280000002</v>
      </c>
      <c r="U293" s="122"/>
      <c r="V293" s="122">
        <f t="shared" si="129"/>
        <v>0</v>
      </c>
      <c r="W293" s="122"/>
      <c r="X293" s="122"/>
    </row>
    <row r="294" spans="1:24" ht="62.2" x14ac:dyDescent="0.35">
      <c r="A294" s="106" t="s">
        <v>1661</v>
      </c>
      <c r="B294" s="107" t="s">
        <v>1746</v>
      </c>
      <c r="C294" s="108" t="s">
        <v>1279</v>
      </c>
      <c r="D294" s="67">
        <v>1.528176</v>
      </c>
      <c r="E294" s="122"/>
      <c r="F294" s="122"/>
      <c r="G294" s="122">
        <v>1.528176</v>
      </c>
      <c r="H294" s="122"/>
      <c r="I294" s="73">
        <v>6.8011547999999991E-2</v>
      </c>
      <c r="J294" s="122"/>
      <c r="K294" s="122"/>
      <c r="L294" s="73">
        <v>6.8011547999999991E-2</v>
      </c>
      <c r="M294" s="122"/>
      <c r="N294" s="122">
        <f t="shared" si="127"/>
        <v>1.4601644519999999</v>
      </c>
      <c r="O294" s="122"/>
      <c r="P294" s="122"/>
      <c r="Q294" s="122"/>
      <c r="R294" s="122"/>
      <c r="S294" s="122"/>
      <c r="T294" s="122">
        <f t="shared" si="128"/>
        <v>1.4601644519999999</v>
      </c>
      <c r="U294" s="122"/>
      <c r="V294" s="122">
        <f t="shared" si="129"/>
        <v>0</v>
      </c>
      <c r="W294" s="122"/>
      <c r="X294" s="122"/>
    </row>
    <row r="295" spans="1:24" ht="62.2" x14ac:dyDescent="0.35">
      <c r="A295" s="106" t="s">
        <v>1660</v>
      </c>
      <c r="B295" s="107" t="s">
        <v>1747</v>
      </c>
      <c r="C295" s="108" t="s">
        <v>1280</v>
      </c>
      <c r="D295" s="67">
        <v>0.55358399999999996</v>
      </c>
      <c r="E295" s="122"/>
      <c r="F295" s="122"/>
      <c r="G295" s="122">
        <v>0.55358399999999996</v>
      </c>
      <c r="H295" s="122"/>
      <c r="I295" s="73">
        <v>0</v>
      </c>
      <c r="J295" s="122"/>
      <c r="K295" s="122"/>
      <c r="L295" s="73">
        <v>0</v>
      </c>
      <c r="M295" s="122"/>
      <c r="N295" s="122">
        <f t="shared" si="127"/>
        <v>0.55358399999999996</v>
      </c>
      <c r="O295" s="122"/>
      <c r="P295" s="122"/>
      <c r="Q295" s="122"/>
      <c r="R295" s="122"/>
      <c r="S295" s="122"/>
      <c r="T295" s="122">
        <f t="shared" si="128"/>
        <v>0.55358399999999996</v>
      </c>
      <c r="U295" s="122"/>
      <c r="V295" s="122">
        <f t="shared" si="129"/>
        <v>0</v>
      </c>
      <c r="W295" s="122"/>
      <c r="X295" s="122"/>
    </row>
    <row r="296" spans="1:24" ht="46.65" x14ac:dyDescent="0.35">
      <c r="A296" s="106" t="s">
        <v>1660</v>
      </c>
      <c r="B296" s="107" t="s">
        <v>1748</v>
      </c>
      <c r="C296" s="108" t="s">
        <v>1281</v>
      </c>
      <c r="D296" s="67">
        <v>1.6498199999999998</v>
      </c>
      <c r="E296" s="122"/>
      <c r="F296" s="122"/>
      <c r="G296" s="122">
        <v>1.6498199999999998</v>
      </c>
      <c r="H296" s="122"/>
      <c r="I296" s="73">
        <v>1.10662536</v>
      </c>
      <c r="J296" s="122"/>
      <c r="K296" s="122"/>
      <c r="L296" s="73">
        <v>1.10662536</v>
      </c>
      <c r="M296" s="122"/>
      <c r="N296" s="122">
        <f t="shared" si="127"/>
        <v>0.54319463999999984</v>
      </c>
      <c r="O296" s="122"/>
      <c r="P296" s="122"/>
      <c r="Q296" s="122"/>
      <c r="R296" s="122"/>
      <c r="S296" s="122"/>
      <c r="T296" s="122">
        <f t="shared" si="128"/>
        <v>0.54319463999999984</v>
      </c>
      <c r="U296" s="122"/>
      <c r="V296" s="122">
        <f t="shared" si="129"/>
        <v>0</v>
      </c>
      <c r="W296" s="122"/>
      <c r="X296" s="122"/>
    </row>
    <row r="297" spans="1:24" ht="62.2" x14ac:dyDescent="0.35">
      <c r="A297" s="106" t="s">
        <v>1660</v>
      </c>
      <c r="B297" s="107" t="s">
        <v>1749</v>
      </c>
      <c r="C297" s="108" t="s">
        <v>1282</v>
      </c>
      <c r="D297" s="67">
        <v>3.2102879999999994</v>
      </c>
      <c r="E297" s="122"/>
      <c r="F297" s="122"/>
      <c r="G297" s="122">
        <v>3.2102879999999994</v>
      </c>
      <c r="H297" s="122"/>
      <c r="I297" s="73">
        <v>2.2070794340000002</v>
      </c>
      <c r="J297" s="122"/>
      <c r="K297" s="122"/>
      <c r="L297" s="73">
        <v>2.2070794340000002</v>
      </c>
      <c r="M297" s="122"/>
      <c r="N297" s="122">
        <f t="shared" si="127"/>
        <v>1.0032085659999992</v>
      </c>
      <c r="O297" s="122"/>
      <c r="P297" s="122"/>
      <c r="Q297" s="122"/>
      <c r="R297" s="122"/>
      <c r="S297" s="122"/>
      <c r="T297" s="122">
        <f t="shared" si="128"/>
        <v>1.0032085659999992</v>
      </c>
      <c r="U297" s="122"/>
      <c r="V297" s="122">
        <f t="shared" si="129"/>
        <v>0</v>
      </c>
      <c r="W297" s="122"/>
      <c r="X297" s="122"/>
    </row>
    <row r="298" spans="1:24" ht="62.2" x14ac:dyDescent="0.35">
      <c r="A298" s="106" t="s">
        <v>1660</v>
      </c>
      <c r="B298" s="107" t="s">
        <v>840</v>
      </c>
      <c r="C298" s="108" t="s">
        <v>1283</v>
      </c>
      <c r="D298" s="67">
        <v>0.70467599999999986</v>
      </c>
      <c r="E298" s="122"/>
      <c r="F298" s="122"/>
      <c r="G298" s="122">
        <v>0.70467599999999986</v>
      </c>
      <c r="H298" s="122"/>
      <c r="I298" s="73">
        <v>3.1361640000000003E-2</v>
      </c>
      <c r="J298" s="122"/>
      <c r="K298" s="122"/>
      <c r="L298" s="73">
        <v>3.1361640000000003E-2</v>
      </c>
      <c r="M298" s="122"/>
      <c r="N298" s="122">
        <f t="shared" si="127"/>
        <v>0.67331435999999989</v>
      </c>
      <c r="O298" s="122"/>
      <c r="P298" s="122"/>
      <c r="Q298" s="122"/>
      <c r="R298" s="122"/>
      <c r="S298" s="122"/>
      <c r="T298" s="122">
        <f t="shared" si="128"/>
        <v>0.67331435999999989</v>
      </c>
      <c r="U298" s="122"/>
      <c r="V298" s="122">
        <f t="shared" si="129"/>
        <v>0</v>
      </c>
      <c r="W298" s="122"/>
      <c r="X298" s="122"/>
    </row>
    <row r="299" spans="1:24" ht="62.2" x14ac:dyDescent="0.35">
      <c r="A299" s="106" t="s">
        <v>1661</v>
      </c>
      <c r="B299" s="107" t="s">
        <v>1750</v>
      </c>
      <c r="C299" s="108" t="s">
        <v>1284</v>
      </c>
      <c r="D299" s="67">
        <v>1.2E-2</v>
      </c>
      <c r="E299" s="122"/>
      <c r="F299" s="122"/>
      <c r="G299" s="122">
        <v>1.2E-2</v>
      </c>
      <c r="H299" s="122"/>
      <c r="I299" s="73">
        <v>3.4611383999999995E-2</v>
      </c>
      <c r="J299" s="122"/>
      <c r="K299" s="122"/>
      <c r="L299" s="73">
        <v>3.4611383999999995E-2</v>
      </c>
      <c r="M299" s="122"/>
      <c r="N299" s="122">
        <f t="shared" si="127"/>
        <v>-2.2611383999999995E-2</v>
      </c>
      <c r="O299" s="122"/>
      <c r="P299" s="122"/>
      <c r="Q299" s="122"/>
      <c r="R299" s="122"/>
      <c r="S299" s="122"/>
      <c r="T299" s="122">
        <f t="shared" si="128"/>
        <v>-2.2611383999999995E-2</v>
      </c>
      <c r="U299" s="122"/>
      <c r="V299" s="122">
        <f t="shared" si="129"/>
        <v>0</v>
      </c>
      <c r="W299" s="122"/>
      <c r="X299" s="122"/>
    </row>
    <row r="300" spans="1:24" ht="62.2" x14ac:dyDescent="0.35">
      <c r="A300" s="106" t="s">
        <v>1660</v>
      </c>
      <c r="B300" s="107" t="s">
        <v>841</v>
      </c>
      <c r="C300" s="108" t="s">
        <v>1285</v>
      </c>
      <c r="D300" s="67">
        <v>0.46832399999999996</v>
      </c>
      <c r="E300" s="122"/>
      <c r="F300" s="122"/>
      <c r="G300" s="122">
        <v>0.46832399999999996</v>
      </c>
      <c r="H300" s="122"/>
      <c r="I300" s="73">
        <v>0</v>
      </c>
      <c r="J300" s="122"/>
      <c r="K300" s="122"/>
      <c r="L300" s="73">
        <v>0</v>
      </c>
      <c r="M300" s="122"/>
      <c r="N300" s="122">
        <f t="shared" si="127"/>
        <v>0.46832399999999996</v>
      </c>
      <c r="O300" s="122"/>
      <c r="P300" s="122"/>
      <c r="Q300" s="122"/>
      <c r="R300" s="122"/>
      <c r="S300" s="122"/>
      <c r="T300" s="122">
        <f t="shared" si="128"/>
        <v>0.46832399999999996</v>
      </c>
      <c r="U300" s="122"/>
      <c r="V300" s="122">
        <f t="shared" si="129"/>
        <v>0</v>
      </c>
      <c r="W300" s="122"/>
      <c r="X300" s="122"/>
    </row>
    <row r="301" spans="1:24" ht="31.1" x14ac:dyDescent="0.35">
      <c r="A301" s="106" t="s">
        <v>1660</v>
      </c>
      <c r="B301" s="107" t="s">
        <v>842</v>
      </c>
      <c r="C301" s="108" t="s">
        <v>1286</v>
      </c>
      <c r="D301" s="67">
        <v>52.02203999999999</v>
      </c>
      <c r="E301" s="122"/>
      <c r="F301" s="122"/>
      <c r="G301" s="122">
        <v>52.02203999999999</v>
      </c>
      <c r="H301" s="122"/>
      <c r="I301" s="73">
        <v>2.3152435800000002</v>
      </c>
      <c r="J301" s="122"/>
      <c r="K301" s="122"/>
      <c r="L301" s="73">
        <v>2.3152435800000002</v>
      </c>
      <c r="M301" s="122"/>
      <c r="N301" s="122">
        <f t="shared" si="127"/>
        <v>49.706796419999989</v>
      </c>
      <c r="O301" s="122"/>
      <c r="P301" s="122"/>
      <c r="Q301" s="122"/>
      <c r="R301" s="122"/>
      <c r="S301" s="122"/>
      <c r="T301" s="122">
        <f t="shared" si="128"/>
        <v>49.706796419999989</v>
      </c>
      <c r="U301" s="122"/>
      <c r="V301" s="122">
        <f t="shared" si="129"/>
        <v>0</v>
      </c>
      <c r="W301" s="122"/>
      <c r="X301" s="122"/>
    </row>
    <row r="302" spans="1:24" ht="62.2" x14ac:dyDescent="0.35">
      <c r="A302" s="106" t="s">
        <v>1660</v>
      </c>
      <c r="B302" s="107" t="s">
        <v>843</v>
      </c>
      <c r="C302" s="108" t="s">
        <v>1287</v>
      </c>
      <c r="D302" s="67">
        <v>0.57247199999999998</v>
      </c>
      <c r="E302" s="122"/>
      <c r="F302" s="122"/>
      <c r="G302" s="122">
        <v>0.57247199999999998</v>
      </c>
      <c r="H302" s="122"/>
      <c r="I302" s="73">
        <v>0.39552829199999995</v>
      </c>
      <c r="J302" s="122"/>
      <c r="K302" s="122"/>
      <c r="L302" s="73">
        <v>0.39552829199999995</v>
      </c>
      <c r="M302" s="122"/>
      <c r="N302" s="122">
        <f t="shared" si="127"/>
        <v>0.17694370800000003</v>
      </c>
      <c r="O302" s="122"/>
      <c r="P302" s="122"/>
      <c r="Q302" s="122"/>
      <c r="R302" s="122"/>
      <c r="S302" s="122"/>
      <c r="T302" s="122">
        <f t="shared" si="128"/>
        <v>0.17694370800000003</v>
      </c>
      <c r="U302" s="122"/>
      <c r="V302" s="122">
        <f t="shared" si="129"/>
        <v>0</v>
      </c>
      <c r="W302" s="122"/>
      <c r="X302" s="122"/>
    </row>
    <row r="303" spans="1:24" ht="62.2" x14ac:dyDescent="0.35">
      <c r="A303" s="106" t="s">
        <v>1660</v>
      </c>
      <c r="B303" s="107" t="s">
        <v>844</v>
      </c>
      <c r="C303" s="108" t="s">
        <v>1288</v>
      </c>
      <c r="D303" s="67">
        <v>2.7140759999999999</v>
      </c>
      <c r="E303" s="122"/>
      <c r="F303" s="122"/>
      <c r="G303" s="122">
        <v>2.7140759999999999</v>
      </c>
      <c r="H303" s="122"/>
      <c r="I303" s="73">
        <v>0.20110365999999999</v>
      </c>
      <c r="J303" s="122"/>
      <c r="K303" s="122"/>
      <c r="L303" s="73">
        <v>0.20110365999999999</v>
      </c>
      <c r="M303" s="122"/>
      <c r="N303" s="122">
        <f t="shared" si="127"/>
        <v>2.5129723400000001</v>
      </c>
      <c r="O303" s="122"/>
      <c r="P303" s="122"/>
      <c r="Q303" s="122"/>
      <c r="R303" s="122"/>
      <c r="S303" s="122"/>
      <c r="T303" s="122">
        <f t="shared" si="128"/>
        <v>2.5129723400000001</v>
      </c>
      <c r="U303" s="122"/>
      <c r="V303" s="122">
        <f t="shared" si="129"/>
        <v>0</v>
      </c>
      <c r="W303" s="122"/>
      <c r="X303" s="122"/>
    </row>
    <row r="304" spans="1:24" ht="62.2" x14ac:dyDescent="0.35">
      <c r="A304" s="106" t="s">
        <v>1660</v>
      </c>
      <c r="B304" s="107" t="s">
        <v>845</v>
      </c>
      <c r="C304" s="108" t="s">
        <v>1289</v>
      </c>
      <c r="D304" s="67">
        <v>1.4573880000000001</v>
      </c>
      <c r="E304" s="122"/>
      <c r="F304" s="122"/>
      <c r="G304" s="122">
        <v>1.4573880000000001</v>
      </c>
      <c r="H304" s="122"/>
      <c r="I304" s="73">
        <v>0.66495713999999995</v>
      </c>
      <c r="J304" s="122"/>
      <c r="K304" s="122"/>
      <c r="L304" s="73">
        <v>0.66495713999999995</v>
      </c>
      <c r="M304" s="122"/>
      <c r="N304" s="122">
        <f t="shared" si="127"/>
        <v>0.79243086000000018</v>
      </c>
      <c r="O304" s="122"/>
      <c r="P304" s="122"/>
      <c r="Q304" s="122"/>
      <c r="R304" s="122"/>
      <c r="S304" s="122"/>
      <c r="T304" s="122">
        <f t="shared" si="128"/>
        <v>0.79243086000000018</v>
      </c>
      <c r="U304" s="122"/>
      <c r="V304" s="122">
        <f t="shared" si="129"/>
        <v>0</v>
      </c>
      <c r="W304" s="122"/>
      <c r="X304" s="122"/>
    </row>
    <row r="305" spans="1:24" ht="46.65" x14ac:dyDescent="0.35">
      <c r="A305" s="106" t="s">
        <v>1660</v>
      </c>
      <c r="B305" s="107" t="s">
        <v>1751</v>
      </c>
      <c r="C305" s="108" t="s">
        <v>1290</v>
      </c>
      <c r="D305" s="67">
        <v>3.1613159999999998</v>
      </c>
      <c r="E305" s="122"/>
      <c r="F305" s="122"/>
      <c r="G305" s="122">
        <v>3.1613159999999998</v>
      </c>
      <c r="H305" s="122"/>
      <c r="I305" s="73">
        <v>3.0443790479999997</v>
      </c>
      <c r="J305" s="122"/>
      <c r="K305" s="122"/>
      <c r="L305" s="73">
        <v>3.0443790479999997</v>
      </c>
      <c r="M305" s="122"/>
      <c r="N305" s="122">
        <f t="shared" si="127"/>
        <v>0.11693695200000009</v>
      </c>
      <c r="O305" s="122"/>
      <c r="P305" s="122"/>
      <c r="Q305" s="122"/>
      <c r="R305" s="122"/>
      <c r="S305" s="122"/>
      <c r="T305" s="122">
        <f t="shared" si="128"/>
        <v>0.11693695200000009</v>
      </c>
      <c r="U305" s="122"/>
      <c r="V305" s="122">
        <f t="shared" si="129"/>
        <v>0</v>
      </c>
      <c r="W305" s="122"/>
      <c r="X305" s="122"/>
    </row>
    <row r="306" spans="1:24" ht="93.25" x14ac:dyDescent="0.35">
      <c r="A306" s="106" t="s">
        <v>1661</v>
      </c>
      <c r="B306" s="107" t="s">
        <v>846</v>
      </c>
      <c r="C306" s="108" t="s">
        <v>1291</v>
      </c>
      <c r="D306" s="67">
        <v>0.24906</v>
      </c>
      <c r="E306" s="122"/>
      <c r="F306" s="122"/>
      <c r="G306" s="122">
        <v>0.24906</v>
      </c>
      <c r="H306" s="122"/>
      <c r="I306" s="73">
        <v>0.103670436</v>
      </c>
      <c r="J306" s="122"/>
      <c r="K306" s="122"/>
      <c r="L306" s="73">
        <v>0.103670436</v>
      </c>
      <c r="M306" s="122"/>
      <c r="N306" s="122">
        <f t="shared" si="127"/>
        <v>0.145389564</v>
      </c>
      <c r="O306" s="122"/>
      <c r="P306" s="122"/>
      <c r="Q306" s="122"/>
      <c r="R306" s="122"/>
      <c r="S306" s="122"/>
      <c r="T306" s="122">
        <f t="shared" si="128"/>
        <v>0.145389564</v>
      </c>
      <c r="U306" s="122"/>
      <c r="V306" s="122">
        <f t="shared" si="129"/>
        <v>0</v>
      </c>
      <c r="W306" s="122"/>
      <c r="X306" s="122"/>
    </row>
    <row r="307" spans="1:24" ht="93.25" x14ac:dyDescent="0.35">
      <c r="A307" s="106" t="s">
        <v>1661</v>
      </c>
      <c r="B307" s="107" t="s">
        <v>847</v>
      </c>
      <c r="C307" s="108" t="s">
        <v>1292</v>
      </c>
      <c r="D307" s="67">
        <v>0</v>
      </c>
      <c r="E307" s="122"/>
      <c r="F307" s="122"/>
      <c r="G307" s="122">
        <v>0</v>
      </c>
      <c r="H307" s="122"/>
      <c r="I307" s="73">
        <v>0.15886992</v>
      </c>
      <c r="J307" s="122"/>
      <c r="K307" s="122"/>
      <c r="L307" s="73">
        <v>0.15886992</v>
      </c>
      <c r="M307" s="122"/>
      <c r="N307" s="122">
        <f t="shared" si="127"/>
        <v>-0.15886992</v>
      </c>
      <c r="O307" s="122"/>
      <c r="P307" s="122"/>
      <c r="Q307" s="122"/>
      <c r="R307" s="122"/>
      <c r="S307" s="122"/>
      <c r="T307" s="122">
        <f t="shared" si="128"/>
        <v>-0.15886992</v>
      </c>
      <c r="U307" s="122"/>
      <c r="V307" s="122">
        <f t="shared" si="129"/>
        <v>0</v>
      </c>
      <c r="W307" s="122"/>
      <c r="X307" s="122"/>
    </row>
    <row r="308" spans="1:24" ht="46.65" x14ac:dyDescent="0.35">
      <c r="A308" s="106" t="s">
        <v>1661</v>
      </c>
      <c r="B308" s="107" t="s">
        <v>848</v>
      </c>
      <c r="C308" s="108" t="s">
        <v>1293</v>
      </c>
      <c r="D308" s="67">
        <v>0</v>
      </c>
      <c r="E308" s="122"/>
      <c r="F308" s="122"/>
      <c r="G308" s="122">
        <v>0</v>
      </c>
      <c r="H308" s="122"/>
      <c r="I308" s="73">
        <v>5.1089160000000007E-3</v>
      </c>
      <c r="J308" s="122"/>
      <c r="K308" s="122"/>
      <c r="L308" s="73">
        <v>5.1089160000000007E-3</v>
      </c>
      <c r="M308" s="122"/>
      <c r="N308" s="122">
        <f t="shared" si="127"/>
        <v>-5.1089160000000007E-3</v>
      </c>
      <c r="O308" s="122"/>
      <c r="P308" s="122"/>
      <c r="Q308" s="122"/>
      <c r="R308" s="122"/>
      <c r="S308" s="122"/>
      <c r="T308" s="122">
        <f t="shared" si="128"/>
        <v>-5.1089160000000007E-3</v>
      </c>
      <c r="U308" s="122"/>
      <c r="V308" s="122">
        <f t="shared" si="129"/>
        <v>0</v>
      </c>
      <c r="W308" s="122"/>
      <c r="X308" s="122"/>
    </row>
    <row r="309" spans="1:24" ht="46.65" x14ac:dyDescent="0.35">
      <c r="A309" s="106" t="s">
        <v>1661</v>
      </c>
      <c r="B309" s="107" t="s">
        <v>849</v>
      </c>
      <c r="C309" s="108" t="s">
        <v>1294</v>
      </c>
      <c r="D309" s="67">
        <v>0</v>
      </c>
      <c r="E309" s="122"/>
      <c r="F309" s="122"/>
      <c r="G309" s="122">
        <v>0</v>
      </c>
      <c r="H309" s="122"/>
      <c r="I309" s="73">
        <v>5.1094319999999997E-3</v>
      </c>
      <c r="J309" s="122"/>
      <c r="K309" s="122"/>
      <c r="L309" s="73">
        <v>5.1094319999999997E-3</v>
      </c>
      <c r="M309" s="122"/>
      <c r="N309" s="122">
        <f t="shared" si="127"/>
        <v>-5.1094319999999997E-3</v>
      </c>
      <c r="O309" s="122"/>
      <c r="P309" s="122"/>
      <c r="Q309" s="122"/>
      <c r="R309" s="122"/>
      <c r="S309" s="122"/>
      <c r="T309" s="122">
        <f t="shared" si="128"/>
        <v>-5.1094319999999997E-3</v>
      </c>
      <c r="U309" s="122"/>
      <c r="V309" s="122">
        <f t="shared" si="129"/>
        <v>0</v>
      </c>
      <c r="W309" s="122"/>
      <c r="X309" s="122"/>
    </row>
    <row r="310" spans="1:24" ht="46.65" x14ac:dyDescent="0.35">
      <c r="A310" s="106" t="s">
        <v>1660</v>
      </c>
      <c r="B310" s="107" t="s">
        <v>850</v>
      </c>
      <c r="C310" s="108" t="s">
        <v>1295</v>
      </c>
      <c r="D310" s="67">
        <v>0</v>
      </c>
      <c r="E310" s="122"/>
      <c r="F310" s="122"/>
      <c r="G310" s="122">
        <v>0</v>
      </c>
      <c r="H310" s="122"/>
      <c r="I310" s="73">
        <v>3.1407090300000005</v>
      </c>
      <c r="J310" s="122"/>
      <c r="K310" s="122"/>
      <c r="L310" s="73">
        <v>3.1407090300000005</v>
      </c>
      <c r="M310" s="122"/>
      <c r="N310" s="122">
        <f t="shared" si="127"/>
        <v>-3.1407090300000005</v>
      </c>
      <c r="O310" s="122"/>
      <c r="P310" s="122"/>
      <c r="Q310" s="122"/>
      <c r="R310" s="122"/>
      <c r="S310" s="122"/>
      <c r="T310" s="122">
        <f t="shared" si="128"/>
        <v>-3.1407090300000005</v>
      </c>
      <c r="U310" s="122"/>
      <c r="V310" s="122">
        <f t="shared" si="129"/>
        <v>0</v>
      </c>
      <c r="W310" s="122"/>
      <c r="X310" s="122"/>
    </row>
    <row r="311" spans="1:24" ht="77.7" x14ac:dyDescent="0.35">
      <c r="A311" s="106" t="s">
        <v>1661</v>
      </c>
      <c r="B311" s="107" t="s">
        <v>851</v>
      </c>
      <c r="C311" s="108" t="s">
        <v>1296</v>
      </c>
      <c r="D311" s="67">
        <v>0</v>
      </c>
      <c r="E311" s="122"/>
      <c r="F311" s="122"/>
      <c r="G311" s="122">
        <v>0</v>
      </c>
      <c r="H311" s="122"/>
      <c r="I311" s="73">
        <v>0.16078522799999997</v>
      </c>
      <c r="J311" s="122"/>
      <c r="K311" s="122"/>
      <c r="L311" s="73">
        <v>0.16078522799999997</v>
      </c>
      <c r="M311" s="122"/>
      <c r="N311" s="122">
        <f t="shared" si="127"/>
        <v>-0.16078522799999997</v>
      </c>
      <c r="O311" s="122"/>
      <c r="P311" s="122"/>
      <c r="Q311" s="122"/>
      <c r="R311" s="122"/>
      <c r="S311" s="122"/>
      <c r="T311" s="122">
        <f t="shared" si="128"/>
        <v>-0.16078522799999997</v>
      </c>
      <c r="U311" s="122"/>
      <c r="V311" s="122">
        <f t="shared" si="129"/>
        <v>0</v>
      </c>
      <c r="W311" s="122"/>
      <c r="X311" s="122"/>
    </row>
    <row r="312" spans="1:24" ht="77.7" x14ac:dyDescent="0.35">
      <c r="A312" s="106" t="s">
        <v>1661</v>
      </c>
      <c r="B312" s="107" t="s">
        <v>852</v>
      </c>
      <c r="C312" s="108" t="s">
        <v>1297</v>
      </c>
      <c r="D312" s="67">
        <v>0</v>
      </c>
      <c r="E312" s="122"/>
      <c r="F312" s="122"/>
      <c r="G312" s="122">
        <v>0</v>
      </c>
      <c r="H312" s="122"/>
      <c r="I312" s="73">
        <v>0.11204905199999998</v>
      </c>
      <c r="J312" s="122"/>
      <c r="K312" s="122"/>
      <c r="L312" s="73">
        <v>0.11204905199999998</v>
      </c>
      <c r="M312" s="122"/>
      <c r="N312" s="122">
        <f t="shared" si="127"/>
        <v>-0.11204905199999998</v>
      </c>
      <c r="O312" s="122"/>
      <c r="P312" s="122"/>
      <c r="Q312" s="122"/>
      <c r="R312" s="122"/>
      <c r="S312" s="122"/>
      <c r="T312" s="122">
        <f t="shared" si="128"/>
        <v>-0.11204905199999998</v>
      </c>
      <c r="U312" s="122"/>
      <c r="V312" s="122">
        <f t="shared" si="129"/>
        <v>0</v>
      </c>
      <c r="W312" s="122"/>
      <c r="X312" s="122"/>
    </row>
    <row r="313" spans="1:24" ht="77.7" x14ac:dyDescent="0.35">
      <c r="A313" s="106" t="s">
        <v>1660</v>
      </c>
      <c r="B313" s="107" t="s">
        <v>853</v>
      </c>
      <c r="C313" s="108" t="s">
        <v>1298</v>
      </c>
      <c r="D313" s="67">
        <v>0</v>
      </c>
      <c r="E313" s="122"/>
      <c r="F313" s="122"/>
      <c r="G313" s="122">
        <v>0</v>
      </c>
      <c r="H313" s="122"/>
      <c r="I313" s="73">
        <v>0.521976</v>
      </c>
      <c r="J313" s="122"/>
      <c r="K313" s="122"/>
      <c r="L313" s="73">
        <v>0.521976</v>
      </c>
      <c r="M313" s="122"/>
      <c r="N313" s="122">
        <f t="shared" si="127"/>
        <v>-0.521976</v>
      </c>
      <c r="O313" s="122"/>
      <c r="P313" s="122"/>
      <c r="Q313" s="122"/>
      <c r="R313" s="122"/>
      <c r="S313" s="122"/>
      <c r="T313" s="122">
        <f t="shared" si="128"/>
        <v>-0.521976</v>
      </c>
      <c r="U313" s="122"/>
      <c r="V313" s="122">
        <f t="shared" si="129"/>
        <v>0</v>
      </c>
      <c r="W313" s="122"/>
      <c r="X313" s="122"/>
    </row>
    <row r="314" spans="1:24" ht="31.1" x14ac:dyDescent="0.35">
      <c r="A314" s="106" t="s">
        <v>1660</v>
      </c>
      <c r="B314" s="107" t="s">
        <v>1752</v>
      </c>
      <c r="C314" s="108" t="s">
        <v>1934</v>
      </c>
      <c r="D314" s="67">
        <v>0</v>
      </c>
      <c r="E314" s="122"/>
      <c r="F314" s="122"/>
      <c r="G314" s="122">
        <v>0</v>
      </c>
      <c r="H314" s="122"/>
      <c r="I314" s="73">
        <v>0.30004799999999998</v>
      </c>
      <c r="J314" s="122"/>
      <c r="K314" s="122"/>
      <c r="L314" s="73">
        <v>0.30004799999999998</v>
      </c>
      <c r="M314" s="122"/>
      <c r="N314" s="122">
        <f t="shared" si="127"/>
        <v>-0.30004799999999998</v>
      </c>
      <c r="O314" s="122"/>
      <c r="P314" s="122"/>
      <c r="Q314" s="122"/>
      <c r="R314" s="122"/>
      <c r="S314" s="122"/>
      <c r="T314" s="122">
        <f t="shared" si="128"/>
        <v>-0.30004799999999998</v>
      </c>
      <c r="U314" s="122"/>
      <c r="V314" s="122">
        <f t="shared" si="129"/>
        <v>0</v>
      </c>
      <c r="W314" s="122"/>
      <c r="X314" s="122"/>
    </row>
    <row r="315" spans="1:24" ht="46.65" x14ac:dyDescent="0.35">
      <c r="A315" s="106" t="s">
        <v>1660</v>
      </c>
      <c r="B315" s="107" t="s">
        <v>1753</v>
      </c>
      <c r="C315" s="108" t="s">
        <v>1935</v>
      </c>
      <c r="D315" s="67">
        <v>0</v>
      </c>
      <c r="E315" s="122"/>
      <c r="F315" s="122"/>
      <c r="G315" s="122">
        <v>0</v>
      </c>
      <c r="H315" s="122"/>
      <c r="I315" s="73">
        <v>0</v>
      </c>
      <c r="J315" s="122"/>
      <c r="K315" s="122"/>
      <c r="L315" s="73">
        <v>0</v>
      </c>
      <c r="M315" s="122"/>
      <c r="N315" s="122">
        <f t="shared" si="127"/>
        <v>0</v>
      </c>
      <c r="O315" s="122"/>
      <c r="P315" s="122"/>
      <c r="Q315" s="122"/>
      <c r="R315" s="122"/>
      <c r="S315" s="122"/>
      <c r="T315" s="122">
        <f t="shared" si="128"/>
        <v>0</v>
      </c>
      <c r="U315" s="122"/>
      <c r="V315" s="122">
        <f t="shared" si="129"/>
        <v>0</v>
      </c>
      <c r="W315" s="122"/>
      <c r="X315" s="122"/>
    </row>
    <row r="316" spans="1:24" x14ac:dyDescent="0.35">
      <c r="A316" s="103"/>
      <c r="B316" s="110" t="s">
        <v>443</v>
      </c>
      <c r="C316" s="105"/>
      <c r="D316" s="133">
        <f t="shared" ref="D316:X316" si="130">SUM(D317:D321)</f>
        <v>9.1368599999999986</v>
      </c>
      <c r="E316" s="133">
        <f t="shared" si="130"/>
        <v>0</v>
      </c>
      <c r="F316" s="133">
        <f t="shared" si="130"/>
        <v>0</v>
      </c>
      <c r="G316" s="133">
        <f t="shared" si="130"/>
        <v>9.1368599999999986</v>
      </c>
      <c r="H316" s="133">
        <f t="shared" si="130"/>
        <v>0</v>
      </c>
      <c r="I316" s="133">
        <f t="shared" si="130"/>
        <v>6.2754703240000005</v>
      </c>
      <c r="J316" s="133">
        <f t="shared" si="130"/>
        <v>0</v>
      </c>
      <c r="K316" s="133">
        <f t="shared" si="130"/>
        <v>0</v>
      </c>
      <c r="L316" s="133">
        <f t="shared" si="130"/>
        <v>6.2754703240000005</v>
      </c>
      <c r="M316" s="133">
        <f t="shared" si="130"/>
        <v>0</v>
      </c>
      <c r="N316" s="133">
        <f t="shared" si="130"/>
        <v>2.8613896759999982</v>
      </c>
      <c r="O316" s="133">
        <f t="shared" si="130"/>
        <v>0</v>
      </c>
      <c r="P316" s="133">
        <f t="shared" si="130"/>
        <v>0</v>
      </c>
      <c r="Q316" s="133">
        <f t="shared" si="130"/>
        <v>0</v>
      </c>
      <c r="R316" s="133">
        <f t="shared" si="130"/>
        <v>0</v>
      </c>
      <c r="S316" s="133">
        <f t="shared" si="130"/>
        <v>0</v>
      </c>
      <c r="T316" s="133">
        <f t="shared" si="130"/>
        <v>2.8613896759999982</v>
      </c>
      <c r="U316" s="133">
        <f t="shared" si="130"/>
        <v>0</v>
      </c>
      <c r="V316" s="133">
        <f t="shared" si="130"/>
        <v>0</v>
      </c>
      <c r="W316" s="133">
        <f t="shared" si="130"/>
        <v>0</v>
      </c>
      <c r="X316" s="133">
        <f t="shared" si="130"/>
        <v>0</v>
      </c>
    </row>
    <row r="317" spans="1:24" ht="46.65" x14ac:dyDescent="0.35">
      <c r="A317" s="106" t="s">
        <v>1661</v>
      </c>
      <c r="B317" s="107" t="s">
        <v>79</v>
      </c>
      <c r="C317" s="108" t="s">
        <v>80</v>
      </c>
      <c r="D317" s="67">
        <v>0.15608399999999992</v>
      </c>
      <c r="E317" s="122"/>
      <c r="F317" s="122"/>
      <c r="G317" s="122">
        <v>0.15608399999999992</v>
      </c>
      <c r="H317" s="122"/>
      <c r="I317" s="73">
        <v>6.9464879999999998E-3</v>
      </c>
      <c r="J317" s="122"/>
      <c r="K317" s="122"/>
      <c r="L317" s="73">
        <v>6.9464879999999998E-3</v>
      </c>
      <c r="M317" s="122"/>
      <c r="N317" s="122">
        <f t="shared" ref="N317:N321" si="131">D317-I317</f>
        <v>0.14913751199999992</v>
      </c>
      <c r="O317" s="122"/>
      <c r="P317" s="122"/>
      <c r="Q317" s="122"/>
      <c r="R317" s="122"/>
      <c r="S317" s="122"/>
      <c r="T317" s="122">
        <f t="shared" ref="T317:T321" si="132">G317-L317</f>
        <v>0.14913751199999992</v>
      </c>
      <c r="U317" s="122"/>
      <c r="V317" s="122">
        <f t="shared" ref="V317:V321" si="133">H317-M317</f>
        <v>0</v>
      </c>
      <c r="W317" s="122"/>
      <c r="X317" s="122"/>
    </row>
    <row r="318" spans="1:24" ht="46.65" x14ac:dyDescent="0.35">
      <c r="A318" s="106" t="s">
        <v>1661</v>
      </c>
      <c r="B318" s="107" t="s">
        <v>445</v>
      </c>
      <c r="C318" s="108" t="s">
        <v>530</v>
      </c>
      <c r="D318" s="67">
        <v>1.2326519999999999</v>
      </c>
      <c r="E318" s="122"/>
      <c r="F318" s="122"/>
      <c r="G318" s="122">
        <v>1.2326519999999999</v>
      </c>
      <c r="H318" s="122"/>
      <c r="I318" s="73">
        <v>3.5343061860000002</v>
      </c>
      <c r="J318" s="122"/>
      <c r="K318" s="122"/>
      <c r="L318" s="73">
        <v>3.5343061860000002</v>
      </c>
      <c r="M318" s="122"/>
      <c r="N318" s="122">
        <f t="shared" si="131"/>
        <v>-2.3016541860000004</v>
      </c>
      <c r="O318" s="122"/>
      <c r="P318" s="122"/>
      <c r="Q318" s="122"/>
      <c r="R318" s="122"/>
      <c r="S318" s="122"/>
      <c r="T318" s="122">
        <f t="shared" si="132"/>
        <v>-2.3016541860000004</v>
      </c>
      <c r="U318" s="122"/>
      <c r="V318" s="122">
        <f t="shared" si="133"/>
        <v>0</v>
      </c>
      <c r="W318" s="122"/>
      <c r="X318" s="122"/>
    </row>
    <row r="319" spans="1:24" ht="62.2" x14ac:dyDescent="0.35">
      <c r="A319" s="106" t="s">
        <v>1661</v>
      </c>
      <c r="B319" s="107" t="s">
        <v>444</v>
      </c>
      <c r="C319" s="108" t="s">
        <v>529</v>
      </c>
      <c r="D319" s="67">
        <v>2.6452919999999995</v>
      </c>
      <c r="E319" s="122"/>
      <c r="F319" s="122"/>
      <c r="G319" s="122">
        <v>2.6452919999999995</v>
      </c>
      <c r="H319" s="122"/>
      <c r="I319" s="73">
        <v>0.11772883200000001</v>
      </c>
      <c r="J319" s="122"/>
      <c r="K319" s="122"/>
      <c r="L319" s="73">
        <v>0.11772883200000001</v>
      </c>
      <c r="M319" s="122"/>
      <c r="N319" s="122">
        <f t="shared" si="131"/>
        <v>2.5275631679999995</v>
      </c>
      <c r="O319" s="122"/>
      <c r="P319" s="122"/>
      <c r="Q319" s="122"/>
      <c r="R319" s="122"/>
      <c r="S319" s="122"/>
      <c r="T319" s="122">
        <f t="shared" si="132"/>
        <v>2.5275631679999995</v>
      </c>
      <c r="U319" s="122"/>
      <c r="V319" s="122">
        <f t="shared" si="133"/>
        <v>0</v>
      </c>
      <c r="W319" s="122"/>
      <c r="X319" s="122"/>
    </row>
    <row r="320" spans="1:24" ht="46.65" x14ac:dyDescent="0.35">
      <c r="A320" s="106" t="s">
        <v>1660</v>
      </c>
      <c r="B320" s="107" t="s">
        <v>854</v>
      </c>
      <c r="C320" s="108" t="s">
        <v>1299</v>
      </c>
      <c r="D320" s="67">
        <v>3.2102879999999994</v>
      </c>
      <c r="E320" s="122"/>
      <c r="F320" s="122"/>
      <c r="G320" s="122">
        <v>3.2102879999999994</v>
      </c>
      <c r="H320" s="122"/>
      <c r="I320" s="73">
        <v>2.6164888180000001</v>
      </c>
      <c r="J320" s="122"/>
      <c r="K320" s="122"/>
      <c r="L320" s="73">
        <v>2.6164888180000001</v>
      </c>
      <c r="M320" s="122"/>
      <c r="N320" s="122">
        <f t="shared" si="131"/>
        <v>0.59379918199999926</v>
      </c>
      <c r="O320" s="122"/>
      <c r="P320" s="122"/>
      <c r="Q320" s="122"/>
      <c r="R320" s="122"/>
      <c r="S320" s="122"/>
      <c r="T320" s="122">
        <f t="shared" si="132"/>
        <v>0.59379918199999926</v>
      </c>
      <c r="U320" s="122"/>
      <c r="V320" s="122">
        <f t="shared" si="133"/>
        <v>0</v>
      </c>
      <c r="W320" s="122"/>
      <c r="X320" s="122"/>
    </row>
    <row r="321" spans="1:24" ht="77.7" x14ac:dyDescent="0.35">
      <c r="A321" s="106" t="s">
        <v>1660</v>
      </c>
      <c r="B321" s="107" t="s">
        <v>855</v>
      </c>
      <c r="C321" s="108" t="s">
        <v>1300</v>
      </c>
      <c r="D321" s="67">
        <v>1.8925439999999998</v>
      </c>
      <c r="E321" s="122"/>
      <c r="F321" s="122"/>
      <c r="G321" s="122">
        <v>1.8925439999999998</v>
      </c>
      <c r="H321" s="122"/>
      <c r="I321" s="73">
        <v>0</v>
      </c>
      <c r="J321" s="122"/>
      <c r="K321" s="122"/>
      <c r="L321" s="73">
        <v>0</v>
      </c>
      <c r="M321" s="122"/>
      <c r="N321" s="122">
        <f t="shared" si="131"/>
        <v>1.8925439999999998</v>
      </c>
      <c r="O321" s="122"/>
      <c r="P321" s="122"/>
      <c r="Q321" s="122"/>
      <c r="R321" s="122"/>
      <c r="S321" s="122"/>
      <c r="T321" s="122">
        <f t="shared" si="132"/>
        <v>1.8925439999999998</v>
      </c>
      <c r="U321" s="122"/>
      <c r="V321" s="122">
        <f t="shared" si="133"/>
        <v>0</v>
      </c>
      <c r="W321" s="122"/>
      <c r="X321" s="122"/>
    </row>
    <row r="322" spans="1:24" x14ac:dyDescent="0.35">
      <c r="A322" s="103"/>
      <c r="B322" s="104" t="s">
        <v>81</v>
      </c>
      <c r="C322" s="105"/>
      <c r="D322" s="133">
        <f t="shared" ref="D322:X322" si="134">SUM(D323:D331)</f>
        <v>5.4620879999999996</v>
      </c>
      <c r="E322" s="133">
        <f t="shared" si="134"/>
        <v>0</v>
      </c>
      <c r="F322" s="133">
        <f t="shared" si="134"/>
        <v>0</v>
      </c>
      <c r="G322" s="133">
        <f t="shared" si="134"/>
        <v>5.4620879999999996</v>
      </c>
      <c r="H322" s="133">
        <f t="shared" si="134"/>
        <v>0</v>
      </c>
      <c r="I322" s="133">
        <f t="shared" si="134"/>
        <v>2.7498268320000001</v>
      </c>
      <c r="J322" s="133">
        <f t="shared" si="134"/>
        <v>0</v>
      </c>
      <c r="K322" s="133">
        <f t="shared" si="134"/>
        <v>0</v>
      </c>
      <c r="L322" s="133">
        <f t="shared" si="134"/>
        <v>2.7498268320000001</v>
      </c>
      <c r="M322" s="133">
        <f t="shared" si="134"/>
        <v>0</v>
      </c>
      <c r="N322" s="133">
        <f t="shared" si="134"/>
        <v>2.7122611679999995</v>
      </c>
      <c r="O322" s="133">
        <f t="shared" si="134"/>
        <v>0</v>
      </c>
      <c r="P322" s="133">
        <f t="shared" si="134"/>
        <v>0</v>
      </c>
      <c r="Q322" s="133">
        <f t="shared" si="134"/>
        <v>0</v>
      </c>
      <c r="R322" s="133">
        <f t="shared" si="134"/>
        <v>0</v>
      </c>
      <c r="S322" s="133">
        <f t="shared" si="134"/>
        <v>0</v>
      </c>
      <c r="T322" s="133">
        <f t="shared" si="134"/>
        <v>2.7122611679999995</v>
      </c>
      <c r="U322" s="133">
        <f t="shared" si="134"/>
        <v>0</v>
      </c>
      <c r="V322" s="133">
        <f t="shared" si="134"/>
        <v>0</v>
      </c>
      <c r="W322" s="133">
        <f t="shared" si="134"/>
        <v>0</v>
      </c>
      <c r="X322" s="133">
        <f t="shared" si="134"/>
        <v>0</v>
      </c>
    </row>
    <row r="323" spans="1:24" ht="46.65" x14ac:dyDescent="0.35">
      <c r="A323" s="106" t="s">
        <v>1661</v>
      </c>
      <c r="B323" s="107" t="s">
        <v>82</v>
      </c>
      <c r="C323" s="108" t="s">
        <v>83</v>
      </c>
      <c r="D323" s="67">
        <v>0.446604</v>
      </c>
      <c r="E323" s="122"/>
      <c r="F323" s="122"/>
      <c r="G323" s="122">
        <v>0.446604</v>
      </c>
      <c r="H323" s="122"/>
      <c r="I323" s="73">
        <v>5.9808328000000001E-2</v>
      </c>
      <c r="J323" s="122"/>
      <c r="K323" s="122"/>
      <c r="L323" s="73">
        <v>5.9808328000000001E-2</v>
      </c>
      <c r="M323" s="122"/>
      <c r="N323" s="122">
        <f t="shared" ref="N323:N331" si="135">D323-I323</f>
        <v>0.38679567199999998</v>
      </c>
      <c r="O323" s="122"/>
      <c r="P323" s="122"/>
      <c r="Q323" s="122"/>
      <c r="R323" s="122"/>
      <c r="S323" s="122"/>
      <c r="T323" s="122">
        <f t="shared" ref="T323:T331" si="136">G323-L323</f>
        <v>0.38679567199999998</v>
      </c>
      <c r="U323" s="122"/>
      <c r="V323" s="122">
        <f t="shared" ref="V323:V331" si="137">H323-M323</f>
        <v>0</v>
      </c>
      <c r="W323" s="122"/>
      <c r="X323" s="122"/>
    </row>
    <row r="324" spans="1:24" ht="46.65" x14ac:dyDescent="0.35">
      <c r="A324" s="106" t="s">
        <v>1660</v>
      </c>
      <c r="B324" s="107" t="s">
        <v>856</v>
      </c>
      <c r="C324" s="108" t="s">
        <v>1301</v>
      </c>
      <c r="D324" s="67">
        <v>0.21890400000000002</v>
      </c>
      <c r="E324" s="122"/>
      <c r="F324" s="122"/>
      <c r="G324" s="122">
        <v>0.21890400000000002</v>
      </c>
      <c r="H324" s="122"/>
      <c r="I324" s="73">
        <v>0.21014983599999998</v>
      </c>
      <c r="J324" s="122"/>
      <c r="K324" s="122"/>
      <c r="L324" s="73">
        <v>0.21014983599999998</v>
      </c>
      <c r="M324" s="122"/>
      <c r="N324" s="122">
        <f t="shared" si="135"/>
        <v>8.7541640000000365E-3</v>
      </c>
      <c r="O324" s="122"/>
      <c r="P324" s="122"/>
      <c r="Q324" s="122"/>
      <c r="R324" s="122"/>
      <c r="S324" s="122"/>
      <c r="T324" s="122">
        <f t="shared" si="136"/>
        <v>8.7541640000000365E-3</v>
      </c>
      <c r="U324" s="122"/>
      <c r="V324" s="122">
        <f t="shared" si="137"/>
        <v>0</v>
      </c>
      <c r="W324" s="122"/>
      <c r="X324" s="122"/>
    </row>
    <row r="325" spans="1:24" ht="46.65" x14ac:dyDescent="0.35">
      <c r="A325" s="106" t="s">
        <v>1661</v>
      </c>
      <c r="B325" s="107" t="s">
        <v>84</v>
      </c>
      <c r="C325" s="108" t="s">
        <v>531</v>
      </c>
      <c r="D325" s="67">
        <v>1.2</v>
      </c>
      <c r="E325" s="122"/>
      <c r="F325" s="122"/>
      <c r="G325" s="122">
        <v>1.2</v>
      </c>
      <c r="H325" s="122"/>
      <c r="I325" s="73">
        <v>0.23999986000000001</v>
      </c>
      <c r="J325" s="122"/>
      <c r="K325" s="122"/>
      <c r="L325" s="73">
        <v>0.23999986000000001</v>
      </c>
      <c r="M325" s="122"/>
      <c r="N325" s="122">
        <f t="shared" si="135"/>
        <v>0.96000014</v>
      </c>
      <c r="O325" s="122"/>
      <c r="P325" s="122"/>
      <c r="Q325" s="122"/>
      <c r="R325" s="122"/>
      <c r="S325" s="122"/>
      <c r="T325" s="122">
        <f t="shared" si="136"/>
        <v>0.96000014</v>
      </c>
      <c r="U325" s="122"/>
      <c r="V325" s="122">
        <f t="shared" si="137"/>
        <v>0</v>
      </c>
      <c r="W325" s="122"/>
      <c r="X325" s="122"/>
    </row>
    <row r="326" spans="1:24" ht="77.7" x14ac:dyDescent="0.35">
      <c r="A326" s="106" t="s">
        <v>1660</v>
      </c>
      <c r="B326" s="107" t="s">
        <v>857</v>
      </c>
      <c r="C326" s="108" t="s">
        <v>1302</v>
      </c>
      <c r="D326" s="67">
        <v>0.76949999999999996</v>
      </c>
      <c r="E326" s="122"/>
      <c r="F326" s="122"/>
      <c r="G326" s="122">
        <v>0.76949999999999996</v>
      </c>
      <c r="H326" s="122"/>
      <c r="I326" s="73">
        <v>0.43054547999999998</v>
      </c>
      <c r="J326" s="122"/>
      <c r="K326" s="122"/>
      <c r="L326" s="73">
        <v>0.43054547999999998</v>
      </c>
      <c r="M326" s="122"/>
      <c r="N326" s="122">
        <f t="shared" si="135"/>
        <v>0.33895451999999998</v>
      </c>
      <c r="O326" s="122"/>
      <c r="P326" s="122"/>
      <c r="Q326" s="122"/>
      <c r="R326" s="122"/>
      <c r="S326" s="122"/>
      <c r="T326" s="122">
        <f t="shared" si="136"/>
        <v>0.33895451999999998</v>
      </c>
      <c r="U326" s="122"/>
      <c r="V326" s="122">
        <f t="shared" si="137"/>
        <v>0</v>
      </c>
      <c r="W326" s="122"/>
      <c r="X326" s="122"/>
    </row>
    <row r="327" spans="1:24" ht="62.2" x14ac:dyDescent="0.35">
      <c r="A327" s="106" t="s">
        <v>1660</v>
      </c>
      <c r="B327" s="107" t="s">
        <v>858</v>
      </c>
      <c r="C327" s="108" t="s">
        <v>1303</v>
      </c>
      <c r="D327" s="67">
        <v>0.279864</v>
      </c>
      <c r="E327" s="122"/>
      <c r="F327" s="122"/>
      <c r="G327" s="122">
        <v>0.279864</v>
      </c>
      <c r="H327" s="122"/>
      <c r="I327" s="73">
        <v>0</v>
      </c>
      <c r="J327" s="122"/>
      <c r="K327" s="122"/>
      <c r="L327" s="73">
        <v>0</v>
      </c>
      <c r="M327" s="122"/>
      <c r="N327" s="122">
        <f t="shared" si="135"/>
        <v>0.279864</v>
      </c>
      <c r="O327" s="122"/>
      <c r="P327" s="122"/>
      <c r="Q327" s="122"/>
      <c r="R327" s="122"/>
      <c r="S327" s="122"/>
      <c r="T327" s="122">
        <f t="shared" si="136"/>
        <v>0.279864</v>
      </c>
      <c r="U327" s="122"/>
      <c r="V327" s="122">
        <f t="shared" si="137"/>
        <v>0</v>
      </c>
      <c r="W327" s="122"/>
      <c r="X327" s="122"/>
    </row>
    <row r="328" spans="1:24" ht="62.2" x14ac:dyDescent="0.35">
      <c r="A328" s="106" t="s">
        <v>1660</v>
      </c>
      <c r="B328" s="107" t="s">
        <v>1754</v>
      </c>
      <c r="C328" s="108" t="s">
        <v>1304</v>
      </c>
      <c r="D328" s="67">
        <v>0.94430399999999992</v>
      </c>
      <c r="E328" s="122"/>
      <c r="F328" s="122"/>
      <c r="G328" s="122">
        <v>0.94430399999999992</v>
      </c>
      <c r="H328" s="122"/>
      <c r="I328" s="73">
        <v>0.38786017200000006</v>
      </c>
      <c r="J328" s="122"/>
      <c r="K328" s="122"/>
      <c r="L328" s="73">
        <v>0.38786017200000006</v>
      </c>
      <c r="M328" s="122"/>
      <c r="N328" s="122">
        <f t="shared" si="135"/>
        <v>0.55644382799999992</v>
      </c>
      <c r="O328" s="122"/>
      <c r="P328" s="122"/>
      <c r="Q328" s="122"/>
      <c r="R328" s="122"/>
      <c r="S328" s="122"/>
      <c r="T328" s="122">
        <f t="shared" si="136"/>
        <v>0.55644382799999992</v>
      </c>
      <c r="U328" s="122"/>
      <c r="V328" s="122">
        <f t="shared" si="137"/>
        <v>0</v>
      </c>
      <c r="W328" s="122"/>
      <c r="X328" s="122"/>
    </row>
    <row r="329" spans="1:24" ht="62.2" x14ac:dyDescent="0.35">
      <c r="A329" s="106" t="s">
        <v>1660</v>
      </c>
      <c r="B329" s="107" t="s">
        <v>1755</v>
      </c>
      <c r="C329" s="108" t="s">
        <v>1305</v>
      </c>
      <c r="D329" s="67">
        <v>1.6029120000000001</v>
      </c>
      <c r="E329" s="122"/>
      <c r="F329" s="122"/>
      <c r="G329" s="122">
        <v>1.6029120000000001</v>
      </c>
      <c r="H329" s="122"/>
      <c r="I329" s="73">
        <v>0.90765195600000004</v>
      </c>
      <c r="J329" s="122"/>
      <c r="K329" s="122"/>
      <c r="L329" s="73">
        <v>0.90765195600000004</v>
      </c>
      <c r="M329" s="122"/>
      <c r="N329" s="122">
        <f t="shared" si="135"/>
        <v>0.69526004400000008</v>
      </c>
      <c r="O329" s="122"/>
      <c r="P329" s="122"/>
      <c r="Q329" s="122"/>
      <c r="R329" s="122"/>
      <c r="S329" s="122"/>
      <c r="T329" s="122">
        <f t="shared" si="136"/>
        <v>0.69526004400000008</v>
      </c>
      <c r="U329" s="122"/>
      <c r="V329" s="122">
        <f t="shared" si="137"/>
        <v>0</v>
      </c>
      <c r="W329" s="122"/>
      <c r="X329" s="122"/>
    </row>
    <row r="330" spans="1:24" ht="31.1" x14ac:dyDescent="0.35">
      <c r="A330" s="106" t="s">
        <v>1660</v>
      </c>
      <c r="B330" s="107" t="s">
        <v>859</v>
      </c>
      <c r="C330" s="108" t="s">
        <v>1306</v>
      </c>
      <c r="D330" s="67">
        <v>0</v>
      </c>
      <c r="E330" s="122"/>
      <c r="F330" s="122"/>
      <c r="G330" s="122">
        <v>0</v>
      </c>
      <c r="H330" s="122"/>
      <c r="I330" s="73">
        <v>0.31016939999999998</v>
      </c>
      <c r="J330" s="122"/>
      <c r="K330" s="122"/>
      <c r="L330" s="73">
        <v>0.31016939999999998</v>
      </c>
      <c r="M330" s="122"/>
      <c r="N330" s="122">
        <f t="shared" si="135"/>
        <v>-0.31016939999999998</v>
      </c>
      <c r="O330" s="122"/>
      <c r="P330" s="122"/>
      <c r="Q330" s="122"/>
      <c r="R330" s="122"/>
      <c r="S330" s="122"/>
      <c r="T330" s="122">
        <f t="shared" si="136"/>
        <v>-0.31016939999999998</v>
      </c>
      <c r="U330" s="122"/>
      <c r="V330" s="122">
        <f t="shared" si="137"/>
        <v>0</v>
      </c>
      <c r="W330" s="122"/>
      <c r="X330" s="122"/>
    </row>
    <row r="331" spans="1:24" ht="77.7" x14ac:dyDescent="0.35">
      <c r="A331" s="106" t="s">
        <v>1660</v>
      </c>
      <c r="B331" s="107" t="s">
        <v>1756</v>
      </c>
      <c r="C331" s="108" t="s">
        <v>1936</v>
      </c>
      <c r="D331" s="67">
        <v>0</v>
      </c>
      <c r="E331" s="122"/>
      <c r="F331" s="122"/>
      <c r="G331" s="122">
        <v>0</v>
      </c>
      <c r="H331" s="122"/>
      <c r="I331" s="73">
        <v>0.20364180000000001</v>
      </c>
      <c r="J331" s="122"/>
      <c r="K331" s="122"/>
      <c r="L331" s="73">
        <v>0.20364180000000001</v>
      </c>
      <c r="M331" s="122"/>
      <c r="N331" s="122">
        <f t="shared" si="135"/>
        <v>-0.20364180000000001</v>
      </c>
      <c r="O331" s="122"/>
      <c r="P331" s="122"/>
      <c r="Q331" s="122"/>
      <c r="R331" s="122"/>
      <c r="S331" s="122"/>
      <c r="T331" s="122">
        <f t="shared" si="136"/>
        <v>-0.20364180000000001</v>
      </c>
      <c r="U331" s="122"/>
      <c r="V331" s="122">
        <f t="shared" si="137"/>
        <v>0</v>
      </c>
      <c r="W331" s="122"/>
      <c r="X331" s="122"/>
    </row>
    <row r="332" spans="1:24" x14ac:dyDescent="0.35">
      <c r="A332" s="103"/>
      <c r="B332" s="110" t="s">
        <v>85</v>
      </c>
      <c r="C332" s="105"/>
      <c r="D332" s="133">
        <f t="shared" ref="D332:X332" si="138">SUM(D333:D334)</f>
        <v>2.281272</v>
      </c>
      <c r="E332" s="133">
        <f t="shared" si="138"/>
        <v>0</v>
      </c>
      <c r="F332" s="133">
        <f t="shared" si="138"/>
        <v>0</v>
      </c>
      <c r="G332" s="133">
        <f t="shared" si="138"/>
        <v>2.281272</v>
      </c>
      <c r="H332" s="133">
        <f t="shared" si="138"/>
        <v>0</v>
      </c>
      <c r="I332" s="133">
        <f t="shared" si="138"/>
        <v>2.4017113739999996</v>
      </c>
      <c r="J332" s="133">
        <f t="shared" si="138"/>
        <v>0</v>
      </c>
      <c r="K332" s="133">
        <f t="shared" si="138"/>
        <v>0</v>
      </c>
      <c r="L332" s="133">
        <f t="shared" si="138"/>
        <v>2.4017113739999996</v>
      </c>
      <c r="M332" s="133">
        <f t="shared" si="138"/>
        <v>0</v>
      </c>
      <c r="N332" s="133">
        <f t="shared" si="138"/>
        <v>-0.12043937399999988</v>
      </c>
      <c r="O332" s="133">
        <f t="shared" si="138"/>
        <v>0</v>
      </c>
      <c r="P332" s="133">
        <f t="shared" si="138"/>
        <v>0</v>
      </c>
      <c r="Q332" s="133">
        <f t="shared" si="138"/>
        <v>0</v>
      </c>
      <c r="R332" s="133">
        <f t="shared" si="138"/>
        <v>0</v>
      </c>
      <c r="S332" s="133">
        <f t="shared" si="138"/>
        <v>0</v>
      </c>
      <c r="T332" s="133">
        <f t="shared" si="138"/>
        <v>-0.12043937399999988</v>
      </c>
      <c r="U332" s="133">
        <f t="shared" si="138"/>
        <v>0</v>
      </c>
      <c r="V332" s="133">
        <f t="shared" si="138"/>
        <v>0</v>
      </c>
      <c r="W332" s="133">
        <f t="shared" si="138"/>
        <v>0</v>
      </c>
      <c r="X332" s="133">
        <f t="shared" si="138"/>
        <v>0</v>
      </c>
    </row>
    <row r="333" spans="1:24" ht="31.1" x14ac:dyDescent="0.35">
      <c r="A333" s="106" t="s">
        <v>1661</v>
      </c>
      <c r="B333" s="107" t="s">
        <v>86</v>
      </c>
      <c r="C333" s="108" t="s">
        <v>87</v>
      </c>
      <c r="D333" s="67">
        <v>1.6967999999999999</v>
      </c>
      <c r="E333" s="122"/>
      <c r="F333" s="122"/>
      <c r="G333" s="122">
        <v>1.6967999999999999</v>
      </c>
      <c r="H333" s="122"/>
      <c r="I333" s="73">
        <v>2.0003873939999997</v>
      </c>
      <c r="J333" s="122"/>
      <c r="K333" s="122"/>
      <c r="L333" s="73">
        <v>2.0003873939999997</v>
      </c>
      <c r="M333" s="122"/>
      <c r="N333" s="122">
        <f t="shared" ref="N333:N334" si="139">D333-I333</f>
        <v>-0.30358739399999979</v>
      </c>
      <c r="O333" s="122"/>
      <c r="P333" s="122"/>
      <c r="Q333" s="122"/>
      <c r="R333" s="122"/>
      <c r="S333" s="122"/>
      <c r="T333" s="122">
        <f t="shared" ref="T333:T334" si="140">G333-L333</f>
        <v>-0.30358739399999979</v>
      </c>
      <c r="U333" s="122"/>
      <c r="V333" s="122">
        <f t="shared" ref="V333:V334" si="141">H333-M333</f>
        <v>0</v>
      </c>
      <c r="W333" s="122"/>
      <c r="X333" s="122"/>
    </row>
    <row r="334" spans="1:24" ht="46.65" x14ac:dyDescent="0.35">
      <c r="A334" s="106" t="s">
        <v>1660</v>
      </c>
      <c r="B334" s="107" t="s">
        <v>860</v>
      </c>
      <c r="C334" s="108" t="s">
        <v>1307</v>
      </c>
      <c r="D334" s="67">
        <v>0.58447199999999999</v>
      </c>
      <c r="E334" s="122"/>
      <c r="F334" s="122"/>
      <c r="G334" s="122">
        <v>0.58447199999999999</v>
      </c>
      <c r="H334" s="122"/>
      <c r="I334" s="73">
        <v>0.40132398000000008</v>
      </c>
      <c r="J334" s="122"/>
      <c r="K334" s="122"/>
      <c r="L334" s="73">
        <v>0.40132398000000008</v>
      </c>
      <c r="M334" s="122"/>
      <c r="N334" s="122">
        <f t="shared" si="139"/>
        <v>0.18314801999999991</v>
      </c>
      <c r="O334" s="122"/>
      <c r="P334" s="122"/>
      <c r="Q334" s="122"/>
      <c r="R334" s="122"/>
      <c r="S334" s="122"/>
      <c r="T334" s="122">
        <f t="shared" si="140"/>
        <v>0.18314801999999991</v>
      </c>
      <c r="U334" s="122"/>
      <c r="V334" s="122">
        <f t="shared" si="141"/>
        <v>0</v>
      </c>
      <c r="W334" s="122"/>
      <c r="X334" s="122"/>
    </row>
    <row r="335" spans="1:24" x14ac:dyDescent="0.35">
      <c r="A335" s="103"/>
      <c r="B335" s="110" t="s">
        <v>88</v>
      </c>
      <c r="C335" s="105"/>
      <c r="D335" s="133">
        <f t="shared" ref="D335:X335" si="142">SUM(D336:D339)</f>
        <v>4.0722984000000002</v>
      </c>
      <c r="E335" s="133">
        <f t="shared" si="142"/>
        <v>0</v>
      </c>
      <c r="F335" s="133">
        <f t="shared" si="142"/>
        <v>0</v>
      </c>
      <c r="G335" s="133">
        <f t="shared" si="142"/>
        <v>4.0722984000000002</v>
      </c>
      <c r="H335" s="133">
        <f t="shared" si="142"/>
        <v>0</v>
      </c>
      <c r="I335" s="133">
        <f t="shared" si="142"/>
        <v>2.0729870799999999</v>
      </c>
      <c r="J335" s="133">
        <f t="shared" si="142"/>
        <v>0</v>
      </c>
      <c r="K335" s="133">
        <f t="shared" si="142"/>
        <v>0</v>
      </c>
      <c r="L335" s="133">
        <f t="shared" si="142"/>
        <v>2.0729870799999999</v>
      </c>
      <c r="M335" s="133">
        <f t="shared" si="142"/>
        <v>0</v>
      </c>
      <c r="N335" s="133">
        <f t="shared" si="142"/>
        <v>1.9993113199999999</v>
      </c>
      <c r="O335" s="133">
        <f t="shared" si="142"/>
        <v>0</v>
      </c>
      <c r="P335" s="133">
        <f t="shared" si="142"/>
        <v>0</v>
      </c>
      <c r="Q335" s="133">
        <f t="shared" si="142"/>
        <v>0</v>
      </c>
      <c r="R335" s="133">
        <f t="shared" si="142"/>
        <v>0</v>
      </c>
      <c r="S335" s="133">
        <f t="shared" si="142"/>
        <v>0</v>
      </c>
      <c r="T335" s="133">
        <f t="shared" si="142"/>
        <v>1.9993113199999999</v>
      </c>
      <c r="U335" s="133">
        <f t="shared" si="142"/>
        <v>0</v>
      </c>
      <c r="V335" s="133">
        <f t="shared" si="142"/>
        <v>0</v>
      </c>
      <c r="W335" s="133">
        <f t="shared" si="142"/>
        <v>0</v>
      </c>
      <c r="X335" s="133">
        <f t="shared" si="142"/>
        <v>0</v>
      </c>
    </row>
    <row r="336" spans="1:24" ht="31.1" x14ac:dyDescent="0.35">
      <c r="A336" s="106" t="s">
        <v>1660</v>
      </c>
      <c r="B336" s="107" t="s">
        <v>861</v>
      </c>
      <c r="C336" s="108" t="s">
        <v>1308</v>
      </c>
      <c r="D336" s="67">
        <v>1.8685824</v>
      </c>
      <c r="E336" s="122"/>
      <c r="F336" s="122"/>
      <c r="G336" s="122">
        <v>1.8685824</v>
      </c>
      <c r="H336" s="122"/>
      <c r="I336" s="73">
        <v>1.974910564</v>
      </c>
      <c r="J336" s="122"/>
      <c r="K336" s="122"/>
      <c r="L336" s="73">
        <v>1.974910564</v>
      </c>
      <c r="M336" s="122"/>
      <c r="N336" s="122">
        <f t="shared" ref="N336:N339" si="143">D336-I336</f>
        <v>-0.106328164</v>
      </c>
      <c r="O336" s="122"/>
      <c r="P336" s="122"/>
      <c r="Q336" s="122"/>
      <c r="R336" s="122"/>
      <c r="S336" s="122"/>
      <c r="T336" s="122">
        <f t="shared" ref="T336:T339" si="144">G336-L336</f>
        <v>-0.106328164</v>
      </c>
      <c r="U336" s="122"/>
      <c r="V336" s="122">
        <f t="shared" ref="V336:V339" si="145">H336-M336</f>
        <v>0</v>
      </c>
      <c r="W336" s="122"/>
      <c r="X336" s="122"/>
    </row>
    <row r="337" spans="1:24" ht="46.65" x14ac:dyDescent="0.35">
      <c r="A337" s="106" t="s">
        <v>1661</v>
      </c>
      <c r="B337" s="107" t="s">
        <v>862</v>
      </c>
      <c r="C337" s="108" t="s">
        <v>1309</v>
      </c>
      <c r="D337" s="67">
        <v>0.62847600000000003</v>
      </c>
      <c r="E337" s="122"/>
      <c r="F337" s="122"/>
      <c r="G337" s="122">
        <v>0.62847600000000003</v>
      </c>
      <c r="H337" s="122"/>
      <c r="I337" s="73">
        <v>2.7970391999999997E-2</v>
      </c>
      <c r="J337" s="122"/>
      <c r="K337" s="122"/>
      <c r="L337" s="73">
        <v>2.7970391999999997E-2</v>
      </c>
      <c r="M337" s="122"/>
      <c r="N337" s="122">
        <f t="shared" si="143"/>
        <v>0.60050560800000008</v>
      </c>
      <c r="O337" s="122"/>
      <c r="P337" s="122"/>
      <c r="Q337" s="122"/>
      <c r="R337" s="122"/>
      <c r="S337" s="122"/>
      <c r="T337" s="122">
        <f t="shared" si="144"/>
        <v>0.60050560800000008</v>
      </c>
      <c r="U337" s="122"/>
      <c r="V337" s="122">
        <f t="shared" si="145"/>
        <v>0</v>
      </c>
      <c r="W337" s="122"/>
      <c r="X337" s="122"/>
    </row>
    <row r="338" spans="1:24" ht="31.1" x14ac:dyDescent="0.35">
      <c r="A338" s="106" t="s">
        <v>1661</v>
      </c>
      <c r="B338" s="107" t="s">
        <v>1757</v>
      </c>
      <c r="C338" s="108" t="s">
        <v>1310</v>
      </c>
      <c r="D338" s="67">
        <v>1.57524</v>
      </c>
      <c r="E338" s="122"/>
      <c r="F338" s="122"/>
      <c r="G338" s="122">
        <v>1.57524</v>
      </c>
      <c r="H338" s="122"/>
      <c r="I338" s="73">
        <v>7.0106123999999992E-2</v>
      </c>
      <c r="J338" s="122"/>
      <c r="K338" s="122"/>
      <c r="L338" s="73">
        <v>7.0106123999999992E-2</v>
      </c>
      <c r="M338" s="122"/>
      <c r="N338" s="122">
        <f t="shared" si="143"/>
        <v>1.5051338759999999</v>
      </c>
      <c r="O338" s="122"/>
      <c r="P338" s="122"/>
      <c r="Q338" s="122"/>
      <c r="R338" s="122"/>
      <c r="S338" s="122"/>
      <c r="T338" s="122">
        <f t="shared" si="144"/>
        <v>1.5051338759999999</v>
      </c>
      <c r="U338" s="122"/>
      <c r="V338" s="122">
        <f t="shared" si="145"/>
        <v>0</v>
      </c>
      <c r="W338" s="122"/>
      <c r="X338" s="122"/>
    </row>
    <row r="339" spans="1:24" ht="46.65" x14ac:dyDescent="0.35">
      <c r="A339" s="106" t="s">
        <v>1661</v>
      </c>
      <c r="B339" s="107" t="s">
        <v>1758</v>
      </c>
      <c r="C339" s="108" t="s">
        <v>1937</v>
      </c>
      <c r="D339" s="67">
        <v>0</v>
      </c>
      <c r="E339" s="122"/>
      <c r="F339" s="122"/>
      <c r="G339" s="122">
        <v>0</v>
      </c>
      <c r="H339" s="122"/>
      <c r="I339" s="73">
        <v>0</v>
      </c>
      <c r="J339" s="122"/>
      <c r="K339" s="122"/>
      <c r="L339" s="73">
        <v>0</v>
      </c>
      <c r="M339" s="122"/>
      <c r="N339" s="122">
        <f t="shared" si="143"/>
        <v>0</v>
      </c>
      <c r="O339" s="122"/>
      <c r="P339" s="122"/>
      <c r="Q339" s="122"/>
      <c r="R339" s="122"/>
      <c r="S339" s="122"/>
      <c r="T339" s="122">
        <f t="shared" si="144"/>
        <v>0</v>
      </c>
      <c r="U339" s="122"/>
      <c r="V339" s="122">
        <f t="shared" si="145"/>
        <v>0</v>
      </c>
      <c r="W339" s="122"/>
      <c r="X339" s="122"/>
    </row>
    <row r="340" spans="1:24" x14ac:dyDescent="0.35">
      <c r="A340" s="103"/>
      <c r="B340" s="110" t="s">
        <v>89</v>
      </c>
      <c r="C340" s="105"/>
      <c r="D340" s="133">
        <f t="shared" ref="D340:X340" si="146">SUM(D341:D347)</f>
        <v>2.9681280000000001</v>
      </c>
      <c r="E340" s="133">
        <f t="shared" si="146"/>
        <v>0</v>
      </c>
      <c r="F340" s="133">
        <f t="shared" si="146"/>
        <v>0</v>
      </c>
      <c r="G340" s="133">
        <f t="shared" si="146"/>
        <v>2.9681280000000001</v>
      </c>
      <c r="H340" s="133">
        <f t="shared" si="146"/>
        <v>0</v>
      </c>
      <c r="I340" s="133">
        <f t="shared" si="146"/>
        <v>1.8365807279999995</v>
      </c>
      <c r="J340" s="133">
        <f t="shared" si="146"/>
        <v>0</v>
      </c>
      <c r="K340" s="133">
        <f t="shared" si="146"/>
        <v>0</v>
      </c>
      <c r="L340" s="133">
        <f t="shared" si="146"/>
        <v>1.8365807279999995</v>
      </c>
      <c r="M340" s="133">
        <f t="shared" si="146"/>
        <v>0</v>
      </c>
      <c r="N340" s="133">
        <f t="shared" si="146"/>
        <v>1.1315472720000002</v>
      </c>
      <c r="O340" s="133">
        <f t="shared" si="146"/>
        <v>0</v>
      </c>
      <c r="P340" s="133">
        <f t="shared" si="146"/>
        <v>0</v>
      </c>
      <c r="Q340" s="133">
        <f t="shared" si="146"/>
        <v>0</v>
      </c>
      <c r="R340" s="133">
        <f t="shared" si="146"/>
        <v>0</v>
      </c>
      <c r="S340" s="133">
        <f t="shared" si="146"/>
        <v>0</v>
      </c>
      <c r="T340" s="133">
        <f t="shared" si="146"/>
        <v>1.1315472720000002</v>
      </c>
      <c r="U340" s="133">
        <f t="shared" si="146"/>
        <v>0</v>
      </c>
      <c r="V340" s="133">
        <f t="shared" si="146"/>
        <v>0</v>
      </c>
      <c r="W340" s="133">
        <f t="shared" si="146"/>
        <v>0</v>
      </c>
      <c r="X340" s="133">
        <f t="shared" si="146"/>
        <v>0</v>
      </c>
    </row>
    <row r="341" spans="1:24" ht="31.1" x14ac:dyDescent="0.35">
      <c r="A341" s="106" t="s">
        <v>1660</v>
      </c>
      <c r="B341" s="107" t="s">
        <v>446</v>
      </c>
      <c r="C341" s="108" t="s">
        <v>532</v>
      </c>
      <c r="D341" s="67">
        <v>1.8334199999999998</v>
      </c>
      <c r="E341" s="122"/>
      <c r="F341" s="122"/>
      <c r="G341" s="122">
        <v>1.8334199999999998</v>
      </c>
      <c r="H341" s="122"/>
      <c r="I341" s="73">
        <v>1.8055929119999996</v>
      </c>
      <c r="J341" s="122"/>
      <c r="K341" s="122"/>
      <c r="L341" s="73">
        <v>1.8055929119999996</v>
      </c>
      <c r="M341" s="122"/>
      <c r="N341" s="122">
        <f t="shared" ref="N341:N347" si="147">D341-I341</f>
        <v>2.7827088000000222E-2</v>
      </c>
      <c r="O341" s="122"/>
      <c r="P341" s="122"/>
      <c r="Q341" s="122"/>
      <c r="R341" s="122"/>
      <c r="S341" s="122"/>
      <c r="T341" s="122">
        <f t="shared" ref="T341:T347" si="148">G341-L341</f>
        <v>2.7827088000000222E-2</v>
      </c>
      <c r="U341" s="122"/>
      <c r="V341" s="122">
        <f t="shared" ref="V341:V347" si="149">H341-M341</f>
        <v>0</v>
      </c>
      <c r="W341" s="122"/>
      <c r="X341" s="122"/>
    </row>
    <row r="342" spans="1:24" ht="31.1" x14ac:dyDescent="0.35">
      <c r="A342" s="106" t="s">
        <v>1660</v>
      </c>
      <c r="B342" s="107" t="s">
        <v>447</v>
      </c>
      <c r="C342" s="108" t="s">
        <v>533</v>
      </c>
      <c r="D342" s="67">
        <v>0.69627600000000001</v>
      </c>
      <c r="E342" s="122"/>
      <c r="F342" s="122"/>
      <c r="G342" s="122">
        <v>0.69627600000000001</v>
      </c>
      <c r="H342" s="122"/>
      <c r="I342" s="73">
        <v>3.0987815999999994E-2</v>
      </c>
      <c r="J342" s="122"/>
      <c r="K342" s="122"/>
      <c r="L342" s="73">
        <v>3.0987815999999994E-2</v>
      </c>
      <c r="M342" s="122"/>
      <c r="N342" s="122">
        <f t="shared" si="147"/>
        <v>0.665288184</v>
      </c>
      <c r="O342" s="122"/>
      <c r="P342" s="122"/>
      <c r="Q342" s="122"/>
      <c r="R342" s="122"/>
      <c r="S342" s="122"/>
      <c r="T342" s="122">
        <f t="shared" si="148"/>
        <v>0.665288184</v>
      </c>
      <c r="U342" s="122"/>
      <c r="V342" s="122">
        <f t="shared" si="149"/>
        <v>0</v>
      </c>
      <c r="W342" s="122"/>
      <c r="X342" s="122"/>
    </row>
    <row r="343" spans="1:24" ht="46.65" x14ac:dyDescent="0.35">
      <c r="A343" s="106" t="s">
        <v>1660</v>
      </c>
      <c r="B343" s="107" t="s">
        <v>1759</v>
      </c>
      <c r="C343" s="108" t="s">
        <v>1311</v>
      </c>
      <c r="D343" s="67">
        <v>6.0143999999999996E-2</v>
      </c>
      <c r="E343" s="122"/>
      <c r="F343" s="122"/>
      <c r="G343" s="122">
        <v>6.0143999999999996E-2</v>
      </c>
      <c r="H343" s="122"/>
      <c r="I343" s="73">
        <v>0</v>
      </c>
      <c r="J343" s="122"/>
      <c r="K343" s="122"/>
      <c r="L343" s="73">
        <v>0</v>
      </c>
      <c r="M343" s="122"/>
      <c r="N343" s="122">
        <f t="shared" si="147"/>
        <v>6.0143999999999996E-2</v>
      </c>
      <c r="O343" s="122"/>
      <c r="P343" s="122"/>
      <c r="Q343" s="122"/>
      <c r="R343" s="122"/>
      <c r="S343" s="122"/>
      <c r="T343" s="122">
        <f t="shared" si="148"/>
        <v>6.0143999999999996E-2</v>
      </c>
      <c r="U343" s="122"/>
      <c r="V343" s="122">
        <f t="shared" si="149"/>
        <v>0</v>
      </c>
      <c r="W343" s="122"/>
      <c r="X343" s="122"/>
    </row>
    <row r="344" spans="1:24" ht="62.2" x14ac:dyDescent="0.35">
      <c r="A344" s="106" t="s">
        <v>1661</v>
      </c>
      <c r="B344" s="107" t="s">
        <v>1760</v>
      </c>
      <c r="C344" s="108" t="s">
        <v>1312</v>
      </c>
      <c r="D344" s="67">
        <v>0.11775599999999999</v>
      </c>
      <c r="E344" s="122"/>
      <c r="F344" s="122"/>
      <c r="G344" s="122">
        <v>0.11775599999999999</v>
      </c>
      <c r="H344" s="122"/>
      <c r="I344" s="73">
        <v>0</v>
      </c>
      <c r="J344" s="122"/>
      <c r="K344" s="122"/>
      <c r="L344" s="73">
        <v>0</v>
      </c>
      <c r="M344" s="122"/>
      <c r="N344" s="122">
        <f t="shared" si="147"/>
        <v>0.11775599999999999</v>
      </c>
      <c r="O344" s="122"/>
      <c r="P344" s="122"/>
      <c r="Q344" s="122"/>
      <c r="R344" s="122"/>
      <c r="S344" s="122"/>
      <c r="T344" s="122">
        <f t="shared" si="148"/>
        <v>0.11775599999999999</v>
      </c>
      <c r="U344" s="122"/>
      <c r="V344" s="122">
        <f t="shared" si="149"/>
        <v>0</v>
      </c>
      <c r="W344" s="122"/>
      <c r="X344" s="122"/>
    </row>
    <row r="345" spans="1:24" ht="62.2" x14ac:dyDescent="0.35">
      <c r="A345" s="106" t="s">
        <v>1661</v>
      </c>
      <c r="B345" s="107" t="s">
        <v>863</v>
      </c>
      <c r="C345" s="108" t="s">
        <v>1313</v>
      </c>
      <c r="D345" s="67">
        <v>0.26053200000000004</v>
      </c>
      <c r="E345" s="122"/>
      <c r="F345" s="122"/>
      <c r="G345" s="122">
        <v>0.26053200000000004</v>
      </c>
      <c r="H345" s="122"/>
      <c r="I345" s="73">
        <v>0</v>
      </c>
      <c r="J345" s="122"/>
      <c r="K345" s="122"/>
      <c r="L345" s="73">
        <v>0</v>
      </c>
      <c r="M345" s="122"/>
      <c r="N345" s="122">
        <f t="shared" si="147"/>
        <v>0.26053200000000004</v>
      </c>
      <c r="O345" s="122"/>
      <c r="P345" s="122"/>
      <c r="Q345" s="122"/>
      <c r="R345" s="122"/>
      <c r="S345" s="122"/>
      <c r="T345" s="122">
        <f t="shared" si="148"/>
        <v>0.26053200000000004</v>
      </c>
      <c r="U345" s="122"/>
      <c r="V345" s="122">
        <f t="shared" si="149"/>
        <v>0</v>
      </c>
      <c r="W345" s="122"/>
      <c r="X345" s="122"/>
    </row>
    <row r="346" spans="1:24" ht="77.7" x14ac:dyDescent="0.35">
      <c r="A346" s="106" t="s">
        <v>1661</v>
      </c>
      <c r="B346" s="107" t="s">
        <v>1761</v>
      </c>
      <c r="C346" s="108" t="s">
        <v>1938</v>
      </c>
      <c r="D346" s="67">
        <v>0</v>
      </c>
      <c r="E346" s="122"/>
      <c r="F346" s="122"/>
      <c r="G346" s="122">
        <v>0</v>
      </c>
      <c r="H346" s="122"/>
      <c r="I346" s="73">
        <v>0</v>
      </c>
      <c r="J346" s="122"/>
      <c r="K346" s="122"/>
      <c r="L346" s="73">
        <v>0</v>
      </c>
      <c r="M346" s="122"/>
      <c r="N346" s="122">
        <f t="shared" si="147"/>
        <v>0</v>
      </c>
      <c r="O346" s="122"/>
      <c r="P346" s="122"/>
      <c r="Q346" s="122"/>
      <c r="R346" s="122"/>
      <c r="S346" s="122"/>
      <c r="T346" s="122">
        <f t="shared" si="148"/>
        <v>0</v>
      </c>
      <c r="U346" s="122"/>
      <c r="V346" s="122">
        <f t="shared" si="149"/>
        <v>0</v>
      </c>
      <c r="W346" s="122"/>
      <c r="X346" s="122"/>
    </row>
    <row r="347" spans="1:24" ht="77.7" x14ac:dyDescent="0.35">
      <c r="A347" s="106" t="s">
        <v>1661</v>
      </c>
      <c r="B347" s="107" t="s">
        <v>1762</v>
      </c>
      <c r="C347" s="108" t="s">
        <v>1939</v>
      </c>
      <c r="D347" s="67">
        <v>0</v>
      </c>
      <c r="E347" s="122"/>
      <c r="F347" s="122"/>
      <c r="G347" s="122">
        <v>0</v>
      </c>
      <c r="H347" s="122"/>
      <c r="I347" s="73">
        <v>0</v>
      </c>
      <c r="J347" s="122"/>
      <c r="K347" s="122"/>
      <c r="L347" s="73">
        <v>0</v>
      </c>
      <c r="M347" s="122"/>
      <c r="N347" s="122">
        <f t="shared" si="147"/>
        <v>0</v>
      </c>
      <c r="O347" s="122"/>
      <c r="P347" s="122"/>
      <c r="Q347" s="122"/>
      <c r="R347" s="122"/>
      <c r="S347" s="122"/>
      <c r="T347" s="122">
        <f t="shared" si="148"/>
        <v>0</v>
      </c>
      <c r="U347" s="122"/>
      <c r="V347" s="122">
        <f t="shared" si="149"/>
        <v>0</v>
      </c>
      <c r="W347" s="122"/>
      <c r="X347" s="122"/>
    </row>
    <row r="348" spans="1:24" x14ac:dyDescent="0.35">
      <c r="A348" s="103"/>
      <c r="B348" s="110" t="s">
        <v>91</v>
      </c>
      <c r="C348" s="105"/>
      <c r="D348" s="133">
        <f t="shared" ref="D348:X348" si="150">SUM(D349:D364)</f>
        <v>29.477731199999997</v>
      </c>
      <c r="E348" s="133">
        <f t="shared" si="150"/>
        <v>0</v>
      </c>
      <c r="F348" s="133">
        <f t="shared" si="150"/>
        <v>0</v>
      </c>
      <c r="G348" s="133">
        <f t="shared" si="150"/>
        <v>29.477731199999997</v>
      </c>
      <c r="H348" s="133">
        <f t="shared" si="150"/>
        <v>0</v>
      </c>
      <c r="I348" s="133">
        <f t="shared" si="150"/>
        <v>2.8230612559999999</v>
      </c>
      <c r="J348" s="133">
        <f t="shared" si="150"/>
        <v>0</v>
      </c>
      <c r="K348" s="133">
        <f t="shared" si="150"/>
        <v>0</v>
      </c>
      <c r="L348" s="133">
        <f t="shared" si="150"/>
        <v>2.8230612559999999</v>
      </c>
      <c r="M348" s="133">
        <f t="shared" si="150"/>
        <v>0</v>
      </c>
      <c r="N348" s="133">
        <f t="shared" si="150"/>
        <v>26.654669943999995</v>
      </c>
      <c r="O348" s="133">
        <f t="shared" si="150"/>
        <v>0</v>
      </c>
      <c r="P348" s="133">
        <f t="shared" si="150"/>
        <v>0</v>
      </c>
      <c r="Q348" s="133">
        <f t="shared" si="150"/>
        <v>0</v>
      </c>
      <c r="R348" s="133">
        <f t="shared" si="150"/>
        <v>0</v>
      </c>
      <c r="S348" s="133">
        <f t="shared" si="150"/>
        <v>0</v>
      </c>
      <c r="T348" s="133">
        <f t="shared" si="150"/>
        <v>26.654669943999995</v>
      </c>
      <c r="U348" s="133">
        <f t="shared" si="150"/>
        <v>0</v>
      </c>
      <c r="V348" s="133">
        <f t="shared" si="150"/>
        <v>0</v>
      </c>
      <c r="W348" s="133">
        <f t="shared" si="150"/>
        <v>0</v>
      </c>
      <c r="X348" s="133">
        <f t="shared" si="150"/>
        <v>0</v>
      </c>
    </row>
    <row r="349" spans="1:24" ht="31.1" x14ac:dyDescent="0.35">
      <c r="A349" s="106" t="s">
        <v>1660</v>
      </c>
      <c r="B349" s="107" t="s">
        <v>449</v>
      </c>
      <c r="C349" s="108" t="s">
        <v>534</v>
      </c>
      <c r="D349" s="67">
        <v>7.7026320000000004</v>
      </c>
      <c r="E349" s="122"/>
      <c r="F349" s="122"/>
      <c r="G349" s="122">
        <v>7.7026320000000004</v>
      </c>
      <c r="H349" s="122"/>
      <c r="I349" s="73">
        <v>0.34280603999999998</v>
      </c>
      <c r="J349" s="122"/>
      <c r="K349" s="122"/>
      <c r="L349" s="73">
        <v>0.34280603999999998</v>
      </c>
      <c r="M349" s="122"/>
      <c r="N349" s="122">
        <f t="shared" ref="N349:N364" si="151">D349-I349</f>
        <v>7.3598259600000002</v>
      </c>
      <c r="O349" s="122"/>
      <c r="P349" s="122"/>
      <c r="Q349" s="122"/>
      <c r="R349" s="122"/>
      <c r="S349" s="122"/>
      <c r="T349" s="122">
        <f t="shared" ref="T349:T364" si="152">G349-L349</f>
        <v>7.3598259600000002</v>
      </c>
      <c r="U349" s="122"/>
      <c r="V349" s="122">
        <f t="shared" ref="V349:V364" si="153">H349-M349</f>
        <v>0</v>
      </c>
      <c r="W349" s="122"/>
      <c r="X349" s="122"/>
    </row>
    <row r="350" spans="1:24" ht="77.7" x14ac:dyDescent="0.35">
      <c r="A350" s="106" t="s">
        <v>1660</v>
      </c>
      <c r="B350" s="107" t="s">
        <v>1763</v>
      </c>
      <c r="C350" s="108" t="s">
        <v>1314</v>
      </c>
      <c r="D350" s="67">
        <v>4.1439000000000004</v>
      </c>
      <c r="E350" s="122"/>
      <c r="F350" s="122"/>
      <c r="G350" s="122">
        <v>4.1439000000000004</v>
      </c>
      <c r="H350" s="122"/>
      <c r="I350" s="73">
        <v>0</v>
      </c>
      <c r="J350" s="122"/>
      <c r="K350" s="122"/>
      <c r="L350" s="73">
        <v>0</v>
      </c>
      <c r="M350" s="122"/>
      <c r="N350" s="122">
        <f t="shared" si="151"/>
        <v>4.1439000000000004</v>
      </c>
      <c r="O350" s="122"/>
      <c r="P350" s="122"/>
      <c r="Q350" s="122"/>
      <c r="R350" s="122"/>
      <c r="S350" s="122"/>
      <c r="T350" s="122">
        <f t="shared" si="152"/>
        <v>4.1439000000000004</v>
      </c>
      <c r="U350" s="122"/>
      <c r="V350" s="122">
        <f t="shared" si="153"/>
        <v>0</v>
      </c>
      <c r="W350" s="122"/>
      <c r="X350" s="122"/>
    </row>
    <row r="351" spans="1:24" ht="77.7" x14ac:dyDescent="0.35">
      <c r="A351" s="106" t="s">
        <v>1660</v>
      </c>
      <c r="B351" s="107" t="s">
        <v>864</v>
      </c>
      <c r="C351" s="108" t="s">
        <v>686</v>
      </c>
      <c r="D351" s="67">
        <v>3.466272</v>
      </c>
      <c r="E351" s="122"/>
      <c r="F351" s="122"/>
      <c r="G351" s="122">
        <v>3.466272</v>
      </c>
      <c r="H351" s="122"/>
      <c r="I351" s="73">
        <v>0.15426659999999998</v>
      </c>
      <c r="J351" s="122"/>
      <c r="K351" s="122"/>
      <c r="L351" s="73">
        <v>0.15426659999999998</v>
      </c>
      <c r="M351" s="122"/>
      <c r="N351" s="122">
        <f t="shared" si="151"/>
        <v>3.3120053999999999</v>
      </c>
      <c r="O351" s="122"/>
      <c r="P351" s="122"/>
      <c r="Q351" s="122"/>
      <c r="R351" s="122"/>
      <c r="S351" s="122"/>
      <c r="T351" s="122">
        <f t="shared" si="152"/>
        <v>3.3120053999999999</v>
      </c>
      <c r="U351" s="122"/>
      <c r="V351" s="122">
        <f t="shared" si="153"/>
        <v>0</v>
      </c>
      <c r="W351" s="122"/>
      <c r="X351" s="122"/>
    </row>
    <row r="352" spans="1:24" ht="46.65" x14ac:dyDescent="0.35">
      <c r="A352" s="106" t="s">
        <v>1660</v>
      </c>
      <c r="B352" s="107" t="s">
        <v>450</v>
      </c>
      <c r="C352" s="108" t="s">
        <v>535</v>
      </c>
      <c r="D352" s="67">
        <v>5.4121991999999999</v>
      </c>
      <c r="E352" s="122"/>
      <c r="F352" s="122"/>
      <c r="G352" s="122">
        <v>5.4121991999999999</v>
      </c>
      <c r="H352" s="122"/>
      <c r="I352" s="73">
        <v>0.240870216</v>
      </c>
      <c r="J352" s="122"/>
      <c r="K352" s="122"/>
      <c r="L352" s="73">
        <v>0.240870216</v>
      </c>
      <c r="M352" s="122"/>
      <c r="N352" s="122">
        <f t="shared" si="151"/>
        <v>5.1713289839999996</v>
      </c>
      <c r="O352" s="122"/>
      <c r="P352" s="122"/>
      <c r="Q352" s="122"/>
      <c r="R352" s="122"/>
      <c r="S352" s="122"/>
      <c r="T352" s="122">
        <f t="shared" si="152"/>
        <v>5.1713289839999996</v>
      </c>
      <c r="U352" s="122"/>
      <c r="V352" s="122">
        <f t="shared" si="153"/>
        <v>0</v>
      </c>
      <c r="W352" s="122"/>
      <c r="X352" s="122"/>
    </row>
    <row r="353" spans="1:24" ht="46.65" x14ac:dyDescent="0.35">
      <c r="A353" s="106" t="s">
        <v>1661</v>
      </c>
      <c r="B353" s="107" t="s">
        <v>451</v>
      </c>
      <c r="C353" s="108" t="s">
        <v>536</v>
      </c>
      <c r="D353" s="67">
        <v>4.9863359999999988</v>
      </c>
      <c r="E353" s="122"/>
      <c r="F353" s="122"/>
      <c r="G353" s="122">
        <v>4.9863359999999988</v>
      </c>
      <c r="H353" s="122"/>
      <c r="I353" s="73">
        <v>0.91222726599999993</v>
      </c>
      <c r="J353" s="122"/>
      <c r="K353" s="122"/>
      <c r="L353" s="73">
        <v>0.91222726599999993</v>
      </c>
      <c r="M353" s="122"/>
      <c r="N353" s="122">
        <f t="shared" si="151"/>
        <v>4.0741087339999993</v>
      </c>
      <c r="O353" s="122"/>
      <c r="P353" s="122"/>
      <c r="Q353" s="122"/>
      <c r="R353" s="122"/>
      <c r="S353" s="122"/>
      <c r="T353" s="122">
        <f t="shared" si="152"/>
        <v>4.0741087339999993</v>
      </c>
      <c r="U353" s="122"/>
      <c r="V353" s="122">
        <f t="shared" si="153"/>
        <v>0</v>
      </c>
      <c r="W353" s="122"/>
      <c r="X353" s="122"/>
    </row>
    <row r="354" spans="1:24" ht="46.65" x14ac:dyDescent="0.35">
      <c r="A354" s="106" t="s">
        <v>1661</v>
      </c>
      <c r="B354" s="107" t="s">
        <v>865</v>
      </c>
      <c r="C354" s="108" t="s">
        <v>1315</v>
      </c>
      <c r="D354" s="67">
        <v>1.2</v>
      </c>
      <c r="E354" s="122"/>
      <c r="F354" s="122"/>
      <c r="G354" s="122">
        <v>1.2</v>
      </c>
      <c r="H354" s="122"/>
      <c r="I354" s="73">
        <v>5.3406060000000005E-2</v>
      </c>
      <c r="J354" s="122"/>
      <c r="K354" s="122"/>
      <c r="L354" s="73">
        <v>5.3406060000000005E-2</v>
      </c>
      <c r="M354" s="122"/>
      <c r="N354" s="122">
        <f t="shared" si="151"/>
        <v>1.14659394</v>
      </c>
      <c r="O354" s="122"/>
      <c r="P354" s="122"/>
      <c r="Q354" s="122"/>
      <c r="R354" s="122"/>
      <c r="S354" s="122"/>
      <c r="T354" s="122">
        <f t="shared" si="152"/>
        <v>1.14659394</v>
      </c>
      <c r="U354" s="122"/>
      <c r="V354" s="122">
        <f t="shared" si="153"/>
        <v>0</v>
      </c>
      <c r="W354" s="122"/>
      <c r="X354" s="122"/>
    </row>
    <row r="355" spans="1:24" ht="46.65" x14ac:dyDescent="0.35">
      <c r="A355" s="106" t="s">
        <v>1661</v>
      </c>
      <c r="B355" s="107" t="s">
        <v>866</v>
      </c>
      <c r="C355" s="108" t="s">
        <v>1316</v>
      </c>
      <c r="D355" s="67">
        <v>1.2</v>
      </c>
      <c r="E355" s="122"/>
      <c r="F355" s="122"/>
      <c r="G355" s="122">
        <v>1.2</v>
      </c>
      <c r="H355" s="122"/>
      <c r="I355" s="73">
        <v>5.3406060000000005E-2</v>
      </c>
      <c r="J355" s="122"/>
      <c r="K355" s="122"/>
      <c r="L355" s="73">
        <v>5.3406060000000005E-2</v>
      </c>
      <c r="M355" s="122"/>
      <c r="N355" s="122">
        <f t="shared" si="151"/>
        <v>1.14659394</v>
      </c>
      <c r="O355" s="122"/>
      <c r="P355" s="122"/>
      <c r="Q355" s="122"/>
      <c r="R355" s="122"/>
      <c r="S355" s="122"/>
      <c r="T355" s="122">
        <f t="shared" si="152"/>
        <v>1.14659394</v>
      </c>
      <c r="U355" s="122"/>
      <c r="V355" s="122">
        <f t="shared" si="153"/>
        <v>0</v>
      </c>
      <c r="W355" s="122"/>
      <c r="X355" s="122"/>
    </row>
    <row r="356" spans="1:24" ht="46.65" x14ac:dyDescent="0.35">
      <c r="A356" s="106" t="s">
        <v>1661</v>
      </c>
      <c r="B356" s="107" t="s">
        <v>867</v>
      </c>
      <c r="C356" s="108" t="s">
        <v>1317</v>
      </c>
      <c r="D356" s="67">
        <v>0.33885599999999999</v>
      </c>
      <c r="E356" s="122"/>
      <c r="F356" s="122"/>
      <c r="G356" s="122">
        <v>0.33885599999999999</v>
      </c>
      <c r="H356" s="122"/>
      <c r="I356" s="73">
        <v>1.5080820000000002E-2</v>
      </c>
      <c r="J356" s="122"/>
      <c r="K356" s="122"/>
      <c r="L356" s="73">
        <v>1.5080820000000002E-2</v>
      </c>
      <c r="M356" s="122"/>
      <c r="N356" s="122">
        <f t="shared" si="151"/>
        <v>0.32377518</v>
      </c>
      <c r="O356" s="122"/>
      <c r="P356" s="122"/>
      <c r="Q356" s="122"/>
      <c r="R356" s="122"/>
      <c r="S356" s="122"/>
      <c r="T356" s="122">
        <f t="shared" si="152"/>
        <v>0.32377518</v>
      </c>
      <c r="U356" s="122"/>
      <c r="V356" s="122">
        <f t="shared" si="153"/>
        <v>0</v>
      </c>
      <c r="W356" s="122"/>
      <c r="X356" s="122"/>
    </row>
    <row r="357" spans="1:24" ht="46.65" x14ac:dyDescent="0.35">
      <c r="A357" s="106" t="s">
        <v>1661</v>
      </c>
      <c r="B357" s="107" t="s">
        <v>1764</v>
      </c>
      <c r="C357" s="108" t="s">
        <v>1318</v>
      </c>
      <c r="D357" s="67">
        <v>0.81310800000000005</v>
      </c>
      <c r="E357" s="122"/>
      <c r="F357" s="122"/>
      <c r="G357" s="122">
        <v>0.81310800000000005</v>
      </c>
      <c r="H357" s="122"/>
      <c r="I357" s="73">
        <v>7.4333233999999998E-2</v>
      </c>
      <c r="J357" s="122"/>
      <c r="K357" s="122"/>
      <c r="L357" s="73">
        <v>7.4333233999999998E-2</v>
      </c>
      <c r="M357" s="122"/>
      <c r="N357" s="122">
        <f t="shared" si="151"/>
        <v>0.73877476600000003</v>
      </c>
      <c r="O357" s="122"/>
      <c r="P357" s="122"/>
      <c r="Q357" s="122"/>
      <c r="R357" s="122"/>
      <c r="S357" s="122"/>
      <c r="T357" s="122">
        <f t="shared" si="152"/>
        <v>0.73877476600000003</v>
      </c>
      <c r="U357" s="122"/>
      <c r="V357" s="122">
        <f t="shared" si="153"/>
        <v>0</v>
      </c>
      <c r="W357" s="122"/>
      <c r="X357" s="122"/>
    </row>
    <row r="358" spans="1:24" ht="46.65" x14ac:dyDescent="0.35">
      <c r="A358" s="106" t="s">
        <v>1661</v>
      </c>
      <c r="B358" s="107" t="s">
        <v>1765</v>
      </c>
      <c r="C358" s="108" t="s">
        <v>1319</v>
      </c>
      <c r="D358" s="67">
        <v>0.21442799999999998</v>
      </c>
      <c r="E358" s="122"/>
      <c r="F358" s="122"/>
      <c r="G358" s="122">
        <v>0.21442799999999998</v>
      </c>
      <c r="H358" s="122"/>
      <c r="I358" s="73">
        <v>0</v>
      </c>
      <c r="J358" s="122"/>
      <c r="K358" s="122"/>
      <c r="L358" s="73">
        <v>0</v>
      </c>
      <c r="M358" s="122"/>
      <c r="N358" s="122">
        <f t="shared" si="151"/>
        <v>0.21442799999999998</v>
      </c>
      <c r="O358" s="122"/>
      <c r="P358" s="122"/>
      <c r="Q358" s="122"/>
      <c r="R358" s="122"/>
      <c r="S358" s="122"/>
      <c r="T358" s="122">
        <f t="shared" si="152"/>
        <v>0.21442799999999998</v>
      </c>
      <c r="U358" s="122"/>
      <c r="V358" s="122">
        <f t="shared" si="153"/>
        <v>0</v>
      </c>
      <c r="W358" s="122"/>
      <c r="X358" s="122"/>
    </row>
    <row r="359" spans="1:24" ht="46.65" x14ac:dyDescent="0.35">
      <c r="A359" s="106" t="s">
        <v>1661</v>
      </c>
      <c r="B359" s="107" t="s">
        <v>1766</v>
      </c>
      <c r="C359" s="108" t="s">
        <v>1320</v>
      </c>
      <c r="D359" s="67">
        <v>0</v>
      </c>
      <c r="E359" s="122"/>
      <c r="F359" s="122"/>
      <c r="G359" s="122">
        <v>0</v>
      </c>
      <c r="H359" s="122"/>
      <c r="I359" s="73">
        <v>0.48630269999999998</v>
      </c>
      <c r="J359" s="122"/>
      <c r="K359" s="122"/>
      <c r="L359" s="73">
        <v>0.48630269999999998</v>
      </c>
      <c r="M359" s="122"/>
      <c r="N359" s="122">
        <f t="shared" si="151"/>
        <v>-0.48630269999999998</v>
      </c>
      <c r="O359" s="122"/>
      <c r="P359" s="122"/>
      <c r="Q359" s="122"/>
      <c r="R359" s="122"/>
      <c r="S359" s="122"/>
      <c r="T359" s="122">
        <f t="shared" si="152"/>
        <v>-0.48630269999999998</v>
      </c>
      <c r="U359" s="122"/>
      <c r="V359" s="122">
        <f t="shared" si="153"/>
        <v>0</v>
      </c>
      <c r="W359" s="122"/>
      <c r="X359" s="122"/>
    </row>
    <row r="360" spans="1:24" ht="46.65" x14ac:dyDescent="0.35">
      <c r="A360" s="106" t="s">
        <v>1661</v>
      </c>
      <c r="B360" s="107" t="s">
        <v>868</v>
      </c>
      <c r="C360" s="108" t="s">
        <v>1321</v>
      </c>
      <c r="D360" s="67">
        <v>0</v>
      </c>
      <c r="E360" s="122"/>
      <c r="F360" s="122"/>
      <c r="G360" s="122">
        <v>0</v>
      </c>
      <c r="H360" s="122"/>
      <c r="I360" s="73">
        <v>0.20128229</v>
      </c>
      <c r="J360" s="122"/>
      <c r="K360" s="122"/>
      <c r="L360" s="73">
        <v>0.20128229</v>
      </c>
      <c r="M360" s="122"/>
      <c r="N360" s="122">
        <f t="shared" si="151"/>
        <v>-0.20128229</v>
      </c>
      <c r="O360" s="122"/>
      <c r="P360" s="122"/>
      <c r="Q360" s="122"/>
      <c r="R360" s="122"/>
      <c r="S360" s="122"/>
      <c r="T360" s="122">
        <f t="shared" si="152"/>
        <v>-0.20128229</v>
      </c>
      <c r="U360" s="122"/>
      <c r="V360" s="122">
        <f t="shared" si="153"/>
        <v>0</v>
      </c>
      <c r="W360" s="122"/>
      <c r="X360" s="122"/>
    </row>
    <row r="361" spans="1:24" ht="31.1" x14ac:dyDescent="0.35">
      <c r="A361" s="106" t="s">
        <v>1660</v>
      </c>
      <c r="B361" s="107" t="s">
        <v>869</v>
      </c>
      <c r="C361" s="108" t="s">
        <v>1322</v>
      </c>
      <c r="D361" s="67">
        <v>0</v>
      </c>
      <c r="E361" s="122"/>
      <c r="F361" s="122"/>
      <c r="G361" s="122">
        <v>0</v>
      </c>
      <c r="H361" s="122"/>
      <c r="I361" s="73">
        <v>0</v>
      </c>
      <c r="J361" s="122"/>
      <c r="K361" s="122"/>
      <c r="L361" s="73">
        <v>0</v>
      </c>
      <c r="M361" s="122"/>
      <c r="N361" s="122">
        <f t="shared" si="151"/>
        <v>0</v>
      </c>
      <c r="O361" s="122"/>
      <c r="P361" s="122"/>
      <c r="Q361" s="122"/>
      <c r="R361" s="122"/>
      <c r="S361" s="122"/>
      <c r="T361" s="122">
        <f t="shared" si="152"/>
        <v>0</v>
      </c>
      <c r="U361" s="122"/>
      <c r="V361" s="122">
        <f t="shared" si="153"/>
        <v>0</v>
      </c>
      <c r="W361" s="122"/>
      <c r="X361" s="122"/>
    </row>
    <row r="362" spans="1:24" ht="62.2" x14ac:dyDescent="0.35">
      <c r="A362" s="106" t="s">
        <v>1661</v>
      </c>
      <c r="B362" s="107" t="s">
        <v>1767</v>
      </c>
      <c r="C362" s="108" t="s">
        <v>1940</v>
      </c>
      <c r="D362" s="67">
        <v>0</v>
      </c>
      <c r="E362" s="122"/>
      <c r="F362" s="122"/>
      <c r="G362" s="122">
        <v>0</v>
      </c>
      <c r="H362" s="122"/>
      <c r="I362" s="73">
        <v>0.28907996999999996</v>
      </c>
      <c r="J362" s="122"/>
      <c r="K362" s="122"/>
      <c r="L362" s="73">
        <v>0.28907996999999996</v>
      </c>
      <c r="M362" s="122"/>
      <c r="N362" s="122">
        <f t="shared" si="151"/>
        <v>-0.28907996999999996</v>
      </c>
      <c r="O362" s="122"/>
      <c r="P362" s="122"/>
      <c r="Q362" s="122"/>
      <c r="R362" s="122"/>
      <c r="S362" s="122"/>
      <c r="T362" s="122">
        <f t="shared" si="152"/>
        <v>-0.28907996999999996</v>
      </c>
      <c r="U362" s="122"/>
      <c r="V362" s="122">
        <f t="shared" si="153"/>
        <v>0</v>
      </c>
      <c r="W362" s="122"/>
      <c r="X362" s="122"/>
    </row>
    <row r="363" spans="1:24" ht="62.2" x14ac:dyDescent="0.35">
      <c r="A363" s="106" t="s">
        <v>1660</v>
      </c>
      <c r="B363" s="107" t="s">
        <v>1768</v>
      </c>
      <c r="C363" s="108" t="s">
        <v>1941</v>
      </c>
      <c r="D363" s="67">
        <v>0</v>
      </c>
      <c r="E363" s="122"/>
      <c r="F363" s="122"/>
      <c r="G363" s="122">
        <v>0</v>
      </c>
      <c r="H363" s="122"/>
      <c r="I363" s="73">
        <v>0</v>
      </c>
      <c r="J363" s="122"/>
      <c r="K363" s="122"/>
      <c r="L363" s="73">
        <v>0</v>
      </c>
      <c r="M363" s="122"/>
      <c r="N363" s="122">
        <f t="shared" si="151"/>
        <v>0</v>
      </c>
      <c r="O363" s="122"/>
      <c r="P363" s="122"/>
      <c r="Q363" s="122"/>
      <c r="R363" s="122"/>
      <c r="S363" s="122"/>
      <c r="T363" s="122">
        <f t="shared" si="152"/>
        <v>0</v>
      </c>
      <c r="U363" s="122"/>
      <c r="V363" s="122">
        <f t="shared" si="153"/>
        <v>0</v>
      </c>
      <c r="W363" s="122"/>
      <c r="X363" s="122"/>
    </row>
    <row r="364" spans="1:24" ht="46.65" x14ac:dyDescent="0.35">
      <c r="A364" s="106" t="s">
        <v>1661</v>
      </c>
      <c r="B364" s="107" t="s">
        <v>1769</v>
      </c>
      <c r="C364" s="108" t="s">
        <v>1942</v>
      </c>
      <c r="D364" s="67">
        <v>0</v>
      </c>
      <c r="E364" s="122"/>
      <c r="F364" s="122"/>
      <c r="G364" s="122">
        <v>0</v>
      </c>
      <c r="H364" s="122"/>
      <c r="I364" s="73">
        <v>0</v>
      </c>
      <c r="J364" s="122"/>
      <c r="K364" s="122"/>
      <c r="L364" s="73">
        <v>0</v>
      </c>
      <c r="M364" s="122"/>
      <c r="N364" s="122">
        <f t="shared" si="151"/>
        <v>0</v>
      </c>
      <c r="O364" s="122"/>
      <c r="P364" s="122"/>
      <c r="Q364" s="122"/>
      <c r="R364" s="122"/>
      <c r="S364" s="122"/>
      <c r="T364" s="122">
        <f t="shared" si="152"/>
        <v>0</v>
      </c>
      <c r="U364" s="122"/>
      <c r="V364" s="122">
        <f t="shared" si="153"/>
        <v>0</v>
      </c>
      <c r="W364" s="122"/>
      <c r="X364" s="122"/>
    </row>
    <row r="365" spans="1:24" x14ac:dyDescent="0.35">
      <c r="A365" s="103"/>
      <c r="B365" s="110" t="s">
        <v>374</v>
      </c>
      <c r="C365" s="105"/>
      <c r="D365" s="133">
        <f t="shared" ref="D365:X365" si="154">SUM(D366:D401)</f>
        <v>50.039216707999991</v>
      </c>
      <c r="E365" s="133">
        <f t="shared" si="154"/>
        <v>0</v>
      </c>
      <c r="F365" s="133">
        <f t="shared" si="154"/>
        <v>0</v>
      </c>
      <c r="G365" s="133">
        <f t="shared" si="154"/>
        <v>50.039216707999991</v>
      </c>
      <c r="H365" s="133">
        <f t="shared" si="154"/>
        <v>0</v>
      </c>
      <c r="I365" s="133">
        <f t="shared" si="154"/>
        <v>20.708844790000001</v>
      </c>
      <c r="J365" s="133">
        <f t="shared" si="154"/>
        <v>0</v>
      </c>
      <c r="K365" s="133">
        <f t="shared" si="154"/>
        <v>0</v>
      </c>
      <c r="L365" s="133">
        <f t="shared" si="154"/>
        <v>20.708844790000001</v>
      </c>
      <c r="M365" s="133">
        <f t="shared" si="154"/>
        <v>0</v>
      </c>
      <c r="N365" s="133">
        <f t="shared" si="154"/>
        <v>29.330371918000004</v>
      </c>
      <c r="O365" s="133">
        <f t="shared" si="154"/>
        <v>0</v>
      </c>
      <c r="P365" s="133">
        <f t="shared" si="154"/>
        <v>0</v>
      </c>
      <c r="Q365" s="133">
        <f t="shared" si="154"/>
        <v>0</v>
      </c>
      <c r="R365" s="133">
        <f t="shared" si="154"/>
        <v>0</v>
      </c>
      <c r="S365" s="133">
        <f t="shared" si="154"/>
        <v>0</v>
      </c>
      <c r="T365" s="133">
        <f t="shared" si="154"/>
        <v>29.330371918000004</v>
      </c>
      <c r="U365" s="133">
        <f t="shared" si="154"/>
        <v>0</v>
      </c>
      <c r="V365" s="133">
        <f t="shared" si="154"/>
        <v>0</v>
      </c>
      <c r="W365" s="133">
        <f t="shared" si="154"/>
        <v>0</v>
      </c>
      <c r="X365" s="133">
        <f t="shared" si="154"/>
        <v>0</v>
      </c>
    </row>
    <row r="366" spans="1:24" ht="77.7" x14ac:dyDescent="0.35">
      <c r="A366" s="106" t="s">
        <v>1660</v>
      </c>
      <c r="B366" s="107" t="s">
        <v>870</v>
      </c>
      <c r="C366" s="108" t="s">
        <v>540</v>
      </c>
      <c r="D366" s="67">
        <v>4.8082504400000028</v>
      </c>
      <c r="E366" s="122"/>
      <c r="F366" s="122"/>
      <c r="G366" s="122">
        <v>4.8082504400000028</v>
      </c>
      <c r="H366" s="122"/>
      <c r="I366" s="73">
        <v>0.21399142799999998</v>
      </c>
      <c r="J366" s="122"/>
      <c r="K366" s="122"/>
      <c r="L366" s="73">
        <v>0.21399142799999998</v>
      </c>
      <c r="M366" s="122"/>
      <c r="N366" s="122">
        <f t="shared" ref="N366:N401" si="155">D366-I366</f>
        <v>4.5942590120000029</v>
      </c>
      <c r="O366" s="122"/>
      <c r="P366" s="122"/>
      <c r="Q366" s="122"/>
      <c r="R366" s="122"/>
      <c r="S366" s="122"/>
      <c r="T366" s="122">
        <f t="shared" ref="T366:T401" si="156">G366-L366</f>
        <v>4.5942590120000029</v>
      </c>
      <c r="U366" s="122"/>
      <c r="V366" s="122">
        <f t="shared" ref="V366:V401" si="157">H366-M366</f>
        <v>0</v>
      </c>
      <c r="W366" s="122"/>
      <c r="X366" s="122"/>
    </row>
    <row r="367" spans="1:24" ht="46.65" x14ac:dyDescent="0.35">
      <c r="A367" s="106" t="s">
        <v>1660</v>
      </c>
      <c r="B367" s="107" t="s">
        <v>1770</v>
      </c>
      <c r="C367" s="108" t="s">
        <v>1323</v>
      </c>
      <c r="D367" s="67">
        <v>8.8919999999999999E-2</v>
      </c>
      <c r="E367" s="122"/>
      <c r="F367" s="122"/>
      <c r="G367" s="122">
        <v>8.8919999999999999E-2</v>
      </c>
      <c r="H367" s="122"/>
      <c r="I367" s="73">
        <v>0.30264779999999997</v>
      </c>
      <c r="J367" s="122"/>
      <c r="K367" s="122"/>
      <c r="L367" s="73">
        <v>0.30264779999999997</v>
      </c>
      <c r="M367" s="122"/>
      <c r="N367" s="122">
        <f t="shared" si="155"/>
        <v>-0.21372779999999997</v>
      </c>
      <c r="O367" s="122"/>
      <c r="P367" s="122"/>
      <c r="Q367" s="122"/>
      <c r="R367" s="122"/>
      <c r="S367" s="122"/>
      <c r="T367" s="122">
        <f t="shared" si="156"/>
        <v>-0.21372779999999997</v>
      </c>
      <c r="U367" s="122"/>
      <c r="V367" s="122">
        <f t="shared" si="157"/>
        <v>0</v>
      </c>
      <c r="W367" s="122"/>
      <c r="X367" s="122"/>
    </row>
    <row r="368" spans="1:24" ht="62.2" x14ac:dyDescent="0.35">
      <c r="A368" s="106" t="s">
        <v>1660</v>
      </c>
      <c r="B368" s="107" t="s">
        <v>871</v>
      </c>
      <c r="C368" s="108" t="s">
        <v>1324</v>
      </c>
      <c r="D368" s="67">
        <v>2.98488</v>
      </c>
      <c r="E368" s="122"/>
      <c r="F368" s="122"/>
      <c r="G368" s="122">
        <v>2.98488</v>
      </c>
      <c r="H368" s="122"/>
      <c r="I368" s="73">
        <v>0.132842244</v>
      </c>
      <c r="J368" s="122"/>
      <c r="K368" s="122"/>
      <c r="L368" s="73">
        <v>0.132842244</v>
      </c>
      <c r="M368" s="122"/>
      <c r="N368" s="122">
        <f t="shared" si="155"/>
        <v>2.8520377560000001</v>
      </c>
      <c r="O368" s="122"/>
      <c r="P368" s="122"/>
      <c r="Q368" s="122"/>
      <c r="R368" s="122"/>
      <c r="S368" s="122"/>
      <c r="T368" s="122">
        <f t="shared" si="156"/>
        <v>2.8520377560000001</v>
      </c>
      <c r="U368" s="122"/>
      <c r="V368" s="122">
        <f t="shared" si="157"/>
        <v>0</v>
      </c>
      <c r="W368" s="122"/>
      <c r="X368" s="122"/>
    </row>
    <row r="369" spans="1:24" ht="93.25" x14ac:dyDescent="0.35">
      <c r="A369" s="106" t="s">
        <v>1660</v>
      </c>
      <c r="B369" s="107" t="s">
        <v>872</v>
      </c>
      <c r="C369" s="108" t="s">
        <v>1325</v>
      </c>
      <c r="D369" s="67">
        <v>1.3149792</v>
      </c>
      <c r="E369" s="122"/>
      <c r="F369" s="122"/>
      <c r="G369" s="122">
        <v>1.3149792</v>
      </c>
      <c r="H369" s="122"/>
      <c r="I369" s="73">
        <v>0</v>
      </c>
      <c r="J369" s="122"/>
      <c r="K369" s="122"/>
      <c r="L369" s="73">
        <v>0</v>
      </c>
      <c r="M369" s="122"/>
      <c r="N369" s="122">
        <f t="shared" si="155"/>
        <v>1.3149792</v>
      </c>
      <c r="O369" s="122"/>
      <c r="P369" s="122"/>
      <c r="Q369" s="122"/>
      <c r="R369" s="122"/>
      <c r="S369" s="122"/>
      <c r="T369" s="122">
        <f t="shared" si="156"/>
        <v>1.3149792</v>
      </c>
      <c r="U369" s="122"/>
      <c r="V369" s="122">
        <f t="shared" si="157"/>
        <v>0</v>
      </c>
      <c r="W369" s="122"/>
      <c r="X369" s="122"/>
    </row>
    <row r="370" spans="1:24" ht="77.7" x14ac:dyDescent="0.35">
      <c r="A370" s="106" t="s">
        <v>1660</v>
      </c>
      <c r="B370" s="107" t="s">
        <v>873</v>
      </c>
      <c r="C370" s="108" t="s">
        <v>1326</v>
      </c>
      <c r="D370" s="67">
        <v>6.4776959999999999</v>
      </c>
      <c r="E370" s="122"/>
      <c r="F370" s="122"/>
      <c r="G370" s="122">
        <v>6.4776959999999999</v>
      </c>
      <c r="H370" s="122"/>
      <c r="I370" s="73">
        <v>0.28829015999999996</v>
      </c>
      <c r="J370" s="122"/>
      <c r="K370" s="122"/>
      <c r="L370" s="73">
        <v>0.28829015999999996</v>
      </c>
      <c r="M370" s="122"/>
      <c r="N370" s="122">
        <f t="shared" si="155"/>
        <v>6.18940584</v>
      </c>
      <c r="O370" s="122"/>
      <c r="P370" s="122"/>
      <c r="Q370" s="122"/>
      <c r="R370" s="122"/>
      <c r="S370" s="122"/>
      <c r="T370" s="122">
        <f t="shared" si="156"/>
        <v>6.18940584</v>
      </c>
      <c r="U370" s="122"/>
      <c r="V370" s="122">
        <f t="shared" si="157"/>
        <v>0</v>
      </c>
      <c r="W370" s="122"/>
      <c r="X370" s="122"/>
    </row>
    <row r="371" spans="1:24" ht="31.1" x14ac:dyDescent="0.35">
      <c r="A371" s="106" t="s">
        <v>1661</v>
      </c>
      <c r="B371" s="107" t="s">
        <v>874</v>
      </c>
      <c r="C371" s="108" t="s">
        <v>1327</v>
      </c>
      <c r="D371" s="67">
        <v>3.4674960000000001</v>
      </c>
      <c r="E371" s="122"/>
      <c r="F371" s="122"/>
      <c r="G371" s="122">
        <v>3.4674960000000001</v>
      </c>
      <c r="H371" s="122"/>
      <c r="I371" s="73">
        <v>0.15432110400000001</v>
      </c>
      <c r="J371" s="122"/>
      <c r="K371" s="122"/>
      <c r="L371" s="73">
        <v>0.15432110400000001</v>
      </c>
      <c r="M371" s="122"/>
      <c r="N371" s="122">
        <f t="shared" si="155"/>
        <v>3.313174896</v>
      </c>
      <c r="O371" s="122"/>
      <c r="P371" s="122"/>
      <c r="Q371" s="122"/>
      <c r="R371" s="122"/>
      <c r="S371" s="122"/>
      <c r="T371" s="122">
        <f t="shared" si="156"/>
        <v>3.313174896</v>
      </c>
      <c r="U371" s="122"/>
      <c r="V371" s="122">
        <f t="shared" si="157"/>
        <v>0</v>
      </c>
      <c r="W371" s="122"/>
      <c r="X371" s="122"/>
    </row>
    <row r="372" spans="1:24" ht="31.1" x14ac:dyDescent="0.35">
      <c r="A372" s="106" t="s">
        <v>1661</v>
      </c>
      <c r="B372" s="107" t="s">
        <v>875</v>
      </c>
      <c r="C372" s="108" t="s">
        <v>1328</v>
      </c>
      <c r="D372" s="67">
        <v>2.6530199999999997</v>
      </c>
      <c r="E372" s="122"/>
      <c r="F372" s="122"/>
      <c r="G372" s="122">
        <v>2.6530199999999997</v>
      </c>
      <c r="H372" s="122"/>
      <c r="I372" s="73">
        <v>0</v>
      </c>
      <c r="J372" s="122"/>
      <c r="K372" s="122"/>
      <c r="L372" s="73">
        <v>0</v>
      </c>
      <c r="M372" s="122"/>
      <c r="N372" s="122">
        <f t="shared" si="155"/>
        <v>2.6530199999999997</v>
      </c>
      <c r="O372" s="122"/>
      <c r="P372" s="122"/>
      <c r="Q372" s="122"/>
      <c r="R372" s="122"/>
      <c r="S372" s="122"/>
      <c r="T372" s="122">
        <f t="shared" si="156"/>
        <v>2.6530199999999997</v>
      </c>
      <c r="U372" s="122"/>
      <c r="V372" s="122">
        <f t="shared" si="157"/>
        <v>0</v>
      </c>
      <c r="W372" s="122"/>
      <c r="X372" s="122"/>
    </row>
    <row r="373" spans="1:24" ht="31.1" x14ac:dyDescent="0.35">
      <c r="A373" s="106" t="s">
        <v>1660</v>
      </c>
      <c r="B373" s="107" t="s">
        <v>876</v>
      </c>
      <c r="C373" s="108" t="s">
        <v>1329</v>
      </c>
      <c r="D373" s="67">
        <v>3.6636719999999996</v>
      </c>
      <c r="E373" s="122"/>
      <c r="F373" s="122"/>
      <c r="G373" s="122">
        <v>3.6636719999999996</v>
      </c>
      <c r="H373" s="122"/>
      <c r="I373" s="73">
        <v>0.163051896</v>
      </c>
      <c r="J373" s="122"/>
      <c r="K373" s="122"/>
      <c r="L373" s="73">
        <v>0.163051896</v>
      </c>
      <c r="M373" s="122"/>
      <c r="N373" s="122">
        <f t="shared" si="155"/>
        <v>3.5006201039999998</v>
      </c>
      <c r="O373" s="122"/>
      <c r="P373" s="122"/>
      <c r="Q373" s="122"/>
      <c r="R373" s="122"/>
      <c r="S373" s="122"/>
      <c r="T373" s="122">
        <f t="shared" si="156"/>
        <v>3.5006201039999998</v>
      </c>
      <c r="U373" s="122"/>
      <c r="V373" s="122">
        <f t="shared" si="157"/>
        <v>0</v>
      </c>
      <c r="W373" s="122"/>
      <c r="X373" s="122"/>
    </row>
    <row r="374" spans="1:24" ht="77.7" x14ac:dyDescent="0.35">
      <c r="A374" s="106" t="s">
        <v>1660</v>
      </c>
      <c r="B374" s="107" t="s">
        <v>877</v>
      </c>
      <c r="C374" s="108" t="s">
        <v>687</v>
      </c>
      <c r="D374" s="67">
        <v>1.7179800000000001</v>
      </c>
      <c r="E374" s="122"/>
      <c r="F374" s="122"/>
      <c r="G374" s="122">
        <v>1.7179800000000001</v>
      </c>
      <c r="H374" s="122"/>
      <c r="I374" s="73">
        <v>7.6458804000000005E-2</v>
      </c>
      <c r="J374" s="122"/>
      <c r="K374" s="122"/>
      <c r="L374" s="73">
        <v>7.6458804000000005E-2</v>
      </c>
      <c r="M374" s="122"/>
      <c r="N374" s="122">
        <f t="shared" si="155"/>
        <v>1.641521196</v>
      </c>
      <c r="O374" s="122"/>
      <c r="P374" s="122"/>
      <c r="Q374" s="122"/>
      <c r="R374" s="122"/>
      <c r="S374" s="122"/>
      <c r="T374" s="122">
        <f t="shared" si="156"/>
        <v>1.641521196</v>
      </c>
      <c r="U374" s="122"/>
      <c r="V374" s="122">
        <f t="shared" si="157"/>
        <v>0</v>
      </c>
      <c r="W374" s="122"/>
      <c r="X374" s="122"/>
    </row>
    <row r="375" spans="1:24" ht="62.2" x14ac:dyDescent="0.35">
      <c r="A375" s="106" t="s">
        <v>1660</v>
      </c>
      <c r="B375" s="107" t="s">
        <v>452</v>
      </c>
      <c r="C375" s="108" t="s">
        <v>537</v>
      </c>
      <c r="D375" s="67">
        <v>0.56041200000000002</v>
      </c>
      <c r="E375" s="122"/>
      <c r="F375" s="122"/>
      <c r="G375" s="122">
        <v>0.56041200000000002</v>
      </c>
      <c r="H375" s="122"/>
      <c r="I375" s="73">
        <v>0.111967388</v>
      </c>
      <c r="J375" s="122"/>
      <c r="K375" s="122"/>
      <c r="L375" s="73">
        <v>0.111967388</v>
      </c>
      <c r="M375" s="122"/>
      <c r="N375" s="122">
        <f t="shared" si="155"/>
        <v>0.44844461200000002</v>
      </c>
      <c r="O375" s="122"/>
      <c r="P375" s="122"/>
      <c r="Q375" s="122"/>
      <c r="R375" s="122"/>
      <c r="S375" s="122"/>
      <c r="T375" s="122">
        <f t="shared" si="156"/>
        <v>0.44844461200000002</v>
      </c>
      <c r="U375" s="122"/>
      <c r="V375" s="122">
        <f t="shared" si="157"/>
        <v>0</v>
      </c>
      <c r="W375" s="122"/>
      <c r="X375" s="122"/>
    </row>
    <row r="376" spans="1:24" ht="62.2" x14ac:dyDescent="0.35">
      <c r="A376" s="106" t="s">
        <v>1660</v>
      </c>
      <c r="B376" s="107" t="s">
        <v>453</v>
      </c>
      <c r="C376" s="108" t="s">
        <v>538</v>
      </c>
      <c r="D376" s="67">
        <v>3.5303519999999997</v>
      </c>
      <c r="E376" s="122"/>
      <c r="F376" s="122"/>
      <c r="G376" s="122">
        <v>3.5303519999999997</v>
      </c>
      <c r="H376" s="122"/>
      <c r="I376" s="73">
        <v>2.6125970260000004</v>
      </c>
      <c r="J376" s="122"/>
      <c r="K376" s="122"/>
      <c r="L376" s="73">
        <v>2.6125970260000004</v>
      </c>
      <c r="M376" s="122"/>
      <c r="N376" s="122">
        <f t="shared" si="155"/>
        <v>0.91775497399999928</v>
      </c>
      <c r="O376" s="122"/>
      <c r="P376" s="122"/>
      <c r="Q376" s="122"/>
      <c r="R376" s="122"/>
      <c r="S376" s="122"/>
      <c r="T376" s="122">
        <f t="shared" si="156"/>
        <v>0.91775497399999928</v>
      </c>
      <c r="U376" s="122"/>
      <c r="V376" s="122">
        <f t="shared" si="157"/>
        <v>0</v>
      </c>
      <c r="W376" s="122"/>
      <c r="X376" s="122"/>
    </row>
    <row r="377" spans="1:24" ht="31.1" x14ac:dyDescent="0.35">
      <c r="A377" s="106" t="s">
        <v>1661</v>
      </c>
      <c r="B377" s="107" t="s">
        <v>878</v>
      </c>
      <c r="C377" s="108" t="s">
        <v>1330</v>
      </c>
      <c r="D377" s="67">
        <v>1.0039319999999998</v>
      </c>
      <c r="E377" s="122"/>
      <c r="F377" s="122"/>
      <c r="G377" s="122">
        <v>1.0039319999999998</v>
      </c>
      <c r="H377" s="122"/>
      <c r="I377" s="73">
        <v>0.21415870599999998</v>
      </c>
      <c r="J377" s="122"/>
      <c r="K377" s="122"/>
      <c r="L377" s="73">
        <v>0.21415870599999998</v>
      </c>
      <c r="M377" s="122"/>
      <c r="N377" s="122">
        <f t="shared" si="155"/>
        <v>0.78977329399999985</v>
      </c>
      <c r="O377" s="122"/>
      <c r="P377" s="122"/>
      <c r="Q377" s="122"/>
      <c r="R377" s="122"/>
      <c r="S377" s="122"/>
      <c r="T377" s="122">
        <f t="shared" si="156"/>
        <v>0.78977329399999985</v>
      </c>
      <c r="U377" s="122"/>
      <c r="V377" s="122">
        <f t="shared" si="157"/>
        <v>0</v>
      </c>
      <c r="W377" s="122"/>
      <c r="X377" s="122"/>
    </row>
    <row r="378" spans="1:24" ht="62.2" x14ac:dyDescent="0.35">
      <c r="A378" s="106" t="s">
        <v>1660</v>
      </c>
      <c r="B378" s="107" t="s">
        <v>879</v>
      </c>
      <c r="C378" s="108" t="s">
        <v>539</v>
      </c>
      <c r="D378" s="67">
        <v>3.1222594679999998</v>
      </c>
      <c r="E378" s="122"/>
      <c r="F378" s="122"/>
      <c r="G378" s="122">
        <v>3.1222594679999998</v>
      </c>
      <c r="H378" s="122"/>
      <c r="I378" s="73">
        <v>0.138956304</v>
      </c>
      <c r="J378" s="122"/>
      <c r="K378" s="122"/>
      <c r="L378" s="73">
        <v>0.138956304</v>
      </c>
      <c r="M378" s="122"/>
      <c r="N378" s="122">
        <f t="shared" si="155"/>
        <v>2.9833031639999996</v>
      </c>
      <c r="O378" s="122"/>
      <c r="P378" s="122"/>
      <c r="Q378" s="122"/>
      <c r="R378" s="122"/>
      <c r="S378" s="122"/>
      <c r="T378" s="122">
        <f t="shared" si="156"/>
        <v>2.9833031639999996</v>
      </c>
      <c r="U378" s="122"/>
      <c r="V378" s="122">
        <f t="shared" si="157"/>
        <v>0</v>
      </c>
      <c r="W378" s="122"/>
      <c r="X378" s="122"/>
    </row>
    <row r="379" spans="1:24" ht="77.7" x14ac:dyDescent="0.35">
      <c r="A379" s="106" t="s">
        <v>1660</v>
      </c>
      <c r="B379" s="107" t="s">
        <v>880</v>
      </c>
      <c r="C379" s="108" t="s">
        <v>542</v>
      </c>
      <c r="D379" s="67">
        <v>9.0198815999999997</v>
      </c>
      <c r="E379" s="122"/>
      <c r="F379" s="122"/>
      <c r="G379" s="122">
        <v>9.0198815999999997</v>
      </c>
      <c r="H379" s="122"/>
      <c r="I379" s="73">
        <v>10.995001716000001</v>
      </c>
      <c r="J379" s="122"/>
      <c r="K379" s="122"/>
      <c r="L379" s="73">
        <v>10.995001716000001</v>
      </c>
      <c r="M379" s="122"/>
      <c r="N379" s="122">
        <f t="shared" si="155"/>
        <v>-1.9751201160000011</v>
      </c>
      <c r="O379" s="122"/>
      <c r="P379" s="122"/>
      <c r="Q379" s="122"/>
      <c r="R379" s="122"/>
      <c r="S379" s="122"/>
      <c r="T379" s="122">
        <f t="shared" si="156"/>
        <v>-1.9751201160000011</v>
      </c>
      <c r="U379" s="122"/>
      <c r="V379" s="122">
        <f t="shared" si="157"/>
        <v>0</v>
      </c>
      <c r="W379" s="122"/>
      <c r="X379" s="122"/>
    </row>
    <row r="380" spans="1:24" ht="77.7" x14ac:dyDescent="0.35">
      <c r="A380" s="106" t="s">
        <v>1661</v>
      </c>
      <c r="B380" s="107" t="s">
        <v>881</v>
      </c>
      <c r="C380" s="108" t="s">
        <v>688</v>
      </c>
      <c r="D380" s="67">
        <v>1.2E-2</v>
      </c>
      <c r="E380" s="122"/>
      <c r="F380" s="122"/>
      <c r="G380" s="122">
        <v>1.2E-2</v>
      </c>
      <c r="H380" s="122"/>
      <c r="I380" s="73">
        <v>0.93686961800000024</v>
      </c>
      <c r="J380" s="122"/>
      <c r="K380" s="122"/>
      <c r="L380" s="73">
        <v>0.93686961800000024</v>
      </c>
      <c r="M380" s="122"/>
      <c r="N380" s="122">
        <f t="shared" si="155"/>
        <v>-0.92486961800000023</v>
      </c>
      <c r="O380" s="122"/>
      <c r="P380" s="122"/>
      <c r="Q380" s="122"/>
      <c r="R380" s="122"/>
      <c r="S380" s="122"/>
      <c r="T380" s="122">
        <f t="shared" si="156"/>
        <v>-0.92486961800000023</v>
      </c>
      <c r="U380" s="122"/>
      <c r="V380" s="122">
        <f t="shared" si="157"/>
        <v>0</v>
      </c>
      <c r="W380" s="122"/>
      <c r="X380" s="122"/>
    </row>
    <row r="381" spans="1:24" ht="77.7" x14ac:dyDescent="0.35">
      <c r="A381" s="106" t="s">
        <v>1660</v>
      </c>
      <c r="B381" s="107" t="s">
        <v>882</v>
      </c>
      <c r="C381" s="108" t="s">
        <v>1331</v>
      </c>
      <c r="D381" s="67">
        <v>0.58447199999999999</v>
      </c>
      <c r="E381" s="73"/>
      <c r="F381" s="73"/>
      <c r="G381" s="122">
        <v>0.58447199999999999</v>
      </c>
      <c r="H381" s="73"/>
      <c r="I381" s="73">
        <v>0.32807058</v>
      </c>
      <c r="J381" s="73"/>
      <c r="K381" s="73"/>
      <c r="L381" s="73">
        <v>0.32807058</v>
      </c>
      <c r="M381" s="73"/>
      <c r="N381" s="122">
        <f t="shared" si="155"/>
        <v>0.25640141999999999</v>
      </c>
      <c r="O381" s="73"/>
      <c r="P381" s="73"/>
      <c r="Q381" s="73"/>
      <c r="R381" s="73"/>
      <c r="S381" s="73"/>
      <c r="T381" s="122">
        <f t="shared" si="156"/>
        <v>0.25640141999999999</v>
      </c>
      <c r="U381" s="73"/>
      <c r="V381" s="122">
        <f t="shared" si="157"/>
        <v>0</v>
      </c>
      <c r="W381" s="73"/>
      <c r="X381" s="73"/>
    </row>
    <row r="382" spans="1:24" ht="62.2" x14ac:dyDescent="0.35">
      <c r="A382" s="106" t="s">
        <v>1660</v>
      </c>
      <c r="B382" s="107" t="s">
        <v>1771</v>
      </c>
      <c r="C382" s="108" t="s">
        <v>1332</v>
      </c>
      <c r="D382" s="67">
        <v>0.143958</v>
      </c>
      <c r="E382" s="122"/>
      <c r="F382" s="122"/>
      <c r="G382" s="122">
        <v>0.143958</v>
      </c>
      <c r="H382" s="122"/>
      <c r="I382" s="73">
        <v>3.9455999999999998E-2</v>
      </c>
      <c r="J382" s="122"/>
      <c r="K382" s="122"/>
      <c r="L382" s="73">
        <v>3.9455999999999998E-2</v>
      </c>
      <c r="M382" s="122"/>
      <c r="N382" s="122">
        <f t="shared" si="155"/>
        <v>0.10450200000000001</v>
      </c>
      <c r="O382" s="122"/>
      <c r="P382" s="122"/>
      <c r="Q382" s="122"/>
      <c r="R382" s="122"/>
      <c r="S382" s="122"/>
      <c r="T382" s="122">
        <f t="shared" si="156"/>
        <v>0.10450200000000001</v>
      </c>
      <c r="U382" s="122"/>
      <c r="V382" s="122">
        <f t="shared" si="157"/>
        <v>0</v>
      </c>
      <c r="W382" s="122"/>
      <c r="X382" s="122"/>
    </row>
    <row r="383" spans="1:24" ht="46.65" x14ac:dyDescent="0.35">
      <c r="A383" s="106" t="s">
        <v>1660</v>
      </c>
      <c r="B383" s="107" t="s">
        <v>1772</v>
      </c>
      <c r="C383" s="108" t="s">
        <v>1333</v>
      </c>
      <c r="D383" s="67">
        <v>0.76949999999999996</v>
      </c>
      <c r="E383" s="73"/>
      <c r="F383" s="73"/>
      <c r="G383" s="122">
        <v>0.76949999999999996</v>
      </c>
      <c r="H383" s="73"/>
      <c r="I383" s="73">
        <v>0.58679999999999999</v>
      </c>
      <c r="J383" s="73"/>
      <c r="K383" s="73"/>
      <c r="L383" s="73">
        <v>0.58679999999999999</v>
      </c>
      <c r="M383" s="73"/>
      <c r="N383" s="122">
        <f t="shared" si="155"/>
        <v>0.18269999999999997</v>
      </c>
      <c r="O383" s="73"/>
      <c r="P383" s="73"/>
      <c r="Q383" s="73"/>
      <c r="R383" s="73"/>
      <c r="S383" s="73"/>
      <c r="T383" s="122">
        <f t="shared" si="156"/>
        <v>0.18269999999999997</v>
      </c>
      <c r="U383" s="73"/>
      <c r="V383" s="122">
        <f t="shared" si="157"/>
        <v>0</v>
      </c>
      <c r="W383" s="73"/>
      <c r="X383" s="73"/>
    </row>
    <row r="384" spans="1:24" ht="77.7" x14ac:dyDescent="0.35">
      <c r="A384" s="106" t="s">
        <v>1660</v>
      </c>
      <c r="B384" s="107" t="s">
        <v>1773</v>
      </c>
      <c r="C384" s="108" t="s">
        <v>1334</v>
      </c>
      <c r="D384" s="67">
        <v>0.57009600000000005</v>
      </c>
      <c r="E384" s="73"/>
      <c r="F384" s="73"/>
      <c r="G384" s="122">
        <v>0.57009600000000005</v>
      </c>
      <c r="H384" s="73"/>
      <c r="I384" s="73">
        <v>4.9236000000000002E-2</v>
      </c>
      <c r="J384" s="73"/>
      <c r="K384" s="73"/>
      <c r="L384" s="73">
        <v>4.9236000000000002E-2</v>
      </c>
      <c r="M384" s="73"/>
      <c r="N384" s="122">
        <f t="shared" si="155"/>
        <v>0.5208600000000001</v>
      </c>
      <c r="O384" s="73"/>
      <c r="P384" s="73"/>
      <c r="Q384" s="73"/>
      <c r="R384" s="73"/>
      <c r="S384" s="73"/>
      <c r="T384" s="122">
        <f t="shared" si="156"/>
        <v>0.5208600000000001</v>
      </c>
      <c r="U384" s="73"/>
      <c r="V384" s="122">
        <f t="shared" si="157"/>
        <v>0</v>
      </c>
      <c r="W384" s="73"/>
      <c r="X384" s="73"/>
    </row>
    <row r="385" spans="1:24" ht="46.65" x14ac:dyDescent="0.35">
      <c r="A385" s="106" t="s">
        <v>1660</v>
      </c>
      <c r="B385" s="107" t="s">
        <v>883</v>
      </c>
      <c r="C385" s="108" t="s">
        <v>1335</v>
      </c>
      <c r="D385" s="67">
        <v>0.37377600000000005</v>
      </c>
      <c r="E385" s="73"/>
      <c r="F385" s="73"/>
      <c r="G385" s="122">
        <v>0.37377600000000005</v>
      </c>
      <c r="H385" s="73"/>
      <c r="I385" s="73">
        <v>3.1488000000000002E-2</v>
      </c>
      <c r="J385" s="73"/>
      <c r="K385" s="73"/>
      <c r="L385" s="73">
        <v>3.1488000000000002E-2</v>
      </c>
      <c r="M385" s="73"/>
      <c r="N385" s="122">
        <f t="shared" si="155"/>
        <v>0.34228800000000004</v>
      </c>
      <c r="O385" s="73"/>
      <c r="P385" s="73"/>
      <c r="Q385" s="73"/>
      <c r="R385" s="73"/>
      <c r="S385" s="73"/>
      <c r="T385" s="122">
        <f t="shared" si="156"/>
        <v>0.34228800000000004</v>
      </c>
      <c r="U385" s="73"/>
      <c r="V385" s="122">
        <f t="shared" si="157"/>
        <v>0</v>
      </c>
      <c r="W385" s="73"/>
      <c r="X385" s="73"/>
    </row>
    <row r="386" spans="1:24" ht="46.65" x14ac:dyDescent="0.35">
      <c r="A386" s="106" t="s">
        <v>1661</v>
      </c>
      <c r="B386" s="107" t="s">
        <v>884</v>
      </c>
      <c r="C386" s="108" t="s">
        <v>1336</v>
      </c>
      <c r="D386" s="67">
        <v>0.89996399999999999</v>
      </c>
      <c r="E386" s="73"/>
      <c r="F386" s="73"/>
      <c r="G386" s="122">
        <v>0.89996399999999999</v>
      </c>
      <c r="H386" s="73"/>
      <c r="I386" s="73">
        <v>4.0052940000000002E-2</v>
      </c>
      <c r="J386" s="73"/>
      <c r="K386" s="73"/>
      <c r="L386" s="73">
        <v>4.0052940000000002E-2</v>
      </c>
      <c r="M386" s="73"/>
      <c r="N386" s="122">
        <f t="shared" si="155"/>
        <v>0.85991105999999995</v>
      </c>
      <c r="O386" s="73"/>
      <c r="P386" s="73"/>
      <c r="Q386" s="73"/>
      <c r="R386" s="73"/>
      <c r="S386" s="73"/>
      <c r="T386" s="122">
        <f t="shared" si="156"/>
        <v>0.85991105999999995</v>
      </c>
      <c r="U386" s="73"/>
      <c r="V386" s="122">
        <f t="shared" si="157"/>
        <v>0</v>
      </c>
      <c r="W386" s="73"/>
      <c r="X386" s="73"/>
    </row>
    <row r="387" spans="1:24" ht="46.65" x14ac:dyDescent="0.35">
      <c r="A387" s="106" t="s">
        <v>1660</v>
      </c>
      <c r="B387" s="107" t="s">
        <v>885</v>
      </c>
      <c r="C387" s="108" t="s">
        <v>1337</v>
      </c>
      <c r="D387" s="67">
        <v>0.53523599999999993</v>
      </c>
      <c r="E387" s="73"/>
      <c r="F387" s="73"/>
      <c r="G387" s="122">
        <v>0.53523599999999993</v>
      </c>
      <c r="H387" s="73"/>
      <c r="I387" s="73">
        <v>4.9236000000000002E-2</v>
      </c>
      <c r="J387" s="73"/>
      <c r="K387" s="73"/>
      <c r="L387" s="73">
        <v>4.9236000000000002E-2</v>
      </c>
      <c r="M387" s="73"/>
      <c r="N387" s="122">
        <f t="shared" si="155"/>
        <v>0.48599999999999993</v>
      </c>
      <c r="O387" s="73"/>
      <c r="P387" s="73"/>
      <c r="Q387" s="73"/>
      <c r="R387" s="73"/>
      <c r="S387" s="73"/>
      <c r="T387" s="122">
        <f t="shared" si="156"/>
        <v>0.48599999999999993</v>
      </c>
      <c r="U387" s="73"/>
      <c r="V387" s="122">
        <f t="shared" si="157"/>
        <v>0</v>
      </c>
      <c r="W387" s="73"/>
      <c r="X387" s="73"/>
    </row>
    <row r="388" spans="1:24" ht="62.2" x14ac:dyDescent="0.35">
      <c r="A388" s="106" t="s">
        <v>1660</v>
      </c>
      <c r="B388" s="107" t="s">
        <v>1774</v>
      </c>
      <c r="C388" s="108" t="s">
        <v>1338</v>
      </c>
      <c r="D388" s="67">
        <v>0.24299999999999999</v>
      </c>
      <c r="E388" s="73"/>
      <c r="F388" s="73"/>
      <c r="G388" s="122">
        <v>0.24299999999999999</v>
      </c>
      <c r="H388" s="73"/>
      <c r="I388" s="73">
        <v>4.9236000000000002E-2</v>
      </c>
      <c r="J388" s="73"/>
      <c r="K388" s="73"/>
      <c r="L388" s="73">
        <v>4.9236000000000002E-2</v>
      </c>
      <c r="M388" s="73"/>
      <c r="N388" s="122">
        <f t="shared" si="155"/>
        <v>0.19376399999999999</v>
      </c>
      <c r="O388" s="73"/>
      <c r="P388" s="73"/>
      <c r="Q388" s="73"/>
      <c r="R388" s="73"/>
      <c r="S388" s="73"/>
      <c r="T388" s="122">
        <f t="shared" si="156"/>
        <v>0.19376399999999999</v>
      </c>
      <c r="U388" s="73"/>
      <c r="V388" s="122">
        <f t="shared" si="157"/>
        <v>0</v>
      </c>
      <c r="W388" s="73"/>
      <c r="X388" s="73"/>
    </row>
    <row r="389" spans="1:24" ht="46.65" x14ac:dyDescent="0.35">
      <c r="A389" s="106" t="s">
        <v>1660</v>
      </c>
      <c r="B389" s="107" t="s">
        <v>1775</v>
      </c>
      <c r="C389" s="108" t="s">
        <v>1339</v>
      </c>
      <c r="D389" s="67">
        <v>0.53523599999999993</v>
      </c>
      <c r="E389" s="73"/>
      <c r="F389" s="73"/>
      <c r="G389" s="122">
        <v>0.53523599999999993</v>
      </c>
      <c r="H389" s="73"/>
      <c r="I389" s="73">
        <v>4.9236000000000002E-2</v>
      </c>
      <c r="J389" s="73"/>
      <c r="K389" s="73"/>
      <c r="L389" s="73">
        <v>4.9236000000000002E-2</v>
      </c>
      <c r="M389" s="73"/>
      <c r="N389" s="122">
        <f t="shared" si="155"/>
        <v>0.48599999999999993</v>
      </c>
      <c r="O389" s="73"/>
      <c r="P389" s="73"/>
      <c r="Q389" s="73"/>
      <c r="R389" s="73"/>
      <c r="S389" s="73"/>
      <c r="T389" s="122">
        <f t="shared" si="156"/>
        <v>0.48599999999999993</v>
      </c>
      <c r="U389" s="73"/>
      <c r="V389" s="122">
        <f t="shared" si="157"/>
        <v>0</v>
      </c>
      <c r="W389" s="73"/>
      <c r="X389" s="73"/>
    </row>
    <row r="390" spans="1:24" ht="62.2" x14ac:dyDescent="0.35">
      <c r="A390" s="106" t="s">
        <v>1660</v>
      </c>
      <c r="B390" s="107" t="s">
        <v>886</v>
      </c>
      <c r="C390" s="108" t="s">
        <v>1340</v>
      </c>
      <c r="D390" s="67">
        <v>0.37377600000000005</v>
      </c>
      <c r="E390" s="73"/>
      <c r="F390" s="73"/>
      <c r="G390" s="122">
        <v>0.37377600000000005</v>
      </c>
      <c r="H390" s="73"/>
      <c r="I390" s="73">
        <v>0.26913483599999999</v>
      </c>
      <c r="J390" s="73"/>
      <c r="K390" s="73"/>
      <c r="L390" s="73">
        <v>0.26913483599999999</v>
      </c>
      <c r="M390" s="73"/>
      <c r="N390" s="122">
        <f t="shared" si="155"/>
        <v>0.10464116400000006</v>
      </c>
      <c r="O390" s="73"/>
      <c r="P390" s="73"/>
      <c r="Q390" s="73"/>
      <c r="R390" s="73"/>
      <c r="S390" s="73"/>
      <c r="T390" s="122">
        <f t="shared" si="156"/>
        <v>0.10464116400000006</v>
      </c>
      <c r="U390" s="73"/>
      <c r="V390" s="122">
        <f t="shared" si="157"/>
        <v>0</v>
      </c>
      <c r="W390" s="73"/>
      <c r="X390" s="73"/>
    </row>
    <row r="391" spans="1:24" ht="77.7" x14ac:dyDescent="0.35">
      <c r="A391" s="106" t="s">
        <v>1660</v>
      </c>
      <c r="B391" s="107" t="s">
        <v>887</v>
      </c>
      <c r="C391" s="108" t="s">
        <v>1341</v>
      </c>
      <c r="D391" s="67">
        <v>0.58447199999999999</v>
      </c>
      <c r="E391" s="73"/>
      <c r="F391" s="73"/>
      <c r="G391" s="122">
        <v>0.58447199999999999</v>
      </c>
      <c r="H391" s="73"/>
      <c r="I391" s="73">
        <v>0.39393198000000001</v>
      </c>
      <c r="J391" s="73"/>
      <c r="K391" s="73"/>
      <c r="L391" s="73">
        <v>0.39393198000000001</v>
      </c>
      <c r="M391" s="73"/>
      <c r="N391" s="122">
        <f t="shared" si="155"/>
        <v>0.19054001999999998</v>
      </c>
      <c r="O391" s="73"/>
      <c r="P391" s="73"/>
      <c r="Q391" s="73"/>
      <c r="R391" s="73"/>
      <c r="S391" s="73"/>
      <c r="T391" s="122">
        <f t="shared" si="156"/>
        <v>0.19054001999999998</v>
      </c>
      <c r="U391" s="73"/>
      <c r="V391" s="122">
        <f t="shared" si="157"/>
        <v>0</v>
      </c>
      <c r="W391" s="73"/>
      <c r="X391" s="73"/>
    </row>
    <row r="392" spans="1:24" ht="62.2" x14ac:dyDescent="0.35">
      <c r="A392" s="106" t="s">
        <v>1661</v>
      </c>
      <c r="B392" s="107" t="s">
        <v>1776</v>
      </c>
      <c r="C392" s="108" t="s">
        <v>1342</v>
      </c>
      <c r="D392" s="67">
        <v>0</v>
      </c>
      <c r="E392" s="73"/>
      <c r="F392" s="73"/>
      <c r="G392" s="122">
        <v>0</v>
      </c>
      <c r="H392" s="73"/>
      <c r="I392" s="73">
        <v>9.6204000000000012E-3</v>
      </c>
      <c r="J392" s="73"/>
      <c r="K392" s="73"/>
      <c r="L392" s="73">
        <v>9.6204000000000012E-3</v>
      </c>
      <c r="M392" s="73"/>
      <c r="N392" s="122">
        <f t="shared" si="155"/>
        <v>-9.6204000000000012E-3</v>
      </c>
      <c r="O392" s="73"/>
      <c r="P392" s="73"/>
      <c r="Q392" s="73"/>
      <c r="R392" s="73"/>
      <c r="S392" s="73"/>
      <c r="T392" s="122">
        <f t="shared" si="156"/>
        <v>-9.6204000000000012E-3</v>
      </c>
      <c r="U392" s="73"/>
      <c r="V392" s="122">
        <f t="shared" si="157"/>
        <v>0</v>
      </c>
      <c r="W392" s="73"/>
      <c r="X392" s="73"/>
    </row>
    <row r="393" spans="1:24" ht="62.2" x14ac:dyDescent="0.35">
      <c r="A393" s="106" t="s">
        <v>1660</v>
      </c>
      <c r="B393" s="107" t="s">
        <v>1777</v>
      </c>
      <c r="C393" s="108" t="s">
        <v>1343</v>
      </c>
      <c r="D393" s="67">
        <v>0</v>
      </c>
      <c r="E393" s="73"/>
      <c r="F393" s="73"/>
      <c r="G393" s="122">
        <v>0</v>
      </c>
      <c r="H393" s="73"/>
      <c r="I393" s="73">
        <v>0.20364180000000001</v>
      </c>
      <c r="J393" s="73"/>
      <c r="K393" s="73"/>
      <c r="L393" s="73">
        <v>0.20364180000000001</v>
      </c>
      <c r="M393" s="73"/>
      <c r="N393" s="122">
        <f t="shared" si="155"/>
        <v>-0.20364180000000001</v>
      </c>
      <c r="O393" s="73"/>
      <c r="P393" s="73"/>
      <c r="Q393" s="73"/>
      <c r="R393" s="73"/>
      <c r="S393" s="73"/>
      <c r="T393" s="122">
        <f t="shared" si="156"/>
        <v>-0.20364180000000001</v>
      </c>
      <c r="U393" s="73"/>
      <c r="V393" s="122">
        <f t="shared" si="157"/>
        <v>0</v>
      </c>
      <c r="W393" s="73"/>
      <c r="X393" s="73"/>
    </row>
    <row r="394" spans="1:24" ht="62.2" x14ac:dyDescent="0.35">
      <c r="A394" s="106" t="s">
        <v>1660</v>
      </c>
      <c r="B394" s="107" t="s">
        <v>454</v>
      </c>
      <c r="C394" s="108" t="s">
        <v>541</v>
      </c>
      <c r="D394" s="67">
        <v>0</v>
      </c>
      <c r="E394" s="73"/>
      <c r="F394" s="73"/>
      <c r="G394" s="122">
        <v>0</v>
      </c>
      <c r="H394" s="73"/>
      <c r="I394" s="73">
        <v>0.24042945999999998</v>
      </c>
      <c r="J394" s="73"/>
      <c r="K394" s="73"/>
      <c r="L394" s="73">
        <v>0.24042945999999998</v>
      </c>
      <c r="M394" s="73"/>
      <c r="N394" s="122">
        <f t="shared" si="155"/>
        <v>-0.24042945999999998</v>
      </c>
      <c r="O394" s="73"/>
      <c r="P394" s="73"/>
      <c r="Q394" s="73"/>
      <c r="R394" s="73"/>
      <c r="S394" s="73"/>
      <c r="T394" s="122">
        <f t="shared" si="156"/>
        <v>-0.24042945999999998</v>
      </c>
      <c r="U394" s="73"/>
      <c r="V394" s="122">
        <f t="shared" si="157"/>
        <v>0</v>
      </c>
      <c r="W394" s="73"/>
      <c r="X394" s="73"/>
    </row>
    <row r="395" spans="1:24" ht="77.7" x14ac:dyDescent="0.35">
      <c r="A395" s="106" t="s">
        <v>1660</v>
      </c>
      <c r="B395" s="107" t="s">
        <v>1778</v>
      </c>
      <c r="C395" s="108" t="s">
        <v>1943</v>
      </c>
      <c r="D395" s="67">
        <v>0</v>
      </c>
      <c r="E395" s="73"/>
      <c r="F395" s="73"/>
      <c r="G395" s="122">
        <v>0</v>
      </c>
      <c r="H395" s="73"/>
      <c r="I395" s="73">
        <v>0.27890000000000004</v>
      </c>
      <c r="J395" s="73"/>
      <c r="K395" s="73"/>
      <c r="L395" s="73">
        <v>0.27890000000000004</v>
      </c>
      <c r="M395" s="73"/>
      <c r="N395" s="122">
        <f t="shared" si="155"/>
        <v>-0.27890000000000004</v>
      </c>
      <c r="O395" s="73"/>
      <c r="P395" s="73"/>
      <c r="Q395" s="73"/>
      <c r="R395" s="73"/>
      <c r="S395" s="73"/>
      <c r="T395" s="122">
        <f t="shared" si="156"/>
        <v>-0.27890000000000004</v>
      </c>
      <c r="U395" s="73"/>
      <c r="V395" s="122">
        <f t="shared" si="157"/>
        <v>0</v>
      </c>
      <c r="W395" s="73"/>
      <c r="X395" s="73"/>
    </row>
    <row r="396" spans="1:24" ht="77.7" x14ac:dyDescent="0.35">
      <c r="A396" s="106" t="s">
        <v>1660</v>
      </c>
      <c r="B396" s="107" t="s">
        <v>1779</v>
      </c>
      <c r="C396" s="108" t="s">
        <v>1944</v>
      </c>
      <c r="D396" s="67">
        <v>0</v>
      </c>
      <c r="E396" s="73"/>
      <c r="F396" s="73"/>
      <c r="G396" s="122">
        <v>0</v>
      </c>
      <c r="H396" s="73"/>
      <c r="I396" s="73">
        <v>0.25282260000000001</v>
      </c>
      <c r="J396" s="73"/>
      <c r="K396" s="73"/>
      <c r="L396" s="73">
        <v>0.25282260000000001</v>
      </c>
      <c r="M396" s="73"/>
      <c r="N396" s="122">
        <f t="shared" si="155"/>
        <v>-0.25282260000000001</v>
      </c>
      <c r="O396" s="73"/>
      <c r="P396" s="73"/>
      <c r="Q396" s="73"/>
      <c r="R396" s="73"/>
      <c r="S396" s="73"/>
      <c r="T396" s="122">
        <f t="shared" si="156"/>
        <v>-0.25282260000000001</v>
      </c>
      <c r="U396" s="73"/>
      <c r="V396" s="122">
        <f t="shared" si="157"/>
        <v>0</v>
      </c>
      <c r="W396" s="73"/>
      <c r="X396" s="73"/>
    </row>
    <row r="397" spans="1:24" ht="62.2" x14ac:dyDescent="0.35">
      <c r="A397" s="106" t="s">
        <v>1660</v>
      </c>
      <c r="B397" s="107" t="s">
        <v>1780</v>
      </c>
      <c r="C397" s="108" t="s">
        <v>1945</v>
      </c>
      <c r="D397" s="67">
        <v>0</v>
      </c>
      <c r="E397" s="73"/>
      <c r="F397" s="73"/>
      <c r="G397" s="122">
        <v>0</v>
      </c>
      <c r="H397" s="73"/>
      <c r="I397" s="73">
        <v>0.66426599999999991</v>
      </c>
      <c r="J397" s="73"/>
      <c r="K397" s="73"/>
      <c r="L397" s="73">
        <v>0.66426599999999991</v>
      </c>
      <c r="M397" s="73"/>
      <c r="N397" s="122">
        <f t="shared" si="155"/>
        <v>-0.66426599999999991</v>
      </c>
      <c r="O397" s="73"/>
      <c r="P397" s="73"/>
      <c r="Q397" s="73"/>
      <c r="R397" s="73"/>
      <c r="S397" s="73"/>
      <c r="T397" s="122">
        <f t="shared" si="156"/>
        <v>-0.66426599999999991</v>
      </c>
      <c r="U397" s="73"/>
      <c r="V397" s="122">
        <f t="shared" si="157"/>
        <v>0</v>
      </c>
      <c r="W397" s="73"/>
      <c r="X397" s="73"/>
    </row>
    <row r="398" spans="1:24" ht="77.7" x14ac:dyDescent="0.35">
      <c r="A398" s="106" t="s">
        <v>1660</v>
      </c>
      <c r="B398" s="107" t="s">
        <v>1781</v>
      </c>
      <c r="C398" s="108" t="s">
        <v>1946</v>
      </c>
      <c r="D398" s="67">
        <v>0</v>
      </c>
      <c r="E398" s="73"/>
      <c r="F398" s="73"/>
      <c r="G398" s="122">
        <v>0</v>
      </c>
      <c r="H398" s="73"/>
      <c r="I398" s="73">
        <v>0.49999899999999997</v>
      </c>
      <c r="J398" s="73"/>
      <c r="K398" s="73"/>
      <c r="L398" s="73">
        <v>0.49999899999999997</v>
      </c>
      <c r="M398" s="73"/>
      <c r="N398" s="122">
        <f t="shared" si="155"/>
        <v>-0.49999899999999997</v>
      </c>
      <c r="O398" s="73"/>
      <c r="P398" s="73"/>
      <c r="Q398" s="73"/>
      <c r="R398" s="73"/>
      <c r="S398" s="73"/>
      <c r="T398" s="122">
        <f t="shared" si="156"/>
        <v>-0.49999899999999997</v>
      </c>
      <c r="U398" s="73"/>
      <c r="V398" s="122">
        <f t="shared" si="157"/>
        <v>0</v>
      </c>
      <c r="W398" s="73"/>
      <c r="X398" s="73"/>
    </row>
    <row r="399" spans="1:24" ht="46.65" x14ac:dyDescent="0.35">
      <c r="A399" s="106" t="s">
        <v>1660</v>
      </c>
      <c r="B399" s="107" t="s">
        <v>1782</v>
      </c>
      <c r="C399" s="108" t="s">
        <v>1947</v>
      </c>
      <c r="D399" s="67">
        <v>0</v>
      </c>
      <c r="E399" s="73"/>
      <c r="F399" s="73"/>
      <c r="G399" s="122">
        <v>0</v>
      </c>
      <c r="H399" s="73"/>
      <c r="I399" s="73">
        <v>0.33213299999999996</v>
      </c>
      <c r="J399" s="73"/>
      <c r="K399" s="73"/>
      <c r="L399" s="73">
        <v>0.33213299999999996</v>
      </c>
      <c r="M399" s="73"/>
      <c r="N399" s="122">
        <f t="shared" si="155"/>
        <v>-0.33213299999999996</v>
      </c>
      <c r="O399" s="73"/>
      <c r="P399" s="73"/>
      <c r="Q399" s="73"/>
      <c r="R399" s="73"/>
      <c r="S399" s="73"/>
      <c r="T399" s="122">
        <f t="shared" si="156"/>
        <v>-0.33213299999999996</v>
      </c>
      <c r="U399" s="73"/>
      <c r="V399" s="122">
        <f t="shared" si="157"/>
        <v>0</v>
      </c>
      <c r="W399" s="73"/>
      <c r="X399" s="73"/>
    </row>
    <row r="400" spans="1:24" ht="77.7" x14ac:dyDescent="0.35">
      <c r="A400" s="106" t="s">
        <v>1660</v>
      </c>
      <c r="B400" s="107" t="s">
        <v>1783</v>
      </c>
      <c r="C400" s="108" t="s">
        <v>1948</v>
      </c>
      <c r="D400" s="67">
        <v>0</v>
      </c>
      <c r="E400" s="73"/>
      <c r="F400" s="73"/>
      <c r="G400" s="122">
        <v>0</v>
      </c>
      <c r="H400" s="73"/>
      <c r="I400" s="73">
        <v>0</v>
      </c>
      <c r="J400" s="73"/>
      <c r="K400" s="73"/>
      <c r="L400" s="73">
        <v>0</v>
      </c>
      <c r="M400" s="73"/>
      <c r="N400" s="122">
        <f t="shared" si="155"/>
        <v>0</v>
      </c>
      <c r="O400" s="73"/>
      <c r="P400" s="73"/>
      <c r="Q400" s="73"/>
      <c r="R400" s="73"/>
      <c r="S400" s="73"/>
      <c r="T400" s="122">
        <f t="shared" si="156"/>
        <v>0</v>
      </c>
      <c r="U400" s="73"/>
      <c r="V400" s="122">
        <f t="shared" si="157"/>
        <v>0</v>
      </c>
      <c r="W400" s="73"/>
      <c r="X400" s="73"/>
    </row>
    <row r="401" spans="1:24" ht="62.2" x14ac:dyDescent="0.35">
      <c r="A401" s="106" t="s">
        <v>1660</v>
      </c>
      <c r="B401" s="107" t="s">
        <v>1784</v>
      </c>
      <c r="C401" s="108" t="s">
        <v>1949</v>
      </c>
      <c r="D401" s="67">
        <v>0</v>
      </c>
      <c r="E401" s="73"/>
      <c r="F401" s="73"/>
      <c r="G401" s="122">
        <v>0</v>
      </c>
      <c r="H401" s="73"/>
      <c r="I401" s="73">
        <v>0</v>
      </c>
      <c r="J401" s="73"/>
      <c r="K401" s="73"/>
      <c r="L401" s="73">
        <v>0</v>
      </c>
      <c r="M401" s="73"/>
      <c r="N401" s="122">
        <f t="shared" si="155"/>
        <v>0</v>
      </c>
      <c r="O401" s="73"/>
      <c r="P401" s="73"/>
      <c r="Q401" s="73"/>
      <c r="R401" s="73"/>
      <c r="S401" s="73"/>
      <c r="T401" s="122">
        <f t="shared" si="156"/>
        <v>0</v>
      </c>
      <c r="U401" s="73"/>
      <c r="V401" s="122">
        <f t="shared" si="157"/>
        <v>0</v>
      </c>
      <c r="W401" s="73"/>
      <c r="X401" s="73"/>
    </row>
    <row r="402" spans="1:24" x14ac:dyDescent="0.35">
      <c r="A402" s="103"/>
      <c r="B402" s="110" t="s">
        <v>448</v>
      </c>
      <c r="C402" s="105"/>
      <c r="D402" s="133">
        <f t="shared" ref="D402:X402" si="158">SUM(D403:D409)</f>
        <v>18.247547999999995</v>
      </c>
      <c r="E402" s="133">
        <f t="shared" si="158"/>
        <v>0</v>
      </c>
      <c r="F402" s="133">
        <f t="shared" si="158"/>
        <v>0</v>
      </c>
      <c r="G402" s="133">
        <f t="shared" si="158"/>
        <v>18.247547999999995</v>
      </c>
      <c r="H402" s="133">
        <f t="shared" si="158"/>
        <v>0</v>
      </c>
      <c r="I402" s="133">
        <f t="shared" si="158"/>
        <v>1.163684712</v>
      </c>
      <c r="J402" s="133">
        <f t="shared" si="158"/>
        <v>0</v>
      </c>
      <c r="K402" s="133">
        <f t="shared" si="158"/>
        <v>0</v>
      </c>
      <c r="L402" s="133">
        <f t="shared" si="158"/>
        <v>1.163684712</v>
      </c>
      <c r="M402" s="133">
        <f t="shared" si="158"/>
        <v>0</v>
      </c>
      <c r="N402" s="133">
        <f t="shared" si="158"/>
        <v>17.083863288</v>
      </c>
      <c r="O402" s="133">
        <f t="shared" si="158"/>
        <v>0</v>
      </c>
      <c r="P402" s="133">
        <f t="shared" si="158"/>
        <v>0</v>
      </c>
      <c r="Q402" s="133">
        <f t="shared" si="158"/>
        <v>0</v>
      </c>
      <c r="R402" s="133">
        <f t="shared" si="158"/>
        <v>0</v>
      </c>
      <c r="S402" s="133">
        <f t="shared" si="158"/>
        <v>0</v>
      </c>
      <c r="T402" s="133">
        <f t="shared" si="158"/>
        <v>17.083863288</v>
      </c>
      <c r="U402" s="133">
        <f t="shared" si="158"/>
        <v>0</v>
      </c>
      <c r="V402" s="133">
        <f t="shared" si="158"/>
        <v>0</v>
      </c>
      <c r="W402" s="133">
        <f t="shared" si="158"/>
        <v>0</v>
      </c>
      <c r="X402" s="133">
        <f t="shared" si="158"/>
        <v>0</v>
      </c>
    </row>
    <row r="403" spans="1:24" ht="46.65" x14ac:dyDescent="0.35">
      <c r="A403" s="106" t="s">
        <v>1660</v>
      </c>
      <c r="B403" s="107" t="s">
        <v>888</v>
      </c>
      <c r="C403" s="108" t="s">
        <v>1344</v>
      </c>
      <c r="D403" s="67">
        <v>5.1706319999999986</v>
      </c>
      <c r="E403" s="122"/>
      <c r="F403" s="122"/>
      <c r="G403" s="122">
        <v>5.1706319999999986</v>
      </c>
      <c r="H403" s="122"/>
      <c r="I403" s="73">
        <v>4.3615160000000007E-2</v>
      </c>
      <c r="J403" s="122"/>
      <c r="K403" s="122"/>
      <c r="L403" s="73">
        <v>4.3615160000000007E-2</v>
      </c>
      <c r="M403" s="122"/>
      <c r="N403" s="122">
        <f t="shared" ref="N403:N409" si="159">D403-I403</f>
        <v>5.1270168399999987</v>
      </c>
      <c r="O403" s="122"/>
      <c r="P403" s="122"/>
      <c r="Q403" s="122"/>
      <c r="R403" s="122"/>
      <c r="S403" s="122"/>
      <c r="T403" s="122">
        <f t="shared" ref="T403:T409" si="160">G403-L403</f>
        <v>5.1270168399999987</v>
      </c>
      <c r="U403" s="122"/>
      <c r="V403" s="122">
        <f t="shared" ref="V403:V409" si="161">H403-M403</f>
        <v>0</v>
      </c>
      <c r="W403" s="122"/>
      <c r="X403" s="122"/>
    </row>
    <row r="404" spans="1:24" ht="46.65" x14ac:dyDescent="0.35">
      <c r="A404" s="106" t="s">
        <v>1661</v>
      </c>
      <c r="B404" s="107" t="s">
        <v>640</v>
      </c>
      <c r="C404" s="108" t="s">
        <v>689</v>
      </c>
      <c r="D404" s="67">
        <v>3.0269159999999999</v>
      </c>
      <c r="E404" s="122"/>
      <c r="F404" s="122"/>
      <c r="G404" s="122">
        <v>3.0269159999999999</v>
      </c>
      <c r="H404" s="122"/>
      <c r="I404" s="73">
        <v>0.134713044</v>
      </c>
      <c r="J404" s="122"/>
      <c r="K404" s="122"/>
      <c r="L404" s="73">
        <v>0.134713044</v>
      </c>
      <c r="M404" s="122"/>
      <c r="N404" s="122">
        <f t="shared" si="159"/>
        <v>2.8922029559999998</v>
      </c>
      <c r="O404" s="122"/>
      <c r="P404" s="122"/>
      <c r="Q404" s="122"/>
      <c r="R404" s="122"/>
      <c r="S404" s="122"/>
      <c r="T404" s="122">
        <f t="shared" si="160"/>
        <v>2.8922029559999998</v>
      </c>
      <c r="U404" s="122"/>
      <c r="V404" s="122">
        <f t="shared" si="161"/>
        <v>0</v>
      </c>
      <c r="W404" s="122"/>
      <c r="X404" s="122"/>
    </row>
    <row r="405" spans="1:24" ht="62.2" x14ac:dyDescent="0.35">
      <c r="A405" s="106" t="s">
        <v>1660</v>
      </c>
      <c r="B405" s="107" t="s">
        <v>889</v>
      </c>
      <c r="C405" s="108" t="s">
        <v>1345</v>
      </c>
      <c r="D405" s="67">
        <v>2.7386999999999997</v>
      </c>
      <c r="E405" s="122"/>
      <c r="F405" s="122"/>
      <c r="G405" s="122">
        <v>2.7386999999999997</v>
      </c>
      <c r="H405" s="122"/>
      <c r="I405" s="73">
        <v>0.14144944800000001</v>
      </c>
      <c r="J405" s="122"/>
      <c r="K405" s="122"/>
      <c r="L405" s="73">
        <v>0.14144944800000001</v>
      </c>
      <c r="M405" s="122"/>
      <c r="N405" s="122">
        <f t="shared" si="159"/>
        <v>2.5972505519999998</v>
      </c>
      <c r="O405" s="122"/>
      <c r="P405" s="122"/>
      <c r="Q405" s="122"/>
      <c r="R405" s="122"/>
      <c r="S405" s="122"/>
      <c r="T405" s="122">
        <f t="shared" si="160"/>
        <v>2.5972505519999998</v>
      </c>
      <c r="U405" s="122"/>
      <c r="V405" s="122">
        <f t="shared" si="161"/>
        <v>0</v>
      </c>
      <c r="W405" s="122"/>
      <c r="X405" s="122"/>
    </row>
    <row r="406" spans="1:24" ht="46.65" x14ac:dyDescent="0.35">
      <c r="A406" s="106" t="s">
        <v>1660</v>
      </c>
      <c r="B406" s="107" t="s">
        <v>890</v>
      </c>
      <c r="C406" s="108" t="s">
        <v>1346</v>
      </c>
      <c r="D406" s="67">
        <v>6.9677759999999997</v>
      </c>
      <c r="E406" s="122"/>
      <c r="F406" s="122"/>
      <c r="G406" s="122">
        <v>6.9677759999999997</v>
      </c>
      <c r="H406" s="122"/>
      <c r="I406" s="73">
        <v>0.31010120399999996</v>
      </c>
      <c r="J406" s="122"/>
      <c r="K406" s="122"/>
      <c r="L406" s="73">
        <v>0.31010120399999996</v>
      </c>
      <c r="M406" s="122"/>
      <c r="N406" s="122">
        <f t="shared" si="159"/>
        <v>6.6576747960000002</v>
      </c>
      <c r="O406" s="122"/>
      <c r="P406" s="122"/>
      <c r="Q406" s="122"/>
      <c r="R406" s="122"/>
      <c r="S406" s="122"/>
      <c r="T406" s="122">
        <f t="shared" si="160"/>
        <v>6.6576747960000002</v>
      </c>
      <c r="U406" s="122"/>
      <c r="V406" s="122">
        <f t="shared" si="161"/>
        <v>0</v>
      </c>
      <c r="W406" s="122"/>
      <c r="X406" s="122"/>
    </row>
    <row r="407" spans="1:24" ht="93.25" x14ac:dyDescent="0.35">
      <c r="A407" s="106" t="s">
        <v>1660</v>
      </c>
      <c r="B407" s="107" t="s">
        <v>891</v>
      </c>
      <c r="C407" s="108" t="s">
        <v>1347</v>
      </c>
      <c r="D407" s="67">
        <v>0.34352399999999994</v>
      </c>
      <c r="E407" s="122"/>
      <c r="F407" s="122"/>
      <c r="G407" s="122">
        <v>0.34352399999999994</v>
      </c>
      <c r="H407" s="122"/>
      <c r="I407" s="73">
        <v>0.53380585600000008</v>
      </c>
      <c r="J407" s="122"/>
      <c r="K407" s="122"/>
      <c r="L407" s="73">
        <v>0.53380585600000008</v>
      </c>
      <c r="M407" s="122"/>
      <c r="N407" s="122">
        <f t="shared" si="159"/>
        <v>-0.19028185600000014</v>
      </c>
      <c r="O407" s="122"/>
      <c r="P407" s="122"/>
      <c r="Q407" s="122"/>
      <c r="R407" s="122"/>
      <c r="S407" s="122"/>
      <c r="T407" s="122">
        <f t="shared" si="160"/>
        <v>-0.19028185600000014</v>
      </c>
      <c r="U407" s="122"/>
      <c r="V407" s="122">
        <f t="shared" si="161"/>
        <v>0</v>
      </c>
      <c r="W407" s="122"/>
      <c r="X407" s="122"/>
    </row>
    <row r="408" spans="1:24" ht="31.1" x14ac:dyDescent="0.35">
      <c r="A408" s="106" t="s">
        <v>1660</v>
      </c>
      <c r="B408" s="107" t="s">
        <v>1785</v>
      </c>
      <c r="C408" s="108" t="s">
        <v>1950</v>
      </c>
      <c r="D408" s="67">
        <v>0</v>
      </c>
      <c r="E408" s="122"/>
      <c r="F408" s="122"/>
      <c r="G408" s="122">
        <v>0</v>
      </c>
      <c r="H408" s="122"/>
      <c r="I408" s="73">
        <v>0</v>
      </c>
      <c r="J408" s="122"/>
      <c r="K408" s="122"/>
      <c r="L408" s="73">
        <v>0</v>
      </c>
      <c r="M408" s="122"/>
      <c r="N408" s="122">
        <f t="shared" si="159"/>
        <v>0</v>
      </c>
      <c r="O408" s="122"/>
      <c r="P408" s="122"/>
      <c r="Q408" s="122"/>
      <c r="R408" s="122"/>
      <c r="S408" s="122"/>
      <c r="T408" s="122">
        <f t="shared" si="160"/>
        <v>0</v>
      </c>
      <c r="U408" s="122"/>
      <c r="V408" s="122">
        <f t="shared" si="161"/>
        <v>0</v>
      </c>
      <c r="W408" s="122"/>
      <c r="X408" s="122"/>
    </row>
    <row r="409" spans="1:24" ht="62.2" x14ac:dyDescent="0.35">
      <c r="A409" s="106" t="s">
        <v>1660</v>
      </c>
      <c r="B409" s="107" t="s">
        <v>1786</v>
      </c>
      <c r="C409" s="108" t="s">
        <v>1951</v>
      </c>
      <c r="D409" s="67">
        <v>0</v>
      </c>
      <c r="E409" s="122"/>
      <c r="F409" s="122"/>
      <c r="G409" s="122">
        <v>0</v>
      </c>
      <c r="H409" s="122"/>
      <c r="I409" s="73">
        <v>0</v>
      </c>
      <c r="J409" s="122"/>
      <c r="K409" s="122"/>
      <c r="L409" s="73">
        <v>0</v>
      </c>
      <c r="M409" s="122"/>
      <c r="N409" s="122">
        <f t="shared" si="159"/>
        <v>0</v>
      </c>
      <c r="O409" s="122"/>
      <c r="P409" s="122"/>
      <c r="Q409" s="122"/>
      <c r="R409" s="122"/>
      <c r="S409" s="122"/>
      <c r="T409" s="122">
        <f t="shared" si="160"/>
        <v>0</v>
      </c>
      <c r="U409" s="122"/>
      <c r="V409" s="122">
        <f t="shared" si="161"/>
        <v>0</v>
      </c>
      <c r="W409" s="122"/>
      <c r="X409" s="122"/>
    </row>
    <row r="410" spans="1:24" x14ac:dyDescent="0.35">
      <c r="A410" s="112"/>
      <c r="B410" s="113" t="s">
        <v>92</v>
      </c>
      <c r="C410" s="101"/>
      <c r="D410" s="132">
        <f t="shared" ref="D410:X410" si="162">D411+D417+D431+D438+D457+D463+D474+D479+D484+D489+D492+D494+D498+D521+D528+D530+D536+D554+D564+D567+D572+D577+D591+D597+D607+D629+D631+D643+D646+D656+D661+D671+D692+D701+D704+D714+D747+D755+D758+D761+D772+D774+D776+D784+D787+D789</f>
        <v>1043.8794195576797</v>
      </c>
      <c r="E410" s="132">
        <f t="shared" si="162"/>
        <v>0</v>
      </c>
      <c r="F410" s="132">
        <f t="shared" si="162"/>
        <v>0</v>
      </c>
      <c r="G410" s="132">
        <f t="shared" si="162"/>
        <v>1043.8794195576797</v>
      </c>
      <c r="H410" s="132">
        <f t="shared" si="162"/>
        <v>0</v>
      </c>
      <c r="I410" s="132">
        <f t="shared" si="162"/>
        <v>346.35817898674571</v>
      </c>
      <c r="J410" s="132">
        <f t="shared" si="162"/>
        <v>0</v>
      </c>
      <c r="K410" s="132">
        <f t="shared" si="162"/>
        <v>0</v>
      </c>
      <c r="L410" s="132">
        <f t="shared" si="162"/>
        <v>346.35817898674571</v>
      </c>
      <c r="M410" s="132">
        <f t="shared" si="162"/>
        <v>0</v>
      </c>
      <c r="N410" s="132">
        <f t="shared" si="162"/>
        <v>697.52124057093408</v>
      </c>
      <c r="O410" s="132">
        <f t="shared" si="162"/>
        <v>0</v>
      </c>
      <c r="P410" s="132">
        <f t="shared" si="162"/>
        <v>0</v>
      </c>
      <c r="Q410" s="132">
        <f t="shared" si="162"/>
        <v>0</v>
      </c>
      <c r="R410" s="132">
        <f t="shared" si="162"/>
        <v>0</v>
      </c>
      <c r="S410" s="132">
        <f t="shared" si="162"/>
        <v>0</v>
      </c>
      <c r="T410" s="132">
        <f t="shared" si="162"/>
        <v>697.52124057093408</v>
      </c>
      <c r="U410" s="132">
        <f t="shared" si="162"/>
        <v>0</v>
      </c>
      <c r="V410" s="132">
        <f t="shared" si="162"/>
        <v>0</v>
      </c>
      <c r="W410" s="132">
        <f t="shared" si="162"/>
        <v>0</v>
      </c>
      <c r="X410" s="132">
        <f t="shared" si="162"/>
        <v>0</v>
      </c>
    </row>
    <row r="411" spans="1:24" x14ac:dyDescent="0.35">
      <c r="A411" s="103"/>
      <c r="B411" s="110" t="s">
        <v>26</v>
      </c>
      <c r="C411" s="105"/>
      <c r="D411" s="133">
        <f t="shared" ref="D411:X411" si="163">SUM(D412:D416)</f>
        <v>1.0315679999999998</v>
      </c>
      <c r="E411" s="133">
        <f t="shared" si="163"/>
        <v>0</v>
      </c>
      <c r="F411" s="133">
        <f t="shared" si="163"/>
        <v>0</v>
      </c>
      <c r="G411" s="133">
        <f t="shared" si="163"/>
        <v>1.0315679999999998</v>
      </c>
      <c r="H411" s="133">
        <f t="shared" si="163"/>
        <v>0</v>
      </c>
      <c r="I411" s="133">
        <f t="shared" si="163"/>
        <v>2.8724138440000004</v>
      </c>
      <c r="J411" s="133">
        <f t="shared" si="163"/>
        <v>0</v>
      </c>
      <c r="K411" s="133">
        <f t="shared" si="163"/>
        <v>0</v>
      </c>
      <c r="L411" s="133">
        <f t="shared" si="163"/>
        <v>2.8724138440000004</v>
      </c>
      <c r="M411" s="133">
        <f t="shared" si="163"/>
        <v>0</v>
      </c>
      <c r="N411" s="133">
        <f t="shared" si="163"/>
        <v>-1.8408458440000006</v>
      </c>
      <c r="O411" s="133">
        <f t="shared" si="163"/>
        <v>0</v>
      </c>
      <c r="P411" s="133">
        <f t="shared" si="163"/>
        <v>0</v>
      </c>
      <c r="Q411" s="133">
        <f t="shared" si="163"/>
        <v>0</v>
      </c>
      <c r="R411" s="133">
        <f t="shared" si="163"/>
        <v>0</v>
      </c>
      <c r="S411" s="133">
        <f t="shared" si="163"/>
        <v>0</v>
      </c>
      <c r="T411" s="133">
        <f t="shared" si="163"/>
        <v>-1.8408458440000006</v>
      </c>
      <c r="U411" s="133">
        <f t="shared" si="163"/>
        <v>0</v>
      </c>
      <c r="V411" s="133">
        <f t="shared" si="163"/>
        <v>0</v>
      </c>
      <c r="W411" s="133">
        <f t="shared" si="163"/>
        <v>0</v>
      </c>
      <c r="X411" s="133">
        <f t="shared" si="163"/>
        <v>0</v>
      </c>
    </row>
    <row r="412" spans="1:24" ht="62.2" x14ac:dyDescent="0.35">
      <c r="A412" s="106" t="s">
        <v>1662</v>
      </c>
      <c r="B412" s="107" t="s">
        <v>892</v>
      </c>
      <c r="C412" s="108" t="s">
        <v>1348</v>
      </c>
      <c r="D412" s="67">
        <v>1.2E-2</v>
      </c>
      <c r="E412" s="122"/>
      <c r="F412" s="122"/>
      <c r="G412" s="122">
        <v>1.2E-2</v>
      </c>
      <c r="H412" s="122"/>
      <c r="I412" s="73">
        <v>5.3404799999999997E-4</v>
      </c>
      <c r="J412" s="122"/>
      <c r="K412" s="122"/>
      <c r="L412" s="73">
        <v>5.3404799999999997E-4</v>
      </c>
      <c r="M412" s="122"/>
      <c r="N412" s="122">
        <f t="shared" ref="N412:N416" si="164">D412-I412</f>
        <v>1.1465952E-2</v>
      </c>
      <c r="O412" s="122"/>
      <c r="P412" s="122"/>
      <c r="Q412" s="122"/>
      <c r="R412" s="122"/>
      <c r="S412" s="122"/>
      <c r="T412" s="122">
        <f t="shared" ref="T412:T416" si="165">G412-L412</f>
        <v>1.1465952E-2</v>
      </c>
      <c r="U412" s="122"/>
      <c r="V412" s="122">
        <f t="shared" ref="V412:V416" si="166">H412-M412</f>
        <v>0</v>
      </c>
      <c r="W412" s="122"/>
      <c r="X412" s="122"/>
    </row>
    <row r="413" spans="1:24" ht="46.65" x14ac:dyDescent="0.35">
      <c r="A413" s="106" t="s">
        <v>1662</v>
      </c>
      <c r="B413" s="107" t="s">
        <v>1787</v>
      </c>
      <c r="C413" s="108" t="s">
        <v>1349</v>
      </c>
      <c r="D413" s="67">
        <v>1.0195679999999998</v>
      </c>
      <c r="E413" s="122"/>
      <c r="F413" s="122"/>
      <c r="G413" s="122">
        <v>1.0195679999999998</v>
      </c>
      <c r="H413" s="122"/>
      <c r="I413" s="73">
        <v>4.5375924000000005E-2</v>
      </c>
      <c r="J413" s="122"/>
      <c r="K413" s="122"/>
      <c r="L413" s="73">
        <v>4.5375924000000005E-2</v>
      </c>
      <c r="M413" s="122"/>
      <c r="N413" s="122">
        <f t="shared" si="164"/>
        <v>0.9741920759999998</v>
      </c>
      <c r="O413" s="122"/>
      <c r="P413" s="122"/>
      <c r="Q413" s="122"/>
      <c r="R413" s="122"/>
      <c r="S413" s="122"/>
      <c r="T413" s="122">
        <f t="shared" si="165"/>
        <v>0.9741920759999998</v>
      </c>
      <c r="U413" s="122"/>
      <c r="V413" s="122">
        <f t="shared" si="166"/>
        <v>0</v>
      </c>
      <c r="W413" s="122"/>
      <c r="X413" s="122"/>
    </row>
    <row r="414" spans="1:24" ht="46.65" x14ac:dyDescent="0.35">
      <c r="A414" s="106" t="s">
        <v>1662</v>
      </c>
      <c r="B414" s="107" t="s">
        <v>1788</v>
      </c>
      <c r="C414" s="108" t="s">
        <v>1952</v>
      </c>
      <c r="D414" s="67">
        <v>0</v>
      </c>
      <c r="E414" s="122"/>
      <c r="F414" s="122"/>
      <c r="G414" s="122">
        <v>0</v>
      </c>
      <c r="H414" s="122"/>
      <c r="I414" s="73">
        <v>1.0061583840000001</v>
      </c>
      <c r="J414" s="122"/>
      <c r="K414" s="122"/>
      <c r="L414" s="73">
        <v>1.0061583840000001</v>
      </c>
      <c r="M414" s="122"/>
      <c r="N414" s="122">
        <f t="shared" si="164"/>
        <v>-1.0061583840000001</v>
      </c>
      <c r="O414" s="122"/>
      <c r="P414" s="122"/>
      <c r="Q414" s="122"/>
      <c r="R414" s="122"/>
      <c r="S414" s="122"/>
      <c r="T414" s="122">
        <f t="shared" si="165"/>
        <v>-1.0061583840000001</v>
      </c>
      <c r="U414" s="122"/>
      <c r="V414" s="122">
        <f t="shared" si="166"/>
        <v>0</v>
      </c>
      <c r="W414" s="122"/>
      <c r="X414" s="122"/>
    </row>
    <row r="415" spans="1:24" ht="46.65" x14ac:dyDescent="0.35">
      <c r="A415" s="106" t="s">
        <v>1662</v>
      </c>
      <c r="B415" s="107" t="s">
        <v>1789</v>
      </c>
      <c r="C415" s="108" t="s">
        <v>1953</v>
      </c>
      <c r="D415" s="67">
        <v>0</v>
      </c>
      <c r="E415" s="122"/>
      <c r="F415" s="122"/>
      <c r="G415" s="122">
        <v>0</v>
      </c>
      <c r="H415" s="122"/>
      <c r="I415" s="73">
        <v>0.24033619000000003</v>
      </c>
      <c r="J415" s="122"/>
      <c r="K415" s="122"/>
      <c r="L415" s="73">
        <v>0.24033619000000003</v>
      </c>
      <c r="M415" s="122"/>
      <c r="N415" s="122">
        <f t="shared" si="164"/>
        <v>-0.24033619000000003</v>
      </c>
      <c r="O415" s="122"/>
      <c r="P415" s="122"/>
      <c r="Q415" s="122"/>
      <c r="R415" s="122"/>
      <c r="S415" s="122"/>
      <c r="T415" s="122">
        <f t="shared" si="165"/>
        <v>-0.24033619000000003</v>
      </c>
      <c r="U415" s="122"/>
      <c r="V415" s="122">
        <f t="shared" si="166"/>
        <v>0</v>
      </c>
      <c r="W415" s="122"/>
      <c r="X415" s="122"/>
    </row>
    <row r="416" spans="1:24" ht="46.65" x14ac:dyDescent="0.35">
      <c r="A416" s="106" t="s">
        <v>1662</v>
      </c>
      <c r="B416" s="107" t="s">
        <v>1790</v>
      </c>
      <c r="C416" s="108" t="s">
        <v>1954</v>
      </c>
      <c r="D416" s="67">
        <v>0</v>
      </c>
      <c r="E416" s="122"/>
      <c r="F416" s="122"/>
      <c r="G416" s="122">
        <v>0</v>
      </c>
      <c r="H416" s="122"/>
      <c r="I416" s="73">
        <v>1.5800092980000002</v>
      </c>
      <c r="J416" s="122"/>
      <c r="K416" s="122"/>
      <c r="L416" s="73">
        <v>1.5800092980000002</v>
      </c>
      <c r="M416" s="122"/>
      <c r="N416" s="122">
        <f t="shared" si="164"/>
        <v>-1.5800092980000002</v>
      </c>
      <c r="O416" s="122"/>
      <c r="P416" s="122"/>
      <c r="Q416" s="122"/>
      <c r="R416" s="122"/>
      <c r="S416" s="122"/>
      <c r="T416" s="122">
        <f t="shared" si="165"/>
        <v>-1.5800092980000002</v>
      </c>
      <c r="U416" s="122"/>
      <c r="V416" s="122">
        <f t="shared" si="166"/>
        <v>0</v>
      </c>
      <c r="W416" s="122"/>
      <c r="X416" s="122"/>
    </row>
    <row r="417" spans="1:24" x14ac:dyDescent="0.35">
      <c r="A417" s="103"/>
      <c r="B417" s="110" t="s">
        <v>27</v>
      </c>
      <c r="C417" s="105"/>
      <c r="D417" s="133">
        <f t="shared" ref="D417:X417" si="167">SUM(D418:D430)</f>
        <v>16.230062400000001</v>
      </c>
      <c r="E417" s="133">
        <f t="shared" si="167"/>
        <v>0</v>
      </c>
      <c r="F417" s="133">
        <f t="shared" si="167"/>
        <v>0</v>
      </c>
      <c r="G417" s="133">
        <f t="shared" si="167"/>
        <v>16.230062400000001</v>
      </c>
      <c r="H417" s="133">
        <f t="shared" si="167"/>
        <v>0</v>
      </c>
      <c r="I417" s="133">
        <f t="shared" si="167"/>
        <v>15.827930604000004</v>
      </c>
      <c r="J417" s="133">
        <f t="shared" si="167"/>
        <v>0</v>
      </c>
      <c r="K417" s="133">
        <f t="shared" si="167"/>
        <v>0</v>
      </c>
      <c r="L417" s="133">
        <f t="shared" si="167"/>
        <v>15.827930604000004</v>
      </c>
      <c r="M417" s="133">
        <f t="shared" si="167"/>
        <v>0</v>
      </c>
      <c r="N417" s="133">
        <f t="shared" si="167"/>
        <v>0.40213179599999993</v>
      </c>
      <c r="O417" s="133">
        <f t="shared" si="167"/>
        <v>0</v>
      </c>
      <c r="P417" s="133">
        <f t="shared" si="167"/>
        <v>0</v>
      </c>
      <c r="Q417" s="133">
        <f t="shared" si="167"/>
        <v>0</v>
      </c>
      <c r="R417" s="133">
        <f t="shared" si="167"/>
        <v>0</v>
      </c>
      <c r="S417" s="133">
        <f t="shared" si="167"/>
        <v>0</v>
      </c>
      <c r="T417" s="133">
        <f t="shared" si="167"/>
        <v>0.40213179599999993</v>
      </c>
      <c r="U417" s="133">
        <f t="shared" si="167"/>
        <v>0</v>
      </c>
      <c r="V417" s="133">
        <f t="shared" si="167"/>
        <v>0</v>
      </c>
      <c r="W417" s="133">
        <f t="shared" si="167"/>
        <v>0</v>
      </c>
      <c r="X417" s="133">
        <f t="shared" si="167"/>
        <v>0</v>
      </c>
    </row>
    <row r="418" spans="1:24" ht="46.65" x14ac:dyDescent="0.35">
      <c r="A418" s="106" t="s">
        <v>1662</v>
      </c>
      <c r="B418" s="107" t="s">
        <v>893</v>
      </c>
      <c r="C418" s="108" t="s">
        <v>1350</v>
      </c>
      <c r="D418" s="67">
        <v>1.2E-2</v>
      </c>
      <c r="E418" s="122"/>
      <c r="F418" s="122"/>
      <c r="G418" s="122">
        <v>1.2E-2</v>
      </c>
      <c r="H418" s="122"/>
      <c r="I418" s="73">
        <v>5.3404799999999997E-4</v>
      </c>
      <c r="J418" s="122"/>
      <c r="K418" s="122"/>
      <c r="L418" s="73">
        <v>5.3404799999999997E-4</v>
      </c>
      <c r="M418" s="122"/>
      <c r="N418" s="122">
        <f t="shared" ref="N418:N430" si="168">D418-I418</f>
        <v>1.1465952E-2</v>
      </c>
      <c r="O418" s="122"/>
      <c r="P418" s="122"/>
      <c r="Q418" s="122"/>
      <c r="R418" s="122"/>
      <c r="S418" s="122"/>
      <c r="T418" s="122">
        <f t="shared" ref="T418:T430" si="169">G418-L418</f>
        <v>1.1465952E-2</v>
      </c>
      <c r="U418" s="122"/>
      <c r="V418" s="122">
        <f t="shared" ref="V418:V430" si="170">H418-M418</f>
        <v>0</v>
      </c>
      <c r="W418" s="122"/>
      <c r="X418" s="122"/>
    </row>
    <row r="419" spans="1:24" ht="46.65" x14ac:dyDescent="0.35">
      <c r="A419" s="106" t="s">
        <v>1662</v>
      </c>
      <c r="B419" s="107" t="s">
        <v>455</v>
      </c>
      <c r="C419" s="108" t="s">
        <v>93</v>
      </c>
      <c r="D419" s="67">
        <v>1.265196</v>
      </c>
      <c r="E419" s="122"/>
      <c r="F419" s="122"/>
      <c r="G419" s="122">
        <v>1.265196</v>
      </c>
      <c r="H419" s="122"/>
      <c r="I419" s="73">
        <v>6.3201865720000008</v>
      </c>
      <c r="J419" s="122"/>
      <c r="K419" s="122"/>
      <c r="L419" s="73">
        <v>6.3201865720000008</v>
      </c>
      <c r="M419" s="122"/>
      <c r="N419" s="122">
        <f t="shared" si="168"/>
        <v>-5.0549905720000012</v>
      </c>
      <c r="O419" s="122"/>
      <c r="P419" s="122"/>
      <c r="Q419" s="122"/>
      <c r="R419" s="122"/>
      <c r="S419" s="122"/>
      <c r="T419" s="122">
        <f t="shared" si="169"/>
        <v>-5.0549905720000012</v>
      </c>
      <c r="U419" s="122"/>
      <c r="V419" s="122">
        <f t="shared" si="170"/>
        <v>0</v>
      </c>
      <c r="W419" s="122"/>
      <c r="X419" s="122"/>
    </row>
    <row r="420" spans="1:24" ht="31.1" x14ac:dyDescent="0.35">
      <c r="A420" s="106" t="s">
        <v>1662</v>
      </c>
      <c r="B420" s="107" t="s">
        <v>94</v>
      </c>
      <c r="C420" s="108" t="s">
        <v>95</v>
      </c>
      <c r="D420" s="67">
        <v>2.803548000000001</v>
      </c>
      <c r="E420" s="122"/>
      <c r="F420" s="122"/>
      <c r="G420" s="122">
        <v>2.803548000000001</v>
      </c>
      <c r="H420" s="122"/>
      <c r="I420" s="73">
        <v>0</v>
      </c>
      <c r="J420" s="122"/>
      <c r="K420" s="122"/>
      <c r="L420" s="73">
        <v>0</v>
      </c>
      <c r="M420" s="122"/>
      <c r="N420" s="122">
        <f t="shared" si="168"/>
        <v>2.803548000000001</v>
      </c>
      <c r="O420" s="122"/>
      <c r="P420" s="122"/>
      <c r="Q420" s="122"/>
      <c r="R420" s="122"/>
      <c r="S420" s="122"/>
      <c r="T420" s="122">
        <f t="shared" si="169"/>
        <v>2.803548000000001</v>
      </c>
      <c r="U420" s="122"/>
      <c r="V420" s="122">
        <f t="shared" si="170"/>
        <v>0</v>
      </c>
      <c r="W420" s="122"/>
      <c r="X420" s="122"/>
    </row>
    <row r="421" spans="1:24" ht="46.65" x14ac:dyDescent="0.35">
      <c r="A421" s="106" t="s">
        <v>1662</v>
      </c>
      <c r="B421" s="107" t="s">
        <v>96</v>
      </c>
      <c r="C421" s="108" t="s">
        <v>97</v>
      </c>
      <c r="D421" s="67">
        <v>3.4748543999999999</v>
      </c>
      <c r="E421" s="122"/>
      <c r="F421" s="122"/>
      <c r="G421" s="122">
        <v>3.4748543999999999</v>
      </c>
      <c r="H421" s="122"/>
      <c r="I421" s="73">
        <v>4.0565430459999998</v>
      </c>
      <c r="J421" s="122"/>
      <c r="K421" s="122"/>
      <c r="L421" s="73">
        <v>4.0565430459999998</v>
      </c>
      <c r="M421" s="122"/>
      <c r="N421" s="122">
        <f t="shared" si="168"/>
        <v>-0.58168864599999992</v>
      </c>
      <c r="O421" s="122"/>
      <c r="P421" s="122"/>
      <c r="Q421" s="122"/>
      <c r="R421" s="122"/>
      <c r="S421" s="122"/>
      <c r="T421" s="122">
        <f t="shared" si="169"/>
        <v>-0.58168864599999992</v>
      </c>
      <c r="U421" s="122"/>
      <c r="V421" s="122">
        <f t="shared" si="170"/>
        <v>0</v>
      </c>
      <c r="W421" s="122"/>
      <c r="X421" s="122"/>
    </row>
    <row r="422" spans="1:24" ht="46.65" x14ac:dyDescent="0.35">
      <c r="A422" s="106" t="s">
        <v>1662</v>
      </c>
      <c r="B422" s="107" t="s">
        <v>894</v>
      </c>
      <c r="C422" s="108" t="s">
        <v>1351</v>
      </c>
      <c r="D422" s="67">
        <v>1.036764</v>
      </c>
      <c r="E422" s="122"/>
      <c r="F422" s="122"/>
      <c r="G422" s="122">
        <v>1.036764</v>
      </c>
      <c r="H422" s="122"/>
      <c r="I422" s="73">
        <v>0.24260466</v>
      </c>
      <c r="J422" s="122"/>
      <c r="K422" s="122"/>
      <c r="L422" s="73">
        <v>0.24260466</v>
      </c>
      <c r="M422" s="122"/>
      <c r="N422" s="122">
        <f t="shared" si="168"/>
        <v>0.79415933999999999</v>
      </c>
      <c r="O422" s="122"/>
      <c r="P422" s="122"/>
      <c r="Q422" s="122"/>
      <c r="R422" s="122"/>
      <c r="S422" s="122"/>
      <c r="T422" s="122">
        <f t="shared" si="169"/>
        <v>0.79415933999999999</v>
      </c>
      <c r="U422" s="122"/>
      <c r="V422" s="122">
        <f t="shared" si="170"/>
        <v>0</v>
      </c>
      <c r="W422" s="122"/>
      <c r="X422" s="122"/>
    </row>
    <row r="423" spans="1:24" ht="62.2" x14ac:dyDescent="0.35">
      <c r="A423" s="106" t="s">
        <v>1662</v>
      </c>
      <c r="B423" s="107" t="s">
        <v>895</v>
      </c>
      <c r="C423" s="108" t="s">
        <v>1352</v>
      </c>
      <c r="D423" s="67">
        <v>5.6519999999999994E-2</v>
      </c>
      <c r="E423" s="122"/>
      <c r="F423" s="122"/>
      <c r="G423" s="122">
        <v>5.6519999999999994E-2</v>
      </c>
      <c r="H423" s="122"/>
      <c r="I423" s="73">
        <v>2.5154399999999999E-3</v>
      </c>
      <c r="J423" s="122"/>
      <c r="K423" s="122"/>
      <c r="L423" s="73">
        <v>2.5154399999999999E-3</v>
      </c>
      <c r="M423" s="122"/>
      <c r="N423" s="122">
        <f t="shared" si="168"/>
        <v>5.4004559999999993E-2</v>
      </c>
      <c r="O423" s="122"/>
      <c r="P423" s="122"/>
      <c r="Q423" s="122"/>
      <c r="R423" s="122"/>
      <c r="S423" s="122"/>
      <c r="T423" s="122">
        <f t="shared" si="169"/>
        <v>5.4004559999999993E-2</v>
      </c>
      <c r="U423" s="122"/>
      <c r="V423" s="122">
        <f t="shared" si="170"/>
        <v>0</v>
      </c>
      <c r="W423" s="122"/>
      <c r="X423" s="122"/>
    </row>
    <row r="424" spans="1:24" ht="62.2" x14ac:dyDescent="0.35">
      <c r="A424" s="106" t="s">
        <v>1662</v>
      </c>
      <c r="B424" s="107" t="s">
        <v>896</v>
      </c>
      <c r="C424" s="108" t="s">
        <v>1353</v>
      </c>
      <c r="D424" s="67">
        <v>1.9723440000000001</v>
      </c>
      <c r="E424" s="122"/>
      <c r="F424" s="122"/>
      <c r="G424" s="122">
        <v>1.9723440000000001</v>
      </c>
      <c r="H424" s="122"/>
      <c r="I424" s="73">
        <v>8.7779231999999999E-2</v>
      </c>
      <c r="J424" s="122"/>
      <c r="K424" s="122"/>
      <c r="L424" s="73">
        <v>8.7779231999999999E-2</v>
      </c>
      <c r="M424" s="122"/>
      <c r="N424" s="122">
        <f t="shared" si="168"/>
        <v>1.8845647680000002</v>
      </c>
      <c r="O424" s="122"/>
      <c r="P424" s="122"/>
      <c r="Q424" s="122"/>
      <c r="R424" s="122"/>
      <c r="S424" s="122"/>
      <c r="T424" s="122">
        <f t="shared" si="169"/>
        <v>1.8845647680000002</v>
      </c>
      <c r="U424" s="122"/>
      <c r="V424" s="122">
        <f t="shared" si="170"/>
        <v>0</v>
      </c>
      <c r="W424" s="122"/>
      <c r="X424" s="122"/>
    </row>
    <row r="425" spans="1:24" ht="46.65" x14ac:dyDescent="0.35">
      <c r="A425" s="106" t="s">
        <v>1662</v>
      </c>
      <c r="B425" s="107" t="s">
        <v>897</v>
      </c>
      <c r="C425" s="108" t="s">
        <v>1354</v>
      </c>
      <c r="D425" s="67">
        <v>0.44650799999999996</v>
      </c>
      <c r="E425" s="122"/>
      <c r="F425" s="122"/>
      <c r="G425" s="122">
        <v>0.44650799999999996</v>
      </c>
      <c r="H425" s="122"/>
      <c r="I425" s="73">
        <v>1.1792627999999999E-2</v>
      </c>
      <c r="J425" s="122"/>
      <c r="K425" s="122"/>
      <c r="L425" s="73">
        <v>1.1792627999999999E-2</v>
      </c>
      <c r="M425" s="122"/>
      <c r="N425" s="122">
        <f t="shared" si="168"/>
        <v>0.43471537199999999</v>
      </c>
      <c r="O425" s="122"/>
      <c r="P425" s="122"/>
      <c r="Q425" s="122"/>
      <c r="R425" s="122"/>
      <c r="S425" s="122"/>
      <c r="T425" s="122">
        <f t="shared" si="169"/>
        <v>0.43471537199999999</v>
      </c>
      <c r="U425" s="122"/>
      <c r="V425" s="122">
        <f t="shared" si="170"/>
        <v>0</v>
      </c>
      <c r="W425" s="122"/>
      <c r="X425" s="122"/>
    </row>
    <row r="426" spans="1:24" ht="46.65" x14ac:dyDescent="0.35">
      <c r="A426" s="106" t="s">
        <v>1662</v>
      </c>
      <c r="B426" s="107" t="s">
        <v>898</v>
      </c>
      <c r="C426" s="108" t="s">
        <v>1355</v>
      </c>
      <c r="D426" s="67">
        <v>1.5947160000000002</v>
      </c>
      <c r="E426" s="122"/>
      <c r="F426" s="122"/>
      <c r="G426" s="122">
        <v>1.5947160000000002</v>
      </c>
      <c r="H426" s="122"/>
      <c r="I426" s="73">
        <v>7.0972895999999994E-2</v>
      </c>
      <c r="J426" s="122"/>
      <c r="K426" s="122"/>
      <c r="L426" s="73">
        <v>7.0972895999999994E-2</v>
      </c>
      <c r="M426" s="122"/>
      <c r="N426" s="122">
        <f t="shared" si="168"/>
        <v>1.5237431040000002</v>
      </c>
      <c r="O426" s="122"/>
      <c r="P426" s="122"/>
      <c r="Q426" s="122"/>
      <c r="R426" s="122"/>
      <c r="S426" s="122"/>
      <c r="T426" s="122">
        <f t="shared" si="169"/>
        <v>1.5237431040000002</v>
      </c>
      <c r="U426" s="122"/>
      <c r="V426" s="122">
        <f t="shared" si="170"/>
        <v>0</v>
      </c>
      <c r="W426" s="122"/>
      <c r="X426" s="122"/>
    </row>
    <row r="427" spans="1:24" ht="46.65" x14ac:dyDescent="0.35">
      <c r="A427" s="106" t="s">
        <v>1662</v>
      </c>
      <c r="B427" s="107" t="s">
        <v>899</v>
      </c>
      <c r="C427" s="108" t="s">
        <v>1356</v>
      </c>
      <c r="D427" s="67">
        <v>1.938564</v>
      </c>
      <c r="E427" s="122"/>
      <c r="F427" s="122"/>
      <c r="G427" s="122">
        <v>1.938564</v>
      </c>
      <c r="H427" s="122"/>
      <c r="I427" s="73">
        <v>8.6275859999999996E-2</v>
      </c>
      <c r="J427" s="122"/>
      <c r="K427" s="122"/>
      <c r="L427" s="73">
        <v>8.6275859999999996E-2</v>
      </c>
      <c r="M427" s="122"/>
      <c r="N427" s="122">
        <f t="shared" si="168"/>
        <v>1.85228814</v>
      </c>
      <c r="O427" s="122"/>
      <c r="P427" s="122"/>
      <c r="Q427" s="122"/>
      <c r="R427" s="122"/>
      <c r="S427" s="122"/>
      <c r="T427" s="122">
        <f t="shared" si="169"/>
        <v>1.85228814</v>
      </c>
      <c r="U427" s="122"/>
      <c r="V427" s="122">
        <f t="shared" si="170"/>
        <v>0</v>
      </c>
      <c r="W427" s="122"/>
      <c r="X427" s="122"/>
    </row>
    <row r="428" spans="1:24" ht="46.65" x14ac:dyDescent="0.35">
      <c r="A428" s="106" t="s">
        <v>1662</v>
      </c>
      <c r="B428" s="107" t="s">
        <v>1791</v>
      </c>
      <c r="C428" s="108" t="s">
        <v>1357</v>
      </c>
      <c r="D428" s="67">
        <v>1.6290479999999998</v>
      </c>
      <c r="E428" s="122"/>
      <c r="F428" s="122"/>
      <c r="G428" s="122">
        <v>1.6290479999999998</v>
      </c>
      <c r="H428" s="122"/>
      <c r="I428" s="73">
        <v>7.2500843999999995E-2</v>
      </c>
      <c r="J428" s="122"/>
      <c r="K428" s="122"/>
      <c r="L428" s="73">
        <v>7.2500843999999995E-2</v>
      </c>
      <c r="M428" s="122"/>
      <c r="N428" s="122">
        <f t="shared" si="168"/>
        <v>1.5565471559999999</v>
      </c>
      <c r="O428" s="122"/>
      <c r="P428" s="122"/>
      <c r="Q428" s="122"/>
      <c r="R428" s="122"/>
      <c r="S428" s="122"/>
      <c r="T428" s="122">
        <f t="shared" si="169"/>
        <v>1.5565471559999999</v>
      </c>
      <c r="U428" s="122"/>
      <c r="V428" s="122">
        <f t="shared" si="170"/>
        <v>0</v>
      </c>
      <c r="W428" s="122"/>
      <c r="X428" s="122"/>
    </row>
    <row r="429" spans="1:24" ht="31.1" x14ac:dyDescent="0.35">
      <c r="A429" s="106" t="s">
        <v>1662</v>
      </c>
      <c r="B429" s="107" t="s">
        <v>900</v>
      </c>
      <c r="C429" s="108" t="s">
        <v>1358</v>
      </c>
      <c r="D429" s="67">
        <v>0</v>
      </c>
      <c r="E429" s="122"/>
      <c r="F429" s="122"/>
      <c r="G429" s="122">
        <v>0</v>
      </c>
      <c r="H429" s="122"/>
      <c r="I429" s="73">
        <v>1.5760998979999998</v>
      </c>
      <c r="J429" s="122"/>
      <c r="K429" s="122"/>
      <c r="L429" s="73">
        <v>1.5760998979999998</v>
      </c>
      <c r="M429" s="122"/>
      <c r="N429" s="122">
        <f t="shared" si="168"/>
        <v>-1.5760998979999998</v>
      </c>
      <c r="O429" s="122"/>
      <c r="P429" s="122"/>
      <c r="Q429" s="122"/>
      <c r="R429" s="122"/>
      <c r="S429" s="122"/>
      <c r="T429" s="122">
        <f t="shared" si="169"/>
        <v>-1.5760998979999998</v>
      </c>
      <c r="U429" s="122"/>
      <c r="V429" s="122">
        <f t="shared" si="170"/>
        <v>0</v>
      </c>
      <c r="W429" s="122"/>
      <c r="X429" s="122"/>
    </row>
    <row r="430" spans="1:24" ht="46.65" x14ac:dyDescent="0.35">
      <c r="A430" s="106" t="s">
        <v>1662</v>
      </c>
      <c r="B430" s="107" t="s">
        <v>1792</v>
      </c>
      <c r="C430" s="108" t="s">
        <v>1955</v>
      </c>
      <c r="D430" s="67">
        <v>0</v>
      </c>
      <c r="E430" s="122"/>
      <c r="F430" s="122"/>
      <c r="G430" s="122">
        <v>0</v>
      </c>
      <c r="H430" s="122"/>
      <c r="I430" s="73">
        <v>3.3001254800000002</v>
      </c>
      <c r="J430" s="122"/>
      <c r="K430" s="122"/>
      <c r="L430" s="73">
        <v>3.3001254800000002</v>
      </c>
      <c r="M430" s="122"/>
      <c r="N430" s="122">
        <f t="shared" si="168"/>
        <v>-3.3001254800000002</v>
      </c>
      <c r="O430" s="122"/>
      <c r="P430" s="122"/>
      <c r="Q430" s="122"/>
      <c r="R430" s="122"/>
      <c r="S430" s="122"/>
      <c r="T430" s="122">
        <f t="shared" si="169"/>
        <v>-3.3001254800000002</v>
      </c>
      <c r="U430" s="122"/>
      <c r="V430" s="122">
        <f t="shared" si="170"/>
        <v>0</v>
      </c>
      <c r="W430" s="122"/>
      <c r="X430" s="122"/>
    </row>
    <row r="431" spans="1:24" x14ac:dyDescent="0.35">
      <c r="A431" s="103"/>
      <c r="B431" s="104" t="s">
        <v>416</v>
      </c>
      <c r="C431" s="105"/>
      <c r="D431" s="133">
        <f t="shared" ref="D431:X431" si="171">SUM(D432:D437)</f>
        <v>22.564391999999994</v>
      </c>
      <c r="E431" s="133">
        <f t="shared" si="171"/>
        <v>0</v>
      </c>
      <c r="F431" s="133">
        <f t="shared" si="171"/>
        <v>0</v>
      </c>
      <c r="G431" s="133">
        <f t="shared" si="171"/>
        <v>22.564391999999994</v>
      </c>
      <c r="H431" s="133">
        <f t="shared" si="171"/>
        <v>0</v>
      </c>
      <c r="I431" s="133">
        <f t="shared" si="171"/>
        <v>8.3050368900000002</v>
      </c>
      <c r="J431" s="133">
        <f t="shared" si="171"/>
        <v>0</v>
      </c>
      <c r="K431" s="133">
        <f t="shared" si="171"/>
        <v>0</v>
      </c>
      <c r="L431" s="133">
        <f t="shared" si="171"/>
        <v>8.3050368900000002</v>
      </c>
      <c r="M431" s="133">
        <f t="shared" si="171"/>
        <v>0</v>
      </c>
      <c r="N431" s="133">
        <f t="shared" si="171"/>
        <v>14.259355109999998</v>
      </c>
      <c r="O431" s="133">
        <f t="shared" si="171"/>
        <v>0</v>
      </c>
      <c r="P431" s="133">
        <f t="shared" si="171"/>
        <v>0</v>
      </c>
      <c r="Q431" s="133">
        <f t="shared" si="171"/>
        <v>0</v>
      </c>
      <c r="R431" s="133">
        <f t="shared" si="171"/>
        <v>0</v>
      </c>
      <c r="S431" s="133">
        <f t="shared" si="171"/>
        <v>0</v>
      </c>
      <c r="T431" s="133">
        <f t="shared" si="171"/>
        <v>14.259355109999998</v>
      </c>
      <c r="U431" s="133">
        <f t="shared" si="171"/>
        <v>0</v>
      </c>
      <c r="V431" s="133">
        <f t="shared" si="171"/>
        <v>0</v>
      </c>
      <c r="W431" s="133">
        <f t="shared" si="171"/>
        <v>0</v>
      </c>
      <c r="X431" s="133">
        <f t="shared" si="171"/>
        <v>0</v>
      </c>
    </row>
    <row r="432" spans="1:24" ht="62.2" x14ac:dyDescent="0.35">
      <c r="A432" s="106" t="s">
        <v>1662</v>
      </c>
      <c r="B432" s="107" t="s">
        <v>901</v>
      </c>
      <c r="C432" s="108" t="s">
        <v>1359</v>
      </c>
      <c r="D432" s="67">
        <v>2.4704160000000002</v>
      </c>
      <c r="E432" s="122"/>
      <c r="F432" s="122"/>
      <c r="G432" s="122">
        <v>2.4704160000000002</v>
      </c>
      <c r="H432" s="122"/>
      <c r="I432" s="73">
        <v>0.10994598</v>
      </c>
      <c r="J432" s="122"/>
      <c r="K432" s="122"/>
      <c r="L432" s="73">
        <v>0.10994598</v>
      </c>
      <c r="M432" s="122"/>
      <c r="N432" s="122">
        <f t="shared" ref="N432:N437" si="172">D432-I432</f>
        <v>2.3604700200000002</v>
      </c>
      <c r="O432" s="122"/>
      <c r="P432" s="122"/>
      <c r="Q432" s="122"/>
      <c r="R432" s="122"/>
      <c r="S432" s="122"/>
      <c r="T432" s="122">
        <f t="shared" ref="T432:T437" si="173">G432-L432</f>
        <v>2.3604700200000002</v>
      </c>
      <c r="U432" s="122"/>
      <c r="V432" s="122">
        <f t="shared" ref="V432:V437" si="174">H432-M432</f>
        <v>0</v>
      </c>
      <c r="W432" s="122"/>
      <c r="X432" s="122"/>
    </row>
    <row r="433" spans="1:24" ht="62.2" x14ac:dyDescent="0.35">
      <c r="A433" s="106" t="s">
        <v>1662</v>
      </c>
      <c r="B433" s="107" t="s">
        <v>902</v>
      </c>
      <c r="C433" s="108" t="s">
        <v>1360</v>
      </c>
      <c r="D433" s="67">
        <v>1.8279720000000002</v>
      </c>
      <c r="E433" s="122"/>
      <c r="F433" s="122"/>
      <c r="G433" s="122">
        <v>1.8279720000000002</v>
      </c>
      <c r="H433" s="122"/>
      <c r="I433" s="73">
        <v>8.1353999999999996E-2</v>
      </c>
      <c r="J433" s="122"/>
      <c r="K433" s="122"/>
      <c r="L433" s="73">
        <v>8.1353999999999996E-2</v>
      </c>
      <c r="M433" s="122"/>
      <c r="N433" s="122">
        <f t="shared" si="172"/>
        <v>1.7466180000000002</v>
      </c>
      <c r="O433" s="122"/>
      <c r="P433" s="122"/>
      <c r="Q433" s="122"/>
      <c r="R433" s="122"/>
      <c r="S433" s="122"/>
      <c r="T433" s="122">
        <f t="shared" si="173"/>
        <v>1.7466180000000002</v>
      </c>
      <c r="U433" s="122"/>
      <c r="V433" s="122">
        <f t="shared" si="174"/>
        <v>0</v>
      </c>
      <c r="W433" s="122"/>
      <c r="X433" s="122"/>
    </row>
    <row r="434" spans="1:24" ht="46.65" x14ac:dyDescent="0.35">
      <c r="A434" s="106" t="s">
        <v>1662</v>
      </c>
      <c r="B434" s="107" t="s">
        <v>98</v>
      </c>
      <c r="C434" s="108" t="s">
        <v>99</v>
      </c>
      <c r="D434" s="67">
        <v>2.2587959999999998</v>
      </c>
      <c r="E434" s="122"/>
      <c r="F434" s="122"/>
      <c r="G434" s="122">
        <v>2.2587959999999998</v>
      </c>
      <c r="H434" s="122"/>
      <c r="I434" s="73">
        <v>0.10052781600000001</v>
      </c>
      <c r="J434" s="122"/>
      <c r="K434" s="122"/>
      <c r="L434" s="73">
        <v>0.10052781600000001</v>
      </c>
      <c r="M434" s="122"/>
      <c r="N434" s="122">
        <f t="shared" si="172"/>
        <v>2.1582681839999998</v>
      </c>
      <c r="O434" s="122"/>
      <c r="P434" s="122"/>
      <c r="Q434" s="122"/>
      <c r="R434" s="122"/>
      <c r="S434" s="122"/>
      <c r="T434" s="122">
        <f t="shared" si="173"/>
        <v>2.1582681839999998</v>
      </c>
      <c r="U434" s="122"/>
      <c r="V434" s="122">
        <f t="shared" si="174"/>
        <v>0</v>
      </c>
      <c r="W434" s="122"/>
      <c r="X434" s="122"/>
    </row>
    <row r="435" spans="1:24" ht="31.1" x14ac:dyDescent="0.35">
      <c r="A435" s="106" t="s">
        <v>1662</v>
      </c>
      <c r="B435" s="107" t="s">
        <v>100</v>
      </c>
      <c r="C435" s="108" t="s">
        <v>101</v>
      </c>
      <c r="D435" s="67">
        <v>5.6970719999999986</v>
      </c>
      <c r="E435" s="122"/>
      <c r="F435" s="122"/>
      <c r="G435" s="122">
        <v>5.6970719999999986</v>
      </c>
      <c r="H435" s="122"/>
      <c r="I435" s="73">
        <v>3.6102191299999999</v>
      </c>
      <c r="J435" s="122"/>
      <c r="K435" s="122"/>
      <c r="L435" s="73">
        <v>3.6102191299999999</v>
      </c>
      <c r="M435" s="122"/>
      <c r="N435" s="122">
        <f t="shared" si="172"/>
        <v>2.0868528699999986</v>
      </c>
      <c r="O435" s="122"/>
      <c r="P435" s="122"/>
      <c r="Q435" s="122"/>
      <c r="R435" s="122"/>
      <c r="S435" s="122"/>
      <c r="T435" s="122">
        <f t="shared" si="173"/>
        <v>2.0868528699999986</v>
      </c>
      <c r="U435" s="122"/>
      <c r="V435" s="122">
        <f t="shared" si="174"/>
        <v>0</v>
      </c>
      <c r="W435" s="122"/>
      <c r="X435" s="122"/>
    </row>
    <row r="436" spans="1:24" ht="31.1" x14ac:dyDescent="0.35">
      <c r="A436" s="106" t="s">
        <v>1662</v>
      </c>
      <c r="B436" s="107" t="s">
        <v>102</v>
      </c>
      <c r="C436" s="108" t="s">
        <v>103</v>
      </c>
      <c r="D436" s="67">
        <v>5.6484719999999999</v>
      </c>
      <c r="E436" s="122"/>
      <c r="F436" s="122"/>
      <c r="G436" s="122">
        <v>5.6484719999999999</v>
      </c>
      <c r="H436" s="122"/>
      <c r="I436" s="73">
        <v>0</v>
      </c>
      <c r="J436" s="122"/>
      <c r="K436" s="122"/>
      <c r="L436" s="73">
        <v>0</v>
      </c>
      <c r="M436" s="122"/>
      <c r="N436" s="122">
        <f t="shared" si="172"/>
        <v>5.6484719999999999</v>
      </c>
      <c r="O436" s="122"/>
      <c r="P436" s="122"/>
      <c r="Q436" s="122"/>
      <c r="R436" s="122"/>
      <c r="S436" s="122"/>
      <c r="T436" s="122">
        <f t="shared" si="173"/>
        <v>5.6484719999999999</v>
      </c>
      <c r="U436" s="122"/>
      <c r="V436" s="122">
        <f t="shared" si="174"/>
        <v>0</v>
      </c>
      <c r="W436" s="122"/>
      <c r="X436" s="122"/>
    </row>
    <row r="437" spans="1:24" ht="31.1" x14ac:dyDescent="0.35">
      <c r="A437" s="106" t="s">
        <v>1662</v>
      </c>
      <c r="B437" s="107" t="s">
        <v>903</v>
      </c>
      <c r="C437" s="108" t="s">
        <v>1361</v>
      </c>
      <c r="D437" s="67">
        <v>4.6616639999999991</v>
      </c>
      <c r="E437" s="122"/>
      <c r="F437" s="122"/>
      <c r="G437" s="122">
        <v>4.6616639999999991</v>
      </c>
      <c r="H437" s="122"/>
      <c r="I437" s="73">
        <v>4.4029899639999996</v>
      </c>
      <c r="J437" s="122"/>
      <c r="K437" s="122"/>
      <c r="L437" s="73">
        <v>4.4029899639999996</v>
      </c>
      <c r="M437" s="122"/>
      <c r="N437" s="122">
        <f t="shared" si="172"/>
        <v>0.2586740359999995</v>
      </c>
      <c r="O437" s="122"/>
      <c r="P437" s="122"/>
      <c r="Q437" s="122"/>
      <c r="R437" s="122"/>
      <c r="S437" s="122"/>
      <c r="T437" s="122">
        <f t="shared" si="173"/>
        <v>0.2586740359999995</v>
      </c>
      <c r="U437" s="122"/>
      <c r="V437" s="122">
        <f t="shared" si="174"/>
        <v>0</v>
      </c>
      <c r="W437" s="122"/>
      <c r="X437" s="122"/>
    </row>
    <row r="438" spans="1:24" x14ac:dyDescent="0.35">
      <c r="A438" s="103"/>
      <c r="B438" s="110" t="s">
        <v>29</v>
      </c>
      <c r="C438" s="105"/>
      <c r="D438" s="133">
        <f t="shared" ref="D438:X438" si="175">SUM(D439:D456)</f>
        <v>30.130607999999999</v>
      </c>
      <c r="E438" s="133">
        <f t="shared" si="175"/>
        <v>0</v>
      </c>
      <c r="F438" s="133">
        <f t="shared" si="175"/>
        <v>0</v>
      </c>
      <c r="G438" s="133">
        <f t="shared" si="175"/>
        <v>30.130607999999999</v>
      </c>
      <c r="H438" s="133">
        <f t="shared" si="175"/>
        <v>0</v>
      </c>
      <c r="I438" s="133">
        <f t="shared" si="175"/>
        <v>21.376245966000003</v>
      </c>
      <c r="J438" s="133">
        <f t="shared" si="175"/>
        <v>0</v>
      </c>
      <c r="K438" s="133">
        <f t="shared" si="175"/>
        <v>0</v>
      </c>
      <c r="L438" s="133">
        <f t="shared" si="175"/>
        <v>21.376245966000003</v>
      </c>
      <c r="M438" s="133">
        <f t="shared" si="175"/>
        <v>0</v>
      </c>
      <c r="N438" s="133">
        <f t="shared" si="175"/>
        <v>8.7543620339999961</v>
      </c>
      <c r="O438" s="133">
        <f t="shared" si="175"/>
        <v>0</v>
      </c>
      <c r="P438" s="133">
        <f t="shared" si="175"/>
        <v>0</v>
      </c>
      <c r="Q438" s="133">
        <f t="shared" si="175"/>
        <v>0</v>
      </c>
      <c r="R438" s="133">
        <f t="shared" si="175"/>
        <v>0</v>
      </c>
      <c r="S438" s="133">
        <f t="shared" si="175"/>
        <v>0</v>
      </c>
      <c r="T438" s="133">
        <f t="shared" si="175"/>
        <v>8.7543620339999961</v>
      </c>
      <c r="U438" s="133">
        <f t="shared" si="175"/>
        <v>0</v>
      </c>
      <c r="V438" s="133">
        <f t="shared" si="175"/>
        <v>0</v>
      </c>
      <c r="W438" s="133">
        <f t="shared" si="175"/>
        <v>0</v>
      </c>
      <c r="X438" s="133">
        <f t="shared" si="175"/>
        <v>0</v>
      </c>
    </row>
    <row r="439" spans="1:24" ht="62.2" x14ac:dyDescent="0.35">
      <c r="A439" s="106" t="s">
        <v>1662</v>
      </c>
      <c r="B439" s="107" t="s">
        <v>904</v>
      </c>
      <c r="C439" s="108" t="s">
        <v>1362</v>
      </c>
      <c r="D439" s="67">
        <v>1.2E-2</v>
      </c>
      <c r="E439" s="122"/>
      <c r="F439" s="122"/>
      <c r="G439" s="122">
        <v>1.2E-2</v>
      </c>
      <c r="H439" s="122"/>
      <c r="I439" s="73">
        <v>5.3404799999999997E-4</v>
      </c>
      <c r="J439" s="122"/>
      <c r="K439" s="122"/>
      <c r="L439" s="73">
        <v>5.3404799999999997E-4</v>
      </c>
      <c r="M439" s="122"/>
      <c r="N439" s="122">
        <f t="shared" ref="N439:N456" si="176">D439-I439</f>
        <v>1.1465952E-2</v>
      </c>
      <c r="O439" s="122"/>
      <c r="P439" s="122"/>
      <c r="Q439" s="122"/>
      <c r="R439" s="122"/>
      <c r="S439" s="122"/>
      <c r="T439" s="122">
        <f t="shared" ref="T439:T456" si="177">G439-L439</f>
        <v>1.1465952E-2</v>
      </c>
      <c r="U439" s="122"/>
      <c r="V439" s="122">
        <f t="shared" ref="V439:V456" si="178">H439-M439</f>
        <v>0</v>
      </c>
      <c r="W439" s="122"/>
      <c r="X439" s="122"/>
    </row>
    <row r="440" spans="1:24" ht="46.65" x14ac:dyDescent="0.35">
      <c r="A440" s="106" t="s">
        <v>1662</v>
      </c>
      <c r="B440" s="107" t="s">
        <v>905</v>
      </c>
      <c r="C440" s="108" t="s">
        <v>1363</v>
      </c>
      <c r="D440" s="67">
        <v>2.0734080000000001</v>
      </c>
      <c r="E440" s="122"/>
      <c r="F440" s="122"/>
      <c r="G440" s="122">
        <v>2.0734080000000001</v>
      </c>
      <c r="H440" s="122"/>
      <c r="I440" s="73">
        <v>9.227711999999999E-2</v>
      </c>
      <c r="J440" s="122"/>
      <c r="K440" s="122"/>
      <c r="L440" s="73">
        <v>9.227711999999999E-2</v>
      </c>
      <c r="M440" s="122"/>
      <c r="N440" s="122">
        <f t="shared" si="176"/>
        <v>1.9811308800000003</v>
      </c>
      <c r="O440" s="122"/>
      <c r="P440" s="122"/>
      <c r="Q440" s="122"/>
      <c r="R440" s="122"/>
      <c r="S440" s="122"/>
      <c r="T440" s="122">
        <f t="shared" si="177"/>
        <v>1.9811308800000003</v>
      </c>
      <c r="U440" s="122"/>
      <c r="V440" s="122">
        <f t="shared" si="178"/>
        <v>0</v>
      </c>
      <c r="W440" s="122"/>
      <c r="X440" s="122"/>
    </row>
    <row r="441" spans="1:24" ht="46.65" x14ac:dyDescent="0.35">
      <c r="A441" s="106" t="s">
        <v>1662</v>
      </c>
      <c r="B441" s="107" t="s">
        <v>906</v>
      </c>
      <c r="C441" s="108" t="s">
        <v>1364</v>
      </c>
      <c r="D441" s="67">
        <v>2.0734080000000001</v>
      </c>
      <c r="E441" s="122"/>
      <c r="F441" s="122"/>
      <c r="G441" s="122">
        <v>2.0734080000000001</v>
      </c>
      <c r="H441" s="122"/>
      <c r="I441" s="73">
        <v>9.227711999999999E-2</v>
      </c>
      <c r="J441" s="122"/>
      <c r="K441" s="122"/>
      <c r="L441" s="73">
        <v>9.227711999999999E-2</v>
      </c>
      <c r="M441" s="122"/>
      <c r="N441" s="122">
        <f t="shared" si="176"/>
        <v>1.9811308800000003</v>
      </c>
      <c r="O441" s="122"/>
      <c r="P441" s="122"/>
      <c r="Q441" s="122"/>
      <c r="R441" s="122"/>
      <c r="S441" s="122"/>
      <c r="T441" s="122">
        <f t="shared" si="177"/>
        <v>1.9811308800000003</v>
      </c>
      <c r="U441" s="122"/>
      <c r="V441" s="122">
        <f t="shared" si="178"/>
        <v>0</v>
      </c>
      <c r="W441" s="122"/>
      <c r="X441" s="122"/>
    </row>
    <row r="442" spans="1:24" ht="46.65" x14ac:dyDescent="0.35">
      <c r="A442" s="106" t="s">
        <v>1662</v>
      </c>
      <c r="B442" s="107" t="s">
        <v>907</v>
      </c>
      <c r="C442" s="108" t="s">
        <v>1365</v>
      </c>
      <c r="D442" s="67">
        <v>2.0734080000000001</v>
      </c>
      <c r="E442" s="122"/>
      <c r="F442" s="122"/>
      <c r="G442" s="122">
        <v>2.0734080000000001</v>
      </c>
      <c r="H442" s="122"/>
      <c r="I442" s="73">
        <v>9.227711999999999E-2</v>
      </c>
      <c r="J442" s="122"/>
      <c r="K442" s="122"/>
      <c r="L442" s="73">
        <v>9.227711999999999E-2</v>
      </c>
      <c r="M442" s="122"/>
      <c r="N442" s="122">
        <f t="shared" si="176"/>
        <v>1.9811308800000003</v>
      </c>
      <c r="O442" s="122"/>
      <c r="P442" s="122"/>
      <c r="Q442" s="122"/>
      <c r="R442" s="122"/>
      <c r="S442" s="122"/>
      <c r="T442" s="122">
        <f t="shared" si="177"/>
        <v>1.9811308800000003</v>
      </c>
      <c r="U442" s="122"/>
      <c r="V442" s="122">
        <f t="shared" si="178"/>
        <v>0</v>
      </c>
      <c r="W442" s="122"/>
      <c r="X442" s="122"/>
    </row>
    <row r="443" spans="1:24" ht="46.65" x14ac:dyDescent="0.35">
      <c r="A443" s="106" t="s">
        <v>1662</v>
      </c>
      <c r="B443" s="107" t="s">
        <v>908</v>
      </c>
      <c r="C443" s="108" t="s">
        <v>1366</v>
      </c>
      <c r="D443" s="67">
        <v>3.9599760000000002</v>
      </c>
      <c r="E443" s="122"/>
      <c r="F443" s="122"/>
      <c r="G443" s="122">
        <v>3.9599760000000002</v>
      </c>
      <c r="H443" s="122"/>
      <c r="I443" s="73">
        <v>0.17623894799999998</v>
      </c>
      <c r="J443" s="122"/>
      <c r="K443" s="122"/>
      <c r="L443" s="73">
        <v>0.17623894799999998</v>
      </c>
      <c r="M443" s="122"/>
      <c r="N443" s="122">
        <f t="shared" si="176"/>
        <v>3.7837370520000002</v>
      </c>
      <c r="O443" s="122"/>
      <c r="P443" s="122"/>
      <c r="Q443" s="122"/>
      <c r="R443" s="122"/>
      <c r="S443" s="122"/>
      <c r="T443" s="122">
        <f t="shared" si="177"/>
        <v>3.7837370520000002</v>
      </c>
      <c r="U443" s="122"/>
      <c r="V443" s="122">
        <f t="shared" si="178"/>
        <v>0</v>
      </c>
      <c r="W443" s="122"/>
      <c r="X443" s="122"/>
    </row>
    <row r="444" spans="1:24" ht="46.65" x14ac:dyDescent="0.35">
      <c r="A444" s="106" t="s">
        <v>1662</v>
      </c>
      <c r="B444" s="107" t="s">
        <v>909</v>
      </c>
      <c r="C444" s="108" t="s">
        <v>1367</v>
      </c>
      <c r="D444" s="67">
        <v>1.8516839999999999</v>
      </c>
      <c r="E444" s="122"/>
      <c r="F444" s="122"/>
      <c r="G444" s="122">
        <v>1.8516839999999999</v>
      </c>
      <c r="H444" s="122"/>
      <c r="I444" s="73">
        <v>8.2409267999999994E-2</v>
      </c>
      <c r="J444" s="122"/>
      <c r="K444" s="122"/>
      <c r="L444" s="73">
        <v>8.2409267999999994E-2</v>
      </c>
      <c r="M444" s="122"/>
      <c r="N444" s="122">
        <f t="shared" si="176"/>
        <v>1.769274732</v>
      </c>
      <c r="O444" s="122"/>
      <c r="P444" s="122"/>
      <c r="Q444" s="122"/>
      <c r="R444" s="122"/>
      <c r="S444" s="122"/>
      <c r="T444" s="122">
        <f t="shared" si="177"/>
        <v>1.769274732</v>
      </c>
      <c r="U444" s="122"/>
      <c r="V444" s="122">
        <f t="shared" si="178"/>
        <v>0</v>
      </c>
      <c r="W444" s="122"/>
      <c r="X444" s="122"/>
    </row>
    <row r="445" spans="1:24" ht="46.65" x14ac:dyDescent="0.35">
      <c r="A445" s="106" t="s">
        <v>1662</v>
      </c>
      <c r="B445" s="107" t="s">
        <v>910</v>
      </c>
      <c r="C445" s="108" t="s">
        <v>1368</v>
      </c>
      <c r="D445" s="67">
        <v>1.9708079999999999</v>
      </c>
      <c r="E445" s="122"/>
      <c r="F445" s="122"/>
      <c r="G445" s="122">
        <v>1.9708079999999999</v>
      </c>
      <c r="H445" s="122"/>
      <c r="I445" s="73">
        <v>8.7710927999999994E-2</v>
      </c>
      <c r="J445" s="122"/>
      <c r="K445" s="122"/>
      <c r="L445" s="73">
        <v>8.7710927999999994E-2</v>
      </c>
      <c r="M445" s="122"/>
      <c r="N445" s="122">
        <f t="shared" si="176"/>
        <v>1.883097072</v>
      </c>
      <c r="O445" s="122"/>
      <c r="P445" s="122"/>
      <c r="Q445" s="122"/>
      <c r="R445" s="122"/>
      <c r="S445" s="122"/>
      <c r="T445" s="122">
        <f t="shared" si="177"/>
        <v>1.883097072</v>
      </c>
      <c r="U445" s="122"/>
      <c r="V445" s="122">
        <f t="shared" si="178"/>
        <v>0</v>
      </c>
      <c r="W445" s="122"/>
      <c r="X445" s="122"/>
    </row>
    <row r="446" spans="1:24" ht="46.65" x14ac:dyDescent="0.35">
      <c r="A446" s="106" t="s">
        <v>1662</v>
      </c>
      <c r="B446" s="107" t="s">
        <v>911</v>
      </c>
      <c r="C446" s="108" t="s">
        <v>1369</v>
      </c>
      <c r="D446" s="67">
        <v>1.3211999999999999</v>
      </c>
      <c r="E446" s="122"/>
      <c r="F446" s="122"/>
      <c r="G446" s="122">
        <v>1.3211999999999999</v>
      </c>
      <c r="H446" s="122"/>
      <c r="I446" s="73">
        <v>0</v>
      </c>
      <c r="J446" s="122"/>
      <c r="K446" s="122"/>
      <c r="L446" s="73">
        <v>0</v>
      </c>
      <c r="M446" s="122"/>
      <c r="N446" s="122">
        <f t="shared" si="176"/>
        <v>1.3211999999999999</v>
      </c>
      <c r="O446" s="122"/>
      <c r="P446" s="122"/>
      <c r="Q446" s="122"/>
      <c r="R446" s="122"/>
      <c r="S446" s="122"/>
      <c r="T446" s="122">
        <f t="shared" si="177"/>
        <v>1.3211999999999999</v>
      </c>
      <c r="U446" s="122"/>
      <c r="V446" s="122">
        <f t="shared" si="178"/>
        <v>0</v>
      </c>
      <c r="W446" s="122"/>
      <c r="X446" s="122"/>
    </row>
    <row r="447" spans="1:24" ht="46.65" x14ac:dyDescent="0.35">
      <c r="A447" s="106" t="s">
        <v>1662</v>
      </c>
      <c r="B447" s="107" t="s">
        <v>912</v>
      </c>
      <c r="C447" s="108" t="s">
        <v>1370</v>
      </c>
      <c r="D447" s="67">
        <v>1.2210120000000002</v>
      </c>
      <c r="E447" s="122"/>
      <c r="F447" s="122"/>
      <c r="G447" s="122">
        <v>1.2210120000000002</v>
      </c>
      <c r="H447" s="122"/>
      <c r="I447" s="73">
        <v>5.4341219999999982E-2</v>
      </c>
      <c r="J447" s="122"/>
      <c r="K447" s="122"/>
      <c r="L447" s="73">
        <v>5.4341219999999982E-2</v>
      </c>
      <c r="M447" s="122"/>
      <c r="N447" s="122">
        <f t="shared" si="176"/>
        <v>1.1666707800000002</v>
      </c>
      <c r="O447" s="122"/>
      <c r="P447" s="122"/>
      <c r="Q447" s="122"/>
      <c r="R447" s="122"/>
      <c r="S447" s="122"/>
      <c r="T447" s="122">
        <f t="shared" si="177"/>
        <v>1.1666707800000002</v>
      </c>
      <c r="U447" s="122"/>
      <c r="V447" s="122">
        <f t="shared" si="178"/>
        <v>0</v>
      </c>
      <c r="W447" s="122"/>
      <c r="X447" s="122"/>
    </row>
    <row r="448" spans="1:24" ht="46.65" x14ac:dyDescent="0.35">
      <c r="A448" s="106" t="s">
        <v>1662</v>
      </c>
      <c r="B448" s="107" t="s">
        <v>913</v>
      </c>
      <c r="C448" s="108" t="s">
        <v>1371</v>
      </c>
      <c r="D448" s="67">
        <v>1.4667959999999998</v>
      </c>
      <c r="E448" s="122"/>
      <c r="F448" s="122"/>
      <c r="G448" s="122">
        <v>1.4667959999999998</v>
      </c>
      <c r="H448" s="122"/>
      <c r="I448" s="73">
        <v>6.5279844000000004E-2</v>
      </c>
      <c r="J448" s="122"/>
      <c r="K448" s="122"/>
      <c r="L448" s="73">
        <v>6.5279844000000004E-2</v>
      </c>
      <c r="M448" s="122"/>
      <c r="N448" s="122">
        <f t="shared" si="176"/>
        <v>1.4015161559999998</v>
      </c>
      <c r="O448" s="122"/>
      <c r="P448" s="122"/>
      <c r="Q448" s="122"/>
      <c r="R448" s="122"/>
      <c r="S448" s="122"/>
      <c r="T448" s="122">
        <f t="shared" si="177"/>
        <v>1.4015161559999998</v>
      </c>
      <c r="U448" s="122"/>
      <c r="V448" s="122">
        <f t="shared" si="178"/>
        <v>0</v>
      </c>
      <c r="W448" s="122"/>
      <c r="X448" s="122"/>
    </row>
    <row r="449" spans="1:24" ht="46.65" x14ac:dyDescent="0.35">
      <c r="A449" s="106" t="s">
        <v>1662</v>
      </c>
      <c r="B449" s="107" t="s">
        <v>914</v>
      </c>
      <c r="C449" s="108" t="s">
        <v>1372</v>
      </c>
      <c r="D449" s="67">
        <v>1.1281679999999998</v>
      </c>
      <c r="E449" s="122"/>
      <c r="F449" s="122"/>
      <c r="G449" s="122">
        <v>1.1281679999999998</v>
      </c>
      <c r="H449" s="122"/>
      <c r="I449" s="73">
        <v>5.0209176000000001E-2</v>
      </c>
      <c r="J449" s="122"/>
      <c r="K449" s="122"/>
      <c r="L449" s="73">
        <v>5.0209176000000001E-2</v>
      </c>
      <c r="M449" s="122"/>
      <c r="N449" s="122">
        <f t="shared" si="176"/>
        <v>1.0779588239999998</v>
      </c>
      <c r="O449" s="122"/>
      <c r="P449" s="122"/>
      <c r="Q449" s="122"/>
      <c r="R449" s="122"/>
      <c r="S449" s="122"/>
      <c r="T449" s="122">
        <f t="shared" si="177"/>
        <v>1.0779588239999998</v>
      </c>
      <c r="U449" s="122"/>
      <c r="V449" s="122">
        <f t="shared" si="178"/>
        <v>0</v>
      </c>
      <c r="W449" s="122"/>
      <c r="X449" s="122"/>
    </row>
    <row r="450" spans="1:24" ht="62.2" x14ac:dyDescent="0.35">
      <c r="A450" s="106" t="s">
        <v>1662</v>
      </c>
      <c r="B450" s="107" t="s">
        <v>915</v>
      </c>
      <c r="C450" s="108" t="s">
        <v>1373</v>
      </c>
      <c r="D450" s="67">
        <v>0.93467999999999996</v>
      </c>
      <c r="E450" s="122"/>
      <c r="F450" s="122"/>
      <c r="G450" s="122">
        <v>0.93467999999999996</v>
      </c>
      <c r="H450" s="122"/>
      <c r="I450" s="73">
        <v>4.1597963999999994E-2</v>
      </c>
      <c r="J450" s="122"/>
      <c r="K450" s="122"/>
      <c r="L450" s="73">
        <v>4.1597963999999994E-2</v>
      </c>
      <c r="M450" s="122"/>
      <c r="N450" s="122">
        <f t="shared" si="176"/>
        <v>0.89308203599999991</v>
      </c>
      <c r="O450" s="122"/>
      <c r="P450" s="122"/>
      <c r="Q450" s="122"/>
      <c r="R450" s="122"/>
      <c r="S450" s="122"/>
      <c r="T450" s="122">
        <f t="shared" si="177"/>
        <v>0.89308203599999991</v>
      </c>
      <c r="U450" s="122"/>
      <c r="V450" s="122">
        <f t="shared" si="178"/>
        <v>0</v>
      </c>
      <c r="W450" s="122"/>
      <c r="X450" s="122"/>
    </row>
    <row r="451" spans="1:24" ht="46.65" x14ac:dyDescent="0.35">
      <c r="A451" s="106" t="s">
        <v>1662</v>
      </c>
      <c r="B451" s="107" t="s">
        <v>916</v>
      </c>
      <c r="C451" s="108" t="s">
        <v>1374</v>
      </c>
      <c r="D451" s="67">
        <v>0.99504000000000004</v>
      </c>
      <c r="E451" s="122"/>
      <c r="F451" s="122"/>
      <c r="G451" s="122">
        <v>0.99504000000000004</v>
      </c>
      <c r="H451" s="122"/>
      <c r="I451" s="73">
        <v>0</v>
      </c>
      <c r="J451" s="122"/>
      <c r="K451" s="122"/>
      <c r="L451" s="73">
        <v>0</v>
      </c>
      <c r="M451" s="122"/>
      <c r="N451" s="122">
        <f t="shared" si="176"/>
        <v>0.99504000000000004</v>
      </c>
      <c r="O451" s="122"/>
      <c r="P451" s="122"/>
      <c r="Q451" s="122"/>
      <c r="R451" s="122"/>
      <c r="S451" s="122"/>
      <c r="T451" s="122">
        <f t="shared" si="177"/>
        <v>0.99504000000000004</v>
      </c>
      <c r="U451" s="122"/>
      <c r="V451" s="122">
        <f t="shared" si="178"/>
        <v>0</v>
      </c>
      <c r="W451" s="122"/>
      <c r="X451" s="122"/>
    </row>
    <row r="452" spans="1:24" ht="46.65" x14ac:dyDescent="0.35">
      <c r="A452" s="106" t="s">
        <v>1662</v>
      </c>
      <c r="B452" s="107" t="s">
        <v>917</v>
      </c>
      <c r="C452" s="108" t="s">
        <v>1375</v>
      </c>
      <c r="D452" s="67">
        <v>0.67295999999999989</v>
      </c>
      <c r="E452" s="122"/>
      <c r="F452" s="122"/>
      <c r="G452" s="122">
        <v>0.67295999999999989</v>
      </c>
      <c r="H452" s="122"/>
      <c r="I452" s="73">
        <v>0</v>
      </c>
      <c r="J452" s="122"/>
      <c r="K452" s="122"/>
      <c r="L452" s="73">
        <v>0</v>
      </c>
      <c r="M452" s="122"/>
      <c r="N452" s="122">
        <f t="shared" si="176"/>
        <v>0.67295999999999989</v>
      </c>
      <c r="O452" s="122"/>
      <c r="P452" s="122"/>
      <c r="Q452" s="122"/>
      <c r="R452" s="122"/>
      <c r="S452" s="122"/>
      <c r="T452" s="122">
        <f t="shared" si="177"/>
        <v>0.67295999999999989</v>
      </c>
      <c r="U452" s="122"/>
      <c r="V452" s="122">
        <f t="shared" si="178"/>
        <v>0</v>
      </c>
      <c r="W452" s="122"/>
      <c r="X452" s="122"/>
    </row>
    <row r="453" spans="1:24" ht="62.2" x14ac:dyDescent="0.35">
      <c r="A453" s="106" t="s">
        <v>1662</v>
      </c>
      <c r="B453" s="107" t="s">
        <v>918</v>
      </c>
      <c r="C453" s="108" t="s">
        <v>1376</v>
      </c>
      <c r="D453" s="67">
        <v>0.718584</v>
      </c>
      <c r="E453" s="122"/>
      <c r="F453" s="122"/>
      <c r="G453" s="122">
        <v>0.718584</v>
      </c>
      <c r="H453" s="122"/>
      <c r="I453" s="73">
        <v>0</v>
      </c>
      <c r="J453" s="122"/>
      <c r="K453" s="122"/>
      <c r="L453" s="73">
        <v>0</v>
      </c>
      <c r="M453" s="122"/>
      <c r="N453" s="122">
        <f t="shared" si="176"/>
        <v>0.718584</v>
      </c>
      <c r="O453" s="122"/>
      <c r="P453" s="122"/>
      <c r="Q453" s="122"/>
      <c r="R453" s="122"/>
      <c r="S453" s="122"/>
      <c r="T453" s="122">
        <f t="shared" si="177"/>
        <v>0.718584</v>
      </c>
      <c r="U453" s="122"/>
      <c r="V453" s="122">
        <f t="shared" si="178"/>
        <v>0</v>
      </c>
      <c r="W453" s="122"/>
      <c r="X453" s="122"/>
    </row>
    <row r="454" spans="1:24" ht="31.1" x14ac:dyDescent="0.35">
      <c r="A454" s="106" t="s">
        <v>1662</v>
      </c>
      <c r="B454" s="107" t="s">
        <v>919</v>
      </c>
      <c r="C454" s="108" t="s">
        <v>1377</v>
      </c>
      <c r="D454" s="67">
        <v>5.1643560000000006</v>
      </c>
      <c r="E454" s="122"/>
      <c r="F454" s="122"/>
      <c r="G454" s="122">
        <v>5.1643560000000006</v>
      </c>
      <c r="H454" s="122"/>
      <c r="I454" s="73">
        <v>1.2337237140000001</v>
      </c>
      <c r="J454" s="122"/>
      <c r="K454" s="122"/>
      <c r="L454" s="73">
        <v>1.2337237140000001</v>
      </c>
      <c r="M454" s="122"/>
      <c r="N454" s="122">
        <f t="shared" si="176"/>
        <v>3.9306322860000007</v>
      </c>
      <c r="O454" s="122"/>
      <c r="P454" s="122"/>
      <c r="Q454" s="122"/>
      <c r="R454" s="122"/>
      <c r="S454" s="122"/>
      <c r="T454" s="122">
        <f t="shared" si="177"/>
        <v>3.9306322860000007</v>
      </c>
      <c r="U454" s="122"/>
      <c r="V454" s="122">
        <f t="shared" si="178"/>
        <v>0</v>
      </c>
      <c r="W454" s="122"/>
      <c r="X454" s="122"/>
    </row>
    <row r="455" spans="1:24" ht="31.1" x14ac:dyDescent="0.35">
      <c r="A455" s="106" t="s">
        <v>1662</v>
      </c>
      <c r="B455" s="107" t="s">
        <v>920</v>
      </c>
      <c r="C455" s="108" t="s">
        <v>1378</v>
      </c>
      <c r="D455" s="67">
        <v>1.0994039999999998</v>
      </c>
      <c r="E455" s="122"/>
      <c r="F455" s="122"/>
      <c r="G455" s="122">
        <v>1.0994039999999998</v>
      </c>
      <c r="H455" s="122"/>
      <c r="I455" s="73">
        <v>11.281193180000001</v>
      </c>
      <c r="J455" s="122"/>
      <c r="K455" s="122"/>
      <c r="L455" s="73">
        <v>11.281193180000001</v>
      </c>
      <c r="M455" s="122"/>
      <c r="N455" s="122">
        <f t="shared" si="176"/>
        <v>-10.181789180000001</v>
      </c>
      <c r="O455" s="122"/>
      <c r="P455" s="122"/>
      <c r="Q455" s="122"/>
      <c r="R455" s="122"/>
      <c r="S455" s="122"/>
      <c r="T455" s="122">
        <f t="shared" si="177"/>
        <v>-10.181789180000001</v>
      </c>
      <c r="U455" s="122"/>
      <c r="V455" s="122">
        <f t="shared" si="178"/>
        <v>0</v>
      </c>
      <c r="W455" s="122"/>
      <c r="X455" s="122"/>
    </row>
    <row r="456" spans="1:24" ht="62.2" x14ac:dyDescent="0.35">
      <c r="A456" s="106" t="s">
        <v>1662</v>
      </c>
      <c r="B456" s="107" t="s">
        <v>1793</v>
      </c>
      <c r="C456" s="108" t="s">
        <v>1379</v>
      </c>
      <c r="D456" s="67">
        <v>1.393716</v>
      </c>
      <c r="E456" s="122"/>
      <c r="F456" s="122"/>
      <c r="G456" s="122">
        <v>1.393716</v>
      </c>
      <c r="H456" s="122"/>
      <c r="I456" s="73">
        <v>8.0261763160000008</v>
      </c>
      <c r="J456" s="122"/>
      <c r="K456" s="122"/>
      <c r="L456" s="73">
        <v>8.0261763160000008</v>
      </c>
      <c r="M456" s="122"/>
      <c r="N456" s="122">
        <f t="shared" si="176"/>
        <v>-6.6324603160000013</v>
      </c>
      <c r="O456" s="122"/>
      <c r="P456" s="122"/>
      <c r="Q456" s="122"/>
      <c r="R456" s="122"/>
      <c r="S456" s="122"/>
      <c r="T456" s="122">
        <f t="shared" si="177"/>
        <v>-6.6324603160000013</v>
      </c>
      <c r="U456" s="122"/>
      <c r="V456" s="122">
        <f t="shared" si="178"/>
        <v>0</v>
      </c>
      <c r="W456" s="122"/>
      <c r="X456" s="122"/>
    </row>
    <row r="457" spans="1:24" x14ac:dyDescent="0.35">
      <c r="A457" s="103"/>
      <c r="B457" s="110" t="s">
        <v>30</v>
      </c>
      <c r="C457" s="105"/>
      <c r="D457" s="133">
        <f t="shared" ref="D457:X457" si="179">SUM(D458:D462)</f>
        <v>13.494215999999998</v>
      </c>
      <c r="E457" s="133">
        <f t="shared" si="179"/>
        <v>0</v>
      </c>
      <c r="F457" s="133">
        <f t="shared" si="179"/>
        <v>0</v>
      </c>
      <c r="G457" s="133">
        <f t="shared" si="179"/>
        <v>13.494215999999998</v>
      </c>
      <c r="H457" s="133">
        <f t="shared" si="179"/>
        <v>0</v>
      </c>
      <c r="I457" s="133">
        <f t="shared" si="179"/>
        <v>0.97044783400000001</v>
      </c>
      <c r="J457" s="133">
        <f t="shared" si="179"/>
        <v>0</v>
      </c>
      <c r="K457" s="133">
        <f t="shared" si="179"/>
        <v>0</v>
      </c>
      <c r="L457" s="133">
        <f t="shared" si="179"/>
        <v>0.97044783400000001</v>
      </c>
      <c r="M457" s="133">
        <f t="shared" si="179"/>
        <v>0</v>
      </c>
      <c r="N457" s="133">
        <f t="shared" si="179"/>
        <v>12.523768166</v>
      </c>
      <c r="O457" s="133">
        <f t="shared" si="179"/>
        <v>0</v>
      </c>
      <c r="P457" s="133">
        <f t="shared" si="179"/>
        <v>0</v>
      </c>
      <c r="Q457" s="133">
        <f t="shared" si="179"/>
        <v>0</v>
      </c>
      <c r="R457" s="133">
        <f t="shared" si="179"/>
        <v>0</v>
      </c>
      <c r="S457" s="133">
        <f t="shared" si="179"/>
        <v>0</v>
      </c>
      <c r="T457" s="133">
        <f t="shared" si="179"/>
        <v>12.523768166</v>
      </c>
      <c r="U457" s="133">
        <f t="shared" si="179"/>
        <v>0</v>
      </c>
      <c r="V457" s="133">
        <f t="shared" si="179"/>
        <v>0</v>
      </c>
      <c r="W457" s="133">
        <f t="shared" si="179"/>
        <v>0</v>
      </c>
      <c r="X457" s="133">
        <f t="shared" si="179"/>
        <v>0</v>
      </c>
    </row>
    <row r="458" spans="1:24" ht="46.65" x14ac:dyDescent="0.35">
      <c r="A458" s="106" t="s">
        <v>1662</v>
      </c>
      <c r="B458" s="107" t="s">
        <v>921</v>
      </c>
      <c r="C458" s="108" t="s">
        <v>1380</v>
      </c>
      <c r="D458" s="67">
        <v>2.9849760000000001</v>
      </c>
      <c r="E458" s="122"/>
      <c r="F458" s="122"/>
      <c r="G458" s="122">
        <v>2.9849760000000001</v>
      </c>
      <c r="H458" s="122"/>
      <c r="I458" s="73">
        <v>0.132846504</v>
      </c>
      <c r="J458" s="122"/>
      <c r="K458" s="122"/>
      <c r="L458" s="73">
        <v>0.132846504</v>
      </c>
      <c r="M458" s="122"/>
      <c r="N458" s="122">
        <f t="shared" ref="N458:N462" si="180">D458-I458</f>
        <v>2.8521294959999999</v>
      </c>
      <c r="O458" s="122"/>
      <c r="P458" s="122"/>
      <c r="Q458" s="122"/>
      <c r="R458" s="122"/>
      <c r="S458" s="122"/>
      <c r="T458" s="122">
        <f t="shared" ref="T458:T462" si="181">G458-L458</f>
        <v>2.8521294959999999</v>
      </c>
      <c r="U458" s="122"/>
      <c r="V458" s="122">
        <f t="shared" ref="V458:V462" si="182">H458-M458</f>
        <v>0</v>
      </c>
      <c r="W458" s="122"/>
      <c r="X458" s="122"/>
    </row>
    <row r="459" spans="1:24" ht="46.65" x14ac:dyDescent="0.35">
      <c r="A459" s="106" t="s">
        <v>1662</v>
      </c>
      <c r="B459" s="107" t="s">
        <v>922</v>
      </c>
      <c r="C459" s="108" t="s">
        <v>1381</v>
      </c>
      <c r="D459" s="67">
        <v>2.9849760000000001</v>
      </c>
      <c r="E459" s="122"/>
      <c r="F459" s="122"/>
      <c r="G459" s="122">
        <v>2.9849760000000001</v>
      </c>
      <c r="H459" s="122"/>
      <c r="I459" s="73">
        <v>0.132846504</v>
      </c>
      <c r="J459" s="122"/>
      <c r="K459" s="122"/>
      <c r="L459" s="73">
        <v>0.132846504</v>
      </c>
      <c r="M459" s="122"/>
      <c r="N459" s="122">
        <f t="shared" si="180"/>
        <v>2.8521294959999999</v>
      </c>
      <c r="O459" s="122"/>
      <c r="P459" s="122"/>
      <c r="Q459" s="122"/>
      <c r="R459" s="122"/>
      <c r="S459" s="122"/>
      <c r="T459" s="122">
        <f t="shared" si="181"/>
        <v>2.8521294959999999</v>
      </c>
      <c r="U459" s="122"/>
      <c r="V459" s="122">
        <f t="shared" si="182"/>
        <v>0</v>
      </c>
      <c r="W459" s="122"/>
      <c r="X459" s="122"/>
    </row>
    <row r="460" spans="1:24" ht="62.2" x14ac:dyDescent="0.35">
      <c r="A460" s="106" t="s">
        <v>1662</v>
      </c>
      <c r="B460" s="107" t="s">
        <v>923</v>
      </c>
      <c r="C460" s="108" t="s">
        <v>1382</v>
      </c>
      <c r="D460" s="67">
        <v>2.0772839999999997</v>
      </c>
      <c r="E460" s="122"/>
      <c r="F460" s="122"/>
      <c r="G460" s="122">
        <v>2.0772839999999997</v>
      </c>
      <c r="H460" s="122"/>
      <c r="I460" s="73">
        <v>9.2449632000000004E-2</v>
      </c>
      <c r="J460" s="122"/>
      <c r="K460" s="122"/>
      <c r="L460" s="73">
        <v>9.2449632000000004E-2</v>
      </c>
      <c r="M460" s="122"/>
      <c r="N460" s="122">
        <f t="shared" si="180"/>
        <v>1.9848343679999996</v>
      </c>
      <c r="O460" s="122"/>
      <c r="P460" s="122"/>
      <c r="Q460" s="122"/>
      <c r="R460" s="122"/>
      <c r="S460" s="122"/>
      <c r="T460" s="122">
        <f t="shared" si="181"/>
        <v>1.9848343679999996</v>
      </c>
      <c r="U460" s="122"/>
      <c r="V460" s="122">
        <f t="shared" si="182"/>
        <v>0</v>
      </c>
      <c r="W460" s="122"/>
      <c r="X460" s="122"/>
    </row>
    <row r="461" spans="1:24" ht="31.1" x14ac:dyDescent="0.35">
      <c r="A461" s="106" t="s">
        <v>1662</v>
      </c>
      <c r="B461" s="107" t="s">
        <v>641</v>
      </c>
      <c r="C461" s="108" t="s">
        <v>690</v>
      </c>
      <c r="D461" s="67">
        <v>3.0440399999999994</v>
      </c>
      <c r="E461" s="122"/>
      <c r="F461" s="122"/>
      <c r="G461" s="122">
        <v>3.0440399999999994</v>
      </c>
      <c r="H461" s="122"/>
      <c r="I461" s="73">
        <v>0.13547516400000001</v>
      </c>
      <c r="J461" s="122"/>
      <c r="K461" s="122"/>
      <c r="L461" s="73">
        <v>0.13547516400000001</v>
      </c>
      <c r="M461" s="122"/>
      <c r="N461" s="122">
        <f t="shared" si="180"/>
        <v>2.9085648359999996</v>
      </c>
      <c r="O461" s="122"/>
      <c r="P461" s="122"/>
      <c r="Q461" s="122"/>
      <c r="R461" s="122"/>
      <c r="S461" s="122"/>
      <c r="T461" s="122">
        <f t="shared" si="181"/>
        <v>2.9085648359999996</v>
      </c>
      <c r="U461" s="122"/>
      <c r="V461" s="122">
        <f t="shared" si="182"/>
        <v>0</v>
      </c>
      <c r="W461" s="122"/>
      <c r="X461" s="122"/>
    </row>
    <row r="462" spans="1:24" ht="62.2" x14ac:dyDescent="0.35">
      <c r="A462" s="106" t="s">
        <v>1662</v>
      </c>
      <c r="B462" s="107" t="s">
        <v>1794</v>
      </c>
      <c r="C462" s="108" t="s">
        <v>1383</v>
      </c>
      <c r="D462" s="67">
        <v>2.4029400000000001</v>
      </c>
      <c r="E462" s="122"/>
      <c r="F462" s="122"/>
      <c r="G462" s="122">
        <v>2.4029400000000001</v>
      </c>
      <c r="H462" s="122"/>
      <c r="I462" s="73">
        <v>0.47683003000000002</v>
      </c>
      <c r="J462" s="122"/>
      <c r="K462" s="122"/>
      <c r="L462" s="73">
        <v>0.47683003000000002</v>
      </c>
      <c r="M462" s="122"/>
      <c r="N462" s="122">
        <f t="shared" si="180"/>
        <v>1.9261099700000002</v>
      </c>
      <c r="O462" s="122"/>
      <c r="P462" s="122"/>
      <c r="Q462" s="122"/>
      <c r="R462" s="122"/>
      <c r="S462" s="122"/>
      <c r="T462" s="122">
        <f t="shared" si="181"/>
        <v>1.9261099700000002</v>
      </c>
      <c r="U462" s="122"/>
      <c r="V462" s="122">
        <f t="shared" si="182"/>
        <v>0</v>
      </c>
      <c r="W462" s="122"/>
      <c r="X462" s="122"/>
    </row>
    <row r="463" spans="1:24" x14ac:dyDescent="0.35">
      <c r="A463" s="103"/>
      <c r="B463" s="110" t="s">
        <v>31</v>
      </c>
      <c r="C463" s="105"/>
      <c r="D463" s="133">
        <f t="shared" ref="D463:X463" si="183">SUM(D464:D473)</f>
        <v>12.4345392</v>
      </c>
      <c r="E463" s="133">
        <f t="shared" si="183"/>
        <v>0</v>
      </c>
      <c r="F463" s="133">
        <f t="shared" si="183"/>
        <v>0</v>
      </c>
      <c r="G463" s="133">
        <f t="shared" si="183"/>
        <v>12.4345392</v>
      </c>
      <c r="H463" s="133">
        <f t="shared" si="183"/>
        <v>0</v>
      </c>
      <c r="I463" s="133">
        <f t="shared" si="183"/>
        <v>4.1948767279999979</v>
      </c>
      <c r="J463" s="133">
        <f t="shared" si="183"/>
        <v>0</v>
      </c>
      <c r="K463" s="133">
        <f t="shared" si="183"/>
        <v>0</v>
      </c>
      <c r="L463" s="133">
        <f t="shared" si="183"/>
        <v>4.1948767279999979</v>
      </c>
      <c r="M463" s="133">
        <f t="shared" si="183"/>
        <v>0</v>
      </c>
      <c r="N463" s="133">
        <f t="shared" si="183"/>
        <v>8.2396624719999974</v>
      </c>
      <c r="O463" s="133">
        <f t="shared" si="183"/>
        <v>0</v>
      </c>
      <c r="P463" s="133">
        <f t="shared" si="183"/>
        <v>0</v>
      </c>
      <c r="Q463" s="133">
        <f t="shared" si="183"/>
        <v>0</v>
      </c>
      <c r="R463" s="133">
        <f t="shared" si="183"/>
        <v>0</v>
      </c>
      <c r="S463" s="133">
        <f t="shared" si="183"/>
        <v>0</v>
      </c>
      <c r="T463" s="133">
        <f t="shared" si="183"/>
        <v>8.2396624719999974</v>
      </c>
      <c r="U463" s="133">
        <f t="shared" si="183"/>
        <v>0</v>
      </c>
      <c r="V463" s="133">
        <f t="shared" si="183"/>
        <v>0</v>
      </c>
      <c r="W463" s="133">
        <f t="shared" si="183"/>
        <v>0</v>
      </c>
      <c r="X463" s="133">
        <f t="shared" si="183"/>
        <v>0</v>
      </c>
    </row>
    <row r="464" spans="1:24" ht="31.1" x14ac:dyDescent="0.35">
      <c r="A464" s="106" t="s">
        <v>1662</v>
      </c>
      <c r="B464" s="107" t="s">
        <v>924</v>
      </c>
      <c r="C464" s="108" t="s">
        <v>1384</v>
      </c>
      <c r="D464" s="67">
        <v>1.2E-2</v>
      </c>
      <c r="E464" s="122"/>
      <c r="F464" s="122"/>
      <c r="G464" s="122">
        <v>1.2E-2</v>
      </c>
      <c r="H464" s="122"/>
      <c r="I464" s="73">
        <v>3.6891276119999996</v>
      </c>
      <c r="J464" s="122"/>
      <c r="K464" s="122"/>
      <c r="L464" s="73">
        <v>3.6891276119999996</v>
      </c>
      <c r="M464" s="122"/>
      <c r="N464" s="122">
        <f t="shared" ref="N464:N473" si="184">D464-I464</f>
        <v>-3.6771276119999996</v>
      </c>
      <c r="O464" s="122"/>
      <c r="P464" s="122"/>
      <c r="Q464" s="122"/>
      <c r="R464" s="122"/>
      <c r="S464" s="122"/>
      <c r="T464" s="122">
        <f t="shared" ref="T464:T473" si="185">G464-L464</f>
        <v>-3.6771276119999996</v>
      </c>
      <c r="U464" s="122"/>
      <c r="V464" s="122">
        <f t="shared" ref="V464:V473" si="186">H464-M464</f>
        <v>0</v>
      </c>
      <c r="W464" s="122"/>
      <c r="X464" s="122"/>
    </row>
    <row r="465" spans="1:24" ht="31.1" x14ac:dyDescent="0.35">
      <c r="A465" s="106" t="s">
        <v>1662</v>
      </c>
      <c r="B465" s="107" t="s">
        <v>642</v>
      </c>
      <c r="C465" s="108" t="s">
        <v>691</v>
      </c>
      <c r="D465" s="67">
        <v>4.0021632</v>
      </c>
      <c r="E465" s="122"/>
      <c r="F465" s="122"/>
      <c r="G465" s="122">
        <v>4.0021632</v>
      </c>
      <c r="H465" s="122"/>
      <c r="I465" s="73">
        <v>0.17811648000000002</v>
      </c>
      <c r="J465" s="122"/>
      <c r="K465" s="122"/>
      <c r="L465" s="73">
        <v>0.17811648000000002</v>
      </c>
      <c r="M465" s="122"/>
      <c r="N465" s="122">
        <f t="shared" si="184"/>
        <v>3.8240467200000001</v>
      </c>
      <c r="O465" s="122"/>
      <c r="P465" s="122"/>
      <c r="Q465" s="122"/>
      <c r="R465" s="122"/>
      <c r="S465" s="122"/>
      <c r="T465" s="122">
        <f t="shared" si="185"/>
        <v>3.8240467200000001</v>
      </c>
      <c r="U465" s="122"/>
      <c r="V465" s="122">
        <f t="shared" si="186"/>
        <v>0</v>
      </c>
      <c r="W465" s="122"/>
      <c r="X465" s="122"/>
    </row>
    <row r="466" spans="1:24" ht="31.1" x14ac:dyDescent="0.35">
      <c r="A466" s="106" t="s">
        <v>1662</v>
      </c>
      <c r="B466" s="107" t="s">
        <v>925</v>
      </c>
      <c r="C466" s="108" t="s">
        <v>1385</v>
      </c>
      <c r="D466" s="67">
        <v>1.2E-2</v>
      </c>
      <c r="E466" s="122"/>
      <c r="F466" s="122"/>
      <c r="G466" s="122">
        <v>1.2E-2</v>
      </c>
      <c r="H466" s="122"/>
      <c r="I466" s="73">
        <v>5.3404799999999997E-4</v>
      </c>
      <c r="J466" s="122"/>
      <c r="K466" s="122"/>
      <c r="L466" s="73">
        <v>5.3404799999999997E-4</v>
      </c>
      <c r="M466" s="122"/>
      <c r="N466" s="122">
        <f t="shared" si="184"/>
        <v>1.1465952E-2</v>
      </c>
      <c r="O466" s="122"/>
      <c r="P466" s="122"/>
      <c r="Q466" s="122"/>
      <c r="R466" s="122"/>
      <c r="S466" s="122"/>
      <c r="T466" s="122">
        <f t="shared" si="185"/>
        <v>1.1465952E-2</v>
      </c>
      <c r="U466" s="122"/>
      <c r="V466" s="122">
        <f t="shared" si="186"/>
        <v>0</v>
      </c>
      <c r="W466" s="122"/>
      <c r="X466" s="122"/>
    </row>
    <row r="467" spans="1:24" ht="31.1" x14ac:dyDescent="0.35">
      <c r="A467" s="106" t="s">
        <v>1662</v>
      </c>
      <c r="B467" s="107" t="s">
        <v>104</v>
      </c>
      <c r="C467" s="108" t="s">
        <v>105</v>
      </c>
      <c r="D467" s="67">
        <v>1.4967239999999997</v>
      </c>
      <c r="E467" s="122"/>
      <c r="F467" s="122"/>
      <c r="G467" s="122">
        <v>1.4967239999999997</v>
      </c>
      <c r="H467" s="122"/>
      <c r="I467" s="73">
        <v>0.16629166400000003</v>
      </c>
      <c r="J467" s="122"/>
      <c r="K467" s="122"/>
      <c r="L467" s="73">
        <v>0.16629166400000003</v>
      </c>
      <c r="M467" s="122"/>
      <c r="N467" s="122">
        <f t="shared" si="184"/>
        <v>1.3304323359999997</v>
      </c>
      <c r="O467" s="122"/>
      <c r="P467" s="122"/>
      <c r="Q467" s="122"/>
      <c r="R467" s="122"/>
      <c r="S467" s="122"/>
      <c r="T467" s="122">
        <f t="shared" si="185"/>
        <v>1.3304323359999997</v>
      </c>
      <c r="U467" s="122"/>
      <c r="V467" s="122">
        <f t="shared" si="186"/>
        <v>0</v>
      </c>
      <c r="W467" s="122"/>
      <c r="X467" s="122"/>
    </row>
    <row r="468" spans="1:24" ht="31.1" x14ac:dyDescent="0.35">
      <c r="A468" s="106" t="s">
        <v>1662</v>
      </c>
      <c r="B468" s="107" t="s">
        <v>926</v>
      </c>
      <c r="C468" s="108" t="s">
        <v>1386</v>
      </c>
      <c r="D468" s="67">
        <v>1.2E-2</v>
      </c>
      <c r="E468" s="122"/>
      <c r="F468" s="122"/>
      <c r="G468" s="122">
        <v>1.2E-2</v>
      </c>
      <c r="H468" s="122"/>
      <c r="I468" s="73">
        <v>5.3404799999999975E-4</v>
      </c>
      <c r="J468" s="122"/>
      <c r="K468" s="122"/>
      <c r="L468" s="73">
        <v>5.3404799999999975E-4</v>
      </c>
      <c r="M468" s="122"/>
      <c r="N468" s="122">
        <f t="shared" si="184"/>
        <v>1.1465952E-2</v>
      </c>
      <c r="O468" s="122"/>
      <c r="P468" s="122"/>
      <c r="Q468" s="122"/>
      <c r="R468" s="122"/>
      <c r="S468" s="122"/>
      <c r="T468" s="122">
        <f t="shared" si="185"/>
        <v>1.1465952E-2</v>
      </c>
      <c r="U468" s="122"/>
      <c r="V468" s="122">
        <f t="shared" si="186"/>
        <v>0</v>
      </c>
      <c r="W468" s="122"/>
      <c r="X468" s="122"/>
    </row>
    <row r="469" spans="1:24" ht="31.1" x14ac:dyDescent="0.35">
      <c r="A469" s="106" t="s">
        <v>1662</v>
      </c>
      <c r="B469" s="107" t="s">
        <v>106</v>
      </c>
      <c r="C469" s="108" t="s">
        <v>107</v>
      </c>
      <c r="D469" s="67">
        <v>2.5315679999999996</v>
      </c>
      <c r="E469" s="122"/>
      <c r="F469" s="122"/>
      <c r="G469" s="122">
        <v>2.5315679999999996</v>
      </c>
      <c r="H469" s="122"/>
      <c r="I469" s="73">
        <v>0.11266754400000001</v>
      </c>
      <c r="J469" s="122"/>
      <c r="K469" s="122"/>
      <c r="L469" s="73">
        <v>0.11266754400000001</v>
      </c>
      <c r="M469" s="122"/>
      <c r="N469" s="122">
        <f t="shared" si="184"/>
        <v>2.4189004559999994</v>
      </c>
      <c r="O469" s="122"/>
      <c r="P469" s="122"/>
      <c r="Q469" s="122"/>
      <c r="R469" s="122"/>
      <c r="S469" s="122"/>
      <c r="T469" s="122">
        <f t="shared" si="185"/>
        <v>2.4189004559999994</v>
      </c>
      <c r="U469" s="122"/>
      <c r="V469" s="122">
        <f t="shared" si="186"/>
        <v>0</v>
      </c>
      <c r="W469" s="122"/>
      <c r="X469" s="122"/>
    </row>
    <row r="470" spans="1:24" ht="46.65" x14ac:dyDescent="0.35">
      <c r="A470" s="106" t="s">
        <v>1662</v>
      </c>
      <c r="B470" s="107" t="s">
        <v>108</v>
      </c>
      <c r="C470" s="108" t="s">
        <v>109</v>
      </c>
      <c r="D470" s="67">
        <v>1.2E-2</v>
      </c>
      <c r="E470" s="122"/>
      <c r="F470" s="122"/>
      <c r="G470" s="122">
        <v>1.2E-2</v>
      </c>
      <c r="H470" s="122"/>
      <c r="I470" s="73">
        <v>5.3404799999999997E-4</v>
      </c>
      <c r="J470" s="122"/>
      <c r="K470" s="122"/>
      <c r="L470" s="73">
        <v>5.3404799999999997E-4</v>
      </c>
      <c r="M470" s="122"/>
      <c r="N470" s="122">
        <f t="shared" si="184"/>
        <v>1.1465952E-2</v>
      </c>
      <c r="O470" s="122"/>
      <c r="P470" s="122"/>
      <c r="Q470" s="122"/>
      <c r="R470" s="122"/>
      <c r="S470" s="122"/>
      <c r="T470" s="122">
        <f t="shared" si="185"/>
        <v>1.1465952E-2</v>
      </c>
      <c r="U470" s="122"/>
      <c r="V470" s="122">
        <f t="shared" si="186"/>
        <v>0</v>
      </c>
      <c r="W470" s="122"/>
      <c r="X470" s="122"/>
    </row>
    <row r="471" spans="1:24" ht="46.65" x14ac:dyDescent="0.35">
      <c r="A471" s="106" t="s">
        <v>1662</v>
      </c>
      <c r="B471" s="107" t="s">
        <v>927</v>
      </c>
      <c r="C471" s="108" t="s">
        <v>1387</v>
      </c>
      <c r="D471" s="67">
        <v>1.2E-2</v>
      </c>
      <c r="E471" s="122"/>
      <c r="F471" s="122"/>
      <c r="G471" s="122">
        <v>1.2E-2</v>
      </c>
      <c r="H471" s="122"/>
      <c r="I471" s="73">
        <v>5.3404799999999997E-4</v>
      </c>
      <c r="J471" s="122"/>
      <c r="K471" s="122"/>
      <c r="L471" s="73">
        <v>5.3404799999999997E-4</v>
      </c>
      <c r="M471" s="122"/>
      <c r="N471" s="122">
        <f t="shared" si="184"/>
        <v>1.1465952E-2</v>
      </c>
      <c r="O471" s="122"/>
      <c r="P471" s="122"/>
      <c r="Q471" s="122"/>
      <c r="R471" s="122"/>
      <c r="S471" s="122"/>
      <c r="T471" s="122">
        <f t="shared" si="185"/>
        <v>1.1465952E-2</v>
      </c>
      <c r="U471" s="122"/>
      <c r="V471" s="122">
        <f t="shared" si="186"/>
        <v>0</v>
      </c>
      <c r="W471" s="122"/>
      <c r="X471" s="122"/>
    </row>
    <row r="472" spans="1:24" ht="46.65" x14ac:dyDescent="0.35">
      <c r="A472" s="106" t="s">
        <v>1662</v>
      </c>
      <c r="B472" s="107" t="s">
        <v>928</v>
      </c>
      <c r="C472" s="108" t="s">
        <v>1388</v>
      </c>
      <c r="D472" s="67">
        <v>4.3440839999999996</v>
      </c>
      <c r="E472" s="122"/>
      <c r="F472" s="122"/>
      <c r="G472" s="122">
        <v>4.3440839999999996</v>
      </c>
      <c r="H472" s="122"/>
      <c r="I472" s="73">
        <v>0</v>
      </c>
      <c r="J472" s="122"/>
      <c r="K472" s="122"/>
      <c r="L472" s="73">
        <v>0</v>
      </c>
      <c r="M472" s="122"/>
      <c r="N472" s="122">
        <f t="shared" si="184"/>
        <v>4.3440839999999996</v>
      </c>
      <c r="O472" s="122"/>
      <c r="P472" s="122"/>
      <c r="Q472" s="122"/>
      <c r="R472" s="122"/>
      <c r="S472" s="122"/>
      <c r="T472" s="122">
        <f t="shared" si="185"/>
        <v>4.3440839999999996</v>
      </c>
      <c r="U472" s="122"/>
      <c r="V472" s="122">
        <f t="shared" si="186"/>
        <v>0</v>
      </c>
      <c r="W472" s="122"/>
      <c r="X472" s="122"/>
    </row>
    <row r="473" spans="1:24" ht="31.1" x14ac:dyDescent="0.35">
      <c r="A473" s="106" t="s">
        <v>1662</v>
      </c>
      <c r="B473" s="107" t="s">
        <v>1795</v>
      </c>
      <c r="C473" s="108" t="s">
        <v>1956</v>
      </c>
      <c r="D473" s="67">
        <v>0</v>
      </c>
      <c r="E473" s="122"/>
      <c r="F473" s="122"/>
      <c r="G473" s="122">
        <v>0</v>
      </c>
      <c r="H473" s="122"/>
      <c r="I473" s="73">
        <v>4.6537236000000003E-2</v>
      </c>
      <c r="J473" s="122"/>
      <c r="K473" s="122"/>
      <c r="L473" s="73">
        <v>4.6537236000000003E-2</v>
      </c>
      <c r="M473" s="122"/>
      <c r="N473" s="122">
        <f t="shared" si="184"/>
        <v>-4.6537236000000003E-2</v>
      </c>
      <c r="O473" s="122"/>
      <c r="P473" s="122"/>
      <c r="Q473" s="122"/>
      <c r="R473" s="122"/>
      <c r="S473" s="122"/>
      <c r="T473" s="122">
        <f t="shared" si="185"/>
        <v>-4.6537236000000003E-2</v>
      </c>
      <c r="U473" s="122"/>
      <c r="V473" s="122">
        <f t="shared" si="186"/>
        <v>0</v>
      </c>
      <c r="W473" s="122"/>
      <c r="X473" s="122"/>
    </row>
    <row r="474" spans="1:24" x14ac:dyDescent="0.35">
      <c r="A474" s="103"/>
      <c r="B474" s="110" t="s">
        <v>34</v>
      </c>
      <c r="C474" s="105"/>
      <c r="D474" s="133">
        <f t="shared" ref="D474:X474" si="187">SUM(D475:D478)</f>
        <v>12.696575999999999</v>
      </c>
      <c r="E474" s="133">
        <f t="shared" si="187"/>
        <v>0</v>
      </c>
      <c r="F474" s="133">
        <f t="shared" si="187"/>
        <v>0</v>
      </c>
      <c r="G474" s="133">
        <f t="shared" si="187"/>
        <v>12.696575999999999</v>
      </c>
      <c r="H474" s="133">
        <f t="shared" si="187"/>
        <v>0</v>
      </c>
      <c r="I474" s="133">
        <f t="shared" si="187"/>
        <v>12.645847922000002</v>
      </c>
      <c r="J474" s="133">
        <f t="shared" si="187"/>
        <v>0</v>
      </c>
      <c r="K474" s="133">
        <f t="shared" si="187"/>
        <v>0</v>
      </c>
      <c r="L474" s="133">
        <f t="shared" si="187"/>
        <v>12.645847922000002</v>
      </c>
      <c r="M474" s="133">
        <f t="shared" si="187"/>
        <v>0</v>
      </c>
      <c r="N474" s="133">
        <f t="shared" si="187"/>
        <v>5.0728077999998344E-2</v>
      </c>
      <c r="O474" s="133">
        <f t="shared" si="187"/>
        <v>0</v>
      </c>
      <c r="P474" s="133">
        <f t="shared" si="187"/>
        <v>0</v>
      </c>
      <c r="Q474" s="133">
        <f t="shared" si="187"/>
        <v>0</v>
      </c>
      <c r="R474" s="133">
        <f t="shared" si="187"/>
        <v>0</v>
      </c>
      <c r="S474" s="133">
        <f t="shared" si="187"/>
        <v>0</v>
      </c>
      <c r="T474" s="133">
        <f t="shared" si="187"/>
        <v>5.0728077999998344E-2</v>
      </c>
      <c r="U474" s="133">
        <f t="shared" si="187"/>
        <v>0</v>
      </c>
      <c r="V474" s="133">
        <f t="shared" si="187"/>
        <v>0</v>
      </c>
      <c r="W474" s="133">
        <f t="shared" si="187"/>
        <v>0</v>
      </c>
      <c r="X474" s="133">
        <f t="shared" si="187"/>
        <v>0</v>
      </c>
    </row>
    <row r="475" spans="1:24" ht="46.65" x14ac:dyDescent="0.35">
      <c r="A475" s="106" t="s">
        <v>1662</v>
      </c>
      <c r="B475" s="107" t="s">
        <v>929</v>
      </c>
      <c r="C475" s="108" t="s">
        <v>1389</v>
      </c>
      <c r="D475" s="67">
        <v>2.1802919999999997</v>
      </c>
      <c r="E475" s="122"/>
      <c r="F475" s="122"/>
      <c r="G475" s="122">
        <v>2.1802919999999997</v>
      </c>
      <c r="H475" s="122"/>
      <c r="I475" s="73">
        <v>2.1977546820000002</v>
      </c>
      <c r="J475" s="122"/>
      <c r="K475" s="122"/>
      <c r="L475" s="73">
        <v>2.1977546820000002</v>
      </c>
      <c r="M475" s="122"/>
      <c r="N475" s="122">
        <f t="shared" ref="N475:N478" si="188">D475-I475</f>
        <v>-1.7462682000000562E-2</v>
      </c>
      <c r="O475" s="122"/>
      <c r="P475" s="122"/>
      <c r="Q475" s="122"/>
      <c r="R475" s="122"/>
      <c r="S475" s="122"/>
      <c r="T475" s="122">
        <f t="shared" ref="T475:T478" si="189">G475-L475</f>
        <v>-1.7462682000000562E-2</v>
      </c>
      <c r="U475" s="122"/>
      <c r="V475" s="122">
        <f t="shared" ref="V475:V478" si="190">H475-M475</f>
        <v>0</v>
      </c>
      <c r="W475" s="122"/>
      <c r="X475" s="122"/>
    </row>
    <row r="476" spans="1:24" ht="46.65" x14ac:dyDescent="0.35">
      <c r="A476" s="106" t="s">
        <v>1662</v>
      </c>
      <c r="B476" s="107" t="s">
        <v>110</v>
      </c>
      <c r="C476" s="108" t="s">
        <v>111</v>
      </c>
      <c r="D476" s="67">
        <v>1.166388</v>
      </c>
      <c r="E476" s="122"/>
      <c r="F476" s="122"/>
      <c r="G476" s="122">
        <v>1.166388</v>
      </c>
      <c r="H476" s="122"/>
      <c r="I476" s="73">
        <v>2.4144215999999998</v>
      </c>
      <c r="J476" s="122"/>
      <c r="K476" s="122"/>
      <c r="L476" s="73">
        <v>2.4144215999999998</v>
      </c>
      <c r="M476" s="122"/>
      <c r="N476" s="122">
        <f t="shared" si="188"/>
        <v>-1.2480335999999999</v>
      </c>
      <c r="O476" s="122"/>
      <c r="P476" s="122"/>
      <c r="Q476" s="122"/>
      <c r="R476" s="122"/>
      <c r="S476" s="122"/>
      <c r="T476" s="122">
        <f t="shared" si="189"/>
        <v>-1.2480335999999999</v>
      </c>
      <c r="U476" s="122"/>
      <c r="V476" s="122">
        <f t="shared" si="190"/>
        <v>0</v>
      </c>
      <c r="W476" s="122"/>
      <c r="X476" s="122"/>
    </row>
    <row r="477" spans="1:24" ht="46.65" x14ac:dyDescent="0.35">
      <c r="A477" s="106" t="s">
        <v>1662</v>
      </c>
      <c r="B477" s="107" t="s">
        <v>1796</v>
      </c>
      <c r="C477" s="108" t="s">
        <v>1390</v>
      </c>
      <c r="D477" s="67">
        <v>6.5677799999999991</v>
      </c>
      <c r="E477" s="122"/>
      <c r="F477" s="122"/>
      <c r="G477" s="122">
        <v>6.5677799999999991</v>
      </c>
      <c r="H477" s="122"/>
      <c r="I477" s="73">
        <v>6.396295372</v>
      </c>
      <c r="J477" s="122"/>
      <c r="K477" s="122"/>
      <c r="L477" s="73">
        <v>6.396295372</v>
      </c>
      <c r="M477" s="122"/>
      <c r="N477" s="122">
        <f t="shared" si="188"/>
        <v>0.17148462799999908</v>
      </c>
      <c r="O477" s="122"/>
      <c r="P477" s="122"/>
      <c r="Q477" s="122"/>
      <c r="R477" s="122"/>
      <c r="S477" s="122"/>
      <c r="T477" s="122">
        <f t="shared" si="189"/>
        <v>0.17148462799999908</v>
      </c>
      <c r="U477" s="122"/>
      <c r="V477" s="122">
        <f t="shared" si="190"/>
        <v>0</v>
      </c>
      <c r="W477" s="122"/>
      <c r="X477" s="122"/>
    </row>
    <row r="478" spans="1:24" ht="62.2" x14ac:dyDescent="0.35">
      <c r="A478" s="106" t="s">
        <v>1662</v>
      </c>
      <c r="B478" s="107" t="s">
        <v>1797</v>
      </c>
      <c r="C478" s="108" t="s">
        <v>1391</v>
      </c>
      <c r="D478" s="67">
        <v>2.7821159999999998</v>
      </c>
      <c r="E478" s="122"/>
      <c r="F478" s="122"/>
      <c r="G478" s="122">
        <v>2.7821159999999998</v>
      </c>
      <c r="H478" s="122"/>
      <c r="I478" s="73">
        <v>1.6373762680000001</v>
      </c>
      <c r="J478" s="122"/>
      <c r="K478" s="122"/>
      <c r="L478" s="73">
        <v>1.6373762680000001</v>
      </c>
      <c r="M478" s="122"/>
      <c r="N478" s="122">
        <f t="shared" si="188"/>
        <v>1.1447397319999997</v>
      </c>
      <c r="O478" s="122"/>
      <c r="P478" s="122"/>
      <c r="Q478" s="122"/>
      <c r="R478" s="122"/>
      <c r="S478" s="122"/>
      <c r="T478" s="122">
        <f t="shared" si="189"/>
        <v>1.1447397319999997</v>
      </c>
      <c r="U478" s="122"/>
      <c r="V478" s="122">
        <f t="shared" si="190"/>
        <v>0</v>
      </c>
      <c r="W478" s="122"/>
      <c r="X478" s="122"/>
    </row>
    <row r="479" spans="1:24" x14ac:dyDescent="0.35">
      <c r="A479" s="103"/>
      <c r="B479" s="110" t="s">
        <v>35</v>
      </c>
      <c r="C479" s="105"/>
      <c r="D479" s="133">
        <f t="shared" ref="D479:X479" si="191">SUM(D480:D483)</f>
        <v>16.069551999999995</v>
      </c>
      <c r="E479" s="133">
        <f t="shared" si="191"/>
        <v>0</v>
      </c>
      <c r="F479" s="133">
        <f t="shared" si="191"/>
        <v>0</v>
      </c>
      <c r="G479" s="133">
        <f t="shared" si="191"/>
        <v>16.069551999999995</v>
      </c>
      <c r="H479" s="133">
        <f t="shared" si="191"/>
        <v>0</v>
      </c>
      <c r="I479" s="133">
        <f t="shared" si="191"/>
        <v>1.2996590400000001</v>
      </c>
      <c r="J479" s="133">
        <f t="shared" si="191"/>
        <v>0</v>
      </c>
      <c r="K479" s="133">
        <f t="shared" si="191"/>
        <v>0</v>
      </c>
      <c r="L479" s="133">
        <f t="shared" si="191"/>
        <v>1.2996590400000001</v>
      </c>
      <c r="M479" s="133">
        <f t="shared" si="191"/>
        <v>0</v>
      </c>
      <c r="N479" s="133">
        <f t="shared" si="191"/>
        <v>14.769892959999993</v>
      </c>
      <c r="O479" s="133">
        <f t="shared" si="191"/>
        <v>0</v>
      </c>
      <c r="P479" s="133">
        <f t="shared" si="191"/>
        <v>0</v>
      </c>
      <c r="Q479" s="133">
        <f t="shared" si="191"/>
        <v>0</v>
      </c>
      <c r="R479" s="133">
        <f t="shared" si="191"/>
        <v>0</v>
      </c>
      <c r="S479" s="133">
        <f t="shared" si="191"/>
        <v>0</v>
      </c>
      <c r="T479" s="133">
        <f t="shared" si="191"/>
        <v>14.769892959999993</v>
      </c>
      <c r="U479" s="133">
        <f t="shared" si="191"/>
        <v>0</v>
      </c>
      <c r="V479" s="133">
        <f t="shared" si="191"/>
        <v>0</v>
      </c>
      <c r="W479" s="133">
        <f t="shared" si="191"/>
        <v>0</v>
      </c>
      <c r="X479" s="133">
        <f t="shared" si="191"/>
        <v>0</v>
      </c>
    </row>
    <row r="480" spans="1:24" ht="31.1" x14ac:dyDescent="0.35">
      <c r="A480" s="106" t="s">
        <v>1662</v>
      </c>
      <c r="B480" s="107" t="s">
        <v>930</v>
      </c>
      <c r="C480" s="108" t="s">
        <v>1392</v>
      </c>
      <c r="D480" s="67">
        <v>2.1199479999999959</v>
      </c>
      <c r="E480" s="122"/>
      <c r="F480" s="122"/>
      <c r="G480" s="122">
        <v>2.1199479999999959</v>
      </c>
      <c r="H480" s="122"/>
      <c r="I480" s="73">
        <v>0.484568534</v>
      </c>
      <c r="J480" s="122"/>
      <c r="K480" s="122"/>
      <c r="L480" s="73">
        <v>0.484568534</v>
      </c>
      <c r="M480" s="122"/>
      <c r="N480" s="122">
        <f t="shared" ref="N480:N483" si="192">D480-I480</f>
        <v>1.6353794659999958</v>
      </c>
      <c r="O480" s="122"/>
      <c r="P480" s="122"/>
      <c r="Q480" s="122"/>
      <c r="R480" s="122"/>
      <c r="S480" s="122"/>
      <c r="T480" s="122">
        <f t="shared" ref="T480:T483" si="193">G480-L480</f>
        <v>1.6353794659999958</v>
      </c>
      <c r="U480" s="122"/>
      <c r="V480" s="122">
        <f t="shared" ref="V480:V483" si="194">H480-M480</f>
        <v>0</v>
      </c>
      <c r="W480" s="122"/>
      <c r="X480" s="122"/>
    </row>
    <row r="481" spans="1:24" ht="46.65" x14ac:dyDescent="0.35">
      <c r="A481" s="106" t="s">
        <v>1662</v>
      </c>
      <c r="B481" s="107" t="s">
        <v>112</v>
      </c>
      <c r="C481" s="108" t="s">
        <v>543</v>
      </c>
      <c r="D481" s="67">
        <v>3.9128159999999994</v>
      </c>
      <c r="E481" s="122"/>
      <c r="F481" s="122"/>
      <c r="G481" s="122">
        <v>3.9128159999999994</v>
      </c>
      <c r="H481" s="122"/>
      <c r="I481" s="73">
        <v>0.17414006400000001</v>
      </c>
      <c r="J481" s="122"/>
      <c r="K481" s="122"/>
      <c r="L481" s="73">
        <v>0.17414006400000001</v>
      </c>
      <c r="M481" s="122"/>
      <c r="N481" s="122">
        <f t="shared" si="192"/>
        <v>3.7386759359999995</v>
      </c>
      <c r="O481" s="122"/>
      <c r="P481" s="122"/>
      <c r="Q481" s="122"/>
      <c r="R481" s="122"/>
      <c r="S481" s="122"/>
      <c r="T481" s="122">
        <f t="shared" si="193"/>
        <v>3.7386759359999995</v>
      </c>
      <c r="U481" s="122"/>
      <c r="V481" s="122">
        <f t="shared" si="194"/>
        <v>0</v>
      </c>
      <c r="W481" s="122"/>
      <c r="X481" s="122"/>
    </row>
    <row r="482" spans="1:24" ht="62.2" x14ac:dyDescent="0.35">
      <c r="A482" s="106" t="s">
        <v>1662</v>
      </c>
      <c r="B482" s="107" t="s">
        <v>643</v>
      </c>
      <c r="C482" s="108" t="s">
        <v>692</v>
      </c>
      <c r="D482" s="67">
        <v>10.036788</v>
      </c>
      <c r="E482" s="122"/>
      <c r="F482" s="122"/>
      <c r="G482" s="122">
        <v>10.036788</v>
      </c>
      <c r="H482" s="122"/>
      <c r="I482" s="73">
        <v>0.44668777199999998</v>
      </c>
      <c r="J482" s="122"/>
      <c r="K482" s="122"/>
      <c r="L482" s="73">
        <v>0.44668777199999998</v>
      </c>
      <c r="M482" s="122"/>
      <c r="N482" s="122">
        <f t="shared" si="192"/>
        <v>9.5901002279999989</v>
      </c>
      <c r="O482" s="122"/>
      <c r="P482" s="122"/>
      <c r="Q482" s="122"/>
      <c r="R482" s="122"/>
      <c r="S482" s="122"/>
      <c r="T482" s="122">
        <f t="shared" si="193"/>
        <v>9.5901002279999989</v>
      </c>
      <c r="U482" s="122"/>
      <c r="V482" s="122">
        <f t="shared" si="194"/>
        <v>0</v>
      </c>
      <c r="W482" s="122"/>
      <c r="X482" s="122"/>
    </row>
    <row r="483" spans="1:24" ht="31.1" x14ac:dyDescent="0.35">
      <c r="A483" s="106" t="s">
        <v>1662</v>
      </c>
      <c r="B483" s="107" t="s">
        <v>931</v>
      </c>
      <c r="C483" s="108" t="s">
        <v>1393</v>
      </c>
      <c r="D483" s="67">
        <v>0</v>
      </c>
      <c r="E483" s="122"/>
      <c r="F483" s="122"/>
      <c r="G483" s="122">
        <v>0</v>
      </c>
      <c r="H483" s="122"/>
      <c r="I483" s="73">
        <v>0.19426267000000005</v>
      </c>
      <c r="J483" s="122"/>
      <c r="K483" s="122"/>
      <c r="L483" s="73">
        <v>0.19426267000000005</v>
      </c>
      <c r="M483" s="122"/>
      <c r="N483" s="122">
        <f t="shared" si="192"/>
        <v>-0.19426267000000005</v>
      </c>
      <c r="O483" s="122"/>
      <c r="P483" s="122"/>
      <c r="Q483" s="122"/>
      <c r="R483" s="122"/>
      <c r="S483" s="122"/>
      <c r="T483" s="122">
        <f t="shared" si="193"/>
        <v>-0.19426267000000005</v>
      </c>
      <c r="U483" s="122"/>
      <c r="V483" s="122">
        <f t="shared" si="194"/>
        <v>0</v>
      </c>
      <c r="W483" s="122"/>
      <c r="X483" s="122"/>
    </row>
    <row r="484" spans="1:24" x14ac:dyDescent="0.35">
      <c r="A484" s="103"/>
      <c r="B484" s="110" t="s">
        <v>36</v>
      </c>
      <c r="C484" s="105"/>
      <c r="D484" s="133">
        <f t="shared" ref="D484:X484" si="195">SUM(D485:D488)</f>
        <v>8.099896799999998</v>
      </c>
      <c r="E484" s="133">
        <f t="shared" si="195"/>
        <v>0</v>
      </c>
      <c r="F484" s="133">
        <f t="shared" si="195"/>
        <v>0</v>
      </c>
      <c r="G484" s="133">
        <f t="shared" si="195"/>
        <v>8.099896799999998</v>
      </c>
      <c r="H484" s="133">
        <f t="shared" si="195"/>
        <v>0</v>
      </c>
      <c r="I484" s="133">
        <f t="shared" si="195"/>
        <v>3.2355124480000002</v>
      </c>
      <c r="J484" s="133">
        <f t="shared" si="195"/>
        <v>0</v>
      </c>
      <c r="K484" s="133">
        <f t="shared" si="195"/>
        <v>0</v>
      </c>
      <c r="L484" s="133">
        <f t="shared" si="195"/>
        <v>3.2355124480000002</v>
      </c>
      <c r="M484" s="133">
        <f t="shared" si="195"/>
        <v>0</v>
      </c>
      <c r="N484" s="133">
        <f t="shared" si="195"/>
        <v>4.8643843519999992</v>
      </c>
      <c r="O484" s="133">
        <f t="shared" si="195"/>
        <v>0</v>
      </c>
      <c r="P484" s="133">
        <f t="shared" si="195"/>
        <v>0</v>
      </c>
      <c r="Q484" s="133">
        <f t="shared" si="195"/>
        <v>0</v>
      </c>
      <c r="R484" s="133">
        <f t="shared" si="195"/>
        <v>0</v>
      </c>
      <c r="S484" s="133">
        <f t="shared" si="195"/>
        <v>0</v>
      </c>
      <c r="T484" s="133">
        <f t="shared" si="195"/>
        <v>4.8643843519999992</v>
      </c>
      <c r="U484" s="133">
        <f t="shared" si="195"/>
        <v>0</v>
      </c>
      <c r="V484" s="133">
        <f t="shared" si="195"/>
        <v>0</v>
      </c>
      <c r="W484" s="133">
        <f t="shared" si="195"/>
        <v>0</v>
      </c>
      <c r="X484" s="133">
        <f t="shared" si="195"/>
        <v>0</v>
      </c>
    </row>
    <row r="485" spans="1:24" ht="31.1" x14ac:dyDescent="0.35">
      <c r="A485" s="106" t="s">
        <v>1662</v>
      </c>
      <c r="B485" s="107" t="s">
        <v>932</v>
      </c>
      <c r="C485" s="108" t="s">
        <v>1394</v>
      </c>
      <c r="D485" s="67">
        <v>1.9933151999999998</v>
      </c>
      <c r="E485" s="122"/>
      <c r="F485" s="122"/>
      <c r="G485" s="122">
        <v>1.9933151999999998</v>
      </c>
      <c r="H485" s="122"/>
      <c r="I485" s="73">
        <v>2.1315779739999998</v>
      </c>
      <c r="J485" s="122"/>
      <c r="K485" s="122"/>
      <c r="L485" s="73">
        <v>2.1315779739999998</v>
      </c>
      <c r="M485" s="122"/>
      <c r="N485" s="122">
        <f t="shared" ref="N485:N488" si="196">D485-I485</f>
        <v>-0.13826277399999998</v>
      </c>
      <c r="O485" s="122"/>
      <c r="P485" s="122"/>
      <c r="Q485" s="122"/>
      <c r="R485" s="122"/>
      <c r="S485" s="122"/>
      <c r="T485" s="122">
        <f t="shared" ref="T485:T488" si="197">G485-L485</f>
        <v>-0.13826277399999998</v>
      </c>
      <c r="U485" s="122"/>
      <c r="V485" s="122">
        <f t="shared" ref="V485:V488" si="198">H485-M485</f>
        <v>0</v>
      </c>
      <c r="W485" s="122"/>
      <c r="X485" s="122"/>
    </row>
    <row r="486" spans="1:24" ht="31.1" x14ac:dyDescent="0.35">
      <c r="A486" s="106" t="s">
        <v>1662</v>
      </c>
      <c r="B486" s="107" t="s">
        <v>933</v>
      </c>
      <c r="C486" s="108" t="s">
        <v>1395</v>
      </c>
      <c r="D486" s="67">
        <v>2.2690175999999997</v>
      </c>
      <c r="E486" s="122"/>
      <c r="F486" s="122"/>
      <c r="G486" s="122">
        <v>2.2690175999999997</v>
      </c>
      <c r="H486" s="122"/>
      <c r="I486" s="73">
        <v>0.89012460599999998</v>
      </c>
      <c r="J486" s="122"/>
      <c r="K486" s="122"/>
      <c r="L486" s="73">
        <v>0.89012460599999998</v>
      </c>
      <c r="M486" s="122"/>
      <c r="N486" s="122">
        <f t="shared" si="196"/>
        <v>1.3788929939999996</v>
      </c>
      <c r="O486" s="122"/>
      <c r="P486" s="122"/>
      <c r="Q486" s="122"/>
      <c r="R486" s="122"/>
      <c r="S486" s="122"/>
      <c r="T486" s="122">
        <f t="shared" si="197"/>
        <v>1.3788929939999996</v>
      </c>
      <c r="U486" s="122"/>
      <c r="V486" s="122">
        <f t="shared" si="198"/>
        <v>0</v>
      </c>
      <c r="W486" s="122"/>
      <c r="X486" s="122"/>
    </row>
    <row r="487" spans="1:24" ht="46.65" x14ac:dyDescent="0.35">
      <c r="A487" s="106" t="s">
        <v>1662</v>
      </c>
      <c r="B487" s="107" t="s">
        <v>934</v>
      </c>
      <c r="C487" s="108" t="s">
        <v>1396</v>
      </c>
      <c r="D487" s="67">
        <v>3.3701159999999999</v>
      </c>
      <c r="E487" s="122"/>
      <c r="F487" s="122"/>
      <c r="G487" s="122">
        <v>3.3701159999999999</v>
      </c>
      <c r="H487" s="122"/>
      <c r="I487" s="73">
        <v>0.19300609200000002</v>
      </c>
      <c r="J487" s="122"/>
      <c r="K487" s="122"/>
      <c r="L487" s="73">
        <v>0.19300609200000002</v>
      </c>
      <c r="M487" s="122"/>
      <c r="N487" s="122">
        <f t="shared" si="196"/>
        <v>3.1771099079999998</v>
      </c>
      <c r="O487" s="122"/>
      <c r="P487" s="122"/>
      <c r="Q487" s="122"/>
      <c r="R487" s="122"/>
      <c r="S487" s="122"/>
      <c r="T487" s="122">
        <f t="shared" si="197"/>
        <v>3.1771099079999998</v>
      </c>
      <c r="U487" s="122"/>
      <c r="V487" s="122">
        <f t="shared" si="198"/>
        <v>0</v>
      </c>
      <c r="W487" s="122"/>
      <c r="X487" s="122"/>
    </row>
    <row r="488" spans="1:24" ht="46.65" x14ac:dyDescent="0.35">
      <c r="A488" s="106" t="s">
        <v>1662</v>
      </c>
      <c r="B488" s="107" t="s">
        <v>644</v>
      </c>
      <c r="C488" s="108" t="s">
        <v>114</v>
      </c>
      <c r="D488" s="67">
        <v>0.46744799999999997</v>
      </c>
      <c r="E488" s="122"/>
      <c r="F488" s="122"/>
      <c r="G488" s="122">
        <v>0.46744799999999997</v>
      </c>
      <c r="H488" s="122"/>
      <c r="I488" s="73">
        <v>2.0803776E-2</v>
      </c>
      <c r="J488" s="122"/>
      <c r="K488" s="122"/>
      <c r="L488" s="73">
        <v>2.0803776E-2</v>
      </c>
      <c r="M488" s="122"/>
      <c r="N488" s="122">
        <f t="shared" si="196"/>
        <v>0.44664422399999998</v>
      </c>
      <c r="O488" s="122"/>
      <c r="P488" s="122"/>
      <c r="Q488" s="122"/>
      <c r="R488" s="122"/>
      <c r="S488" s="122"/>
      <c r="T488" s="122">
        <f t="shared" si="197"/>
        <v>0.44664422399999998</v>
      </c>
      <c r="U488" s="122"/>
      <c r="V488" s="122">
        <f t="shared" si="198"/>
        <v>0</v>
      </c>
      <c r="W488" s="122"/>
      <c r="X488" s="122"/>
    </row>
    <row r="489" spans="1:24" x14ac:dyDescent="0.35">
      <c r="A489" s="103"/>
      <c r="B489" s="110" t="s">
        <v>935</v>
      </c>
      <c r="C489" s="105"/>
      <c r="D489" s="133">
        <f t="shared" ref="D489:X489" si="199">SUM(D490:D491)</f>
        <v>4.2282239999999991</v>
      </c>
      <c r="E489" s="133">
        <f t="shared" si="199"/>
        <v>0</v>
      </c>
      <c r="F489" s="133">
        <f t="shared" si="199"/>
        <v>0</v>
      </c>
      <c r="G489" s="133">
        <f t="shared" si="199"/>
        <v>4.2282239999999991</v>
      </c>
      <c r="H489" s="133">
        <f t="shared" si="199"/>
        <v>0</v>
      </c>
      <c r="I489" s="133">
        <f t="shared" si="199"/>
        <v>0.20622880999999998</v>
      </c>
      <c r="J489" s="133">
        <f t="shared" si="199"/>
        <v>0</v>
      </c>
      <c r="K489" s="133">
        <f t="shared" si="199"/>
        <v>0</v>
      </c>
      <c r="L489" s="133">
        <f t="shared" si="199"/>
        <v>0.20622880999999998</v>
      </c>
      <c r="M489" s="133">
        <f t="shared" si="199"/>
        <v>0</v>
      </c>
      <c r="N489" s="133">
        <f t="shared" si="199"/>
        <v>4.0219951899999993</v>
      </c>
      <c r="O489" s="133">
        <f t="shared" si="199"/>
        <v>0</v>
      </c>
      <c r="P489" s="133">
        <f t="shared" si="199"/>
        <v>0</v>
      </c>
      <c r="Q489" s="133">
        <f t="shared" si="199"/>
        <v>0</v>
      </c>
      <c r="R489" s="133">
        <f t="shared" si="199"/>
        <v>0</v>
      </c>
      <c r="S489" s="133">
        <f t="shared" si="199"/>
        <v>0</v>
      </c>
      <c r="T489" s="133">
        <f t="shared" si="199"/>
        <v>4.0219951899999993</v>
      </c>
      <c r="U489" s="133">
        <f t="shared" si="199"/>
        <v>0</v>
      </c>
      <c r="V489" s="133">
        <f t="shared" si="199"/>
        <v>0</v>
      </c>
      <c r="W489" s="133">
        <f t="shared" si="199"/>
        <v>0</v>
      </c>
      <c r="X489" s="133">
        <f t="shared" si="199"/>
        <v>0</v>
      </c>
    </row>
    <row r="490" spans="1:24" ht="46.65" x14ac:dyDescent="0.35">
      <c r="A490" s="106" t="s">
        <v>1662</v>
      </c>
      <c r="B490" s="107" t="s">
        <v>936</v>
      </c>
      <c r="C490" s="108" t="s">
        <v>1397</v>
      </c>
      <c r="D490" s="67">
        <v>2.0849039999999994</v>
      </c>
      <c r="E490" s="122"/>
      <c r="F490" s="122"/>
      <c r="G490" s="122">
        <v>2.0849039999999994</v>
      </c>
      <c r="H490" s="122"/>
      <c r="I490" s="73">
        <v>0.110840222</v>
      </c>
      <c r="J490" s="122"/>
      <c r="K490" s="122"/>
      <c r="L490" s="73">
        <v>0.110840222</v>
      </c>
      <c r="M490" s="122"/>
      <c r="N490" s="122">
        <f t="shared" ref="N490:N491" si="200">D490-I490</f>
        <v>1.9740637779999994</v>
      </c>
      <c r="O490" s="122"/>
      <c r="P490" s="122"/>
      <c r="Q490" s="122"/>
      <c r="R490" s="122"/>
      <c r="S490" s="122"/>
      <c r="T490" s="122">
        <f t="shared" ref="T490:T491" si="201">G490-L490</f>
        <v>1.9740637779999994</v>
      </c>
      <c r="U490" s="122"/>
      <c r="V490" s="122">
        <f t="shared" ref="V490:V491" si="202">H490-M490</f>
        <v>0</v>
      </c>
      <c r="W490" s="122"/>
      <c r="X490" s="122"/>
    </row>
    <row r="491" spans="1:24" ht="62.2" x14ac:dyDescent="0.35">
      <c r="A491" s="106" t="s">
        <v>1662</v>
      </c>
      <c r="B491" s="107" t="s">
        <v>937</v>
      </c>
      <c r="C491" s="108" t="s">
        <v>1398</v>
      </c>
      <c r="D491" s="67">
        <v>2.1433200000000001</v>
      </c>
      <c r="E491" s="122"/>
      <c r="F491" s="122"/>
      <c r="G491" s="122">
        <v>2.1433200000000001</v>
      </c>
      <c r="H491" s="122"/>
      <c r="I491" s="73">
        <v>9.5388587999999996E-2</v>
      </c>
      <c r="J491" s="122"/>
      <c r="K491" s="122"/>
      <c r="L491" s="73">
        <v>9.5388587999999996E-2</v>
      </c>
      <c r="M491" s="122"/>
      <c r="N491" s="122">
        <f t="shared" si="200"/>
        <v>2.0479314120000001</v>
      </c>
      <c r="O491" s="122"/>
      <c r="P491" s="122"/>
      <c r="Q491" s="122"/>
      <c r="R491" s="122"/>
      <c r="S491" s="122"/>
      <c r="T491" s="122">
        <f t="shared" si="201"/>
        <v>2.0479314120000001</v>
      </c>
      <c r="U491" s="122"/>
      <c r="V491" s="122">
        <f t="shared" si="202"/>
        <v>0</v>
      </c>
      <c r="W491" s="122"/>
      <c r="X491" s="122"/>
    </row>
    <row r="492" spans="1:24" x14ac:dyDescent="0.35">
      <c r="A492" s="103"/>
      <c r="B492" s="110" t="s">
        <v>1798</v>
      </c>
      <c r="C492" s="105"/>
      <c r="D492" s="133">
        <f t="shared" ref="D492:X492" si="203">SUM(D493:D493)</f>
        <v>0</v>
      </c>
      <c r="E492" s="133">
        <f t="shared" si="203"/>
        <v>0</v>
      </c>
      <c r="F492" s="133">
        <f t="shared" si="203"/>
        <v>0</v>
      </c>
      <c r="G492" s="133">
        <f t="shared" si="203"/>
        <v>0</v>
      </c>
      <c r="H492" s="133">
        <f t="shared" si="203"/>
        <v>0</v>
      </c>
      <c r="I492" s="133">
        <f t="shared" si="203"/>
        <v>8.6188910000000007E-2</v>
      </c>
      <c r="J492" s="133">
        <f t="shared" si="203"/>
        <v>0</v>
      </c>
      <c r="K492" s="133">
        <f t="shared" si="203"/>
        <v>0</v>
      </c>
      <c r="L492" s="133">
        <f t="shared" si="203"/>
        <v>8.6188910000000007E-2</v>
      </c>
      <c r="M492" s="133">
        <f t="shared" si="203"/>
        <v>0</v>
      </c>
      <c r="N492" s="133">
        <f t="shared" si="203"/>
        <v>-8.6188910000000007E-2</v>
      </c>
      <c r="O492" s="133">
        <f t="shared" si="203"/>
        <v>0</v>
      </c>
      <c r="P492" s="133">
        <f t="shared" si="203"/>
        <v>0</v>
      </c>
      <c r="Q492" s="133">
        <f t="shared" si="203"/>
        <v>0</v>
      </c>
      <c r="R492" s="133">
        <f t="shared" si="203"/>
        <v>0</v>
      </c>
      <c r="S492" s="133">
        <f t="shared" si="203"/>
        <v>0</v>
      </c>
      <c r="T492" s="133">
        <f t="shared" si="203"/>
        <v>-8.6188910000000007E-2</v>
      </c>
      <c r="U492" s="133">
        <f t="shared" si="203"/>
        <v>0</v>
      </c>
      <c r="V492" s="133">
        <f t="shared" si="203"/>
        <v>0</v>
      </c>
      <c r="W492" s="133">
        <f t="shared" si="203"/>
        <v>0</v>
      </c>
      <c r="X492" s="133">
        <f t="shared" si="203"/>
        <v>0</v>
      </c>
    </row>
    <row r="493" spans="1:24" ht="62.2" x14ac:dyDescent="0.35">
      <c r="A493" s="106" t="s">
        <v>1662</v>
      </c>
      <c r="B493" s="107" t="s">
        <v>1799</v>
      </c>
      <c r="C493" s="108" t="s">
        <v>1957</v>
      </c>
      <c r="D493" s="67">
        <v>0</v>
      </c>
      <c r="E493" s="122"/>
      <c r="F493" s="122"/>
      <c r="G493" s="122">
        <v>0</v>
      </c>
      <c r="H493" s="122"/>
      <c r="I493" s="73">
        <v>8.6188910000000007E-2</v>
      </c>
      <c r="J493" s="122"/>
      <c r="K493" s="122"/>
      <c r="L493" s="73">
        <v>8.6188910000000007E-2</v>
      </c>
      <c r="M493" s="122"/>
      <c r="N493" s="122">
        <f>D493-I493</f>
        <v>-8.6188910000000007E-2</v>
      </c>
      <c r="O493" s="122"/>
      <c r="P493" s="122"/>
      <c r="Q493" s="122"/>
      <c r="R493" s="122"/>
      <c r="S493" s="122"/>
      <c r="T493" s="122">
        <f>G493-L493</f>
        <v>-8.6188910000000007E-2</v>
      </c>
      <c r="U493" s="122"/>
      <c r="V493" s="122">
        <f>H493-M493</f>
        <v>0</v>
      </c>
      <c r="W493" s="122"/>
      <c r="X493" s="122"/>
    </row>
    <row r="494" spans="1:24" x14ac:dyDescent="0.35">
      <c r="A494" s="103"/>
      <c r="B494" s="110" t="s">
        <v>37</v>
      </c>
      <c r="C494" s="105"/>
      <c r="D494" s="133">
        <f t="shared" ref="D494:X494" si="204">SUM(D495:D497)</f>
        <v>11.817959999999999</v>
      </c>
      <c r="E494" s="133">
        <f t="shared" si="204"/>
        <v>0</v>
      </c>
      <c r="F494" s="133">
        <f t="shared" si="204"/>
        <v>0</v>
      </c>
      <c r="G494" s="133">
        <f t="shared" si="204"/>
        <v>11.817959999999999</v>
      </c>
      <c r="H494" s="133">
        <f t="shared" si="204"/>
        <v>0</v>
      </c>
      <c r="I494" s="133">
        <f t="shared" si="204"/>
        <v>7.1991549080000006</v>
      </c>
      <c r="J494" s="133">
        <f t="shared" si="204"/>
        <v>0</v>
      </c>
      <c r="K494" s="133">
        <f t="shared" si="204"/>
        <v>0</v>
      </c>
      <c r="L494" s="133">
        <f t="shared" si="204"/>
        <v>7.1991549080000006</v>
      </c>
      <c r="M494" s="133">
        <f t="shared" si="204"/>
        <v>0</v>
      </c>
      <c r="N494" s="133">
        <f t="shared" si="204"/>
        <v>4.6188050919999988</v>
      </c>
      <c r="O494" s="133">
        <f t="shared" si="204"/>
        <v>0</v>
      </c>
      <c r="P494" s="133">
        <f t="shared" si="204"/>
        <v>0</v>
      </c>
      <c r="Q494" s="133">
        <f t="shared" si="204"/>
        <v>0</v>
      </c>
      <c r="R494" s="133">
        <f t="shared" si="204"/>
        <v>0</v>
      </c>
      <c r="S494" s="133">
        <f t="shared" si="204"/>
        <v>0</v>
      </c>
      <c r="T494" s="133">
        <f t="shared" si="204"/>
        <v>4.6188050919999988</v>
      </c>
      <c r="U494" s="133">
        <f t="shared" si="204"/>
        <v>0</v>
      </c>
      <c r="V494" s="133">
        <f t="shared" si="204"/>
        <v>0</v>
      </c>
      <c r="W494" s="133">
        <f t="shared" si="204"/>
        <v>0</v>
      </c>
      <c r="X494" s="133">
        <f t="shared" si="204"/>
        <v>0</v>
      </c>
    </row>
    <row r="495" spans="1:24" ht="46.65" x14ac:dyDescent="0.35">
      <c r="A495" s="106" t="s">
        <v>1662</v>
      </c>
      <c r="B495" s="107" t="s">
        <v>938</v>
      </c>
      <c r="C495" s="108" t="s">
        <v>1399</v>
      </c>
      <c r="D495" s="67">
        <v>6.7771679999999996</v>
      </c>
      <c r="E495" s="122"/>
      <c r="F495" s="122"/>
      <c r="G495" s="122">
        <v>6.7771679999999996</v>
      </c>
      <c r="H495" s="122"/>
      <c r="I495" s="73">
        <v>0.86758526999999996</v>
      </c>
      <c r="J495" s="122"/>
      <c r="K495" s="122"/>
      <c r="L495" s="73">
        <v>0.86758526999999996</v>
      </c>
      <c r="M495" s="122"/>
      <c r="N495" s="122">
        <f t="shared" ref="N495:N497" si="205">D495-I495</f>
        <v>5.9095827299999995</v>
      </c>
      <c r="O495" s="122"/>
      <c r="P495" s="122"/>
      <c r="Q495" s="122"/>
      <c r="R495" s="122"/>
      <c r="S495" s="122"/>
      <c r="T495" s="122">
        <f t="shared" ref="T495:T497" si="206">G495-L495</f>
        <v>5.9095827299999995</v>
      </c>
      <c r="U495" s="122"/>
      <c r="V495" s="122">
        <f t="shared" ref="V495:V497" si="207">H495-M495</f>
        <v>0</v>
      </c>
      <c r="W495" s="122"/>
      <c r="X495" s="122"/>
    </row>
    <row r="496" spans="1:24" ht="46.65" x14ac:dyDescent="0.35">
      <c r="A496" s="106" t="s">
        <v>1662</v>
      </c>
      <c r="B496" s="107" t="s">
        <v>939</v>
      </c>
      <c r="C496" s="108" t="s">
        <v>1400</v>
      </c>
      <c r="D496" s="67">
        <v>5.0407919999999997</v>
      </c>
      <c r="E496" s="122"/>
      <c r="F496" s="122"/>
      <c r="G496" s="122">
        <v>5.0407919999999997</v>
      </c>
      <c r="H496" s="122"/>
      <c r="I496" s="73">
        <v>6.3315696380000004</v>
      </c>
      <c r="J496" s="122"/>
      <c r="K496" s="122"/>
      <c r="L496" s="73">
        <v>6.3315696380000004</v>
      </c>
      <c r="M496" s="122"/>
      <c r="N496" s="122">
        <f t="shared" si="205"/>
        <v>-1.2907776380000007</v>
      </c>
      <c r="O496" s="122"/>
      <c r="P496" s="122"/>
      <c r="Q496" s="122"/>
      <c r="R496" s="122"/>
      <c r="S496" s="122"/>
      <c r="T496" s="122">
        <f t="shared" si="206"/>
        <v>-1.2907776380000007</v>
      </c>
      <c r="U496" s="122"/>
      <c r="V496" s="122">
        <f t="shared" si="207"/>
        <v>0</v>
      </c>
      <c r="W496" s="122"/>
      <c r="X496" s="122"/>
    </row>
    <row r="497" spans="1:24" ht="46.65" x14ac:dyDescent="0.35">
      <c r="A497" s="106" t="s">
        <v>1662</v>
      </c>
      <c r="B497" s="107" t="s">
        <v>750</v>
      </c>
      <c r="C497" s="108" t="s">
        <v>1155</v>
      </c>
      <c r="D497" s="67">
        <v>0</v>
      </c>
      <c r="E497" s="122"/>
      <c r="F497" s="122"/>
      <c r="G497" s="122">
        <v>0</v>
      </c>
      <c r="H497" s="122"/>
      <c r="I497" s="73">
        <v>0</v>
      </c>
      <c r="J497" s="122"/>
      <c r="K497" s="122"/>
      <c r="L497" s="73">
        <v>0</v>
      </c>
      <c r="M497" s="122"/>
      <c r="N497" s="122">
        <f t="shared" si="205"/>
        <v>0</v>
      </c>
      <c r="O497" s="122"/>
      <c r="P497" s="122"/>
      <c r="Q497" s="122"/>
      <c r="R497" s="122"/>
      <c r="S497" s="122"/>
      <c r="T497" s="122">
        <f t="shared" si="206"/>
        <v>0</v>
      </c>
      <c r="U497" s="122"/>
      <c r="V497" s="122">
        <f t="shared" si="207"/>
        <v>0</v>
      </c>
      <c r="W497" s="122"/>
      <c r="X497" s="122"/>
    </row>
    <row r="498" spans="1:24" x14ac:dyDescent="0.35">
      <c r="A498" s="103"/>
      <c r="B498" s="110" t="s">
        <v>39</v>
      </c>
      <c r="C498" s="105"/>
      <c r="D498" s="133">
        <f t="shared" ref="D498:X498" si="208">SUM(D499:D520)</f>
        <v>14.290011583679798</v>
      </c>
      <c r="E498" s="133">
        <f t="shared" si="208"/>
        <v>0</v>
      </c>
      <c r="F498" s="133">
        <f t="shared" si="208"/>
        <v>0</v>
      </c>
      <c r="G498" s="133">
        <f t="shared" si="208"/>
        <v>14.290011583679798</v>
      </c>
      <c r="H498" s="133">
        <f t="shared" si="208"/>
        <v>0</v>
      </c>
      <c r="I498" s="133">
        <f t="shared" si="208"/>
        <v>1.1954265120000001</v>
      </c>
      <c r="J498" s="133">
        <f t="shared" si="208"/>
        <v>0</v>
      </c>
      <c r="K498" s="133">
        <f t="shared" si="208"/>
        <v>0</v>
      </c>
      <c r="L498" s="133">
        <f t="shared" si="208"/>
        <v>1.1954265120000001</v>
      </c>
      <c r="M498" s="133">
        <f t="shared" si="208"/>
        <v>0</v>
      </c>
      <c r="N498" s="133">
        <f t="shared" si="208"/>
        <v>13.094585071679795</v>
      </c>
      <c r="O498" s="133">
        <f t="shared" si="208"/>
        <v>0</v>
      </c>
      <c r="P498" s="133">
        <f t="shared" si="208"/>
        <v>0</v>
      </c>
      <c r="Q498" s="133">
        <f t="shared" si="208"/>
        <v>0</v>
      </c>
      <c r="R498" s="133">
        <f t="shared" si="208"/>
        <v>0</v>
      </c>
      <c r="S498" s="133">
        <f t="shared" si="208"/>
        <v>0</v>
      </c>
      <c r="T498" s="133">
        <f t="shared" si="208"/>
        <v>13.094585071679795</v>
      </c>
      <c r="U498" s="133">
        <f t="shared" si="208"/>
        <v>0</v>
      </c>
      <c r="V498" s="133">
        <f t="shared" si="208"/>
        <v>0</v>
      </c>
      <c r="W498" s="133">
        <f t="shared" si="208"/>
        <v>0</v>
      </c>
      <c r="X498" s="133">
        <f t="shared" si="208"/>
        <v>0</v>
      </c>
    </row>
    <row r="499" spans="1:24" ht="46.65" x14ac:dyDescent="0.35">
      <c r="A499" s="106" t="s">
        <v>1662</v>
      </c>
      <c r="B499" s="107" t="s">
        <v>940</v>
      </c>
      <c r="C499" s="108" t="s">
        <v>1401</v>
      </c>
      <c r="D499" s="67">
        <v>0.75776399999999999</v>
      </c>
      <c r="E499" s="122"/>
      <c r="F499" s="122"/>
      <c r="G499" s="122">
        <v>0.75776399999999999</v>
      </c>
      <c r="H499" s="122"/>
      <c r="I499" s="73">
        <v>3.3724344000000003E-2</v>
      </c>
      <c r="J499" s="122"/>
      <c r="K499" s="122"/>
      <c r="L499" s="73">
        <v>3.3724344000000003E-2</v>
      </c>
      <c r="M499" s="122"/>
      <c r="N499" s="122">
        <f t="shared" ref="N499:N520" si="209">D499-I499</f>
        <v>0.72403965599999998</v>
      </c>
      <c r="O499" s="122"/>
      <c r="P499" s="122"/>
      <c r="Q499" s="122"/>
      <c r="R499" s="122"/>
      <c r="S499" s="122"/>
      <c r="T499" s="122">
        <f t="shared" ref="T499:T520" si="210">G499-L499</f>
        <v>0.72403965599999998</v>
      </c>
      <c r="U499" s="122"/>
      <c r="V499" s="122">
        <f t="shared" ref="V499:V520" si="211">H499-M499</f>
        <v>0</v>
      </c>
      <c r="W499" s="122"/>
      <c r="X499" s="122"/>
    </row>
    <row r="500" spans="1:24" ht="46.65" x14ac:dyDescent="0.35">
      <c r="A500" s="106" t="s">
        <v>1662</v>
      </c>
      <c r="B500" s="107" t="s">
        <v>941</v>
      </c>
      <c r="C500" s="108" t="s">
        <v>1402</v>
      </c>
      <c r="D500" s="67">
        <v>0.43420799999999998</v>
      </c>
      <c r="E500" s="122"/>
      <c r="F500" s="122"/>
      <c r="G500" s="122">
        <v>0.43420799999999998</v>
      </c>
      <c r="H500" s="122"/>
      <c r="I500" s="73">
        <v>1.9324416000000001E-2</v>
      </c>
      <c r="J500" s="122"/>
      <c r="K500" s="122"/>
      <c r="L500" s="73">
        <v>1.9324416000000001E-2</v>
      </c>
      <c r="M500" s="122"/>
      <c r="N500" s="122">
        <f t="shared" si="209"/>
        <v>0.41488358399999997</v>
      </c>
      <c r="O500" s="122"/>
      <c r="P500" s="122"/>
      <c r="Q500" s="122"/>
      <c r="R500" s="122"/>
      <c r="S500" s="122"/>
      <c r="T500" s="122">
        <f t="shared" si="210"/>
        <v>0.41488358399999997</v>
      </c>
      <c r="U500" s="122"/>
      <c r="V500" s="122">
        <f t="shared" si="211"/>
        <v>0</v>
      </c>
      <c r="W500" s="122"/>
      <c r="X500" s="122"/>
    </row>
    <row r="501" spans="1:24" ht="46.65" x14ac:dyDescent="0.35">
      <c r="A501" s="106" t="s">
        <v>1662</v>
      </c>
      <c r="B501" s="107" t="s">
        <v>942</v>
      </c>
      <c r="C501" s="108" t="s">
        <v>1403</v>
      </c>
      <c r="D501" s="67">
        <v>0.43420799999999998</v>
      </c>
      <c r="E501" s="122"/>
      <c r="F501" s="122"/>
      <c r="G501" s="122">
        <v>0.43420799999999998</v>
      </c>
      <c r="H501" s="122"/>
      <c r="I501" s="73">
        <v>1.9324416000000001E-2</v>
      </c>
      <c r="J501" s="122"/>
      <c r="K501" s="122"/>
      <c r="L501" s="73">
        <v>1.9324416000000001E-2</v>
      </c>
      <c r="M501" s="122"/>
      <c r="N501" s="122">
        <f t="shared" si="209"/>
        <v>0.41488358399999997</v>
      </c>
      <c r="O501" s="122"/>
      <c r="P501" s="122"/>
      <c r="Q501" s="122"/>
      <c r="R501" s="122"/>
      <c r="S501" s="122"/>
      <c r="T501" s="122">
        <f t="shared" si="210"/>
        <v>0.41488358399999997</v>
      </c>
      <c r="U501" s="122"/>
      <c r="V501" s="122">
        <f t="shared" si="211"/>
        <v>0</v>
      </c>
      <c r="W501" s="122"/>
      <c r="X501" s="122"/>
    </row>
    <row r="502" spans="1:24" ht="46.65" x14ac:dyDescent="0.35">
      <c r="A502" s="106" t="s">
        <v>1662</v>
      </c>
      <c r="B502" s="107" t="s">
        <v>943</v>
      </c>
      <c r="C502" s="108" t="s">
        <v>1404</v>
      </c>
      <c r="D502" s="67">
        <v>0.80640000000000001</v>
      </c>
      <c r="E502" s="122"/>
      <c r="F502" s="122"/>
      <c r="G502" s="122">
        <v>0.80640000000000001</v>
      </c>
      <c r="H502" s="122"/>
      <c r="I502" s="73">
        <v>3.5888891999999999E-2</v>
      </c>
      <c r="J502" s="122"/>
      <c r="K502" s="122"/>
      <c r="L502" s="73">
        <v>3.5888891999999999E-2</v>
      </c>
      <c r="M502" s="122"/>
      <c r="N502" s="122">
        <f t="shared" si="209"/>
        <v>0.770511108</v>
      </c>
      <c r="O502" s="122"/>
      <c r="P502" s="122"/>
      <c r="Q502" s="122"/>
      <c r="R502" s="122"/>
      <c r="S502" s="122"/>
      <c r="T502" s="122">
        <f t="shared" si="210"/>
        <v>0.770511108</v>
      </c>
      <c r="U502" s="122"/>
      <c r="V502" s="122">
        <f t="shared" si="211"/>
        <v>0</v>
      </c>
      <c r="W502" s="122"/>
      <c r="X502" s="122"/>
    </row>
    <row r="503" spans="1:24" ht="46.65" x14ac:dyDescent="0.35">
      <c r="A503" s="106" t="s">
        <v>1662</v>
      </c>
      <c r="B503" s="107" t="s">
        <v>944</v>
      </c>
      <c r="C503" s="108" t="s">
        <v>1405</v>
      </c>
      <c r="D503" s="67">
        <v>0.8238621599999999</v>
      </c>
      <c r="E503" s="122"/>
      <c r="F503" s="122"/>
      <c r="G503" s="122">
        <v>0.8238621599999999</v>
      </c>
      <c r="H503" s="122"/>
      <c r="I503" s="73">
        <v>3.6666035999999992E-2</v>
      </c>
      <c r="J503" s="122"/>
      <c r="K503" s="122"/>
      <c r="L503" s="73">
        <v>3.6666035999999992E-2</v>
      </c>
      <c r="M503" s="122"/>
      <c r="N503" s="122">
        <f t="shared" si="209"/>
        <v>0.78719612399999994</v>
      </c>
      <c r="O503" s="122"/>
      <c r="P503" s="122"/>
      <c r="Q503" s="122"/>
      <c r="R503" s="122"/>
      <c r="S503" s="122"/>
      <c r="T503" s="122">
        <f t="shared" si="210"/>
        <v>0.78719612399999994</v>
      </c>
      <c r="U503" s="122"/>
      <c r="V503" s="122">
        <f t="shared" si="211"/>
        <v>0</v>
      </c>
      <c r="W503" s="122"/>
      <c r="X503" s="122"/>
    </row>
    <row r="504" spans="1:24" ht="46.65" x14ac:dyDescent="0.35">
      <c r="A504" s="106" t="s">
        <v>1662</v>
      </c>
      <c r="B504" s="107" t="s">
        <v>945</v>
      </c>
      <c r="C504" s="108" t="s">
        <v>1406</v>
      </c>
      <c r="D504" s="67">
        <v>0.42332040000000004</v>
      </c>
      <c r="E504" s="122"/>
      <c r="F504" s="122"/>
      <c r="G504" s="122">
        <v>0.42332040000000004</v>
      </c>
      <c r="H504" s="122"/>
      <c r="I504" s="73">
        <v>1.883988E-2</v>
      </c>
      <c r="J504" s="122"/>
      <c r="K504" s="122"/>
      <c r="L504" s="73">
        <v>1.883988E-2</v>
      </c>
      <c r="M504" s="122"/>
      <c r="N504" s="122">
        <f t="shared" si="209"/>
        <v>0.40448052000000007</v>
      </c>
      <c r="O504" s="122"/>
      <c r="P504" s="122"/>
      <c r="Q504" s="122"/>
      <c r="R504" s="122"/>
      <c r="S504" s="122"/>
      <c r="T504" s="122">
        <f t="shared" si="210"/>
        <v>0.40448052000000007</v>
      </c>
      <c r="U504" s="122"/>
      <c r="V504" s="122">
        <f t="shared" si="211"/>
        <v>0</v>
      </c>
      <c r="W504" s="122"/>
      <c r="X504" s="122"/>
    </row>
    <row r="505" spans="1:24" ht="46.65" x14ac:dyDescent="0.35">
      <c r="A505" s="106" t="s">
        <v>1662</v>
      </c>
      <c r="B505" s="107" t="s">
        <v>946</v>
      </c>
      <c r="C505" s="108" t="s">
        <v>1407</v>
      </c>
      <c r="D505" s="67">
        <v>0.73251504000000001</v>
      </c>
      <c r="E505" s="122"/>
      <c r="F505" s="122"/>
      <c r="G505" s="122">
        <v>0.73251504000000001</v>
      </c>
      <c r="H505" s="122"/>
      <c r="I505" s="73">
        <v>3.2600603999999998E-2</v>
      </c>
      <c r="J505" s="122"/>
      <c r="K505" s="122"/>
      <c r="L505" s="73">
        <v>3.2600603999999998E-2</v>
      </c>
      <c r="M505" s="122"/>
      <c r="N505" s="122">
        <f t="shared" si="209"/>
        <v>0.69991443600000003</v>
      </c>
      <c r="O505" s="122"/>
      <c r="P505" s="122"/>
      <c r="Q505" s="122"/>
      <c r="R505" s="122"/>
      <c r="S505" s="122"/>
      <c r="T505" s="122">
        <f t="shared" si="210"/>
        <v>0.69991443600000003</v>
      </c>
      <c r="U505" s="122"/>
      <c r="V505" s="122">
        <f t="shared" si="211"/>
        <v>0</v>
      </c>
      <c r="W505" s="122"/>
      <c r="X505" s="122"/>
    </row>
    <row r="506" spans="1:24" ht="46.65" x14ac:dyDescent="0.35">
      <c r="A506" s="106" t="s">
        <v>1662</v>
      </c>
      <c r="B506" s="107" t="s">
        <v>947</v>
      </c>
      <c r="C506" s="108" t="s">
        <v>1408</v>
      </c>
      <c r="D506" s="67">
        <v>1.13766072</v>
      </c>
      <c r="E506" s="122"/>
      <c r="F506" s="122"/>
      <c r="G506" s="122">
        <v>1.13766072</v>
      </c>
      <c r="H506" s="122"/>
      <c r="I506" s="73">
        <v>5.0631648000000001E-2</v>
      </c>
      <c r="J506" s="122"/>
      <c r="K506" s="122"/>
      <c r="L506" s="73">
        <v>5.0631648000000001E-2</v>
      </c>
      <c r="M506" s="122"/>
      <c r="N506" s="122">
        <f t="shared" si="209"/>
        <v>1.087029072</v>
      </c>
      <c r="O506" s="122"/>
      <c r="P506" s="122"/>
      <c r="Q506" s="122"/>
      <c r="R506" s="122"/>
      <c r="S506" s="122"/>
      <c r="T506" s="122">
        <f t="shared" si="210"/>
        <v>1.087029072</v>
      </c>
      <c r="U506" s="122"/>
      <c r="V506" s="122">
        <f t="shared" si="211"/>
        <v>0</v>
      </c>
      <c r="W506" s="122"/>
      <c r="X506" s="122"/>
    </row>
    <row r="507" spans="1:24" ht="46.65" x14ac:dyDescent="0.35">
      <c r="A507" s="106" t="s">
        <v>1662</v>
      </c>
      <c r="B507" s="107" t="s">
        <v>948</v>
      </c>
      <c r="C507" s="108" t="s">
        <v>1409</v>
      </c>
      <c r="D507" s="67">
        <v>0.86955408000000001</v>
      </c>
      <c r="E507" s="122"/>
      <c r="F507" s="122"/>
      <c r="G507" s="122">
        <v>0.86955408000000001</v>
      </c>
      <c r="H507" s="122"/>
      <c r="I507" s="73">
        <v>3.8699555999999989E-2</v>
      </c>
      <c r="J507" s="122"/>
      <c r="K507" s="122"/>
      <c r="L507" s="73">
        <v>3.8699555999999989E-2</v>
      </c>
      <c r="M507" s="122"/>
      <c r="N507" s="122">
        <f t="shared" si="209"/>
        <v>0.83085452400000004</v>
      </c>
      <c r="O507" s="122"/>
      <c r="P507" s="122"/>
      <c r="Q507" s="122"/>
      <c r="R507" s="122"/>
      <c r="S507" s="122"/>
      <c r="T507" s="122">
        <f t="shared" si="210"/>
        <v>0.83085452400000004</v>
      </c>
      <c r="U507" s="122"/>
      <c r="V507" s="122">
        <f t="shared" si="211"/>
        <v>0</v>
      </c>
      <c r="W507" s="122"/>
      <c r="X507" s="122"/>
    </row>
    <row r="508" spans="1:24" ht="46.65" x14ac:dyDescent="0.35">
      <c r="A508" s="106" t="s">
        <v>1662</v>
      </c>
      <c r="B508" s="107" t="s">
        <v>949</v>
      </c>
      <c r="C508" s="108" t="s">
        <v>1410</v>
      </c>
      <c r="D508" s="67">
        <v>0.6868476</v>
      </c>
      <c r="E508" s="122"/>
      <c r="F508" s="122"/>
      <c r="G508" s="122">
        <v>0.6868476</v>
      </c>
      <c r="H508" s="122"/>
      <c r="I508" s="73">
        <v>3.0568199999999993E-2</v>
      </c>
      <c r="J508" s="122"/>
      <c r="K508" s="122"/>
      <c r="L508" s="73">
        <v>3.0568199999999993E-2</v>
      </c>
      <c r="M508" s="122"/>
      <c r="N508" s="122">
        <f t="shared" si="209"/>
        <v>0.65627939999999996</v>
      </c>
      <c r="O508" s="122"/>
      <c r="P508" s="122"/>
      <c r="Q508" s="122"/>
      <c r="R508" s="122"/>
      <c r="S508" s="122"/>
      <c r="T508" s="122">
        <f t="shared" si="210"/>
        <v>0.65627939999999996</v>
      </c>
      <c r="U508" s="122"/>
      <c r="V508" s="122">
        <f t="shared" si="211"/>
        <v>0</v>
      </c>
      <c r="W508" s="122"/>
      <c r="X508" s="122"/>
    </row>
    <row r="509" spans="1:24" ht="46.65" x14ac:dyDescent="0.35">
      <c r="A509" s="106" t="s">
        <v>1662</v>
      </c>
      <c r="B509" s="107" t="s">
        <v>950</v>
      </c>
      <c r="C509" s="108" t="s">
        <v>1411</v>
      </c>
      <c r="D509" s="67">
        <v>0.51045695999999996</v>
      </c>
      <c r="E509" s="122"/>
      <c r="F509" s="122"/>
      <c r="G509" s="122">
        <v>0.51045695999999996</v>
      </c>
      <c r="H509" s="122"/>
      <c r="I509" s="73">
        <v>2.2717919999999996E-2</v>
      </c>
      <c r="J509" s="122"/>
      <c r="K509" s="122"/>
      <c r="L509" s="73">
        <v>2.2717919999999996E-2</v>
      </c>
      <c r="M509" s="122"/>
      <c r="N509" s="122">
        <f t="shared" si="209"/>
        <v>0.48773903999999996</v>
      </c>
      <c r="O509" s="122"/>
      <c r="P509" s="122"/>
      <c r="Q509" s="122"/>
      <c r="R509" s="122"/>
      <c r="S509" s="122"/>
      <c r="T509" s="122">
        <f t="shared" si="210"/>
        <v>0.48773903999999996</v>
      </c>
      <c r="U509" s="122"/>
      <c r="V509" s="122">
        <f t="shared" si="211"/>
        <v>0</v>
      </c>
      <c r="W509" s="122"/>
      <c r="X509" s="122"/>
    </row>
    <row r="510" spans="1:24" ht="46.65" x14ac:dyDescent="0.35">
      <c r="A510" s="106" t="s">
        <v>1662</v>
      </c>
      <c r="B510" s="107" t="s">
        <v>951</v>
      </c>
      <c r="C510" s="108" t="s">
        <v>1412</v>
      </c>
      <c r="D510" s="67">
        <v>0.64115568000000012</v>
      </c>
      <c r="E510" s="122"/>
      <c r="F510" s="122"/>
      <c r="G510" s="122">
        <v>0.64115568000000012</v>
      </c>
      <c r="H510" s="122"/>
      <c r="I510" s="73">
        <v>2.8534679999999996E-2</v>
      </c>
      <c r="J510" s="122"/>
      <c r="K510" s="122"/>
      <c r="L510" s="73">
        <v>2.8534679999999996E-2</v>
      </c>
      <c r="M510" s="122"/>
      <c r="N510" s="122">
        <f t="shared" si="209"/>
        <v>0.61262100000000008</v>
      </c>
      <c r="O510" s="122"/>
      <c r="P510" s="122"/>
      <c r="Q510" s="122"/>
      <c r="R510" s="122"/>
      <c r="S510" s="122"/>
      <c r="T510" s="122">
        <f t="shared" si="210"/>
        <v>0.61262100000000008</v>
      </c>
      <c r="U510" s="122"/>
      <c r="V510" s="122">
        <f t="shared" si="211"/>
        <v>0</v>
      </c>
      <c r="W510" s="122"/>
      <c r="X510" s="122"/>
    </row>
    <row r="511" spans="1:24" ht="46.65" x14ac:dyDescent="0.35">
      <c r="A511" s="106" t="s">
        <v>1662</v>
      </c>
      <c r="B511" s="107" t="s">
        <v>952</v>
      </c>
      <c r="C511" s="108" t="s">
        <v>1413</v>
      </c>
      <c r="D511" s="67">
        <v>0.33619607999999995</v>
      </c>
      <c r="E511" s="122"/>
      <c r="F511" s="122"/>
      <c r="G511" s="122">
        <v>0.33619607999999995</v>
      </c>
      <c r="H511" s="122"/>
      <c r="I511" s="73">
        <v>1.4962403999999999E-2</v>
      </c>
      <c r="J511" s="122"/>
      <c r="K511" s="122"/>
      <c r="L511" s="73">
        <v>1.4962403999999999E-2</v>
      </c>
      <c r="M511" s="122"/>
      <c r="N511" s="122">
        <f t="shared" si="209"/>
        <v>0.32123367599999997</v>
      </c>
      <c r="O511" s="122"/>
      <c r="P511" s="122"/>
      <c r="Q511" s="122"/>
      <c r="R511" s="122"/>
      <c r="S511" s="122"/>
      <c r="T511" s="122">
        <f t="shared" si="210"/>
        <v>0.32123367599999997</v>
      </c>
      <c r="U511" s="122"/>
      <c r="V511" s="122">
        <f t="shared" si="211"/>
        <v>0</v>
      </c>
      <c r="W511" s="122"/>
      <c r="X511" s="122"/>
    </row>
    <row r="512" spans="1:24" ht="46.65" x14ac:dyDescent="0.35">
      <c r="A512" s="106" t="s">
        <v>1662</v>
      </c>
      <c r="B512" s="107" t="s">
        <v>953</v>
      </c>
      <c r="C512" s="108" t="s">
        <v>1414</v>
      </c>
      <c r="D512" s="67">
        <v>0.64848744000000003</v>
      </c>
      <c r="E512" s="122"/>
      <c r="F512" s="122"/>
      <c r="G512" s="122">
        <v>0.64848744000000003</v>
      </c>
      <c r="H512" s="122"/>
      <c r="I512" s="73">
        <v>2.8860936E-2</v>
      </c>
      <c r="J512" s="122"/>
      <c r="K512" s="122"/>
      <c r="L512" s="73">
        <v>2.8860936E-2</v>
      </c>
      <c r="M512" s="122"/>
      <c r="N512" s="122">
        <f t="shared" si="209"/>
        <v>0.61962650400000008</v>
      </c>
      <c r="O512" s="122"/>
      <c r="P512" s="122"/>
      <c r="Q512" s="122"/>
      <c r="R512" s="122"/>
      <c r="S512" s="122"/>
      <c r="T512" s="122">
        <f t="shared" si="210"/>
        <v>0.61962650400000008</v>
      </c>
      <c r="U512" s="122"/>
      <c r="V512" s="122">
        <f t="shared" si="211"/>
        <v>0</v>
      </c>
      <c r="W512" s="122"/>
      <c r="X512" s="122"/>
    </row>
    <row r="513" spans="1:24" ht="46.65" x14ac:dyDescent="0.35">
      <c r="A513" s="106" t="s">
        <v>1662</v>
      </c>
      <c r="B513" s="107" t="s">
        <v>954</v>
      </c>
      <c r="C513" s="108" t="s">
        <v>1415</v>
      </c>
      <c r="D513" s="67">
        <v>0.55094399999999999</v>
      </c>
      <c r="E513" s="122"/>
      <c r="F513" s="122"/>
      <c r="G513" s="122">
        <v>0.55094399999999999</v>
      </c>
      <c r="H513" s="122"/>
      <c r="I513" s="73">
        <v>9.2878764000000016E-2</v>
      </c>
      <c r="J513" s="122"/>
      <c r="K513" s="122"/>
      <c r="L513" s="73">
        <v>9.2878764000000016E-2</v>
      </c>
      <c r="M513" s="122"/>
      <c r="N513" s="122">
        <f t="shared" si="209"/>
        <v>0.45806523599999999</v>
      </c>
      <c r="O513" s="122"/>
      <c r="P513" s="122"/>
      <c r="Q513" s="122"/>
      <c r="R513" s="122"/>
      <c r="S513" s="122"/>
      <c r="T513" s="122">
        <f t="shared" si="210"/>
        <v>0.45806523599999999</v>
      </c>
      <c r="U513" s="122"/>
      <c r="V513" s="122">
        <f t="shared" si="211"/>
        <v>0</v>
      </c>
      <c r="W513" s="122"/>
      <c r="X513" s="122"/>
    </row>
    <row r="514" spans="1:24" ht="46.65" x14ac:dyDescent="0.35">
      <c r="A514" s="106" t="s">
        <v>1662</v>
      </c>
      <c r="B514" s="107" t="s">
        <v>955</v>
      </c>
      <c r="C514" s="108" t="s">
        <v>1416</v>
      </c>
      <c r="D514" s="67">
        <v>0.55094399999999999</v>
      </c>
      <c r="E514" s="122"/>
      <c r="F514" s="122"/>
      <c r="G514" s="122">
        <v>0.55094399999999999</v>
      </c>
      <c r="H514" s="122"/>
      <c r="I514" s="73">
        <v>9.2878764000000016E-2</v>
      </c>
      <c r="J514" s="122"/>
      <c r="K514" s="122"/>
      <c r="L514" s="73">
        <v>9.2878764000000016E-2</v>
      </c>
      <c r="M514" s="122"/>
      <c r="N514" s="122">
        <f t="shared" si="209"/>
        <v>0.45806523599999999</v>
      </c>
      <c r="O514" s="122"/>
      <c r="P514" s="122"/>
      <c r="Q514" s="122"/>
      <c r="R514" s="122"/>
      <c r="S514" s="122"/>
      <c r="T514" s="122">
        <f t="shared" si="210"/>
        <v>0.45806523599999999</v>
      </c>
      <c r="U514" s="122"/>
      <c r="V514" s="122">
        <f t="shared" si="211"/>
        <v>0</v>
      </c>
      <c r="W514" s="122"/>
      <c r="X514" s="122"/>
    </row>
    <row r="515" spans="1:24" ht="46.65" x14ac:dyDescent="0.35">
      <c r="A515" s="106" t="s">
        <v>1662</v>
      </c>
      <c r="B515" s="107" t="s">
        <v>956</v>
      </c>
      <c r="C515" s="108" t="s">
        <v>1417</v>
      </c>
      <c r="D515" s="67">
        <v>0.38637600000000005</v>
      </c>
      <c r="E515" s="122"/>
      <c r="F515" s="122"/>
      <c r="G515" s="122">
        <v>0.38637600000000005</v>
      </c>
      <c r="H515" s="122"/>
      <c r="I515" s="73">
        <v>7.1049336000000005E-2</v>
      </c>
      <c r="J515" s="122"/>
      <c r="K515" s="122"/>
      <c r="L515" s="73">
        <v>7.1049336000000005E-2</v>
      </c>
      <c r="M515" s="122"/>
      <c r="N515" s="122">
        <f t="shared" si="209"/>
        <v>0.31532666400000003</v>
      </c>
      <c r="O515" s="122"/>
      <c r="P515" s="122"/>
      <c r="Q515" s="122"/>
      <c r="R515" s="122"/>
      <c r="S515" s="122"/>
      <c r="T515" s="122">
        <f t="shared" si="210"/>
        <v>0.31532666400000003</v>
      </c>
      <c r="U515" s="122"/>
      <c r="V515" s="122">
        <f t="shared" si="211"/>
        <v>0</v>
      </c>
      <c r="W515" s="122"/>
      <c r="X515" s="122"/>
    </row>
    <row r="516" spans="1:24" ht="46.65" x14ac:dyDescent="0.35">
      <c r="A516" s="106" t="s">
        <v>1662</v>
      </c>
      <c r="B516" s="107" t="s">
        <v>957</v>
      </c>
      <c r="C516" s="108" t="s">
        <v>1418</v>
      </c>
      <c r="D516" s="67">
        <v>0.63322800000000012</v>
      </c>
      <c r="E516" s="122"/>
      <c r="F516" s="122"/>
      <c r="G516" s="122">
        <v>0.63322800000000012</v>
      </c>
      <c r="H516" s="122"/>
      <c r="I516" s="73">
        <v>0.10741968</v>
      </c>
      <c r="J516" s="122"/>
      <c r="K516" s="122"/>
      <c r="L516" s="73">
        <v>0.10741968</v>
      </c>
      <c r="M516" s="122"/>
      <c r="N516" s="122">
        <f t="shared" si="209"/>
        <v>0.52580832000000011</v>
      </c>
      <c r="O516" s="122"/>
      <c r="P516" s="122"/>
      <c r="Q516" s="122"/>
      <c r="R516" s="122"/>
      <c r="S516" s="122"/>
      <c r="T516" s="122">
        <f t="shared" si="210"/>
        <v>0.52580832000000011</v>
      </c>
      <c r="U516" s="122"/>
      <c r="V516" s="122">
        <f t="shared" si="211"/>
        <v>0</v>
      </c>
      <c r="W516" s="122"/>
      <c r="X516" s="122"/>
    </row>
    <row r="517" spans="1:24" ht="46.65" x14ac:dyDescent="0.35">
      <c r="A517" s="106" t="s">
        <v>1662</v>
      </c>
      <c r="B517" s="107" t="s">
        <v>958</v>
      </c>
      <c r="C517" s="108" t="s">
        <v>1419</v>
      </c>
      <c r="D517" s="67">
        <v>0.55094399999999999</v>
      </c>
      <c r="E517" s="122"/>
      <c r="F517" s="122"/>
      <c r="G517" s="122">
        <v>0.55094399999999999</v>
      </c>
      <c r="H517" s="122"/>
      <c r="I517" s="73">
        <v>2.4519780000000001E-2</v>
      </c>
      <c r="J517" s="122"/>
      <c r="K517" s="122"/>
      <c r="L517" s="73">
        <v>2.4519780000000001E-2</v>
      </c>
      <c r="M517" s="122"/>
      <c r="N517" s="122">
        <f t="shared" si="209"/>
        <v>0.52642422</v>
      </c>
      <c r="O517" s="122"/>
      <c r="P517" s="122"/>
      <c r="Q517" s="122"/>
      <c r="R517" s="122"/>
      <c r="S517" s="122"/>
      <c r="T517" s="122">
        <f t="shared" si="210"/>
        <v>0.52642422</v>
      </c>
      <c r="U517" s="122"/>
      <c r="V517" s="122">
        <f t="shared" si="211"/>
        <v>0</v>
      </c>
      <c r="W517" s="122"/>
      <c r="X517" s="122"/>
    </row>
    <row r="518" spans="1:24" ht="46.65" x14ac:dyDescent="0.35">
      <c r="A518" s="106" t="s">
        <v>1662</v>
      </c>
      <c r="B518" s="107" t="s">
        <v>959</v>
      </c>
      <c r="C518" s="108" t="s">
        <v>1420</v>
      </c>
      <c r="D518" s="67">
        <v>0.67437599999999998</v>
      </c>
      <c r="E518" s="122"/>
      <c r="F518" s="122"/>
      <c r="G518" s="122">
        <v>0.67437599999999998</v>
      </c>
      <c r="H518" s="122"/>
      <c r="I518" s="73">
        <v>0.112877352</v>
      </c>
      <c r="J518" s="122"/>
      <c r="K518" s="122"/>
      <c r="L518" s="73">
        <v>0.112877352</v>
      </c>
      <c r="M518" s="122"/>
      <c r="N518" s="122">
        <f t="shared" si="209"/>
        <v>0.56149864799999993</v>
      </c>
      <c r="O518" s="122"/>
      <c r="P518" s="122"/>
      <c r="Q518" s="122"/>
      <c r="R518" s="122"/>
      <c r="S518" s="122"/>
      <c r="T518" s="122">
        <f t="shared" si="210"/>
        <v>0.56149864799999993</v>
      </c>
      <c r="U518" s="122"/>
      <c r="V518" s="122">
        <f t="shared" si="211"/>
        <v>0</v>
      </c>
      <c r="W518" s="122"/>
      <c r="X518" s="122"/>
    </row>
    <row r="519" spans="1:24" ht="46.65" x14ac:dyDescent="0.35">
      <c r="A519" s="106" t="s">
        <v>1662</v>
      </c>
      <c r="B519" s="107" t="s">
        <v>960</v>
      </c>
      <c r="C519" s="108" t="s">
        <v>1421</v>
      </c>
      <c r="D519" s="67">
        <v>0.93821999999999983</v>
      </c>
      <c r="E519" s="122"/>
      <c r="F519" s="122"/>
      <c r="G519" s="122">
        <v>0.93821999999999983</v>
      </c>
      <c r="H519" s="122"/>
      <c r="I519" s="73">
        <v>0.145143156</v>
      </c>
      <c r="J519" s="122"/>
      <c r="K519" s="122"/>
      <c r="L519" s="73">
        <v>0.145143156</v>
      </c>
      <c r="M519" s="122"/>
      <c r="N519" s="122">
        <f t="shared" si="209"/>
        <v>0.79307684399999978</v>
      </c>
      <c r="O519" s="122"/>
      <c r="P519" s="122"/>
      <c r="Q519" s="122"/>
      <c r="R519" s="122"/>
      <c r="S519" s="122"/>
      <c r="T519" s="122">
        <f t="shared" si="210"/>
        <v>0.79307684399999978</v>
      </c>
      <c r="U519" s="122"/>
      <c r="V519" s="122">
        <f t="shared" si="211"/>
        <v>0</v>
      </c>
      <c r="W519" s="122"/>
      <c r="X519" s="122"/>
    </row>
    <row r="520" spans="1:24" ht="46.65" x14ac:dyDescent="0.35">
      <c r="A520" s="106" t="s">
        <v>1662</v>
      </c>
      <c r="B520" s="107" t="s">
        <v>961</v>
      </c>
      <c r="C520" s="108" t="s">
        <v>1422</v>
      </c>
      <c r="D520" s="67">
        <v>0.76234342367979846</v>
      </c>
      <c r="E520" s="122"/>
      <c r="F520" s="122"/>
      <c r="G520" s="122">
        <v>0.76234342367979846</v>
      </c>
      <c r="H520" s="122"/>
      <c r="I520" s="73">
        <v>0.13731574800000002</v>
      </c>
      <c r="J520" s="122"/>
      <c r="K520" s="122"/>
      <c r="L520" s="73">
        <v>0.13731574800000002</v>
      </c>
      <c r="M520" s="122"/>
      <c r="N520" s="122">
        <f t="shared" si="209"/>
        <v>0.62502767567979844</v>
      </c>
      <c r="O520" s="122"/>
      <c r="P520" s="122"/>
      <c r="Q520" s="122"/>
      <c r="R520" s="122"/>
      <c r="S520" s="122"/>
      <c r="T520" s="122">
        <f t="shared" si="210"/>
        <v>0.62502767567979844</v>
      </c>
      <c r="U520" s="122"/>
      <c r="V520" s="122">
        <f t="shared" si="211"/>
        <v>0</v>
      </c>
      <c r="W520" s="122"/>
      <c r="X520" s="122"/>
    </row>
    <row r="521" spans="1:24" x14ac:dyDescent="0.35">
      <c r="A521" s="103"/>
      <c r="B521" s="110" t="s">
        <v>40</v>
      </c>
      <c r="C521" s="105"/>
      <c r="D521" s="133">
        <f t="shared" ref="D521:X521" si="212">SUM(D522:D527)</f>
        <v>27.641032541999998</v>
      </c>
      <c r="E521" s="133">
        <f t="shared" si="212"/>
        <v>0</v>
      </c>
      <c r="F521" s="133">
        <f t="shared" si="212"/>
        <v>0</v>
      </c>
      <c r="G521" s="133">
        <f t="shared" si="212"/>
        <v>27.641032541999998</v>
      </c>
      <c r="H521" s="133">
        <f t="shared" si="212"/>
        <v>0</v>
      </c>
      <c r="I521" s="133">
        <f t="shared" si="212"/>
        <v>7.7389601819999996</v>
      </c>
      <c r="J521" s="133">
        <f t="shared" si="212"/>
        <v>0</v>
      </c>
      <c r="K521" s="133">
        <f t="shared" si="212"/>
        <v>0</v>
      </c>
      <c r="L521" s="133">
        <f t="shared" si="212"/>
        <v>7.7389601819999996</v>
      </c>
      <c r="M521" s="133">
        <f t="shared" si="212"/>
        <v>0</v>
      </c>
      <c r="N521" s="133">
        <f t="shared" si="212"/>
        <v>19.902072359999998</v>
      </c>
      <c r="O521" s="133">
        <f t="shared" si="212"/>
        <v>0</v>
      </c>
      <c r="P521" s="133">
        <f t="shared" si="212"/>
        <v>0</v>
      </c>
      <c r="Q521" s="133">
        <f t="shared" si="212"/>
        <v>0</v>
      </c>
      <c r="R521" s="133">
        <f t="shared" si="212"/>
        <v>0</v>
      </c>
      <c r="S521" s="133">
        <f t="shared" si="212"/>
        <v>0</v>
      </c>
      <c r="T521" s="133">
        <f t="shared" si="212"/>
        <v>19.902072359999998</v>
      </c>
      <c r="U521" s="133">
        <f t="shared" si="212"/>
        <v>0</v>
      </c>
      <c r="V521" s="133">
        <f t="shared" si="212"/>
        <v>0</v>
      </c>
      <c r="W521" s="133">
        <f t="shared" si="212"/>
        <v>0</v>
      </c>
      <c r="X521" s="133">
        <f t="shared" si="212"/>
        <v>0</v>
      </c>
    </row>
    <row r="522" spans="1:24" ht="46.65" x14ac:dyDescent="0.35">
      <c r="A522" s="106" t="s">
        <v>1662</v>
      </c>
      <c r="B522" s="107" t="s">
        <v>962</v>
      </c>
      <c r="C522" s="108" t="s">
        <v>1423</v>
      </c>
      <c r="D522" s="67">
        <v>3.0000960000000001</v>
      </c>
      <c r="E522" s="122"/>
      <c r="F522" s="122"/>
      <c r="G522" s="122">
        <v>3.0000960000000001</v>
      </c>
      <c r="H522" s="122"/>
      <c r="I522" s="73">
        <v>2.4464775440000004</v>
      </c>
      <c r="J522" s="122"/>
      <c r="K522" s="122"/>
      <c r="L522" s="73">
        <v>2.4464775440000004</v>
      </c>
      <c r="M522" s="122"/>
      <c r="N522" s="122">
        <f t="shared" ref="N522:N527" si="213">D522-I522</f>
        <v>0.5536184559999997</v>
      </c>
      <c r="O522" s="122"/>
      <c r="P522" s="122"/>
      <c r="Q522" s="122"/>
      <c r="R522" s="122"/>
      <c r="S522" s="122"/>
      <c r="T522" s="122">
        <f t="shared" ref="T522:T527" si="214">G522-L522</f>
        <v>0.5536184559999997</v>
      </c>
      <c r="U522" s="122"/>
      <c r="V522" s="122">
        <f t="shared" ref="V522:V527" si="215">H522-M522</f>
        <v>0</v>
      </c>
      <c r="W522" s="122"/>
      <c r="X522" s="122"/>
    </row>
    <row r="523" spans="1:24" ht="46.65" x14ac:dyDescent="0.35">
      <c r="A523" s="106" t="s">
        <v>1662</v>
      </c>
      <c r="B523" s="107" t="s">
        <v>963</v>
      </c>
      <c r="C523" s="108" t="s">
        <v>1424</v>
      </c>
      <c r="D523" s="67">
        <v>4.6573320000000002</v>
      </c>
      <c r="E523" s="122"/>
      <c r="F523" s="122"/>
      <c r="G523" s="122">
        <v>4.6573320000000002</v>
      </c>
      <c r="H523" s="122"/>
      <c r="I523" s="73">
        <v>0.55344960399999998</v>
      </c>
      <c r="J523" s="122"/>
      <c r="K523" s="122"/>
      <c r="L523" s="73">
        <v>0.55344960399999998</v>
      </c>
      <c r="M523" s="122"/>
      <c r="N523" s="122">
        <f t="shared" si="213"/>
        <v>4.1038823960000004</v>
      </c>
      <c r="O523" s="122"/>
      <c r="P523" s="122"/>
      <c r="Q523" s="122"/>
      <c r="R523" s="122"/>
      <c r="S523" s="122"/>
      <c r="T523" s="122">
        <f t="shared" si="214"/>
        <v>4.1038823960000004</v>
      </c>
      <c r="U523" s="122"/>
      <c r="V523" s="122">
        <f t="shared" si="215"/>
        <v>0</v>
      </c>
      <c r="W523" s="122"/>
      <c r="X523" s="122"/>
    </row>
    <row r="524" spans="1:24" ht="31.1" x14ac:dyDescent="0.35">
      <c r="A524" s="106" t="s">
        <v>1662</v>
      </c>
      <c r="B524" s="107" t="s">
        <v>645</v>
      </c>
      <c r="C524" s="108" t="s">
        <v>693</v>
      </c>
      <c r="D524" s="67">
        <v>6.9339839999999997</v>
      </c>
      <c r="E524" s="122"/>
      <c r="F524" s="122"/>
      <c r="G524" s="122">
        <v>6.9339839999999997</v>
      </c>
      <c r="H524" s="122"/>
      <c r="I524" s="73">
        <v>0.30859732799999989</v>
      </c>
      <c r="J524" s="122"/>
      <c r="K524" s="122"/>
      <c r="L524" s="73">
        <v>0.30859732799999989</v>
      </c>
      <c r="M524" s="122"/>
      <c r="N524" s="122">
        <f t="shared" si="213"/>
        <v>6.6253866719999994</v>
      </c>
      <c r="O524" s="122"/>
      <c r="P524" s="122"/>
      <c r="Q524" s="122"/>
      <c r="R524" s="122"/>
      <c r="S524" s="122"/>
      <c r="T524" s="122">
        <f t="shared" si="214"/>
        <v>6.6253866719999994</v>
      </c>
      <c r="U524" s="122"/>
      <c r="V524" s="122">
        <f t="shared" si="215"/>
        <v>0</v>
      </c>
      <c r="W524" s="122"/>
      <c r="X524" s="122"/>
    </row>
    <row r="525" spans="1:24" ht="46.65" x14ac:dyDescent="0.35">
      <c r="A525" s="106" t="s">
        <v>1662</v>
      </c>
      <c r="B525" s="107" t="s">
        <v>456</v>
      </c>
      <c r="C525" s="108" t="s">
        <v>491</v>
      </c>
      <c r="D525" s="67">
        <v>6.3037319999999992</v>
      </c>
      <c r="E525" s="122"/>
      <c r="F525" s="122"/>
      <c r="G525" s="122">
        <v>6.3037319999999992</v>
      </c>
      <c r="H525" s="122"/>
      <c r="I525" s="73">
        <v>0.85104424999999995</v>
      </c>
      <c r="J525" s="122"/>
      <c r="K525" s="122"/>
      <c r="L525" s="73">
        <v>0.85104424999999995</v>
      </c>
      <c r="M525" s="122"/>
      <c r="N525" s="122">
        <f t="shared" si="213"/>
        <v>5.4526877499999991</v>
      </c>
      <c r="O525" s="122"/>
      <c r="P525" s="122"/>
      <c r="Q525" s="122"/>
      <c r="R525" s="122"/>
      <c r="S525" s="122"/>
      <c r="T525" s="122">
        <f t="shared" si="214"/>
        <v>5.4526877499999991</v>
      </c>
      <c r="U525" s="122"/>
      <c r="V525" s="122">
        <f t="shared" si="215"/>
        <v>0</v>
      </c>
      <c r="W525" s="122"/>
      <c r="X525" s="122"/>
    </row>
    <row r="526" spans="1:24" ht="46.65" x14ac:dyDescent="0.35">
      <c r="A526" s="106" t="s">
        <v>1662</v>
      </c>
      <c r="B526" s="107" t="s">
        <v>457</v>
      </c>
      <c r="C526" s="108" t="s">
        <v>492</v>
      </c>
      <c r="D526" s="67">
        <v>3.0159885419999997</v>
      </c>
      <c r="E526" s="122"/>
      <c r="F526" s="122"/>
      <c r="G526" s="122">
        <v>3.0159885419999997</v>
      </c>
      <c r="H526" s="122"/>
      <c r="I526" s="73">
        <v>0.19256854800000001</v>
      </c>
      <c r="J526" s="122"/>
      <c r="K526" s="122"/>
      <c r="L526" s="73">
        <v>0.19256854800000001</v>
      </c>
      <c r="M526" s="122"/>
      <c r="N526" s="122">
        <f t="shared" si="213"/>
        <v>2.8234199939999995</v>
      </c>
      <c r="O526" s="122"/>
      <c r="P526" s="122"/>
      <c r="Q526" s="122"/>
      <c r="R526" s="122"/>
      <c r="S526" s="122"/>
      <c r="T526" s="122">
        <f t="shared" si="214"/>
        <v>2.8234199939999995</v>
      </c>
      <c r="U526" s="122"/>
      <c r="V526" s="122">
        <f t="shared" si="215"/>
        <v>0</v>
      </c>
      <c r="W526" s="122"/>
      <c r="X526" s="122"/>
    </row>
    <row r="527" spans="1:24" ht="62.2" x14ac:dyDescent="0.35">
      <c r="A527" s="106" t="s">
        <v>1662</v>
      </c>
      <c r="B527" s="107" t="s">
        <v>964</v>
      </c>
      <c r="C527" s="108" t="s">
        <v>1425</v>
      </c>
      <c r="D527" s="67">
        <v>3.7298999999999998</v>
      </c>
      <c r="E527" s="122"/>
      <c r="F527" s="122"/>
      <c r="G527" s="122">
        <v>3.7298999999999998</v>
      </c>
      <c r="H527" s="122"/>
      <c r="I527" s="73">
        <v>3.3868229079999996</v>
      </c>
      <c r="J527" s="122"/>
      <c r="K527" s="122"/>
      <c r="L527" s="73">
        <v>3.3868229079999996</v>
      </c>
      <c r="M527" s="122"/>
      <c r="N527" s="122">
        <f t="shared" si="213"/>
        <v>0.34307709200000014</v>
      </c>
      <c r="O527" s="122"/>
      <c r="P527" s="122"/>
      <c r="Q527" s="122"/>
      <c r="R527" s="122"/>
      <c r="S527" s="122"/>
      <c r="T527" s="122">
        <f t="shared" si="214"/>
        <v>0.34307709200000014</v>
      </c>
      <c r="U527" s="122"/>
      <c r="V527" s="122">
        <f t="shared" si="215"/>
        <v>0</v>
      </c>
      <c r="W527" s="122"/>
      <c r="X527" s="122"/>
    </row>
    <row r="528" spans="1:24" x14ac:dyDescent="0.35">
      <c r="A528" s="103"/>
      <c r="B528" s="110" t="s">
        <v>635</v>
      </c>
      <c r="C528" s="105"/>
      <c r="D528" s="133">
        <f t="shared" ref="D528:X528" si="216">SUM(D529:D529)</f>
        <v>1.1443679999999998</v>
      </c>
      <c r="E528" s="133">
        <f t="shared" si="216"/>
        <v>0</v>
      </c>
      <c r="F528" s="133">
        <f t="shared" si="216"/>
        <v>0</v>
      </c>
      <c r="G528" s="133">
        <f t="shared" si="216"/>
        <v>1.1443679999999998</v>
      </c>
      <c r="H528" s="133">
        <f t="shared" si="216"/>
        <v>0</v>
      </c>
      <c r="I528" s="133">
        <f t="shared" si="216"/>
        <v>5.0930183999999996E-2</v>
      </c>
      <c r="J528" s="133">
        <f t="shared" si="216"/>
        <v>0</v>
      </c>
      <c r="K528" s="133">
        <f t="shared" si="216"/>
        <v>0</v>
      </c>
      <c r="L528" s="133">
        <f t="shared" si="216"/>
        <v>5.0930183999999996E-2</v>
      </c>
      <c r="M528" s="133">
        <f t="shared" si="216"/>
        <v>0</v>
      </c>
      <c r="N528" s="133">
        <f t="shared" si="216"/>
        <v>1.0934378159999998</v>
      </c>
      <c r="O528" s="133">
        <f t="shared" si="216"/>
        <v>0</v>
      </c>
      <c r="P528" s="133">
        <f t="shared" si="216"/>
        <v>0</v>
      </c>
      <c r="Q528" s="133">
        <f t="shared" si="216"/>
        <v>0</v>
      </c>
      <c r="R528" s="133">
        <f t="shared" si="216"/>
        <v>0</v>
      </c>
      <c r="S528" s="133">
        <f t="shared" si="216"/>
        <v>0</v>
      </c>
      <c r="T528" s="133">
        <f t="shared" si="216"/>
        <v>1.0934378159999998</v>
      </c>
      <c r="U528" s="133">
        <f t="shared" si="216"/>
        <v>0</v>
      </c>
      <c r="V528" s="133">
        <f t="shared" si="216"/>
        <v>0</v>
      </c>
      <c r="W528" s="133">
        <f t="shared" si="216"/>
        <v>0</v>
      </c>
      <c r="X528" s="133">
        <f t="shared" si="216"/>
        <v>0</v>
      </c>
    </row>
    <row r="529" spans="1:24" ht="62.2" x14ac:dyDescent="0.35">
      <c r="A529" s="106" t="s">
        <v>1662</v>
      </c>
      <c r="B529" s="107" t="s">
        <v>646</v>
      </c>
      <c r="C529" s="108" t="s">
        <v>694</v>
      </c>
      <c r="D529" s="67">
        <v>1.1443679999999998</v>
      </c>
      <c r="E529" s="122"/>
      <c r="F529" s="122"/>
      <c r="G529" s="122">
        <v>1.1443679999999998</v>
      </c>
      <c r="H529" s="122"/>
      <c r="I529" s="73">
        <v>5.0930183999999996E-2</v>
      </c>
      <c r="J529" s="122"/>
      <c r="K529" s="122"/>
      <c r="L529" s="73">
        <v>5.0930183999999996E-2</v>
      </c>
      <c r="M529" s="122"/>
      <c r="N529" s="122">
        <f>D529-I529</f>
        <v>1.0934378159999998</v>
      </c>
      <c r="O529" s="122"/>
      <c r="P529" s="122"/>
      <c r="Q529" s="122"/>
      <c r="R529" s="122"/>
      <c r="S529" s="122"/>
      <c r="T529" s="122">
        <f>G529-L529</f>
        <v>1.0934378159999998</v>
      </c>
      <c r="U529" s="122"/>
      <c r="V529" s="122">
        <f>H529-M529</f>
        <v>0</v>
      </c>
      <c r="W529" s="122"/>
      <c r="X529" s="122"/>
    </row>
    <row r="530" spans="1:24" x14ac:dyDescent="0.35">
      <c r="A530" s="103"/>
      <c r="B530" s="110" t="s">
        <v>43</v>
      </c>
      <c r="C530" s="105"/>
      <c r="D530" s="133">
        <f t="shared" ref="D530:X530" si="217">SUM(D531:D535)</f>
        <v>3.3669479999999998</v>
      </c>
      <c r="E530" s="133">
        <f t="shared" si="217"/>
        <v>0</v>
      </c>
      <c r="F530" s="133">
        <f t="shared" si="217"/>
        <v>0</v>
      </c>
      <c r="G530" s="133">
        <f t="shared" si="217"/>
        <v>3.3669479999999998</v>
      </c>
      <c r="H530" s="133">
        <f t="shared" si="217"/>
        <v>0</v>
      </c>
      <c r="I530" s="133">
        <f t="shared" si="217"/>
        <v>4.9273379899999998</v>
      </c>
      <c r="J530" s="133">
        <f t="shared" si="217"/>
        <v>0</v>
      </c>
      <c r="K530" s="133">
        <f t="shared" si="217"/>
        <v>0</v>
      </c>
      <c r="L530" s="133">
        <f t="shared" si="217"/>
        <v>4.9273379899999998</v>
      </c>
      <c r="M530" s="133">
        <f t="shared" si="217"/>
        <v>0</v>
      </c>
      <c r="N530" s="133">
        <f t="shared" si="217"/>
        <v>-1.5603899900000002</v>
      </c>
      <c r="O530" s="133">
        <f t="shared" si="217"/>
        <v>0</v>
      </c>
      <c r="P530" s="133">
        <f t="shared" si="217"/>
        <v>0</v>
      </c>
      <c r="Q530" s="133">
        <f t="shared" si="217"/>
        <v>0</v>
      </c>
      <c r="R530" s="133">
        <f t="shared" si="217"/>
        <v>0</v>
      </c>
      <c r="S530" s="133">
        <f t="shared" si="217"/>
        <v>0</v>
      </c>
      <c r="T530" s="133">
        <f t="shared" si="217"/>
        <v>-1.5603899900000002</v>
      </c>
      <c r="U530" s="133">
        <f t="shared" si="217"/>
        <v>0</v>
      </c>
      <c r="V530" s="133">
        <f t="shared" si="217"/>
        <v>0</v>
      </c>
      <c r="W530" s="133">
        <f t="shared" si="217"/>
        <v>0</v>
      </c>
      <c r="X530" s="133">
        <f t="shared" si="217"/>
        <v>0</v>
      </c>
    </row>
    <row r="531" spans="1:24" ht="46.65" x14ac:dyDescent="0.35">
      <c r="A531" s="106" t="s">
        <v>1662</v>
      </c>
      <c r="B531" s="107" t="s">
        <v>965</v>
      </c>
      <c r="C531" s="108" t="s">
        <v>1426</v>
      </c>
      <c r="D531" s="67">
        <v>1.2E-2</v>
      </c>
      <c r="E531" s="122"/>
      <c r="F531" s="122"/>
      <c r="G531" s="122">
        <v>1.2E-2</v>
      </c>
      <c r="H531" s="122"/>
      <c r="I531" s="73">
        <v>0</v>
      </c>
      <c r="J531" s="122"/>
      <c r="K531" s="122"/>
      <c r="L531" s="73">
        <v>0</v>
      </c>
      <c r="M531" s="122"/>
      <c r="N531" s="122">
        <f t="shared" ref="N531:N535" si="218">D531-I531</f>
        <v>1.2E-2</v>
      </c>
      <c r="O531" s="122"/>
      <c r="P531" s="122"/>
      <c r="Q531" s="122"/>
      <c r="R531" s="122"/>
      <c r="S531" s="122"/>
      <c r="T531" s="122">
        <f t="shared" ref="T531:T535" si="219">G531-L531</f>
        <v>1.2E-2</v>
      </c>
      <c r="U531" s="122"/>
      <c r="V531" s="122">
        <f t="shared" ref="V531:V535" si="220">H531-M531</f>
        <v>0</v>
      </c>
      <c r="W531" s="122"/>
      <c r="X531" s="122"/>
    </row>
    <row r="532" spans="1:24" ht="46.65" x14ac:dyDescent="0.35">
      <c r="A532" s="106" t="s">
        <v>1662</v>
      </c>
      <c r="B532" s="107" t="s">
        <v>119</v>
      </c>
      <c r="C532" s="108" t="s">
        <v>120</v>
      </c>
      <c r="D532" s="67">
        <v>1.2E-2</v>
      </c>
      <c r="E532" s="122"/>
      <c r="F532" s="122"/>
      <c r="G532" s="122">
        <v>1.2E-2</v>
      </c>
      <c r="H532" s="122"/>
      <c r="I532" s="73">
        <v>3.2503490479999999</v>
      </c>
      <c r="J532" s="122"/>
      <c r="K532" s="122"/>
      <c r="L532" s="73">
        <v>3.2503490479999999</v>
      </c>
      <c r="M532" s="122"/>
      <c r="N532" s="122">
        <f t="shared" si="218"/>
        <v>-3.2383490479999999</v>
      </c>
      <c r="O532" s="122"/>
      <c r="P532" s="122"/>
      <c r="Q532" s="122"/>
      <c r="R532" s="122"/>
      <c r="S532" s="122"/>
      <c r="T532" s="122">
        <f t="shared" si="219"/>
        <v>-3.2383490479999999</v>
      </c>
      <c r="U532" s="122"/>
      <c r="V532" s="122">
        <f t="shared" si="220"/>
        <v>0</v>
      </c>
      <c r="W532" s="122"/>
      <c r="X532" s="122"/>
    </row>
    <row r="533" spans="1:24" ht="46.65" x14ac:dyDescent="0.35">
      <c r="A533" s="106" t="s">
        <v>1662</v>
      </c>
      <c r="B533" s="107" t="s">
        <v>1800</v>
      </c>
      <c r="C533" s="108" t="s">
        <v>1427</v>
      </c>
      <c r="D533" s="67">
        <v>1.5696119999999998</v>
      </c>
      <c r="E533" s="122"/>
      <c r="F533" s="122"/>
      <c r="G533" s="122">
        <v>1.5696119999999998</v>
      </c>
      <c r="H533" s="122"/>
      <c r="I533" s="73">
        <v>1.2011696359999999</v>
      </c>
      <c r="J533" s="122"/>
      <c r="K533" s="122"/>
      <c r="L533" s="73">
        <v>1.2011696359999999</v>
      </c>
      <c r="M533" s="122"/>
      <c r="N533" s="122">
        <f t="shared" si="218"/>
        <v>0.36844236399999986</v>
      </c>
      <c r="O533" s="122"/>
      <c r="P533" s="122"/>
      <c r="Q533" s="122"/>
      <c r="R533" s="122"/>
      <c r="S533" s="122"/>
      <c r="T533" s="122">
        <f t="shared" si="219"/>
        <v>0.36844236399999986</v>
      </c>
      <c r="U533" s="122"/>
      <c r="V533" s="122">
        <f t="shared" si="220"/>
        <v>0</v>
      </c>
      <c r="W533" s="122"/>
      <c r="X533" s="122"/>
    </row>
    <row r="534" spans="1:24" ht="62.2" x14ac:dyDescent="0.35">
      <c r="A534" s="106" t="s">
        <v>1662</v>
      </c>
      <c r="B534" s="107" t="s">
        <v>1801</v>
      </c>
      <c r="C534" s="108" t="s">
        <v>1428</v>
      </c>
      <c r="D534" s="67">
        <v>1.7733359999999998</v>
      </c>
      <c r="E534" s="122"/>
      <c r="F534" s="122"/>
      <c r="G534" s="122">
        <v>1.7733359999999998</v>
      </c>
      <c r="H534" s="122"/>
      <c r="I534" s="73">
        <v>0.47558419000000007</v>
      </c>
      <c r="J534" s="122"/>
      <c r="K534" s="122"/>
      <c r="L534" s="73">
        <v>0.47558419000000007</v>
      </c>
      <c r="M534" s="122"/>
      <c r="N534" s="122">
        <f t="shared" si="218"/>
        <v>1.2977518099999998</v>
      </c>
      <c r="O534" s="122"/>
      <c r="P534" s="122"/>
      <c r="Q534" s="122"/>
      <c r="R534" s="122"/>
      <c r="S534" s="122"/>
      <c r="T534" s="122">
        <f t="shared" si="219"/>
        <v>1.2977518099999998</v>
      </c>
      <c r="U534" s="122"/>
      <c r="V534" s="122">
        <f t="shared" si="220"/>
        <v>0</v>
      </c>
      <c r="W534" s="122"/>
      <c r="X534" s="122"/>
    </row>
    <row r="535" spans="1:24" ht="46.65" x14ac:dyDescent="0.35">
      <c r="A535" s="106" t="s">
        <v>1662</v>
      </c>
      <c r="B535" s="107" t="s">
        <v>1802</v>
      </c>
      <c r="C535" s="108" t="s">
        <v>1958</v>
      </c>
      <c r="D535" s="67">
        <v>0</v>
      </c>
      <c r="E535" s="122"/>
      <c r="F535" s="122"/>
      <c r="G535" s="122">
        <v>0</v>
      </c>
      <c r="H535" s="122"/>
      <c r="I535" s="73">
        <v>2.35116E-4</v>
      </c>
      <c r="J535" s="122"/>
      <c r="K535" s="122"/>
      <c r="L535" s="73">
        <v>2.35116E-4</v>
      </c>
      <c r="M535" s="122"/>
      <c r="N535" s="122">
        <f t="shared" si="218"/>
        <v>-2.35116E-4</v>
      </c>
      <c r="O535" s="122"/>
      <c r="P535" s="122"/>
      <c r="Q535" s="122"/>
      <c r="R535" s="122"/>
      <c r="S535" s="122"/>
      <c r="T535" s="122">
        <f t="shared" si="219"/>
        <v>-2.35116E-4</v>
      </c>
      <c r="U535" s="122"/>
      <c r="V535" s="122">
        <f t="shared" si="220"/>
        <v>0</v>
      </c>
      <c r="W535" s="122"/>
      <c r="X535" s="122"/>
    </row>
    <row r="536" spans="1:24" x14ac:dyDescent="0.35">
      <c r="A536" s="103"/>
      <c r="B536" s="110" t="s">
        <v>46</v>
      </c>
      <c r="C536" s="105"/>
      <c r="D536" s="133">
        <f t="shared" ref="D536:X536" si="221">SUM(D537:D553)</f>
        <v>29.922120000000003</v>
      </c>
      <c r="E536" s="133">
        <f t="shared" si="221"/>
        <v>0</v>
      </c>
      <c r="F536" s="133">
        <f t="shared" si="221"/>
        <v>0</v>
      </c>
      <c r="G536" s="133">
        <f t="shared" si="221"/>
        <v>29.922120000000003</v>
      </c>
      <c r="H536" s="133">
        <f t="shared" si="221"/>
        <v>0</v>
      </c>
      <c r="I536" s="133">
        <f t="shared" si="221"/>
        <v>1.8570151300000002</v>
      </c>
      <c r="J536" s="133">
        <f t="shared" si="221"/>
        <v>0</v>
      </c>
      <c r="K536" s="133">
        <f t="shared" si="221"/>
        <v>0</v>
      </c>
      <c r="L536" s="133">
        <f t="shared" si="221"/>
        <v>1.8570151300000002</v>
      </c>
      <c r="M536" s="133">
        <f t="shared" si="221"/>
        <v>0</v>
      </c>
      <c r="N536" s="133">
        <f t="shared" si="221"/>
        <v>28.065104869999999</v>
      </c>
      <c r="O536" s="133">
        <f t="shared" si="221"/>
        <v>0</v>
      </c>
      <c r="P536" s="133">
        <f t="shared" si="221"/>
        <v>0</v>
      </c>
      <c r="Q536" s="133">
        <f t="shared" si="221"/>
        <v>0</v>
      </c>
      <c r="R536" s="133">
        <f t="shared" si="221"/>
        <v>0</v>
      </c>
      <c r="S536" s="133">
        <f t="shared" si="221"/>
        <v>0</v>
      </c>
      <c r="T536" s="133">
        <f t="shared" si="221"/>
        <v>28.065104869999999</v>
      </c>
      <c r="U536" s="133">
        <f t="shared" si="221"/>
        <v>0</v>
      </c>
      <c r="V536" s="133">
        <f t="shared" si="221"/>
        <v>0</v>
      </c>
      <c r="W536" s="133">
        <f t="shared" si="221"/>
        <v>0</v>
      </c>
      <c r="X536" s="133">
        <f t="shared" si="221"/>
        <v>0</v>
      </c>
    </row>
    <row r="537" spans="1:24" ht="46.65" x14ac:dyDescent="0.35">
      <c r="A537" s="106" t="s">
        <v>1662</v>
      </c>
      <c r="B537" s="107" t="s">
        <v>966</v>
      </c>
      <c r="C537" s="108" t="s">
        <v>1429</v>
      </c>
      <c r="D537" s="67">
        <v>5.6748839999999996</v>
      </c>
      <c r="E537" s="122"/>
      <c r="F537" s="122"/>
      <c r="G537" s="122">
        <v>5.6748839999999996</v>
      </c>
      <c r="H537" s="122"/>
      <c r="I537" s="73">
        <v>1.1455124259999998</v>
      </c>
      <c r="J537" s="122"/>
      <c r="K537" s="122"/>
      <c r="L537" s="73">
        <v>1.1455124259999998</v>
      </c>
      <c r="M537" s="122"/>
      <c r="N537" s="122">
        <f t="shared" ref="N537:N553" si="222">D537-I537</f>
        <v>4.5293715739999998</v>
      </c>
      <c r="O537" s="122"/>
      <c r="P537" s="122"/>
      <c r="Q537" s="122"/>
      <c r="R537" s="122"/>
      <c r="S537" s="122"/>
      <c r="T537" s="122">
        <f t="shared" ref="T537:T553" si="223">G537-L537</f>
        <v>4.5293715739999998</v>
      </c>
      <c r="U537" s="122"/>
      <c r="V537" s="122">
        <f t="shared" ref="V537:V553" si="224">H537-M537</f>
        <v>0</v>
      </c>
      <c r="W537" s="122"/>
      <c r="X537" s="122"/>
    </row>
    <row r="538" spans="1:24" ht="46.65" x14ac:dyDescent="0.35">
      <c r="A538" s="106" t="s">
        <v>1662</v>
      </c>
      <c r="B538" s="107" t="s">
        <v>967</v>
      </c>
      <c r="C538" s="108" t="s">
        <v>1430</v>
      </c>
      <c r="D538" s="67">
        <v>1.0583279999999999</v>
      </c>
      <c r="E538" s="122"/>
      <c r="F538" s="122"/>
      <c r="G538" s="122">
        <v>1.0583279999999999</v>
      </c>
      <c r="H538" s="122"/>
      <c r="I538" s="73">
        <v>4.7100935999999996E-2</v>
      </c>
      <c r="J538" s="122"/>
      <c r="K538" s="122"/>
      <c r="L538" s="73">
        <v>4.7100935999999996E-2</v>
      </c>
      <c r="M538" s="122"/>
      <c r="N538" s="122">
        <f t="shared" si="222"/>
        <v>1.0112270639999998</v>
      </c>
      <c r="O538" s="122"/>
      <c r="P538" s="122"/>
      <c r="Q538" s="122"/>
      <c r="R538" s="122"/>
      <c r="S538" s="122"/>
      <c r="T538" s="122">
        <f t="shared" si="223"/>
        <v>1.0112270639999998</v>
      </c>
      <c r="U538" s="122"/>
      <c r="V538" s="122">
        <f t="shared" si="224"/>
        <v>0</v>
      </c>
      <c r="W538" s="122"/>
      <c r="X538" s="122"/>
    </row>
    <row r="539" spans="1:24" ht="46.65" x14ac:dyDescent="0.35">
      <c r="A539" s="106" t="s">
        <v>1662</v>
      </c>
      <c r="B539" s="107" t="s">
        <v>968</v>
      </c>
      <c r="C539" s="108" t="s">
        <v>1431</v>
      </c>
      <c r="D539" s="67">
        <v>3.6721559999999998</v>
      </c>
      <c r="E539" s="122"/>
      <c r="F539" s="122"/>
      <c r="G539" s="122">
        <v>3.6721559999999998</v>
      </c>
      <c r="H539" s="122"/>
      <c r="I539" s="73">
        <v>0.16342947599999999</v>
      </c>
      <c r="J539" s="122"/>
      <c r="K539" s="122"/>
      <c r="L539" s="73">
        <v>0.16342947599999999</v>
      </c>
      <c r="M539" s="122"/>
      <c r="N539" s="122">
        <f t="shared" si="222"/>
        <v>3.5087265239999996</v>
      </c>
      <c r="O539" s="122"/>
      <c r="P539" s="122"/>
      <c r="Q539" s="122"/>
      <c r="R539" s="122"/>
      <c r="S539" s="122"/>
      <c r="T539" s="122">
        <f t="shared" si="223"/>
        <v>3.5087265239999996</v>
      </c>
      <c r="U539" s="122"/>
      <c r="V539" s="122">
        <f t="shared" si="224"/>
        <v>0</v>
      </c>
      <c r="W539" s="122"/>
      <c r="X539" s="122"/>
    </row>
    <row r="540" spans="1:24" ht="46.65" x14ac:dyDescent="0.35">
      <c r="A540" s="106" t="s">
        <v>1662</v>
      </c>
      <c r="B540" s="107" t="s">
        <v>969</v>
      </c>
      <c r="C540" s="108" t="s">
        <v>1432</v>
      </c>
      <c r="D540" s="67">
        <v>2.790276</v>
      </c>
      <c r="E540" s="122"/>
      <c r="F540" s="122"/>
      <c r="G540" s="122">
        <v>2.790276</v>
      </c>
      <c r="H540" s="122"/>
      <c r="I540" s="73">
        <v>0.13141006800000002</v>
      </c>
      <c r="J540" s="122"/>
      <c r="K540" s="122"/>
      <c r="L540" s="73">
        <v>0.13141006800000002</v>
      </c>
      <c r="M540" s="122"/>
      <c r="N540" s="122">
        <f t="shared" si="222"/>
        <v>2.6588659319999999</v>
      </c>
      <c r="O540" s="122"/>
      <c r="P540" s="122"/>
      <c r="Q540" s="122"/>
      <c r="R540" s="122"/>
      <c r="S540" s="122"/>
      <c r="T540" s="122">
        <f t="shared" si="223"/>
        <v>2.6588659319999999</v>
      </c>
      <c r="U540" s="122"/>
      <c r="V540" s="122">
        <f t="shared" si="224"/>
        <v>0</v>
      </c>
      <c r="W540" s="122"/>
      <c r="X540" s="122"/>
    </row>
    <row r="541" spans="1:24" ht="46.65" x14ac:dyDescent="0.35">
      <c r="A541" s="106" t="s">
        <v>1662</v>
      </c>
      <c r="B541" s="107" t="s">
        <v>970</v>
      </c>
      <c r="C541" s="108" t="s">
        <v>1433</v>
      </c>
      <c r="D541" s="67">
        <v>1.4801519999999999</v>
      </c>
      <c r="E541" s="122"/>
      <c r="F541" s="122"/>
      <c r="G541" s="122">
        <v>1.4801519999999999</v>
      </c>
      <c r="H541" s="122"/>
      <c r="I541" s="73">
        <v>0</v>
      </c>
      <c r="J541" s="122"/>
      <c r="K541" s="122"/>
      <c r="L541" s="73">
        <v>0</v>
      </c>
      <c r="M541" s="122"/>
      <c r="N541" s="122">
        <f t="shared" si="222"/>
        <v>1.4801519999999999</v>
      </c>
      <c r="O541" s="122"/>
      <c r="P541" s="122"/>
      <c r="Q541" s="122"/>
      <c r="R541" s="122"/>
      <c r="S541" s="122"/>
      <c r="T541" s="122">
        <f t="shared" si="223"/>
        <v>1.4801519999999999</v>
      </c>
      <c r="U541" s="122"/>
      <c r="V541" s="122">
        <f t="shared" si="224"/>
        <v>0</v>
      </c>
      <c r="W541" s="122"/>
      <c r="X541" s="122"/>
    </row>
    <row r="542" spans="1:24" s="21" customFormat="1" ht="46.65" x14ac:dyDescent="0.35">
      <c r="A542" s="106" t="s">
        <v>1662</v>
      </c>
      <c r="B542" s="107" t="s">
        <v>971</v>
      </c>
      <c r="C542" s="108" t="s">
        <v>1434</v>
      </c>
      <c r="D542" s="67">
        <v>1.6978920000000002</v>
      </c>
      <c r="E542" s="122"/>
      <c r="F542" s="122"/>
      <c r="G542" s="122">
        <v>1.6978920000000002</v>
      </c>
      <c r="H542" s="122"/>
      <c r="I542" s="73">
        <v>0</v>
      </c>
      <c r="J542" s="122"/>
      <c r="K542" s="122"/>
      <c r="L542" s="73">
        <v>0</v>
      </c>
      <c r="M542" s="122"/>
      <c r="N542" s="122">
        <f t="shared" si="222"/>
        <v>1.6978920000000002</v>
      </c>
      <c r="O542" s="122"/>
      <c r="P542" s="122"/>
      <c r="Q542" s="122"/>
      <c r="R542" s="122"/>
      <c r="S542" s="122"/>
      <c r="T542" s="122">
        <f t="shared" si="223"/>
        <v>1.6978920000000002</v>
      </c>
      <c r="U542" s="122"/>
      <c r="V542" s="122">
        <f t="shared" si="224"/>
        <v>0</v>
      </c>
      <c r="W542" s="122"/>
      <c r="X542" s="122"/>
    </row>
    <row r="543" spans="1:24" ht="46.65" x14ac:dyDescent="0.35">
      <c r="A543" s="106" t="s">
        <v>1662</v>
      </c>
      <c r="B543" s="107" t="s">
        <v>972</v>
      </c>
      <c r="C543" s="108" t="s">
        <v>1435</v>
      </c>
      <c r="D543" s="67">
        <v>1.020672</v>
      </c>
      <c r="E543" s="122"/>
      <c r="F543" s="122"/>
      <c r="G543" s="122">
        <v>1.020672</v>
      </c>
      <c r="H543" s="122"/>
      <c r="I543" s="73">
        <v>0</v>
      </c>
      <c r="J543" s="122"/>
      <c r="K543" s="122"/>
      <c r="L543" s="73">
        <v>0</v>
      </c>
      <c r="M543" s="122"/>
      <c r="N543" s="122">
        <f t="shared" si="222"/>
        <v>1.020672</v>
      </c>
      <c r="O543" s="122"/>
      <c r="P543" s="122"/>
      <c r="Q543" s="122"/>
      <c r="R543" s="122"/>
      <c r="S543" s="122"/>
      <c r="T543" s="122">
        <f t="shared" si="223"/>
        <v>1.020672</v>
      </c>
      <c r="U543" s="122"/>
      <c r="V543" s="122">
        <f t="shared" si="224"/>
        <v>0</v>
      </c>
      <c r="W543" s="122"/>
      <c r="X543" s="122"/>
    </row>
    <row r="544" spans="1:24" ht="62.2" x14ac:dyDescent="0.35">
      <c r="A544" s="106" t="s">
        <v>1662</v>
      </c>
      <c r="B544" s="107" t="s">
        <v>973</v>
      </c>
      <c r="C544" s="108" t="s">
        <v>1436</v>
      </c>
      <c r="D544" s="67">
        <v>2.4771480000000001</v>
      </c>
      <c r="E544" s="122"/>
      <c r="F544" s="122"/>
      <c r="G544" s="122">
        <v>2.4771480000000001</v>
      </c>
      <c r="H544" s="122"/>
      <c r="I544" s="73">
        <v>0</v>
      </c>
      <c r="J544" s="122"/>
      <c r="K544" s="122"/>
      <c r="L544" s="73">
        <v>0</v>
      </c>
      <c r="M544" s="122"/>
      <c r="N544" s="122">
        <f t="shared" si="222"/>
        <v>2.4771480000000001</v>
      </c>
      <c r="O544" s="122"/>
      <c r="P544" s="122"/>
      <c r="Q544" s="122"/>
      <c r="R544" s="122"/>
      <c r="S544" s="122"/>
      <c r="T544" s="122">
        <f t="shared" si="223"/>
        <v>2.4771480000000001</v>
      </c>
      <c r="U544" s="122"/>
      <c r="V544" s="122">
        <f t="shared" si="224"/>
        <v>0</v>
      </c>
      <c r="W544" s="122"/>
      <c r="X544" s="122"/>
    </row>
    <row r="545" spans="1:24" ht="31.1" x14ac:dyDescent="0.35">
      <c r="A545" s="106" t="s">
        <v>1662</v>
      </c>
      <c r="B545" s="107" t="s">
        <v>974</v>
      </c>
      <c r="C545" s="108" t="s">
        <v>1437</v>
      </c>
      <c r="D545" s="67">
        <v>0.56324399999999997</v>
      </c>
      <c r="E545" s="122"/>
      <c r="F545" s="122"/>
      <c r="G545" s="122">
        <v>0.56324399999999997</v>
      </c>
      <c r="H545" s="122"/>
      <c r="I545" s="73">
        <v>0</v>
      </c>
      <c r="J545" s="122"/>
      <c r="K545" s="122"/>
      <c r="L545" s="73">
        <v>0</v>
      </c>
      <c r="M545" s="122"/>
      <c r="N545" s="122">
        <f t="shared" si="222"/>
        <v>0.56324399999999997</v>
      </c>
      <c r="O545" s="122"/>
      <c r="P545" s="122"/>
      <c r="Q545" s="122"/>
      <c r="R545" s="122"/>
      <c r="S545" s="122"/>
      <c r="T545" s="122">
        <f t="shared" si="223"/>
        <v>0.56324399999999997</v>
      </c>
      <c r="U545" s="122"/>
      <c r="V545" s="122">
        <f t="shared" si="224"/>
        <v>0</v>
      </c>
      <c r="W545" s="122"/>
      <c r="X545" s="122"/>
    </row>
    <row r="546" spans="1:24" ht="31.1" x14ac:dyDescent="0.35">
      <c r="A546" s="106" t="s">
        <v>1662</v>
      </c>
      <c r="B546" s="107" t="s">
        <v>975</v>
      </c>
      <c r="C546" s="108" t="s">
        <v>1438</v>
      </c>
      <c r="D546" s="67">
        <v>0.67212000000000016</v>
      </c>
      <c r="E546" s="122"/>
      <c r="F546" s="122"/>
      <c r="G546" s="122">
        <v>0.67212000000000016</v>
      </c>
      <c r="H546" s="122"/>
      <c r="I546" s="73">
        <v>2.9912712000000001E-2</v>
      </c>
      <c r="J546" s="122"/>
      <c r="K546" s="122"/>
      <c r="L546" s="73">
        <v>2.9912712000000001E-2</v>
      </c>
      <c r="M546" s="122"/>
      <c r="N546" s="122">
        <f t="shared" si="222"/>
        <v>0.64220728800000015</v>
      </c>
      <c r="O546" s="122"/>
      <c r="P546" s="122"/>
      <c r="Q546" s="122"/>
      <c r="R546" s="122"/>
      <c r="S546" s="122"/>
      <c r="T546" s="122">
        <f t="shared" si="223"/>
        <v>0.64220728800000015</v>
      </c>
      <c r="U546" s="122"/>
      <c r="V546" s="122">
        <f t="shared" si="224"/>
        <v>0</v>
      </c>
      <c r="W546" s="122"/>
      <c r="X546" s="122"/>
    </row>
    <row r="547" spans="1:24" ht="46.65" x14ac:dyDescent="0.35">
      <c r="A547" s="106" t="s">
        <v>1662</v>
      </c>
      <c r="B547" s="107" t="s">
        <v>976</v>
      </c>
      <c r="C547" s="108" t="s">
        <v>1439</v>
      </c>
      <c r="D547" s="67">
        <v>2.3848319999999998</v>
      </c>
      <c r="E547" s="122"/>
      <c r="F547" s="122"/>
      <c r="G547" s="122">
        <v>2.3848319999999998</v>
      </c>
      <c r="H547" s="122"/>
      <c r="I547" s="73">
        <v>0.10613707200000001</v>
      </c>
      <c r="J547" s="122"/>
      <c r="K547" s="122"/>
      <c r="L547" s="73">
        <v>0.10613707200000001</v>
      </c>
      <c r="M547" s="122"/>
      <c r="N547" s="122">
        <f t="shared" si="222"/>
        <v>2.2786949279999997</v>
      </c>
      <c r="O547" s="122"/>
      <c r="P547" s="122"/>
      <c r="Q547" s="122"/>
      <c r="R547" s="122"/>
      <c r="S547" s="122"/>
      <c r="T547" s="122">
        <f t="shared" si="223"/>
        <v>2.2786949279999997</v>
      </c>
      <c r="U547" s="122"/>
      <c r="V547" s="122">
        <f t="shared" si="224"/>
        <v>0</v>
      </c>
      <c r="W547" s="122"/>
      <c r="X547" s="122"/>
    </row>
    <row r="548" spans="1:24" ht="46.65" x14ac:dyDescent="0.35">
      <c r="A548" s="106" t="s">
        <v>1662</v>
      </c>
      <c r="B548" s="107" t="s">
        <v>977</v>
      </c>
      <c r="C548" s="108" t="s">
        <v>1440</v>
      </c>
      <c r="D548" s="67">
        <v>1.1835720000000001</v>
      </c>
      <c r="E548" s="122"/>
      <c r="F548" s="122"/>
      <c r="G548" s="122">
        <v>1.1835720000000001</v>
      </c>
      <c r="H548" s="122"/>
      <c r="I548" s="73">
        <v>0</v>
      </c>
      <c r="J548" s="122"/>
      <c r="K548" s="122"/>
      <c r="L548" s="73">
        <v>0</v>
      </c>
      <c r="M548" s="122"/>
      <c r="N548" s="122">
        <f t="shared" si="222"/>
        <v>1.1835720000000001</v>
      </c>
      <c r="O548" s="122"/>
      <c r="P548" s="122"/>
      <c r="Q548" s="122"/>
      <c r="R548" s="122"/>
      <c r="S548" s="122"/>
      <c r="T548" s="122">
        <f t="shared" si="223"/>
        <v>1.1835720000000001</v>
      </c>
      <c r="U548" s="122"/>
      <c r="V548" s="122">
        <f t="shared" si="224"/>
        <v>0</v>
      </c>
      <c r="W548" s="122"/>
      <c r="X548" s="122"/>
    </row>
    <row r="549" spans="1:24" ht="46.65" x14ac:dyDescent="0.35">
      <c r="A549" s="106" t="s">
        <v>1662</v>
      </c>
      <c r="B549" s="107" t="s">
        <v>1803</v>
      </c>
      <c r="C549" s="108" t="s">
        <v>1441</v>
      </c>
      <c r="D549" s="67">
        <v>1.2E-2</v>
      </c>
      <c r="E549" s="122"/>
      <c r="F549" s="122"/>
      <c r="G549" s="122">
        <v>1.2E-2</v>
      </c>
      <c r="H549" s="122"/>
      <c r="I549" s="73">
        <v>5.3404799999999997E-4</v>
      </c>
      <c r="J549" s="122"/>
      <c r="K549" s="122"/>
      <c r="L549" s="73">
        <v>5.3404799999999997E-4</v>
      </c>
      <c r="M549" s="122"/>
      <c r="N549" s="122">
        <f t="shared" si="222"/>
        <v>1.1465952E-2</v>
      </c>
      <c r="O549" s="122"/>
      <c r="P549" s="122"/>
      <c r="Q549" s="122"/>
      <c r="R549" s="122"/>
      <c r="S549" s="122"/>
      <c r="T549" s="122">
        <f t="shared" si="223"/>
        <v>1.1465952E-2</v>
      </c>
      <c r="U549" s="122"/>
      <c r="V549" s="122">
        <f t="shared" si="224"/>
        <v>0</v>
      </c>
      <c r="W549" s="122"/>
      <c r="X549" s="122"/>
    </row>
    <row r="550" spans="1:24" ht="46.65" x14ac:dyDescent="0.35">
      <c r="A550" s="106" t="s">
        <v>1662</v>
      </c>
      <c r="B550" s="107" t="s">
        <v>978</v>
      </c>
      <c r="C550" s="108" t="s">
        <v>1442</v>
      </c>
      <c r="D550" s="67">
        <v>1.3561560000000001</v>
      </c>
      <c r="E550" s="122"/>
      <c r="F550" s="122"/>
      <c r="G550" s="122">
        <v>1.3561560000000001</v>
      </c>
      <c r="H550" s="122"/>
      <c r="I550" s="73">
        <v>6.0355787999999994E-2</v>
      </c>
      <c r="J550" s="122"/>
      <c r="K550" s="122"/>
      <c r="L550" s="73">
        <v>6.0355787999999994E-2</v>
      </c>
      <c r="M550" s="122"/>
      <c r="N550" s="122">
        <f t="shared" si="222"/>
        <v>1.2958002120000001</v>
      </c>
      <c r="O550" s="122"/>
      <c r="P550" s="122"/>
      <c r="Q550" s="122"/>
      <c r="R550" s="122"/>
      <c r="S550" s="122"/>
      <c r="T550" s="122">
        <f t="shared" si="223"/>
        <v>1.2958002120000001</v>
      </c>
      <c r="U550" s="122"/>
      <c r="V550" s="122">
        <f t="shared" si="224"/>
        <v>0</v>
      </c>
      <c r="W550" s="122"/>
      <c r="X550" s="122"/>
    </row>
    <row r="551" spans="1:24" ht="46.65" x14ac:dyDescent="0.35">
      <c r="A551" s="106" t="s">
        <v>1662</v>
      </c>
      <c r="B551" s="107" t="s">
        <v>979</v>
      </c>
      <c r="C551" s="108" t="s">
        <v>1443</v>
      </c>
      <c r="D551" s="67">
        <v>1.811928</v>
      </c>
      <c r="E551" s="122"/>
      <c r="F551" s="122"/>
      <c r="G551" s="122">
        <v>1.811928</v>
      </c>
      <c r="H551" s="122"/>
      <c r="I551" s="73">
        <v>8.0639952000000001E-2</v>
      </c>
      <c r="J551" s="122"/>
      <c r="K551" s="122"/>
      <c r="L551" s="73">
        <v>8.0639952000000001E-2</v>
      </c>
      <c r="M551" s="122"/>
      <c r="N551" s="122">
        <f t="shared" si="222"/>
        <v>1.7312880479999999</v>
      </c>
      <c r="O551" s="122"/>
      <c r="P551" s="122"/>
      <c r="Q551" s="122"/>
      <c r="R551" s="122"/>
      <c r="S551" s="122"/>
      <c r="T551" s="122">
        <f t="shared" si="223"/>
        <v>1.7312880479999999</v>
      </c>
      <c r="U551" s="122"/>
      <c r="V551" s="122">
        <f t="shared" si="224"/>
        <v>0</v>
      </c>
      <c r="W551" s="122"/>
      <c r="X551" s="122"/>
    </row>
    <row r="552" spans="1:24" ht="46.65" x14ac:dyDescent="0.35">
      <c r="A552" s="106" t="s">
        <v>1662</v>
      </c>
      <c r="B552" s="107" t="s">
        <v>980</v>
      </c>
      <c r="C552" s="108" t="s">
        <v>1444</v>
      </c>
      <c r="D552" s="67">
        <v>0.84574799999999983</v>
      </c>
      <c r="E552" s="122"/>
      <c r="F552" s="122"/>
      <c r="G552" s="122">
        <v>0.84574799999999983</v>
      </c>
      <c r="H552" s="122"/>
      <c r="I552" s="73">
        <v>3.7641431999999996E-2</v>
      </c>
      <c r="J552" s="122"/>
      <c r="K552" s="122"/>
      <c r="L552" s="73">
        <v>3.7641431999999996E-2</v>
      </c>
      <c r="M552" s="122"/>
      <c r="N552" s="122">
        <f t="shared" si="222"/>
        <v>0.8081065679999998</v>
      </c>
      <c r="O552" s="122"/>
      <c r="P552" s="122"/>
      <c r="Q552" s="122"/>
      <c r="R552" s="122"/>
      <c r="S552" s="122"/>
      <c r="T552" s="122">
        <f t="shared" si="223"/>
        <v>0.8081065679999998</v>
      </c>
      <c r="U552" s="122"/>
      <c r="V552" s="122">
        <f t="shared" si="224"/>
        <v>0</v>
      </c>
      <c r="W552" s="122"/>
      <c r="X552" s="122"/>
    </row>
    <row r="553" spans="1:24" ht="31.1" x14ac:dyDescent="0.35">
      <c r="A553" s="106" t="s">
        <v>1662</v>
      </c>
      <c r="B553" s="107" t="s">
        <v>981</v>
      </c>
      <c r="C553" s="108" t="s">
        <v>1445</v>
      </c>
      <c r="D553" s="67">
        <v>1.2210119999999998</v>
      </c>
      <c r="E553" s="122"/>
      <c r="F553" s="122"/>
      <c r="G553" s="122">
        <v>1.2210119999999998</v>
      </c>
      <c r="H553" s="122"/>
      <c r="I553" s="73">
        <v>5.4341219999999982E-2</v>
      </c>
      <c r="J553" s="122"/>
      <c r="K553" s="122"/>
      <c r="L553" s="73">
        <v>5.4341219999999982E-2</v>
      </c>
      <c r="M553" s="122"/>
      <c r="N553" s="122">
        <f t="shared" si="222"/>
        <v>1.1666707799999998</v>
      </c>
      <c r="O553" s="122"/>
      <c r="P553" s="122"/>
      <c r="Q553" s="122"/>
      <c r="R553" s="122"/>
      <c r="S553" s="122"/>
      <c r="T553" s="122">
        <f t="shared" si="223"/>
        <v>1.1666707799999998</v>
      </c>
      <c r="U553" s="122"/>
      <c r="V553" s="122">
        <f t="shared" si="224"/>
        <v>0</v>
      </c>
      <c r="W553" s="122"/>
      <c r="X553" s="122"/>
    </row>
    <row r="554" spans="1:24" x14ac:dyDescent="0.35">
      <c r="A554" s="103"/>
      <c r="B554" s="110" t="s">
        <v>47</v>
      </c>
      <c r="C554" s="105"/>
      <c r="D554" s="133">
        <f t="shared" ref="D554:X554" si="225">SUM(D555:D563)</f>
        <v>25.7244432</v>
      </c>
      <c r="E554" s="133">
        <f t="shared" si="225"/>
        <v>0</v>
      </c>
      <c r="F554" s="133">
        <f t="shared" si="225"/>
        <v>0</v>
      </c>
      <c r="G554" s="133">
        <f t="shared" si="225"/>
        <v>25.7244432</v>
      </c>
      <c r="H554" s="133">
        <f t="shared" si="225"/>
        <v>0</v>
      </c>
      <c r="I554" s="133">
        <f t="shared" si="225"/>
        <v>5.630378330000001</v>
      </c>
      <c r="J554" s="133">
        <f t="shared" si="225"/>
        <v>0</v>
      </c>
      <c r="K554" s="133">
        <f t="shared" si="225"/>
        <v>0</v>
      </c>
      <c r="L554" s="133">
        <f t="shared" si="225"/>
        <v>5.630378330000001</v>
      </c>
      <c r="M554" s="133">
        <f t="shared" si="225"/>
        <v>0</v>
      </c>
      <c r="N554" s="133">
        <f t="shared" si="225"/>
        <v>20.094064869999997</v>
      </c>
      <c r="O554" s="133">
        <f t="shared" si="225"/>
        <v>0</v>
      </c>
      <c r="P554" s="133">
        <f t="shared" si="225"/>
        <v>0</v>
      </c>
      <c r="Q554" s="133">
        <f t="shared" si="225"/>
        <v>0</v>
      </c>
      <c r="R554" s="133">
        <f t="shared" si="225"/>
        <v>0</v>
      </c>
      <c r="S554" s="133">
        <f t="shared" si="225"/>
        <v>0</v>
      </c>
      <c r="T554" s="133">
        <f t="shared" si="225"/>
        <v>20.094064869999997</v>
      </c>
      <c r="U554" s="133">
        <f t="shared" si="225"/>
        <v>0</v>
      </c>
      <c r="V554" s="133">
        <f t="shared" si="225"/>
        <v>0</v>
      </c>
      <c r="W554" s="133">
        <f t="shared" si="225"/>
        <v>0</v>
      </c>
      <c r="X554" s="133">
        <f t="shared" si="225"/>
        <v>0</v>
      </c>
    </row>
    <row r="555" spans="1:24" ht="46.65" x14ac:dyDescent="0.35">
      <c r="A555" s="106" t="s">
        <v>1662</v>
      </c>
      <c r="B555" s="107" t="s">
        <v>982</v>
      </c>
      <c r="C555" s="108" t="s">
        <v>1446</v>
      </c>
      <c r="D555" s="67">
        <v>1.2E-2</v>
      </c>
      <c r="E555" s="122"/>
      <c r="F555" s="122"/>
      <c r="G555" s="122">
        <v>1.2E-2</v>
      </c>
      <c r="H555" s="122"/>
      <c r="I555" s="73">
        <v>5.3404799999999997E-4</v>
      </c>
      <c r="J555" s="122"/>
      <c r="K555" s="122"/>
      <c r="L555" s="73">
        <v>5.3404799999999997E-4</v>
      </c>
      <c r="M555" s="122"/>
      <c r="N555" s="122">
        <f t="shared" ref="N555:N563" si="226">D555-I555</f>
        <v>1.1465952E-2</v>
      </c>
      <c r="O555" s="122"/>
      <c r="P555" s="122"/>
      <c r="Q555" s="122"/>
      <c r="R555" s="122"/>
      <c r="S555" s="122"/>
      <c r="T555" s="122">
        <f t="shared" ref="T555:T563" si="227">G555-L555</f>
        <v>1.1465952E-2</v>
      </c>
      <c r="U555" s="122"/>
      <c r="V555" s="122">
        <f t="shared" ref="V555:V563" si="228">H555-M555</f>
        <v>0</v>
      </c>
      <c r="W555" s="122"/>
      <c r="X555" s="122"/>
    </row>
    <row r="556" spans="1:24" ht="31.1" x14ac:dyDescent="0.35">
      <c r="A556" s="106" t="s">
        <v>1662</v>
      </c>
      <c r="B556" s="107" t="s">
        <v>983</v>
      </c>
      <c r="C556" s="108" t="s">
        <v>1447</v>
      </c>
      <c r="D556" s="67">
        <v>1.2E-2</v>
      </c>
      <c r="E556" s="122"/>
      <c r="F556" s="122"/>
      <c r="G556" s="122">
        <v>1.2E-2</v>
      </c>
      <c r="H556" s="122"/>
      <c r="I556" s="73">
        <v>5.3404799999999997E-4</v>
      </c>
      <c r="J556" s="122"/>
      <c r="K556" s="122"/>
      <c r="L556" s="73">
        <v>5.3404799999999997E-4</v>
      </c>
      <c r="M556" s="122"/>
      <c r="N556" s="122">
        <f t="shared" si="226"/>
        <v>1.1465952E-2</v>
      </c>
      <c r="O556" s="122"/>
      <c r="P556" s="122"/>
      <c r="Q556" s="122"/>
      <c r="R556" s="122"/>
      <c r="S556" s="122"/>
      <c r="T556" s="122">
        <f t="shared" si="227"/>
        <v>1.1465952E-2</v>
      </c>
      <c r="U556" s="122"/>
      <c r="V556" s="122">
        <f t="shared" si="228"/>
        <v>0</v>
      </c>
      <c r="W556" s="122"/>
      <c r="X556" s="122"/>
    </row>
    <row r="557" spans="1:24" ht="46.65" x14ac:dyDescent="0.35">
      <c r="A557" s="106" t="s">
        <v>1662</v>
      </c>
      <c r="B557" s="107" t="s">
        <v>984</v>
      </c>
      <c r="C557" s="108" t="s">
        <v>1448</v>
      </c>
      <c r="D557" s="67">
        <v>1.2E-2</v>
      </c>
      <c r="E557" s="122"/>
      <c r="F557" s="122"/>
      <c r="G557" s="122">
        <v>1.2E-2</v>
      </c>
      <c r="H557" s="122"/>
      <c r="I557" s="73">
        <v>5.3404799999999997E-4</v>
      </c>
      <c r="J557" s="122"/>
      <c r="K557" s="122"/>
      <c r="L557" s="73">
        <v>5.3404799999999997E-4</v>
      </c>
      <c r="M557" s="122"/>
      <c r="N557" s="122">
        <f t="shared" si="226"/>
        <v>1.1465952E-2</v>
      </c>
      <c r="O557" s="122"/>
      <c r="P557" s="122"/>
      <c r="Q557" s="122"/>
      <c r="R557" s="122"/>
      <c r="S557" s="122"/>
      <c r="T557" s="122">
        <f t="shared" si="227"/>
        <v>1.1465952E-2</v>
      </c>
      <c r="U557" s="122"/>
      <c r="V557" s="122">
        <f t="shared" si="228"/>
        <v>0</v>
      </c>
      <c r="W557" s="122"/>
      <c r="X557" s="122"/>
    </row>
    <row r="558" spans="1:24" ht="46.65" x14ac:dyDescent="0.35">
      <c r="A558" s="106" t="s">
        <v>1662</v>
      </c>
      <c r="B558" s="107" t="s">
        <v>985</v>
      </c>
      <c r="C558" s="108" t="s">
        <v>1449</v>
      </c>
      <c r="D558" s="67">
        <v>0.20660400000000009</v>
      </c>
      <c r="E558" s="122"/>
      <c r="F558" s="122"/>
      <c r="G558" s="122">
        <v>0.20660400000000009</v>
      </c>
      <c r="H558" s="122"/>
      <c r="I558" s="73">
        <v>2.5820447999999999E-2</v>
      </c>
      <c r="J558" s="122"/>
      <c r="K558" s="122"/>
      <c r="L558" s="73">
        <v>2.5820447999999999E-2</v>
      </c>
      <c r="M558" s="122"/>
      <c r="N558" s="122">
        <f t="shared" si="226"/>
        <v>0.1807835520000001</v>
      </c>
      <c r="O558" s="122"/>
      <c r="P558" s="122"/>
      <c r="Q558" s="122"/>
      <c r="R558" s="122"/>
      <c r="S558" s="122"/>
      <c r="T558" s="122">
        <f t="shared" si="227"/>
        <v>0.1807835520000001</v>
      </c>
      <c r="U558" s="122"/>
      <c r="V558" s="122">
        <f t="shared" si="228"/>
        <v>0</v>
      </c>
      <c r="W558" s="122"/>
      <c r="X558" s="122"/>
    </row>
    <row r="559" spans="1:24" ht="46.65" x14ac:dyDescent="0.35">
      <c r="A559" s="106" t="s">
        <v>1662</v>
      </c>
      <c r="B559" s="107" t="s">
        <v>986</v>
      </c>
      <c r="C559" s="108" t="s">
        <v>1450</v>
      </c>
      <c r="D559" s="67">
        <v>2.0572416000000002</v>
      </c>
      <c r="E559" s="122"/>
      <c r="F559" s="122"/>
      <c r="G559" s="122">
        <v>2.0572416000000002</v>
      </c>
      <c r="H559" s="122"/>
      <c r="I559" s="73">
        <v>9.1557659999999999E-2</v>
      </c>
      <c r="J559" s="122"/>
      <c r="K559" s="122"/>
      <c r="L559" s="73">
        <v>9.1557659999999999E-2</v>
      </c>
      <c r="M559" s="122"/>
      <c r="N559" s="122">
        <f t="shared" si="226"/>
        <v>1.9656839400000001</v>
      </c>
      <c r="O559" s="122"/>
      <c r="P559" s="122"/>
      <c r="Q559" s="122"/>
      <c r="R559" s="122"/>
      <c r="S559" s="122"/>
      <c r="T559" s="122">
        <f t="shared" si="227"/>
        <v>1.9656839400000001</v>
      </c>
      <c r="U559" s="122"/>
      <c r="V559" s="122">
        <f t="shared" si="228"/>
        <v>0</v>
      </c>
      <c r="W559" s="122"/>
      <c r="X559" s="122"/>
    </row>
    <row r="560" spans="1:24" ht="62.2" x14ac:dyDescent="0.35">
      <c r="A560" s="106" t="s">
        <v>1662</v>
      </c>
      <c r="B560" s="107" t="s">
        <v>987</v>
      </c>
      <c r="C560" s="108" t="s">
        <v>1451</v>
      </c>
      <c r="D560" s="67">
        <v>16.065011999999999</v>
      </c>
      <c r="E560" s="122"/>
      <c r="F560" s="122"/>
      <c r="G560" s="122">
        <v>16.065011999999999</v>
      </c>
      <c r="H560" s="122"/>
      <c r="I560" s="73">
        <v>0.71497417199999991</v>
      </c>
      <c r="J560" s="122"/>
      <c r="K560" s="122"/>
      <c r="L560" s="73">
        <v>0.71497417199999991</v>
      </c>
      <c r="M560" s="122"/>
      <c r="N560" s="122">
        <f t="shared" si="226"/>
        <v>15.350037828</v>
      </c>
      <c r="O560" s="122"/>
      <c r="P560" s="122"/>
      <c r="Q560" s="122"/>
      <c r="R560" s="122"/>
      <c r="S560" s="122"/>
      <c r="T560" s="122">
        <f t="shared" si="227"/>
        <v>15.350037828</v>
      </c>
      <c r="U560" s="122"/>
      <c r="V560" s="122">
        <f t="shared" si="228"/>
        <v>0</v>
      </c>
      <c r="W560" s="122"/>
      <c r="X560" s="122"/>
    </row>
    <row r="561" spans="1:24" ht="77.7" x14ac:dyDescent="0.35">
      <c r="A561" s="106" t="s">
        <v>1662</v>
      </c>
      <c r="B561" s="107" t="s">
        <v>988</v>
      </c>
      <c r="C561" s="108" t="s">
        <v>1452</v>
      </c>
      <c r="D561" s="67">
        <v>1.354968</v>
      </c>
      <c r="E561" s="122"/>
      <c r="F561" s="122"/>
      <c r="G561" s="122">
        <v>1.354968</v>
      </c>
      <c r="H561" s="122"/>
      <c r="I561" s="73">
        <v>1.081310894</v>
      </c>
      <c r="J561" s="122"/>
      <c r="K561" s="122"/>
      <c r="L561" s="73">
        <v>1.081310894</v>
      </c>
      <c r="M561" s="122"/>
      <c r="N561" s="122">
        <f t="shared" si="226"/>
        <v>0.27365710599999993</v>
      </c>
      <c r="O561" s="122"/>
      <c r="P561" s="122"/>
      <c r="Q561" s="122"/>
      <c r="R561" s="122"/>
      <c r="S561" s="122"/>
      <c r="T561" s="122">
        <f t="shared" si="227"/>
        <v>0.27365710599999993</v>
      </c>
      <c r="U561" s="122"/>
      <c r="V561" s="122">
        <f t="shared" si="228"/>
        <v>0</v>
      </c>
      <c r="W561" s="122"/>
      <c r="X561" s="122"/>
    </row>
    <row r="562" spans="1:24" ht="62.2" x14ac:dyDescent="0.35">
      <c r="A562" s="106" t="s">
        <v>1662</v>
      </c>
      <c r="B562" s="107" t="s">
        <v>1804</v>
      </c>
      <c r="C562" s="108" t="s">
        <v>1453</v>
      </c>
      <c r="D562" s="67">
        <v>6.0046176000000004</v>
      </c>
      <c r="E562" s="122"/>
      <c r="F562" s="122"/>
      <c r="G562" s="122">
        <v>6.0046176000000004</v>
      </c>
      <c r="H562" s="122"/>
      <c r="I562" s="73">
        <v>0.26723581199999996</v>
      </c>
      <c r="J562" s="122"/>
      <c r="K562" s="122"/>
      <c r="L562" s="73">
        <v>0.26723581199999996</v>
      </c>
      <c r="M562" s="122"/>
      <c r="N562" s="122">
        <f t="shared" si="226"/>
        <v>5.7373817880000004</v>
      </c>
      <c r="O562" s="122"/>
      <c r="P562" s="122"/>
      <c r="Q562" s="122"/>
      <c r="R562" s="122"/>
      <c r="S562" s="122"/>
      <c r="T562" s="122">
        <f t="shared" si="227"/>
        <v>5.7373817880000004</v>
      </c>
      <c r="U562" s="122"/>
      <c r="V562" s="122">
        <f t="shared" si="228"/>
        <v>0</v>
      </c>
      <c r="W562" s="122"/>
      <c r="X562" s="122"/>
    </row>
    <row r="563" spans="1:24" ht="46.65" x14ac:dyDescent="0.35">
      <c r="A563" s="106" t="s">
        <v>1662</v>
      </c>
      <c r="B563" s="107" t="s">
        <v>121</v>
      </c>
      <c r="C563" s="108" t="s">
        <v>122</v>
      </c>
      <c r="D563" s="67">
        <v>0</v>
      </c>
      <c r="E563" s="122"/>
      <c r="F563" s="122"/>
      <c r="G563" s="122">
        <v>0</v>
      </c>
      <c r="H563" s="122"/>
      <c r="I563" s="73">
        <v>3.4478772000000006</v>
      </c>
      <c r="J563" s="122"/>
      <c r="K563" s="122"/>
      <c r="L563" s="73">
        <v>3.4478772000000006</v>
      </c>
      <c r="M563" s="122"/>
      <c r="N563" s="122">
        <f t="shared" si="226"/>
        <v>-3.4478772000000006</v>
      </c>
      <c r="O563" s="122"/>
      <c r="P563" s="122"/>
      <c r="Q563" s="122"/>
      <c r="R563" s="122"/>
      <c r="S563" s="122"/>
      <c r="T563" s="122">
        <f t="shared" si="227"/>
        <v>-3.4478772000000006</v>
      </c>
      <c r="U563" s="122"/>
      <c r="V563" s="122">
        <f t="shared" si="228"/>
        <v>0</v>
      </c>
      <c r="W563" s="122"/>
      <c r="X563" s="122"/>
    </row>
    <row r="564" spans="1:24" x14ac:dyDescent="0.35">
      <c r="A564" s="103"/>
      <c r="B564" s="110" t="s">
        <v>665</v>
      </c>
      <c r="C564" s="105"/>
      <c r="D564" s="133">
        <f t="shared" ref="D564:X564" si="229">SUM(D565:D566)</f>
        <v>14.680643999999999</v>
      </c>
      <c r="E564" s="133">
        <f t="shared" si="229"/>
        <v>0</v>
      </c>
      <c r="F564" s="133">
        <f t="shared" si="229"/>
        <v>0</v>
      </c>
      <c r="G564" s="133">
        <f t="shared" si="229"/>
        <v>14.680643999999999</v>
      </c>
      <c r="H564" s="133">
        <f t="shared" si="229"/>
        <v>0</v>
      </c>
      <c r="I564" s="133">
        <f t="shared" si="229"/>
        <v>0.65336282400000012</v>
      </c>
      <c r="J564" s="133">
        <f t="shared" si="229"/>
        <v>0</v>
      </c>
      <c r="K564" s="133">
        <f t="shared" si="229"/>
        <v>0</v>
      </c>
      <c r="L564" s="133">
        <f t="shared" si="229"/>
        <v>0.65336282400000012</v>
      </c>
      <c r="M564" s="133">
        <f t="shared" si="229"/>
        <v>0</v>
      </c>
      <c r="N564" s="133">
        <f t="shared" si="229"/>
        <v>14.027281175999999</v>
      </c>
      <c r="O564" s="133">
        <f t="shared" si="229"/>
        <v>0</v>
      </c>
      <c r="P564" s="133">
        <f t="shared" si="229"/>
        <v>0</v>
      </c>
      <c r="Q564" s="133">
        <f t="shared" si="229"/>
        <v>0</v>
      </c>
      <c r="R564" s="133">
        <f t="shared" si="229"/>
        <v>0</v>
      </c>
      <c r="S564" s="133">
        <f t="shared" si="229"/>
        <v>0</v>
      </c>
      <c r="T564" s="133">
        <f t="shared" si="229"/>
        <v>14.027281175999999</v>
      </c>
      <c r="U564" s="133">
        <f t="shared" si="229"/>
        <v>0</v>
      </c>
      <c r="V564" s="133">
        <f t="shared" si="229"/>
        <v>0</v>
      </c>
      <c r="W564" s="133">
        <f t="shared" si="229"/>
        <v>0</v>
      </c>
      <c r="X564" s="133">
        <f t="shared" si="229"/>
        <v>0</v>
      </c>
    </row>
    <row r="565" spans="1:24" ht="46.65" x14ac:dyDescent="0.35">
      <c r="A565" s="106" t="s">
        <v>1662</v>
      </c>
      <c r="B565" s="107" t="s">
        <v>1805</v>
      </c>
      <c r="C565" s="108" t="s">
        <v>1454</v>
      </c>
      <c r="D565" s="67">
        <v>1.2E-2</v>
      </c>
      <c r="E565" s="122"/>
      <c r="F565" s="122"/>
      <c r="G565" s="122">
        <v>1.2E-2</v>
      </c>
      <c r="H565" s="122"/>
      <c r="I565" s="73">
        <v>5.3404799999999997E-4</v>
      </c>
      <c r="J565" s="122"/>
      <c r="K565" s="122"/>
      <c r="L565" s="73">
        <v>5.3404799999999997E-4</v>
      </c>
      <c r="M565" s="122"/>
      <c r="N565" s="122">
        <f t="shared" ref="N565:N566" si="230">D565-I565</f>
        <v>1.1465952E-2</v>
      </c>
      <c r="O565" s="122"/>
      <c r="P565" s="122"/>
      <c r="Q565" s="122"/>
      <c r="R565" s="122"/>
      <c r="S565" s="122"/>
      <c r="T565" s="122">
        <f t="shared" ref="T565:T566" si="231">G565-L565</f>
        <v>1.1465952E-2</v>
      </c>
      <c r="U565" s="122"/>
      <c r="V565" s="122">
        <f t="shared" ref="V565:V566" si="232">H565-M565</f>
        <v>0</v>
      </c>
      <c r="W565" s="122"/>
      <c r="X565" s="122"/>
    </row>
    <row r="566" spans="1:24" ht="62.2" x14ac:dyDescent="0.35">
      <c r="A566" s="106" t="s">
        <v>1662</v>
      </c>
      <c r="B566" s="107" t="s">
        <v>666</v>
      </c>
      <c r="C566" s="108" t="s">
        <v>715</v>
      </c>
      <c r="D566" s="67">
        <v>14.668643999999999</v>
      </c>
      <c r="E566" s="122"/>
      <c r="F566" s="122"/>
      <c r="G566" s="122">
        <v>14.668643999999999</v>
      </c>
      <c r="H566" s="122"/>
      <c r="I566" s="73">
        <v>0.65282877600000011</v>
      </c>
      <c r="J566" s="122"/>
      <c r="K566" s="122"/>
      <c r="L566" s="73">
        <v>0.65282877600000011</v>
      </c>
      <c r="M566" s="122"/>
      <c r="N566" s="122">
        <f t="shared" si="230"/>
        <v>14.015815223999999</v>
      </c>
      <c r="O566" s="122"/>
      <c r="P566" s="122"/>
      <c r="Q566" s="122"/>
      <c r="R566" s="122"/>
      <c r="S566" s="122"/>
      <c r="T566" s="122">
        <f t="shared" si="231"/>
        <v>14.015815223999999</v>
      </c>
      <c r="U566" s="122"/>
      <c r="V566" s="122">
        <f t="shared" si="232"/>
        <v>0</v>
      </c>
      <c r="W566" s="122"/>
      <c r="X566" s="122"/>
    </row>
    <row r="567" spans="1:24" x14ac:dyDescent="0.35">
      <c r="A567" s="103"/>
      <c r="B567" s="110" t="s">
        <v>48</v>
      </c>
      <c r="C567" s="105"/>
      <c r="D567" s="133">
        <f t="shared" ref="D567:X567" si="233">SUM(D568:D571)</f>
        <v>13.274210399999998</v>
      </c>
      <c r="E567" s="133">
        <f t="shared" si="233"/>
        <v>0</v>
      </c>
      <c r="F567" s="133">
        <f t="shared" si="233"/>
        <v>0</v>
      </c>
      <c r="G567" s="133">
        <f t="shared" si="233"/>
        <v>13.274210399999998</v>
      </c>
      <c r="H567" s="133">
        <f t="shared" si="233"/>
        <v>0</v>
      </c>
      <c r="I567" s="133">
        <f t="shared" si="233"/>
        <v>2.7035812039999998</v>
      </c>
      <c r="J567" s="133">
        <f t="shared" si="233"/>
        <v>0</v>
      </c>
      <c r="K567" s="133">
        <f t="shared" si="233"/>
        <v>0</v>
      </c>
      <c r="L567" s="133">
        <f t="shared" si="233"/>
        <v>2.7035812039999998</v>
      </c>
      <c r="M567" s="133">
        <f t="shared" si="233"/>
        <v>0</v>
      </c>
      <c r="N567" s="133">
        <f t="shared" si="233"/>
        <v>10.570629195999997</v>
      </c>
      <c r="O567" s="133">
        <f t="shared" si="233"/>
        <v>0</v>
      </c>
      <c r="P567" s="133">
        <f t="shared" si="233"/>
        <v>0</v>
      </c>
      <c r="Q567" s="133">
        <f t="shared" si="233"/>
        <v>0</v>
      </c>
      <c r="R567" s="133">
        <f t="shared" si="233"/>
        <v>0</v>
      </c>
      <c r="S567" s="133">
        <f t="shared" si="233"/>
        <v>0</v>
      </c>
      <c r="T567" s="133">
        <f t="shared" si="233"/>
        <v>10.570629195999997</v>
      </c>
      <c r="U567" s="133">
        <f t="shared" si="233"/>
        <v>0</v>
      </c>
      <c r="V567" s="133">
        <f t="shared" si="233"/>
        <v>0</v>
      </c>
      <c r="W567" s="133">
        <f t="shared" si="233"/>
        <v>0</v>
      </c>
      <c r="X567" s="133">
        <f t="shared" si="233"/>
        <v>0</v>
      </c>
    </row>
    <row r="568" spans="1:24" ht="46.65" x14ac:dyDescent="0.35">
      <c r="A568" s="106" t="s">
        <v>1662</v>
      </c>
      <c r="B568" s="107" t="s">
        <v>989</v>
      </c>
      <c r="C568" s="108" t="s">
        <v>1455</v>
      </c>
      <c r="D568" s="67">
        <v>2.7932543999999999</v>
      </c>
      <c r="E568" s="122"/>
      <c r="F568" s="122"/>
      <c r="G568" s="122">
        <v>2.7932543999999999</v>
      </c>
      <c r="H568" s="122"/>
      <c r="I568" s="73">
        <v>2.4419224879999999</v>
      </c>
      <c r="J568" s="122"/>
      <c r="K568" s="122"/>
      <c r="L568" s="73">
        <v>2.4419224879999999</v>
      </c>
      <c r="M568" s="122"/>
      <c r="N568" s="122">
        <f t="shared" ref="N568:N571" si="234">D568-I568</f>
        <v>0.35133191200000002</v>
      </c>
      <c r="O568" s="122"/>
      <c r="P568" s="122"/>
      <c r="Q568" s="122"/>
      <c r="R568" s="122"/>
      <c r="S568" s="122"/>
      <c r="T568" s="122">
        <f t="shared" ref="T568:T571" si="235">G568-L568</f>
        <v>0.35133191200000002</v>
      </c>
      <c r="U568" s="122"/>
      <c r="V568" s="122">
        <f t="shared" ref="V568:V571" si="236">H568-M568</f>
        <v>0</v>
      </c>
      <c r="W568" s="122"/>
      <c r="X568" s="122"/>
    </row>
    <row r="569" spans="1:24" ht="46.65" x14ac:dyDescent="0.35">
      <c r="A569" s="106" t="s">
        <v>1662</v>
      </c>
      <c r="B569" s="107" t="s">
        <v>990</v>
      </c>
      <c r="C569" s="108" t="s">
        <v>1456</v>
      </c>
      <c r="D569" s="67">
        <v>4.6016519999999996</v>
      </c>
      <c r="E569" s="122"/>
      <c r="F569" s="122"/>
      <c r="G569" s="122">
        <v>4.6016519999999996</v>
      </c>
      <c r="H569" s="122"/>
      <c r="I569" s="73">
        <v>0</v>
      </c>
      <c r="J569" s="122"/>
      <c r="K569" s="122"/>
      <c r="L569" s="73">
        <v>0</v>
      </c>
      <c r="M569" s="122"/>
      <c r="N569" s="122">
        <f t="shared" si="234"/>
        <v>4.6016519999999996</v>
      </c>
      <c r="O569" s="122"/>
      <c r="P569" s="122"/>
      <c r="Q569" s="122"/>
      <c r="R569" s="122"/>
      <c r="S569" s="122"/>
      <c r="T569" s="122">
        <f t="shared" si="235"/>
        <v>4.6016519999999996</v>
      </c>
      <c r="U569" s="122"/>
      <c r="V569" s="122">
        <f t="shared" si="236"/>
        <v>0</v>
      </c>
      <c r="W569" s="122"/>
      <c r="X569" s="122"/>
    </row>
    <row r="570" spans="1:24" ht="31.1" x14ac:dyDescent="0.35">
      <c r="A570" s="106" t="s">
        <v>1662</v>
      </c>
      <c r="B570" s="107" t="s">
        <v>458</v>
      </c>
      <c r="C570" s="108" t="s">
        <v>123</v>
      </c>
      <c r="D570" s="67">
        <v>5.8793039999999976</v>
      </c>
      <c r="E570" s="122"/>
      <c r="F570" s="122"/>
      <c r="G570" s="122">
        <v>5.8793039999999976</v>
      </c>
      <c r="H570" s="122"/>
      <c r="I570" s="73">
        <v>0.26165871599999996</v>
      </c>
      <c r="J570" s="122"/>
      <c r="K570" s="122"/>
      <c r="L570" s="73">
        <v>0.26165871599999996</v>
      </c>
      <c r="M570" s="122"/>
      <c r="N570" s="122">
        <f t="shared" si="234"/>
        <v>5.6176452839999973</v>
      </c>
      <c r="O570" s="122"/>
      <c r="P570" s="122"/>
      <c r="Q570" s="122"/>
      <c r="R570" s="122"/>
      <c r="S570" s="122"/>
      <c r="T570" s="122">
        <f t="shared" si="235"/>
        <v>5.6176452839999973</v>
      </c>
      <c r="U570" s="122"/>
      <c r="V570" s="122">
        <f t="shared" si="236"/>
        <v>0</v>
      </c>
      <c r="W570" s="122"/>
      <c r="X570" s="122"/>
    </row>
    <row r="571" spans="1:24" ht="46.65" x14ac:dyDescent="0.35">
      <c r="A571" s="106" t="s">
        <v>1662</v>
      </c>
      <c r="B571" s="107" t="s">
        <v>1806</v>
      </c>
      <c r="C571" s="108" t="s">
        <v>1959</v>
      </c>
      <c r="D571" s="67">
        <v>0</v>
      </c>
      <c r="E571" s="122"/>
      <c r="F571" s="122"/>
      <c r="G571" s="122">
        <v>0</v>
      </c>
      <c r="H571" s="122"/>
      <c r="I571" s="73">
        <v>0</v>
      </c>
      <c r="J571" s="122"/>
      <c r="K571" s="122"/>
      <c r="L571" s="73">
        <v>0</v>
      </c>
      <c r="M571" s="122"/>
      <c r="N571" s="122">
        <f t="shared" si="234"/>
        <v>0</v>
      </c>
      <c r="O571" s="122"/>
      <c r="P571" s="122"/>
      <c r="Q571" s="122"/>
      <c r="R571" s="122"/>
      <c r="S571" s="122"/>
      <c r="T571" s="122">
        <f t="shared" si="235"/>
        <v>0</v>
      </c>
      <c r="U571" s="122"/>
      <c r="V571" s="122">
        <f t="shared" si="236"/>
        <v>0</v>
      </c>
      <c r="W571" s="122"/>
      <c r="X571" s="122"/>
    </row>
    <row r="572" spans="1:24" x14ac:dyDescent="0.35">
      <c r="A572" s="103"/>
      <c r="B572" s="110" t="s">
        <v>124</v>
      </c>
      <c r="C572" s="105"/>
      <c r="D572" s="133">
        <f t="shared" ref="D572:X572" si="237">SUM(D573:D576)</f>
        <v>88.363144799999986</v>
      </c>
      <c r="E572" s="133">
        <f t="shared" si="237"/>
        <v>0</v>
      </c>
      <c r="F572" s="133">
        <f t="shared" si="237"/>
        <v>0</v>
      </c>
      <c r="G572" s="133">
        <f t="shared" si="237"/>
        <v>88.363144799999986</v>
      </c>
      <c r="H572" s="133">
        <f t="shared" si="237"/>
        <v>0</v>
      </c>
      <c r="I572" s="133">
        <f t="shared" si="237"/>
        <v>11.364057119999998</v>
      </c>
      <c r="J572" s="133">
        <f t="shared" si="237"/>
        <v>0</v>
      </c>
      <c r="K572" s="133">
        <f t="shared" si="237"/>
        <v>0</v>
      </c>
      <c r="L572" s="133">
        <f t="shared" si="237"/>
        <v>11.364057119999998</v>
      </c>
      <c r="M572" s="133">
        <f t="shared" si="237"/>
        <v>0</v>
      </c>
      <c r="N572" s="133">
        <f t="shared" si="237"/>
        <v>76.999087679999988</v>
      </c>
      <c r="O572" s="133">
        <f t="shared" si="237"/>
        <v>0</v>
      </c>
      <c r="P572" s="133">
        <f t="shared" si="237"/>
        <v>0</v>
      </c>
      <c r="Q572" s="133">
        <f t="shared" si="237"/>
        <v>0</v>
      </c>
      <c r="R572" s="133">
        <f t="shared" si="237"/>
        <v>0</v>
      </c>
      <c r="S572" s="133">
        <f t="shared" si="237"/>
        <v>0</v>
      </c>
      <c r="T572" s="133">
        <f t="shared" si="237"/>
        <v>76.999087679999988</v>
      </c>
      <c r="U572" s="133">
        <f t="shared" si="237"/>
        <v>0</v>
      </c>
      <c r="V572" s="133">
        <f t="shared" si="237"/>
        <v>0</v>
      </c>
      <c r="W572" s="133">
        <f t="shared" si="237"/>
        <v>0</v>
      </c>
      <c r="X572" s="133">
        <f t="shared" si="237"/>
        <v>0</v>
      </c>
    </row>
    <row r="573" spans="1:24" ht="46.65" x14ac:dyDescent="0.35">
      <c r="A573" s="106" t="s">
        <v>1662</v>
      </c>
      <c r="B573" s="107" t="s">
        <v>991</v>
      </c>
      <c r="C573" s="108" t="s">
        <v>1457</v>
      </c>
      <c r="D573" s="67">
        <v>1.9444127999999998</v>
      </c>
      <c r="E573" s="122"/>
      <c r="F573" s="122"/>
      <c r="G573" s="122">
        <v>1.9444127999999998</v>
      </c>
      <c r="H573" s="122"/>
      <c r="I573" s="73">
        <v>8.6536175999999992E-2</v>
      </c>
      <c r="J573" s="122"/>
      <c r="K573" s="122"/>
      <c r="L573" s="73">
        <v>8.6536175999999992E-2</v>
      </c>
      <c r="M573" s="122"/>
      <c r="N573" s="122">
        <f t="shared" ref="N573:N576" si="238">D573-I573</f>
        <v>1.8578766239999998</v>
      </c>
      <c r="O573" s="122"/>
      <c r="P573" s="122"/>
      <c r="Q573" s="122"/>
      <c r="R573" s="122"/>
      <c r="S573" s="122"/>
      <c r="T573" s="122">
        <f t="shared" ref="T573:T576" si="239">G573-L573</f>
        <v>1.8578766239999998</v>
      </c>
      <c r="U573" s="122"/>
      <c r="V573" s="122">
        <f t="shared" ref="V573:V576" si="240">H573-M573</f>
        <v>0</v>
      </c>
      <c r="W573" s="122"/>
      <c r="X573" s="122"/>
    </row>
    <row r="574" spans="1:24" ht="62.2" x14ac:dyDescent="0.35">
      <c r="A574" s="106" t="s">
        <v>1662</v>
      </c>
      <c r="B574" s="107" t="s">
        <v>647</v>
      </c>
      <c r="C574" s="108" t="s">
        <v>695</v>
      </c>
      <c r="D574" s="67">
        <v>76.959491999999997</v>
      </c>
      <c r="E574" s="122"/>
      <c r="F574" s="122"/>
      <c r="G574" s="122">
        <v>76.959491999999997</v>
      </c>
      <c r="H574" s="122"/>
      <c r="I574" s="73">
        <v>3.4250861279999998</v>
      </c>
      <c r="J574" s="122"/>
      <c r="K574" s="122"/>
      <c r="L574" s="73">
        <v>3.4250861279999998</v>
      </c>
      <c r="M574" s="122"/>
      <c r="N574" s="122">
        <f t="shared" si="238"/>
        <v>73.534405871999994</v>
      </c>
      <c r="O574" s="122"/>
      <c r="P574" s="122"/>
      <c r="Q574" s="122"/>
      <c r="R574" s="122"/>
      <c r="S574" s="122"/>
      <c r="T574" s="122">
        <f t="shared" si="239"/>
        <v>73.534405871999994</v>
      </c>
      <c r="U574" s="122"/>
      <c r="V574" s="122">
        <f t="shared" si="240"/>
        <v>0</v>
      </c>
      <c r="W574" s="122"/>
      <c r="X574" s="122"/>
    </row>
    <row r="575" spans="1:24" ht="46.65" x14ac:dyDescent="0.35">
      <c r="A575" s="106" t="s">
        <v>1662</v>
      </c>
      <c r="B575" s="107" t="s">
        <v>992</v>
      </c>
      <c r="C575" s="108" t="s">
        <v>1458</v>
      </c>
      <c r="D575" s="67">
        <v>1.2E-2</v>
      </c>
      <c r="E575" s="122"/>
      <c r="F575" s="122"/>
      <c r="G575" s="122">
        <v>1.2E-2</v>
      </c>
      <c r="H575" s="122"/>
      <c r="I575" s="73">
        <v>5.3404799999999997E-4</v>
      </c>
      <c r="J575" s="122"/>
      <c r="K575" s="122"/>
      <c r="L575" s="73">
        <v>5.3404799999999997E-4</v>
      </c>
      <c r="M575" s="122"/>
      <c r="N575" s="122">
        <f t="shared" si="238"/>
        <v>1.1465952E-2</v>
      </c>
      <c r="O575" s="122"/>
      <c r="P575" s="122"/>
      <c r="Q575" s="122"/>
      <c r="R575" s="122"/>
      <c r="S575" s="122"/>
      <c r="T575" s="122">
        <f t="shared" si="239"/>
        <v>1.1465952E-2</v>
      </c>
      <c r="U575" s="122"/>
      <c r="V575" s="122">
        <f t="shared" si="240"/>
        <v>0</v>
      </c>
      <c r="W575" s="122"/>
      <c r="X575" s="122"/>
    </row>
    <row r="576" spans="1:24" ht="31.1" x14ac:dyDescent="0.35">
      <c r="A576" s="106" t="s">
        <v>1662</v>
      </c>
      <c r="B576" s="107" t="s">
        <v>993</v>
      </c>
      <c r="C576" s="108" t="s">
        <v>1459</v>
      </c>
      <c r="D576" s="67">
        <v>9.4472400000000007</v>
      </c>
      <c r="E576" s="122"/>
      <c r="F576" s="122"/>
      <c r="G576" s="122">
        <v>9.4472400000000007</v>
      </c>
      <c r="H576" s="122"/>
      <c r="I576" s="73">
        <v>7.8519007679999984</v>
      </c>
      <c r="J576" s="122"/>
      <c r="K576" s="122"/>
      <c r="L576" s="73">
        <v>7.8519007679999984</v>
      </c>
      <c r="M576" s="122"/>
      <c r="N576" s="122">
        <f t="shared" si="238"/>
        <v>1.5953392320000024</v>
      </c>
      <c r="O576" s="122"/>
      <c r="P576" s="122"/>
      <c r="Q576" s="122"/>
      <c r="R576" s="122"/>
      <c r="S576" s="122"/>
      <c r="T576" s="122">
        <f t="shared" si="239"/>
        <v>1.5953392320000024</v>
      </c>
      <c r="U576" s="122"/>
      <c r="V576" s="122">
        <f t="shared" si="240"/>
        <v>0</v>
      </c>
      <c r="W576" s="122"/>
      <c r="X576" s="122"/>
    </row>
    <row r="577" spans="1:24" x14ac:dyDescent="0.35">
      <c r="A577" s="103"/>
      <c r="B577" s="110" t="s">
        <v>49</v>
      </c>
      <c r="C577" s="105"/>
      <c r="D577" s="133">
        <f t="shared" ref="D577:X577" si="241">SUM(D578:D590)</f>
        <v>27.323643360000002</v>
      </c>
      <c r="E577" s="133">
        <f t="shared" si="241"/>
        <v>0</v>
      </c>
      <c r="F577" s="133">
        <f t="shared" si="241"/>
        <v>0</v>
      </c>
      <c r="G577" s="133">
        <f t="shared" si="241"/>
        <v>27.323643360000002</v>
      </c>
      <c r="H577" s="133">
        <f t="shared" si="241"/>
        <v>0</v>
      </c>
      <c r="I577" s="133">
        <f t="shared" si="241"/>
        <v>1.1615229059999999</v>
      </c>
      <c r="J577" s="133">
        <f t="shared" si="241"/>
        <v>0</v>
      </c>
      <c r="K577" s="133">
        <f t="shared" si="241"/>
        <v>0</v>
      </c>
      <c r="L577" s="133">
        <f t="shared" si="241"/>
        <v>1.1615229059999999</v>
      </c>
      <c r="M577" s="133">
        <f t="shared" si="241"/>
        <v>0</v>
      </c>
      <c r="N577" s="133">
        <f t="shared" si="241"/>
        <v>26.162120453999997</v>
      </c>
      <c r="O577" s="133">
        <f t="shared" si="241"/>
        <v>0</v>
      </c>
      <c r="P577" s="133">
        <f t="shared" si="241"/>
        <v>0</v>
      </c>
      <c r="Q577" s="133">
        <f t="shared" si="241"/>
        <v>0</v>
      </c>
      <c r="R577" s="133">
        <f t="shared" si="241"/>
        <v>0</v>
      </c>
      <c r="S577" s="133">
        <f t="shared" si="241"/>
        <v>0</v>
      </c>
      <c r="T577" s="133">
        <f t="shared" si="241"/>
        <v>26.162120453999997</v>
      </c>
      <c r="U577" s="133">
        <f t="shared" si="241"/>
        <v>0</v>
      </c>
      <c r="V577" s="133">
        <f t="shared" si="241"/>
        <v>0</v>
      </c>
      <c r="W577" s="133">
        <f t="shared" si="241"/>
        <v>0</v>
      </c>
      <c r="X577" s="133">
        <f t="shared" si="241"/>
        <v>0</v>
      </c>
    </row>
    <row r="578" spans="1:24" ht="46.65" x14ac:dyDescent="0.35">
      <c r="A578" s="106" t="s">
        <v>1662</v>
      </c>
      <c r="B578" s="107" t="s">
        <v>1807</v>
      </c>
      <c r="C578" s="108" t="s">
        <v>1460</v>
      </c>
      <c r="D578" s="67">
        <v>2.58945216</v>
      </c>
      <c r="E578" s="122"/>
      <c r="F578" s="122"/>
      <c r="G578" s="122">
        <v>2.58945216</v>
      </c>
      <c r="H578" s="122"/>
      <c r="I578" s="73">
        <v>0.11524369199999998</v>
      </c>
      <c r="J578" s="122"/>
      <c r="K578" s="122"/>
      <c r="L578" s="73">
        <v>0.11524369199999998</v>
      </c>
      <c r="M578" s="122"/>
      <c r="N578" s="122">
        <f t="shared" ref="N578:N590" si="242">D578-I578</f>
        <v>2.474208468</v>
      </c>
      <c r="O578" s="122"/>
      <c r="P578" s="122"/>
      <c r="Q578" s="122"/>
      <c r="R578" s="122"/>
      <c r="S578" s="122"/>
      <c r="T578" s="122">
        <f t="shared" ref="T578:T590" si="243">G578-L578</f>
        <v>2.474208468</v>
      </c>
      <c r="U578" s="122"/>
      <c r="V578" s="122">
        <f t="shared" ref="V578:V590" si="244">H578-M578</f>
        <v>0</v>
      </c>
      <c r="W578" s="122"/>
      <c r="X578" s="122"/>
    </row>
    <row r="579" spans="1:24" ht="46.65" x14ac:dyDescent="0.35">
      <c r="A579" s="106" t="s">
        <v>1662</v>
      </c>
      <c r="B579" s="107" t="s">
        <v>648</v>
      </c>
      <c r="C579" s="108" t="s">
        <v>696</v>
      </c>
      <c r="D579" s="67">
        <v>0.27170399999999995</v>
      </c>
      <c r="E579" s="122"/>
      <c r="F579" s="122"/>
      <c r="G579" s="122">
        <v>0.27170399999999995</v>
      </c>
      <c r="H579" s="122"/>
      <c r="I579" s="73">
        <v>1.2092184000000002E-2</v>
      </c>
      <c r="J579" s="122"/>
      <c r="K579" s="122"/>
      <c r="L579" s="73">
        <v>1.2092184000000002E-2</v>
      </c>
      <c r="M579" s="122"/>
      <c r="N579" s="122">
        <f t="shared" si="242"/>
        <v>0.25961181599999994</v>
      </c>
      <c r="O579" s="122"/>
      <c r="P579" s="122"/>
      <c r="Q579" s="122"/>
      <c r="R579" s="122"/>
      <c r="S579" s="122"/>
      <c r="T579" s="122">
        <f t="shared" si="243"/>
        <v>0.25961181599999994</v>
      </c>
      <c r="U579" s="122"/>
      <c r="V579" s="122">
        <f t="shared" si="244"/>
        <v>0</v>
      </c>
      <c r="W579" s="122"/>
      <c r="X579" s="122"/>
    </row>
    <row r="580" spans="1:24" ht="46.65" x14ac:dyDescent="0.35">
      <c r="A580" s="106" t="s">
        <v>1662</v>
      </c>
      <c r="B580" s="107" t="s">
        <v>649</v>
      </c>
      <c r="C580" s="108" t="s">
        <v>697</v>
      </c>
      <c r="D580" s="67">
        <v>1.3032360000000001</v>
      </c>
      <c r="E580" s="122"/>
      <c r="F580" s="122"/>
      <c r="G580" s="122">
        <v>1.3032360000000001</v>
      </c>
      <c r="H580" s="122"/>
      <c r="I580" s="73">
        <v>5.8000559999999993E-2</v>
      </c>
      <c r="J580" s="122"/>
      <c r="K580" s="122"/>
      <c r="L580" s="73">
        <v>5.8000559999999993E-2</v>
      </c>
      <c r="M580" s="122"/>
      <c r="N580" s="122">
        <f t="shared" si="242"/>
        <v>1.2452354400000001</v>
      </c>
      <c r="O580" s="122"/>
      <c r="P580" s="122"/>
      <c r="Q580" s="122"/>
      <c r="R580" s="122"/>
      <c r="S580" s="122"/>
      <c r="T580" s="122">
        <f t="shared" si="243"/>
        <v>1.2452354400000001</v>
      </c>
      <c r="U580" s="122"/>
      <c r="V580" s="122">
        <f t="shared" si="244"/>
        <v>0</v>
      </c>
      <c r="W580" s="122"/>
      <c r="X580" s="122"/>
    </row>
    <row r="581" spans="1:24" ht="46.65" x14ac:dyDescent="0.35">
      <c r="A581" s="106" t="s">
        <v>1662</v>
      </c>
      <c r="B581" s="107" t="s">
        <v>650</v>
      </c>
      <c r="C581" s="108" t="s">
        <v>698</v>
      </c>
      <c r="D581" s="67">
        <v>1.1348639999999999</v>
      </c>
      <c r="E581" s="122"/>
      <c r="F581" s="122"/>
      <c r="G581" s="122">
        <v>1.1348639999999999</v>
      </c>
      <c r="H581" s="122"/>
      <c r="I581" s="73">
        <v>5.0507171999999996E-2</v>
      </c>
      <c r="J581" s="122"/>
      <c r="K581" s="122"/>
      <c r="L581" s="73">
        <v>5.0507171999999996E-2</v>
      </c>
      <c r="M581" s="122"/>
      <c r="N581" s="122">
        <f t="shared" si="242"/>
        <v>1.0843568279999998</v>
      </c>
      <c r="O581" s="122"/>
      <c r="P581" s="122"/>
      <c r="Q581" s="122"/>
      <c r="R581" s="122"/>
      <c r="S581" s="122"/>
      <c r="T581" s="122">
        <f t="shared" si="243"/>
        <v>1.0843568279999998</v>
      </c>
      <c r="U581" s="122"/>
      <c r="V581" s="122">
        <f t="shared" si="244"/>
        <v>0</v>
      </c>
      <c r="W581" s="122"/>
      <c r="X581" s="122"/>
    </row>
    <row r="582" spans="1:24" ht="46.65" x14ac:dyDescent="0.35">
      <c r="A582" s="106" t="s">
        <v>1662</v>
      </c>
      <c r="B582" s="107" t="s">
        <v>651</v>
      </c>
      <c r="C582" s="108" t="s">
        <v>699</v>
      </c>
      <c r="D582" s="67">
        <v>1.721184</v>
      </c>
      <c r="E582" s="122"/>
      <c r="F582" s="122"/>
      <c r="G582" s="122">
        <v>1.721184</v>
      </c>
      <c r="H582" s="122"/>
      <c r="I582" s="73">
        <v>7.6601399999999986E-2</v>
      </c>
      <c r="J582" s="122"/>
      <c r="K582" s="122"/>
      <c r="L582" s="73">
        <v>7.6601399999999986E-2</v>
      </c>
      <c r="M582" s="122"/>
      <c r="N582" s="122">
        <f t="shared" si="242"/>
        <v>1.6445826000000001</v>
      </c>
      <c r="O582" s="122"/>
      <c r="P582" s="122"/>
      <c r="Q582" s="122"/>
      <c r="R582" s="122"/>
      <c r="S582" s="122"/>
      <c r="T582" s="122">
        <f t="shared" si="243"/>
        <v>1.6445826000000001</v>
      </c>
      <c r="U582" s="122"/>
      <c r="V582" s="122">
        <f t="shared" si="244"/>
        <v>0</v>
      </c>
      <c r="W582" s="122"/>
      <c r="X582" s="122"/>
    </row>
    <row r="583" spans="1:24" ht="46.65" x14ac:dyDescent="0.35">
      <c r="A583" s="106" t="s">
        <v>1662</v>
      </c>
      <c r="B583" s="107" t="s">
        <v>994</v>
      </c>
      <c r="C583" s="108" t="s">
        <v>700</v>
      </c>
      <c r="D583" s="67">
        <v>0.19397999999999999</v>
      </c>
      <c r="E583" s="122"/>
      <c r="F583" s="122"/>
      <c r="G583" s="122">
        <v>0.19397999999999999</v>
      </c>
      <c r="H583" s="122"/>
      <c r="I583" s="73">
        <v>3.3477371999999998E-2</v>
      </c>
      <c r="J583" s="122"/>
      <c r="K583" s="122"/>
      <c r="L583" s="73">
        <v>3.3477371999999998E-2</v>
      </c>
      <c r="M583" s="122"/>
      <c r="N583" s="122">
        <f t="shared" si="242"/>
        <v>0.16050262799999998</v>
      </c>
      <c r="O583" s="122"/>
      <c r="P583" s="122"/>
      <c r="Q583" s="122"/>
      <c r="R583" s="122"/>
      <c r="S583" s="122"/>
      <c r="T583" s="122">
        <f t="shared" si="243"/>
        <v>0.16050262799999998</v>
      </c>
      <c r="U583" s="122"/>
      <c r="V583" s="122">
        <f t="shared" si="244"/>
        <v>0</v>
      </c>
      <c r="W583" s="122"/>
      <c r="X583" s="122"/>
    </row>
    <row r="584" spans="1:24" ht="46.65" x14ac:dyDescent="0.35">
      <c r="A584" s="106" t="s">
        <v>1662</v>
      </c>
      <c r="B584" s="107" t="s">
        <v>653</v>
      </c>
      <c r="C584" s="108" t="s">
        <v>702</v>
      </c>
      <c r="D584" s="67">
        <v>0.99358799999999992</v>
      </c>
      <c r="E584" s="122"/>
      <c r="F584" s="122"/>
      <c r="G584" s="122">
        <v>0.99358799999999992</v>
      </c>
      <c r="H584" s="122"/>
      <c r="I584" s="73">
        <v>0.15453116000000003</v>
      </c>
      <c r="J584" s="122"/>
      <c r="K584" s="122"/>
      <c r="L584" s="73">
        <v>0.15453116000000003</v>
      </c>
      <c r="M584" s="122"/>
      <c r="N584" s="122">
        <f t="shared" si="242"/>
        <v>0.83905683999999991</v>
      </c>
      <c r="O584" s="122"/>
      <c r="P584" s="122"/>
      <c r="Q584" s="122"/>
      <c r="R584" s="122"/>
      <c r="S584" s="122"/>
      <c r="T584" s="122">
        <f t="shared" si="243"/>
        <v>0.83905683999999991</v>
      </c>
      <c r="U584" s="122"/>
      <c r="V584" s="122">
        <f t="shared" si="244"/>
        <v>0</v>
      </c>
      <c r="W584" s="122"/>
      <c r="X584" s="122"/>
    </row>
    <row r="585" spans="1:24" ht="46.65" x14ac:dyDescent="0.35">
      <c r="A585" s="106" t="s">
        <v>1662</v>
      </c>
      <c r="B585" s="107" t="s">
        <v>995</v>
      </c>
      <c r="C585" s="108" t="s">
        <v>703</v>
      </c>
      <c r="D585" s="67">
        <v>0.525312</v>
      </c>
      <c r="E585" s="122"/>
      <c r="F585" s="122"/>
      <c r="G585" s="122">
        <v>0.525312</v>
      </c>
      <c r="H585" s="122"/>
      <c r="I585" s="73">
        <v>2.3379023999999998E-2</v>
      </c>
      <c r="J585" s="122"/>
      <c r="K585" s="122"/>
      <c r="L585" s="73">
        <v>2.3379023999999998E-2</v>
      </c>
      <c r="M585" s="122"/>
      <c r="N585" s="122">
        <f t="shared" si="242"/>
        <v>0.50193297599999998</v>
      </c>
      <c r="O585" s="122"/>
      <c r="P585" s="122"/>
      <c r="Q585" s="122"/>
      <c r="R585" s="122"/>
      <c r="S585" s="122"/>
      <c r="T585" s="122">
        <f t="shared" si="243"/>
        <v>0.50193297599999998</v>
      </c>
      <c r="U585" s="122"/>
      <c r="V585" s="122">
        <f t="shared" si="244"/>
        <v>0</v>
      </c>
      <c r="W585" s="122"/>
      <c r="X585" s="122"/>
    </row>
    <row r="586" spans="1:24" ht="31.1" x14ac:dyDescent="0.35">
      <c r="A586" s="106" t="s">
        <v>1662</v>
      </c>
      <c r="B586" s="107" t="s">
        <v>654</v>
      </c>
      <c r="C586" s="108" t="s">
        <v>704</v>
      </c>
      <c r="D586" s="67">
        <v>6.4048799999999995</v>
      </c>
      <c r="E586" s="122"/>
      <c r="F586" s="122"/>
      <c r="G586" s="122">
        <v>6.4048799999999995</v>
      </c>
      <c r="H586" s="122"/>
      <c r="I586" s="73">
        <v>0.285049512</v>
      </c>
      <c r="J586" s="122"/>
      <c r="K586" s="122"/>
      <c r="L586" s="73">
        <v>0.285049512</v>
      </c>
      <c r="M586" s="122"/>
      <c r="N586" s="122">
        <f t="shared" si="242"/>
        <v>6.1198304879999998</v>
      </c>
      <c r="O586" s="122"/>
      <c r="P586" s="122"/>
      <c r="Q586" s="122"/>
      <c r="R586" s="122"/>
      <c r="S586" s="122"/>
      <c r="T586" s="122">
        <f t="shared" si="243"/>
        <v>6.1198304879999998</v>
      </c>
      <c r="U586" s="122"/>
      <c r="V586" s="122">
        <f t="shared" si="244"/>
        <v>0</v>
      </c>
      <c r="W586" s="122"/>
      <c r="X586" s="122"/>
    </row>
    <row r="587" spans="1:24" ht="77.7" x14ac:dyDescent="0.35">
      <c r="A587" s="106" t="s">
        <v>1662</v>
      </c>
      <c r="B587" s="107" t="s">
        <v>996</v>
      </c>
      <c r="C587" s="108" t="s">
        <v>1461</v>
      </c>
      <c r="D587" s="67">
        <v>4.3975439999999999</v>
      </c>
      <c r="E587" s="122"/>
      <c r="F587" s="122"/>
      <c r="G587" s="122">
        <v>4.3975439999999999</v>
      </c>
      <c r="H587" s="122"/>
      <c r="I587" s="73">
        <v>0</v>
      </c>
      <c r="J587" s="122"/>
      <c r="K587" s="122"/>
      <c r="L587" s="73">
        <v>0</v>
      </c>
      <c r="M587" s="122"/>
      <c r="N587" s="122">
        <f t="shared" si="242"/>
        <v>4.3975439999999999</v>
      </c>
      <c r="O587" s="122"/>
      <c r="P587" s="122"/>
      <c r="Q587" s="122"/>
      <c r="R587" s="122"/>
      <c r="S587" s="122"/>
      <c r="T587" s="122">
        <f t="shared" si="243"/>
        <v>4.3975439999999999</v>
      </c>
      <c r="U587" s="122"/>
      <c r="V587" s="122">
        <f t="shared" si="244"/>
        <v>0</v>
      </c>
      <c r="W587" s="122"/>
      <c r="X587" s="122"/>
    </row>
    <row r="588" spans="1:24" ht="62.2" x14ac:dyDescent="0.35">
      <c r="A588" s="106" t="s">
        <v>1662</v>
      </c>
      <c r="B588" s="107" t="s">
        <v>1808</v>
      </c>
      <c r="C588" s="108" t="s">
        <v>1462</v>
      </c>
      <c r="D588" s="67">
        <v>4.1990592000000007</v>
      </c>
      <c r="E588" s="122"/>
      <c r="F588" s="122"/>
      <c r="G588" s="122">
        <v>4.1990592000000007</v>
      </c>
      <c r="H588" s="122"/>
      <c r="I588" s="73">
        <v>0</v>
      </c>
      <c r="J588" s="122"/>
      <c r="K588" s="122"/>
      <c r="L588" s="73">
        <v>0</v>
      </c>
      <c r="M588" s="122"/>
      <c r="N588" s="122">
        <f t="shared" si="242"/>
        <v>4.1990592000000007</v>
      </c>
      <c r="O588" s="122"/>
      <c r="P588" s="122"/>
      <c r="Q588" s="122"/>
      <c r="R588" s="122"/>
      <c r="S588" s="122"/>
      <c r="T588" s="122">
        <f t="shared" si="243"/>
        <v>4.1990592000000007</v>
      </c>
      <c r="U588" s="122"/>
      <c r="V588" s="122">
        <f t="shared" si="244"/>
        <v>0</v>
      </c>
      <c r="W588" s="122"/>
      <c r="X588" s="122"/>
    </row>
    <row r="589" spans="1:24" ht="77.7" x14ac:dyDescent="0.35">
      <c r="A589" s="106" t="s">
        <v>1662</v>
      </c>
      <c r="B589" s="107" t="s">
        <v>997</v>
      </c>
      <c r="C589" s="108" t="s">
        <v>1463</v>
      </c>
      <c r="D589" s="67">
        <v>3.5888399999999998</v>
      </c>
      <c r="E589" s="122"/>
      <c r="F589" s="122"/>
      <c r="G589" s="122">
        <v>3.5888399999999998</v>
      </c>
      <c r="H589" s="122"/>
      <c r="I589" s="73">
        <v>0.22361795799999998</v>
      </c>
      <c r="J589" s="122"/>
      <c r="K589" s="122"/>
      <c r="L589" s="73">
        <v>0.22361795799999998</v>
      </c>
      <c r="M589" s="122"/>
      <c r="N589" s="122">
        <f t="shared" si="242"/>
        <v>3.3652220419999996</v>
      </c>
      <c r="O589" s="122"/>
      <c r="P589" s="122"/>
      <c r="Q589" s="122"/>
      <c r="R589" s="122"/>
      <c r="S589" s="122"/>
      <c r="T589" s="122">
        <f t="shared" si="243"/>
        <v>3.3652220419999996</v>
      </c>
      <c r="U589" s="122"/>
      <c r="V589" s="122">
        <f t="shared" si="244"/>
        <v>0</v>
      </c>
      <c r="W589" s="122"/>
      <c r="X589" s="122"/>
    </row>
    <row r="590" spans="1:24" ht="46.65" x14ac:dyDescent="0.35">
      <c r="A590" s="106" t="s">
        <v>1662</v>
      </c>
      <c r="B590" s="107" t="s">
        <v>652</v>
      </c>
      <c r="C590" s="108" t="s">
        <v>701</v>
      </c>
      <c r="D590" s="67">
        <v>0</v>
      </c>
      <c r="E590" s="122"/>
      <c r="F590" s="122"/>
      <c r="G590" s="122">
        <v>0</v>
      </c>
      <c r="H590" s="122"/>
      <c r="I590" s="73">
        <v>0.12902287199999998</v>
      </c>
      <c r="J590" s="122"/>
      <c r="K590" s="122"/>
      <c r="L590" s="73">
        <v>0.12902287199999998</v>
      </c>
      <c r="M590" s="122"/>
      <c r="N590" s="122">
        <f t="shared" si="242"/>
        <v>-0.12902287199999998</v>
      </c>
      <c r="O590" s="122"/>
      <c r="P590" s="122"/>
      <c r="Q590" s="122"/>
      <c r="R590" s="122"/>
      <c r="S590" s="122"/>
      <c r="T590" s="122">
        <f t="shared" si="243"/>
        <v>-0.12902287199999998</v>
      </c>
      <c r="U590" s="122"/>
      <c r="V590" s="122">
        <f t="shared" si="244"/>
        <v>0</v>
      </c>
      <c r="W590" s="122"/>
      <c r="X590" s="122"/>
    </row>
    <row r="591" spans="1:24" x14ac:dyDescent="0.35">
      <c r="A591" s="103"/>
      <c r="B591" s="110" t="s">
        <v>50</v>
      </c>
      <c r="C591" s="105"/>
      <c r="D591" s="133">
        <f t="shared" ref="D591:X591" si="245">SUM(D592:D596)</f>
        <v>12.893935200000001</v>
      </c>
      <c r="E591" s="133">
        <f t="shared" si="245"/>
        <v>0</v>
      </c>
      <c r="F591" s="133">
        <f t="shared" si="245"/>
        <v>0</v>
      </c>
      <c r="G591" s="133">
        <f t="shared" si="245"/>
        <v>12.893935200000001</v>
      </c>
      <c r="H591" s="133">
        <f t="shared" si="245"/>
        <v>0</v>
      </c>
      <c r="I591" s="133">
        <f t="shared" si="245"/>
        <v>11.796619554000005</v>
      </c>
      <c r="J591" s="133">
        <f t="shared" si="245"/>
        <v>0</v>
      </c>
      <c r="K591" s="133">
        <f t="shared" si="245"/>
        <v>0</v>
      </c>
      <c r="L591" s="133">
        <f t="shared" si="245"/>
        <v>11.796619554000005</v>
      </c>
      <c r="M591" s="133">
        <f t="shared" si="245"/>
        <v>0</v>
      </c>
      <c r="N591" s="133">
        <f t="shared" si="245"/>
        <v>1.0973156459999971</v>
      </c>
      <c r="O591" s="133">
        <f t="shared" si="245"/>
        <v>0</v>
      </c>
      <c r="P591" s="133">
        <f t="shared" si="245"/>
        <v>0</v>
      </c>
      <c r="Q591" s="133">
        <f t="shared" si="245"/>
        <v>0</v>
      </c>
      <c r="R591" s="133">
        <f t="shared" si="245"/>
        <v>0</v>
      </c>
      <c r="S591" s="133">
        <f t="shared" si="245"/>
        <v>0</v>
      </c>
      <c r="T591" s="133">
        <f t="shared" si="245"/>
        <v>1.0973156459999971</v>
      </c>
      <c r="U591" s="133">
        <f t="shared" si="245"/>
        <v>0</v>
      </c>
      <c r="V591" s="133">
        <f t="shared" si="245"/>
        <v>0</v>
      </c>
      <c r="W591" s="133">
        <f t="shared" si="245"/>
        <v>0</v>
      </c>
      <c r="X591" s="133">
        <f t="shared" si="245"/>
        <v>0</v>
      </c>
    </row>
    <row r="592" spans="1:24" ht="62.2" x14ac:dyDescent="0.35">
      <c r="A592" s="106" t="s">
        <v>1662</v>
      </c>
      <c r="B592" s="107" t="s">
        <v>655</v>
      </c>
      <c r="C592" s="108" t="s">
        <v>705</v>
      </c>
      <c r="D592" s="67">
        <v>1.9471392000000001</v>
      </c>
      <c r="E592" s="122"/>
      <c r="F592" s="122"/>
      <c r="G592" s="122">
        <v>1.9471392000000001</v>
      </c>
      <c r="H592" s="122"/>
      <c r="I592" s="73">
        <v>0</v>
      </c>
      <c r="J592" s="122"/>
      <c r="K592" s="122"/>
      <c r="L592" s="73">
        <v>0</v>
      </c>
      <c r="M592" s="122"/>
      <c r="N592" s="122">
        <f t="shared" ref="N592:N596" si="246">D592-I592</f>
        <v>1.9471392000000001</v>
      </c>
      <c r="O592" s="122"/>
      <c r="P592" s="122"/>
      <c r="Q592" s="122"/>
      <c r="R592" s="122"/>
      <c r="S592" s="122"/>
      <c r="T592" s="122">
        <f t="shared" ref="T592:T596" si="247">G592-L592</f>
        <v>1.9471392000000001</v>
      </c>
      <c r="U592" s="122"/>
      <c r="V592" s="122">
        <f t="shared" ref="V592:V596" si="248">H592-M592</f>
        <v>0</v>
      </c>
      <c r="W592" s="122"/>
      <c r="X592" s="122"/>
    </row>
    <row r="593" spans="1:24" ht="31.1" x14ac:dyDescent="0.35">
      <c r="A593" s="106" t="s">
        <v>1662</v>
      </c>
      <c r="B593" s="107" t="s">
        <v>656</v>
      </c>
      <c r="C593" s="108" t="s">
        <v>706</v>
      </c>
      <c r="D593" s="67">
        <v>2.5358160000000001</v>
      </c>
      <c r="E593" s="122"/>
      <c r="F593" s="122"/>
      <c r="G593" s="122">
        <v>2.5358160000000001</v>
      </c>
      <c r="H593" s="122"/>
      <c r="I593" s="73">
        <v>11.503118058000004</v>
      </c>
      <c r="J593" s="122"/>
      <c r="K593" s="122"/>
      <c r="L593" s="73">
        <v>11.503118058000004</v>
      </c>
      <c r="M593" s="122"/>
      <c r="N593" s="122">
        <f t="shared" si="246"/>
        <v>-8.9673020580000031</v>
      </c>
      <c r="O593" s="122"/>
      <c r="P593" s="122"/>
      <c r="Q593" s="122"/>
      <c r="R593" s="122"/>
      <c r="S593" s="122"/>
      <c r="T593" s="122">
        <f t="shared" si="247"/>
        <v>-8.9673020580000031</v>
      </c>
      <c r="U593" s="122"/>
      <c r="V593" s="122">
        <f t="shared" si="248"/>
        <v>0</v>
      </c>
      <c r="W593" s="122"/>
      <c r="X593" s="122"/>
    </row>
    <row r="594" spans="1:24" ht="31.1" x14ac:dyDescent="0.35">
      <c r="A594" s="106" t="s">
        <v>1662</v>
      </c>
      <c r="B594" s="107" t="s">
        <v>1809</v>
      </c>
      <c r="C594" s="108" t="s">
        <v>1464</v>
      </c>
      <c r="D594" s="67">
        <v>2.397564</v>
      </c>
      <c r="E594" s="122"/>
      <c r="F594" s="122"/>
      <c r="G594" s="122">
        <v>2.397564</v>
      </c>
      <c r="H594" s="122"/>
      <c r="I594" s="73">
        <v>0</v>
      </c>
      <c r="J594" s="122"/>
      <c r="K594" s="122"/>
      <c r="L594" s="73">
        <v>0</v>
      </c>
      <c r="M594" s="122"/>
      <c r="N594" s="122">
        <f t="shared" si="246"/>
        <v>2.397564</v>
      </c>
      <c r="O594" s="122"/>
      <c r="P594" s="122"/>
      <c r="Q594" s="122"/>
      <c r="R594" s="122"/>
      <c r="S594" s="122"/>
      <c r="T594" s="122">
        <f t="shared" si="247"/>
        <v>2.397564</v>
      </c>
      <c r="U594" s="122"/>
      <c r="V594" s="122">
        <f t="shared" si="248"/>
        <v>0</v>
      </c>
      <c r="W594" s="122"/>
      <c r="X594" s="122"/>
    </row>
    <row r="595" spans="1:24" ht="62.2" x14ac:dyDescent="0.35">
      <c r="A595" s="106" t="s">
        <v>1662</v>
      </c>
      <c r="B595" s="107" t="s">
        <v>1810</v>
      </c>
      <c r="C595" s="108" t="s">
        <v>1465</v>
      </c>
      <c r="D595" s="67">
        <v>3.4984440000000001</v>
      </c>
      <c r="E595" s="122"/>
      <c r="F595" s="122"/>
      <c r="G595" s="122">
        <v>3.4984440000000001</v>
      </c>
      <c r="H595" s="122"/>
      <c r="I595" s="73">
        <v>0.18157252800000001</v>
      </c>
      <c r="J595" s="122"/>
      <c r="K595" s="122"/>
      <c r="L595" s="73">
        <v>0.18157252800000001</v>
      </c>
      <c r="M595" s="122"/>
      <c r="N595" s="122">
        <f t="shared" si="246"/>
        <v>3.3168714719999999</v>
      </c>
      <c r="O595" s="122"/>
      <c r="P595" s="122"/>
      <c r="Q595" s="122"/>
      <c r="R595" s="122"/>
      <c r="S595" s="122"/>
      <c r="T595" s="122">
        <f t="shared" si="247"/>
        <v>3.3168714719999999</v>
      </c>
      <c r="U595" s="122"/>
      <c r="V595" s="122">
        <f t="shared" si="248"/>
        <v>0</v>
      </c>
      <c r="W595" s="122"/>
      <c r="X595" s="122"/>
    </row>
    <row r="596" spans="1:24" ht="46.65" x14ac:dyDescent="0.35">
      <c r="A596" s="106" t="s">
        <v>1662</v>
      </c>
      <c r="B596" s="107" t="s">
        <v>998</v>
      </c>
      <c r="C596" s="108" t="s">
        <v>1466</v>
      </c>
      <c r="D596" s="67">
        <v>2.5149719999999998</v>
      </c>
      <c r="E596" s="122"/>
      <c r="F596" s="122"/>
      <c r="G596" s="122">
        <v>2.5149719999999998</v>
      </c>
      <c r="H596" s="122"/>
      <c r="I596" s="73">
        <v>0.111928968</v>
      </c>
      <c r="J596" s="122"/>
      <c r="K596" s="122"/>
      <c r="L596" s="73">
        <v>0.111928968</v>
      </c>
      <c r="M596" s="122"/>
      <c r="N596" s="122">
        <f t="shared" si="246"/>
        <v>2.4030430319999998</v>
      </c>
      <c r="O596" s="122"/>
      <c r="P596" s="122"/>
      <c r="Q596" s="122"/>
      <c r="R596" s="122"/>
      <c r="S596" s="122"/>
      <c r="T596" s="122">
        <f t="shared" si="247"/>
        <v>2.4030430319999998</v>
      </c>
      <c r="U596" s="122"/>
      <c r="V596" s="122">
        <f t="shared" si="248"/>
        <v>0</v>
      </c>
      <c r="W596" s="122"/>
      <c r="X596" s="122"/>
    </row>
    <row r="597" spans="1:24" x14ac:dyDescent="0.35">
      <c r="A597" s="103"/>
      <c r="B597" s="110" t="s">
        <v>52</v>
      </c>
      <c r="C597" s="105"/>
      <c r="D597" s="133">
        <f t="shared" ref="D597:X597" si="249">SUM(D598:D606)</f>
        <v>27.059282399999997</v>
      </c>
      <c r="E597" s="133">
        <f t="shared" si="249"/>
        <v>0</v>
      </c>
      <c r="F597" s="133">
        <f t="shared" si="249"/>
        <v>0</v>
      </c>
      <c r="G597" s="133">
        <f t="shared" si="249"/>
        <v>27.059282399999997</v>
      </c>
      <c r="H597" s="133">
        <f t="shared" si="249"/>
        <v>0</v>
      </c>
      <c r="I597" s="133">
        <f t="shared" si="249"/>
        <v>2.7187565660000002</v>
      </c>
      <c r="J597" s="133">
        <f t="shared" si="249"/>
        <v>0</v>
      </c>
      <c r="K597" s="133">
        <f t="shared" si="249"/>
        <v>0</v>
      </c>
      <c r="L597" s="133">
        <f t="shared" si="249"/>
        <v>2.7187565660000002</v>
      </c>
      <c r="M597" s="133">
        <f t="shared" si="249"/>
        <v>0</v>
      </c>
      <c r="N597" s="133">
        <f t="shared" si="249"/>
        <v>24.340525834000001</v>
      </c>
      <c r="O597" s="133">
        <f t="shared" si="249"/>
        <v>0</v>
      </c>
      <c r="P597" s="133">
        <f t="shared" si="249"/>
        <v>0</v>
      </c>
      <c r="Q597" s="133">
        <f t="shared" si="249"/>
        <v>0</v>
      </c>
      <c r="R597" s="133">
        <f t="shared" si="249"/>
        <v>0</v>
      </c>
      <c r="S597" s="133">
        <f t="shared" si="249"/>
        <v>0</v>
      </c>
      <c r="T597" s="133">
        <f t="shared" si="249"/>
        <v>24.340525834000001</v>
      </c>
      <c r="U597" s="133">
        <f t="shared" si="249"/>
        <v>0</v>
      </c>
      <c r="V597" s="133">
        <f t="shared" si="249"/>
        <v>0</v>
      </c>
      <c r="W597" s="133">
        <f t="shared" si="249"/>
        <v>0</v>
      </c>
      <c r="X597" s="133">
        <f t="shared" si="249"/>
        <v>0</v>
      </c>
    </row>
    <row r="598" spans="1:24" ht="31.1" x14ac:dyDescent="0.35">
      <c r="A598" s="106" t="s">
        <v>1662</v>
      </c>
      <c r="B598" s="107" t="s">
        <v>999</v>
      </c>
      <c r="C598" s="108" t="s">
        <v>1467</v>
      </c>
      <c r="D598" s="67">
        <v>4.2963167999999996</v>
      </c>
      <c r="E598" s="122"/>
      <c r="F598" s="122"/>
      <c r="G598" s="122">
        <v>4.2963167999999996</v>
      </c>
      <c r="H598" s="122"/>
      <c r="I598" s="73">
        <v>0</v>
      </c>
      <c r="J598" s="122"/>
      <c r="K598" s="122"/>
      <c r="L598" s="73">
        <v>0</v>
      </c>
      <c r="M598" s="122"/>
      <c r="N598" s="122">
        <f t="shared" ref="N598:N606" si="250">D598-I598</f>
        <v>4.2963167999999996</v>
      </c>
      <c r="O598" s="122"/>
      <c r="P598" s="122"/>
      <c r="Q598" s="122"/>
      <c r="R598" s="122"/>
      <c r="S598" s="122"/>
      <c r="T598" s="122">
        <f t="shared" ref="T598:T606" si="251">G598-L598</f>
        <v>4.2963167999999996</v>
      </c>
      <c r="U598" s="122"/>
      <c r="V598" s="122">
        <f t="shared" ref="V598:V606" si="252">H598-M598</f>
        <v>0</v>
      </c>
      <c r="W598" s="122"/>
      <c r="X598" s="122"/>
    </row>
    <row r="599" spans="1:24" ht="46.65" x14ac:dyDescent="0.35">
      <c r="A599" s="106" t="s">
        <v>1662</v>
      </c>
      <c r="B599" s="107" t="s">
        <v>1811</v>
      </c>
      <c r="C599" s="108" t="s">
        <v>125</v>
      </c>
      <c r="D599" s="67">
        <v>1.5487920000000002</v>
      </c>
      <c r="E599" s="122"/>
      <c r="F599" s="122"/>
      <c r="G599" s="122">
        <v>1.5487920000000002</v>
      </c>
      <c r="H599" s="122"/>
      <c r="I599" s="73">
        <v>6.8929080000000004E-2</v>
      </c>
      <c r="J599" s="122"/>
      <c r="K599" s="122"/>
      <c r="L599" s="73">
        <v>6.8929080000000004E-2</v>
      </c>
      <c r="M599" s="122"/>
      <c r="N599" s="122">
        <f t="shared" si="250"/>
        <v>1.4798629200000002</v>
      </c>
      <c r="O599" s="122"/>
      <c r="P599" s="122"/>
      <c r="Q599" s="122"/>
      <c r="R599" s="122"/>
      <c r="S599" s="122"/>
      <c r="T599" s="122">
        <f t="shared" si="251"/>
        <v>1.4798629200000002</v>
      </c>
      <c r="U599" s="122"/>
      <c r="V599" s="122">
        <f t="shared" si="252"/>
        <v>0</v>
      </c>
      <c r="W599" s="122"/>
      <c r="X599" s="122"/>
    </row>
    <row r="600" spans="1:24" ht="46.65" x14ac:dyDescent="0.35">
      <c r="A600" s="106" t="s">
        <v>1662</v>
      </c>
      <c r="B600" s="107" t="s">
        <v>1812</v>
      </c>
      <c r="C600" s="108" t="s">
        <v>1468</v>
      </c>
      <c r="D600" s="67">
        <v>2.2257696</v>
      </c>
      <c r="E600" s="122"/>
      <c r="F600" s="122"/>
      <c r="G600" s="122">
        <v>2.2257696</v>
      </c>
      <c r="H600" s="122"/>
      <c r="I600" s="73">
        <v>9.9057959999999987E-2</v>
      </c>
      <c r="J600" s="122"/>
      <c r="K600" s="122"/>
      <c r="L600" s="73">
        <v>9.9057959999999987E-2</v>
      </c>
      <c r="M600" s="122"/>
      <c r="N600" s="122">
        <f t="shared" si="250"/>
        <v>2.1267116399999999</v>
      </c>
      <c r="O600" s="122"/>
      <c r="P600" s="122"/>
      <c r="Q600" s="122"/>
      <c r="R600" s="122"/>
      <c r="S600" s="122"/>
      <c r="T600" s="122">
        <f t="shared" si="251"/>
        <v>2.1267116399999999</v>
      </c>
      <c r="U600" s="122"/>
      <c r="V600" s="122">
        <f t="shared" si="252"/>
        <v>0</v>
      </c>
      <c r="W600" s="122"/>
      <c r="X600" s="122"/>
    </row>
    <row r="601" spans="1:24" ht="31.1" x14ac:dyDescent="0.35">
      <c r="A601" s="106" t="s">
        <v>1662</v>
      </c>
      <c r="B601" s="107" t="s">
        <v>1000</v>
      </c>
      <c r="C601" s="108" t="s">
        <v>1469</v>
      </c>
      <c r="D601" s="67">
        <v>3.3381360000000004</v>
      </c>
      <c r="E601" s="122"/>
      <c r="F601" s="122"/>
      <c r="G601" s="122">
        <v>3.3381360000000004</v>
      </c>
      <c r="H601" s="122"/>
      <c r="I601" s="73">
        <v>0.14856387600000001</v>
      </c>
      <c r="J601" s="122"/>
      <c r="K601" s="122"/>
      <c r="L601" s="73">
        <v>0.14856387600000001</v>
      </c>
      <c r="M601" s="122"/>
      <c r="N601" s="122">
        <f t="shared" si="250"/>
        <v>3.1895721240000006</v>
      </c>
      <c r="O601" s="122"/>
      <c r="P601" s="122"/>
      <c r="Q601" s="122"/>
      <c r="R601" s="122"/>
      <c r="S601" s="122"/>
      <c r="T601" s="122">
        <f t="shared" si="251"/>
        <v>3.1895721240000006</v>
      </c>
      <c r="U601" s="122"/>
      <c r="V601" s="122">
        <f t="shared" si="252"/>
        <v>0</v>
      </c>
      <c r="W601" s="122"/>
      <c r="X601" s="122"/>
    </row>
    <row r="602" spans="1:24" ht="46.65" x14ac:dyDescent="0.35">
      <c r="A602" s="106" t="s">
        <v>1662</v>
      </c>
      <c r="B602" s="107" t="s">
        <v>1001</v>
      </c>
      <c r="C602" s="108" t="s">
        <v>1470</v>
      </c>
      <c r="D602" s="67">
        <v>2.524848</v>
      </c>
      <c r="E602" s="122"/>
      <c r="F602" s="122"/>
      <c r="G602" s="122">
        <v>2.524848</v>
      </c>
      <c r="H602" s="122"/>
      <c r="I602" s="73">
        <v>0.11236850399999999</v>
      </c>
      <c r="J602" s="122"/>
      <c r="K602" s="122"/>
      <c r="L602" s="73">
        <v>0.11236850399999999</v>
      </c>
      <c r="M602" s="122"/>
      <c r="N602" s="122">
        <f t="shared" si="250"/>
        <v>2.412479496</v>
      </c>
      <c r="O602" s="122"/>
      <c r="P602" s="122"/>
      <c r="Q602" s="122"/>
      <c r="R602" s="122"/>
      <c r="S602" s="122"/>
      <c r="T602" s="122">
        <f t="shared" si="251"/>
        <v>2.412479496</v>
      </c>
      <c r="U602" s="122"/>
      <c r="V602" s="122">
        <f t="shared" si="252"/>
        <v>0</v>
      </c>
      <c r="W602" s="122"/>
      <c r="X602" s="122"/>
    </row>
    <row r="603" spans="1:24" ht="62.2" x14ac:dyDescent="0.35">
      <c r="A603" s="106" t="s">
        <v>1662</v>
      </c>
      <c r="B603" s="107" t="s">
        <v>1813</v>
      </c>
      <c r="C603" s="108" t="s">
        <v>1471</v>
      </c>
      <c r="D603" s="67">
        <v>4.0569359999999994</v>
      </c>
      <c r="E603" s="122"/>
      <c r="F603" s="122"/>
      <c r="G603" s="122">
        <v>4.0569359999999994</v>
      </c>
      <c r="H603" s="122"/>
      <c r="I603" s="73">
        <v>0.180554136</v>
      </c>
      <c r="J603" s="122"/>
      <c r="K603" s="122"/>
      <c r="L603" s="73">
        <v>0.180554136</v>
      </c>
      <c r="M603" s="122"/>
      <c r="N603" s="122">
        <f t="shared" si="250"/>
        <v>3.8763818639999994</v>
      </c>
      <c r="O603" s="122"/>
      <c r="P603" s="122"/>
      <c r="Q603" s="122"/>
      <c r="R603" s="122"/>
      <c r="S603" s="122"/>
      <c r="T603" s="122">
        <f t="shared" si="251"/>
        <v>3.8763818639999994</v>
      </c>
      <c r="U603" s="122"/>
      <c r="V603" s="122">
        <f t="shared" si="252"/>
        <v>0</v>
      </c>
      <c r="W603" s="122"/>
      <c r="X603" s="122"/>
    </row>
    <row r="604" spans="1:24" ht="77.7" x14ac:dyDescent="0.35">
      <c r="A604" s="106" t="s">
        <v>1662</v>
      </c>
      <c r="B604" s="107" t="s">
        <v>1002</v>
      </c>
      <c r="C604" s="108" t="s">
        <v>1472</v>
      </c>
      <c r="D604" s="67">
        <v>3.5988599999999997</v>
      </c>
      <c r="E604" s="122"/>
      <c r="F604" s="122"/>
      <c r="G604" s="122">
        <v>3.5988599999999997</v>
      </c>
      <c r="H604" s="122"/>
      <c r="I604" s="73">
        <v>0.20377742199999999</v>
      </c>
      <c r="J604" s="122"/>
      <c r="K604" s="122"/>
      <c r="L604" s="73">
        <v>0.20377742199999999</v>
      </c>
      <c r="M604" s="122"/>
      <c r="N604" s="122">
        <f t="shared" si="250"/>
        <v>3.3950825779999998</v>
      </c>
      <c r="O604" s="122"/>
      <c r="P604" s="122"/>
      <c r="Q604" s="122"/>
      <c r="R604" s="122"/>
      <c r="S604" s="122"/>
      <c r="T604" s="122">
        <f t="shared" si="251"/>
        <v>3.3950825779999998</v>
      </c>
      <c r="U604" s="122"/>
      <c r="V604" s="122">
        <f t="shared" si="252"/>
        <v>0</v>
      </c>
      <c r="W604" s="122"/>
      <c r="X604" s="122"/>
    </row>
    <row r="605" spans="1:24" ht="46.65" x14ac:dyDescent="0.35">
      <c r="A605" s="106" t="s">
        <v>1662</v>
      </c>
      <c r="B605" s="107" t="s">
        <v>1814</v>
      </c>
      <c r="C605" s="108" t="s">
        <v>1473</v>
      </c>
      <c r="D605" s="67">
        <v>1.429368</v>
      </c>
      <c r="E605" s="122"/>
      <c r="F605" s="122"/>
      <c r="G605" s="122">
        <v>1.429368</v>
      </c>
      <c r="H605" s="122"/>
      <c r="I605" s="73">
        <v>1.7256938080000002</v>
      </c>
      <c r="J605" s="122"/>
      <c r="K605" s="122"/>
      <c r="L605" s="73">
        <v>1.7256938080000002</v>
      </c>
      <c r="M605" s="122"/>
      <c r="N605" s="122">
        <f t="shared" si="250"/>
        <v>-0.29632580800000019</v>
      </c>
      <c r="O605" s="122"/>
      <c r="P605" s="122"/>
      <c r="Q605" s="122"/>
      <c r="R605" s="122"/>
      <c r="S605" s="122"/>
      <c r="T605" s="122">
        <f t="shared" si="251"/>
        <v>-0.29632580800000019</v>
      </c>
      <c r="U605" s="122"/>
      <c r="V605" s="122">
        <f t="shared" si="252"/>
        <v>0</v>
      </c>
      <c r="W605" s="122"/>
      <c r="X605" s="122"/>
    </row>
    <row r="606" spans="1:24" ht="46.65" x14ac:dyDescent="0.35">
      <c r="A606" s="106" t="s">
        <v>1662</v>
      </c>
      <c r="B606" s="107" t="s">
        <v>1003</v>
      </c>
      <c r="C606" s="108" t="s">
        <v>1474</v>
      </c>
      <c r="D606" s="67">
        <v>4.0402560000000003</v>
      </c>
      <c r="E606" s="122"/>
      <c r="F606" s="122"/>
      <c r="G606" s="122">
        <v>4.0402560000000003</v>
      </c>
      <c r="H606" s="122"/>
      <c r="I606" s="73">
        <v>0.17981177999999998</v>
      </c>
      <c r="J606" s="122"/>
      <c r="K606" s="122"/>
      <c r="L606" s="73">
        <v>0.17981177999999998</v>
      </c>
      <c r="M606" s="122"/>
      <c r="N606" s="122">
        <f t="shared" si="250"/>
        <v>3.8604442200000002</v>
      </c>
      <c r="O606" s="122"/>
      <c r="P606" s="122"/>
      <c r="Q606" s="122"/>
      <c r="R606" s="122"/>
      <c r="S606" s="122"/>
      <c r="T606" s="122">
        <f t="shared" si="251"/>
        <v>3.8604442200000002</v>
      </c>
      <c r="U606" s="122"/>
      <c r="V606" s="122">
        <f t="shared" si="252"/>
        <v>0</v>
      </c>
      <c r="W606" s="122"/>
      <c r="X606" s="122"/>
    </row>
    <row r="607" spans="1:24" x14ac:dyDescent="0.35">
      <c r="A607" s="103"/>
      <c r="B607" s="110" t="s">
        <v>53</v>
      </c>
      <c r="C607" s="105"/>
      <c r="D607" s="133">
        <f t="shared" ref="D607:X607" si="253">SUM(D608:D628)</f>
        <v>81.195767999999987</v>
      </c>
      <c r="E607" s="133">
        <f t="shared" si="253"/>
        <v>0</v>
      </c>
      <c r="F607" s="133">
        <f t="shared" si="253"/>
        <v>0</v>
      </c>
      <c r="G607" s="133">
        <f t="shared" si="253"/>
        <v>81.195767999999987</v>
      </c>
      <c r="H607" s="133">
        <f t="shared" si="253"/>
        <v>0</v>
      </c>
      <c r="I607" s="133">
        <f t="shared" si="253"/>
        <v>12.615944836000001</v>
      </c>
      <c r="J607" s="133">
        <f t="shared" si="253"/>
        <v>0</v>
      </c>
      <c r="K607" s="133">
        <f t="shared" si="253"/>
        <v>0</v>
      </c>
      <c r="L607" s="133">
        <f t="shared" si="253"/>
        <v>12.615944836000001</v>
      </c>
      <c r="M607" s="133">
        <f t="shared" si="253"/>
        <v>0</v>
      </c>
      <c r="N607" s="133">
        <f t="shared" si="253"/>
        <v>68.57982316399999</v>
      </c>
      <c r="O607" s="133">
        <f t="shared" si="253"/>
        <v>0</v>
      </c>
      <c r="P607" s="133">
        <f t="shared" si="253"/>
        <v>0</v>
      </c>
      <c r="Q607" s="133">
        <f t="shared" si="253"/>
        <v>0</v>
      </c>
      <c r="R607" s="133">
        <f t="shared" si="253"/>
        <v>0</v>
      </c>
      <c r="S607" s="133">
        <f t="shared" si="253"/>
        <v>0</v>
      </c>
      <c r="T607" s="133">
        <f t="shared" si="253"/>
        <v>68.57982316399999</v>
      </c>
      <c r="U607" s="133">
        <f t="shared" si="253"/>
        <v>0</v>
      </c>
      <c r="V607" s="133">
        <f t="shared" si="253"/>
        <v>0</v>
      </c>
      <c r="W607" s="133">
        <f t="shared" si="253"/>
        <v>0</v>
      </c>
      <c r="X607" s="133">
        <f t="shared" si="253"/>
        <v>0</v>
      </c>
    </row>
    <row r="608" spans="1:24" ht="46.65" x14ac:dyDescent="0.35">
      <c r="A608" s="106" t="s">
        <v>1662</v>
      </c>
      <c r="B608" s="107" t="s">
        <v>1004</v>
      </c>
      <c r="C608" s="108" t="s">
        <v>1475</v>
      </c>
      <c r="D608" s="67">
        <v>2.2555200000000002</v>
      </c>
      <c r="E608" s="122"/>
      <c r="F608" s="122"/>
      <c r="G608" s="122">
        <v>2.2555200000000002</v>
      </c>
      <c r="H608" s="122"/>
      <c r="I608" s="73">
        <v>0.10038201599999999</v>
      </c>
      <c r="J608" s="122"/>
      <c r="K608" s="122"/>
      <c r="L608" s="73">
        <v>0.10038201599999999</v>
      </c>
      <c r="M608" s="122"/>
      <c r="N608" s="122">
        <f t="shared" ref="N608:N628" si="254">D608-I608</f>
        <v>2.155137984</v>
      </c>
      <c r="O608" s="122"/>
      <c r="P608" s="122"/>
      <c r="Q608" s="122"/>
      <c r="R608" s="122"/>
      <c r="S608" s="122"/>
      <c r="T608" s="122">
        <f t="shared" ref="T608:T628" si="255">G608-L608</f>
        <v>2.155137984</v>
      </c>
      <c r="U608" s="122"/>
      <c r="V608" s="122">
        <f t="shared" ref="V608:V628" si="256">H608-M608</f>
        <v>0</v>
      </c>
      <c r="W608" s="122"/>
      <c r="X608" s="122"/>
    </row>
    <row r="609" spans="1:24" ht="77.7" x14ac:dyDescent="0.35">
      <c r="A609" s="106" t="s">
        <v>1662</v>
      </c>
      <c r="B609" s="107" t="s">
        <v>1815</v>
      </c>
      <c r="C609" s="108" t="s">
        <v>493</v>
      </c>
      <c r="D609" s="67">
        <v>8.3415599999999994</v>
      </c>
      <c r="E609" s="122"/>
      <c r="F609" s="122"/>
      <c r="G609" s="122">
        <v>8.3415599999999994</v>
      </c>
      <c r="H609" s="122"/>
      <c r="I609" s="73">
        <v>0.37124156399999997</v>
      </c>
      <c r="J609" s="122"/>
      <c r="K609" s="122"/>
      <c r="L609" s="73">
        <v>0.37124156399999997</v>
      </c>
      <c r="M609" s="122"/>
      <c r="N609" s="122">
        <f t="shared" si="254"/>
        <v>7.9703184359999995</v>
      </c>
      <c r="O609" s="122"/>
      <c r="P609" s="122"/>
      <c r="Q609" s="122"/>
      <c r="R609" s="122"/>
      <c r="S609" s="122"/>
      <c r="T609" s="122">
        <f t="shared" si="255"/>
        <v>7.9703184359999995</v>
      </c>
      <c r="U609" s="122"/>
      <c r="V609" s="122">
        <f t="shared" si="256"/>
        <v>0</v>
      </c>
      <c r="W609" s="122"/>
      <c r="X609" s="122"/>
    </row>
    <row r="610" spans="1:24" ht="62.2" x14ac:dyDescent="0.35">
      <c r="A610" s="106" t="s">
        <v>1662</v>
      </c>
      <c r="B610" s="107" t="s">
        <v>126</v>
      </c>
      <c r="C610" s="108" t="s">
        <v>127</v>
      </c>
      <c r="D610" s="67">
        <v>1.2E-2</v>
      </c>
      <c r="E610" s="122"/>
      <c r="F610" s="122"/>
      <c r="G610" s="122">
        <v>1.2E-2</v>
      </c>
      <c r="H610" s="122"/>
      <c r="I610" s="73">
        <v>5.3404799999999997E-4</v>
      </c>
      <c r="J610" s="122"/>
      <c r="K610" s="122"/>
      <c r="L610" s="73">
        <v>5.3404799999999997E-4</v>
      </c>
      <c r="M610" s="122"/>
      <c r="N610" s="122">
        <f t="shared" si="254"/>
        <v>1.1465952E-2</v>
      </c>
      <c r="O610" s="122"/>
      <c r="P610" s="122"/>
      <c r="Q610" s="122"/>
      <c r="R610" s="122"/>
      <c r="S610" s="122"/>
      <c r="T610" s="122">
        <f t="shared" si="255"/>
        <v>1.1465952E-2</v>
      </c>
      <c r="U610" s="122"/>
      <c r="V610" s="122">
        <f t="shared" si="256"/>
        <v>0</v>
      </c>
      <c r="W610" s="122"/>
      <c r="X610" s="122"/>
    </row>
    <row r="611" spans="1:24" ht="93.25" x14ac:dyDescent="0.35">
      <c r="A611" s="106" t="s">
        <v>1662</v>
      </c>
      <c r="B611" s="107" t="s">
        <v>1005</v>
      </c>
      <c r="C611" s="108" t="s">
        <v>1476</v>
      </c>
      <c r="D611" s="67">
        <v>1.2E-2</v>
      </c>
      <c r="E611" s="122"/>
      <c r="F611" s="122"/>
      <c r="G611" s="122">
        <v>1.2E-2</v>
      </c>
      <c r="H611" s="122"/>
      <c r="I611" s="73">
        <v>5.3404799999999997E-4</v>
      </c>
      <c r="J611" s="122"/>
      <c r="K611" s="122"/>
      <c r="L611" s="73">
        <v>5.3404799999999997E-4</v>
      </c>
      <c r="M611" s="122"/>
      <c r="N611" s="122">
        <f t="shared" si="254"/>
        <v>1.1465952E-2</v>
      </c>
      <c r="O611" s="122"/>
      <c r="P611" s="122"/>
      <c r="Q611" s="122"/>
      <c r="R611" s="122"/>
      <c r="S611" s="122"/>
      <c r="T611" s="122">
        <f t="shared" si="255"/>
        <v>1.1465952E-2</v>
      </c>
      <c r="U611" s="122"/>
      <c r="V611" s="122">
        <f t="shared" si="256"/>
        <v>0</v>
      </c>
      <c r="W611" s="122"/>
      <c r="X611" s="122"/>
    </row>
    <row r="612" spans="1:24" ht="46.65" x14ac:dyDescent="0.35">
      <c r="A612" s="106" t="s">
        <v>1662</v>
      </c>
      <c r="B612" s="107" t="s">
        <v>1006</v>
      </c>
      <c r="C612" s="108" t="s">
        <v>1477</v>
      </c>
      <c r="D612" s="67">
        <v>2.7795599999999996</v>
      </c>
      <c r="E612" s="122"/>
      <c r="F612" s="122"/>
      <c r="G612" s="122">
        <v>2.7795599999999996</v>
      </c>
      <c r="H612" s="122"/>
      <c r="I612" s="73">
        <v>0.12370447199999998</v>
      </c>
      <c r="J612" s="122"/>
      <c r="K612" s="122"/>
      <c r="L612" s="73">
        <v>0.12370447199999998</v>
      </c>
      <c r="M612" s="122"/>
      <c r="N612" s="122">
        <f t="shared" si="254"/>
        <v>2.6558555279999996</v>
      </c>
      <c r="O612" s="122"/>
      <c r="P612" s="122"/>
      <c r="Q612" s="122"/>
      <c r="R612" s="122"/>
      <c r="S612" s="122"/>
      <c r="T612" s="122">
        <f t="shared" si="255"/>
        <v>2.6558555279999996</v>
      </c>
      <c r="U612" s="122"/>
      <c r="V612" s="122">
        <f t="shared" si="256"/>
        <v>0</v>
      </c>
      <c r="W612" s="122"/>
      <c r="X612" s="122"/>
    </row>
    <row r="613" spans="1:24" ht="46.65" x14ac:dyDescent="0.35">
      <c r="A613" s="106" t="s">
        <v>1662</v>
      </c>
      <c r="B613" s="107" t="s">
        <v>1007</v>
      </c>
      <c r="C613" s="108" t="s">
        <v>1478</v>
      </c>
      <c r="D613" s="67">
        <v>2.1604320000000001</v>
      </c>
      <c r="E613" s="122"/>
      <c r="F613" s="122"/>
      <c r="G613" s="122">
        <v>2.1604320000000001</v>
      </c>
      <c r="H613" s="122"/>
      <c r="I613" s="73">
        <v>9.6150096000000018E-2</v>
      </c>
      <c r="J613" s="122"/>
      <c r="K613" s="122"/>
      <c r="L613" s="73">
        <v>9.6150096000000018E-2</v>
      </c>
      <c r="M613" s="122"/>
      <c r="N613" s="122">
        <f t="shared" si="254"/>
        <v>2.064281904</v>
      </c>
      <c r="O613" s="122"/>
      <c r="P613" s="122"/>
      <c r="Q613" s="122"/>
      <c r="R613" s="122"/>
      <c r="S613" s="122"/>
      <c r="T613" s="122">
        <f t="shared" si="255"/>
        <v>2.064281904</v>
      </c>
      <c r="U613" s="122"/>
      <c r="V613" s="122">
        <f t="shared" si="256"/>
        <v>0</v>
      </c>
      <c r="W613" s="122"/>
      <c r="X613" s="122"/>
    </row>
    <row r="614" spans="1:24" ht="46.65" x14ac:dyDescent="0.35">
      <c r="A614" s="106" t="s">
        <v>1662</v>
      </c>
      <c r="B614" s="107" t="s">
        <v>1008</v>
      </c>
      <c r="C614" s="108" t="s">
        <v>1479</v>
      </c>
      <c r="D614" s="67">
        <v>2.9326319999999999</v>
      </c>
      <c r="E614" s="122"/>
      <c r="F614" s="122"/>
      <c r="G614" s="122">
        <v>2.9326319999999999</v>
      </c>
      <c r="H614" s="122"/>
      <c r="I614" s="73">
        <v>0.13051695599999999</v>
      </c>
      <c r="J614" s="122"/>
      <c r="K614" s="122"/>
      <c r="L614" s="73">
        <v>0.13051695599999999</v>
      </c>
      <c r="M614" s="122"/>
      <c r="N614" s="122">
        <f t="shared" si="254"/>
        <v>2.8021150439999998</v>
      </c>
      <c r="O614" s="122"/>
      <c r="P614" s="122"/>
      <c r="Q614" s="122"/>
      <c r="R614" s="122"/>
      <c r="S614" s="122"/>
      <c r="T614" s="122">
        <f t="shared" si="255"/>
        <v>2.8021150439999998</v>
      </c>
      <c r="U614" s="122"/>
      <c r="V614" s="122">
        <f t="shared" si="256"/>
        <v>0</v>
      </c>
      <c r="W614" s="122"/>
      <c r="X614" s="122"/>
    </row>
    <row r="615" spans="1:24" ht="31.1" x14ac:dyDescent="0.35">
      <c r="A615" s="106" t="s">
        <v>1662</v>
      </c>
      <c r="B615" s="107" t="s">
        <v>128</v>
      </c>
      <c r="C615" s="108" t="s">
        <v>129</v>
      </c>
      <c r="D615" s="67">
        <v>8.7240479999999998</v>
      </c>
      <c r="E615" s="122"/>
      <c r="F615" s="122"/>
      <c r="G615" s="122">
        <v>8.7240479999999998</v>
      </c>
      <c r="H615" s="122"/>
      <c r="I615" s="73">
        <v>0.38826421200000005</v>
      </c>
      <c r="J615" s="122"/>
      <c r="K615" s="122"/>
      <c r="L615" s="73">
        <v>0.38826421200000005</v>
      </c>
      <c r="M615" s="122"/>
      <c r="N615" s="122">
        <f t="shared" si="254"/>
        <v>8.3357837880000005</v>
      </c>
      <c r="O615" s="122"/>
      <c r="P615" s="122"/>
      <c r="Q615" s="122"/>
      <c r="R615" s="122"/>
      <c r="S615" s="122"/>
      <c r="T615" s="122">
        <f t="shared" si="255"/>
        <v>8.3357837880000005</v>
      </c>
      <c r="U615" s="122"/>
      <c r="V615" s="122">
        <f t="shared" si="256"/>
        <v>0</v>
      </c>
      <c r="W615" s="122"/>
      <c r="X615" s="122"/>
    </row>
    <row r="616" spans="1:24" ht="46.65" x14ac:dyDescent="0.35">
      <c r="A616" s="106" t="s">
        <v>1662</v>
      </c>
      <c r="B616" s="107" t="s">
        <v>1816</v>
      </c>
      <c r="C616" s="108" t="s">
        <v>1480</v>
      </c>
      <c r="D616" s="67">
        <v>1.0993080000000002</v>
      </c>
      <c r="E616" s="122"/>
      <c r="F616" s="122"/>
      <c r="G616" s="122">
        <v>1.0993080000000002</v>
      </c>
      <c r="H616" s="122"/>
      <c r="I616" s="73">
        <v>0.68473652999999979</v>
      </c>
      <c r="J616" s="122"/>
      <c r="K616" s="122"/>
      <c r="L616" s="73">
        <v>0.68473652999999979</v>
      </c>
      <c r="M616" s="122"/>
      <c r="N616" s="122">
        <f t="shared" si="254"/>
        <v>0.41457147000000039</v>
      </c>
      <c r="O616" s="122"/>
      <c r="P616" s="122"/>
      <c r="Q616" s="122"/>
      <c r="R616" s="122"/>
      <c r="S616" s="122"/>
      <c r="T616" s="122">
        <f t="shared" si="255"/>
        <v>0.41457147000000039</v>
      </c>
      <c r="U616" s="122"/>
      <c r="V616" s="122">
        <f t="shared" si="256"/>
        <v>0</v>
      </c>
      <c r="W616" s="122"/>
      <c r="X616" s="122"/>
    </row>
    <row r="617" spans="1:24" ht="46.65" x14ac:dyDescent="0.35">
      <c r="A617" s="106" t="s">
        <v>1662</v>
      </c>
      <c r="B617" s="107" t="s">
        <v>1009</v>
      </c>
      <c r="C617" s="108" t="s">
        <v>1481</v>
      </c>
      <c r="D617" s="67">
        <v>2.1766800000000002</v>
      </c>
      <c r="E617" s="122"/>
      <c r="F617" s="122"/>
      <c r="G617" s="122">
        <v>2.1766800000000002</v>
      </c>
      <c r="H617" s="122"/>
      <c r="I617" s="73">
        <v>0</v>
      </c>
      <c r="J617" s="122"/>
      <c r="K617" s="122"/>
      <c r="L617" s="73">
        <v>0</v>
      </c>
      <c r="M617" s="122"/>
      <c r="N617" s="122">
        <f t="shared" si="254"/>
        <v>2.1766800000000002</v>
      </c>
      <c r="O617" s="122"/>
      <c r="P617" s="122"/>
      <c r="Q617" s="122"/>
      <c r="R617" s="122"/>
      <c r="S617" s="122"/>
      <c r="T617" s="122">
        <f t="shared" si="255"/>
        <v>2.1766800000000002</v>
      </c>
      <c r="U617" s="122"/>
      <c r="V617" s="122">
        <f t="shared" si="256"/>
        <v>0</v>
      </c>
      <c r="W617" s="122"/>
      <c r="X617" s="122"/>
    </row>
    <row r="618" spans="1:24" ht="62.2" x14ac:dyDescent="0.35">
      <c r="A618" s="106" t="s">
        <v>1662</v>
      </c>
      <c r="B618" s="107" t="s">
        <v>1010</v>
      </c>
      <c r="C618" s="108" t="s">
        <v>1482</v>
      </c>
      <c r="D618" s="67">
        <v>3.482208</v>
      </c>
      <c r="E618" s="122"/>
      <c r="F618" s="122"/>
      <c r="G618" s="122">
        <v>3.482208</v>
      </c>
      <c r="H618" s="122"/>
      <c r="I618" s="73">
        <v>9.196776000000001E-2</v>
      </c>
      <c r="J618" s="122"/>
      <c r="K618" s="122"/>
      <c r="L618" s="73">
        <v>9.196776000000001E-2</v>
      </c>
      <c r="M618" s="122"/>
      <c r="N618" s="122">
        <f t="shared" si="254"/>
        <v>3.3902402399999998</v>
      </c>
      <c r="O618" s="122"/>
      <c r="P618" s="122"/>
      <c r="Q618" s="122"/>
      <c r="R618" s="122"/>
      <c r="S618" s="122"/>
      <c r="T618" s="122">
        <f t="shared" si="255"/>
        <v>3.3902402399999998</v>
      </c>
      <c r="U618" s="122"/>
      <c r="V618" s="122">
        <f t="shared" si="256"/>
        <v>0</v>
      </c>
      <c r="W618" s="122"/>
      <c r="X618" s="122"/>
    </row>
    <row r="619" spans="1:24" ht="31.1" x14ac:dyDescent="0.35">
      <c r="A619" s="106" t="s">
        <v>1662</v>
      </c>
      <c r="B619" s="107" t="s">
        <v>459</v>
      </c>
      <c r="C619" s="108" t="s">
        <v>494</v>
      </c>
      <c r="D619" s="67">
        <v>7.2659039999999999</v>
      </c>
      <c r="E619" s="122"/>
      <c r="F619" s="122"/>
      <c r="G619" s="122">
        <v>7.2659039999999999</v>
      </c>
      <c r="H619" s="122"/>
      <c r="I619" s="73">
        <v>3.2671267480000008</v>
      </c>
      <c r="J619" s="122"/>
      <c r="K619" s="122"/>
      <c r="L619" s="73">
        <v>3.2671267480000008</v>
      </c>
      <c r="M619" s="122"/>
      <c r="N619" s="122">
        <f t="shared" si="254"/>
        <v>3.9987772519999991</v>
      </c>
      <c r="O619" s="122"/>
      <c r="P619" s="122"/>
      <c r="Q619" s="122"/>
      <c r="R619" s="122"/>
      <c r="S619" s="122"/>
      <c r="T619" s="122">
        <f t="shared" si="255"/>
        <v>3.9987772519999991</v>
      </c>
      <c r="U619" s="122"/>
      <c r="V619" s="122">
        <f t="shared" si="256"/>
        <v>0</v>
      </c>
      <c r="W619" s="122"/>
      <c r="X619" s="122"/>
    </row>
    <row r="620" spans="1:24" ht="62.2" x14ac:dyDescent="0.35">
      <c r="A620" s="106" t="s">
        <v>1662</v>
      </c>
      <c r="B620" s="107" t="s">
        <v>1817</v>
      </c>
      <c r="C620" s="108" t="s">
        <v>1483</v>
      </c>
      <c r="D620" s="67">
        <v>6.0782639999999999</v>
      </c>
      <c r="E620" s="122"/>
      <c r="F620" s="122"/>
      <c r="G620" s="122">
        <v>6.0782639999999999</v>
      </c>
      <c r="H620" s="122"/>
      <c r="I620" s="73">
        <v>0.27051346799999998</v>
      </c>
      <c r="J620" s="122"/>
      <c r="K620" s="122"/>
      <c r="L620" s="73">
        <v>0.27051346799999998</v>
      </c>
      <c r="M620" s="122"/>
      <c r="N620" s="122">
        <f t="shared" si="254"/>
        <v>5.807750532</v>
      </c>
      <c r="O620" s="122"/>
      <c r="P620" s="122"/>
      <c r="Q620" s="122"/>
      <c r="R620" s="122"/>
      <c r="S620" s="122"/>
      <c r="T620" s="122">
        <f t="shared" si="255"/>
        <v>5.807750532</v>
      </c>
      <c r="U620" s="122"/>
      <c r="V620" s="122">
        <f t="shared" si="256"/>
        <v>0</v>
      </c>
      <c r="W620" s="122"/>
      <c r="X620" s="122"/>
    </row>
    <row r="621" spans="1:24" ht="46.65" x14ac:dyDescent="0.35">
      <c r="A621" s="106" t="s">
        <v>1662</v>
      </c>
      <c r="B621" s="107" t="s">
        <v>1011</v>
      </c>
      <c r="C621" s="108" t="s">
        <v>1484</v>
      </c>
      <c r="D621" s="67">
        <v>7.061484000000001</v>
      </c>
      <c r="E621" s="122"/>
      <c r="F621" s="122"/>
      <c r="G621" s="122">
        <v>7.061484000000001</v>
      </c>
      <c r="H621" s="122"/>
      <c r="I621" s="73">
        <v>4.3032592620000001</v>
      </c>
      <c r="J621" s="122"/>
      <c r="K621" s="122"/>
      <c r="L621" s="73">
        <v>4.3032592620000001</v>
      </c>
      <c r="M621" s="122"/>
      <c r="N621" s="122">
        <f t="shared" si="254"/>
        <v>2.7582247380000009</v>
      </c>
      <c r="O621" s="122"/>
      <c r="P621" s="122"/>
      <c r="Q621" s="122"/>
      <c r="R621" s="122"/>
      <c r="S621" s="122"/>
      <c r="T621" s="122">
        <f t="shared" si="255"/>
        <v>2.7582247380000009</v>
      </c>
      <c r="U621" s="122"/>
      <c r="V621" s="122">
        <f t="shared" si="256"/>
        <v>0</v>
      </c>
      <c r="W621" s="122"/>
      <c r="X621" s="122"/>
    </row>
    <row r="622" spans="1:24" ht="46.65" x14ac:dyDescent="0.35">
      <c r="A622" s="106" t="s">
        <v>1662</v>
      </c>
      <c r="B622" s="107" t="s">
        <v>1818</v>
      </c>
      <c r="C622" s="108" t="s">
        <v>1485</v>
      </c>
      <c r="D622" s="67">
        <v>3.7264512000000001</v>
      </c>
      <c r="E622" s="122"/>
      <c r="F622" s="122"/>
      <c r="G622" s="122">
        <v>3.7264512000000001</v>
      </c>
      <c r="H622" s="122"/>
      <c r="I622" s="73">
        <v>0.49305479999999996</v>
      </c>
      <c r="J622" s="122"/>
      <c r="K622" s="122"/>
      <c r="L622" s="73">
        <v>0.49305479999999996</v>
      </c>
      <c r="M622" s="122"/>
      <c r="N622" s="122">
        <f t="shared" si="254"/>
        <v>3.2333964000000002</v>
      </c>
      <c r="O622" s="122"/>
      <c r="P622" s="122"/>
      <c r="Q622" s="122"/>
      <c r="R622" s="122"/>
      <c r="S622" s="122"/>
      <c r="T622" s="122">
        <f t="shared" si="255"/>
        <v>3.2333964000000002</v>
      </c>
      <c r="U622" s="122"/>
      <c r="V622" s="122">
        <f t="shared" si="256"/>
        <v>0</v>
      </c>
      <c r="W622" s="122"/>
      <c r="X622" s="122"/>
    </row>
    <row r="623" spans="1:24" ht="46.65" x14ac:dyDescent="0.35">
      <c r="A623" s="106" t="s">
        <v>1662</v>
      </c>
      <c r="B623" s="107" t="s">
        <v>1819</v>
      </c>
      <c r="C623" s="108" t="s">
        <v>1486</v>
      </c>
      <c r="D623" s="67">
        <v>4.4223167999999999</v>
      </c>
      <c r="E623" s="122"/>
      <c r="F623" s="122"/>
      <c r="G623" s="122">
        <v>4.4223167999999999</v>
      </c>
      <c r="H623" s="122"/>
      <c r="I623" s="73">
        <v>0.19681543199999998</v>
      </c>
      <c r="J623" s="122"/>
      <c r="K623" s="122"/>
      <c r="L623" s="73">
        <v>0.19681543199999998</v>
      </c>
      <c r="M623" s="122"/>
      <c r="N623" s="122">
        <f t="shared" si="254"/>
        <v>4.2255013679999998</v>
      </c>
      <c r="O623" s="122"/>
      <c r="P623" s="122"/>
      <c r="Q623" s="122"/>
      <c r="R623" s="122"/>
      <c r="S623" s="122"/>
      <c r="T623" s="122">
        <f t="shared" si="255"/>
        <v>4.2255013679999998</v>
      </c>
      <c r="U623" s="122"/>
      <c r="V623" s="122">
        <f t="shared" si="256"/>
        <v>0</v>
      </c>
      <c r="W623" s="122"/>
      <c r="X623" s="122"/>
    </row>
    <row r="624" spans="1:24" ht="46.65" x14ac:dyDescent="0.35">
      <c r="A624" s="106" t="s">
        <v>1662</v>
      </c>
      <c r="B624" s="107" t="s">
        <v>1820</v>
      </c>
      <c r="C624" s="108" t="s">
        <v>1487</v>
      </c>
      <c r="D624" s="67">
        <v>4.4344703999999995</v>
      </c>
      <c r="E624" s="122"/>
      <c r="F624" s="122"/>
      <c r="G624" s="122">
        <v>4.4344703999999995</v>
      </c>
      <c r="H624" s="122"/>
      <c r="I624" s="73">
        <v>1.4201747839999999</v>
      </c>
      <c r="J624" s="122"/>
      <c r="K624" s="122"/>
      <c r="L624" s="73">
        <v>1.4201747839999999</v>
      </c>
      <c r="M624" s="122"/>
      <c r="N624" s="122">
        <f t="shared" si="254"/>
        <v>3.0142956159999996</v>
      </c>
      <c r="O624" s="122"/>
      <c r="P624" s="122"/>
      <c r="Q624" s="122"/>
      <c r="R624" s="122"/>
      <c r="S624" s="122"/>
      <c r="T624" s="122">
        <f t="shared" si="255"/>
        <v>3.0142956159999996</v>
      </c>
      <c r="U624" s="122"/>
      <c r="V624" s="122">
        <f t="shared" si="256"/>
        <v>0</v>
      </c>
      <c r="W624" s="122"/>
      <c r="X624" s="122"/>
    </row>
    <row r="625" spans="1:24" ht="46.65" x14ac:dyDescent="0.35">
      <c r="A625" s="106" t="s">
        <v>1662</v>
      </c>
      <c r="B625" s="107" t="s">
        <v>1821</v>
      </c>
      <c r="C625" s="108" t="s">
        <v>1488</v>
      </c>
      <c r="D625" s="67">
        <v>3.6553199999999997</v>
      </c>
      <c r="E625" s="122"/>
      <c r="F625" s="122"/>
      <c r="G625" s="122">
        <v>3.6553199999999997</v>
      </c>
      <c r="H625" s="122"/>
      <c r="I625" s="73">
        <v>0.20630064399999998</v>
      </c>
      <c r="J625" s="122"/>
      <c r="K625" s="122"/>
      <c r="L625" s="73">
        <v>0.20630064399999998</v>
      </c>
      <c r="M625" s="122"/>
      <c r="N625" s="122">
        <f t="shared" si="254"/>
        <v>3.4490193559999995</v>
      </c>
      <c r="O625" s="122"/>
      <c r="P625" s="122"/>
      <c r="Q625" s="122"/>
      <c r="R625" s="122"/>
      <c r="S625" s="122"/>
      <c r="T625" s="122">
        <f t="shared" si="255"/>
        <v>3.4490193559999995</v>
      </c>
      <c r="U625" s="122"/>
      <c r="V625" s="122">
        <f t="shared" si="256"/>
        <v>0</v>
      </c>
      <c r="W625" s="122"/>
      <c r="X625" s="122"/>
    </row>
    <row r="626" spans="1:24" ht="31.1" x14ac:dyDescent="0.35">
      <c r="A626" s="106" t="s">
        <v>1662</v>
      </c>
      <c r="B626" s="107" t="s">
        <v>1012</v>
      </c>
      <c r="C626" s="108" t="s">
        <v>1489</v>
      </c>
      <c r="D626" s="67">
        <v>1.4347920000000001</v>
      </c>
      <c r="E626" s="122"/>
      <c r="F626" s="122"/>
      <c r="G626" s="122">
        <v>1.4347920000000001</v>
      </c>
      <c r="H626" s="122"/>
      <c r="I626" s="73">
        <v>6.3855467999999999E-2</v>
      </c>
      <c r="J626" s="122"/>
      <c r="K626" s="122"/>
      <c r="L626" s="73">
        <v>6.3855467999999999E-2</v>
      </c>
      <c r="M626" s="122"/>
      <c r="N626" s="122">
        <f t="shared" si="254"/>
        <v>1.370936532</v>
      </c>
      <c r="O626" s="122"/>
      <c r="P626" s="122"/>
      <c r="Q626" s="122"/>
      <c r="R626" s="122"/>
      <c r="S626" s="122"/>
      <c r="T626" s="122">
        <f t="shared" si="255"/>
        <v>1.370936532</v>
      </c>
      <c r="U626" s="122"/>
      <c r="V626" s="122">
        <f t="shared" si="256"/>
        <v>0</v>
      </c>
      <c r="W626" s="122"/>
      <c r="X626" s="122"/>
    </row>
    <row r="627" spans="1:24" ht="46.65" x14ac:dyDescent="0.35">
      <c r="A627" s="106" t="s">
        <v>1662</v>
      </c>
      <c r="B627" s="107" t="s">
        <v>1013</v>
      </c>
      <c r="C627" s="108" t="s">
        <v>1490</v>
      </c>
      <c r="D627" s="67">
        <v>2.3520719999999997</v>
      </c>
      <c r="E627" s="122"/>
      <c r="F627" s="122"/>
      <c r="G627" s="122">
        <v>2.3520719999999997</v>
      </c>
      <c r="H627" s="122"/>
      <c r="I627" s="73">
        <v>0.10467907199999998</v>
      </c>
      <c r="J627" s="122"/>
      <c r="K627" s="122"/>
      <c r="L627" s="73">
        <v>0.10467907199999998</v>
      </c>
      <c r="M627" s="122"/>
      <c r="N627" s="122">
        <f t="shared" si="254"/>
        <v>2.2473929279999996</v>
      </c>
      <c r="O627" s="122"/>
      <c r="P627" s="122"/>
      <c r="Q627" s="122"/>
      <c r="R627" s="122"/>
      <c r="S627" s="122"/>
      <c r="T627" s="122">
        <f t="shared" si="255"/>
        <v>2.2473929279999996</v>
      </c>
      <c r="U627" s="122"/>
      <c r="V627" s="122">
        <f t="shared" si="256"/>
        <v>0</v>
      </c>
      <c r="W627" s="122"/>
      <c r="X627" s="122"/>
    </row>
    <row r="628" spans="1:24" ht="46.65" x14ac:dyDescent="0.35">
      <c r="A628" s="106" t="s">
        <v>1662</v>
      </c>
      <c r="B628" s="107" t="s">
        <v>1822</v>
      </c>
      <c r="C628" s="108" t="s">
        <v>1491</v>
      </c>
      <c r="D628" s="67">
        <v>6.7887456000000004</v>
      </c>
      <c r="E628" s="122"/>
      <c r="F628" s="122"/>
      <c r="G628" s="122">
        <v>6.7887456000000004</v>
      </c>
      <c r="H628" s="122"/>
      <c r="I628" s="73">
        <v>0.30213345600000002</v>
      </c>
      <c r="J628" s="122"/>
      <c r="K628" s="122"/>
      <c r="L628" s="73">
        <v>0.30213345600000002</v>
      </c>
      <c r="M628" s="122"/>
      <c r="N628" s="122">
        <f t="shared" si="254"/>
        <v>6.4866121440000004</v>
      </c>
      <c r="O628" s="122"/>
      <c r="P628" s="122"/>
      <c r="Q628" s="122"/>
      <c r="R628" s="122"/>
      <c r="S628" s="122"/>
      <c r="T628" s="122">
        <f t="shared" si="255"/>
        <v>6.4866121440000004</v>
      </c>
      <c r="U628" s="122"/>
      <c r="V628" s="122">
        <f t="shared" si="256"/>
        <v>0</v>
      </c>
      <c r="W628" s="122"/>
      <c r="X628" s="122"/>
    </row>
    <row r="629" spans="1:24" x14ac:dyDescent="0.35">
      <c r="A629" s="103"/>
      <c r="B629" s="110" t="s">
        <v>56</v>
      </c>
      <c r="C629" s="105"/>
      <c r="D629" s="133">
        <f t="shared" ref="D629:X629" si="257">SUM(D630:D630)</f>
        <v>0.17108399999999999</v>
      </c>
      <c r="E629" s="133">
        <f t="shared" si="257"/>
        <v>0</v>
      </c>
      <c r="F629" s="133">
        <f t="shared" si="257"/>
        <v>0</v>
      </c>
      <c r="G629" s="133">
        <f t="shared" si="257"/>
        <v>0.17108399999999999</v>
      </c>
      <c r="H629" s="133">
        <f t="shared" si="257"/>
        <v>0</v>
      </c>
      <c r="I629" s="133">
        <f t="shared" si="257"/>
        <v>7.6140959999999999E-3</v>
      </c>
      <c r="J629" s="133">
        <f t="shared" si="257"/>
        <v>0</v>
      </c>
      <c r="K629" s="133">
        <f t="shared" si="257"/>
        <v>0</v>
      </c>
      <c r="L629" s="133">
        <f t="shared" si="257"/>
        <v>7.6140959999999999E-3</v>
      </c>
      <c r="M629" s="133">
        <f t="shared" si="257"/>
        <v>0</v>
      </c>
      <c r="N629" s="133">
        <f t="shared" si="257"/>
        <v>0.163469904</v>
      </c>
      <c r="O629" s="133">
        <f t="shared" si="257"/>
        <v>0</v>
      </c>
      <c r="P629" s="133">
        <f t="shared" si="257"/>
        <v>0</v>
      </c>
      <c r="Q629" s="133">
        <f t="shared" si="257"/>
        <v>0</v>
      </c>
      <c r="R629" s="133">
        <f t="shared" si="257"/>
        <v>0</v>
      </c>
      <c r="S629" s="133">
        <f t="shared" si="257"/>
        <v>0</v>
      </c>
      <c r="T629" s="133">
        <f t="shared" si="257"/>
        <v>0.163469904</v>
      </c>
      <c r="U629" s="133">
        <f t="shared" si="257"/>
        <v>0</v>
      </c>
      <c r="V629" s="133">
        <f t="shared" si="257"/>
        <v>0</v>
      </c>
      <c r="W629" s="133">
        <f t="shared" si="257"/>
        <v>0</v>
      </c>
      <c r="X629" s="133">
        <f t="shared" si="257"/>
        <v>0</v>
      </c>
    </row>
    <row r="630" spans="1:24" ht="31.1" x14ac:dyDescent="0.35">
      <c r="A630" s="106" t="s">
        <v>1662</v>
      </c>
      <c r="B630" s="107" t="s">
        <v>1014</v>
      </c>
      <c r="C630" s="108" t="s">
        <v>1492</v>
      </c>
      <c r="D630" s="67">
        <v>0.17108399999999999</v>
      </c>
      <c r="E630" s="122"/>
      <c r="F630" s="122"/>
      <c r="G630" s="122">
        <v>0.17108399999999999</v>
      </c>
      <c r="H630" s="122"/>
      <c r="I630" s="73">
        <v>7.6140959999999999E-3</v>
      </c>
      <c r="J630" s="122"/>
      <c r="K630" s="122"/>
      <c r="L630" s="73">
        <v>7.6140959999999999E-3</v>
      </c>
      <c r="M630" s="122"/>
      <c r="N630" s="122">
        <f>D630-I630</f>
        <v>0.163469904</v>
      </c>
      <c r="O630" s="122"/>
      <c r="P630" s="122"/>
      <c r="Q630" s="122"/>
      <c r="R630" s="122"/>
      <c r="S630" s="122"/>
      <c r="T630" s="122">
        <f>G630-L630</f>
        <v>0.163469904</v>
      </c>
      <c r="U630" s="122"/>
      <c r="V630" s="122">
        <f>H630-M630</f>
        <v>0</v>
      </c>
      <c r="W630" s="122"/>
      <c r="X630" s="122"/>
    </row>
    <row r="631" spans="1:24" x14ac:dyDescent="0.35">
      <c r="A631" s="103"/>
      <c r="B631" s="110" t="s">
        <v>57</v>
      </c>
      <c r="C631" s="105"/>
      <c r="D631" s="133">
        <f t="shared" ref="D631:X631" si="258">SUM(D632:D642)</f>
        <v>24.354609600000003</v>
      </c>
      <c r="E631" s="133">
        <f t="shared" si="258"/>
        <v>0</v>
      </c>
      <c r="F631" s="133">
        <f t="shared" si="258"/>
        <v>0</v>
      </c>
      <c r="G631" s="133">
        <f t="shared" si="258"/>
        <v>24.354609600000003</v>
      </c>
      <c r="H631" s="133">
        <f t="shared" si="258"/>
        <v>0</v>
      </c>
      <c r="I631" s="133">
        <f t="shared" si="258"/>
        <v>1.305281272</v>
      </c>
      <c r="J631" s="133">
        <f t="shared" si="258"/>
        <v>0</v>
      </c>
      <c r="K631" s="133">
        <f t="shared" si="258"/>
        <v>0</v>
      </c>
      <c r="L631" s="133">
        <f t="shared" si="258"/>
        <v>1.305281272</v>
      </c>
      <c r="M631" s="133">
        <f t="shared" si="258"/>
        <v>0</v>
      </c>
      <c r="N631" s="133">
        <f t="shared" si="258"/>
        <v>23.049328328000001</v>
      </c>
      <c r="O631" s="133">
        <f t="shared" si="258"/>
        <v>0</v>
      </c>
      <c r="P631" s="133">
        <f t="shared" si="258"/>
        <v>0</v>
      </c>
      <c r="Q631" s="133">
        <f t="shared" si="258"/>
        <v>0</v>
      </c>
      <c r="R631" s="133">
        <f t="shared" si="258"/>
        <v>0</v>
      </c>
      <c r="S631" s="133">
        <f t="shared" si="258"/>
        <v>0</v>
      </c>
      <c r="T631" s="133">
        <f t="shared" si="258"/>
        <v>23.049328328000001</v>
      </c>
      <c r="U631" s="133">
        <f t="shared" si="258"/>
        <v>0</v>
      </c>
      <c r="V631" s="133">
        <f t="shared" si="258"/>
        <v>0</v>
      </c>
      <c r="W631" s="133">
        <f t="shared" si="258"/>
        <v>0</v>
      </c>
      <c r="X631" s="133">
        <f t="shared" si="258"/>
        <v>0</v>
      </c>
    </row>
    <row r="632" spans="1:24" ht="31.1" x14ac:dyDescent="0.35">
      <c r="A632" s="106" t="s">
        <v>1662</v>
      </c>
      <c r="B632" s="107" t="s">
        <v>1015</v>
      </c>
      <c r="C632" s="108" t="s">
        <v>1493</v>
      </c>
      <c r="D632" s="67">
        <v>2.1404999999999998</v>
      </c>
      <c r="E632" s="122"/>
      <c r="F632" s="122"/>
      <c r="G632" s="122">
        <v>2.1404999999999998</v>
      </c>
      <c r="H632" s="122"/>
      <c r="I632" s="73">
        <v>9.5263044000000005E-2</v>
      </c>
      <c r="J632" s="122"/>
      <c r="K632" s="122"/>
      <c r="L632" s="73">
        <v>9.5263044000000005E-2</v>
      </c>
      <c r="M632" s="122"/>
      <c r="N632" s="122">
        <f t="shared" ref="N632:N642" si="259">D632-I632</f>
        <v>2.0452369559999997</v>
      </c>
      <c r="O632" s="122"/>
      <c r="P632" s="122"/>
      <c r="Q632" s="122"/>
      <c r="R632" s="122"/>
      <c r="S632" s="122"/>
      <c r="T632" s="122">
        <f t="shared" ref="T632:T642" si="260">G632-L632</f>
        <v>2.0452369559999997</v>
      </c>
      <c r="U632" s="122"/>
      <c r="V632" s="122">
        <f t="shared" ref="V632:V642" si="261">H632-M632</f>
        <v>0</v>
      </c>
      <c r="W632" s="122"/>
      <c r="X632" s="122"/>
    </row>
    <row r="633" spans="1:24" ht="31.1" x14ac:dyDescent="0.35">
      <c r="A633" s="106" t="s">
        <v>1662</v>
      </c>
      <c r="B633" s="107" t="s">
        <v>461</v>
      </c>
      <c r="C633" s="108" t="s">
        <v>495</v>
      </c>
      <c r="D633" s="67">
        <v>1.5697079999999999</v>
      </c>
      <c r="E633" s="122"/>
      <c r="F633" s="122"/>
      <c r="G633" s="122">
        <v>1.5697079999999999</v>
      </c>
      <c r="H633" s="122"/>
      <c r="I633" s="73">
        <v>6.9859932E-2</v>
      </c>
      <c r="J633" s="122"/>
      <c r="K633" s="122"/>
      <c r="L633" s="73">
        <v>6.9859932E-2</v>
      </c>
      <c r="M633" s="122"/>
      <c r="N633" s="122">
        <f t="shared" si="259"/>
        <v>1.4998480679999999</v>
      </c>
      <c r="O633" s="122"/>
      <c r="P633" s="122"/>
      <c r="Q633" s="122"/>
      <c r="R633" s="122"/>
      <c r="S633" s="122"/>
      <c r="T633" s="122">
        <f t="shared" si="260"/>
        <v>1.4998480679999999</v>
      </c>
      <c r="U633" s="122"/>
      <c r="V633" s="122">
        <f t="shared" si="261"/>
        <v>0</v>
      </c>
      <c r="W633" s="122"/>
      <c r="X633" s="122"/>
    </row>
    <row r="634" spans="1:24" ht="46.65" x14ac:dyDescent="0.35">
      <c r="A634" s="106" t="s">
        <v>1662</v>
      </c>
      <c r="B634" s="107" t="s">
        <v>657</v>
      </c>
      <c r="C634" s="108" t="s">
        <v>707</v>
      </c>
      <c r="D634" s="67">
        <v>0.65169599999999994</v>
      </c>
      <c r="E634" s="122"/>
      <c r="F634" s="122"/>
      <c r="G634" s="122">
        <v>0.65169599999999994</v>
      </c>
      <c r="H634" s="122"/>
      <c r="I634" s="73">
        <v>0</v>
      </c>
      <c r="J634" s="122"/>
      <c r="K634" s="122"/>
      <c r="L634" s="73">
        <v>0</v>
      </c>
      <c r="M634" s="122"/>
      <c r="N634" s="122">
        <f t="shared" si="259"/>
        <v>0.65169599999999994</v>
      </c>
      <c r="O634" s="122"/>
      <c r="P634" s="122"/>
      <c r="Q634" s="122"/>
      <c r="R634" s="122"/>
      <c r="S634" s="122"/>
      <c r="T634" s="122">
        <f t="shared" si="260"/>
        <v>0.65169599999999994</v>
      </c>
      <c r="U634" s="122"/>
      <c r="V634" s="122">
        <f t="shared" si="261"/>
        <v>0</v>
      </c>
      <c r="W634" s="122"/>
      <c r="X634" s="122"/>
    </row>
    <row r="635" spans="1:24" ht="31.1" x14ac:dyDescent="0.35">
      <c r="A635" s="106" t="s">
        <v>1662</v>
      </c>
      <c r="B635" s="107" t="s">
        <v>460</v>
      </c>
      <c r="C635" s="108" t="s">
        <v>544</v>
      </c>
      <c r="D635" s="67">
        <v>4.6267680000000002</v>
      </c>
      <c r="E635" s="122"/>
      <c r="F635" s="122"/>
      <c r="G635" s="122">
        <v>4.6267680000000002</v>
      </c>
      <c r="H635" s="122"/>
      <c r="I635" s="73">
        <v>0.20591452799999999</v>
      </c>
      <c r="J635" s="122"/>
      <c r="K635" s="122"/>
      <c r="L635" s="73">
        <v>0.20591452799999999</v>
      </c>
      <c r="M635" s="122"/>
      <c r="N635" s="122">
        <f t="shared" si="259"/>
        <v>4.4208534720000001</v>
      </c>
      <c r="O635" s="122"/>
      <c r="P635" s="122"/>
      <c r="Q635" s="122"/>
      <c r="R635" s="122"/>
      <c r="S635" s="122"/>
      <c r="T635" s="122">
        <f t="shared" si="260"/>
        <v>4.4208534720000001</v>
      </c>
      <c r="U635" s="122"/>
      <c r="V635" s="122">
        <f t="shared" si="261"/>
        <v>0</v>
      </c>
      <c r="W635" s="122"/>
      <c r="X635" s="122"/>
    </row>
    <row r="636" spans="1:24" ht="46.65" x14ac:dyDescent="0.35">
      <c r="A636" s="106" t="s">
        <v>1662</v>
      </c>
      <c r="B636" s="107" t="s">
        <v>1823</v>
      </c>
      <c r="C636" s="108" t="s">
        <v>1494</v>
      </c>
      <c r="D636" s="67">
        <v>4.4123279999999996</v>
      </c>
      <c r="E636" s="122"/>
      <c r="F636" s="122"/>
      <c r="G636" s="122">
        <v>4.4123279999999996</v>
      </c>
      <c r="H636" s="122"/>
      <c r="I636" s="73">
        <v>0.19637088000000003</v>
      </c>
      <c r="J636" s="122"/>
      <c r="K636" s="122"/>
      <c r="L636" s="73">
        <v>0.19637088000000003</v>
      </c>
      <c r="M636" s="122"/>
      <c r="N636" s="122">
        <f t="shared" si="259"/>
        <v>4.2159571199999997</v>
      </c>
      <c r="O636" s="122"/>
      <c r="P636" s="122"/>
      <c r="Q636" s="122"/>
      <c r="R636" s="122"/>
      <c r="S636" s="122"/>
      <c r="T636" s="122">
        <f t="shared" si="260"/>
        <v>4.2159571199999997</v>
      </c>
      <c r="U636" s="122"/>
      <c r="V636" s="122">
        <f t="shared" si="261"/>
        <v>0</v>
      </c>
      <c r="W636" s="122"/>
      <c r="X636" s="122"/>
    </row>
    <row r="637" spans="1:24" ht="46.65" x14ac:dyDescent="0.35">
      <c r="A637" s="106" t="s">
        <v>1662</v>
      </c>
      <c r="B637" s="107" t="s">
        <v>1824</v>
      </c>
      <c r="C637" s="108" t="s">
        <v>1495</v>
      </c>
      <c r="D637" s="67">
        <v>0.40649999999999997</v>
      </c>
      <c r="E637" s="122"/>
      <c r="F637" s="122"/>
      <c r="G637" s="122">
        <v>0.40649999999999997</v>
      </c>
      <c r="H637" s="122"/>
      <c r="I637" s="73">
        <v>1.8091284000000003E-2</v>
      </c>
      <c r="J637" s="122"/>
      <c r="K637" s="122"/>
      <c r="L637" s="73">
        <v>1.8091284000000003E-2</v>
      </c>
      <c r="M637" s="122"/>
      <c r="N637" s="122">
        <f t="shared" si="259"/>
        <v>0.38840871599999999</v>
      </c>
      <c r="O637" s="122"/>
      <c r="P637" s="122"/>
      <c r="Q637" s="122"/>
      <c r="R637" s="122"/>
      <c r="S637" s="122"/>
      <c r="T637" s="122">
        <f t="shared" si="260"/>
        <v>0.38840871599999999</v>
      </c>
      <c r="U637" s="122"/>
      <c r="V637" s="122">
        <f t="shared" si="261"/>
        <v>0</v>
      </c>
      <c r="W637" s="122"/>
      <c r="X637" s="122"/>
    </row>
    <row r="638" spans="1:24" ht="46.65" x14ac:dyDescent="0.35">
      <c r="A638" s="106" t="s">
        <v>1662</v>
      </c>
      <c r="B638" s="107" t="s">
        <v>1825</v>
      </c>
      <c r="C638" s="108" t="s">
        <v>1496</v>
      </c>
      <c r="D638" s="67">
        <v>1.2E-2</v>
      </c>
      <c r="E638" s="122"/>
      <c r="F638" s="122"/>
      <c r="G638" s="122">
        <v>1.2E-2</v>
      </c>
      <c r="H638" s="122"/>
      <c r="I638" s="73">
        <v>5.3404799999999997E-4</v>
      </c>
      <c r="J638" s="122"/>
      <c r="K638" s="122"/>
      <c r="L638" s="73">
        <v>5.3404799999999997E-4</v>
      </c>
      <c r="M638" s="122"/>
      <c r="N638" s="122">
        <f t="shared" si="259"/>
        <v>1.1465952E-2</v>
      </c>
      <c r="O638" s="122"/>
      <c r="P638" s="122"/>
      <c r="Q638" s="122"/>
      <c r="R638" s="122"/>
      <c r="S638" s="122"/>
      <c r="T638" s="122">
        <f t="shared" si="260"/>
        <v>1.1465952E-2</v>
      </c>
      <c r="U638" s="122"/>
      <c r="V638" s="122">
        <f t="shared" si="261"/>
        <v>0</v>
      </c>
      <c r="W638" s="122"/>
      <c r="X638" s="122"/>
    </row>
    <row r="639" spans="1:24" ht="46.65" x14ac:dyDescent="0.35">
      <c r="A639" s="106" t="s">
        <v>1662</v>
      </c>
      <c r="B639" s="107" t="s">
        <v>1826</v>
      </c>
      <c r="C639" s="108" t="s">
        <v>1497</v>
      </c>
      <c r="D639" s="67">
        <v>1.3187399999999998</v>
      </c>
      <c r="E639" s="122"/>
      <c r="F639" s="122"/>
      <c r="G639" s="122">
        <v>1.3187399999999998</v>
      </c>
      <c r="H639" s="122"/>
      <c r="I639" s="73">
        <v>5.8690595999999998E-2</v>
      </c>
      <c r="J639" s="122"/>
      <c r="K639" s="122"/>
      <c r="L639" s="73">
        <v>5.8690595999999998E-2</v>
      </c>
      <c r="M639" s="122"/>
      <c r="N639" s="122">
        <f t="shared" si="259"/>
        <v>1.2600494039999999</v>
      </c>
      <c r="O639" s="122"/>
      <c r="P639" s="122"/>
      <c r="Q639" s="122"/>
      <c r="R639" s="122"/>
      <c r="S639" s="122"/>
      <c r="T639" s="122">
        <f t="shared" si="260"/>
        <v>1.2600494039999999</v>
      </c>
      <c r="U639" s="122"/>
      <c r="V639" s="122">
        <f t="shared" si="261"/>
        <v>0</v>
      </c>
      <c r="W639" s="122"/>
      <c r="X639" s="122"/>
    </row>
    <row r="640" spans="1:24" ht="31.1" x14ac:dyDescent="0.35">
      <c r="A640" s="106" t="s">
        <v>1662</v>
      </c>
      <c r="B640" s="107" t="s">
        <v>1016</v>
      </c>
      <c r="C640" s="108" t="s">
        <v>1498</v>
      </c>
      <c r="D640" s="67">
        <v>5.1604896</v>
      </c>
      <c r="E640" s="122"/>
      <c r="F640" s="122"/>
      <c r="G640" s="122">
        <v>5.1604896</v>
      </c>
      <c r="H640" s="122"/>
      <c r="I640" s="73">
        <v>0.48004984000000001</v>
      </c>
      <c r="J640" s="122"/>
      <c r="K640" s="122"/>
      <c r="L640" s="73">
        <v>0.48004984000000001</v>
      </c>
      <c r="M640" s="122"/>
      <c r="N640" s="122">
        <f t="shared" si="259"/>
        <v>4.6804397599999996</v>
      </c>
      <c r="O640" s="122"/>
      <c r="P640" s="122"/>
      <c r="Q640" s="122"/>
      <c r="R640" s="122"/>
      <c r="S640" s="122"/>
      <c r="T640" s="122">
        <f t="shared" si="260"/>
        <v>4.6804397599999996</v>
      </c>
      <c r="U640" s="122"/>
      <c r="V640" s="122">
        <f t="shared" si="261"/>
        <v>0</v>
      </c>
      <c r="W640" s="122"/>
      <c r="X640" s="122"/>
    </row>
    <row r="641" spans="1:24" ht="31.1" x14ac:dyDescent="0.35">
      <c r="A641" s="106" t="s">
        <v>1662</v>
      </c>
      <c r="B641" s="107" t="s">
        <v>1017</v>
      </c>
      <c r="C641" s="108" t="s">
        <v>1499</v>
      </c>
      <c r="D641" s="67">
        <v>1.8495599999999999</v>
      </c>
      <c r="E641" s="122"/>
      <c r="F641" s="122"/>
      <c r="G641" s="122">
        <v>1.8495599999999999</v>
      </c>
      <c r="H641" s="122"/>
      <c r="I641" s="73">
        <v>8.2314756000000003E-2</v>
      </c>
      <c r="J641" s="122"/>
      <c r="K641" s="122"/>
      <c r="L641" s="73">
        <v>8.2314756000000003E-2</v>
      </c>
      <c r="M641" s="122"/>
      <c r="N641" s="122">
        <f t="shared" si="259"/>
        <v>1.7672452439999999</v>
      </c>
      <c r="O641" s="122"/>
      <c r="P641" s="122"/>
      <c r="Q641" s="122"/>
      <c r="R641" s="122"/>
      <c r="S641" s="122"/>
      <c r="T641" s="122">
        <f t="shared" si="260"/>
        <v>1.7672452439999999</v>
      </c>
      <c r="U641" s="122"/>
      <c r="V641" s="122">
        <f t="shared" si="261"/>
        <v>0</v>
      </c>
      <c r="W641" s="122"/>
      <c r="X641" s="122"/>
    </row>
    <row r="642" spans="1:24" ht="31.1" x14ac:dyDescent="0.35">
      <c r="A642" s="106" t="s">
        <v>1662</v>
      </c>
      <c r="B642" s="107" t="s">
        <v>1018</v>
      </c>
      <c r="C642" s="108" t="s">
        <v>1500</v>
      </c>
      <c r="D642" s="67">
        <v>2.2063200000000003</v>
      </c>
      <c r="E642" s="122"/>
      <c r="F642" s="122"/>
      <c r="G642" s="122">
        <v>2.2063200000000003</v>
      </c>
      <c r="H642" s="122"/>
      <c r="I642" s="73">
        <v>9.8192363999999976E-2</v>
      </c>
      <c r="J642" s="122"/>
      <c r="K642" s="122"/>
      <c r="L642" s="73">
        <v>9.8192363999999976E-2</v>
      </c>
      <c r="M642" s="122"/>
      <c r="N642" s="122">
        <f t="shared" si="259"/>
        <v>2.1081276360000003</v>
      </c>
      <c r="O642" s="122"/>
      <c r="P642" s="122"/>
      <c r="Q642" s="122"/>
      <c r="R642" s="122"/>
      <c r="S642" s="122"/>
      <c r="T642" s="122">
        <f t="shared" si="260"/>
        <v>2.1081276360000003</v>
      </c>
      <c r="U642" s="122"/>
      <c r="V642" s="122">
        <f t="shared" si="261"/>
        <v>0</v>
      </c>
      <c r="W642" s="122"/>
      <c r="X642" s="122"/>
    </row>
    <row r="643" spans="1:24" x14ac:dyDescent="0.35">
      <c r="A643" s="114"/>
      <c r="B643" s="104" t="s">
        <v>58</v>
      </c>
      <c r="C643" s="105"/>
      <c r="D643" s="133">
        <f t="shared" ref="D643:X643" si="262">SUM(D644:D645)</f>
        <v>2.5720200000000002</v>
      </c>
      <c r="E643" s="133">
        <f t="shared" si="262"/>
        <v>0</v>
      </c>
      <c r="F643" s="133">
        <f t="shared" si="262"/>
        <v>0</v>
      </c>
      <c r="G643" s="133">
        <f t="shared" si="262"/>
        <v>2.5720200000000002</v>
      </c>
      <c r="H643" s="133">
        <f t="shared" si="262"/>
        <v>0</v>
      </c>
      <c r="I643" s="133">
        <f t="shared" si="262"/>
        <v>0.17001423599999999</v>
      </c>
      <c r="J643" s="133">
        <f t="shared" si="262"/>
        <v>0</v>
      </c>
      <c r="K643" s="133">
        <f t="shared" si="262"/>
        <v>0</v>
      </c>
      <c r="L643" s="133">
        <f t="shared" si="262"/>
        <v>0.17001423599999999</v>
      </c>
      <c r="M643" s="133">
        <f t="shared" si="262"/>
        <v>0</v>
      </c>
      <c r="N643" s="133">
        <f t="shared" si="262"/>
        <v>2.4020057640000001</v>
      </c>
      <c r="O643" s="133">
        <f t="shared" si="262"/>
        <v>0</v>
      </c>
      <c r="P643" s="133">
        <f t="shared" si="262"/>
        <v>0</v>
      </c>
      <c r="Q643" s="133">
        <f t="shared" si="262"/>
        <v>0</v>
      </c>
      <c r="R643" s="133">
        <f t="shared" si="262"/>
        <v>0</v>
      </c>
      <c r="S643" s="133">
        <f t="shared" si="262"/>
        <v>0</v>
      </c>
      <c r="T643" s="133">
        <f t="shared" si="262"/>
        <v>2.4020057640000001</v>
      </c>
      <c r="U643" s="133">
        <f t="shared" si="262"/>
        <v>0</v>
      </c>
      <c r="V643" s="133">
        <f t="shared" si="262"/>
        <v>0</v>
      </c>
      <c r="W643" s="133">
        <f t="shared" si="262"/>
        <v>0</v>
      </c>
      <c r="X643" s="133">
        <f t="shared" si="262"/>
        <v>0</v>
      </c>
    </row>
    <row r="644" spans="1:24" ht="46.65" x14ac:dyDescent="0.35">
      <c r="A644" s="106" t="s">
        <v>1662</v>
      </c>
      <c r="B644" s="107" t="s">
        <v>1827</v>
      </c>
      <c r="C644" s="108" t="s">
        <v>1501</v>
      </c>
      <c r="D644" s="67">
        <v>1.5318240000000001</v>
      </c>
      <c r="E644" s="122"/>
      <c r="F644" s="122"/>
      <c r="G644" s="122">
        <v>1.5318240000000001</v>
      </c>
      <c r="H644" s="122"/>
      <c r="I644" s="73">
        <v>0.12372022799999999</v>
      </c>
      <c r="J644" s="122"/>
      <c r="K644" s="122"/>
      <c r="L644" s="73">
        <v>0.12372022799999999</v>
      </c>
      <c r="M644" s="122"/>
      <c r="N644" s="122">
        <f t="shared" ref="N644:N645" si="263">D644-I644</f>
        <v>1.408103772</v>
      </c>
      <c r="O644" s="122"/>
      <c r="P644" s="122"/>
      <c r="Q644" s="122"/>
      <c r="R644" s="122"/>
      <c r="S644" s="122"/>
      <c r="T644" s="122">
        <f t="shared" ref="T644:T645" si="264">G644-L644</f>
        <v>1.408103772</v>
      </c>
      <c r="U644" s="122"/>
      <c r="V644" s="122">
        <f t="shared" ref="V644:V645" si="265">H644-M644</f>
        <v>0</v>
      </c>
      <c r="W644" s="122"/>
      <c r="X644" s="122"/>
    </row>
    <row r="645" spans="1:24" ht="77.7" x14ac:dyDescent="0.35">
      <c r="A645" s="115" t="s">
        <v>1662</v>
      </c>
      <c r="B645" s="111" t="s">
        <v>1019</v>
      </c>
      <c r="C645" s="108" t="s">
        <v>1502</v>
      </c>
      <c r="D645" s="67">
        <v>1.0401959999999999</v>
      </c>
      <c r="E645" s="123"/>
      <c r="F645" s="123"/>
      <c r="G645" s="122">
        <v>1.0401959999999999</v>
      </c>
      <c r="H645" s="123"/>
      <c r="I645" s="73">
        <v>4.6294007999999991E-2</v>
      </c>
      <c r="J645" s="123"/>
      <c r="K645" s="123"/>
      <c r="L645" s="73">
        <v>4.6294007999999991E-2</v>
      </c>
      <c r="M645" s="123"/>
      <c r="N645" s="122">
        <f t="shared" si="263"/>
        <v>0.99390199199999996</v>
      </c>
      <c r="O645" s="123"/>
      <c r="P645" s="123"/>
      <c r="Q645" s="123"/>
      <c r="R645" s="123"/>
      <c r="S645" s="123"/>
      <c r="T645" s="122">
        <f t="shared" si="264"/>
        <v>0.99390199199999996</v>
      </c>
      <c r="U645" s="123"/>
      <c r="V645" s="122">
        <f t="shared" si="265"/>
        <v>0</v>
      </c>
      <c r="W645" s="123"/>
      <c r="X645" s="123"/>
    </row>
    <row r="646" spans="1:24" x14ac:dyDescent="0.35">
      <c r="A646" s="103"/>
      <c r="B646" s="110" t="s">
        <v>59</v>
      </c>
      <c r="C646" s="105"/>
      <c r="D646" s="133">
        <f t="shared" ref="D646:X646" si="266">SUM(D647:D655)</f>
        <v>50.21837352</v>
      </c>
      <c r="E646" s="133">
        <f t="shared" si="266"/>
        <v>0</v>
      </c>
      <c r="F646" s="133">
        <f t="shared" si="266"/>
        <v>0</v>
      </c>
      <c r="G646" s="133">
        <f t="shared" si="266"/>
        <v>50.21837352</v>
      </c>
      <c r="H646" s="133">
        <f t="shared" si="266"/>
        <v>0</v>
      </c>
      <c r="I646" s="133">
        <f t="shared" si="266"/>
        <v>31.443540257999999</v>
      </c>
      <c r="J646" s="133">
        <f t="shared" si="266"/>
        <v>0</v>
      </c>
      <c r="K646" s="133">
        <f t="shared" si="266"/>
        <v>0</v>
      </c>
      <c r="L646" s="133">
        <f t="shared" si="266"/>
        <v>31.443540257999999</v>
      </c>
      <c r="M646" s="133">
        <f t="shared" si="266"/>
        <v>0</v>
      </c>
      <c r="N646" s="133">
        <f t="shared" si="266"/>
        <v>18.774833261999998</v>
      </c>
      <c r="O646" s="133">
        <f t="shared" si="266"/>
        <v>0</v>
      </c>
      <c r="P646" s="133">
        <f t="shared" si="266"/>
        <v>0</v>
      </c>
      <c r="Q646" s="133">
        <f t="shared" si="266"/>
        <v>0</v>
      </c>
      <c r="R646" s="133">
        <f t="shared" si="266"/>
        <v>0</v>
      </c>
      <c r="S646" s="133">
        <f t="shared" si="266"/>
        <v>0</v>
      </c>
      <c r="T646" s="133">
        <f t="shared" si="266"/>
        <v>18.774833261999998</v>
      </c>
      <c r="U646" s="133">
        <f t="shared" si="266"/>
        <v>0</v>
      </c>
      <c r="V646" s="133">
        <f t="shared" si="266"/>
        <v>0</v>
      </c>
      <c r="W646" s="133">
        <f t="shared" si="266"/>
        <v>0</v>
      </c>
      <c r="X646" s="133">
        <f t="shared" si="266"/>
        <v>0</v>
      </c>
    </row>
    <row r="647" spans="1:24" ht="62.2" x14ac:dyDescent="0.35">
      <c r="A647" s="106" t="s">
        <v>1662</v>
      </c>
      <c r="B647" s="107" t="s">
        <v>1020</v>
      </c>
      <c r="C647" s="108" t="s">
        <v>1503</v>
      </c>
      <c r="D647" s="67">
        <v>2.34790272</v>
      </c>
      <c r="E647" s="122"/>
      <c r="F647" s="122"/>
      <c r="G647" s="122">
        <v>2.34790272</v>
      </c>
      <c r="H647" s="122"/>
      <c r="I647" s="73">
        <v>0</v>
      </c>
      <c r="J647" s="122"/>
      <c r="K647" s="122"/>
      <c r="L647" s="73">
        <v>0</v>
      </c>
      <c r="M647" s="122"/>
      <c r="N647" s="122">
        <f t="shared" ref="N647:N655" si="267">D647-I647</f>
        <v>2.34790272</v>
      </c>
      <c r="O647" s="122"/>
      <c r="P647" s="122"/>
      <c r="Q647" s="122"/>
      <c r="R647" s="122"/>
      <c r="S647" s="122"/>
      <c r="T647" s="122">
        <f t="shared" ref="T647:T655" si="268">G647-L647</f>
        <v>2.34790272</v>
      </c>
      <c r="U647" s="122"/>
      <c r="V647" s="122">
        <f t="shared" ref="V647:V655" si="269">H647-M647</f>
        <v>0</v>
      </c>
      <c r="W647" s="122"/>
      <c r="X647" s="122"/>
    </row>
    <row r="648" spans="1:24" ht="62.2" x14ac:dyDescent="0.35">
      <c r="A648" s="106" t="s">
        <v>1662</v>
      </c>
      <c r="B648" s="107" t="s">
        <v>1021</v>
      </c>
      <c r="C648" s="108" t="s">
        <v>1504</v>
      </c>
      <c r="D648" s="67">
        <v>1.6807356</v>
      </c>
      <c r="E648" s="122"/>
      <c r="F648" s="122"/>
      <c r="G648" s="122">
        <v>1.6807356</v>
      </c>
      <c r="H648" s="122"/>
      <c r="I648" s="73">
        <v>7.480126799999999E-2</v>
      </c>
      <c r="J648" s="122"/>
      <c r="K648" s="122"/>
      <c r="L648" s="73">
        <v>7.480126799999999E-2</v>
      </c>
      <c r="M648" s="122"/>
      <c r="N648" s="122">
        <f t="shared" si="267"/>
        <v>1.6059343319999999</v>
      </c>
      <c r="O648" s="122"/>
      <c r="P648" s="122"/>
      <c r="Q648" s="122"/>
      <c r="R648" s="122"/>
      <c r="S648" s="122"/>
      <c r="T648" s="122">
        <f t="shared" si="268"/>
        <v>1.6059343319999999</v>
      </c>
      <c r="U648" s="122"/>
      <c r="V648" s="122">
        <f t="shared" si="269"/>
        <v>0</v>
      </c>
      <c r="W648" s="122"/>
      <c r="X648" s="122"/>
    </row>
    <row r="649" spans="1:24" ht="46.65" x14ac:dyDescent="0.35">
      <c r="A649" s="106" t="s">
        <v>1662</v>
      </c>
      <c r="B649" s="107" t="s">
        <v>1022</v>
      </c>
      <c r="C649" s="108" t="s">
        <v>1505</v>
      </c>
      <c r="D649" s="67">
        <v>2.2996512</v>
      </c>
      <c r="E649" s="122"/>
      <c r="F649" s="122"/>
      <c r="G649" s="122">
        <v>2.2996512</v>
      </c>
      <c r="H649" s="122"/>
      <c r="I649" s="73">
        <v>0.10234607999999999</v>
      </c>
      <c r="J649" s="122"/>
      <c r="K649" s="122"/>
      <c r="L649" s="73">
        <v>0.10234607999999999</v>
      </c>
      <c r="M649" s="122"/>
      <c r="N649" s="122">
        <f t="shared" si="267"/>
        <v>2.1973051200000002</v>
      </c>
      <c r="O649" s="122"/>
      <c r="P649" s="122"/>
      <c r="Q649" s="122"/>
      <c r="R649" s="122"/>
      <c r="S649" s="122"/>
      <c r="T649" s="122">
        <f t="shared" si="268"/>
        <v>2.1973051200000002</v>
      </c>
      <c r="U649" s="122"/>
      <c r="V649" s="122">
        <f t="shared" si="269"/>
        <v>0</v>
      </c>
      <c r="W649" s="122"/>
      <c r="X649" s="122"/>
    </row>
    <row r="650" spans="1:24" ht="77.7" x14ac:dyDescent="0.35">
      <c r="A650" s="106" t="s">
        <v>1662</v>
      </c>
      <c r="B650" s="107" t="s">
        <v>1023</v>
      </c>
      <c r="C650" s="108" t="s">
        <v>1506</v>
      </c>
      <c r="D650" s="67">
        <v>1.9744440000000001</v>
      </c>
      <c r="E650" s="122"/>
      <c r="F650" s="122"/>
      <c r="G650" s="122">
        <v>1.9744440000000001</v>
      </c>
      <c r="H650" s="122"/>
      <c r="I650" s="73">
        <v>0.31659679799999996</v>
      </c>
      <c r="J650" s="122"/>
      <c r="K650" s="122"/>
      <c r="L650" s="73">
        <v>0.31659679799999996</v>
      </c>
      <c r="M650" s="122"/>
      <c r="N650" s="122">
        <f t="shared" si="267"/>
        <v>1.6578472020000001</v>
      </c>
      <c r="O650" s="122"/>
      <c r="P650" s="122"/>
      <c r="Q650" s="122"/>
      <c r="R650" s="122"/>
      <c r="S650" s="122"/>
      <c r="T650" s="122">
        <f t="shared" si="268"/>
        <v>1.6578472020000001</v>
      </c>
      <c r="U650" s="122"/>
      <c r="V650" s="122">
        <f t="shared" si="269"/>
        <v>0</v>
      </c>
      <c r="W650" s="122"/>
      <c r="X650" s="122"/>
    </row>
    <row r="651" spans="1:24" ht="46.65" x14ac:dyDescent="0.35">
      <c r="A651" s="106" t="s">
        <v>1662</v>
      </c>
      <c r="B651" s="107" t="s">
        <v>1024</v>
      </c>
      <c r="C651" s="108" t="s">
        <v>1507</v>
      </c>
      <c r="D651" s="67">
        <v>4.8270360000000005</v>
      </c>
      <c r="E651" s="122"/>
      <c r="F651" s="122"/>
      <c r="G651" s="122">
        <v>4.8270360000000005</v>
      </c>
      <c r="H651" s="122"/>
      <c r="I651" s="73">
        <v>0.21482744399999995</v>
      </c>
      <c r="J651" s="122"/>
      <c r="K651" s="122"/>
      <c r="L651" s="73">
        <v>0.21482744399999995</v>
      </c>
      <c r="M651" s="122"/>
      <c r="N651" s="122">
        <f t="shared" si="267"/>
        <v>4.6122085560000006</v>
      </c>
      <c r="O651" s="122"/>
      <c r="P651" s="122"/>
      <c r="Q651" s="122"/>
      <c r="R651" s="122"/>
      <c r="S651" s="122"/>
      <c r="T651" s="122">
        <f t="shared" si="268"/>
        <v>4.6122085560000006</v>
      </c>
      <c r="U651" s="122"/>
      <c r="V651" s="122">
        <f t="shared" si="269"/>
        <v>0</v>
      </c>
      <c r="W651" s="122"/>
      <c r="X651" s="122"/>
    </row>
    <row r="652" spans="1:24" ht="46.65" x14ac:dyDescent="0.35">
      <c r="A652" s="106" t="s">
        <v>1662</v>
      </c>
      <c r="B652" s="107" t="s">
        <v>130</v>
      </c>
      <c r="C652" s="108" t="s">
        <v>131</v>
      </c>
      <c r="D652" s="67">
        <v>14.509113599999999</v>
      </c>
      <c r="E652" s="122"/>
      <c r="F652" s="122"/>
      <c r="G652" s="122">
        <v>14.509113599999999</v>
      </c>
      <c r="H652" s="122"/>
      <c r="I652" s="73">
        <v>8.1401377779999997</v>
      </c>
      <c r="J652" s="122"/>
      <c r="K652" s="122"/>
      <c r="L652" s="73">
        <v>8.1401377779999997</v>
      </c>
      <c r="M652" s="122"/>
      <c r="N652" s="122">
        <f t="shared" si="267"/>
        <v>6.3689758219999995</v>
      </c>
      <c r="O652" s="122"/>
      <c r="P652" s="122"/>
      <c r="Q652" s="122"/>
      <c r="R652" s="122"/>
      <c r="S652" s="122"/>
      <c r="T652" s="122">
        <f t="shared" si="268"/>
        <v>6.3689758219999995</v>
      </c>
      <c r="U652" s="122"/>
      <c r="V652" s="122">
        <f t="shared" si="269"/>
        <v>0</v>
      </c>
      <c r="W652" s="122"/>
      <c r="X652" s="122"/>
    </row>
    <row r="653" spans="1:24" ht="31.1" x14ac:dyDescent="0.35">
      <c r="A653" s="106" t="s">
        <v>1662</v>
      </c>
      <c r="B653" s="107" t="s">
        <v>132</v>
      </c>
      <c r="C653" s="108" t="s">
        <v>133</v>
      </c>
      <c r="D653" s="67">
        <v>5.480351999999999</v>
      </c>
      <c r="E653" s="122"/>
      <c r="F653" s="122"/>
      <c r="G653" s="122">
        <v>5.480351999999999</v>
      </c>
      <c r="H653" s="122"/>
      <c r="I653" s="73">
        <v>1.3127541240000002</v>
      </c>
      <c r="J653" s="122"/>
      <c r="K653" s="122"/>
      <c r="L653" s="73">
        <v>1.3127541240000002</v>
      </c>
      <c r="M653" s="122"/>
      <c r="N653" s="122">
        <f t="shared" si="267"/>
        <v>4.1675978759999985</v>
      </c>
      <c r="O653" s="122"/>
      <c r="P653" s="122"/>
      <c r="Q653" s="122"/>
      <c r="R653" s="122"/>
      <c r="S653" s="122"/>
      <c r="T653" s="122">
        <f t="shared" si="268"/>
        <v>4.1675978759999985</v>
      </c>
      <c r="U653" s="122"/>
      <c r="V653" s="122">
        <f t="shared" si="269"/>
        <v>0</v>
      </c>
      <c r="W653" s="122"/>
      <c r="X653" s="122"/>
    </row>
    <row r="654" spans="1:24" ht="77.7" x14ac:dyDescent="0.35">
      <c r="A654" s="106" t="s">
        <v>1662</v>
      </c>
      <c r="B654" s="107" t="s">
        <v>244</v>
      </c>
      <c r="C654" s="108" t="s">
        <v>134</v>
      </c>
      <c r="D654" s="67">
        <v>16.133462399999999</v>
      </c>
      <c r="E654" s="122"/>
      <c r="F654" s="122"/>
      <c r="G654" s="122">
        <v>16.133462399999999</v>
      </c>
      <c r="H654" s="122"/>
      <c r="I654" s="73">
        <v>21.282076765999999</v>
      </c>
      <c r="J654" s="122"/>
      <c r="K654" s="122"/>
      <c r="L654" s="73">
        <v>21.282076765999999</v>
      </c>
      <c r="M654" s="122"/>
      <c r="N654" s="122">
        <f t="shared" si="267"/>
        <v>-5.1486143660000003</v>
      </c>
      <c r="O654" s="122"/>
      <c r="P654" s="122"/>
      <c r="Q654" s="122"/>
      <c r="R654" s="122"/>
      <c r="S654" s="122"/>
      <c r="T654" s="122">
        <f t="shared" si="268"/>
        <v>-5.1486143660000003</v>
      </c>
      <c r="U654" s="122"/>
      <c r="V654" s="122">
        <f t="shared" si="269"/>
        <v>0</v>
      </c>
      <c r="W654" s="122"/>
      <c r="X654" s="122"/>
    </row>
    <row r="655" spans="1:24" ht="62.2" x14ac:dyDescent="0.35">
      <c r="A655" s="106" t="s">
        <v>1662</v>
      </c>
      <c r="B655" s="107" t="s">
        <v>1025</v>
      </c>
      <c r="C655" s="108" t="s">
        <v>1508</v>
      </c>
      <c r="D655" s="67">
        <v>0.96567599999999998</v>
      </c>
      <c r="E655" s="122"/>
      <c r="F655" s="122"/>
      <c r="G655" s="122">
        <v>0.96567599999999998</v>
      </c>
      <c r="H655" s="122"/>
      <c r="I655" s="73">
        <v>0</v>
      </c>
      <c r="J655" s="122"/>
      <c r="K655" s="122"/>
      <c r="L655" s="73">
        <v>0</v>
      </c>
      <c r="M655" s="122"/>
      <c r="N655" s="122">
        <f t="shared" si="267"/>
        <v>0.96567599999999998</v>
      </c>
      <c r="O655" s="122"/>
      <c r="P655" s="122"/>
      <c r="Q655" s="122"/>
      <c r="R655" s="122"/>
      <c r="S655" s="122"/>
      <c r="T655" s="122">
        <f t="shared" si="268"/>
        <v>0.96567599999999998</v>
      </c>
      <c r="U655" s="122"/>
      <c r="V655" s="122">
        <f t="shared" si="269"/>
        <v>0</v>
      </c>
      <c r="W655" s="122"/>
      <c r="X655" s="122"/>
    </row>
    <row r="656" spans="1:24" x14ac:dyDescent="0.35">
      <c r="A656" s="103"/>
      <c r="B656" s="110" t="s">
        <v>90</v>
      </c>
      <c r="C656" s="105"/>
      <c r="D656" s="133">
        <f t="shared" ref="D656:X656" si="270">SUM(D657:D660)</f>
        <v>5.1700509600000002</v>
      </c>
      <c r="E656" s="133">
        <f t="shared" si="270"/>
        <v>0</v>
      </c>
      <c r="F656" s="133">
        <f t="shared" si="270"/>
        <v>0</v>
      </c>
      <c r="G656" s="133">
        <f t="shared" si="270"/>
        <v>5.1700509600000002</v>
      </c>
      <c r="H656" s="133">
        <f t="shared" si="270"/>
        <v>0</v>
      </c>
      <c r="I656" s="133">
        <f t="shared" si="270"/>
        <v>0.17876000399999997</v>
      </c>
      <c r="J656" s="133">
        <f t="shared" si="270"/>
        <v>0</v>
      </c>
      <c r="K656" s="133">
        <f t="shared" si="270"/>
        <v>0</v>
      </c>
      <c r="L656" s="133">
        <f t="shared" si="270"/>
        <v>0.17876000399999997</v>
      </c>
      <c r="M656" s="133">
        <f t="shared" si="270"/>
        <v>0</v>
      </c>
      <c r="N656" s="133">
        <f t="shared" si="270"/>
        <v>4.9912909560000003</v>
      </c>
      <c r="O656" s="133">
        <f t="shared" si="270"/>
        <v>0</v>
      </c>
      <c r="P656" s="133">
        <f t="shared" si="270"/>
        <v>0</v>
      </c>
      <c r="Q656" s="133">
        <f t="shared" si="270"/>
        <v>0</v>
      </c>
      <c r="R656" s="133">
        <f t="shared" si="270"/>
        <v>0</v>
      </c>
      <c r="S656" s="133">
        <f t="shared" si="270"/>
        <v>0</v>
      </c>
      <c r="T656" s="133">
        <f t="shared" si="270"/>
        <v>4.9912909560000003</v>
      </c>
      <c r="U656" s="133">
        <f t="shared" si="270"/>
        <v>0</v>
      </c>
      <c r="V656" s="133">
        <f t="shared" si="270"/>
        <v>0</v>
      </c>
      <c r="W656" s="133">
        <f t="shared" si="270"/>
        <v>0</v>
      </c>
      <c r="X656" s="133">
        <f t="shared" si="270"/>
        <v>0</v>
      </c>
    </row>
    <row r="657" spans="1:24" ht="46.65" x14ac:dyDescent="0.35">
      <c r="A657" s="106" t="s">
        <v>1662</v>
      </c>
      <c r="B657" s="107" t="s">
        <v>1026</v>
      </c>
      <c r="C657" s="108" t="s">
        <v>1509</v>
      </c>
      <c r="D657" s="67">
        <v>1.1534280000000001</v>
      </c>
      <c r="E657" s="122"/>
      <c r="F657" s="122"/>
      <c r="G657" s="122">
        <v>1.1534280000000001</v>
      </c>
      <c r="H657" s="122"/>
      <c r="I657" s="73">
        <v>0</v>
      </c>
      <c r="J657" s="122"/>
      <c r="K657" s="122"/>
      <c r="L657" s="73">
        <v>0</v>
      </c>
      <c r="M657" s="122"/>
      <c r="N657" s="122">
        <f t="shared" ref="N657:N660" si="271">D657-I657</f>
        <v>1.1534280000000001</v>
      </c>
      <c r="O657" s="122"/>
      <c r="P657" s="122"/>
      <c r="Q657" s="122"/>
      <c r="R657" s="122"/>
      <c r="S657" s="122"/>
      <c r="T657" s="122">
        <f t="shared" ref="T657:T660" si="272">G657-L657</f>
        <v>1.1534280000000001</v>
      </c>
      <c r="U657" s="122"/>
      <c r="V657" s="122">
        <f t="shared" ref="V657:V660" si="273">H657-M657</f>
        <v>0</v>
      </c>
      <c r="W657" s="122"/>
      <c r="X657" s="122"/>
    </row>
    <row r="658" spans="1:24" ht="46.65" x14ac:dyDescent="0.35">
      <c r="A658" s="106" t="s">
        <v>1662</v>
      </c>
      <c r="B658" s="107" t="s">
        <v>1027</v>
      </c>
      <c r="C658" s="108" t="s">
        <v>1510</v>
      </c>
      <c r="D658" s="67">
        <v>1.8565199999999997</v>
      </c>
      <c r="E658" s="122"/>
      <c r="F658" s="122"/>
      <c r="G658" s="122">
        <v>1.8565199999999997</v>
      </c>
      <c r="H658" s="122"/>
      <c r="I658" s="73">
        <v>8.2624500000000003E-2</v>
      </c>
      <c r="J658" s="122"/>
      <c r="K658" s="122"/>
      <c r="L658" s="73">
        <v>8.2624500000000003E-2</v>
      </c>
      <c r="M658" s="122"/>
      <c r="N658" s="122">
        <f t="shared" si="271"/>
        <v>1.7738954999999996</v>
      </c>
      <c r="O658" s="122"/>
      <c r="P658" s="122"/>
      <c r="Q658" s="122"/>
      <c r="R658" s="122"/>
      <c r="S658" s="122"/>
      <c r="T658" s="122">
        <f t="shared" si="272"/>
        <v>1.7738954999999996</v>
      </c>
      <c r="U658" s="122"/>
      <c r="V658" s="122">
        <f t="shared" si="273"/>
        <v>0</v>
      </c>
      <c r="W658" s="122"/>
      <c r="X658" s="122"/>
    </row>
    <row r="659" spans="1:24" ht="46.65" x14ac:dyDescent="0.35">
      <c r="A659" s="106" t="s">
        <v>1662</v>
      </c>
      <c r="B659" s="107" t="s">
        <v>1028</v>
      </c>
      <c r="C659" s="108" t="s">
        <v>1511</v>
      </c>
      <c r="D659" s="67">
        <v>1.50281496</v>
      </c>
      <c r="E659" s="122"/>
      <c r="F659" s="122"/>
      <c r="G659" s="122">
        <v>1.50281496</v>
      </c>
      <c r="H659" s="122"/>
      <c r="I659" s="73">
        <v>6.6882851999999993E-2</v>
      </c>
      <c r="J659" s="122"/>
      <c r="K659" s="122"/>
      <c r="L659" s="73">
        <v>6.6882851999999993E-2</v>
      </c>
      <c r="M659" s="122"/>
      <c r="N659" s="122">
        <f t="shared" si="271"/>
        <v>1.435932108</v>
      </c>
      <c r="O659" s="122"/>
      <c r="P659" s="122"/>
      <c r="Q659" s="122"/>
      <c r="R659" s="122"/>
      <c r="S659" s="122"/>
      <c r="T659" s="122">
        <f t="shared" si="272"/>
        <v>1.435932108</v>
      </c>
      <c r="U659" s="122"/>
      <c r="V659" s="122">
        <f t="shared" si="273"/>
        <v>0</v>
      </c>
      <c r="W659" s="122"/>
      <c r="X659" s="122"/>
    </row>
    <row r="660" spans="1:24" ht="46.65" x14ac:dyDescent="0.35">
      <c r="A660" s="106" t="s">
        <v>1662</v>
      </c>
      <c r="B660" s="107" t="s">
        <v>1029</v>
      </c>
      <c r="C660" s="108" t="s">
        <v>1512</v>
      </c>
      <c r="D660" s="67">
        <v>0.65728799999999998</v>
      </c>
      <c r="E660" s="122"/>
      <c r="F660" s="122"/>
      <c r="G660" s="122">
        <v>0.65728799999999998</v>
      </c>
      <c r="H660" s="122"/>
      <c r="I660" s="73">
        <v>2.9252651999999994E-2</v>
      </c>
      <c r="J660" s="122"/>
      <c r="K660" s="122"/>
      <c r="L660" s="73">
        <v>2.9252651999999994E-2</v>
      </c>
      <c r="M660" s="122"/>
      <c r="N660" s="122">
        <f t="shared" si="271"/>
        <v>0.62803534799999994</v>
      </c>
      <c r="O660" s="122"/>
      <c r="P660" s="122"/>
      <c r="Q660" s="122"/>
      <c r="R660" s="122"/>
      <c r="S660" s="122"/>
      <c r="T660" s="122">
        <f t="shared" si="272"/>
        <v>0.62803534799999994</v>
      </c>
      <c r="U660" s="122"/>
      <c r="V660" s="122">
        <f t="shared" si="273"/>
        <v>0</v>
      </c>
      <c r="W660" s="122"/>
      <c r="X660" s="122"/>
    </row>
    <row r="661" spans="1:24" x14ac:dyDescent="0.35">
      <c r="A661" s="103"/>
      <c r="B661" s="110" t="s">
        <v>81</v>
      </c>
      <c r="C661" s="105"/>
      <c r="D661" s="133">
        <f t="shared" ref="D661:X661" si="274">SUM(D662:D670)</f>
        <v>30.680090399999997</v>
      </c>
      <c r="E661" s="133">
        <f t="shared" si="274"/>
        <v>0</v>
      </c>
      <c r="F661" s="133">
        <f t="shared" si="274"/>
        <v>0</v>
      </c>
      <c r="G661" s="133">
        <f t="shared" si="274"/>
        <v>30.680090399999997</v>
      </c>
      <c r="H661" s="133">
        <f t="shared" si="274"/>
        <v>0</v>
      </c>
      <c r="I661" s="133">
        <f t="shared" si="274"/>
        <v>7.7985764479999986</v>
      </c>
      <c r="J661" s="133">
        <f t="shared" si="274"/>
        <v>0</v>
      </c>
      <c r="K661" s="133">
        <f t="shared" si="274"/>
        <v>0</v>
      </c>
      <c r="L661" s="133">
        <f t="shared" si="274"/>
        <v>7.7985764479999986</v>
      </c>
      <c r="M661" s="133">
        <f t="shared" si="274"/>
        <v>0</v>
      </c>
      <c r="N661" s="133">
        <f t="shared" si="274"/>
        <v>22.881513951999999</v>
      </c>
      <c r="O661" s="133">
        <f t="shared" si="274"/>
        <v>0</v>
      </c>
      <c r="P661" s="133">
        <f t="shared" si="274"/>
        <v>0</v>
      </c>
      <c r="Q661" s="133">
        <f t="shared" si="274"/>
        <v>0</v>
      </c>
      <c r="R661" s="133">
        <f t="shared" si="274"/>
        <v>0</v>
      </c>
      <c r="S661" s="133">
        <f t="shared" si="274"/>
        <v>0</v>
      </c>
      <c r="T661" s="133">
        <f t="shared" si="274"/>
        <v>22.881513951999999</v>
      </c>
      <c r="U661" s="133">
        <f t="shared" si="274"/>
        <v>0</v>
      </c>
      <c r="V661" s="133">
        <f t="shared" si="274"/>
        <v>0</v>
      </c>
      <c r="W661" s="133">
        <f t="shared" si="274"/>
        <v>0</v>
      </c>
      <c r="X661" s="133">
        <f t="shared" si="274"/>
        <v>0</v>
      </c>
    </row>
    <row r="662" spans="1:24" ht="46.65" x14ac:dyDescent="0.35">
      <c r="A662" s="106" t="s">
        <v>1662</v>
      </c>
      <c r="B662" s="107" t="s">
        <v>1828</v>
      </c>
      <c r="C662" s="108" t="s">
        <v>1513</v>
      </c>
      <c r="D662" s="67">
        <v>2.8707648000000003</v>
      </c>
      <c r="E662" s="122"/>
      <c r="F662" s="122"/>
      <c r="G662" s="122">
        <v>2.8707648000000003</v>
      </c>
      <c r="H662" s="122"/>
      <c r="I662" s="73">
        <v>0.12776353199999999</v>
      </c>
      <c r="J662" s="122"/>
      <c r="K662" s="122"/>
      <c r="L662" s="73">
        <v>0.12776353199999999</v>
      </c>
      <c r="M662" s="122"/>
      <c r="N662" s="122">
        <f t="shared" ref="N662:N670" si="275">D662-I662</f>
        <v>2.7430012680000004</v>
      </c>
      <c r="O662" s="122"/>
      <c r="P662" s="122"/>
      <c r="Q662" s="122"/>
      <c r="R662" s="122"/>
      <c r="S662" s="122"/>
      <c r="T662" s="122">
        <f t="shared" ref="T662:T670" si="276">G662-L662</f>
        <v>2.7430012680000004</v>
      </c>
      <c r="U662" s="122"/>
      <c r="V662" s="122">
        <f t="shared" ref="V662:V670" si="277">H662-M662</f>
        <v>0</v>
      </c>
      <c r="W662" s="122"/>
      <c r="X662" s="122"/>
    </row>
    <row r="663" spans="1:24" ht="62.2" x14ac:dyDescent="0.35">
      <c r="A663" s="106" t="s">
        <v>1662</v>
      </c>
      <c r="B663" s="107" t="s">
        <v>1829</v>
      </c>
      <c r="C663" s="108" t="s">
        <v>1514</v>
      </c>
      <c r="D663" s="67">
        <v>1.465668</v>
      </c>
      <c r="E663" s="122"/>
      <c r="F663" s="122"/>
      <c r="G663" s="122">
        <v>1.465668</v>
      </c>
      <c r="H663" s="122"/>
      <c r="I663" s="73">
        <v>1.19463349</v>
      </c>
      <c r="J663" s="122"/>
      <c r="K663" s="122"/>
      <c r="L663" s="73">
        <v>1.19463349</v>
      </c>
      <c r="M663" s="122"/>
      <c r="N663" s="122">
        <f t="shared" si="275"/>
        <v>0.27103451000000001</v>
      </c>
      <c r="O663" s="122"/>
      <c r="P663" s="122"/>
      <c r="Q663" s="122"/>
      <c r="R663" s="122"/>
      <c r="S663" s="122"/>
      <c r="T663" s="122">
        <f t="shared" si="276"/>
        <v>0.27103451000000001</v>
      </c>
      <c r="U663" s="122"/>
      <c r="V663" s="122">
        <f t="shared" si="277"/>
        <v>0</v>
      </c>
      <c r="W663" s="122"/>
      <c r="X663" s="122"/>
    </row>
    <row r="664" spans="1:24" ht="46.65" x14ac:dyDescent="0.35">
      <c r="A664" s="106" t="s">
        <v>1662</v>
      </c>
      <c r="B664" s="107" t="s">
        <v>1830</v>
      </c>
      <c r="C664" s="108" t="s">
        <v>1515</v>
      </c>
      <c r="D664" s="67">
        <v>6.0012720000000011</v>
      </c>
      <c r="E664" s="122"/>
      <c r="F664" s="122"/>
      <c r="G664" s="122">
        <v>6.0012720000000011</v>
      </c>
      <c r="H664" s="122"/>
      <c r="I664" s="73">
        <v>0.26708691600000001</v>
      </c>
      <c r="J664" s="122"/>
      <c r="K664" s="122"/>
      <c r="L664" s="73">
        <v>0.26708691600000001</v>
      </c>
      <c r="M664" s="122"/>
      <c r="N664" s="122">
        <f t="shared" si="275"/>
        <v>5.7341850840000008</v>
      </c>
      <c r="O664" s="122"/>
      <c r="P664" s="122"/>
      <c r="Q664" s="122"/>
      <c r="R664" s="122"/>
      <c r="S664" s="122"/>
      <c r="T664" s="122">
        <f t="shared" si="276"/>
        <v>5.7341850840000008</v>
      </c>
      <c r="U664" s="122"/>
      <c r="V664" s="122">
        <f t="shared" si="277"/>
        <v>0</v>
      </c>
      <c r="W664" s="122"/>
      <c r="X664" s="122"/>
    </row>
    <row r="665" spans="1:24" ht="46.65" x14ac:dyDescent="0.35">
      <c r="A665" s="106" t="s">
        <v>1662</v>
      </c>
      <c r="B665" s="107" t="s">
        <v>1831</v>
      </c>
      <c r="C665" s="108" t="s">
        <v>1516</v>
      </c>
      <c r="D665" s="67">
        <v>0.98210399999999987</v>
      </c>
      <c r="E665" s="122"/>
      <c r="F665" s="122"/>
      <c r="G665" s="122">
        <v>0.98210399999999987</v>
      </c>
      <c r="H665" s="122"/>
      <c r="I665" s="73">
        <v>4.3708595999999995E-2</v>
      </c>
      <c r="J665" s="122"/>
      <c r="K665" s="122"/>
      <c r="L665" s="73">
        <v>4.3708595999999995E-2</v>
      </c>
      <c r="M665" s="122"/>
      <c r="N665" s="122">
        <f t="shared" si="275"/>
        <v>0.93839540399999988</v>
      </c>
      <c r="O665" s="122"/>
      <c r="P665" s="122"/>
      <c r="Q665" s="122"/>
      <c r="R665" s="122"/>
      <c r="S665" s="122"/>
      <c r="T665" s="122">
        <f t="shared" si="276"/>
        <v>0.93839540399999988</v>
      </c>
      <c r="U665" s="122"/>
      <c r="V665" s="122">
        <f t="shared" si="277"/>
        <v>0</v>
      </c>
      <c r="W665" s="122"/>
      <c r="X665" s="122"/>
    </row>
    <row r="666" spans="1:24" ht="46.65" x14ac:dyDescent="0.35">
      <c r="A666" s="106" t="s">
        <v>1662</v>
      </c>
      <c r="B666" s="107" t="s">
        <v>1832</v>
      </c>
      <c r="C666" s="108" t="s">
        <v>1517</v>
      </c>
      <c r="D666" s="67">
        <v>4.515936</v>
      </c>
      <c r="E666" s="122"/>
      <c r="F666" s="122"/>
      <c r="G666" s="122">
        <v>4.515936</v>
      </c>
      <c r="H666" s="122"/>
      <c r="I666" s="73">
        <v>0.351021164</v>
      </c>
      <c r="J666" s="122"/>
      <c r="K666" s="122"/>
      <c r="L666" s="73">
        <v>0.351021164</v>
      </c>
      <c r="M666" s="122"/>
      <c r="N666" s="122">
        <f t="shared" si="275"/>
        <v>4.1649148360000003</v>
      </c>
      <c r="O666" s="122"/>
      <c r="P666" s="122"/>
      <c r="Q666" s="122"/>
      <c r="R666" s="122"/>
      <c r="S666" s="122"/>
      <c r="T666" s="122">
        <f t="shared" si="276"/>
        <v>4.1649148360000003</v>
      </c>
      <c r="U666" s="122"/>
      <c r="V666" s="122">
        <f t="shared" si="277"/>
        <v>0</v>
      </c>
      <c r="W666" s="122"/>
      <c r="X666" s="122"/>
    </row>
    <row r="667" spans="1:24" ht="31.1" x14ac:dyDescent="0.35">
      <c r="A667" s="106" t="s">
        <v>1662</v>
      </c>
      <c r="B667" s="107" t="s">
        <v>1030</v>
      </c>
      <c r="C667" s="108" t="s">
        <v>1518</v>
      </c>
      <c r="D667" s="67">
        <v>3.2496</v>
      </c>
      <c r="E667" s="122"/>
      <c r="F667" s="122"/>
      <c r="G667" s="122">
        <v>3.2496</v>
      </c>
      <c r="H667" s="122"/>
      <c r="I667" s="73">
        <v>0.14462361600000001</v>
      </c>
      <c r="J667" s="122"/>
      <c r="K667" s="122"/>
      <c r="L667" s="73">
        <v>0.14462361600000001</v>
      </c>
      <c r="M667" s="122"/>
      <c r="N667" s="122">
        <f t="shared" si="275"/>
        <v>3.104976384</v>
      </c>
      <c r="O667" s="122"/>
      <c r="P667" s="122"/>
      <c r="Q667" s="122"/>
      <c r="R667" s="122"/>
      <c r="S667" s="122"/>
      <c r="T667" s="122">
        <f t="shared" si="276"/>
        <v>3.104976384</v>
      </c>
      <c r="U667" s="122"/>
      <c r="V667" s="122">
        <f t="shared" si="277"/>
        <v>0</v>
      </c>
      <c r="W667" s="122"/>
      <c r="X667" s="122"/>
    </row>
    <row r="668" spans="1:24" ht="46.65" x14ac:dyDescent="0.35">
      <c r="A668" s="106" t="s">
        <v>1662</v>
      </c>
      <c r="B668" s="107" t="s">
        <v>1833</v>
      </c>
      <c r="C668" s="108" t="s">
        <v>1519</v>
      </c>
      <c r="D668" s="67">
        <v>2.2534656000000002</v>
      </c>
      <c r="E668" s="122"/>
      <c r="F668" s="122"/>
      <c r="G668" s="122">
        <v>2.2534656000000002</v>
      </c>
      <c r="H668" s="122"/>
      <c r="I668" s="73">
        <v>0.100290564</v>
      </c>
      <c r="J668" s="122"/>
      <c r="K668" s="122"/>
      <c r="L668" s="73">
        <v>0.100290564</v>
      </c>
      <c r="M668" s="122"/>
      <c r="N668" s="122">
        <f t="shared" si="275"/>
        <v>2.1531750360000004</v>
      </c>
      <c r="O668" s="122"/>
      <c r="P668" s="122"/>
      <c r="Q668" s="122"/>
      <c r="R668" s="122"/>
      <c r="S668" s="122"/>
      <c r="T668" s="122">
        <f t="shared" si="276"/>
        <v>2.1531750360000004</v>
      </c>
      <c r="U668" s="122"/>
      <c r="V668" s="122">
        <f t="shared" si="277"/>
        <v>0</v>
      </c>
      <c r="W668" s="122"/>
      <c r="X668" s="122"/>
    </row>
    <row r="669" spans="1:24" ht="46.65" x14ac:dyDescent="0.35">
      <c r="A669" s="106" t="s">
        <v>1662</v>
      </c>
      <c r="B669" s="107" t="s">
        <v>1031</v>
      </c>
      <c r="C669" s="108" t="s">
        <v>1520</v>
      </c>
      <c r="D669" s="67">
        <v>3.9723744000000001</v>
      </c>
      <c r="E669" s="122"/>
      <c r="F669" s="122"/>
      <c r="G669" s="122">
        <v>3.9723744000000001</v>
      </c>
      <c r="H669" s="122"/>
      <c r="I669" s="73">
        <v>0.30661850600000001</v>
      </c>
      <c r="J669" s="122"/>
      <c r="K669" s="122"/>
      <c r="L669" s="73">
        <v>0.30661850600000001</v>
      </c>
      <c r="M669" s="122"/>
      <c r="N669" s="122">
        <f t="shared" si="275"/>
        <v>3.6657558940000001</v>
      </c>
      <c r="O669" s="122"/>
      <c r="P669" s="122"/>
      <c r="Q669" s="122"/>
      <c r="R669" s="122"/>
      <c r="S669" s="122"/>
      <c r="T669" s="122">
        <f t="shared" si="276"/>
        <v>3.6657558940000001</v>
      </c>
      <c r="U669" s="122"/>
      <c r="V669" s="122">
        <f t="shared" si="277"/>
        <v>0</v>
      </c>
      <c r="W669" s="122"/>
      <c r="X669" s="122"/>
    </row>
    <row r="670" spans="1:24" ht="46.65" x14ac:dyDescent="0.35">
      <c r="A670" s="106" t="s">
        <v>1662</v>
      </c>
      <c r="B670" s="107" t="s">
        <v>1032</v>
      </c>
      <c r="C670" s="108" t="s">
        <v>1521</v>
      </c>
      <c r="D670" s="67">
        <v>5.3689055999999997</v>
      </c>
      <c r="E670" s="122"/>
      <c r="F670" s="122"/>
      <c r="G670" s="122">
        <v>5.3689055999999997</v>
      </c>
      <c r="H670" s="122"/>
      <c r="I670" s="73">
        <v>5.2628300639999992</v>
      </c>
      <c r="J670" s="122"/>
      <c r="K670" s="122"/>
      <c r="L670" s="73">
        <v>5.2628300639999992</v>
      </c>
      <c r="M670" s="122"/>
      <c r="N670" s="122">
        <f t="shared" si="275"/>
        <v>0.10607553600000053</v>
      </c>
      <c r="O670" s="122"/>
      <c r="P670" s="122"/>
      <c r="Q670" s="122"/>
      <c r="R670" s="122"/>
      <c r="S670" s="122"/>
      <c r="T670" s="122">
        <f t="shared" si="276"/>
        <v>0.10607553600000053</v>
      </c>
      <c r="U670" s="122"/>
      <c r="V670" s="122">
        <f t="shared" si="277"/>
        <v>0</v>
      </c>
      <c r="W670" s="122"/>
      <c r="X670" s="122"/>
    </row>
    <row r="671" spans="1:24" x14ac:dyDescent="0.35">
      <c r="A671" s="103"/>
      <c r="B671" s="110" t="s">
        <v>76</v>
      </c>
      <c r="C671" s="105"/>
      <c r="D671" s="133">
        <f t="shared" ref="D671:X671" si="278">SUM(D672:D691)</f>
        <v>65.824191840000012</v>
      </c>
      <c r="E671" s="133">
        <f t="shared" si="278"/>
        <v>0</v>
      </c>
      <c r="F671" s="133">
        <f t="shared" si="278"/>
        <v>0</v>
      </c>
      <c r="G671" s="133">
        <f t="shared" si="278"/>
        <v>65.824191840000012</v>
      </c>
      <c r="H671" s="133">
        <f t="shared" si="278"/>
        <v>0</v>
      </c>
      <c r="I671" s="133">
        <f t="shared" si="278"/>
        <v>27.482606199999999</v>
      </c>
      <c r="J671" s="133">
        <f t="shared" si="278"/>
        <v>0</v>
      </c>
      <c r="K671" s="133">
        <f t="shared" si="278"/>
        <v>0</v>
      </c>
      <c r="L671" s="133">
        <f t="shared" si="278"/>
        <v>27.482606199999999</v>
      </c>
      <c r="M671" s="133">
        <f t="shared" si="278"/>
        <v>0</v>
      </c>
      <c r="N671" s="133">
        <f t="shared" si="278"/>
        <v>38.341585640000005</v>
      </c>
      <c r="O671" s="133">
        <f t="shared" si="278"/>
        <v>0</v>
      </c>
      <c r="P671" s="133">
        <f t="shared" si="278"/>
        <v>0</v>
      </c>
      <c r="Q671" s="133">
        <f t="shared" si="278"/>
        <v>0</v>
      </c>
      <c r="R671" s="133">
        <f t="shared" si="278"/>
        <v>0</v>
      </c>
      <c r="S671" s="133">
        <f t="shared" si="278"/>
        <v>0</v>
      </c>
      <c r="T671" s="133">
        <f t="shared" si="278"/>
        <v>38.341585640000005</v>
      </c>
      <c r="U671" s="133">
        <f t="shared" si="278"/>
        <v>0</v>
      </c>
      <c r="V671" s="133">
        <f t="shared" si="278"/>
        <v>0</v>
      </c>
      <c r="W671" s="133">
        <f t="shared" si="278"/>
        <v>0</v>
      </c>
      <c r="X671" s="133">
        <f t="shared" si="278"/>
        <v>0</v>
      </c>
    </row>
    <row r="672" spans="1:24" ht="46.65" x14ac:dyDescent="0.35">
      <c r="A672" s="106" t="s">
        <v>1662</v>
      </c>
      <c r="B672" s="107" t="s">
        <v>135</v>
      </c>
      <c r="C672" s="108" t="s">
        <v>136</v>
      </c>
      <c r="D672" s="67">
        <v>0.42</v>
      </c>
      <c r="E672" s="122"/>
      <c r="F672" s="122"/>
      <c r="G672" s="122">
        <v>0.42</v>
      </c>
      <c r="H672" s="122"/>
      <c r="I672" s="73">
        <v>1.8692135999999998E-2</v>
      </c>
      <c r="J672" s="122"/>
      <c r="K672" s="122"/>
      <c r="L672" s="73">
        <v>1.8692135999999998E-2</v>
      </c>
      <c r="M672" s="122"/>
      <c r="N672" s="122">
        <f t="shared" ref="N672:N691" si="279">D672-I672</f>
        <v>0.40130786399999996</v>
      </c>
      <c r="O672" s="122"/>
      <c r="P672" s="122"/>
      <c r="Q672" s="122"/>
      <c r="R672" s="122"/>
      <c r="S672" s="122"/>
      <c r="T672" s="122">
        <f t="shared" ref="T672:T691" si="280">G672-L672</f>
        <v>0.40130786399999996</v>
      </c>
      <c r="U672" s="122"/>
      <c r="V672" s="122">
        <f t="shared" ref="V672:V691" si="281">H672-M672</f>
        <v>0</v>
      </c>
      <c r="W672" s="122"/>
      <c r="X672" s="122"/>
    </row>
    <row r="673" spans="1:24" ht="46.65" x14ac:dyDescent="0.35">
      <c r="A673" s="106" t="s">
        <v>1662</v>
      </c>
      <c r="B673" s="107" t="s">
        <v>1834</v>
      </c>
      <c r="C673" s="108" t="s">
        <v>1522</v>
      </c>
      <c r="D673" s="67">
        <v>3.4850760000000007</v>
      </c>
      <c r="E673" s="122"/>
      <c r="F673" s="122"/>
      <c r="G673" s="122">
        <v>3.4850760000000007</v>
      </c>
      <c r="H673" s="122"/>
      <c r="I673" s="73">
        <v>0.198108652</v>
      </c>
      <c r="J673" s="122"/>
      <c r="K673" s="122"/>
      <c r="L673" s="73">
        <v>0.198108652</v>
      </c>
      <c r="M673" s="122"/>
      <c r="N673" s="122">
        <f t="shared" si="279"/>
        <v>3.2869673480000006</v>
      </c>
      <c r="O673" s="122"/>
      <c r="P673" s="122"/>
      <c r="Q673" s="122"/>
      <c r="R673" s="122"/>
      <c r="S673" s="122"/>
      <c r="T673" s="122">
        <f t="shared" si="280"/>
        <v>3.2869673480000006</v>
      </c>
      <c r="U673" s="122"/>
      <c r="V673" s="122">
        <f t="shared" si="281"/>
        <v>0</v>
      </c>
      <c r="W673" s="122"/>
      <c r="X673" s="122"/>
    </row>
    <row r="674" spans="1:24" ht="31.1" x14ac:dyDescent="0.35">
      <c r="A674" s="106" t="s">
        <v>1662</v>
      </c>
      <c r="B674" s="107" t="s">
        <v>658</v>
      </c>
      <c r="C674" s="108" t="s">
        <v>708</v>
      </c>
      <c r="D674" s="67">
        <v>0.42613200000000018</v>
      </c>
      <c r="E674" s="122"/>
      <c r="F674" s="122"/>
      <c r="G674" s="122">
        <v>0.42613200000000018</v>
      </c>
      <c r="H674" s="122"/>
      <c r="I674" s="73">
        <v>0.83128664800000007</v>
      </c>
      <c r="J674" s="122"/>
      <c r="K674" s="122"/>
      <c r="L674" s="73">
        <v>0.83128664800000007</v>
      </c>
      <c r="M674" s="122"/>
      <c r="N674" s="122">
        <f t="shared" si="279"/>
        <v>-0.4051546479999999</v>
      </c>
      <c r="O674" s="122"/>
      <c r="P674" s="122"/>
      <c r="Q674" s="122"/>
      <c r="R674" s="122"/>
      <c r="S674" s="122"/>
      <c r="T674" s="122">
        <f t="shared" si="280"/>
        <v>-0.4051546479999999</v>
      </c>
      <c r="U674" s="122"/>
      <c r="V674" s="122">
        <f t="shared" si="281"/>
        <v>0</v>
      </c>
      <c r="W674" s="122"/>
      <c r="X674" s="122"/>
    </row>
    <row r="675" spans="1:24" ht="31.1" x14ac:dyDescent="0.35">
      <c r="A675" s="106" t="s">
        <v>1662</v>
      </c>
      <c r="B675" s="107" t="s">
        <v>137</v>
      </c>
      <c r="C675" s="108" t="s">
        <v>545</v>
      </c>
      <c r="D675" s="67">
        <v>8.5434182399999994</v>
      </c>
      <c r="E675" s="122"/>
      <c r="F675" s="122"/>
      <c r="G675" s="122">
        <v>8.5434182399999994</v>
      </c>
      <c r="H675" s="122"/>
      <c r="I675" s="73">
        <v>0.38022530400000004</v>
      </c>
      <c r="J675" s="122"/>
      <c r="K675" s="122"/>
      <c r="L675" s="73">
        <v>0.38022530400000004</v>
      </c>
      <c r="M675" s="122"/>
      <c r="N675" s="122">
        <f t="shared" si="279"/>
        <v>8.1631929359999997</v>
      </c>
      <c r="O675" s="122"/>
      <c r="P675" s="122"/>
      <c r="Q675" s="122"/>
      <c r="R675" s="122"/>
      <c r="S675" s="122"/>
      <c r="T675" s="122">
        <f t="shared" si="280"/>
        <v>8.1631929359999997</v>
      </c>
      <c r="U675" s="122"/>
      <c r="V675" s="122">
        <f t="shared" si="281"/>
        <v>0</v>
      </c>
      <c r="W675" s="122"/>
      <c r="X675" s="122"/>
    </row>
    <row r="676" spans="1:24" ht="46.65" x14ac:dyDescent="0.35">
      <c r="A676" s="106" t="s">
        <v>1662</v>
      </c>
      <c r="B676" s="107" t="s">
        <v>462</v>
      </c>
      <c r="C676" s="108" t="s">
        <v>496</v>
      </c>
      <c r="D676" s="67">
        <v>4.1158800000000015</v>
      </c>
      <c r="E676" s="122"/>
      <c r="F676" s="122"/>
      <c r="G676" s="122">
        <v>4.1158800000000015</v>
      </c>
      <c r="H676" s="122"/>
      <c r="I676" s="73">
        <v>0.18317742000000001</v>
      </c>
      <c r="J676" s="122"/>
      <c r="K676" s="122"/>
      <c r="L676" s="73">
        <v>0.18317742000000001</v>
      </c>
      <c r="M676" s="122"/>
      <c r="N676" s="122">
        <f t="shared" si="279"/>
        <v>3.9327025800000017</v>
      </c>
      <c r="O676" s="122"/>
      <c r="P676" s="122"/>
      <c r="Q676" s="122"/>
      <c r="R676" s="122"/>
      <c r="S676" s="122"/>
      <c r="T676" s="122">
        <f t="shared" si="280"/>
        <v>3.9327025800000017</v>
      </c>
      <c r="U676" s="122"/>
      <c r="V676" s="122">
        <f t="shared" si="281"/>
        <v>0</v>
      </c>
      <c r="W676" s="122"/>
      <c r="X676" s="122"/>
    </row>
    <row r="677" spans="1:24" ht="46.65" x14ac:dyDescent="0.35">
      <c r="A677" s="106" t="s">
        <v>1662</v>
      </c>
      <c r="B677" s="107" t="s">
        <v>1033</v>
      </c>
      <c r="C677" s="108" t="s">
        <v>1523</v>
      </c>
      <c r="D677" s="67">
        <v>2.34552</v>
      </c>
      <c r="E677" s="122"/>
      <c r="F677" s="122"/>
      <c r="G677" s="122">
        <v>2.34552</v>
      </c>
      <c r="H677" s="122"/>
      <c r="I677" s="73">
        <v>0</v>
      </c>
      <c r="J677" s="122"/>
      <c r="K677" s="122"/>
      <c r="L677" s="73">
        <v>0</v>
      </c>
      <c r="M677" s="122"/>
      <c r="N677" s="122">
        <f t="shared" si="279"/>
        <v>2.34552</v>
      </c>
      <c r="O677" s="122"/>
      <c r="P677" s="122"/>
      <c r="Q677" s="122"/>
      <c r="R677" s="122"/>
      <c r="S677" s="122"/>
      <c r="T677" s="122">
        <f t="shared" si="280"/>
        <v>2.34552</v>
      </c>
      <c r="U677" s="122"/>
      <c r="V677" s="122">
        <f t="shared" si="281"/>
        <v>0</v>
      </c>
      <c r="W677" s="122"/>
      <c r="X677" s="122"/>
    </row>
    <row r="678" spans="1:24" ht="46.65" x14ac:dyDescent="0.35">
      <c r="A678" s="106" t="s">
        <v>1662</v>
      </c>
      <c r="B678" s="107" t="s">
        <v>1034</v>
      </c>
      <c r="C678" s="108" t="s">
        <v>1524</v>
      </c>
      <c r="D678" s="67">
        <v>1.5830759999999993</v>
      </c>
      <c r="E678" s="122"/>
      <c r="F678" s="122"/>
      <c r="G678" s="122">
        <v>1.5830759999999993</v>
      </c>
      <c r="H678" s="122"/>
      <c r="I678" s="73">
        <v>0.95701396599999999</v>
      </c>
      <c r="J678" s="122"/>
      <c r="K678" s="122"/>
      <c r="L678" s="73">
        <v>0.95701396599999999</v>
      </c>
      <c r="M678" s="122"/>
      <c r="N678" s="122">
        <f t="shared" si="279"/>
        <v>0.62606203399999927</v>
      </c>
      <c r="O678" s="122"/>
      <c r="P678" s="122"/>
      <c r="Q678" s="122"/>
      <c r="R678" s="122"/>
      <c r="S678" s="122"/>
      <c r="T678" s="122">
        <f t="shared" si="280"/>
        <v>0.62606203399999927</v>
      </c>
      <c r="U678" s="122"/>
      <c r="V678" s="122">
        <f t="shared" si="281"/>
        <v>0</v>
      </c>
      <c r="W678" s="122"/>
      <c r="X678" s="122"/>
    </row>
    <row r="679" spans="1:24" ht="62.2" x14ac:dyDescent="0.35">
      <c r="A679" s="106" t="s">
        <v>1662</v>
      </c>
      <c r="B679" s="107" t="s">
        <v>243</v>
      </c>
      <c r="C679" s="108" t="s">
        <v>77</v>
      </c>
      <c r="D679" s="67">
        <v>1.2</v>
      </c>
      <c r="E679" s="122"/>
      <c r="F679" s="122"/>
      <c r="G679" s="122">
        <v>1.2</v>
      </c>
      <c r="H679" s="122"/>
      <c r="I679" s="73">
        <v>0.11628221999999999</v>
      </c>
      <c r="J679" s="122"/>
      <c r="K679" s="122"/>
      <c r="L679" s="73">
        <v>0.11628221999999999</v>
      </c>
      <c r="M679" s="122"/>
      <c r="N679" s="122">
        <f t="shared" si="279"/>
        <v>1.08371778</v>
      </c>
      <c r="O679" s="122"/>
      <c r="P679" s="122"/>
      <c r="Q679" s="122"/>
      <c r="R679" s="122"/>
      <c r="S679" s="122"/>
      <c r="T679" s="122">
        <f t="shared" si="280"/>
        <v>1.08371778</v>
      </c>
      <c r="U679" s="122"/>
      <c r="V679" s="122">
        <f t="shared" si="281"/>
        <v>0</v>
      </c>
      <c r="W679" s="122"/>
      <c r="X679" s="122"/>
    </row>
    <row r="680" spans="1:24" ht="46.65" x14ac:dyDescent="0.35">
      <c r="A680" s="106" t="s">
        <v>1662</v>
      </c>
      <c r="B680" s="107" t="s">
        <v>1835</v>
      </c>
      <c r="C680" s="108" t="s">
        <v>1525</v>
      </c>
      <c r="D680" s="67">
        <v>7.3300704000000003</v>
      </c>
      <c r="E680" s="122"/>
      <c r="F680" s="122"/>
      <c r="G680" s="122">
        <v>7.3300704000000003</v>
      </c>
      <c r="H680" s="122"/>
      <c r="I680" s="73">
        <v>0.32622516000000007</v>
      </c>
      <c r="J680" s="122"/>
      <c r="K680" s="122"/>
      <c r="L680" s="73">
        <v>0.32622516000000007</v>
      </c>
      <c r="M680" s="122"/>
      <c r="N680" s="122">
        <f t="shared" si="279"/>
        <v>7.0038452400000004</v>
      </c>
      <c r="O680" s="122"/>
      <c r="P680" s="122"/>
      <c r="Q680" s="122"/>
      <c r="R680" s="122"/>
      <c r="S680" s="122"/>
      <c r="T680" s="122">
        <f t="shared" si="280"/>
        <v>7.0038452400000004</v>
      </c>
      <c r="U680" s="122"/>
      <c r="V680" s="122">
        <f t="shared" si="281"/>
        <v>0</v>
      </c>
      <c r="W680" s="122"/>
      <c r="X680" s="122"/>
    </row>
    <row r="681" spans="1:24" ht="62.2" x14ac:dyDescent="0.35">
      <c r="A681" s="106" t="s">
        <v>1662</v>
      </c>
      <c r="B681" s="107" t="s">
        <v>1035</v>
      </c>
      <c r="C681" s="108" t="s">
        <v>1526</v>
      </c>
      <c r="D681" s="67">
        <v>4.3004736000000001</v>
      </c>
      <c r="E681" s="122"/>
      <c r="F681" s="122"/>
      <c r="G681" s="122">
        <v>4.3004736000000001</v>
      </c>
      <c r="H681" s="122"/>
      <c r="I681" s="73">
        <v>1.1129017480000001</v>
      </c>
      <c r="J681" s="122"/>
      <c r="K681" s="122"/>
      <c r="L681" s="73">
        <v>1.1129017480000001</v>
      </c>
      <c r="M681" s="122"/>
      <c r="N681" s="122">
        <f t="shared" si="279"/>
        <v>3.187571852</v>
      </c>
      <c r="O681" s="122"/>
      <c r="P681" s="122"/>
      <c r="Q681" s="122"/>
      <c r="R681" s="122"/>
      <c r="S681" s="122"/>
      <c r="T681" s="122">
        <f t="shared" si="280"/>
        <v>3.187571852</v>
      </c>
      <c r="U681" s="122"/>
      <c r="V681" s="122">
        <f t="shared" si="281"/>
        <v>0</v>
      </c>
      <c r="W681" s="122"/>
      <c r="X681" s="122"/>
    </row>
    <row r="682" spans="1:24" ht="46.65" x14ac:dyDescent="0.35">
      <c r="A682" s="106" t="s">
        <v>1662</v>
      </c>
      <c r="B682" s="107" t="s">
        <v>1836</v>
      </c>
      <c r="C682" s="108" t="s">
        <v>1527</v>
      </c>
      <c r="D682" s="67">
        <v>2.3521152000000001</v>
      </c>
      <c r="E682" s="122"/>
      <c r="F682" s="122"/>
      <c r="G682" s="122">
        <v>2.3521152000000001</v>
      </c>
      <c r="H682" s="122"/>
      <c r="I682" s="73">
        <v>0.104681016</v>
      </c>
      <c r="J682" s="122"/>
      <c r="K682" s="122"/>
      <c r="L682" s="73">
        <v>0.104681016</v>
      </c>
      <c r="M682" s="122"/>
      <c r="N682" s="122">
        <f t="shared" si="279"/>
        <v>2.2474341840000003</v>
      </c>
      <c r="O682" s="122"/>
      <c r="P682" s="122"/>
      <c r="Q682" s="122"/>
      <c r="R682" s="122"/>
      <c r="S682" s="122"/>
      <c r="T682" s="122">
        <f t="shared" si="280"/>
        <v>2.2474341840000003</v>
      </c>
      <c r="U682" s="122"/>
      <c r="V682" s="122">
        <f t="shared" si="281"/>
        <v>0</v>
      </c>
      <c r="W682" s="122"/>
      <c r="X682" s="122"/>
    </row>
    <row r="683" spans="1:24" ht="46.65" x14ac:dyDescent="0.35">
      <c r="A683" s="106" t="s">
        <v>1662</v>
      </c>
      <c r="B683" s="107" t="s">
        <v>1837</v>
      </c>
      <c r="C683" s="108" t="s">
        <v>1528</v>
      </c>
      <c r="D683" s="67">
        <v>0.2930040000000001</v>
      </c>
      <c r="E683" s="122"/>
      <c r="F683" s="122"/>
      <c r="G683" s="122">
        <v>0.2930040000000001</v>
      </c>
      <c r="H683" s="122"/>
      <c r="I683" s="73">
        <v>1.97984502</v>
      </c>
      <c r="J683" s="122"/>
      <c r="K683" s="122"/>
      <c r="L683" s="73">
        <v>1.97984502</v>
      </c>
      <c r="M683" s="122"/>
      <c r="N683" s="122">
        <f t="shared" si="279"/>
        <v>-1.6868410199999999</v>
      </c>
      <c r="O683" s="122"/>
      <c r="P683" s="122"/>
      <c r="Q683" s="122"/>
      <c r="R683" s="122"/>
      <c r="S683" s="122"/>
      <c r="T683" s="122">
        <f t="shared" si="280"/>
        <v>-1.6868410199999999</v>
      </c>
      <c r="U683" s="122"/>
      <c r="V683" s="122">
        <f t="shared" si="281"/>
        <v>0</v>
      </c>
      <c r="W683" s="122"/>
      <c r="X683" s="122"/>
    </row>
    <row r="684" spans="1:24" ht="93.25" x14ac:dyDescent="0.35">
      <c r="A684" s="106" t="s">
        <v>1662</v>
      </c>
      <c r="B684" s="107" t="s">
        <v>1036</v>
      </c>
      <c r="C684" s="108" t="s">
        <v>1529</v>
      </c>
      <c r="D684" s="67">
        <v>4.5462600000000002</v>
      </c>
      <c r="E684" s="122"/>
      <c r="F684" s="122"/>
      <c r="G684" s="122">
        <v>4.5462600000000002</v>
      </c>
      <c r="H684" s="122"/>
      <c r="I684" s="73">
        <v>17.321315341999998</v>
      </c>
      <c r="J684" s="122"/>
      <c r="K684" s="122"/>
      <c r="L684" s="73">
        <v>17.321315341999998</v>
      </c>
      <c r="M684" s="122"/>
      <c r="N684" s="122">
        <f t="shared" si="279"/>
        <v>-12.775055341999998</v>
      </c>
      <c r="O684" s="122"/>
      <c r="P684" s="122"/>
      <c r="Q684" s="122"/>
      <c r="R684" s="122"/>
      <c r="S684" s="122"/>
      <c r="T684" s="122">
        <f t="shared" si="280"/>
        <v>-12.775055341999998</v>
      </c>
      <c r="U684" s="122"/>
      <c r="V684" s="122">
        <f t="shared" si="281"/>
        <v>0</v>
      </c>
      <c r="W684" s="122"/>
      <c r="X684" s="122"/>
    </row>
    <row r="685" spans="1:24" ht="77.7" x14ac:dyDescent="0.35">
      <c r="A685" s="106" t="s">
        <v>1662</v>
      </c>
      <c r="B685" s="107" t="s">
        <v>1037</v>
      </c>
      <c r="C685" s="108" t="s">
        <v>1530</v>
      </c>
      <c r="D685" s="67">
        <v>1.6055424000000003</v>
      </c>
      <c r="E685" s="122"/>
      <c r="F685" s="122"/>
      <c r="G685" s="122">
        <v>1.6055424000000003</v>
      </c>
      <c r="H685" s="122"/>
      <c r="I685" s="73">
        <v>7.1454732000000007E-2</v>
      </c>
      <c r="J685" s="122"/>
      <c r="K685" s="122"/>
      <c r="L685" s="73">
        <v>7.1454732000000007E-2</v>
      </c>
      <c r="M685" s="122"/>
      <c r="N685" s="122">
        <f t="shared" si="279"/>
        <v>1.5340876680000002</v>
      </c>
      <c r="O685" s="122"/>
      <c r="P685" s="122"/>
      <c r="Q685" s="122"/>
      <c r="R685" s="122"/>
      <c r="S685" s="122"/>
      <c r="T685" s="122">
        <f t="shared" si="280"/>
        <v>1.5340876680000002</v>
      </c>
      <c r="U685" s="122"/>
      <c r="V685" s="122">
        <f t="shared" si="281"/>
        <v>0</v>
      </c>
      <c r="W685" s="122"/>
      <c r="X685" s="122"/>
    </row>
    <row r="686" spans="1:24" ht="46.65" x14ac:dyDescent="0.35">
      <c r="A686" s="106" t="s">
        <v>1662</v>
      </c>
      <c r="B686" s="107" t="s">
        <v>1038</v>
      </c>
      <c r="C686" s="108" t="s">
        <v>1531</v>
      </c>
      <c r="D686" s="67">
        <v>4.2064560000000002</v>
      </c>
      <c r="E686" s="122"/>
      <c r="F686" s="122"/>
      <c r="G686" s="122">
        <v>4.2064560000000002</v>
      </c>
      <c r="H686" s="122"/>
      <c r="I686" s="73">
        <v>0.18720853200000001</v>
      </c>
      <c r="J686" s="122"/>
      <c r="K686" s="122"/>
      <c r="L686" s="73">
        <v>0.18720853200000001</v>
      </c>
      <c r="M686" s="122"/>
      <c r="N686" s="122">
        <f t="shared" si="279"/>
        <v>4.0192474680000005</v>
      </c>
      <c r="O686" s="122"/>
      <c r="P686" s="122"/>
      <c r="Q686" s="122"/>
      <c r="R686" s="122"/>
      <c r="S686" s="122"/>
      <c r="T686" s="122">
        <f t="shared" si="280"/>
        <v>4.0192474680000005</v>
      </c>
      <c r="U686" s="122"/>
      <c r="V686" s="122">
        <f t="shared" si="281"/>
        <v>0</v>
      </c>
      <c r="W686" s="122"/>
      <c r="X686" s="122"/>
    </row>
    <row r="687" spans="1:24" ht="62.2" x14ac:dyDescent="0.35">
      <c r="A687" s="106" t="s">
        <v>1662</v>
      </c>
      <c r="B687" s="107" t="s">
        <v>1039</v>
      </c>
      <c r="C687" s="108" t="s">
        <v>1532</v>
      </c>
      <c r="D687" s="67">
        <v>1.521156</v>
      </c>
      <c r="E687" s="122"/>
      <c r="F687" s="122"/>
      <c r="G687" s="122">
        <v>1.521156</v>
      </c>
      <c r="H687" s="122"/>
      <c r="I687" s="73">
        <v>6.769910400000001E-2</v>
      </c>
      <c r="J687" s="122"/>
      <c r="K687" s="122"/>
      <c r="L687" s="73">
        <v>6.769910400000001E-2</v>
      </c>
      <c r="M687" s="122"/>
      <c r="N687" s="122">
        <f t="shared" si="279"/>
        <v>1.4534568960000001</v>
      </c>
      <c r="O687" s="122"/>
      <c r="P687" s="122"/>
      <c r="Q687" s="122"/>
      <c r="R687" s="122"/>
      <c r="S687" s="122"/>
      <c r="T687" s="122">
        <f t="shared" si="280"/>
        <v>1.4534568960000001</v>
      </c>
      <c r="U687" s="122"/>
      <c r="V687" s="122">
        <f t="shared" si="281"/>
        <v>0</v>
      </c>
      <c r="W687" s="122"/>
      <c r="X687" s="122"/>
    </row>
    <row r="688" spans="1:24" ht="46.65" x14ac:dyDescent="0.35">
      <c r="A688" s="106" t="s">
        <v>1662</v>
      </c>
      <c r="B688" s="107" t="s">
        <v>1838</v>
      </c>
      <c r="C688" s="108" t="s">
        <v>1533</v>
      </c>
      <c r="D688" s="67">
        <v>4.8006960000000003</v>
      </c>
      <c r="E688" s="122"/>
      <c r="F688" s="122"/>
      <c r="G688" s="122">
        <v>4.8006960000000003</v>
      </c>
      <c r="H688" s="122"/>
      <c r="I688" s="73">
        <v>0.21365521200000001</v>
      </c>
      <c r="J688" s="122"/>
      <c r="K688" s="122"/>
      <c r="L688" s="73">
        <v>0.21365521200000001</v>
      </c>
      <c r="M688" s="122"/>
      <c r="N688" s="122">
        <f t="shared" si="279"/>
        <v>4.5870407880000004</v>
      </c>
      <c r="O688" s="122"/>
      <c r="P688" s="122"/>
      <c r="Q688" s="122"/>
      <c r="R688" s="122"/>
      <c r="S688" s="122"/>
      <c r="T688" s="122">
        <f t="shared" si="280"/>
        <v>4.5870407880000004</v>
      </c>
      <c r="U688" s="122"/>
      <c r="V688" s="122">
        <f t="shared" si="281"/>
        <v>0</v>
      </c>
      <c r="W688" s="122"/>
      <c r="X688" s="122"/>
    </row>
    <row r="689" spans="1:24" ht="46.65" x14ac:dyDescent="0.35">
      <c r="A689" s="106" t="s">
        <v>1662</v>
      </c>
      <c r="B689" s="107" t="s">
        <v>1839</v>
      </c>
      <c r="C689" s="108" t="s">
        <v>1534</v>
      </c>
      <c r="D689" s="67">
        <v>6.3874079999999998</v>
      </c>
      <c r="E689" s="122"/>
      <c r="F689" s="122"/>
      <c r="G689" s="122">
        <v>6.3874079999999998</v>
      </c>
      <c r="H689" s="122"/>
      <c r="I689" s="73">
        <v>0.28427189999999997</v>
      </c>
      <c r="J689" s="122"/>
      <c r="K689" s="122"/>
      <c r="L689" s="73">
        <v>0.28427189999999997</v>
      </c>
      <c r="M689" s="122"/>
      <c r="N689" s="122">
        <f t="shared" si="279"/>
        <v>6.1031360999999995</v>
      </c>
      <c r="O689" s="122"/>
      <c r="P689" s="122"/>
      <c r="Q689" s="122"/>
      <c r="R689" s="122"/>
      <c r="S689" s="122"/>
      <c r="T689" s="122">
        <f t="shared" si="280"/>
        <v>6.1031360999999995</v>
      </c>
      <c r="U689" s="122"/>
      <c r="V689" s="122">
        <f t="shared" si="281"/>
        <v>0</v>
      </c>
      <c r="W689" s="122"/>
      <c r="X689" s="122"/>
    </row>
    <row r="690" spans="1:24" ht="62.2" x14ac:dyDescent="0.35">
      <c r="A690" s="106" t="s">
        <v>1662</v>
      </c>
      <c r="B690" s="107" t="s">
        <v>1040</v>
      </c>
      <c r="C690" s="108" t="s">
        <v>1535</v>
      </c>
      <c r="D690" s="67">
        <v>2.5709759999999999</v>
      </c>
      <c r="E690" s="122"/>
      <c r="F690" s="122"/>
      <c r="G690" s="122">
        <v>2.5709759999999999</v>
      </c>
      <c r="H690" s="122"/>
      <c r="I690" s="73">
        <v>0.51376395200000002</v>
      </c>
      <c r="J690" s="122"/>
      <c r="K690" s="122"/>
      <c r="L690" s="73">
        <v>0.51376395200000002</v>
      </c>
      <c r="M690" s="122"/>
      <c r="N690" s="122">
        <f t="shared" si="279"/>
        <v>2.0572120479999998</v>
      </c>
      <c r="O690" s="122"/>
      <c r="P690" s="122"/>
      <c r="Q690" s="122"/>
      <c r="R690" s="122"/>
      <c r="S690" s="122"/>
      <c r="T690" s="122">
        <f t="shared" si="280"/>
        <v>2.0572120479999998</v>
      </c>
      <c r="U690" s="122"/>
      <c r="V690" s="122">
        <f t="shared" si="281"/>
        <v>0</v>
      </c>
      <c r="W690" s="122"/>
      <c r="X690" s="122"/>
    </row>
    <row r="691" spans="1:24" ht="31.1" x14ac:dyDescent="0.35">
      <c r="A691" s="106" t="s">
        <v>1662</v>
      </c>
      <c r="B691" s="107" t="s">
        <v>1041</v>
      </c>
      <c r="C691" s="108" t="s">
        <v>1536</v>
      </c>
      <c r="D691" s="67">
        <v>3.7909319999999997</v>
      </c>
      <c r="E691" s="122"/>
      <c r="F691" s="122"/>
      <c r="G691" s="122">
        <v>3.7909319999999997</v>
      </c>
      <c r="H691" s="122"/>
      <c r="I691" s="73">
        <v>2.6147981360000001</v>
      </c>
      <c r="J691" s="122"/>
      <c r="K691" s="122"/>
      <c r="L691" s="73">
        <v>2.6147981360000001</v>
      </c>
      <c r="M691" s="122"/>
      <c r="N691" s="122">
        <f t="shared" si="279"/>
        <v>1.1761338639999996</v>
      </c>
      <c r="O691" s="122"/>
      <c r="P691" s="122"/>
      <c r="Q691" s="122"/>
      <c r="R691" s="122"/>
      <c r="S691" s="122"/>
      <c r="T691" s="122">
        <f t="shared" si="280"/>
        <v>1.1761338639999996</v>
      </c>
      <c r="U691" s="122"/>
      <c r="V691" s="122">
        <f t="shared" si="281"/>
        <v>0</v>
      </c>
      <c r="W691" s="122"/>
      <c r="X691" s="122"/>
    </row>
    <row r="692" spans="1:24" x14ac:dyDescent="0.35">
      <c r="A692" s="103"/>
      <c r="B692" s="110" t="s">
        <v>61</v>
      </c>
      <c r="C692" s="105"/>
      <c r="D692" s="133">
        <f t="shared" ref="D692:X692" si="282">SUM(D693:D700)</f>
        <v>28.426775999999993</v>
      </c>
      <c r="E692" s="133">
        <f t="shared" si="282"/>
        <v>0</v>
      </c>
      <c r="F692" s="133">
        <f t="shared" si="282"/>
        <v>0</v>
      </c>
      <c r="G692" s="133">
        <f t="shared" si="282"/>
        <v>28.426775999999993</v>
      </c>
      <c r="H692" s="133">
        <f t="shared" si="282"/>
        <v>0</v>
      </c>
      <c r="I692" s="133">
        <f t="shared" si="282"/>
        <v>28.413755884</v>
      </c>
      <c r="J692" s="133">
        <f t="shared" si="282"/>
        <v>0</v>
      </c>
      <c r="K692" s="133">
        <f t="shared" si="282"/>
        <v>0</v>
      </c>
      <c r="L692" s="133">
        <f t="shared" si="282"/>
        <v>28.413755884</v>
      </c>
      <c r="M692" s="133">
        <f t="shared" si="282"/>
        <v>0</v>
      </c>
      <c r="N692" s="133">
        <f t="shared" si="282"/>
        <v>1.3020115999998971E-2</v>
      </c>
      <c r="O692" s="133">
        <f t="shared" si="282"/>
        <v>0</v>
      </c>
      <c r="P692" s="133">
        <f t="shared" si="282"/>
        <v>0</v>
      </c>
      <c r="Q692" s="133">
        <f t="shared" si="282"/>
        <v>0</v>
      </c>
      <c r="R692" s="133">
        <f t="shared" si="282"/>
        <v>0</v>
      </c>
      <c r="S692" s="133">
        <f t="shared" si="282"/>
        <v>0</v>
      </c>
      <c r="T692" s="133">
        <f t="shared" si="282"/>
        <v>1.3020115999998971E-2</v>
      </c>
      <c r="U692" s="133">
        <f t="shared" si="282"/>
        <v>0</v>
      </c>
      <c r="V692" s="133">
        <f t="shared" si="282"/>
        <v>0</v>
      </c>
      <c r="W692" s="133">
        <f t="shared" si="282"/>
        <v>0</v>
      </c>
      <c r="X692" s="133">
        <f t="shared" si="282"/>
        <v>0</v>
      </c>
    </row>
    <row r="693" spans="1:24" ht="62.2" x14ac:dyDescent="0.35">
      <c r="A693" s="106" t="s">
        <v>1662</v>
      </c>
      <c r="B693" s="107" t="s">
        <v>1840</v>
      </c>
      <c r="C693" s="108" t="s">
        <v>138</v>
      </c>
      <c r="D693" s="67">
        <v>2.8519559999999999</v>
      </c>
      <c r="E693" s="122"/>
      <c r="F693" s="122"/>
      <c r="G693" s="122">
        <v>2.8519559999999999</v>
      </c>
      <c r="H693" s="122"/>
      <c r="I693" s="73">
        <v>13.612184301999998</v>
      </c>
      <c r="J693" s="122"/>
      <c r="K693" s="122"/>
      <c r="L693" s="73">
        <v>13.612184301999998</v>
      </c>
      <c r="M693" s="122"/>
      <c r="N693" s="122">
        <f t="shared" ref="N693:N700" si="283">D693-I693</f>
        <v>-10.760228301999998</v>
      </c>
      <c r="O693" s="122"/>
      <c r="P693" s="122"/>
      <c r="Q693" s="122"/>
      <c r="R693" s="122"/>
      <c r="S693" s="122"/>
      <c r="T693" s="122">
        <f t="shared" ref="T693:T700" si="284">G693-L693</f>
        <v>-10.760228301999998</v>
      </c>
      <c r="U693" s="122"/>
      <c r="V693" s="122">
        <f t="shared" ref="V693:V700" si="285">H693-M693</f>
        <v>0</v>
      </c>
      <c r="W693" s="122"/>
      <c r="X693" s="122"/>
    </row>
    <row r="694" spans="1:24" ht="46.65" x14ac:dyDescent="0.35">
      <c r="A694" s="106" t="s">
        <v>1662</v>
      </c>
      <c r="B694" s="107" t="s">
        <v>1042</v>
      </c>
      <c r="C694" s="108" t="s">
        <v>1537</v>
      </c>
      <c r="D694" s="67">
        <v>3.0392999999999999</v>
      </c>
      <c r="E694" s="122"/>
      <c r="F694" s="122"/>
      <c r="G694" s="122">
        <v>3.0392999999999999</v>
      </c>
      <c r="H694" s="122"/>
      <c r="I694" s="73">
        <v>0.13526419200000003</v>
      </c>
      <c r="J694" s="122"/>
      <c r="K694" s="122"/>
      <c r="L694" s="73">
        <v>0.13526419200000003</v>
      </c>
      <c r="M694" s="122"/>
      <c r="N694" s="122">
        <f t="shared" si="283"/>
        <v>2.9040358079999997</v>
      </c>
      <c r="O694" s="122"/>
      <c r="P694" s="122"/>
      <c r="Q694" s="122"/>
      <c r="R694" s="122"/>
      <c r="S694" s="122"/>
      <c r="T694" s="122">
        <f t="shared" si="284"/>
        <v>2.9040358079999997</v>
      </c>
      <c r="U694" s="122"/>
      <c r="V694" s="122">
        <f t="shared" si="285"/>
        <v>0</v>
      </c>
      <c r="W694" s="122"/>
      <c r="X694" s="122"/>
    </row>
    <row r="695" spans="1:24" ht="77.7" x14ac:dyDescent="0.35">
      <c r="A695" s="106" t="s">
        <v>1662</v>
      </c>
      <c r="B695" s="107" t="s">
        <v>659</v>
      </c>
      <c r="C695" s="108" t="s">
        <v>709</v>
      </c>
      <c r="D695" s="67">
        <v>0.31983599999999995</v>
      </c>
      <c r="E695" s="122"/>
      <c r="F695" s="122"/>
      <c r="G695" s="122">
        <v>0.31983599999999995</v>
      </c>
      <c r="H695" s="122"/>
      <c r="I695" s="73">
        <v>1.4234304000000001E-2</v>
      </c>
      <c r="J695" s="122"/>
      <c r="K695" s="122"/>
      <c r="L695" s="73">
        <v>1.4234304000000001E-2</v>
      </c>
      <c r="M695" s="122"/>
      <c r="N695" s="122">
        <f t="shared" si="283"/>
        <v>0.30560169599999998</v>
      </c>
      <c r="O695" s="122"/>
      <c r="P695" s="122"/>
      <c r="Q695" s="122"/>
      <c r="R695" s="122"/>
      <c r="S695" s="122"/>
      <c r="T695" s="122">
        <f t="shared" si="284"/>
        <v>0.30560169599999998</v>
      </c>
      <c r="U695" s="122"/>
      <c r="V695" s="122">
        <f t="shared" si="285"/>
        <v>0</v>
      </c>
      <c r="W695" s="122"/>
      <c r="X695" s="122"/>
    </row>
    <row r="696" spans="1:24" ht="31.1" x14ac:dyDescent="0.35">
      <c r="A696" s="106" t="s">
        <v>1662</v>
      </c>
      <c r="B696" s="107" t="s">
        <v>463</v>
      </c>
      <c r="C696" s="108" t="s">
        <v>497</v>
      </c>
      <c r="D696" s="67">
        <v>12.142919999999998</v>
      </c>
      <c r="E696" s="122"/>
      <c r="F696" s="122"/>
      <c r="G696" s="122">
        <v>12.142919999999998</v>
      </c>
      <c r="H696" s="122"/>
      <c r="I696" s="73">
        <v>0</v>
      </c>
      <c r="J696" s="122"/>
      <c r="K696" s="122"/>
      <c r="L696" s="73">
        <v>0</v>
      </c>
      <c r="M696" s="122"/>
      <c r="N696" s="122">
        <f t="shared" si="283"/>
        <v>12.142919999999998</v>
      </c>
      <c r="O696" s="122"/>
      <c r="P696" s="122"/>
      <c r="Q696" s="122"/>
      <c r="R696" s="122"/>
      <c r="S696" s="122"/>
      <c r="T696" s="122">
        <f t="shared" si="284"/>
        <v>12.142919999999998</v>
      </c>
      <c r="U696" s="122"/>
      <c r="V696" s="122">
        <f t="shared" si="285"/>
        <v>0</v>
      </c>
      <c r="W696" s="122"/>
      <c r="X696" s="122"/>
    </row>
    <row r="697" spans="1:24" ht="62.2" x14ac:dyDescent="0.35">
      <c r="A697" s="106" t="s">
        <v>1662</v>
      </c>
      <c r="B697" s="107" t="s">
        <v>1841</v>
      </c>
      <c r="C697" s="108" t="s">
        <v>139</v>
      </c>
      <c r="D697" s="67">
        <v>2.6440080000000004</v>
      </c>
      <c r="E697" s="122"/>
      <c r="F697" s="122"/>
      <c r="G697" s="122">
        <v>2.6440080000000004</v>
      </c>
      <c r="H697" s="122"/>
      <c r="I697" s="73">
        <v>14.572484178</v>
      </c>
      <c r="J697" s="122"/>
      <c r="K697" s="122"/>
      <c r="L697" s="73">
        <v>14.572484178</v>
      </c>
      <c r="M697" s="122"/>
      <c r="N697" s="122">
        <f t="shared" si="283"/>
        <v>-11.928476178</v>
      </c>
      <c r="O697" s="122"/>
      <c r="P697" s="122"/>
      <c r="Q697" s="122"/>
      <c r="R697" s="122"/>
      <c r="S697" s="122"/>
      <c r="T697" s="122">
        <f t="shared" si="284"/>
        <v>-11.928476178</v>
      </c>
      <c r="U697" s="122"/>
      <c r="V697" s="122">
        <f t="shared" si="285"/>
        <v>0</v>
      </c>
      <c r="W697" s="122"/>
      <c r="X697" s="122"/>
    </row>
    <row r="698" spans="1:24" ht="46.65" x14ac:dyDescent="0.35">
      <c r="A698" s="106" t="s">
        <v>1662</v>
      </c>
      <c r="B698" s="107" t="s">
        <v>464</v>
      </c>
      <c r="C698" s="108" t="s">
        <v>140</v>
      </c>
      <c r="D698" s="67">
        <v>1.2</v>
      </c>
      <c r="E698" s="122"/>
      <c r="F698" s="122"/>
      <c r="G698" s="122">
        <v>1.2</v>
      </c>
      <c r="H698" s="122"/>
      <c r="I698" s="73">
        <v>5.3406060000000005E-2</v>
      </c>
      <c r="J698" s="122"/>
      <c r="K698" s="122"/>
      <c r="L698" s="73">
        <v>5.3406060000000005E-2</v>
      </c>
      <c r="M698" s="122"/>
      <c r="N698" s="122">
        <f t="shared" si="283"/>
        <v>1.14659394</v>
      </c>
      <c r="O698" s="122"/>
      <c r="P698" s="122"/>
      <c r="Q698" s="122"/>
      <c r="R698" s="122"/>
      <c r="S698" s="122"/>
      <c r="T698" s="122">
        <f t="shared" si="284"/>
        <v>1.14659394</v>
      </c>
      <c r="U698" s="122"/>
      <c r="V698" s="122">
        <f t="shared" si="285"/>
        <v>0</v>
      </c>
      <c r="W698" s="122"/>
      <c r="X698" s="122"/>
    </row>
    <row r="699" spans="1:24" ht="31.1" x14ac:dyDescent="0.35">
      <c r="A699" s="106" t="s">
        <v>1662</v>
      </c>
      <c r="B699" s="107" t="s">
        <v>1842</v>
      </c>
      <c r="C699" s="108" t="s">
        <v>1538</v>
      </c>
      <c r="D699" s="67">
        <v>0.58831199999999972</v>
      </c>
      <c r="E699" s="122"/>
      <c r="F699" s="122"/>
      <c r="G699" s="122">
        <v>0.58831199999999972</v>
      </c>
      <c r="H699" s="122"/>
      <c r="I699" s="73">
        <v>2.6182848000000002E-2</v>
      </c>
      <c r="J699" s="122"/>
      <c r="K699" s="122"/>
      <c r="L699" s="73">
        <v>2.6182848000000002E-2</v>
      </c>
      <c r="M699" s="122"/>
      <c r="N699" s="122">
        <f t="shared" si="283"/>
        <v>0.56212915199999969</v>
      </c>
      <c r="O699" s="122"/>
      <c r="P699" s="122"/>
      <c r="Q699" s="122"/>
      <c r="R699" s="122"/>
      <c r="S699" s="122"/>
      <c r="T699" s="122">
        <f t="shared" si="284"/>
        <v>0.56212915199999969</v>
      </c>
      <c r="U699" s="122"/>
      <c r="V699" s="122">
        <f t="shared" si="285"/>
        <v>0</v>
      </c>
      <c r="W699" s="122"/>
      <c r="X699" s="122"/>
    </row>
    <row r="700" spans="1:24" ht="46.65" x14ac:dyDescent="0.35">
      <c r="A700" s="106" t="s">
        <v>1662</v>
      </c>
      <c r="B700" s="107" t="s">
        <v>1843</v>
      </c>
      <c r="C700" s="108" t="s">
        <v>1539</v>
      </c>
      <c r="D700" s="67">
        <v>5.6404439999999996</v>
      </c>
      <c r="E700" s="122"/>
      <c r="F700" s="122"/>
      <c r="G700" s="122">
        <v>5.6404439999999996</v>
      </c>
      <c r="H700" s="122"/>
      <c r="I700" s="73">
        <v>0</v>
      </c>
      <c r="J700" s="122"/>
      <c r="K700" s="122"/>
      <c r="L700" s="73">
        <v>0</v>
      </c>
      <c r="M700" s="122"/>
      <c r="N700" s="122">
        <f t="shared" si="283"/>
        <v>5.6404439999999996</v>
      </c>
      <c r="O700" s="122"/>
      <c r="P700" s="122"/>
      <c r="Q700" s="122"/>
      <c r="R700" s="122"/>
      <c r="S700" s="122"/>
      <c r="T700" s="122">
        <f t="shared" si="284"/>
        <v>5.6404439999999996</v>
      </c>
      <c r="U700" s="122"/>
      <c r="V700" s="122">
        <f t="shared" si="285"/>
        <v>0</v>
      </c>
      <c r="W700" s="122"/>
      <c r="X700" s="122"/>
    </row>
    <row r="701" spans="1:24" x14ac:dyDescent="0.35">
      <c r="A701" s="103"/>
      <c r="B701" s="110" t="s">
        <v>148</v>
      </c>
      <c r="C701" s="105"/>
      <c r="D701" s="133">
        <f t="shared" ref="D701:X701" si="286">SUM(D702:D703)</f>
        <v>4.9781759999999986</v>
      </c>
      <c r="E701" s="133">
        <f t="shared" si="286"/>
        <v>0</v>
      </c>
      <c r="F701" s="133">
        <f t="shared" si="286"/>
        <v>0</v>
      </c>
      <c r="G701" s="133">
        <f t="shared" si="286"/>
        <v>4.9781759999999986</v>
      </c>
      <c r="H701" s="133">
        <f t="shared" si="286"/>
        <v>0</v>
      </c>
      <c r="I701" s="133">
        <f t="shared" si="286"/>
        <v>25.650762805999996</v>
      </c>
      <c r="J701" s="133">
        <f t="shared" si="286"/>
        <v>0</v>
      </c>
      <c r="K701" s="133">
        <f t="shared" si="286"/>
        <v>0</v>
      </c>
      <c r="L701" s="133">
        <f t="shared" si="286"/>
        <v>25.650762805999996</v>
      </c>
      <c r="M701" s="133">
        <f t="shared" si="286"/>
        <v>0</v>
      </c>
      <c r="N701" s="133">
        <f t="shared" si="286"/>
        <v>-20.672586805999998</v>
      </c>
      <c r="O701" s="133">
        <f t="shared" si="286"/>
        <v>0</v>
      </c>
      <c r="P701" s="133">
        <f t="shared" si="286"/>
        <v>0</v>
      </c>
      <c r="Q701" s="133">
        <f t="shared" si="286"/>
        <v>0</v>
      </c>
      <c r="R701" s="133">
        <f t="shared" si="286"/>
        <v>0</v>
      </c>
      <c r="S701" s="133">
        <f t="shared" si="286"/>
        <v>0</v>
      </c>
      <c r="T701" s="133">
        <f t="shared" si="286"/>
        <v>-20.672586805999998</v>
      </c>
      <c r="U701" s="133">
        <f t="shared" si="286"/>
        <v>0</v>
      </c>
      <c r="V701" s="133">
        <f t="shared" si="286"/>
        <v>0</v>
      </c>
      <c r="W701" s="133">
        <f t="shared" si="286"/>
        <v>0</v>
      </c>
      <c r="X701" s="133">
        <f t="shared" si="286"/>
        <v>0</v>
      </c>
    </row>
    <row r="702" spans="1:24" ht="46.65" x14ac:dyDescent="0.35">
      <c r="A702" s="106" t="s">
        <v>1662</v>
      </c>
      <c r="B702" s="107" t="s">
        <v>149</v>
      </c>
      <c r="C702" s="108" t="s">
        <v>150</v>
      </c>
      <c r="D702" s="67">
        <v>4.9781759999999986</v>
      </c>
      <c r="E702" s="122"/>
      <c r="F702" s="122"/>
      <c r="G702" s="122">
        <v>4.9781759999999986</v>
      </c>
      <c r="H702" s="122"/>
      <c r="I702" s="73">
        <v>23.256179605999996</v>
      </c>
      <c r="J702" s="122"/>
      <c r="K702" s="122"/>
      <c r="L702" s="73">
        <v>23.256179605999996</v>
      </c>
      <c r="M702" s="122"/>
      <c r="N702" s="122">
        <f t="shared" ref="N702:N703" si="287">D702-I702</f>
        <v>-18.278003605999999</v>
      </c>
      <c r="O702" s="122"/>
      <c r="P702" s="122"/>
      <c r="Q702" s="122"/>
      <c r="R702" s="122"/>
      <c r="S702" s="122"/>
      <c r="T702" s="122">
        <f t="shared" ref="T702:T703" si="288">G702-L702</f>
        <v>-18.278003605999999</v>
      </c>
      <c r="U702" s="122"/>
      <c r="V702" s="122">
        <f t="shared" ref="V702:V703" si="289">H702-M702</f>
        <v>0</v>
      </c>
      <c r="W702" s="122"/>
      <c r="X702" s="122"/>
    </row>
    <row r="703" spans="1:24" ht="31.1" x14ac:dyDescent="0.35">
      <c r="A703" s="106" t="s">
        <v>1660</v>
      </c>
      <c r="B703" s="107" t="s">
        <v>1043</v>
      </c>
      <c r="C703" s="108" t="s">
        <v>1540</v>
      </c>
      <c r="D703" s="67">
        <v>0</v>
      </c>
      <c r="E703" s="122"/>
      <c r="F703" s="122"/>
      <c r="G703" s="122">
        <v>0</v>
      </c>
      <c r="H703" s="122"/>
      <c r="I703" s="73">
        <v>2.3945832000000005</v>
      </c>
      <c r="J703" s="122"/>
      <c r="K703" s="122"/>
      <c r="L703" s="73">
        <v>2.3945832000000005</v>
      </c>
      <c r="M703" s="122"/>
      <c r="N703" s="122">
        <f t="shared" si="287"/>
        <v>-2.3945832000000005</v>
      </c>
      <c r="O703" s="122"/>
      <c r="P703" s="122"/>
      <c r="Q703" s="122"/>
      <c r="R703" s="122"/>
      <c r="S703" s="122"/>
      <c r="T703" s="122">
        <f t="shared" si="288"/>
        <v>-2.3945832000000005</v>
      </c>
      <c r="U703" s="122"/>
      <c r="V703" s="122">
        <f t="shared" si="289"/>
        <v>0</v>
      </c>
      <c r="W703" s="122"/>
      <c r="X703" s="122"/>
    </row>
    <row r="704" spans="1:24" x14ac:dyDescent="0.35">
      <c r="A704" s="103"/>
      <c r="B704" s="110" t="s">
        <v>146</v>
      </c>
      <c r="C704" s="105"/>
      <c r="D704" s="133">
        <f t="shared" ref="D704:X704" si="290">SUM(D705:D713)</f>
        <v>17.9611248</v>
      </c>
      <c r="E704" s="133">
        <f t="shared" si="290"/>
        <v>0</v>
      </c>
      <c r="F704" s="133">
        <f t="shared" si="290"/>
        <v>0</v>
      </c>
      <c r="G704" s="133">
        <f t="shared" si="290"/>
        <v>17.9611248</v>
      </c>
      <c r="H704" s="133">
        <f t="shared" si="290"/>
        <v>0</v>
      </c>
      <c r="I704" s="133">
        <f t="shared" si="290"/>
        <v>11.399138856745761</v>
      </c>
      <c r="J704" s="133">
        <f t="shared" si="290"/>
        <v>0</v>
      </c>
      <c r="K704" s="133">
        <f t="shared" si="290"/>
        <v>0</v>
      </c>
      <c r="L704" s="133">
        <f t="shared" si="290"/>
        <v>11.399138856745761</v>
      </c>
      <c r="M704" s="133">
        <f t="shared" si="290"/>
        <v>0</v>
      </c>
      <c r="N704" s="133">
        <f t="shared" si="290"/>
        <v>6.5619859432542365</v>
      </c>
      <c r="O704" s="133">
        <f t="shared" si="290"/>
        <v>0</v>
      </c>
      <c r="P704" s="133">
        <f t="shared" si="290"/>
        <v>0</v>
      </c>
      <c r="Q704" s="133">
        <f t="shared" si="290"/>
        <v>0</v>
      </c>
      <c r="R704" s="133">
        <f t="shared" si="290"/>
        <v>0</v>
      </c>
      <c r="S704" s="133">
        <f t="shared" si="290"/>
        <v>0</v>
      </c>
      <c r="T704" s="133">
        <f t="shared" si="290"/>
        <v>6.5619859432542365</v>
      </c>
      <c r="U704" s="133">
        <f t="shared" si="290"/>
        <v>0</v>
      </c>
      <c r="V704" s="133">
        <f t="shared" si="290"/>
        <v>0</v>
      </c>
      <c r="W704" s="133">
        <f t="shared" si="290"/>
        <v>0</v>
      </c>
      <c r="X704" s="133">
        <f t="shared" si="290"/>
        <v>0</v>
      </c>
    </row>
    <row r="705" spans="1:24" ht="46.65" x14ac:dyDescent="0.35">
      <c r="A705" s="106" t="s">
        <v>1662</v>
      </c>
      <c r="B705" s="107" t="s">
        <v>660</v>
      </c>
      <c r="C705" s="108" t="s">
        <v>710</v>
      </c>
      <c r="D705" s="67">
        <v>3.2153951999999997</v>
      </c>
      <c r="E705" s="122"/>
      <c r="F705" s="122"/>
      <c r="G705" s="122">
        <v>3.2153951999999997</v>
      </c>
      <c r="H705" s="122"/>
      <c r="I705" s="73">
        <v>0.92906298199999993</v>
      </c>
      <c r="J705" s="122"/>
      <c r="K705" s="122"/>
      <c r="L705" s="73">
        <v>0.92906298199999993</v>
      </c>
      <c r="M705" s="122"/>
      <c r="N705" s="122">
        <f t="shared" ref="N705:N713" si="291">D705-I705</f>
        <v>2.2863322179999996</v>
      </c>
      <c r="O705" s="122"/>
      <c r="P705" s="122"/>
      <c r="Q705" s="122"/>
      <c r="R705" s="122"/>
      <c r="S705" s="122"/>
      <c r="T705" s="122">
        <f t="shared" ref="T705:T713" si="292">G705-L705</f>
        <v>2.2863322179999996</v>
      </c>
      <c r="U705" s="122"/>
      <c r="V705" s="122">
        <f t="shared" ref="V705:V713" si="293">H705-M705</f>
        <v>0</v>
      </c>
      <c r="W705" s="122"/>
      <c r="X705" s="122"/>
    </row>
    <row r="706" spans="1:24" ht="62.2" x14ac:dyDescent="0.35">
      <c r="A706" s="106" t="s">
        <v>1662</v>
      </c>
      <c r="B706" s="107" t="s">
        <v>1844</v>
      </c>
      <c r="C706" s="108" t="s">
        <v>1541</v>
      </c>
      <c r="D706" s="67">
        <v>3.7068839999999996</v>
      </c>
      <c r="E706" s="122"/>
      <c r="F706" s="122"/>
      <c r="G706" s="122">
        <v>3.7068839999999996</v>
      </c>
      <c r="H706" s="122"/>
      <c r="I706" s="73">
        <v>1.6066124439999998</v>
      </c>
      <c r="J706" s="122"/>
      <c r="K706" s="122"/>
      <c r="L706" s="73">
        <v>1.6066124439999998</v>
      </c>
      <c r="M706" s="122"/>
      <c r="N706" s="122">
        <f t="shared" si="291"/>
        <v>2.100271556</v>
      </c>
      <c r="O706" s="122"/>
      <c r="P706" s="122"/>
      <c r="Q706" s="122"/>
      <c r="R706" s="122"/>
      <c r="S706" s="122"/>
      <c r="T706" s="122">
        <f t="shared" si="292"/>
        <v>2.100271556</v>
      </c>
      <c r="U706" s="122"/>
      <c r="V706" s="122">
        <f t="shared" si="293"/>
        <v>0</v>
      </c>
      <c r="W706" s="122"/>
      <c r="X706" s="122"/>
    </row>
    <row r="707" spans="1:24" ht="46.65" x14ac:dyDescent="0.35">
      <c r="A707" s="106" t="s">
        <v>1662</v>
      </c>
      <c r="B707" s="107" t="s">
        <v>1845</v>
      </c>
      <c r="C707" s="108" t="s">
        <v>1542</v>
      </c>
      <c r="D707" s="67">
        <v>5.6570495999999997</v>
      </c>
      <c r="E707" s="122"/>
      <c r="F707" s="122"/>
      <c r="G707" s="122">
        <v>5.6570495999999997</v>
      </c>
      <c r="H707" s="122"/>
      <c r="I707" s="73">
        <v>1.4031501719999999</v>
      </c>
      <c r="J707" s="122"/>
      <c r="K707" s="122"/>
      <c r="L707" s="73">
        <v>1.4031501719999999</v>
      </c>
      <c r="M707" s="122"/>
      <c r="N707" s="122">
        <f t="shared" si="291"/>
        <v>4.2538994279999995</v>
      </c>
      <c r="O707" s="122"/>
      <c r="P707" s="122"/>
      <c r="Q707" s="122"/>
      <c r="R707" s="122"/>
      <c r="S707" s="122"/>
      <c r="T707" s="122">
        <f t="shared" si="292"/>
        <v>4.2538994279999995</v>
      </c>
      <c r="U707" s="122"/>
      <c r="V707" s="122">
        <f t="shared" si="293"/>
        <v>0</v>
      </c>
      <c r="W707" s="122"/>
      <c r="X707" s="122"/>
    </row>
    <row r="708" spans="1:24" ht="46.65" x14ac:dyDescent="0.35">
      <c r="A708" s="106" t="s">
        <v>1662</v>
      </c>
      <c r="B708" s="107" t="s">
        <v>1846</v>
      </c>
      <c r="C708" s="108" t="s">
        <v>1543</v>
      </c>
      <c r="D708" s="67">
        <v>0.24139200000000011</v>
      </c>
      <c r="E708" s="122"/>
      <c r="F708" s="122"/>
      <c r="G708" s="122">
        <v>0.24139200000000011</v>
      </c>
      <c r="H708" s="122"/>
      <c r="I708" s="73">
        <v>1.074318E-2</v>
      </c>
      <c r="J708" s="122"/>
      <c r="K708" s="122"/>
      <c r="L708" s="73">
        <v>1.074318E-2</v>
      </c>
      <c r="M708" s="122"/>
      <c r="N708" s="122">
        <f t="shared" si="291"/>
        <v>0.23064882000000012</v>
      </c>
      <c r="O708" s="122"/>
      <c r="P708" s="122"/>
      <c r="Q708" s="122"/>
      <c r="R708" s="122"/>
      <c r="S708" s="122"/>
      <c r="T708" s="122">
        <f t="shared" si="292"/>
        <v>0.23064882000000012</v>
      </c>
      <c r="U708" s="122"/>
      <c r="V708" s="122">
        <f t="shared" si="293"/>
        <v>0</v>
      </c>
      <c r="W708" s="122"/>
      <c r="X708" s="122"/>
    </row>
    <row r="709" spans="1:24" ht="62.2" x14ac:dyDescent="0.35">
      <c r="A709" s="106" t="s">
        <v>1662</v>
      </c>
      <c r="B709" s="107" t="s">
        <v>1847</v>
      </c>
      <c r="C709" s="108" t="s">
        <v>1544</v>
      </c>
      <c r="D709" s="67">
        <v>0.71699999999999997</v>
      </c>
      <c r="E709" s="122"/>
      <c r="F709" s="122"/>
      <c r="G709" s="122">
        <v>0.71699999999999997</v>
      </c>
      <c r="H709" s="122"/>
      <c r="I709" s="73">
        <v>3.1910123999999998E-2</v>
      </c>
      <c r="J709" s="122"/>
      <c r="K709" s="122"/>
      <c r="L709" s="73">
        <v>3.1910123999999998E-2</v>
      </c>
      <c r="M709" s="122"/>
      <c r="N709" s="122">
        <f t="shared" si="291"/>
        <v>0.68508987599999993</v>
      </c>
      <c r="O709" s="122"/>
      <c r="P709" s="122"/>
      <c r="Q709" s="122"/>
      <c r="R709" s="122"/>
      <c r="S709" s="122"/>
      <c r="T709" s="122">
        <f t="shared" si="292"/>
        <v>0.68508987599999993</v>
      </c>
      <c r="U709" s="122"/>
      <c r="V709" s="122">
        <f t="shared" si="293"/>
        <v>0</v>
      </c>
      <c r="W709" s="122"/>
      <c r="X709" s="122"/>
    </row>
    <row r="710" spans="1:24" ht="77.7" x14ac:dyDescent="0.35">
      <c r="A710" s="106" t="s">
        <v>1662</v>
      </c>
      <c r="B710" s="107" t="s">
        <v>1044</v>
      </c>
      <c r="C710" s="108" t="s">
        <v>1545</v>
      </c>
      <c r="D710" s="67">
        <v>1.2603119999999999</v>
      </c>
      <c r="E710" s="122"/>
      <c r="F710" s="122"/>
      <c r="G710" s="122">
        <v>1.2603119999999999</v>
      </c>
      <c r="H710" s="122"/>
      <c r="I710" s="73">
        <v>6.5954114359999991</v>
      </c>
      <c r="J710" s="122"/>
      <c r="K710" s="122"/>
      <c r="L710" s="73">
        <v>6.5954114359999991</v>
      </c>
      <c r="M710" s="122"/>
      <c r="N710" s="122">
        <f t="shared" si="291"/>
        <v>-5.3350994359999993</v>
      </c>
      <c r="O710" s="122"/>
      <c r="P710" s="122"/>
      <c r="Q710" s="122"/>
      <c r="R710" s="122"/>
      <c r="S710" s="122"/>
      <c r="T710" s="122">
        <f t="shared" si="292"/>
        <v>-5.3350994359999993</v>
      </c>
      <c r="U710" s="122"/>
      <c r="V710" s="122">
        <f t="shared" si="293"/>
        <v>0</v>
      </c>
      <c r="W710" s="122"/>
      <c r="X710" s="122"/>
    </row>
    <row r="711" spans="1:24" ht="46.65" x14ac:dyDescent="0.35">
      <c r="A711" s="106" t="s">
        <v>1662</v>
      </c>
      <c r="B711" s="107" t="s">
        <v>1848</v>
      </c>
      <c r="C711" s="108" t="s">
        <v>1546</v>
      </c>
      <c r="D711" s="67">
        <v>1.4170199999999999</v>
      </c>
      <c r="E711" s="122"/>
      <c r="F711" s="122"/>
      <c r="G711" s="122">
        <v>1.4170199999999999</v>
      </c>
      <c r="H711" s="122"/>
      <c r="I711" s="73">
        <v>9.2415793999999996E-2</v>
      </c>
      <c r="J711" s="122"/>
      <c r="K711" s="122"/>
      <c r="L711" s="73">
        <v>9.2415793999999996E-2</v>
      </c>
      <c r="M711" s="122"/>
      <c r="N711" s="122">
        <f t="shared" si="291"/>
        <v>1.3246042060000001</v>
      </c>
      <c r="O711" s="122"/>
      <c r="P711" s="122"/>
      <c r="Q711" s="122"/>
      <c r="R711" s="122"/>
      <c r="S711" s="122"/>
      <c r="T711" s="122">
        <f t="shared" si="292"/>
        <v>1.3246042060000001</v>
      </c>
      <c r="U711" s="122"/>
      <c r="V711" s="122">
        <f t="shared" si="293"/>
        <v>0</v>
      </c>
      <c r="W711" s="122"/>
      <c r="X711" s="122"/>
    </row>
    <row r="712" spans="1:24" ht="46.65" x14ac:dyDescent="0.35">
      <c r="A712" s="106" t="s">
        <v>1662</v>
      </c>
      <c r="B712" s="107" t="s">
        <v>1045</v>
      </c>
      <c r="C712" s="108" t="s">
        <v>1547</v>
      </c>
      <c r="D712" s="67">
        <v>1.7460720000000001</v>
      </c>
      <c r="E712" s="122"/>
      <c r="F712" s="122"/>
      <c r="G712" s="122">
        <v>1.7460720000000001</v>
      </c>
      <c r="H712" s="122"/>
      <c r="I712" s="73">
        <v>7.7709012000000008E-2</v>
      </c>
      <c r="J712" s="122"/>
      <c r="K712" s="122"/>
      <c r="L712" s="73">
        <v>7.7709012000000008E-2</v>
      </c>
      <c r="M712" s="122"/>
      <c r="N712" s="122">
        <f t="shared" si="291"/>
        <v>1.6683629880000002</v>
      </c>
      <c r="O712" s="122"/>
      <c r="P712" s="122"/>
      <c r="Q712" s="122"/>
      <c r="R712" s="122"/>
      <c r="S712" s="122"/>
      <c r="T712" s="122">
        <f t="shared" si="292"/>
        <v>1.6683629880000002</v>
      </c>
      <c r="U712" s="122"/>
      <c r="V712" s="122">
        <f t="shared" si="293"/>
        <v>0</v>
      </c>
      <c r="W712" s="122"/>
      <c r="X712" s="122"/>
    </row>
    <row r="713" spans="1:24" ht="31.1" x14ac:dyDescent="0.35">
      <c r="A713" s="106" t="s">
        <v>1662</v>
      </c>
      <c r="B713" s="107" t="s">
        <v>147</v>
      </c>
      <c r="C713" s="108" t="s">
        <v>546</v>
      </c>
      <c r="D713" s="67">
        <v>0</v>
      </c>
      <c r="E713" s="122"/>
      <c r="F713" s="122"/>
      <c r="G713" s="122">
        <v>0</v>
      </c>
      <c r="H713" s="122"/>
      <c r="I713" s="73">
        <v>0.65212371274576275</v>
      </c>
      <c r="J713" s="122"/>
      <c r="K713" s="122"/>
      <c r="L713" s="73">
        <v>0.65212371274576275</v>
      </c>
      <c r="M713" s="122"/>
      <c r="N713" s="122">
        <f t="shared" si="291"/>
        <v>-0.65212371274576275</v>
      </c>
      <c r="O713" s="122"/>
      <c r="P713" s="122"/>
      <c r="Q713" s="122"/>
      <c r="R713" s="122"/>
      <c r="S713" s="122"/>
      <c r="T713" s="122">
        <f t="shared" si="292"/>
        <v>-0.65212371274576275</v>
      </c>
      <c r="U713" s="122"/>
      <c r="V713" s="122">
        <f t="shared" si="293"/>
        <v>0</v>
      </c>
      <c r="W713" s="122"/>
      <c r="X713" s="122"/>
    </row>
    <row r="714" spans="1:24" x14ac:dyDescent="0.35">
      <c r="A714" s="103"/>
      <c r="B714" s="110" t="s">
        <v>62</v>
      </c>
      <c r="C714" s="105"/>
      <c r="D714" s="133">
        <f t="shared" ref="D714:X714" si="294">SUM(D715:D746)</f>
        <v>159.80152080000002</v>
      </c>
      <c r="E714" s="133">
        <f t="shared" si="294"/>
        <v>0</v>
      </c>
      <c r="F714" s="133">
        <f t="shared" si="294"/>
        <v>0</v>
      </c>
      <c r="G714" s="133">
        <f t="shared" si="294"/>
        <v>159.80152080000002</v>
      </c>
      <c r="H714" s="133">
        <f t="shared" si="294"/>
        <v>0</v>
      </c>
      <c r="I714" s="133">
        <f t="shared" si="294"/>
        <v>47.319729393999992</v>
      </c>
      <c r="J714" s="133">
        <f t="shared" si="294"/>
        <v>0</v>
      </c>
      <c r="K714" s="133">
        <f t="shared" si="294"/>
        <v>0</v>
      </c>
      <c r="L714" s="133">
        <f t="shared" si="294"/>
        <v>47.319729393999992</v>
      </c>
      <c r="M714" s="133">
        <f t="shared" si="294"/>
        <v>0</v>
      </c>
      <c r="N714" s="133">
        <f t="shared" si="294"/>
        <v>112.481791406</v>
      </c>
      <c r="O714" s="133">
        <f t="shared" si="294"/>
        <v>0</v>
      </c>
      <c r="P714" s="133">
        <f t="shared" si="294"/>
        <v>0</v>
      </c>
      <c r="Q714" s="133">
        <f t="shared" si="294"/>
        <v>0</v>
      </c>
      <c r="R714" s="133">
        <f t="shared" si="294"/>
        <v>0</v>
      </c>
      <c r="S714" s="133">
        <f t="shared" si="294"/>
        <v>0</v>
      </c>
      <c r="T714" s="133">
        <f t="shared" si="294"/>
        <v>112.481791406</v>
      </c>
      <c r="U714" s="133">
        <f t="shared" si="294"/>
        <v>0</v>
      </c>
      <c r="V714" s="133">
        <f t="shared" si="294"/>
        <v>0</v>
      </c>
      <c r="W714" s="133">
        <f t="shared" si="294"/>
        <v>0</v>
      </c>
      <c r="X714" s="133">
        <f t="shared" si="294"/>
        <v>0</v>
      </c>
    </row>
    <row r="715" spans="1:24" ht="31.1" x14ac:dyDescent="0.35">
      <c r="A715" s="106" t="s">
        <v>1662</v>
      </c>
      <c r="B715" s="107" t="s">
        <v>1046</v>
      </c>
      <c r="C715" s="108" t="s">
        <v>1548</v>
      </c>
      <c r="D715" s="67">
        <v>6.0871871999999998</v>
      </c>
      <c r="E715" s="122"/>
      <c r="F715" s="122"/>
      <c r="G715" s="122">
        <v>6.0871871999999998</v>
      </c>
      <c r="H715" s="122"/>
      <c r="I715" s="73">
        <v>7.3208353599999993</v>
      </c>
      <c r="J715" s="122"/>
      <c r="K715" s="122"/>
      <c r="L715" s="73">
        <v>7.3208353599999993</v>
      </c>
      <c r="M715" s="122"/>
      <c r="N715" s="122">
        <f t="shared" ref="N715:N746" si="295">D715-I715</f>
        <v>-1.2336481599999995</v>
      </c>
      <c r="O715" s="122"/>
      <c r="P715" s="122"/>
      <c r="Q715" s="122"/>
      <c r="R715" s="122"/>
      <c r="S715" s="122"/>
      <c r="T715" s="122">
        <f t="shared" ref="T715:T746" si="296">G715-L715</f>
        <v>-1.2336481599999995</v>
      </c>
      <c r="U715" s="122"/>
      <c r="V715" s="122">
        <f t="shared" ref="V715:V746" si="297">H715-M715</f>
        <v>0</v>
      </c>
      <c r="W715" s="122"/>
      <c r="X715" s="122"/>
    </row>
    <row r="716" spans="1:24" ht="93.25" x14ac:dyDescent="0.35">
      <c r="A716" s="106" t="s">
        <v>1662</v>
      </c>
      <c r="B716" s="107" t="s">
        <v>1849</v>
      </c>
      <c r="C716" s="108" t="s">
        <v>1549</v>
      </c>
      <c r="D716" s="67">
        <v>1.2537648000000001</v>
      </c>
      <c r="E716" s="122"/>
      <c r="F716" s="122"/>
      <c r="G716" s="122">
        <v>1.2537648000000001</v>
      </c>
      <c r="H716" s="122"/>
      <c r="I716" s="73">
        <v>5.5798871999999999E-2</v>
      </c>
      <c r="J716" s="122"/>
      <c r="K716" s="122"/>
      <c r="L716" s="73">
        <v>5.5798871999999999E-2</v>
      </c>
      <c r="M716" s="122"/>
      <c r="N716" s="122">
        <f t="shared" si="295"/>
        <v>1.1979659280000001</v>
      </c>
      <c r="O716" s="122"/>
      <c r="P716" s="122"/>
      <c r="Q716" s="122"/>
      <c r="R716" s="122"/>
      <c r="S716" s="122"/>
      <c r="T716" s="122">
        <f t="shared" si="296"/>
        <v>1.1979659280000001</v>
      </c>
      <c r="U716" s="122"/>
      <c r="V716" s="122">
        <f t="shared" si="297"/>
        <v>0</v>
      </c>
      <c r="W716" s="122"/>
      <c r="X716" s="122"/>
    </row>
    <row r="717" spans="1:24" ht="46.65" x14ac:dyDescent="0.35">
      <c r="A717" s="106" t="s">
        <v>1662</v>
      </c>
      <c r="B717" s="107" t="s">
        <v>1047</v>
      </c>
      <c r="C717" s="108" t="s">
        <v>1550</v>
      </c>
      <c r="D717" s="67">
        <v>112.999596</v>
      </c>
      <c r="E717" s="122"/>
      <c r="F717" s="122"/>
      <c r="G717" s="122">
        <v>112.999596</v>
      </c>
      <c r="H717" s="122"/>
      <c r="I717" s="73">
        <v>5.0290528079999985</v>
      </c>
      <c r="J717" s="122"/>
      <c r="K717" s="122"/>
      <c r="L717" s="73">
        <v>5.0290528079999985</v>
      </c>
      <c r="M717" s="122"/>
      <c r="N717" s="122">
        <f t="shared" si="295"/>
        <v>107.97054319199999</v>
      </c>
      <c r="O717" s="122"/>
      <c r="P717" s="122"/>
      <c r="Q717" s="122"/>
      <c r="R717" s="122"/>
      <c r="S717" s="122"/>
      <c r="T717" s="122">
        <f t="shared" si="296"/>
        <v>107.97054319199999</v>
      </c>
      <c r="U717" s="122"/>
      <c r="V717" s="122">
        <f t="shared" si="297"/>
        <v>0</v>
      </c>
      <c r="W717" s="122"/>
      <c r="X717" s="122"/>
    </row>
    <row r="718" spans="1:24" ht="46.65" x14ac:dyDescent="0.35">
      <c r="A718" s="106" t="s">
        <v>1662</v>
      </c>
      <c r="B718" s="107" t="s">
        <v>1048</v>
      </c>
      <c r="C718" s="108" t="s">
        <v>1551</v>
      </c>
      <c r="D718" s="67">
        <v>1.2E-2</v>
      </c>
      <c r="E718" s="122"/>
      <c r="F718" s="122"/>
      <c r="G718" s="122">
        <v>1.2E-2</v>
      </c>
      <c r="H718" s="122"/>
      <c r="I718" s="73">
        <v>0</v>
      </c>
      <c r="J718" s="122"/>
      <c r="K718" s="122"/>
      <c r="L718" s="73">
        <v>0</v>
      </c>
      <c r="M718" s="122"/>
      <c r="N718" s="122">
        <f t="shared" si="295"/>
        <v>1.2E-2</v>
      </c>
      <c r="O718" s="122"/>
      <c r="P718" s="122"/>
      <c r="Q718" s="122"/>
      <c r="R718" s="122"/>
      <c r="S718" s="122"/>
      <c r="T718" s="122">
        <f t="shared" si="296"/>
        <v>1.2E-2</v>
      </c>
      <c r="U718" s="122"/>
      <c r="V718" s="122">
        <f t="shared" si="297"/>
        <v>0</v>
      </c>
      <c r="W718" s="122"/>
      <c r="X718" s="122"/>
    </row>
    <row r="719" spans="1:24" ht="46.65" x14ac:dyDescent="0.35">
      <c r="A719" s="106" t="s">
        <v>1662</v>
      </c>
      <c r="B719" s="107" t="s">
        <v>1049</v>
      </c>
      <c r="C719" s="108" t="s">
        <v>1552</v>
      </c>
      <c r="D719" s="67">
        <v>4.7763360000000006</v>
      </c>
      <c r="E719" s="122"/>
      <c r="F719" s="122"/>
      <c r="G719" s="122">
        <v>4.7763360000000006</v>
      </c>
      <c r="H719" s="122"/>
      <c r="I719" s="73">
        <v>0.94626245799999986</v>
      </c>
      <c r="J719" s="122"/>
      <c r="K719" s="122"/>
      <c r="L719" s="73">
        <v>0.94626245799999986</v>
      </c>
      <c r="M719" s="122"/>
      <c r="N719" s="122">
        <f t="shared" si="295"/>
        <v>3.8300735420000009</v>
      </c>
      <c r="O719" s="122"/>
      <c r="P719" s="122"/>
      <c r="Q719" s="122"/>
      <c r="R719" s="122"/>
      <c r="S719" s="122"/>
      <c r="T719" s="122">
        <f t="shared" si="296"/>
        <v>3.8300735420000009</v>
      </c>
      <c r="U719" s="122"/>
      <c r="V719" s="122">
        <f t="shared" si="297"/>
        <v>0</v>
      </c>
      <c r="W719" s="122"/>
      <c r="X719" s="122"/>
    </row>
    <row r="720" spans="1:24" ht="62.2" x14ac:dyDescent="0.35">
      <c r="A720" s="106" t="s">
        <v>1662</v>
      </c>
      <c r="B720" s="107" t="s">
        <v>661</v>
      </c>
      <c r="C720" s="108" t="s">
        <v>711</v>
      </c>
      <c r="D720" s="67">
        <v>12</v>
      </c>
      <c r="E720" s="122"/>
      <c r="F720" s="122"/>
      <c r="G720" s="122">
        <v>12</v>
      </c>
      <c r="H720" s="122"/>
      <c r="I720" s="73">
        <v>3.6460958960000003</v>
      </c>
      <c r="J720" s="122"/>
      <c r="K720" s="122"/>
      <c r="L720" s="73">
        <v>3.6460958960000003</v>
      </c>
      <c r="M720" s="122"/>
      <c r="N720" s="122">
        <f t="shared" si="295"/>
        <v>8.3539041039999997</v>
      </c>
      <c r="O720" s="122"/>
      <c r="P720" s="122"/>
      <c r="Q720" s="122"/>
      <c r="R720" s="122"/>
      <c r="S720" s="122"/>
      <c r="T720" s="122">
        <f t="shared" si="296"/>
        <v>8.3539041039999997</v>
      </c>
      <c r="U720" s="122"/>
      <c r="V720" s="122">
        <f t="shared" si="297"/>
        <v>0</v>
      </c>
      <c r="W720" s="122"/>
      <c r="X720" s="122"/>
    </row>
    <row r="721" spans="1:24" ht="46.65" x14ac:dyDescent="0.35">
      <c r="A721" s="106" t="s">
        <v>1662</v>
      </c>
      <c r="B721" s="107" t="s">
        <v>1050</v>
      </c>
      <c r="C721" s="108" t="s">
        <v>1553</v>
      </c>
      <c r="D721" s="67">
        <v>0.20421599999999998</v>
      </c>
      <c r="E721" s="122"/>
      <c r="F721" s="122"/>
      <c r="G721" s="122">
        <v>0.20421599999999998</v>
      </c>
      <c r="H721" s="122"/>
      <c r="I721" s="73">
        <v>2.5052699759999997</v>
      </c>
      <c r="J721" s="122"/>
      <c r="K721" s="122"/>
      <c r="L721" s="73">
        <v>2.5052699759999997</v>
      </c>
      <c r="M721" s="122"/>
      <c r="N721" s="122">
        <f t="shared" si="295"/>
        <v>-2.3010539759999995</v>
      </c>
      <c r="O721" s="122"/>
      <c r="P721" s="122"/>
      <c r="Q721" s="122"/>
      <c r="R721" s="122"/>
      <c r="S721" s="122"/>
      <c r="T721" s="122">
        <f t="shared" si="296"/>
        <v>-2.3010539759999995</v>
      </c>
      <c r="U721" s="122"/>
      <c r="V721" s="122">
        <f t="shared" si="297"/>
        <v>0</v>
      </c>
      <c r="W721" s="122"/>
      <c r="X721" s="122"/>
    </row>
    <row r="722" spans="1:24" ht="31.1" x14ac:dyDescent="0.35">
      <c r="A722" s="106" t="s">
        <v>1662</v>
      </c>
      <c r="B722" s="107" t="s">
        <v>1051</v>
      </c>
      <c r="C722" s="108" t="s">
        <v>1554</v>
      </c>
      <c r="D722" s="67">
        <v>0.20421599999999998</v>
      </c>
      <c r="E722" s="122"/>
      <c r="F722" s="122"/>
      <c r="G722" s="122">
        <v>0.20421599999999998</v>
      </c>
      <c r="H722" s="122"/>
      <c r="I722" s="73">
        <v>0.49822986800000008</v>
      </c>
      <c r="J722" s="122"/>
      <c r="K722" s="122"/>
      <c r="L722" s="73">
        <v>0.49822986800000008</v>
      </c>
      <c r="M722" s="122"/>
      <c r="N722" s="122">
        <f t="shared" si="295"/>
        <v>-0.29401386800000007</v>
      </c>
      <c r="O722" s="122"/>
      <c r="P722" s="122"/>
      <c r="Q722" s="122"/>
      <c r="R722" s="122"/>
      <c r="S722" s="122"/>
      <c r="T722" s="122">
        <f t="shared" si="296"/>
        <v>-0.29401386800000007</v>
      </c>
      <c r="U722" s="122"/>
      <c r="V722" s="122">
        <f t="shared" si="297"/>
        <v>0</v>
      </c>
      <c r="W722" s="122"/>
      <c r="X722" s="122"/>
    </row>
    <row r="723" spans="1:24" ht="46.65" x14ac:dyDescent="0.35">
      <c r="A723" s="106" t="s">
        <v>1662</v>
      </c>
      <c r="B723" s="107" t="s">
        <v>1052</v>
      </c>
      <c r="C723" s="108" t="s">
        <v>1555</v>
      </c>
      <c r="D723" s="67">
        <v>0.20421599999999998</v>
      </c>
      <c r="E723" s="122"/>
      <c r="F723" s="122"/>
      <c r="G723" s="122">
        <v>0.20421599999999998</v>
      </c>
      <c r="H723" s="122"/>
      <c r="I723" s="73">
        <v>2.2542978660000004</v>
      </c>
      <c r="J723" s="122"/>
      <c r="K723" s="122"/>
      <c r="L723" s="73">
        <v>2.2542978660000004</v>
      </c>
      <c r="M723" s="122"/>
      <c r="N723" s="122">
        <f t="shared" si="295"/>
        <v>-2.0500818660000002</v>
      </c>
      <c r="O723" s="122"/>
      <c r="P723" s="122"/>
      <c r="Q723" s="122"/>
      <c r="R723" s="122"/>
      <c r="S723" s="122"/>
      <c r="T723" s="122">
        <f t="shared" si="296"/>
        <v>-2.0500818660000002</v>
      </c>
      <c r="U723" s="122"/>
      <c r="V723" s="122">
        <f t="shared" si="297"/>
        <v>0</v>
      </c>
      <c r="W723" s="122"/>
      <c r="X723" s="122"/>
    </row>
    <row r="724" spans="1:24" ht="31.1" x14ac:dyDescent="0.35">
      <c r="A724" s="106" t="s">
        <v>1662</v>
      </c>
      <c r="B724" s="107" t="s">
        <v>1053</v>
      </c>
      <c r="C724" s="108" t="s">
        <v>1556</v>
      </c>
      <c r="D724" s="67">
        <v>0.20421599999999998</v>
      </c>
      <c r="E724" s="122"/>
      <c r="F724" s="122"/>
      <c r="G724" s="122">
        <v>0.20421599999999998</v>
      </c>
      <c r="H724" s="122"/>
      <c r="I724" s="73">
        <v>0.49267819999999996</v>
      </c>
      <c r="J724" s="122"/>
      <c r="K724" s="122"/>
      <c r="L724" s="73">
        <v>0.49267819999999996</v>
      </c>
      <c r="M724" s="122"/>
      <c r="N724" s="122">
        <f t="shared" si="295"/>
        <v>-0.2884622</v>
      </c>
      <c r="O724" s="122"/>
      <c r="P724" s="122"/>
      <c r="Q724" s="122"/>
      <c r="R724" s="122"/>
      <c r="S724" s="122"/>
      <c r="T724" s="122">
        <f t="shared" si="296"/>
        <v>-0.2884622</v>
      </c>
      <c r="U724" s="122"/>
      <c r="V724" s="122">
        <f t="shared" si="297"/>
        <v>0</v>
      </c>
      <c r="W724" s="122"/>
      <c r="X724" s="122"/>
    </row>
    <row r="725" spans="1:24" ht="46.65" x14ac:dyDescent="0.35">
      <c r="A725" s="106" t="s">
        <v>1662</v>
      </c>
      <c r="B725" s="107" t="s">
        <v>1054</v>
      </c>
      <c r="C725" s="108" t="s">
        <v>1557</v>
      </c>
      <c r="D725" s="67">
        <v>0.1593</v>
      </c>
      <c r="E725" s="122"/>
      <c r="F725" s="122"/>
      <c r="G725" s="122">
        <v>0.1593</v>
      </c>
      <c r="H725" s="122"/>
      <c r="I725" s="73">
        <v>7.0896239999999992E-3</v>
      </c>
      <c r="J725" s="122"/>
      <c r="K725" s="122"/>
      <c r="L725" s="73">
        <v>7.0896239999999992E-3</v>
      </c>
      <c r="M725" s="122"/>
      <c r="N725" s="122">
        <f t="shared" si="295"/>
        <v>0.15221037600000001</v>
      </c>
      <c r="O725" s="122"/>
      <c r="P725" s="122"/>
      <c r="Q725" s="122"/>
      <c r="R725" s="122"/>
      <c r="S725" s="122"/>
      <c r="T725" s="122">
        <f t="shared" si="296"/>
        <v>0.15221037600000001</v>
      </c>
      <c r="U725" s="122"/>
      <c r="V725" s="122">
        <f t="shared" si="297"/>
        <v>0</v>
      </c>
      <c r="W725" s="122"/>
      <c r="X725" s="122"/>
    </row>
    <row r="726" spans="1:24" ht="46.65" x14ac:dyDescent="0.35">
      <c r="A726" s="106" t="s">
        <v>1662</v>
      </c>
      <c r="B726" s="107" t="s">
        <v>1055</v>
      </c>
      <c r="C726" s="108" t="s">
        <v>1558</v>
      </c>
      <c r="D726" s="67">
        <v>0.20421599999999998</v>
      </c>
      <c r="E726" s="122"/>
      <c r="F726" s="122"/>
      <c r="G726" s="122">
        <v>0.20421599999999998</v>
      </c>
      <c r="H726" s="122"/>
      <c r="I726" s="73">
        <v>0.49320759400000003</v>
      </c>
      <c r="J726" s="122"/>
      <c r="K726" s="122"/>
      <c r="L726" s="73">
        <v>0.49320759400000003</v>
      </c>
      <c r="M726" s="122"/>
      <c r="N726" s="122">
        <f t="shared" si="295"/>
        <v>-0.28899159400000007</v>
      </c>
      <c r="O726" s="122"/>
      <c r="P726" s="122"/>
      <c r="Q726" s="122"/>
      <c r="R726" s="122"/>
      <c r="S726" s="122"/>
      <c r="T726" s="122">
        <f t="shared" si="296"/>
        <v>-0.28899159400000007</v>
      </c>
      <c r="U726" s="122"/>
      <c r="V726" s="122">
        <f t="shared" si="297"/>
        <v>0</v>
      </c>
      <c r="W726" s="122"/>
      <c r="X726" s="122"/>
    </row>
    <row r="727" spans="1:24" ht="31.1" x14ac:dyDescent="0.35">
      <c r="A727" s="106" t="s">
        <v>1662</v>
      </c>
      <c r="B727" s="107" t="s">
        <v>1056</v>
      </c>
      <c r="C727" s="108" t="s">
        <v>1559</v>
      </c>
      <c r="D727" s="67">
        <v>0.20421599999999998</v>
      </c>
      <c r="E727" s="122"/>
      <c r="F727" s="122"/>
      <c r="G727" s="122">
        <v>0.20421599999999998</v>
      </c>
      <c r="H727" s="122"/>
      <c r="I727" s="73">
        <v>0.485670724</v>
      </c>
      <c r="J727" s="122"/>
      <c r="K727" s="122"/>
      <c r="L727" s="73">
        <v>0.485670724</v>
      </c>
      <c r="M727" s="122"/>
      <c r="N727" s="122">
        <f t="shared" si="295"/>
        <v>-0.28145472400000004</v>
      </c>
      <c r="O727" s="122"/>
      <c r="P727" s="122"/>
      <c r="Q727" s="122"/>
      <c r="R727" s="122"/>
      <c r="S727" s="122"/>
      <c r="T727" s="122">
        <f t="shared" si="296"/>
        <v>-0.28145472400000004</v>
      </c>
      <c r="U727" s="122"/>
      <c r="V727" s="122">
        <f t="shared" si="297"/>
        <v>0</v>
      </c>
      <c r="W727" s="122"/>
      <c r="X727" s="122"/>
    </row>
    <row r="728" spans="1:24" ht="46.65" x14ac:dyDescent="0.35">
      <c r="A728" s="106" t="s">
        <v>1662</v>
      </c>
      <c r="B728" s="107" t="s">
        <v>1057</v>
      </c>
      <c r="C728" s="108" t="s">
        <v>1560</v>
      </c>
      <c r="D728" s="67">
        <v>0.20421599999999998</v>
      </c>
      <c r="E728" s="122"/>
      <c r="F728" s="122"/>
      <c r="G728" s="122">
        <v>0.20421599999999998</v>
      </c>
      <c r="H728" s="122"/>
      <c r="I728" s="73">
        <v>2.3163990499999993</v>
      </c>
      <c r="J728" s="122"/>
      <c r="K728" s="122"/>
      <c r="L728" s="73">
        <v>2.3163990499999993</v>
      </c>
      <c r="M728" s="122"/>
      <c r="N728" s="122">
        <f t="shared" si="295"/>
        <v>-2.1121830499999992</v>
      </c>
      <c r="O728" s="122"/>
      <c r="P728" s="122"/>
      <c r="Q728" s="122"/>
      <c r="R728" s="122"/>
      <c r="S728" s="122"/>
      <c r="T728" s="122">
        <f t="shared" si="296"/>
        <v>-2.1121830499999992</v>
      </c>
      <c r="U728" s="122"/>
      <c r="V728" s="122">
        <f t="shared" si="297"/>
        <v>0</v>
      </c>
      <c r="W728" s="122"/>
      <c r="X728" s="122"/>
    </row>
    <row r="729" spans="1:24" ht="46.65" x14ac:dyDescent="0.35">
      <c r="A729" s="106" t="s">
        <v>1662</v>
      </c>
      <c r="B729" s="107" t="s">
        <v>1058</v>
      </c>
      <c r="C729" s="108" t="s">
        <v>1561</v>
      </c>
      <c r="D729" s="67">
        <v>0.20421599999999998</v>
      </c>
      <c r="E729" s="122"/>
      <c r="F729" s="122"/>
      <c r="G729" s="122">
        <v>0.20421599999999998</v>
      </c>
      <c r="H729" s="122"/>
      <c r="I729" s="73">
        <v>2.2939603740000001</v>
      </c>
      <c r="J729" s="122"/>
      <c r="K729" s="122"/>
      <c r="L729" s="73">
        <v>2.2939603740000001</v>
      </c>
      <c r="M729" s="122"/>
      <c r="N729" s="122">
        <f t="shared" si="295"/>
        <v>-2.0897443739999999</v>
      </c>
      <c r="O729" s="122"/>
      <c r="P729" s="122"/>
      <c r="Q729" s="122"/>
      <c r="R729" s="122"/>
      <c r="S729" s="122"/>
      <c r="T729" s="122">
        <f t="shared" si="296"/>
        <v>-2.0897443739999999</v>
      </c>
      <c r="U729" s="122"/>
      <c r="V729" s="122">
        <f t="shared" si="297"/>
        <v>0</v>
      </c>
      <c r="W729" s="122"/>
      <c r="X729" s="122"/>
    </row>
    <row r="730" spans="1:24" ht="46.65" x14ac:dyDescent="0.35">
      <c r="A730" s="106" t="s">
        <v>1662</v>
      </c>
      <c r="B730" s="107" t="s">
        <v>1059</v>
      </c>
      <c r="C730" s="108" t="s">
        <v>1562</v>
      </c>
      <c r="D730" s="67">
        <v>0.20421599999999998</v>
      </c>
      <c r="E730" s="122"/>
      <c r="F730" s="122"/>
      <c r="G730" s="122">
        <v>0.20421599999999998</v>
      </c>
      <c r="H730" s="122"/>
      <c r="I730" s="73">
        <v>2.3043465479999998</v>
      </c>
      <c r="J730" s="122"/>
      <c r="K730" s="122"/>
      <c r="L730" s="73">
        <v>2.3043465479999998</v>
      </c>
      <c r="M730" s="122"/>
      <c r="N730" s="122">
        <f t="shared" si="295"/>
        <v>-2.1001305479999997</v>
      </c>
      <c r="O730" s="122"/>
      <c r="P730" s="122"/>
      <c r="Q730" s="122"/>
      <c r="R730" s="122"/>
      <c r="S730" s="122"/>
      <c r="T730" s="122">
        <f t="shared" si="296"/>
        <v>-2.1001305479999997</v>
      </c>
      <c r="U730" s="122"/>
      <c r="V730" s="122">
        <f t="shared" si="297"/>
        <v>0</v>
      </c>
      <c r="W730" s="122"/>
      <c r="X730" s="122"/>
    </row>
    <row r="731" spans="1:24" ht="46.65" x14ac:dyDescent="0.35">
      <c r="A731" s="106" t="s">
        <v>1662</v>
      </c>
      <c r="B731" s="107" t="s">
        <v>1060</v>
      </c>
      <c r="C731" s="108" t="s">
        <v>1563</v>
      </c>
      <c r="D731" s="67">
        <v>0.20421599999999998</v>
      </c>
      <c r="E731" s="122"/>
      <c r="F731" s="122"/>
      <c r="G731" s="122">
        <v>0.20421599999999998</v>
      </c>
      <c r="H731" s="122"/>
      <c r="I731" s="73">
        <v>9.0886440000000016E-3</v>
      </c>
      <c r="J731" s="122"/>
      <c r="K731" s="122"/>
      <c r="L731" s="73">
        <v>9.0886440000000016E-3</v>
      </c>
      <c r="M731" s="122"/>
      <c r="N731" s="122">
        <f t="shared" si="295"/>
        <v>0.19512735599999997</v>
      </c>
      <c r="O731" s="122"/>
      <c r="P731" s="122"/>
      <c r="Q731" s="122"/>
      <c r="R731" s="122"/>
      <c r="S731" s="122"/>
      <c r="T731" s="122">
        <f t="shared" si="296"/>
        <v>0.19512735599999997</v>
      </c>
      <c r="U731" s="122"/>
      <c r="V731" s="122">
        <f t="shared" si="297"/>
        <v>0</v>
      </c>
      <c r="W731" s="122"/>
      <c r="X731" s="122"/>
    </row>
    <row r="732" spans="1:24" ht="46.65" x14ac:dyDescent="0.35">
      <c r="A732" s="106" t="s">
        <v>1662</v>
      </c>
      <c r="B732" s="107" t="s">
        <v>1061</v>
      </c>
      <c r="C732" s="108" t="s">
        <v>1564</v>
      </c>
      <c r="D732" s="67">
        <v>0.20421599999999998</v>
      </c>
      <c r="E732" s="122"/>
      <c r="F732" s="122"/>
      <c r="G732" s="122">
        <v>0.20421599999999998</v>
      </c>
      <c r="H732" s="122"/>
      <c r="I732" s="73">
        <v>2.1269336700000006</v>
      </c>
      <c r="J732" s="122"/>
      <c r="K732" s="122"/>
      <c r="L732" s="73">
        <v>2.1269336700000006</v>
      </c>
      <c r="M732" s="122"/>
      <c r="N732" s="122">
        <f t="shared" si="295"/>
        <v>-1.9227176700000006</v>
      </c>
      <c r="O732" s="122"/>
      <c r="P732" s="122"/>
      <c r="Q732" s="122"/>
      <c r="R732" s="122"/>
      <c r="S732" s="122"/>
      <c r="T732" s="122">
        <f t="shared" si="296"/>
        <v>-1.9227176700000006</v>
      </c>
      <c r="U732" s="122"/>
      <c r="V732" s="122">
        <f t="shared" si="297"/>
        <v>0</v>
      </c>
      <c r="W732" s="122"/>
      <c r="X732" s="122"/>
    </row>
    <row r="733" spans="1:24" ht="46.65" x14ac:dyDescent="0.35">
      <c r="A733" s="106" t="s">
        <v>1662</v>
      </c>
      <c r="B733" s="107" t="s">
        <v>1062</v>
      </c>
      <c r="C733" s="108" t="s">
        <v>1565</v>
      </c>
      <c r="D733" s="67">
        <v>0.20421599999999998</v>
      </c>
      <c r="E733" s="122"/>
      <c r="F733" s="122"/>
      <c r="G733" s="122">
        <v>0.20421599999999998</v>
      </c>
      <c r="H733" s="122"/>
      <c r="I733" s="73">
        <v>0.49302970400000007</v>
      </c>
      <c r="J733" s="122"/>
      <c r="K733" s="122"/>
      <c r="L733" s="73">
        <v>0.49302970400000007</v>
      </c>
      <c r="M733" s="122"/>
      <c r="N733" s="122">
        <f t="shared" si="295"/>
        <v>-0.28881370400000006</v>
      </c>
      <c r="O733" s="122"/>
      <c r="P733" s="122"/>
      <c r="Q733" s="122"/>
      <c r="R733" s="122"/>
      <c r="S733" s="122"/>
      <c r="T733" s="122">
        <f t="shared" si="296"/>
        <v>-0.28881370400000006</v>
      </c>
      <c r="U733" s="122"/>
      <c r="V733" s="122">
        <f t="shared" si="297"/>
        <v>0</v>
      </c>
      <c r="W733" s="122"/>
      <c r="X733" s="122"/>
    </row>
    <row r="734" spans="1:24" ht="31.1" x14ac:dyDescent="0.35">
      <c r="A734" s="106" t="s">
        <v>1662</v>
      </c>
      <c r="B734" s="107" t="s">
        <v>1063</v>
      </c>
      <c r="C734" s="108" t="s">
        <v>1566</v>
      </c>
      <c r="D734" s="67">
        <v>0.20421599999999998</v>
      </c>
      <c r="E734" s="122"/>
      <c r="F734" s="122"/>
      <c r="G734" s="122">
        <v>0.20421599999999998</v>
      </c>
      <c r="H734" s="122"/>
      <c r="I734" s="73">
        <v>0.49476036400000012</v>
      </c>
      <c r="J734" s="122"/>
      <c r="K734" s="122"/>
      <c r="L734" s="73">
        <v>0.49476036400000012</v>
      </c>
      <c r="M734" s="122"/>
      <c r="N734" s="122">
        <f t="shared" si="295"/>
        <v>-0.29054436400000017</v>
      </c>
      <c r="O734" s="122"/>
      <c r="P734" s="122"/>
      <c r="Q734" s="122"/>
      <c r="R734" s="122"/>
      <c r="S734" s="122"/>
      <c r="T734" s="122">
        <f t="shared" si="296"/>
        <v>-0.29054436400000017</v>
      </c>
      <c r="U734" s="122"/>
      <c r="V734" s="122">
        <f t="shared" si="297"/>
        <v>0</v>
      </c>
      <c r="W734" s="122"/>
      <c r="X734" s="122"/>
    </row>
    <row r="735" spans="1:24" ht="62.2" x14ac:dyDescent="0.35">
      <c r="A735" s="106" t="s">
        <v>1662</v>
      </c>
      <c r="B735" s="107" t="s">
        <v>1064</v>
      </c>
      <c r="C735" s="108" t="s">
        <v>1567</v>
      </c>
      <c r="D735" s="67">
        <v>1.5445800000000001</v>
      </c>
      <c r="E735" s="122"/>
      <c r="F735" s="122"/>
      <c r="G735" s="122">
        <v>1.5445800000000001</v>
      </c>
      <c r="H735" s="122"/>
      <c r="I735" s="73">
        <v>0.29722929399999998</v>
      </c>
      <c r="J735" s="122"/>
      <c r="K735" s="122"/>
      <c r="L735" s="73">
        <v>0.29722929399999998</v>
      </c>
      <c r="M735" s="122"/>
      <c r="N735" s="122">
        <f t="shared" si="295"/>
        <v>1.2473507060000002</v>
      </c>
      <c r="O735" s="122"/>
      <c r="P735" s="122"/>
      <c r="Q735" s="122"/>
      <c r="R735" s="122"/>
      <c r="S735" s="122"/>
      <c r="T735" s="122">
        <f t="shared" si="296"/>
        <v>1.2473507060000002</v>
      </c>
      <c r="U735" s="122"/>
      <c r="V735" s="122">
        <f t="shared" si="297"/>
        <v>0</v>
      </c>
      <c r="W735" s="122"/>
      <c r="X735" s="122"/>
    </row>
    <row r="736" spans="1:24" ht="46.65" x14ac:dyDescent="0.35">
      <c r="A736" s="106" t="s">
        <v>1662</v>
      </c>
      <c r="B736" s="107" t="s">
        <v>1850</v>
      </c>
      <c r="C736" s="108" t="s">
        <v>1568</v>
      </c>
      <c r="D736" s="67">
        <v>1.3513079999999997</v>
      </c>
      <c r="E736" s="73"/>
      <c r="F736" s="73"/>
      <c r="G736" s="122">
        <v>1.3513079999999997</v>
      </c>
      <c r="H736" s="73"/>
      <c r="I736" s="73">
        <v>6.0140028000000005E-2</v>
      </c>
      <c r="J736" s="73"/>
      <c r="K736" s="73"/>
      <c r="L736" s="73">
        <v>6.0140028000000005E-2</v>
      </c>
      <c r="M736" s="73"/>
      <c r="N736" s="122">
        <f t="shared" si="295"/>
        <v>1.2911679719999998</v>
      </c>
      <c r="O736" s="73"/>
      <c r="P736" s="73"/>
      <c r="Q736" s="73"/>
      <c r="R736" s="73"/>
      <c r="S736" s="73"/>
      <c r="T736" s="122">
        <f t="shared" si="296"/>
        <v>1.2911679719999998</v>
      </c>
      <c r="U736" s="73"/>
      <c r="V736" s="122">
        <f t="shared" si="297"/>
        <v>0</v>
      </c>
      <c r="W736" s="73"/>
      <c r="X736" s="73"/>
    </row>
    <row r="737" spans="1:24" ht="62.2" x14ac:dyDescent="0.35">
      <c r="A737" s="106" t="s">
        <v>1662</v>
      </c>
      <c r="B737" s="107" t="s">
        <v>1851</v>
      </c>
      <c r="C737" s="108" t="s">
        <v>1569</v>
      </c>
      <c r="D737" s="67">
        <v>0.28053599999999995</v>
      </c>
      <c r="E737" s="122"/>
      <c r="F737" s="122"/>
      <c r="G737" s="122">
        <v>0.28053599999999995</v>
      </c>
      <c r="H737" s="122"/>
      <c r="I737" s="73">
        <v>0.19807213600000001</v>
      </c>
      <c r="J737" s="122"/>
      <c r="K737" s="122"/>
      <c r="L737" s="73">
        <v>0.19807213600000001</v>
      </c>
      <c r="M737" s="122"/>
      <c r="N737" s="122">
        <f t="shared" si="295"/>
        <v>8.2463863999999942E-2</v>
      </c>
      <c r="O737" s="122"/>
      <c r="P737" s="122"/>
      <c r="Q737" s="122"/>
      <c r="R737" s="122"/>
      <c r="S737" s="122"/>
      <c r="T737" s="122">
        <f t="shared" si="296"/>
        <v>8.2463863999999942E-2</v>
      </c>
      <c r="U737" s="122"/>
      <c r="V737" s="122">
        <f t="shared" si="297"/>
        <v>0</v>
      </c>
      <c r="W737" s="122"/>
      <c r="X737" s="122"/>
    </row>
    <row r="738" spans="1:24" ht="62.2" x14ac:dyDescent="0.35">
      <c r="A738" s="106" t="s">
        <v>1662</v>
      </c>
      <c r="B738" s="107" t="s">
        <v>1852</v>
      </c>
      <c r="C738" s="108" t="s">
        <v>1570</v>
      </c>
      <c r="D738" s="67">
        <v>1.1442479999999999</v>
      </c>
      <c r="E738" s="122"/>
      <c r="F738" s="122"/>
      <c r="G738" s="122">
        <v>1.1442479999999999</v>
      </c>
      <c r="H738" s="122"/>
      <c r="I738" s="73">
        <v>0.25666193000000004</v>
      </c>
      <c r="J738" s="122"/>
      <c r="K738" s="122"/>
      <c r="L738" s="73">
        <v>0.25666193000000004</v>
      </c>
      <c r="M738" s="122"/>
      <c r="N738" s="122">
        <f t="shared" si="295"/>
        <v>0.88758606999999989</v>
      </c>
      <c r="O738" s="122"/>
      <c r="P738" s="122"/>
      <c r="Q738" s="122"/>
      <c r="R738" s="122"/>
      <c r="S738" s="122"/>
      <c r="T738" s="122">
        <f t="shared" si="296"/>
        <v>0.88758606999999989</v>
      </c>
      <c r="U738" s="122"/>
      <c r="V738" s="122">
        <f t="shared" si="297"/>
        <v>0</v>
      </c>
      <c r="W738" s="122"/>
      <c r="X738" s="122"/>
    </row>
    <row r="739" spans="1:24" ht="62.2" x14ac:dyDescent="0.35">
      <c r="A739" s="106" t="s">
        <v>1662</v>
      </c>
      <c r="B739" s="107" t="s">
        <v>1853</v>
      </c>
      <c r="C739" s="108" t="s">
        <v>1571</v>
      </c>
      <c r="D739" s="67">
        <v>1.6202688000000001</v>
      </c>
      <c r="E739" s="122"/>
      <c r="F739" s="122"/>
      <c r="G739" s="122">
        <v>1.6202688000000001</v>
      </c>
      <c r="H739" s="122"/>
      <c r="I739" s="73">
        <v>1.9294950319999999</v>
      </c>
      <c r="J739" s="122"/>
      <c r="K739" s="122"/>
      <c r="L739" s="73">
        <v>1.9294950319999999</v>
      </c>
      <c r="M739" s="122"/>
      <c r="N739" s="122">
        <f t="shared" si="295"/>
        <v>-0.30922623199999988</v>
      </c>
      <c r="O739" s="122"/>
      <c r="P739" s="122"/>
      <c r="Q739" s="122"/>
      <c r="R739" s="122"/>
      <c r="S739" s="122"/>
      <c r="T739" s="122">
        <f t="shared" si="296"/>
        <v>-0.30922623199999988</v>
      </c>
      <c r="U739" s="122"/>
      <c r="V739" s="122">
        <f t="shared" si="297"/>
        <v>0</v>
      </c>
      <c r="W739" s="122"/>
      <c r="X739" s="122"/>
    </row>
    <row r="740" spans="1:24" ht="46.65" x14ac:dyDescent="0.35">
      <c r="A740" s="106" t="s">
        <v>1662</v>
      </c>
      <c r="B740" s="107" t="s">
        <v>1854</v>
      </c>
      <c r="C740" s="108" t="s">
        <v>1572</v>
      </c>
      <c r="D740" s="67">
        <v>3.6101639999999997</v>
      </c>
      <c r="E740" s="122"/>
      <c r="F740" s="122"/>
      <c r="G740" s="122">
        <v>3.6101639999999997</v>
      </c>
      <c r="H740" s="122"/>
      <c r="I740" s="73">
        <v>2.5694149980000001</v>
      </c>
      <c r="J740" s="122"/>
      <c r="K740" s="122"/>
      <c r="L740" s="73">
        <v>2.5694149980000001</v>
      </c>
      <c r="M740" s="122"/>
      <c r="N740" s="122">
        <f t="shared" si="295"/>
        <v>1.0407490019999996</v>
      </c>
      <c r="O740" s="122"/>
      <c r="P740" s="122"/>
      <c r="Q740" s="122"/>
      <c r="R740" s="122"/>
      <c r="S740" s="122"/>
      <c r="T740" s="122">
        <f t="shared" si="296"/>
        <v>1.0407490019999996</v>
      </c>
      <c r="U740" s="122"/>
      <c r="V740" s="122">
        <f t="shared" si="297"/>
        <v>0</v>
      </c>
      <c r="W740" s="122"/>
      <c r="X740" s="122"/>
    </row>
    <row r="741" spans="1:24" ht="46.65" x14ac:dyDescent="0.35">
      <c r="A741" s="106" t="s">
        <v>1662</v>
      </c>
      <c r="B741" s="107" t="s">
        <v>1065</v>
      </c>
      <c r="C741" s="108" t="s">
        <v>1573</v>
      </c>
      <c r="D741" s="67">
        <v>3.6964320000000002</v>
      </c>
      <c r="E741" s="122"/>
      <c r="F741" s="122"/>
      <c r="G741" s="122">
        <v>3.6964320000000002</v>
      </c>
      <c r="H741" s="122"/>
      <c r="I741" s="73">
        <v>0.16450989600000002</v>
      </c>
      <c r="J741" s="122"/>
      <c r="K741" s="122"/>
      <c r="L741" s="73">
        <v>0.16450989600000002</v>
      </c>
      <c r="M741" s="122"/>
      <c r="N741" s="122">
        <f t="shared" si="295"/>
        <v>3.531922104</v>
      </c>
      <c r="O741" s="122"/>
      <c r="P741" s="122"/>
      <c r="Q741" s="122"/>
      <c r="R741" s="122"/>
      <c r="S741" s="122"/>
      <c r="T741" s="122">
        <f t="shared" si="296"/>
        <v>3.531922104</v>
      </c>
      <c r="U741" s="122"/>
      <c r="V741" s="122">
        <f t="shared" si="297"/>
        <v>0</v>
      </c>
      <c r="W741" s="122"/>
      <c r="X741" s="122"/>
    </row>
    <row r="742" spans="1:24" ht="62.2" x14ac:dyDescent="0.35">
      <c r="A742" s="106" t="s">
        <v>1662</v>
      </c>
      <c r="B742" s="107" t="s">
        <v>1066</v>
      </c>
      <c r="C742" s="108" t="s">
        <v>1574</v>
      </c>
      <c r="D742" s="67">
        <v>6.6109919999999995</v>
      </c>
      <c r="E742" s="122"/>
      <c r="F742" s="122"/>
      <c r="G742" s="122">
        <v>6.6109919999999995</v>
      </c>
      <c r="H742" s="122"/>
      <c r="I742" s="73">
        <v>7.8392058800000015</v>
      </c>
      <c r="J742" s="122"/>
      <c r="K742" s="122"/>
      <c r="L742" s="73">
        <v>7.8392058800000015</v>
      </c>
      <c r="M742" s="122"/>
      <c r="N742" s="122">
        <f t="shared" si="295"/>
        <v>-1.228213880000002</v>
      </c>
      <c r="O742" s="122"/>
      <c r="P742" s="122"/>
      <c r="Q742" s="122"/>
      <c r="R742" s="122"/>
      <c r="S742" s="122"/>
      <c r="T742" s="122">
        <f t="shared" si="296"/>
        <v>-1.228213880000002</v>
      </c>
      <c r="U742" s="122"/>
      <c r="V742" s="122">
        <f t="shared" si="297"/>
        <v>0</v>
      </c>
      <c r="W742" s="122"/>
      <c r="X742" s="122"/>
    </row>
    <row r="743" spans="1:24" ht="31.1" x14ac:dyDescent="0.35">
      <c r="A743" s="106" t="s">
        <v>1662</v>
      </c>
      <c r="B743" s="107" t="s">
        <v>1855</v>
      </c>
      <c r="C743" s="108" t="s">
        <v>1960</v>
      </c>
      <c r="D743" s="67">
        <v>0</v>
      </c>
      <c r="E743" s="122"/>
      <c r="F743" s="122"/>
      <c r="G743" s="122">
        <v>0</v>
      </c>
      <c r="H743" s="122"/>
      <c r="I743" s="73">
        <v>0.17449260000000003</v>
      </c>
      <c r="J743" s="122"/>
      <c r="K743" s="122"/>
      <c r="L743" s="73">
        <v>0.17449260000000003</v>
      </c>
      <c r="M743" s="122"/>
      <c r="N743" s="122">
        <f t="shared" si="295"/>
        <v>-0.17449260000000003</v>
      </c>
      <c r="O743" s="122"/>
      <c r="P743" s="122"/>
      <c r="Q743" s="122"/>
      <c r="R743" s="122"/>
      <c r="S743" s="122"/>
      <c r="T743" s="122">
        <f t="shared" si="296"/>
        <v>-0.17449260000000003</v>
      </c>
      <c r="U743" s="122"/>
      <c r="V743" s="122">
        <f t="shared" si="297"/>
        <v>0</v>
      </c>
      <c r="W743" s="122"/>
      <c r="X743" s="122"/>
    </row>
    <row r="744" spans="1:24" ht="46.65" x14ac:dyDescent="0.35">
      <c r="A744" s="106" t="s">
        <v>1662</v>
      </c>
      <c r="B744" s="107" t="s">
        <v>1856</v>
      </c>
      <c r="C744" s="108" t="s">
        <v>1961</v>
      </c>
      <c r="D744" s="67">
        <v>0</v>
      </c>
      <c r="E744" s="122"/>
      <c r="F744" s="122"/>
      <c r="G744" s="122">
        <v>0</v>
      </c>
      <c r="H744" s="122"/>
      <c r="I744" s="73">
        <v>5.7500000000000002E-2</v>
      </c>
      <c r="J744" s="122"/>
      <c r="K744" s="122"/>
      <c r="L744" s="73">
        <v>5.7500000000000002E-2</v>
      </c>
      <c r="M744" s="122"/>
      <c r="N744" s="122">
        <f t="shared" si="295"/>
        <v>-5.7500000000000002E-2</v>
      </c>
      <c r="O744" s="122"/>
      <c r="P744" s="122"/>
      <c r="Q744" s="122"/>
      <c r="R744" s="122"/>
      <c r="S744" s="122"/>
      <c r="T744" s="122">
        <f t="shared" si="296"/>
        <v>-5.7500000000000002E-2</v>
      </c>
      <c r="U744" s="122"/>
      <c r="V744" s="122">
        <f t="shared" si="297"/>
        <v>0</v>
      </c>
      <c r="W744" s="122"/>
      <c r="X744" s="122"/>
    </row>
    <row r="745" spans="1:24" ht="46.65" x14ac:dyDescent="0.35">
      <c r="A745" s="106" t="s">
        <v>1662</v>
      </c>
      <c r="B745" s="107" t="s">
        <v>1857</v>
      </c>
      <c r="C745" s="108" t="s">
        <v>1962</v>
      </c>
      <c r="D745" s="67">
        <v>0</v>
      </c>
      <c r="E745" s="122"/>
      <c r="F745" s="122"/>
      <c r="G745" s="122">
        <v>0</v>
      </c>
      <c r="H745" s="122"/>
      <c r="I745" s="73">
        <v>0</v>
      </c>
      <c r="J745" s="122"/>
      <c r="K745" s="122"/>
      <c r="L745" s="73">
        <v>0</v>
      </c>
      <c r="M745" s="122"/>
      <c r="N745" s="122">
        <f t="shared" si="295"/>
        <v>0</v>
      </c>
      <c r="O745" s="122"/>
      <c r="P745" s="122"/>
      <c r="Q745" s="122"/>
      <c r="R745" s="122"/>
      <c r="S745" s="122"/>
      <c r="T745" s="122">
        <f t="shared" si="296"/>
        <v>0</v>
      </c>
      <c r="U745" s="122"/>
      <c r="V745" s="122">
        <f t="shared" si="297"/>
        <v>0</v>
      </c>
      <c r="W745" s="122"/>
      <c r="X745" s="122"/>
    </row>
    <row r="746" spans="1:24" ht="46.65" x14ac:dyDescent="0.35">
      <c r="A746" s="106" t="s">
        <v>1662</v>
      </c>
      <c r="B746" s="107" t="s">
        <v>1858</v>
      </c>
      <c r="C746" s="108" t="s">
        <v>1963</v>
      </c>
      <c r="D746" s="67">
        <v>0</v>
      </c>
      <c r="E746" s="122"/>
      <c r="F746" s="122"/>
      <c r="G746" s="122">
        <v>0</v>
      </c>
      <c r="H746" s="122"/>
      <c r="I746" s="73">
        <v>0</v>
      </c>
      <c r="J746" s="122"/>
      <c r="K746" s="122"/>
      <c r="L746" s="73">
        <v>0</v>
      </c>
      <c r="M746" s="122"/>
      <c r="N746" s="122">
        <f t="shared" si="295"/>
        <v>0</v>
      </c>
      <c r="O746" s="122"/>
      <c r="P746" s="122"/>
      <c r="Q746" s="122"/>
      <c r="R746" s="122"/>
      <c r="S746" s="122"/>
      <c r="T746" s="122">
        <f t="shared" si="296"/>
        <v>0</v>
      </c>
      <c r="U746" s="122"/>
      <c r="V746" s="122">
        <f t="shared" si="297"/>
        <v>0</v>
      </c>
      <c r="W746" s="122"/>
      <c r="X746" s="122"/>
    </row>
    <row r="747" spans="1:24" x14ac:dyDescent="0.35">
      <c r="A747" s="103"/>
      <c r="B747" s="110" t="s">
        <v>63</v>
      </c>
      <c r="C747" s="105"/>
      <c r="D747" s="133">
        <f t="shared" ref="D747:X747" si="298">SUM(D748:D754)</f>
        <v>19.883433351999997</v>
      </c>
      <c r="E747" s="133">
        <f t="shared" si="298"/>
        <v>0</v>
      </c>
      <c r="F747" s="133">
        <f t="shared" si="298"/>
        <v>0</v>
      </c>
      <c r="G747" s="133">
        <f t="shared" si="298"/>
        <v>19.883433351999997</v>
      </c>
      <c r="H747" s="133">
        <f t="shared" si="298"/>
        <v>0</v>
      </c>
      <c r="I747" s="133">
        <f t="shared" si="298"/>
        <v>2.2517067420000001</v>
      </c>
      <c r="J747" s="133">
        <f t="shared" si="298"/>
        <v>0</v>
      </c>
      <c r="K747" s="133">
        <f t="shared" si="298"/>
        <v>0</v>
      </c>
      <c r="L747" s="133">
        <f t="shared" si="298"/>
        <v>2.2517067420000001</v>
      </c>
      <c r="M747" s="133">
        <f t="shared" si="298"/>
        <v>0</v>
      </c>
      <c r="N747" s="133">
        <f t="shared" si="298"/>
        <v>17.631726609999994</v>
      </c>
      <c r="O747" s="133">
        <f t="shared" si="298"/>
        <v>0</v>
      </c>
      <c r="P747" s="133">
        <f t="shared" si="298"/>
        <v>0</v>
      </c>
      <c r="Q747" s="133">
        <f t="shared" si="298"/>
        <v>0</v>
      </c>
      <c r="R747" s="133">
        <f t="shared" si="298"/>
        <v>0</v>
      </c>
      <c r="S747" s="133">
        <f t="shared" si="298"/>
        <v>0</v>
      </c>
      <c r="T747" s="133">
        <f t="shared" si="298"/>
        <v>17.631726609999994</v>
      </c>
      <c r="U747" s="133">
        <f t="shared" si="298"/>
        <v>0</v>
      </c>
      <c r="V747" s="133">
        <f t="shared" si="298"/>
        <v>0</v>
      </c>
      <c r="W747" s="133">
        <f t="shared" si="298"/>
        <v>0</v>
      </c>
      <c r="X747" s="133">
        <f t="shared" si="298"/>
        <v>0</v>
      </c>
    </row>
    <row r="748" spans="1:24" ht="93.25" x14ac:dyDescent="0.35">
      <c r="A748" s="106" t="s">
        <v>1662</v>
      </c>
      <c r="B748" s="107" t="s">
        <v>1067</v>
      </c>
      <c r="C748" s="108" t="s">
        <v>1575</v>
      </c>
      <c r="D748" s="67">
        <v>1.2E-2</v>
      </c>
      <c r="E748" s="122"/>
      <c r="F748" s="122"/>
      <c r="G748" s="122">
        <v>1.2E-2</v>
      </c>
      <c r="H748" s="122"/>
      <c r="I748" s="73">
        <v>5.3404799999999997E-4</v>
      </c>
      <c r="J748" s="122"/>
      <c r="K748" s="122"/>
      <c r="L748" s="73">
        <v>5.3404799999999997E-4</v>
      </c>
      <c r="M748" s="122"/>
      <c r="N748" s="122">
        <f t="shared" ref="N748:N754" si="299">D748-I748</f>
        <v>1.1465952E-2</v>
      </c>
      <c r="O748" s="122"/>
      <c r="P748" s="122"/>
      <c r="Q748" s="122"/>
      <c r="R748" s="122"/>
      <c r="S748" s="122"/>
      <c r="T748" s="122">
        <f t="shared" ref="T748:T754" si="300">G748-L748</f>
        <v>1.1465952E-2</v>
      </c>
      <c r="U748" s="122"/>
      <c r="V748" s="122">
        <f t="shared" ref="V748:V754" si="301">H748-M748</f>
        <v>0</v>
      </c>
      <c r="W748" s="122"/>
      <c r="X748" s="122"/>
    </row>
    <row r="749" spans="1:24" ht="46.65" x14ac:dyDescent="0.35">
      <c r="A749" s="106" t="s">
        <v>1662</v>
      </c>
      <c r="B749" s="107" t="s">
        <v>1068</v>
      </c>
      <c r="C749" s="108" t="s">
        <v>1576</v>
      </c>
      <c r="D749" s="67">
        <v>3.2316047999999995</v>
      </c>
      <c r="E749" s="122"/>
      <c r="F749" s="122"/>
      <c r="G749" s="122">
        <v>3.2316047999999995</v>
      </c>
      <c r="H749" s="122"/>
      <c r="I749" s="73">
        <v>0.14382275999999999</v>
      </c>
      <c r="J749" s="122"/>
      <c r="K749" s="122"/>
      <c r="L749" s="73">
        <v>0.14382275999999999</v>
      </c>
      <c r="M749" s="122"/>
      <c r="N749" s="122">
        <f t="shared" si="299"/>
        <v>3.0877820399999996</v>
      </c>
      <c r="O749" s="122"/>
      <c r="P749" s="122"/>
      <c r="Q749" s="122"/>
      <c r="R749" s="122"/>
      <c r="S749" s="122"/>
      <c r="T749" s="122">
        <f t="shared" si="300"/>
        <v>3.0877820399999996</v>
      </c>
      <c r="U749" s="122"/>
      <c r="V749" s="122">
        <f t="shared" si="301"/>
        <v>0</v>
      </c>
      <c r="W749" s="122"/>
      <c r="X749" s="122"/>
    </row>
    <row r="750" spans="1:24" ht="46.65" x14ac:dyDescent="0.35">
      <c r="A750" s="106" t="s">
        <v>1662</v>
      </c>
      <c r="B750" s="107" t="s">
        <v>1069</v>
      </c>
      <c r="C750" s="108" t="s">
        <v>1577</v>
      </c>
      <c r="D750" s="67">
        <v>1.2E-2</v>
      </c>
      <c r="E750" s="122"/>
      <c r="F750" s="122"/>
      <c r="G750" s="122">
        <v>1.2E-2</v>
      </c>
      <c r="H750" s="122"/>
      <c r="I750" s="73">
        <v>0.54394204800000001</v>
      </c>
      <c r="J750" s="122"/>
      <c r="K750" s="122"/>
      <c r="L750" s="73">
        <v>0.54394204800000001</v>
      </c>
      <c r="M750" s="122"/>
      <c r="N750" s="122">
        <f t="shared" si="299"/>
        <v>-0.531942048</v>
      </c>
      <c r="O750" s="122"/>
      <c r="P750" s="122"/>
      <c r="Q750" s="122"/>
      <c r="R750" s="122"/>
      <c r="S750" s="122"/>
      <c r="T750" s="122">
        <f t="shared" si="300"/>
        <v>-0.531942048</v>
      </c>
      <c r="U750" s="122"/>
      <c r="V750" s="122">
        <f t="shared" si="301"/>
        <v>0</v>
      </c>
      <c r="W750" s="122"/>
      <c r="X750" s="122"/>
    </row>
    <row r="751" spans="1:24" ht="46.65" x14ac:dyDescent="0.35">
      <c r="A751" s="106" t="s">
        <v>1662</v>
      </c>
      <c r="B751" s="107" t="s">
        <v>1070</v>
      </c>
      <c r="C751" s="108" t="s">
        <v>1578</v>
      </c>
      <c r="D751" s="67">
        <v>2.2716384000000001</v>
      </c>
      <c r="E751" s="122"/>
      <c r="F751" s="122"/>
      <c r="G751" s="122">
        <v>2.2716384000000001</v>
      </c>
      <c r="H751" s="122"/>
      <c r="I751" s="73">
        <v>0.10109937599999998</v>
      </c>
      <c r="J751" s="122"/>
      <c r="K751" s="122"/>
      <c r="L751" s="73">
        <v>0.10109937599999998</v>
      </c>
      <c r="M751" s="122"/>
      <c r="N751" s="122">
        <f t="shared" si="299"/>
        <v>2.170539024</v>
      </c>
      <c r="O751" s="122"/>
      <c r="P751" s="122"/>
      <c r="Q751" s="122"/>
      <c r="R751" s="122"/>
      <c r="S751" s="122"/>
      <c r="T751" s="122">
        <f t="shared" si="300"/>
        <v>2.170539024</v>
      </c>
      <c r="U751" s="122"/>
      <c r="V751" s="122">
        <f t="shared" si="301"/>
        <v>0</v>
      </c>
      <c r="W751" s="122"/>
      <c r="X751" s="122"/>
    </row>
    <row r="752" spans="1:24" ht="31.1" x14ac:dyDescent="0.35">
      <c r="A752" s="106" t="s">
        <v>1662</v>
      </c>
      <c r="B752" s="107" t="s">
        <v>141</v>
      </c>
      <c r="C752" s="108" t="s">
        <v>142</v>
      </c>
      <c r="D752" s="67">
        <v>6.2187021519999961</v>
      </c>
      <c r="E752" s="122"/>
      <c r="F752" s="122"/>
      <c r="G752" s="122">
        <v>6.2187021519999961</v>
      </c>
      <c r="H752" s="122"/>
      <c r="I752" s="73">
        <v>0.27676363199999998</v>
      </c>
      <c r="J752" s="122"/>
      <c r="K752" s="122"/>
      <c r="L752" s="73">
        <v>0.27676363199999998</v>
      </c>
      <c r="M752" s="122"/>
      <c r="N752" s="122">
        <f t="shared" si="299"/>
        <v>5.9419385199999963</v>
      </c>
      <c r="O752" s="122"/>
      <c r="P752" s="122"/>
      <c r="Q752" s="122"/>
      <c r="R752" s="122"/>
      <c r="S752" s="122"/>
      <c r="T752" s="122">
        <f t="shared" si="300"/>
        <v>5.9419385199999963</v>
      </c>
      <c r="U752" s="122"/>
      <c r="V752" s="122">
        <f t="shared" si="301"/>
        <v>0</v>
      </c>
      <c r="W752" s="122"/>
      <c r="X752" s="122"/>
    </row>
    <row r="753" spans="1:24" ht="46.65" x14ac:dyDescent="0.35">
      <c r="A753" s="106" t="s">
        <v>1662</v>
      </c>
      <c r="B753" s="107" t="s">
        <v>662</v>
      </c>
      <c r="C753" s="108" t="s">
        <v>712</v>
      </c>
      <c r="D753" s="67">
        <v>8.1374879999999994</v>
      </c>
      <c r="E753" s="122"/>
      <c r="F753" s="122"/>
      <c r="G753" s="122">
        <v>8.1374879999999994</v>
      </c>
      <c r="H753" s="122"/>
      <c r="I753" s="73">
        <v>0.36215932799999995</v>
      </c>
      <c r="J753" s="122"/>
      <c r="K753" s="122"/>
      <c r="L753" s="73">
        <v>0.36215932799999995</v>
      </c>
      <c r="M753" s="122"/>
      <c r="N753" s="122">
        <f t="shared" si="299"/>
        <v>7.7753286719999997</v>
      </c>
      <c r="O753" s="122"/>
      <c r="P753" s="122"/>
      <c r="Q753" s="122"/>
      <c r="R753" s="122"/>
      <c r="S753" s="122"/>
      <c r="T753" s="122">
        <f t="shared" si="300"/>
        <v>7.7753286719999997</v>
      </c>
      <c r="U753" s="122"/>
      <c r="V753" s="122">
        <f t="shared" si="301"/>
        <v>0</v>
      </c>
      <c r="W753" s="122"/>
      <c r="X753" s="122"/>
    </row>
    <row r="754" spans="1:24" ht="62.2" x14ac:dyDescent="0.35">
      <c r="A754" s="106" t="s">
        <v>1662</v>
      </c>
      <c r="B754" s="107" t="s">
        <v>1859</v>
      </c>
      <c r="C754" s="108" t="s">
        <v>1964</v>
      </c>
      <c r="D754" s="67">
        <v>0</v>
      </c>
      <c r="E754" s="122"/>
      <c r="F754" s="122"/>
      <c r="G754" s="122">
        <v>0</v>
      </c>
      <c r="H754" s="122"/>
      <c r="I754" s="73">
        <v>0.82338555000000013</v>
      </c>
      <c r="J754" s="122"/>
      <c r="K754" s="122"/>
      <c r="L754" s="73">
        <v>0.82338555000000013</v>
      </c>
      <c r="M754" s="122"/>
      <c r="N754" s="122">
        <f t="shared" si="299"/>
        <v>-0.82338555000000013</v>
      </c>
      <c r="O754" s="122"/>
      <c r="P754" s="122"/>
      <c r="Q754" s="122"/>
      <c r="R754" s="122"/>
      <c r="S754" s="122"/>
      <c r="T754" s="122">
        <f t="shared" si="300"/>
        <v>-0.82338555000000013</v>
      </c>
      <c r="U754" s="122"/>
      <c r="V754" s="122">
        <f t="shared" si="301"/>
        <v>0</v>
      </c>
      <c r="W754" s="122"/>
      <c r="X754" s="122"/>
    </row>
    <row r="755" spans="1:24" x14ac:dyDescent="0.35">
      <c r="A755" s="103"/>
      <c r="B755" s="110" t="s">
        <v>663</v>
      </c>
      <c r="C755" s="105"/>
      <c r="D755" s="133">
        <f t="shared" ref="D755:X755" si="302">SUM(D756:D757)</f>
        <v>8.8538999999999994</v>
      </c>
      <c r="E755" s="133">
        <f t="shared" si="302"/>
        <v>0</v>
      </c>
      <c r="F755" s="133">
        <f t="shared" si="302"/>
        <v>0</v>
      </c>
      <c r="G755" s="133">
        <f t="shared" si="302"/>
        <v>8.8538999999999994</v>
      </c>
      <c r="H755" s="133">
        <f t="shared" si="302"/>
        <v>0</v>
      </c>
      <c r="I755" s="133">
        <f t="shared" si="302"/>
        <v>1.5696108699999995</v>
      </c>
      <c r="J755" s="133">
        <f t="shared" si="302"/>
        <v>0</v>
      </c>
      <c r="K755" s="133">
        <f t="shared" si="302"/>
        <v>0</v>
      </c>
      <c r="L755" s="133">
        <f t="shared" si="302"/>
        <v>1.5696108699999995</v>
      </c>
      <c r="M755" s="133">
        <f t="shared" si="302"/>
        <v>0</v>
      </c>
      <c r="N755" s="133">
        <f t="shared" si="302"/>
        <v>7.2842891299999994</v>
      </c>
      <c r="O755" s="133">
        <f t="shared" si="302"/>
        <v>0</v>
      </c>
      <c r="P755" s="133">
        <f t="shared" si="302"/>
        <v>0</v>
      </c>
      <c r="Q755" s="133">
        <f t="shared" si="302"/>
        <v>0</v>
      </c>
      <c r="R755" s="133">
        <f t="shared" si="302"/>
        <v>0</v>
      </c>
      <c r="S755" s="133">
        <f t="shared" si="302"/>
        <v>0</v>
      </c>
      <c r="T755" s="133">
        <f t="shared" si="302"/>
        <v>7.2842891299999994</v>
      </c>
      <c r="U755" s="133">
        <f t="shared" si="302"/>
        <v>0</v>
      </c>
      <c r="V755" s="133">
        <f t="shared" si="302"/>
        <v>0</v>
      </c>
      <c r="W755" s="133">
        <f t="shared" si="302"/>
        <v>0</v>
      </c>
      <c r="X755" s="133">
        <f t="shared" si="302"/>
        <v>0</v>
      </c>
    </row>
    <row r="756" spans="1:24" ht="31.1" x14ac:dyDescent="0.35">
      <c r="A756" s="106" t="s">
        <v>1662</v>
      </c>
      <c r="B756" s="107" t="s">
        <v>664</v>
      </c>
      <c r="C756" s="108" t="s">
        <v>713</v>
      </c>
      <c r="D756" s="67">
        <v>4.9779959999999992</v>
      </c>
      <c r="E756" s="122"/>
      <c r="F756" s="122"/>
      <c r="G756" s="122">
        <v>4.9779959999999992</v>
      </c>
      <c r="H756" s="122"/>
      <c r="I756" s="73">
        <v>1.3971135939999997</v>
      </c>
      <c r="J756" s="122"/>
      <c r="K756" s="122"/>
      <c r="L756" s="73">
        <v>1.3971135939999997</v>
      </c>
      <c r="M756" s="122"/>
      <c r="N756" s="122">
        <f t="shared" ref="N756:N757" si="303">D756-I756</f>
        <v>3.5808824059999997</v>
      </c>
      <c r="O756" s="122"/>
      <c r="P756" s="122"/>
      <c r="Q756" s="122"/>
      <c r="R756" s="122"/>
      <c r="S756" s="122"/>
      <c r="T756" s="122">
        <f t="shared" ref="T756:T757" si="304">G756-L756</f>
        <v>3.5808824059999997</v>
      </c>
      <c r="U756" s="122"/>
      <c r="V756" s="122">
        <f t="shared" ref="V756:V757" si="305">H756-M756</f>
        <v>0</v>
      </c>
      <c r="W756" s="122"/>
      <c r="X756" s="122"/>
    </row>
    <row r="757" spans="1:24" ht="31.1" x14ac:dyDescent="0.35">
      <c r="A757" s="106" t="s">
        <v>1662</v>
      </c>
      <c r="B757" s="107" t="s">
        <v>1071</v>
      </c>
      <c r="C757" s="108" t="s">
        <v>1579</v>
      </c>
      <c r="D757" s="67">
        <v>3.8759039999999998</v>
      </c>
      <c r="E757" s="122"/>
      <c r="F757" s="122"/>
      <c r="G757" s="122">
        <v>3.8759039999999998</v>
      </c>
      <c r="H757" s="122"/>
      <c r="I757" s="73">
        <v>0.17249727599999998</v>
      </c>
      <c r="J757" s="122"/>
      <c r="K757" s="122"/>
      <c r="L757" s="73">
        <v>0.17249727599999998</v>
      </c>
      <c r="M757" s="122"/>
      <c r="N757" s="122">
        <f t="shared" si="303"/>
        <v>3.7034067239999997</v>
      </c>
      <c r="O757" s="122"/>
      <c r="P757" s="122"/>
      <c r="Q757" s="122"/>
      <c r="R757" s="122"/>
      <c r="S757" s="122"/>
      <c r="T757" s="122">
        <f t="shared" si="304"/>
        <v>3.7034067239999997</v>
      </c>
      <c r="U757" s="122"/>
      <c r="V757" s="122">
        <f t="shared" si="305"/>
        <v>0</v>
      </c>
      <c r="W757" s="122"/>
      <c r="X757" s="122"/>
    </row>
    <row r="758" spans="1:24" x14ac:dyDescent="0.35">
      <c r="A758" s="103"/>
      <c r="B758" s="110" t="s">
        <v>71</v>
      </c>
      <c r="C758" s="105"/>
      <c r="D758" s="133">
        <f t="shared" ref="D758:X758" si="306">SUM(D759:D760)</f>
        <v>0.26911200000000024</v>
      </c>
      <c r="E758" s="133">
        <f t="shared" si="306"/>
        <v>0</v>
      </c>
      <c r="F758" s="133">
        <f t="shared" si="306"/>
        <v>0</v>
      </c>
      <c r="G758" s="133">
        <f t="shared" si="306"/>
        <v>0.26911200000000024</v>
      </c>
      <c r="H758" s="133">
        <f t="shared" si="306"/>
        <v>0</v>
      </c>
      <c r="I758" s="133">
        <f t="shared" si="306"/>
        <v>0.14173235999999997</v>
      </c>
      <c r="J758" s="133">
        <f t="shared" si="306"/>
        <v>0</v>
      </c>
      <c r="K758" s="133">
        <f t="shared" si="306"/>
        <v>0</v>
      </c>
      <c r="L758" s="133">
        <f t="shared" si="306"/>
        <v>0.14173235999999997</v>
      </c>
      <c r="M758" s="133">
        <f t="shared" si="306"/>
        <v>0</v>
      </c>
      <c r="N758" s="133">
        <f t="shared" si="306"/>
        <v>0.12737964000000027</v>
      </c>
      <c r="O758" s="133">
        <f t="shared" si="306"/>
        <v>0</v>
      </c>
      <c r="P758" s="133">
        <f t="shared" si="306"/>
        <v>0</v>
      </c>
      <c r="Q758" s="133">
        <f t="shared" si="306"/>
        <v>0</v>
      </c>
      <c r="R758" s="133">
        <f t="shared" si="306"/>
        <v>0</v>
      </c>
      <c r="S758" s="133">
        <f t="shared" si="306"/>
        <v>0</v>
      </c>
      <c r="T758" s="133">
        <f t="shared" si="306"/>
        <v>0.12737964000000027</v>
      </c>
      <c r="U758" s="133">
        <f t="shared" si="306"/>
        <v>0</v>
      </c>
      <c r="V758" s="133">
        <f t="shared" si="306"/>
        <v>0</v>
      </c>
      <c r="W758" s="133">
        <f t="shared" si="306"/>
        <v>0</v>
      </c>
      <c r="X758" s="133">
        <f t="shared" si="306"/>
        <v>0</v>
      </c>
    </row>
    <row r="759" spans="1:24" ht="31.1" x14ac:dyDescent="0.35">
      <c r="A759" s="106" t="s">
        <v>1662</v>
      </c>
      <c r="B759" s="107" t="s">
        <v>1072</v>
      </c>
      <c r="C759" s="108" t="s">
        <v>1580</v>
      </c>
      <c r="D759" s="67">
        <v>0.26911200000000024</v>
      </c>
      <c r="E759" s="122"/>
      <c r="F759" s="122"/>
      <c r="G759" s="122">
        <v>0.26911200000000024</v>
      </c>
      <c r="H759" s="122"/>
      <c r="I759" s="73">
        <v>1.1976840000000001E-2</v>
      </c>
      <c r="J759" s="122"/>
      <c r="K759" s="122"/>
      <c r="L759" s="73">
        <v>1.1976840000000001E-2</v>
      </c>
      <c r="M759" s="122"/>
      <c r="N759" s="122">
        <f t="shared" ref="N759:N760" si="307">D759-I759</f>
        <v>0.25713516000000025</v>
      </c>
      <c r="O759" s="122"/>
      <c r="P759" s="122"/>
      <c r="Q759" s="122"/>
      <c r="R759" s="122"/>
      <c r="S759" s="122"/>
      <c r="T759" s="122">
        <f t="shared" ref="T759:T760" si="308">G759-L759</f>
        <v>0.25713516000000025</v>
      </c>
      <c r="U759" s="122"/>
      <c r="V759" s="122">
        <f t="shared" ref="V759:V760" si="309">H759-M759</f>
        <v>0</v>
      </c>
      <c r="W759" s="122"/>
      <c r="X759" s="122"/>
    </row>
    <row r="760" spans="1:24" ht="77.7" x14ac:dyDescent="0.35">
      <c r="A760" s="106" t="s">
        <v>1662</v>
      </c>
      <c r="B760" s="107" t="s">
        <v>1860</v>
      </c>
      <c r="C760" s="108" t="s">
        <v>1965</v>
      </c>
      <c r="D760" s="67">
        <v>0</v>
      </c>
      <c r="E760" s="122"/>
      <c r="F760" s="122"/>
      <c r="G760" s="122">
        <v>0</v>
      </c>
      <c r="H760" s="122"/>
      <c r="I760" s="73">
        <v>0.12975551999999999</v>
      </c>
      <c r="J760" s="122"/>
      <c r="K760" s="122"/>
      <c r="L760" s="73">
        <v>0.12975551999999999</v>
      </c>
      <c r="M760" s="122"/>
      <c r="N760" s="122">
        <f t="shared" si="307"/>
        <v>-0.12975551999999999</v>
      </c>
      <c r="O760" s="122"/>
      <c r="P760" s="122"/>
      <c r="Q760" s="122"/>
      <c r="R760" s="122"/>
      <c r="S760" s="122"/>
      <c r="T760" s="122">
        <f t="shared" si="308"/>
        <v>-0.12975551999999999</v>
      </c>
      <c r="U760" s="122"/>
      <c r="V760" s="122">
        <f t="shared" si="309"/>
        <v>0</v>
      </c>
      <c r="W760" s="122"/>
      <c r="X760" s="122"/>
    </row>
    <row r="761" spans="1:24" x14ac:dyDescent="0.35">
      <c r="A761" s="103"/>
      <c r="B761" s="110" t="s">
        <v>448</v>
      </c>
      <c r="C761" s="105"/>
      <c r="D761" s="133">
        <f t="shared" ref="D761:X761" si="310">SUM(D762:D771)</f>
        <v>37.523088000000008</v>
      </c>
      <c r="E761" s="133">
        <f t="shared" si="310"/>
        <v>0</v>
      </c>
      <c r="F761" s="133">
        <f t="shared" si="310"/>
        <v>0</v>
      </c>
      <c r="G761" s="133">
        <f t="shared" si="310"/>
        <v>37.523088000000008</v>
      </c>
      <c r="H761" s="133">
        <f t="shared" si="310"/>
        <v>0</v>
      </c>
      <c r="I761" s="133">
        <f t="shared" si="310"/>
        <v>4.6644752439999992</v>
      </c>
      <c r="J761" s="133">
        <f t="shared" si="310"/>
        <v>0</v>
      </c>
      <c r="K761" s="133">
        <f t="shared" si="310"/>
        <v>0</v>
      </c>
      <c r="L761" s="133">
        <f t="shared" si="310"/>
        <v>4.6644752439999992</v>
      </c>
      <c r="M761" s="133">
        <f t="shared" si="310"/>
        <v>0</v>
      </c>
      <c r="N761" s="133">
        <f t="shared" si="310"/>
        <v>32.858612756000007</v>
      </c>
      <c r="O761" s="133">
        <f t="shared" si="310"/>
        <v>0</v>
      </c>
      <c r="P761" s="133">
        <f t="shared" si="310"/>
        <v>0</v>
      </c>
      <c r="Q761" s="133">
        <f t="shared" si="310"/>
        <v>0</v>
      </c>
      <c r="R761" s="133">
        <f t="shared" si="310"/>
        <v>0</v>
      </c>
      <c r="S761" s="133">
        <f t="shared" si="310"/>
        <v>0</v>
      </c>
      <c r="T761" s="133">
        <f t="shared" si="310"/>
        <v>32.858612756000007</v>
      </c>
      <c r="U761" s="133">
        <f t="shared" si="310"/>
        <v>0</v>
      </c>
      <c r="V761" s="133">
        <f t="shared" si="310"/>
        <v>0</v>
      </c>
      <c r="W761" s="133">
        <f t="shared" si="310"/>
        <v>0</v>
      </c>
      <c r="X761" s="133">
        <f t="shared" si="310"/>
        <v>0</v>
      </c>
    </row>
    <row r="762" spans="1:24" ht="62.2" x14ac:dyDescent="0.35">
      <c r="A762" s="106" t="s">
        <v>1662</v>
      </c>
      <c r="B762" s="107" t="s">
        <v>1861</v>
      </c>
      <c r="C762" s="108" t="s">
        <v>1581</v>
      </c>
      <c r="D762" s="67">
        <v>1.2E-2</v>
      </c>
      <c r="E762" s="122"/>
      <c r="F762" s="122"/>
      <c r="G762" s="122">
        <v>1.2E-2</v>
      </c>
      <c r="H762" s="122"/>
      <c r="I762" s="73">
        <v>5.3404799999999997E-4</v>
      </c>
      <c r="J762" s="122"/>
      <c r="K762" s="122"/>
      <c r="L762" s="73">
        <v>5.3404799999999997E-4</v>
      </c>
      <c r="M762" s="122"/>
      <c r="N762" s="122">
        <f t="shared" ref="N762:N771" si="311">D762-I762</f>
        <v>1.1465952E-2</v>
      </c>
      <c r="O762" s="122"/>
      <c r="P762" s="122"/>
      <c r="Q762" s="122"/>
      <c r="R762" s="122"/>
      <c r="S762" s="122"/>
      <c r="T762" s="122">
        <f t="shared" ref="T762:T771" si="312">G762-L762</f>
        <v>1.1465952E-2</v>
      </c>
      <c r="U762" s="122"/>
      <c r="V762" s="122">
        <f t="shared" ref="V762:V771" si="313">H762-M762</f>
        <v>0</v>
      </c>
      <c r="W762" s="122"/>
      <c r="X762" s="122"/>
    </row>
    <row r="763" spans="1:24" ht="46.65" x14ac:dyDescent="0.35">
      <c r="A763" s="106" t="s">
        <v>1662</v>
      </c>
      <c r="B763" s="107" t="s">
        <v>1862</v>
      </c>
      <c r="C763" s="108" t="s">
        <v>1582</v>
      </c>
      <c r="D763" s="67">
        <v>0.5300999999999999</v>
      </c>
      <c r="E763" s="122"/>
      <c r="F763" s="122"/>
      <c r="G763" s="122">
        <v>0.5300999999999999</v>
      </c>
      <c r="H763" s="122"/>
      <c r="I763" s="73">
        <v>0.69163220199999986</v>
      </c>
      <c r="J763" s="122"/>
      <c r="K763" s="122"/>
      <c r="L763" s="73">
        <v>0.69163220199999986</v>
      </c>
      <c r="M763" s="122"/>
      <c r="N763" s="122">
        <f t="shared" si="311"/>
        <v>-0.16153220199999996</v>
      </c>
      <c r="O763" s="122"/>
      <c r="P763" s="122"/>
      <c r="Q763" s="122"/>
      <c r="R763" s="122"/>
      <c r="S763" s="122"/>
      <c r="T763" s="122">
        <f t="shared" si="312"/>
        <v>-0.16153220199999996</v>
      </c>
      <c r="U763" s="122"/>
      <c r="V763" s="122">
        <f t="shared" si="313"/>
        <v>0</v>
      </c>
      <c r="W763" s="122"/>
      <c r="X763" s="122"/>
    </row>
    <row r="764" spans="1:24" ht="62.2" x14ac:dyDescent="0.35">
      <c r="A764" s="106" t="s">
        <v>1662</v>
      </c>
      <c r="B764" s="107" t="s">
        <v>245</v>
      </c>
      <c r="C764" s="108" t="s">
        <v>143</v>
      </c>
      <c r="D764" s="67">
        <v>8.466564</v>
      </c>
      <c r="E764" s="122"/>
      <c r="F764" s="122"/>
      <c r="G764" s="122">
        <v>8.466564</v>
      </c>
      <c r="H764" s="122"/>
      <c r="I764" s="73">
        <v>0.37680487199999996</v>
      </c>
      <c r="J764" s="122"/>
      <c r="K764" s="122"/>
      <c r="L764" s="73">
        <v>0.37680487199999996</v>
      </c>
      <c r="M764" s="122"/>
      <c r="N764" s="122">
        <f t="shared" si="311"/>
        <v>8.0897591280000007</v>
      </c>
      <c r="O764" s="122"/>
      <c r="P764" s="122"/>
      <c r="Q764" s="122"/>
      <c r="R764" s="122"/>
      <c r="S764" s="122"/>
      <c r="T764" s="122">
        <f t="shared" si="312"/>
        <v>8.0897591280000007</v>
      </c>
      <c r="U764" s="122"/>
      <c r="V764" s="122">
        <f t="shared" si="313"/>
        <v>0</v>
      </c>
      <c r="W764" s="122"/>
      <c r="X764" s="122"/>
    </row>
    <row r="765" spans="1:24" ht="62.2" x14ac:dyDescent="0.35">
      <c r="A765" s="106" t="s">
        <v>1662</v>
      </c>
      <c r="B765" s="107" t="s">
        <v>1863</v>
      </c>
      <c r="C765" s="108" t="s">
        <v>1583</v>
      </c>
      <c r="D765" s="67">
        <v>10.02312</v>
      </c>
      <c r="E765" s="73"/>
      <c r="F765" s="73"/>
      <c r="G765" s="122">
        <v>10.02312</v>
      </c>
      <c r="H765" s="73"/>
      <c r="I765" s="73">
        <v>0.44607951600000001</v>
      </c>
      <c r="J765" s="73"/>
      <c r="K765" s="73"/>
      <c r="L765" s="73">
        <v>0.44607951600000001</v>
      </c>
      <c r="M765" s="73"/>
      <c r="N765" s="122">
        <f t="shared" si="311"/>
        <v>9.5770404840000012</v>
      </c>
      <c r="O765" s="73"/>
      <c r="P765" s="73"/>
      <c r="Q765" s="73"/>
      <c r="R765" s="73"/>
      <c r="S765" s="73"/>
      <c r="T765" s="122">
        <f t="shared" si="312"/>
        <v>9.5770404840000012</v>
      </c>
      <c r="U765" s="73"/>
      <c r="V765" s="122">
        <f t="shared" si="313"/>
        <v>0</v>
      </c>
      <c r="W765" s="73"/>
      <c r="X765" s="73"/>
    </row>
    <row r="766" spans="1:24" ht="31.1" x14ac:dyDescent="0.35">
      <c r="A766" s="106" t="s">
        <v>1662</v>
      </c>
      <c r="B766" s="107" t="s">
        <v>1864</v>
      </c>
      <c r="C766" s="108" t="s">
        <v>1584</v>
      </c>
      <c r="D766" s="67">
        <v>2.280888</v>
      </c>
      <c r="E766" s="73"/>
      <c r="F766" s="73"/>
      <c r="G766" s="122">
        <v>2.280888</v>
      </c>
      <c r="H766" s="73"/>
      <c r="I766" s="73">
        <v>0.71974434200000004</v>
      </c>
      <c r="J766" s="73"/>
      <c r="K766" s="73"/>
      <c r="L766" s="73">
        <v>0.71974434200000004</v>
      </c>
      <c r="M766" s="73"/>
      <c r="N766" s="122">
        <f t="shared" si="311"/>
        <v>1.561143658</v>
      </c>
      <c r="O766" s="73"/>
      <c r="P766" s="73"/>
      <c r="Q766" s="73"/>
      <c r="R766" s="73"/>
      <c r="S766" s="73"/>
      <c r="T766" s="122">
        <f t="shared" si="312"/>
        <v>1.561143658</v>
      </c>
      <c r="U766" s="73"/>
      <c r="V766" s="122">
        <f t="shared" si="313"/>
        <v>0</v>
      </c>
      <c r="W766" s="73"/>
      <c r="X766" s="73"/>
    </row>
    <row r="767" spans="1:24" ht="62.2" x14ac:dyDescent="0.35">
      <c r="A767" s="106" t="s">
        <v>1662</v>
      </c>
      <c r="B767" s="107" t="s">
        <v>1073</v>
      </c>
      <c r="C767" s="108" t="s">
        <v>1585</v>
      </c>
      <c r="D767" s="67">
        <v>7.9308096000000008</v>
      </c>
      <c r="E767" s="122"/>
      <c r="F767" s="122"/>
      <c r="G767" s="122">
        <v>7.9308096000000008</v>
      </c>
      <c r="H767" s="122"/>
      <c r="I767" s="73">
        <v>0.74721463200000005</v>
      </c>
      <c r="J767" s="122"/>
      <c r="K767" s="122"/>
      <c r="L767" s="73">
        <v>0.74721463200000005</v>
      </c>
      <c r="M767" s="122"/>
      <c r="N767" s="122">
        <f t="shared" si="311"/>
        <v>7.1835949680000004</v>
      </c>
      <c r="O767" s="122"/>
      <c r="P767" s="122"/>
      <c r="Q767" s="122"/>
      <c r="R767" s="122"/>
      <c r="S767" s="122"/>
      <c r="T767" s="122">
        <f t="shared" si="312"/>
        <v>7.1835949680000004</v>
      </c>
      <c r="U767" s="122"/>
      <c r="V767" s="122">
        <f t="shared" si="313"/>
        <v>0</v>
      </c>
      <c r="W767" s="122"/>
      <c r="X767" s="122"/>
    </row>
    <row r="768" spans="1:24" ht="62.2" x14ac:dyDescent="0.35">
      <c r="A768" s="106" t="s">
        <v>1662</v>
      </c>
      <c r="B768" s="107" t="s">
        <v>1074</v>
      </c>
      <c r="C768" s="108" t="s">
        <v>1586</v>
      </c>
      <c r="D768" s="67">
        <v>3.2093472000000003</v>
      </c>
      <c r="E768" s="122"/>
      <c r="F768" s="122"/>
      <c r="G768" s="122">
        <v>3.2093472000000003</v>
      </c>
      <c r="H768" s="122"/>
      <c r="I768" s="73">
        <v>0.49083794799999997</v>
      </c>
      <c r="J768" s="122"/>
      <c r="K768" s="122"/>
      <c r="L768" s="73">
        <v>0.49083794799999997</v>
      </c>
      <c r="M768" s="122"/>
      <c r="N768" s="122">
        <f t="shared" si="311"/>
        <v>2.7185092520000005</v>
      </c>
      <c r="O768" s="122"/>
      <c r="P768" s="122"/>
      <c r="Q768" s="122"/>
      <c r="R768" s="122"/>
      <c r="S768" s="122"/>
      <c r="T768" s="122">
        <f t="shared" si="312"/>
        <v>2.7185092520000005</v>
      </c>
      <c r="U768" s="122"/>
      <c r="V768" s="122">
        <f t="shared" si="313"/>
        <v>0</v>
      </c>
      <c r="W768" s="122"/>
      <c r="X768" s="122"/>
    </row>
    <row r="769" spans="1:24" ht="46.65" x14ac:dyDescent="0.35">
      <c r="A769" s="106" t="s">
        <v>1660</v>
      </c>
      <c r="B769" s="107" t="s">
        <v>1865</v>
      </c>
      <c r="C769" s="108" t="s">
        <v>1587</v>
      </c>
      <c r="D769" s="67">
        <v>5.0702592000000006</v>
      </c>
      <c r="E769" s="122"/>
      <c r="F769" s="122"/>
      <c r="G769" s="122">
        <v>5.0702592000000006</v>
      </c>
      <c r="H769" s="122"/>
      <c r="I769" s="73">
        <v>0.22565210399999996</v>
      </c>
      <c r="J769" s="122"/>
      <c r="K769" s="122"/>
      <c r="L769" s="73">
        <v>0.22565210399999996</v>
      </c>
      <c r="M769" s="122"/>
      <c r="N769" s="122">
        <f t="shared" si="311"/>
        <v>4.8446070960000007</v>
      </c>
      <c r="O769" s="122"/>
      <c r="P769" s="122"/>
      <c r="Q769" s="122"/>
      <c r="R769" s="122"/>
      <c r="S769" s="122"/>
      <c r="T769" s="122">
        <f t="shared" si="312"/>
        <v>4.8446070960000007</v>
      </c>
      <c r="U769" s="122"/>
      <c r="V769" s="122">
        <f t="shared" si="313"/>
        <v>0</v>
      </c>
      <c r="W769" s="122"/>
      <c r="X769" s="122"/>
    </row>
    <row r="770" spans="1:24" ht="62.2" x14ac:dyDescent="0.35">
      <c r="A770" s="106" t="s">
        <v>1662</v>
      </c>
      <c r="B770" s="107" t="s">
        <v>1075</v>
      </c>
      <c r="C770" s="108" t="s">
        <v>1658</v>
      </c>
      <c r="D770" s="67">
        <v>0</v>
      </c>
      <c r="E770" s="122"/>
      <c r="F770" s="122"/>
      <c r="G770" s="122">
        <v>0</v>
      </c>
      <c r="H770" s="122"/>
      <c r="I770" s="73">
        <v>0.25600000000000001</v>
      </c>
      <c r="J770" s="122"/>
      <c r="K770" s="122"/>
      <c r="L770" s="73">
        <v>0.25600000000000001</v>
      </c>
      <c r="M770" s="122"/>
      <c r="N770" s="122">
        <f t="shared" si="311"/>
        <v>-0.25600000000000001</v>
      </c>
      <c r="O770" s="122"/>
      <c r="P770" s="122"/>
      <c r="Q770" s="122"/>
      <c r="R770" s="122"/>
      <c r="S770" s="122"/>
      <c r="T770" s="122">
        <f t="shared" si="312"/>
        <v>-0.25600000000000001</v>
      </c>
      <c r="U770" s="122"/>
      <c r="V770" s="122">
        <f t="shared" si="313"/>
        <v>0</v>
      </c>
      <c r="W770" s="122"/>
      <c r="X770" s="122"/>
    </row>
    <row r="771" spans="1:24" ht="46.65" x14ac:dyDescent="0.35">
      <c r="A771" s="106" t="s">
        <v>1662</v>
      </c>
      <c r="B771" s="107" t="s">
        <v>1866</v>
      </c>
      <c r="C771" s="108" t="s">
        <v>1588</v>
      </c>
      <c r="D771" s="67">
        <v>0</v>
      </c>
      <c r="E771" s="122"/>
      <c r="F771" s="122"/>
      <c r="G771" s="122">
        <v>0</v>
      </c>
      <c r="H771" s="122"/>
      <c r="I771" s="73">
        <v>0.70997557999999994</v>
      </c>
      <c r="J771" s="122"/>
      <c r="K771" s="122"/>
      <c r="L771" s="73">
        <v>0.70997557999999994</v>
      </c>
      <c r="M771" s="122"/>
      <c r="N771" s="122">
        <f t="shared" si="311"/>
        <v>-0.70997557999999994</v>
      </c>
      <c r="O771" s="122"/>
      <c r="P771" s="122"/>
      <c r="Q771" s="122"/>
      <c r="R771" s="122"/>
      <c r="S771" s="122"/>
      <c r="T771" s="122">
        <f t="shared" si="312"/>
        <v>-0.70997557999999994</v>
      </c>
      <c r="U771" s="122"/>
      <c r="V771" s="122">
        <f t="shared" si="313"/>
        <v>0</v>
      </c>
      <c r="W771" s="122"/>
      <c r="X771" s="122"/>
    </row>
    <row r="772" spans="1:24" x14ac:dyDescent="0.35">
      <c r="A772" s="103"/>
      <c r="B772" s="110" t="s">
        <v>85</v>
      </c>
      <c r="C772" s="105"/>
      <c r="D772" s="133">
        <f t="shared" ref="D772:X772" si="314">SUM(D773:D773)</f>
        <v>1.241052</v>
      </c>
      <c r="E772" s="133">
        <f t="shared" si="314"/>
        <v>0</v>
      </c>
      <c r="F772" s="133">
        <f t="shared" si="314"/>
        <v>0</v>
      </c>
      <c r="G772" s="133">
        <f t="shared" si="314"/>
        <v>1.241052</v>
      </c>
      <c r="H772" s="133">
        <f t="shared" si="314"/>
        <v>0</v>
      </c>
      <c r="I772" s="133">
        <f t="shared" si="314"/>
        <v>5.5519716000000004E-2</v>
      </c>
      <c r="J772" s="133">
        <f t="shared" si="314"/>
        <v>0</v>
      </c>
      <c r="K772" s="133">
        <f t="shared" si="314"/>
        <v>0</v>
      </c>
      <c r="L772" s="133">
        <f t="shared" si="314"/>
        <v>5.5519716000000004E-2</v>
      </c>
      <c r="M772" s="133">
        <f t="shared" si="314"/>
        <v>0</v>
      </c>
      <c r="N772" s="133">
        <f t="shared" si="314"/>
        <v>1.185532284</v>
      </c>
      <c r="O772" s="133">
        <f t="shared" si="314"/>
        <v>0</v>
      </c>
      <c r="P772" s="133">
        <f t="shared" si="314"/>
        <v>0</v>
      </c>
      <c r="Q772" s="133">
        <f t="shared" si="314"/>
        <v>0</v>
      </c>
      <c r="R772" s="133">
        <f t="shared" si="314"/>
        <v>0</v>
      </c>
      <c r="S772" s="133">
        <f t="shared" si="314"/>
        <v>0</v>
      </c>
      <c r="T772" s="133">
        <f t="shared" si="314"/>
        <v>1.185532284</v>
      </c>
      <c r="U772" s="133">
        <f t="shared" si="314"/>
        <v>0</v>
      </c>
      <c r="V772" s="133">
        <f t="shared" si="314"/>
        <v>0</v>
      </c>
      <c r="W772" s="133">
        <f t="shared" si="314"/>
        <v>0</v>
      </c>
      <c r="X772" s="133">
        <f t="shared" si="314"/>
        <v>0</v>
      </c>
    </row>
    <row r="773" spans="1:24" ht="31.1" x14ac:dyDescent="0.35">
      <c r="A773" s="106" t="s">
        <v>1662</v>
      </c>
      <c r="B773" s="107" t="s">
        <v>1076</v>
      </c>
      <c r="C773" s="108" t="s">
        <v>714</v>
      </c>
      <c r="D773" s="67">
        <v>1.241052</v>
      </c>
      <c r="E773" s="122"/>
      <c r="F773" s="122"/>
      <c r="G773" s="122">
        <v>1.241052</v>
      </c>
      <c r="H773" s="122"/>
      <c r="I773" s="73">
        <v>5.5519716000000004E-2</v>
      </c>
      <c r="J773" s="122"/>
      <c r="K773" s="122"/>
      <c r="L773" s="73">
        <v>5.5519716000000004E-2</v>
      </c>
      <c r="M773" s="122"/>
      <c r="N773" s="122">
        <f>D773-I773</f>
        <v>1.185532284</v>
      </c>
      <c r="O773" s="122"/>
      <c r="P773" s="122"/>
      <c r="Q773" s="122"/>
      <c r="R773" s="122"/>
      <c r="S773" s="122"/>
      <c r="T773" s="122">
        <f>G773-L773</f>
        <v>1.185532284</v>
      </c>
      <c r="U773" s="122"/>
      <c r="V773" s="122">
        <f>H773-M773</f>
        <v>0</v>
      </c>
      <c r="W773" s="122"/>
      <c r="X773" s="122"/>
    </row>
    <row r="774" spans="1:24" x14ac:dyDescent="0.35">
      <c r="A774" s="103"/>
      <c r="B774" s="110" t="s">
        <v>89</v>
      </c>
      <c r="C774" s="105"/>
      <c r="D774" s="133">
        <f t="shared" ref="D774:X774" si="315">SUM(D775:D775)</f>
        <v>19.535267999999999</v>
      </c>
      <c r="E774" s="133">
        <f t="shared" si="315"/>
        <v>0</v>
      </c>
      <c r="F774" s="133">
        <f t="shared" si="315"/>
        <v>0</v>
      </c>
      <c r="G774" s="133">
        <f t="shared" si="315"/>
        <v>19.535267999999999</v>
      </c>
      <c r="H774" s="133">
        <f t="shared" si="315"/>
        <v>0</v>
      </c>
      <c r="I774" s="133">
        <f t="shared" si="315"/>
        <v>0.87182549999999981</v>
      </c>
      <c r="J774" s="133">
        <f t="shared" si="315"/>
        <v>0</v>
      </c>
      <c r="K774" s="133">
        <f t="shared" si="315"/>
        <v>0</v>
      </c>
      <c r="L774" s="133">
        <f t="shared" si="315"/>
        <v>0.87182549999999981</v>
      </c>
      <c r="M774" s="133">
        <f t="shared" si="315"/>
        <v>0</v>
      </c>
      <c r="N774" s="133">
        <f t="shared" si="315"/>
        <v>18.663442499999999</v>
      </c>
      <c r="O774" s="133">
        <f t="shared" si="315"/>
        <v>0</v>
      </c>
      <c r="P774" s="133">
        <f t="shared" si="315"/>
        <v>0</v>
      </c>
      <c r="Q774" s="133">
        <f t="shared" si="315"/>
        <v>0</v>
      </c>
      <c r="R774" s="133">
        <f t="shared" si="315"/>
        <v>0</v>
      </c>
      <c r="S774" s="133">
        <f t="shared" si="315"/>
        <v>0</v>
      </c>
      <c r="T774" s="133">
        <f t="shared" si="315"/>
        <v>18.663442499999999</v>
      </c>
      <c r="U774" s="133">
        <f t="shared" si="315"/>
        <v>0</v>
      </c>
      <c r="V774" s="133">
        <f t="shared" si="315"/>
        <v>0</v>
      </c>
      <c r="W774" s="133">
        <f t="shared" si="315"/>
        <v>0</v>
      </c>
      <c r="X774" s="133">
        <f t="shared" si="315"/>
        <v>0</v>
      </c>
    </row>
    <row r="775" spans="1:24" ht="31.1" x14ac:dyDescent="0.35">
      <c r="A775" s="106" t="s">
        <v>1662</v>
      </c>
      <c r="B775" s="107" t="s">
        <v>144</v>
      </c>
      <c r="C775" s="108" t="s">
        <v>548</v>
      </c>
      <c r="D775" s="67">
        <v>19.535267999999999</v>
      </c>
      <c r="E775" s="122"/>
      <c r="F775" s="122"/>
      <c r="G775" s="122">
        <v>19.535267999999999</v>
      </c>
      <c r="H775" s="122"/>
      <c r="I775" s="73">
        <v>0.87182549999999981</v>
      </c>
      <c r="J775" s="122"/>
      <c r="K775" s="122"/>
      <c r="L775" s="73">
        <v>0.87182549999999981</v>
      </c>
      <c r="M775" s="122"/>
      <c r="N775" s="122">
        <f>D775-I775</f>
        <v>18.663442499999999</v>
      </c>
      <c r="O775" s="122"/>
      <c r="P775" s="122"/>
      <c r="Q775" s="122"/>
      <c r="R775" s="122"/>
      <c r="S775" s="122"/>
      <c r="T775" s="122">
        <f>G775-L775</f>
        <v>18.663442499999999</v>
      </c>
      <c r="U775" s="122"/>
      <c r="V775" s="122">
        <f>H775-M775</f>
        <v>0</v>
      </c>
      <c r="W775" s="122"/>
      <c r="X775" s="122"/>
    </row>
    <row r="776" spans="1:24" x14ac:dyDescent="0.35">
      <c r="A776" s="103"/>
      <c r="B776" s="110" t="s">
        <v>374</v>
      </c>
      <c r="C776" s="105"/>
      <c r="D776" s="133">
        <f t="shared" ref="D776:X776" si="316">SUM(D777:D783)</f>
        <v>29.132270399999999</v>
      </c>
      <c r="E776" s="133">
        <f t="shared" si="316"/>
        <v>0</v>
      </c>
      <c r="F776" s="133">
        <f t="shared" si="316"/>
        <v>0</v>
      </c>
      <c r="G776" s="133">
        <f t="shared" si="316"/>
        <v>29.132270399999999</v>
      </c>
      <c r="H776" s="133">
        <f t="shared" si="316"/>
        <v>0</v>
      </c>
      <c r="I776" s="133">
        <f t="shared" si="316"/>
        <v>1.2133975000000001</v>
      </c>
      <c r="J776" s="133">
        <f t="shared" si="316"/>
        <v>0</v>
      </c>
      <c r="K776" s="133">
        <f t="shared" si="316"/>
        <v>0</v>
      </c>
      <c r="L776" s="133">
        <f t="shared" si="316"/>
        <v>1.2133975000000001</v>
      </c>
      <c r="M776" s="133">
        <f t="shared" si="316"/>
        <v>0</v>
      </c>
      <c r="N776" s="133">
        <f t="shared" si="316"/>
        <v>27.9188729</v>
      </c>
      <c r="O776" s="133">
        <f t="shared" si="316"/>
        <v>0</v>
      </c>
      <c r="P776" s="133">
        <f t="shared" si="316"/>
        <v>0</v>
      </c>
      <c r="Q776" s="133">
        <f t="shared" si="316"/>
        <v>0</v>
      </c>
      <c r="R776" s="133">
        <f t="shared" si="316"/>
        <v>0</v>
      </c>
      <c r="S776" s="133">
        <f t="shared" si="316"/>
        <v>0</v>
      </c>
      <c r="T776" s="133">
        <f t="shared" si="316"/>
        <v>27.9188729</v>
      </c>
      <c r="U776" s="133">
        <f t="shared" si="316"/>
        <v>0</v>
      </c>
      <c r="V776" s="133">
        <f t="shared" si="316"/>
        <v>0</v>
      </c>
      <c r="W776" s="133">
        <f t="shared" si="316"/>
        <v>0</v>
      </c>
      <c r="X776" s="133">
        <f t="shared" si="316"/>
        <v>0</v>
      </c>
    </row>
    <row r="777" spans="1:24" ht="46.65" x14ac:dyDescent="0.35">
      <c r="A777" s="106" t="s">
        <v>1662</v>
      </c>
      <c r="B777" s="107" t="s">
        <v>1867</v>
      </c>
      <c r="C777" s="108" t="s">
        <v>1589</v>
      </c>
      <c r="D777" s="67">
        <v>7.0886400000000007</v>
      </c>
      <c r="E777" s="122"/>
      <c r="F777" s="122"/>
      <c r="G777" s="122">
        <v>7.0886400000000007</v>
      </c>
      <c r="H777" s="122"/>
      <c r="I777" s="73">
        <v>0</v>
      </c>
      <c r="J777" s="122"/>
      <c r="K777" s="122"/>
      <c r="L777" s="73">
        <v>0</v>
      </c>
      <c r="M777" s="122"/>
      <c r="N777" s="122">
        <f t="shared" ref="N777:N783" si="317">D777-I777</f>
        <v>7.0886400000000007</v>
      </c>
      <c r="O777" s="122"/>
      <c r="P777" s="122"/>
      <c r="Q777" s="122"/>
      <c r="R777" s="122"/>
      <c r="S777" s="122"/>
      <c r="T777" s="122">
        <f t="shared" ref="T777:T783" si="318">G777-L777</f>
        <v>7.0886400000000007</v>
      </c>
      <c r="U777" s="122"/>
      <c r="V777" s="122">
        <f t="shared" ref="V777:V783" si="319">H777-M777</f>
        <v>0</v>
      </c>
      <c r="W777" s="122"/>
      <c r="X777" s="122"/>
    </row>
    <row r="778" spans="1:24" ht="46.65" x14ac:dyDescent="0.35">
      <c r="A778" s="106" t="s">
        <v>1662</v>
      </c>
      <c r="B778" s="107" t="s">
        <v>1868</v>
      </c>
      <c r="C778" s="108" t="s">
        <v>1590</v>
      </c>
      <c r="D778" s="67">
        <v>1.5854688000000001</v>
      </c>
      <c r="E778" s="122"/>
      <c r="F778" s="122"/>
      <c r="G778" s="122">
        <v>1.5854688000000001</v>
      </c>
      <c r="H778" s="122"/>
      <c r="I778" s="73">
        <v>7.0561355999999992E-2</v>
      </c>
      <c r="J778" s="122"/>
      <c r="K778" s="122"/>
      <c r="L778" s="73">
        <v>7.0561355999999992E-2</v>
      </c>
      <c r="M778" s="122"/>
      <c r="N778" s="122">
        <f t="shared" si="317"/>
        <v>1.5149074440000001</v>
      </c>
      <c r="O778" s="122"/>
      <c r="P778" s="122"/>
      <c r="Q778" s="122"/>
      <c r="R778" s="122"/>
      <c r="S778" s="122"/>
      <c r="T778" s="122">
        <f t="shared" si="318"/>
        <v>1.5149074440000001</v>
      </c>
      <c r="U778" s="122"/>
      <c r="V778" s="122">
        <f t="shared" si="319"/>
        <v>0</v>
      </c>
      <c r="W778" s="122"/>
      <c r="X778" s="122"/>
    </row>
    <row r="779" spans="1:24" ht="31.1" x14ac:dyDescent="0.35">
      <c r="A779" s="106" t="s">
        <v>1662</v>
      </c>
      <c r="B779" s="107" t="s">
        <v>1077</v>
      </c>
      <c r="C779" s="108" t="s">
        <v>1591</v>
      </c>
      <c r="D779" s="67">
        <v>1.777236</v>
      </c>
      <c r="E779" s="122"/>
      <c r="F779" s="122"/>
      <c r="G779" s="122">
        <v>1.777236</v>
      </c>
      <c r="H779" s="122"/>
      <c r="I779" s="73">
        <v>7.9095971999999987E-2</v>
      </c>
      <c r="J779" s="122"/>
      <c r="K779" s="122"/>
      <c r="L779" s="73">
        <v>7.9095971999999987E-2</v>
      </c>
      <c r="M779" s="122"/>
      <c r="N779" s="122">
        <f t="shared" si="317"/>
        <v>1.6981400280000001</v>
      </c>
      <c r="O779" s="122"/>
      <c r="P779" s="122"/>
      <c r="Q779" s="122"/>
      <c r="R779" s="122"/>
      <c r="S779" s="122"/>
      <c r="T779" s="122">
        <f t="shared" si="318"/>
        <v>1.6981400280000001</v>
      </c>
      <c r="U779" s="122"/>
      <c r="V779" s="122">
        <f t="shared" si="319"/>
        <v>0</v>
      </c>
      <c r="W779" s="122"/>
      <c r="X779" s="122"/>
    </row>
    <row r="780" spans="1:24" ht="46.65" x14ac:dyDescent="0.35">
      <c r="A780" s="106" t="s">
        <v>1662</v>
      </c>
      <c r="B780" s="107" t="s">
        <v>1869</v>
      </c>
      <c r="C780" s="108" t="s">
        <v>1592</v>
      </c>
      <c r="D780" s="67">
        <v>11.524809599999999</v>
      </c>
      <c r="E780" s="122"/>
      <c r="F780" s="122"/>
      <c r="G780" s="122">
        <v>11.524809599999999</v>
      </c>
      <c r="H780" s="122"/>
      <c r="I780" s="73">
        <v>0.74525688400000012</v>
      </c>
      <c r="J780" s="122"/>
      <c r="K780" s="122"/>
      <c r="L780" s="73">
        <v>0.74525688400000012</v>
      </c>
      <c r="M780" s="122"/>
      <c r="N780" s="122">
        <f t="shared" si="317"/>
        <v>10.779552716</v>
      </c>
      <c r="O780" s="122"/>
      <c r="P780" s="122"/>
      <c r="Q780" s="122"/>
      <c r="R780" s="122"/>
      <c r="S780" s="122"/>
      <c r="T780" s="122">
        <f t="shared" si="318"/>
        <v>10.779552716</v>
      </c>
      <c r="U780" s="122"/>
      <c r="V780" s="122">
        <f t="shared" si="319"/>
        <v>0</v>
      </c>
      <c r="W780" s="122"/>
      <c r="X780" s="122"/>
    </row>
    <row r="781" spans="1:24" ht="62.2" x14ac:dyDescent="0.35">
      <c r="A781" s="106" t="s">
        <v>1662</v>
      </c>
      <c r="B781" s="107" t="s">
        <v>1870</v>
      </c>
      <c r="C781" s="108" t="s">
        <v>1593</v>
      </c>
      <c r="D781" s="67">
        <v>3.4548960000000002</v>
      </c>
      <c r="E781" s="122"/>
      <c r="F781" s="122"/>
      <c r="G781" s="122">
        <v>3.4548960000000002</v>
      </c>
      <c r="H781" s="122"/>
      <c r="I781" s="73">
        <v>0.15376030799999998</v>
      </c>
      <c r="J781" s="122"/>
      <c r="K781" s="122"/>
      <c r="L781" s="73">
        <v>0.15376030799999998</v>
      </c>
      <c r="M781" s="122"/>
      <c r="N781" s="122">
        <f t="shared" si="317"/>
        <v>3.3011356920000003</v>
      </c>
      <c r="O781" s="122"/>
      <c r="P781" s="122"/>
      <c r="Q781" s="122"/>
      <c r="R781" s="122"/>
      <c r="S781" s="122"/>
      <c r="T781" s="122">
        <f t="shared" si="318"/>
        <v>3.3011356920000003</v>
      </c>
      <c r="U781" s="122"/>
      <c r="V781" s="122">
        <f t="shared" si="319"/>
        <v>0</v>
      </c>
      <c r="W781" s="122"/>
      <c r="X781" s="122"/>
    </row>
    <row r="782" spans="1:24" ht="46.65" x14ac:dyDescent="0.35">
      <c r="A782" s="106" t="s">
        <v>1662</v>
      </c>
      <c r="B782" s="107" t="s">
        <v>1871</v>
      </c>
      <c r="C782" s="108" t="s">
        <v>1594</v>
      </c>
      <c r="D782" s="67">
        <v>1.574136</v>
      </c>
      <c r="E782" s="122"/>
      <c r="F782" s="122"/>
      <c r="G782" s="122">
        <v>1.574136</v>
      </c>
      <c r="H782" s="122"/>
      <c r="I782" s="73">
        <v>7.0056984000000003E-2</v>
      </c>
      <c r="J782" s="122"/>
      <c r="K782" s="122"/>
      <c r="L782" s="73">
        <v>7.0056984000000003E-2</v>
      </c>
      <c r="M782" s="122"/>
      <c r="N782" s="122">
        <f t="shared" si="317"/>
        <v>1.5040790159999999</v>
      </c>
      <c r="O782" s="122"/>
      <c r="P782" s="122"/>
      <c r="Q782" s="122"/>
      <c r="R782" s="122"/>
      <c r="S782" s="122"/>
      <c r="T782" s="122">
        <f t="shared" si="318"/>
        <v>1.5040790159999999</v>
      </c>
      <c r="U782" s="122"/>
      <c r="V782" s="122">
        <f t="shared" si="319"/>
        <v>0</v>
      </c>
      <c r="W782" s="122"/>
      <c r="X782" s="122"/>
    </row>
    <row r="783" spans="1:24" ht="62.2" x14ac:dyDescent="0.35">
      <c r="A783" s="106" t="s">
        <v>1662</v>
      </c>
      <c r="B783" s="107" t="s">
        <v>1078</v>
      </c>
      <c r="C783" s="108" t="s">
        <v>1595</v>
      </c>
      <c r="D783" s="67">
        <v>2.127084</v>
      </c>
      <c r="E783" s="122"/>
      <c r="F783" s="122"/>
      <c r="G783" s="122">
        <v>2.127084</v>
      </c>
      <c r="H783" s="122"/>
      <c r="I783" s="73">
        <v>9.4665996000000002E-2</v>
      </c>
      <c r="J783" s="122"/>
      <c r="K783" s="122"/>
      <c r="L783" s="73">
        <v>9.4665996000000002E-2</v>
      </c>
      <c r="M783" s="122"/>
      <c r="N783" s="122">
        <f t="shared" si="317"/>
        <v>2.0324180040000002</v>
      </c>
      <c r="O783" s="122"/>
      <c r="P783" s="122"/>
      <c r="Q783" s="122"/>
      <c r="R783" s="122"/>
      <c r="S783" s="122"/>
      <c r="T783" s="122">
        <f t="shared" si="318"/>
        <v>2.0324180040000002</v>
      </c>
      <c r="U783" s="122"/>
      <c r="V783" s="122">
        <f t="shared" si="319"/>
        <v>0</v>
      </c>
      <c r="W783" s="122"/>
      <c r="X783" s="122"/>
    </row>
    <row r="784" spans="1:24" x14ac:dyDescent="0.35">
      <c r="A784" s="103"/>
      <c r="B784" s="110" t="s">
        <v>91</v>
      </c>
      <c r="C784" s="105"/>
      <c r="D784" s="133">
        <f t="shared" ref="D784:X784" si="320">SUM(D785:D786)</f>
        <v>10.738992000000001</v>
      </c>
      <c r="E784" s="133">
        <f t="shared" si="320"/>
        <v>0</v>
      </c>
      <c r="F784" s="133">
        <f t="shared" si="320"/>
        <v>0</v>
      </c>
      <c r="G784" s="133">
        <f t="shared" si="320"/>
        <v>10.738992000000001</v>
      </c>
      <c r="H784" s="133">
        <f t="shared" si="320"/>
        <v>0</v>
      </c>
      <c r="I784" s="133">
        <f t="shared" si="320"/>
        <v>0.47793939599999996</v>
      </c>
      <c r="J784" s="133">
        <f t="shared" si="320"/>
        <v>0</v>
      </c>
      <c r="K784" s="133">
        <f t="shared" si="320"/>
        <v>0</v>
      </c>
      <c r="L784" s="133">
        <f t="shared" si="320"/>
        <v>0.47793939599999996</v>
      </c>
      <c r="M784" s="133">
        <f t="shared" si="320"/>
        <v>0</v>
      </c>
      <c r="N784" s="133">
        <f t="shared" si="320"/>
        <v>10.261052604000001</v>
      </c>
      <c r="O784" s="133">
        <f t="shared" si="320"/>
        <v>0</v>
      </c>
      <c r="P784" s="133">
        <f t="shared" si="320"/>
        <v>0</v>
      </c>
      <c r="Q784" s="133">
        <f t="shared" si="320"/>
        <v>0</v>
      </c>
      <c r="R784" s="133">
        <f t="shared" si="320"/>
        <v>0</v>
      </c>
      <c r="S784" s="133">
        <f t="shared" si="320"/>
        <v>0</v>
      </c>
      <c r="T784" s="133">
        <f t="shared" si="320"/>
        <v>10.261052604000001</v>
      </c>
      <c r="U784" s="133">
        <f t="shared" si="320"/>
        <v>0</v>
      </c>
      <c r="V784" s="133">
        <f t="shared" si="320"/>
        <v>0</v>
      </c>
      <c r="W784" s="133">
        <f t="shared" si="320"/>
        <v>0</v>
      </c>
      <c r="X784" s="133">
        <f t="shared" si="320"/>
        <v>0</v>
      </c>
    </row>
    <row r="785" spans="1:24" ht="62.2" x14ac:dyDescent="0.35">
      <c r="A785" s="106" t="s">
        <v>1662</v>
      </c>
      <c r="B785" s="107" t="s">
        <v>466</v>
      </c>
      <c r="C785" s="108" t="s">
        <v>549</v>
      </c>
      <c r="D785" s="67">
        <v>10.738992000000001</v>
      </c>
      <c r="E785" s="122"/>
      <c r="F785" s="122"/>
      <c r="G785" s="122">
        <v>10.738992000000001</v>
      </c>
      <c r="H785" s="122"/>
      <c r="I785" s="73">
        <v>0.47793939599999996</v>
      </c>
      <c r="J785" s="122"/>
      <c r="K785" s="122"/>
      <c r="L785" s="73">
        <v>0.47793939599999996</v>
      </c>
      <c r="M785" s="122"/>
      <c r="N785" s="122">
        <f t="shared" ref="N785:N786" si="321">D785-I785</f>
        <v>10.261052604000001</v>
      </c>
      <c r="O785" s="122"/>
      <c r="P785" s="122"/>
      <c r="Q785" s="122"/>
      <c r="R785" s="122"/>
      <c r="S785" s="122"/>
      <c r="T785" s="122">
        <f t="shared" ref="T785:T786" si="322">G785-L785</f>
        <v>10.261052604000001</v>
      </c>
      <c r="U785" s="122"/>
      <c r="V785" s="122">
        <f t="shared" ref="V785:V786" si="323">H785-M785</f>
        <v>0</v>
      </c>
      <c r="W785" s="122"/>
      <c r="X785" s="122"/>
    </row>
    <row r="786" spans="1:24" ht="31.1" x14ac:dyDescent="0.35">
      <c r="A786" s="106" t="s">
        <v>1662</v>
      </c>
      <c r="B786" s="107" t="s">
        <v>1872</v>
      </c>
      <c r="C786" s="108" t="s">
        <v>1966</v>
      </c>
      <c r="D786" s="67">
        <v>0</v>
      </c>
      <c r="E786" s="122"/>
      <c r="F786" s="122"/>
      <c r="G786" s="122">
        <v>0</v>
      </c>
      <c r="H786" s="122"/>
      <c r="I786" s="73">
        <v>0</v>
      </c>
      <c r="J786" s="122"/>
      <c r="K786" s="122"/>
      <c r="L786" s="73">
        <v>0</v>
      </c>
      <c r="M786" s="122"/>
      <c r="N786" s="122">
        <f t="shared" si="321"/>
        <v>0</v>
      </c>
      <c r="O786" s="122"/>
      <c r="P786" s="122"/>
      <c r="Q786" s="122"/>
      <c r="R786" s="122"/>
      <c r="S786" s="122"/>
      <c r="T786" s="122">
        <f t="shared" si="322"/>
        <v>0</v>
      </c>
      <c r="U786" s="122"/>
      <c r="V786" s="122">
        <f t="shared" si="323"/>
        <v>0</v>
      </c>
      <c r="W786" s="122"/>
      <c r="X786" s="122"/>
    </row>
    <row r="787" spans="1:24" x14ac:dyDescent="0.35">
      <c r="A787" s="103"/>
      <c r="B787" s="110" t="s">
        <v>88</v>
      </c>
      <c r="C787" s="105"/>
      <c r="D787" s="133">
        <f t="shared" ref="D787:X787" si="324">SUM(D788:D788)</f>
        <v>6.9226559999999999</v>
      </c>
      <c r="E787" s="133">
        <f t="shared" si="324"/>
        <v>0</v>
      </c>
      <c r="F787" s="133">
        <f t="shared" si="324"/>
        <v>0</v>
      </c>
      <c r="G787" s="133">
        <f t="shared" si="324"/>
        <v>6.9226559999999999</v>
      </c>
      <c r="H787" s="133">
        <f t="shared" si="324"/>
        <v>0</v>
      </c>
      <c r="I787" s="133">
        <f t="shared" si="324"/>
        <v>7.7606157199999997</v>
      </c>
      <c r="J787" s="133">
        <f t="shared" si="324"/>
        <v>0</v>
      </c>
      <c r="K787" s="133">
        <f t="shared" si="324"/>
        <v>0</v>
      </c>
      <c r="L787" s="133">
        <f t="shared" si="324"/>
        <v>7.7606157199999997</v>
      </c>
      <c r="M787" s="133">
        <f t="shared" si="324"/>
        <v>0</v>
      </c>
      <c r="N787" s="133">
        <f t="shared" si="324"/>
        <v>-0.83795971999999974</v>
      </c>
      <c r="O787" s="133">
        <f t="shared" si="324"/>
        <v>0</v>
      </c>
      <c r="P787" s="133">
        <f t="shared" si="324"/>
        <v>0</v>
      </c>
      <c r="Q787" s="133">
        <f t="shared" si="324"/>
        <v>0</v>
      </c>
      <c r="R787" s="133">
        <f t="shared" si="324"/>
        <v>0</v>
      </c>
      <c r="S787" s="133">
        <f t="shared" si="324"/>
        <v>0</v>
      </c>
      <c r="T787" s="133">
        <f t="shared" si="324"/>
        <v>-0.83795971999999974</v>
      </c>
      <c r="U787" s="133">
        <f t="shared" si="324"/>
        <v>0</v>
      </c>
      <c r="V787" s="133">
        <f t="shared" si="324"/>
        <v>0</v>
      </c>
      <c r="W787" s="133">
        <f t="shared" si="324"/>
        <v>0</v>
      </c>
      <c r="X787" s="133">
        <f t="shared" si="324"/>
        <v>0</v>
      </c>
    </row>
    <row r="788" spans="1:24" ht="46.65" x14ac:dyDescent="0.35">
      <c r="A788" s="106" t="s">
        <v>1662</v>
      </c>
      <c r="B788" s="107" t="s">
        <v>1873</v>
      </c>
      <c r="C788" s="108" t="s">
        <v>1596</v>
      </c>
      <c r="D788" s="67">
        <v>6.9226559999999999</v>
      </c>
      <c r="E788" s="122"/>
      <c r="F788" s="122"/>
      <c r="G788" s="122">
        <v>6.9226559999999999</v>
      </c>
      <c r="H788" s="122"/>
      <c r="I788" s="73">
        <v>7.7606157199999997</v>
      </c>
      <c r="J788" s="122"/>
      <c r="K788" s="122"/>
      <c r="L788" s="73">
        <v>7.7606157199999997</v>
      </c>
      <c r="M788" s="122"/>
      <c r="N788" s="122">
        <f>D788-I788</f>
        <v>-0.83795971999999974</v>
      </c>
      <c r="O788" s="122"/>
      <c r="P788" s="122"/>
      <c r="Q788" s="122"/>
      <c r="R788" s="122"/>
      <c r="S788" s="122"/>
      <c r="T788" s="122">
        <f>G788-L788</f>
        <v>-0.83795971999999974</v>
      </c>
      <c r="U788" s="122"/>
      <c r="V788" s="122">
        <f>H788-M788</f>
        <v>0</v>
      </c>
      <c r="W788" s="122"/>
      <c r="X788" s="122"/>
    </row>
    <row r="789" spans="1:24" x14ac:dyDescent="0.35">
      <c r="A789" s="114"/>
      <c r="B789" s="104" t="s">
        <v>65</v>
      </c>
      <c r="C789" s="105"/>
      <c r="D789" s="133">
        <f t="shared" ref="D789:X789" si="325">SUM(D790)</f>
        <v>3.9444840000000001</v>
      </c>
      <c r="E789" s="133">
        <f t="shared" si="325"/>
        <v>0</v>
      </c>
      <c r="F789" s="133">
        <f t="shared" si="325"/>
        <v>0</v>
      </c>
      <c r="G789" s="133">
        <f t="shared" si="325"/>
        <v>3.9444840000000001</v>
      </c>
      <c r="H789" s="133">
        <f t="shared" si="325"/>
        <v>0</v>
      </c>
      <c r="I789" s="133">
        <f t="shared" si="325"/>
        <v>3.5481392420000004</v>
      </c>
      <c r="J789" s="133">
        <f t="shared" si="325"/>
        <v>0</v>
      </c>
      <c r="K789" s="133">
        <f t="shared" si="325"/>
        <v>0</v>
      </c>
      <c r="L789" s="133">
        <f t="shared" si="325"/>
        <v>3.5481392420000004</v>
      </c>
      <c r="M789" s="133">
        <f t="shared" si="325"/>
        <v>0</v>
      </c>
      <c r="N789" s="133">
        <f t="shared" si="325"/>
        <v>0.39634475799999969</v>
      </c>
      <c r="O789" s="133">
        <f t="shared" si="325"/>
        <v>0</v>
      </c>
      <c r="P789" s="133">
        <f t="shared" si="325"/>
        <v>0</v>
      </c>
      <c r="Q789" s="133">
        <f t="shared" si="325"/>
        <v>0</v>
      </c>
      <c r="R789" s="133">
        <f t="shared" si="325"/>
        <v>0</v>
      </c>
      <c r="S789" s="133">
        <f t="shared" si="325"/>
        <v>0</v>
      </c>
      <c r="T789" s="133">
        <f t="shared" si="325"/>
        <v>0.39634475799999969</v>
      </c>
      <c r="U789" s="133">
        <f t="shared" si="325"/>
        <v>0</v>
      </c>
      <c r="V789" s="133">
        <f t="shared" si="325"/>
        <v>0</v>
      </c>
      <c r="W789" s="133">
        <f t="shared" si="325"/>
        <v>0</v>
      </c>
      <c r="X789" s="133">
        <f t="shared" si="325"/>
        <v>0</v>
      </c>
    </row>
    <row r="790" spans="1:24" ht="46.65" x14ac:dyDescent="0.35">
      <c r="A790" s="106" t="s">
        <v>1662</v>
      </c>
      <c r="B790" s="107" t="s">
        <v>1874</v>
      </c>
      <c r="C790" s="108" t="s">
        <v>1597</v>
      </c>
      <c r="D790" s="67">
        <v>3.9444840000000001</v>
      </c>
      <c r="E790" s="122"/>
      <c r="F790" s="122"/>
      <c r="G790" s="122">
        <v>3.9444840000000001</v>
      </c>
      <c r="H790" s="122"/>
      <c r="I790" s="73">
        <v>3.5481392420000004</v>
      </c>
      <c r="J790" s="122"/>
      <c r="K790" s="122"/>
      <c r="L790" s="73">
        <v>3.5481392420000004</v>
      </c>
      <c r="M790" s="122"/>
      <c r="N790" s="122">
        <f>D790-I790</f>
        <v>0.39634475799999969</v>
      </c>
      <c r="O790" s="122"/>
      <c r="P790" s="122"/>
      <c r="Q790" s="122"/>
      <c r="R790" s="122"/>
      <c r="S790" s="122"/>
      <c r="T790" s="122">
        <f>G790-L790</f>
        <v>0.39634475799999969</v>
      </c>
      <c r="U790" s="122"/>
      <c r="V790" s="122">
        <f>H790-M790</f>
        <v>0</v>
      </c>
      <c r="W790" s="122"/>
      <c r="X790" s="122"/>
    </row>
    <row r="791" spans="1:24" x14ac:dyDescent="0.35">
      <c r="A791" s="102"/>
      <c r="B791" s="116" t="s">
        <v>151</v>
      </c>
      <c r="C791" s="101"/>
      <c r="D791" s="132">
        <f t="shared" ref="D791:X791" si="326">D792+D797+D802+D805+D809+D811+D816+D830+D835+D837+D839+D841+D843+D848+D858+D860+D866+D868+D871+D879+D882+D885+D905+D919+D934+D939+D941+D944+D951+D961+D807+D966+D974+D968+D980+D982+D984+D989+D986+D949+D992</f>
        <v>902.28269999999998</v>
      </c>
      <c r="E791" s="132">
        <f t="shared" si="326"/>
        <v>0</v>
      </c>
      <c r="F791" s="132">
        <f t="shared" si="326"/>
        <v>0</v>
      </c>
      <c r="G791" s="132">
        <f t="shared" si="326"/>
        <v>902.28269999999998</v>
      </c>
      <c r="H791" s="132">
        <f t="shared" si="326"/>
        <v>0</v>
      </c>
      <c r="I791" s="132">
        <f t="shared" si="326"/>
        <v>358.16889470861025</v>
      </c>
      <c r="J791" s="132">
        <f t="shared" si="326"/>
        <v>0</v>
      </c>
      <c r="K791" s="132">
        <f t="shared" si="326"/>
        <v>0</v>
      </c>
      <c r="L791" s="132">
        <f t="shared" si="326"/>
        <v>358.16889470861025</v>
      </c>
      <c r="M791" s="132">
        <f t="shared" si="326"/>
        <v>0</v>
      </c>
      <c r="N791" s="132">
        <f t="shared" si="326"/>
        <v>544.11380529139001</v>
      </c>
      <c r="O791" s="132">
        <f t="shared" si="326"/>
        <v>0</v>
      </c>
      <c r="P791" s="132">
        <f t="shared" si="326"/>
        <v>0</v>
      </c>
      <c r="Q791" s="132">
        <f t="shared" si="326"/>
        <v>0</v>
      </c>
      <c r="R791" s="132">
        <f t="shared" si="326"/>
        <v>0</v>
      </c>
      <c r="S791" s="132">
        <f t="shared" si="326"/>
        <v>0</v>
      </c>
      <c r="T791" s="132">
        <f t="shared" si="326"/>
        <v>544.11380529139001</v>
      </c>
      <c r="U791" s="132">
        <f t="shared" si="326"/>
        <v>0</v>
      </c>
      <c r="V791" s="132">
        <f t="shared" si="326"/>
        <v>0</v>
      </c>
      <c r="W791" s="132">
        <f t="shared" si="326"/>
        <v>0</v>
      </c>
      <c r="X791" s="132">
        <f t="shared" si="326"/>
        <v>0</v>
      </c>
    </row>
    <row r="792" spans="1:24" x14ac:dyDescent="0.35">
      <c r="A792" s="117"/>
      <c r="B792" s="118" t="s">
        <v>26</v>
      </c>
      <c r="C792" s="105"/>
      <c r="D792" s="133">
        <f t="shared" ref="D792:X792" si="327">SUM(D793:D796)</f>
        <v>10.103135999999999</v>
      </c>
      <c r="E792" s="133">
        <f t="shared" si="327"/>
        <v>0</v>
      </c>
      <c r="F792" s="133">
        <f t="shared" si="327"/>
        <v>0</v>
      </c>
      <c r="G792" s="133">
        <f t="shared" si="327"/>
        <v>10.103135999999999</v>
      </c>
      <c r="H792" s="133">
        <f t="shared" si="327"/>
        <v>0</v>
      </c>
      <c r="I792" s="133">
        <f t="shared" si="327"/>
        <v>0.62981931600000007</v>
      </c>
      <c r="J792" s="133">
        <f t="shared" si="327"/>
        <v>0</v>
      </c>
      <c r="K792" s="133">
        <f t="shared" si="327"/>
        <v>0</v>
      </c>
      <c r="L792" s="133">
        <f t="shared" si="327"/>
        <v>0.62981931600000007</v>
      </c>
      <c r="M792" s="133">
        <f t="shared" si="327"/>
        <v>0</v>
      </c>
      <c r="N792" s="133">
        <f t="shared" si="327"/>
        <v>9.4733166839999985</v>
      </c>
      <c r="O792" s="133">
        <f t="shared" si="327"/>
        <v>0</v>
      </c>
      <c r="P792" s="133">
        <f t="shared" si="327"/>
        <v>0</v>
      </c>
      <c r="Q792" s="133">
        <f t="shared" si="327"/>
        <v>0</v>
      </c>
      <c r="R792" s="133">
        <f t="shared" si="327"/>
        <v>0</v>
      </c>
      <c r="S792" s="133">
        <f t="shared" si="327"/>
        <v>0</v>
      </c>
      <c r="T792" s="133">
        <f t="shared" si="327"/>
        <v>9.4733166839999985</v>
      </c>
      <c r="U792" s="133">
        <f t="shared" si="327"/>
        <v>0</v>
      </c>
      <c r="V792" s="133">
        <f t="shared" si="327"/>
        <v>0</v>
      </c>
      <c r="W792" s="133">
        <f t="shared" si="327"/>
        <v>0</v>
      </c>
      <c r="X792" s="133">
        <f t="shared" si="327"/>
        <v>0</v>
      </c>
    </row>
    <row r="793" spans="1:24" ht="62.2" x14ac:dyDescent="0.35">
      <c r="A793" s="115" t="s">
        <v>1663</v>
      </c>
      <c r="B793" s="111" t="s">
        <v>152</v>
      </c>
      <c r="C793" s="108" t="s">
        <v>550</v>
      </c>
      <c r="D793" s="67">
        <v>1.2E-2</v>
      </c>
      <c r="E793" s="123"/>
      <c r="F793" s="123"/>
      <c r="G793" s="122">
        <v>1.2E-2</v>
      </c>
      <c r="H793" s="123"/>
      <c r="I793" s="73">
        <v>5.3404799999999997E-4</v>
      </c>
      <c r="J793" s="123"/>
      <c r="K793" s="123"/>
      <c r="L793" s="73">
        <v>5.3404799999999997E-4</v>
      </c>
      <c r="M793" s="123"/>
      <c r="N793" s="122">
        <f t="shared" ref="N793:N796" si="328">D793-I793</f>
        <v>1.1465952E-2</v>
      </c>
      <c r="O793" s="123"/>
      <c r="P793" s="123"/>
      <c r="Q793" s="123"/>
      <c r="R793" s="123"/>
      <c r="S793" s="123"/>
      <c r="T793" s="122">
        <f t="shared" ref="T793:T796" si="329">G793-L793</f>
        <v>1.1465952E-2</v>
      </c>
      <c r="U793" s="123"/>
      <c r="V793" s="122">
        <f t="shared" ref="V793:V796" si="330">H793-M793</f>
        <v>0</v>
      </c>
      <c r="W793" s="123"/>
      <c r="X793" s="123"/>
    </row>
    <row r="794" spans="1:24" ht="62.2" x14ac:dyDescent="0.35">
      <c r="A794" s="106" t="s">
        <v>1663</v>
      </c>
      <c r="B794" s="111" t="s">
        <v>1079</v>
      </c>
      <c r="C794" s="108" t="s">
        <v>1598</v>
      </c>
      <c r="D794" s="67">
        <v>7.2227279999999991</v>
      </c>
      <c r="E794" s="123"/>
      <c r="F794" s="123"/>
      <c r="G794" s="122">
        <v>7.2227279999999991</v>
      </c>
      <c r="H794" s="123"/>
      <c r="I794" s="73">
        <v>0.49550905200000001</v>
      </c>
      <c r="J794" s="123"/>
      <c r="K794" s="123"/>
      <c r="L794" s="73">
        <v>0.49550905200000001</v>
      </c>
      <c r="M794" s="123"/>
      <c r="N794" s="122">
        <f t="shared" si="328"/>
        <v>6.7272189479999991</v>
      </c>
      <c r="O794" s="123"/>
      <c r="P794" s="123"/>
      <c r="Q794" s="123"/>
      <c r="R794" s="123"/>
      <c r="S794" s="123"/>
      <c r="T794" s="122">
        <f t="shared" si="329"/>
        <v>6.7272189479999991</v>
      </c>
      <c r="U794" s="123"/>
      <c r="V794" s="122">
        <f t="shared" si="330"/>
        <v>0</v>
      </c>
      <c r="W794" s="123"/>
      <c r="X794" s="123"/>
    </row>
    <row r="795" spans="1:24" ht="46.65" x14ac:dyDescent="0.35">
      <c r="A795" s="115" t="s">
        <v>1663</v>
      </c>
      <c r="B795" s="111" t="s">
        <v>1080</v>
      </c>
      <c r="C795" s="108" t="s">
        <v>1599</v>
      </c>
      <c r="D795" s="67">
        <v>2.8564080000000005</v>
      </c>
      <c r="E795" s="123"/>
      <c r="F795" s="123"/>
      <c r="G795" s="122">
        <v>2.8564080000000005</v>
      </c>
      <c r="H795" s="123"/>
      <c r="I795" s="73">
        <v>0.13324216800000002</v>
      </c>
      <c r="J795" s="123"/>
      <c r="K795" s="123"/>
      <c r="L795" s="73">
        <v>0.13324216800000002</v>
      </c>
      <c r="M795" s="123"/>
      <c r="N795" s="122">
        <f t="shared" si="328"/>
        <v>2.7231658320000003</v>
      </c>
      <c r="O795" s="123"/>
      <c r="P795" s="123"/>
      <c r="Q795" s="123"/>
      <c r="R795" s="123"/>
      <c r="S795" s="123"/>
      <c r="T795" s="122">
        <f t="shared" si="329"/>
        <v>2.7231658320000003</v>
      </c>
      <c r="U795" s="123"/>
      <c r="V795" s="122">
        <f t="shared" si="330"/>
        <v>0</v>
      </c>
      <c r="W795" s="123"/>
      <c r="X795" s="123"/>
    </row>
    <row r="796" spans="1:24" ht="62.2" x14ac:dyDescent="0.35">
      <c r="A796" s="106" t="s">
        <v>1663</v>
      </c>
      <c r="B796" s="111" t="s">
        <v>153</v>
      </c>
      <c r="C796" s="108" t="s">
        <v>154</v>
      </c>
      <c r="D796" s="67">
        <v>1.2E-2</v>
      </c>
      <c r="E796" s="123"/>
      <c r="F796" s="123"/>
      <c r="G796" s="122">
        <v>1.2E-2</v>
      </c>
      <c r="H796" s="123"/>
      <c r="I796" s="73">
        <v>5.3404799999999997E-4</v>
      </c>
      <c r="J796" s="123"/>
      <c r="K796" s="123"/>
      <c r="L796" s="73">
        <v>5.3404799999999997E-4</v>
      </c>
      <c r="M796" s="123"/>
      <c r="N796" s="122">
        <f t="shared" si="328"/>
        <v>1.1465952E-2</v>
      </c>
      <c r="O796" s="123"/>
      <c r="P796" s="123"/>
      <c r="Q796" s="123"/>
      <c r="R796" s="123"/>
      <c r="S796" s="123"/>
      <c r="T796" s="122">
        <f t="shared" si="329"/>
        <v>1.1465952E-2</v>
      </c>
      <c r="U796" s="123"/>
      <c r="V796" s="122">
        <f t="shared" si="330"/>
        <v>0</v>
      </c>
      <c r="W796" s="123"/>
      <c r="X796" s="123"/>
    </row>
    <row r="797" spans="1:24" x14ac:dyDescent="0.35">
      <c r="A797" s="119"/>
      <c r="B797" s="118" t="s">
        <v>27</v>
      </c>
      <c r="C797" s="105"/>
      <c r="D797" s="133">
        <f t="shared" ref="D797:X797" si="331">SUM(D798:D801)</f>
        <v>1.2E-2</v>
      </c>
      <c r="E797" s="133">
        <f t="shared" si="331"/>
        <v>0</v>
      </c>
      <c r="F797" s="133">
        <f t="shared" si="331"/>
        <v>0</v>
      </c>
      <c r="G797" s="133">
        <f t="shared" si="331"/>
        <v>1.2E-2</v>
      </c>
      <c r="H797" s="133">
        <f t="shared" si="331"/>
        <v>0</v>
      </c>
      <c r="I797" s="133">
        <f t="shared" si="331"/>
        <v>10.561616448000001</v>
      </c>
      <c r="J797" s="133">
        <f t="shared" si="331"/>
        <v>0</v>
      </c>
      <c r="K797" s="133">
        <f t="shared" si="331"/>
        <v>0</v>
      </c>
      <c r="L797" s="133">
        <f t="shared" si="331"/>
        <v>10.561616448000001</v>
      </c>
      <c r="M797" s="133">
        <f t="shared" si="331"/>
        <v>0</v>
      </c>
      <c r="N797" s="133">
        <f t="shared" si="331"/>
        <v>-10.549616448000002</v>
      </c>
      <c r="O797" s="133">
        <f t="shared" si="331"/>
        <v>0</v>
      </c>
      <c r="P797" s="133">
        <f t="shared" si="331"/>
        <v>0</v>
      </c>
      <c r="Q797" s="133">
        <f t="shared" si="331"/>
        <v>0</v>
      </c>
      <c r="R797" s="133">
        <f t="shared" si="331"/>
        <v>0</v>
      </c>
      <c r="S797" s="133">
        <f t="shared" si="331"/>
        <v>0</v>
      </c>
      <c r="T797" s="133">
        <f t="shared" si="331"/>
        <v>-10.549616448000002</v>
      </c>
      <c r="U797" s="133">
        <f t="shared" si="331"/>
        <v>0</v>
      </c>
      <c r="V797" s="133">
        <f t="shared" si="331"/>
        <v>0</v>
      </c>
      <c r="W797" s="133">
        <f t="shared" si="331"/>
        <v>0</v>
      </c>
      <c r="X797" s="133">
        <f t="shared" si="331"/>
        <v>0</v>
      </c>
    </row>
    <row r="798" spans="1:24" ht="62.2" x14ac:dyDescent="0.35">
      <c r="A798" s="115" t="s">
        <v>1663</v>
      </c>
      <c r="B798" s="111" t="s">
        <v>155</v>
      </c>
      <c r="C798" s="108" t="s">
        <v>551</v>
      </c>
      <c r="D798" s="67">
        <v>1.2E-2</v>
      </c>
      <c r="E798" s="123"/>
      <c r="F798" s="123"/>
      <c r="G798" s="122">
        <v>1.2E-2</v>
      </c>
      <c r="H798" s="123"/>
      <c r="I798" s="73">
        <v>5.3404799999999997E-4</v>
      </c>
      <c r="J798" s="123"/>
      <c r="K798" s="123"/>
      <c r="L798" s="73">
        <v>5.3404799999999997E-4</v>
      </c>
      <c r="M798" s="123"/>
      <c r="N798" s="122">
        <f t="shared" ref="N798:N801" si="332">D798-I798</f>
        <v>1.1465952E-2</v>
      </c>
      <c r="O798" s="123"/>
      <c r="P798" s="123"/>
      <c r="Q798" s="123"/>
      <c r="R798" s="123"/>
      <c r="S798" s="123"/>
      <c r="T798" s="122">
        <f t="shared" ref="T798:T801" si="333">G798-L798</f>
        <v>1.1465952E-2</v>
      </c>
      <c r="U798" s="123"/>
      <c r="V798" s="122">
        <f t="shared" ref="V798:V801" si="334">H798-M798</f>
        <v>0</v>
      </c>
      <c r="W798" s="123"/>
      <c r="X798" s="123"/>
    </row>
    <row r="799" spans="1:24" ht="46.65" x14ac:dyDescent="0.35">
      <c r="A799" s="115" t="s">
        <v>1663</v>
      </c>
      <c r="B799" s="111" t="s">
        <v>1875</v>
      </c>
      <c r="C799" s="108" t="s">
        <v>1967</v>
      </c>
      <c r="D799" s="67">
        <v>0</v>
      </c>
      <c r="E799" s="123"/>
      <c r="F799" s="123"/>
      <c r="G799" s="122">
        <v>0</v>
      </c>
      <c r="H799" s="123"/>
      <c r="I799" s="73">
        <v>0.14232955</v>
      </c>
      <c r="J799" s="123"/>
      <c r="K799" s="123"/>
      <c r="L799" s="73">
        <v>0.14232955</v>
      </c>
      <c r="M799" s="123"/>
      <c r="N799" s="122">
        <f t="shared" si="332"/>
        <v>-0.14232955</v>
      </c>
      <c r="O799" s="123"/>
      <c r="P799" s="123"/>
      <c r="Q799" s="123"/>
      <c r="R799" s="123"/>
      <c r="S799" s="123"/>
      <c r="T799" s="122">
        <f t="shared" si="333"/>
        <v>-0.14232955</v>
      </c>
      <c r="U799" s="123"/>
      <c r="V799" s="122">
        <f t="shared" si="334"/>
        <v>0</v>
      </c>
      <c r="W799" s="123"/>
      <c r="X799" s="123"/>
    </row>
    <row r="800" spans="1:24" ht="93.25" x14ac:dyDescent="0.35">
      <c r="A800" s="115" t="s">
        <v>1663</v>
      </c>
      <c r="B800" s="111" t="s">
        <v>1876</v>
      </c>
      <c r="C800" s="108" t="s">
        <v>1968</v>
      </c>
      <c r="D800" s="67">
        <v>0</v>
      </c>
      <c r="E800" s="123"/>
      <c r="F800" s="123"/>
      <c r="G800" s="122">
        <v>0</v>
      </c>
      <c r="H800" s="123"/>
      <c r="I800" s="73">
        <v>5.6999999900000011</v>
      </c>
      <c r="J800" s="123"/>
      <c r="K800" s="123"/>
      <c r="L800" s="73">
        <v>5.6999999900000011</v>
      </c>
      <c r="M800" s="123"/>
      <c r="N800" s="122">
        <f t="shared" si="332"/>
        <v>-5.6999999900000011</v>
      </c>
      <c r="O800" s="123"/>
      <c r="P800" s="123"/>
      <c r="Q800" s="123"/>
      <c r="R800" s="123"/>
      <c r="S800" s="123"/>
      <c r="T800" s="122">
        <f t="shared" si="333"/>
        <v>-5.6999999900000011</v>
      </c>
      <c r="U800" s="123"/>
      <c r="V800" s="122">
        <f t="shared" si="334"/>
        <v>0</v>
      </c>
      <c r="W800" s="123"/>
      <c r="X800" s="123"/>
    </row>
    <row r="801" spans="1:24" ht="62.2" x14ac:dyDescent="0.35">
      <c r="A801" s="115" t="s">
        <v>1663</v>
      </c>
      <c r="B801" s="111" t="s">
        <v>1877</v>
      </c>
      <c r="C801" s="108" t="s">
        <v>1969</v>
      </c>
      <c r="D801" s="67">
        <v>0</v>
      </c>
      <c r="E801" s="123"/>
      <c r="F801" s="123"/>
      <c r="G801" s="122">
        <v>0</v>
      </c>
      <c r="H801" s="123"/>
      <c r="I801" s="73">
        <v>4.7187528599999995</v>
      </c>
      <c r="J801" s="123"/>
      <c r="K801" s="123"/>
      <c r="L801" s="73">
        <v>4.7187528599999995</v>
      </c>
      <c r="M801" s="123"/>
      <c r="N801" s="122">
        <f t="shared" si="332"/>
        <v>-4.7187528599999995</v>
      </c>
      <c r="O801" s="123"/>
      <c r="P801" s="123"/>
      <c r="Q801" s="123"/>
      <c r="R801" s="123"/>
      <c r="S801" s="123"/>
      <c r="T801" s="122">
        <f t="shared" si="333"/>
        <v>-4.7187528599999995</v>
      </c>
      <c r="U801" s="123"/>
      <c r="V801" s="122">
        <f t="shared" si="334"/>
        <v>0</v>
      </c>
      <c r="W801" s="123"/>
      <c r="X801" s="123"/>
    </row>
    <row r="802" spans="1:24" x14ac:dyDescent="0.35">
      <c r="A802" s="119"/>
      <c r="B802" s="118" t="s">
        <v>416</v>
      </c>
      <c r="C802" s="105"/>
      <c r="D802" s="133">
        <f t="shared" ref="D802:X802" si="335">SUM(D803:D804)</f>
        <v>1.7232719999999999</v>
      </c>
      <c r="E802" s="133">
        <f t="shared" si="335"/>
        <v>0</v>
      </c>
      <c r="F802" s="133">
        <f t="shared" si="335"/>
        <v>0</v>
      </c>
      <c r="G802" s="133">
        <f t="shared" si="335"/>
        <v>1.7232719999999999</v>
      </c>
      <c r="H802" s="133">
        <f t="shared" si="335"/>
        <v>0</v>
      </c>
      <c r="I802" s="133">
        <f t="shared" si="335"/>
        <v>2.1570729380000002</v>
      </c>
      <c r="J802" s="133">
        <f t="shared" si="335"/>
        <v>0</v>
      </c>
      <c r="K802" s="133">
        <f t="shared" si="335"/>
        <v>0</v>
      </c>
      <c r="L802" s="133">
        <f t="shared" si="335"/>
        <v>2.1570729380000002</v>
      </c>
      <c r="M802" s="133">
        <f t="shared" si="335"/>
        <v>0</v>
      </c>
      <c r="N802" s="133">
        <f t="shared" si="335"/>
        <v>-0.4338009380000003</v>
      </c>
      <c r="O802" s="133">
        <f t="shared" si="335"/>
        <v>0</v>
      </c>
      <c r="P802" s="133">
        <f t="shared" si="335"/>
        <v>0</v>
      </c>
      <c r="Q802" s="133">
        <f t="shared" si="335"/>
        <v>0</v>
      </c>
      <c r="R802" s="133">
        <f t="shared" si="335"/>
        <v>0</v>
      </c>
      <c r="S802" s="133">
        <f t="shared" si="335"/>
        <v>0</v>
      </c>
      <c r="T802" s="133">
        <f t="shared" si="335"/>
        <v>-0.4338009380000003</v>
      </c>
      <c r="U802" s="133">
        <f t="shared" si="335"/>
        <v>0</v>
      </c>
      <c r="V802" s="133">
        <f t="shared" si="335"/>
        <v>0</v>
      </c>
      <c r="W802" s="133">
        <f t="shared" si="335"/>
        <v>0</v>
      </c>
      <c r="X802" s="133">
        <f t="shared" si="335"/>
        <v>0</v>
      </c>
    </row>
    <row r="803" spans="1:24" ht="77.7" x14ac:dyDescent="0.35">
      <c r="A803" s="115" t="s">
        <v>1663</v>
      </c>
      <c r="B803" s="111" t="s">
        <v>246</v>
      </c>
      <c r="C803" s="108" t="s">
        <v>156</v>
      </c>
      <c r="D803" s="67">
        <v>1.2E-2</v>
      </c>
      <c r="E803" s="123"/>
      <c r="F803" s="123"/>
      <c r="G803" s="122">
        <v>1.2E-2</v>
      </c>
      <c r="H803" s="123"/>
      <c r="I803" s="73">
        <v>5.3404799999999997E-4</v>
      </c>
      <c r="J803" s="123"/>
      <c r="K803" s="123"/>
      <c r="L803" s="73">
        <v>5.3404799999999997E-4</v>
      </c>
      <c r="M803" s="123"/>
      <c r="N803" s="122">
        <f t="shared" ref="N803:N804" si="336">D803-I803</f>
        <v>1.1465952E-2</v>
      </c>
      <c r="O803" s="123"/>
      <c r="P803" s="123"/>
      <c r="Q803" s="123"/>
      <c r="R803" s="123"/>
      <c r="S803" s="123"/>
      <c r="T803" s="122">
        <f t="shared" ref="T803:T804" si="337">G803-L803</f>
        <v>1.1465952E-2</v>
      </c>
      <c r="U803" s="123"/>
      <c r="V803" s="122">
        <f t="shared" ref="V803:V804" si="338">H803-M803</f>
        <v>0</v>
      </c>
      <c r="W803" s="123"/>
      <c r="X803" s="123"/>
    </row>
    <row r="804" spans="1:24" ht="46.65" x14ac:dyDescent="0.35">
      <c r="A804" s="106" t="s">
        <v>1663</v>
      </c>
      <c r="B804" s="111" t="s">
        <v>1081</v>
      </c>
      <c r="C804" s="108" t="s">
        <v>552</v>
      </c>
      <c r="D804" s="67">
        <v>1.7112719999999999</v>
      </c>
      <c r="E804" s="123"/>
      <c r="F804" s="123"/>
      <c r="G804" s="122">
        <v>1.7112719999999999</v>
      </c>
      <c r="H804" s="123"/>
      <c r="I804" s="73">
        <v>2.1565388900000002</v>
      </c>
      <c r="J804" s="123"/>
      <c r="K804" s="123"/>
      <c r="L804" s="73">
        <v>2.1565388900000002</v>
      </c>
      <c r="M804" s="123"/>
      <c r="N804" s="122">
        <f t="shared" si="336"/>
        <v>-0.4452668900000003</v>
      </c>
      <c r="O804" s="123"/>
      <c r="P804" s="123"/>
      <c r="Q804" s="123"/>
      <c r="R804" s="123"/>
      <c r="S804" s="123"/>
      <c r="T804" s="122">
        <f t="shared" si="337"/>
        <v>-0.4452668900000003</v>
      </c>
      <c r="U804" s="123"/>
      <c r="V804" s="122">
        <f t="shared" si="338"/>
        <v>0</v>
      </c>
      <c r="W804" s="123"/>
      <c r="X804" s="123"/>
    </row>
    <row r="805" spans="1:24" x14ac:dyDescent="0.35">
      <c r="A805" s="119"/>
      <c r="B805" s="118" t="s">
        <v>30</v>
      </c>
      <c r="C805" s="105"/>
      <c r="D805" s="133">
        <f t="shared" ref="D805:X805" si="339">SUM(D806:D806)</f>
        <v>0.405024</v>
      </c>
      <c r="E805" s="133">
        <f t="shared" si="339"/>
        <v>0</v>
      </c>
      <c r="F805" s="133">
        <f t="shared" si="339"/>
        <v>0</v>
      </c>
      <c r="G805" s="133">
        <f t="shared" si="339"/>
        <v>0.405024</v>
      </c>
      <c r="H805" s="133">
        <f t="shared" si="339"/>
        <v>0</v>
      </c>
      <c r="I805" s="133">
        <f t="shared" si="339"/>
        <v>1.8025631999999996E-2</v>
      </c>
      <c r="J805" s="133">
        <f t="shared" si="339"/>
        <v>0</v>
      </c>
      <c r="K805" s="133">
        <f t="shared" si="339"/>
        <v>0</v>
      </c>
      <c r="L805" s="133">
        <f t="shared" si="339"/>
        <v>1.8025631999999996E-2</v>
      </c>
      <c r="M805" s="133">
        <f t="shared" si="339"/>
        <v>0</v>
      </c>
      <c r="N805" s="133">
        <f t="shared" si="339"/>
        <v>0.38699836799999998</v>
      </c>
      <c r="O805" s="133">
        <f t="shared" si="339"/>
        <v>0</v>
      </c>
      <c r="P805" s="133">
        <f t="shared" si="339"/>
        <v>0</v>
      </c>
      <c r="Q805" s="133">
        <f t="shared" si="339"/>
        <v>0</v>
      </c>
      <c r="R805" s="133">
        <f t="shared" si="339"/>
        <v>0</v>
      </c>
      <c r="S805" s="133">
        <f t="shared" si="339"/>
        <v>0</v>
      </c>
      <c r="T805" s="133">
        <f t="shared" si="339"/>
        <v>0.38699836799999998</v>
      </c>
      <c r="U805" s="133">
        <f t="shared" si="339"/>
        <v>0</v>
      </c>
      <c r="V805" s="133">
        <f t="shared" si="339"/>
        <v>0</v>
      </c>
      <c r="W805" s="133">
        <f t="shared" si="339"/>
        <v>0</v>
      </c>
      <c r="X805" s="133">
        <f t="shared" si="339"/>
        <v>0</v>
      </c>
    </row>
    <row r="806" spans="1:24" ht="46.65" x14ac:dyDescent="0.35">
      <c r="A806" s="106" t="s">
        <v>1663</v>
      </c>
      <c r="B806" s="111" t="s">
        <v>157</v>
      </c>
      <c r="C806" s="108" t="s">
        <v>553</v>
      </c>
      <c r="D806" s="67">
        <v>0.405024</v>
      </c>
      <c r="E806" s="123"/>
      <c r="F806" s="123"/>
      <c r="G806" s="122">
        <v>0.405024</v>
      </c>
      <c r="H806" s="123"/>
      <c r="I806" s="73">
        <v>1.8025631999999996E-2</v>
      </c>
      <c r="J806" s="123"/>
      <c r="K806" s="123"/>
      <c r="L806" s="73">
        <v>1.8025631999999996E-2</v>
      </c>
      <c r="M806" s="123"/>
      <c r="N806" s="122">
        <f>D806-I806</f>
        <v>0.38699836799999998</v>
      </c>
      <c r="O806" s="123"/>
      <c r="P806" s="123"/>
      <c r="Q806" s="123"/>
      <c r="R806" s="123"/>
      <c r="S806" s="123"/>
      <c r="T806" s="122">
        <f>G806-L806</f>
        <v>0.38699836799999998</v>
      </c>
      <c r="U806" s="123"/>
      <c r="V806" s="122">
        <f>H806-M806</f>
        <v>0</v>
      </c>
      <c r="W806" s="123"/>
      <c r="X806" s="123"/>
    </row>
    <row r="807" spans="1:24" x14ac:dyDescent="0.35">
      <c r="A807" s="119"/>
      <c r="B807" s="118" t="s">
        <v>34</v>
      </c>
      <c r="C807" s="105"/>
      <c r="D807" s="133">
        <f t="shared" ref="D807:X807" si="340">SUM(D808:D808)</f>
        <v>3.878736</v>
      </c>
      <c r="E807" s="133">
        <f t="shared" si="340"/>
        <v>0</v>
      </c>
      <c r="F807" s="133">
        <f t="shared" si="340"/>
        <v>0</v>
      </c>
      <c r="G807" s="133">
        <f t="shared" si="340"/>
        <v>3.878736</v>
      </c>
      <c r="H807" s="133">
        <f t="shared" si="340"/>
        <v>0</v>
      </c>
      <c r="I807" s="133">
        <f t="shared" si="340"/>
        <v>4.5385128439999995</v>
      </c>
      <c r="J807" s="133">
        <f t="shared" si="340"/>
        <v>0</v>
      </c>
      <c r="K807" s="133">
        <f t="shared" si="340"/>
        <v>0</v>
      </c>
      <c r="L807" s="133">
        <f t="shared" si="340"/>
        <v>4.5385128439999995</v>
      </c>
      <c r="M807" s="133">
        <f t="shared" si="340"/>
        <v>0</v>
      </c>
      <c r="N807" s="133">
        <f t="shared" si="340"/>
        <v>-0.65977684399999958</v>
      </c>
      <c r="O807" s="133">
        <f t="shared" si="340"/>
        <v>0</v>
      </c>
      <c r="P807" s="133">
        <f t="shared" si="340"/>
        <v>0</v>
      </c>
      <c r="Q807" s="133">
        <f t="shared" si="340"/>
        <v>0</v>
      </c>
      <c r="R807" s="133">
        <f t="shared" si="340"/>
        <v>0</v>
      </c>
      <c r="S807" s="133">
        <f t="shared" si="340"/>
        <v>0</v>
      </c>
      <c r="T807" s="133">
        <f t="shared" si="340"/>
        <v>-0.65977684399999958</v>
      </c>
      <c r="U807" s="133">
        <f t="shared" si="340"/>
        <v>0</v>
      </c>
      <c r="V807" s="133">
        <f t="shared" si="340"/>
        <v>0</v>
      </c>
      <c r="W807" s="133">
        <f t="shared" si="340"/>
        <v>0</v>
      </c>
      <c r="X807" s="133">
        <f t="shared" si="340"/>
        <v>0</v>
      </c>
    </row>
    <row r="808" spans="1:24" ht="46.65" x14ac:dyDescent="0.35">
      <c r="A808" s="106" t="s">
        <v>1663</v>
      </c>
      <c r="B808" s="111" t="s">
        <v>667</v>
      </c>
      <c r="C808" s="108" t="s">
        <v>716</v>
      </c>
      <c r="D808" s="67">
        <v>3.878736</v>
      </c>
      <c r="E808" s="123"/>
      <c r="F808" s="123"/>
      <c r="G808" s="122">
        <v>3.878736</v>
      </c>
      <c r="H808" s="123"/>
      <c r="I808" s="73">
        <v>4.5385128439999995</v>
      </c>
      <c r="J808" s="123"/>
      <c r="K808" s="123"/>
      <c r="L808" s="73">
        <v>4.5385128439999995</v>
      </c>
      <c r="M808" s="123"/>
      <c r="N808" s="122">
        <f>D808-I808</f>
        <v>-0.65977684399999958</v>
      </c>
      <c r="O808" s="123"/>
      <c r="P808" s="123"/>
      <c r="Q808" s="123"/>
      <c r="R808" s="123"/>
      <c r="S808" s="123"/>
      <c r="T808" s="122">
        <f>G808-L808</f>
        <v>-0.65977684399999958</v>
      </c>
      <c r="U808" s="123"/>
      <c r="V808" s="122">
        <f>H808-M808</f>
        <v>0</v>
      </c>
      <c r="W808" s="123"/>
      <c r="X808" s="123"/>
    </row>
    <row r="809" spans="1:24" x14ac:dyDescent="0.35">
      <c r="A809" s="119"/>
      <c r="B809" s="118" t="s">
        <v>35</v>
      </c>
      <c r="C809" s="105"/>
      <c r="D809" s="133">
        <f t="shared" ref="D809:X809" si="341">SUM(D810:D810)</f>
        <v>17.114076000000001</v>
      </c>
      <c r="E809" s="133">
        <f t="shared" si="341"/>
        <v>0</v>
      </c>
      <c r="F809" s="133">
        <f t="shared" si="341"/>
        <v>0</v>
      </c>
      <c r="G809" s="133">
        <f t="shared" si="341"/>
        <v>17.114076000000001</v>
      </c>
      <c r="H809" s="133">
        <f t="shared" si="341"/>
        <v>0</v>
      </c>
      <c r="I809" s="133">
        <f t="shared" si="341"/>
        <v>0.9633878859999998</v>
      </c>
      <c r="J809" s="133">
        <f t="shared" si="341"/>
        <v>0</v>
      </c>
      <c r="K809" s="133">
        <f t="shared" si="341"/>
        <v>0</v>
      </c>
      <c r="L809" s="133">
        <f t="shared" si="341"/>
        <v>0.9633878859999998</v>
      </c>
      <c r="M809" s="133">
        <f t="shared" si="341"/>
        <v>0</v>
      </c>
      <c r="N809" s="133">
        <f t="shared" si="341"/>
        <v>16.150688114000001</v>
      </c>
      <c r="O809" s="133">
        <f t="shared" si="341"/>
        <v>0</v>
      </c>
      <c r="P809" s="133">
        <f t="shared" si="341"/>
        <v>0</v>
      </c>
      <c r="Q809" s="133">
        <f t="shared" si="341"/>
        <v>0</v>
      </c>
      <c r="R809" s="133">
        <f t="shared" si="341"/>
        <v>0</v>
      </c>
      <c r="S809" s="133">
        <f t="shared" si="341"/>
        <v>0</v>
      </c>
      <c r="T809" s="133">
        <f t="shared" si="341"/>
        <v>16.150688114000001</v>
      </c>
      <c r="U809" s="133">
        <f t="shared" si="341"/>
        <v>0</v>
      </c>
      <c r="V809" s="133">
        <f t="shared" si="341"/>
        <v>0</v>
      </c>
      <c r="W809" s="133">
        <f t="shared" si="341"/>
        <v>0</v>
      </c>
      <c r="X809" s="133">
        <f t="shared" si="341"/>
        <v>0</v>
      </c>
    </row>
    <row r="810" spans="1:24" ht="77.7" x14ac:dyDescent="0.35">
      <c r="A810" s="106" t="s">
        <v>1663</v>
      </c>
      <c r="B810" s="111" t="s">
        <v>1082</v>
      </c>
      <c r="C810" s="108" t="s">
        <v>1600</v>
      </c>
      <c r="D810" s="67">
        <v>17.114076000000001</v>
      </c>
      <c r="E810" s="123"/>
      <c r="F810" s="123"/>
      <c r="G810" s="122">
        <v>17.114076000000001</v>
      </c>
      <c r="H810" s="123"/>
      <c r="I810" s="73">
        <v>0.9633878859999998</v>
      </c>
      <c r="J810" s="123"/>
      <c r="K810" s="123"/>
      <c r="L810" s="73">
        <v>0.9633878859999998</v>
      </c>
      <c r="M810" s="123"/>
      <c r="N810" s="122">
        <f>D810-I810</f>
        <v>16.150688114000001</v>
      </c>
      <c r="O810" s="123"/>
      <c r="P810" s="123"/>
      <c r="Q810" s="123"/>
      <c r="R810" s="123"/>
      <c r="S810" s="123"/>
      <c r="T810" s="122">
        <f>G810-L810</f>
        <v>16.150688114000001</v>
      </c>
      <c r="U810" s="123"/>
      <c r="V810" s="122">
        <f>H810-M810</f>
        <v>0</v>
      </c>
      <c r="W810" s="123"/>
      <c r="X810" s="123"/>
    </row>
    <row r="811" spans="1:24" x14ac:dyDescent="0.35">
      <c r="A811" s="119"/>
      <c r="B811" s="118" t="s">
        <v>37</v>
      </c>
      <c r="C811" s="105"/>
      <c r="D811" s="133">
        <f t="shared" ref="D811:X811" si="342">SUM(D812:D815)</f>
        <v>17.860799999999998</v>
      </c>
      <c r="E811" s="133">
        <f t="shared" si="342"/>
        <v>0</v>
      </c>
      <c r="F811" s="133">
        <f t="shared" si="342"/>
        <v>0</v>
      </c>
      <c r="G811" s="133">
        <f t="shared" si="342"/>
        <v>17.860799999999998</v>
      </c>
      <c r="H811" s="133">
        <f t="shared" si="342"/>
        <v>0</v>
      </c>
      <c r="I811" s="133">
        <f t="shared" si="342"/>
        <v>2.9559225098305086</v>
      </c>
      <c r="J811" s="133">
        <f t="shared" si="342"/>
        <v>0</v>
      </c>
      <c r="K811" s="133">
        <f t="shared" si="342"/>
        <v>0</v>
      </c>
      <c r="L811" s="133">
        <f t="shared" si="342"/>
        <v>2.9559225098305086</v>
      </c>
      <c r="M811" s="133">
        <f t="shared" si="342"/>
        <v>0</v>
      </c>
      <c r="N811" s="133">
        <f t="shared" si="342"/>
        <v>14.90487749016949</v>
      </c>
      <c r="O811" s="133">
        <f t="shared" si="342"/>
        <v>0</v>
      </c>
      <c r="P811" s="133">
        <f t="shared" si="342"/>
        <v>0</v>
      </c>
      <c r="Q811" s="133">
        <f t="shared" si="342"/>
        <v>0</v>
      </c>
      <c r="R811" s="133">
        <f t="shared" si="342"/>
        <v>0</v>
      </c>
      <c r="S811" s="133">
        <f t="shared" si="342"/>
        <v>0</v>
      </c>
      <c r="T811" s="133">
        <f t="shared" si="342"/>
        <v>14.90487749016949</v>
      </c>
      <c r="U811" s="133">
        <f t="shared" si="342"/>
        <v>0</v>
      </c>
      <c r="V811" s="133">
        <f t="shared" si="342"/>
        <v>0</v>
      </c>
      <c r="W811" s="133">
        <f t="shared" si="342"/>
        <v>0</v>
      </c>
      <c r="X811" s="133">
        <f t="shared" si="342"/>
        <v>0</v>
      </c>
    </row>
    <row r="812" spans="1:24" ht="77.7" x14ac:dyDescent="0.35">
      <c r="A812" s="106" t="s">
        <v>1663</v>
      </c>
      <c r="B812" s="111" t="s">
        <v>159</v>
      </c>
      <c r="C812" s="108" t="s">
        <v>160</v>
      </c>
      <c r="D812" s="67">
        <v>1.9709399999999999</v>
      </c>
      <c r="E812" s="123"/>
      <c r="F812" s="123"/>
      <c r="G812" s="122">
        <v>1.9709399999999999</v>
      </c>
      <c r="H812" s="123"/>
      <c r="I812" s="73">
        <v>1.9970675898305088</v>
      </c>
      <c r="J812" s="123"/>
      <c r="K812" s="123"/>
      <c r="L812" s="73">
        <v>1.9970675898305088</v>
      </c>
      <c r="M812" s="123"/>
      <c r="N812" s="122">
        <f t="shared" ref="N812:N815" si="343">D812-I812</f>
        <v>-2.6127589830508891E-2</v>
      </c>
      <c r="O812" s="123"/>
      <c r="P812" s="123"/>
      <c r="Q812" s="123"/>
      <c r="R812" s="123"/>
      <c r="S812" s="123"/>
      <c r="T812" s="122">
        <f t="shared" ref="T812:T815" si="344">G812-L812</f>
        <v>-2.6127589830508891E-2</v>
      </c>
      <c r="U812" s="123"/>
      <c r="V812" s="122">
        <f t="shared" ref="V812:V815" si="345">H812-M812</f>
        <v>0</v>
      </c>
      <c r="W812" s="123"/>
      <c r="X812" s="123"/>
    </row>
    <row r="813" spans="1:24" ht="62.2" x14ac:dyDescent="0.35">
      <c r="A813" s="115" t="s">
        <v>1663</v>
      </c>
      <c r="B813" s="111" t="s">
        <v>467</v>
      </c>
      <c r="C813" s="108" t="s">
        <v>164</v>
      </c>
      <c r="D813" s="67">
        <v>7.5272759999999987</v>
      </c>
      <c r="E813" s="123"/>
      <c r="F813" s="123"/>
      <c r="G813" s="122">
        <v>7.5272759999999987</v>
      </c>
      <c r="H813" s="123"/>
      <c r="I813" s="73">
        <v>0.33500182799999995</v>
      </c>
      <c r="J813" s="123"/>
      <c r="K813" s="123"/>
      <c r="L813" s="73">
        <v>0.33500182799999995</v>
      </c>
      <c r="M813" s="123"/>
      <c r="N813" s="122">
        <f t="shared" si="343"/>
        <v>7.1922741719999985</v>
      </c>
      <c r="O813" s="123"/>
      <c r="P813" s="123"/>
      <c r="Q813" s="123"/>
      <c r="R813" s="123"/>
      <c r="S813" s="123"/>
      <c r="T813" s="122">
        <f t="shared" si="344"/>
        <v>7.1922741719999985</v>
      </c>
      <c r="U813" s="123"/>
      <c r="V813" s="122">
        <f t="shared" si="345"/>
        <v>0</v>
      </c>
      <c r="W813" s="123"/>
      <c r="X813" s="123"/>
    </row>
    <row r="814" spans="1:24" ht="62.2" x14ac:dyDescent="0.35">
      <c r="A814" s="106" t="s">
        <v>1663</v>
      </c>
      <c r="B814" s="111" t="s">
        <v>163</v>
      </c>
      <c r="C814" s="108" t="s">
        <v>554</v>
      </c>
      <c r="D814" s="67">
        <v>8.362584</v>
      </c>
      <c r="E814" s="123"/>
      <c r="F814" s="123"/>
      <c r="G814" s="122">
        <v>8.362584</v>
      </c>
      <c r="H814" s="123"/>
      <c r="I814" s="73">
        <v>0.53907369199999999</v>
      </c>
      <c r="J814" s="123"/>
      <c r="K814" s="123"/>
      <c r="L814" s="73">
        <v>0.53907369199999999</v>
      </c>
      <c r="M814" s="123"/>
      <c r="N814" s="122">
        <f t="shared" si="343"/>
        <v>7.8235103080000004</v>
      </c>
      <c r="O814" s="123"/>
      <c r="P814" s="123"/>
      <c r="Q814" s="123"/>
      <c r="R814" s="123"/>
      <c r="S814" s="123"/>
      <c r="T814" s="122">
        <f t="shared" si="344"/>
        <v>7.8235103080000004</v>
      </c>
      <c r="U814" s="123"/>
      <c r="V814" s="122">
        <f t="shared" si="345"/>
        <v>0</v>
      </c>
      <c r="W814" s="123"/>
      <c r="X814" s="123"/>
    </row>
    <row r="815" spans="1:24" ht="62.2" x14ac:dyDescent="0.35">
      <c r="A815" s="115" t="s">
        <v>1663</v>
      </c>
      <c r="B815" s="111" t="s">
        <v>161</v>
      </c>
      <c r="C815" s="108" t="s">
        <v>162</v>
      </c>
      <c r="D815" s="67">
        <v>0</v>
      </c>
      <c r="E815" s="123"/>
      <c r="F815" s="123"/>
      <c r="G815" s="122">
        <v>0</v>
      </c>
      <c r="H815" s="123"/>
      <c r="I815" s="73">
        <v>8.4779400000000005E-2</v>
      </c>
      <c r="J815" s="123"/>
      <c r="K815" s="123"/>
      <c r="L815" s="73">
        <v>8.4779400000000005E-2</v>
      </c>
      <c r="M815" s="123"/>
      <c r="N815" s="122">
        <f t="shared" si="343"/>
        <v>-8.4779400000000005E-2</v>
      </c>
      <c r="O815" s="123"/>
      <c r="P815" s="123"/>
      <c r="Q815" s="123"/>
      <c r="R815" s="123"/>
      <c r="S815" s="123"/>
      <c r="T815" s="122">
        <f t="shared" si="344"/>
        <v>-8.4779400000000005E-2</v>
      </c>
      <c r="U815" s="123"/>
      <c r="V815" s="122">
        <f t="shared" si="345"/>
        <v>0</v>
      </c>
      <c r="W815" s="123"/>
      <c r="X815" s="123"/>
    </row>
    <row r="816" spans="1:24" x14ac:dyDescent="0.35">
      <c r="A816" s="119"/>
      <c r="B816" s="118" t="s">
        <v>43</v>
      </c>
      <c r="C816" s="105"/>
      <c r="D816" s="133">
        <f t="shared" ref="D816:X816" si="346">SUM(D817:D829)</f>
        <v>54.474959999999996</v>
      </c>
      <c r="E816" s="133">
        <f t="shared" si="346"/>
        <v>0</v>
      </c>
      <c r="F816" s="133">
        <f t="shared" si="346"/>
        <v>0</v>
      </c>
      <c r="G816" s="133">
        <f t="shared" si="346"/>
        <v>54.474959999999996</v>
      </c>
      <c r="H816" s="133">
        <f t="shared" si="346"/>
        <v>0</v>
      </c>
      <c r="I816" s="133">
        <f t="shared" si="346"/>
        <v>68.590463411152541</v>
      </c>
      <c r="J816" s="133">
        <f t="shared" si="346"/>
        <v>0</v>
      </c>
      <c r="K816" s="133">
        <f t="shared" si="346"/>
        <v>0</v>
      </c>
      <c r="L816" s="133">
        <f t="shared" si="346"/>
        <v>68.590463411152541</v>
      </c>
      <c r="M816" s="133">
        <f t="shared" si="346"/>
        <v>0</v>
      </c>
      <c r="N816" s="133">
        <f t="shared" si="346"/>
        <v>-14.115503411152538</v>
      </c>
      <c r="O816" s="133">
        <f t="shared" si="346"/>
        <v>0</v>
      </c>
      <c r="P816" s="133">
        <f t="shared" si="346"/>
        <v>0</v>
      </c>
      <c r="Q816" s="133">
        <f t="shared" si="346"/>
        <v>0</v>
      </c>
      <c r="R816" s="133">
        <f t="shared" si="346"/>
        <v>0</v>
      </c>
      <c r="S816" s="133">
        <f t="shared" si="346"/>
        <v>0</v>
      </c>
      <c r="T816" s="133">
        <f t="shared" si="346"/>
        <v>-14.115503411152538</v>
      </c>
      <c r="U816" s="133">
        <f t="shared" si="346"/>
        <v>0</v>
      </c>
      <c r="V816" s="133">
        <f t="shared" si="346"/>
        <v>0</v>
      </c>
      <c r="W816" s="133">
        <f t="shared" si="346"/>
        <v>0</v>
      </c>
      <c r="X816" s="133">
        <f t="shared" si="346"/>
        <v>0</v>
      </c>
    </row>
    <row r="817" spans="1:24" ht="62.2" x14ac:dyDescent="0.35">
      <c r="A817" s="115" t="s">
        <v>1663</v>
      </c>
      <c r="B817" s="111" t="s">
        <v>668</v>
      </c>
      <c r="C817" s="108" t="s">
        <v>717</v>
      </c>
      <c r="D817" s="67">
        <v>4.6832639999999994</v>
      </c>
      <c r="E817" s="123"/>
      <c r="F817" s="123"/>
      <c r="G817" s="122">
        <v>4.6832639999999994</v>
      </c>
      <c r="H817" s="123"/>
      <c r="I817" s="73">
        <v>33.641893349999997</v>
      </c>
      <c r="J817" s="123"/>
      <c r="K817" s="123"/>
      <c r="L817" s="73">
        <v>33.641893349999997</v>
      </c>
      <c r="M817" s="123"/>
      <c r="N817" s="122">
        <f t="shared" ref="N817:N829" si="347">D817-I817</f>
        <v>-28.958629349999995</v>
      </c>
      <c r="O817" s="123"/>
      <c r="P817" s="123"/>
      <c r="Q817" s="123"/>
      <c r="R817" s="123"/>
      <c r="S817" s="123"/>
      <c r="T817" s="122">
        <f t="shared" ref="T817:T829" si="348">G817-L817</f>
        <v>-28.958629349999995</v>
      </c>
      <c r="U817" s="123"/>
      <c r="V817" s="122">
        <f t="shared" ref="V817:V829" si="349">H817-M817</f>
        <v>0</v>
      </c>
      <c r="W817" s="123"/>
      <c r="X817" s="123"/>
    </row>
    <row r="818" spans="1:24" ht="46.65" x14ac:dyDescent="0.35">
      <c r="A818" s="115" t="s">
        <v>1663</v>
      </c>
      <c r="B818" s="111" t="s">
        <v>468</v>
      </c>
      <c r="C818" s="108" t="s">
        <v>555</v>
      </c>
      <c r="D818" s="67">
        <v>6.6146159999999998</v>
      </c>
      <c r="E818" s="123"/>
      <c r="F818" s="123"/>
      <c r="G818" s="122">
        <v>6.6146159999999998</v>
      </c>
      <c r="H818" s="123"/>
      <c r="I818" s="73">
        <v>0.33419236399999996</v>
      </c>
      <c r="J818" s="123"/>
      <c r="K818" s="123"/>
      <c r="L818" s="73">
        <v>0.33419236399999996</v>
      </c>
      <c r="M818" s="123"/>
      <c r="N818" s="122">
        <f t="shared" si="347"/>
        <v>6.2804236360000001</v>
      </c>
      <c r="O818" s="123"/>
      <c r="P818" s="123"/>
      <c r="Q818" s="123"/>
      <c r="R818" s="123"/>
      <c r="S818" s="123"/>
      <c r="T818" s="122">
        <f t="shared" si="348"/>
        <v>6.2804236360000001</v>
      </c>
      <c r="U818" s="123"/>
      <c r="V818" s="122">
        <f t="shared" si="349"/>
        <v>0</v>
      </c>
      <c r="W818" s="123"/>
      <c r="X818" s="123"/>
    </row>
    <row r="819" spans="1:24" ht="77.7" x14ac:dyDescent="0.35">
      <c r="A819" s="115" t="s">
        <v>1663</v>
      </c>
      <c r="B819" s="111" t="s">
        <v>167</v>
      </c>
      <c r="C819" s="108" t="s">
        <v>556</v>
      </c>
      <c r="D819" s="67">
        <v>1.2E-2</v>
      </c>
      <c r="E819" s="123"/>
      <c r="F819" s="123"/>
      <c r="G819" s="122">
        <v>1.2E-2</v>
      </c>
      <c r="H819" s="123"/>
      <c r="I819" s="73">
        <v>0</v>
      </c>
      <c r="J819" s="123"/>
      <c r="K819" s="123"/>
      <c r="L819" s="73">
        <v>0</v>
      </c>
      <c r="M819" s="123"/>
      <c r="N819" s="122">
        <f t="shared" si="347"/>
        <v>1.2E-2</v>
      </c>
      <c r="O819" s="123"/>
      <c r="P819" s="123"/>
      <c r="Q819" s="123"/>
      <c r="R819" s="123"/>
      <c r="S819" s="123"/>
      <c r="T819" s="122">
        <f t="shared" si="348"/>
        <v>1.2E-2</v>
      </c>
      <c r="U819" s="123"/>
      <c r="V819" s="122">
        <f t="shared" si="349"/>
        <v>0</v>
      </c>
      <c r="W819" s="123"/>
      <c r="X819" s="123"/>
    </row>
    <row r="820" spans="1:24" ht="93.25" x14ac:dyDescent="0.35">
      <c r="A820" s="115" t="s">
        <v>1663</v>
      </c>
      <c r="B820" s="111" t="s">
        <v>168</v>
      </c>
      <c r="C820" s="108" t="s">
        <v>169</v>
      </c>
      <c r="D820" s="67">
        <v>0.41769600000000001</v>
      </c>
      <c r="E820" s="123"/>
      <c r="F820" s="123"/>
      <c r="G820" s="122">
        <v>0.41769600000000001</v>
      </c>
      <c r="H820" s="123"/>
      <c r="I820" s="73">
        <v>0</v>
      </c>
      <c r="J820" s="123"/>
      <c r="K820" s="123"/>
      <c r="L820" s="73">
        <v>0</v>
      </c>
      <c r="M820" s="123"/>
      <c r="N820" s="122">
        <f t="shared" si="347"/>
        <v>0.41769600000000001</v>
      </c>
      <c r="O820" s="123"/>
      <c r="P820" s="123"/>
      <c r="Q820" s="123"/>
      <c r="R820" s="123"/>
      <c r="S820" s="123"/>
      <c r="T820" s="122">
        <f t="shared" si="348"/>
        <v>0.41769600000000001</v>
      </c>
      <c r="U820" s="123"/>
      <c r="V820" s="122">
        <f t="shared" si="349"/>
        <v>0</v>
      </c>
      <c r="W820" s="123"/>
      <c r="X820" s="123"/>
    </row>
    <row r="821" spans="1:24" ht="108.8" x14ac:dyDescent="0.35">
      <c r="A821" s="115" t="s">
        <v>1663</v>
      </c>
      <c r="B821" s="111" t="s">
        <v>170</v>
      </c>
      <c r="C821" s="108" t="s">
        <v>171</v>
      </c>
      <c r="D821" s="67">
        <v>1.2E-2</v>
      </c>
      <c r="E821" s="123"/>
      <c r="F821" s="123"/>
      <c r="G821" s="122">
        <v>1.2E-2</v>
      </c>
      <c r="H821" s="123"/>
      <c r="I821" s="73">
        <v>0</v>
      </c>
      <c r="J821" s="123"/>
      <c r="K821" s="123"/>
      <c r="L821" s="73">
        <v>0</v>
      </c>
      <c r="M821" s="123"/>
      <c r="N821" s="122">
        <f t="shared" si="347"/>
        <v>1.2E-2</v>
      </c>
      <c r="O821" s="123"/>
      <c r="P821" s="123"/>
      <c r="Q821" s="123"/>
      <c r="R821" s="123"/>
      <c r="S821" s="123"/>
      <c r="T821" s="122">
        <f t="shared" si="348"/>
        <v>1.2E-2</v>
      </c>
      <c r="U821" s="123"/>
      <c r="V821" s="122">
        <f t="shared" si="349"/>
        <v>0</v>
      </c>
      <c r="W821" s="123"/>
      <c r="X821" s="123"/>
    </row>
    <row r="822" spans="1:24" ht="62.2" x14ac:dyDescent="0.35">
      <c r="A822" s="115" t="s">
        <v>1663</v>
      </c>
      <c r="B822" s="111" t="s">
        <v>172</v>
      </c>
      <c r="C822" s="108" t="s">
        <v>173</v>
      </c>
      <c r="D822" s="67">
        <v>1.4603759999999999</v>
      </c>
      <c r="E822" s="123"/>
      <c r="F822" s="123"/>
      <c r="G822" s="122">
        <v>1.4603759999999999</v>
      </c>
      <c r="H822" s="123"/>
      <c r="I822" s="73">
        <v>0.30278811999999999</v>
      </c>
      <c r="J822" s="123"/>
      <c r="K822" s="123"/>
      <c r="L822" s="73">
        <v>0.30278811999999999</v>
      </c>
      <c r="M822" s="123"/>
      <c r="N822" s="122">
        <f t="shared" si="347"/>
        <v>1.1575878799999999</v>
      </c>
      <c r="O822" s="123"/>
      <c r="P822" s="123"/>
      <c r="Q822" s="123"/>
      <c r="R822" s="123"/>
      <c r="S822" s="123"/>
      <c r="T822" s="122">
        <f t="shared" si="348"/>
        <v>1.1575878799999999</v>
      </c>
      <c r="U822" s="123"/>
      <c r="V822" s="122">
        <f t="shared" si="349"/>
        <v>0</v>
      </c>
      <c r="W822" s="123"/>
      <c r="X822" s="123"/>
    </row>
    <row r="823" spans="1:24" ht="62.2" x14ac:dyDescent="0.35">
      <c r="A823" s="115" t="s">
        <v>1663</v>
      </c>
      <c r="B823" s="111" t="s">
        <v>1083</v>
      </c>
      <c r="C823" s="108" t="s">
        <v>174</v>
      </c>
      <c r="D823" s="67">
        <v>29.014764</v>
      </c>
      <c r="E823" s="123"/>
      <c r="F823" s="123"/>
      <c r="G823" s="122">
        <v>29.014764</v>
      </c>
      <c r="H823" s="123"/>
      <c r="I823" s="73">
        <v>27.948188973152543</v>
      </c>
      <c r="J823" s="123"/>
      <c r="K823" s="123"/>
      <c r="L823" s="73">
        <v>27.948188973152543</v>
      </c>
      <c r="M823" s="123"/>
      <c r="N823" s="122">
        <f t="shared" si="347"/>
        <v>1.0665750268474561</v>
      </c>
      <c r="O823" s="123"/>
      <c r="P823" s="123"/>
      <c r="Q823" s="123"/>
      <c r="R823" s="123"/>
      <c r="S823" s="123"/>
      <c r="T823" s="122">
        <f t="shared" si="348"/>
        <v>1.0665750268474561</v>
      </c>
      <c r="U823" s="123"/>
      <c r="V823" s="122">
        <f t="shared" si="349"/>
        <v>0</v>
      </c>
      <c r="W823" s="123"/>
      <c r="X823" s="123"/>
    </row>
    <row r="824" spans="1:24" ht="62.2" x14ac:dyDescent="0.35">
      <c r="A824" s="115" t="s">
        <v>1663</v>
      </c>
      <c r="B824" s="111" t="s">
        <v>175</v>
      </c>
      <c r="C824" s="108" t="s">
        <v>557</v>
      </c>
      <c r="D824" s="67">
        <v>1.2E-2</v>
      </c>
      <c r="E824" s="123"/>
      <c r="F824" s="123"/>
      <c r="G824" s="122">
        <v>1.2E-2</v>
      </c>
      <c r="H824" s="123"/>
      <c r="I824" s="73">
        <v>5.3404799999999997E-4</v>
      </c>
      <c r="J824" s="123"/>
      <c r="K824" s="123"/>
      <c r="L824" s="73">
        <v>5.3404799999999997E-4</v>
      </c>
      <c r="M824" s="123"/>
      <c r="N824" s="122">
        <f t="shared" si="347"/>
        <v>1.1465952E-2</v>
      </c>
      <c r="O824" s="123"/>
      <c r="P824" s="123"/>
      <c r="Q824" s="123"/>
      <c r="R824" s="123"/>
      <c r="S824" s="123"/>
      <c r="T824" s="122">
        <f t="shared" si="348"/>
        <v>1.1465952E-2</v>
      </c>
      <c r="U824" s="123"/>
      <c r="V824" s="122">
        <f t="shared" si="349"/>
        <v>0</v>
      </c>
      <c r="W824" s="123"/>
      <c r="X824" s="123"/>
    </row>
    <row r="825" spans="1:24" ht="46.65" x14ac:dyDescent="0.35">
      <c r="A825" s="115" t="s">
        <v>1663</v>
      </c>
      <c r="B825" s="111" t="s">
        <v>176</v>
      </c>
      <c r="C825" s="108" t="s">
        <v>558</v>
      </c>
      <c r="D825" s="67">
        <v>1.2E-2</v>
      </c>
      <c r="E825" s="123"/>
      <c r="F825" s="123"/>
      <c r="G825" s="122">
        <v>1.2E-2</v>
      </c>
      <c r="H825" s="123"/>
      <c r="I825" s="73">
        <v>5.3404799999999997E-4</v>
      </c>
      <c r="J825" s="123"/>
      <c r="K825" s="123"/>
      <c r="L825" s="73">
        <v>5.3404799999999997E-4</v>
      </c>
      <c r="M825" s="123"/>
      <c r="N825" s="122">
        <f t="shared" si="347"/>
        <v>1.1465952E-2</v>
      </c>
      <c r="O825" s="123"/>
      <c r="P825" s="123"/>
      <c r="Q825" s="123"/>
      <c r="R825" s="123"/>
      <c r="S825" s="123"/>
      <c r="T825" s="122">
        <f t="shared" si="348"/>
        <v>1.1465952E-2</v>
      </c>
      <c r="U825" s="123"/>
      <c r="V825" s="122">
        <f t="shared" si="349"/>
        <v>0</v>
      </c>
      <c r="W825" s="123"/>
      <c r="X825" s="123"/>
    </row>
    <row r="826" spans="1:24" ht="46.65" x14ac:dyDescent="0.35">
      <c r="A826" s="115" t="s">
        <v>1663</v>
      </c>
      <c r="B826" s="111" t="s">
        <v>1878</v>
      </c>
      <c r="C826" s="108" t="s">
        <v>1601</v>
      </c>
      <c r="D826" s="67">
        <v>6.4364160000000004</v>
      </c>
      <c r="E826" s="123"/>
      <c r="F826" s="123"/>
      <c r="G826" s="122">
        <v>6.4364160000000004</v>
      </c>
      <c r="H826" s="123"/>
      <c r="I826" s="73">
        <v>0.286453032</v>
      </c>
      <c r="J826" s="123"/>
      <c r="K826" s="123"/>
      <c r="L826" s="73">
        <v>0.286453032</v>
      </c>
      <c r="M826" s="123"/>
      <c r="N826" s="122">
        <f t="shared" si="347"/>
        <v>6.1499629680000005</v>
      </c>
      <c r="O826" s="123"/>
      <c r="P826" s="123"/>
      <c r="Q826" s="123"/>
      <c r="R826" s="123"/>
      <c r="S826" s="123"/>
      <c r="T826" s="122">
        <f t="shared" si="348"/>
        <v>6.1499629680000005</v>
      </c>
      <c r="U826" s="123"/>
      <c r="V826" s="122">
        <f t="shared" si="349"/>
        <v>0</v>
      </c>
      <c r="W826" s="123"/>
      <c r="X826" s="123"/>
    </row>
    <row r="827" spans="1:24" ht="46.65" x14ac:dyDescent="0.35">
      <c r="A827" s="115" t="s">
        <v>1663</v>
      </c>
      <c r="B827" s="111" t="s">
        <v>1879</v>
      </c>
      <c r="C827" s="108" t="s">
        <v>1602</v>
      </c>
      <c r="D827" s="67">
        <v>3.1743600000000001</v>
      </c>
      <c r="E827" s="123"/>
      <c r="F827" s="123"/>
      <c r="G827" s="122">
        <v>3.1743600000000001</v>
      </c>
      <c r="H827" s="123"/>
      <c r="I827" s="73">
        <v>0.353230604</v>
      </c>
      <c r="J827" s="123"/>
      <c r="K827" s="123"/>
      <c r="L827" s="73">
        <v>0.353230604</v>
      </c>
      <c r="M827" s="123"/>
      <c r="N827" s="122">
        <f t="shared" si="347"/>
        <v>2.8211293959999999</v>
      </c>
      <c r="O827" s="123"/>
      <c r="P827" s="123"/>
      <c r="Q827" s="123"/>
      <c r="R827" s="123"/>
      <c r="S827" s="123"/>
      <c r="T827" s="122">
        <f t="shared" si="348"/>
        <v>2.8211293959999999</v>
      </c>
      <c r="U827" s="123"/>
      <c r="V827" s="122">
        <f t="shared" si="349"/>
        <v>0</v>
      </c>
      <c r="W827" s="123"/>
      <c r="X827" s="123"/>
    </row>
    <row r="828" spans="1:24" ht="46.65" x14ac:dyDescent="0.35">
      <c r="A828" s="115" t="s">
        <v>1663</v>
      </c>
      <c r="B828" s="111" t="s">
        <v>1084</v>
      </c>
      <c r="C828" s="108" t="s">
        <v>1603</v>
      </c>
      <c r="D828" s="67">
        <v>2.6254679999999997</v>
      </c>
      <c r="E828" s="123"/>
      <c r="F828" s="123"/>
      <c r="G828" s="122">
        <v>2.6254679999999997</v>
      </c>
      <c r="H828" s="123"/>
      <c r="I828" s="73">
        <v>0.11684659200000001</v>
      </c>
      <c r="J828" s="123"/>
      <c r="K828" s="123"/>
      <c r="L828" s="73">
        <v>0.11684659200000001</v>
      </c>
      <c r="M828" s="123"/>
      <c r="N828" s="122">
        <f t="shared" si="347"/>
        <v>2.5086214079999998</v>
      </c>
      <c r="O828" s="123"/>
      <c r="P828" s="123"/>
      <c r="Q828" s="123"/>
      <c r="R828" s="123"/>
      <c r="S828" s="123"/>
      <c r="T828" s="122">
        <f t="shared" si="348"/>
        <v>2.5086214079999998</v>
      </c>
      <c r="U828" s="123"/>
      <c r="V828" s="122">
        <f t="shared" si="349"/>
        <v>0</v>
      </c>
      <c r="W828" s="123"/>
      <c r="X828" s="123"/>
    </row>
    <row r="829" spans="1:24" ht="62.2" x14ac:dyDescent="0.35">
      <c r="A829" s="115" t="s">
        <v>1663</v>
      </c>
      <c r="B829" s="111" t="s">
        <v>165</v>
      </c>
      <c r="C829" s="108" t="s">
        <v>166</v>
      </c>
      <c r="D829" s="67">
        <v>0</v>
      </c>
      <c r="E829" s="123"/>
      <c r="F829" s="123"/>
      <c r="G829" s="122">
        <v>0</v>
      </c>
      <c r="H829" s="123"/>
      <c r="I829" s="73">
        <v>5.6058022799999998</v>
      </c>
      <c r="J829" s="123"/>
      <c r="K829" s="123"/>
      <c r="L829" s="73">
        <v>5.6058022799999998</v>
      </c>
      <c r="M829" s="123"/>
      <c r="N829" s="122">
        <f t="shared" si="347"/>
        <v>-5.6058022799999998</v>
      </c>
      <c r="O829" s="123"/>
      <c r="P829" s="123"/>
      <c r="Q829" s="123"/>
      <c r="R829" s="123"/>
      <c r="S829" s="123"/>
      <c r="T829" s="122">
        <f t="shared" si="348"/>
        <v>-5.6058022799999998</v>
      </c>
      <c r="U829" s="123"/>
      <c r="V829" s="122">
        <f t="shared" si="349"/>
        <v>0</v>
      </c>
      <c r="W829" s="123"/>
      <c r="X829" s="123"/>
    </row>
    <row r="830" spans="1:24" x14ac:dyDescent="0.35">
      <c r="A830" s="119"/>
      <c r="B830" s="118" t="s">
        <v>46</v>
      </c>
      <c r="C830" s="105"/>
      <c r="D830" s="133">
        <f t="shared" ref="D830:X830" si="350">SUM(D831:D834)</f>
        <v>11.542067999999999</v>
      </c>
      <c r="E830" s="133">
        <f t="shared" si="350"/>
        <v>0</v>
      </c>
      <c r="F830" s="133">
        <f t="shared" si="350"/>
        <v>0</v>
      </c>
      <c r="G830" s="133">
        <f t="shared" si="350"/>
        <v>11.542067999999999</v>
      </c>
      <c r="H830" s="133">
        <f t="shared" si="350"/>
        <v>0</v>
      </c>
      <c r="I830" s="133">
        <f t="shared" si="350"/>
        <v>0.51314629199999995</v>
      </c>
      <c r="J830" s="133">
        <f t="shared" si="350"/>
        <v>0</v>
      </c>
      <c r="K830" s="133">
        <f t="shared" si="350"/>
        <v>0</v>
      </c>
      <c r="L830" s="133">
        <f t="shared" si="350"/>
        <v>0.51314629199999995</v>
      </c>
      <c r="M830" s="133">
        <f t="shared" si="350"/>
        <v>0</v>
      </c>
      <c r="N830" s="133">
        <f t="shared" si="350"/>
        <v>11.028921708</v>
      </c>
      <c r="O830" s="133">
        <f t="shared" si="350"/>
        <v>0</v>
      </c>
      <c r="P830" s="133">
        <f t="shared" si="350"/>
        <v>0</v>
      </c>
      <c r="Q830" s="133">
        <f t="shared" si="350"/>
        <v>0</v>
      </c>
      <c r="R830" s="133">
        <f t="shared" si="350"/>
        <v>0</v>
      </c>
      <c r="S830" s="133">
        <f t="shared" si="350"/>
        <v>0</v>
      </c>
      <c r="T830" s="133">
        <f t="shared" si="350"/>
        <v>11.028921708</v>
      </c>
      <c r="U830" s="133">
        <f t="shared" si="350"/>
        <v>0</v>
      </c>
      <c r="V830" s="133">
        <f t="shared" si="350"/>
        <v>0</v>
      </c>
      <c r="W830" s="133">
        <f t="shared" si="350"/>
        <v>0</v>
      </c>
      <c r="X830" s="133">
        <f t="shared" si="350"/>
        <v>0</v>
      </c>
    </row>
    <row r="831" spans="1:24" ht="62.2" x14ac:dyDescent="0.35">
      <c r="A831" s="115" t="s">
        <v>1663</v>
      </c>
      <c r="B831" s="111" t="s">
        <v>1085</v>
      </c>
      <c r="C831" s="108" t="s">
        <v>559</v>
      </c>
      <c r="D831" s="67">
        <v>4.0508639999999998</v>
      </c>
      <c r="E831" s="123"/>
      <c r="F831" s="123"/>
      <c r="G831" s="122">
        <v>4.0508639999999998</v>
      </c>
      <c r="H831" s="123"/>
      <c r="I831" s="73">
        <v>0.18028390799999999</v>
      </c>
      <c r="J831" s="123"/>
      <c r="K831" s="123"/>
      <c r="L831" s="73">
        <v>0.18028390799999999</v>
      </c>
      <c r="M831" s="123"/>
      <c r="N831" s="122">
        <f t="shared" ref="N831:N834" si="351">D831-I831</f>
        <v>3.870580092</v>
      </c>
      <c r="O831" s="123"/>
      <c r="P831" s="123"/>
      <c r="Q831" s="123"/>
      <c r="R831" s="123"/>
      <c r="S831" s="123"/>
      <c r="T831" s="122">
        <f t="shared" ref="T831:T834" si="352">G831-L831</f>
        <v>3.870580092</v>
      </c>
      <c r="U831" s="123"/>
      <c r="V831" s="122">
        <f t="shared" ref="V831:V834" si="353">H831-M831</f>
        <v>0</v>
      </c>
      <c r="W831" s="123"/>
      <c r="X831" s="123"/>
    </row>
    <row r="832" spans="1:24" ht="46.65" x14ac:dyDescent="0.35">
      <c r="A832" s="115" t="s">
        <v>1663</v>
      </c>
      <c r="B832" s="111" t="s">
        <v>1086</v>
      </c>
      <c r="C832" s="108" t="s">
        <v>560</v>
      </c>
      <c r="D832" s="67">
        <v>7.2843479999999996</v>
      </c>
      <c r="E832" s="123"/>
      <c r="F832" s="123"/>
      <c r="G832" s="122">
        <v>7.2843479999999996</v>
      </c>
      <c r="H832" s="123"/>
      <c r="I832" s="73">
        <v>0.32419031999999998</v>
      </c>
      <c r="J832" s="123"/>
      <c r="K832" s="123"/>
      <c r="L832" s="73">
        <v>0.32419031999999998</v>
      </c>
      <c r="M832" s="123"/>
      <c r="N832" s="122">
        <f t="shared" si="351"/>
        <v>6.96015768</v>
      </c>
      <c r="O832" s="123"/>
      <c r="P832" s="123"/>
      <c r="Q832" s="123"/>
      <c r="R832" s="123"/>
      <c r="S832" s="123"/>
      <c r="T832" s="122">
        <f t="shared" si="352"/>
        <v>6.96015768</v>
      </c>
      <c r="U832" s="123"/>
      <c r="V832" s="122">
        <f t="shared" si="353"/>
        <v>0</v>
      </c>
      <c r="W832" s="123"/>
      <c r="X832" s="123"/>
    </row>
    <row r="833" spans="1:24" ht="62.2" x14ac:dyDescent="0.35">
      <c r="A833" s="115" t="s">
        <v>1663</v>
      </c>
      <c r="B833" s="111" t="s">
        <v>177</v>
      </c>
      <c r="C833" s="108" t="s">
        <v>561</v>
      </c>
      <c r="D833" s="67">
        <v>1.2E-2</v>
      </c>
      <c r="E833" s="123"/>
      <c r="F833" s="123"/>
      <c r="G833" s="122">
        <v>1.2E-2</v>
      </c>
      <c r="H833" s="123"/>
      <c r="I833" s="73">
        <v>0</v>
      </c>
      <c r="J833" s="123"/>
      <c r="K833" s="123"/>
      <c r="L833" s="73">
        <v>0</v>
      </c>
      <c r="M833" s="123"/>
      <c r="N833" s="122">
        <f t="shared" si="351"/>
        <v>1.2E-2</v>
      </c>
      <c r="O833" s="123"/>
      <c r="P833" s="123"/>
      <c r="Q833" s="123"/>
      <c r="R833" s="123"/>
      <c r="S833" s="123"/>
      <c r="T833" s="122">
        <f t="shared" si="352"/>
        <v>1.2E-2</v>
      </c>
      <c r="U833" s="123"/>
      <c r="V833" s="122">
        <f t="shared" si="353"/>
        <v>0</v>
      </c>
      <c r="W833" s="123"/>
      <c r="X833" s="123"/>
    </row>
    <row r="834" spans="1:24" ht="46.65" x14ac:dyDescent="0.35">
      <c r="A834" s="115" t="s">
        <v>1663</v>
      </c>
      <c r="B834" s="111" t="s">
        <v>1087</v>
      </c>
      <c r="C834" s="108" t="s">
        <v>1604</v>
      </c>
      <c r="D834" s="67">
        <v>0.194856</v>
      </c>
      <c r="E834" s="123"/>
      <c r="F834" s="123"/>
      <c r="G834" s="122">
        <v>0.194856</v>
      </c>
      <c r="H834" s="123"/>
      <c r="I834" s="73">
        <v>8.6720640000000002E-3</v>
      </c>
      <c r="J834" s="123"/>
      <c r="K834" s="123"/>
      <c r="L834" s="73">
        <v>8.6720640000000002E-3</v>
      </c>
      <c r="M834" s="123"/>
      <c r="N834" s="122">
        <f t="shared" si="351"/>
        <v>0.18618393599999999</v>
      </c>
      <c r="O834" s="123"/>
      <c r="P834" s="123"/>
      <c r="Q834" s="123"/>
      <c r="R834" s="123"/>
      <c r="S834" s="123"/>
      <c r="T834" s="122">
        <f t="shared" si="352"/>
        <v>0.18618393599999999</v>
      </c>
      <c r="U834" s="123"/>
      <c r="V834" s="122">
        <f t="shared" si="353"/>
        <v>0</v>
      </c>
      <c r="W834" s="123"/>
      <c r="X834" s="123"/>
    </row>
    <row r="835" spans="1:24" x14ac:dyDescent="0.35">
      <c r="A835" s="119"/>
      <c r="B835" s="118" t="s">
        <v>47</v>
      </c>
      <c r="C835" s="105"/>
      <c r="D835" s="133">
        <f t="shared" ref="D835:X835" si="354">SUM(D836:D836)</f>
        <v>7.4786639999999993</v>
      </c>
      <c r="E835" s="133">
        <f t="shared" si="354"/>
        <v>0</v>
      </c>
      <c r="F835" s="133">
        <f t="shared" si="354"/>
        <v>0</v>
      </c>
      <c r="G835" s="133">
        <f t="shared" si="354"/>
        <v>7.4786639999999993</v>
      </c>
      <c r="H835" s="133">
        <f t="shared" si="354"/>
        <v>0</v>
      </c>
      <c r="I835" s="133">
        <f t="shared" si="354"/>
        <v>0.33283832399999996</v>
      </c>
      <c r="J835" s="133">
        <f t="shared" si="354"/>
        <v>0</v>
      </c>
      <c r="K835" s="133">
        <f t="shared" si="354"/>
        <v>0</v>
      </c>
      <c r="L835" s="133">
        <f t="shared" si="354"/>
        <v>0.33283832399999996</v>
      </c>
      <c r="M835" s="133">
        <f t="shared" si="354"/>
        <v>0</v>
      </c>
      <c r="N835" s="133">
        <f t="shared" si="354"/>
        <v>7.1458256759999994</v>
      </c>
      <c r="O835" s="133">
        <f t="shared" si="354"/>
        <v>0</v>
      </c>
      <c r="P835" s="133">
        <f t="shared" si="354"/>
        <v>0</v>
      </c>
      <c r="Q835" s="133">
        <f t="shared" si="354"/>
        <v>0</v>
      </c>
      <c r="R835" s="133">
        <f t="shared" si="354"/>
        <v>0</v>
      </c>
      <c r="S835" s="133">
        <f t="shared" si="354"/>
        <v>0</v>
      </c>
      <c r="T835" s="133">
        <f t="shared" si="354"/>
        <v>7.1458256759999994</v>
      </c>
      <c r="U835" s="133">
        <f t="shared" si="354"/>
        <v>0</v>
      </c>
      <c r="V835" s="133">
        <f t="shared" si="354"/>
        <v>0</v>
      </c>
      <c r="W835" s="133">
        <f t="shared" si="354"/>
        <v>0</v>
      </c>
      <c r="X835" s="133">
        <f t="shared" si="354"/>
        <v>0</v>
      </c>
    </row>
    <row r="836" spans="1:24" ht="77.7" x14ac:dyDescent="0.35">
      <c r="A836" s="115" t="s">
        <v>1663</v>
      </c>
      <c r="B836" s="111" t="s">
        <v>1088</v>
      </c>
      <c r="C836" s="108" t="s">
        <v>562</v>
      </c>
      <c r="D836" s="67">
        <v>7.4786639999999993</v>
      </c>
      <c r="E836" s="123"/>
      <c r="F836" s="123"/>
      <c r="G836" s="122">
        <v>7.4786639999999993</v>
      </c>
      <c r="H836" s="123"/>
      <c r="I836" s="73">
        <v>0.33283832399999996</v>
      </c>
      <c r="J836" s="123"/>
      <c r="K836" s="123"/>
      <c r="L836" s="73">
        <v>0.33283832399999996</v>
      </c>
      <c r="M836" s="123"/>
      <c r="N836" s="122">
        <f>D836-I836</f>
        <v>7.1458256759999994</v>
      </c>
      <c r="O836" s="123"/>
      <c r="P836" s="123"/>
      <c r="Q836" s="123"/>
      <c r="R836" s="123"/>
      <c r="S836" s="123"/>
      <c r="T836" s="122">
        <f>G836-L836</f>
        <v>7.1458256759999994</v>
      </c>
      <c r="U836" s="123"/>
      <c r="V836" s="122">
        <f>H836-M836</f>
        <v>0</v>
      </c>
      <c r="W836" s="123"/>
      <c r="X836" s="123"/>
    </row>
    <row r="837" spans="1:24" s="134" customFormat="1" x14ac:dyDescent="0.35">
      <c r="A837" s="119"/>
      <c r="B837" s="118" t="s">
        <v>124</v>
      </c>
      <c r="C837" s="105"/>
      <c r="D837" s="133">
        <f>SUM(D838)</f>
        <v>1.2E-2</v>
      </c>
      <c r="E837" s="133">
        <f t="shared" ref="E837:X837" si="355">SUM(E838)</f>
        <v>0</v>
      </c>
      <c r="F837" s="133">
        <f t="shared" si="355"/>
        <v>0</v>
      </c>
      <c r="G837" s="133">
        <f t="shared" si="355"/>
        <v>1.2E-2</v>
      </c>
      <c r="H837" s="133">
        <f t="shared" si="355"/>
        <v>0</v>
      </c>
      <c r="I837" s="133">
        <f t="shared" si="355"/>
        <v>0</v>
      </c>
      <c r="J837" s="133">
        <f t="shared" si="355"/>
        <v>0</v>
      </c>
      <c r="K837" s="133">
        <f t="shared" si="355"/>
        <v>0</v>
      </c>
      <c r="L837" s="133">
        <f t="shared" si="355"/>
        <v>0</v>
      </c>
      <c r="M837" s="133">
        <f t="shared" si="355"/>
        <v>0</v>
      </c>
      <c r="N837" s="133">
        <f t="shared" si="355"/>
        <v>1.2E-2</v>
      </c>
      <c r="O837" s="133">
        <f t="shared" si="355"/>
        <v>0</v>
      </c>
      <c r="P837" s="133">
        <f t="shared" si="355"/>
        <v>0</v>
      </c>
      <c r="Q837" s="133">
        <f t="shared" si="355"/>
        <v>0</v>
      </c>
      <c r="R837" s="133">
        <f t="shared" si="355"/>
        <v>0</v>
      </c>
      <c r="S837" s="133">
        <f t="shared" si="355"/>
        <v>0</v>
      </c>
      <c r="T837" s="133">
        <f t="shared" si="355"/>
        <v>1.2E-2</v>
      </c>
      <c r="U837" s="133">
        <f t="shared" si="355"/>
        <v>0</v>
      </c>
      <c r="V837" s="133">
        <f t="shared" si="355"/>
        <v>0</v>
      </c>
      <c r="W837" s="133">
        <f t="shared" si="355"/>
        <v>0</v>
      </c>
      <c r="X837" s="133">
        <f t="shared" si="355"/>
        <v>0</v>
      </c>
    </row>
    <row r="838" spans="1:24" ht="77.7" x14ac:dyDescent="0.35">
      <c r="A838" s="115" t="s">
        <v>1663</v>
      </c>
      <c r="B838" s="111" t="s">
        <v>178</v>
      </c>
      <c r="C838" s="108" t="s">
        <v>563</v>
      </c>
      <c r="D838" s="67">
        <v>1.2E-2</v>
      </c>
      <c r="E838" s="123"/>
      <c r="F838" s="123"/>
      <c r="G838" s="122">
        <v>1.2E-2</v>
      </c>
      <c r="H838" s="123"/>
      <c r="I838" s="73">
        <v>0</v>
      </c>
      <c r="J838" s="123"/>
      <c r="K838" s="123"/>
      <c r="L838" s="73">
        <v>0</v>
      </c>
      <c r="M838" s="123"/>
      <c r="N838" s="122">
        <f>D838-I838</f>
        <v>1.2E-2</v>
      </c>
      <c r="O838" s="123"/>
      <c r="P838" s="123"/>
      <c r="Q838" s="123"/>
      <c r="R838" s="123"/>
      <c r="S838" s="123"/>
      <c r="T838" s="122">
        <f>G838-L838</f>
        <v>1.2E-2</v>
      </c>
      <c r="U838" s="123"/>
      <c r="V838" s="122">
        <f>H838-M838</f>
        <v>0</v>
      </c>
      <c r="W838" s="123"/>
      <c r="X838" s="123"/>
    </row>
    <row r="839" spans="1:24" s="134" customFormat="1" x14ac:dyDescent="0.35">
      <c r="A839" s="119"/>
      <c r="B839" s="118" t="s">
        <v>1089</v>
      </c>
      <c r="C839" s="105"/>
      <c r="D839" s="133">
        <f>SUM(D840)</f>
        <v>0</v>
      </c>
      <c r="E839" s="133">
        <f t="shared" ref="E839:X839" si="356">SUM(E840)</f>
        <v>0</v>
      </c>
      <c r="F839" s="133">
        <f t="shared" si="356"/>
        <v>0</v>
      </c>
      <c r="G839" s="133">
        <f t="shared" si="356"/>
        <v>0</v>
      </c>
      <c r="H839" s="133">
        <f t="shared" si="356"/>
        <v>0</v>
      </c>
      <c r="I839" s="133">
        <f t="shared" si="356"/>
        <v>0</v>
      </c>
      <c r="J839" s="133">
        <f t="shared" si="356"/>
        <v>0</v>
      </c>
      <c r="K839" s="133">
        <f t="shared" si="356"/>
        <v>0</v>
      </c>
      <c r="L839" s="133">
        <f t="shared" si="356"/>
        <v>0</v>
      </c>
      <c r="M839" s="133">
        <f t="shared" si="356"/>
        <v>0</v>
      </c>
      <c r="N839" s="133">
        <f t="shared" si="356"/>
        <v>0</v>
      </c>
      <c r="O839" s="133">
        <f t="shared" si="356"/>
        <v>0</v>
      </c>
      <c r="P839" s="133">
        <f t="shared" si="356"/>
        <v>0</v>
      </c>
      <c r="Q839" s="133">
        <f t="shared" si="356"/>
        <v>0</v>
      </c>
      <c r="R839" s="133">
        <f t="shared" si="356"/>
        <v>0</v>
      </c>
      <c r="S839" s="133">
        <f t="shared" si="356"/>
        <v>0</v>
      </c>
      <c r="T839" s="133">
        <f t="shared" si="356"/>
        <v>0</v>
      </c>
      <c r="U839" s="133">
        <f t="shared" si="356"/>
        <v>0</v>
      </c>
      <c r="V839" s="133">
        <f t="shared" si="356"/>
        <v>0</v>
      </c>
      <c r="W839" s="133">
        <f t="shared" si="356"/>
        <v>0</v>
      </c>
      <c r="X839" s="133">
        <f t="shared" si="356"/>
        <v>0</v>
      </c>
    </row>
    <row r="840" spans="1:24" ht="46.65" x14ac:dyDescent="0.35">
      <c r="A840" s="115" t="s">
        <v>1663</v>
      </c>
      <c r="B840" s="111" t="s">
        <v>1090</v>
      </c>
      <c r="C840" s="108" t="s">
        <v>1605</v>
      </c>
      <c r="D840" s="67">
        <v>0</v>
      </c>
      <c r="E840" s="123"/>
      <c r="F840" s="123"/>
      <c r="G840" s="122">
        <v>0</v>
      </c>
      <c r="H840" s="123"/>
      <c r="I840" s="73">
        <v>0</v>
      </c>
      <c r="J840" s="123"/>
      <c r="K840" s="123"/>
      <c r="L840" s="73">
        <v>0</v>
      </c>
      <c r="M840" s="123"/>
      <c r="N840" s="122">
        <f>D840-I840</f>
        <v>0</v>
      </c>
      <c r="O840" s="123"/>
      <c r="P840" s="123"/>
      <c r="Q840" s="123"/>
      <c r="R840" s="123"/>
      <c r="S840" s="123"/>
      <c r="T840" s="122">
        <f>G840-L840</f>
        <v>0</v>
      </c>
      <c r="U840" s="123"/>
      <c r="V840" s="122">
        <f>H840-M840</f>
        <v>0</v>
      </c>
      <c r="W840" s="123"/>
      <c r="X840" s="123"/>
    </row>
    <row r="841" spans="1:24" s="134" customFormat="1" x14ac:dyDescent="0.35">
      <c r="A841" s="119"/>
      <c r="B841" s="118" t="s">
        <v>90</v>
      </c>
      <c r="C841" s="105"/>
      <c r="D841" s="133">
        <f>SUM(D842)</f>
        <v>0</v>
      </c>
      <c r="E841" s="133">
        <f t="shared" ref="E841:X841" si="357">SUM(E842)</f>
        <v>0</v>
      </c>
      <c r="F841" s="133">
        <f t="shared" si="357"/>
        <v>0</v>
      </c>
      <c r="G841" s="133">
        <f t="shared" si="357"/>
        <v>0</v>
      </c>
      <c r="H841" s="133">
        <f t="shared" si="357"/>
        <v>0</v>
      </c>
      <c r="I841" s="133">
        <f t="shared" si="357"/>
        <v>0</v>
      </c>
      <c r="J841" s="133">
        <f t="shared" si="357"/>
        <v>0</v>
      </c>
      <c r="K841" s="133">
        <f t="shared" si="357"/>
        <v>0</v>
      </c>
      <c r="L841" s="133">
        <f t="shared" si="357"/>
        <v>0</v>
      </c>
      <c r="M841" s="133">
        <f t="shared" si="357"/>
        <v>0</v>
      </c>
      <c r="N841" s="133">
        <f t="shared" si="357"/>
        <v>0</v>
      </c>
      <c r="O841" s="133">
        <f t="shared" si="357"/>
        <v>0</v>
      </c>
      <c r="P841" s="133">
        <f t="shared" si="357"/>
        <v>0</v>
      </c>
      <c r="Q841" s="133">
        <f t="shared" si="357"/>
        <v>0</v>
      </c>
      <c r="R841" s="133">
        <f t="shared" si="357"/>
        <v>0</v>
      </c>
      <c r="S841" s="133">
        <f t="shared" si="357"/>
        <v>0</v>
      </c>
      <c r="T841" s="133">
        <f t="shared" si="357"/>
        <v>0</v>
      </c>
      <c r="U841" s="133">
        <f t="shared" si="357"/>
        <v>0</v>
      </c>
      <c r="V841" s="133">
        <f t="shared" si="357"/>
        <v>0</v>
      </c>
      <c r="W841" s="133">
        <f t="shared" si="357"/>
        <v>0</v>
      </c>
      <c r="X841" s="133">
        <f t="shared" si="357"/>
        <v>0</v>
      </c>
    </row>
    <row r="842" spans="1:24" ht="31.1" x14ac:dyDescent="0.35">
      <c r="A842" s="115" t="s">
        <v>1663</v>
      </c>
      <c r="B842" s="111" t="s">
        <v>1091</v>
      </c>
      <c r="C842" s="108" t="s">
        <v>1606</v>
      </c>
      <c r="D842" s="67">
        <v>0</v>
      </c>
      <c r="E842" s="123"/>
      <c r="F842" s="123"/>
      <c r="G842" s="122">
        <v>0</v>
      </c>
      <c r="H842" s="123"/>
      <c r="I842" s="73">
        <v>0</v>
      </c>
      <c r="J842" s="123"/>
      <c r="K842" s="123"/>
      <c r="L842" s="73">
        <v>0</v>
      </c>
      <c r="M842" s="123"/>
      <c r="N842" s="122">
        <f>D842-I842</f>
        <v>0</v>
      </c>
      <c r="O842" s="123"/>
      <c r="P842" s="123"/>
      <c r="Q842" s="123"/>
      <c r="R842" s="123"/>
      <c r="S842" s="123"/>
      <c r="T842" s="122">
        <f>G842-L842</f>
        <v>0</v>
      </c>
      <c r="U842" s="123"/>
      <c r="V842" s="122">
        <f>H842-M842</f>
        <v>0</v>
      </c>
      <c r="W842" s="123"/>
      <c r="X842" s="123"/>
    </row>
    <row r="843" spans="1:24" x14ac:dyDescent="0.35">
      <c r="A843" s="119"/>
      <c r="B843" s="118" t="s">
        <v>49</v>
      </c>
      <c r="C843" s="105"/>
      <c r="D843" s="133">
        <f t="shared" ref="D843:X843" si="358">SUM(D844:D847)</f>
        <v>2.9259719999999998</v>
      </c>
      <c r="E843" s="133">
        <f t="shared" si="358"/>
        <v>0</v>
      </c>
      <c r="F843" s="133">
        <f t="shared" si="358"/>
        <v>0</v>
      </c>
      <c r="G843" s="133">
        <f t="shared" si="358"/>
        <v>2.9259719999999998</v>
      </c>
      <c r="H843" s="133">
        <f t="shared" si="358"/>
        <v>0</v>
      </c>
      <c r="I843" s="133">
        <f t="shared" si="358"/>
        <v>2.1150235259999994</v>
      </c>
      <c r="J843" s="133">
        <f t="shared" si="358"/>
        <v>0</v>
      </c>
      <c r="K843" s="133">
        <f t="shared" si="358"/>
        <v>0</v>
      </c>
      <c r="L843" s="133">
        <f t="shared" si="358"/>
        <v>2.1150235259999994</v>
      </c>
      <c r="M843" s="133">
        <f t="shared" si="358"/>
        <v>0</v>
      </c>
      <c r="N843" s="133">
        <f t="shared" si="358"/>
        <v>0.81094847400000036</v>
      </c>
      <c r="O843" s="133">
        <f t="shared" si="358"/>
        <v>0</v>
      </c>
      <c r="P843" s="133">
        <f t="shared" si="358"/>
        <v>0</v>
      </c>
      <c r="Q843" s="133">
        <f t="shared" si="358"/>
        <v>0</v>
      </c>
      <c r="R843" s="133">
        <f t="shared" si="358"/>
        <v>0</v>
      </c>
      <c r="S843" s="133">
        <f t="shared" si="358"/>
        <v>0</v>
      </c>
      <c r="T843" s="133">
        <f t="shared" si="358"/>
        <v>0.81094847400000036</v>
      </c>
      <c r="U843" s="133">
        <f t="shared" si="358"/>
        <v>0</v>
      </c>
      <c r="V843" s="133">
        <f t="shared" si="358"/>
        <v>0</v>
      </c>
      <c r="W843" s="133">
        <f t="shared" si="358"/>
        <v>0</v>
      </c>
      <c r="X843" s="133">
        <f t="shared" si="358"/>
        <v>0</v>
      </c>
    </row>
    <row r="844" spans="1:24" ht="46.65" x14ac:dyDescent="0.35">
      <c r="A844" s="115" t="s">
        <v>1663</v>
      </c>
      <c r="B844" s="111" t="s">
        <v>179</v>
      </c>
      <c r="C844" s="108" t="s">
        <v>180</v>
      </c>
      <c r="D844" s="67">
        <v>1.2E-2</v>
      </c>
      <c r="E844" s="123"/>
      <c r="F844" s="123"/>
      <c r="G844" s="122">
        <v>1.2E-2</v>
      </c>
      <c r="H844" s="123"/>
      <c r="I844" s="73">
        <v>0</v>
      </c>
      <c r="J844" s="123"/>
      <c r="K844" s="123"/>
      <c r="L844" s="73">
        <v>0</v>
      </c>
      <c r="M844" s="123"/>
      <c r="N844" s="122">
        <f t="shared" ref="N844:N847" si="359">D844-I844</f>
        <v>1.2E-2</v>
      </c>
      <c r="O844" s="123"/>
      <c r="P844" s="123"/>
      <c r="Q844" s="123"/>
      <c r="R844" s="123"/>
      <c r="S844" s="123"/>
      <c r="T844" s="122">
        <f t="shared" ref="T844:T847" si="360">G844-L844</f>
        <v>1.2E-2</v>
      </c>
      <c r="U844" s="123"/>
      <c r="V844" s="122">
        <f t="shared" ref="V844:V847" si="361">H844-M844</f>
        <v>0</v>
      </c>
      <c r="W844" s="123"/>
      <c r="X844" s="123"/>
    </row>
    <row r="845" spans="1:24" ht="62.2" x14ac:dyDescent="0.35">
      <c r="A845" s="115" t="s">
        <v>1663</v>
      </c>
      <c r="B845" s="111" t="s">
        <v>181</v>
      </c>
      <c r="C845" s="108" t="s">
        <v>182</v>
      </c>
      <c r="D845" s="67">
        <v>1.2E-2</v>
      </c>
      <c r="E845" s="123"/>
      <c r="F845" s="123"/>
      <c r="G845" s="122">
        <v>1.2E-2</v>
      </c>
      <c r="H845" s="123"/>
      <c r="I845" s="73">
        <v>5.3404799999999997E-4</v>
      </c>
      <c r="J845" s="123"/>
      <c r="K845" s="123"/>
      <c r="L845" s="73">
        <v>5.3404799999999997E-4</v>
      </c>
      <c r="M845" s="123"/>
      <c r="N845" s="122">
        <f t="shared" si="359"/>
        <v>1.1465952E-2</v>
      </c>
      <c r="O845" s="123"/>
      <c r="P845" s="123"/>
      <c r="Q845" s="123"/>
      <c r="R845" s="123"/>
      <c r="S845" s="123"/>
      <c r="T845" s="122">
        <f t="shared" si="360"/>
        <v>1.1465952E-2</v>
      </c>
      <c r="U845" s="123"/>
      <c r="V845" s="122">
        <f t="shared" si="361"/>
        <v>0</v>
      </c>
      <c r="W845" s="123"/>
      <c r="X845" s="123"/>
    </row>
    <row r="846" spans="1:24" ht="46.65" x14ac:dyDescent="0.35">
      <c r="A846" s="115" t="s">
        <v>1663</v>
      </c>
      <c r="B846" s="111" t="s">
        <v>1092</v>
      </c>
      <c r="C846" s="108" t="s">
        <v>1607</v>
      </c>
      <c r="D846" s="67">
        <v>2.8899719999999998</v>
      </c>
      <c r="E846" s="123"/>
      <c r="F846" s="123"/>
      <c r="G846" s="122">
        <v>2.8899719999999998</v>
      </c>
      <c r="H846" s="123"/>
      <c r="I846" s="73">
        <v>2.1139554299999994</v>
      </c>
      <c r="J846" s="123"/>
      <c r="K846" s="123"/>
      <c r="L846" s="73">
        <v>2.1139554299999994</v>
      </c>
      <c r="M846" s="123"/>
      <c r="N846" s="122">
        <f t="shared" si="359"/>
        <v>0.77601657000000035</v>
      </c>
      <c r="O846" s="123"/>
      <c r="P846" s="123"/>
      <c r="Q846" s="123"/>
      <c r="R846" s="123"/>
      <c r="S846" s="123"/>
      <c r="T846" s="122">
        <f t="shared" si="360"/>
        <v>0.77601657000000035</v>
      </c>
      <c r="U846" s="123"/>
      <c r="V846" s="122">
        <f t="shared" si="361"/>
        <v>0</v>
      </c>
      <c r="W846" s="123"/>
      <c r="X846" s="123"/>
    </row>
    <row r="847" spans="1:24" ht="62.2" x14ac:dyDescent="0.35">
      <c r="A847" s="115" t="s">
        <v>1663</v>
      </c>
      <c r="B847" s="111" t="s">
        <v>183</v>
      </c>
      <c r="C847" s="108" t="s">
        <v>184</v>
      </c>
      <c r="D847" s="67">
        <v>1.2E-2</v>
      </c>
      <c r="E847" s="123"/>
      <c r="F847" s="123"/>
      <c r="G847" s="122">
        <v>1.2E-2</v>
      </c>
      <c r="H847" s="123"/>
      <c r="I847" s="73">
        <v>5.3404799999999997E-4</v>
      </c>
      <c r="J847" s="123"/>
      <c r="K847" s="123"/>
      <c r="L847" s="73">
        <v>5.3404799999999997E-4</v>
      </c>
      <c r="M847" s="123"/>
      <c r="N847" s="122">
        <f t="shared" si="359"/>
        <v>1.1465952E-2</v>
      </c>
      <c r="O847" s="123"/>
      <c r="P847" s="123"/>
      <c r="Q847" s="123"/>
      <c r="R847" s="123"/>
      <c r="S847" s="123"/>
      <c r="T847" s="122">
        <f t="shared" si="360"/>
        <v>1.1465952E-2</v>
      </c>
      <c r="U847" s="123"/>
      <c r="V847" s="122">
        <f t="shared" si="361"/>
        <v>0</v>
      </c>
      <c r="W847" s="123"/>
      <c r="X847" s="123"/>
    </row>
    <row r="848" spans="1:24" x14ac:dyDescent="0.35">
      <c r="A848" s="119"/>
      <c r="B848" s="118" t="s">
        <v>53</v>
      </c>
      <c r="C848" s="105"/>
      <c r="D848" s="133">
        <f t="shared" ref="D848:X848" si="362">SUM(D849:D857)</f>
        <v>18.154356</v>
      </c>
      <c r="E848" s="133">
        <f t="shared" si="362"/>
        <v>0</v>
      </c>
      <c r="F848" s="133">
        <f t="shared" si="362"/>
        <v>0</v>
      </c>
      <c r="G848" s="133">
        <f t="shared" si="362"/>
        <v>18.154356</v>
      </c>
      <c r="H848" s="133">
        <f t="shared" si="362"/>
        <v>0</v>
      </c>
      <c r="I848" s="133">
        <f t="shared" si="362"/>
        <v>4.0216956379999997</v>
      </c>
      <c r="J848" s="133">
        <f t="shared" si="362"/>
        <v>0</v>
      </c>
      <c r="K848" s="133">
        <f t="shared" si="362"/>
        <v>0</v>
      </c>
      <c r="L848" s="133">
        <f t="shared" si="362"/>
        <v>4.0216956379999997</v>
      </c>
      <c r="M848" s="133">
        <f t="shared" si="362"/>
        <v>0</v>
      </c>
      <c r="N848" s="133">
        <f t="shared" si="362"/>
        <v>14.132660361999998</v>
      </c>
      <c r="O848" s="133">
        <f t="shared" si="362"/>
        <v>0</v>
      </c>
      <c r="P848" s="133">
        <f t="shared" si="362"/>
        <v>0</v>
      </c>
      <c r="Q848" s="133">
        <f t="shared" si="362"/>
        <v>0</v>
      </c>
      <c r="R848" s="133">
        <f t="shared" si="362"/>
        <v>0</v>
      </c>
      <c r="S848" s="133">
        <f t="shared" si="362"/>
        <v>0</v>
      </c>
      <c r="T848" s="133">
        <f t="shared" si="362"/>
        <v>14.132660361999998</v>
      </c>
      <c r="U848" s="133">
        <f t="shared" si="362"/>
        <v>0</v>
      </c>
      <c r="V848" s="133">
        <f t="shared" si="362"/>
        <v>0</v>
      </c>
      <c r="W848" s="133">
        <f t="shared" si="362"/>
        <v>0</v>
      </c>
      <c r="X848" s="133">
        <f t="shared" si="362"/>
        <v>0</v>
      </c>
    </row>
    <row r="849" spans="1:24" ht="46.65" x14ac:dyDescent="0.35">
      <c r="A849" s="115" t="s">
        <v>1663</v>
      </c>
      <c r="B849" s="111" t="s">
        <v>185</v>
      </c>
      <c r="C849" s="108" t="s">
        <v>564</v>
      </c>
      <c r="D849" s="67">
        <v>0.78742800000000002</v>
      </c>
      <c r="E849" s="123"/>
      <c r="F849" s="123"/>
      <c r="G849" s="122">
        <v>0.78742800000000002</v>
      </c>
      <c r="H849" s="123"/>
      <c r="I849" s="73">
        <v>3.2064761659999998</v>
      </c>
      <c r="J849" s="123"/>
      <c r="K849" s="123"/>
      <c r="L849" s="73">
        <v>3.2064761659999998</v>
      </c>
      <c r="M849" s="123"/>
      <c r="N849" s="122">
        <f t="shared" ref="N849:N857" si="363">D849-I849</f>
        <v>-2.4190481659999996</v>
      </c>
      <c r="O849" s="123"/>
      <c r="P849" s="123"/>
      <c r="Q849" s="123"/>
      <c r="R849" s="123"/>
      <c r="S849" s="123"/>
      <c r="T849" s="122">
        <f t="shared" ref="T849:T857" si="364">G849-L849</f>
        <v>-2.4190481659999996</v>
      </c>
      <c r="U849" s="123"/>
      <c r="V849" s="122">
        <f t="shared" ref="V849:V857" si="365">H849-M849</f>
        <v>0</v>
      </c>
      <c r="W849" s="123"/>
      <c r="X849" s="123"/>
    </row>
    <row r="850" spans="1:24" ht="62.2" x14ac:dyDescent="0.35">
      <c r="A850" s="115" t="s">
        <v>1663</v>
      </c>
      <c r="B850" s="111" t="s">
        <v>186</v>
      </c>
      <c r="C850" s="108" t="s">
        <v>565</v>
      </c>
      <c r="D850" s="67">
        <v>1.2E-2</v>
      </c>
      <c r="E850" s="123"/>
      <c r="F850" s="123"/>
      <c r="G850" s="122">
        <v>1.2E-2</v>
      </c>
      <c r="H850" s="123"/>
      <c r="I850" s="73">
        <v>0</v>
      </c>
      <c r="J850" s="123"/>
      <c r="K850" s="123"/>
      <c r="L850" s="73">
        <v>0</v>
      </c>
      <c r="M850" s="123"/>
      <c r="N850" s="122">
        <f t="shared" si="363"/>
        <v>1.2E-2</v>
      </c>
      <c r="O850" s="123"/>
      <c r="P850" s="123"/>
      <c r="Q850" s="123"/>
      <c r="R850" s="123"/>
      <c r="S850" s="123"/>
      <c r="T850" s="122">
        <f t="shared" si="364"/>
        <v>1.2E-2</v>
      </c>
      <c r="U850" s="123"/>
      <c r="V850" s="122">
        <f t="shared" si="365"/>
        <v>0</v>
      </c>
      <c r="W850" s="123"/>
      <c r="X850" s="123"/>
    </row>
    <row r="851" spans="1:24" ht="46.65" x14ac:dyDescent="0.35">
      <c r="A851" s="115" t="s">
        <v>1663</v>
      </c>
      <c r="B851" s="111" t="s">
        <v>187</v>
      </c>
      <c r="C851" s="108" t="s">
        <v>566</v>
      </c>
      <c r="D851" s="67">
        <v>1.2E-2</v>
      </c>
      <c r="E851" s="123"/>
      <c r="F851" s="123"/>
      <c r="G851" s="122">
        <v>1.2E-2</v>
      </c>
      <c r="H851" s="123"/>
      <c r="I851" s="73">
        <v>7.6916399999999992E-4</v>
      </c>
      <c r="J851" s="123"/>
      <c r="K851" s="123"/>
      <c r="L851" s="73">
        <v>7.6916399999999992E-4</v>
      </c>
      <c r="M851" s="123"/>
      <c r="N851" s="122">
        <f t="shared" si="363"/>
        <v>1.1230836000000001E-2</v>
      </c>
      <c r="O851" s="123"/>
      <c r="P851" s="123"/>
      <c r="Q851" s="123"/>
      <c r="R851" s="123"/>
      <c r="S851" s="123"/>
      <c r="T851" s="122">
        <f t="shared" si="364"/>
        <v>1.1230836000000001E-2</v>
      </c>
      <c r="U851" s="123"/>
      <c r="V851" s="122">
        <f t="shared" si="365"/>
        <v>0</v>
      </c>
      <c r="W851" s="123"/>
      <c r="X851" s="123"/>
    </row>
    <row r="852" spans="1:24" ht="62.2" x14ac:dyDescent="0.35">
      <c r="A852" s="115" t="s">
        <v>1663</v>
      </c>
      <c r="B852" s="111" t="s">
        <v>188</v>
      </c>
      <c r="C852" s="108" t="s">
        <v>567</v>
      </c>
      <c r="D852" s="67">
        <v>0.23178000000000001</v>
      </c>
      <c r="E852" s="123"/>
      <c r="F852" s="123"/>
      <c r="G852" s="122">
        <v>0.23178000000000001</v>
      </c>
      <c r="H852" s="123"/>
      <c r="I852" s="73">
        <v>1.0315355999999999E-2</v>
      </c>
      <c r="J852" s="123"/>
      <c r="K852" s="123"/>
      <c r="L852" s="73">
        <v>1.0315355999999999E-2</v>
      </c>
      <c r="M852" s="123"/>
      <c r="N852" s="122">
        <f t="shared" si="363"/>
        <v>0.22146464400000002</v>
      </c>
      <c r="O852" s="123"/>
      <c r="P852" s="123"/>
      <c r="Q852" s="123"/>
      <c r="R852" s="123"/>
      <c r="S852" s="123"/>
      <c r="T852" s="122">
        <f t="shared" si="364"/>
        <v>0.22146464400000002</v>
      </c>
      <c r="U852" s="123"/>
      <c r="V852" s="122">
        <f t="shared" si="365"/>
        <v>0</v>
      </c>
      <c r="W852" s="123"/>
      <c r="X852" s="123"/>
    </row>
    <row r="853" spans="1:24" ht="108.8" x14ac:dyDescent="0.35">
      <c r="A853" s="115" t="s">
        <v>1663</v>
      </c>
      <c r="B853" s="111" t="s">
        <v>189</v>
      </c>
      <c r="C853" s="108" t="s">
        <v>568</v>
      </c>
      <c r="D853" s="67">
        <v>3.4473959999999999</v>
      </c>
      <c r="E853" s="123"/>
      <c r="F853" s="123"/>
      <c r="G853" s="122">
        <v>3.4473959999999999</v>
      </c>
      <c r="H853" s="123"/>
      <c r="I853" s="73">
        <v>0</v>
      </c>
      <c r="J853" s="123"/>
      <c r="K853" s="123"/>
      <c r="L853" s="73">
        <v>0</v>
      </c>
      <c r="M853" s="123"/>
      <c r="N853" s="122">
        <f t="shared" si="363"/>
        <v>3.4473959999999999</v>
      </c>
      <c r="O853" s="123"/>
      <c r="P853" s="123"/>
      <c r="Q853" s="123"/>
      <c r="R853" s="123"/>
      <c r="S853" s="123"/>
      <c r="T853" s="122">
        <f t="shared" si="364"/>
        <v>3.4473959999999999</v>
      </c>
      <c r="U853" s="123"/>
      <c r="V853" s="122">
        <f t="shared" si="365"/>
        <v>0</v>
      </c>
      <c r="W853" s="123"/>
      <c r="X853" s="123"/>
    </row>
    <row r="854" spans="1:24" ht="77.7" x14ac:dyDescent="0.35">
      <c r="A854" s="115" t="s">
        <v>1663</v>
      </c>
      <c r="B854" s="111" t="s">
        <v>190</v>
      </c>
      <c r="C854" s="108" t="s">
        <v>569</v>
      </c>
      <c r="D854" s="67">
        <v>1.2E-2</v>
      </c>
      <c r="E854" s="123"/>
      <c r="F854" s="123"/>
      <c r="G854" s="122">
        <v>1.2E-2</v>
      </c>
      <c r="H854" s="123"/>
      <c r="I854" s="73">
        <v>5.3404799999999997E-4</v>
      </c>
      <c r="J854" s="123"/>
      <c r="K854" s="123"/>
      <c r="L854" s="73">
        <v>5.3404799999999997E-4</v>
      </c>
      <c r="M854" s="123"/>
      <c r="N854" s="122">
        <f t="shared" si="363"/>
        <v>1.1465952E-2</v>
      </c>
      <c r="O854" s="123"/>
      <c r="P854" s="123"/>
      <c r="Q854" s="123"/>
      <c r="R854" s="123"/>
      <c r="S854" s="123"/>
      <c r="T854" s="122">
        <f t="shared" si="364"/>
        <v>1.1465952E-2</v>
      </c>
      <c r="U854" s="123"/>
      <c r="V854" s="122">
        <f t="shared" si="365"/>
        <v>0</v>
      </c>
      <c r="W854" s="123"/>
      <c r="X854" s="123"/>
    </row>
    <row r="855" spans="1:24" ht="62.2" x14ac:dyDescent="0.35">
      <c r="A855" s="115" t="s">
        <v>1663</v>
      </c>
      <c r="B855" s="111" t="s">
        <v>191</v>
      </c>
      <c r="C855" s="108" t="s">
        <v>192</v>
      </c>
      <c r="D855" s="67">
        <v>12.093815999999999</v>
      </c>
      <c r="E855" s="123"/>
      <c r="F855" s="123"/>
      <c r="G855" s="122">
        <v>12.093815999999999</v>
      </c>
      <c r="H855" s="123"/>
      <c r="I855" s="73">
        <v>0.734264892</v>
      </c>
      <c r="J855" s="123"/>
      <c r="K855" s="123"/>
      <c r="L855" s="73">
        <v>0.734264892</v>
      </c>
      <c r="M855" s="123"/>
      <c r="N855" s="122">
        <f t="shared" si="363"/>
        <v>11.359551107999998</v>
      </c>
      <c r="O855" s="123"/>
      <c r="P855" s="123"/>
      <c r="Q855" s="123"/>
      <c r="R855" s="123"/>
      <c r="S855" s="123"/>
      <c r="T855" s="122">
        <f t="shared" si="364"/>
        <v>11.359551107999998</v>
      </c>
      <c r="U855" s="123"/>
      <c r="V855" s="122">
        <f t="shared" si="365"/>
        <v>0</v>
      </c>
      <c r="W855" s="123"/>
      <c r="X855" s="123"/>
    </row>
    <row r="856" spans="1:24" ht="77.7" x14ac:dyDescent="0.35">
      <c r="A856" s="115" t="s">
        <v>1663</v>
      </c>
      <c r="B856" s="111" t="s">
        <v>195</v>
      </c>
      <c r="C856" s="108" t="s">
        <v>196</v>
      </c>
      <c r="D856" s="67">
        <v>1.5459359999999998</v>
      </c>
      <c r="E856" s="123"/>
      <c r="F856" s="123"/>
      <c r="G856" s="122">
        <v>1.5459359999999998</v>
      </c>
      <c r="H856" s="123"/>
      <c r="I856" s="73">
        <v>6.8801963999999993E-2</v>
      </c>
      <c r="J856" s="123"/>
      <c r="K856" s="123"/>
      <c r="L856" s="73">
        <v>6.8801963999999993E-2</v>
      </c>
      <c r="M856" s="123"/>
      <c r="N856" s="122">
        <f t="shared" si="363"/>
        <v>1.4771340359999998</v>
      </c>
      <c r="O856" s="123"/>
      <c r="P856" s="123"/>
      <c r="Q856" s="123"/>
      <c r="R856" s="123"/>
      <c r="S856" s="123"/>
      <c r="T856" s="122">
        <f t="shared" si="364"/>
        <v>1.4771340359999998</v>
      </c>
      <c r="U856" s="123"/>
      <c r="V856" s="122">
        <f t="shared" si="365"/>
        <v>0</v>
      </c>
      <c r="W856" s="123"/>
      <c r="X856" s="123"/>
    </row>
    <row r="857" spans="1:24" ht="46.65" x14ac:dyDescent="0.35">
      <c r="A857" s="115" t="s">
        <v>1663</v>
      </c>
      <c r="B857" s="111" t="s">
        <v>197</v>
      </c>
      <c r="C857" s="108" t="s">
        <v>570</v>
      </c>
      <c r="D857" s="67">
        <v>1.2E-2</v>
      </c>
      <c r="E857" s="123"/>
      <c r="F857" s="123"/>
      <c r="G857" s="122">
        <v>1.2E-2</v>
      </c>
      <c r="H857" s="123"/>
      <c r="I857" s="73">
        <v>5.3404799999999997E-4</v>
      </c>
      <c r="J857" s="123"/>
      <c r="K857" s="123"/>
      <c r="L857" s="73">
        <v>5.3404799999999997E-4</v>
      </c>
      <c r="M857" s="123"/>
      <c r="N857" s="122">
        <f t="shared" si="363"/>
        <v>1.1465952E-2</v>
      </c>
      <c r="O857" s="123"/>
      <c r="P857" s="123"/>
      <c r="Q857" s="123"/>
      <c r="R857" s="123"/>
      <c r="S857" s="123"/>
      <c r="T857" s="122">
        <f t="shared" si="364"/>
        <v>1.1465952E-2</v>
      </c>
      <c r="U857" s="123"/>
      <c r="V857" s="122">
        <f t="shared" si="365"/>
        <v>0</v>
      </c>
      <c r="W857" s="123"/>
      <c r="X857" s="123"/>
    </row>
    <row r="858" spans="1:24" x14ac:dyDescent="0.35">
      <c r="A858" s="119"/>
      <c r="B858" s="118" t="s">
        <v>56</v>
      </c>
      <c r="C858" s="105"/>
      <c r="D858" s="133">
        <f t="shared" ref="D858:X858" si="366">SUM(D859:D859)</f>
        <v>0</v>
      </c>
      <c r="E858" s="133">
        <f t="shared" si="366"/>
        <v>0</v>
      </c>
      <c r="F858" s="133">
        <f t="shared" si="366"/>
        <v>0</v>
      </c>
      <c r="G858" s="133">
        <f t="shared" si="366"/>
        <v>0</v>
      </c>
      <c r="H858" s="133">
        <f t="shared" si="366"/>
        <v>0</v>
      </c>
      <c r="I858" s="133">
        <f t="shared" si="366"/>
        <v>0.5846661700000001</v>
      </c>
      <c r="J858" s="133">
        <f t="shared" si="366"/>
        <v>0</v>
      </c>
      <c r="K858" s="133">
        <f t="shared" si="366"/>
        <v>0</v>
      </c>
      <c r="L858" s="133">
        <f t="shared" si="366"/>
        <v>0.5846661700000001</v>
      </c>
      <c r="M858" s="133">
        <f t="shared" si="366"/>
        <v>0</v>
      </c>
      <c r="N858" s="133">
        <f t="shared" si="366"/>
        <v>-0.5846661700000001</v>
      </c>
      <c r="O858" s="133">
        <f t="shared" si="366"/>
        <v>0</v>
      </c>
      <c r="P858" s="133">
        <f t="shared" si="366"/>
        <v>0</v>
      </c>
      <c r="Q858" s="133">
        <f t="shared" si="366"/>
        <v>0</v>
      </c>
      <c r="R858" s="133">
        <f t="shared" si="366"/>
        <v>0</v>
      </c>
      <c r="S858" s="133">
        <f t="shared" si="366"/>
        <v>0</v>
      </c>
      <c r="T858" s="133">
        <f t="shared" si="366"/>
        <v>-0.5846661700000001</v>
      </c>
      <c r="U858" s="133">
        <f t="shared" si="366"/>
        <v>0</v>
      </c>
      <c r="V858" s="133">
        <f t="shared" si="366"/>
        <v>0</v>
      </c>
      <c r="W858" s="133">
        <f t="shared" si="366"/>
        <v>0</v>
      </c>
      <c r="X858" s="133">
        <f t="shared" si="366"/>
        <v>0</v>
      </c>
    </row>
    <row r="859" spans="1:24" ht="46.65" x14ac:dyDescent="0.35">
      <c r="A859" s="115" t="s">
        <v>1663</v>
      </c>
      <c r="B859" s="111" t="s">
        <v>198</v>
      </c>
      <c r="C859" s="108" t="s">
        <v>199</v>
      </c>
      <c r="D859" s="67">
        <v>0</v>
      </c>
      <c r="E859" s="123"/>
      <c r="F859" s="123"/>
      <c r="G859" s="122">
        <v>0</v>
      </c>
      <c r="H859" s="123"/>
      <c r="I859" s="73">
        <v>0.5846661700000001</v>
      </c>
      <c r="J859" s="123"/>
      <c r="K859" s="123"/>
      <c r="L859" s="73">
        <v>0.5846661700000001</v>
      </c>
      <c r="M859" s="123"/>
      <c r="N859" s="122">
        <f>D859-I859</f>
        <v>-0.5846661700000001</v>
      </c>
      <c r="O859" s="123"/>
      <c r="P859" s="123"/>
      <c r="Q859" s="123"/>
      <c r="R859" s="123"/>
      <c r="S859" s="123"/>
      <c r="T859" s="122">
        <f>G859-L859</f>
        <v>-0.5846661700000001</v>
      </c>
      <c r="U859" s="123"/>
      <c r="V859" s="122">
        <f>H859-M859</f>
        <v>0</v>
      </c>
      <c r="W859" s="123"/>
      <c r="X859" s="123"/>
    </row>
    <row r="860" spans="1:24" x14ac:dyDescent="0.35">
      <c r="A860" s="119"/>
      <c r="B860" s="118" t="s">
        <v>58</v>
      </c>
      <c r="C860" s="105"/>
      <c r="D860" s="133">
        <f t="shared" ref="D860:X860" si="367">SUM(D861:D865)</f>
        <v>8.6595479999999991</v>
      </c>
      <c r="E860" s="133">
        <f t="shared" si="367"/>
        <v>0</v>
      </c>
      <c r="F860" s="133">
        <f t="shared" si="367"/>
        <v>0</v>
      </c>
      <c r="G860" s="133">
        <f t="shared" si="367"/>
        <v>8.6595479999999991</v>
      </c>
      <c r="H860" s="133">
        <f t="shared" si="367"/>
        <v>0</v>
      </c>
      <c r="I860" s="133">
        <f t="shared" si="367"/>
        <v>0.53777727600000003</v>
      </c>
      <c r="J860" s="133">
        <f t="shared" si="367"/>
        <v>0</v>
      </c>
      <c r="K860" s="133">
        <f t="shared" si="367"/>
        <v>0</v>
      </c>
      <c r="L860" s="133">
        <f t="shared" si="367"/>
        <v>0.53777727600000003</v>
      </c>
      <c r="M860" s="133">
        <f t="shared" si="367"/>
        <v>0</v>
      </c>
      <c r="N860" s="133">
        <f t="shared" si="367"/>
        <v>8.1217707239999992</v>
      </c>
      <c r="O860" s="133">
        <f t="shared" si="367"/>
        <v>0</v>
      </c>
      <c r="P860" s="133">
        <f t="shared" si="367"/>
        <v>0</v>
      </c>
      <c r="Q860" s="133">
        <f t="shared" si="367"/>
        <v>0</v>
      </c>
      <c r="R860" s="133">
        <f t="shared" si="367"/>
        <v>0</v>
      </c>
      <c r="S860" s="133">
        <f t="shared" si="367"/>
        <v>0</v>
      </c>
      <c r="T860" s="133">
        <f t="shared" si="367"/>
        <v>8.1217707239999992</v>
      </c>
      <c r="U860" s="133">
        <f t="shared" si="367"/>
        <v>0</v>
      </c>
      <c r="V860" s="133">
        <f t="shared" si="367"/>
        <v>0</v>
      </c>
      <c r="W860" s="133">
        <f t="shared" si="367"/>
        <v>0</v>
      </c>
      <c r="X860" s="133">
        <f t="shared" si="367"/>
        <v>0</v>
      </c>
    </row>
    <row r="861" spans="1:24" ht="62.2" x14ac:dyDescent="0.35">
      <c r="A861" s="115" t="s">
        <v>1663</v>
      </c>
      <c r="B861" s="111" t="s">
        <v>1093</v>
      </c>
      <c r="C861" s="108" t="s">
        <v>1608</v>
      </c>
      <c r="D861" s="67">
        <v>3.7410600000000001</v>
      </c>
      <c r="E861" s="123"/>
      <c r="F861" s="123"/>
      <c r="G861" s="122">
        <v>3.7410600000000001</v>
      </c>
      <c r="H861" s="123"/>
      <c r="I861" s="73">
        <v>0.16649603999999998</v>
      </c>
      <c r="J861" s="123"/>
      <c r="K861" s="123"/>
      <c r="L861" s="73">
        <v>0.16649603999999998</v>
      </c>
      <c r="M861" s="123"/>
      <c r="N861" s="122">
        <f t="shared" ref="N861:N865" si="368">D861-I861</f>
        <v>3.5745639599999999</v>
      </c>
      <c r="O861" s="123"/>
      <c r="P861" s="123"/>
      <c r="Q861" s="123"/>
      <c r="R861" s="123"/>
      <c r="S861" s="123"/>
      <c r="T861" s="122">
        <f t="shared" ref="T861:T865" si="369">G861-L861</f>
        <v>3.5745639599999999</v>
      </c>
      <c r="U861" s="123"/>
      <c r="V861" s="122">
        <f t="shared" ref="V861:V865" si="370">H861-M861</f>
        <v>0</v>
      </c>
      <c r="W861" s="123"/>
      <c r="X861" s="123"/>
    </row>
    <row r="862" spans="1:24" ht="46.65" x14ac:dyDescent="0.35">
      <c r="A862" s="115" t="s">
        <v>1663</v>
      </c>
      <c r="B862" s="111" t="s">
        <v>1094</v>
      </c>
      <c r="C862" s="108" t="s">
        <v>571</v>
      </c>
      <c r="D862" s="67">
        <v>0.12978000000000001</v>
      </c>
      <c r="E862" s="123"/>
      <c r="F862" s="123"/>
      <c r="G862" s="122">
        <v>0.12978000000000001</v>
      </c>
      <c r="H862" s="123"/>
      <c r="I862" s="73">
        <v>5.7758399999999991E-3</v>
      </c>
      <c r="J862" s="123"/>
      <c r="K862" s="123"/>
      <c r="L862" s="73">
        <v>5.7758399999999991E-3</v>
      </c>
      <c r="M862" s="123"/>
      <c r="N862" s="122">
        <f t="shared" si="368"/>
        <v>0.12400416</v>
      </c>
      <c r="O862" s="123"/>
      <c r="P862" s="123"/>
      <c r="Q862" s="123"/>
      <c r="R862" s="123"/>
      <c r="S862" s="123"/>
      <c r="T862" s="122">
        <f t="shared" si="369"/>
        <v>0.12400416</v>
      </c>
      <c r="U862" s="123"/>
      <c r="V862" s="122">
        <f t="shared" si="370"/>
        <v>0</v>
      </c>
      <c r="W862" s="123"/>
      <c r="X862" s="123"/>
    </row>
    <row r="863" spans="1:24" ht="62.2" x14ac:dyDescent="0.35">
      <c r="A863" s="115" t="s">
        <v>1663</v>
      </c>
      <c r="B863" s="111" t="s">
        <v>1095</v>
      </c>
      <c r="C863" s="108" t="s">
        <v>572</v>
      </c>
      <c r="D863" s="67">
        <v>3.3659879999999993</v>
      </c>
      <c r="E863" s="123"/>
      <c r="F863" s="123"/>
      <c r="G863" s="122">
        <v>3.3659879999999993</v>
      </c>
      <c r="H863" s="123"/>
      <c r="I863" s="73">
        <v>0.14980344000000001</v>
      </c>
      <c r="J863" s="123"/>
      <c r="K863" s="123"/>
      <c r="L863" s="73">
        <v>0.14980344000000001</v>
      </c>
      <c r="M863" s="123"/>
      <c r="N863" s="122">
        <f t="shared" si="368"/>
        <v>3.2161845599999994</v>
      </c>
      <c r="O863" s="123"/>
      <c r="P863" s="123"/>
      <c r="Q863" s="123"/>
      <c r="R863" s="123"/>
      <c r="S863" s="123"/>
      <c r="T863" s="122">
        <f t="shared" si="369"/>
        <v>3.2161845599999994</v>
      </c>
      <c r="U863" s="123"/>
      <c r="V863" s="122">
        <f t="shared" si="370"/>
        <v>0</v>
      </c>
      <c r="W863" s="123"/>
      <c r="X863" s="123"/>
    </row>
    <row r="864" spans="1:24" ht="46.65" x14ac:dyDescent="0.35">
      <c r="A864" s="115" t="s">
        <v>1663</v>
      </c>
      <c r="B864" s="111" t="s">
        <v>1880</v>
      </c>
      <c r="C864" s="108" t="s">
        <v>1609</v>
      </c>
      <c r="D864" s="67">
        <v>1.42272</v>
      </c>
      <c r="E864" s="123"/>
      <c r="F864" s="123"/>
      <c r="G864" s="122">
        <v>1.42272</v>
      </c>
      <c r="H864" s="123"/>
      <c r="I864" s="73">
        <v>0.215701956</v>
      </c>
      <c r="J864" s="123"/>
      <c r="K864" s="123"/>
      <c r="L864" s="73">
        <v>0.215701956</v>
      </c>
      <c r="M864" s="123"/>
      <c r="N864" s="122">
        <f t="shared" si="368"/>
        <v>1.207018044</v>
      </c>
      <c r="O864" s="123"/>
      <c r="P864" s="123"/>
      <c r="Q864" s="123"/>
      <c r="R864" s="123"/>
      <c r="S864" s="123"/>
      <c r="T864" s="122">
        <f t="shared" si="369"/>
        <v>1.207018044</v>
      </c>
      <c r="U864" s="123"/>
      <c r="V864" s="122">
        <f t="shared" si="370"/>
        <v>0</v>
      </c>
      <c r="W864" s="123"/>
      <c r="X864" s="123"/>
    </row>
    <row r="865" spans="1:24" ht="77.7" x14ac:dyDescent="0.35">
      <c r="A865" s="115" t="s">
        <v>1663</v>
      </c>
      <c r="B865" s="111" t="s">
        <v>1881</v>
      </c>
      <c r="C865" s="108" t="s">
        <v>1970</v>
      </c>
      <c r="D865" s="67">
        <v>0</v>
      </c>
      <c r="E865" s="123"/>
      <c r="F865" s="123"/>
      <c r="G865" s="122">
        <v>0</v>
      </c>
      <c r="H865" s="123"/>
      <c r="I865" s="73">
        <v>0</v>
      </c>
      <c r="J865" s="123"/>
      <c r="K865" s="123"/>
      <c r="L865" s="73">
        <v>0</v>
      </c>
      <c r="M865" s="123"/>
      <c r="N865" s="122">
        <f t="shared" si="368"/>
        <v>0</v>
      </c>
      <c r="O865" s="123"/>
      <c r="P865" s="123"/>
      <c r="Q865" s="123"/>
      <c r="R865" s="123"/>
      <c r="S865" s="123"/>
      <c r="T865" s="122">
        <f t="shared" si="369"/>
        <v>0</v>
      </c>
      <c r="U865" s="123"/>
      <c r="V865" s="122">
        <f t="shared" si="370"/>
        <v>0</v>
      </c>
      <c r="W865" s="123"/>
      <c r="X865" s="123"/>
    </row>
    <row r="866" spans="1:24" x14ac:dyDescent="0.35">
      <c r="A866" s="119"/>
      <c r="B866" s="118" t="s">
        <v>59</v>
      </c>
      <c r="C866" s="105"/>
      <c r="D866" s="133">
        <f t="shared" ref="D866:X866" si="371">SUM(D867:D867)</f>
        <v>1.2E-2</v>
      </c>
      <c r="E866" s="133">
        <f t="shared" si="371"/>
        <v>0</v>
      </c>
      <c r="F866" s="133">
        <f t="shared" si="371"/>
        <v>0</v>
      </c>
      <c r="G866" s="133">
        <f t="shared" si="371"/>
        <v>1.2E-2</v>
      </c>
      <c r="H866" s="133">
        <f t="shared" si="371"/>
        <v>0</v>
      </c>
      <c r="I866" s="133">
        <f t="shared" si="371"/>
        <v>0</v>
      </c>
      <c r="J866" s="133">
        <f t="shared" si="371"/>
        <v>0</v>
      </c>
      <c r="K866" s="133">
        <f t="shared" si="371"/>
        <v>0</v>
      </c>
      <c r="L866" s="133">
        <f t="shared" si="371"/>
        <v>0</v>
      </c>
      <c r="M866" s="133">
        <f t="shared" si="371"/>
        <v>0</v>
      </c>
      <c r="N866" s="133">
        <f t="shared" si="371"/>
        <v>1.2E-2</v>
      </c>
      <c r="O866" s="133">
        <f t="shared" si="371"/>
        <v>0</v>
      </c>
      <c r="P866" s="133">
        <f t="shared" si="371"/>
        <v>0</v>
      </c>
      <c r="Q866" s="133">
        <f t="shared" si="371"/>
        <v>0</v>
      </c>
      <c r="R866" s="133">
        <f t="shared" si="371"/>
        <v>0</v>
      </c>
      <c r="S866" s="133">
        <f t="shared" si="371"/>
        <v>0</v>
      </c>
      <c r="T866" s="133">
        <f t="shared" si="371"/>
        <v>1.2E-2</v>
      </c>
      <c r="U866" s="133">
        <f t="shared" si="371"/>
        <v>0</v>
      </c>
      <c r="V866" s="133">
        <f t="shared" si="371"/>
        <v>0</v>
      </c>
      <c r="W866" s="133">
        <f t="shared" si="371"/>
        <v>0</v>
      </c>
      <c r="X866" s="133">
        <f t="shared" si="371"/>
        <v>0</v>
      </c>
    </row>
    <row r="867" spans="1:24" ht="93.25" x14ac:dyDescent="0.35">
      <c r="A867" s="115" t="s">
        <v>1663</v>
      </c>
      <c r="B867" s="111" t="s">
        <v>200</v>
      </c>
      <c r="C867" s="108" t="s">
        <v>201</v>
      </c>
      <c r="D867" s="67">
        <v>1.2E-2</v>
      </c>
      <c r="E867" s="123"/>
      <c r="F867" s="123"/>
      <c r="G867" s="122">
        <v>1.2E-2</v>
      </c>
      <c r="H867" s="123"/>
      <c r="I867" s="73">
        <v>0</v>
      </c>
      <c r="J867" s="123"/>
      <c r="K867" s="123"/>
      <c r="L867" s="73">
        <v>0</v>
      </c>
      <c r="M867" s="123"/>
      <c r="N867" s="122">
        <f>D867-I867</f>
        <v>1.2E-2</v>
      </c>
      <c r="O867" s="123"/>
      <c r="P867" s="123"/>
      <c r="Q867" s="123"/>
      <c r="R867" s="123"/>
      <c r="S867" s="123"/>
      <c r="T867" s="122">
        <f>G867-L867</f>
        <v>1.2E-2</v>
      </c>
      <c r="U867" s="123"/>
      <c r="V867" s="122">
        <f>H867-M867</f>
        <v>0</v>
      </c>
      <c r="W867" s="123"/>
      <c r="X867" s="123"/>
    </row>
    <row r="868" spans="1:24" x14ac:dyDescent="0.35">
      <c r="A868" s="119"/>
      <c r="B868" s="118" t="s">
        <v>61</v>
      </c>
      <c r="C868" s="105"/>
      <c r="D868" s="133">
        <f t="shared" ref="D868:X868" si="372">SUM(D869:D870)</f>
        <v>38.789327999999998</v>
      </c>
      <c r="E868" s="133">
        <f t="shared" si="372"/>
        <v>0</v>
      </c>
      <c r="F868" s="133">
        <f t="shared" si="372"/>
        <v>0</v>
      </c>
      <c r="G868" s="133">
        <f t="shared" si="372"/>
        <v>38.789327999999998</v>
      </c>
      <c r="H868" s="133">
        <f t="shared" si="372"/>
        <v>0</v>
      </c>
      <c r="I868" s="133">
        <f t="shared" si="372"/>
        <v>1.7263210440000001</v>
      </c>
      <c r="J868" s="133">
        <f t="shared" si="372"/>
        <v>0</v>
      </c>
      <c r="K868" s="133">
        <f t="shared" si="372"/>
        <v>0</v>
      </c>
      <c r="L868" s="133">
        <f t="shared" si="372"/>
        <v>1.7263210440000001</v>
      </c>
      <c r="M868" s="133">
        <f t="shared" si="372"/>
        <v>0</v>
      </c>
      <c r="N868" s="133">
        <f t="shared" si="372"/>
        <v>37.063006955999995</v>
      </c>
      <c r="O868" s="133">
        <f t="shared" si="372"/>
        <v>0</v>
      </c>
      <c r="P868" s="133">
        <f t="shared" si="372"/>
        <v>0</v>
      </c>
      <c r="Q868" s="133">
        <f t="shared" si="372"/>
        <v>0</v>
      </c>
      <c r="R868" s="133">
        <f t="shared" si="372"/>
        <v>0</v>
      </c>
      <c r="S868" s="133">
        <f t="shared" si="372"/>
        <v>0</v>
      </c>
      <c r="T868" s="133">
        <f t="shared" si="372"/>
        <v>37.063006955999995</v>
      </c>
      <c r="U868" s="133">
        <f t="shared" si="372"/>
        <v>0</v>
      </c>
      <c r="V868" s="133">
        <f t="shared" si="372"/>
        <v>0</v>
      </c>
      <c r="W868" s="133">
        <f t="shared" si="372"/>
        <v>0</v>
      </c>
      <c r="X868" s="133">
        <f t="shared" si="372"/>
        <v>0</v>
      </c>
    </row>
    <row r="869" spans="1:24" ht="62.2" x14ac:dyDescent="0.35">
      <c r="A869" s="115" t="s">
        <v>1663</v>
      </c>
      <c r="B869" s="111" t="s">
        <v>202</v>
      </c>
      <c r="C869" s="108" t="s">
        <v>203</v>
      </c>
      <c r="D869" s="67">
        <v>31.484939999999998</v>
      </c>
      <c r="E869" s="123"/>
      <c r="F869" s="123"/>
      <c r="G869" s="122">
        <v>31.484939999999998</v>
      </c>
      <c r="H869" s="123"/>
      <c r="I869" s="73">
        <v>1.4012388480000002</v>
      </c>
      <c r="J869" s="123"/>
      <c r="K869" s="123"/>
      <c r="L869" s="73">
        <v>1.4012388480000002</v>
      </c>
      <c r="M869" s="123"/>
      <c r="N869" s="122">
        <f t="shared" ref="N869:N870" si="373">D869-I869</f>
        <v>30.083701151999996</v>
      </c>
      <c r="O869" s="123"/>
      <c r="P869" s="123"/>
      <c r="Q869" s="123"/>
      <c r="R869" s="123"/>
      <c r="S869" s="123"/>
      <c r="T869" s="122">
        <f t="shared" ref="T869:T870" si="374">G869-L869</f>
        <v>30.083701151999996</v>
      </c>
      <c r="U869" s="123"/>
      <c r="V869" s="122">
        <f t="shared" ref="V869:V870" si="375">H869-M869</f>
        <v>0</v>
      </c>
      <c r="W869" s="123"/>
      <c r="X869" s="123"/>
    </row>
    <row r="870" spans="1:24" ht="62.2" x14ac:dyDescent="0.35">
      <c r="A870" s="115" t="s">
        <v>1663</v>
      </c>
      <c r="B870" s="111" t="s">
        <v>204</v>
      </c>
      <c r="C870" s="108" t="s">
        <v>573</v>
      </c>
      <c r="D870" s="67">
        <v>7.3043879999999994</v>
      </c>
      <c r="E870" s="123"/>
      <c r="F870" s="123"/>
      <c r="G870" s="122">
        <v>7.3043879999999994</v>
      </c>
      <c r="H870" s="123"/>
      <c r="I870" s="73">
        <v>0.32508219599999999</v>
      </c>
      <c r="J870" s="123"/>
      <c r="K870" s="123"/>
      <c r="L870" s="73">
        <v>0.32508219599999999</v>
      </c>
      <c r="M870" s="123"/>
      <c r="N870" s="122">
        <f t="shared" si="373"/>
        <v>6.9793058039999991</v>
      </c>
      <c r="O870" s="123"/>
      <c r="P870" s="123"/>
      <c r="Q870" s="123"/>
      <c r="R870" s="123"/>
      <c r="S870" s="123"/>
      <c r="T870" s="122">
        <f t="shared" si="374"/>
        <v>6.9793058039999991</v>
      </c>
      <c r="U870" s="123"/>
      <c r="V870" s="122">
        <f t="shared" si="375"/>
        <v>0</v>
      </c>
      <c r="W870" s="123"/>
      <c r="X870" s="123"/>
    </row>
    <row r="871" spans="1:24" x14ac:dyDescent="0.35">
      <c r="A871" s="119"/>
      <c r="B871" s="118" t="s">
        <v>146</v>
      </c>
      <c r="C871" s="105"/>
      <c r="D871" s="133">
        <f t="shared" ref="D871:X871" si="376">SUM(D872:D878)</f>
        <v>35.230620000000002</v>
      </c>
      <c r="E871" s="133">
        <f t="shared" si="376"/>
        <v>0</v>
      </c>
      <c r="F871" s="133">
        <f t="shared" si="376"/>
        <v>0</v>
      </c>
      <c r="G871" s="133">
        <f t="shared" si="376"/>
        <v>35.230620000000002</v>
      </c>
      <c r="H871" s="133">
        <f t="shared" si="376"/>
        <v>0</v>
      </c>
      <c r="I871" s="133">
        <f t="shared" si="376"/>
        <v>47.285109465999994</v>
      </c>
      <c r="J871" s="133">
        <f t="shared" si="376"/>
        <v>0</v>
      </c>
      <c r="K871" s="133">
        <f t="shared" si="376"/>
        <v>0</v>
      </c>
      <c r="L871" s="133">
        <f t="shared" si="376"/>
        <v>47.285109465999994</v>
      </c>
      <c r="M871" s="133">
        <f t="shared" si="376"/>
        <v>0</v>
      </c>
      <c r="N871" s="133">
        <f t="shared" si="376"/>
        <v>-12.054489465999994</v>
      </c>
      <c r="O871" s="133">
        <f t="shared" si="376"/>
        <v>0</v>
      </c>
      <c r="P871" s="133">
        <f t="shared" si="376"/>
        <v>0</v>
      </c>
      <c r="Q871" s="133">
        <f t="shared" si="376"/>
        <v>0</v>
      </c>
      <c r="R871" s="133">
        <f t="shared" si="376"/>
        <v>0</v>
      </c>
      <c r="S871" s="133">
        <f t="shared" si="376"/>
        <v>0</v>
      </c>
      <c r="T871" s="133">
        <f t="shared" si="376"/>
        <v>-12.054489465999994</v>
      </c>
      <c r="U871" s="133">
        <f t="shared" si="376"/>
        <v>0</v>
      </c>
      <c r="V871" s="133">
        <f t="shared" si="376"/>
        <v>0</v>
      </c>
      <c r="W871" s="133">
        <f t="shared" si="376"/>
        <v>0</v>
      </c>
      <c r="X871" s="133">
        <f t="shared" si="376"/>
        <v>0</v>
      </c>
    </row>
    <row r="872" spans="1:24" ht="62.2" x14ac:dyDescent="0.35">
      <c r="A872" s="115" t="s">
        <v>1663</v>
      </c>
      <c r="B872" s="111" t="s">
        <v>205</v>
      </c>
      <c r="C872" s="108" t="s">
        <v>574</v>
      </c>
      <c r="D872" s="67">
        <v>1.2E-2</v>
      </c>
      <c r="E872" s="123"/>
      <c r="F872" s="123"/>
      <c r="G872" s="122">
        <v>1.2E-2</v>
      </c>
      <c r="H872" s="123"/>
      <c r="I872" s="73">
        <v>5.3404799999999997E-4</v>
      </c>
      <c r="J872" s="123"/>
      <c r="K872" s="123"/>
      <c r="L872" s="73">
        <v>5.3404799999999997E-4</v>
      </c>
      <c r="M872" s="123"/>
      <c r="N872" s="122">
        <f t="shared" ref="N872:N878" si="377">D872-I872</f>
        <v>1.1465952E-2</v>
      </c>
      <c r="O872" s="123"/>
      <c r="P872" s="123"/>
      <c r="Q872" s="123"/>
      <c r="R872" s="123"/>
      <c r="S872" s="123"/>
      <c r="T872" s="122">
        <f t="shared" ref="T872:T878" si="378">G872-L872</f>
        <v>1.1465952E-2</v>
      </c>
      <c r="U872" s="123"/>
      <c r="V872" s="122">
        <f t="shared" ref="V872:V878" si="379">H872-M872</f>
        <v>0</v>
      </c>
      <c r="W872" s="123"/>
      <c r="X872" s="123"/>
    </row>
    <row r="873" spans="1:24" ht="46.65" x14ac:dyDescent="0.35">
      <c r="A873" s="115" t="s">
        <v>1663</v>
      </c>
      <c r="B873" s="111" t="s">
        <v>469</v>
      </c>
      <c r="C873" s="108" t="s">
        <v>575</v>
      </c>
      <c r="D873" s="67">
        <v>5.6720279999999992</v>
      </c>
      <c r="E873" s="123"/>
      <c r="F873" s="123"/>
      <c r="G873" s="122">
        <v>5.6720279999999992</v>
      </c>
      <c r="H873" s="123"/>
      <c r="I873" s="73">
        <v>0.25243390799999998</v>
      </c>
      <c r="J873" s="123"/>
      <c r="K873" s="123"/>
      <c r="L873" s="73">
        <v>0.25243390799999998</v>
      </c>
      <c r="M873" s="123"/>
      <c r="N873" s="122">
        <f t="shared" si="377"/>
        <v>5.4195940919999988</v>
      </c>
      <c r="O873" s="123"/>
      <c r="P873" s="123"/>
      <c r="Q873" s="123"/>
      <c r="R873" s="123"/>
      <c r="S873" s="123"/>
      <c r="T873" s="122">
        <f t="shared" si="378"/>
        <v>5.4195940919999988</v>
      </c>
      <c r="U873" s="123"/>
      <c r="V873" s="122">
        <f t="shared" si="379"/>
        <v>0</v>
      </c>
      <c r="W873" s="123"/>
      <c r="X873" s="123"/>
    </row>
    <row r="874" spans="1:24" ht="46.65" x14ac:dyDescent="0.35">
      <c r="A874" s="115" t="s">
        <v>1663</v>
      </c>
      <c r="B874" s="111" t="s">
        <v>206</v>
      </c>
      <c r="C874" s="108" t="s">
        <v>576</v>
      </c>
      <c r="D874" s="67">
        <v>1.2E-2</v>
      </c>
      <c r="E874" s="123"/>
      <c r="F874" s="123"/>
      <c r="G874" s="122">
        <v>1.2E-2</v>
      </c>
      <c r="H874" s="123"/>
      <c r="I874" s="73">
        <v>0</v>
      </c>
      <c r="J874" s="123"/>
      <c r="K874" s="123"/>
      <c r="L874" s="73">
        <v>0</v>
      </c>
      <c r="M874" s="123"/>
      <c r="N874" s="122">
        <f t="shared" si="377"/>
        <v>1.2E-2</v>
      </c>
      <c r="O874" s="123"/>
      <c r="P874" s="123"/>
      <c r="Q874" s="123"/>
      <c r="R874" s="123"/>
      <c r="S874" s="123"/>
      <c r="T874" s="122">
        <f t="shared" si="378"/>
        <v>1.2E-2</v>
      </c>
      <c r="U874" s="123"/>
      <c r="V874" s="122">
        <f t="shared" si="379"/>
        <v>0</v>
      </c>
      <c r="W874" s="123"/>
      <c r="X874" s="123"/>
    </row>
    <row r="875" spans="1:24" ht="62.2" x14ac:dyDescent="0.35">
      <c r="A875" s="115" t="s">
        <v>1663</v>
      </c>
      <c r="B875" s="111" t="s">
        <v>1882</v>
      </c>
      <c r="C875" s="108" t="s">
        <v>577</v>
      </c>
      <c r="D875" s="67">
        <v>4.7169600000000003</v>
      </c>
      <c r="E875" s="123"/>
      <c r="F875" s="123"/>
      <c r="G875" s="122">
        <v>4.7169600000000003</v>
      </c>
      <c r="H875" s="123"/>
      <c r="I875" s="73">
        <v>1.2623538959999998</v>
      </c>
      <c r="J875" s="123"/>
      <c r="K875" s="123"/>
      <c r="L875" s="73">
        <v>1.2623538959999998</v>
      </c>
      <c r="M875" s="123"/>
      <c r="N875" s="122">
        <f t="shared" si="377"/>
        <v>3.4546061040000007</v>
      </c>
      <c r="O875" s="123"/>
      <c r="P875" s="123"/>
      <c r="Q875" s="123"/>
      <c r="R875" s="123"/>
      <c r="S875" s="123"/>
      <c r="T875" s="122">
        <f t="shared" si="378"/>
        <v>3.4546061040000007</v>
      </c>
      <c r="U875" s="123"/>
      <c r="V875" s="122">
        <f t="shared" si="379"/>
        <v>0</v>
      </c>
      <c r="W875" s="123"/>
      <c r="X875" s="123"/>
    </row>
    <row r="876" spans="1:24" ht="46.65" x14ac:dyDescent="0.35">
      <c r="A876" s="115" t="s">
        <v>1663</v>
      </c>
      <c r="B876" s="111" t="s">
        <v>470</v>
      </c>
      <c r="C876" s="108" t="s">
        <v>611</v>
      </c>
      <c r="D876" s="67">
        <v>19.554516</v>
      </c>
      <c r="E876" s="123"/>
      <c r="F876" s="123"/>
      <c r="G876" s="122">
        <v>19.554516</v>
      </c>
      <c r="H876" s="123"/>
      <c r="I876" s="73">
        <v>45.202043829999994</v>
      </c>
      <c r="J876" s="123"/>
      <c r="K876" s="123"/>
      <c r="L876" s="73">
        <v>45.202043829999994</v>
      </c>
      <c r="M876" s="123"/>
      <c r="N876" s="122">
        <f t="shared" si="377"/>
        <v>-25.647527829999994</v>
      </c>
      <c r="O876" s="123"/>
      <c r="P876" s="123"/>
      <c r="Q876" s="123"/>
      <c r="R876" s="123"/>
      <c r="S876" s="123"/>
      <c r="T876" s="122">
        <f t="shared" si="378"/>
        <v>-25.647527829999994</v>
      </c>
      <c r="U876" s="123"/>
      <c r="V876" s="122">
        <f t="shared" si="379"/>
        <v>0</v>
      </c>
      <c r="W876" s="123"/>
      <c r="X876" s="123"/>
    </row>
    <row r="877" spans="1:24" ht="77.7" x14ac:dyDescent="0.35">
      <c r="A877" s="115" t="s">
        <v>1664</v>
      </c>
      <c r="B877" s="111" t="s">
        <v>1096</v>
      </c>
      <c r="C877" s="108" t="s">
        <v>1610</v>
      </c>
      <c r="D877" s="67">
        <v>5.2631160000000001</v>
      </c>
      <c r="E877" s="123"/>
      <c r="F877" s="123"/>
      <c r="G877" s="122">
        <v>5.2631160000000001</v>
      </c>
      <c r="H877" s="123"/>
      <c r="I877" s="73">
        <v>0.30059504399999998</v>
      </c>
      <c r="J877" s="123"/>
      <c r="K877" s="123"/>
      <c r="L877" s="73">
        <v>0.30059504399999998</v>
      </c>
      <c r="M877" s="123"/>
      <c r="N877" s="122">
        <f t="shared" si="377"/>
        <v>4.9625209560000005</v>
      </c>
      <c r="O877" s="123"/>
      <c r="P877" s="123"/>
      <c r="Q877" s="123"/>
      <c r="R877" s="123"/>
      <c r="S877" s="123"/>
      <c r="T877" s="122">
        <f t="shared" si="378"/>
        <v>4.9625209560000005</v>
      </c>
      <c r="U877" s="123"/>
      <c r="V877" s="122">
        <f t="shared" si="379"/>
        <v>0</v>
      </c>
      <c r="W877" s="123"/>
      <c r="X877" s="123"/>
    </row>
    <row r="878" spans="1:24" ht="46.65" x14ac:dyDescent="0.35">
      <c r="A878" s="115" t="s">
        <v>1663</v>
      </c>
      <c r="B878" s="111" t="s">
        <v>1883</v>
      </c>
      <c r="C878" s="108" t="s">
        <v>1971</v>
      </c>
      <c r="D878" s="67">
        <v>0</v>
      </c>
      <c r="E878" s="123"/>
      <c r="F878" s="123"/>
      <c r="G878" s="122">
        <v>0</v>
      </c>
      <c r="H878" s="123"/>
      <c r="I878" s="73">
        <v>0.26714874</v>
      </c>
      <c r="J878" s="123"/>
      <c r="K878" s="123"/>
      <c r="L878" s="73">
        <v>0.26714874</v>
      </c>
      <c r="M878" s="123"/>
      <c r="N878" s="122">
        <f t="shared" si="377"/>
        <v>-0.26714874</v>
      </c>
      <c r="O878" s="123"/>
      <c r="P878" s="123"/>
      <c r="Q878" s="123"/>
      <c r="R878" s="123"/>
      <c r="S878" s="123"/>
      <c r="T878" s="122">
        <f t="shared" si="378"/>
        <v>-0.26714874</v>
      </c>
      <c r="U878" s="123"/>
      <c r="V878" s="122">
        <f t="shared" si="379"/>
        <v>0</v>
      </c>
      <c r="W878" s="123"/>
      <c r="X878" s="123"/>
    </row>
    <row r="879" spans="1:24" x14ac:dyDescent="0.35">
      <c r="A879" s="119"/>
      <c r="B879" s="118" t="s">
        <v>62</v>
      </c>
      <c r="C879" s="105"/>
      <c r="D879" s="133">
        <f t="shared" ref="D879:X879" si="380">SUM(D880:D881)</f>
        <v>2.4268560000000003</v>
      </c>
      <c r="E879" s="133">
        <f t="shared" si="380"/>
        <v>0</v>
      </c>
      <c r="F879" s="133">
        <f t="shared" si="380"/>
        <v>0</v>
      </c>
      <c r="G879" s="133">
        <f t="shared" si="380"/>
        <v>2.4268560000000003</v>
      </c>
      <c r="H879" s="133">
        <f t="shared" si="380"/>
        <v>0</v>
      </c>
      <c r="I879" s="133">
        <f t="shared" si="380"/>
        <v>0.10800736799999998</v>
      </c>
      <c r="J879" s="133">
        <f t="shared" si="380"/>
        <v>0</v>
      </c>
      <c r="K879" s="133">
        <f t="shared" si="380"/>
        <v>0</v>
      </c>
      <c r="L879" s="133">
        <f t="shared" si="380"/>
        <v>0.10800736799999998</v>
      </c>
      <c r="M879" s="133">
        <f t="shared" si="380"/>
        <v>0</v>
      </c>
      <c r="N879" s="133">
        <f t="shared" si="380"/>
        <v>2.3188486320000004</v>
      </c>
      <c r="O879" s="133">
        <f t="shared" si="380"/>
        <v>0</v>
      </c>
      <c r="P879" s="133">
        <f t="shared" si="380"/>
        <v>0</v>
      </c>
      <c r="Q879" s="133">
        <f t="shared" si="380"/>
        <v>0</v>
      </c>
      <c r="R879" s="133">
        <f t="shared" si="380"/>
        <v>0</v>
      </c>
      <c r="S879" s="133">
        <f t="shared" si="380"/>
        <v>0</v>
      </c>
      <c r="T879" s="133">
        <f t="shared" si="380"/>
        <v>2.3188486320000004</v>
      </c>
      <c r="U879" s="133">
        <f t="shared" si="380"/>
        <v>0</v>
      </c>
      <c r="V879" s="133">
        <f t="shared" si="380"/>
        <v>0</v>
      </c>
      <c r="W879" s="133">
        <f t="shared" si="380"/>
        <v>0</v>
      </c>
      <c r="X879" s="133">
        <f t="shared" si="380"/>
        <v>0</v>
      </c>
    </row>
    <row r="880" spans="1:24" ht="46.65" x14ac:dyDescent="0.35">
      <c r="A880" s="115" t="s">
        <v>1663</v>
      </c>
      <c r="B880" s="111" t="s">
        <v>207</v>
      </c>
      <c r="C880" s="108" t="s">
        <v>578</v>
      </c>
      <c r="D880" s="67">
        <v>1.2E-2</v>
      </c>
      <c r="E880" s="123"/>
      <c r="F880" s="123"/>
      <c r="G880" s="122">
        <v>1.2E-2</v>
      </c>
      <c r="H880" s="123"/>
      <c r="I880" s="73">
        <v>5.3404799999999997E-4</v>
      </c>
      <c r="J880" s="123"/>
      <c r="K880" s="123"/>
      <c r="L880" s="73">
        <v>5.3404799999999997E-4</v>
      </c>
      <c r="M880" s="123"/>
      <c r="N880" s="122">
        <f t="shared" ref="N880:N881" si="381">D880-I880</f>
        <v>1.1465952E-2</v>
      </c>
      <c r="O880" s="123"/>
      <c r="P880" s="123"/>
      <c r="Q880" s="123"/>
      <c r="R880" s="123"/>
      <c r="S880" s="123"/>
      <c r="T880" s="122">
        <f t="shared" ref="T880:T881" si="382">G880-L880</f>
        <v>1.1465952E-2</v>
      </c>
      <c r="U880" s="123"/>
      <c r="V880" s="122">
        <f t="shared" ref="V880:V881" si="383">H880-M880</f>
        <v>0</v>
      </c>
      <c r="W880" s="123"/>
      <c r="X880" s="123"/>
    </row>
    <row r="881" spans="1:24" ht="77.7" x14ac:dyDescent="0.35">
      <c r="A881" s="115" t="s">
        <v>1664</v>
      </c>
      <c r="B881" s="111" t="s">
        <v>1097</v>
      </c>
      <c r="C881" s="108" t="s">
        <v>1611</v>
      </c>
      <c r="D881" s="67">
        <v>2.4148560000000003</v>
      </c>
      <c r="E881" s="123"/>
      <c r="F881" s="123"/>
      <c r="G881" s="122">
        <v>2.4148560000000003</v>
      </c>
      <c r="H881" s="123"/>
      <c r="I881" s="73">
        <v>0.10747331999999998</v>
      </c>
      <c r="J881" s="123"/>
      <c r="K881" s="123"/>
      <c r="L881" s="73">
        <v>0.10747331999999998</v>
      </c>
      <c r="M881" s="123"/>
      <c r="N881" s="122">
        <f t="shared" si="381"/>
        <v>2.3073826800000004</v>
      </c>
      <c r="O881" s="123"/>
      <c r="P881" s="123"/>
      <c r="Q881" s="123"/>
      <c r="R881" s="123"/>
      <c r="S881" s="123"/>
      <c r="T881" s="122">
        <f t="shared" si="382"/>
        <v>2.3073826800000004</v>
      </c>
      <c r="U881" s="123"/>
      <c r="V881" s="122">
        <f t="shared" si="383"/>
        <v>0</v>
      </c>
      <c r="W881" s="123"/>
      <c r="X881" s="123"/>
    </row>
    <row r="882" spans="1:24" x14ac:dyDescent="0.35">
      <c r="A882" s="119"/>
      <c r="B882" s="118" t="s">
        <v>63</v>
      </c>
      <c r="C882" s="105"/>
      <c r="D882" s="133">
        <f t="shared" ref="D882:X882" si="384">SUM(D883:D884)</f>
        <v>1.2E-2</v>
      </c>
      <c r="E882" s="133">
        <f t="shared" si="384"/>
        <v>0</v>
      </c>
      <c r="F882" s="133">
        <f t="shared" si="384"/>
        <v>0</v>
      </c>
      <c r="G882" s="133">
        <f t="shared" si="384"/>
        <v>1.2E-2</v>
      </c>
      <c r="H882" s="133">
        <f t="shared" si="384"/>
        <v>0</v>
      </c>
      <c r="I882" s="133">
        <f t="shared" si="384"/>
        <v>5.2340399699999995</v>
      </c>
      <c r="J882" s="133">
        <f t="shared" si="384"/>
        <v>0</v>
      </c>
      <c r="K882" s="133">
        <f t="shared" si="384"/>
        <v>0</v>
      </c>
      <c r="L882" s="133">
        <f t="shared" si="384"/>
        <v>5.2340399699999995</v>
      </c>
      <c r="M882" s="133">
        <f t="shared" si="384"/>
        <v>0</v>
      </c>
      <c r="N882" s="133">
        <f t="shared" si="384"/>
        <v>-5.22203997</v>
      </c>
      <c r="O882" s="133">
        <f t="shared" si="384"/>
        <v>0</v>
      </c>
      <c r="P882" s="133">
        <f t="shared" si="384"/>
        <v>0</v>
      </c>
      <c r="Q882" s="133">
        <f t="shared" si="384"/>
        <v>0</v>
      </c>
      <c r="R882" s="133">
        <f t="shared" si="384"/>
        <v>0</v>
      </c>
      <c r="S882" s="133">
        <f t="shared" si="384"/>
        <v>0</v>
      </c>
      <c r="T882" s="133">
        <f t="shared" si="384"/>
        <v>-5.22203997</v>
      </c>
      <c r="U882" s="133">
        <f t="shared" si="384"/>
        <v>0</v>
      </c>
      <c r="V882" s="133">
        <f t="shared" si="384"/>
        <v>0</v>
      </c>
      <c r="W882" s="133">
        <f t="shared" si="384"/>
        <v>0</v>
      </c>
      <c r="X882" s="133">
        <f t="shared" si="384"/>
        <v>0</v>
      </c>
    </row>
    <row r="883" spans="1:24" ht="62.2" x14ac:dyDescent="0.35">
      <c r="A883" s="115" t="s">
        <v>1663</v>
      </c>
      <c r="B883" s="111" t="s">
        <v>208</v>
      </c>
      <c r="C883" s="108" t="s">
        <v>579</v>
      </c>
      <c r="D883" s="67">
        <v>1.2E-2</v>
      </c>
      <c r="E883" s="123"/>
      <c r="F883" s="123"/>
      <c r="G883" s="122">
        <v>1.2E-2</v>
      </c>
      <c r="H883" s="123"/>
      <c r="I883" s="73">
        <v>5.2340399699999995</v>
      </c>
      <c r="J883" s="123"/>
      <c r="K883" s="123"/>
      <c r="L883" s="73">
        <v>5.2340399699999995</v>
      </c>
      <c r="M883" s="123"/>
      <c r="N883" s="122">
        <f t="shared" ref="N883:N884" si="385">D883-I883</f>
        <v>-5.22203997</v>
      </c>
      <c r="O883" s="123"/>
      <c r="P883" s="123"/>
      <c r="Q883" s="123"/>
      <c r="R883" s="123"/>
      <c r="S883" s="123"/>
      <c r="T883" s="122">
        <f t="shared" ref="T883:T884" si="386">G883-L883</f>
        <v>-5.22203997</v>
      </c>
      <c r="U883" s="123"/>
      <c r="V883" s="122">
        <f t="shared" ref="V883:V884" si="387">H883-M883</f>
        <v>0</v>
      </c>
      <c r="W883" s="123"/>
      <c r="X883" s="123"/>
    </row>
    <row r="884" spans="1:24" ht="62.2" x14ac:dyDescent="0.35">
      <c r="A884" s="115" t="s">
        <v>1663</v>
      </c>
      <c r="B884" s="111" t="s">
        <v>1098</v>
      </c>
      <c r="C884" s="108" t="s">
        <v>1612</v>
      </c>
      <c r="D884" s="67">
        <v>0</v>
      </c>
      <c r="E884" s="123"/>
      <c r="F884" s="123"/>
      <c r="G884" s="122">
        <v>0</v>
      </c>
      <c r="H884" s="123"/>
      <c r="I884" s="73">
        <v>0</v>
      </c>
      <c r="J884" s="123"/>
      <c r="K884" s="123"/>
      <c r="L884" s="73">
        <v>0</v>
      </c>
      <c r="M884" s="123"/>
      <c r="N884" s="122">
        <f t="shared" si="385"/>
        <v>0</v>
      </c>
      <c r="O884" s="123"/>
      <c r="P884" s="123"/>
      <c r="Q884" s="123"/>
      <c r="R884" s="123"/>
      <c r="S884" s="123"/>
      <c r="T884" s="122">
        <f t="shared" si="386"/>
        <v>0</v>
      </c>
      <c r="U884" s="123"/>
      <c r="V884" s="122">
        <f t="shared" si="387"/>
        <v>0</v>
      </c>
      <c r="W884" s="123"/>
      <c r="X884" s="123"/>
    </row>
    <row r="885" spans="1:24" x14ac:dyDescent="0.35">
      <c r="A885" s="119"/>
      <c r="B885" s="118" t="s">
        <v>76</v>
      </c>
      <c r="C885" s="105"/>
      <c r="D885" s="133">
        <f t="shared" ref="D885:X885" si="388">SUM(D886:D904)</f>
        <v>246.69631200000001</v>
      </c>
      <c r="E885" s="133">
        <f t="shared" si="388"/>
        <v>0</v>
      </c>
      <c r="F885" s="133">
        <f t="shared" si="388"/>
        <v>0</v>
      </c>
      <c r="G885" s="133">
        <f t="shared" si="388"/>
        <v>246.69631200000001</v>
      </c>
      <c r="H885" s="133">
        <f t="shared" si="388"/>
        <v>0</v>
      </c>
      <c r="I885" s="133">
        <f t="shared" si="388"/>
        <v>56.525157711627124</v>
      </c>
      <c r="J885" s="133">
        <f t="shared" si="388"/>
        <v>0</v>
      </c>
      <c r="K885" s="133">
        <f t="shared" si="388"/>
        <v>0</v>
      </c>
      <c r="L885" s="133">
        <f t="shared" si="388"/>
        <v>56.525157711627124</v>
      </c>
      <c r="M885" s="133">
        <f t="shared" si="388"/>
        <v>0</v>
      </c>
      <c r="N885" s="133">
        <f t="shared" si="388"/>
        <v>190.17115428837289</v>
      </c>
      <c r="O885" s="133">
        <f t="shared" si="388"/>
        <v>0</v>
      </c>
      <c r="P885" s="133">
        <f t="shared" si="388"/>
        <v>0</v>
      </c>
      <c r="Q885" s="133">
        <f t="shared" si="388"/>
        <v>0</v>
      </c>
      <c r="R885" s="133">
        <f t="shared" si="388"/>
        <v>0</v>
      </c>
      <c r="S885" s="133">
        <f t="shared" si="388"/>
        <v>0</v>
      </c>
      <c r="T885" s="133">
        <f t="shared" si="388"/>
        <v>190.17115428837289</v>
      </c>
      <c r="U885" s="133">
        <f t="shared" si="388"/>
        <v>0</v>
      </c>
      <c r="V885" s="133">
        <f t="shared" si="388"/>
        <v>0</v>
      </c>
      <c r="W885" s="133">
        <f t="shared" si="388"/>
        <v>0</v>
      </c>
      <c r="X885" s="133">
        <f t="shared" si="388"/>
        <v>0</v>
      </c>
    </row>
    <row r="886" spans="1:24" ht="77.7" x14ac:dyDescent="0.35">
      <c r="A886" s="115" t="s">
        <v>1663</v>
      </c>
      <c r="B886" s="111" t="s">
        <v>209</v>
      </c>
      <c r="C886" s="108" t="s">
        <v>210</v>
      </c>
      <c r="D886" s="67">
        <v>2.295696</v>
      </c>
      <c r="E886" s="123"/>
      <c r="F886" s="123"/>
      <c r="G886" s="122">
        <v>2.295696</v>
      </c>
      <c r="H886" s="123"/>
      <c r="I886" s="73">
        <v>0.10217008799999999</v>
      </c>
      <c r="J886" s="123"/>
      <c r="K886" s="123"/>
      <c r="L886" s="73">
        <v>0.10217008799999999</v>
      </c>
      <c r="M886" s="123"/>
      <c r="N886" s="122">
        <f t="shared" ref="N886:N904" si="389">D886-I886</f>
        <v>2.1935259120000001</v>
      </c>
      <c r="O886" s="123"/>
      <c r="P886" s="123"/>
      <c r="Q886" s="123"/>
      <c r="R886" s="123"/>
      <c r="S886" s="123"/>
      <c r="T886" s="122">
        <f t="shared" ref="T886:T904" si="390">G886-L886</f>
        <v>2.1935259120000001</v>
      </c>
      <c r="U886" s="123"/>
      <c r="V886" s="122">
        <f t="shared" ref="V886:V904" si="391">H886-M886</f>
        <v>0</v>
      </c>
      <c r="W886" s="123"/>
      <c r="X886" s="123"/>
    </row>
    <row r="887" spans="1:24" ht="62.2" x14ac:dyDescent="0.35">
      <c r="A887" s="115" t="s">
        <v>1663</v>
      </c>
      <c r="B887" s="111" t="s">
        <v>471</v>
      </c>
      <c r="C887" s="108" t="s">
        <v>580</v>
      </c>
      <c r="D887" s="67">
        <v>84.605915999999979</v>
      </c>
      <c r="E887" s="123"/>
      <c r="F887" s="123"/>
      <c r="G887" s="122">
        <v>84.605915999999979</v>
      </c>
      <c r="H887" s="123"/>
      <c r="I887" s="73">
        <v>8.7653906359999993</v>
      </c>
      <c r="J887" s="123"/>
      <c r="K887" s="123"/>
      <c r="L887" s="73">
        <v>8.7653906359999993</v>
      </c>
      <c r="M887" s="123"/>
      <c r="N887" s="122">
        <f t="shared" si="389"/>
        <v>75.840525363999973</v>
      </c>
      <c r="O887" s="123"/>
      <c r="P887" s="123"/>
      <c r="Q887" s="123"/>
      <c r="R887" s="123"/>
      <c r="S887" s="123"/>
      <c r="T887" s="122">
        <f t="shared" si="390"/>
        <v>75.840525363999973</v>
      </c>
      <c r="U887" s="123"/>
      <c r="V887" s="122">
        <f t="shared" si="391"/>
        <v>0</v>
      </c>
      <c r="W887" s="123"/>
      <c r="X887" s="123"/>
    </row>
    <row r="888" spans="1:24" ht="77.7" x14ac:dyDescent="0.35">
      <c r="A888" s="115" t="s">
        <v>1663</v>
      </c>
      <c r="B888" s="111" t="s">
        <v>1099</v>
      </c>
      <c r="C888" s="108" t="s">
        <v>211</v>
      </c>
      <c r="D888" s="67">
        <v>8.7015960000000003</v>
      </c>
      <c r="E888" s="123"/>
      <c r="F888" s="123"/>
      <c r="G888" s="122">
        <v>8.7015960000000003</v>
      </c>
      <c r="H888" s="123"/>
      <c r="I888" s="73">
        <v>3.8115392639999999</v>
      </c>
      <c r="J888" s="123"/>
      <c r="K888" s="123"/>
      <c r="L888" s="73">
        <v>3.8115392639999999</v>
      </c>
      <c r="M888" s="123"/>
      <c r="N888" s="122">
        <f t="shared" si="389"/>
        <v>4.890056736</v>
      </c>
      <c r="O888" s="123"/>
      <c r="P888" s="123"/>
      <c r="Q888" s="123"/>
      <c r="R888" s="123"/>
      <c r="S888" s="123"/>
      <c r="T888" s="122">
        <f t="shared" si="390"/>
        <v>4.890056736</v>
      </c>
      <c r="U888" s="123"/>
      <c r="V888" s="122">
        <f t="shared" si="391"/>
        <v>0</v>
      </c>
      <c r="W888" s="123"/>
      <c r="X888" s="123"/>
    </row>
    <row r="889" spans="1:24" ht="46.65" x14ac:dyDescent="0.35">
      <c r="A889" s="115" t="s">
        <v>1663</v>
      </c>
      <c r="B889" s="111" t="s">
        <v>1884</v>
      </c>
      <c r="C889" s="108" t="s">
        <v>581</v>
      </c>
      <c r="D889" s="67">
        <v>0.32832</v>
      </c>
      <c r="E889" s="123"/>
      <c r="F889" s="123"/>
      <c r="G889" s="122">
        <v>0.32832</v>
      </c>
      <c r="H889" s="123"/>
      <c r="I889" s="73">
        <v>1.4611931999999998E-2</v>
      </c>
      <c r="J889" s="123"/>
      <c r="K889" s="123"/>
      <c r="L889" s="73">
        <v>1.4611931999999998E-2</v>
      </c>
      <c r="M889" s="123"/>
      <c r="N889" s="122">
        <f t="shared" si="389"/>
        <v>0.31370806800000001</v>
      </c>
      <c r="O889" s="123"/>
      <c r="P889" s="123"/>
      <c r="Q889" s="123"/>
      <c r="R889" s="123"/>
      <c r="S889" s="123"/>
      <c r="T889" s="122">
        <f t="shared" si="390"/>
        <v>0.31370806800000001</v>
      </c>
      <c r="U889" s="123"/>
      <c r="V889" s="122">
        <f t="shared" si="391"/>
        <v>0</v>
      </c>
      <c r="W889" s="123"/>
      <c r="X889" s="123"/>
    </row>
    <row r="890" spans="1:24" ht="62.2" x14ac:dyDescent="0.35">
      <c r="A890" s="115" t="s">
        <v>1663</v>
      </c>
      <c r="B890" s="111" t="s">
        <v>472</v>
      </c>
      <c r="C890" s="108" t="s">
        <v>582</v>
      </c>
      <c r="D890" s="67">
        <v>16.998228000000001</v>
      </c>
      <c r="E890" s="123"/>
      <c r="F890" s="123"/>
      <c r="G890" s="122">
        <v>16.998228000000001</v>
      </c>
      <c r="H890" s="123"/>
      <c r="I890" s="73">
        <v>0.79344246000000007</v>
      </c>
      <c r="J890" s="123"/>
      <c r="K890" s="123"/>
      <c r="L890" s="73">
        <v>0.79344246000000007</v>
      </c>
      <c r="M890" s="123"/>
      <c r="N890" s="122">
        <f t="shared" si="389"/>
        <v>16.20478554</v>
      </c>
      <c r="O890" s="123"/>
      <c r="P890" s="123"/>
      <c r="Q890" s="123"/>
      <c r="R890" s="123"/>
      <c r="S890" s="123"/>
      <c r="T890" s="122">
        <f t="shared" si="390"/>
        <v>16.20478554</v>
      </c>
      <c r="U890" s="123"/>
      <c r="V890" s="122">
        <f t="shared" si="391"/>
        <v>0</v>
      </c>
      <c r="W890" s="123"/>
      <c r="X890" s="123"/>
    </row>
    <row r="891" spans="1:24" ht="46.65" x14ac:dyDescent="0.35">
      <c r="A891" s="115" t="s">
        <v>1663</v>
      </c>
      <c r="B891" s="111" t="s">
        <v>473</v>
      </c>
      <c r="C891" s="108" t="s">
        <v>583</v>
      </c>
      <c r="D891" s="67">
        <v>3.8788320000000001</v>
      </c>
      <c r="E891" s="123"/>
      <c r="F891" s="123"/>
      <c r="G891" s="122">
        <v>3.8788320000000001</v>
      </c>
      <c r="H891" s="123"/>
      <c r="I891" s="73">
        <v>0.17262761999999998</v>
      </c>
      <c r="J891" s="123"/>
      <c r="K891" s="123"/>
      <c r="L891" s="73">
        <v>0.17262761999999998</v>
      </c>
      <c r="M891" s="123"/>
      <c r="N891" s="122">
        <f t="shared" si="389"/>
        <v>3.70620438</v>
      </c>
      <c r="O891" s="123"/>
      <c r="P891" s="123"/>
      <c r="Q891" s="123"/>
      <c r="R891" s="123"/>
      <c r="S891" s="123"/>
      <c r="T891" s="122">
        <f t="shared" si="390"/>
        <v>3.70620438</v>
      </c>
      <c r="U891" s="123"/>
      <c r="V891" s="122">
        <f t="shared" si="391"/>
        <v>0</v>
      </c>
      <c r="W891" s="123"/>
      <c r="X891" s="123"/>
    </row>
    <row r="892" spans="1:24" ht="46.65" x14ac:dyDescent="0.35">
      <c r="A892" s="115" t="s">
        <v>1663</v>
      </c>
      <c r="B892" s="111" t="s">
        <v>474</v>
      </c>
      <c r="C892" s="108" t="s">
        <v>584</v>
      </c>
      <c r="D892" s="67">
        <v>3.6945600000000001</v>
      </c>
      <c r="E892" s="123"/>
      <c r="F892" s="123"/>
      <c r="G892" s="122">
        <v>3.6945600000000001</v>
      </c>
      <c r="H892" s="123"/>
      <c r="I892" s="73">
        <v>0.16442656800000002</v>
      </c>
      <c r="J892" s="123"/>
      <c r="K892" s="123"/>
      <c r="L892" s="73">
        <v>0.16442656800000002</v>
      </c>
      <c r="M892" s="123"/>
      <c r="N892" s="122">
        <f t="shared" si="389"/>
        <v>3.530133432</v>
      </c>
      <c r="O892" s="123"/>
      <c r="P892" s="123"/>
      <c r="Q892" s="123"/>
      <c r="R892" s="123"/>
      <c r="S892" s="123"/>
      <c r="T892" s="122">
        <f t="shared" si="390"/>
        <v>3.530133432</v>
      </c>
      <c r="U892" s="123"/>
      <c r="V892" s="122">
        <f t="shared" si="391"/>
        <v>0</v>
      </c>
      <c r="W892" s="123"/>
      <c r="X892" s="123"/>
    </row>
    <row r="893" spans="1:24" ht="46.65" x14ac:dyDescent="0.35">
      <c r="A893" s="115" t="s">
        <v>1663</v>
      </c>
      <c r="B893" s="111" t="s">
        <v>475</v>
      </c>
      <c r="C893" s="108" t="s">
        <v>585</v>
      </c>
      <c r="D893" s="67">
        <v>5.4726240000000006</v>
      </c>
      <c r="E893" s="123"/>
      <c r="F893" s="123"/>
      <c r="G893" s="122">
        <v>5.4726240000000006</v>
      </c>
      <c r="H893" s="123"/>
      <c r="I893" s="73">
        <v>0.24355942800000002</v>
      </c>
      <c r="J893" s="123"/>
      <c r="K893" s="123"/>
      <c r="L893" s="73">
        <v>0.24355942800000002</v>
      </c>
      <c r="M893" s="123"/>
      <c r="N893" s="122">
        <f t="shared" si="389"/>
        <v>5.2290645720000004</v>
      </c>
      <c r="O893" s="123"/>
      <c r="P893" s="123"/>
      <c r="Q893" s="123"/>
      <c r="R893" s="123"/>
      <c r="S893" s="123"/>
      <c r="T893" s="122">
        <f t="shared" si="390"/>
        <v>5.2290645720000004</v>
      </c>
      <c r="U893" s="123"/>
      <c r="V893" s="122">
        <f t="shared" si="391"/>
        <v>0</v>
      </c>
      <c r="W893" s="123"/>
      <c r="X893" s="123"/>
    </row>
    <row r="894" spans="1:24" ht="62.2" x14ac:dyDescent="0.35">
      <c r="A894" s="115" t="s">
        <v>1663</v>
      </c>
      <c r="B894" s="111" t="s">
        <v>1885</v>
      </c>
      <c r="C894" s="108" t="s">
        <v>586</v>
      </c>
      <c r="D894" s="67">
        <v>1.2E-2</v>
      </c>
      <c r="E894" s="123"/>
      <c r="F894" s="123"/>
      <c r="G894" s="122">
        <v>1.2E-2</v>
      </c>
      <c r="H894" s="123"/>
      <c r="I894" s="73">
        <v>5.3404799999999997E-4</v>
      </c>
      <c r="J894" s="123"/>
      <c r="K894" s="123"/>
      <c r="L894" s="73">
        <v>5.3404799999999997E-4</v>
      </c>
      <c r="M894" s="123"/>
      <c r="N894" s="122">
        <f t="shared" si="389"/>
        <v>1.1465952E-2</v>
      </c>
      <c r="O894" s="123"/>
      <c r="P894" s="123"/>
      <c r="Q894" s="123"/>
      <c r="R894" s="123"/>
      <c r="S894" s="123"/>
      <c r="T894" s="122">
        <f t="shared" si="390"/>
        <v>1.1465952E-2</v>
      </c>
      <c r="U894" s="123"/>
      <c r="V894" s="122">
        <f t="shared" si="391"/>
        <v>0</v>
      </c>
      <c r="W894" s="123"/>
      <c r="X894" s="123"/>
    </row>
    <row r="895" spans="1:24" ht="46.65" x14ac:dyDescent="0.35">
      <c r="A895" s="115" t="s">
        <v>1663</v>
      </c>
      <c r="B895" s="111" t="s">
        <v>1886</v>
      </c>
      <c r="C895" s="108" t="s">
        <v>587</v>
      </c>
      <c r="D895" s="67">
        <v>19.441284</v>
      </c>
      <c r="E895" s="123"/>
      <c r="F895" s="123"/>
      <c r="G895" s="122">
        <v>19.441284</v>
      </c>
      <c r="H895" s="123"/>
      <c r="I895" s="73">
        <v>0.8652353639999999</v>
      </c>
      <c r="J895" s="123"/>
      <c r="K895" s="123"/>
      <c r="L895" s="73">
        <v>0.8652353639999999</v>
      </c>
      <c r="M895" s="123"/>
      <c r="N895" s="122">
        <f t="shared" si="389"/>
        <v>18.576048635999999</v>
      </c>
      <c r="O895" s="123"/>
      <c r="P895" s="123"/>
      <c r="Q895" s="123"/>
      <c r="R895" s="123"/>
      <c r="S895" s="123"/>
      <c r="T895" s="122">
        <f t="shared" si="390"/>
        <v>18.576048635999999</v>
      </c>
      <c r="U895" s="123"/>
      <c r="V895" s="122">
        <f t="shared" si="391"/>
        <v>0</v>
      </c>
      <c r="W895" s="123"/>
      <c r="X895" s="123"/>
    </row>
    <row r="896" spans="1:24" ht="46.65" x14ac:dyDescent="0.35">
      <c r="A896" s="115" t="s">
        <v>1663</v>
      </c>
      <c r="B896" s="111" t="s">
        <v>1887</v>
      </c>
      <c r="C896" s="108" t="s">
        <v>1613</v>
      </c>
      <c r="D896" s="67">
        <v>1.2E-2</v>
      </c>
      <c r="E896" s="123"/>
      <c r="F896" s="123"/>
      <c r="G896" s="122">
        <v>1.2E-2</v>
      </c>
      <c r="H896" s="123"/>
      <c r="I896" s="73">
        <v>0</v>
      </c>
      <c r="J896" s="123"/>
      <c r="K896" s="123"/>
      <c r="L896" s="73">
        <v>0</v>
      </c>
      <c r="M896" s="123"/>
      <c r="N896" s="122">
        <f t="shared" si="389"/>
        <v>1.2E-2</v>
      </c>
      <c r="O896" s="123"/>
      <c r="P896" s="123"/>
      <c r="Q896" s="123"/>
      <c r="R896" s="123"/>
      <c r="S896" s="123"/>
      <c r="T896" s="122">
        <f t="shared" si="390"/>
        <v>1.2E-2</v>
      </c>
      <c r="U896" s="123"/>
      <c r="V896" s="122">
        <f t="shared" si="391"/>
        <v>0</v>
      </c>
      <c r="W896" s="123"/>
      <c r="X896" s="123"/>
    </row>
    <row r="897" spans="1:24" ht="77.7" x14ac:dyDescent="0.35">
      <c r="A897" s="115" t="s">
        <v>1663</v>
      </c>
      <c r="B897" s="111" t="s">
        <v>1100</v>
      </c>
      <c r="C897" s="108" t="s">
        <v>1614</v>
      </c>
      <c r="D897" s="67">
        <v>46.877939999999995</v>
      </c>
      <c r="E897" s="123"/>
      <c r="F897" s="123"/>
      <c r="G897" s="122">
        <v>46.877939999999995</v>
      </c>
      <c r="H897" s="123"/>
      <c r="I897" s="73">
        <v>8.8198243540000014</v>
      </c>
      <c r="J897" s="123"/>
      <c r="K897" s="123"/>
      <c r="L897" s="73">
        <v>8.8198243540000014</v>
      </c>
      <c r="M897" s="123"/>
      <c r="N897" s="122">
        <f t="shared" si="389"/>
        <v>38.05811564599999</v>
      </c>
      <c r="O897" s="123"/>
      <c r="P897" s="123"/>
      <c r="Q897" s="123"/>
      <c r="R897" s="123"/>
      <c r="S897" s="123"/>
      <c r="T897" s="122">
        <f t="shared" si="390"/>
        <v>38.05811564599999</v>
      </c>
      <c r="U897" s="123"/>
      <c r="V897" s="122">
        <f t="shared" si="391"/>
        <v>0</v>
      </c>
      <c r="W897" s="123"/>
      <c r="X897" s="123"/>
    </row>
    <row r="898" spans="1:24" ht="62.2" x14ac:dyDescent="0.35">
      <c r="A898" s="115" t="s">
        <v>1663</v>
      </c>
      <c r="B898" s="111" t="s">
        <v>1101</v>
      </c>
      <c r="C898" s="108" t="s">
        <v>588</v>
      </c>
      <c r="D898" s="67">
        <v>28.686144000000002</v>
      </c>
      <c r="E898" s="123"/>
      <c r="F898" s="123"/>
      <c r="G898" s="122">
        <v>28.686144000000002</v>
      </c>
      <c r="H898" s="123"/>
      <c r="I898" s="73">
        <v>16.04836598</v>
      </c>
      <c r="J898" s="123"/>
      <c r="K898" s="123"/>
      <c r="L898" s="73">
        <v>16.04836598</v>
      </c>
      <c r="M898" s="123"/>
      <c r="N898" s="122">
        <f t="shared" si="389"/>
        <v>12.637778020000002</v>
      </c>
      <c r="O898" s="123"/>
      <c r="P898" s="123"/>
      <c r="Q898" s="123"/>
      <c r="R898" s="123"/>
      <c r="S898" s="123"/>
      <c r="T898" s="122">
        <f t="shared" si="390"/>
        <v>12.637778020000002</v>
      </c>
      <c r="U898" s="123"/>
      <c r="V898" s="122">
        <f t="shared" si="391"/>
        <v>0</v>
      </c>
      <c r="W898" s="123"/>
      <c r="X898" s="123"/>
    </row>
    <row r="899" spans="1:24" ht="46.65" x14ac:dyDescent="0.35">
      <c r="A899" s="115" t="s">
        <v>1663</v>
      </c>
      <c r="B899" s="111" t="s">
        <v>212</v>
      </c>
      <c r="C899" s="108" t="s">
        <v>589</v>
      </c>
      <c r="D899" s="67">
        <v>16.718219999999999</v>
      </c>
      <c r="E899" s="123"/>
      <c r="F899" s="123"/>
      <c r="G899" s="122">
        <v>16.718219999999999</v>
      </c>
      <c r="H899" s="123"/>
      <c r="I899" s="73">
        <v>0.74404528800000003</v>
      </c>
      <c r="J899" s="123"/>
      <c r="K899" s="123"/>
      <c r="L899" s="73">
        <v>0.74404528800000003</v>
      </c>
      <c r="M899" s="123"/>
      <c r="N899" s="122">
        <f t="shared" si="389"/>
        <v>15.974174711999998</v>
      </c>
      <c r="O899" s="123"/>
      <c r="P899" s="123"/>
      <c r="Q899" s="123"/>
      <c r="R899" s="123"/>
      <c r="S899" s="123"/>
      <c r="T899" s="122">
        <f t="shared" si="390"/>
        <v>15.974174711999998</v>
      </c>
      <c r="U899" s="123"/>
      <c r="V899" s="122">
        <f t="shared" si="391"/>
        <v>0</v>
      </c>
      <c r="W899" s="123"/>
      <c r="X899" s="123"/>
    </row>
    <row r="900" spans="1:24" ht="93.25" x14ac:dyDescent="0.35">
      <c r="A900" s="115" t="s">
        <v>1663</v>
      </c>
      <c r="B900" s="111" t="s">
        <v>213</v>
      </c>
      <c r="C900" s="108" t="s">
        <v>590</v>
      </c>
      <c r="D900" s="67">
        <v>4.4802960000000001</v>
      </c>
      <c r="E900" s="123"/>
      <c r="F900" s="123"/>
      <c r="G900" s="122">
        <v>4.4802960000000001</v>
      </c>
      <c r="H900" s="123"/>
      <c r="I900" s="73">
        <v>0.19939577999999999</v>
      </c>
      <c r="J900" s="123"/>
      <c r="K900" s="123"/>
      <c r="L900" s="73">
        <v>0.19939577999999999</v>
      </c>
      <c r="M900" s="123"/>
      <c r="N900" s="122">
        <f t="shared" si="389"/>
        <v>4.2809002200000004</v>
      </c>
      <c r="O900" s="123"/>
      <c r="P900" s="123"/>
      <c r="Q900" s="123"/>
      <c r="R900" s="123"/>
      <c r="S900" s="123"/>
      <c r="T900" s="122">
        <f t="shared" si="390"/>
        <v>4.2809002200000004</v>
      </c>
      <c r="U900" s="123"/>
      <c r="V900" s="122">
        <f t="shared" si="391"/>
        <v>0</v>
      </c>
      <c r="W900" s="123"/>
      <c r="X900" s="123"/>
    </row>
    <row r="901" spans="1:24" ht="62.2" x14ac:dyDescent="0.35">
      <c r="A901" s="115" t="s">
        <v>1663</v>
      </c>
      <c r="B901" s="111" t="s">
        <v>214</v>
      </c>
      <c r="C901" s="108" t="s">
        <v>591</v>
      </c>
      <c r="D901" s="67">
        <v>3.6604800000000002</v>
      </c>
      <c r="E901" s="123"/>
      <c r="F901" s="123"/>
      <c r="G901" s="122">
        <v>3.6604800000000002</v>
      </c>
      <c r="H901" s="123"/>
      <c r="I901" s="73">
        <v>0.31249681200000001</v>
      </c>
      <c r="J901" s="123"/>
      <c r="K901" s="123"/>
      <c r="L901" s="73">
        <v>0.31249681200000001</v>
      </c>
      <c r="M901" s="123"/>
      <c r="N901" s="122">
        <f t="shared" si="389"/>
        <v>3.3479831880000002</v>
      </c>
      <c r="O901" s="123"/>
      <c r="P901" s="123"/>
      <c r="Q901" s="123"/>
      <c r="R901" s="123"/>
      <c r="S901" s="123"/>
      <c r="T901" s="122">
        <f t="shared" si="390"/>
        <v>3.3479831880000002</v>
      </c>
      <c r="U901" s="123"/>
      <c r="V901" s="122">
        <f t="shared" si="391"/>
        <v>0</v>
      </c>
      <c r="W901" s="123"/>
      <c r="X901" s="123"/>
    </row>
    <row r="902" spans="1:24" ht="62.2" x14ac:dyDescent="0.35">
      <c r="A902" s="115" t="s">
        <v>1663</v>
      </c>
      <c r="B902" s="111" t="s">
        <v>1888</v>
      </c>
      <c r="C902" s="108" t="s">
        <v>1615</v>
      </c>
      <c r="D902" s="67">
        <v>0.41823599999999994</v>
      </c>
      <c r="E902" s="123"/>
      <c r="F902" s="123"/>
      <c r="G902" s="122">
        <v>0.41823599999999994</v>
      </c>
      <c r="H902" s="123"/>
      <c r="I902" s="73">
        <v>1.8613620000000001E-2</v>
      </c>
      <c r="J902" s="123"/>
      <c r="K902" s="123"/>
      <c r="L902" s="73">
        <v>1.8613620000000001E-2</v>
      </c>
      <c r="M902" s="123"/>
      <c r="N902" s="122">
        <f t="shared" si="389"/>
        <v>0.39962237999999994</v>
      </c>
      <c r="O902" s="123"/>
      <c r="P902" s="123"/>
      <c r="Q902" s="123"/>
      <c r="R902" s="123"/>
      <c r="S902" s="123"/>
      <c r="T902" s="122">
        <f t="shared" si="390"/>
        <v>0.39962237999999994</v>
      </c>
      <c r="U902" s="123"/>
      <c r="V902" s="122">
        <f t="shared" si="391"/>
        <v>0</v>
      </c>
      <c r="W902" s="123"/>
      <c r="X902" s="123"/>
    </row>
    <row r="903" spans="1:24" ht="62.2" x14ac:dyDescent="0.35">
      <c r="A903" s="115" t="s">
        <v>1663</v>
      </c>
      <c r="B903" s="111" t="s">
        <v>1102</v>
      </c>
      <c r="C903" s="108" t="s">
        <v>1616</v>
      </c>
      <c r="D903" s="67">
        <v>0.41393999999999997</v>
      </c>
      <c r="E903" s="123"/>
      <c r="F903" s="123"/>
      <c r="G903" s="122">
        <v>0.41393999999999997</v>
      </c>
      <c r="H903" s="123"/>
      <c r="I903" s="73">
        <v>1.8422411999999999E-2</v>
      </c>
      <c r="J903" s="123"/>
      <c r="K903" s="123"/>
      <c r="L903" s="73">
        <v>1.8422411999999999E-2</v>
      </c>
      <c r="M903" s="123"/>
      <c r="N903" s="122">
        <f t="shared" si="389"/>
        <v>0.39551758799999998</v>
      </c>
      <c r="O903" s="123"/>
      <c r="P903" s="123"/>
      <c r="Q903" s="123"/>
      <c r="R903" s="123"/>
      <c r="S903" s="123"/>
      <c r="T903" s="122">
        <f t="shared" si="390"/>
        <v>0.39551758799999998</v>
      </c>
      <c r="U903" s="123"/>
      <c r="V903" s="122">
        <f t="shared" si="391"/>
        <v>0</v>
      </c>
      <c r="W903" s="123"/>
      <c r="X903" s="123"/>
    </row>
    <row r="904" spans="1:24" ht="46.65" x14ac:dyDescent="0.35">
      <c r="A904" s="115" t="s">
        <v>1663</v>
      </c>
      <c r="B904" s="111" t="s">
        <v>1889</v>
      </c>
      <c r="C904" s="108" t="s">
        <v>1909</v>
      </c>
      <c r="D904" s="67">
        <v>0</v>
      </c>
      <c r="E904" s="123"/>
      <c r="F904" s="123"/>
      <c r="G904" s="122">
        <v>0</v>
      </c>
      <c r="H904" s="123"/>
      <c r="I904" s="73">
        <v>15.430456057627117</v>
      </c>
      <c r="J904" s="123"/>
      <c r="K904" s="123"/>
      <c r="L904" s="73">
        <v>15.430456057627117</v>
      </c>
      <c r="M904" s="123"/>
      <c r="N904" s="122">
        <f t="shared" si="389"/>
        <v>-15.430456057627117</v>
      </c>
      <c r="O904" s="123"/>
      <c r="P904" s="123"/>
      <c r="Q904" s="123"/>
      <c r="R904" s="123"/>
      <c r="S904" s="123"/>
      <c r="T904" s="122">
        <f t="shared" si="390"/>
        <v>-15.430456057627117</v>
      </c>
      <c r="U904" s="123"/>
      <c r="V904" s="122">
        <f t="shared" si="391"/>
        <v>0</v>
      </c>
      <c r="W904" s="123"/>
      <c r="X904" s="123"/>
    </row>
    <row r="905" spans="1:24" x14ac:dyDescent="0.35">
      <c r="A905" s="119"/>
      <c r="B905" s="118" t="s">
        <v>71</v>
      </c>
      <c r="C905" s="105"/>
      <c r="D905" s="133">
        <f t="shared" ref="D905:X905" si="392">SUM(D906:D918)</f>
        <v>60.641507999999995</v>
      </c>
      <c r="E905" s="133">
        <f t="shared" si="392"/>
        <v>0</v>
      </c>
      <c r="F905" s="133">
        <f t="shared" si="392"/>
        <v>0</v>
      </c>
      <c r="G905" s="133">
        <f t="shared" si="392"/>
        <v>60.641507999999995</v>
      </c>
      <c r="H905" s="133">
        <f t="shared" si="392"/>
        <v>0</v>
      </c>
      <c r="I905" s="133">
        <f t="shared" si="392"/>
        <v>3.7650036179999993</v>
      </c>
      <c r="J905" s="133">
        <f t="shared" si="392"/>
        <v>0</v>
      </c>
      <c r="K905" s="133">
        <f t="shared" si="392"/>
        <v>0</v>
      </c>
      <c r="L905" s="133">
        <f t="shared" si="392"/>
        <v>3.7650036179999993</v>
      </c>
      <c r="M905" s="133">
        <f t="shared" si="392"/>
        <v>0</v>
      </c>
      <c r="N905" s="133">
        <f t="shared" si="392"/>
        <v>56.876504381999986</v>
      </c>
      <c r="O905" s="133">
        <f t="shared" si="392"/>
        <v>0</v>
      </c>
      <c r="P905" s="133">
        <f t="shared" si="392"/>
        <v>0</v>
      </c>
      <c r="Q905" s="133">
        <f t="shared" si="392"/>
        <v>0</v>
      </c>
      <c r="R905" s="133">
        <f t="shared" si="392"/>
        <v>0</v>
      </c>
      <c r="S905" s="133">
        <f t="shared" si="392"/>
        <v>0</v>
      </c>
      <c r="T905" s="133">
        <f t="shared" si="392"/>
        <v>56.876504381999986</v>
      </c>
      <c r="U905" s="133">
        <f t="shared" si="392"/>
        <v>0</v>
      </c>
      <c r="V905" s="133">
        <f t="shared" si="392"/>
        <v>0</v>
      </c>
      <c r="W905" s="133">
        <f t="shared" si="392"/>
        <v>0</v>
      </c>
      <c r="X905" s="133">
        <f t="shared" si="392"/>
        <v>0</v>
      </c>
    </row>
    <row r="906" spans="1:24" ht="62.2" x14ac:dyDescent="0.35">
      <c r="A906" s="115" t="s">
        <v>1663</v>
      </c>
      <c r="B906" s="111" t="s">
        <v>1103</v>
      </c>
      <c r="C906" s="108" t="s">
        <v>592</v>
      </c>
      <c r="D906" s="67">
        <v>0.135492</v>
      </c>
      <c r="E906" s="123"/>
      <c r="F906" s="123"/>
      <c r="G906" s="122">
        <v>0.135492</v>
      </c>
      <c r="H906" s="123"/>
      <c r="I906" s="73">
        <v>3.542613E-2</v>
      </c>
      <c r="J906" s="123"/>
      <c r="K906" s="123"/>
      <c r="L906" s="73">
        <v>3.542613E-2</v>
      </c>
      <c r="M906" s="123"/>
      <c r="N906" s="122">
        <f t="shared" ref="N906:N918" si="393">D906-I906</f>
        <v>0.10006587</v>
      </c>
      <c r="O906" s="123"/>
      <c r="P906" s="123"/>
      <c r="Q906" s="123"/>
      <c r="R906" s="123"/>
      <c r="S906" s="123"/>
      <c r="T906" s="122">
        <f t="shared" ref="T906:T918" si="394">G906-L906</f>
        <v>0.10006587</v>
      </c>
      <c r="U906" s="123"/>
      <c r="V906" s="122">
        <f t="shared" ref="V906:V918" si="395">H906-M906</f>
        <v>0</v>
      </c>
      <c r="W906" s="123"/>
      <c r="X906" s="123"/>
    </row>
    <row r="907" spans="1:24" ht="62.2" x14ac:dyDescent="0.35">
      <c r="A907" s="115" t="s">
        <v>1663</v>
      </c>
      <c r="B907" s="111" t="s">
        <v>1104</v>
      </c>
      <c r="C907" s="108" t="s">
        <v>215</v>
      </c>
      <c r="D907" s="67">
        <v>1.3259519999999998</v>
      </c>
      <c r="E907" s="123"/>
      <c r="F907" s="123"/>
      <c r="G907" s="122">
        <v>1.3259519999999998</v>
      </c>
      <c r="H907" s="123"/>
      <c r="I907" s="73">
        <v>5.9011548000000004E-2</v>
      </c>
      <c r="J907" s="123"/>
      <c r="K907" s="123"/>
      <c r="L907" s="73">
        <v>5.9011548000000004E-2</v>
      </c>
      <c r="M907" s="123"/>
      <c r="N907" s="122">
        <f t="shared" si="393"/>
        <v>1.2669404519999998</v>
      </c>
      <c r="O907" s="123"/>
      <c r="P907" s="123"/>
      <c r="Q907" s="123"/>
      <c r="R907" s="123"/>
      <c r="S907" s="123"/>
      <c r="T907" s="122">
        <f t="shared" si="394"/>
        <v>1.2669404519999998</v>
      </c>
      <c r="U907" s="123"/>
      <c r="V907" s="122">
        <f t="shared" si="395"/>
        <v>0</v>
      </c>
      <c r="W907" s="123"/>
      <c r="X907" s="123"/>
    </row>
    <row r="908" spans="1:24" ht="46.65" x14ac:dyDescent="0.35">
      <c r="A908" s="115" t="s">
        <v>1663</v>
      </c>
      <c r="B908" s="111" t="s">
        <v>1105</v>
      </c>
      <c r="C908" s="108" t="s">
        <v>216</v>
      </c>
      <c r="D908" s="67">
        <v>0.56164800000000004</v>
      </c>
      <c r="E908" s="123"/>
      <c r="F908" s="123"/>
      <c r="G908" s="122">
        <v>0.56164800000000004</v>
      </c>
      <c r="H908" s="123"/>
      <c r="I908" s="73">
        <v>2.4996180000000003E-2</v>
      </c>
      <c r="J908" s="123"/>
      <c r="K908" s="123"/>
      <c r="L908" s="73">
        <v>2.4996180000000003E-2</v>
      </c>
      <c r="M908" s="123"/>
      <c r="N908" s="122">
        <f t="shared" si="393"/>
        <v>0.53665182</v>
      </c>
      <c r="O908" s="123"/>
      <c r="P908" s="123"/>
      <c r="Q908" s="123"/>
      <c r="R908" s="123"/>
      <c r="S908" s="123"/>
      <c r="T908" s="122">
        <f t="shared" si="394"/>
        <v>0.53665182</v>
      </c>
      <c r="U908" s="123"/>
      <c r="V908" s="122">
        <f t="shared" si="395"/>
        <v>0</v>
      </c>
      <c r="W908" s="123"/>
      <c r="X908" s="123"/>
    </row>
    <row r="909" spans="1:24" ht="62.2" x14ac:dyDescent="0.35">
      <c r="A909" s="115" t="s">
        <v>1663</v>
      </c>
      <c r="B909" s="111" t="s">
        <v>217</v>
      </c>
      <c r="C909" s="108" t="s">
        <v>218</v>
      </c>
      <c r="D909" s="67">
        <v>40.699019999999997</v>
      </c>
      <c r="E909" s="123"/>
      <c r="F909" s="123"/>
      <c r="G909" s="122">
        <v>40.699019999999997</v>
      </c>
      <c r="H909" s="123"/>
      <c r="I909" s="73">
        <v>1.8543412199999998</v>
      </c>
      <c r="J909" s="123"/>
      <c r="K909" s="123"/>
      <c r="L909" s="73">
        <v>1.8543412199999998</v>
      </c>
      <c r="M909" s="123"/>
      <c r="N909" s="122">
        <f t="shared" si="393"/>
        <v>38.844678779999995</v>
      </c>
      <c r="O909" s="123"/>
      <c r="P909" s="123"/>
      <c r="Q909" s="123"/>
      <c r="R909" s="123"/>
      <c r="S909" s="123"/>
      <c r="T909" s="122">
        <f t="shared" si="394"/>
        <v>38.844678779999995</v>
      </c>
      <c r="U909" s="123"/>
      <c r="V909" s="122">
        <f t="shared" si="395"/>
        <v>0</v>
      </c>
      <c r="W909" s="123"/>
      <c r="X909" s="123"/>
    </row>
    <row r="910" spans="1:24" ht="46.65" x14ac:dyDescent="0.35">
      <c r="A910" s="115" t="s">
        <v>1663</v>
      </c>
      <c r="B910" s="111" t="s">
        <v>1106</v>
      </c>
      <c r="C910" s="108" t="s">
        <v>1617</v>
      </c>
      <c r="D910" s="67">
        <v>1.023768</v>
      </c>
      <c r="E910" s="123"/>
      <c r="F910" s="123"/>
      <c r="G910" s="122">
        <v>1.023768</v>
      </c>
      <c r="H910" s="123"/>
      <c r="I910" s="73">
        <v>0</v>
      </c>
      <c r="J910" s="123"/>
      <c r="K910" s="123"/>
      <c r="L910" s="73">
        <v>0</v>
      </c>
      <c r="M910" s="123"/>
      <c r="N910" s="122">
        <f t="shared" si="393"/>
        <v>1.023768</v>
      </c>
      <c r="O910" s="123"/>
      <c r="P910" s="123"/>
      <c r="Q910" s="123"/>
      <c r="R910" s="123"/>
      <c r="S910" s="123"/>
      <c r="T910" s="122">
        <f t="shared" si="394"/>
        <v>1.023768</v>
      </c>
      <c r="U910" s="123"/>
      <c r="V910" s="122">
        <f t="shared" si="395"/>
        <v>0</v>
      </c>
      <c r="W910" s="123"/>
      <c r="X910" s="123"/>
    </row>
    <row r="911" spans="1:24" ht="77.7" x14ac:dyDescent="0.35">
      <c r="A911" s="115" t="s">
        <v>1663</v>
      </c>
      <c r="B911" s="111" t="s">
        <v>219</v>
      </c>
      <c r="C911" s="108" t="s">
        <v>220</v>
      </c>
      <c r="D911" s="67">
        <v>1.2E-2</v>
      </c>
      <c r="E911" s="123"/>
      <c r="F911" s="123"/>
      <c r="G911" s="122">
        <v>1.2E-2</v>
      </c>
      <c r="H911" s="123"/>
      <c r="I911" s="73">
        <v>0.52865012</v>
      </c>
      <c r="J911" s="123"/>
      <c r="K911" s="123"/>
      <c r="L911" s="73">
        <v>0.52865012</v>
      </c>
      <c r="M911" s="123"/>
      <c r="N911" s="122">
        <f t="shared" si="393"/>
        <v>-0.51665011999999999</v>
      </c>
      <c r="O911" s="123"/>
      <c r="P911" s="123"/>
      <c r="Q911" s="123"/>
      <c r="R911" s="123"/>
      <c r="S911" s="123"/>
      <c r="T911" s="122">
        <f t="shared" si="394"/>
        <v>-0.51665011999999999</v>
      </c>
      <c r="U911" s="123"/>
      <c r="V911" s="122">
        <f t="shared" si="395"/>
        <v>0</v>
      </c>
      <c r="W911" s="123"/>
      <c r="X911" s="123"/>
    </row>
    <row r="912" spans="1:24" ht="62.2" x14ac:dyDescent="0.35">
      <c r="A912" s="115" t="s">
        <v>1663</v>
      </c>
      <c r="B912" s="111" t="s">
        <v>221</v>
      </c>
      <c r="C912" s="108" t="s">
        <v>222</v>
      </c>
      <c r="D912" s="67">
        <v>3.867804</v>
      </c>
      <c r="E912" s="123"/>
      <c r="F912" s="123"/>
      <c r="G912" s="122">
        <v>3.867804</v>
      </c>
      <c r="H912" s="123"/>
      <c r="I912" s="73">
        <v>0.68384266000000005</v>
      </c>
      <c r="J912" s="123"/>
      <c r="K912" s="123"/>
      <c r="L912" s="73">
        <v>0.68384266000000005</v>
      </c>
      <c r="M912" s="123"/>
      <c r="N912" s="122">
        <f t="shared" si="393"/>
        <v>3.1839613399999998</v>
      </c>
      <c r="O912" s="123"/>
      <c r="P912" s="123"/>
      <c r="Q912" s="123"/>
      <c r="R912" s="123"/>
      <c r="S912" s="123"/>
      <c r="T912" s="122">
        <f t="shared" si="394"/>
        <v>3.1839613399999998</v>
      </c>
      <c r="U912" s="123"/>
      <c r="V912" s="122">
        <f t="shared" si="395"/>
        <v>0</v>
      </c>
      <c r="W912" s="123"/>
      <c r="X912" s="123"/>
    </row>
    <row r="913" spans="1:24" ht="62.2" x14ac:dyDescent="0.35">
      <c r="A913" s="115" t="s">
        <v>1663</v>
      </c>
      <c r="B913" s="111" t="s">
        <v>1890</v>
      </c>
      <c r="C913" s="108" t="s">
        <v>1618</v>
      </c>
      <c r="D913" s="67">
        <v>1.2E-2</v>
      </c>
      <c r="E913" s="123"/>
      <c r="F913" s="123"/>
      <c r="G913" s="122">
        <v>1.2E-2</v>
      </c>
      <c r="H913" s="123"/>
      <c r="I913" s="73">
        <v>0</v>
      </c>
      <c r="J913" s="123"/>
      <c r="K913" s="123"/>
      <c r="L913" s="73">
        <v>0</v>
      </c>
      <c r="M913" s="123"/>
      <c r="N913" s="122">
        <f t="shared" si="393"/>
        <v>1.2E-2</v>
      </c>
      <c r="O913" s="123"/>
      <c r="P913" s="123"/>
      <c r="Q913" s="123"/>
      <c r="R913" s="123"/>
      <c r="S913" s="123"/>
      <c r="T913" s="122">
        <f t="shared" si="394"/>
        <v>1.2E-2</v>
      </c>
      <c r="U913" s="123"/>
      <c r="V913" s="122">
        <f t="shared" si="395"/>
        <v>0</v>
      </c>
      <c r="W913" s="123"/>
      <c r="X913" s="123"/>
    </row>
    <row r="914" spans="1:24" ht="62.2" x14ac:dyDescent="0.35">
      <c r="A914" s="115" t="s">
        <v>1663</v>
      </c>
      <c r="B914" s="111" t="s">
        <v>1891</v>
      </c>
      <c r="C914" s="108" t="s">
        <v>1619</v>
      </c>
      <c r="D914" s="67">
        <v>2.5482960000000001</v>
      </c>
      <c r="E914" s="123"/>
      <c r="F914" s="123"/>
      <c r="G914" s="122">
        <v>2.5482960000000001</v>
      </c>
      <c r="H914" s="123"/>
      <c r="I914" s="73">
        <v>0.113412048</v>
      </c>
      <c r="J914" s="123"/>
      <c r="K914" s="123"/>
      <c r="L914" s="73">
        <v>0.113412048</v>
      </c>
      <c r="M914" s="123"/>
      <c r="N914" s="122">
        <f t="shared" si="393"/>
        <v>2.4348839520000003</v>
      </c>
      <c r="O914" s="123"/>
      <c r="P914" s="123"/>
      <c r="Q914" s="123"/>
      <c r="R914" s="123"/>
      <c r="S914" s="123"/>
      <c r="T914" s="122">
        <f t="shared" si="394"/>
        <v>2.4348839520000003</v>
      </c>
      <c r="U914" s="123"/>
      <c r="V914" s="122">
        <f t="shared" si="395"/>
        <v>0</v>
      </c>
      <c r="W914" s="123"/>
      <c r="X914" s="123"/>
    </row>
    <row r="915" spans="1:24" ht="46.65" x14ac:dyDescent="0.35">
      <c r="A915" s="115" t="s">
        <v>1663</v>
      </c>
      <c r="B915" s="111" t="s">
        <v>1892</v>
      </c>
      <c r="C915" s="108" t="s">
        <v>1620</v>
      </c>
      <c r="D915" s="67">
        <v>1.857756</v>
      </c>
      <c r="E915" s="123"/>
      <c r="F915" s="123"/>
      <c r="G915" s="122">
        <v>1.857756</v>
      </c>
      <c r="H915" s="123"/>
      <c r="I915" s="73">
        <v>8.2679496000000005E-2</v>
      </c>
      <c r="J915" s="123"/>
      <c r="K915" s="123"/>
      <c r="L915" s="73">
        <v>8.2679496000000005E-2</v>
      </c>
      <c r="M915" s="123"/>
      <c r="N915" s="122">
        <f t="shared" si="393"/>
        <v>1.7750765040000001</v>
      </c>
      <c r="O915" s="123"/>
      <c r="P915" s="123"/>
      <c r="Q915" s="123"/>
      <c r="R915" s="123"/>
      <c r="S915" s="123"/>
      <c r="T915" s="122">
        <f t="shared" si="394"/>
        <v>1.7750765040000001</v>
      </c>
      <c r="U915" s="123"/>
      <c r="V915" s="122">
        <f t="shared" si="395"/>
        <v>0</v>
      </c>
      <c r="W915" s="123"/>
      <c r="X915" s="123"/>
    </row>
    <row r="916" spans="1:24" ht="62.2" x14ac:dyDescent="0.35">
      <c r="A916" s="115" t="s">
        <v>1663</v>
      </c>
      <c r="B916" s="111" t="s">
        <v>1107</v>
      </c>
      <c r="C916" s="108" t="s">
        <v>1621</v>
      </c>
      <c r="D916" s="67">
        <v>3.7706399999999998</v>
      </c>
      <c r="E916" s="123"/>
      <c r="F916" s="123"/>
      <c r="G916" s="122">
        <v>3.7706399999999998</v>
      </c>
      <c r="H916" s="123"/>
      <c r="I916" s="73">
        <v>0.16781252399999999</v>
      </c>
      <c r="J916" s="123"/>
      <c r="K916" s="123"/>
      <c r="L916" s="73">
        <v>0.16781252399999999</v>
      </c>
      <c r="M916" s="123"/>
      <c r="N916" s="122">
        <f t="shared" si="393"/>
        <v>3.6028274759999999</v>
      </c>
      <c r="O916" s="123"/>
      <c r="P916" s="123"/>
      <c r="Q916" s="123"/>
      <c r="R916" s="123"/>
      <c r="S916" s="123"/>
      <c r="T916" s="122">
        <f t="shared" si="394"/>
        <v>3.6028274759999999</v>
      </c>
      <c r="U916" s="123"/>
      <c r="V916" s="122">
        <f t="shared" si="395"/>
        <v>0</v>
      </c>
      <c r="W916" s="123"/>
      <c r="X916" s="123"/>
    </row>
    <row r="917" spans="1:24" ht="62.2" x14ac:dyDescent="0.35">
      <c r="A917" s="115" t="s">
        <v>1660</v>
      </c>
      <c r="B917" s="111" t="s">
        <v>1893</v>
      </c>
      <c r="C917" s="108" t="s">
        <v>1622</v>
      </c>
      <c r="D917" s="67">
        <v>4.301304</v>
      </c>
      <c r="E917" s="123"/>
      <c r="F917" s="123"/>
      <c r="G917" s="122">
        <v>4.301304</v>
      </c>
      <c r="H917" s="123"/>
      <c r="I917" s="73">
        <v>0.19142973600000004</v>
      </c>
      <c r="J917" s="123"/>
      <c r="K917" s="123"/>
      <c r="L917" s="73">
        <v>0.19142973600000004</v>
      </c>
      <c r="M917" s="123"/>
      <c r="N917" s="122">
        <f t="shared" si="393"/>
        <v>4.1098742640000001</v>
      </c>
      <c r="O917" s="123"/>
      <c r="P917" s="123"/>
      <c r="Q917" s="123"/>
      <c r="R917" s="123"/>
      <c r="S917" s="123"/>
      <c r="T917" s="122">
        <f t="shared" si="394"/>
        <v>4.1098742640000001</v>
      </c>
      <c r="U917" s="123"/>
      <c r="V917" s="122">
        <f t="shared" si="395"/>
        <v>0</v>
      </c>
      <c r="W917" s="123"/>
      <c r="X917" s="123"/>
    </row>
    <row r="918" spans="1:24" ht="46.65" x14ac:dyDescent="0.35">
      <c r="A918" s="115" t="s">
        <v>1660</v>
      </c>
      <c r="B918" s="107" t="s">
        <v>1108</v>
      </c>
      <c r="C918" s="108" t="s">
        <v>1623</v>
      </c>
      <c r="D918" s="67">
        <v>0.52582799999999996</v>
      </c>
      <c r="E918" s="122"/>
      <c r="F918" s="122"/>
      <c r="G918" s="122">
        <v>0.52582799999999996</v>
      </c>
      <c r="H918" s="122"/>
      <c r="I918" s="73">
        <v>2.3401955999999998E-2</v>
      </c>
      <c r="J918" s="122"/>
      <c r="K918" s="122"/>
      <c r="L918" s="73">
        <v>2.3401955999999998E-2</v>
      </c>
      <c r="M918" s="122"/>
      <c r="N918" s="122">
        <f t="shared" si="393"/>
        <v>0.50242604400000002</v>
      </c>
      <c r="O918" s="122"/>
      <c r="P918" s="122"/>
      <c r="Q918" s="122"/>
      <c r="R918" s="122"/>
      <c r="S918" s="122"/>
      <c r="T918" s="122">
        <f t="shared" si="394"/>
        <v>0.50242604400000002</v>
      </c>
      <c r="U918" s="122"/>
      <c r="V918" s="122">
        <f t="shared" si="395"/>
        <v>0</v>
      </c>
      <c r="W918" s="122"/>
      <c r="X918" s="122"/>
    </row>
    <row r="919" spans="1:24" x14ac:dyDescent="0.35">
      <c r="A919" s="119"/>
      <c r="B919" s="118" t="s">
        <v>57</v>
      </c>
      <c r="C919" s="105"/>
      <c r="D919" s="133">
        <f t="shared" ref="D919:X919" si="396">SUM(D920:D933)</f>
        <v>158.12821200000002</v>
      </c>
      <c r="E919" s="133">
        <f t="shared" si="396"/>
        <v>0</v>
      </c>
      <c r="F919" s="133">
        <f t="shared" si="396"/>
        <v>0</v>
      </c>
      <c r="G919" s="133">
        <f t="shared" si="396"/>
        <v>158.12821200000002</v>
      </c>
      <c r="H919" s="133">
        <f t="shared" si="396"/>
        <v>0</v>
      </c>
      <c r="I919" s="133">
        <f t="shared" si="396"/>
        <v>52.002812958</v>
      </c>
      <c r="J919" s="133">
        <f t="shared" si="396"/>
        <v>0</v>
      </c>
      <c r="K919" s="133">
        <f t="shared" si="396"/>
        <v>0</v>
      </c>
      <c r="L919" s="133">
        <f t="shared" si="396"/>
        <v>52.002812958</v>
      </c>
      <c r="M919" s="133">
        <f t="shared" si="396"/>
        <v>0</v>
      </c>
      <c r="N919" s="133">
        <f t="shared" si="396"/>
        <v>106.12539904199998</v>
      </c>
      <c r="O919" s="133">
        <f t="shared" si="396"/>
        <v>0</v>
      </c>
      <c r="P919" s="133">
        <f t="shared" si="396"/>
        <v>0</v>
      </c>
      <c r="Q919" s="133">
        <f t="shared" si="396"/>
        <v>0</v>
      </c>
      <c r="R919" s="133">
        <f t="shared" si="396"/>
        <v>0</v>
      </c>
      <c r="S919" s="133">
        <f t="shared" si="396"/>
        <v>0</v>
      </c>
      <c r="T919" s="133">
        <f t="shared" si="396"/>
        <v>106.12539904199998</v>
      </c>
      <c r="U919" s="133">
        <f t="shared" si="396"/>
        <v>0</v>
      </c>
      <c r="V919" s="133">
        <f t="shared" si="396"/>
        <v>0</v>
      </c>
      <c r="W919" s="133">
        <f t="shared" si="396"/>
        <v>0</v>
      </c>
      <c r="X919" s="133">
        <f t="shared" si="396"/>
        <v>0</v>
      </c>
    </row>
    <row r="920" spans="1:24" ht="62.2" x14ac:dyDescent="0.35">
      <c r="A920" s="115" t="s">
        <v>1663</v>
      </c>
      <c r="B920" s="111" t="s">
        <v>476</v>
      </c>
      <c r="C920" s="108" t="s">
        <v>593</v>
      </c>
      <c r="D920" s="67">
        <v>1.1169960000000001</v>
      </c>
      <c r="E920" s="123"/>
      <c r="F920" s="123"/>
      <c r="G920" s="122">
        <v>1.1169960000000001</v>
      </c>
      <c r="H920" s="123"/>
      <c r="I920" s="73">
        <v>0.17404490400000003</v>
      </c>
      <c r="J920" s="123"/>
      <c r="K920" s="123"/>
      <c r="L920" s="73">
        <v>0.17404490400000003</v>
      </c>
      <c r="M920" s="123"/>
      <c r="N920" s="122">
        <f t="shared" ref="N920:N933" si="397">D920-I920</f>
        <v>0.94295109600000004</v>
      </c>
      <c r="O920" s="123"/>
      <c r="P920" s="123"/>
      <c r="Q920" s="123"/>
      <c r="R920" s="123"/>
      <c r="S920" s="123"/>
      <c r="T920" s="122">
        <f t="shared" ref="T920:T933" si="398">G920-L920</f>
        <v>0.94295109600000004</v>
      </c>
      <c r="U920" s="123"/>
      <c r="V920" s="122">
        <f t="shared" ref="V920:V933" si="399">H920-M920</f>
        <v>0</v>
      </c>
      <c r="W920" s="123"/>
      <c r="X920" s="123"/>
    </row>
    <row r="921" spans="1:24" ht="62.2" x14ac:dyDescent="0.35">
      <c r="A921" s="115" t="s">
        <v>1663</v>
      </c>
      <c r="B921" s="111" t="s">
        <v>1109</v>
      </c>
      <c r="C921" s="108" t="s">
        <v>1624</v>
      </c>
      <c r="D921" s="67">
        <v>15.146699999999999</v>
      </c>
      <c r="E921" s="123"/>
      <c r="F921" s="123"/>
      <c r="G921" s="122">
        <v>15.146699999999999</v>
      </c>
      <c r="H921" s="123"/>
      <c r="I921" s="73">
        <v>0.57975207599999989</v>
      </c>
      <c r="J921" s="123"/>
      <c r="K921" s="123"/>
      <c r="L921" s="73">
        <v>0.57975207599999989</v>
      </c>
      <c r="M921" s="123"/>
      <c r="N921" s="122">
        <f t="shared" si="397"/>
        <v>14.566947923999999</v>
      </c>
      <c r="O921" s="123"/>
      <c r="P921" s="123"/>
      <c r="Q921" s="123"/>
      <c r="R921" s="123"/>
      <c r="S921" s="123"/>
      <c r="T921" s="122">
        <f t="shared" si="398"/>
        <v>14.566947923999999</v>
      </c>
      <c r="U921" s="123"/>
      <c r="V921" s="122">
        <f t="shared" si="399"/>
        <v>0</v>
      </c>
      <c r="W921" s="123"/>
      <c r="X921" s="123"/>
    </row>
    <row r="922" spans="1:24" ht="62.2" x14ac:dyDescent="0.35">
      <c r="A922" s="115" t="s">
        <v>1663</v>
      </c>
      <c r="B922" s="111" t="s">
        <v>477</v>
      </c>
      <c r="C922" s="108" t="s">
        <v>594</v>
      </c>
      <c r="D922" s="67">
        <v>11.916011999999998</v>
      </c>
      <c r="E922" s="123"/>
      <c r="F922" s="123"/>
      <c r="G922" s="122">
        <v>11.916011999999998</v>
      </c>
      <c r="H922" s="123"/>
      <c r="I922" s="73">
        <v>0.53032272000000003</v>
      </c>
      <c r="J922" s="123"/>
      <c r="K922" s="123"/>
      <c r="L922" s="73">
        <v>0.53032272000000003</v>
      </c>
      <c r="M922" s="123"/>
      <c r="N922" s="122">
        <f t="shared" si="397"/>
        <v>11.385689279999998</v>
      </c>
      <c r="O922" s="123"/>
      <c r="P922" s="123"/>
      <c r="Q922" s="123"/>
      <c r="R922" s="123"/>
      <c r="S922" s="123"/>
      <c r="T922" s="122">
        <f t="shared" si="398"/>
        <v>11.385689279999998</v>
      </c>
      <c r="U922" s="123"/>
      <c r="V922" s="122">
        <f t="shared" si="399"/>
        <v>0</v>
      </c>
      <c r="W922" s="123"/>
      <c r="X922" s="123"/>
    </row>
    <row r="923" spans="1:24" ht="46.65" x14ac:dyDescent="0.35">
      <c r="A923" s="115" t="s">
        <v>1663</v>
      </c>
      <c r="B923" s="111" t="s">
        <v>478</v>
      </c>
      <c r="C923" s="108" t="s">
        <v>595</v>
      </c>
      <c r="D923" s="67">
        <v>2.73522</v>
      </c>
      <c r="E923" s="123"/>
      <c r="F923" s="123"/>
      <c r="G923" s="122">
        <v>2.73522</v>
      </c>
      <c r="H923" s="123"/>
      <c r="I923" s="73">
        <v>0.19747664400000001</v>
      </c>
      <c r="J923" s="123"/>
      <c r="K923" s="123"/>
      <c r="L923" s="73">
        <v>0.19747664400000001</v>
      </c>
      <c r="M923" s="123"/>
      <c r="N923" s="122">
        <f t="shared" si="397"/>
        <v>2.537743356</v>
      </c>
      <c r="O923" s="123"/>
      <c r="P923" s="123"/>
      <c r="Q923" s="123"/>
      <c r="R923" s="123"/>
      <c r="S923" s="123"/>
      <c r="T923" s="122">
        <f t="shared" si="398"/>
        <v>2.537743356</v>
      </c>
      <c r="U923" s="123"/>
      <c r="V923" s="122">
        <f t="shared" si="399"/>
        <v>0</v>
      </c>
      <c r="W923" s="123"/>
      <c r="X923" s="123"/>
    </row>
    <row r="924" spans="1:24" ht="77.7" x14ac:dyDescent="0.35">
      <c r="A924" s="115" t="s">
        <v>1663</v>
      </c>
      <c r="B924" s="111" t="s">
        <v>223</v>
      </c>
      <c r="C924" s="108" t="s">
        <v>596</v>
      </c>
      <c r="D924" s="67">
        <v>75.452328000000009</v>
      </c>
      <c r="E924" s="123"/>
      <c r="F924" s="123"/>
      <c r="G924" s="122">
        <v>75.452328000000009</v>
      </c>
      <c r="H924" s="123"/>
      <c r="I924" s="73">
        <v>17.830842248</v>
      </c>
      <c r="J924" s="123"/>
      <c r="K924" s="123"/>
      <c r="L924" s="73">
        <v>17.830842248</v>
      </c>
      <c r="M924" s="123"/>
      <c r="N924" s="122">
        <f t="shared" si="397"/>
        <v>57.621485752000012</v>
      </c>
      <c r="O924" s="123"/>
      <c r="P924" s="123"/>
      <c r="Q924" s="123"/>
      <c r="R924" s="123"/>
      <c r="S924" s="123"/>
      <c r="T924" s="122">
        <f t="shared" si="398"/>
        <v>57.621485752000012</v>
      </c>
      <c r="U924" s="123"/>
      <c r="V924" s="122">
        <f t="shared" si="399"/>
        <v>0</v>
      </c>
      <c r="W924" s="123"/>
      <c r="X924" s="123"/>
    </row>
    <row r="925" spans="1:24" ht="108.8" x14ac:dyDescent="0.35">
      <c r="A925" s="115" t="s">
        <v>1663</v>
      </c>
      <c r="B925" s="111" t="s">
        <v>224</v>
      </c>
      <c r="C925" s="108" t="s">
        <v>597</v>
      </c>
      <c r="D925" s="67">
        <v>1.2E-2</v>
      </c>
      <c r="E925" s="123"/>
      <c r="F925" s="123"/>
      <c r="G925" s="122">
        <v>1.2E-2</v>
      </c>
      <c r="H925" s="123"/>
      <c r="I925" s="73">
        <v>5.3404799999999997E-4</v>
      </c>
      <c r="J925" s="123"/>
      <c r="K925" s="123"/>
      <c r="L925" s="73">
        <v>5.3404799999999997E-4</v>
      </c>
      <c r="M925" s="123"/>
      <c r="N925" s="122">
        <f t="shared" si="397"/>
        <v>1.1465952E-2</v>
      </c>
      <c r="O925" s="123"/>
      <c r="P925" s="123"/>
      <c r="Q925" s="123"/>
      <c r="R925" s="123"/>
      <c r="S925" s="123"/>
      <c r="T925" s="122">
        <f t="shared" si="398"/>
        <v>1.1465952E-2</v>
      </c>
      <c r="U925" s="123"/>
      <c r="V925" s="122">
        <f t="shared" si="399"/>
        <v>0</v>
      </c>
      <c r="W925" s="123"/>
      <c r="X925" s="123"/>
    </row>
    <row r="926" spans="1:24" ht="62.2" x14ac:dyDescent="0.35">
      <c r="A926" s="115" t="s">
        <v>1663</v>
      </c>
      <c r="B926" s="111" t="s">
        <v>1894</v>
      </c>
      <c r="C926" s="108" t="s">
        <v>225</v>
      </c>
      <c r="D926" s="67">
        <v>5.2816920000000005</v>
      </c>
      <c r="E926" s="123"/>
      <c r="F926" s="123"/>
      <c r="G926" s="122">
        <v>5.2816920000000005</v>
      </c>
      <c r="H926" s="123"/>
      <c r="I926" s="73">
        <v>18.369246586000003</v>
      </c>
      <c r="J926" s="123"/>
      <c r="K926" s="123"/>
      <c r="L926" s="73">
        <v>18.369246586000003</v>
      </c>
      <c r="M926" s="123"/>
      <c r="N926" s="122">
        <f t="shared" si="397"/>
        <v>-13.087554586000003</v>
      </c>
      <c r="O926" s="123"/>
      <c r="P926" s="123"/>
      <c r="Q926" s="123"/>
      <c r="R926" s="123"/>
      <c r="S926" s="123"/>
      <c r="T926" s="122">
        <f t="shared" si="398"/>
        <v>-13.087554586000003</v>
      </c>
      <c r="U926" s="123"/>
      <c r="V926" s="122">
        <f t="shared" si="399"/>
        <v>0</v>
      </c>
      <c r="W926" s="123"/>
      <c r="X926" s="123"/>
    </row>
    <row r="927" spans="1:24" ht="62.2" x14ac:dyDescent="0.35">
      <c r="A927" s="115" t="s">
        <v>1663</v>
      </c>
      <c r="B927" s="111" t="s">
        <v>1895</v>
      </c>
      <c r="C927" s="108" t="s">
        <v>226</v>
      </c>
      <c r="D927" s="67">
        <v>0.117732</v>
      </c>
      <c r="E927" s="123"/>
      <c r="F927" s="123"/>
      <c r="G927" s="122">
        <v>0.117732</v>
      </c>
      <c r="H927" s="123"/>
      <c r="I927" s="73">
        <v>0.31102831599999997</v>
      </c>
      <c r="J927" s="123"/>
      <c r="K927" s="123"/>
      <c r="L927" s="73">
        <v>0.31102831599999997</v>
      </c>
      <c r="M927" s="123"/>
      <c r="N927" s="122">
        <f t="shared" si="397"/>
        <v>-0.19329631599999997</v>
      </c>
      <c r="O927" s="123"/>
      <c r="P927" s="123"/>
      <c r="Q927" s="123"/>
      <c r="R927" s="123"/>
      <c r="S927" s="123"/>
      <c r="T927" s="122">
        <f t="shared" si="398"/>
        <v>-0.19329631599999997</v>
      </c>
      <c r="U927" s="123"/>
      <c r="V927" s="122">
        <f t="shared" si="399"/>
        <v>0</v>
      </c>
      <c r="W927" s="123"/>
      <c r="X927" s="123"/>
    </row>
    <row r="928" spans="1:24" ht="46.65" x14ac:dyDescent="0.35">
      <c r="A928" s="115" t="s">
        <v>1663</v>
      </c>
      <c r="B928" s="111" t="s">
        <v>479</v>
      </c>
      <c r="C928" s="108" t="s">
        <v>227</v>
      </c>
      <c r="D928" s="67">
        <v>14.251403999999999</v>
      </c>
      <c r="E928" s="123"/>
      <c r="F928" s="123"/>
      <c r="G928" s="122">
        <v>14.251403999999999</v>
      </c>
      <c r="H928" s="123"/>
      <c r="I928" s="73">
        <v>2.6</v>
      </c>
      <c r="J928" s="123"/>
      <c r="K928" s="123"/>
      <c r="L928" s="73">
        <v>2.6</v>
      </c>
      <c r="M928" s="123"/>
      <c r="N928" s="122">
        <f t="shared" si="397"/>
        <v>11.651403999999999</v>
      </c>
      <c r="O928" s="123"/>
      <c r="P928" s="123"/>
      <c r="Q928" s="123"/>
      <c r="R928" s="123"/>
      <c r="S928" s="123"/>
      <c r="T928" s="122">
        <f t="shared" si="398"/>
        <v>11.651403999999999</v>
      </c>
      <c r="U928" s="123"/>
      <c r="V928" s="122">
        <f t="shared" si="399"/>
        <v>0</v>
      </c>
      <c r="W928" s="123"/>
      <c r="X928" s="123"/>
    </row>
    <row r="929" spans="1:24" ht="108.8" x14ac:dyDescent="0.35">
      <c r="A929" s="115" t="s">
        <v>1663</v>
      </c>
      <c r="B929" s="111" t="s">
        <v>1896</v>
      </c>
      <c r="C929" s="108" t="s">
        <v>228</v>
      </c>
      <c r="D929" s="67">
        <v>4.2176999999999998</v>
      </c>
      <c r="E929" s="123"/>
      <c r="F929" s="123"/>
      <c r="G929" s="122">
        <v>4.2176999999999998</v>
      </c>
      <c r="H929" s="123"/>
      <c r="I929" s="73">
        <v>0.18770896799999998</v>
      </c>
      <c r="J929" s="123"/>
      <c r="K929" s="123"/>
      <c r="L929" s="73">
        <v>0.18770896799999998</v>
      </c>
      <c r="M929" s="123"/>
      <c r="N929" s="122">
        <f t="shared" si="397"/>
        <v>4.0299910319999999</v>
      </c>
      <c r="O929" s="123"/>
      <c r="P929" s="123"/>
      <c r="Q929" s="123"/>
      <c r="R929" s="123"/>
      <c r="S929" s="123"/>
      <c r="T929" s="122">
        <f t="shared" si="398"/>
        <v>4.0299910319999999</v>
      </c>
      <c r="U929" s="123"/>
      <c r="V929" s="122">
        <f t="shared" si="399"/>
        <v>0</v>
      </c>
      <c r="W929" s="123"/>
      <c r="X929" s="123"/>
    </row>
    <row r="930" spans="1:24" ht="62.2" x14ac:dyDescent="0.35">
      <c r="A930" s="115" t="s">
        <v>1663</v>
      </c>
      <c r="B930" s="111" t="s">
        <v>229</v>
      </c>
      <c r="C930" s="108" t="s">
        <v>230</v>
      </c>
      <c r="D930" s="67">
        <v>11.699351999999999</v>
      </c>
      <c r="E930" s="123"/>
      <c r="F930" s="123"/>
      <c r="G930" s="122">
        <v>11.699351999999999</v>
      </c>
      <c r="H930" s="123"/>
      <c r="I930" s="73">
        <v>10.209439895999999</v>
      </c>
      <c r="J930" s="123"/>
      <c r="K930" s="123"/>
      <c r="L930" s="73">
        <v>10.209439895999999</v>
      </c>
      <c r="M930" s="123"/>
      <c r="N930" s="122">
        <f t="shared" si="397"/>
        <v>1.4899121040000001</v>
      </c>
      <c r="O930" s="123"/>
      <c r="P930" s="123"/>
      <c r="Q930" s="123"/>
      <c r="R930" s="123"/>
      <c r="S930" s="123"/>
      <c r="T930" s="122">
        <f t="shared" si="398"/>
        <v>1.4899121040000001</v>
      </c>
      <c r="U930" s="123"/>
      <c r="V930" s="122">
        <f t="shared" si="399"/>
        <v>0</v>
      </c>
      <c r="W930" s="123"/>
      <c r="X930" s="123"/>
    </row>
    <row r="931" spans="1:24" ht="77.7" x14ac:dyDescent="0.35">
      <c r="A931" s="115" t="s">
        <v>1663</v>
      </c>
      <c r="B931" s="111" t="s">
        <v>614</v>
      </c>
      <c r="C931" s="108" t="s">
        <v>231</v>
      </c>
      <c r="D931" s="67">
        <v>5.8151400000000004</v>
      </c>
      <c r="E931" s="123"/>
      <c r="F931" s="123"/>
      <c r="G931" s="122">
        <v>5.8151400000000004</v>
      </c>
      <c r="H931" s="123"/>
      <c r="I931" s="73">
        <v>0.55108002</v>
      </c>
      <c r="J931" s="123"/>
      <c r="K931" s="123"/>
      <c r="L931" s="73">
        <v>0.55108002</v>
      </c>
      <c r="M931" s="123"/>
      <c r="N931" s="122">
        <f t="shared" si="397"/>
        <v>5.2640599800000007</v>
      </c>
      <c r="O931" s="123"/>
      <c r="P931" s="123"/>
      <c r="Q931" s="123"/>
      <c r="R931" s="123"/>
      <c r="S931" s="123"/>
      <c r="T931" s="122">
        <f t="shared" si="398"/>
        <v>5.2640599800000007</v>
      </c>
      <c r="U931" s="123"/>
      <c r="V931" s="122">
        <f t="shared" si="399"/>
        <v>0</v>
      </c>
      <c r="W931" s="123"/>
      <c r="X931" s="123"/>
    </row>
    <row r="932" spans="1:24" ht="93.25" x14ac:dyDescent="0.35">
      <c r="A932" s="115" t="s">
        <v>1663</v>
      </c>
      <c r="B932" s="111" t="s">
        <v>1110</v>
      </c>
      <c r="C932" s="108" t="s">
        <v>1625</v>
      </c>
      <c r="D932" s="67">
        <v>10.006416</v>
      </c>
      <c r="E932" s="123"/>
      <c r="F932" s="123"/>
      <c r="G932" s="122">
        <v>10.006416</v>
      </c>
      <c r="H932" s="123"/>
      <c r="I932" s="73">
        <v>0.44533607999999997</v>
      </c>
      <c r="J932" s="123"/>
      <c r="K932" s="123"/>
      <c r="L932" s="73">
        <v>0.44533607999999997</v>
      </c>
      <c r="M932" s="123"/>
      <c r="N932" s="122">
        <f t="shared" si="397"/>
        <v>9.5610799199999992</v>
      </c>
      <c r="O932" s="123"/>
      <c r="P932" s="123"/>
      <c r="Q932" s="123"/>
      <c r="R932" s="123"/>
      <c r="S932" s="123"/>
      <c r="T932" s="122">
        <f t="shared" si="398"/>
        <v>9.5610799199999992</v>
      </c>
      <c r="U932" s="123"/>
      <c r="V932" s="122">
        <f t="shared" si="399"/>
        <v>0</v>
      </c>
      <c r="W932" s="123"/>
      <c r="X932" s="123"/>
    </row>
    <row r="933" spans="1:24" ht="31.1" x14ac:dyDescent="0.35">
      <c r="A933" s="115" t="s">
        <v>1663</v>
      </c>
      <c r="B933" s="111" t="s">
        <v>1111</v>
      </c>
      <c r="C933" s="108" t="s">
        <v>1626</v>
      </c>
      <c r="D933" s="67">
        <v>0.35952000000000001</v>
      </c>
      <c r="E933" s="123"/>
      <c r="F933" s="123"/>
      <c r="G933" s="122">
        <v>0.35952000000000001</v>
      </c>
      <c r="H933" s="123"/>
      <c r="I933" s="73">
        <v>1.6000451999999998E-2</v>
      </c>
      <c r="J933" s="123"/>
      <c r="K933" s="123"/>
      <c r="L933" s="73">
        <v>1.6000451999999998E-2</v>
      </c>
      <c r="M933" s="123"/>
      <c r="N933" s="122">
        <f t="shared" si="397"/>
        <v>0.34351954800000001</v>
      </c>
      <c r="O933" s="123"/>
      <c r="P933" s="123"/>
      <c r="Q933" s="123"/>
      <c r="R933" s="123"/>
      <c r="S933" s="123"/>
      <c r="T933" s="122">
        <f t="shared" si="398"/>
        <v>0.34351954800000001</v>
      </c>
      <c r="U933" s="123"/>
      <c r="V933" s="122">
        <f t="shared" si="399"/>
        <v>0</v>
      </c>
      <c r="W933" s="123"/>
      <c r="X933" s="123"/>
    </row>
    <row r="934" spans="1:24" x14ac:dyDescent="0.35">
      <c r="A934" s="119"/>
      <c r="B934" s="118" t="s">
        <v>81</v>
      </c>
      <c r="C934" s="105"/>
      <c r="D934" s="133">
        <f t="shared" ref="D934:X934" si="400">SUM(D935:D938)</f>
        <v>23.256264000000002</v>
      </c>
      <c r="E934" s="133">
        <f t="shared" si="400"/>
        <v>0</v>
      </c>
      <c r="F934" s="133">
        <f t="shared" si="400"/>
        <v>0</v>
      </c>
      <c r="G934" s="133">
        <f t="shared" si="400"/>
        <v>23.256264000000002</v>
      </c>
      <c r="H934" s="133">
        <f t="shared" si="400"/>
        <v>0</v>
      </c>
      <c r="I934" s="133">
        <f t="shared" si="400"/>
        <v>4.4675298999999997</v>
      </c>
      <c r="J934" s="133">
        <f t="shared" si="400"/>
        <v>0</v>
      </c>
      <c r="K934" s="133">
        <f t="shared" si="400"/>
        <v>0</v>
      </c>
      <c r="L934" s="133">
        <f t="shared" si="400"/>
        <v>4.4675298999999997</v>
      </c>
      <c r="M934" s="133">
        <f t="shared" si="400"/>
        <v>0</v>
      </c>
      <c r="N934" s="133">
        <f t="shared" si="400"/>
        <v>18.788734099999999</v>
      </c>
      <c r="O934" s="133">
        <f t="shared" si="400"/>
        <v>0</v>
      </c>
      <c r="P934" s="133">
        <f t="shared" si="400"/>
        <v>0</v>
      </c>
      <c r="Q934" s="133">
        <f t="shared" si="400"/>
        <v>0</v>
      </c>
      <c r="R934" s="133">
        <f t="shared" si="400"/>
        <v>0</v>
      </c>
      <c r="S934" s="133">
        <f t="shared" si="400"/>
        <v>0</v>
      </c>
      <c r="T934" s="133">
        <f t="shared" si="400"/>
        <v>18.788734099999999</v>
      </c>
      <c r="U934" s="133">
        <f t="shared" si="400"/>
        <v>0</v>
      </c>
      <c r="V934" s="133">
        <f t="shared" si="400"/>
        <v>0</v>
      </c>
      <c r="W934" s="133">
        <f t="shared" si="400"/>
        <v>0</v>
      </c>
      <c r="X934" s="133">
        <f t="shared" si="400"/>
        <v>0</v>
      </c>
    </row>
    <row r="935" spans="1:24" ht="46.65" x14ac:dyDescent="0.35">
      <c r="A935" s="106" t="s">
        <v>1663</v>
      </c>
      <c r="B935" s="111" t="s">
        <v>1112</v>
      </c>
      <c r="C935" s="108" t="s">
        <v>598</v>
      </c>
      <c r="D935" s="67">
        <v>23.256264000000002</v>
      </c>
      <c r="E935" s="123"/>
      <c r="F935" s="123"/>
      <c r="G935" s="122">
        <v>23.256264000000002</v>
      </c>
      <c r="H935" s="123"/>
      <c r="I935" s="73">
        <v>4.1490350399999993</v>
      </c>
      <c r="J935" s="123"/>
      <c r="K935" s="123"/>
      <c r="L935" s="73">
        <v>4.1490350399999993</v>
      </c>
      <c r="M935" s="123"/>
      <c r="N935" s="122">
        <f t="shared" ref="N935:N938" si="401">D935-I935</f>
        <v>19.10722896</v>
      </c>
      <c r="O935" s="123"/>
      <c r="P935" s="123"/>
      <c r="Q935" s="123"/>
      <c r="R935" s="123"/>
      <c r="S935" s="123"/>
      <c r="T935" s="122">
        <f t="shared" ref="T935:T938" si="402">G935-L935</f>
        <v>19.10722896</v>
      </c>
      <c r="U935" s="123"/>
      <c r="V935" s="122">
        <f t="shared" ref="V935:V938" si="403">H935-M935</f>
        <v>0</v>
      </c>
      <c r="W935" s="123"/>
      <c r="X935" s="123"/>
    </row>
    <row r="936" spans="1:24" ht="46.65" x14ac:dyDescent="0.35">
      <c r="A936" s="115" t="s">
        <v>1663</v>
      </c>
      <c r="B936" s="111" t="s">
        <v>1897</v>
      </c>
      <c r="C936" s="108" t="s">
        <v>1627</v>
      </c>
      <c r="D936" s="67">
        <v>0</v>
      </c>
      <c r="E936" s="123"/>
      <c r="F936" s="123"/>
      <c r="G936" s="122">
        <v>0</v>
      </c>
      <c r="H936" s="123"/>
      <c r="I936" s="73">
        <v>0</v>
      </c>
      <c r="J936" s="123"/>
      <c r="K936" s="123"/>
      <c r="L936" s="73">
        <v>0</v>
      </c>
      <c r="M936" s="123"/>
      <c r="N936" s="122">
        <f t="shared" si="401"/>
        <v>0</v>
      </c>
      <c r="O936" s="123"/>
      <c r="P936" s="123"/>
      <c r="Q936" s="123"/>
      <c r="R936" s="123"/>
      <c r="S936" s="123"/>
      <c r="T936" s="122">
        <f t="shared" si="402"/>
        <v>0</v>
      </c>
      <c r="U936" s="123"/>
      <c r="V936" s="122">
        <f t="shared" si="403"/>
        <v>0</v>
      </c>
      <c r="W936" s="123"/>
      <c r="X936" s="123"/>
    </row>
    <row r="937" spans="1:24" ht="62.2" x14ac:dyDescent="0.35">
      <c r="A937" s="115" t="s">
        <v>1663</v>
      </c>
      <c r="B937" s="111" t="s">
        <v>1898</v>
      </c>
      <c r="C937" s="108" t="s">
        <v>1628</v>
      </c>
      <c r="D937" s="67">
        <v>0</v>
      </c>
      <c r="E937" s="123"/>
      <c r="F937" s="123"/>
      <c r="G937" s="122">
        <v>0</v>
      </c>
      <c r="H937" s="123"/>
      <c r="I937" s="73">
        <v>0</v>
      </c>
      <c r="J937" s="123"/>
      <c r="K937" s="123"/>
      <c r="L937" s="73">
        <v>0</v>
      </c>
      <c r="M937" s="123"/>
      <c r="N937" s="122">
        <f t="shared" si="401"/>
        <v>0</v>
      </c>
      <c r="O937" s="123"/>
      <c r="P937" s="123"/>
      <c r="Q937" s="123"/>
      <c r="R937" s="123"/>
      <c r="S937" s="123"/>
      <c r="T937" s="122">
        <f t="shared" si="402"/>
        <v>0</v>
      </c>
      <c r="U937" s="123"/>
      <c r="V937" s="122">
        <f t="shared" si="403"/>
        <v>0</v>
      </c>
      <c r="W937" s="123"/>
      <c r="X937" s="123"/>
    </row>
    <row r="938" spans="1:24" ht="46.65" x14ac:dyDescent="0.35">
      <c r="A938" s="115" t="s">
        <v>1663</v>
      </c>
      <c r="B938" s="111" t="s">
        <v>1899</v>
      </c>
      <c r="C938" s="108" t="s">
        <v>1972</v>
      </c>
      <c r="D938" s="67">
        <v>0</v>
      </c>
      <c r="E938" s="123"/>
      <c r="F938" s="123"/>
      <c r="G938" s="122">
        <v>0</v>
      </c>
      <c r="H938" s="123"/>
      <c r="I938" s="73">
        <v>0.31849486000000005</v>
      </c>
      <c r="J938" s="123"/>
      <c r="K938" s="123"/>
      <c r="L938" s="73">
        <v>0.31849486000000005</v>
      </c>
      <c r="M938" s="123"/>
      <c r="N938" s="122">
        <f t="shared" si="401"/>
        <v>-0.31849486000000005</v>
      </c>
      <c r="O938" s="123"/>
      <c r="P938" s="123"/>
      <c r="Q938" s="123"/>
      <c r="R938" s="123"/>
      <c r="S938" s="123"/>
      <c r="T938" s="122">
        <f t="shared" si="402"/>
        <v>-0.31849486000000005</v>
      </c>
      <c r="U938" s="123"/>
      <c r="V938" s="122">
        <f t="shared" si="403"/>
        <v>0</v>
      </c>
      <c r="W938" s="123"/>
      <c r="X938" s="123"/>
    </row>
    <row r="939" spans="1:24" x14ac:dyDescent="0.35">
      <c r="A939" s="119"/>
      <c r="B939" s="118" t="s">
        <v>31</v>
      </c>
      <c r="C939" s="105"/>
      <c r="D939" s="133">
        <f t="shared" ref="D939:X939" si="404">SUM(D940:D940)</f>
        <v>0.31887599999999999</v>
      </c>
      <c r="E939" s="133">
        <f t="shared" si="404"/>
        <v>0</v>
      </c>
      <c r="F939" s="133">
        <f t="shared" si="404"/>
        <v>0</v>
      </c>
      <c r="G939" s="133">
        <f t="shared" si="404"/>
        <v>0.31887599999999999</v>
      </c>
      <c r="H939" s="133">
        <f t="shared" si="404"/>
        <v>0</v>
      </c>
      <c r="I939" s="133">
        <f t="shared" si="404"/>
        <v>0.17910171000000003</v>
      </c>
      <c r="J939" s="133">
        <f t="shared" si="404"/>
        <v>0</v>
      </c>
      <c r="K939" s="133">
        <f t="shared" si="404"/>
        <v>0</v>
      </c>
      <c r="L939" s="133">
        <f t="shared" si="404"/>
        <v>0.17910171000000003</v>
      </c>
      <c r="M939" s="133">
        <f t="shared" si="404"/>
        <v>0</v>
      </c>
      <c r="N939" s="133">
        <f t="shared" si="404"/>
        <v>0.13977428999999997</v>
      </c>
      <c r="O939" s="133">
        <f t="shared" si="404"/>
        <v>0</v>
      </c>
      <c r="P939" s="133">
        <f t="shared" si="404"/>
        <v>0</v>
      </c>
      <c r="Q939" s="133">
        <f t="shared" si="404"/>
        <v>0</v>
      </c>
      <c r="R939" s="133">
        <f t="shared" si="404"/>
        <v>0</v>
      </c>
      <c r="S939" s="133">
        <f t="shared" si="404"/>
        <v>0</v>
      </c>
      <c r="T939" s="133">
        <f t="shared" si="404"/>
        <v>0.13977428999999997</v>
      </c>
      <c r="U939" s="133">
        <f t="shared" si="404"/>
        <v>0</v>
      </c>
      <c r="V939" s="133">
        <f t="shared" si="404"/>
        <v>0</v>
      </c>
      <c r="W939" s="133">
        <f t="shared" si="404"/>
        <v>0</v>
      </c>
      <c r="X939" s="133">
        <f t="shared" si="404"/>
        <v>0</v>
      </c>
    </row>
    <row r="940" spans="1:24" ht="77.7" x14ac:dyDescent="0.35">
      <c r="A940" s="115" t="s">
        <v>1663</v>
      </c>
      <c r="B940" s="111" t="s">
        <v>233</v>
      </c>
      <c r="C940" s="108" t="s">
        <v>599</v>
      </c>
      <c r="D940" s="67">
        <v>0.31887599999999999</v>
      </c>
      <c r="E940" s="123"/>
      <c r="F940" s="123"/>
      <c r="G940" s="122">
        <v>0.31887599999999999</v>
      </c>
      <c r="H940" s="123"/>
      <c r="I940" s="73">
        <v>0.17910171000000003</v>
      </c>
      <c r="J940" s="123"/>
      <c r="K940" s="123"/>
      <c r="L940" s="73">
        <v>0.17910171000000003</v>
      </c>
      <c r="M940" s="123"/>
      <c r="N940" s="122">
        <f>D940-I940</f>
        <v>0.13977428999999997</v>
      </c>
      <c r="O940" s="123"/>
      <c r="P940" s="123"/>
      <c r="Q940" s="123"/>
      <c r="R940" s="123"/>
      <c r="S940" s="123"/>
      <c r="T940" s="122">
        <f>G940-L940</f>
        <v>0.13977428999999997</v>
      </c>
      <c r="U940" s="123"/>
      <c r="V940" s="122">
        <f>H940-M940</f>
        <v>0</v>
      </c>
      <c r="W940" s="123"/>
      <c r="X940" s="123"/>
    </row>
    <row r="941" spans="1:24" x14ac:dyDescent="0.35">
      <c r="A941" s="119"/>
      <c r="B941" s="118" t="s">
        <v>65</v>
      </c>
      <c r="C941" s="105"/>
      <c r="D941" s="133">
        <f t="shared" ref="D941:X941" si="405">SUM(D942:D943)</f>
        <v>40.426331999999995</v>
      </c>
      <c r="E941" s="133">
        <f t="shared" si="405"/>
        <v>0</v>
      </c>
      <c r="F941" s="133">
        <f t="shared" si="405"/>
        <v>0</v>
      </c>
      <c r="G941" s="133">
        <f t="shared" si="405"/>
        <v>40.426331999999995</v>
      </c>
      <c r="H941" s="133">
        <f t="shared" si="405"/>
        <v>0</v>
      </c>
      <c r="I941" s="133">
        <f t="shared" si="405"/>
        <v>30.290514268000003</v>
      </c>
      <c r="J941" s="133">
        <f t="shared" si="405"/>
        <v>0</v>
      </c>
      <c r="K941" s="133">
        <f t="shared" si="405"/>
        <v>0</v>
      </c>
      <c r="L941" s="133">
        <f t="shared" si="405"/>
        <v>30.290514268000003</v>
      </c>
      <c r="M941" s="133">
        <f t="shared" si="405"/>
        <v>0</v>
      </c>
      <c r="N941" s="133">
        <f t="shared" si="405"/>
        <v>10.135817731999994</v>
      </c>
      <c r="O941" s="133">
        <f t="shared" si="405"/>
        <v>0</v>
      </c>
      <c r="P941" s="133">
        <f t="shared" si="405"/>
        <v>0</v>
      </c>
      <c r="Q941" s="133">
        <f t="shared" si="405"/>
        <v>0</v>
      </c>
      <c r="R941" s="133">
        <f t="shared" si="405"/>
        <v>0</v>
      </c>
      <c r="S941" s="133">
        <f t="shared" si="405"/>
        <v>0</v>
      </c>
      <c r="T941" s="133">
        <f t="shared" si="405"/>
        <v>10.135817731999994</v>
      </c>
      <c r="U941" s="133">
        <f t="shared" si="405"/>
        <v>0</v>
      </c>
      <c r="V941" s="133">
        <f t="shared" si="405"/>
        <v>0</v>
      </c>
      <c r="W941" s="133">
        <f t="shared" si="405"/>
        <v>0</v>
      </c>
      <c r="X941" s="133">
        <f t="shared" si="405"/>
        <v>0</v>
      </c>
    </row>
    <row r="942" spans="1:24" ht="62.2" x14ac:dyDescent="0.35">
      <c r="A942" s="115" t="s">
        <v>1663</v>
      </c>
      <c r="B942" s="111" t="s">
        <v>234</v>
      </c>
      <c r="C942" s="108" t="s">
        <v>235</v>
      </c>
      <c r="D942" s="67">
        <v>1.189524</v>
      </c>
      <c r="E942" s="123"/>
      <c r="F942" s="123"/>
      <c r="G942" s="122">
        <v>1.189524</v>
      </c>
      <c r="H942" s="123"/>
      <c r="I942" s="73">
        <v>0.158352988</v>
      </c>
      <c r="J942" s="123"/>
      <c r="K942" s="123"/>
      <c r="L942" s="73">
        <v>0.158352988</v>
      </c>
      <c r="M942" s="123"/>
      <c r="N942" s="122">
        <f t="shared" ref="N942:N943" si="406">D942-I942</f>
        <v>1.0311710119999999</v>
      </c>
      <c r="O942" s="123"/>
      <c r="P942" s="123"/>
      <c r="Q942" s="123"/>
      <c r="R942" s="123"/>
      <c r="S942" s="123"/>
      <c r="T942" s="122">
        <f t="shared" ref="T942:T943" si="407">G942-L942</f>
        <v>1.0311710119999999</v>
      </c>
      <c r="U942" s="123"/>
      <c r="V942" s="122">
        <f t="shared" ref="V942:V943" si="408">H942-M942</f>
        <v>0</v>
      </c>
      <c r="W942" s="123"/>
      <c r="X942" s="123"/>
    </row>
    <row r="943" spans="1:24" ht="62.2" x14ac:dyDescent="0.35">
      <c r="A943" s="115" t="s">
        <v>1663</v>
      </c>
      <c r="B943" s="111" t="s">
        <v>480</v>
      </c>
      <c r="C943" s="108" t="s">
        <v>600</v>
      </c>
      <c r="D943" s="67">
        <v>39.236807999999996</v>
      </c>
      <c r="E943" s="123"/>
      <c r="F943" s="123"/>
      <c r="G943" s="122">
        <v>39.236807999999996</v>
      </c>
      <c r="H943" s="123"/>
      <c r="I943" s="73">
        <v>30.132161280000002</v>
      </c>
      <c r="J943" s="123"/>
      <c r="K943" s="123"/>
      <c r="L943" s="73">
        <v>30.132161280000002</v>
      </c>
      <c r="M943" s="123"/>
      <c r="N943" s="122">
        <f t="shared" si="406"/>
        <v>9.1046467199999945</v>
      </c>
      <c r="O943" s="123"/>
      <c r="P943" s="123"/>
      <c r="Q943" s="123"/>
      <c r="R943" s="123"/>
      <c r="S943" s="123"/>
      <c r="T943" s="122">
        <f t="shared" si="407"/>
        <v>9.1046467199999945</v>
      </c>
      <c r="U943" s="123"/>
      <c r="V943" s="122">
        <f t="shared" si="408"/>
        <v>0</v>
      </c>
      <c r="W943" s="123"/>
      <c r="X943" s="123"/>
    </row>
    <row r="944" spans="1:24" x14ac:dyDescent="0.35">
      <c r="A944" s="119"/>
      <c r="B944" s="118" t="s">
        <v>64</v>
      </c>
      <c r="C944" s="105"/>
      <c r="D944" s="133">
        <f t="shared" ref="D944:X944" si="409">SUM(D945:D948)</f>
        <v>3.9535920000000004</v>
      </c>
      <c r="E944" s="133">
        <f t="shared" si="409"/>
        <v>0</v>
      </c>
      <c r="F944" s="133">
        <f t="shared" si="409"/>
        <v>0</v>
      </c>
      <c r="G944" s="133">
        <f t="shared" si="409"/>
        <v>3.9535920000000004</v>
      </c>
      <c r="H944" s="133">
        <f t="shared" si="409"/>
        <v>0</v>
      </c>
      <c r="I944" s="133">
        <f t="shared" si="409"/>
        <v>1.7456446400000001</v>
      </c>
      <c r="J944" s="133">
        <f t="shared" si="409"/>
        <v>0</v>
      </c>
      <c r="K944" s="133">
        <f t="shared" si="409"/>
        <v>0</v>
      </c>
      <c r="L944" s="133">
        <f t="shared" si="409"/>
        <v>1.7456446400000001</v>
      </c>
      <c r="M944" s="133">
        <f t="shared" si="409"/>
        <v>0</v>
      </c>
      <c r="N944" s="133">
        <f t="shared" si="409"/>
        <v>2.2079473600000004</v>
      </c>
      <c r="O944" s="133">
        <f t="shared" si="409"/>
        <v>0</v>
      </c>
      <c r="P944" s="133">
        <f t="shared" si="409"/>
        <v>0</v>
      </c>
      <c r="Q944" s="133">
        <f t="shared" si="409"/>
        <v>0</v>
      </c>
      <c r="R944" s="133">
        <f t="shared" si="409"/>
        <v>0</v>
      </c>
      <c r="S944" s="133">
        <f t="shared" si="409"/>
        <v>0</v>
      </c>
      <c r="T944" s="133">
        <f t="shared" si="409"/>
        <v>2.2079473600000004</v>
      </c>
      <c r="U944" s="133">
        <f t="shared" si="409"/>
        <v>0</v>
      </c>
      <c r="V944" s="133">
        <f t="shared" si="409"/>
        <v>0</v>
      </c>
      <c r="W944" s="133">
        <f t="shared" si="409"/>
        <v>0</v>
      </c>
      <c r="X944" s="133">
        <f t="shared" si="409"/>
        <v>0</v>
      </c>
    </row>
    <row r="945" spans="1:24" ht="46.65" x14ac:dyDescent="0.35">
      <c r="A945" s="115" t="s">
        <v>1663</v>
      </c>
      <c r="B945" s="111" t="s">
        <v>1900</v>
      </c>
      <c r="C945" s="108" t="s">
        <v>1629</v>
      </c>
      <c r="D945" s="67">
        <v>3.3037080000000003</v>
      </c>
      <c r="E945" s="123"/>
      <c r="F945" s="123"/>
      <c r="G945" s="122">
        <v>3.3037080000000003</v>
      </c>
      <c r="H945" s="123"/>
      <c r="I945" s="73">
        <v>1.7456446400000001</v>
      </c>
      <c r="J945" s="123"/>
      <c r="K945" s="123"/>
      <c r="L945" s="73">
        <v>1.7456446400000001</v>
      </c>
      <c r="M945" s="123"/>
      <c r="N945" s="122">
        <f t="shared" ref="N945:N948" si="410">D945-I945</f>
        <v>1.5580633600000002</v>
      </c>
      <c r="O945" s="123"/>
      <c r="P945" s="123"/>
      <c r="Q945" s="123"/>
      <c r="R945" s="123"/>
      <c r="S945" s="123"/>
      <c r="T945" s="122">
        <f t="shared" ref="T945:T948" si="411">G945-L945</f>
        <v>1.5580633600000002</v>
      </c>
      <c r="U945" s="123"/>
      <c r="V945" s="122">
        <f t="shared" ref="V945:V948" si="412">H945-M945</f>
        <v>0</v>
      </c>
      <c r="W945" s="123"/>
      <c r="X945" s="123"/>
    </row>
    <row r="946" spans="1:24" ht="93.25" x14ac:dyDescent="0.35">
      <c r="A946" s="115" t="s">
        <v>1663</v>
      </c>
      <c r="B946" s="111" t="s">
        <v>1901</v>
      </c>
      <c r="C946" s="108" t="s">
        <v>1630</v>
      </c>
      <c r="D946" s="67">
        <v>0.64988400000000002</v>
      </c>
      <c r="E946" s="123"/>
      <c r="F946" s="123"/>
      <c r="G946" s="122">
        <v>0.64988400000000002</v>
      </c>
      <c r="H946" s="123"/>
      <c r="I946" s="73">
        <v>0</v>
      </c>
      <c r="J946" s="123"/>
      <c r="K946" s="123"/>
      <c r="L946" s="73">
        <v>0</v>
      </c>
      <c r="M946" s="123"/>
      <c r="N946" s="122">
        <f t="shared" si="410"/>
        <v>0.64988400000000002</v>
      </c>
      <c r="O946" s="123"/>
      <c r="P946" s="123"/>
      <c r="Q946" s="123"/>
      <c r="R946" s="123"/>
      <c r="S946" s="123"/>
      <c r="T946" s="122">
        <f t="shared" si="411"/>
        <v>0.64988400000000002</v>
      </c>
      <c r="U946" s="123"/>
      <c r="V946" s="122">
        <f t="shared" si="412"/>
        <v>0</v>
      </c>
      <c r="W946" s="123"/>
      <c r="X946" s="123"/>
    </row>
    <row r="947" spans="1:24" ht="62.2" x14ac:dyDescent="0.35">
      <c r="A947" s="115" t="s">
        <v>1663</v>
      </c>
      <c r="B947" s="111" t="s">
        <v>1902</v>
      </c>
      <c r="C947" s="108" t="s">
        <v>1631</v>
      </c>
      <c r="D947" s="67">
        <v>0</v>
      </c>
      <c r="E947" s="123"/>
      <c r="F947" s="123"/>
      <c r="G947" s="122">
        <v>0</v>
      </c>
      <c r="H947" s="123"/>
      <c r="I947" s="73">
        <v>0</v>
      </c>
      <c r="J947" s="123"/>
      <c r="K947" s="123"/>
      <c r="L947" s="73">
        <v>0</v>
      </c>
      <c r="M947" s="123"/>
      <c r="N947" s="122">
        <f t="shared" si="410"/>
        <v>0</v>
      </c>
      <c r="O947" s="123"/>
      <c r="P947" s="123"/>
      <c r="Q947" s="123"/>
      <c r="R947" s="123"/>
      <c r="S947" s="123"/>
      <c r="T947" s="122">
        <f t="shared" si="411"/>
        <v>0</v>
      </c>
      <c r="U947" s="123"/>
      <c r="V947" s="122">
        <f t="shared" si="412"/>
        <v>0</v>
      </c>
      <c r="W947" s="123"/>
      <c r="X947" s="123"/>
    </row>
    <row r="948" spans="1:24" ht="46.65" x14ac:dyDescent="0.35">
      <c r="A948" s="115" t="s">
        <v>1663</v>
      </c>
      <c r="B948" s="111" t="s">
        <v>1903</v>
      </c>
      <c r="C948" s="108" t="s">
        <v>1973</v>
      </c>
      <c r="D948" s="67">
        <v>0</v>
      </c>
      <c r="E948" s="123"/>
      <c r="F948" s="123"/>
      <c r="G948" s="122">
        <v>0</v>
      </c>
      <c r="H948" s="123"/>
      <c r="I948" s="73">
        <v>0</v>
      </c>
      <c r="J948" s="123"/>
      <c r="K948" s="123"/>
      <c r="L948" s="73">
        <v>0</v>
      </c>
      <c r="M948" s="123"/>
      <c r="N948" s="122">
        <f t="shared" si="410"/>
        <v>0</v>
      </c>
      <c r="O948" s="123"/>
      <c r="P948" s="123"/>
      <c r="Q948" s="123"/>
      <c r="R948" s="123"/>
      <c r="S948" s="123"/>
      <c r="T948" s="122">
        <f t="shared" si="411"/>
        <v>0</v>
      </c>
      <c r="U948" s="123"/>
      <c r="V948" s="122">
        <f t="shared" si="412"/>
        <v>0</v>
      </c>
      <c r="W948" s="123"/>
      <c r="X948" s="123"/>
    </row>
    <row r="949" spans="1:24" s="134" customFormat="1" x14ac:dyDescent="0.35">
      <c r="A949" s="117"/>
      <c r="B949" s="118" t="s">
        <v>39</v>
      </c>
      <c r="C949" s="105"/>
      <c r="D949" s="133">
        <f>SUM(D950)</f>
        <v>1.1619120000000001</v>
      </c>
      <c r="E949" s="133">
        <f t="shared" ref="E949:X949" si="413">SUM(E950)</f>
        <v>0</v>
      </c>
      <c r="F949" s="133">
        <f t="shared" si="413"/>
        <v>0</v>
      </c>
      <c r="G949" s="133">
        <f t="shared" si="413"/>
        <v>1.1619120000000001</v>
      </c>
      <c r="H949" s="133">
        <f t="shared" si="413"/>
        <v>0</v>
      </c>
      <c r="I949" s="133">
        <f t="shared" si="413"/>
        <v>5.1710963999999998E-2</v>
      </c>
      <c r="J949" s="133">
        <f t="shared" si="413"/>
        <v>0</v>
      </c>
      <c r="K949" s="133">
        <f t="shared" si="413"/>
        <v>0</v>
      </c>
      <c r="L949" s="133">
        <f t="shared" si="413"/>
        <v>5.1710963999999998E-2</v>
      </c>
      <c r="M949" s="133">
        <f t="shared" si="413"/>
        <v>0</v>
      </c>
      <c r="N949" s="133">
        <f t="shared" si="413"/>
        <v>1.1102010360000001</v>
      </c>
      <c r="O949" s="133">
        <f t="shared" si="413"/>
        <v>0</v>
      </c>
      <c r="P949" s="133">
        <f t="shared" si="413"/>
        <v>0</v>
      </c>
      <c r="Q949" s="133">
        <f t="shared" si="413"/>
        <v>0</v>
      </c>
      <c r="R949" s="133">
        <f t="shared" si="413"/>
        <v>0</v>
      </c>
      <c r="S949" s="133">
        <f t="shared" si="413"/>
        <v>0</v>
      </c>
      <c r="T949" s="133">
        <f t="shared" si="413"/>
        <v>1.1102010360000001</v>
      </c>
      <c r="U949" s="133">
        <f t="shared" si="413"/>
        <v>0</v>
      </c>
      <c r="V949" s="133">
        <f t="shared" si="413"/>
        <v>0</v>
      </c>
      <c r="W949" s="133">
        <f t="shared" si="413"/>
        <v>0</v>
      </c>
      <c r="X949" s="133">
        <f t="shared" si="413"/>
        <v>0</v>
      </c>
    </row>
    <row r="950" spans="1:24" ht="31.1" x14ac:dyDescent="0.35">
      <c r="A950" s="115" t="s">
        <v>1663</v>
      </c>
      <c r="B950" s="111" t="s">
        <v>1113</v>
      </c>
      <c r="C950" s="108" t="s">
        <v>1632</v>
      </c>
      <c r="D950" s="67">
        <v>1.1619120000000001</v>
      </c>
      <c r="E950" s="123"/>
      <c r="F950" s="123"/>
      <c r="G950" s="122">
        <v>1.1619120000000001</v>
      </c>
      <c r="H950" s="123"/>
      <c r="I950" s="73">
        <v>5.1710963999999998E-2</v>
      </c>
      <c r="J950" s="123"/>
      <c r="K950" s="123"/>
      <c r="L950" s="73">
        <v>5.1710963999999998E-2</v>
      </c>
      <c r="M950" s="123"/>
      <c r="N950" s="122">
        <f>D950-I950</f>
        <v>1.1102010360000001</v>
      </c>
      <c r="O950" s="123"/>
      <c r="P950" s="123"/>
      <c r="Q950" s="123"/>
      <c r="R950" s="123"/>
      <c r="S950" s="123"/>
      <c r="T950" s="122">
        <f>G950-L950</f>
        <v>1.1102010360000001</v>
      </c>
      <c r="U950" s="123"/>
      <c r="V950" s="122">
        <f>H950-M950</f>
        <v>0</v>
      </c>
      <c r="W950" s="123"/>
      <c r="X950" s="123"/>
    </row>
    <row r="951" spans="1:24" x14ac:dyDescent="0.35">
      <c r="A951" s="119"/>
      <c r="B951" s="118" t="s">
        <v>91</v>
      </c>
      <c r="C951" s="105"/>
      <c r="D951" s="133">
        <f t="shared" ref="D951:X951" si="414">SUM(D952:D960)</f>
        <v>44.424827999999998</v>
      </c>
      <c r="E951" s="133">
        <f t="shared" si="414"/>
        <v>0</v>
      </c>
      <c r="F951" s="133">
        <f t="shared" si="414"/>
        <v>0</v>
      </c>
      <c r="G951" s="133">
        <f t="shared" si="414"/>
        <v>44.424827999999998</v>
      </c>
      <c r="H951" s="133">
        <f t="shared" si="414"/>
        <v>0</v>
      </c>
      <c r="I951" s="133">
        <f t="shared" si="414"/>
        <v>34.564859154000004</v>
      </c>
      <c r="J951" s="133">
        <f t="shared" si="414"/>
        <v>0</v>
      </c>
      <c r="K951" s="133">
        <f t="shared" si="414"/>
        <v>0</v>
      </c>
      <c r="L951" s="133">
        <f t="shared" si="414"/>
        <v>34.564859154000004</v>
      </c>
      <c r="M951" s="133">
        <f t="shared" si="414"/>
        <v>0</v>
      </c>
      <c r="N951" s="133">
        <f t="shared" si="414"/>
        <v>9.8599688459999957</v>
      </c>
      <c r="O951" s="133">
        <f t="shared" si="414"/>
        <v>0</v>
      </c>
      <c r="P951" s="133">
        <f t="shared" si="414"/>
        <v>0</v>
      </c>
      <c r="Q951" s="133">
        <f t="shared" si="414"/>
        <v>0</v>
      </c>
      <c r="R951" s="133">
        <f t="shared" si="414"/>
        <v>0</v>
      </c>
      <c r="S951" s="133">
        <f t="shared" si="414"/>
        <v>0</v>
      </c>
      <c r="T951" s="133">
        <f t="shared" si="414"/>
        <v>9.8599688459999957</v>
      </c>
      <c r="U951" s="133">
        <f t="shared" si="414"/>
        <v>0</v>
      </c>
      <c r="V951" s="133">
        <f t="shared" si="414"/>
        <v>0</v>
      </c>
      <c r="W951" s="133">
        <f t="shared" si="414"/>
        <v>0</v>
      </c>
      <c r="X951" s="133">
        <f t="shared" si="414"/>
        <v>0</v>
      </c>
    </row>
    <row r="952" spans="1:24" ht="77.7" x14ac:dyDescent="0.35">
      <c r="A952" s="115" t="s">
        <v>1663</v>
      </c>
      <c r="B952" s="111" t="s">
        <v>1114</v>
      </c>
      <c r="C952" s="108" t="s">
        <v>720</v>
      </c>
      <c r="D952" s="67">
        <v>12.566507999999999</v>
      </c>
      <c r="E952" s="123"/>
      <c r="F952" s="123"/>
      <c r="G952" s="122">
        <v>12.566507999999999</v>
      </c>
      <c r="H952" s="123"/>
      <c r="I952" s="73">
        <v>13.051729030000001</v>
      </c>
      <c r="J952" s="123"/>
      <c r="K952" s="123"/>
      <c r="L952" s="73">
        <v>13.051729030000001</v>
      </c>
      <c r="M952" s="123"/>
      <c r="N952" s="122">
        <f t="shared" ref="N952:N960" si="415">D952-I952</f>
        <v>-0.48522103000000172</v>
      </c>
      <c r="O952" s="123"/>
      <c r="P952" s="123"/>
      <c r="Q952" s="123"/>
      <c r="R952" s="123"/>
      <c r="S952" s="123"/>
      <c r="T952" s="122">
        <f t="shared" ref="T952:T960" si="416">G952-L952</f>
        <v>-0.48522103000000172</v>
      </c>
      <c r="U952" s="123"/>
      <c r="V952" s="122">
        <f t="shared" ref="V952:V960" si="417">H952-M952</f>
        <v>0</v>
      </c>
      <c r="W952" s="123"/>
      <c r="X952" s="123"/>
    </row>
    <row r="953" spans="1:24" ht="77.7" x14ac:dyDescent="0.35">
      <c r="A953" s="115" t="s">
        <v>1663</v>
      </c>
      <c r="B953" s="111" t="s">
        <v>481</v>
      </c>
      <c r="C953" s="108" t="s">
        <v>1633</v>
      </c>
      <c r="D953" s="67">
        <v>13.735031999999999</v>
      </c>
      <c r="E953" s="123"/>
      <c r="F953" s="123"/>
      <c r="G953" s="122">
        <v>13.735031999999999</v>
      </c>
      <c r="H953" s="123"/>
      <c r="I953" s="73">
        <v>16.611278295999998</v>
      </c>
      <c r="J953" s="123"/>
      <c r="K953" s="123"/>
      <c r="L953" s="73">
        <v>16.611278295999998</v>
      </c>
      <c r="M953" s="123"/>
      <c r="N953" s="122">
        <f t="shared" si="415"/>
        <v>-2.8762462959999997</v>
      </c>
      <c r="O953" s="123"/>
      <c r="P953" s="123"/>
      <c r="Q953" s="123"/>
      <c r="R953" s="123"/>
      <c r="S953" s="123"/>
      <c r="T953" s="122">
        <f t="shared" si="416"/>
        <v>-2.8762462959999997</v>
      </c>
      <c r="U953" s="123"/>
      <c r="V953" s="122">
        <f t="shared" si="417"/>
        <v>0</v>
      </c>
      <c r="W953" s="123"/>
      <c r="X953" s="123"/>
    </row>
    <row r="954" spans="1:24" ht="31.1" x14ac:dyDescent="0.35">
      <c r="A954" s="115" t="s">
        <v>1663</v>
      </c>
      <c r="B954" s="111" t="s">
        <v>482</v>
      </c>
      <c r="C954" s="108" t="s">
        <v>601</v>
      </c>
      <c r="D954" s="67">
        <v>2.9493480000000001</v>
      </c>
      <c r="E954" s="123"/>
      <c r="F954" s="123"/>
      <c r="G954" s="122">
        <v>2.9493480000000001</v>
      </c>
      <c r="H954" s="123"/>
      <c r="I954" s="73">
        <v>3.1171988900000001</v>
      </c>
      <c r="J954" s="123"/>
      <c r="K954" s="123"/>
      <c r="L954" s="73">
        <v>3.1171988900000001</v>
      </c>
      <c r="M954" s="123"/>
      <c r="N954" s="122">
        <f t="shared" si="415"/>
        <v>-0.16785088999999997</v>
      </c>
      <c r="O954" s="123"/>
      <c r="P954" s="123"/>
      <c r="Q954" s="123"/>
      <c r="R954" s="123"/>
      <c r="S954" s="123"/>
      <c r="T954" s="122">
        <f t="shared" si="416"/>
        <v>-0.16785088999999997</v>
      </c>
      <c r="U954" s="123"/>
      <c r="V954" s="122">
        <f t="shared" si="417"/>
        <v>0</v>
      </c>
      <c r="W954" s="123"/>
      <c r="X954" s="123"/>
    </row>
    <row r="955" spans="1:24" ht="62.2" x14ac:dyDescent="0.35">
      <c r="A955" s="115" t="s">
        <v>1663</v>
      </c>
      <c r="B955" s="111" t="s">
        <v>1115</v>
      </c>
      <c r="C955" s="108" t="s">
        <v>1634</v>
      </c>
      <c r="D955" s="67">
        <v>10.999979999999999</v>
      </c>
      <c r="E955" s="123"/>
      <c r="F955" s="123"/>
      <c r="G955" s="122">
        <v>10.999979999999999</v>
      </c>
      <c r="H955" s="123"/>
      <c r="I955" s="73">
        <v>1.2172825500000002</v>
      </c>
      <c r="J955" s="123"/>
      <c r="K955" s="123"/>
      <c r="L955" s="73">
        <v>1.2172825500000002</v>
      </c>
      <c r="M955" s="123"/>
      <c r="N955" s="122">
        <f t="shared" si="415"/>
        <v>9.7826974499999988</v>
      </c>
      <c r="O955" s="123"/>
      <c r="P955" s="123"/>
      <c r="Q955" s="123"/>
      <c r="R955" s="123"/>
      <c r="S955" s="123"/>
      <c r="T955" s="122">
        <f t="shared" si="416"/>
        <v>9.7826974499999988</v>
      </c>
      <c r="U955" s="123"/>
      <c r="V955" s="122">
        <f t="shared" si="417"/>
        <v>0</v>
      </c>
      <c r="W955" s="123"/>
      <c r="X955" s="123"/>
    </row>
    <row r="956" spans="1:24" ht="46.65" x14ac:dyDescent="0.35">
      <c r="A956" s="115" t="s">
        <v>1663</v>
      </c>
      <c r="B956" s="111" t="s">
        <v>484</v>
      </c>
      <c r="C956" s="108" t="s">
        <v>603</v>
      </c>
      <c r="D956" s="67">
        <v>1.9008599999999998</v>
      </c>
      <c r="E956" s="123"/>
      <c r="F956" s="123"/>
      <c r="G956" s="122">
        <v>1.9008599999999998</v>
      </c>
      <c r="H956" s="123"/>
      <c r="I956" s="73">
        <v>8.4597863999999995E-2</v>
      </c>
      <c r="J956" s="123"/>
      <c r="K956" s="123"/>
      <c r="L956" s="73">
        <v>8.4597863999999995E-2</v>
      </c>
      <c r="M956" s="123"/>
      <c r="N956" s="122">
        <f t="shared" si="415"/>
        <v>1.8162621359999997</v>
      </c>
      <c r="O956" s="123"/>
      <c r="P956" s="123"/>
      <c r="Q956" s="123"/>
      <c r="R956" s="123"/>
      <c r="S956" s="123"/>
      <c r="T956" s="122">
        <f t="shared" si="416"/>
        <v>1.8162621359999997</v>
      </c>
      <c r="U956" s="123"/>
      <c r="V956" s="122">
        <f t="shared" si="417"/>
        <v>0</v>
      </c>
      <c r="W956" s="123"/>
      <c r="X956" s="123"/>
    </row>
    <row r="957" spans="1:24" ht="46.65" x14ac:dyDescent="0.35">
      <c r="A957" s="115" t="s">
        <v>1663</v>
      </c>
      <c r="B957" s="111" t="s">
        <v>1904</v>
      </c>
      <c r="C957" s="108" t="s">
        <v>1635</v>
      </c>
      <c r="D957" s="67">
        <v>0.49319999999999997</v>
      </c>
      <c r="E957" s="123"/>
      <c r="F957" s="123"/>
      <c r="G957" s="122">
        <v>0.49319999999999997</v>
      </c>
      <c r="H957" s="123"/>
      <c r="I957" s="73">
        <v>2.1949872000000002E-2</v>
      </c>
      <c r="J957" s="123"/>
      <c r="K957" s="123"/>
      <c r="L957" s="73">
        <v>2.1949872000000002E-2</v>
      </c>
      <c r="M957" s="123"/>
      <c r="N957" s="122">
        <f t="shared" si="415"/>
        <v>0.47125012799999999</v>
      </c>
      <c r="O957" s="123"/>
      <c r="P957" s="123"/>
      <c r="Q957" s="123"/>
      <c r="R957" s="123"/>
      <c r="S957" s="123"/>
      <c r="T957" s="122">
        <f t="shared" si="416"/>
        <v>0.47125012799999999</v>
      </c>
      <c r="U957" s="123"/>
      <c r="V957" s="122">
        <f t="shared" si="417"/>
        <v>0</v>
      </c>
      <c r="W957" s="123"/>
      <c r="X957" s="123"/>
    </row>
    <row r="958" spans="1:24" ht="62.2" x14ac:dyDescent="0.35">
      <c r="A958" s="115" t="s">
        <v>1663</v>
      </c>
      <c r="B958" s="111" t="s">
        <v>1905</v>
      </c>
      <c r="C958" s="108" t="s">
        <v>1636</v>
      </c>
      <c r="D958" s="67">
        <v>1.7798999999999998</v>
      </c>
      <c r="E958" s="123"/>
      <c r="F958" s="123"/>
      <c r="G958" s="122">
        <v>1.7798999999999998</v>
      </c>
      <c r="H958" s="123"/>
      <c r="I958" s="73">
        <v>7.921453199999999E-2</v>
      </c>
      <c r="J958" s="123"/>
      <c r="K958" s="123"/>
      <c r="L958" s="73">
        <v>7.921453199999999E-2</v>
      </c>
      <c r="M958" s="123"/>
      <c r="N958" s="122">
        <f t="shared" si="415"/>
        <v>1.7006854679999999</v>
      </c>
      <c r="O958" s="123"/>
      <c r="P958" s="123"/>
      <c r="Q958" s="123"/>
      <c r="R958" s="123"/>
      <c r="S958" s="123"/>
      <c r="T958" s="122">
        <f t="shared" si="416"/>
        <v>1.7006854679999999</v>
      </c>
      <c r="U958" s="123"/>
      <c r="V958" s="122">
        <f t="shared" si="417"/>
        <v>0</v>
      </c>
      <c r="W958" s="123"/>
      <c r="X958" s="123"/>
    </row>
    <row r="959" spans="1:24" ht="62.2" x14ac:dyDescent="0.35">
      <c r="A959" s="115" t="s">
        <v>1663</v>
      </c>
      <c r="B959" s="111" t="s">
        <v>483</v>
      </c>
      <c r="C959" s="108" t="s">
        <v>602</v>
      </c>
      <c r="D959" s="67">
        <v>0</v>
      </c>
      <c r="E959" s="123"/>
      <c r="F959" s="123"/>
      <c r="G959" s="122">
        <v>0</v>
      </c>
      <c r="H959" s="123"/>
      <c r="I959" s="73">
        <v>0.38160812000000005</v>
      </c>
      <c r="J959" s="123"/>
      <c r="K959" s="123"/>
      <c r="L959" s="73">
        <v>0.38160812000000005</v>
      </c>
      <c r="M959" s="123"/>
      <c r="N959" s="122">
        <f t="shared" si="415"/>
        <v>-0.38160812000000005</v>
      </c>
      <c r="O959" s="123"/>
      <c r="P959" s="123"/>
      <c r="Q959" s="123"/>
      <c r="R959" s="123"/>
      <c r="S959" s="123"/>
      <c r="T959" s="122">
        <f t="shared" si="416"/>
        <v>-0.38160812000000005</v>
      </c>
      <c r="U959" s="123"/>
      <c r="V959" s="122">
        <f t="shared" si="417"/>
        <v>0</v>
      </c>
      <c r="W959" s="123"/>
      <c r="X959" s="123"/>
    </row>
    <row r="960" spans="1:24" ht="62.2" x14ac:dyDescent="0.35">
      <c r="A960" s="115" t="s">
        <v>1663</v>
      </c>
      <c r="B960" s="111" t="s">
        <v>1906</v>
      </c>
      <c r="C960" s="108" t="s">
        <v>1910</v>
      </c>
      <c r="D960" s="67">
        <v>0</v>
      </c>
      <c r="E960" s="123"/>
      <c r="F960" s="123"/>
      <c r="G960" s="122">
        <v>0</v>
      </c>
      <c r="H960" s="123"/>
      <c r="I960" s="73">
        <v>0</v>
      </c>
      <c r="J960" s="123"/>
      <c r="K960" s="123"/>
      <c r="L960" s="73">
        <v>0</v>
      </c>
      <c r="M960" s="123"/>
      <c r="N960" s="122">
        <f t="shared" si="415"/>
        <v>0</v>
      </c>
      <c r="O960" s="123"/>
      <c r="P960" s="123"/>
      <c r="Q960" s="123"/>
      <c r="R960" s="123"/>
      <c r="S960" s="123"/>
      <c r="T960" s="122">
        <f t="shared" si="416"/>
        <v>0</v>
      </c>
      <c r="U960" s="123"/>
      <c r="V960" s="122">
        <f t="shared" si="417"/>
        <v>0</v>
      </c>
      <c r="W960" s="123"/>
      <c r="X960" s="123"/>
    </row>
    <row r="961" spans="1:24" x14ac:dyDescent="0.35">
      <c r="A961" s="119"/>
      <c r="B961" s="118" t="s">
        <v>40</v>
      </c>
      <c r="C961" s="105"/>
      <c r="D961" s="133">
        <f t="shared" ref="D961:X961" si="418">SUM(D962:D965)</f>
        <v>8.9676840000000002</v>
      </c>
      <c r="E961" s="133">
        <f t="shared" si="418"/>
        <v>0</v>
      </c>
      <c r="F961" s="133">
        <f t="shared" si="418"/>
        <v>0</v>
      </c>
      <c r="G961" s="133">
        <f t="shared" si="418"/>
        <v>8.9676840000000002</v>
      </c>
      <c r="H961" s="133">
        <f t="shared" si="418"/>
        <v>0</v>
      </c>
      <c r="I961" s="133">
        <f t="shared" si="418"/>
        <v>4.5263396639999991</v>
      </c>
      <c r="J961" s="133">
        <f t="shared" si="418"/>
        <v>0</v>
      </c>
      <c r="K961" s="133">
        <f t="shared" si="418"/>
        <v>0</v>
      </c>
      <c r="L961" s="133">
        <f t="shared" si="418"/>
        <v>4.5263396639999991</v>
      </c>
      <c r="M961" s="133">
        <f t="shared" si="418"/>
        <v>0</v>
      </c>
      <c r="N961" s="133">
        <f t="shared" si="418"/>
        <v>4.4413443360000002</v>
      </c>
      <c r="O961" s="133">
        <f t="shared" si="418"/>
        <v>0</v>
      </c>
      <c r="P961" s="133">
        <f t="shared" si="418"/>
        <v>0</v>
      </c>
      <c r="Q961" s="133">
        <f t="shared" si="418"/>
        <v>0</v>
      </c>
      <c r="R961" s="133">
        <f t="shared" si="418"/>
        <v>0</v>
      </c>
      <c r="S961" s="133">
        <f t="shared" si="418"/>
        <v>0</v>
      </c>
      <c r="T961" s="133">
        <f t="shared" si="418"/>
        <v>4.4413443360000002</v>
      </c>
      <c r="U961" s="133">
        <f t="shared" si="418"/>
        <v>0</v>
      </c>
      <c r="V961" s="133">
        <f t="shared" si="418"/>
        <v>0</v>
      </c>
      <c r="W961" s="133">
        <f t="shared" si="418"/>
        <v>0</v>
      </c>
      <c r="X961" s="133">
        <f t="shared" si="418"/>
        <v>0</v>
      </c>
    </row>
    <row r="962" spans="1:24" ht="46.65" x14ac:dyDescent="0.35">
      <c r="A962" s="115" t="s">
        <v>1663</v>
      </c>
      <c r="B962" s="111" t="s">
        <v>669</v>
      </c>
      <c r="C962" s="108" t="s">
        <v>718</v>
      </c>
      <c r="D962" s="67">
        <v>4.9048560000000005</v>
      </c>
      <c r="E962" s="123"/>
      <c r="F962" s="123"/>
      <c r="G962" s="122">
        <v>4.9048560000000005</v>
      </c>
      <c r="H962" s="123"/>
      <c r="I962" s="73">
        <v>4.3020733199999999</v>
      </c>
      <c r="J962" s="123"/>
      <c r="K962" s="123"/>
      <c r="L962" s="73">
        <v>4.3020733199999999</v>
      </c>
      <c r="M962" s="123"/>
      <c r="N962" s="122">
        <f t="shared" ref="N962:N965" si="419">D962-I962</f>
        <v>0.60278268000000068</v>
      </c>
      <c r="O962" s="123"/>
      <c r="P962" s="123"/>
      <c r="Q962" s="123"/>
      <c r="R962" s="123"/>
      <c r="S962" s="123"/>
      <c r="T962" s="122">
        <f t="shared" ref="T962:T965" si="420">G962-L962</f>
        <v>0.60278268000000068</v>
      </c>
      <c r="U962" s="123"/>
      <c r="V962" s="122">
        <f t="shared" ref="V962:V965" si="421">H962-M962</f>
        <v>0</v>
      </c>
      <c r="W962" s="123"/>
      <c r="X962" s="123"/>
    </row>
    <row r="963" spans="1:24" ht="62.2" x14ac:dyDescent="0.35">
      <c r="A963" s="115" t="s">
        <v>1663</v>
      </c>
      <c r="B963" s="111" t="s">
        <v>485</v>
      </c>
      <c r="C963" s="108" t="s">
        <v>719</v>
      </c>
      <c r="D963" s="67">
        <v>1.2E-2</v>
      </c>
      <c r="E963" s="123"/>
      <c r="F963" s="123"/>
      <c r="G963" s="122">
        <v>1.2E-2</v>
      </c>
      <c r="H963" s="123"/>
      <c r="I963" s="73">
        <v>5.3404799999999997E-4</v>
      </c>
      <c r="J963" s="123"/>
      <c r="K963" s="123"/>
      <c r="L963" s="73">
        <v>5.3404799999999997E-4</v>
      </c>
      <c r="M963" s="123"/>
      <c r="N963" s="122">
        <f t="shared" si="419"/>
        <v>1.1465952E-2</v>
      </c>
      <c r="O963" s="123"/>
      <c r="P963" s="123"/>
      <c r="Q963" s="123"/>
      <c r="R963" s="123"/>
      <c r="S963" s="123"/>
      <c r="T963" s="122">
        <f t="shared" si="420"/>
        <v>1.1465952E-2</v>
      </c>
      <c r="U963" s="123"/>
      <c r="V963" s="122">
        <f t="shared" si="421"/>
        <v>0</v>
      </c>
      <c r="W963" s="123"/>
      <c r="X963" s="123"/>
    </row>
    <row r="964" spans="1:24" ht="46.65" x14ac:dyDescent="0.35">
      <c r="A964" s="115" t="s">
        <v>1663</v>
      </c>
      <c r="B964" s="111" t="s">
        <v>755</v>
      </c>
      <c r="C964" s="108" t="s">
        <v>1637</v>
      </c>
      <c r="D964" s="67">
        <v>4.0508280000000001</v>
      </c>
      <c r="E964" s="123"/>
      <c r="F964" s="123"/>
      <c r="G964" s="122">
        <v>4.0508280000000001</v>
      </c>
      <c r="H964" s="123"/>
      <c r="I964" s="73">
        <v>0.223732296</v>
      </c>
      <c r="J964" s="123"/>
      <c r="K964" s="123"/>
      <c r="L964" s="73">
        <v>0.223732296</v>
      </c>
      <c r="M964" s="123"/>
      <c r="N964" s="122">
        <f t="shared" si="419"/>
        <v>3.827095704</v>
      </c>
      <c r="O964" s="123"/>
      <c r="P964" s="123"/>
      <c r="Q964" s="123"/>
      <c r="R964" s="123"/>
      <c r="S964" s="123"/>
      <c r="T964" s="122">
        <f t="shared" si="420"/>
        <v>3.827095704</v>
      </c>
      <c r="U964" s="123"/>
      <c r="V964" s="122">
        <f t="shared" si="421"/>
        <v>0</v>
      </c>
      <c r="W964" s="123"/>
      <c r="X964" s="123"/>
    </row>
    <row r="965" spans="1:24" ht="31.1" x14ac:dyDescent="0.35">
      <c r="A965" s="115" t="s">
        <v>1663</v>
      </c>
      <c r="B965" s="111" t="s">
        <v>1116</v>
      </c>
      <c r="C965" s="108" t="s">
        <v>1638</v>
      </c>
      <c r="D965" s="67">
        <v>0</v>
      </c>
      <c r="E965" s="123"/>
      <c r="F965" s="123"/>
      <c r="G965" s="122">
        <v>0</v>
      </c>
      <c r="H965" s="123"/>
      <c r="I965" s="73">
        <v>0</v>
      </c>
      <c r="J965" s="123"/>
      <c r="K965" s="123"/>
      <c r="L965" s="73">
        <v>0</v>
      </c>
      <c r="M965" s="123"/>
      <c r="N965" s="122">
        <f t="shared" si="419"/>
        <v>0</v>
      </c>
      <c r="O965" s="123"/>
      <c r="P965" s="123"/>
      <c r="Q965" s="123"/>
      <c r="R965" s="123"/>
      <c r="S965" s="123"/>
      <c r="T965" s="122">
        <f t="shared" si="420"/>
        <v>0</v>
      </c>
      <c r="U965" s="123"/>
      <c r="V965" s="122">
        <f t="shared" si="421"/>
        <v>0</v>
      </c>
      <c r="W965" s="123"/>
      <c r="X965" s="123"/>
    </row>
    <row r="966" spans="1:24" x14ac:dyDescent="0.35">
      <c r="A966" s="119"/>
      <c r="B966" s="118" t="s">
        <v>85</v>
      </c>
      <c r="C966" s="105"/>
      <c r="D966" s="133">
        <f t="shared" ref="D966:X966" si="422">SUM(D967:D967)</f>
        <v>6.1132079999999993</v>
      </c>
      <c r="E966" s="133">
        <f t="shared" si="422"/>
        <v>0</v>
      </c>
      <c r="F966" s="133">
        <f t="shared" si="422"/>
        <v>0</v>
      </c>
      <c r="G966" s="133">
        <f t="shared" si="422"/>
        <v>6.1132079999999993</v>
      </c>
      <c r="H966" s="133">
        <f t="shared" si="422"/>
        <v>0</v>
      </c>
      <c r="I966" s="133">
        <f t="shared" si="422"/>
        <v>0.27206860800000005</v>
      </c>
      <c r="J966" s="133">
        <f t="shared" si="422"/>
        <v>0</v>
      </c>
      <c r="K966" s="133">
        <f t="shared" si="422"/>
        <v>0</v>
      </c>
      <c r="L966" s="133">
        <f t="shared" si="422"/>
        <v>0.27206860800000005</v>
      </c>
      <c r="M966" s="133">
        <f t="shared" si="422"/>
        <v>0</v>
      </c>
      <c r="N966" s="133">
        <f t="shared" si="422"/>
        <v>5.8411393919999997</v>
      </c>
      <c r="O966" s="133">
        <f t="shared" si="422"/>
        <v>0</v>
      </c>
      <c r="P966" s="133">
        <f t="shared" si="422"/>
        <v>0</v>
      </c>
      <c r="Q966" s="133">
        <f t="shared" si="422"/>
        <v>0</v>
      </c>
      <c r="R966" s="133">
        <f t="shared" si="422"/>
        <v>0</v>
      </c>
      <c r="S966" s="133">
        <f t="shared" si="422"/>
        <v>0</v>
      </c>
      <c r="T966" s="133">
        <f t="shared" si="422"/>
        <v>5.8411393919999997</v>
      </c>
      <c r="U966" s="133">
        <f t="shared" si="422"/>
        <v>0</v>
      </c>
      <c r="V966" s="133">
        <f t="shared" si="422"/>
        <v>0</v>
      </c>
      <c r="W966" s="133">
        <f t="shared" si="422"/>
        <v>0</v>
      </c>
      <c r="X966" s="133">
        <f t="shared" si="422"/>
        <v>0</v>
      </c>
    </row>
    <row r="967" spans="1:24" ht="77.7" x14ac:dyDescent="0.35">
      <c r="A967" s="115" t="s">
        <v>1663</v>
      </c>
      <c r="B967" s="111" t="s">
        <v>1117</v>
      </c>
      <c r="C967" s="108" t="s">
        <v>1639</v>
      </c>
      <c r="D967" s="67">
        <v>6.1132079999999993</v>
      </c>
      <c r="E967" s="123"/>
      <c r="F967" s="123"/>
      <c r="G967" s="122">
        <v>6.1132079999999993</v>
      </c>
      <c r="H967" s="123"/>
      <c r="I967" s="73">
        <v>0.27206860800000005</v>
      </c>
      <c r="J967" s="123"/>
      <c r="K967" s="123"/>
      <c r="L967" s="73">
        <v>0.27206860800000005</v>
      </c>
      <c r="M967" s="123"/>
      <c r="N967" s="122">
        <f>D967-I967</f>
        <v>5.8411393919999997</v>
      </c>
      <c r="O967" s="123"/>
      <c r="P967" s="123"/>
      <c r="Q967" s="123"/>
      <c r="R967" s="123"/>
      <c r="S967" s="123"/>
      <c r="T967" s="122">
        <f>G967-L967</f>
        <v>5.8411393919999997</v>
      </c>
      <c r="U967" s="123"/>
      <c r="V967" s="122">
        <f>H967-M967</f>
        <v>0</v>
      </c>
      <c r="W967" s="123"/>
      <c r="X967" s="123"/>
    </row>
    <row r="968" spans="1:24" x14ac:dyDescent="0.35">
      <c r="A968" s="119"/>
      <c r="B968" s="118" t="s">
        <v>374</v>
      </c>
      <c r="C968" s="105"/>
      <c r="D968" s="133">
        <f t="shared" ref="D968:X968" si="423">SUM(D969:D973)</f>
        <v>15.629819999999999</v>
      </c>
      <c r="E968" s="133">
        <f t="shared" si="423"/>
        <v>0</v>
      </c>
      <c r="F968" s="133">
        <f t="shared" si="423"/>
        <v>0</v>
      </c>
      <c r="G968" s="133">
        <f t="shared" si="423"/>
        <v>15.629819999999999</v>
      </c>
      <c r="H968" s="133">
        <f t="shared" si="423"/>
        <v>0</v>
      </c>
      <c r="I968" s="133">
        <f t="shared" si="423"/>
        <v>1.264441814</v>
      </c>
      <c r="J968" s="133">
        <f t="shared" si="423"/>
        <v>0</v>
      </c>
      <c r="K968" s="133">
        <f t="shared" si="423"/>
        <v>0</v>
      </c>
      <c r="L968" s="133">
        <f t="shared" si="423"/>
        <v>1.264441814</v>
      </c>
      <c r="M968" s="133">
        <f t="shared" si="423"/>
        <v>0</v>
      </c>
      <c r="N968" s="133">
        <f t="shared" si="423"/>
        <v>14.365378185999997</v>
      </c>
      <c r="O968" s="133">
        <f t="shared" si="423"/>
        <v>0</v>
      </c>
      <c r="P968" s="133">
        <f t="shared" si="423"/>
        <v>0</v>
      </c>
      <c r="Q968" s="133">
        <f t="shared" si="423"/>
        <v>0</v>
      </c>
      <c r="R968" s="133">
        <f t="shared" si="423"/>
        <v>0</v>
      </c>
      <c r="S968" s="133">
        <f t="shared" si="423"/>
        <v>0</v>
      </c>
      <c r="T968" s="133">
        <f t="shared" si="423"/>
        <v>14.365378185999997</v>
      </c>
      <c r="U968" s="133">
        <f t="shared" si="423"/>
        <v>0</v>
      </c>
      <c r="V968" s="133">
        <f t="shared" si="423"/>
        <v>0</v>
      </c>
      <c r="W968" s="133">
        <f t="shared" si="423"/>
        <v>0</v>
      </c>
      <c r="X968" s="133">
        <f t="shared" si="423"/>
        <v>0</v>
      </c>
    </row>
    <row r="969" spans="1:24" ht="93.25" x14ac:dyDescent="0.35">
      <c r="A969" s="115" t="s">
        <v>1663</v>
      </c>
      <c r="B969" s="111" t="s">
        <v>193</v>
      </c>
      <c r="C969" s="108" t="s">
        <v>194</v>
      </c>
      <c r="D969" s="67">
        <v>3.1690559999999999</v>
      </c>
      <c r="E969" s="123"/>
      <c r="F969" s="123"/>
      <c r="G969" s="122">
        <v>3.1690559999999999</v>
      </c>
      <c r="H969" s="123"/>
      <c r="I969" s="73">
        <v>0.58481824799999993</v>
      </c>
      <c r="J969" s="123"/>
      <c r="K969" s="123"/>
      <c r="L969" s="73">
        <v>0.58481824799999993</v>
      </c>
      <c r="M969" s="123"/>
      <c r="N969" s="122">
        <f t="shared" ref="N969:N973" si="424">D969-I969</f>
        <v>2.5842377519999999</v>
      </c>
      <c r="O969" s="123"/>
      <c r="P969" s="123"/>
      <c r="Q969" s="123"/>
      <c r="R969" s="123"/>
      <c r="S969" s="123"/>
      <c r="T969" s="122">
        <f t="shared" ref="T969:T973" si="425">G969-L969</f>
        <v>2.5842377519999999</v>
      </c>
      <c r="U969" s="123"/>
      <c r="V969" s="122">
        <f t="shared" ref="V969:V973" si="426">H969-M969</f>
        <v>0</v>
      </c>
      <c r="W969" s="123"/>
      <c r="X969" s="123"/>
    </row>
    <row r="970" spans="1:24" ht="62.2" x14ac:dyDescent="0.35">
      <c r="A970" s="115" t="s">
        <v>1663</v>
      </c>
      <c r="B970" s="111" t="s">
        <v>1118</v>
      </c>
      <c r="C970" s="108" t="s">
        <v>1640</v>
      </c>
      <c r="D970" s="67">
        <v>3.0727679999999995</v>
      </c>
      <c r="E970" s="123"/>
      <c r="F970" s="123"/>
      <c r="G970" s="122">
        <v>3.0727679999999995</v>
      </c>
      <c r="H970" s="123"/>
      <c r="I970" s="73">
        <v>0.13675369199999998</v>
      </c>
      <c r="J970" s="123"/>
      <c r="K970" s="123"/>
      <c r="L970" s="73">
        <v>0.13675369199999998</v>
      </c>
      <c r="M970" s="123"/>
      <c r="N970" s="122">
        <f t="shared" si="424"/>
        <v>2.9360143079999994</v>
      </c>
      <c r="O970" s="123"/>
      <c r="P970" s="123"/>
      <c r="Q970" s="123"/>
      <c r="R970" s="123"/>
      <c r="S970" s="123"/>
      <c r="T970" s="122">
        <f t="shared" si="425"/>
        <v>2.9360143079999994</v>
      </c>
      <c r="U970" s="123"/>
      <c r="V970" s="122">
        <f t="shared" si="426"/>
        <v>0</v>
      </c>
      <c r="W970" s="123"/>
      <c r="X970" s="123"/>
    </row>
    <row r="971" spans="1:24" ht="93.25" x14ac:dyDescent="0.35">
      <c r="A971" s="115" t="s">
        <v>1663</v>
      </c>
      <c r="B971" s="111" t="s">
        <v>1119</v>
      </c>
      <c r="C971" s="108" t="s">
        <v>1641</v>
      </c>
      <c r="D971" s="67">
        <v>0.68564400000000003</v>
      </c>
      <c r="E971" s="123"/>
      <c r="F971" s="123"/>
      <c r="G971" s="122">
        <v>0.68564400000000003</v>
      </c>
      <c r="H971" s="123"/>
      <c r="I971" s="73">
        <v>0</v>
      </c>
      <c r="J971" s="123"/>
      <c r="K971" s="123"/>
      <c r="L971" s="73">
        <v>0</v>
      </c>
      <c r="M971" s="123"/>
      <c r="N971" s="122">
        <f t="shared" si="424"/>
        <v>0.68564400000000003</v>
      </c>
      <c r="O971" s="123"/>
      <c r="P971" s="123"/>
      <c r="Q971" s="123"/>
      <c r="R971" s="123"/>
      <c r="S971" s="123"/>
      <c r="T971" s="122">
        <f t="shared" si="425"/>
        <v>0.68564400000000003</v>
      </c>
      <c r="U971" s="123"/>
      <c r="V971" s="122">
        <f t="shared" si="426"/>
        <v>0</v>
      </c>
      <c r="W971" s="123"/>
      <c r="X971" s="123"/>
    </row>
    <row r="972" spans="1:24" ht="62.2" x14ac:dyDescent="0.35">
      <c r="A972" s="115" t="s">
        <v>1663</v>
      </c>
      <c r="B972" s="111" t="s">
        <v>1120</v>
      </c>
      <c r="C972" s="108" t="s">
        <v>604</v>
      </c>
      <c r="D972" s="67">
        <v>7.016735999999999</v>
      </c>
      <c r="E972" s="123"/>
      <c r="F972" s="123"/>
      <c r="G972" s="122">
        <v>7.016735999999999</v>
      </c>
      <c r="H972" s="123"/>
      <c r="I972" s="73">
        <v>0.40737358400000001</v>
      </c>
      <c r="J972" s="123"/>
      <c r="K972" s="123"/>
      <c r="L972" s="73">
        <v>0.40737358400000001</v>
      </c>
      <c r="M972" s="123"/>
      <c r="N972" s="122">
        <f t="shared" si="424"/>
        <v>6.6093624159999989</v>
      </c>
      <c r="O972" s="123"/>
      <c r="P972" s="123"/>
      <c r="Q972" s="123"/>
      <c r="R972" s="123"/>
      <c r="S972" s="123"/>
      <c r="T972" s="122">
        <f t="shared" si="425"/>
        <v>6.6093624159999989</v>
      </c>
      <c r="U972" s="123"/>
      <c r="V972" s="122">
        <f t="shared" si="426"/>
        <v>0</v>
      </c>
      <c r="W972" s="123"/>
      <c r="X972" s="123"/>
    </row>
    <row r="973" spans="1:24" ht="62.2" x14ac:dyDescent="0.35">
      <c r="A973" s="115" t="s">
        <v>1662</v>
      </c>
      <c r="B973" s="107" t="s">
        <v>1907</v>
      </c>
      <c r="C973" s="108" t="s">
        <v>1642</v>
      </c>
      <c r="D973" s="67">
        <v>1.6856160000000002</v>
      </c>
      <c r="E973" s="122"/>
      <c r="F973" s="122"/>
      <c r="G973" s="122">
        <v>1.6856160000000002</v>
      </c>
      <c r="H973" s="122"/>
      <c r="I973" s="73">
        <v>0.13549629000000002</v>
      </c>
      <c r="J973" s="122"/>
      <c r="K973" s="122"/>
      <c r="L973" s="73">
        <v>0.13549629000000002</v>
      </c>
      <c r="M973" s="122"/>
      <c r="N973" s="122">
        <f t="shared" si="424"/>
        <v>1.5501197100000002</v>
      </c>
      <c r="O973" s="122"/>
      <c r="P973" s="122"/>
      <c r="Q973" s="122"/>
      <c r="R973" s="122"/>
      <c r="S973" s="122"/>
      <c r="T973" s="122">
        <f t="shared" si="425"/>
        <v>1.5501197100000002</v>
      </c>
      <c r="U973" s="122"/>
      <c r="V973" s="122">
        <f t="shared" si="426"/>
        <v>0</v>
      </c>
      <c r="W973" s="122"/>
      <c r="X973" s="122"/>
    </row>
    <row r="974" spans="1:24" x14ac:dyDescent="0.35">
      <c r="A974" s="119"/>
      <c r="B974" s="118" t="s">
        <v>66</v>
      </c>
      <c r="C974" s="105"/>
      <c r="D974" s="133">
        <f t="shared" ref="D974:X974" si="427">SUM(D975:D979)</f>
        <v>33.138731999999997</v>
      </c>
      <c r="E974" s="133">
        <f t="shared" si="427"/>
        <v>0</v>
      </c>
      <c r="F974" s="133">
        <f t="shared" si="427"/>
        <v>0</v>
      </c>
      <c r="G974" s="133">
        <f t="shared" si="427"/>
        <v>33.138731999999997</v>
      </c>
      <c r="H974" s="133">
        <f t="shared" si="427"/>
        <v>0</v>
      </c>
      <c r="I974" s="133">
        <f t="shared" si="427"/>
        <v>11.874663810000001</v>
      </c>
      <c r="J974" s="133">
        <f t="shared" si="427"/>
        <v>0</v>
      </c>
      <c r="K974" s="133">
        <f t="shared" si="427"/>
        <v>0</v>
      </c>
      <c r="L974" s="133">
        <f t="shared" si="427"/>
        <v>11.874663810000001</v>
      </c>
      <c r="M974" s="133">
        <f t="shared" si="427"/>
        <v>0</v>
      </c>
      <c r="N974" s="133">
        <f t="shared" si="427"/>
        <v>21.26406819</v>
      </c>
      <c r="O974" s="133">
        <f t="shared" si="427"/>
        <v>0</v>
      </c>
      <c r="P974" s="133">
        <f t="shared" si="427"/>
        <v>0</v>
      </c>
      <c r="Q974" s="133">
        <f t="shared" si="427"/>
        <v>0</v>
      </c>
      <c r="R974" s="133">
        <f t="shared" si="427"/>
        <v>0</v>
      </c>
      <c r="S974" s="133">
        <f t="shared" si="427"/>
        <v>0</v>
      </c>
      <c r="T974" s="133">
        <f t="shared" si="427"/>
        <v>21.26406819</v>
      </c>
      <c r="U974" s="133">
        <f t="shared" si="427"/>
        <v>0</v>
      </c>
      <c r="V974" s="133">
        <f t="shared" si="427"/>
        <v>0</v>
      </c>
      <c r="W974" s="133">
        <f t="shared" si="427"/>
        <v>0</v>
      </c>
      <c r="X974" s="133">
        <f t="shared" si="427"/>
        <v>0</v>
      </c>
    </row>
    <row r="975" spans="1:24" ht="46.65" x14ac:dyDescent="0.35">
      <c r="A975" s="115" t="s">
        <v>1663</v>
      </c>
      <c r="B975" s="111" t="s">
        <v>486</v>
      </c>
      <c r="C975" s="108" t="s">
        <v>605</v>
      </c>
      <c r="D975" s="67">
        <v>20.033111999999999</v>
      </c>
      <c r="E975" s="123"/>
      <c r="F975" s="123"/>
      <c r="G975" s="122">
        <v>20.033111999999999</v>
      </c>
      <c r="H975" s="123"/>
      <c r="I975" s="73">
        <v>0.98166249599999988</v>
      </c>
      <c r="J975" s="123"/>
      <c r="K975" s="123"/>
      <c r="L975" s="73">
        <v>0.98166249599999988</v>
      </c>
      <c r="M975" s="123"/>
      <c r="N975" s="122">
        <f t="shared" ref="N975:N979" si="428">D975-I975</f>
        <v>19.051449504000001</v>
      </c>
      <c r="O975" s="123"/>
      <c r="P975" s="123"/>
      <c r="Q975" s="123"/>
      <c r="R975" s="123"/>
      <c r="S975" s="123"/>
      <c r="T975" s="122">
        <f t="shared" ref="T975:T979" si="429">G975-L975</f>
        <v>19.051449504000001</v>
      </c>
      <c r="U975" s="123"/>
      <c r="V975" s="122">
        <f t="shared" ref="V975:V979" si="430">H975-M975</f>
        <v>0</v>
      </c>
      <c r="W975" s="123"/>
      <c r="X975" s="123"/>
    </row>
    <row r="976" spans="1:24" ht="46.65" x14ac:dyDescent="0.35">
      <c r="A976" s="115" t="s">
        <v>1663</v>
      </c>
      <c r="B976" s="111" t="s">
        <v>487</v>
      </c>
      <c r="C976" s="108" t="s">
        <v>606</v>
      </c>
      <c r="D976" s="67">
        <v>1.610412</v>
      </c>
      <c r="E976" s="123"/>
      <c r="F976" s="123"/>
      <c r="G976" s="122">
        <v>1.610412</v>
      </c>
      <c r="H976" s="123"/>
      <c r="I976" s="73">
        <v>10.430614350000001</v>
      </c>
      <c r="J976" s="123"/>
      <c r="K976" s="123"/>
      <c r="L976" s="73">
        <v>10.430614350000001</v>
      </c>
      <c r="M976" s="123"/>
      <c r="N976" s="122">
        <f t="shared" si="428"/>
        <v>-8.8202023500000006</v>
      </c>
      <c r="O976" s="123"/>
      <c r="P976" s="123"/>
      <c r="Q976" s="123"/>
      <c r="R976" s="123"/>
      <c r="S976" s="123"/>
      <c r="T976" s="122">
        <f t="shared" si="429"/>
        <v>-8.8202023500000006</v>
      </c>
      <c r="U976" s="123"/>
      <c r="V976" s="122">
        <f t="shared" si="430"/>
        <v>0</v>
      </c>
      <c r="W976" s="123"/>
      <c r="X976" s="123"/>
    </row>
    <row r="977" spans="1:24" ht="93.25" x14ac:dyDescent="0.35">
      <c r="A977" s="115" t="s">
        <v>1663</v>
      </c>
      <c r="B977" s="111" t="s">
        <v>1908</v>
      </c>
      <c r="C977" s="108" t="s">
        <v>1643</v>
      </c>
      <c r="D977" s="67">
        <v>4.5488280000000003</v>
      </c>
      <c r="E977" s="123"/>
      <c r="F977" s="123"/>
      <c r="G977" s="122">
        <v>4.5488280000000003</v>
      </c>
      <c r="H977" s="123"/>
      <c r="I977" s="73">
        <v>0.20244582000000003</v>
      </c>
      <c r="J977" s="123"/>
      <c r="K977" s="123"/>
      <c r="L977" s="73">
        <v>0.20244582000000003</v>
      </c>
      <c r="M977" s="123"/>
      <c r="N977" s="122">
        <f t="shared" si="428"/>
        <v>4.34638218</v>
      </c>
      <c r="O977" s="123"/>
      <c r="P977" s="123"/>
      <c r="Q977" s="123"/>
      <c r="R977" s="123"/>
      <c r="S977" s="123"/>
      <c r="T977" s="122">
        <f t="shared" si="429"/>
        <v>4.34638218</v>
      </c>
      <c r="U977" s="123"/>
      <c r="V977" s="122">
        <f t="shared" si="430"/>
        <v>0</v>
      </c>
      <c r="W977" s="123"/>
      <c r="X977" s="123"/>
    </row>
    <row r="978" spans="1:24" ht="31.1" x14ac:dyDescent="0.35">
      <c r="A978" s="115" t="s">
        <v>1663</v>
      </c>
      <c r="B978" s="111" t="s">
        <v>1121</v>
      </c>
      <c r="C978" s="108" t="s">
        <v>1644</v>
      </c>
      <c r="D978" s="67">
        <v>1.0314239999999999</v>
      </c>
      <c r="E978" s="123"/>
      <c r="F978" s="123"/>
      <c r="G978" s="122">
        <v>1.0314239999999999</v>
      </c>
      <c r="H978" s="123"/>
      <c r="I978" s="73">
        <v>4.8663563999999999E-2</v>
      </c>
      <c r="J978" s="123"/>
      <c r="K978" s="123"/>
      <c r="L978" s="73">
        <v>4.8663563999999999E-2</v>
      </c>
      <c r="M978" s="123"/>
      <c r="N978" s="122">
        <f t="shared" si="428"/>
        <v>0.98276043599999985</v>
      </c>
      <c r="O978" s="123"/>
      <c r="P978" s="123"/>
      <c r="Q978" s="123"/>
      <c r="R978" s="123"/>
      <c r="S978" s="123"/>
      <c r="T978" s="122">
        <f t="shared" si="429"/>
        <v>0.98276043599999985</v>
      </c>
      <c r="U978" s="123"/>
      <c r="V978" s="122">
        <f t="shared" si="430"/>
        <v>0</v>
      </c>
      <c r="W978" s="123"/>
      <c r="X978" s="123"/>
    </row>
    <row r="979" spans="1:24" ht="46.65" x14ac:dyDescent="0.35">
      <c r="A979" s="115" t="s">
        <v>1663</v>
      </c>
      <c r="B979" s="111" t="s">
        <v>1122</v>
      </c>
      <c r="C979" s="108" t="s">
        <v>1645</v>
      </c>
      <c r="D979" s="67">
        <v>5.9149559999999992</v>
      </c>
      <c r="E979" s="123"/>
      <c r="F979" s="123"/>
      <c r="G979" s="122">
        <v>5.9149559999999992</v>
      </c>
      <c r="H979" s="123"/>
      <c r="I979" s="73">
        <v>0.21127758000000002</v>
      </c>
      <c r="J979" s="123"/>
      <c r="K979" s="123"/>
      <c r="L979" s="73">
        <v>0.21127758000000002</v>
      </c>
      <c r="M979" s="123"/>
      <c r="N979" s="122">
        <f t="shared" si="428"/>
        <v>5.7036784199999992</v>
      </c>
      <c r="O979" s="123"/>
      <c r="P979" s="123"/>
      <c r="Q979" s="123"/>
      <c r="R979" s="123"/>
      <c r="S979" s="123"/>
      <c r="T979" s="122">
        <f t="shared" si="429"/>
        <v>5.7036784199999992</v>
      </c>
      <c r="U979" s="123"/>
      <c r="V979" s="122">
        <f t="shared" si="430"/>
        <v>0</v>
      </c>
      <c r="W979" s="123"/>
      <c r="X979" s="123"/>
    </row>
    <row r="980" spans="1:24" x14ac:dyDescent="0.35">
      <c r="A980" s="119"/>
      <c r="B980" s="118" t="s">
        <v>88</v>
      </c>
      <c r="C980" s="105"/>
      <c r="D980" s="133">
        <f t="shared" ref="D980:X980" si="431">SUM(D981:D981)</f>
        <v>1.5163199999999997</v>
      </c>
      <c r="E980" s="133">
        <f t="shared" si="431"/>
        <v>0</v>
      </c>
      <c r="F980" s="133">
        <f t="shared" si="431"/>
        <v>0</v>
      </c>
      <c r="G980" s="133">
        <f t="shared" si="431"/>
        <v>1.5163199999999997</v>
      </c>
      <c r="H980" s="133">
        <f t="shared" si="431"/>
        <v>0</v>
      </c>
      <c r="I980" s="133">
        <f t="shared" si="431"/>
        <v>6.7483883999999994E-2</v>
      </c>
      <c r="J980" s="133">
        <f t="shared" si="431"/>
        <v>0</v>
      </c>
      <c r="K980" s="133">
        <f t="shared" si="431"/>
        <v>0</v>
      </c>
      <c r="L980" s="133">
        <f t="shared" si="431"/>
        <v>6.7483883999999994E-2</v>
      </c>
      <c r="M980" s="133">
        <f t="shared" si="431"/>
        <v>0</v>
      </c>
      <c r="N980" s="133">
        <f t="shared" si="431"/>
        <v>1.4488361159999996</v>
      </c>
      <c r="O980" s="133">
        <f t="shared" si="431"/>
        <v>0</v>
      </c>
      <c r="P980" s="133">
        <f t="shared" si="431"/>
        <v>0</v>
      </c>
      <c r="Q980" s="133">
        <f t="shared" si="431"/>
        <v>0</v>
      </c>
      <c r="R980" s="133">
        <f t="shared" si="431"/>
        <v>0</v>
      </c>
      <c r="S980" s="133">
        <f t="shared" si="431"/>
        <v>0</v>
      </c>
      <c r="T980" s="133">
        <f t="shared" si="431"/>
        <v>1.4488361159999996</v>
      </c>
      <c r="U980" s="133">
        <f t="shared" si="431"/>
        <v>0</v>
      </c>
      <c r="V980" s="133">
        <f t="shared" si="431"/>
        <v>0</v>
      </c>
      <c r="W980" s="133">
        <f t="shared" si="431"/>
        <v>0</v>
      </c>
      <c r="X980" s="133">
        <f t="shared" si="431"/>
        <v>0</v>
      </c>
    </row>
    <row r="981" spans="1:24" ht="77.7" x14ac:dyDescent="0.35">
      <c r="A981" s="115" t="s">
        <v>1663</v>
      </c>
      <c r="B981" s="111" t="s">
        <v>158</v>
      </c>
      <c r="C981" s="108" t="s">
        <v>607</v>
      </c>
      <c r="D981" s="67">
        <v>1.5163199999999997</v>
      </c>
      <c r="E981" s="123"/>
      <c r="F981" s="123"/>
      <c r="G981" s="122">
        <v>1.5163199999999997</v>
      </c>
      <c r="H981" s="123"/>
      <c r="I981" s="73">
        <v>6.7483883999999994E-2</v>
      </c>
      <c r="J981" s="123"/>
      <c r="K981" s="123"/>
      <c r="L981" s="73">
        <v>6.7483883999999994E-2</v>
      </c>
      <c r="M981" s="123"/>
      <c r="N981" s="122">
        <f>D981-I981</f>
        <v>1.4488361159999996</v>
      </c>
      <c r="O981" s="123"/>
      <c r="P981" s="123"/>
      <c r="Q981" s="123"/>
      <c r="R981" s="123"/>
      <c r="S981" s="123"/>
      <c r="T981" s="122">
        <f>G981-L981</f>
        <v>1.4488361159999996</v>
      </c>
      <c r="U981" s="123"/>
      <c r="V981" s="122">
        <f>H981-M981</f>
        <v>0</v>
      </c>
      <c r="W981" s="123"/>
      <c r="X981" s="123"/>
    </row>
    <row r="982" spans="1:24" s="134" customFormat="1" x14ac:dyDescent="0.35">
      <c r="A982" s="119"/>
      <c r="B982" s="118" t="s">
        <v>148</v>
      </c>
      <c r="C982" s="105"/>
      <c r="D982" s="133">
        <f>SUM(D983)</f>
        <v>3.9484079999999997</v>
      </c>
      <c r="E982" s="133">
        <f t="shared" ref="E982:X982" si="432">SUM(E983)</f>
        <v>0</v>
      </c>
      <c r="F982" s="133">
        <f t="shared" si="432"/>
        <v>0</v>
      </c>
      <c r="G982" s="133">
        <f t="shared" si="432"/>
        <v>3.9484079999999997</v>
      </c>
      <c r="H982" s="133">
        <f t="shared" si="432"/>
        <v>0</v>
      </c>
      <c r="I982" s="133">
        <f t="shared" si="432"/>
        <v>0.180403164</v>
      </c>
      <c r="J982" s="133">
        <f t="shared" si="432"/>
        <v>0</v>
      </c>
      <c r="K982" s="133">
        <f t="shared" si="432"/>
        <v>0</v>
      </c>
      <c r="L982" s="133">
        <f t="shared" si="432"/>
        <v>0.180403164</v>
      </c>
      <c r="M982" s="133">
        <f t="shared" si="432"/>
        <v>0</v>
      </c>
      <c r="N982" s="133">
        <f t="shared" si="432"/>
        <v>3.7680048359999998</v>
      </c>
      <c r="O982" s="133">
        <f t="shared" si="432"/>
        <v>0</v>
      </c>
      <c r="P982" s="133">
        <f t="shared" si="432"/>
        <v>0</v>
      </c>
      <c r="Q982" s="133">
        <f t="shared" si="432"/>
        <v>0</v>
      </c>
      <c r="R982" s="133">
        <f t="shared" si="432"/>
        <v>0</v>
      </c>
      <c r="S982" s="133">
        <f t="shared" si="432"/>
        <v>0</v>
      </c>
      <c r="T982" s="133">
        <f t="shared" si="432"/>
        <v>3.7680048359999998</v>
      </c>
      <c r="U982" s="133">
        <f t="shared" si="432"/>
        <v>0</v>
      </c>
      <c r="V982" s="133">
        <f t="shared" si="432"/>
        <v>0</v>
      </c>
      <c r="W982" s="133">
        <f t="shared" si="432"/>
        <v>0</v>
      </c>
      <c r="X982" s="133">
        <f t="shared" si="432"/>
        <v>0</v>
      </c>
    </row>
    <row r="983" spans="1:24" ht="62.2" x14ac:dyDescent="0.35">
      <c r="A983" s="115" t="s">
        <v>1663</v>
      </c>
      <c r="B983" s="111" t="s">
        <v>488</v>
      </c>
      <c r="C983" s="108" t="s">
        <v>1646</v>
      </c>
      <c r="D983" s="67">
        <v>3.9484079999999997</v>
      </c>
      <c r="E983" s="123"/>
      <c r="F983" s="123"/>
      <c r="G983" s="122">
        <v>3.9484079999999997</v>
      </c>
      <c r="H983" s="123"/>
      <c r="I983" s="73">
        <v>0.180403164</v>
      </c>
      <c r="J983" s="123"/>
      <c r="K983" s="123"/>
      <c r="L983" s="73">
        <v>0.180403164</v>
      </c>
      <c r="M983" s="123"/>
      <c r="N983" s="122">
        <f>D983-I983</f>
        <v>3.7680048359999998</v>
      </c>
      <c r="O983" s="123"/>
      <c r="P983" s="123"/>
      <c r="Q983" s="123"/>
      <c r="R983" s="123"/>
      <c r="S983" s="123"/>
      <c r="T983" s="122">
        <f>G983-L983</f>
        <v>3.7680048359999998</v>
      </c>
      <c r="U983" s="123"/>
      <c r="V983" s="122">
        <f>H983-M983</f>
        <v>0</v>
      </c>
      <c r="W983" s="123"/>
      <c r="X983" s="123"/>
    </row>
    <row r="984" spans="1:24" x14ac:dyDescent="0.35">
      <c r="A984" s="119"/>
      <c r="B984" s="118" t="s">
        <v>89</v>
      </c>
      <c r="C984" s="105"/>
      <c r="D984" s="133">
        <f t="shared" ref="D984:X984" si="433">SUM(D985:D985)</f>
        <v>1.19112</v>
      </c>
      <c r="E984" s="133">
        <f t="shared" si="433"/>
        <v>0</v>
      </c>
      <c r="F984" s="133">
        <f t="shared" si="433"/>
        <v>0</v>
      </c>
      <c r="G984" s="133">
        <f t="shared" si="433"/>
        <v>1.19112</v>
      </c>
      <c r="H984" s="133">
        <f t="shared" si="433"/>
        <v>0</v>
      </c>
      <c r="I984" s="133">
        <f t="shared" si="433"/>
        <v>1.2205558199999997</v>
      </c>
      <c r="J984" s="133">
        <f t="shared" si="433"/>
        <v>0</v>
      </c>
      <c r="K984" s="133">
        <f t="shared" si="433"/>
        <v>0</v>
      </c>
      <c r="L984" s="133">
        <f t="shared" si="433"/>
        <v>1.2205558199999997</v>
      </c>
      <c r="M984" s="133">
        <f t="shared" si="433"/>
        <v>0</v>
      </c>
      <c r="N984" s="133">
        <f t="shared" si="433"/>
        <v>-2.9435819999999779E-2</v>
      </c>
      <c r="O984" s="133">
        <f t="shared" si="433"/>
        <v>0</v>
      </c>
      <c r="P984" s="133">
        <f t="shared" si="433"/>
        <v>0</v>
      </c>
      <c r="Q984" s="133">
        <f t="shared" si="433"/>
        <v>0</v>
      </c>
      <c r="R984" s="133">
        <f t="shared" si="433"/>
        <v>0</v>
      </c>
      <c r="S984" s="133">
        <f t="shared" si="433"/>
        <v>0</v>
      </c>
      <c r="T984" s="133">
        <f t="shared" si="433"/>
        <v>-2.9435819999999779E-2</v>
      </c>
      <c r="U984" s="133">
        <f t="shared" si="433"/>
        <v>0</v>
      </c>
      <c r="V984" s="133">
        <f t="shared" si="433"/>
        <v>0</v>
      </c>
      <c r="W984" s="133">
        <f t="shared" si="433"/>
        <v>0</v>
      </c>
      <c r="X984" s="124">
        <f t="shared" si="433"/>
        <v>0</v>
      </c>
    </row>
    <row r="985" spans="1:24" ht="46.65" x14ac:dyDescent="0.35">
      <c r="A985" s="115" t="s">
        <v>1663</v>
      </c>
      <c r="B985" s="111" t="s">
        <v>489</v>
      </c>
      <c r="C985" s="108" t="s">
        <v>608</v>
      </c>
      <c r="D985" s="67">
        <v>1.19112</v>
      </c>
      <c r="E985" s="123"/>
      <c r="F985" s="123"/>
      <c r="G985" s="122">
        <v>1.19112</v>
      </c>
      <c r="H985" s="123"/>
      <c r="I985" s="73">
        <v>1.2205558199999997</v>
      </c>
      <c r="J985" s="123"/>
      <c r="K985" s="123"/>
      <c r="L985" s="73">
        <v>1.2205558199999997</v>
      </c>
      <c r="M985" s="123"/>
      <c r="N985" s="122">
        <f>D985-I985</f>
        <v>-2.9435819999999779E-2</v>
      </c>
      <c r="O985" s="123"/>
      <c r="P985" s="123"/>
      <c r="Q985" s="123"/>
      <c r="R985" s="123"/>
      <c r="S985" s="123"/>
      <c r="T985" s="122">
        <f>G985-L985</f>
        <v>-2.9435819999999779E-2</v>
      </c>
      <c r="U985" s="123"/>
      <c r="V985" s="122">
        <f>H985-M985</f>
        <v>0</v>
      </c>
      <c r="W985" s="123"/>
      <c r="X985" s="123"/>
    </row>
    <row r="986" spans="1:24" x14ac:dyDescent="0.35">
      <c r="A986" s="119"/>
      <c r="B986" s="118" t="s">
        <v>1123</v>
      </c>
      <c r="C986" s="105"/>
      <c r="D986" s="133">
        <f t="shared" ref="D986:X986" si="434">SUM(D987:D988)</f>
        <v>10.169315999999998</v>
      </c>
      <c r="E986" s="133">
        <f t="shared" si="434"/>
        <v>0</v>
      </c>
      <c r="F986" s="133">
        <f t="shared" si="434"/>
        <v>0</v>
      </c>
      <c r="G986" s="133">
        <f t="shared" si="434"/>
        <v>10.169315999999998</v>
      </c>
      <c r="H986" s="133">
        <f t="shared" si="434"/>
        <v>0</v>
      </c>
      <c r="I986" s="133">
        <f t="shared" si="434"/>
        <v>1.8750822219999999</v>
      </c>
      <c r="J986" s="133">
        <f t="shared" si="434"/>
        <v>0</v>
      </c>
      <c r="K986" s="133">
        <f t="shared" si="434"/>
        <v>0</v>
      </c>
      <c r="L986" s="133">
        <f t="shared" si="434"/>
        <v>1.8750822219999999</v>
      </c>
      <c r="M986" s="133">
        <f t="shared" si="434"/>
        <v>0</v>
      </c>
      <c r="N986" s="133">
        <f t="shared" si="434"/>
        <v>8.2942337779999988</v>
      </c>
      <c r="O986" s="133">
        <f t="shared" si="434"/>
        <v>0</v>
      </c>
      <c r="P986" s="133">
        <f t="shared" si="434"/>
        <v>0</v>
      </c>
      <c r="Q986" s="133">
        <f t="shared" si="434"/>
        <v>0</v>
      </c>
      <c r="R986" s="133">
        <f t="shared" si="434"/>
        <v>0</v>
      </c>
      <c r="S986" s="133">
        <f t="shared" si="434"/>
        <v>0</v>
      </c>
      <c r="T986" s="133">
        <f t="shared" si="434"/>
        <v>8.2942337779999988</v>
      </c>
      <c r="U986" s="133">
        <f t="shared" si="434"/>
        <v>0</v>
      </c>
      <c r="V986" s="133">
        <f t="shared" si="434"/>
        <v>0</v>
      </c>
      <c r="W986" s="133">
        <f t="shared" si="434"/>
        <v>0</v>
      </c>
      <c r="X986" s="133">
        <f t="shared" si="434"/>
        <v>0</v>
      </c>
    </row>
    <row r="987" spans="1:24" ht="62.2" x14ac:dyDescent="0.35">
      <c r="A987" s="115" t="s">
        <v>1663</v>
      </c>
      <c r="B987" s="111" t="s">
        <v>1124</v>
      </c>
      <c r="C987" s="108" t="s">
        <v>1647</v>
      </c>
      <c r="D987" s="67">
        <v>1.81284</v>
      </c>
      <c r="E987" s="123"/>
      <c r="F987" s="123"/>
      <c r="G987" s="122">
        <v>1.81284</v>
      </c>
      <c r="H987" s="123"/>
      <c r="I987" s="73">
        <v>1.5031768299999999</v>
      </c>
      <c r="J987" s="123"/>
      <c r="K987" s="123"/>
      <c r="L987" s="73">
        <v>1.5031768299999999</v>
      </c>
      <c r="M987" s="123"/>
      <c r="N987" s="122">
        <f t="shared" ref="N987:N988" si="435">D987-I987</f>
        <v>0.3096631700000001</v>
      </c>
      <c r="O987" s="123"/>
      <c r="P987" s="123"/>
      <c r="Q987" s="123"/>
      <c r="R987" s="123"/>
      <c r="S987" s="123"/>
      <c r="T987" s="122">
        <f t="shared" ref="T987:T988" si="436">G987-L987</f>
        <v>0.3096631700000001</v>
      </c>
      <c r="U987" s="123"/>
      <c r="V987" s="122">
        <f t="shared" ref="V987:V988" si="437">H987-M987</f>
        <v>0</v>
      </c>
      <c r="W987" s="123"/>
      <c r="X987" s="123"/>
    </row>
    <row r="988" spans="1:24" ht="46.65" x14ac:dyDescent="0.35">
      <c r="A988" s="106" t="s">
        <v>1663</v>
      </c>
      <c r="B988" s="107" t="s">
        <v>1125</v>
      </c>
      <c r="C988" s="108" t="s">
        <v>1648</v>
      </c>
      <c r="D988" s="67">
        <v>8.3564759999999989</v>
      </c>
      <c r="E988" s="122"/>
      <c r="F988" s="122"/>
      <c r="G988" s="122">
        <v>8.3564759999999989</v>
      </c>
      <c r="H988" s="122"/>
      <c r="I988" s="73">
        <v>0.37190539199999995</v>
      </c>
      <c r="J988" s="122"/>
      <c r="K988" s="122"/>
      <c r="L988" s="73">
        <v>0.37190539199999995</v>
      </c>
      <c r="M988" s="122"/>
      <c r="N988" s="122">
        <f t="shared" si="435"/>
        <v>7.9845706079999985</v>
      </c>
      <c r="O988" s="122"/>
      <c r="P988" s="122"/>
      <c r="Q988" s="122"/>
      <c r="R988" s="122"/>
      <c r="S988" s="122"/>
      <c r="T988" s="122">
        <f t="shared" si="436"/>
        <v>7.9845706079999985</v>
      </c>
      <c r="U988" s="122"/>
      <c r="V988" s="122">
        <f t="shared" si="437"/>
        <v>0</v>
      </c>
      <c r="W988" s="122"/>
      <c r="X988" s="122"/>
    </row>
    <row r="989" spans="1:24" x14ac:dyDescent="0.35">
      <c r="A989" s="119"/>
      <c r="B989" s="118" t="s">
        <v>448</v>
      </c>
      <c r="C989" s="105"/>
      <c r="D989" s="133">
        <f t="shared" ref="D989:X989" si="438">SUM(D990:D991)</f>
        <v>3.8807279999999995</v>
      </c>
      <c r="E989" s="133">
        <f t="shared" si="438"/>
        <v>0</v>
      </c>
      <c r="F989" s="133">
        <f t="shared" si="438"/>
        <v>0</v>
      </c>
      <c r="G989" s="133">
        <f t="shared" si="438"/>
        <v>3.8807279999999995</v>
      </c>
      <c r="H989" s="133">
        <f t="shared" si="438"/>
        <v>0</v>
      </c>
      <c r="I989" s="133">
        <f t="shared" si="438"/>
        <v>2.1683364E-2</v>
      </c>
      <c r="J989" s="133">
        <f t="shared" si="438"/>
        <v>0</v>
      </c>
      <c r="K989" s="133">
        <f t="shared" si="438"/>
        <v>0</v>
      </c>
      <c r="L989" s="133">
        <f t="shared" si="438"/>
        <v>2.1683364E-2</v>
      </c>
      <c r="M989" s="133">
        <f t="shared" si="438"/>
        <v>0</v>
      </c>
      <c r="N989" s="133">
        <f t="shared" si="438"/>
        <v>3.8590446359999997</v>
      </c>
      <c r="O989" s="133">
        <f t="shared" si="438"/>
        <v>0</v>
      </c>
      <c r="P989" s="133">
        <f t="shared" si="438"/>
        <v>0</v>
      </c>
      <c r="Q989" s="133">
        <f t="shared" si="438"/>
        <v>0</v>
      </c>
      <c r="R989" s="133">
        <f t="shared" si="438"/>
        <v>0</v>
      </c>
      <c r="S989" s="133">
        <f t="shared" si="438"/>
        <v>0</v>
      </c>
      <c r="T989" s="133">
        <f t="shared" si="438"/>
        <v>3.8590446359999997</v>
      </c>
      <c r="U989" s="133">
        <f t="shared" si="438"/>
        <v>0</v>
      </c>
      <c r="V989" s="133">
        <f t="shared" si="438"/>
        <v>0</v>
      </c>
      <c r="W989" s="133">
        <f t="shared" si="438"/>
        <v>0</v>
      </c>
      <c r="X989" s="133">
        <f t="shared" si="438"/>
        <v>0</v>
      </c>
    </row>
    <row r="990" spans="1:24" ht="62.2" x14ac:dyDescent="0.35">
      <c r="A990" s="115" t="s">
        <v>1663</v>
      </c>
      <c r="B990" s="111" t="s">
        <v>490</v>
      </c>
      <c r="C990" s="108" t="s">
        <v>609</v>
      </c>
      <c r="D990" s="67">
        <v>3.3935159999999995</v>
      </c>
      <c r="E990" s="123"/>
      <c r="F990" s="123"/>
      <c r="G990" s="122">
        <v>3.3935159999999995</v>
      </c>
      <c r="H990" s="123"/>
      <c r="I990" s="73">
        <v>0</v>
      </c>
      <c r="J990" s="123"/>
      <c r="K990" s="123"/>
      <c r="L990" s="73">
        <v>0</v>
      </c>
      <c r="M990" s="123"/>
      <c r="N990" s="122">
        <f t="shared" ref="N990:N991" si="439">D990-I990</f>
        <v>3.3935159999999995</v>
      </c>
      <c r="O990" s="123"/>
      <c r="P990" s="123"/>
      <c r="Q990" s="123"/>
      <c r="R990" s="123"/>
      <c r="S990" s="123"/>
      <c r="T990" s="122">
        <f t="shared" ref="T990:T991" si="440">G990-L990</f>
        <v>3.3935159999999995</v>
      </c>
      <c r="U990" s="123"/>
      <c r="V990" s="122">
        <f t="shared" ref="V990:V991" si="441">H990-M990</f>
        <v>0</v>
      </c>
      <c r="W990" s="123"/>
      <c r="X990" s="123"/>
    </row>
    <row r="991" spans="1:24" ht="46.65" x14ac:dyDescent="0.35">
      <c r="A991" s="115" t="s">
        <v>1663</v>
      </c>
      <c r="B991" s="111" t="s">
        <v>232</v>
      </c>
      <c r="C991" s="108" t="s">
        <v>721</v>
      </c>
      <c r="D991" s="67">
        <v>0.48721199999999998</v>
      </c>
      <c r="E991" s="123"/>
      <c r="F991" s="123"/>
      <c r="G991" s="122">
        <v>0.48721199999999998</v>
      </c>
      <c r="H991" s="123"/>
      <c r="I991" s="73">
        <v>2.1683364E-2</v>
      </c>
      <c r="J991" s="123"/>
      <c r="K991" s="123"/>
      <c r="L991" s="73">
        <v>2.1683364E-2</v>
      </c>
      <c r="M991" s="123"/>
      <c r="N991" s="122">
        <f t="shared" si="439"/>
        <v>0.465528636</v>
      </c>
      <c r="O991" s="123"/>
      <c r="P991" s="123"/>
      <c r="Q991" s="123"/>
      <c r="R991" s="123"/>
      <c r="S991" s="123"/>
      <c r="T991" s="122">
        <f t="shared" si="440"/>
        <v>0.465528636</v>
      </c>
      <c r="U991" s="123"/>
      <c r="V991" s="122">
        <f t="shared" si="441"/>
        <v>0</v>
      </c>
      <c r="W991" s="123"/>
      <c r="X991" s="123"/>
    </row>
    <row r="992" spans="1:24" x14ac:dyDescent="0.35">
      <c r="A992" s="119"/>
      <c r="B992" s="118" t="s">
        <v>443</v>
      </c>
      <c r="C992" s="105"/>
      <c r="D992" s="133">
        <f t="shared" ref="D992:X992" si="442">SUM(D993)</f>
        <v>7.9041119999999996</v>
      </c>
      <c r="E992" s="133">
        <f t="shared" si="442"/>
        <v>0</v>
      </c>
      <c r="F992" s="133">
        <f t="shared" si="442"/>
        <v>0</v>
      </c>
      <c r="G992" s="133">
        <f t="shared" si="442"/>
        <v>7.9041119999999996</v>
      </c>
      <c r="H992" s="133">
        <f t="shared" si="442"/>
        <v>0</v>
      </c>
      <c r="I992" s="133">
        <f t="shared" si="442"/>
        <v>0.40039137600000002</v>
      </c>
      <c r="J992" s="133">
        <f t="shared" si="442"/>
        <v>0</v>
      </c>
      <c r="K992" s="133">
        <f t="shared" si="442"/>
        <v>0</v>
      </c>
      <c r="L992" s="133">
        <f t="shared" si="442"/>
        <v>0.40039137600000002</v>
      </c>
      <c r="M992" s="133">
        <f t="shared" si="442"/>
        <v>0</v>
      </c>
      <c r="N992" s="133">
        <f t="shared" si="442"/>
        <v>7.5037206239999996</v>
      </c>
      <c r="O992" s="133">
        <f t="shared" si="442"/>
        <v>0</v>
      </c>
      <c r="P992" s="133">
        <f t="shared" si="442"/>
        <v>0</v>
      </c>
      <c r="Q992" s="133">
        <f t="shared" si="442"/>
        <v>0</v>
      </c>
      <c r="R992" s="133">
        <f t="shared" si="442"/>
        <v>0</v>
      </c>
      <c r="S992" s="133">
        <f t="shared" si="442"/>
        <v>0</v>
      </c>
      <c r="T992" s="133">
        <f t="shared" si="442"/>
        <v>7.5037206239999996</v>
      </c>
      <c r="U992" s="133">
        <f t="shared" si="442"/>
        <v>0</v>
      </c>
      <c r="V992" s="133">
        <f t="shared" si="442"/>
        <v>0</v>
      </c>
      <c r="W992" s="133">
        <f t="shared" si="442"/>
        <v>0</v>
      </c>
      <c r="X992" s="133">
        <f t="shared" si="442"/>
        <v>0</v>
      </c>
    </row>
    <row r="993" spans="1:24" ht="77.7" x14ac:dyDescent="0.35">
      <c r="A993" s="106" t="s">
        <v>1663</v>
      </c>
      <c r="B993" s="107" t="s">
        <v>1126</v>
      </c>
      <c r="C993" s="108" t="s">
        <v>1649</v>
      </c>
      <c r="D993" s="67">
        <v>7.9041119999999996</v>
      </c>
      <c r="E993" s="122"/>
      <c r="F993" s="122"/>
      <c r="G993" s="122">
        <v>7.9041119999999996</v>
      </c>
      <c r="H993" s="122"/>
      <c r="I993" s="73">
        <v>0.40039137600000002</v>
      </c>
      <c r="J993" s="122"/>
      <c r="K993" s="122"/>
      <c r="L993" s="73">
        <v>0.40039137600000002</v>
      </c>
      <c r="M993" s="122"/>
      <c r="N993" s="122">
        <f>D993-I993</f>
        <v>7.5037206239999996</v>
      </c>
      <c r="O993" s="122"/>
      <c r="P993" s="122"/>
      <c r="Q993" s="122"/>
      <c r="R993" s="122"/>
      <c r="S993" s="122"/>
      <c r="T993" s="122">
        <f>G993-L993</f>
        <v>7.5037206239999996</v>
      </c>
      <c r="U993" s="122"/>
      <c r="V993" s="122">
        <f>H993-M993</f>
        <v>0</v>
      </c>
      <c r="W993" s="122"/>
      <c r="X993" s="122"/>
    </row>
    <row r="994" spans="1:24" x14ac:dyDescent="0.35">
      <c r="A994" s="120"/>
      <c r="B994" s="116" t="s">
        <v>236</v>
      </c>
      <c r="C994" s="101"/>
      <c r="D994" s="132">
        <f t="shared" ref="D994:X994" si="443">SUM(D995:D1001)</f>
        <v>989.88</v>
      </c>
      <c r="E994" s="132">
        <f t="shared" si="443"/>
        <v>0</v>
      </c>
      <c r="F994" s="132">
        <f t="shared" si="443"/>
        <v>0</v>
      </c>
      <c r="G994" s="132">
        <f t="shared" si="443"/>
        <v>974.88</v>
      </c>
      <c r="H994" s="132">
        <f t="shared" si="443"/>
        <v>15</v>
      </c>
      <c r="I994" s="132">
        <f t="shared" si="443"/>
        <v>398.7407232991186</v>
      </c>
      <c r="J994" s="132">
        <f t="shared" si="443"/>
        <v>0</v>
      </c>
      <c r="K994" s="132">
        <f t="shared" si="443"/>
        <v>0</v>
      </c>
      <c r="L994" s="132">
        <f t="shared" si="443"/>
        <v>397.93733350911862</v>
      </c>
      <c r="M994" s="132">
        <f t="shared" si="443"/>
        <v>0.8033897900000001</v>
      </c>
      <c r="N994" s="132">
        <f t="shared" si="443"/>
        <v>591.13927670088128</v>
      </c>
      <c r="O994" s="132">
        <f t="shared" si="443"/>
        <v>0</v>
      </c>
      <c r="P994" s="132">
        <f t="shared" si="443"/>
        <v>0</v>
      </c>
      <c r="Q994" s="132">
        <f t="shared" si="443"/>
        <v>0</v>
      </c>
      <c r="R994" s="132">
        <f t="shared" si="443"/>
        <v>0</v>
      </c>
      <c r="S994" s="132">
        <f t="shared" si="443"/>
        <v>0</v>
      </c>
      <c r="T994" s="132">
        <f t="shared" si="443"/>
        <v>576.94266649088138</v>
      </c>
      <c r="U994" s="132">
        <f t="shared" si="443"/>
        <v>0</v>
      </c>
      <c r="V994" s="132">
        <f t="shared" si="443"/>
        <v>14.196610209999999</v>
      </c>
      <c r="W994" s="132">
        <f t="shared" si="443"/>
        <v>0</v>
      </c>
      <c r="X994" s="132">
        <f t="shared" si="443"/>
        <v>0</v>
      </c>
    </row>
    <row r="995" spans="1:24" ht="20.2" x14ac:dyDescent="0.35">
      <c r="A995" s="106" t="s">
        <v>1665</v>
      </c>
      <c r="B995" s="121" t="s">
        <v>237</v>
      </c>
      <c r="C995" s="72"/>
      <c r="D995" s="67">
        <v>120</v>
      </c>
      <c r="E995" s="125"/>
      <c r="F995" s="125"/>
      <c r="G995" s="125">
        <v>120</v>
      </c>
      <c r="H995" s="125"/>
      <c r="I995" s="97">
        <v>99.191929451118625</v>
      </c>
      <c r="J995" s="125"/>
      <c r="K995" s="125"/>
      <c r="L995" s="97">
        <v>99.191929451118625</v>
      </c>
      <c r="M995" s="125"/>
      <c r="N995" s="122">
        <f t="shared" ref="N995:N1001" si="444">D995-I995</f>
        <v>20.808070548881375</v>
      </c>
      <c r="O995" s="125"/>
      <c r="P995" s="125"/>
      <c r="Q995" s="125"/>
      <c r="R995" s="125"/>
      <c r="S995" s="125"/>
      <c r="T995" s="122">
        <f t="shared" ref="T995:T1001" si="445">G995-L995</f>
        <v>20.808070548881375</v>
      </c>
      <c r="U995" s="125"/>
      <c r="V995" s="122">
        <f t="shared" ref="V995:V1001" si="446">H995-M995</f>
        <v>0</v>
      </c>
      <c r="W995" s="125"/>
      <c r="X995" s="125"/>
    </row>
    <row r="996" spans="1:24" ht="20.2" x14ac:dyDescent="0.35">
      <c r="A996" s="106" t="s">
        <v>1665</v>
      </c>
      <c r="B996" s="121" t="s">
        <v>238</v>
      </c>
      <c r="C996" s="72"/>
      <c r="D996" s="67">
        <v>132</v>
      </c>
      <c r="E996" s="125"/>
      <c r="F996" s="125"/>
      <c r="G996" s="125">
        <v>132</v>
      </c>
      <c r="H996" s="125"/>
      <c r="I996" s="97">
        <v>56.213193709999999</v>
      </c>
      <c r="J996" s="125"/>
      <c r="K996" s="125"/>
      <c r="L996" s="97">
        <v>56.213193709999999</v>
      </c>
      <c r="M996" s="125"/>
      <c r="N996" s="122">
        <f t="shared" si="444"/>
        <v>75.786806290000001</v>
      </c>
      <c r="O996" s="125"/>
      <c r="P996" s="125"/>
      <c r="Q996" s="125"/>
      <c r="R996" s="125"/>
      <c r="S996" s="125"/>
      <c r="T996" s="122">
        <f t="shared" si="445"/>
        <v>75.786806290000001</v>
      </c>
      <c r="U996" s="125"/>
      <c r="V996" s="122">
        <f t="shared" si="446"/>
        <v>0</v>
      </c>
      <c r="W996" s="125"/>
      <c r="X996" s="125"/>
    </row>
    <row r="997" spans="1:24" ht="20.2" x14ac:dyDescent="0.35">
      <c r="A997" s="106" t="s">
        <v>1665</v>
      </c>
      <c r="B997" s="121" t="s">
        <v>239</v>
      </c>
      <c r="C997" s="72"/>
      <c r="D997" s="67">
        <v>83.999999999999986</v>
      </c>
      <c r="E997" s="125"/>
      <c r="F997" s="125"/>
      <c r="G997" s="125">
        <v>83.999999999999986</v>
      </c>
      <c r="H997" s="125"/>
      <c r="I997" s="97">
        <v>53.029440099999995</v>
      </c>
      <c r="J997" s="125"/>
      <c r="K997" s="125"/>
      <c r="L997" s="97">
        <v>53.029440099999995</v>
      </c>
      <c r="M997" s="125"/>
      <c r="N997" s="122">
        <f t="shared" si="444"/>
        <v>30.970559899999991</v>
      </c>
      <c r="O997" s="125"/>
      <c r="P997" s="125"/>
      <c r="Q997" s="125"/>
      <c r="R997" s="125"/>
      <c r="S997" s="125"/>
      <c r="T997" s="122">
        <f t="shared" si="445"/>
        <v>30.970559899999991</v>
      </c>
      <c r="U997" s="125"/>
      <c r="V997" s="122">
        <f t="shared" si="446"/>
        <v>0</v>
      </c>
      <c r="W997" s="125"/>
      <c r="X997" s="125"/>
    </row>
    <row r="998" spans="1:24" ht="20.2" x14ac:dyDescent="0.35">
      <c r="A998" s="106" t="s">
        <v>1665</v>
      </c>
      <c r="B998" s="121" t="s">
        <v>240</v>
      </c>
      <c r="C998" s="72"/>
      <c r="D998" s="67">
        <v>300</v>
      </c>
      <c r="E998" s="125"/>
      <c r="F998" s="125"/>
      <c r="G998" s="125">
        <v>300</v>
      </c>
      <c r="H998" s="125"/>
      <c r="I998" s="97">
        <v>150.35344668999997</v>
      </c>
      <c r="J998" s="125"/>
      <c r="K998" s="125"/>
      <c r="L998" s="97">
        <v>150.35344668999997</v>
      </c>
      <c r="M998" s="125"/>
      <c r="N998" s="122">
        <f t="shared" si="444"/>
        <v>149.64655331000003</v>
      </c>
      <c r="O998" s="125"/>
      <c r="P998" s="125"/>
      <c r="Q998" s="125"/>
      <c r="R998" s="125"/>
      <c r="S998" s="125"/>
      <c r="T998" s="122">
        <f t="shared" si="445"/>
        <v>149.64655331000003</v>
      </c>
      <c r="U998" s="125"/>
      <c r="V998" s="122">
        <f t="shared" si="446"/>
        <v>0</v>
      </c>
      <c r="W998" s="125"/>
      <c r="X998" s="125"/>
    </row>
    <row r="999" spans="1:24" ht="31.1" x14ac:dyDescent="0.35">
      <c r="A999" s="106" t="s">
        <v>1665</v>
      </c>
      <c r="B999" s="121" t="s">
        <v>241</v>
      </c>
      <c r="C999" s="72"/>
      <c r="D999" s="67">
        <v>83.999999999999986</v>
      </c>
      <c r="E999" s="125"/>
      <c r="F999" s="125"/>
      <c r="G999" s="125">
        <v>83.999999999999986</v>
      </c>
      <c r="H999" s="125"/>
      <c r="I999" s="97">
        <v>39.149323557999999</v>
      </c>
      <c r="J999" s="125"/>
      <c r="K999" s="125"/>
      <c r="L999" s="97">
        <v>39.149323557999999</v>
      </c>
      <c r="M999" s="125"/>
      <c r="N999" s="122">
        <f t="shared" si="444"/>
        <v>44.850676441999987</v>
      </c>
      <c r="O999" s="125"/>
      <c r="P999" s="125"/>
      <c r="Q999" s="125"/>
      <c r="R999" s="125"/>
      <c r="S999" s="125"/>
      <c r="T999" s="122">
        <f t="shared" si="445"/>
        <v>44.850676441999987</v>
      </c>
      <c r="U999" s="125"/>
      <c r="V999" s="122">
        <f t="shared" si="446"/>
        <v>0</v>
      </c>
      <c r="W999" s="125"/>
      <c r="X999" s="125"/>
    </row>
    <row r="1000" spans="1:24" ht="20.2" x14ac:dyDescent="0.35">
      <c r="A1000" s="106" t="s">
        <v>1665</v>
      </c>
      <c r="B1000" s="121" t="s">
        <v>242</v>
      </c>
      <c r="C1000" s="72"/>
      <c r="D1000" s="67">
        <v>254.88</v>
      </c>
      <c r="E1000" s="125"/>
      <c r="F1000" s="125"/>
      <c r="G1000" s="125">
        <v>254.88</v>
      </c>
      <c r="H1000" s="125"/>
      <c r="I1000" s="97">
        <v>0</v>
      </c>
      <c r="J1000" s="125"/>
      <c r="K1000" s="125"/>
      <c r="L1000" s="97">
        <v>0</v>
      </c>
      <c r="M1000" s="125"/>
      <c r="N1000" s="122">
        <f t="shared" si="444"/>
        <v>254.88</v>
      </c>
      <c r="O1000" s="125"/>
      <c r="P1000" s="125"/>
      <c r="Q1000" s="125"/>
      <c r="R1000" s="125"/>
      <c r="S1000" s="125"/>
      <c r="T1000" s="122">
        <f t="shared" si="445"/>
        <v>254.88</v>
      </c>
      <c r="U1000" s="125"/>
      <c r="V1000" s="122">
        <f t="shared" si="446"/>
        <v>0</v>
      </c>
      <c r="W1000" s="125"/>
      <c r="X1000" s="125"/>
    </row>
    <row r="1001" spans="1:24" ht="20.2" x14ac:dyDescent="0.35">
      <c r="A1001" s="106" t="s">
        <v>1665</v>
      </c>
      <c r="B1001" s="121" t="s">
        <v>670</v>
      </c>
      <c r="C1001" s="72"/>
      <c r="D1001" s="67">
        <v>14.999999999999959</v>
      </c>
      <c r="E1001" s="125"/>
      <c r="F1001" s="125"/>
      <c r="G1001" s="125"/>
      <c r="H1001" s="125">
        <v>15</v>
      </c>
      <c r="I1001" s="97">
        <v>0.8033897900000001</v>
      </c>
      <c r="J1001" s="125"/>
      <c r="K1001" s="125"/>
      <c r="L1001" s="97"/>
      <c r="M1001" s="125">
        <v>0.8033897900000001</v>
      </c>
      <c r="N1001" s="122">
        <f t="shared" si="444"/>
        <v>14.196610209999958</v>
      </c>
      <c r="O1001" s="125"/>
      <c r="P1001" s="125"/>
      <c r="Q1001" s="125"/>
      <c r="R1001" s="125"/>
      <c r="S1001" s="125"/>
      <c r="T1001" s="122">
        <f t="shared" si="445"/>
        <v>0</v>
      </c>
      <c r="U1001" s="125"/>
      <c r="V1001" s="122">
        <f t="shared" si="446"/>
        <v>14.196610209999999</v>
      </c>
      <c r="W1001" s="125"/>
      <c r="X1001" s="125"/>
    </row>
  </sheetData>
  <protectedRanges>
    <protectedRange password="DCF9" sqref="B558:B559 B561" name="Марков_1_2_1_1_1" securityDescriptor="O:WDG:WDD:(A;;CC;;;S-1-5-21-4209254059-3116082339-372357167-6269)"/>
  </protectedRanges>
  <autoFilter ref="A19:X1001"/>
  <mergeCells count="33">
    <mergeCell ref="I7:R7"/>
    <mergeCell ref="V2:X2"/>
    <mergeCell ref="A3:X3"/>
    <mergeCell ref="I4:J4"/>
    <mergeCell ref="L4:M4"/>
    <mergeCell ref="I6:R6"/>
    <mergeCell ref="L9:M9"/>
    <mergeCell ref="K11:S11"/>
    <mergeCell ref="K12:S12"/>
    <mergeCell ref="A14:A18"/>
    <mergeCell ref="B14:B18"/>
    <mergeCell ref="C14:C18"/>
    <mergeCell ref="D14:M14"/>
    <mergeCell ref="N14:W15"/>
    <mergeCell ref="E17:E18"/>
    <mergeCell ref="F17:F18"/>
    <mergeCell ref="L17:L18"/>
    <mergeCell ref="X14:X18"/>
    <mergeCell ref="D15:M15"/>
    <mergeCell ref="D16:H16"/>
    <mergeCell ref="I16:M16"/>
    <mergeCell ref="N16:O17"/>
    <mergeCell ref="P16:Q17"/>
    <mergeCell ref="R16:S17"/>
    <mergeCell ref="T16:U17"/>
    <mergeCell ref="V16:W17"/>
    <mergeCell ref="D17:D18"/>
    <mergeCell ref="M17:M18"/>
    <mergeCell ref="G17:G18"/>
    <mergeCell ref="H17:H18"/>
    <mergeCell ref="I17:I18"/>
    <mergeCell ref="J17:J18"/>
    <mergeCell ref="K17:K18"/>
  </mergeCells>
  <pageMargins left="0.59055118110236227" right="0.39370078740157483" top="0.78740157480314965" bottom="0.39370078740157483" header="0.19685039370078741" footer="0.19685039370078741"/>
  <pageSetup paperSize="8" scale="5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59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view="pageBreakPreview" zoomScale="48" zoomScaleNormal="100" zoomScaleSheetLayoutView="48" workbookViewId="0">
      <selection activeCell="P18" activeCellId="3" sqref="J18 L18 N18 P18"/>
    </sheetView>
  </sheetViews>
  <sheetFormatPr defaultColWidth="9.1796875" defaultRowHeight="15.55" x14ac:dyDescent="0.35"/>
  <cols>
    <col min="1" max="1" width="14.81640625" style="1" customWidth="1"/>
    <col min="2" max="2" width="63.1796875" style="1" customWidth="1"/>
    <col min="3" max="3" width="16" style="1" customWidth="1"/>
    <col min="4" max="4" width="25.1796875" style="2" customWidth="1"/>
    <col min="5" max="5" width="21.54296875" style="2" customWidth="1"/>
    <col min="6" max="6" width="16.453125" style="2" customWidth="1"/>
    <col min="7" max="7" width="14.81640625" style="8" customWidth="1"/>
    <col min="8" max="8" width="16.81640625" style="1" customWidth="1"/>
    <col min="9" max="9" width="14.7265625" style="8" customWidth="1"/>
    <col min="10" max="10" width="17.453125" style="8" customWidth="1"/>
    <col min="11" max="11" width="13.7265625" style="8" customWidth="1"/>
    <col min="12" max="12" width="15.1796875" style="1" customWidth="1"/>
    <col min="13" max="13" width="13" style="34" customWidth="1"/>
    <col min="14" max="14" width="15.1796875" style="1" customWidth="1"/>
    <col min="15" max="15" width="14.54296875" style="1" customWidth="1"/>
    <col min="16" max="16" width="15" style="1" customWidth="1"/>
    <col min="17" max="17" width="12.7265625" style="1" customWidth="1"/>
    <col min="18" max="18" width="15.7265625" style="1" customWidth="1"/>
    <col min="19" max="19" width="15.26953125" style="1" customWidth="1"/>
    <col min="20" max="20" width="18.453125" style="1" customWidth="1"/>
    <col min="21" max="21" width="17.54296875" style="2" customWidth="1"/>
    <col min="22" max="22" width="16.453125" style="1" customWidth="1"/>
    <col min="23" max="255" width="9.1796875" style="1"/>
    <col min="256" max="256" width="10" style="1" customWidth="1"/>
    <col min="257" max="257" width="51.453125" style="1" customWidth="1"/>
    <col min="258" max="259" width="12.26953125" style="1" customWidth="1"/>
    <col min="260" max="261" width="13.81640625" style="1" customWidth="1"/>
    <col min="262" max="262" width="10.1796875" style="1" customWidth="1"/>
    <col min="263" max="263" width="10" style="1" customWidth="1"/>
    <col min="264" max="264" width="10.453125" style="1" customWidth="1"/>
    <col min="265" max="265" width="7.7265625" style="1" customWidth="1"/>
    <col min="266" max="266" width="10.81640625" style="1" customWidth="1"/>
    <col min="267" max="268" width="7.7265625" style="1" customWidth="1"/>
    <col min="269" max="269" width="9.7265625" style="1" customWidth="1"/>
    <col min="270" max="270" width="10.54296875" style="1" customWidth="1"/>
    <col min="271" max="271" width="7.7265625" style="1" customWidth="1"/>
    <col min="272" max="272" width="10" style="1" customWidth="1"/>
    <col min="273" max="273" width="7.7265625" style="1" customWidth="1"/>
    <col min="274" max="274" width="9.453125" style="1" customWidth="1"/>
    <col min="275" max="275" width="9.54296875" style="1" customWidth="1"/>
    <col min="276" max="276" width="8.81640625" style="1" customWidth="1"/>
    <col min="277" max="277" width="10.81640625" style="1" customWidth="1"/>
    <col min="278" max="278" width="9" style="1" customWidth="1"/>
    <col min="279" max="511" width="9.1796875" style="1"/>
    <col min="512" max="512" width="10" style="1" customWidth="1"/>
    <col min="513" max="513" width="51.453125" style="1" customWidth="1"/>
    <col min="514" max="515" width="12.26953125" style="1" customWidth="1"/>
    <col min="516" max="517" width="13.81640625" style="1" customWidth="1"/>
    <col min="518" max="518" width="10.1796875" style="1" customWidth="1"/>
    <col min="519" max="519" width="10" style="1" customWidth="1"/>
    <col min="520" max="520" width="10.453125" style="1" customWidth="1"/>
    <col min="521" max="521" width="7.7265625" style="1" customWidth="1"/>
    <col min="522" max="522" width="10.81640625" style="1" customWidth="1"/>
    <col min="523" max="524" width="7.7265625" style="1" customWidth="1"/>
    <col min="525" max="525" width="9.7265625" style="1" customWidth="1"/>
    <col min="526" max="526" width="10.54296875" style="1" customWidth="1"/>
    <col min="527" max="527" width="7.7265625" style="1" customWidth="1"/>
    <col min="528" max="528" width="10" style="1" customWidth="1"/>
    <col min="529" max="529" width="7.7265625" style="1" customWidth="1"/>
    <col min="530" max="530" width="9.453125" style="1" customWidth="1"/>
    <col min="531" max="531" width="9.54296875" style="1" customWidth="1"/>
    <col min="532" max="532" width="8.81640625" style="1" customWidth="1"/>
    <col min="533" max="533" width="10.81640625" style="1" customWidth="1"/>
    <col min="534" max="534" width="9" style="1" customWidth="1"/>
    <col min="535" max="767" width="9.1796875" style="1"/>
    <col min="768" max="768" width="10" style="1" customWidth="1"/>
    <col min="769" max="769" width="51.453125" style="1" customWidth="1"/>
    <col min="770" max="771" width="12.26953125" style="1" customWidth="1"/>
    <col min="772" max="773" width="13.81640625" style="1" customWidth="1"/>
    <col min="774" max="774" width="10.1796875" style="1" customWidth="1"/>
    <col min="775" max="775" width="10" style="1" customWidth="1"/>
    <col min="776" max="776" width="10.453125" style="1" customWidth="1"/>
    <col min="777" max="777" width="7.7265625" style="1" customWidth="1"/>
    <col min="778" max="778" width="10.81640625" style="1" customWidth="1"/>
    <col min="779" max="780" width="7.7265625" style="1" customWidth="1"/>
    <col min="781" max="781" width="9.7265625" style="1" customWidth="1"/>
    <col min="782" max="782" width="10.54296875" style="1" customWidth="1"/>
    <col min="783" max="783" width="7.7265625" style="1" customWidth="1"/>
    <col min="784" max="784" width="10" style="1" customWidth="1"/>
    <col min="785" max="785" width="7.7265625" style="1" customWidth="1"/>
    <col min="786" max="786" width="9.453125" style="1" customWidth="1"/>
    <col min="787" max="787" width="9.54296875" style="1" customWidth="1"/>
    <col min="788" max="788" width="8.81640625" style="1" customWidth="1"/>
    <col min="789" max="789" width="10.81640625" style="1" customWidth="1"/>
    <col min="790" max="790" width="9" style="1" customWidth="1"/>
    <col min="791" max="1023" width="9.1796875" style="1"/>
    <col min="1024" max="1024" width="10" style="1" customWidth="1"/>
    <col min="1025" max="1025" width="51.453125" style="1" customWidth="1"/>
    <col min="1026" max="1027" width="12.26953125" style="1" customWidth="1"/>
    <col min="1028" max="1029" width="13.81640625" style="1" customWidth="1"/>
    <col min="1030" max="1030" width="10.1796875" style="1" customWidth="1"/>
    <col min="1031" max="1031" width="10" style="1" customWidth="1"/>
    <col min="1032" max="1032" width="10.453125" style="1" customWidth="1"/>
    <col min="1033" max="1033" width="7.7265625" style="1" customWidth="1"/>
    <col min="1034" max="1034" width="10.81640625" style="1" customWidth="1"/>
    <col min="1035" max="1036" width="7.7265625" style="1" customWidth="1"/>
    <col min="1037" max="1037" width="9.7265625" style="1" customWidth="1"/>
    <col min="1038" max="1038" width="10.54296875" style="1" customWidth="1"/>
    <col min="1039" max="1039" width="7.7265625" style="1" customWidth="1"/>
    <col min="1040" max="1040" width="10" style="1" customWidth="1"/>
    <col min="1041" max="1041" width="7.7265625" style="1" customWidth="1"/>
    <col min="1042" max="1042" width="9.453125" style="1" customWidth="1"/>
    <col min="1043" max="1043" width="9.54296875" style="1" customWidth="1"/>
    <col min="1044" max="1044" width="8.81640625" style="1" customWidth="1"/>
    <col min="1045" max="1045" width="10.81640625" style="1" customWidth="1"/>
    <col min="1046" max="1046" width="9" style="1" customWidth="1"/>
    <col min="1047" max="1279" width="9.1796875" style="1"/>
    <col min="1280" max="1280" width="10" style="1" customWidth="1"/>
    <col min="1281" max="1281" width="51.453125" style="1" customWidth="1"/>
    <col min="1282" max="1283" width="12.26953125" style="1" customWidth="1"/>
    <col min="1284" max="1285" width="13.81640625" style="1" customWidth="1"/>
    <col min="1286" max="1286" width="10.1796875" style="1" customWidth="1"/>
    <col min="1287" max="1287" width="10" style="1" customWidth="1"/>
    <col min="1288" max="1288" width="10.453125" style="1" customWidth="1"/>
    <col min="1289" max="1289" width="7.7265625" style="1" customWidth="1"/>
    <col min="1290" max="1290" width="10.81640625" style="1" customWidth="1"/>
    <col min="1291" max="1292" width="7.7265625" style="1" customWidth="1"/>
    <col min="1293" max="1293" width="9.7265625" style="1" customWidth="1"/>
    <col min="1294" max="1294" width="10.54296875" style="1" customWidth="1"/>
    <col min="1295" max="1295" width="7.7265625" style="1" customWidth="1"/>
    <col min="1296" max="1296" width="10" style="1" customWidth="1"/>
    <col min="1297" max="1297" width="7.7265625" style="1" customWidth="1"/>
    <col min="1298" max="1298" width="9.453125" style="1" customWidth="1"/>
    <col min="1299" max="1299" width="9.54296875" style="1" customWidth="1"/>
    <col min="1300" max="1300" width="8.81640625" style="1" customWidth="1"/>
    <col min="1301" max="1301" width="10.81640625" style="1" customWidth="1"/>
    <col min="1302" max="1302" width="9" style="1" customWidth="1"/>
    <col min="1303" max="1535" width="9.1796875" style="1"/>
    <col min="1536" max="1536" width="10" style="1" customWidth="1"/>
    <col min="1537" max="1537" width="51.453125" style="1" customWidth="1"/>
    <col min="1538" max="1539" width="12.26953125" style="1" customWidth="1"/>
    <col min="1540" max="1541" width="13.81640625" style="1" customWidth="1"/>
    <col min="1542" max="1542" width="10.1796875" style="1" customWidth="1"/>
    <col min="1543" max="1543" width="10" style="1" customWidth="1"/>
    <col min="1544" max="1544" width="10.453125" style="1" customWidth="1"/>
    <col min="1545" max="1545" width="7.7265625" style="1" customWidth="1"/>
    <col min="1546" max="1546" width="10.81640625" style="1" customWidth="1"/>
    <col min="1547" max="1548" width="7.7265625" style="1" customWidth="1"/>
    <col min="1549" max="1549" width="9.7265625" style="1" customWidth="1"/>
    <col min="1550" max="1550" width="10.54296875" style="1" customWidth="1"/>
    <col min="1551" max="1551" width="7.7265625" style="1" customWidth="1"/>
    <col min="1552" max="1552" width="10" style="1" customWidth="1"/>
    <col min="1553" max="1553" width="7.7265625" style="1" customWidth="1"/>
    <col min="1554" max="1554" width="9.453125" style="1" customWidth="1"/>
    <col min="1555" max="1555" width="9.54296875" style="1" customWidth="1"/>
    <col min="1556" max="1556" width="8.81640625" style="1" customWidth="1"/>
    <col min="1557" max="1557" width="10.81640625" style="1" customWidth="1"/>
    <col min="1558" max="1558" width="9" style="1" customWidth="1"/>
    <col min="1559" max="1791" width="9.1796875" style="1"/>
    <col min="1792" max="1792" width="10" style="1" customWidth="1"/>
    <col min="1793" max="1793" width="51.453125" style="1" customWidth="1"/>
    <col min="1794" max="1795" width="12.26953125" style="1" customWidth="1"/>
    <col min="1796" max="1797" width="13.81640625" style="1" customWidth="1"/>
    <col min="1798" max="1798" width="10.1796875" style="1" customWidth="1"/>
    <col min="1799" max="1799" width="10" style="1" customWidth="1"/>
    <col min="1800" max="1800" width="10.453125" style="1" customWidth="1"/>
    <col min="1801" max="1801" width="7.7265625" style="1" customWidth="1"/>
    <col min="1802" max="1802" width="10.81640625" style="1" customWidth="1"/>
    <col min="1803" max="1804" width="7.7265625" style="1" customWidth="1"/>
    <col min="1805" max="1805" width="9.7265625" style="1" customWidth="1"/>
    <col min="1806" max="1806" width="10.54296875" style="1" customWidth="1"/>
    <col min="1807" max="1807" width="7.7265625" style="1" customWidth="1"/>
    <col min="1808" max="1808" width="10" style="1" customWidth="1"/>
    <col min="1809" max="1809" width="7.7265625" style="1" customWidth="1"/>
    <col min="1810" max="1810" width="9.453125" style="1" customWidth="1"/>
    <col min="1811" max="1811" width="9.54296875" style="1" customWidth="1"/>
    <col min="1812" max="1812" width="8.81640625" style="1" customWidth="1"/>
    <col min="1813" max="1813" width="10.81640625" style="1" customWidth="1"/>
    <col min="1814" max="1814" width="9" style="1" customWidth="1"/>
    <col min="1815" max="2047" width="9.1796875" style="1"/>
    <col min="2048" max="2048" width="10" style="1" customWidth="1"/>
    <col min="2049" max="2049" width="51.453125" style="1" customWidth="1"/>
    <col min="2050" max="2051" width="12.26953125" style="1" customWidth="1"/>
    <col min="2052" max="2053" width="13.81640625" style="1" customWidth="1"/>
    <col min="2054" max="2054" width="10.1796875" style="1" customWidth="1"/>
    <col min="2055" max="2055" width="10" style="1" customWidth="1"/>
    <col min="2056" max="2056" width="10.453125" style="1" customWidth="1"/>
    <col min="2057" max="2057" width="7.7265625" style="1" customWidth="1"/>
    <col min="2058" max="2058" width="10.81640625" style="1" customWidth="1"/>
    <col min="2059" max="2060" width="7.7265625" style="1" customWidth="1"/>
    <col min="2061" max="2061" width="9.7265625" style="1" customWidth="1"/>
    <col min="2062" max="2062" width="10.54296875" style="1" customWidth="1"/>
    <col min="2063" max="2063" width="7.7265625" style="1" customWidth="1"/>
    <col min="2064" max="2064" width="10" style="1" customWidth="1"/>
    <col min="2065" max="2065" width="7.7265625" style="1" customWidth="1"/>
    <col min="2066" max="2066" width="9.453125" style="1" customWidth="1"/>
    <col min="2067" max="2067" width="9.54296875" style="1" customWidth="1"/>
    <col min="2068" max="2068" width="8.81640625" style="1" customWidth="1"/>
    <col min="2069" max="2069" width="10.81640625" style="1" customWidth="1"/>
    <col min="2070" max="2070" width="9" style="1" customWidth="1"/>
    <col min="2071" max="2303" width="9.1796875" style="1"/>
    <col min="2304" max="2304" width="10" style="1" customWidth="1"/>
    <col min="2305" max="2305" width="51.453125" style="1" customWidth="1"/>
    <col min="2306" max="2307" width="12.26953125" style="1" customWidth="1"/>
    <col min="2308" max="2309" width="13.81640625" style="1" customWidth="1"/>
    <col min="2310" max="2310" width="10.1796875" style="1" customWidth="1"/>
    <col min="2311" max="2311" width="10" style="1" customWidth="1"/>
    <col min="2312" max="2312" width="10.453125" style="1" customWidth="1"/>
    <col min="2313" max="2313" width="7.7265625" style="1" customWidth="1"/>
    <col min="2314" max="2314" width="10.81640625" style="1" customWidth="1"/>
    <col min="2315" max="2316" width="7.7265625" style="1" customWidth="1"/>
    <col min="2317" max="2317" width="9.7265625" style="1" customWidth="1"/>
    <col min="2318" max="2318" width="10.54296875" style="1" customWidth="1"/>
    <col min="2319" max="2319" width="7.7265625" style="1" customWidth="1"/>
    <col min="2320" max="2320" width="10" style="1" customWidth="1"/>
    <col min="2321" max="2321" width="7.7265625" style="1" customWidth="1"/>
    <col min="2322" max="2322" width="9.453125" style="1" customWidth="1"/>
    <col min="2323" max="2323" width="9.54296875" style="1" customWidth="1"/>
    <col min="2324" max="2324" width="8.81640625" style="1" customWidth="1"/>
    <col min="2325" max="2325" width="10.81640625" style="1" customWidth="1"/>
    <col min="2326" max="2326" width="9" style="1" customWidth="1"/>
    <col min="2327" max="2559" width="9.1796875" style="1"/>
    <col min="2560" max="2560" width="10" style="1" customWidth="1"/>
    <col min="2561" max="2561" width="51.453125" style="1" customWidth="1"/>
    <col min="2562" max="2563" width="12.26953125" style="1" customWidth="1"/>
    <col min="2564" max="2565" width="13.81640625" style="1" customWidth="1"/>
    <col min="2566" max="2566" width="10.1796875" style="1" customWidth="1"/>
    <col min="2567" max="2567" width="10" style="1" customWidth="1"/>
    <col min="2568" max="2568" width="10.453125" style="1" customWidth="1"/>
    <col min="2569" max="2569" width="7.7265625" style="1" customWidth="1"/>
    <col min="2570" max="2570" width="10.81640625" style="1" customWidth="1"/>
    <col min="2571" max="2572" width="7.7265625" style="1" customWidth="1"/>
    <col min="2573" max="2573" width="9.7265625" style="1" customWidth="1"/>
    <col min="2574" max="2574" width="10.54296875" style="1" customWidth="1"/>
    <col min="2575" max="2575" width="7.7265625" style="1" customWidth="1"/>
    <col min="2576" max="2576" width="10" style="1" customWidth="1"/>
    <col min="2577" max="2577" width="7.7265625" style="1" customWidth="1"/>
    <col min="2578" max="2578" width="9.453125" style="1" customWidth="1"/>
    <col min="2579" max="2579" width="9.54296875" style="1" customWidth="1"/>
    <col min="2580" max="2580" width="8.81640625" style="1" customWidth="1"/>
    <col min="2581" max="2581" width="10.81640625" style="1" customWidth="1"/>
    <col min="2582" max="2582" width="9" style="1" customWidth="1"/>
    <col min="2583" max="2815" width="9.1796875" style="1"/>
    <col min="2816" max="2816" width="10" style="1" customWidth="1"/>
    <col min="2817" max="2817" width="51.453125" style="1" customWidth="1"/>
    <col min="2818" max="2819" width="12.26953125" style="1" customWidth="1"/>
    <col min="2820" max="2821" width="13.81640625" style="1" customWidth="1"/>
    <col min="2822" max="2822" width="10.1796875" style="1" customWidth="1"/>
    <col min="2823" max="2823" width="10" style="1" customWidth="1"/>
    <col min="2824" max="2824" width="10.453125" style="1" customWidth="1"/>
    <col min="2825" max="2825" width="7.7265625" style="1" customWidth="1"/>
    <col min="2826" max="2826" width="10.81640625" style="1" customWidth="1"/>
    <col min="2827" max="2828" width="7.7265625" style="1" customWidth="1"/>
    <col min="2829" max="2829" width="9.7265625" style="1" customWidth="1"/>
    <col min="2830" max="2830" width="10.54296875" style="1" customWidth="1"/>
    <col min="2831" max="2831" width="7.7265625" style="1" customWidth="1"/>
    <col min="2832" max="2832" width="10" style="1" customWidth="1"/>
    <col min="2833" max="2833" width="7.7265625" style="1" customWidth="1"/>
    <col min="2834" max="2834" width="9.453125" style="1" customWidth="1"/>
    <col min="2835" max="2835" width="9.54296875" style="1" customWidth="1"/>
    <col min="2836" max="2836" width="8.81640625" style="1" customWidth="1"/>
    <col min="2837" max="2837" width="10.81640625" style="1" customWidth="1"/>
    <col min="2838" max="2838" width="9" style="1" customWidth="1"/>
    <col min="2839" max="3071" width="9.1796875" style="1"/>
    <col min="3072" max="3072" width="10" style="1" customWidth="1"/>
    <col min="3073" max="3073" width="51.453125" style="1" customWidth="1"/>
    <col min="3074" max="3075" width="12.26953125" style="1" customWidth="1"/>
    <col min="3076" max="3077" width="13.81640625" style="1" customWidth="1"/>
    <col min="3078" max="3078" width="10.1796875" style="1" customWidth="1"/>
    <col min="3079" max="3079" width="10" style="1" customWidth="1"/>
    <col min="3080" max="3080" width="10.453125" style="1" customWidth="1"/>
    <col min="3081" max="3081" width="7.7265625" style="1" customWidth="1"/>
    <col min="3082" max="3082" width="10.81640625" style="1" customWidth="1"/>
    <col min="3083" max="3084" width="7.7265625" style="1" customWidth="1"/>
    <col min="3085" max="3085" width="9.7265625" style="1" customWidth="1"/>
    <col min="3086" max="3086" width="10.54296875" style="1" customWidth="1"/>
    <col min="3087" max="3087" width="7.7265625" style="1" customWidth="1"/>
    <col min="3088" max="3088" width="10" style="1" customWidth="1"/>
    <col min="3089" max="3089" width="7.7265625" style="1" customWidth="1"/>
    <col min="3090" max="3090" width="9.453125" style="1" customWidth="1"/>
    <col min="3091" max="3091" width="9.54296875" style="1" customWidth="1"/>
    <col min="3092" max="3092" width="8.81640625" style="1" customWidth="1"/>
    <col min="3093" max="3093" width="10.81640625" style="1" customWidth="1"/>
    <col min="3094" max="3094" width="9" style="1" customWidth="1"/>
    <col min="3095" max="3327" width="9.1796875" style="1"/>
    <col min="3328" max="3328" width="10" style="1" customWidth="1"/>
    <col min="3329" max="3329" width="51.453125" style="1" customWidth="1"/>
    <col min="3330" max="3331" width="12.26953125" style="1" customWidth="1"/>
    <col min="3332" max="3333" width="13.81640625" style="1" customWidth="1"/>
    <col min="3334" max="3334" width="10.1796875" style="1" customWidth="1"/>
    <col min="3335" max="3335" width="10" style="1" customWidth="1"/>
    <col min="3336" max="3336" width="10.453125" style="1" customWidth="1"/>
    <col min="3337" max="3337" width="7.7265625" style="1" customWidth="1"/>
    <col min="3338" max="3338" width="10.81640625" style="1" customWidth="1"/>
    <col min="3339" max="3340" width="7.7265625" style="1" customWidth="1"/>
    <col min="3341" max="3341" width="9.7265625" style="1" customWidth="1"/>
    <col min="3342" max="3342" width="10.54296875" style="1" customWidth="1"/>
    <col min="3343" max="3343" width="7.7265625" style="1" customWidth="1"/>
    <col min="3344" max="3344" width="10" style="1" customWidth="1"/>
    <col min="3345" max="3345" width="7.7265625" style="1" customWidth="1"/>
    <col min="3346" max="3346" width="9.453125" style="1" customWidth="1"/>
    <col min="3347" max="3347" width="9.54296875" style="1" customWidth="1"/>
    <col min="3348" max="3348" width="8.81640625" style="1" customWidth="1"/>
    <col min="3349" max="3349" width="10.81640625" style="1" customWidth="1"/>
    <col min="3350" max="3350" width="9" style="1" customWidth="1"/>
    <col min="3351" max="3583" width="9.1796875" style="1"/>
    <col min="3584" max="3584" width="10" style="1" customWidth="1"/>
    <col min="3585" max="3585" width="51.453125" style="1" customWidth="1"/>
    <col min="3586" max="3587" width="12.26953125" style="1" customWidth="1"/>
    <col min="3588" max="3589" width="13.81640625" style="1" customWidth="1"/>
    <col min="3590" max="3590" width="10.1796875" style="1" customWidth="1"/>
    <col min="3591" max="3591" width="10" style="1" customWidth="1"/>
    <col min="3592" max="3592" width="10.453125" style="1" customWidth="1"/>
    <col min="3593" max="3593" width="7.7265625" style="1" customWidth="1"/>
    <col min="3594" max="3594" width="10.81640625" style="1" customWidth="1"/>
    <col min="3595" max="3596" width="7.7265625" style="1" customWidth="1"/>
    <col min="3597" max="3597" width="9.7265625" style="1" customWidth="1"/>
    <col min="3598" max="3598" width="10.54296875" style="1" customWidth="1"/>
    <col min="3599" max="3599" width="7.7265625" style="1" customWidth="1"/>
    <col min="3600" max="3600" width="10" style="1" customWidth="1"/>
    <col min="3601" max="3601" width="7.7265625" style="1" customWidth="1"/>
    <col min="3602" max="3602" width="9.453125" style="1" customWidth="1"/>
    <col min="3603" max="3603" width="9.54296875" style="1" customWidth="1"/>
    <col min="3604" max="3604" width="8.81640625" style="1" customWidth="1"/>
    <col min="3605" max="3605" width="10.81640625" style="1" customWidth="1"/>
    <col min="3606" max="3606" width="9" style="1" customWidth="1"/>
    <col min="3607" max="3839" width="9.1796875" style="1"/>
    <col min="3840" max="3840" width="10" style="1" customWidth="1"/>
    <col min="3841" max="3841" width="51.453125" style="1" customWidth="1"/>
    <col min="3842" max="3843" width="12.26953125" style="1" customWidth="1"/>
    <col min="3844" max="3845" width="13.81640625" style="1" customWidth="1"/>
    <col min="3846" max="3846" width="10.1796875" style="1" customWidth="1"/>
    <col min="3847" max="3847" width="10" style="1" customWidth="1"/>
    <col min="3848" max="3848" width="10.453125" style="1" customWidth="1"/>
    <col min="3849" max="3849" width="7.7265625" style="1" customWidth="1"/>
    <col min="3850" max="3850" width="10.81640625" style="1" customWidth="1"/>
    <col min="3851" max="3852" width="7.7265625" style="1" customWidth="1"/>
    <col min="3853" max="3853" width="9.7265625" style="1" customWidth="1"/>
    <col min="3854" max="3854" width="10.54296875" style="1" customWidth="1"/>
    <col min="3855" max="3855" width="7.7265625" style="1" customWidth="1"/>
    <col min="3856" max="3856" width="10" style="1" customWidth="1"/>
    <col min="3857" max="3857" width="7.7265625" style="1" customWidth="1"/>
    <col min="3858" max="3858" width="9.453125" style="1" customWidth="1"/>
    <col min="3859" max="3859" width="9.54296875" style="1" customWidth="1"/>
    <col min="3860" max="3860" width="8.81640625" style="1" customWidth="1"/>
    <col min="3861" max="3861" width="10.81640625" style="1" customWidth="1"/>
    <col min="3862" max="3862" width="9" style="1" customWidth="1"/>
    <col min="3863" max="4095" width="9.1796875" style="1"/>
    <col min="4096" max="4096" width="10" style="1" customWidth="1"/>
    <col min="4097" max="4097" width="51.453125" style="1" customWidth="1"/>
    <col min="4098" max="4099" width="12.26953125" style="1" customWidth="1"/>
    <col min="4100" max="4101" width="13.81640625" style="1" customWidth="1"/>
    <col min="4102" max="4102" width="10.1796875" style="1" customWidth="1"/>
    <col min="4103" max="4103" width="10" style="1" customWidth="1"/>
    <col min="4104" max="4104" width="10.453125" style="1" customWidth="1"/>
    <col min="4105" max="4105" width="7.7265625" style="1" customWidth="1"/>
    <col min="4106" max="4106" width="10.81640625" style="1" customWidth="1"/>
    <col min="4107" max="4108" width="7.7265625" style="1" customWidth="1"/>
    <col min="4109" max="4109" width="9.7265625" style="1" customWidth="1"/>
    <col min="4110" max="4110" width="10.54296875" style="1" customWidth="1"/>
    <col min="4111" max="4111" width="7.7265625" style="1" customWidth="1"/>
    <col min="4112" max="4112" width="10" style="1" customWidth="1"/>
    <col min="4113" max="4113" width="7.7265625" style="1" customWidth="1"/>
    <col min="4114" max="4114" width="9.453125" style="1" customWidth="1"/>
    <col min="4115" max="4115" width="9.54296875" style="1" customWidth="1"/>
    <col min="4116" max="4116" width="8.81640625" style="1" customWidth="1"/>
    <col min="4117" max="4117" width="10.81640625" style="1" customWidth="1"/>
    <col min="4118" max="4118" width="9" style="1" customWidth="1"/>
    <col min="4119" max="4351" width="9.1796875" style="1"/>
    <col min="4352" max="4352" width="10" style="1" customWidth="1"/>
    <col min="4353" max="4353" width="51.453125" style="1" customWidth="1"/>
    <col min="4354" max="4355" width="12.26953125" style="1" customWidth="1"/>
    <col min="4356" max="4357" width="13.81640625" style="1" customWidth="1"/>
    <col min="4358" max="4358" width="10.1796875" style="1" customWidth="1"/>
    <col min="4359" max="4359" width="10" style="1" customWidth="1"/>
    <col min="4360" max="4360" width="10.453125" style="1" customWidth="1"/>
    <col min="4361" max="4361" width="7.7265625" style="1" customWidth="1"/>
    <col min="4362" max="4362" width="10.81640625" style="1" customWidth="1"/>
    <col min="4363" max="4364" width="7.7265625" style="1" customWidth="1"/>
    <col min="4365" max="4365" width="9.7265625" style="1" customWidth="1"/>
    <col min="4366" max="4366" width="10.54296875" style="1" customWidth="1"/>
    <col min="4367" max="4367" width="7.7265625" style="1" customWidth="1"/>
    <col min="4368" max="4368" width="10" style="1" customWidth="1"/>
    <col min="4369" max="4369" width="7.7265625" style="1" customWidth="1"/>
    <col min="4370" max="4370" width="9.453125" style="1" customWidth="1"/>
    <col min="4371" max="4371" width="9.54296875" style="1" customWidth="1"/>
    <col min="4372" max="4372" width="8.81640625" style="1" customWidth="1"/>
    <col min="4373" max="4373" width="10.81640625" style="1" customWidth="1"/>
    <col min="4374" max="4374" width="9" style="1" customWidth="1"/>
    <col min="4375" max="4607" width="9.1796875" style="1"/>
    <col min="4608" max="4608" width="10" style="1" customWidth="1"/>
    <col min="4609" max="4609" width="51.453125" style="1" customWidth="1"/>
    <col min="4610" max="4611" width="12.26953125" style="1" customWidth="1"/>
    <col min="4612" max="4613" width="13.81640625" style="1" customWidth="1"/>
    <col min="4614" max="4614" width="10.1796875" style="1" customWidth="1"/>
    <col min="4615" max="4615" width="10" style="1" customWidth="1"/>
    <col min="4616" max="4616" width="10.453125" style="1" customWidth="1"/>
    <col min="4617" max="4617" width="7.7265625" style="1" customWidth="1"/>
    <col min="4618" max="4618" width="10.81640625" style="1" customWidth="1"/>
    <col min="4619" max="4620" width="7.7265625" style="1" customWidth="1"/>
    <col min="4621" max="4621" width="9.7265625" style="1" customWidth="1"/>
    <col min="4622" max="4622" width="10.54296875" style="1" customWidth="1"/>
    <col min="4623" max="4623" width="7.7265625" style="1" customWidth="1"/>
    <col min="4624" max="4624" width="10" style="1" customWidth="1"/>
    <col min="4625" max="4625" width="7.7265625" style="1" customWidth="1"/>
    <col min="4626" max="4626" width="9.453125" style="1" customWidth="1"/>
    <col min="4627" max="4627" width="9.54296875" style="1" customWidth="1"/>
    <col min="4628" max="4628" width="8.81640625" style="1" customWidth="1"/>
    <col min="4629" max="4629" width="10.81640625" style="1" customWidth="1"/>
    <col min="4630" max="4630" width="9" style="1" customWidth="1"/>
    <col min="4631" max="4863" width="9.1796875" style="1"/>
    <col min="4864" max="4864" width="10" style="1" customWidth="1"/>
    <col min="4865" max="4865" width="51.453125" style="1" customWidth="1"/>
    <col min="4866" max="4867" width="12.26953125" style="1" customWidth="1"/>
    <col min="4868" max="4869" width="13.81640625" style="1" customWidth="1"/>
    <col min="4870" max="4870" width="10.1796875" style="1" customWidth="1"/>
    <col min="4871" max="4871" width="10" style="1" customWidth="1"/>
    <col min="4872" max="4872" width="10.453125" style="1" customWidth="1"/>
    <col min="4873" max="4873" width="7.7265625" style="1" customWidth="1"/>
    <col min="4874" max="4874" width="10.81640625" style="1" customWidth="1"/>
    <col min="4875" max="4876" width="7.7265625" style="1" customWidth="1"/>
    <col min="4877" max="4877" width="9.7265625" style="1" customWidth="1"/>
    <col min="4878" max="4878" width="10.54296875" style="1" customWidth="1"/>
    <col min="4879" max="4879" width="7.7265625" style="1" customWidth="1"/>
    <col min="4880" max="4880" width="10" style="1" customWidth="1"/>
    <col min="4881" max="4881" width="7.7265625" style="1" customWidth="1"/>
    <col min="4882" max="4882" width="9.453125" style="1" customWidth="1"/>
    <col min="4883" max="4883" width="9.54296875" style="1" customWidth="1"/>
    <col min="4884" max="4884" width="8.81640625" style="1" customWidth="1"/>
    <col min="4885" max="4885" width="10.81640625" style="1" customWidth="1"/>
    <col min="4886" max="4886" width="9" style="1" customWidth="1"/>
    <col min="4887" max="5119" width="9.1796875" style="1"/>
    <col min="5120" max="5120" width="10" style="1" customWidth="1"/>
    <col min="5121" max="5121" width="51.453125" style="1" customWidth="1"/>
    <col min="5122" max="5123" width="12.26953125" style="1" customWidth="1"/>
    <col min="5124" max="5125" width="13.81640625" style="1" customWidth="1"/>
    <col min="5126" max="5126" width="10.1796875" style="1" customWidth="1"/>
    <col min="5127" max="5127" width="10" style="1" customWidth="1"/>
    <col min="5128" max="5128" width="10.453125" style="1" customWidth="1"/>
    <col min="5129" max="5129" width="7.7265625" style="1" customWidth="1"/>
    <col min="5130" max="5130" width="10.81640625" style="1" customWidth="1"/>
    <col min="5131" max="5132" width="7.7265625" style="1" customWidth="1"/>
    <col min="5133" max="5133" width="9.7265625" style="1" customWidth="1"/>
    <col min="5134" max="5134" width="10.54296875" style="1" customWidth="1"/>
    <col min="5135" max="5135" width="7.7265625" style="1" customWidth="1"/>
    <col min="5136" max="5136" width="10" style="1" customWidth="1"/>
    <col min="5137" max="5137" width="7.7265625" style="1" customWidth="1"/>
    <col min="5138" max="5138" width="9.453125" style="1" customWidth="1"/>
    <col min="5139" max="5139" width="9.54296875" style="1" customWidth="1"/>
    <col min="5140" max="5140" width="8.81640625" style="1" customWidth="1"/>
    <col min="5141" max="5141" width="10.81640625" style="1" customWidth="1"/>
    <col min="5142" max="5142" width="9" style="1" customWidth="1"/>
    <col min="5143" max="5375" width="9.1796875" style="1"/>
    <col min="5376" max="5376" width="10" style="1" customWidth="1"/>
    <col min="5377" max="5377" width="51.453125" style="1" customWidth="1"/>
    <col min="5378" max="5379" width="12.26953125" style="1" customWidth="1"/>
    <col min="5380" max="5381" width="13.81640625" style="1" customWidth="1"/>
    <col min="5382" max="5382" width="10.1796875" style="1" customWidth="1"/>
    <col min="5383" max="5383" width="10" style="1" customWidth="1"/>
    <col min="5384" max="5384" width="10.453125" style="1" customWidth="1"/>
    <col min="5385" max="5385" width="7.7265625" style="1" customWidth="1"/>
    <col min="5386" max="5386" width="10.81640625" style="1" customWidth="1"/>
    <col min="5387" max="5388" width="7.7265625" style="1" customWidth="1"/>
    <col min="5389" max="5389" width="9.7265625" style="1" customWidth="1"/>
    <col min="5390" max="5390" width="10.54296875" style="1" customWidth="1"/>
    <col min="5391" max="5391" width="7.7265625" style="1" customWidth="1"/>
    <col min="5392" max="5392" width="10" style="1" customWidth="1"/>
    <col min="5393" max="5393" width="7.7265625" style="1" customWidth="1"/>
    <col min="5394" max="5394" width="9.453125" style="1" customWidth="1"/>
    <col min="5395" max="5395" width="9.54296875" style="1" customWidth="1"/>
    <col min="5396" max="5396" width="8.81640625" style="1" customWidth="1"/>
    <col min="5397" max="5397" width="10.81640625" style="1" customWidth="1"/>
    <col min="5398" max="5398" width="9" style="1" customWidth="1"/>
    <col min="5399" max="5631" width="9.1796875" style="1"/>
    <col min="5632" max="5632" width="10" style="1" customWidth="1"/>
    <col min="5633" max="5633" width="51.453125" style="1" customWidth="1"/>
    <col min="5634" max="5635" width="12.26953125" style="1" customWidth="1"/>
    <col min="5636" max="5637" width="13.81640625" style="1" customWidth="1"/>
    <col min="5638" max="5638" width="10.1796875" style="1" customWidth="1"/>
    <col min="5639" max="5639" width="10" style="1" customWidth="1"/>
    <col min="5640" max="5640" width="10.453125" style="1" customWidth="1"/>
    <col min="5641" max="5641" width="7.7265625" style="1" customWidth="1"/>
    <col min="5642" max="5642" width="10.81640625" style="1" customWidth="1"/>
    <col min="5643" max="5644" width="7.7265625" style="1" customWidth="1"/>
    <col min="5645" max="5645" width="9.7265625" style="1" customWidth="1"/>
    <col min="5646" max="5646" width="10.54296875" style="1" customWidth="1"/>
    <col min="5647" max="5647" width="7.7265625" style="1" customWidth="1"/>
    <col min="5648" max="5648" width="10" style="1" customWidth="1"/>
    <col min="5649" max="5649" width="7.7265625" style="1" customWidth="1"/>
    <col min="5650" max="5650" width="9.453125" style="1" customWidth="1"/>
    <col min="5651" max="5651" width="9.54296875" style="1" customWidth="1"/>
    <col min="5652" max="5652" width="8.81640625" style="1" customWidth="1"/>
    <col min="5653" max="5653" width="10.81640625" style="1" customWidth="1"/>
    <col min="5654" max="5654" width="9" style="1" customWidth="1"/>
    <col min="5655" max="5887" width="9.1796875" style="1"/>
    <col min="5888" max="5888" width="10" style="1" customWidth="1"/>
    <col min="5889" max="5889" width="51.453125" style="1" customWidth="1"/>
    <col min="5890" max="5891" width="12.26953125" style="1" customWidth="1"/>
    <col min="5892" max="5893" width="13.81640625" style="1" customWidth="1"/>
    <col min="5894" max="5894" width="10.1796875" style="1" customWidth="1"/>
    <col min="5895" max="5895" width="10" style="1" customWidth="1"/>
    <col min="5896" max="5896" width="10.453125" style="1" customWidth="1"/>
    <col min="5897" max="5897" width="7.7265625" style="1" customWidth="1"/>
    <col min="5898" max="5898" width="10.81640625" style="1" customWidth="1"/>
    <col min="5899" max="5900" width="7.7265625" style="1" customWidth="1"/>
    <col min="5901" max="5901" width="9.7265625" style="1" customWidth="1"/>
    <col min="5902" max="5902" width="10.54296875" style="1" customWidth="1"/>
    <col min="5903" max="5903" width="7.7265625" style="1" customWidth="1"/>
    <col min="5904" max="5904" width="10" style="1" customWidth="1"/>
    <col min="5905" max="5905" width="7.7265625" style="1" customWidth="1"/>
    <col min="5906" max="5906" width="9.453125" style="1" customWidth="1"/>
    <col min="5907" max="5907" width="9.54296875" style="1" customWidth="1"/>
    <col min="5908" max="5908" width="8.81640625" style="1" customWidth="1"/>
    <col min="5909" max="5909" width="10.81640625" style="1" customWidth="1"/>
    <col min="5910" max="5910" width="9" style="1" customWidth="1"/>
    <col min="5911" max="6143" width="9.1796875" style="1"/>
    <col min="6144" max="6144" width="10" style="1" customWidth="1"/>
    <col min="6145" max="6145" width="51.453125" style="1" customWidth="1"/>
    <col min="6146" max="6147" width="12.26953125" style="1" customWidth="1"/>
    <col min="6148" max="6149" width="13.81640625" style="1" customWidth="1"/>
    <col min="6150" max="6150" width="10.1796875" style="1" customWidth="1"/>
    <col min="6151" max="6151" width="10" style="1" customWidth="1"/>
    <col min="6152" max="6152" width="10.453125" style="1" customWidth="1"/>
    <col min="6153" max="6153" width="7.7265625" style="1" customWidth="1"/>
    <col min="6154" max="6154" width="10.81640625" style="1" customWidth="1"/>
    <col min="6155" max="6156" width="7.7265625" style="1" customWidth="1"/>
    <col min="6157" max="6157" width="9.7265625" style="1" customWidth="1"/>
    <col min="6158" max="6158" width="10.54296875" style="1" customWidth="1"/>
    <col min="6159" max="6159" width="7.7265625" style="1" customWidth="1"/>
    <col min="6160" max="6160" width="10" style="1" customWidth="1"/>
    <col min="6161" max="6161" width="7.7265625" style="1" customWidth="1"/>
    <col min="6162" max="6162" width="9.453125" style="1" customWidth="1"/>
    <col min="6163" max="6163" width="9.54296875" style="1" customWidth="1"/>
    <col min="6164" max="6164" width="8.81640625" style="1" customWidth="1"/>
    <col min="6165" max="6165" width="10.81640625" style="1" customWidth="1"/>
    <col min="6166" max="6166" width="9" style="1" customWidth="1"/>
    <col min="6167" max="6399" width="9.1796875" style="1"/>
    <col min="6400" max="6400" width="10" style="1" customWidth="1"/>
    <col min="6401" max="6401" width="51.453125" style="1" customWidth="1"/>
    <col min="6402" max="6403" width="12.26953125" style="1" customWidth="1"/>
    <col min="6404" max="6405" width="13.81640625" style="1" customWidth="1"/>
    <col min="6406" max="6406" width="10.1796875" style="1" customWidth="1"/>
    <col min="6407" max="6407" width="10" style="1" customWidth="1"/>
    <col min="6408" max="6408" width="10.453125" style="1" customWidth="1"/>
    <col min="6409" max="6409" width="7.7265625" style="1" customWidth="1"/>
    <col min="6410" max="6410" width="10.81640625" style="1" customWidth="1"/>
    <col min="6411" max="6412" width="7.7265625" style="1" customWidth="1"/>
    <col min="6413" max="6413" width="9.7265625" style="1" customWidth="1"/>
    <col min="6414" max="6414" width="10.54296875" style="1" customWidth="1"/>
    <col min="6415" max="6415" width="7.7265625" style="1" customWidth="1"/>
    <col min="6416" max="6416" width="10" style="1" customWidth="1"/>
    <col min="6417" max="6417" width="7.7265625" style="1" customWidth="1"/>
    <col min="6418" max="6418" width="9.453125" style="1" customWidth="1"/>
    <col min="6419" max="6419" width="9.54296875" style="1" customWidth="1"/>
    <col min="6420" max="6420" width="8.81640625" style="1" customWidth="1"/>
    <col min="6421" max="6421" width="10.81640625" style="1" customWidth="1"/>
    <col min="6422" max="6422" width="9" style="1" customWidth="1"/>
    <col min="6423" max="6655" width="9.1796875" style="1"/>
    <col min="6656" max="6656" width="10" style="1" customWidth="1"/>
    <col min="6657" max="6657" width="51.453125" style="1" customWidth="1"/>
    <col min="6658" max="6659" width="12.26953125" style="1" customWidth="1"/>
    <col min="6660" max="6661" width="13.81640625" style="1" customWidth="1"/>
    <col min="6662" max="6662" width="10.1796875" style="1" customWidth="1"/>
    <col min="6663" max="6663" width="10" style="1" customWidth="1"/>
    <col min="6664" max="6664" width="10.453125" style="1" customWidth="1"/>
    <col min="6665" max="6665" width="7.7265625" style="1" customWidth="1"/>
    <col min="6666" max="6666" width="10.81640625" style="1" customWidth="1"/>
    <col min="6667" max="6668" width="7.7265625" style="1" customWidth="1"/>
    <col min="6669" max="6669" width="9.7265625" style="1" customWidth="1"/>
    <col min="6670" max="6670" width="10.54296875" style="1" customWidth="1"/>
    <col min="6671" max="6671" width="7.7265625" style="1" customWidth="1"/>
    <col min="6672" max="6672" width="10" style="1" customWidth="1"/>
    <col min="6673" max="6673" width="7.7265625" style="1" customWidth="1"/>
    <col min="6674" max="6674" width="9.453125" style="1" customWidth="1"/>
    <col min="6675" max="6675" width="9.54296875" style="1" customWidth="1"/>
    <col min="6676" max="6676" width="8.81640625" style="1" customWidth="1"/>
    <col min="6677" max="6677" width="10.81640625" style="1" customWidth="1"/>
    <col min="6678" max="6678" width="9" style="1" customWidth="1"/>
    <col min="6679" max="6911" width="9.1796875" style="1"/>
    <col min="6912" max="6912" width="10" style="1" customWidth="1"/>
    <col min="6913" max="6913" width="51.453125" style="1" customWidth="1"/>
    <col min="6914" max="6915" width="12.26953125" style="1" customWidth="1"/>
    <col min="6916" max="6917" width="13.81640625" style="1" customWidth="1"/>
    <col min="6918" max="6918" width="10.1796875" style="1" customWidth="1"/>
    <col min="6919" max="6919" width="10" style="1" customWidth="1"/>
    <col min="6920" max="6920" width="10.453125" style="1" customWidth="1"/>
    <col min="6921" max="6921" width="7.7265625" style="1" customWidth="1"/>
    <col min="6922" max="6922" width="10.81640625" style="1" customWidth="1"/>
    <col min="6923" max="6924" width="7.7265625" style="1" customWidth="1"/>
    <col min="6925" max="6925" width="9.7265625" style="1" customWidth="1"/>
    <col min="6926" max="6926" width="10.54296875" style="1" customWidth="1"/>
    <col min="6927" max="6927" width="7.7265625" style="1" customWidth="1"/>
    <col min="6928" max="6928" width="10" style="1" customWidth="1"/>
    <col min="6929" max="6929" width="7.7265625" style="1" customWidth="1"/>
    <col min="6930" max="6930" width="9.453125" style="1" customWidth="1"/>
    <col min="6931" max="6931" width="9.54296875" style="1" customWidth="1"/>
    <col min="6932" max="6932" width="8.81640625" style="1" customWidth="1"/>
    <col min="6933" max="6933" width="10.81640625" style="1" customWidth="1"/>
    <col min="6934" max="6934" width="9" style="1" customWidth="1"/>
    <col min="6935" max="7167" width="9.1796875" style="1"/>
    <col min="7168" max="7168" width="10" style="1" customWidth="1"/>
    <col min="7169" max="7169" width="51.453125" style="1" customWidth="1"/>
    <col min="7170" max="7171" width="12.26953125" style="1" customWidth="1"/>
    <col min="7172" max="7173" width="13.81640625" style="1" customWidth="1"/>
    <col min="7174" max="7174" width="10.1796875" style="1" customWidth="1"/>
    <col min="7175" max="7175" width="10" style="1" customWidth="1"/>
    <col min="7176" max="7176" width="10.453125" style="1" customWidth="1"/>
    <col min="7177" max="7177" width="7.7265625" style="1" customWidth="1"/>
    <col min="7178" max="7178" width="10.81640625" style="1" customWidth="1"/>
    <col min="7179" max="7180" width="7.7265625" style="1" customWidth="1"/>
    <col min="7181" max="7181" width="9.7265625" style="1" customWidth="1"/>
    <col min="7182" max="7182" width="10.54296875" style="1" customWidth="1"/>
    <col min="7183" max="7183" width="7.7265625" style="1" customWidth="1"/>
    <col min="7184" max="7184" width="10" style="1" customWidth="1"/>
    <col min="7185" max="7185" width="7.7265625" style="1" customWidth="1"/>
    <col min="7186" max="7186" width="9.453125" style="1" customWidth="1"/>
    <col min="7187" max="7187" width="9.54296875" style="1" customWidth="1"/>
    <col min="7188" max="7188" width="8.81640625" style="1" customWidth="1"/>
    <col min="7189" max="7189" width="10.81640625" style="1" customWidth="1"/>
    <col min="7190" max="7190" width="9" style="1" customWidth="1"/>
    <col min="7191" max="7423" width="9.1796875" style="1"/>
    <col min="7424" max="7424" width="10" style="1" customWidth="1"/>
    <col min="7425" max="7425" width="51.453125" style="1" customWidth="1"/>
    <col min="7426" max="7427" width="12.26953125" style="1" customWidth="1"/>
    <col min="7428" max="7429" width="13.81640625" style="1" customWidth="1"/>
    <col min="7430" max="7430" width="10.1796875" style="1" customWidth="1"/>
    <col min="7431" max="7431" width="10" style="1" customWidth="1"/>
    <col min="7432" max="7432" width="10.453125" style="1" customWidth="1"/>
    <col min="7433" max="7433" width="7.7265625" style="1" customWidth="1"/>
    <col min="7434" max="7434" width="10.81640625" style="1" customWidth="1"/>
    <col min="7435" max="7436" width="7.7265625" style="1" customWidth="1"/>
    <col min="7437" max="7437" width="9.7265625" style="1" customWidth="1"/>
    <col min="7438" max="7438" width="10.54296875" style="1" customWidth="1"/>
    <col min="7439" max="7439" width="7.7265625" style="1" customWidth="1"/>
    <col min="7440" max="7440" width="10" style="1" customWidth="1"/>
    <col min="7441" max="7441" width="7.7265625" style="1" customWidth="1"/>
    <col min="7442" max="7442" width="9.453125" style="1" customWidth="1"/>
    <col min="7443" max="7443" width="9.54296875" style="1" customWidth="1"/>
    <col min="7444" max="7444" width="8.81640625" style="1" customWidth="1"/>
    <col min="7445" max="7445" width="10.81640625" style="1" customWidth="1"/>
    <col min="7446" max="7446" width="9" style="1" customWidth="1"/>
    <col min="7447" max="7679" width="9.1796875" style="1"/>
    <col min="7680" max="7680" width="10" style="1" customWidth="1"/>
    <col min="7681" max="7681" width="51.453125" style="1" customWidth="1"/>
    <col min="7682" max="7683" width="12.26953125" style="1" customWidth="1"/>
    <col min="7684" max="7685" width="13.81640625" style="1" customWidth="1"/>
    <col min="7686" max="7686" width="10.1796875" style="1" customWidth="1"/>
    <col min="7687" max="7687" width="10" style="1" customWidth="1"/>
    <col min="7688" max="7688" width="10.453125" style="1" customWidth="1"/>
    <col min="7689" max="7689" width="7.7265625" style="1" customWidth="1"/>
    <col min="7690" max="7690" width="10.81640625" style="1" customWidth="1"/>
    <col min="7691" max="7692" width="7.7265625" style="1" customWidth="1"/>
    <col min="7693" max="7693" width="9.7265625" style="1" customWidth="1"/>
    <col min="7694" max="7694" width="10.54296875" style="1" customWidth="1"/>
    <col min="7695" max="7695" width="7.7265625" style="1" customWidth="1"/>
    <col min="7696" max="7696" width="10" style="1" customWidth="1"/>
    <col min="7697" max="7697" width="7.7265625" style="1" customWidth="1"/>
    <col min="7698" max="7698" width="9.453125" style="1" customWidth="1"/>
    <col min="7699" max="7699" width="9.54296875" style="1" customWidth="1"/>
    <col min="7700" max="7700" width="8.81640625" style="1" customWidth="1"/>
    <col min="7701" max="7701" width="10.81640625" style="1" customWidth="1"/>
    <col min="7702" max="7702" width="9" style="1" customWidth="1"/>
    <col min="7703" max="7935" width="9.1796875" style="1"/>
    <col min="7936" max="7936" width="10" style="1" customWidth="1"/>
    <col min="7937" max="7937" width="51.453125" style="1" customWidth="1"/>
    <col min="7938" max="7939" width="12.26953125" style="1" customWidth="1"/>
    <col min="7940" max="7941" width="13.81640625" style="1" customWidth="1"/>
    <col min="7942" max="7942" width="10.1796875" style="1" customWidth="1"/>
    <col min="7943" max="7943" width="10" style="1" customWidth="1"/>
    <col min="7944" max="7944" width="10.453125" style="1" customWidth="1"/>
    <col min="7945" max="7945" width="7.7265625" style="1" customWidth="1"/>
    <col min="7946" max="7946" width="10.81640625" style="1" customWidth="1"/>
    <col min="7947" max="7948" width="7.7265625" style="1" customWidth="1"/>
    <col min="7949" max="7949" width="9.7265625" style="1" customWidth="1"/>
    <col min="7950" max="7950" width="10.54296875" style="1" customWidth="1"/>
    <col min="7951" max="7951" width="7.7265625" style="1" customWidth="1"/>
    <col min="7952" max="7952" width="10" style="1" customWidth="1"/>
    <col min="7953" max="7953" width="7.7265625" style="1" customWidth="1"/>
    <col min="7954" max="7954" width="9.453125" style="1" customWidth="1"/>
    <col min="7955" max="7955" width="9.54296875" style="1" customWidth="1"/>
    <col min="7956" max="7956" width="8.81640625" style="1" customWidth="1"/>
    <col min="7957" max="7957" width="10.81640625" style="1" customWidth="1"/>
    <col min="7958" max="7958" width="9" style="1" customWidth="1"/>
    <col min="7959" max="8191" width="9.1796875" style="1"/>
    <col min="8192" max="8192" width="10" style="1" customWidth="1"/>
    <col min="8193" max="8193" width="51.453125" style="1" customWidth="1"/>
    <col min="8194" max="8195" width="12.26953125" style="1" customWidth="1"/>
    <col min="8196" max="8197" width="13.81640625" style="1" customWidth="1"/>
    <col min="8198" max="8198" width="10.1796875" style="1" customWidth="1"/>
    <col min="8199" max="8199" width="10" style="1" customWidth="1"/>
    <col min="8200" max="8200" width="10.453125" style="1" customWidth="1"/>
    <col min="8201" max="8201" width="7.7265625" style="1" customWidth="1"/>
    <col min="8202" max="8202" width="10.81640625" style="1" customWidth="1"/>
    <col min="8203" max="8204" width="7.7265625" style="1" customWidth="1"/>
    <col min="8205" max="8205" width="9.7265625" style="1" customWidth="1"/>
    <col min="8206" max="8206" width="10.54296875" style="1" customWidth="1"/>
    <col min="8207" max="8207" width="7.7265625" style="1" customWidth="1"/>
    <col min="8208" max="8208" width="10" style="1" customWidth="1"/>
    <col min="8209" max="8209" width="7.7265625" style="1" customWidth="1"/>
    <col min="8210" max="8210" width="9.453125" style="1" customWidth="1"/>
    <col min="8211" max="8211" width="9.54296875" style="1" customWidth="1"/>
    <col min="8212" max="8212" width="8.81640625" style="1" customWidth="1"/>
    <col min="8213" max="8213" width="10.81640625" style="1" customWidth="1"/>
    <col min="8214" max="8214" width="9" style="1" customWidth="1"/>
    <col min="8215" max="8447" width="9.1796875" style="1"/>
    <col min="8448" max="8448" width="10" style="1" customWidth="1"/>
    <col min="8449" max="8449" width="51.453125" style="1" customWidth="1"/>
    <col min="8450" max="8451" width="12.26953125" style="1" customWidth="1"/>
    <col min="8452" max="8453" width="13.81640625" style="1" customWidth="1"/>
    <col min="8454" max="8454" width="10.1796875" style="1" customWidth="1"/>
    <col min="8455" max="8455" width="10" style="1" customWidth="1"/>
    <col min="8456" max="8456" width="10.453125" style="1" customWidth="1"/>
    <col min="8457" max="8457" width="7.7265625" style="1" customWidth="1"/>
    <col min="8458" max="8458" width="10.81640625" style="1" customWidth="1"/>
    <col min="8459" max="8460" width="7.7265625" style="1" customWidth="1"/>
    <col min="8461" max="8461" width="9.7265625" style="1" customWidth="1"/>
    <col min="8462" max="8462" width="10.54296875" style="1" customWidth="1"/>
    <col min="8463" max="8463" width="7.7265625" style="1" customWidth="1"/>
    <col min="8464" max="8464" width="10" style="1" customWidth="1"/>
    <col min="8465" max="8465" width="7.7265625" style="1" customWidth="1"/>
    <col min="8466" max="8466" width="9.453125" style="1" customWidth="1"/>
    <col min="8467" max="8467" width="9.54296875" style="1" customWidth="1"/>
    <col min="8468" max="8468" width="8.81640625" style="1" customWidth="1"/>
    <col min="8469" max="8469" width="10.81640625" style="1" customWidth="1"/>
    <col min="8470" max="8470" width="9" style="1" customWidth="1"/>
    <col min="8471" max="8703" width="9.1796875" style="1"/>
    <col min="8704" max="8704" width="10" style="1" customWidth="1"/>
    <col min="8705" max="8705" width="51.453125" style="1" customWidth="1"/>
    <col min="8706" max="8707" width="12.26953125" style="1" customWidth="1"/>
    <col min="8708" max="8709" width="13.81640625" style="1" customWidth="1"/>
    <col min="8710" max="8710" width="10.1796875" style="1" customWidth="1"/>
    <col min="8711" max="8711" width="10" style="1" customWidth="1"/>
    <col min="8712" max="8712" width="10.453125" style="1" customWidth="1"/>
    <col min="8713" max="8713" width="7.7265625" style="1" customWidth="1"/>
    <col min="8714" max="8714" width="10.81640625" style="1" customWidth="1"/>
    <col min="8715" max="8716" width="7.7265625" style="1" customWidth="1"/>
    <col min="8717" max="8717" width="9.7265625" style="1" customWidth="1"/>
    <col min="8718" max="8718" width="10.54296875" style="1" customWidth="1"/>
    <col min="8719" max="8719" width="7.7265625" style="1" customWidth="1"/>
    <col min="8720" max="8720" width="10" style="1" customWidth="1"/>
    <col min="8721" max="8721" width="7.7265625" style="1" customWidth="1"/>
    <col min="8722" max="8722" width="9.453125" style="1" customWidth="1"/>
    <col min="8723" max="8723" width="9.54296875" style="1" customWidth="1"/>
    <col min="8724" max="8724" width="8.81640625" style="1" customWidth="1"/>
    <col min="8725" max="8725" width="10.81640625" style="1" customWidth="1"/>
    <col min="8726" max="8726" width="9" style="1" customWidth="1"/>
    <col min="8727" max="8959" width="9.1796875" style="1"/>
    <col min="8960" max="8960" width="10" style="1" customWidth="1"/>
    <col min="8961" max="8961" width="51.453125" style="1" customWidth="1"/>
    <col min="8962" max="8963" width="12.26953125" style="1" customWidth="1"/>
    <col min="8964" max="8965" width="13.81640625" style="1" customWidth="1"/>
    <col min="8966" max="8966" width="10.1796875" style="1" customWidth="1"/>
    <col min="8967" max="8967" width="10" style="1" customWidth="1"/>
    <col min="8968" max="8968" width="10.453125" style="1" customWidth="1"/>
    <col min="8969" max="8969" width="7.7265625" style="1" customWidth="1"/>
    <col min="8970" max="8970" width="10.81640625" style="1" customWidth="1"/>
    <col min="8971" max="8972" width="7.7265625" style="1" customWidth="1"/>
    <col min="8973" max="8973" width="9.7265625" style="1" customWidth="1"/>
    <col min="8974" max="8974" width="10.54296875" style="1" customWidth="1"/>
    <col min="8975" max="8975" width="7.7265625" style="1" customWidth="1"/>
    <col min="8976" max="8976" width="10" style="1" customWidth="1"/>
    <col min="8977" max="8977" width="7.7265625" style="1" customWidth="1"/>
    <col min="8978" max="8978" width="9.453125" style="1" customWidth="1"/>
    <col min="8979" max="8979" width="9.54296875" style="1" customWidth="1"/>
    <col min="8980" max="8980" width="8.81640625" style="1" customWidth="1"/>
    <col min="8981" max="8981" width="10.81640625" style="1" customWidth="1"/>
    <col min="8982" max="8982" width="9" style="1" customWidth="1"/>
    <col min="8983" max="9215" width="9.1796875" style="1"/>
    <col min="9216" max="9216" width="10" style="1" customWidth="1"/>
    <col min="9217" max="9217" width="51.453125" style="1" customWidth="1"/>
    <col min="9218" max="9219" width="12.26953125" style="1" customWidth="1"/>
    <col min="9220" max="9221" width="13.81640625" style="1" customWidth="1"/>
    <col min="9222" max="9222" width="10.1796875" style="1" customWidth="1"/>
    <col min="9223" max="9223" width="10" style="1" customWidth="1"/>
    <col min="9224" max="9224" width="10.453125" style="1" customWidth="1"/>
    <col min="9225" max="9225" width="7.7265625" style="1" customWidth="1"/>
    <col min="9226" max="9226" width="10.81640625" style="1" customWidth="1"/>
    <col min="9227" max="9228" width="7.7265625" style="1" customWidth="1"/>
    <col min="9229" max="9229" width="9.7265625" style="1" customWidth="1"/>
    <col min="9230" max="9230" width="10.54296875" style="1" customWidth="1"/>
    <col min="9231" max="9231" width="7.7265625" style="1" customWidth="1"/>
    <col min="9232" max="9232" width="10" style="1" customWidth="1"/>
    <col min="9233" max="9233" width="7.7265625" style="1" customWidth="1"/>
    <col min="9234" max="9234" width="9.453125" style="1" customWidth="1"/>
    <col min="9235" max="9235" width="9.54296875" style="1" customWidth="1"/>
    <col min="9236" max="9236" width="8.81640625" style="1" customWidth="1"/>
    <col min="9237" max="9237" width="10.81640625" style="1" customWidth="1"/>
    <col min="9238" max="9238" width="9" style="1" customWidth="1"/>
    <col min="9239" max="9471" width="9.1796875" style="1"/>
    <col min="9472" max="9472" width="10" style="1" customWidth="1"/>
    <col min="9473" max="9473" width="51.453125" style="1" customWidth="1"/>
    <col min="9474" max="9475" width="12.26953125" style="1" customWidth="1"/>
    <col min="9476" max="9477" width="13.81640625" style="1" customWidth="1"/>
    <col min="9478" max="9478" width="10.1796875" style="1" customWidth="1"/>
    <col min="9479" max="9479" width="10" style="1" customWidth="1"/>
    <col min="9480" max="9480" width="10.453125" style="1" customWidth="1"/>
    <col min="9481" max="9481" width="7.7265625" style="1" customWidth="1"/>
    <col min="9482" max="9482" width="10.81640625" style="1" customWidth="1"/>
    <col min="9483" max="9484" width="7.7265625" style="1" customWidth="1"/>
    <col min="9485" max="9485" width="9.7265625" style="1" customWidth="1"/>
    <col min="9486" max="9486" width="10.54296875" style="1" customWidth="1"/>
    <col min="9487" max="9487" width="7.7265625" style="1" customWidth="1"/>
    <col min="9488" max="9488" width="10" style="1" customWidth="1"/>
    <col min="9489" max="9489" width="7.7265625" style="1" customWidth="1"/>
    <col min="9490" max="9490" width="9.453125" style="1" customWidth="1"/>
    <col min="9491" max="9491" width="9.54296875" style="1" customWidth="1"/>
    <col min="9492" max="9492" width="8.81640625" style="1" customWidth="1"/>
    <col min="9493" max="9493" width="10.81640625" style="1" customWidth="1"/>
    <col min="9494" max="9494" width="9" style="1" customWidth="1"/>
    <col min="9495" max="9727" width="9.1796875" style="1"/>
    <col min="9728" max="9728" width="10" style="1" customWidth="1"/>
    <col min="9729" max="9729" width="51.453125" style="1" customWidth="1"/>
    <col min="9730" max="9731" width="12.26953125" style="1" customWidth="1"/>
    <col min="9732" max="9733" width="13.81640625" style="1" customWidth="1"/>
    <col min="9734" max="9734" width="10.1796875" style="1" customWidth="1"/>
    <col min="9735" max="9735" width="10" style="1" customWidth="1"/>
    <col min="9736" max="9736" width="10.453125" style="1" customWidth="1"/>
    <col min="9737" max="9737" width="7.7265625" style="1" customWidth="1"/>
    <col min="9738" max="9738" width="10.81640625" style="1" customWidth="1"/>
    <col min="9739" max="9740" width="7.7265625" style="1" customWidth="1"/>
    <col min="9741" max="9741" width="9.7265625" style="1" customWidth="1"/>
    <col min="9742" max="9742" width="10.54296875" style="1" customWidth="1"/>
    <col min="9743" max="9743" width="7.7265625" style="1" customWidth="1"/>
    <col min="9744" max="9744" width="10" style="1" customWidth="1"/>
    <col min="9745" max="9745" width="7.7265625" style="1" customWidth="1"/>
    <col min="9746" max="9746" width="9.453125" style="1" customWidth="1"/>
    <col min="9747" max="9747" width="9.54296875" style="1" customWidth="1"/>
    <col min="9748" max="9748" width="8.81640625" style="1" customWidth="1"/>
    <col min="9749" max="9749" width="10.81640625" style="1" customWidth="1"/>
    <col min="9750" max="9750" width="9" style="1" customWidth="1"/>
    <col min="9751" max="9983" width="9.1796875" style="1"/>
    <col min="9984" max="9984" width="10" style="1" customWidth="1"/>
    <col min="9985" max="9985" width="51.453125" style="1" customWidth="1"/>
    <col min="9986" max="9987" width="12.26953125" style="1" customWidth="1"/>
    <col min="9988" max="9989" width="13.81640625" style="1" customWidth="1"/>
    <col min="9990" max="9990" width="10.1796875" style="1" customWidth="1"/>
    <col min="9991" max="9991" width="10" style="1" customWidth="1"/>
    <col min="9992" max="9992" width="10.453125" style="1" customWidth="1"/>
    <col min="9993" max="9993" width="7.7265625" style="1" customWidth="1"/>
    <col min="9994" max="9994" width="10.81640625" style="1" customWidth="1"/>
    <col min="9995" max="9996" width="7.7265625" style="1" customWidth="1"/>
    <col min="9997" max="9997" width="9.7265625" style="1" customWidth="1"/>
    <col min="9998" max="9998" width="10.54296875" style="1" customWidth="1"/>
    <col min="9999" max="9999" width="7.7265625" style="1" customWidth="1"/>
    <col min="10000" max="10000" width="10" style="1" customWidth="1"/>
    <col min="10001" max="10001" width="7.7265625" style="1" customWidth="1"/>
    <col min="10002" max="10002" width="9.453125" style="1" customWidth="1"/>
    <col min="10003" max="10003" width="9.54296875" style="1" customWidth="1"/>
    <col min="10004" max="10004" width="8.81640625" style="1" customWidth="1"/>
    <col min="10005" max="10005" width="10.81640625" style="1" customWidth="1"/>
    <col min="10006" max="10006" width="9" style="1" customWidth="1"/>
    <col min="10007" max="10239" width="9.1796875" style="1"/>
    <col min="10240" max="10240" width="10" style="1" customWidth="1"/>
    <col min="10241" max="10241" width="51.453125" style="1" customWidth="1"/>
    <col min="10242" max="10243" width="12.26953125" style="1" customWidth="1"/>
    <col min="10244" max="10245" width="13.81640625" style="1" customWidth="1"/>
    <col min="10246" max="10246" width="10.1796875" style="1" customWidth="1"/>
    <col min="10247" max="10247" width="10" style="1" customWidth="1"/>
    <col min="10248" max="10248" width="10.453125" style="1" customWidth="1"/>
    <col min="10249" max="10249" width="7.7265625" style="1" customWidth="1"/>
    <col min="10250" max="10250" width="10.81640625" style="1" customWidth="1"/>
    <col min="10251" max="10252" width="7.7265625" style="1" customWidth="1"/>
    <col min="10253" max="10253" width="9.7265625" style="1" customWidth="1"/>
    <col min="10254" max="10254" width="10.54296875" style="1" customWidth="1"/>
    <col min="10255" max="10255" width="7.7265625" style="1" customWidth="1"/>
    <col min="10256" max="10256" width="10" style="1" customWidth="1"/>
    <col min="10257" max="10257" width="7.7265625" style="1" customWidth="1"/>
    <col min="10258" max="10258" width="9.453125" style="1" customWidth="1"/>
    <col min="10259" max="10259" width="9.54296875" style="1" customWidth="1"/>
    <col min="10260" max="10260" width="8.81640625" style="1" customWidth="1"/>
    <col min="10261" max="10261" width="10.81640625" style="1" customWidth="1"/>
    <col min="10262" max="10262" width="9" style="1" customWidth="1"/>
    <col min="10263" max="10495" width="9.1796875" style="1"/>
    <col min="10496" max="10496" width="10" style="1" customWidth="1"/>
    <col min="10497" max="10497" width="51.453125" style="1" customWidth="1"/>
    <col min="10498" max="10499" width="12.26953125" style="1" customWidth="1"/>
    <col min="10500" max="10501" width="13.81640625" style="1" customWidth="1"/>
    <col min="10502" max="10502" width="10.1796875" style="1" customWidth="1"/>
    <col min="10503" max="10503" width="10" style="1" customWidth="1"/>
    <col min="10504" max="10504" width="10.453125" style="1" customWidth="1"/>
    <col min="10505" max="10505" width="7.7265625" style="1" customWidth="1"/>
    <col min="10506" max="10506" width="10.81640625" style="1" customWidth="1"/>
    <col min="10507" max="10508" width="7.7265625" style="1" customWidth="1"/>
    <col min="10509" max="10509" width="9.7265625" style="1" customWidth="1"/>
    <col min="10510" max="10510" width="10.54296875" style="1" customWidth="1"/>
    <col min="10511" max="10511" width="7.7265625" style="1" customWidth="1"/>
    <col min="10512" max="10512" width="10" style="1" customWidth="1"/>
    <col min="10513" max="10513" width="7.7265625" style="1" customWidth="1"/>
    <col min="10514" max="10514" width="9.453125" style="1" customWidth="1"/>
    <col min="10515" max="10515" width="9.54296875" style="1" customWidth="1"/>
    <col min="10516" max="10516" width="8.81640625" style="1" customWidth="1"/>
    <col min="10517" max="10517" width="10.81640625" style="1" customWidth="1"/>
    <col min="10518" max="10518" width="9" style="1" customWidth="1"/>
    <col min="10519" max="10751" width="9.1796875" style="1"/>
    <col min="10752" max="10752" width="10" style="1" customWidth="1"/>
    <col min="10753" max="10753" width="51.453125" style="1" customWidth="1"/>
    <col min="10754" max="10755" width="12.26953125" style="1" customWidth="1"/>
    <col min="10756" max="10757" width="13.81640625" style="1" customWidth="1"/>
    <col min="10758" max="10758" width="10.1796875" style="1" customWidth="1"/>
    <col min="10759" max="10759" width="10" style="1" customWidth="1"/>
    <col min="10760" max="10760" width="10.453125" style="1" customWidth="1"/>
    <col min="10761" max="10761" width="7.7265625" style="1" customWidth="1"/>
    <col min="10762" max="10762" width="10.81640625" style="1" customWidth="1"/>
    <col min="10763" max="10764" width="7.7265625" style="1" customWidth="1"/>
    <col min="10765" max="10765" width="9.7265625" style="1" customWidth="1"/>
    <col min="10766" max="10766" width="10.54296875" style="1" customWidth="1"/>
    <col min="10767" max="10767" width="7.7265625" style="1" customWidth="1"/>
    <col min="10768" max="10768" width="10" style="1" customWidth="1"/>
    <col min="10769" max="10769" width="7.7265625" style="1" customWidth="1"/>
    <col min="10770" max="10770" width="9.453125" style="1" customWidth="1"/>
    <col min="10771" max="10771" width="9.54296875" style="1" customWidth="1"/>
    <col min="10772" max="10772" width="8.81640625" style="1" customWidth="1"/>
    <col min="10773" max="10773" width="10.81640625" style="1" customWidth="1"/>
    <col min="10774" max="10774" width="9" style="1" customWidth="1"/>
    <col min="10775" max="11007" width="9.1796875" style="1"/>
    <col min="11008" max="11008" width="10" style="1" customWidth="1"/>
    <col min="11009" max="11009" width="51.453125" style="1" customWidth="1"/>
    <col min="11010" max="11011" width="12.26953125" style="1" customWidth="1"/>
    <col min="11012" max="11013" width="13.81640625" style="1" customWidth="1"/>
    <col min="11014" max="11014" width="10.1796875" style="1" customWidth="1"/>
    <col min="11015" max="11015" width="10" style="1" customWidth="1"/>
    <col min="11016" max="11016" width="10.453125" style="1" customWidth="1"/>
    <col min="11017" max="11017" width="7.7265625" style="1" customWidth="1"/>
    <col min="11018" max="11018" width="10.81640625" style="1" customWidth="1"/>
    <col min="11019" max="11020" width="7.7265625" style="1" customWidth="1"/>
    <col min="11021" max="11021" width="9.7265625" style="1" customWidth="1"/>
    <col min="11022" max="11022" width="10.54296875" style="1" customWidth="1"/>
    <col min="11023" max="11023" width="7.7265625" style="1" customWidth="1"/>
    <col min="11024" max="11024" width="10" style="1" customWidth="1"/>
    <col min="11025" max="11025" width="7.7265625" style="1" customWidth="1"/>
    <col min="11026" max="11026" width="9.453125" style="1" customWidth="1"/>
    <col min="11027" max="11027" width="9.54296875" style="1" customWidth="1"/>
    <col min="11028" max="11028" width="8.81640625" style="1" customWidth="1"/>
    <col min="11029" max="11029" width="10.81640625" style="1" customWidth="1"/>
    <col min="11030" max="11030" width="9" style="1" customWidth="1"/>
    <col min="11031" max="11263" width="9.1796875" style="1"/>
    <col min="11264" max="11264" width="10" style="1" customWidth="1"/>
    <col min="11265" max="11265" width="51.453125" style="1" customWidth="1"/>
    <col min="11266" max="11267" width="12.26953125" style="1" customWidth="1"/>
    <col min="11268" max="11269" width="13.81640625" style="1" customWidth="1"/>
    <col min="11270" max="11270" width="10.1796875" style="1" customWidth="1"/>
    <col min="11271" max="11271" width="10" style="1" customWidth="1"/>
    <col min="11272" max="11272" width="10.453125" style="1" customWidth="1"/>
    <col min="11273" max="11273" width="7.7265625" style="1" customWidth="1"/>
    <col min="11274" max="11274" width="10.81640625" style="1" customWidth="1"/>
    <col min="11275" max="11276" width="7.7265625" style="1" customWidth="1"/>
    <col min="11277" max="11277" width="9.7265625" style="1" customWidth="1"/>
    <col min="11278" max="11278" width="10.54296875" style="1" customWidth="1"/>
    <col min="11279" max="11279" width="7.7265625" style="1" customWidth="1"/>
    <col min="11280" max="11280" width="10" style="1" customWidth="1"/>
    <col min="11281" max="11281" width="7.7265625" style="1" customWidth="1"/>
    <col min="11282" max="11282" width="9.453125" style="1" customWidth="1"/>
    <col min="11283" max="11283" width="9.54296875" style="1" customWidth="1"/>
    <col min="11284" max="11284" width="8.81640625" style="1" customWidth="1"/>
    <col min="11285" max="11285" width="10.81640625" style="1" customWidth="1"/>
    <col min="11286" max="11286" width="9" style="1" customWidth="1"/>
    <col min="11287" max="11519" width="9.1796875" style="1"/>
    <col min="11520" max="11520" width="10" style="1" customWidth="1"/>
    <col min="11521" max="11521" width="51.453125" style="1" customWidth="1"/>
    <col min="11522" max="11523" width="12.26953125" style="1" customWidth="1"/>
    <col min="11524" max="11525" width="13.81640625" style="1" customWidth="1"/>
    <col min="11526" max="11526" width="10.1796875" style="1" customWidth="1"/>
    <col min="11527" max="11527" width="10" style="1" customWidth="1"/>
    <col min="11528" max="11528" width="10.453125" style="1" customWidth="1"/>
    <col min="11529" max="11529" width="7.7265625" style="1" customWidth="1"/>
    <col min="11530" max="11530" width="10.81640625" style="1" customWidth="1"/>
    <col min="11531" max="11532" width="7.7265625" style="1" customWidth="1"/>
    <col min="11533" max="11533" width="9.7265625" style="1" customWidth="1"/>
    <col min="11534" max="11534" width="10.54296875" style="1" customWidth="1"/>
    <col min="11535" max="11535" width="7.7265625" style="1" customWidth="1"/>
    <col min="11536" max="11536" width="10" style="1" customWidth="1"/>
    <col min="11537" max="11537" width="7.7265625" style="1" customWidth="1"/>
    <col min="11538" max="11538" width="9.453125" style="1" customWidth="1"/>
    <col min="11539" max="11539" width="9.54296875" style="1" customWidth="1"/>
    <col min="11540" max="11540" width="8.81640625" style="1" customWidth="1"/>
    <col min="11541" max="11541" width="10.81640625" style="1" customWidth="1"/>
    <col min="11542" max="11542" width="9" style="1" customWidth="1"/>
    <col min="11543" max="11775" width="9.1796875" style="1"/>
    <col min="11776" max="11776" width="10" style="1" customWidth="1"/>
    <col min="11777" max="11777" width="51.453125" style="1" customWidth="1"/>
    <col min="11778" max="11779" width="12.26953125" style="1" customWidth="1"/>
    <col min="11780" max="11781" width="13.81640625" style="1" customWidth="1"/>
    <col min="11782" max="11782" width="10.1796875" style="1" customWidth="1"/>
    <col min="11783" max="11783" width="10" style="1" customWidth="1"/>
    <col min="11784" max="11784" width="10.453125" style="1" customWidth="1"/>
    <col min="11785" max="11785" width="7.7265625" style="1" customWidth="1"/>
    <col min="11786" max="11786" width="10.81640625" style="1" customWidth="1"/>
    <col min="11787" max="11788" width="7.7265625" style="1" customWidth="1"/>
    <col min="11789" max="11789" width="9.7265625" style="1" customWidth="1"/>
    <col min="11790" max="11790" width="10.54296875" style="1" customWidth="1"/>
    <col min="11791" max="11791" width="7.7265625" style="1" customWidth="1"/>
    <col min="11792" max="11792" width="10" style="1" customWidth="1"/>
    <col min="11793" max="11793" width="7.7265625" style="1" customWidth="1"/>
    <col min="11794" max="11794" width="9.453125" style="1" customWidth="1"/>
    <col min="11795" max="11795" width="9.54296875" style="1" customWidth="1"/>
    <col min="11796" max="11796" width="8.81640625" style="1" customWidth="1"/>
    <col min="11797" max="11797" width="10.81640625" style="1" customWidth="1"/>
    <col min="11798" max="11798" width="9" style="1" customWidth="1"/>
    <col min="11799" max="12031" width="9.1796875" style="1"/>
    <col min="12032" max="12032" width="10" style="1" customWidth="1"/>
    <col min="12033" max="12033" width="51.453125" style="1" customWidth="1"/>
    <col min="12034" max="12035" width="12.26953125" style="1" customWidth="1"/>
    <col min="12036" max="12037" width="13.81640625" style="1" customWidth="1"/>
    <col min="12038" max="12038" width="10.1796875" style="1" customWidth="1"/>
    <col min="12039" max="12039" width="10" style="1" customWidth="1"/>
    <col min="12040" max="12040" width="10.453125" style="1" customWidth="1"/>
    <col min="12041" max="12041" width="7.7265625" style="1" customWidth="1"/>
    <col min="12042" max="12042" width="10.81640625" style="1" customWidth="1"/>
    <col min="12043" max="12044" width="7.7265625" style="1" customWidth="1"/>
    <col min="12045" max="12045" width="9.7265625" style="1" customWidth="1"/>
    <col min="12046" max="12046" width="10.54296875" style="1" customWidth="1"/>
    <col min="12047" max="12047" width="7.7265625" style="1" customWidth="1"/>
    <col min="12048" max="12048" width="10" style="1" customWidth="1"/>
    <col min="12049" max="12049" width="7.7265625" style="1" customWidth="1"/>
    <col min="12050" max="12050" width="9.453125" style="1" customWidth="1"/>
    <col min="12051" max="12051" width="9.54296875" style="1" customWidth="1"/>
    <col min="12052" max="12052" width="8.81640625" style="1" customWidth="1"/>
    <col min="12053" max="12053" width="10.81640625" style="1" customWidth="1"/>
    <col min="12054" max="12054" width="9" style="1" customWidth="1"/>
    <col min="12055" max="12287" width="9.1796875" style="1"/>
    <col min="12288" max="12288" width="10" style="1" customWidth="1"/>
    <col min="12289" max="12289" width="51.453125" style="1" customWidth="1"/>
    <col min="12290" max="12291" width="12.26953125" style="1" customWidth="1"/>
    <col min="12292" max="12293" width="13.81640625" style="1" customWidth="1"/>
    <col min="12294" max="12294" width="10.1796875" style="1" customWidth="1"/>
    <col min="12295" max="12295" width="10" style="1" customWidth="1"/>
    <col min="12296" max="12296" width="10.453125" style="1" customWidth="1"/>
    <col min="12297" max="12297" width="7.7265625" style="1" customWidth="1"/>
    <col min="12298" max="12298" width="10.81640625" style="1" customWidth="1"/>
    <col min="12299" max="12300" width="7.7265625" style="1" customWidth="1"/>
    <col min="12301" max="12301" width="9.7265625" style="1" customWidth="1"/>
    <col min="12302" max="12302" width="10.54296875" style="1" customWidth="1"/>
    <col min="12303" max="12303" width="7.7265625" style="1" customWidth="1"/>
    <col min="12304" max="12304" width="10" style="1" customWidth="1"/>
    <col min="12305" max="12305" width="7.7265625" style="1" customWidth="1"/>
    <col min="12306" max="12306" width="9.453125" style="1" customWidth="1"/>
    <col min="12307" max="12307" width="9.54296875" style="1" customWidth="1"/>
    <col min="12308" max="12308" width="8.81640625" style="1" customWidth="1"/>
    <col min="12309" max="12309" width="10.81640625" style="1" customWidth="1"/>
    <col min="12310" max="12310" width="9" style="1" customWidth="1"/>
    <col min="12311" max="12543" width="9.1796875" style="1"/>
    <col min="12544" max="12544" width="10" style="1" customWidth="1"/>
    <col min="12545" max="12545" width="51.453125" style="1" customWidth="1"/>
    <col min="12546" max="12547" width="12.26953125" style="1" customWidth="1"/>
    <col min="12548" max="12549" width="13.81640625" style="1" customWidth="1"/>
    <col min="12550" max="12550" width="10.1796875" style="1" customWidth="1"/>
    <col min="12551" max="12551" width="10" style="1" customWidth="1"/>
    <col min="12552" max="12552" width="10.453125" style="1" customWidth="1"/>
    <col min="12553" max="12553" width="7.7265625" style="1" customWidth="1"/>
    <col min="12554" max="12554" width="10.81640625" style="1" customWidth="1"/>
    <col min="12555" max="12556" width="7.7265625" style="1" customWidth="1"/>
    <col min="12557" max="12557" width="9.7265625" style="1" customWidth="1"/>
    <col min="12558" max="12558" width="10.54296875" style="1" customWidth="1"/>
    <col min="12559" max="12559" width="7.7265625" style="1" customWidth="1"/>
    <col min="12560" max="12560" width="10" style="1" customWidth="1"/>
    <col min="12561" max="12561" width="7.7265625" style="1" customWidth="1"/>
    <col min="12562" max="12562" width="9.453125" style="1" customWidth="1"/>
    <col min="12563" max="12563" width="9.54296875" style="1" customWidth="1"/>
    <col min="12564" max="12564" width="8.81640625" style="1" customWidth="1"/>
    <col min="12565" max="12565" width="10.81640625" style="1" customWidth="1"/>
    <col min="12566" max="12566" width="9" style="1" customWidth="1"/>
    <col min="12567" max="12799" width="9.1796875" style="1"/>
    <col min="12800" max="12800" width="10" style="1" customWidth="1"/>
    <col min="12801" max="12801" width="51.453125" style="1" customWidth="1"/>
    <col min="12802" max="12803" width="12.26953125" style="1" customWidth="1"/>
    <col min="12804" max="12805" width="13.81640625" style="1" customWidth="1"/>
    <col min="12806" max="12806" width="10.1796875" style="1" customWidth="1"/>
    <col min="12807" max="12807" width="10" style="1" customWidth="1"/>
    <col min="12808" max="12808" width="10.453125" style="1" customWidth="1"/>
    <col min="12809" max="12809" width="7.7265625" style="1" customWidth="1"/>
    <col min="12810" max="12810" width="10.81640625" style="1" customWidth="1"/>
    <col min="12811" max="12812" width="7.7265625" style="1" customWidth="1"/>
    <col min="12813" max="12813" width="9.7265625" style="1" customWidth="1"/>
    <col min="12814" max="12814" width="10.54296875" style="1" customWidth="1"/>
    <col min="12815" max="12815" width="7.7265625" style="1" customWidth="1"/>
    <col min="12816" max="12816" width="10" style="1" customWidth="1"/>
    <col min="12817" max="12817" width="7.7265625" style="1" customWidth="1"/>
    <col min="12818" max="12818" width="9.453125" style="1" customWidth="1"/>
    <col min="12819" max="12819" width="9.54296875" style="1" customWidth="1"/>
    <col min="12820" max="12820" width="8.81640625" style="1" customWidth="1"/>
    <col min="12821" max="12821" width="10.81640625" style="1" customWidth="1"/>
    <col min="12822" max="12822" width="9" style="1" customWidth="1"/>
    <col min="12823" max="13055" width="9.1796875" style="1"/>
    <col min="13056" max="13056" width="10" style="1" customWidth="1"/>
    <col min="13057" max="13057" width="51.453125" style="1" customWidth="1"/>
    <col min="13058" max="13059" width="12.26953125" style="1" customWidth="1"/>
    <col min="13060" max="13061" width="13.81640625" style="1" customWidth="1"/>
    <col min="13062" max="13062" width="10.1796875" style="1" customWidth="1"/>
    <col min="13063" max="13063" width="10" style="1" customWidth="1"/>
    <col min="13064" max="13064" width="10.453125" style="1" customWidth="1"/>
    <col min="13065" max="13065" width="7.7265625" style="1" customWidth="1"/>
    <col min="13066" max="13066" width="10.81640625" style="1" customWidth="1"/>
    <col min="13067" max="13068" width="7.7265625" style="1" customWidth="1"/>
    <col min="13069" max="13069" width="9.7265625" style="1" customWidth="1"/>
    <col min="13070" max="13070" width="10.54296875" style="1" customWidth="1"/>
    <col min="13071" max="13071" width="7.7265625" style="1" customWidth="1"/>
    <col min="13072" max="13072" width="10" style="1" customWidth="1"/>
    <col min="13073" max="13073" width="7.7265625" style="1" customWidth="1"/>
    <col min="13074" max="13074" width="9.453125" style="1" customWidth="1"/>
    <col min="13075" max="13075" width="9.54296875" style="1" customWidth="1"/>
    <col min="13076" max="13076" width="8.81640625" style="1" customWidth="1"/>
    <col min="13077" max="13077" width="10.81640625" style="1" customWidth="1"/>
    <col min="13078" max="13078" width="9" style="1" customWidth="1"/>
    <col min="13079" max="13311" width="9.1796875" style="1"/>
    <col min="13312" max="13312" width="10" style="1" customWidth="1"/>
    <col min="13313" max="13313" width="51.453125" style="1" customWidth="1"/>
    <col min="13314" max="13315" width="12.26953125" style="1" customWidth="1"/>
    <col min="13316" max="13317" width="13.81640625" style="1" customWidth="1"/>
    <col min="13318" max="13318" width="10.1796875" style="1" customWidth="1"/>
    <col min="13319" max="13319" width="10" style="1" customWidth="1"/>
    <col min="13320" max="13320" width="10.453125" style="1" customWidth="1"/>
    <col min="13321" max="13321" width="7.7265625" style="1" customWidth="1"/>
    <col min="13322" max="13322" width="10.81640625" style="1" customWidth="1"/>
    <col min="13323" max="13324" width="7.7265625" style="1" customWidth="1"/>
    <col min="13325" max="13325" width="9.7265625" style="1" customWidth="1"/>
    <col min="13326" max="13326" width="10.54296875" style="1" customWidth="1"/>
    <col min="13327" max="13327" width="7.7265625" style="1" customWidth="1"/>
    <col min="13328" max="13328" width="10" style="1" customWidth="1"/>
    <col min="13329" max="13329" width="7.7265625" style="1" customWidth="1"/>
    <col min="13330" max="13330" width="9.453125" style="1" customWidth="1"/>
    <col min="13331" max="13331" width="9.54296875" style="1" customWidth="1"/>
    <col min="13332" max="13332" width="8.81640625" style="1" customWidth="1"/>
    <col min="13333" max="13333" width="10.81640625" style="1" customWidth="1"/>
    <col min="13334" max="13334" width="9" style="1" customWidth="1"/>
    <col min="13335" max="13567" width="9.1796875" style="1"/>
    <col min="13568" max="13568" width="10" style="1" customWidth="1"/>
    <col min="13569" max="13569" width="51.453125" style="1" customWidth="1"/>
    <col min="13570" max="13571" width="12.26953125" style="1" customWidth="1"/>
    <col min="13572" max="13573" width="13.81640625" style="1" customWidth="1"/>
    <col min="13574" max="13574" width="10.1796875" style="1" customWidth="1"/>
    <col min="13575" max="13575" width="10" style="1" customWidth="1"/>
    <col min="13576" max="13576" width="10.453125" style="1" customWidth="1"/>
    <col min="13577" max="13577" width="7.7265625" style="1" customWidth="1"/>
    <col min="13578" max="13578" width="10.81640625" style="1" customWidth="1"/>
    <col min="13579" max="13580" width="7.7265625" style="1" customWidth="1"/>
    <col min="13581" max="13581" width="9.7265625" style="1" customWidth="1"/>
    <col min="13582" max="13582" width="10.54296875" style="1" customWidth="1"/>
    <col min="13583" max="13583" width="7.7265625" style="1" customWidth="1"/>
    <col min="13584" max="13584" width="10" style="1" customWidth="1"/>
    <col min="13585" max="13585" width="7.7265625" style="1" customWidth="1"/>
    <col min="13586" max="13586" width="9.453125" style="1" customWidth="1"/>
    <col min="13587" max="13587" width="9.54296875" style="1" customWidth="1"/>
    <col min="13588" max="13588" width="8.81640625" style="1" customWidth="1"/>
    <col min="13589" max="13589" width="10.81640625" style="1" customWidth="1"/>
    <col min="13590" max="13590" width="9" style="1" customWidth="1"/>
    <col min="13591" max="13823" width="9.1796875" style="1"/>
    <col min="13824" max="13824" width="10" style="1" customWidth="1"/>
    <col min="13825" max="13825" width="51.453125" style="1" customWidth="1"/>
    <col min="13826" max="13827" width="12.26953125" style="1" customWidth="1"/>
    <col min="13828" max="13829" width="13.81640625" style="1" customWidth="1"/>
    <col min="13830" max="13830" width="10.1796875" style="1" customWidth="1"/>
    <col min="13831" max="13831" width="10" style="1" customWidth="1"/>
    <col min="13832" max="13832" width="10.453125" style="1" customWidth="1"/>
    <col min="13833" max="13833" width="7.7265625" style="1" customWidth="1"/>
    <col min="13834" max="13834" width="10.81640625" style="1" customWidth="1"/>
    <col min="13835" max="13836" width="7.7265625" style="1" customWidth="1"/>
    <col min="13837" max="13837" width="9.7265625" style="1" customWidth="1"/>
    <col min="13838" max="13838" width="10.54296875" style="1" customWidth="1"/>
    <col min="13839" max="13839" width="7.7265625" style="1" customWidth="1"/>
    <col min="13840" max="13840" width="10" style="1" customWidth="1"/>
    <col min="13841" max="13841" width="7.7265625" style="1" customWidth="1"/>
    <col min="13842" max="13842" width="9.453125" style="1" customWidth="1"/>
    <col min="13843" max="13843" width="9.54296875" style="1" customWidth="1"/>
    <col min="13844" max="13844" width="8.81640625" style="1" customWidth="1"/>
    <col min="13845" max="13845" width="10.81640625" style="1" customWidth="1"/>
    <col min="13846" max="13846" width="9" style="1" customWidth="1"/>
    <col min="13847" max="14079" width="9.1796875" style="1"/>
    <col min="14080" max="14080" width="10" style="1" customWidth="1"/>
    <col min="14081" max="14081" width="51.453125" style="1" customWidth="1"/>
    <col min="14082" max="14083" width="12.26953125" style="1" customWidth="1"/>
    <col min="14084" max="14085" width="13.81640625" style="1" customWidth="1"/>
    <col min="14086" max="14086" width="10.1796875" style="1" customWidth="1"/>
    <col min="14087" max="14087" width="10" style="1" customWidth="1"/>
    <col min="14088" max="14088" width="10.453125" style="1" customWidth="1"/>
    <col min="14089" max="14089" width="7.7265625" style="1" customWidth="1"/>
    <col min="14090" max="14090" width="10.81640625" style="1" customWidth="1"/>
    <col min="14091" max="14092" width="7.7265625" style="1" customWidth="1"/>
    <col min="14093" max="14093" width="9.7265625" style="1" customWidth="1"/>
    <col min="14094" max="14094" width="10.54296875" style="1" customWidth="1"/>
    <col min="14095" max="14095" width="7.7265625" style="1" customWidth="1"/>
    <col min="14096" max="14096" width="10" style="1" customWidth="1"/>
    <col min="14097" max="14097" width="7.7265625" style="1" customWidth="1"/>
    <col min="14098" max="14098" width="9.453125" style="1" customWidth="1"/>
    <col min="14099" max="14099" width="9.54296875" style="1" customWidth="1"/>
    <col min="14100" max="14100" width="8.81640625" style="1" customWidth="1"/>
    <col min="14101" max="14101" width="10.81640625" style="1" customWidth="1"/>
    <col min="14102" max="14102" width="9" style="1" customWidth="1"/>
    <col min="14103" max="14335" width="9.1796875" style="1"/>
    <col min="14336" max="14336" width="10" style="1" customWidth="1"/>
    <col min="14337" max="14337" width="51.453125" style="1" customWidth="1"/>
    <col min="14338" max="14339" width="12.26953125" style="1" customWidth="1"/>
    <col min="14340" max="14341" width="13.81640625" style="1" customWidth="1"/>
    <col min="14342" max="14342" width="10.1796875" style="1" customWidth="1"/>
    <col min="14343" max="14343" width="10" style="1" customWidth="1"/>
    <col min="14344" max="14344" width="10.453125" style="1" customWidth="1"/>
    <col min="14345" max="14345" width="7.7265625" style="1" customWidth="1"/>
    <col min="14346" max="14346" width="10.81640625" style="1" customWidth="1"/>
    <col min="14347" max="14348" width="7.7265625" style="1" customWidth="1"/>
    <col min="14349" max="14349" width="9.7265625" style="1" customWidth="1"/>
    <col min="14350" max="14350" width="10.54296875" style="1" customWidth="1"/>
    <col min="14351" max="14351" width="7.7265625" style="1" customWidth="1"/>
    <col min="14352" max="14352" width="10" style="1" customWidth="1"/>
    <col min="14353" max="14353" width="7.7265625" style="1" customWidth="1"/>
    <col min="14354" max="14354" width="9.453125" style="1" customWidth="1"/>
    <col min="14355" max="14355" width="9.54296875" style="1" customWidth="1"/>
    <col min="14356" max="14356" width="8.81640625" style="1" customWidth="1"/>
    <col min="14357" max="14357" width="10.81640625" style="1" customWidth="1"/>
    <col min="14358" max="14358" width="9" style="1" customWidth="1"/>
    <col min="14359" max="14591" width="9.1796875" style="1"/>
    <col min="14592" max="14592" width="10" style="1" customWidth="1"/>
    <col min="14593" max="14593" width="51.453125" style="1" customWidth="1"/>
    <col min="14594" max="14595" width="12.26953125" style="1" customWidth="1"/>
    <col min="14596" max="14597" width="13.81640625" style="1" customWidth="1"/>
    <col min="14598" max="14598" width="10.1796875" style="1" customWidth="1"/>
    <col min="14599" max="14599" width="10" style="1" customWidth="1"/>
    <col min="14600" max="14600" width="10.453125" style="1" customWidth="1"/>
    <col min="14601" max="14601" width="7.7265625" style="1" customWidth="1"/>
    <col min="14602" max="14602" width="10.81640625" style="1" customWidth="1"/>
    <col min="14603" max="14604" width="7.7265625" style="1" customWidth="1"/>
    <col min="14605" max="14605" width="9.7265625" style="1" customWidth="1"/>
    <col min="14606" max="14606" width="10.54296875" style="1" customWidth="1"/>
    <col min="14607" max="14607" width="7.7265625" style="1" customWidth="1"/>
    <col min="14608" max="14608" width="10" style="1" customWidth="1"/>
    <col min="14609" max="14609" width="7.7265625" style="1" customWidth="1"/>
    <col min="14610" max="14610" width="9.453125" style="1" customWidth="1"/>
    <col min="14611" max="14611" width="9.54296875" style="1" customWidth="1"/>
    <col min="14612" max="14612" width="8.81640625" style="1" customWidth="1"/>
    <col min="14613" max="14613" width="10.81640625" style="1" customWidth="1"/>
    <col min="14614" max="14614" width="9" style="1" customWidth="1"/>
    <col min="14615" max="14847" width="9.1796875" style="1"/>
    <col min="14848" max="14848" width="10" style="1" customWidth="1"/>
    <col min="14849" max="14849" width="51.453125" style="1" customWidth="1"/>
    <col min="14850" max="14851" width="12.26953125" style="1" customWidth="1"/>
    <col min="14852" max="14853" width="13.81640625" style="1" customWidth="1"/>
    <col min="14854" max="14854" width="10.1796875" style="1" customWidth="1"/>
    <col min="14855" max="14855" width="10" style="1" customWidth="1"/>
    <col min="14856" max="14856" width="10.453125" style="1" customWidth="1"/>
    <col min="14857" max="14857" width="7.7265625" style="1" customWidth="1"/>
    <col min="14858" max="14858" width="10.81640625" style="1" customWidth="1"/>
    <col min="14859" max="14860" width="7.7265625" style="1" customWidth="1"/>
    <col min="14861" max="14861" width="9.7265625" style="1" customWidth="1"/>
    <col min="14862" max="14862" width="10.54296875" style="1" customWidth="1"/>
    <col min="14863" max="14863" width="7.7265625" style="1" customWidth="1"/>
    <col min="14864" max="14864" width="10" style="1" customWidth="1"/>
    <col min="14865" max="14865" width="7.7265625" style="1" customWidth="1"/>
    <col min="14866" max="14866" width="9.453125" style="1" customWidth="1"/>
    <col min="14867" max="14867" width="9.54296875" style="1" customWidth="1"/>
    <col min="14868" max="14868" width="8.81640625" style="1" customWidth="1"/>
    <col min="14869" max="14869" width="10.81640625" style="1" customWidth="1"/>
    <col min="14870" max="14870" width="9" style="1" customWidth="1"/>
    <col min="14871" max="15103" width="9.1796875" style="1"/>
    <col min="15104" max="15104" width="10" style="1" customWidth="1"/>
    <col min="15105" max="15105" width="51.453125" style="1" customWidth="1"/>
    <col min="15106" max="15107" width="12.26953125" style="1" customWidth="1"/>
    <col min="15108" max="15109" width="13.81640625" style="1" customWidth="1"/>
    <col min="15110" max="15110" width="10.1796875" style="1" customWidth="1"/>
    <col min="15111" max="15111" width="10" style="1" customWidth="1"/>
    <col min="15112" max="15112" width="10.453125" style="1" customWidth="1"/>
    <col min="15113" max="15113" width="7.7265625" style="1" customWidth="1"/>
    <col min="15114" max="15114" width="10.81640625" style="1" customWidth="1"/>
    <col min="15115" max="15116" width="7.7265625" style="1" customWidth="1"/>
    <col min="15117" max="15117" width="9.7265625" style="1" customWidth="1"/>
    <col min="15118" max="15118" width="10.54296875" style="1" customWidth="1"/>
    <col min="15119" max="15119" width="7.7265625" style="1" customWidth="1"/>
    <col min="15120" max="15120" width="10" style="1" customWidth="1"/>
    <col min="15121" max="15121" width="7.7265625" style="1" customWidth="1"/>
    <col min="15122" max="15122" width="9.453125" style="1" customWidth="1"/>
    <col min="15123" max="15123" width="9.54296875" style="1" customWidth="1"/>
    <col min="15124" max="15124" width="8.81640625" style="1" customWidth="1"/>
    <col min="15125" max="15125" width="10.81640625" style="1" customWidth="1"/>
    <col min="15126" max="15126" width="9" style="1" customWidth="1"/>
    <col min="15127" max="15359" width="9.1796875" style="1"/>
    <col min="15360" max="15360" width="10" style="1" customWidth="1"/>
    <col min="15361" max="15361" width="51.453125" style="1" customWidth="1"/>
    <col min="15362" max="15363" width="12.26953125" style="1" customWidth="1"/>
    <col min="15364" max="15365" width="13.81640625" style="1" customWidth="1"/>
    <col min="15366" max="15366" width="10.1796875" style="1" customWidth="1"/>
    <col min="15367" max="15367" width="10" style="1" customWidth="1"/>
    <col min="15368" max="15368" width="10.453125" style="1" customWidth="1"/>
    <col min="15369" max="15369" width="7.7265625" style="1" customWidth="1"/>
    <col min="15370" max="15370" width="10.81640625" style="1" customWidth="1"/>
    <col min="15371" max="15372" width="7.7265625" style="1" customWidth="1"/>
    <col min="15373" max="15373" width="9.7265625" style="1" customWidth="1"/>
    <col min="15374" max="15374" width="10.54296875" style="1" customWidth="1"/>
    <col min="15375" max="15375" width="7.7265625" style="1" customWidth="1"/>
    <col min="15376" max="15376" width="10" style="1" customWidth="1"/>
    <col min="15377" max="15377" width="7.7265625" style="1" customWidth="1"/>
    <col min="15378" max="15378" width="9.453125" style="1" customWidth="1"/>
    <col min="15379" max="15379" width="9.54296875" style="1" customWidth="1"/>
    <col min="15380" max="15380" width="8.81640625" style="1" customWidth="1"/>
    <col min="15381" max="15381" width="10.81640625" style="1" customWidth="1"/>
    <col min="15382" max="15382" width="9" style="1" customWidth="1"/>
    <col min="15383" max="15615" width="9.1796875" style="1"/>
    <col min="15616" max="15616" width="10" style="1" customWidth="1"/>
    <col min="15617" max="15617" width="51.453125" style="1" customWidth="1"/>
    <col min="15618" max="15619" width="12.26953125" style="1" customWidth="1"/>
    <col min="15620" max="15621" width="13.81640625" style="1" customWidth="1"/>
    <col min="15622" max="15622" width="10.1796875" style="1" customWidth="1"/>
    <col min="15623" max="15623" width="10" style="1" customWidth="1"/>
    <col min="15624" max="15624" width="10.453125" style="1" customWidth="1"/>
    <col min="15625" max="15625" width="7.7265625" style="1" customWidth="1"/>
    <col min="15626" max="15626" width="10.81640625" style="1" customWidth="1"/>
    <col min="15627" max="15628" width="7.7265625" style="1" customWidth="1"/>
    <col min="15629" max="15629" width="9.7265625" style="1" customWidth="1"/>
    <col min="15630" max="15630" width="10.54296875" style="1" customWidth="1"/>
    <col min="15631" max="15631" width="7.7265625" style="1" customWidth="1"/>
    <col min="15632" max="15632" width="10" style="1" customWidth="1"/>
    <col min="15633" max="15633" width="7.7265625" style="1" customWidth="1"/>
    <col min="15634" max="15634" width="9.453125" style="1" customWidth="1"/>
    <col min="15635" max="15635" width="9.54296875" style="1" customWidth="1"/>
    <col min="15636" max="15636" width="8.81640625" style="1" customWidth="1"/>
    <col min="15637" max="15637" width="10.81640625" style="1" customWidth="1"/>
    <col min="15638" max="15638" width="9" style="1" customWidth="1"/>
    <col min="15639" max="15871" width="9.1796875" style="1"/>
    <col min="15872" max="15872" width="10" style="1" customWidth="1"/>
    <col min="15873" max="15873" width="51.453125" style="1" customWidth="1"/>
    <col min="15874" max="15875" width="12.26953125" style="1" customWidth="1"/>
    <col min="15876" max="15877" width="13.81640625" style="1" customWidth="1"/>
    <col min="15878" max="15878" width="10.1796875" style="1" customWidth="1"/>
    <col min="15879" max="15879" width="10" style="1" customWidth="1"/>
    <col min="15880" max="15880" width="10.453125" style="1" customWidth="1"/>
    <col min="15881" max="15881" width="7.7265625" style="1" customWidth="1"/>
    <col min="15882" max="15882" width="10.81640625" style="1" customWidth="1"/>
    <col min="15883" max="15884" width="7.7265625" style="1" customWidth="1"/>
    <col min="15885" max="15885" width="9.7265625" style="1" customWidth="1"/>
    <col min="15886" max="15886" width="10.54296875" style="1" customWidth="1"/>
    <col min="15887" max="15887" width="7.7265625" style="1" customWidth="1"/>
    <col min="15888" max="15888" width="10" style="1" customWidth="1"/>
    <col min="15889" max="15889" width="7.7265625" style="1" customWidth="1"/>
    <col min="15890" max="15890" width="9.453125" style="1" customWidth="1"/>
    <col min="15891" max="15891" width="9.54296875" style="1" customWidth="1"/>
    <col min="15892" max="15892" width="8.81640625" style="1" customWidth="1"/>
    <col min="15893" max="15893" width="10.81640625" style="1" customWidth="1"/>
    <col min="15894" max="15894" width="9" style="1" customWidth="1"/>
    <col min="15895" max="16127" width="9.1796875" style="1"/>
    <col min="16128" max="16128" width="10" style="1" customWidth="1"/>
    <col min="16129" max="16129" width="51.453125" style="1" customWidth="1"/>
    <col min="16130" max="16131" width="12.26953125" style="1" customWidth="1"/>
    <col min="16132" max="16133" width="13.81640625" style="1" customWidth="1"/>
    <col min="16134" max="16134" width="10.1796875" style="1" customWidth="1"/>
    <col min="16135" max="16135" width="10" style="1" customWidth="1"/>
    <col min="16136" max="16136" width="10.453125" style="1" customWidth="1"/>
    <col min="16137" max="16137" width="7.7265625" style="1" customWidth="1"/>
    <col min="16138" max="16138" width="10.81640625" style="1" customWidth="1"/>
    <col min="16139" max="16140" width="7.7265625" style="1" customWidth="1"/>
    <col min="16141" max="16141" width="9.7265625" style="1" customWidth="1"/>
    <col min="16142" max="16142" width="10.54296875" style="1" customWidth="1"/>
    <col min="16143" max="16143" width="7.7265625" style="1" customWidth="1"/>
    <col min="16144" max="16144" width="10" style="1" customWidth="1"/>
    <col min="16145" max="16145" width="7.7265625" style="1" customWidth="1"/>
    <col min="16146" max="16146" width="9.453125" style="1" customWidth="1"/>
    <col min="16147" max="16147" width="9.54296875" style="1" customWidth="1"/>
    <col min="16148" max="16148" width="8.81640625" style="1" customWidth="1"/>
    <col min="16149" max="16149" width="10.81640625" style="1" customWidth="1"/>
    <col min="16150" max="16150" width="9" style="1" customWidth="1"/>
    <col min="16151" max="16384" width="9.1796875" style="1"/>
  </cols>
  <sheetData>
    <row r="1" spans="1:22" s="3" customFormat="1" ht="11.4" x14ac:dyDescent="0.25">
      <c r="D1" s="4"/>
      <c r="E1" s="4"/>
      <c r="F1" s="4"/>
      <c r="G1" s="5"/>
      <c r="I1" s="5"/>
      <c r="J1" s="29"/>
      <c r="K1" s="5"/>
      <c r="M1" s="28"/>
      <c r="U1" s="4"/>
      <c r="V1" s="20" t="s">
        <v>408</v>
      </c>
    </row>
    <row r="2" spans="1:22" s="3" customFormat="1" ht="11.4" x14ac:dyDescent="0.25">
      <c r="D2" s="4"/>
      <c r="E2" s="4"/>
      <c r="F2" s="4"/>
      <c r="G2" s="5"/>
      <c r="I2" s="5"/>
      <c r="J2" s="29"/>
      <c r="K2" s="5"/>
      <c r="M2" s="28"/>
      <c r="T2" s="227" t="s">
        <v>4</v>
      </c>
      <c r="U2" s="228"/>
      <c r="V2" s="227"/>
    </row>
    <row r="3" spans="1:22" s="3" customFormat="1" ht="12.95" x14ac:dyDescent="0.3">
      <c r="A3" s="229" t="s">
        <v>409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30"/>
      <c r="V3" s="229"/>
    </row>
    <row r="4" spans="1:22" s="3" customFormat="1" ht="12.95" x14ac:dyDescent="0.3">
      <c r="A4" s="7"/>
      <c r="B4" s="7"/>
      <c r="C4" s="7"/>
      <c r="D4" s="52"/>
      <c r="E4" s="52"/>
      <c r="F4" s="52"/>
      <c r="G4" s="38" t="s">
        <v>249</v>
      </c>
      <c r="H4" s="36" t="s">
        <v>1974</v>
      </c>
      <c r="I4" s="38"/>
      <c r="J4" s="96">
        <v>2020</v>
      </c>
      <c r="K4" s="38" t="s">
        <v>24</v>
      </c>
      <c r="L4" s="7"/>
      <c r="M4" s="37"/>
      <c r="N4" s="7"/>
      <c r="O4" s="7"/>
      <c r="P4" s="7"/>
      <c r="Q4" s="7"/>
      <c r="R4" s="7"/>
      <c r="S4" s="7"/>
      <c r="T4" s="7"/>
      <c r="U4" s="52"/>
      <c r="V4" s="7"/>
    </row>
    <row r="5" spans="1:22" x14ac:dyDescent="0.35">
      <c r="A5" s="7"/>
      <c r="B5" s="7"/>
      <c r="C5" s="7"/>
      <c r="D5" s="52"/>
      <c r="E5" s="52"/>
      <c r="F5" s="52"/>
      <c r="G5" s="38"/>
      <c r="H5" s="7"/>
      <c r="I5" s="38"/>
      <c r="J5" s="38"/>
      <c r="K5" s="38"/>
      <c r="L5" s="7"/>
      <c r="M5" s="37"/>
      <c r="N5" s="7"/>
      <c r="O5" s="7"/>
      <c r="P5" s="7"/>
      <c r="Q5" s="7"/>
      <c r="R5" s="7"/>
      <c r="S5" s="7"/>
      <c r="T5" s="7"/>
      <c r="U5" s="52"/>
      <c r="V5" s="7"/>
    </row>
    <row r="6" spans="1:22" s="3" customFormat="1" ht="12.95" x14ac:dyDescent="0.3">
      <c r="A6" s="7"/>
      <c r="B6" s="7"/>
      <c r="C6" s="7"/>
      <c r="D6" s="52"/>
      <c r="E6" s="52"/>
      <c r="F6" s="52"/>
      <c r="G6" s="222" t="s">
        <v>145</v>
      </c>
      <c r="H6" s="222"/>
      <c r="I6" s="222"/>
      <c r="J6" s="222"/>
      <c r="K6" s="222"/>
      <c r="L6" s="222"/>
      <c r="M6" s="222"/>
      <c r="N6" s="222"/>
      <c r="O6" s="222"/>
      <c r="P6" s="222"/>
      <c r="Q6" s="10"/>
      <c r="R6" s="7"/>
      <c r="S6" s="52"/>
      <c r="T6" s="7"/>
      <c r="U6" s="52"/>
      <c r="V6" s="7"/>
    </row>
    <row r="7" spans="1:22" s="11" customFormat="1" ht="12.95" x14ac:dyDescent="0.3">
      <c r="A7" s="7"/>
      <c r="B7" s="7"/>
      <c r="C7" s="7"/>
      <c r="D7" s="52"/>
      <c r="E7" s="52"/>
      <c r="F7" s="52"/>
      <c r="G7" s="257" t="s">
        <v>5</v>
      </c>
      <c r="H7" s="257"/>
      <c r="I7" s="257"/>
      <c r="J7" s="257"/>
      <c r="K7" s="257"/>
      <c r="L7" s="257"/>
      <c r="M7" s="257"/>
      <c r="N7" s="257"/>
      <c r="O7" s="257"/>
      <c r="P7" s="257"/>
      <c r="Q7" s="53"/>
      <c r="R7" s="7"/>
      <c r="S7" s="7"/>
      <c r="T7" s="7"/>
      <c r="U7" s="52"/>
      <c r="V7" s="7"/>
    </row>
    <row r="8" spans="1:22" x14ac:dyDescent="0.35">
      <c r="A8" s="7"/>
      <c r="B8" s="7"/>
      <c r="C8" s="7"/>
      <c r="D8" s="52"/>
      <c r="E8" s="52"/>
      <c r="F8" s="52"/>
      <c r="G8" s="38"/>
      <c r="H8" s="7"/>
      <c r="I8" s="38"/>
      <c r="J8" s="38"/>
      <c r="K8" s="38"/>
      <c r="L8" s="7"/>
      <c r="M8" s="37"/>
      <c r="N8" s="7"/>
      <c r="O8" s="7"/>
      <c r="P8" s="7"/>
      <c r="Q8" s="7"/>
      <c r="R8" s="7"/>
      <c r="S8" s="7"/>
      <c r="T8" s="52"/>
      <c r="U8" s="52"/>
      <c r="V8" s="7"/>
    </row>
    <row r="9" spans="1:22" s="3" customFormat="1" ht="12.95" x14ac:dyDescent="0.3">
      <c r="A9" s="7"/>
      <c r="B9" s="7"/>
      <c r="C9" s="7"/>
      <c r="D9" s="52"/>
      <c r="E9" s="52"/>
      <c r="F9" s="52"/>
      <c r="G9" s="38"/>
      <c r="H9" s="7"/>
      <c r="I9" s="38" t="s">
        <v>6</v>
      </c>
      <c r="J9" s="38"/>
      <c r="K9" s="38" t="s">
        <v>7</v>
      </c>
      <c r="L9" s="7"/>
      <c r="M9" s="37"/>
      <c r="N9" s="7"/>
      <c r="O9" s="7"/>
      <c r="P9" s="7"/>
      <c r="Q9" s="52"/>
      <c r="R9" s="7"/>
      <c r="S9" s="7"/>
      <c r="T9" s="7"/>
      <c r="U9" s="52"/>
      <c r="V9" s="7"/>
    </row>
    <row r="10" spans="1:22" x14ac:dyDescent="0.35">
      <c r="A10" s="7"/>
      <c r="B10" s="7"/>
      <c r="C10" s="7"/>
      <c r="D10" s="52"/>
      <c r="E10" s="52"/>
      <c r="F10" s="52"/>
      <c r="G10" s="38"/>
      <c r="H10" s="7"/>
      <c r="I10" s="38"/>
      <c r="J10" s="38"/>
      <c r="K10" s="38"/>
      <c r="L10" s="7"/>
      <c r="M10" s="37"/>
      <c r="N10" s="7"/>
      <c r="O10" s="7"/>
      <c r="P10" s="7"/>
      <c r="Q10" s="7"/>
      <c r="R10" s="52"/>
      <c r="S10" s="52"/>
      <c r="T10" s="52"/>
      <c r="U10" s="52"/>
      <c r="V10" s="7"/>
    </row>
    <row r="11" spans="1:22" s="3" customFormat="1" ht="12.95" x14ac:dyDescent="0.3">
      <c r="A11" s="7"/>
      <c r="B11" s="7"/>
      <c r="C11" s="7"/>
      <c r="D11" s="52"/>
      <c r="E11" s="52"/>
      <c r="F11" s="52"/>
      <c r="G11" s="38" t="s">
        <v>8</v>
      </c>
      <c r="H11" s="224" t="s">
        <v>1655</v>
      </c>
      <c r="I11" s="224"/>
      <c r="J11" s="224"/>
      <c r="K11" s="224"/>
      <c r="L11" s="224"/>
      <c r="M11" s="224"/>
      <c r="N11" s="224"/>
      <c r="O11" s="224"/>
      <c r="P11" s="224"/>
      <c r="Q11" s="224"/>
      <c r="R11" s="7"/>
      <c r="S11" s="7"/>
      <c r="T11" s="7"/>
      <c r="U11" s="52"/>
      <c r="V11" s="7"/>
    </row>
    <row r="12" spans="1:22" s="11" customFormat="1" ht="12.95" x14ac:dyDescent="0.3">
      <c r="A12" s="7"/>
      <c r="B12" s="7"/>
      <c r="C12" s="7"/>
      <c r="D12" s="52"/>
      <c r="E12" s="52"/>
      <c r="F12" s="52"/>
      <c r="G12" s="38"/>
      <c r="H12" s="257" t="s">
        <v>9</v>
      </c>
      <c r="I12" s="257"/>
      <c r="J12" s="257"/>
      <c r="K12" s="257"/>
      <c r="L12" s="257"/>
      <c r="M12" s="257"/>
      <c r="N12" s="257"/>
      <c r="O12" s="257"/>
      <c r="P12" s="257"/>
      <c r="Q12" s="257"/>
      <c r="R12" s="7"/>
      <c r="S12" s="52"/>
      <c r="T12" s="7"/>
      <c r="U12" s="52"/>
      <c r="V12" s="7"/>
    </row>
    <row r="13" spans="1:22" x14ac:dyDescent="0.35">
      <c r="A13" s="7"/>
      <c r="B13" s="7"/>
      <c r="C13" s="7"/>
      <c r="D13" s="52"/>
      <c r="E13" s="52"/>
      <c r="F13" s="52"/>
      <c r="G13" s="38"/>
      <c r="H13" s="7"/>
      <c r="I13" s="38"/>
      <c r="J13" s="54"/>
      <c r="K13" s="54"/>
      <c r="L13" s="39"/>
      <c r="M13" s="54"/>
      <c r="N13" s="39"/>
      <c r="O13" s="39"/>
      <c r="P13" s="39"/>
      <c r="Q13" s="39"/>
      <c r="R13" s="7"/>
      <c r="S13" s="7"/>
      <c r="T13" s="7"/>
      <c r="U13" s="52"/>
      <c r="V13" s="7"/>
    </row>
    <row r="14" spans="1:22" s="11" customFormat="1" ht="65.3" customHeight="1" x14ac:dyDescent="0.25">
      <c r="A14" s="226" t="s">
        <v>10</v>
      </c>
      <c r="B14" s="226" t="s">
        <v>11</v>
      </c>
      <c r="C14" s="226" t="s">
        <v>12</v>
      </c>
      <c r="D14" s="225" t="s">
        <v>410</v>
      </c>
      <c r="E14" s="225" t="s">
        <v>1654</v>
      </c>
      <c r="F14" s="225" t="s">
        <v>1668</v>
      </c>
      <c r="G14" s="225"/>
      <c r="H14" s="226" t="s">
        <v>1669</v>
      </c>
      <c r="I14" s="226"/>
      <c r="J14" s="226"/>
      <c r="K14" s="226"/>
      <c r="L14" s="226"/>
      <c r="M14" s="226"/>
      <c r="N14" s="226"/>
      <c r="O14" s="226"/>
      <c r="P14" s="226"/>
      <c r="Q14" s="226"/>
      <c r="R14" s="226" t="s">
        <v>411</v>
      </c>
      <c r="S14" s="226"/>
      <c r="T14" s="226" t="s">
        <v>412</v>
      </c>
      <c r="U14" s="225"/>
      <c r="V14" s="226" t="s">
        <v>3</v>
      </c>
    </row>
    <row r="15" spans="1:22" s="11" customFormat="1" ht="25.55" customHeight="1" x14ac:dyDescent="0.25">
      <c r="A15" s="226"/>
      <c r="B15" s="226"/>
      <c r="C15" s="226"/>
      <c r="D15" s="225"/>
      <c r="E15" s="225"/>
      <c r="F15" s="225" t="s">
        <v>413</v>
      </c>
      <c r="G15" s="258" t="s">
        <v>414</v>
      </c>
      <c r="H15" s="226" t="s">
        <v>14</v>
      </c>
      <c r="I15" s="226"/>
      <c r="J15" s="226" t="s">
        <v>15</v>
      </c>
      <c r="K15" s="226"/>
      <c r="L15" s="226" t="s">
        <v>16</v>
      </c>
      <c r="M15" s="226"/>
      <c r="N15" s="226" t="s">
        <v>17</v>
      </c>
      <c r="O15" s="226"/>
      <c r="P15" s="226" t="s">
        <v>18</v>
      </c>
      <c r="Q15" s="226"/>
      <c r="R15" s="259" t="s">
        <v>413</v>
      </c>
      <c r="S15" s="259" t="s">
        <v>414</v>
      </c>
      <c r="T15" s="226"/>
      <c r="U15" s="225"/>
      <c r="V15" s="226"/>
    </row>
    <row r="16" spans="1:22" s="11" customFormat="1" ht="105.8" customHeight="1" x14ac:dyDescent="0.25">
      <c r="A16" s="226"/>
      <c r="B16" s="226"/>
      <c r="C16" s="226"/>
      <c r="D16" s="225"/>
      <c r="E16" s="225"/>
      <c r="F16" s="225"/>
      <c r="G16" s="258"/>
      <c r="H16" s="40" t="s">
        <v>0</v>
      </c>
      <c r="I16" s="58" t="s">
        <v>1</v>
      </c>
      <c r="J16" s="58" t="s">
        <v>0</v>
      </c>
      <c r="K16" s="58" t="s">
        <v>1</v>
      </c>
      <c r="L16" s="40" t="s">
        <v>0</v>
      </c>
      <c r="M16" s="40" t="s">
        <v>1</v>
      </c>
      <c r="N16" s="40" t="s">
        <v>0</v>
      </c>
      <c r="O16" s="40" t="s">
        <v>1</v>
      </c>
      <c r="P16" s="40" t="s">
        <v>0</v>
      </c>
      <c r="Q16" s="40" t="s">
        <v>1</v>
      </c>
      <c r="R16" s="259"/>
      <c r="S16" s="259"/>
      <c r="T16" s="57" t="s">
        <v>266</v>
      </c>
      <c r="U16" s="56" t="s">
        <v>2</v>
      </c>
      <c r="V16" s="226"/>
    </row>
    <row r="17" spans="1:23" s="11" customFormat="1" ht="12.95" x14ac:dyDescent="0.3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41">
        <v>21</v>
      </c>
      <c r="V17" s="41">
        <v>22</v>
      </c>
    </row>
    <row r="18" spans="1:23" s="61" customFormat="1" ht="31.5" customHeight="1" x14ac:dyDescent="0.25">
      <c r="A18" s="99"/>
      <c r="B18" s="100" t="s">
        <v>415</v>
      </c>
      <c r="C18" s="101"/>
      <c r="D18" s="132">
        <f t="shared" ref="D18:V18" si="0">D19+D408+D789+D992</f>
        <v>10095.574102569999</v>
      </c>
      <c r="E18" s="132">
        <f t="shared" si="0"/>
        <v>1483.207814879667</v>
      </c>
      <c r="F18" s="132">
        <f t="shared" si="0"/>
        <v>8612.3662876903327</v>
      </c>
      <c r="G18" s="132">
        <f t="shared" si="0"/>
        <v>0</v>
      </c>
      <c r="H18" s="132">
        <f t="shared" si="0"/>
        <v>2383.6255356503334</v>
      </c>
      <c r="I18" s="132">
        <f t="shared" si="0"/>
        <v>1128.7798904900001</v>
      </c>
      <c r="J18" s="132">
        <f t="shared" si="0"/>
        <v>277.58385139000006</v>
      </c>
      <c r="K18" s="132">
        <f t="shared" si="0"/>
        <v>455.36730298999987</v>
      </c>
      <c r="L18" s="132">
        <f t="shared" si="0"/>
        <v>647.56015468125008</v>
      </c>
      <c r="M18" s="132">
        <f t="shared" si="0"/>
        <v>673.41258749999997</v>
      </c>
      <c r="N18" s="132">
        <f t="shared" si="0"/>
        <v>583.41143059125011</v>
      </c>
      <c r="O18" s="132">
        <f t="shared" si="0"/>
        <v>0</v>
      </c>
      <c r="P18" s="132">
        <f t="shared" si="0"/>
        <v>875.07009898783326</v>
      </c>
      <c r="Q18" s="132">
        <f t="shared" si="0"/>
        <v>0</v>
      </c>
      <c r="R18" s="132">
        <f t="shared" si="0"/>
        <v>1254.8456451603338</v>
      </c>
      <c r="S18" s="132">
        <f t="shared" si="0"/>
        <v>0</v>
      </c>
      <c r="T18" s="132">
        <f t="shared" si="0"/>
        <v>1254.8456451603338</v>
      </c>
      <c r="U18" s="132">
        <f t="shared" si="0"/>
        <v>0</v>
      </c>
      <c r="V18" s="132">
        <f t="shared" si="0"/>
        <v>0</v>
      </c>
    </row>
    <row r="19" spans="1:23" s="61" customFormat="1" x14ac:dyDescent="0.25">
      <c r="A19" s="102"/>
      <c r="B19" s="100" t="s">
        <v>25</v>
      </c>
      <c r="C19" s="101"/>
      <c r="D19" s="132">
        <f t="shared" ref="D19:V19" si="1">D20+D23+D28+D31+D38+D45+D52+D56+D59+D75+D78+D87+D103+D109+D116+D122+D127+D131+D133+D151+D169+D188+D190+D195+D210+D214+D216+D220+D224+D236+D240+D247+D258+D266+D275+D314+D320+D330+D333+D338+D346+D363+D400</f>
        <v>2348.2250100000001</v>
      </c>
      <c r="E19" s="132">
        <f t="shared" si="1"/>
        <v>365.35215287966668</v>
      </c>
      <c r="F19" s="132">
        <f t="shared" si="1"/>
        <v>1982.8728571203328</v>
      </c>
      <c r="G19" s="132">
        <f t="shared" si="1"/>
        <v>0</v>
      </c>
      <c r="H19" s="132">
        <f t="shared" si="1"/>
        <v>788.08677093033327</v>
      </c>
      <c r="I19" s="132">
        <f t="shared" si="1"/>
        <v>253.33152275999998</v>
      </c>
      <c r="J19" s="132">
        <f t="shared" si="1"/>
        <v>84.46015027</v>
      </c>
      <c r="K19" s="132">
        <f t="shared" si="1"/>
        <v>75.275684249999983</v>
      </c>
      <c r="L19" s="132">
        <f t="shared" si="1"/>
        <v>160.2029151546501</v>
      </c>
      <c r="M19" s="132">
        <f t="shared" si="1"/>
        <v>178.05583851</v>
      </c>
      <c r="N19" s="132">
        <f t="shared" si="1"/>
        <v>210.98740687465011</v>
      </c>
      <c r="O19" s="132">
        <f t="shared" si="1"/>
        <v>0</v>
      </c>
      <c r="P19" s="132">
        <f t="shared" si="1"/>
        <v>332.43629863103314</v>
      </c>
      <c r="Q19" s="132">
        <f t="shared" si="1"/>
        <v>0</v>
      </c>
      <c r="R19" s="132">
        <f t="shared" si="1"/>
        <v>534.7552481703334</v>
      </c>
      <c r="S19" s="132">
        <f t="shared" si="1"/>
        <v>0</v>
      </c>
      <c r="T19" s="132">
        <f t="shared" si="1"/>
        <v>534.7552481703334</v>
      </c>
      <c r="U19" s="132">
        <f t="shared" si="1"/>
        <v>0</v>
      </c>
      <c r="V19" s="132">
        <f t="shared" si="1"/>
        <v>0</v>
      </c>
    </row>
    <row r="20" spans="1:23" s="34" customFormat="1" ht="26.3" customHeight="1" x14ac:dyDescent="0.35">
      <c r="A20" s="103"/>
      <c r="B20" s="104" t="s">
        <v>26</v>
      </c>
      <c r="C20" s="105"/>
      <c r="D20" s="133">
        <f t="shared" ref="D20:V20" si="2">SUM(D21:D22)</f>
        <v>0</v>
      </c>
      <c r="E20" s="133">
        <f t="shared" si="2"/>
        <v>0</v>
      </c>
      <c r="F20" s="133">
        <f t="shared" si="2"/>
        <v>0</v>
      </c>
      <c r="G20" s="133">
        <f t="shared" si="2"/>
        <v>0</v>
      </c>
      <c r="H20" s="133">
        <f t="shared" si="2"/>
        <v>0</v>
      </c>
      <c r="I20" s="133">
        <f t="shared" si="2"/>
        <v>2.6324916099999998</v>
      </c>
      <c r="J20" s="133">
        <f t="shared" si="2"/>
        <v>0</v>
      </c>
      <c r="K20" s="133">
        <f t="shared" si="2"/>
        <v>0</v>
      </c>
      <c r="L20" s="133">
        <f t="shared" si="2"/>
        <v>0</v>
      </c>
      <c r="M20" s="133">
        <f t="shared" si="2"/>
        <v>2.6324916099999998</v>
      </c>
      <c r="N20" s="133">
        <f t="shared" si="2"/>
        <v>0</v>
      </c>
      <c r="O20" s="133">
        <f t="shared" si="2"/>
        <v>0</v>
      </c>
      <c r="P20" s="133">
        <f t="shared" si="2"/>
        <v>0</v>
      </c>
      <c r="Q20" s="133">
        <f t="shared" si="2"/>
        <v>0</v>
      </c>
      <c r="R20" s="133">
        <f t="shared" si="2"/>
        <v>-2.6324916099999998</v>
      </c>
      <c r="S20" s="133">
        <f t="shared" si="2"/>
        <v>0</v>
      </c>
      <c r="T20" s="133">
        <f t="shared" si="2"/>
        <v>-2.6324916099999998</v>
      </c>
      <c r="U20" s="133">
        <f t="shared" si="2"/>
        <v>0</v>
      </c>
      <c r="V20" s="133">
        <f t="shared" si="2"/>
        <v>0</v>
      </c>
    </row>
    <row r="21" spans="1:23" ht="46.65" x14ac:dyDescent="0.35">
      <c r="A21" s="106" t="s">
        <v>1660</v>
      </c>
      <c r="B21" s="107" t="s">
        <v>728</v>
      </c>
      <c r="C21" s="108" t="s">
        <v>1127</v>
      </c>
      <c r="D21" s="122">
        <v>0</v>
      </c>
      <c r="E21" s="122">
        <v>0</v>
      </c>
      <c r="F21" s="122">
        <v>0</v>
      </c>
      <c r="G21" s="122"/>
      <c r="H21" s="122">
        <v>0</v>
      </c>
      <c r="I21" s="126">
        <v>0.22856164000000001</v>
      </c>
      <c r="J21" s="122">
        <v>0</v>
      </c>
      <c r="K21" s="122">
        <v>0</v>
      </c>
      <c r="L21" s="122">
        <v>0</v>
      </c>
      <c r="M21" s="122">
        <v>0.22856164000000001</v>
      </c>
      <c r="N21" s="122">
        <v>0</v>
      </c>
      <c r="O21" s="122"/>
      <c r="P21" s="122">
        <v>0</v>
      </c>
      <c r="Q21" s="122"/>
      <c r="R21" s="122">
        <v>-0.22856164000000001</v>
      </c>
      <c r="S21" s="122"/>
      <c r="T21" s="122">
        <v>-0.22856164000000001</v>
      </c>
      <c r="U21" s="122"/>
      <c r="V21" s="122"/>
    </row>
    <row r="22" spans="1:23" ht="31.1" x14ac:dyDescent="0.35">
      <c r="A22" s="106" t="s">
        <v>1660</v>
      </c>
      <c r="B22" s="107" t="s">
        <v>1672</v>
      </c>
      <c r="C22" s="108" t="s">
        <v>1128</v>
      </c>
      <c r="D22" s="122">
        <v>0</v>
      </c>
      <c r="E22" s="122">
        <v>0</v>
      </c>
      <c r="F22" s="122">
        <v>0</v>
      </c>
      <c r="G22" s="122"/>
      <c r="H22" s="122">
        <v>0</v>
      </c>
      <c r="I22" s="126">
        <v>2.4039299699999996</v>
      </c>
      <c r="J22" s="122">
        <v>0</v>
      </c>
      <c r="K22" s="122">
        <v>0</v>
      </c>
      <c r="L22" s="122">
        <v>0</v>
      </c>
      <c r="M22" s="122">
        <v>2.4039299699999996</v>
      </c>
      <c r="N22" s="122">
        <v>0</v>
      </c>
      <c r="O22" s="122"/>
      <c r="P22" s="122">
        <v>0</v>
      </c>
      <c r="Q22" s="122"/>
      <c r="R22" s="122">
        <v>-2.4039299699999996</v>
      </c>
      <c r="S22" s="122"/>
      <c r="T22" s="122">
        <v>-2.4039299699999996</v>
      </c>
      <c r="U22" s="122"/>
      <c r="V22" s="122"/>
      <c r="W22" s="2"/>
    </row>
    <row r="23" spans="1:23" x14ac:dyDescent="0.35">
      <c r="A23" s="103"/>
      <c r="B23" s="109" t="s">
        <v>27</v>
      </c>
      <c r="C23" s="105"/>
      <c r="D23" s="133">
        <f t="shared" ref="D23:V23" si="3">SUM(D24:D27)</f>
        <v>12.020010000000001</v>
      </c>
      <c r="E23" s="133">
        <f t="shared" si="3"/>
        <v>5.5159479600000001</v>
      </c>
      <c r="F23" s="133">
        <f t="shared" si="3"/>
        <v>6.5040620400000009</v>
      </c>
      <c r="G23" s="133">
        <f t="shared" si="3"/>
        <v>0</v>
      </c>
      <c r="H23" s="133">
        <f t="shared" si="3"/>
        <v>9.5667022600000013</v>
      </c>
      <c r="I23" s="133">
        <f t="shared" si="3"/>
        <v>5.3880201599999999</v>
      </c>
      <c r="J23" s="133">
        <f t="shared" si="3"/>
        <v>6.3641730000000007E-2</v>
      </c>
      <c r="K23" s="133">
        <f t="shared" si="3"/>
        <v>6.3641730000000007E-2</v>
      </c>
      <c r="L23" s="133">
        <f t="shared" si="3"/>
        <v>2.5112999299999994</v>
      </c>
      <c r="M23" s="133">
        <f t="shared" si="3"/>
        <v>5.3243784299999994</v>
      </c>
      <c r="N23" s="133">
        <f t="shared" si="3"/>
        <v>5.0129592600000024</v>
      </c>
      <c r="O23" s="133">
        <f t="shared" si="3"/>
        <v>0</v>
      </c>
      <c r="P23" s="133">
        <f t="shared" si="3"/>
        <v>1.9788013400000002</v>
      </c>
      <c r="Q23" s="133">
        <f t="shared" si="3"/>
        <v>0</v>
      </c>
      <c r="R23" s="133">
        <f t="shared" si="3"/>
        <v>4.1786821000000014</v>
      </c>
      <c r="S23" s="133">
        <f t="shared" si="3"/>
        <v>0</v>
      </c>
      <c r="T23" s="133">
        <f t="shared" si="3"/>
        <v>4.1786821000000014</v>
      </c>
      <c r="U23" s="133">
        <f t="shared" si="3"/>
        <v>0</v>
      </c>
      <c r="V23" s="133">
        <f t="shared" si="3"/>
        <v>0</v>
      </c>
    </row>
    <row r="24" spans="1:23" ht="46.65" x14ac:dyDescent="0.35">
      <c r="A24" s="106" t="s">
        <v>1660</v>
      </c>
      <c r="B24" s="107" t="s">
        <v>729</v>
      </c>
      <c r="C24" s="108" t="s">
        <v>671</v>
      </c>
      <c r="D24" s="122">
        <v>0.73924000000000001</v>
      </c>
      <c r="E24" s="122">
        <v>0</v>
      </c>
      <c r="F24" s="122">
        <v>0.73924000000000001</v>
      </c>
      <c r="G24" s="122"/>
      <c r="H24" s="122">
        <v>1.0999999999999999E-2</v>
      </c>
      <c r="I24" s="126">
        <v>4.4504000000000006E-4</v>
      </c>
      <c r="J24" s="122">
        <v>1.9593E-4</v>
      </c>
      <c r="K24" s="122">
        <v>1.9593E-4</v>
      </c>
      <c r="L24" s="122">
        <v>2.5000000000000001E-3</v>
      </c>
      <c r="M24" s="122">
        <v>2.4911000000000009E-4</v>
      </c>
      <c r="N24" s="122">
        <v>2.5000000000000001E-3</v>
      </c>
      <c r="O24" s="122"/>
      <c r="P24" s="122">
        <v>5.8040699999999997E-3</v>
      </c>
      <c r="Q24" s="122"/>
      <c r="R24" s="122">
        <v>1.0554959999999999E-2</v>
      </c>
      <c r="S24" s="122"/>
      <c r="T24" s="122">
        <v>1.0554959999999999E-2</v>
      </c>
      <c r="U24" s="122"/>
      <c r="V24" s="122"/>
    </row>
    <row r="25" spans="1:23" ht="46.65" x14ac:dyDescent="0.35">
      <c r="A25" s="106" t="s">
        <v>1660</v>
      </c>
      <c r="B25" s="107" t="s">
        <v>28</v>
      </c>
      <c r="C25" s="108" t="s">
        <v>499</v>
      </c>
      <c r="D25" s="122">
        <v>8.3857400000000002</v>
      </c>
      <c r="E25" s="122">
        <v>5.5157062899999998</v>
      </c>
      <c r="F25" s="122">
        <v>2.8700337100000004</v>
      </c>
      <c r="G25" s="122"/>
      <c r="H25" s="122">
        <v>6.660672260000001</v>
      </c>
      <c r="I25" s="126">
        <v>2.3497260299999998</v>
      </c>
      <c r="J25" s="122">
        <v>6.9220699999999998E-3</v>
      </c>
      <c r="K25" s="122">
        <v>6.9220699999999998E-3</v>
      </c>
      <c r="L25" s="122">
        <v>2.5087999299999995</v>
      </c>
      <c r="M25" s="122">
        <v>2.3428039599999999</v>
      </c>
      <c r="N25" s="122">
        <v>4.1449502600000017</v>
      </c>
      <c r="O25" s="122"/>
      <c r="P25" s="122">
        <v>0</v>
      </c>
      <c r="Q25" s="122"/>
      <c r="R25" s="122">
        <v>4.3109462300000008</v>
      </c>
      <c r="S25" s="122"/>
      <c r="T25" s="122">
        <v>4.3109462300000008</v>
      </c>
      <c r="U25" s="122"/>
      <c r="V25" s="122"/>
    </row>
    <row r="26" spans="1:23" ht="31.1" x14ac:dyDescent="0.35">
      <c r="A26" s="106" t="s">
        <v>1660</v>
      </c>
      <c r="B26" s="107" t="s">
        <v>730</v>
      </c>
      <c r="C26" s="108" t="s">
        <v>1129</v>
      </c>
      <c r="D26" s="122">
        <v>2.8950300000000002</v>
      </c>
      <c r="E26" s="122">
        <v>2.4167000000000001E-4</v>
      </c>
      <c r="F26" s="122">
        <v>2.8947883300000004</v>
      </c>
      <c r="G26" s="122"/>
      <c r="H26" s="122">
        <v>2.8950300000000002</v>
      </c>
      <c r="I26" s="126">
        <v>2.8125850400000001</v>
      </c>
      <c r="J26" s="122">
        <v>5.6523730000000001E-2</v>
      </c>
      <c r="K26" s="122">
        <v>5.6523730000000001E-2</v>
      </c>
      <c r="L26" s="122">
        <v>0</v>
      </c>
      <c r="M26" s="122">
        <v>2.7560613100000002</v>
      </c>
      <c r="N26" s="122">
        <v>0.86550899999999997</v>
      </c>
      <c r="O26" s="122"/>
      <c r="P26" s="122">
        <v>1.9729972700000002</v>
      </c>
      <c r="Q26" s="122"/>
      <c r="R26" s="122">
        <v>8.2444960000000123E-2</v>
      </c>
      <c r="S26" s="122"/>
      <c r="T26" s="122">
        <v>8.2444960000000123E-2</v>
      </c>
      <c r="U26" s="122"/>
      <c r="V26" s="122"/>
    </row>
    <row r="27" spans="1:23" ht="46.65" x14ac:dyDescent="0.35">
      <c r="A27" s="106" t="s">
        <v>1661</v>
      </c>
      <c r="B27" s="107" t="s">
        <v>1673</v>
      </c>
      <c r="C27" s="108" t="s">
        <v>1911</v>
      </c>
      <c r="D27" s="122"/>
      <c r="E27" s="122"/>
      <c r="F27" s="122">
        <v>0</v>
      </c>
      <c r="G27" s="122"/>
      <c r="H27" s="122">
        <v>0</v>
      </c>
      <c r="I27" s="126">
        <v>0.22526404999999999</v>
      </c>
      <c r="J27" s="122"/>
      <c r="K27" s="122"/>
      <c r="L27" s="122"/>
      <c r="M27" s="122">
        <v>0.22526404999999999</v>
      </c>
      <c r="N27" s="122"/>
      <c r="O27" s="122"/>
      <c r="P27" s="122"/>
      <c r="Q27" s="122"/>
      <c r="R27" s="122">
        <v>-0.22526404999999999</v>
      </c>
      <c r="S27" s="122"/>
      <c r="T27" s="122">
        <v>-0.22526404999999999</v>
      </c>
      <c r="U27" s="122"/>
      <c r="V27" s="122"/>
    </row>
    <row r="28" spans="1:23" x14ac:dyDescent="0.35">
      <c r="A28" s="103"/>
      <c r="B28" s="104" t="s">
        <v>416</v>
      </c>
      <c r="C28" s="105"/>
      <c r="D28" s="133">
        <f t="shared" ref="D28:V28" si="4">SUM(D29:D30)</f>
        <v>4.0003700000000002</v>
      </c>
      <c r="E28" s="133">
        <f t="shared" si="4"/>
        <v>4.8334000000000002E-4</v>
      </c>
      <c r="F28" s="133">
        <f t="shared" si="4"/>
        <v>3.99988666</v>
      </c>
      <c r="G28" s="133">
        <f t="shared" si="4"/>
        <v>0</v>
      </c>
      <c r="H28" s="133">
        <f t="shared" si="4"/>
        <v>3.9803700000000006</v>
      </c>
      <c r="I28" s="133">
        <f t="shared" si="4"/>
        <v>3.5445101999999999</v>
      </c>
      <c r="J28" s="133">
        <f t="shared" si="4"/>
        <v>7.7983690000000008E-2</v>
      </c>
      <c r="K28" s="133">
        <f t="shared" si="4"/>
        <v>7.7983690000000008E-2</v>
      </c>
      <c r="L28" s="133">
        <f t="shared" si="4"/>
        <v>3.9023863100000002</v>
      </c>
      <c r="M28" s="133">
        <f t="shared" si="4"/>
        <v>3.46652651</v>
      </c>
      <c r="N28" s="133">
        <f t="shared" si="4"/>
        <v>0</v>
      </c>
      <c r="O28" s="133">
        <f t="shared" si="4"/>
        <v>0</v>
      </c>
      <c r="P28" s="133">
        <f t="shared" si="4"/>
        <v>0</v>
      </c>
      <c r="Q28" s="133">
        <f t="shared" si="4"/>
        <v>0</v>
      </c>
      <c r="R28" s="133">
        <f t="shared" si="4"/>
        <v>0.43585980000000046</v>
      </c>
      <c r="S28" s="133">
        <f t="shared" si="4"/>
        <v>0</v>
      </c>
      <c r="T28" s="133">
        <f t="shared" si="4"/>
        <v>0.43585980000000046</v>
      </c>
      <c r="U28" s="133">
        <f t="shared" si="4"/>
        <v>0</v>
      </c>
      <c r="V28" s="133">
        <f t="shared" si="4"/>
        <v>0</v>
      </c>
    </row>
    <row r="29" spans="1:23" ht="31.1" x14ac:dyDescent="0.35">
      <c r="A29" s="106" t="s">
        <v>1660</v>
      </c>
      <c r="B29" s="107" t="s">
        <v>731</v>
      </c>
      <c r="C29" s="108" t="s">
        <v>1130</v>
      </c>
      <c r="D29" s="122">
        <v>1.71444</v>
      </c>
      <c r="E29" s="122">
        <v>2.4167000000000001E-4</v>
      </c>
      <c r="F29" s="122">
        <v>1.7141983299999999</v>
      </c>
      <c r="G29" s="122"/>
      <c r="H29" s="122">
        <v>1.7044400000000002</v>
      </c>
      <c r="I29" s="126">
        <v>1.6292484600000001</v>
      </c>
      <c r="J29" s="122">
        <v>3.3393510000000001E-2</v>
      </c>
      <c r="K29" s="122">
        <v>3.3393510000000001E-2</v>
      </c>
      <c r="L29" s="122">
        <v>1.6710464900000002</v>
      </c>
      <c r="M29" s="122">
        <v>1.5958549500000001</v>
      </c>
      <c r="N29" s="122">
        <v>0</v>
      </c>
      <c r="O29" s="122"/>
      <c r="P29" s="122">
        <v>0</v>
      </c>
      <c r="Q29" s="122"/>
      <c r="R29" s="122">
        <v>7.5191540000000057E-2</v>
      </c>
      <c r="S29" s="122"/>
      <c r="T29" s="122">
        <v>7.5191540000000057E-2</v>
      </c>
      <c r="U29" s="122"/>
      <c r="V29" s="122"/>
    </row>
    <row r="30" spans="1:23" ht="31.1" x14ac:dyDescent="0.35">
      <c r="A30" s="106" t="s">
        <v>1660</v>
      </c>
      <c r="B30" s="107" t="s">
        <v>732</v>
      </c>
      <c r="C30" s="108" t="s">
        <v>1131</v>
      </c>
      <c r="D30" s="122">
        <v>2.28593</v>
      </c>
      <c r="E30" s="122">
        <v>2.4167000000000001E-4</v>
      </c>
      <c r="F30" s="122">
        <v>2.2856883300000002</v>
      </c>
      <c r="G30" s="122"/>
      <c r="H30" s="122">
        <v>2.2759300000000002</v>
      </c>
      <c r="I30" s="126">
        <v>1.9152617399999998</v>
      </c>
      <c r="J30" s="122">
        <v>4.4590180000000007E-2</v>
      </c>
      <c r="K30" s="122">
        <v>4.4590180000000007E-2</v>
      </c>
      <c r="L30" s="122">
        <v>2.2313398200000001</v>
      </c>
      <c r="M30" s="122">
        <v>1.8706715599999999</v>
      </c>
      <c r="N30" s="122">
        <v>0</v>
      </c>
      <c r="O30" s="122"/>
      <c r="P30" s="122">
        <v>0</v>
      </c>
      <c r="Q30" s="122"/>
      <c r="R30" s="122">
        <v>0.36066826000000041</v>
      </c>
      <c r="S30" s="122"/>
      <c r="T30" s="122">
        <v>0.36066826000000041</v>
      </c>
      <c r="U30" s="122"/>
      <c r="V30" s="122"/>
    </row>
    <row r="31" spans="1:23" x14ac:dyDescent="0.35">
      <c r="A31" s="103"/>
      <c r="B31" s="110" t="s">
        <v>29</v>
      </c>
      <c r="C31" s="105"/>
      <c r="D31" s="133">
        <f t="shared" ref="D31:V31" si="5">SUM(D32:D37)</f>
        <v>62.196860000000008</v>
      </c>
      <c r="E31" s="133">
        <f t="shared" si="5"/>
        <v>1.4869947899999998</v>
      </c>
      <c r="F31" s="133">
        <f t="shared" si="5"/>
        <v>60.709865209999997</v>
      </c>
      <c r="G31" s="133">
        <f t="shared" si="5"/>
        <v>0</v>
      </c>
      <c r="H31" s="133">
        <f t="shared" si="5"/>
        <v>5.2750900000000005</v>
      </c>
      <c r="I31" s="133">
        <f t="shared" si="5"/>
        <v>0.19542614</v>
      </c>
      <c r="J31" s="133">
        <f t="shared" si="5"/>
        <v>8.6030740000000008E-2</v>
      </c>
      <c r="K31" s="133">
        <f t="shared" si="5"/>
        <v>8.6030740000000008E-2</v>
      </c>
      <c r="L31" s="133">
        <f t="shared" si="5"/>
        <v>1.4350475</v>
      </c>
      <c r="M31" s="133">
        <f t="shared" si="5"/>
        <v>0.10939539999999999</v>
      </c>
      <c r="N31" s="133">
        <f t="shared" si="5"/>
        <v>1.1192964999999999</v>
      </c>
      <c r="O31" s="133">
        <f t="shared" si="5"/>
        <v>0</v>
      </c>
      <c r="P31" s="133">
        <f t="shared" si="5"/>
        <v>2.634715260000001</v>
      </c>
      <c r="Q31" s="133">
        <f t="shared" si="5"/>
        <v>0</v>
      </c>
      <c r="R31" s="133">
        <f t="shared" si="5"/>
        <v>5.0796638600000001</v>
      </c>
      <c r="S31" s="133">
        <f t="shared" si="5"/>
        <v>0</v>
      </c>
      <c r="T31" s="133">
        <f t="shared" si="5"/>
        <v>5.0796638600000001</v>
      </c>
      <c r="U31" s="133">
        <f t="shared" si="5"/>
        <v>0</v>
      </c>
      <c r="V31" s="133">
        <f t="shared" si="5"/>
        <v>0</v>
      </c>
    </row>
    <row r="32" spans="1:23" ht="31.1" x14ac:dyDescent="0.35">
      <c r="A32" s="106" t="s">
        <v>1660</v>
      </c>
      <c r="B32" s="107" t="s">
        <v>733</v>
      </c>
      <c r="C32" s="108" t="s">
        <v>1132</v>
      </c>
      <c r="D32" s="122">
        <v>2.3225899999999999</v>
      </c>
      <c r="E32" s="122">
        <v>7.6178299999999999E-3</v>
      </c>
      <c r="F32" s="122">
        <v>2.3149721699999999</v>
      </c>
      <c r="G32" s="122"/>
      <c r="H32" s="122">
        <v>0.47347300000000003</v>
      </c>
      <c r="I32" s="126">
        <v>1.9156299999999998E-2</v>
      </c>
      <c r="J32" s="122">
        <v>8.4330099999999995E-3</v>
      </c>
      <c r="K32" s="122">
        <v>8.4330099999999995E-3</v>
      </c>
      <c r="L32" s="122">
        <v>0</v>
      </c>
      <c r="M32" s="122">
        <v>1.0723289999999998E-2</v>
      </c>
      <c r="N32" s="122">
        <v>0.12912899999999999</v>
      </c>
      <c r="O32" s="122"/>
      <c r="P32" s="122">
        <v>0.33591099000000008</v>
      </c>
      <c r="Q32" s="122"/>
      <c r="R32" s="122">
        <v>0.45431670000000002</v>
      </c>
      <c r="S32" s="122"/>
      <c r="T32" s="122">
        <v>0.45431670000000002</v>
      </c>
      <c r="U32" s="122"/>
      <c r="V32" s="122"/>
    </row>
    <row r="33" spans="1:22" ht="31.1" x14ac:dyDescent="0.35">
      <c r="A33" s="106" t="s">
        <v>1660</v>
      </c>
      <c r="B33" s="107" t="s">
        <v>734</v>
      </c>
      <c r="C33" s="108" t="s">
        <v>1133</v>
      </c>
      <c r="D33" s="122">
        <v>53.468720000000005</v>
      </c>
      <c r="E33" s="122">
        <v>1.4112191399999998</v>
      </c>
      <c r="F33" s="122">
        <v>52.057500860000005</v>
      </c>
      <c r="G33" s="122"/>
      <c r="H33" s="122">
        <v>3.3000000000000007</v>
      </c>
      <c r="I33" s="126">
        <v>0.13351517000000002</v>
      </c>
      <c r="J33" s="122">
        <v>5.8776230000000006E-2</v>
      </c>
      <c r="K33" s="122">
        <v>5.8776230000000006E-2</v>
      </c>
      <c r="L33" s="122">
        <v>0.75</v>
      </c>
      <c r="M33" s="122">
        <v>7.4738940000000004E-2</v>
      </c>
      <c r="N33" s="122">
        <v>0.75</v>
      </c>
      <c r="O33" s="122"/>
      <c r="P33" s="122">
        <v>1.7412237700000006</v>
      </c>
      <c r="Q33" s="122"/>
      <c r="R33" s="122">
        <v>3.1664848300000008</v>
      </c>
      <c r="S33" s="122"/>
      <c r="T33" s="122">
        <v>3.1664848300000008</v>
      </c>
      <c r="U33" s="122"/>
      <c r="V33" s="122"/>
    </row>
    <row r="34" spans="1:22" ht="31.1" x14ac:dyDescent="0.35">
      <c r="A34" s="106" t="s">
        <v>1660</v>
      </c>
      <c r="B34" s="107" t="s">
        <v>735</v>
      </c>
      <c r="C34" s="108" t="s">
        <v>1134</v>
      </c>
      <c r="D34" s="122">
        <v>5.9606700000000004</v>
      </c>
      <c r="E34" s="122">
        <v>0</v>
      </c>
      <c r="F34" s="122">
        <v>5.9606700000000004</v>
      </c>
      <c r="G34" s="122"/>
      <c r="H34" s="122">
        <v>1.056737</v>
      </c>
      <c r="I34" s="126">
        <v>4.2754669999999995E-2</v>
      </c>
      <c r="J34" s="122">
        <v>1.8821500000000001E-2</v>
      </c>
      <c r="K34" s="122">
        <v>1.8821500000000001E-2</v>
      </c>
      <c r="L34" s="122">
        <v>0.24016749999999998</v>
      </c>
      <c r="M34" s="122">
        <v>2.3933169999999993E-2</v>
      </c>
      <c r="N34" s="122">
        <v>0.24016749999999998</v>
      </c>
      <c r="O34" s="122"/>
      <c r="P34" s="122">
        <v>0.55758050000000003</v>
      </c>
      <c r="Q34" s="122"/>
      <c r="R34" s="122">
        <v>1.0139823300000002</v>
      </c>
      <c r="S34" s="122"/>
      <c r="T34" s="122">
        <v>1.0139823300000002</v>
      </c>
      <c r="U34" s="122"/>
      <c r="V34" s="122"/>
    </row>
    <row r="35" spans="1:22" ht="31.1" x14ac:dyDescent="0.35">
      <c r="A35" s="106" t="s">
        <v>1661</v>
      </c>
      <c r="B35" s="107" t="s">
        <v>1674</v>
      </c>
      <c r="C35" s="108" t="s">
        <v>1135</v>
      </c>
      <c r="D35" s="122">
        <v>0.17868999999999999</v>
      </c>
      <c r="E35" s="122">
        <v>3.9427980000000008E-2</v>
      </c>
      <c r="F35" s="122">
        <v>0.13926201999999999</v>
      </c>
      <c r="G35" s="122"/>
      <c r="H35" s="122">
        <v>0.17869000000000002</v>
      </c>
      <c r="I35" s="126">
        <v>0</v>
      </c>
      <c r="J35" s="122">
        <v>0</v>
      </c>
      <c r="K35" s="122">
        <v>0</v>
      </c>
      <c r="L35" s="122">
        <v>0.17869000000000002</v>
      </c>
      <c r="M35" s="122">
        <v>0</v>
      </c>
      <c r="N35" s="122">
        <v>0</v>
      </c>
      <c r="O35" s="122"/>
      <c r="P35" s="122">
        <v>0</v>
      </c>
      <c r="Q35" s="122"/>
      <c r="R35" s="122">
        <v>0.17869000000000002</v>
      </c>
      <c r="S35" s="122"/>
      <c r="T35" s="122">
        <v>0.17869000000000002</v>
      </c>
      <c r="U35" s="122"/>
      <c r="V35" s="122"/>
    </row>
    <row r="36" spans="1:22" ht="63.2" customHeight="1" x14ac:dyDescent="0.35">
      <c r="A36" s="106" t="s">
        <v>1661</v>
      </c>
      <c r="B36" s="107" t="s">
        <v>1675</v>
      </c>
      <c r="C36" s="108" t="s">
        <v>1136</v>
      </c>
      <c r="D36" s="122">
        <v>0.10192</v>
      </c>
      <c r="E36" s="122">
        <v>1.099405E-2</v>
      </c>
      <c r="F36" s="122">
        <v>9.0925949999999992E-2</v>
      </c>
      <c r="G36" s="122"/>
      <c r="H36" s="122">
        <v>0.10192</v>
      </c>
      <c r="I36" s="126">
        <v>0</v>
      </c>
      <c r="J36" s="122">
        <v>0</v>
      </c>
      <c r="K36" s="122">
        <v>0</v>
      </c>
      <c r="L36" s="122">
        <v>0.10192</v>
      </c>
      <c r="M36" s="122">
        <v>0</v>
      </c>
      <c r="N36" s="122">
        <v>0</v>
      </c>
      <c r="O36" s="122"/>
      <c r="P36" s="122">
        <v>0</v>
      </c>
      <c r="Q36" s="122"/>
      <c r="R36" s="122">
        <v>0.10192</v>
      </c>
      <c r="S36" s="122"/>
      <c r="T36" s="122">
        <v>0.10192</v>
      </c>
      <c r="U36" s="122"/>
      <c r="V36" s="122"/>
    </row>
    <row r="37" spans="1:22" ht="93.25" x14ac:dyDescent="0.35">
      <c r="A37" s="106" t="s">
        <v>1661</v>
      </c>
      <c r="B37" s="107" t="s">
        <v>736</v>
      </c>
      <c r="C37" s="108" t="s">
        <v>1137</v>
      </c>
      <c r="D37" s="122">
        <v>0.16427</v>
      </c>
      <c r="E37" s="122">
        <v>1.7735790000000001E-2</v>
      </c>
      <c r="F37" s="122">
        <v>0.14653421</v>
      </c>
      <c r="G37" s="122"/>
      <c r="H37" s="122">
        <v>0.16427</v>
      </c>
      <c r="I37" s="126">
        <v>0</v>
      </c>
      <c r="J37" s="122">
        <v>0</v>
      </c>
      <c r="K37" s="122">
        <v>0</v>
      </c>
      <c r="L37" s="122">
        <v>0.16427</v>
      </c>
      <c r="M37" s="122">
        <v>0</v>
      </c>
      <c r="N37" s="122">
        <v>0</v>
      </c>
      <c r="O37" s="122"/>
      <c r="P37" s="122">
        <v>0</v>
      </c>
      <c r="Q37" s="122"/>
      <c r="R37" s="122">
        <v>0.16427</v>
      </c>
      <c r="S37" s="122"/>
      <c r="T37" s="122">
        <v>0.16427</v>
      </c>
      <c r="U37" s="122"/>
      <c r="V37" s="122"/>
    </row>
    <row r="38" spans="1:22" x14ac:dyDescent="0.35">
      <c r="A38" s="103"/>
      <c r="B38" s="110" t="s">
        <v>30</v>
      </c>
      <c r="C38" s="105"/>
      <c r="D38" s="133">
        <f t="shared" ref="D38:V38" si="6">SUM(D39:D44)</f>
        <v>3.9562100000000004</v>
      </c>
      <c r="E38" s="133">
        <f t="shared" si="6"/>
        <v>1.4707336096666663</v>
      </c>
      <c r="F38" s="133">
        <f t="shared" si="6"/>
        <v>2.4854763903333339</v>
      </c>
      <c r="G38" s="133">
        <f t="shared" si="6"/>
        <v>0</v>
      </c>
      <c r="H38" s="133">
        <f t="shared" si="6"/>
        <v>2.8713855303333338</v>
      </c>
      <c r="I38" s="133">
        <f t="shared" si="6"/>
        <v>1.0872462600000001</v>
      </c>
      <c r="J38" s="133">
        <f t="shared" si="6"/>
        <v>1.0015413799999999</v>
      </c>
      <c r="K38" s="133">
        <f t="shared" si="6"/>
        <v>1.0675279999999998</v>
      </c>
      <c r="L38" s="133">
        <f t="shared" si="6"/>
        <v>1.5628246199999998</v>
      </c>
      <c r="M38" s="133">
        <f t="shared" si="6"/>
        <v>1.9718259999999987E-2</v>
      </c>
      <c r="N38" s="133">
        <f t="shared" si="6"/>
        <v>0.16732399999999972</v>
      </c>
      <c r="O38" s="133">
        <f t="shared" si="6"/>
        <v>0</v>
      </c>
      <c r="P38" s="133">
        <f t="shared" si="6"/>
        <v>0.13969553033333373</v>
      </c>
      <c r="Q38" s="133">
        <f t="shared" si="6"/>
        <v>0</v>
      </c>
      <c r="R38" s="133">
        <f t="shared" si="6"/>
        <v>1.7841392703333332</v>
      </c>
      <c r="S38" s="133">
        <f t="shared" si="6"/>
        <v>0</v>
      </c>
      <c r="T38" s="133">
        <f t="shared" si="6"/>
        <v>1.7841392703333332</v>
      </c>
      <c r="U38" s="133">
        <f t="shared" si="6"/>
        <v>0</v>
      </c>
      <c r="V38" s="133">
        <f t="shared" si="6"/>
        <v>0</v>
      </c>
    </row>
    <row r="39" spans="1:22" ht="46.65" x14ac:dyDescent="0.35">
      <c r="A39" s="106" t="s">
        <v>1660</v>
      </c>
      <c r="B39" s="107" t="s">
        <v>737</v>
      </c>
      <c r="C39" s="108" t="s">
        <v>672</v>
      </c>
      <c r="D39" s="122">
        <v>0.33811000000000002</v>
      </c>
      <c r="E39" s="122">
        <v>0.2094144696666663</v>
      </c>
      <c r="F39" s="122">
        <v>0.12869553033333372</v>
      </c>
      <c r="G39" s="122"/>
      <c r="H39" s="122">
        <v>0.12869553033333372</v>
      </c>
      <c r="I39" s="126">
        <v>0</v>
      </c>
      <c r="J39" s="122">
        <v>0</v>
      </c>
      <c r="K39" s="122">
        <v>0</v>
      </c>
      <c r="L39" s="122">
        <v>0</v>
      </c>
      <c r="M39" s="122">
        <v>0</v>
      </c>
      <c r="N39" s="122">
        <v>0</v>
      </c>
      <c r="O39" s="122"/>
      <c r="P39" s="122">
        <v>0.12869553033333372</v>
      </c>
      <c r="Q39" s="122"/>
      <c r="R39" s="122">
        <v>0.12869553033333372</v>
      </c>
      <c r="S39" s="122"/>
      <c r="T39" s="122">
        <v>0.12869553033333372</v>
      </c>
      <c r="U39" s="122"/>
      <c r="V39" s="122"/>
    </row>
    <row r="40" spans="1:22" ht="92.2" customHeight="1" x14ac:dyDescent="0.35">
      <c r="A40" s="106" t="s">
        <v>1660</v>
      </c>
      <c r="B40" s="107" t="s">
        <v>417</v>
      </c>
      <c r="C40" s="108" t="s">
        <v>500</v>
      </c>
      <c r="D40" s="122">
        <v>0.68140999999999996</v>
      </c>
      <c r="E40" s="122">
        <v>0.67040999999999995</v>
      </c>
      <c r="F40" s="122">
        <v>1.100000000000001E-2</v>
      </c>
      <c r="G40" s="122"/>
      <c r="H40" s="122">
        <v>1.0999999999999999E-2</v>
      </c>
      <c r="I40" s="126">
        <v>0</v>
      </c>
      <c r="J40" s="122">
        <v>0</v>
      </c>
      <c r="K40" s="122">
        <v>0</v>
      </c>
      <c r="L40" s="122">
        <v>0</v>
      </c>
      <c r="M40" s="122">
        <v>0</v>
      </c>
      <c r="N40" s="122">
        <v>0</v>
      </c>
      <c r="O40" s="122"/>
      <c r="P40" s="122">
        <v>1.0999999999999999E-2</v>
      </c>
      <c r="Q40" s="122"/>
      <c r="R40" s="122">
        <v>1.0999999999999999E-2</v>
      </c>
      <c r="S40" s="122"/>
      <c r="T40" s="122">
        <v>1.0999999999999999E-2</v>
      </c>
      <c r="U40" s="122"/>
      <c r="V40" s="122"/>
    </row>
    <row r="41" spans="1:22" ht="142.44999999999999" customHeight="1" x14ac:dyDescent="0.35">
      <c r="A41" s="106" t="s">
        <v>1660</v>
      </c>
      <c r="B41" s="107" t="s">
        <v>624</v>
      </c>
      <c r="C41" s="108" t="s">
        <v>673</v>
      </c>
      <c r="D41" s="122">
        <v>1.24108</v>
      </c>
      <c r="E41" s="122">
        <v>0.19101211999999998</v>
      </c>
      <c r="F41" s="122">
        <v>1.0500678800000001</v>
      </c>
      <c r="G41" s="122"/>
      <c r="H41" s="122">
        <v>1.0360799999999997</v>
      </c>
      <c r="I41" s="126">
        <v>0.75736603000000002</v>
      </c>
      <c r="J41" s="122">
        <v>0.73764777000000004</v>
      </c>
      <c r="K41" s="122">
        <v>0.73764777000000004</v>
      </c>
      <c r="L41" s="122">
        <v>0.13110822999999994</v>
      </c>
      <c r="M41" s="122">
        <v>1.9718259999999987E-2</v>
      </c>
      <c r="N41" s="122">
        <v>0.16732399999999972</v>
      </c>
      <c r="O41" s="122"/>
      <c r="P41" s="122">
        <v>0</v>
      </c>
      <c r="Q41" s="122"/>
      <c r="R41" s="122">
        <v>0.27871396999999964</v>
      </c>
      <c r="S41" s="122"/>
      <c r="T41" s="122">
        <v>0.27871396999999964</v>
      </c>
      <c r="U41" s="122"/>
      <c r="V41" s="122"/>
    </row>
    <row r="42" spans="1:22" ht="46.65" x14ac:dyDescent="0.35">
      <c r="A42" s="106" t="s">
        <v>1660</v>
      </c>
      <c r="B42" s="107" t="s">
        <v>1676</v>
      </c>
      <c r="C42" s="108" t="s">
        <v>1138</v>
      </c>
      <c r="D42" s="122">
        <v>1.3053399999999999</v>
      </c>
      <c r="E42" s="122">
        <v>0.39989701999999999</v>
      </c>
      <c r="F42" s="122">
        <v>0.9054429799999999</v>
      </c>
      <c r="G42" s="122"/>
      <c r="H42" s="122">
        <v>1.3053399999999999</v>
      </c>
      <c r="I42" s="126">
        <v>0</v>
      </c>
      <c r="J42" s="122">
        <v>0</v>
      </c>
      <c r="K42" s="122">
        <v>0</v>
      </c>
      <c r="L42" s="122">
        <v>1.3053399999999999</v>
      </c>
      <c r="M42" s="122">
        <v>0</v>
      </c>
      <c r="N42" s="122">
        <v>0</v>
      </c>
      <c r="O42" s="122"/>
      <c r="P42" s="122">
        <v>0</v>
      </c>
      <c r="Q42" s="122"/>
      <c r="R42" s="122">
        <v>1.3053399999999999</v>
      </c>
      <c r="S42" s="122"/>
      <c r="T42" s="122">
        <v>1.3053399999999999</v>
      </c>
      <c r="U42" s="122"/>
      <c r="V42" s="122"/>
    </row>
    <row r="43" spans="1:22" ht="46.65" x14ac:dyDescent="0.35">
      <c r="A43" s="106" t="s">
        <v>1660</v>
      </c>
      <c r="B43" s="107" t="s">
        <v>1677</v>
      </c>
      <c r="C43" s="108" t="s">
        <v>1139</v>
      </c>
      <c r="D43" s="122">
        <v>0.39027000000000001</v>
      </c>
      <c r="E43" s="122">
        <v>0</v>
      </c>
      <c r="F43" s="122">
        <v>0.39027000000000001</v>
      </c>
      <c r="G43" s="122"/>
      <c r="H43" s="122">
        <v>0.39026999999999995</v>
      </c>
      <c r="I43" s="126">
        <v>0.26389360999999995</v>
      </c>
      <c r="J43" s="122">
        <v>0.26389361</v>
      </c>
      <c r="K43" s="122">
        <v>0.26389361</v>
      </c>
      <c r="L43" s="122">
        <v>0.12637638999999995</v>
      </c>
      <c r="M43" s="122">
        <v>0</v>
      </c>
      <c r="N43" s="122">
        <v>0</v>
      </c>
      <c r="O43" s="122"/>
      <c r="P43" s="122">
        <v>0</v>
      </c>
      <c r="Q43" s="122"/>
      <c r="R43" s="122">
        <v>0.12637639000000001</v>
      </c>
      <c r="S43" s="122"/>
      <c r="T43" s="122">
        <v>0.12637639000000001</v>
      </c>
      <c r="U43" s="122"/>
      <c r="V43" s="122"/>
    </row>
    <row r="44" spans="1:22" ht="46.65" x14ac:dyDescent="0.35">
      <c r="A44" s="106" t="s">
        <v>1661</v>
      </c>
      <c r="B44" s="107" t="s">
        <v>738</v>
      </c>
      <c r="C44" s="108" t="s">
        <v>1140</v>
      </c>
      <c r="D44" s="122">
        <v>0</v>
      </c>
      <c r="E44" s="122">
        <v>0</v>
      </c>
      <c r="F44" s="122">
        <v>0</v>
      </c>
      <c r="G44" s="122"/>
      <c r="H44" s="122">
        <v>0</v>
      </c>
      <c r="I44" s="126">
        <v>6.5986619999999996E-2</v>
      </c>
      <c r="J44" s="122">
        <v>0</v>
      </c>
      <c r="K44" s="122">
        <v>6.5986619999999996E-2</v>
      </c>
      <c r="L44" s="122">
        <v>0</v>
      </c>
      <c r="M44" s="122">
        <v>0</v>
      </c>
      <c r="N44" s="122">
        <v>0</v>
      </c>
      <c r="O44" s="122"/>
      <c r="P44" s="122">
        <v>0</v>
      </c>
      <c r="Q44" s="122"/>
      <c r="R44" s="122">
        <v>-6.5986619999999996E-2</v>
      </c>
      <c r="S44" s="122"/>
      <c r="T44" s="122">
        <v>-6.5986619999999996E-2</v>
      </c>
      <c r="U44" s="122"/>
      <c r="V44" s="122"/>
    </row>
    <row r="45" spans="1:22" x14ac:dyDescent="0.35">
      <c r="A45" s="103"/>
      <c r="B45" s="110" t="s">
        <v>31</v>
      </c>
      <c r="C45" s="105"/>
      <c r="D45" s="133">
        <f t="shared" ref="D45:V45" si="7">SUM(D46:D51)</f>
        <v>52.10324</v>
      </c>
      <c r="E45" s="133">
        <f t="shared" si="7"/>
        <v>17.996693569999998</v>
      </c>
      <c r="F45" s="133">
        <f t="shared" si="7"/>
        <v>34.106546430000002</v>
      </c>
      <c r="G45" s="133">
        <f t="shared" si="7"/>
        <v>0</v>
      </c>
      <c r="H45" s="133">
        <f t="shared" si="7"/>
        <v>7.5940238699999973</v>
      </c>
      <c r="I45" s="133">
        <f t="shared" si="7"/>
        <v>10.500436379999998</v>
      </c>
      <c r="J45" s="133">
        <f t="shared" si="7"/>
        <v>4.4875564700000004</v>
      </c>
      <c r="K45" s="133">
        <f t="shared" si="7"/>
        <v>8.9161840699999964</v>
      </c>
      <c r="L45" s="133">
        <f t="shared" si="7"/>
        <v>1.03366037</v>
      </c>
      <c r="M45" s="133">
        <f t="shared" si="7"/>
        <v>1.5842523099999999</v>
      </c>
      <c r="N45" s="133">
        <f t="shared" si="7"/>
        <v>1.8954517699999971</v>
      </c>
      <c r="O45" s="133">
        <f t="shared" si="7"/>
        <v>0</v>
      </c>
      <c r="P45" s="133">
        <f t="shared" si="7"/>
        <v>0.17735526000000004</v>
      </c>
      <c r="Q45" s="133">
        <f t="shared" si="7"/>
        <v>0</v>
      </c>
      <c r="R45" s="133">
        <f t="shared" si="7"/>
        <v>-2.9064125100000027</v>
      </c>
      <c r="S45" s="133">
        <f t="shared" si="7"/>
        <v>0</v>
      </c>
      <c r="T45" s="133">
        <f t="shared" si="7"/>
        <v>-2.9064125100000027</v>
      </c>
      <c r="U45" s="133">
        <f t="shared" si="7"/>
        <v>0</v>
      </c>
      <c r="V45" s="133">
        <f t="shared" si="7"/>
        <v>0</v>
      </c>
    </row>
    <row r="46" spans="1:22" x14ac:dyDescent="0.35">
      <c r="A46" s="106" t="s">
        <v>1660</v>
      </c>
      <c r="B46" s="107" t="s">
        <v>32</v>
      </c>
      <c r="C46" s="108" t="s">
        <v>33</v>
      </c>
      <c r="D46" s="122">
        <v>23.090889999999998</v>
      </c>
      <c r="E46" s="122">
        <v>2.8601108700000002</v>
      </c>
      <c r="F46" s="122">
        <v>20.230779129999998</v>
      </c>
      <c r="G46" s="122"/>
      <c r="H46" s="122">
        <v>1.9636303699999971</v>
      </c>
      <c r="I46" s="126">
        <v>0.16420272999999999</v>
      </c>
      <c r="J46" s="122">
        <v>7.2285550000000004E-2</v>
      </c>
      <c r="K46" s="122">
        <v>7.2285550000000004E-2</v>
      </c>
      <c r="L46" s="122">
        <v>7.2285550000000004E-2</v>
      </c>
      <c r="M46" s="122">
        <v>9.1917179999999987E-2</v>
      </c>
      <c r="N46" s="122">
        <v>1.819059269999997</v>
      </c>
      <c r="O46" s="122"/>
      <c r="P46" s="122">
        <v>0</v>
      </c>
      <c r="Q46" s="122"/>
      <c r="R46" s="122">
        <v>1.7994276399999971</v>
      </c>
      <c r="S46" s="122"/>
      <c r="T46" s="122">
        <v>1.7994276399999971</v>
      </c>
      <c r="U46" s="122"/>
      <c r="V46" s="122"/>
    </row>
    <row r="47" spans="1:22" ht="93.75" customHeight="1" x14ac:dyDescent="0.35">
      <c r="A47" s="106" t="s">
        <v>1660</v>
      </c>
      <c r="B47" s="107" t="s">
        <v>739</v>
      </c>
      <c r="C47" s="108" t="s">
        <v>1141</v>
      </c>
      <c r="D47" s="122">
        <v>1.64883</v>
      </c>
      <c r="E47" s="122">
        <v>6.1088599999999998E-3</v>
      </c>
      <c r="F47" s="122">
        <v>1.6427211399999999</v>
      </c>
      <c r="G47" s="122"/>
      <c r="H47" s="122">
        <v>0.33612700000000006</v>
      </c>
      <c r="I47" s="126">
        <v>1.4418391799999999</v>
      </c>
      <c r="J47" s="122">
        <v>5.9867399999999999E-3</v>
      </c>
      <c r="K47" s="122">
        <v>5.9867399999999999E-3</v>
      </c>
      <c r="L47" s="122">
        <v>7.6392500000000002E-2</v>
      </c>
      <c r="M47" s="122">
        <v>1.4358524399999999</v>
      </c>
      <c r="N47" s="122">
        <v>7.6392500000000002E-2</v>
      </c>
      <c r="O47" s="122"/>
      <c r="P47" s="122">
        <v>0.17735526000000004</v>
      </c>
      <c r="Q47" s="122"/>
      <c r="R47" s="122">
        <v>-1.1057121799999998</v>
      </c>
      <c r="S47" s="122"/>
      <c r="T47" s="122">
        <v>-1.1057121799999998</v>
      </c>
      <c r="U47" s="122"/>
      <c r="V47" s="122"/>
    </row>
    <row r="48" spans="1:22" ht="31.1" x14ac:dyDescent="0.35">
      <c r="A48" s="106" t="s">
        <v>1661</v>
      </c>
      <c r="B48" s="107" t="s">
        <v>418</v>
      </c>
      <c r="C48" s="108" t="s">
        <v>501</v>
      </c>
      <c r="D48" s="122">
        <v>25.69706</v>
      </c>
      <c r="E48" s="122">
        <v>14.434703449999999</v>
      </c>
      <c r="F48" s="122">
        <v>11.262356550000002</v>
      </c>
      <c r="G48" s="122"/>
      <c r="H48" s="122">
        <v>4.2227459999999999</v>
      </c>
      <c r="I48" s="126">
        <v>8.6513735999999994</v>
      </c>
      <c r="J48" s="122">
        <v>4.2227459999999999</v>
      </c>
      <c r="K48" s="122">
        <v>8.6513735999999977</v>
      </c>
      <c r="L48" s="122">
        <v>0</v>
      </c>
      <c r="M48" s="122">
        <v>0</v>
      </c>
      <c r="N48" s="122">
        <v>0</v>
      </c>
      <c r="O48" s="122"/>
      <c r="P48" s="122">
        <v>0</v>
      </c>
      <c r="Q48" s="122"/>
      <c r="R48" s="122">
        <v>-4.4286275999999996</v>
      </c>
      <c r="S48" s="122"/>
      <c r="T48" s="122">
        <v>-4.4286275999999996</v>
      </c>
      <c r="U48" s="122"/>
      <c r="V48" s="122"/>
    </row>
    <row r="49" spans="1:22" ht="77.45" customHeight="1" x14ac:dyDescent="0.35">
      <c r="A49" s="106" t="s">
        <v>1661</v>
      </c>
      <c r="B49" s="107" t="s">
        <v>740</v>
      </c>
      <c r="C49" s="108" t="s">
        <v>1142</v>
      </c>
      <c r="D49" s="122">
        <v>0.89654999999999996</v>
      </c>
      <c r="E49" s="122">
        <v>0.36159671999999993</v>
      </c>
      <c r="F49" s="122">
        <v>0.53495328000000009</v>
      </c>
      <c r="G49" s="122"/>
      <c r="H49" s="122">
        <v>0.64806999999999992</v>
      </c>
      <c r="I49" s="126">
        <v>0.18653817999999997</v>
      </c>
      <c r="J49" s="122">
        <v>0.18653817999999997</v>
      </c>
      <c r="K49" s="122">
        <v>0.18653817999999997</v>
      </c>
      <c r="L49" s="122">
        <v>0.46153181999999993</v>
      </c>
      <c r="M49" s="122">
        <v>0</v>
      </c>
      <c r="N49" s="122">
        <v>0</v>
      </c>
      <c r="O49" s="122"/>
      <c r="P49" s="122">
        <v>0</v>
      </c>
      <c r="Q49" s="122"/>
      <c r="R49" s="122">
        <v>0.46153181999999993</v>
      </c>
      <c r="S49" s="122"/>
      <c r="T49" s="122">
        <v>0.46153181999999993</v>
      </c>
      <c r="U49" s="122"/>
      <c r="V49" s="122"/>
    </row>
    <row r="50" spans="1:22" ht="31.1" x14ac:dyDescent="0.35">
      <c r="A50" s="106" t="s">
        <v>1660</v>
      </c>
      <c r="B50" s="107" t="s">
        <v>741</v>
      </c>
      <c r="C50" s="108" t="s">
        <v>1143</v>
      </c>
      <c r="D50" s="122">
        <v>0.76990999999999998</v>
      </c>
      <c r="E50" s="122">
        <v>0.33417366999999998</v>
      </c>
      <c r="F50" s="122">
        <v>0.43573633000000001</v>
      </c>
      <c r="G50" s="122"/>
      <c r="H50" s="122">
        <v>0.42345050000000001</v>
      </c>
      <c r="I50" s="126">
        <v>0</v>
      </c>
      <c r="J50" s="122">
        <v>0</v>
      </c>
      <c r="K50" s="122">
        <v>0</v>
      </c>
      <c r="L50" s="122">
        <v>0.42345050000000001</v>
      </c>
      <c r="M50" s="122">
        <v>0</v>
      </c>
      <c r="N50" s="122">
        <v>0</v>
      </c>
      <c r="O50" s="122"/>
      <c r="P50" s="122">
        <v>0</v>
      </c>
      <c r="Q50" s="122"/>
      <c r="R50" s="122">
        <v>0.42345050000000001</v>
      </c>
      <c r="S50" s="122"/>
      <c r="T50" s="122">
        <v>0.42345050000000001</v>
      </c>
      <c r="U50" s="122"/>
      <c r="V50" s="122"/>
    </row>
    <row r="51" spans="1:22" ht="46.65" x14ac:dyDescent="0.35">
      <c r="A51" s="106" t="s">
        <v>1660</v>
      </c>
      <c r="B51" s="107" t="s">
        <v>1678</v>
      </c>
      <c r="C51" s="108" t="s">
        <v>1912</v>
      </c>
      <c r="D51" s="122"/>
      <c r="E51" s="122"/>
      <c r="F51" s="122">
        <v>0</v>
      </c>
      <c r="G51" s="122"/>
      <c r="H51" s="122">
        <v>0</v>
      </c>
      <c r="I51" s="126">
        <v>5.6482690000000002E-2</v>
      </c>
      <c r="J51" s="122"/>
      <c r="K51" s="122"/>
      <c r="L51" s="122"/>
      <c r="M51" s="122">
        <v>5.6482690000000002E-2</v>
      </c>
      <c r="N51" s="122"/>
      <c r="O51" s="122"/>
      <c r="P51" s="122"/>
      <c r="Q51" s="122"/>
      <c r="R51" s="122">
        <v>-5.6482690000000002E-2</v>
      </c>
      <c r="S51" s="122"/>
      <c r="T51" s="122">
        <v>-5.6482690000000002E-2</v>
      </c>
      <c r="U51" s="122"/>
      <c r="V51" s="122"/>
    </row>
    <row r="52" spans="1:22" x14ac:dyDescent="0.35">
      <c r="A52" s="103"/>
      <c r="B52" s="110" t="s">
        <v>35</v>
      </c>
      <c r="C52" s="105"/>
      <c r="D52" s="133">
        <f t="shared" ref="D52:V52" si="8">SUM(D53:D55)</f>
        <v>55.294640000000001</v>
      </c>
      <c r="E52" s="133">
        <f t="shared" si="8"/>
        <v>26.76559701</v>
      </c>
      <c r="F52" s="133">
        <f t="shared" si="8"/>
        <v>28.529042989999997</v>
      </c>
      <c r="G52" s="133">
        <f t="shared" si="8"/>
        <v>0</v>
      </c>
      <c r="H52" s="133">
        <f t="shared" si="8"/>
        <v>3.2459400000000005</v>
      </c>
      <c r="I52" s="133">
        <f t="shared" si="8"/>
        <v>7.9372069599999993</v>
      </c>
      <c r="J52" s="133">
        <f t="shared" si="8"/>
        <v>4.5153689999999996E-2</v>
      </c>
      <c r="K52" s="133">
        <f t="shared" si="8"/>
        <v>4.5153689999999996E-2</v>
      </c>
      <c r="L52" s="133">
        <f t="shared" si="8"/>
        <v>2.37037838</v>
      </c>
      <c r="M52" s="133">
        <f t="shared" si="8"/>
        <v>7.8920532699999999</v>
      </c>
      <c r="N52" s="133">
        <f t="shared" si="8"/>
        <v>0.25</v>
      </c>
      <c r="O52" s="133">
        <f t="shared" si="8"/>
        <v>0</v>
      </c>
      <c r="P52" s="133">
        <f t="shared" si="8"/>
        <v>0.58040793000000013</v>
      </c>
      <c r="Q52" s="133">
        <f t="shared" si="8"/>
        <v>0</v>
      </c>
      <c r="R52" s="133">
        <f t="shared" si="8"/>
        <v>-4.6912669600000001</v>
      </c>
      <c r="S52" s="133">
        <f t="shared" si="8"/>
        <v>0</v>
      </c>
      <c r="T52" s="133">
        <f t="shared" si="8"/>
        <v>-4.6912669600000001</v>
      </c>
      <c r="U52" s="133">
        <f t="shared" si="8"/>
        <v>0</v>
      </c>
      <c r="V52" s="133">
        <f t="shared" si="8"/>
        <v>0</v>
      </c>
    </row>
    <row r="53" spans="1:22" ht="31.1" x14ac:dyDescent="0.35">
      <c r="A53" s="106" t="s">
        <v>1661</v>
      </c>
      <c r="B53" s="107" t="s">
        <v>742</v>
      </c>
      <c r="C53" s="108" t="s">
        <v>502</v>
      </c>
      <c r="D53" s="122">
        <v>33.77411</v>
      </c>
      <c r="E53" s="122">
        <v>15.03616085</v>
      </c>
      <c r="F53" s="122">
        <v>18.737949149999999</v>
      </c>
      <c r="G53" s="122"/>
      <c r="H53" s="122">
        <v>1.1000000000000001</v>
      </c>
      <c r="I53" s="126">
        <v>4.4505050000000004E-2</v>
      </c>
      <c r="J53" s="122">
        <v>1.959207E-2</v>
      </c>
      <c r="K53" s="122">
        <v>1.959207E-2</v>
      </c>
      <c r="L53" s="122">
        <v>0.25</v>
      </c>
      <c r="M53" s="122">
        <v>2.4912980000000005E-2</v>
      </c>
      <c r="N53" s="122">
        <v>0.25</v>
      </c>
      <c r="O53" s="122"/>
      <c r="P53" s="122">
        <v>0.58040793000000013</v>
      </c>
      <c r="Q53" s="122"/>
      <c r="R53" s="122">
        <v>1.0554949500000002</v>
      </c>
      <c r="S53" s="122"/>
      <c r="T53" s="122">
        <v>1.0554949500000002</v>
      </c>
      <c r="U53" s="122"/>
      <c r="V53" s="122"/>
    </row>
    <row r="54" spans="1:22" ht="46.65" x14ac:dyDescent="0.35">
      <c r="A54" s="106" t="s">
        <v>1661</v>
      </c>
      <c r="B54" s="107" t="s">
        <v>419</v>
      </c>
      <c r="C54" s="108" t="s">
        <v>503</v>
      </c>
      <c r="D54" s="122">
        <v>20.37838</v>
      </c>
      <c r="E54" s="122">
        <v>11.1337732</v>
      </c>
      <c r="F54" s="122">
        <v>9.2446067999999997</v>
      </c>
      <c r="G54" s="122"/>
      <c r="H54" s="122">
        <v>1.1000000000000001</v>
      </c>
      <c r="I54" s="126">
        <v>7.8867323599999999</v>
      </c>
      <c r="J54" s="122">
        <v>1.959207E-2</v>
      </c>
      <c r="K54" s="122">
        <v>1.959207E-2</v>
      </c>
      <c r="L54" s="122">
        <v>1.08040793</v>
      </c>
      <c r="M54" s="122">
        <v>7.86714029</v>
      </c>
      <c r="N54" s="122">
        <v>0</v>
      </c>
      <c r="O54" s="122"/>
      <c r="P54" s="122">
        <v>0</v>
      </c>
      <c r="Q54" s="122"/>
      <c r="R54" s="122">
        <v>-6.7867323600000002</v>
      </c>
      <c r="S54" s="122"/>
      <c r="T54" s="122">
        <v>-6.7867323600000002</v>
      </c>
      <c r="U54" s="122"/>
      <c r="V54" s="122"/>
    </row>
    <row r="55" spans="1:22" ht="31.1" x14ac:dyDescent="0.35">
      <c r="A55" s="106" t="s">
        <v>1660</v>
      </c>
      <c r="B55" s="107" t="s">
        <v>743</v>
      </c>
      <c r="C55" s="108" t="s">
        <v>1144</v>
      </c>
      <c r="D55" s="122">
        <v>1.14215</v>
      </c>
      <c r="E55" s="122">
        <v>0.59566295999999996</v>
      </c>
      <c r="F55" s="122">
        <v>0.54648704000000004</v>
      </c>
      <c r="G55" s="122"/>
      <c r="H55" s="122">
        <v>1.0459400000000003</v>
      </c>
      <c r="I55" s="126">
        <v>5.9695499999999997E-3</v>
      </c>
      <c r="J55" s="122">
        <v>5.9695499999999988E-3</v>
      </c>
      <c r="K55" s="122">
        <v>5.9695499999999988E-3</v>
      </c>
      <c r="L55" s="122">
        <v>1.0399704500000002</v>
      </c>
      <c r="M55" s="122">
        <v>0</v>
      </c>
      <c r="N55" s="122">
        <v>0</v>
      </c>
      <c r="O55" s="122"/>
      <c r="P55" s="122">
        <v>0</v>
      </c>
      <c r="Q55" s="122"/>
      <c r="R55" s="122">
        <v>1.0399704500000002</v>
      </c>
      <c r="S55" s="122"/>
      <c r="T55" s="122">
        <v>1.0399704500000002</v>
      </c>
      <c r="U55" s="122"/>
      <c r="V55" s="122"/>
    </row>
    <row r="56" spans="1:22" x14ac:dyDescent="0.35">
      <c r="A56" s="103"/>
      <c r="B56" s="110" t="s">
        <v>36</v>
      </c>
      <c r="C56" s="105"/>
      <c r="D56" s="133">
        <f t="shared" ref="D56:V56" si="9">SUM(D57:D58)</f>
        <v>37.207970000000003</v>
      </c>
      <c r="E56" s="133">
        <f t="shared" si="9"/>
        <v>6.5780418899999997</v>
      </c>
      <c r="F56" s="133">
        <f t="shared" si="9"/>
        <v>30.629928110000002</v>
      </c>
      <c r="G56" s="133">
        <f t="shared" si="9"/>
        <v>0</v>
      </c>
      <c r="H56" s="133">
        <f t="shared" si="9"/>
        <v>1.927827</v>
      </c>
      <c r="I56" s="133">
        <f t="shared" si="9"/>
        <v>0.1064802</v>
      </c>
      <c r="J56" s="133">
        <f t="shared" si="9"/>
        <v>3.4336470000000001E-2</v>
      </c>
      <c r="K56" s="133">
        <f t="shared" si="9"/>
        <v>3.4336470000000001E-2</v>
      </c>
      <c r="L56" s="133">
        <f t="shared" si="9"/>
        <v>0</v>
      </c>
      <c r="M56" s="133">
        <f t="shared" si="9"/>
        <v>7.2143730000000003E-2</v>
      </c>
      <c r="N56" s="133">
        <f t="shared" si="9"/>
        <v>0.52577099999999999</v>
      </c>
      <c r="O56" s="133">
        <f t="shared" si="9"/>
        <v>0</v>
      </c>
      <c r="P56" s="133">
        <f t="shared" si="9"/>
        <v>1.36771953</v>
      </c>
      <c r="Q56" s="133">
        <f t="shared" si="9"/>
        <v>0</v>
      </c>
      <c r="R56" s="133">
        <f t="shared" si="9"/>
        <v>1.8213468000000002</v>
      </c>
      <c r="S56" s="133">
        <f t="shared" si="9"/>
        <v>0</v>
      </c>
      <c r="T56" s="133">
        <f t="shared" si="9"/>
        <v>1.8213468000000002</v>
      </c>
      <c r="U56" s="133">
        <f t="shared" si="9"/>
        <v>0</v>
      </c>
      <c r="V56" s="133">
        <f t="shared" si="9"/>
        <v>0</v>
      </c>
    </row>
    <row r="57" spans="1:22" ht="31.1" x14ac:dyDescent="0.35">
      <c r="A57" s="106" t="s">
        <v>1661</v>
      </c>
      <c r="B57" s="107" t="s">
        <v>420</v>
      </c>
      <c r="C57" s="108" t="s">
        <v>113</v>
      </c>
      <c r="D57" s="122">
        <v>37.207970000000003</v>
      </c>
      <c r="E57" s="122">
        <v>6.5780418899999997</v>
      </c>
      <c r="F57" s="122">
        <v>30.629928110000002</v>
      </c>
      <c r="G57" s="122"/>
      <c r="H57" s="122">
        <v>1.927827</v>
      </c>
      <c r="I57" s="126">
        <v>7.7998200000000004E-2</v>
      </c>
      <c r="J57" s="122">
        <v>3.4336470000000001E-2</v>
      </c>
      <c r="K57" s="122">
        <v>3.4336470000000001E-2</v>
      </c>
      <c r="L57" s="122">
        <v>0</v>
      </c>
      <c r="M57" s="122">
        <v>4.3661730000000003E-2</v>
      </c>
      <c r="N57" s="122">
        <v>0.52577099999999999</v>
      </c>
      <c r="O57" s="122"/>
      <c r="P57" s="122">
        <v>1.36771953</v>
      </c>
      <c r="Q57" s="122"/>
      <c r="R57" s="122">
        <v>1.8498288000000001</v>
      </c>
      <c r="S57" s="122"/>
      <c r="T57" s="122">
        <v>1.8498288000000001</v>
      </c>
      <c r="U57" s="122"/>
      <c r="V57" s="122"/>
    </row>
    <row r="58" spans="1:22" ht="31.1" x14ac:dyDescent="0.35">
      <c r="A58" s="106" t="s">
        <v>1660</v>
      </c>
      <c r="B58" s="107" t="s">
        <v>1679</v>
      </c>
      <c r="C58" s="108" t="s">
        <v>1913</v>
      </c>
      <c r="D58" s="122"/>
      <c r="E58" s="122"/>
      <c r="F58" s="122">
        <v>0</v>
      </c>
      <c r="G58" s="122"/>
      <c r="H58" s="122">
        <v>0</v>
      </c>
      <c r="I58" s="126">
        <v>2.8482E-2</v>
      </c>
      <c r="J58" s="122"/>
      <c r="K58" s="122"/>
      <c r="L58" s="122"/>
      <c r="M58" s="122">
        <v>2.8482E-2</v>
      </c>
      <c r="N58" s="122"/>
      <c r="O58" s="122"/>
      <c r="P58" s="122"/>
      <c r="Q58" s="122"/>
      <c r="R58" s="122">
        <v>-2.8482E-2</v>
      </c>
      <c r="S58" s="122"/>
      <c r="T58" s="122">
        <v>-2.8482E-2</v>
      </c>
      <c r="U58" s="122"/>
      <c r="V58" s="122"/>
    </row>
    <row r="59" spans="1:22" x14ac:dyDescent="0.35">
      <c r="A59" s="103"/>
      <c r="B59" s="110" t="s">
        <v>37</v>
      </c>
      <c r="C59" s="105"/>
      <c r="D59" s="133">
        <f t="shared" ref="D59:V59" si="10">SUM(D60:D74)</f>
        <v>266.36390999999998</v>
      </c>
      <c r="E59" s="133">
        <f t="shared" si="10"/>
        <v>33.205668110000012</v>
      </c>
      <c r="F59" s="133">
        <f t="shared" si="10"/>
        <v>233.15824189</v>
      </c>
      <c r="G59" s="133">
        <f t="shared" si="10"/>
        <v>0</v>
      </c>
      <c r="H59" s="133">
        <f t="shared" si="10"/>
        <v>82.09485549999998</v>
      </c>
      <c r="I59" s="133">
        <f t="shared" si="10"/>
        <v>41.656953349999995</v>
      </c>
      <c r="J59" s="133">
        <f t="shared" si="10"/>
        <v>18.342253210000006</v>
      </c>
      <c r="K59" s="133">
        <f t="shared" si="10"/>
        <v>15.467484149999999</v>
      </c>
      <c r="L59" s="133">
        <f t="shared" si="10"/>
        <v>18.68345441</v>
      </c>
      <c r="M59" s="133">
        <f t="shared" si="10"/>
        <v>26.189469200000008</v>
      </c>
      <c r="N59" s="133">
        <f t="shared" si="10"/>
        <v>40.834485999999991</v>
      </c>
      <c r="O59" s="133">
        <f t="shared" si="10"/>
        <v>0</v>
      </c>
      <c r="P59" s="133">
        <f t="shared" si="10"/>
        <v>4.2346618800000009</v>
      </c>
      <c r="Q59" s="133">
        <f t="shared" si="10"/>
        <v>0</v>
      </c>
      <c r="R59" s="133">
        <f t="shared" si="10"/>
        <v>40.437902149999992</v>
      </c>
      <c r="S59" s="133">
        <f t="shared" si="10"/>
        <v>0</v>
      </c>
      <c r="T59" s="133">
        <f t="shared" si="10"/>
        <v>40.437902149999992</v>
      </c>
      <c r="U59" s="133">
        <f t="shared" si="10"/>
        <v>0</v>
      </c>
      <c r="V59" s="133">
        <f t="shared" si="10"/>
        <v>0</v>
      </c>
    </row>
    <row r="60" spans="1:22" ht="90.8" customHeight="1" x14ac:dyDescent="0.35">
      <c r="A60" s="106" t="s">
        <v>1661</v>
      </c>
      <c r="B60" s="107" t="s">
        <v>744</v>
      </c>
      <c r="C60" s="108" t="s">
        <v>1145</v>
      </c>
      <c r="D60" s="122">
        <v>6.2987799999999998</v>
      </c>
      <c r="E60" s="122">
        <v>4.88771E-3</v>
      </c>
      <c r="F60" s="122">
        <v>6.2938922899999996</v>
      </c>
      <c r="G60" s="122"/>
      <c r="H60" s="122">
        <v>4.5403050000000018</v>
      </c>
      <c r="I60" s="126">
        <v>0.18369684</v>
      </c>
      <c r="J60" s="122">
        <v>8.0867270000000005E-2</v>
      </c>
      <c r="K60" s="122">
        <v>8.0867270000000005E-2</v>
      </c>
      <c r="L60" s="122">
        <v>1.0318875000000001</v>
      </c>
      <c r="M60" s="122">
        <v>0.10282957</v>
      </c>
      <c r="N60" s="122">
        <v>1.0318875000000001</v>
      </c>
      <c r="O60" s="122"/>
      <c r="P60" s="122">
        <v>2.3956627300000011</v>
      </c>
      <c r="Q60" s="122"/>
      <c r="R60" s="122">
        <v>4.3566081600000022</v>
      </c>
      <c r="S60" s="122"/>
      <c r="T60" s="122">
        <v>4.3566081600000022</v>
      </c>
      <c r="U60" s="122"/>
      <c r="V60" s="122"/>
    </row>
    <row r="61" spans="1:22" ht="46.65" x14ac:dyDescent="0.35">
      <c r="A61" s="106" t="s">
        <v>1661</v>
      </c>
      <c r="B61" s="107" t="s">
        <v>745</v>
      </c>
      <c r="C61" s="108" t="s">
        <v>1146</v>
      </c>
      <c r="D61" s="122">
        <v>0.49062</v>
      </c>
      <c r="E61" s="122">
        <v>3.8852400000000002E-2</v>
      </c>
      <c r="F61" s="122">
        <v>0.45176759999999999</v>
      </c>
      <c r="G61" s="122"/>
      <c r="H61" s="122">
        <v>0.16499999999999998</v>
      </c>
      <c r="I61" s="126">
        <v>0</v>
      </c>
      <c r="J61" s="122">
        <v>0</v>
      </c>
      <c r="K61" s="122">
        <v>0</v>
      </c>
      <c r="L61" s="122">
        <v>3.7499999999999999E-2</v>
      </c>
      <c r="M61" s="122">
        <v>0</v>
      </c>
      <c r="N61" s="122">
        <v>3.7499999999999999E-2</v>
      </c>
      <c r="O61" s="122"/>
      <c r="P61" s="122">
        <v>0.09</v>
      </c>
      <c r="Q61" s="122"/>
      <c r="R61" s="122">
        <v>0.16499999999999998</v>
      </c>
      <c r="S61" s="122"/>
      <c r="T61" s="122">
        <v>0.16499999999999998</v>
      </c>
      <c r="U61" s="122"/>
      <c r="V61" s="122"/>
    </row>
    <row r="62" spans="1:22" ht="46.65" x14ac:dyDescent="0.35">
      <c r="A62" s="106" t="s">
        <v>1660</v>
      </c>
      <c r="B62" s="107" t="s">
        <v>746</v>
      </c>
      <c r="C62" s="108" t="s">
        <v>1147</v>
      </c>
      <c r="D62" s="122">
        <v>0.56730999999999998</v>
      </c>
      <c r="E62" s="122">
        <v>0.32206977000000003</v>
      </c>
      <c r="F62" s="122">
        <v>0.24524022999999995</v>
      </c>
      <c r="G62" s="122"/>
      <c r="H62" s="122">
        <v>0.24800600000000003</v>
      </c>
      <c r="I62" s="126">
        <v>1.28678E-3</v>
      </c>
      <c r="J62" s="122">
        <v>0.24800600000000003</v>
      </c>
      <c r="K62" s="122">
        <v>1.28678E-3</v>
      </c>
      <c r="L62" s="122">
        <v>0</v>
      </c>
      <c r="M62" s="122">
        <v>0</v>
      </c>
      <c r="N62" s="122">
        <v>0</v>
      </c>
      <c r="O62" s="122"/>
      <c r="P62" s="122">
        <v>0</v>
      </c>
      <c r="Q62" s="122"/>
      <c r="R62" s="122">
        <v>0.24671922000000004</v>
      </c>
      <c r="S62" s="122"/>
      <c r="T62" s="122">
        <v>0.24671922000000004</v>
      </c>
      <c r="U62" s="122"/>
      <c r="V62" s="122"/>
    </row>
    <row r="63" spans="1:22" ht="15.8" customHeight="1" x14ac:dyDescent="0.35">
      <c r="A63" s="106" t="s">
        <v>1661</v>
      </c>
      <c r="B63" s="107" t="s">
        <v>747</v>
      </c>
      <c r="C63" s="108" t="s">
        <v>613</v>
      </c>
      <c r="D63" s="122">
        <v>104.55563000000001</v>
      </c>
      <c r="E63" s="122">
        <v>21.359060879999998</v>
      </c>
      <c r="F63" s="122">
        <v>83.196569120000007</v>
      </c>
      <c r="G63" s="122"/>
      <c r="H63" s="122">
        <v>70.205294499999994</v>
      </c>
      <c r="I63" s="126">
        <v>40.822411540000004</v>
      </c>
      <c r="J63" s="122">
        <v>14.87983326</v>
      </c>
      <c r="K63" s="122">
        <v>14.87983326</v>
      </c>
      <c r="L63" s="122">
        <v>16.486855739999999</v>
      </c>
      <c r="M63" s="122">
        <v>25.942578280000006</v>
      </c>
      <c r="N63" s="122">
        <v>38.838605499999993</v>
      </c>
      <c r="O63" s="122"/>
      <c r="P63" s="122">
        <v>0</v>
      </c>
      <c r="Q63" s="122"/>
      <c r="R63" s="122">
        <v>29.382882959999989</v>
      </c>
      <c r="S63" s="122"/>
      <c r="T63" s="122">
        <v>29.382882959999989</v>
      </c>
      <c r="U63" s="122"/>
      <c r="V63" s="122"/>
    </row>
    <row r="64" spans="1:22" ht="46.65" x14ac:dyDescent="0.35">
      <c r="A64" s="106" t="s">
        <v>1660</v>
      </c>
      <c r="B64" s="107" t="s">
        <v>625</v>
      </c>
      <c r="C64" s="108" t="s">
        <v>674</v>
      </c>
      <c r="D64" s="122">
        <v>3.1745300000000003</v>
      </c>
      <c r="E64" s="122">
        <v>2.59514924</v>
      </c>
      <c r="F64" s="122">
        <v>0.57938076000000027</v>
      </c>
      <c r="G64" s="122"/>
      <c r="H64" s="122">
        <v>2.8001900000000002</v>
      </c>
      <c r="I64" s="126">
        <v>2.0954360000000002E-2</v>
      </c>
      <c r="J64" s="122">
        <v>2.8001900000000002</v>
      </c>
      <c r="K64" s="122">
        <v>2.095435999999987E-2</v>
      </c>
      <c r="L64" s="122">
        <v>0</v>
      </c>
      <c r="M64" s="122">
        <v>1.3183898417423734E-16</v>
      </c>
      <c r="N64" s="122">
        <v>0</v>
      </c>
      <c r="O64" s="122"/>
      <c r="P64" s="122">
        <v>0</v>
      </c>
      <c r="Q64" s="122"/>
      <c r="R64" s="122">
        <v>2.77923564</v>
      </c>
      <c r="S64" s="122"/>
      <c r="T64" s="122">
        <v>2.77923564</v>
      </c>
      <c r="U64" s="122"/>
      <c r="V64" s="122"/>
    </row>
    <row r="65" spans="1:22" ht="15.8" customHeight="1" x14ac:dyDescent="0.35">
      <c r="A65" s="106" t="s">
        <v>1661</v>
      </c>
      <c r="B65" s="107" t="s">
        <v>748</v>
      </c>
      <c r="C65" s="108" t="s">
        <v>1148</v>
      </c>
      <c r="D65" s="122">
        <v>0.68703999999999998</v>
      </c>
      <c r="E65" s="122">
        <v>0</v>
      </c>
      <c r="F65" s="122">
        <v>0.68703999999999998</v>
      </c>
      <c r="G65" s="122"/>
      <c r="H65" s="122">
        <v>0.68703999999999998</v>
      </c>
      <c r="I65" s="126">
        <v>0.14715466000000002</v>
      </c>
      <c r="J65" s="122">
        <v>6.9105220000000009E-2</v>
      </c>
      <c r="K65" s="122">
        <v>6.9105220000000009E-2</v>
      </c>
      <c r="L65" s="122">
        <v>0.17176</v>
      </c>
      <c r="M65" s="122">
        <v>7.8049440000000012E-2</v>
      </c>
      <c r="N65" s="122">
        <v>0.17176</v>
      </c>
      <c r="O65" s="122"/>
      <c r="P65" s="122">
        <v>0.27441477999999997</v>
      </c>
      <c r="Q65" s="122"/>
      <c r="R65" s="122">
        <v>0.53988533999999999</v>
      </c>
      <c r="S65" s="122"/>
      <c r="T65" s="122">
        <v>0.53988533999999999</v>
      </c>
      <c r="U65" s="122"/>
      <c r="V65" s="122"/>
    </row>
    <row r="66" spans="1:22" ht="31.1" x14ac:dyDescent="0.35">
      <c r="A66" s="106" t="s">
        <v>1660</v>
      </c>
      <c r="B66" s="107" t="s">
        <v>422</v>
      </c>
      <c r="C66" s="108" t="s">
        <v>38</v>
      </c>
      <c r="D66" s="122">
        <v>140.31654999999998</v>
      </c>
      <c r="E66" s="122">
        <v>8.580728210000002</v>
      </c>
      <c r="F66" s="122">
        <v>131.73582178999999</v>
      </c>
      <c r="G66" s="122"/>
      <c r="H66" s="122">
        <v>2.4420000000000002</v>
      </c>
      <c r="I66" s="126">
        <v>9.8801219999999995E-2</v>
      </c>
      <c r="J66" s="122">
        <v>4.3494410000000004E-2</v>
      </c>
      <c r="K66" s="122">
        <v>4.3494410000000004E-2</v>
      </c>
      <c r="L66" s="122">
        <v>0.55500000000000005</v>
      </c>
      <c r="M66" s="122">
        <v>5.5306809999999991E-2</v>
      </c>
      <c r="N66" s="122">
        <v>0.55500000000000005</v>
      </c>
      <c r="O66" s="122"/>
      <c r="P66" s="122">
        <v>1.2885055900000002</v>
      </c>
      <c r="Q66" s="122"/>
      <c r="R66" s="122">
        <v>2.3431987800000003</v>
      </c>
      <c r="S66" s="122"/>
      <c r="T66" s="122">
        <v>2.3431987800000003</v>
      </c>
      <c r="U66" s="122"/>
      <c r="V66" s="122"/>
    </row>
    <row r="67" spans="1:22" ht="31.1" x14ac:dyDescent="0.35">
      <c r="A67" s="106" t="s">
        <v>1661</v>
      </c>
      <c r="B67" s="107" t="s">
        <v>749</v>
      </c>
      <c r="C67" s="108" t="s">
        <v>1149</v>
      </c>
      <c r="D67" s="122">
        <v>0.19700999999999999</v>
      </c>
      <c r="E67" s="122">
        <v>6.1058609999999999E-2</v>
      </c>
      <c r="F67" s="122">
        <v>0.13595139000000001</v>
      </c>
      <c r="G67" s="122"/>
      <c r="H67" s="122">
        <v>9.552999999999999E-2</v>
      </c>
      <c r="I67" s="126">
        <v>0</v>
      </c>
      <c r="J67" s="122">
        <v>0</v>
      </c>
      <c r="K67" s="122">
        <v>0</v>
      </c>
      <c r="L67" s="122">
        <v>9.552999999999999E-2</v>
      </c>
      <c r="M67" s="122">
        <v>0</v>
      </c>
      <c r="N67" s="122">
        <v>0</v>
      </c>
      <c r="O67" s="122"/>
      <c r="P67" s="122">
        <v>0</v>
      </c>
      <c r="Q67" s="122"/>
      <c r="R67" s="122">
        <v>9.552999999999999E-2</v>
      </c>
      <c r="S67" s="122"/>
      <c r="T67" s="122">
        <v>9.552999999999999E-2</v>
      </c>
      <c r="U67" s="122"/>
      <c r="V67" s="122"/>
    </row>
    <row r="68" spans="1:22" ht="132.75" customHeight="1" x14ac:dyDescent="0.35">
      <c r="A68" s="106" t="s">
        <v>1661</v>
      </c>
      <c r="B68" s="107" t="s">
        <v>1680</v>
      </c>
      <c r="C68" s="108" t="s">
        <v>1150</v>
      </c>
      <c r="D68" s="122">
        <v>0.19700999999999999</v>
      </c>
      <c r="E68" s="122">
        <v>0</v>
      </c>
      <c r="F68" s="122">
        <v>0.19700999999999999</v>
      </c>
      <c r="G68" s="122"/>
      <c r="H68" s="122">
        <v>0</v>
      </c>
      <c r="I68" s="126">
        <v>0</v>
      </c>
      <c r="J68" s="122">
        <v>0</v>
      </c>
      <c r="K68" s="122">
        <v>0</v>
      </c>
      <c r="L68" s="122">
        <v>0</v>
      </c>
      <c r="M68" s="122">
        <v>0</v>
      </c>
      <c r="N68" s="122">
        <v>0</v>
      </c>
      <c r="O68" s="122"/>
      <c r="P68" s="122">
        <v>0</v>
      </c>
      <c r="Q68" s="122"/>
      <c r="R68" s="122">
        <v>0</v>
      </c>
      <c r="S68" s="122"/>
      <c r="T68" s="122">
        <v>0</v>
      </c>
      <c r="U68" s="122"/>
      <c r="V68" s="122"/>
    </row>
    <row r="69" spans="1:22" ht="31.1" x14ac:dyDescent="0.35">
      <c r="A69" s="106" t="s">
        <v>1661</v>
      </c>
      <c r="B69" s="107" t="s">
        <v>1681</v>
      </c>
      <c r="C69" s="108" t="s">
        <v>1151</v>
      </c>
      <c r="D69" s="122">
        <v>9.3206000000000007</v>
      </c>
      <c r="E69" s="122">
        <v>0</v>
      </c>
      <c r="F69" s="122">
        <v>9.3206000000000007</v>
      </c>
      <c r="G69" s="122"/>
      <c r="H69" s="122">
        <v>0.35266000000000003</v>
      </c>
      <c r="I69" s="126">
        <v>1.4268330000000001E-2</v>
      </c>
      <c r="J69" s="122">
        <v>6.2812200000000006E-3</v>
      </c>
      <c r="K69" s="122">
        <v>6.2812200000000006E-3</v>
      </c>
      <c r="L69" s="122">
        <v>8.0149999999999999E-2</v>
      </c>
      <c r="M69" s="122">
        <v>7.9871100000000004E-3</v>
      </c>
      <c r="N69" s="122">
        <v>8.0149999999999999E-2</v>
      </c>
      <c r="O69" s="122"/>
      <c r="P69" s="122">
        <v>0.18607878000000003</v>
      </c>
      <c r="Q69" s="122"/>
      <c r="R69" s="122">
        <v>0.33839167000000003</v>
      </c>
      <c r="S69" s="122"/>
      <c r="T69" s="122">
        <v>0.33839167000000003</v>
      </c>
      <c r="U69" s="122"/>
      <c r="V69" s="122"/>
    </row>
    <row r="70" spans="1:22" ht="46.65" x14ac:dyDescent="0.35">
      <c r="A70" s="106" t="s">
        <v>1661</v>
      </c>
      <c r="B70" s="107" t="s">
        <v>1682</v>
      </c>
      <c r="C70" s="108" t="s">
        <v>1152</v>
      </c>
      <c r="D70" s="122">
        <v>0.16022</v>
      </c>
      <c r="E70" s="122">
        <v>9.4846929999999982E-2</v>
      </c>
      <c r="F70" s="122">
        <v>6.5373070000000019E-2</v>
      </c>
      <c r="G70" s="122"/>
      <c r="H70" s="122">
        <v>0.16022</v>
      </c>
      <c r="I70" s="126">
        <v>0</v>
      </c>
      <c r="J70" s="122">
        <v>0</v>
      </c>
      <c r="K70" s="122">
        <v>0</v>
      </c>
      <c r="L70" s="122">
        <v>0.16022</v>
      </c>
      <c r="M70" s="122">
        <v>0</v>
      </c>
      <c r="N70" s="122">
        <v>0</v>
      </c>
      <c r="O70" s="122"/>
      <c r="P70" s="122">
        <v>0</v>
      </c>
      <c r="Q70" s="122"/>
      <c r="R70" s="122">
        <v>0.16022</v>
      </c>
      <c r="S70" s="122"/>
      <c r="T70" s="122">
        <v>0.16022</v>
      </c>
      <c r="U70" s="122"/>
      <c r="V70" s="122"/>
    </row>
    <row r="71" spans="1:22" ht="62.2" x14ac:dyDescent="0.35">
      <c r="A71" s="106" t="s">
        <v>1661</v>
      </c>
      <c r="B71" s="107" t="s">
        <v>1683</v>
      </c>
      <c r="C71" s="108" t="s">
        <v>1153</v>
      </c>
      <c r="D71" s="122">
        <v>0.39861000000000002</v>
      </c>
      <c r="E71" s="122">
        <v>0.14901435999999998</v>
      </c>
      <c r="F71" s="122">
        <v>0.24959564000000004</v>
      </c>
      <c r="G71" s="122"/>
      <c r="H71" s="122">
        <v>0.39861000000000002</v>
      </c>
      <c r="I71" s="126">
        <v>0.21719382000000001</v>
      </c>
      <c r="J71" s="122">
        <v>0.21447582999999998</v>
      </c>
      <c r="K71" s="122">
        <v>0.21447582999999998</v>
      </c>
      <c r="L71" s="122">
        <v>6.4551170000000074E-2</v>
      </c>
      <c r="M71" s="122">
        <v>2.7179900000000312E-3</v>
      </c>
      <c r="N71" s="122">
        <v>0.11958299999999997</v>
      </c>
      <c r="O71" s="122"/>
      <c r="P71" s="122">
        <v>0</v>
      </c>
      <c r="Q71" s="122"/>
      <c r="R71" s="122">
        <v>0.18141618000000001</v>
      </c>
      <c r="S71" s="122"/>
      <c r="T71" s="122">
        <v>0.18141618000000001</v>
      </c>
      <c r="U71" s="122"/>
      <c r="V71" s="122"/>
    </row>
    <row r="72" spans="1:22" ht="62.2" x14ac:dyDescent="0.35">
      <c r="A72" s="106" t="s">
        <v>1661</v>
      </c>
      <c r="B72" s="107" t="s">
        <v>421</v>
      </c>
      <c r="C72" s="108" t="s">
        <v>504</v>
      </c>
      <c r="D72" s="122">
        <v>0</v>
      </c>
      <c r="E72" s="122">
        <v>0</v>
      </c>
      <c r="F72" s="122">
        <v>0</v>
      </c>
      <c r="G72" s="122"/>
      <c r="H72" s="122">
        <v>0</v>
      </c>
      <c r="I72" s="126">
        <v>0</v>
      </c>
      <c r="J72" s="122">
        <v>0</v>
      </c>
      <c r="K72" s="122">
        <v>0</v>
      </c>
      <c r="L72" s="122">
        <v>0</v>
      </c>
      <c r="M72" s="122">
        <v>0</v>
      </c>
      <c r="N72" s="122">
        <v>0</v>
      </c>
      <c r="O72" s="122"/>
      <c r="P72" s="122">
        <v>0</v>
      </c>
      <c r="Q72" s="122"/>
      <c r="R72" s="122">
        <v>0</v>
      </c>
      <c r="S72" s="122"/>
      <c r="T72" s="122">
        <v>0</v>
      </c>
      <c r="U72" s="122"/>
      <c r="V72" s="122"/>
    </row>
    <row r="73" spans="1:22" ht="62.2" x14ac:dyDescent="0.35">
      <c r="A73" s="106" t="s">
        <v>1661</v>
      </c>
      <c r="B73" s="107" t="s">
        <v>1684</v>
      </c>
      <c r="C73" s="108" t="s">
        <v>1154</v>
      </c>
      <c r="D73" s="122">
        <v>0</v>
      </c>
      <c r="E73" s="122">
        <v>0</v>
      </c>
      <c r="F73" s="122">
        <v>0</v>
      </c>
      <c r="G73" s="122"/>
      <c r="H73" s="122">
        <v>0</v>
      </c>
      <c r="I73" s="126">
        <v>0.15118580000000001</v>
      </c>
      <c r="J73" s="122">
        <v>0</v>
      </c>
      <c r="K73" s="122">
        <v>0.15118580000000001</v>
      </c>
      <c r="L73" s="122">
        <v>0</v>
      </c>
      <c r="M73" s="122">
        <v>0</v>
      </c>
      <c r="N73" s="122">
        <v>0</v>
      </c>
      <c r="O73" s="122"/>
      <c r="P73" s="122">
        <v>0</v>
      </c>
      <c r="Q73" s="122"/>
      <c r="R73" s="122">
        <v>-0.15118580000000001</v>
      </c>
      <c r="S73" s="122"/>
      <c r="T73" s="122">
        <v>-0.15118580000000001</v>
      </c>
      <c r="U73" s="122"/>
      <c r="V73" s="122"/>
    </row>
    <row r="74" spans="1:22" ht="46.65" x14ac:dyDescent="0.35">
      <c r="A74" s="106" t="s">
        <v>1661</v>
      </c>
      <c r="B74" s="107" t="s">
        <v>751</v>
      </c>
      <c r="C74" s="108" t="s">
        <v>1156</v>
      </c>
      <c r="D74" s="122">
        <v>0</v>
      </c>
      <c r="E74" s="122">
        <v>0</v>
      </c>
      <c r="F74" s="122">
        <v>0</v>
      </c>
      <c r="G74" s="122"/>
      <c r="H74" s="122">
        <v>0</v>
      </c>
      <c r="I74" s="126">
        <v>0</v>
      </c>
      <c r="J74" s="122">
        <v>0</v>
      </c>
      <c r="K74" s="122">
        <v>0</v>
      </c>
      <c r="L74" s="122">
        <v>0</v>
      </c>
      <c r="M74" s="122">
        <v>0</v>
      </c>
      <c r="N74" s="122">
        <v>0</v>
      </c>
      <c r="O74" s="122"/>
      <c r="P74" s="122">
        <v>0</v>
      </c>
      <c r="Q74" s="122"/>
      <c r="R74" s="122">
        <v>0</v>
      </c>
      <c r="S74" s="122"/>
      <c r="T74" s="122">
        <v>0</v>
      </c>
      <c r="U74" s="122"/>
      <c r="V74" s="122"/>
    </row>
    <row r="75" spans="1:22" x14ac:dyDescent="0.35">
      <c r="A75" s="103"/>
      <c r="B75" s="110" t="s">
        <v>39</v>
      </c>
      <c r="C75" s="105"/>
      <c r="D75" s="133">
        <f t="shared" ref="D75:V75" si="11">SUM(D76:D77)</f>
        <v>3.9918800000000001</v>
      </c>
      <c r="E75" s="133">
        <f t="shared" si="11"/>
        <v>0.23051032000000002</v>
      </c>
      <c r="F75" s="133">
        <f t="shared" si="11"/>
        <v>3.7613696799999996</v>
      </c>
      <c r="G75" s="133">
        <f t="shared" si="11"/>
        <v>0</v>
      </c>
      <c r="H75" s="133">
        <f t="shared" si="11"/>
        <v>3.9918800000000001</v>
      </c>
      <c r="I75" s="133">
        <f t="shared" si="11"/>
        <v>1.0384497799999999</v>
      </c>
      <c r="J75" s="133">
        <f t="shared" si="11"/>
        <v>7.3660299999999998E-2</v>
      </c>
      <c r="K75" s="133">
        <f t="shared" si="11"/>
        <v>7.3660299999999998E-2</v>
      </c>
      <c r="L75" s="133">
        <f t="shared" si="11"/>
        <v>2.6651637000000008</v>
      </c>
      <c r="M75" s="133">
        <f t="shared" si="11"/>
        <v>0.96478947999999998</v>
      </c>
      <c r="N75" s="133">
        <f t="shared" si="11"/>
        <v>1.2530559999999997</v>
      </c>
      <c r="O75" s="133">
        <f t="shared" si="11"/>
        <v>0</v>
      </c>
      <c r="P75" s="133">
        <f t="shared" si="11"/>
        <v>0</v>
      </c>
      <c r="Q75" s="133">
        <f t="shared" si="11"/>
        <v>0</v>
      </c>
      <c r="R75" s="133">
        <f t="shared" si="11"/>
        <v>2.95343022</v>
      </c>
      <c r="S75" s="133">
        <f t="shared" si="11"/>
        <v>0</v>
      </c>
      <c r="T75" s="133">
        <f t="shared" si="11"/>
        <v>2.95343022</v>
      </c>
      <c r="U75" s="133">
        <f t="shared" si="11"/>
        <v>0</v>
      </c>
      <c r="V75" s="133">
        <f t="shared" si="11"/>
        <v>0</v>
      </c>
    </row>
    <row r="76" spans="1:22" ht="31.1" x14ac:dyDescent="0.35">
      <c r="A76" s="106" t="s">
        <v>1660</v>
      </c>
      <c r="B76" s="107" t="s">
        <v>752</v>
      </c>
      <c r="C76" s="108" t="s">
        <v>1157</v>
      </c>
      <c r="D76" s="122">
        <v>2.2018</v>
      </c>
      <c r="E76" s="122">
        <v>0.23051032000000002</v>
      </c>
      <c r="F76" s="122">
        <v>1.9712896799999999</v>
      </c>
      <c r="G76" s="122"/>
      <c r="H76" s="122">
        <v>2.2018000000000004</v>
      </c>
      <c r="I76" s="126">
        <v>0.96466485999999996</v>
      </c>
      <c r="J76" s="122">
        <v>4.1178609999999997E-2</v>
      </c>
      <c r="K76" s="122">
        <v>4.1178609999999997E-2</v>
      </c>
      <c r="L76" s="122">
        <v>2.1606213900000006</v>
      </c>
      <c r="M76" s="122">
        <v>0.92348624999999995</v>
      </c>
      <c r="N76" s="122">
        <v>0</v>
      </c>
      <c r="O76" s="122"/>
      <c r="P76" s="122">
        <v>0</v>
      </c>
      <c r="Q76" s="122"/>
      <c r="R76" s="122">
        <v>1.2371351400000004</v>
      </c>
      <c r="S76" s="122"/>
      <c r="T76" s="122">
        <v>1.2371351400000004</v>
      </c>
      <c r="U76" s="122"/>
      <c r="V76" s="122"/>
    </row>
    <row r="77" spans="1:22" ht="31.1" x14ac:dyDescent="0.35">
      <c r="A77" s="106" t="s">
        <v>1660</v>
      </c>
      <c r="B77" s="107" t="s">
        <v>753</v>
      </c>
      <c r="C77" s="108" t="s">
        <v>1158</v>
      </c>
      <c r="D77" s="122">
        <v>1.7900799999999999</v>
      </c>
      <c r="E77" s="122">
        <v>0</v>
      </c>
      <c r="F77" s="122">
        <v>1.7900799999999999</v>
      </c>
      <c r="G77" s="122"/>
      <c r="H77" s="122">
        <v>1.7900799999999997</v>
      </c>
      <c r="I77" s="126">
        <v>7.3784920000000004E-2</v>
      </c>
      <c r="J77" s="122">
        <v>3.2481690000000001E-2</v>
      </c>
      <c r="K77" s="122">
        <v>3.2481690000000001E-2</v>
      </c>
      <c r="L77" s="122">
        <v>0.50454230999999994</v>
      </c>
      <c r="M77" s="122">
        <v>4.1303230000000003E-2</v>
      </c>
      <c r="N77" s="122">
        <v>1.2530559999999997</v>
      </c>
      <c r="O77" s="122"/>
      <c r="P77" s="122">
        <v>0</v>
      </c>
      <c r="Q77" s="122"/>
      <c r="R77" s="122">
        <v>1.7162950799999996</v>
      </c>
      <c r="S77" s="122"/>
      <c r="T77" s="122">
        <v>1.7162950799999996</v>
      </c>
      <c r="U77" s="122"/>
      <c r="V77" s="122"/>
    </row>
    <row r="78" spans="1:22" x14ac:dyDescent="0.35">
      <c r="A78" s="103"/>
      <c r="B78" s="110" t="s">
        <v>40</v>
      </c>
      <c r="C78" s="105"/>
      <c r="D78" s="133">
        <f t="shared" ref="D78:V78" si="12">SUM(D79:D86)</f>
        <v>171.47823999999997</v>
      </c>
      <c r="E78" s="133">
        <f t="shared" si="12"/>
        <v>25.605970789999997</v>
      </c>
      <c r="F78" s="133">
        <f t="shared" si="12"/>
        <v>145.87226921000001</v>
      </c>
      <c r="G78" s="133">
        <f t="shared" si="12"/>
        <v>0</v>
      </c>
      <c r="H78" s="133">
        <f t="shared" si="12"/>
        <v>11.445132090000001</v>
      </c>
      <c r="I78" s="133">
        <f t="shared" si="12"/>
        <v>13.642252490000001</v>
      </c>
      <c r="J78" s="133">
        <f t="shared" si="12"/>
        <v>3.1397390300000003</v>
      </c>
      <c r="K78" s="133">
        <f t="shared" si="12"/>
        <v>3.1397390300000003</v>
      </c>
      <c r="L78" s="133">
        <f t="shared" si="12"/>
        <v>1.16428946</v>
      </c>
      <c r="M78" s="133">
        <f t="shared" si="12"/>
        <v>10.502513460000001</v>
      </c>
      <c r="N78" s="133">
        <f t="shared" si="12"/>
        <v>4.9915433100000017</v>
      </c>
      <c r="O78" s="133">
        <f t="shared" si="12"/>
        <v>0</v>
      </c>
      <c r="P78" s="133">
        <f t="shared" si="12"/>
        <v>2.149560290000001</v>
      </c>
      <c r="Q78" s="133">
        <f t="shared" si="12"/>
        <v>0</v>
      </c>
      <c r="R78" s="133">
        <f t="shared" si="12"/>
        <v>-2.1971203999999966</v>
      </c>
      <c r="S78" s="133">
        <f t="shared" si="12"/>
        <v>0</v>
      </c>
      <c r="T78" s="133">
        <f t="shared" si="12"/>
        <v>-2.1971203999999966</v>
      </c>
      <c r="U78" s="133">
        <f t="shared" si="12"/>
        <v>0</v>
      </c>
      <c r="V78" s="133">
        <f t="shared" si="12"/>
        <v>0</v>
      </c>
    </row>
    <row r="79" spans="1:22" ht="84.7" customHeight="1" x14ac:dyDescent="0.35">
      <c r="A79" s="106" t="s">
        <v>1661</v>
      </c>
      <c r="B79" s="107" t="s">
        <v>754</v>
      </c>
      <c r="C79" s="108" t="s">
        <v>1159</v>
      </c>
      <c r="D79" s="122">
        <v>52.537260000000003</v>
      </c>
      <c r="E79" s="122">
        <v>0</v>
      </c>
      <c r="F79" s="122">
        <v>52.537260000000003</v>
      </c>
      <c r="G79" s="122"/>
      <c r="H79" s="122">
        <v>3.7126980000000009</v>
      </c>
      <c r="I79" s="126">
        <v>3.12561635</v>
      </c>
      <c r="J79" s="122">
        <v>2.9981418500000001</v>
      </c>
      <c r="K79" s="122">
        <v>2.9981418500000001</v>
      </c>
      <c r="L79" s="122">
        <v>0</v>
      </c>
      <c r="M79" s="122">
        <v>0.12747449999999994</v>
      </c>
      <c r="N79" s="122">
        <v>0</v>
      </c>
      <c r="O79" s="122"/>
      <c r="P79" s="122">
        <v>0.71455615000000083</v>
      </c>
      <c r="Q79" s="122"/>
      <c r="R79" s="122">
        <v>0.5870816500000009</v>
      </c>
      <c r="S79" s="122"/>
      <c r="T79" s="122">
        <v>0.5870816500000009</v>
      </c>
      <c r="U79" s="122"/>
      <c r="V79" s="122"/>
    </row>
    <row r="80" spans="1:22" ht="62.3" customHeight="1" x14ac:dyDescent="0.35">
      <c r="A80" s="106" t="s">
        <v>1661</v>
      </c>
      <c r="B80" s="107" t="s">
        <v>423</v>
      </c>
      <c r="C80" s="108" t="s">
        <v>505</v>
      </c>
      <c r="D80" s="122">
        <v>4.0778800000000004</v>
      </c>
      <c r="E80" s="122">
        <v>0.89635666000000003</v>
      </c>
      <c r="F80" s="122">
        <v>3.1815233400000005</v>
      </c>
      <c r="G80" s="122"/>
      <c r="H80" s="122">
        <v>3.2395500900000007</v>
      </c>
      <c r="I80" s="126">
        <v>4.0542652599999993</v>
      </c>
      <c r="J80" s="122">
        <v>6.1574539999999997E-2</v>
      </c>
      <c r="K80" s="122">
        <v>6.1574539999999997E-2</v>
      </c>
      <c r="L80" s="122">
        <v>1.1617894600000001</v>
      </c>
      <c r="M80" s="122">
        <v>3.9926907199999992</v>
      </c>
      <c r="N80" s="122">
        <v>2.0161860900000006</v>
      </c>
      <c r="O80" s="122"/>
      <c r="P80" s="122">
        <v>0</v>
      </c>
      <c r="Q80" s="122"/>
      <c r="R80" s="122">
        <v>-0.8147151699999986</v>
      </c>
      <c r="S80" s="122"/>
      <c r="T80" s="122">
        <v>-0.8147151699999986</v>
      </c>
      <c r="U80" s="122"/>
      <c r="V80" s="122"/>
    </row>
    <row r="81" spans="1:22" ht="31.1" x14ac:dyDescent="0.35">
      <c r="A81" s="106" t="s">
        <v>1660</v>
      </c>
      <c r="B81" s="107" t="s">
        <v>41</v>
      </c>
      <c r="C81" s="108" t="s">
        <v>42</v>
      </c>
      <c r="D81" s="122">
        <v>27.844650000000001</v>
      </c>
      <c r="E81" s="122">
        <v>19.079109829999997</v>
      </c>
      <c r="F81" s="122">
        <v>8.7655401700000048</v>
      </c>
      <c r="G81" s="122"/>
      <c r="H81" s="122">
        <v>2.4673990000000003</v>
      </c>
      <c r="I81" s="126">
        <v>5.8571751699999997</v>
      </c>
      <c r="J81" s="122">
        <v>4.3946779999999998E-2</v>
      </c>
      <c r="K81" s="122">
        <v>4.3946779999999998E-2</v>
      </c>
      <c r="L81" s="122">
        <v>0</v>
      </c>
      <c r="M81" s="122">
        <v>5.8132283899999999</v>
      </c>
      <c r="N81" s="122">
        <v>2.4234522200000002</v>
      </c>
      <c r="O81" s="122"/>
      <c r="P81" s="122">
        <v>0</v>
      </c>
      <c r="Q81" s="122"/>
      <c r="R81" s="122">
        <v>-3.3897761699999993</v>
      </c>
      <c r="S81" s="122"/>
      <c r="T81" s="122">
        <v>-3.3897761699999993</v>
      </c>
      <c r="U81" s="122"/>
      <c r="V81" s="122"/>
    </row>
    <row r="82" spans="1:22" x14ac:dyDescent="0.35">
      <c r="A82" s="106" t="s">
        <v>1660</v>
      </c>
      <c r="B82" s="107" t="s">
        <v>626</v>
      </c>
      <c r="C82" s="108" t="s">
        <v>675</v>
      </c>
      <c r="D82" s="122">
        <v>44.982959999999999</v>
      </c>
      <c r="E82" s="122">
        <v>3.2199513799999999</v>
      </c>
      <c r="F82" s="122">
        <v>41.763008620000001</v>
      </c>
      <c r="G82" s="122"/>
      <c r="H82" s="122">
        <v>2.0144850000000001</v>
      </c>
      <c r="I82" s="126">
        <v>8.1504300000000002E-2</v>
      </c>
      <c r="J82" s="122">
        <v>3.5879930000000004E-2</v>
      </c>
      <c r="K82" s="122">
        <v>3.5879930000000004E-2</v>
      </c>
      <c r="L82" s="122">
        <v>0</v>
      </c>
      <c r="M82" s="122">
        <v>4.5624369999999997E-2</v>
      </c>
      <c r="N82" s="122">
        <v>0.54940499999999992</v>
      </c>
      <c r="O82" s="122"/>
      <c r="P82" s="122">
        <v>1.42920007</v>
      </c>
      <c r="Q82" s="122"/>
      <c r="R82" s="122">
        <v>1.9329807000000001</v>
      </c>
      <c r="S82" s="122"/>
      <c r="T82" s="122">
        <v>1.9329807000000001</v>
      </c>
      <c r="U82" s="122"/>
      <c r="V82" s="122"/>
    </row>
    <row r="83" spans="1:22" ht="31.1" x14ac:dyDescent="0.35">
      <c r="A83" s="106" t="s">
        <v>1660</v>
      </c>
      <c r="B83" s="107" t="s">
        <v>627</v>
      </c>
      <c r="C83" s="108" t="s">
        <v>676</v>
      </c>
      <c r="D83" s="122">
        <v>42.035489999999996</v>
      </c>
      <c r="E83" s="122">
        <v>2.4105529200000002</v>
      </c>
      <c r="F83" s="122">
        <v>39.624937079999995</v>
      </c>
      <c r="G83" s="122"/>
      <c r="H83" s="122">
        <v>1.0999999999999999E-2</v>
      </c>
      <c r="I83" s="126">
        <v>4.4504000000000006E-4</v>
      </c>
      <c r="J83" s="122">
        <v>1.9593E-4</v>
      </c>
      <c r="K83" s="122">
        <v>1.9593E-4</v>
      </c>
      <c r="L83" s="122">
        <v>2.5000000000000001E-3</v>
      </c>
      <c r="M83" s="122">
        <v>2.4911000000000009E-4</v>
      </c>
      <c r="N83" s="122">
        <v>2.5000000000000001E-3</v>
      </c>
      <c r="O83" s="122"/>
      <c r="P83" s="122">
        <v>5.8040699999999997E-3</v>
      </c>
      <c r="Q83" s="122"/>
      <c r="R83" s="122">
        <v>1.0554959999999999E-2</v>
      </c>
      <c r="S83" s="122"/>
      <c r="T83" s="122">
        <v>1.0554959999999999E-2</v>
      </c>
      <c r="U83" s="122"/>
      <c r="V83" s="122"/>
    </row>
    <row r="84" spans="1:22" ht="46.65" x14ac:dyDescent="0.35">
      <c r="A84" s="106" t="s">
        <v>1660</v>
      </c>
      <c r="B84" s="111" t="s">
        <v>755</v>
      </c>
      <c r="C84" s="108" t="s">
        <v>1160</v>
      </c>
      <c r="D84" s="122">
        <v>0</v>
      </c>
      <c r="E84" s="122">
        <v>0</v>
      </c>
      <c r="F84" s="122">
        <v>0</v>
      </c>
      <c r="G84" s="122"/>
      <c r="H84" s="122">
        <v>0</v>
      </c>
      <c r="I84" s="126">
        <v>0</v>
      </c>
      <c r="J84" s="122">
        <v>0</v>
      </c>
      <c r="K84" s="122">
        <v>0</v>
      </c>
      <c r="L84" s="122">
        <v>0</v>
      </c>
      <c r="M84" s="122">
        <v>0</v>
      </c>
      <c r="N84" s="122">
        <v>0</v>
      </c>
      <c r="O84" s="122"/>
      <c r="P84" s="122">
        <v>0</v>
      </c>
      <c r="Q84" s="122"/>
      <c r="R84" s="122">
        <v>0</v>
      </c>
      <c r="S84" s="122"/>
      <c r="T84" s="122">
        <v>0</v>
      </c>
      <c r="U84" s="122"/>
      <c r="V84" s="122"/>
    </row>
    <row r="85" spans="1:22" ht="31.1" x14ac:dyDescent="0.35">
      <c r="A85" s="106" t="s">
        <v>1660</v>
      </c>
      <c r="B85" s="111" t="s">
        <v>1685</v>
      </c>
      <c r="C85" s="108" t="s">
        <v>1914</v>
      </c>
      <c r="D85" s="122"/>
      <c r="E85" s="122"/>
      <c r="F85" s="122">
        <v>0</v>
      </c>
      <c r="G85" s="122"/>
      <c r="H85" s="122">
        <v>0</v>
      </c>
      <c r="I85" s="126">
        <v>0.36760968999999999</v>
      </c>
      <c r="J85" s="122"/>
      <c r="K85" s="122"/>
      <c r="L85" s="122"/>
      <c r="M85" s="122">
        <v>0.36760968999999999</v>
      </c>
      <c r="N85" s="122"/>
      <c r="O85" s="122"/>
      <c r="P85" s="122"/>
      <c r="Q85" s="122"/>
      <c r="R85" s="122">
        <v>-0.36760968999999999</v>
      </c>
      <c r="S85" s="122"/>
      <c r="T85" s="122">
        <v>-0.36760968999999999</v>
      </c>
      <c r="U85" s="122"/>
      <c r="V85" s="122"/>
    </row>
    <row r="86" spans="1:22" ht="62.2" x14ac:dyDescent="0.35">
      <c r="A86" s="106" t="s">
        <v>1661</v>
      </c>
      <c r="B86" s="111" t="s">
        <v>1686</v>
      </c>
      <c r="C86" s="108" t="s">
        <v>1915</v>
      </c>
      <c r="D86" s="122"/>
      <c r="E86" s="122"/>
      <c r="F86" s="122">
        <v>0</v>
      </c>
      <c r="G86" s="122"/>
      <c r="H86" s="122">
        <v>0</v>
      </c>
      <c r="I86" s="126">
        <v>0.15563667999999997</v>
      </c>
      <c r="J86" s="122"/>
      <c r="K86" s="122"/>
      <c r="L86" s="122"/>
      <c r="M86" s="122">
        <v>0.15563667999999997</v>
      </c>
      <c r="N86" s="122"/>
      <c r="O86" s="122"/>
      <c r="P86" s="122"/>
      <c r="Q86" s="122"/>
      <c r="R86" s="122">
        <v>-0.15563667999999997</v>
      </c>
      <c r="S86" s="122"/>
      <c r="T86" s="122">
        <v>-0.15563667999999997</v>
      </c>
      <c r="U86" s="122"/>
      <c r="V86" s="122"/>
    </row>
    <row r="87" spans="1:22" x14ac:dyDescent="0.35">
      <c r="A87" s="103"/>
      <c r="B87" s="110" t="s">
        <v>43</v>
      </c>
      <c r="C87" s="105"/>
      <c r="D87" s="133">
        <f t="shared" ref="D87:V87" si="13">SUM(D88:D102)</f>
        <v>97.494380000000007</v>
      </c>
      <c r="E87" s="133">
        <f t="shared" si="13"/>
        <v>41.360299320000003</v>
      </c>
      <c r="F87" s="133">
        <f t="shared" si="13"/>
        <v>56.134080679999997</v>
      </c>
      <c r="G87" s="133">
        <f t="shared" si="13"/>
        <v>0</v>
      </c>
      <c r="H87" s="133">
        <f t="shared" si="13"/>
        <v>9.8096930599999972</v>
      </c>
      <c r="I87" s="133">
        <f t="shared" si="13"/>
        <v>3.1251810499999997</v>
      </c>
      <c r="J87" s="133">
        <f t="shared" si="13"/>
        <v>3.5350435699999991</v>
      </c>
      <c r="K87" s="133">
        <f t="shared" si="13"/>
        <v>1.2073030800000004</v>
      </c>
      <c r="L87" s="133">
        <f t="shared" si="13"/>
        <v>5.7674444899999973</v>
      </c>
      <c r="M87" s="133">
        <f t="shared" si="13"/>
        <v>1.9178779699999997</v>
      </c>
      <c r="N87" s="133">
        <f t="shared" si="13"/>
        <v>0.16873500000000002</v>
      </c>
      <c r="O87" s="133">
        <f t="shared" si="13"/>
        <v>0</v>
      </c>
      <c r="P87" s="133">
        <f t="shared" si="13"/>
        <v>0.33847000000000005</v>
      </c>
      <c r="Q87" s="133">
        <f t="shared" si="13"/>
        <v>0</v>
      </c>
      <c r="R87" s="133">
        <f t="shared" si="13"/>
        <v>6.6845120099999971</v>
      </c>
      <c r="S87" s="133">
        <f t="shared" si="13"/>
        <v>0</v>
      </c>
      <c r="T87" s="133">
        <f t="shared" si="13"/>
        <v>6.6845120099999971</v>
      </c>
      <c r="U87" s="133">
        <f t="shared" si="13"/>
        <v>0</v>
      </c>
      <c r="V87" s="133">
        <f t="shared" si="13"/>
        <v>0</v>
      </c>
    </row>
    <row r="88" spans="1:22" ht="31.1" x14ac:dyDescent="0.35">
      <c r="A88" s="106" t="s">
        <v>1660</v>
      </c>
      <c r="B88" s="107" t="s">
        <v>44</v>
      </c>
      <c r="C88" s="108" t="s">
        <v>45</v>
      </c>
      <c r="D88" s="122">
        <v>19.768189999999997</v>
      </c>
      <c r="E88" s="122">
        <v>19.740936239999996</v>
      </c>
      <c r="F88" s="122">
        <v>2.7253760000000682E-2</v>
      </c>
      <c r="G88" s="122"/>
      <c r="H88" s="122">
        <v>0</v>
      </c>
      <c r="I88" s="126">
        <v>6.1909220000000001E-2</v>
      </c>
      <c r="J88" s="122">
        <v>0</v>
      </c>
      <c r="K88" s="122">
        <v>2.7253759999999998E-2</v>
      </c>
      <c r="L88" s="122">
        <v>0</v>
      </c>
      <c r="M88" s="122">
        <v>3.4655459999999999E-2</v>
      </c>
      <c r="N88" s="122">
        <v>0</v>
      </c>
      <c r="O88" s="122"/>
      <c r="P88" s="122">
        <v>0</v>
      </c>
      <c r="Q88" s="122"/>
      <c r="R88" s="122">
        <v>-6.1909220000000001E-2</v>
      </c>
      <c r="S88" s="122"/>
      <c r="T88" s="122">
        <v>-6.1909220000000001E-2</v>
      </c>
      <c r="U88" s="122"/>
      <c r="V88" s="122"/>
    </row>
    <row r="89" spans="1:22" ht="46.65" x14ac:dyDescent="0.35">
      <c r="A89" s="106" t="s">
        <v>1661</v>
      </c>
      <c r="B89" s="107" t="s">
        <v>425</v>
      </c>
      <c r="C89" s="108" t="s">
        <v>116</v>
      </c>
      <c r="D89" s="122">
        <v>21.023630000000001</v>
      </c>
      <c r="E89" s="122">
        <v>0</v>
      </c>
      <c r="F89" s="122">
        <v>21.023630000000001</v>
      </c>
      <c r="G89" s="122"/>
      <c r="H89" s="122">
        <v>1.0999999999999999E-2</v>
      </c>
      <c r="I89" s="126">
        <v>0</v>
      </c>
      <c r="J89" s="122">
        <v>0</v>
      </c>
      <c r="K89" s="122">
        <v>0</v>
      </c>
      <c r="L89" s="122">
        <v>2.5000000000000001E-3</v>
      </c>
      <c r="M89" s="122">
        <v>0</v>
      </c>
      <c r="N89" s="122">
        <v>2.5000000000000001E-3</v>
      </c>
      <c r="O89" s="122"/>
      <c r="P89" s="122">
        <v>6.0000000000000001E-3</v>
      </c>
      <c r="Q89" s="122"/>
      <c r="R89" s="122">
        <v>1.0999999999999999E-2</v>
      </c>
      <c r="S89" s="122"/>
      <c r="T89" s="122">
        <v>1.0999999999999999E-2</v>
      </c>
      <c r="U89" s="122"/>
      <c r="V89" s="122"/>
    </row>
    <row r="90" spans="1:22" ht="46.65" x14ac:dyDescent="0.35">
      <c r="A90" s="106" t="s">
        <v>1661</v>
      </c>
      <c r="B90" s="107" t="s">
        <v>428</v>
      </c>
      <c r="C90" s="108" t="s">
        <v>115</v>
      </c>
      <c r="D90" s="122">
        <v>6.1509</v>
      </c>
      <c r="E90" s="122">
        <v>3.6510168100000002</v>
      </c>
      <c r="F90" s="122">
        <v>2.4998831899999998</v>
      </c>
      <c r="G90" s="122"/>
      <c r="H90" s="122">
        <v>2.6980750599999985</v>
      </c>
      <c r="I90" s="126">
        <v>0.11639319000000001</v>
      </c>
      <c r="J90" s="122">
        <v>5.1238769999999996E-2</v>
      </c>
      <c r="K90" s="122">
        <v>5.1238769999999996E-2</v>
      </c>
      <c r="L90" s="122">
        <v>2.6468362899999986</v>
      </c>
      <c r="M90" s="122">
        <v>6.5154420000000018E-2</v>
      </c>
      <c r="N90" s="122">
        <v>0</v>
      </c>
      <c r="O90" s="122"/>
      <c r="P90" s="122">
        <v>0</v>
      </c>
      <c r="Q90" s="122"/>
      <c r="R90" s="122">
        <v>2.5816818699999984</v>
      </c>
      <c r="S90" s="122"/>
      <c r="T90" s="122">
        <v>2.5816818699999984</v>
      </c>
      <c r="U90" s="122"/>
      <c r="V90" s="122"/>
    </row>
    <row r="91" spans="1:22" ht="46.65" x14ac:dyDescent="0.35">
      <c r="A91" s="106" t="s">
        <v>1661</v>
      </c>
      <c r="B91" s="107" t="s">
        <v>628</v>
      </c>
      <c r="C91" s="108" t="s">
        <v>677</v>
      </c>
      <c r="D91" s="122">
        <v>3.7526799999999998</v>
      </c>
      <c r="E91" s="122">
        <v>3.3862473399999997</v>
      </c>
      <c r="F91" s="122">
        <v>0.36643266000000008</v>
      </c>
      <c r="G91" s="122"/>
      <c r="H91" s="122">
        <v>3.0747979999999995</v>
      </c>
      <c r="I91" s="126">
        <v>0.12719342</v>
      </c>
      <c r="J91" s="122">
        <v>3.0747979999999995</v>
      </c>
      <c r="K91" s="122">
        <v>0.12719342000000039</v>
      </c>
      <c r="L91" s="122">
        <v>0</v>
      </c>
      <c r="M91" s="122">
        <v>-3.8857805861880479E-16</v>
      </c>
      <c r="N91" s="122">
        <v>0</v>
      </c>
      <c r="O91" s="122"/>
      <c r="P91" s="122">
        <v>0</v>
      </c>
      <c r="Q91" s="122"/>
      <c r="R91" s="122">
        <v>2.9476045799999993</v>
      </c>
      <c r="S91" s="122"/>
      <c r="T91" s="122">
        <v>2.9476045799999993</v>
      </c>
      <c r="U91" s="122"/>
      <c r="V91" s="122"/>
    </row>
    <row r="92" spans="1:22" ht="46.65" x14ac:dyDescent="0.35">
      <c r="A92" s="106" t="s">
        <v>1661</v>
      </c>
      <c r="B92" s="107" t="s">
        <v>426</v>
      </c>
      <c r="C92" s="108" t="s">
        <v>118</v>
      </c>
      <c r="D92" s="122">
        <v>12.80364</v>
      </c>
      <c r="E92" s="122">
        <v>4.4971987099999993</v>
      </c>
      <c r="F92" s="122">
        <v>8.3064412900000004</v>
      </c>
      <c r="G92" s="122"/>
      <c r="H92" s="122">
        <v>0.60499999999999998</v>
      </c>
      <c r="I92" s="126">
        <v>2.4477779999999998E-2</v>
      </c>
      <c r="J92" s="122">
        <v>1.0775649999999999E-2</v>
      </c>
      <c r="K92" s="122">
        <v>1.0775649999999999E-2</v>
      </c>
      <c r="L92" s="122">
        <v>0.59422434999999996</v>
      </c>
      <c r="M92" s="122">
        <v>1.3702129999999998E-2</v>
      </c>
      <c r="N92" s="122">
        <v>0</v>
      </c>
      <c r="O92" s="122"/>
      <c r="P92" s="122">
        <v>0</v>
      </c>
      <c r="Q92" s="122"/>
      <c r="R92" s="122">
        <v>0.58052221999999998</v>
      </c>
      <c r="S92" s="122"/>
      <c r="T92" s="122">
        <v>0.58052221999999998</v>
      </c>
      <c r="U92" s="122"/>
      <c r="V92" s="122"/>
    </row>
    <row r="93" spans="1:22" ht="75.75" customHeight="1" x14ac:dyDescent="0.35">
      <c r="A93" s="106" t="s">
        <v>1661</v>
      </c>
      <c r="B93" s="107" t="s">
        <v>427</v>
      </c>
      <c r="C93" s="108" t="s">
        <v>117</v>
      </c>
      <c r="D93" s="122">
        <v>13.65457</v>
      </c>
      <c r="E93" s="122">
        <v>4.9563528799999998</v>
      </c>
      <c r="F93" s="122">
        <v>8.6982171199999989</v>
      </c>
      <c r="G93" s="122"/>
      <c r="H93" s="122">
        <v>1.0999999999999999E-2</v>
      </c>
      <c r="I93" s="126">
        <v>4.4504000000000006E-4</v>
      </c>
      <c r="J93" s="122">
        <v>1.9593E-4</v>
      </c>
      <c r="K93" s="122">
        <v>1.9593E-4</v>
      </c>
      <c r="L93" s="122">
        <v>1.0804069999999999E-2</v>
      </c>
      <c r="M93" s="122">
        <v>2.4911000000000009E-4</v>
      </c>
      <c r="N93" s="122">
        <v>0</v>
      </c>
      <c r="O93" s="122"/>
      <c r="P93" s="122">
        <v>0</v>
      </c>
      <c r="Q93" s="122"/>
      <c r="R93" s="122">
        <v>1.0554959999999999E-2</v>
      </c>
      <c r="S93" s="122"/>
      <c r="T93" s="122">
        <v>1.0554959999999999E-2</v>
      </c>
      <c r="U93" s="122"/>
      <c r="V93" s="122"/>
    </row>
    <row r="94" spans="1:22" ht="31.1" x14ac:dyDescent="0.35">
      <c r="A94" s="106" t="s">
        <v>1660</v>
      </c>
      <c r="B94" s="107" t="s">
        <v>629</v>
      </c>
      <c r="C94" s="108" t="s">
        <v>678</v>
      </c>
      <c r="D94" s="122">
        <v>3.5809699999999998</v>
      </c>
      <c r="E94" s="122">
        <v>0.25594953000000004</v>
      </c>
      <c r="F94" s="122">
        <v>3.3250204699999997</v>
      </c>
      <c r="G94" s="122"/>
      <c r="H94" s="122">
        <v>0</v>
      </c>
      <c r="I94" s="126">
        <v>0.35570428000000004</v>
      </c>
      <c r="J94" s="122">
        <v>0</v>
      </c>
      <c r="K94" s="122">
        <v>0.28991257999999998</v>
      </c>
      <c r="L94" s="122">
        <v>0</v>
      </c>
      <c r="M94" s="122">
        <v>6.5791700000000064E-2</v>
      </c>
      <c r="N94" s="122">
        <v>0</v>
      </c>
      <c r="O94" s="122"/>
      <c r="P94" s="122">
        <v>0</v>
      </c>
      <c r="Q94" s="122"/>
      <c r="R94" s="122">
        <v>-0.35570428000000004</v>
      </c>
      <c r="S94" s="122"/>
      <c r="T94" s="122">
        <v>-0.35570428000000004</v>
      </c>
      <c r="U94" s="122"/>
      <c r="V94" s="122"/>
    </row>
    <row r="95" spans="1:22" ht="31.1" x14ac:dyDescent="0.35">
      <c r="A95" s="106" t="s">
        <v>1660</v>
      </c>
      <c r="B95" s="107" t="s">
        <v>424</v>
      </c>
      <c r="C95" s="108" t="s">
        <v>506</v>
      </c>
      <c r="D95" s="122">
        <v>3.3398300000000001</v>
      </c>
      <c r="E95" s="122">
        <v>2.7922182100000001</v>
      </c>
      <c r="F95" s="122">
        <v>0.54761178999999993</v>
      </c>
      <c r="G95" s="122"/>
      <c r="H95" s="122">
        <v>0.39704000000000006</v>
      </c>
      <c r="I95" s="126">
        <v>2.0697440000000001E-2</v>
      </c>
      <c r="J95" s="122">
        <v>9.11146E-3</v>
      </c>
      <c r="K95" s="122">
        <v>9.11146E-3</v>
      </c>
      <c r="L95" s="122">
        <v>0.38792854000000004</v>
      </c>
      <c r="M95" s="122">
        <v>1.1585980000000001E-2</v>
      </c>
      <c r="N95" s="122">
        <v>0</v>
      </c>
      <c r="O95" s="122"/>
      <c r="P95" s="122">
        <v>0</v>
      </c>
      <c r="Q95" s="122"/>
      <c r="R95" s="122">
        <v>0.37634256000000005</v>
      </c>
      <c r="S95" s="122"/>
      <c r="T95" s="122">
        <v>0.37634256000000005</v>
      </c>
      <c r="U95" s="122"/>
      <c r="V95" s="122"/>
    </row>
    <row r="96" spans="1:22" ht="83.3" customHeight="1" x14ac:dyDescent="0.35">
      <c r="A96" s="106" t="s">
        <v>1660</v>
      </c>
      <c r="B96" s="107" t="s">
        <v>1687</v>
      </c>
      <c r="C96" s="108" t="s">
        <v>1161</v>
      </c>
      <c r="D96" s="122">
        <v>0.6749400000000001</v>
      </c>
      <c r="E96" s="122">
        <v>2.4167000000000001E-4</v>
      </c>
      <c r="F96" s="122">
        <v>0.67469833000000012</v>
      </c>
      <c r="G96" s="122"/>
      <c r="H96" s="122">
        <v>0.66494000000000009</v>
      </c>
      <c r="I96" s="126">
        <v>0</v>
      </c>
      <c r="J96" s="122">
        <v>0</v>
      </c>
      <c r="K96" s="122">
        <v>0</v>
      </c>
      <c r="L96" s="122">
        <v>0.16623500000000002</v>
      </c>
      <c r="M96" s="122">
        <v>0</v>
      </c>
      <c r="N96" s="122">
        <v>0.16623500000000002</v>
      </c>
      <c r="O96" s="122"/>
      <c r="P96" s="122">
        <v>0.33247000000000004</v>
      </c>
      <c r="Q96" s="122"/>
      <c r="R96" s="122">
        <v>0.66494000000000009</v>
      </c>
      <c r="S96" s="122"/>
      <c r="T96" s="122">
        <v>0.66494000000000009</v>
      </c>
      <c r="U96" s="122"/>
      <c r="V96" s="122"/>
    </row>
    <row r="97" spans="1:22" ht="31.1" x14ac:dyDescent="0.35">
      <c r="A97" s="106" t="s">
        <v>1660</v>
      </c>
      <c r="B97" s="107" t="s">
        <v>756</v>
      </c>
      <c r="C97" s="108" t="s">
        <v>1162</v>
      </c>
      <c r="D97" s="122">
        <v>1.6051099999999998</v>
      </c>
      <c r="E97" s="122">
        <v>2.4167000000000001E-4</v>
      </c>
      <c r="F97" s="122">
        <v>1.6048683299999997</v>
      </c>
      <c r="G97" s="122"/>
      <c r="H97" s="122">
        <v>1.5951099999999998</v>
      </c>
      <c r="I97" s="126">
        <v>1.5063620900000001</v>
      </c>
      <c r="J97" s="122">
        <v>3.1251509999999996E-2</v>
      </c>
      <c r="K97" s="122">
        <v>3.1251509999999996E-2</v>
      </c>
      <c r="L97" s="122">
        <v>1.5638584899999999</v>
      </c>
      <c r="M97" s="122">
        <v>1.4751105800000002</v>
      </c>
      <c r="N97" s="122">
        <v>0</v>
      </c>
      <c r="O97" s="122"/>
      <c r="P97" s="122">
        <v>0</v>
      </c>
      <c r="Q97" s="122"/>
      <c r="R97" s="122">
        <v>8.8747909999999708E-2</v>
      </c>
      <c r="S97" s="122"/>
      <c r="T97" s="122">
        <v>8.8747909999999708E-2</v>
      </c>
      <c r="U97" s="122"/>
      <c r="V97" s="122"/>
    </row>
    <row r="98" spans="1:22" ht="31.1" x14ac:dyDescent="0.35">
      <c r="A98" s="106" t="s">
        <v>1661</v>
      </c>
      <c r="B98" s="107" t="s">
        <v>757</v>
      </c>
      <c r="C98" s="108" t="s">
        <v>1163</v>
      </c>
      <c r="D98" s="122">
        <v>10.18975</v>
      </c>
      <c r="E98" s="122">
        <v>1.6979531999999999</v>
      </c>
      <c r="F98" s="122">
        <v>8.4917967999999995</v>
      </c>
      <c r="G98" s="122"/>
      <c r="H98" s="122">
        <v>1.0999999999999999E-2</v>
      </c>
      <c r="I98" s="126">
        <v>0.31369775</v>
      </c>
      <c r="J98" s="122">
        <v>1.0999999999999999E-2</v>
      </c>
      <c r="K98" s="122">
        <v>0.31369775</v>
      </c>
      <c r="L98" s="122">
        <v>0</v>
      </c>
      <c r="M98" s="122">
        <v>0</v>
      </c>
      <c r="N98" s="122">
        <v>0</v>
      </c>
      <c r="O98" s="122"/>
      <c r="P98" s="122">
        <v>0</v>
      </c>
      <c r="Q98" s="122"/>
      <c r="R98" s="122">
        <v>-0.30269774999999999</v>
      </c>
      <c r="S98" s="122"/>
      <c r="T98" s="122">
        <v>-0.30269774999999999</v>
      </c>
      <c r="U98" s="122"/>
      <c r="V98" s="122"/>
    </row>
    <row r="99" spans="1:22" ht="67.5" customHeight="1" x14ac:dyDescent="0.35">
      <c r="A99" s="106" t="s">
        <v>1661</v>
      </c>
      <c r="B99" s="107" t="s">
        <v>1688</v>
      </c>
      <c r="C99" s="108" t="s">
        <v>1164</v>
      </c>
      <c r="D99" s="122">
        <v>0.20843999999999999</v>
      </c>
      <c r="E99" s="122">
        <v>0.17866425</v>
      </c>
      <c r="F99" s="122">
        <v>2.977574999999999E-2</v>
      </c>
      <c r="G99" s="122"/>
      <c r="H99" s="122">
        <v>0</v>
      </c>
      <c r="I99" s="126">
        <v>0</v>
      </c>
      <c r="J99" s="122">
        <v>0</v>
      </c>
      <c r="K99" s="122">
        <v>0</v>
      </c>
      <c r="L99" s="122">
        <v>0</v>
      </c>
      <c r="M99" s="122">
        <v>0</v>
      </c>
      <c r="N99" s="122">
        <v>0</v>
      </c>
      <c r="O99" s="122"/>
      <c r="P99" s="122">
        <v>0</v>
      </c>
      <c r="Q99" s="122"/>
      <c r="R99" s="122">
        <v>0</v>
      </c>
      <c r="S99" s="122"/>
      <c r="T99" s="122">
        <v>0</v>
      </c>
      <c r="U99" s="122"/>
      <c r="V99" s="122"/>
    </row>
    <row r="100" spans="1:22" ht="46.65" x14ac:dyDescent="0.35">
      <c r="A100" s="106" t="s">
        <v>1660</v>
      </c>
      <c r="B100" s="107" t="s">
        <v>1689</v>
      </c>
      <c r="C100" s="108" t="s">
        <v>1165</v>
      </c>
      <c r="D100" s="122">
        <v>0.25467000000000001</v>
      </c>
      <c r="E100" s="122">
        <v>0.15808351000000001</v>
      </c>
      <c r="F100" s="122">
        <v>9.6586489999999997E-2</v>
      </c>
      <c r="G100" s="122"/>
      <c r="H100" s="122">
        <v>0.25467000000000001</v>
      </c>
      <c r="I100" s="126">
        <v>1.45349E-3</v>
      </c>
      <c r="J100" s="122">
        <v>1.45349E-3</v>
      </c>
      <c r="K100" s="122">
        <v>1.45349E-3</v>
      </c>
      <c r="L100" s="122">
        <v>0.25321651000000001</v>
      </c>
      <c r="M100" s="122">
        <v>0</v>
      </c>
      <c r="N100" s="122">
        <v>0</v>
      </c>
      <c r="O100" s="122"/>
      <c r="P100" s="122">
        <v>0</v>
      </c>
      <c r="Q100" s="122"/>
      <c r="R100" s="122">
        <v>0.25321651000000001</v>
      </c>
      <c r="S100" s="122"/>
      <c r="T100" s="122">
        <v>0.25321651000000001</v>
      </c>
      <c r="U100" s="122"/>
      <c r="V100" s="122"/>
    </row>
    <row r="101" spans="1:22" ht="62.2" x14ac:dyDescent="0.35">
      <c r="A101" s="106" t="s">
        <v>1660</v>
      </c>
      <c r="B101" s="107" t="s">
        <v>1690</v>
      </c>
      <c r="C101" s="108" t="s">
        <v>1166</v>
      </c>
      <c r="D101" s="122">
        <v>0.48705999999999999</v>
      </c>
      <c r="E101" s="122">
        <v>4.5195300000000001E-2</v>
      </c>
      <c r="F101" s="122">
        <v>0.4418647</v>
      </c>
      <c r="G101" s="122"/>
      <c r="H101" s="122">
        <v>0.48705999999999999</v>
      </c>
      <c r="I101" s="126">
        <v>0.34521876000000001</v>
      </c>
      <c r="J101" s="122">
        <v>0.34521876000000001</v>
      </c>
      <c r="K101" s="122">
        <v>0.34521876000000001</v>
      </c>
      <c r="L101" s="122">
        <v>0.14184123999999998</v>
      </c>
      <c r="M101" s="122">
        <v>0</v>
      </c>
      <c r="N101" s="122">
        <v>0</v>
      </c>
      <c r="O101" s="122"/>
      <c r="P101" s="122">
        <v>0</v>
      </c>
      <c r="Q101" s="122"/>
      <c r="R101" s="122">
        <v>0.14184123999999998</v>
      </c>
      <c r="S101" s="122"/>
      <c r="T101" s="122">
        <v>0.14184123999999998</v>
      </c>
      <c r="U101" s="122"/>
      <c r="V101" s="122"/>
    </row>
    <row r="102" spans="1:22" ht="31.1" x14ac:dyDescent="0.35">
      <c r="A102" s="106" t="s">
        <v>1660</v>
      </c>
      <c r="B102" s="107" t="s">
        <v>1691</v>
      </c>
      <c r="C102" s="108" t="s">
        <v>1916</v>
      </c>
      <c r="D102" s="122"/>
      <c r="E102" s="122"/>
      <c r="F102" s="122">
        <v>0</v>
      </c>
      <c r="G102" s="122"/>
      <c r="H102" s="122">
        <v>0</v>
      </c>
      <c r="I102" s="126">
        <v>0.25162858999999999</v>
      </c>
      <c r="J102" s="122"/>
      <c r="K102" s="122"/>
      <c r="L102" s="122"/>
      <c r="M102" s="122">
        <v>0.25162858999999999</v>
      </c>
      <c r="N102" s="122"/>
      <c r="O102" s="122"/>
      <c r="P102" s="122"/>
      <c r="Q102" s="122"/>
      <c r="R102" s="122">
        <v>-0.25162858999999999</v>
      </c>
      <c r="S102" s="122"/>
      <c r="T102" s="122">
        <v>-0.25162858999999999</v>
      </c>
      <c r="U102" s="122"/>
      <c r="V102" s="122"/>
    </row>
    <row r="103" spans="1:22" x14ac:dyDescent="0.35">
      <c r="A103" s="103"/>
      <c r="B103" s="110" t="s">
        <v>46</v>
      </c>
      <c r="C103" s="105"/>
      <c r="D103" s="133">
        <f t="shared" ref="D103:V103" si="14">SUM(D104:D108)</f>
        <v>36.200150000000001</v>
      </c>
      <c r="E103" s="133">
        <f t="shared" si="14"/>
        <v>1.6888044499999999</v>
      </c>
      <c r="F103" s="133">
        <f t="shared" si="14"/>
        <v>34.511345550000001</v>
      </c>
      <c r="G103" s="133">
        <f t="shared" si="14"/>
        <v>0</v>
      </c>
      <c r="H103" s="133">
        <f t="shared" si="14"/>
        <v>28.399494429999997</v>
      </c>
      <c r="I103" s="133">
        <f t="shared" si="14"/>
        <v>3.9612055900000001</v>
      </c>
      <c r="J103" s="133">
        <f t="shared" si="14"/>
        <v>0.99257470999999997</v>
      </c>
      <c r="K103" s="133">
        <f t="shared" si="14"/>
        <v>0.99257470999999997</v>
      </c>
      <c r="L103" s="133">
        <f t="shared" si="14"/>
        <v>8.842136690000002</v>
      </c>
      <c r="M103" s="133">
        <f t="shared" si="14"/>
        <v>2.9686308800000001</v>
      </c>
      <c r="N103" s="133">
        <f t="shared" si="14"/>
        <v>18.4701436</v>
      </c>
      <c r="O103" s="133">
        <f t="shared" si="14"/>
        <v>0</v>
      </c>
      <c r="P103" s="133">
        <f t="shared" si="14"/>
        <v>9.463943000000001E-2</v>
      </c>
      <c r="Q103" s="133">
        <f t="shared" si="14"/>
        <v>0</v>
      </c>
      <c r="R103" s="133">
        <f t="shared" si="14"/>
        <v>24.438288839999995</v>
      </c>
      <c r="S103" s="133">
        <f t="shared" si="14"/>
        <v>0</v>
      </c>
      <c r="T103" s="133">
        <f t="shared" si="14"/>
        <v>24.438288839999995</v>
      </c>
      <c r="U103" s="133">
        <f t="shared" si="14"/>
        <v>0</v>
      </c>
      <c r="V103" s="133">
        <f t="shared" si="14"/>
        <v>0</v>
      </c>
    </row>
    <row r="104" spans="1:22" ht="31.1" x14ac:dyDescent="0.35">
      <c r="A104" s="106" t="s">
        <v>1660</v>
      </c>
      <c r="B104" s="107" t="s">
        <v>758</v>
      </c>
      <c r="C104" s="108" t="s">
        <v>1167</v>
      </c>
      <c r="D104" s="122">
        <v>0.20202999999999999</v>
      </c>
      <c r="E104" s="122">
        <v>1.61724E-3</v>
      </c>
      <c r="F104" s="122">
        <v>0.20041276</v>
      </c>
      <c r="G104" s="122"/>
      <c r="H104" s="122">
        <v>0.19065443000000001</v>
      </c>
      <c r="I104" s="126">
        <v>0</v>
      </c>
      <c r="J104" s="122">
        <v>0</v>
      </c>
      <c r="K104" s="122">
        <v>0</v>
      </c>
      <c r="L104" s="122">
        <v>4.8007500000000002E-2</v>
      </c>
      <c r="M104" s="122">
        <v>0</v>
      </c>
      <c r="N104" s="122">
        <v>4.8007500000000002E-2</v>
      </c>
      <c r="O104" s="122"/>
      <c r="P104" s="122">
        <v>9.463943000000001E-2</v>
      </c>
      <c r="Q104" s="122"/>
      <c r="R104" s="122">
        <v>0.19065443000000001</v>
      </c>
      <c r="S104" s="122"/>
      <c r="T104" s="122">
        <v>0.19065443000000001</v>
      </c>
      <c r="U104" s="122"/>
      <c r="V104" s="122"/>
    </row>
    <row r="105" spans="1:22" ht="31.1" x14ac:dyDescent="0.35">
      <c r="A105" s="106" t="s">
        <v>1660</v>
      </c>
      <c r="B105" s="107" t="s">
        <v>630</v>
      </c>
      <c r="C105" s="108" t="s">
        <v>679</v>
      </c>
      <c r="D105" s="122">
        <v>23.357970000000002</v>
      </c>
      <c r="E105" s="122">
        <v>0.31710308000000004</v>
      </c>
      <c r="F105" s="122">
        <v>23.040866920000003</v>
      </c>
      <c r="G105" s="122"/>
      <c r="H105" s="122">
        <v>21.23</v>
      </c>
      <c r="I105" s="126">
        <v>5.434245E-2</v>
      </c>
      <c r="J105" s="122">
        <v>2.392271E-2</v>
      </c>
      <c r="K105" s="122">
        <v>2.392271E-2</v>
      </c>
      <c r="L105" s="122">
        <v>6.9834682900000011</v>
      </c>
      <c r="M105" s="122">
        <v>3.0419740000000001E-2</v>
      </c>
      <c r="N105" s="122">
        <v>14.222609</v>
      </c>
      <c r="O105" s="122"/>
      <c r="P105" s="122">
        <v>0</v>
      </c>
      <c r="Q105" s="122"/>
      <c r="R105" s="122">
        <v>21.17565755</v>
      </c>
      <c r="S105" s="122"/>
      <c r="T105" s="122">
        <v>21.17565755</v>
      </c>
      <c r="U105" s="122"/>
      <c r="V105" s="122"/>
    </row>
    <row r="106" spans="1:22" ht="31.1" x14ac:dyDescent="0.35">
      <c r="A106" s="106" t="s">
        <v>1660</v>
      </c>
      <c r="B106" s="107" t="s">
        <v>759</v>
      </c>
      <c r="C106" s="108" t="s">
        <v>1168</v>
      </c>
      <c r="D106" s="122">
        <v>2.8011300000000001</v>
      </c>
      <c r="E106" s="122">
        <v>1.03364254</v>
      </c>
      <c r="F106" s="122">
        <v>1.7674874600000001</v>
      </c>
      <c r="G106" s="122"/>
      <c r="H106" s="122">
        <v>0.93170000000000008</v>
      </c>
      <c r="I106" s="126">
        <v>0</v>
      </c>
      <c r="J106" s="122">
        <v>0</v>
      </c>
      <c r="K106" s="122">
        <v>0</v>
      </c>
      <c r="L106" s="122">
        <v>0.93170000000000008</v>
      </c>
      <c r="M106" s="122">
        <v>0</v>
      </c>
      <c r="N106" s="122">
        <v>0</v>
      </c>
      <c r="O106" s="122"/>
      <c r="P106" s="122">
        <v>0</v>
      </c>
      <c r="Q106" s="122"/>
      <c r="R106" s="122">
        <v>0.93170000000000008</v>
      </c>
      <c r="S106" s="122"/>
      <c r="T106" s="122">
        <v>0.93170000000000008</v>
      </c>
      <c r="U106" s="122"/>
      <c r="V106" s="122"/>
    </row>
    <row r="107" spans="1:22" ht="31.1" x14ac:dyDescent="0.35">
      <c r="A107" s="106" t="s">
        <v>1660</v>
      </c>
      <c r="B107" s="107" t="s">
        <v>760</v>
      </c>
      <c r="C107" s="108" t="s">
        <v>1169</v>
      </c>
      <c r="D107" s="122">
        <v>3.1163699999999999</v>
      </c>
      <c r="E107" s="122">
        <v>1.1814110000000001E-2</v>
      </c>
      <c r="F107" s="122">
        <v>3.1045558899999999</v>
      </c>
      <c r="G107" s="122"/>
      <c r="H107" s="122">
        <v>0.60898200000000013</v>
      </c>
      <c r="I107" s="126">
        <v>2.9919434100000002</v>
      </c>
      <c r="J107" s="122">
        <v>8.9561100000000005E-2</v>
      </c>
      <c r="K107" s="122">
        <v>8.9561100000000005E-2</v>
      </c>
      <c r="L107" s="122">
        <v>0.51942090000000007</v>
      </c>
      <c r="M107" s="122">
        <v>2.9023823100000001</v>
      </c>
      <c r="N107" s="122">
        <v>0</v>
      </c>
      <c r="O107" s="122"/>
      <c r="P107" s="122">
        <v>0</v>
      </c>
      <c r="Q107" s="122"/>
      <c r="R107" s="122">
        <v>-2.3829614100000001</v>
      </c>
      <c r="S107" s="122"/>
      <c r="T107" s="122">
        <v>-2.3829614100000001</v>
      </c>
      <c r="U107" s="122"/>
      <c r="V107" s="122"/>
    </row>
    <row r="108" spans="1:22" ht="62.2" x14ac:dyDescent="0.35">
      <c r="A108" s="106" t="s">
        <v>1660</v>
      </c>
      <c r="B108" s="107" t="s">
        <v>1692</v>
      </c>
      <c r="C108" s="108" t="s">
        <v>1170</v>
      </c>
      <c r="D108" s="122">
        <v>6.7226499999999998</v>
      </c>
      <c r="E108" s="122">
        <v>0.32462747999999997</v>
      </c>
      <c r="F108" s="122">
        <v>6.3980225199999996</v>
      </c>
      <c r="G108" s="122"/>
      <c r="H108" s="122">
        <v>5.4381579999999978</v>
      </c>
      <c r="I108" s="126">
        <v>0.91491972999999993</v>
      </c>
      <c r="J108" s="122">
        <v>0.87909090000000001</v>
      </c>
      <c r="K108" s="122">
        <v>0.87909090000000001</v>
      </c>
      <c r="L108" s="122">
        <v>0.35954000000000003</v>
      </c>
      <c r="M108" s="122">
        <v>3.5828829999999923E-2</v>
      </c>
      <c r="N108" s="122">
        <v>4.1995270999999983</v>
      </c>
      <c r="O108" s="122"/>
      <c r="P108" s="122">
        <v>0</v>
      </c>
      <c r="Q108" s="122"/>
      <c r="R108" s="122">
        <v>4.5232382699999976</v>
      </c>
      <c r="S108" s="122"/>
      <c r="T108" s="122">
        <v>4.5232382699999976</v>
      </c>
      <c r="U108" s="122"/>
      <c r="V108" s="122"/>
    </row>
    <row r="109" spans="1:22" x14ac:dyDescent="0.35">
      <c r="A109" s="103"/>
      <c r="B109" s="110" t="s">
        <v>47</v>
      </c>
      <c r="C109" s="105"/>
      <c r="D109" s="133">
        <f t="shared" ref="D109:V109" si="15">SUM(D110:D115)</f>
        <v>40.769649999999999</v>
      </c>
      <c r="E109" s="133">
        <f t="shared" si="15"/>
        <v>1.3889720499999998</v>
      </c>
      <c r="F109" s="133">
        <f t="shared" si="15"/>
        <v>39.380677949999999</v>
      </c>
      <c r="G109" s="133">
        <f t="shared" si="15"/>
        <v>0</v>
      </c>
      <c r="H109" s="133">
        <f t="shared" si="15"/>
        <v>36.858192000000003</v>
      </c>
      <c r="I109" s="133">
        <f t="shared" si="15"/>
        <v>2.6223263000000001</v>
      </c>
      <c r="J109" s="133">
        <f t="shared" si="15"/>
        <v>4.1808709999999999E-2</v>
      </c>
      <c r="K109" s="133">
        <f t="shared" si="15"/>
        <v>0.14423754000000003</v>
      </c>
      <c r="L109" s="133">
        <f t="shared" si="15"/>
        <v>1.4248558600000001</v>
      </c>
      <c r="M109" s="133">
        <f t="shared" si="15"/>
        <v>2.4780887599999999</v>
      </c>
      <c r="N109" s="133">
        <f t="shared" si="15"/>
        <v>1.5165600000000001</v>
      </c>
      <c r="O109" s="133">
        <f t="shared" si="15"/>
        <v>0</v>
      </c>
      <c r="P109" s="133">
        <f t="shared" si="15"/>
        <v>33.874967429999998</v>
      </c>
      <c r="Q109" s="133">
        <f t="shared" si="15"/>
        <v>0</v>
      </c>
      <c r="R109" s="133">
        <f t="shared" si="15"/>
        <v>34.235865699999998</v>
      </c>
      <c r="S109" s="133">
        <f t="shared" si="15"/>
        <v>0</v>
      </c>
      <c r="T109" s="133">
        <f t="shared" si="15"/>
        <v>34.235865699999998</v>
      </c>
      <c r="U109" s="133">
        <f t="shared" si="15"/>
        <v>0</v>
      </c>
      <c r="V109" s="133">
        <f t="shared" si="15"/>
        <v>0</v>
      </c>
    </row>
    <row r="110" spans="1:22" ht="131.44999999999999" customHeight="1" x14ac:dyDescent="0.35">
      <c r="A110" s="106" t="s">
        <v>1660</v>
      </c>
      <c r="B110" s="107" t="s">
        <v>761</v>
      </c>
      <c r="C110" s="108" t="s">
        <v>1171</v>
      </c>
      <c r="D110" s="122">
        <v>1.1346400000000001</v>
      </c>
      <c r="E110" s="122">
        <v>0.68631087000000002</v>
      </c>
      <c r="F110" s="122">
        <v>0.44832913000000008</v>
      </c>
      <c r="G110" s="122"/>
      <c r="H110" s="122">
        <v>0.53803200000000007</v>
      </c>
      <c r="I110" s="126">
        <v>1.727281E-2</v>
      </c>
      <c r="J110" s="122">
        <v>9.582870000000002E-3</v>
      </c>
      <c r="K110" s="122">
        <v>9.582870000000002E-3</v>
      </c>
      <c r="L110" s="122">
        <v>0.33080913000000001</v>
      </c>
      <c r="M110" s="122">
        <v>7.6899399999999975E-3</v>
      </c>
      <c r="N110" s="122">
        <v>0.19764000000000009</v>
      </c>
      <c r="O110" s="122"/>
      <c r="P110" s="122">
        <v>0</v>
      </c>
      <c r="Q110" s="122"/>
      <c r="R110" s="122">
        <v>0.52075919000000004</v>
      </c>
      <c r="S110" s="122"/>
      <c r="T110" s="122">
        <v>0.52075919000000004</v>
      </c>
      <c r="U110" s="122"/>
      <c r="V110" s="122"/>
    </row>
    <row r="111" spans="1:22" ht="31.1" x14ac:dyDescent="0.35">
      <c r="A111" s="106" t="s">
        <v>1660</v>
      </c>
      <c r="B111" s="107" t="s">
        <v>429</v>
      </c>
      <c r="C111" s="108" t="s">
        <v>507</v>
      </c>
      <c r="D111" s="122">
        <v>0.72274000000000005</v>
      </c>
      <c r="E111" s="122">
        <v>0.52761176999999992</v>
      </c>
      <c r="F111" s="122">
        <v>0.19512823000000012</v>
      </c>
      <c r="G111" s="122"/>
      <c r="H111" s="122">
        <v>0</v>
      </c>
      <c r="I111" s="126">
        <v>4.4504000000000006E-4</v>
      </c>
      <c r="J111" s="122">
        <v>0</v>
      </c>
      <c r="K111" s="122">
        <v>1.9593E-4</v>
      </c>
      <c r="L111" s="122">
        <v>0</v>
      </c>
      <c r="M111" s="122">
        <v>2.4911000000000009E-4</v>
      </c>
      <c r="N111" s="122">
        <v>0</v>
      </c>
      <c r="O111" s="122"/>
      <c r="P111" s="122">
        <v>0</v>
      </c>
      <c r="Q111" s="122"/>
      <c r="R111" s="122">
        <v>-4.4504000000000006E-4</v>
      </c>
      <c r="S111" s="122"/>
      <c r="T111" s="122">
        <v>-4.4504000000000006E-4</v>
      </c>
      <c r="U111" s="122"/>
      <c r="V111" s="122"/>
    </row>
    <row r="112" spans="1:22" ht="95.45" customHeight="1" x14ac:dyDescent="0.35">
      <c r="A112" s="106" t="s">
        <v>1660</v>
      </c>
      <c r="B112" s="107" t="s">
        <v>1693</v>
      </c>
      <c r="C112" s="108" t="s">
        <v>1172</v>
      </c>
      <c r="D112" s="122">
        <v>2.5921099999999999</v>
      </c>
      <c r="E112" s="122">
        <v>0.17480773999999999</v>
      </c>
      <c r="F112" s="122">
        <v>2.41730226</v>
      </c>
      <c r="G112" s="122"/>
      <c r="H112" s="122">
        <v>0</v>
      </c>
      <c r="I112" s="126">
        <v>2.5270868100000001</v>
      </c>
      <c r="J112" s="122">
        <v>0</v>
      </c>
      <c r="K112" s="122">
        <v>0.1022329</v>
      </c>
      <c r="L112" s="122">
        <v>0</v>
      </c>
      <c r="M112" s="122">
        <v>2.4248539099999999</v>
      </c>
      <c r="N112" s="122">
        <v>0</v>
      </c>
      <c r="O112" s="122"/>
      <c r="P112" s="122">
        <v>0</v>
      </c>
      <c r="Q112" s="122"/>
      <c r="R112" s="122">
        <v>-2.5270868100000001</v>
      </c>
      <c r="S112" s="122"/>
      <c r="T112" s="122">
        <v>-2.5270868100000001</v>
      </c>
      <c r="U112" s="122"/>
      <c r="V112" s="122"/>
    </row>
    <row r="113" spans="1:22" ht="31.1" x14ac:dyDescent="0.35">
      <c r="A113" s="106" t="s">
        <v>1660</v>
      </c>
      <c r="B113" s="107" t="s">
        <v>762</v>
      </c>
      <c r="C113" s="108" t="s">
        <v>1173</v>
      </c>
      <c r="D113" s="122">
        <v>33.11844</v>
      </c>
      <c r="E113" s="122">
        <v>0</v>
      </c>
      <c r="F113" s="122">
        <v>33.11844</v>
      </c>
      <c r="G113" s="122"/>
      <c r="H113" s="122">
        <v>33.11844</v>
      </c>
      <c r="I113" s="126">
        <v>4.9776239999999999E-2</v>
      </c>
      <c r="J113" s="122">
        <v>2.1912569999999999E-2</v>
      </c>
      <c r="K113" s="122">
        <v>2.1912569999999999E-2</v>
      </c>
      <c r="L113" s="122">
        <v>0.27961000000000003</v>
      </c>
      <c r="M113" s="122">
        <v>2.786367E-2</v>
      </c>
      <c r="N113" s="122">
        <v>0.27961000000000003</v>
      </c>
      <c r="O113" s="122"/>
      <c r="P113" s="122">
        <v>32.537307429999998</v>
      </c>
      <c r="Q113" s="122"/>
      <c r="R113" s="122">
        <v>33.06866376</v>
      </c>
      <c r="S113" s="122"/>
      <c r="T113" s="122">
        <v>33.06866376</v>
      </c>
      <c r="U113" s="122"/>
      <c r="V113" s="122"/>
    </row>
    <row r="114" spans="1:22" ht="138.05000000000001" customHeight="1" x14ac:dyDescent="0.35">
      <c r="A114" s="106" t="s">
        <v>1661</v>
      </c>
      <c r="B114" s="107" t="s">
        <v>763</v>
      </c>
      <c r="C114" s="108" t="s">
        <v>1174</v>
      </c>
      <c r="D114" s="122">
        <v>0.53639999999999999</v>
      </c>
      <c r="E114" s="122">
        <v>0</v>
      </c>
      <c r="F114" s="122">
        <v>0.53639999999999999</v>
      </c>
      <c r="G114" s="122"/>
      <c r="H114" s="122">
        <v>0.53639999999999999</v>
      </c>
      <c r="I114" s="126">
        <v>2.77454E-2</v>
      </c>
      <c r="J114" s="122">
        <v>1.0313270000000001E-2</v>
      </c>
      <c r="K114" s="122">
        <v>1.0313270000000001E-2</v>
      </c>
      <c r="L114" s="122">
        <v>0.15060672999999999</v>
      </c>
      <c r="M114" s="122">
        <v>1.7432129999999997E-2</v>
      </c>
      <c r="N114" s="122">
        <v>0.37548000000000004</v>
      </c>
      <c r="O114" s="122"/>
      <c r="P114" s="122">
        <v>0</v>
      </c>
      <c r="Q114" s="122"/>
      <c r="R114" s="122">
        <v>0.50865459999999996</v>
      </c>
      <c r="S114" s="122"/>
      <c r="T114" s="122">
        <v>0.50865459999999996</v>
      </c>
      <c r="U114" s="122"/>
      <c r="V114" s="122"/>
    </row>
    <row r="115" spans="1:22" ht="62.2" x14ac:dyDescent="0.35">
      <c r="A115" s="106" t="s">
        <v>1660</v>
      </c>
      <c r="B115" s="107" t="s">
        <v>764</v>
      </c>
      <c r="C115" s="108" t="s">
        <v>1175</v>
      </c>
      <c r="D115" s="122">
        <v>2.6653200000000004</v>
      </c>
      <c r="E115" s="122">
        <v>2.4167000000000001E-4</v>
      </c>
      <c r="F115" s="122">
        <v>2.6650783300000005</v>
      </c>
      <c r="G115" s="122"/>
      <c r="H115" s="122">
        <v>2.6653199999999999</v>
      </c>
      <c r="I115" s="126">
        <v>0</v>
      </c>
      <c r="J115" s="122">
        <v>0</v>
      </c>
      <c r="K115" s="122">
        <v>0</v>
      </c>
      <c r="L115" s="122">
        <v>0.66383000000000003</v>
      </c>
      <c r="M115" s="122">
        <v>0</v>
      </c>
      <c r="N115" s="122">
        <v>0.66383000000000003</v>
      </c>
      <c r="O115" s="122"/>
      <c r="P115" s="122">
        <v>1.3376599999999998</v>
      </c>
      <c r="Q115" s="122"/>
      <c r="R115" s="122">
        <v>2.6653199999999999</v>
      </c>
      <c r="S115" s="122"/>
      <c r="T115" s="122">
        <v>2.6653199999999999</v>
      </c>
      <c r="U115" s="122"/>
      <c r="V115" s="122"/>
    </row>
    <row r="116" spans="1:22" x14ac:dyDescent="0.35">
      <c r="A116" s="103"/>
      <c r="B116" s="110" t="s">
        <v>48</v>
      </c>
      <c r="C116" s="105"/>
      <c r="D116" s="133">
        <f t="shared" ref="D116:V116" si="16">SUM(D117:D121)</f>
        <v>18.14575</v>
      </c>
      <c r="E116" s="133">
        <f t="shared" si="16"/>
        <v>10.11972291</v>
      </c>
      <c r="F116" s="133">
        <f t="shared" si="16"/>
        <v>8.0260270900000013</v>
      </c>
      <c r="G116" s="133">
        <f t="shared" si="16"/>
        <v>0</v>
      </c>
      <c r="H116" s="133">
        <f t="shared" si="16"/>
        <v>0.54596</v>
      </c>
      <c r="I116" s="133">
        <f t="shared" si="16"/>
        <v>4.8737971499999988</v>
      </c>
      <c r="J116" s="133">
        <f t="shared" si="16"/>
        <v>0.12184173999999999</v>
      </c>
      <c r="K116" s="133">
        <f t="shared" si="16"/>
        <v>0.31736623999999997</v>
      </c>
      <c r="L116" s="133">
        <f t="shared" si="16"/>
        <v>7.083747E-2</v>
      </c>
      <c r="M116" s="133">
        <f t="shared" si="16"/>
        <v>4.5564309099999987</v>
      </c>
      <c r="N116" s="133">
        <f t="shared" si="16"/>
        <v>0.35328079000000007</v>
      </c>
      <c r="O116" s="133">
        <f t="shared" si="16"/>
        <v>0</v>
      </c>
      <c r="P116" s="133">
        <f t="shared" si="16"/>
        <v>0</v>
      </c>
      <c r="Q116" s="133">
        <f t="shared" si="16"/>
        <v>0</v>
      </c>
      <c r="R116" s="133">
        <f t="shared" si="16"/>
        <v>-4.3278371499999988</v>
      </c>
      <c r="S116" s="133">
        <f t="shared" si="16"/>
        <v>0</v>
      </c>
      <c r="T116" s="133">
        <f t="shared" si="16"/>
        <v>-4.3278371499999988</v>
      </c>
      <c r="U116" s="133">
        <f t="shared" si="16"/>
        <v>0</v>
      </c>
      <c r="V116" s="133">
        <f t="shared" si="16"/>
        <v>0</v>
      </c>
    </row>
    <row r="117" spans="1:22" ht="156.69999999999999" customHeight="1" x14ac:dyDescent="0.35">
      <c r="A117" s="106" t="s">
        <v>1660</v>
      </c>
      <c r="B117" s="107" t="s">
        <v>631</v>
      </c>
      <c r="C117" s="108" t="s">
        <v>680</v>
      </c>
      <c r="D117" s="122">
        <v>17.610790000000001</v>
      </c>
      <c r="E117" s="122">
        <v>10.031481149999999</v>
      </c>
      <c r="F117" s="122">
        <v>7.5793088500000021</v>
      </c>
      <c r="G117" s="122"/>
      <c r="H117" s="122">
        <v>1.0999999999999999E-2</v>
      </c>
      <c r="I117" s="126">
        <v>4.3234213899999991</v>
      </c>
      <c r="J117" s="122">
        <v>1.9593E-4</v>
      </c>
      <c r="K117" s="122">
        <v>1.9593E-4</v>
      </c>
      <c r="L117" s="122">
        <v>0</v>
      </c>
      <c r="M117" s="122">
        <v>4.3232254599999989</v>
      </c>
      <c r="N117" s="122">
        <v>1.0804069999999999E-2</v>
      </c>
      <c r="O117" s="122"/>
      <c r="P117" s="122">
        <v>0</v>
      </c>
      <c r="Q117" s="122"/>
      <c r="R117" s="122">
        <v>-4.312421389999999</v>
      </c>
      <c r="S117" s="122"/>
      <c r="T117" s="122">
        <v>-4.312421389999999</v>
      </c>
      <c r="U117" s="122"/>
      <c r="V117" s="122"/>
    </row>
    <row r="118" spans="1:22" ht="62.2" x14ac:dyDescent="0.35">
      <c r="A118" s="106" t="s">
        <v>1661</v>
      </c>
      <c r="B118" s="107" t="s">
        <v>765</v>
      </c>
      <c r="C118" s="108" t="s">
        <v>1176</v>
      </c>
      <c r="D118" s="122">
        <v>0.26749000000000001</v>
      </c>
      <c r="E118" s="122">
        <v>8.8241760000000002E-2</v>
      </c>
      <c r="F118" s="122">
        <v>0.17924824</v>
      </c>
      <c r="G118" s="122"/>
      <c r="H118" s="122">
        <v>0.26749000000000001</v>
      </c>
      <c r="I118" s="126">
        <v>0.1230695</v>
      </c>
      <c r="J118" s="122">
        <v>0.11640552999999999</v>
      </c>
      <c r="K118" s="122">
        <v>0.11640552999999999</v>
      </c>
      <c r="L118" s="122">
        <v>7.083747E-2</v>
      </c>
      <c r="M118" s="122">
        <v>6.6639700000000052E-3</v>
      </c>
      <c r="N118" s="122">
        <v>8.0247000000000013E-2</v>
      </c>
      <c r="O118" s="122"/>
      <c r="P118" s="122">
        <v>0</v>
      </c>
      <c r="Q118" s="122"/>
      <c r="R118" s="122">
        <v>0.14442050000000001</v>
      </c>
      <c r="S118" s="122"/>
      <c r="T118" s="122">
        <v>0.14442050000000001</v>
      </c>
      <c r="U118" s="122"/>
      <c r="V118" s="122"/>
    </row>
    <row r="119" spans="1:22" ht="177.8" customHeight="1" x14ac:dyDescent="0.35">
      <c r="A119" s="106" t="s">
        <v>1661</v>
      </c>
      <c r="B119" s="107" t="s">
        <v>766</v>
      </c>
      <c r="C119" s="108" t="s">
        <v>1177</v>
      </c>
      <c r="D119" s="122">
        <v>0.26747000000000004</v>
      </c>
      <c r="E119" s="122">
        <v>0</v>
      </c>
      <c r="F119" s="122">
        <v>0.26747000000000004</v>
      </c>
      <c r="G119" s="122"/>
      <c r="H119" s="122">
        <v>0.26747000000000004</v>
      </c>
      <c r="I119" s="126">
        <v>0.20258601999999995</v>
      </c>
      <c r="J119" s="122">
        <v>5.2402799999999991E-3</v>
      </c>
      <c r="K119" s="122">
        <v>5.2402799999999991E-3</v>
      </c>
      <c r="L119" s="122">
        <v>0</v>
      </c>
      <c r="M119" s="122">
        <v>0.19734573999999996</v>
      </c>
      <c r="N119" s="122">
        <v>0.26222972000000005</v>
      </c>
      <c r="O119" s="122"/>
      <c r="P119" s="122">
        <v>0</v>
      </c>
      <c r="Q119" s="122"/>
      <c r="R119" s="122">
        <v>6.4883980000000091E-2</v>
      </c>
      <c r="S119" s="122"/>
      <c r="T119" s="122">
        <v>6.4883980000000091E-2</v>
      </c>
      <c r="U119" s="122"/>
      <c r="V119" s="122"/>
    </row>
    <row r="120" spans="1:22" ht="77.7" x14ac:dyDescent="0.35">
      <c r="A120" s="106" t="s">
        <v>1661</v>
      </c>
      <c r="B120" s="107" t="s">
        <v>1694</v>
      </c>
      <c r="C120" s="108" t="s">
        <v>1917</v>
      </c>
      <c r="D120" s="122"/>
      <c r="E120" s="122"/>
      <c r="F120" s="122">
        <v>0</v>
      </c>
      <c r="G120" s="122"/>
      <c r="H120" s="122">
        <v>0</v>
      </c>
      <c r="I120" s="126">
        <v>0</v>
      </c>
      <c r="J120" s="122"/>
      <c r="K120" s="122"/>
      <c r="L120" s="122"/>
      <c r="M120" s="122">
        <v>0</v>
      </c>
      <c r="N120" s="122"/>
      <c r="O120" s="122"/>
      <c r="P120" s="122"/>
      <c r="Q120" s="122"/>
      <c r="R120" s="122">
        <v>0</v>
      </c>
      <c r="S120" s="122"/>
      <c r="T120" s="122">
        <v>0</v>
      </c>
      <c r="U120" s="122"/>
      <c r="V120" s="122"/>
    </row>
    <row r="121" spans="1:22" ht="46.65" x14ac:dyDescent="0.35">
      <c r="A121" s="106" t="s">
        <v>1661</v>
      </c>
      <c r="B121" s="107" t="s">
        <v>767</v>
      </c>
      <c r="C121" s="108" t="s">
        <v>1178</v>
      </c>
      <c r="D121" s="122">
        <v>0</v>
      </c>
      <c r="E121" s="122">
        <v>0</v>
      </c>
      <c r="F121" s="122">
        <v>0</v>
      </c>
      <c r="G121" s="122"/>
      <c r="H121" s="122">
        <v>0</v>
      </c>
      <c r="I121" s="126">
        <v>0.22472023999999999</v>
      </c>
      <c r="J121" s="122">
        <v>0</v>
      </c>
      <c r="K121" s="122">
        <v>0.19552449999999999</v>
      </c>
      <c r="L121" s="122">
        <v>0</v>
      </c>
      <c r="M121" s="122">
        <v>2.9195739999999998E-2</v>
      </c>
      <c r="N121" s="122">
        <v>0</v>
      </c>
      <c r="O121" s="122"/>
      <c r="P121" s="122">
        <v>0</v>
      </c>
      <c r="Q121" s="122"/>
      <c r="R121" s="122">
        <v>-0.22472023999999999</v>
      </c>
      <c r="S121" s="122"/>
      <c r="T121" s="122">
        <v>-0.22472023999999999</v>
      </c>
      <c r="U121" s="122"/>
      <c r="V121" s="122"/>
    </row>
    <row r="122" spans="1:22" x14ac:dyDescent="0.35">
      <c r="A122" s="103"/>
      <c r="B122" s="110" t="s">
        <v>124</v>
      </c>
      <c r="C122" s="105"/>
      <c r="D122" s="133">
        <f t="shared" ref="D122:V122" si="17">SUM(D123:D126)</f>
        <v>0</v>
      </c>
      <c r="E122" s="133">
        <f t="shared" si="17"/>
        <v>0</v>
      </c>
      <c r="F122" s="133">
        <f t="shared" si="17"/>
        <v>0</v>
      </c>
      <c r="G122" s="133">
        <f t="shared" si="17"/>
        <v>0</v>
      </c>
      <c r="H122" s="133">
        <f t="shared" si="17"/>
        <v>0</v>
      </c>
      <c r="I122" s="133">
        <f t="shared" si="17"/>
        <v>0.68092277000000001</v>
      </c>
      <c r="J122" s="133">
        <f t="shared" si="17"/>
        <v>0</v>
      </c>
      <c r="K122" s="133">
        <f t="shared" si="17"/>
        <v>0.61821804999999996</v>
      </c>
      <c r="L122" s="133">
        <f t="shared" si="17"/>
        <v>0</v>
      </c>
      <c r="M122" s="133">
        <f t="shared" si="17"/>
        <v>6.2704720000000019E-2</v>
      </c>
      <c r="N122" s="133">
        <f t="shared" si="17"/>
        <v>0</v>
      </c>
      <c r="O122" s="133">
        <f t="shared" si="17"/>
        <v>0</v>
      </c>
      <c r="P122" s="133">
        <f t="shared" si="17"/>
        <v>0</v>
      </c>
      <c r="Q122" s="133">
        <f t="shared" si="17"/>
        <v>0</v>
      </c>
      <c r="R122" s="133">
        <f t="shared" si="17"/>
        <v>-0.68092277000000001</v>
      </c>
      <c r="S122" s="133">
        <f t="shared" si="17"/>
        <v>0</v>
      </c>
      <c r="T122" s="133">
        <f t="shared" si="17"/>
        <v>-0.68092277000000001</v>
      </c>
      <c r="U122" s="133">
        <f t="shared" si="17"/>
        <v>0</v>
      </c>
      <c r="V122" s="133">
        <f t="shared" si="17"/>
        <v>0</v>
      </c>
    </row>
    <row r="123" spans="1:22" ht="46.65" x14ac:dyDescent="0.35">
      <c r="A123" s="106" t="s">
        <v>1660</v>
      </c>
      <c r="B123" s="107" t="s">
        <v>768</v>
      </c>
      <c r="C123" s="108" t="s">
        <v>1179</v>
      </c>
      <c r="D123" s="122">
        <v>0</v>
      </c>
      <c r="E123" s="122">
        <v>0</v>
      </c>
      <c r="F123" s="122">
        <v>0</v>
      </c>
      <c r="G123" s="122"/>
      <c r="H123" s="122">
        <v>0</v>
      </c>
      <c r="I123" s="126">
        <v>4.3181400000000007E-3</v>
      </c>
      <c r="J123" s="122">
        <v>0</v>
      </c>
      <c r="K123" s="122">
        <v>0</v>
      </c>
      <c r="L123" s="122">
        <v>0</v>
      </c>
      <c r="M123" s="122">
        <v>4.3181400000000007E-3</v>
      </c>
      <c r="N123" s="122">
        <v>0</v>
      </c>
      <c r="O123" s="122"/>
      <c r="P123" s="122">
        <v>0</v>
      </c>
      <c r="Q123" s="122"/>
      <c r="R123" s="122">
        <v>-4.3181400000000007E-3</v>
      </c>
      <c r="S123" s="122"/>
      <c r="T123" s="122">
        <v>-4.3181400000000007E-3</v>
      </c>
      <c r="U123" s="122"/>
      <c r="V123" s="122"/>
    </row>
    <row r="124" spans="1:22" ht="62.2" x14ac:dyDescent="0.35">
      <c r="A124" s="106" t="s">
        <v>1661</v>
      </c>
      <c r="B124" s="107" t="s">
        <v>769</v>
      </c>
      <c r="C124" s="108" t="s">
        <v>1180</v>
      </c>
      <c r="D124" s="122">
        <v>0</v>
      </c>
      <c r="E124" s="122">
        <v>0</v>
      </c>
      <c r="F124" s="122">
        <v>0</v>
      </c>
      <c r="G124" s="122"/>
      <c r="H124" s="122">
        <v>0</v>
      </c>
      <c r="I124" s="126">
        <v>0.32846234999999996</v>
      </c>
      <c r="J124" s="122">
        <v>0</v>
      </c>
      <c r="K124" s="122">
        <v>0.29926998999999999</v>
      </c>
      <c r="L124" s="122">
        <v>0</v>
      </c>
      <c r="M124" s="122">
        <v>2.9192359999999973E-2</v>
      </c>
      <c r="N124" s="122">
        <v>0</v>
      </c>
      <c r="O124" s="122"/>
      <c r="P124" s="122">
        <v>0</v>
      </c>
      <c r="Q124" s="122"/>
      <c r="R124" s="122">
        <v>-0.32846234999999996</v>
      </c>
      <c r="S124" s="122"/>
      <c r="T124" s="122">
        <v>-0.32846234999999996</v>
      </c>
      <c r="U124" s="122"/>
      <c r="V124" s="122"/>
    </row>
    <row r="125" spans="1:22" ht="15.8" customHeight="1" x14ac:dyDescent="0.35">
      <c r="A125" s="106" t="s">
        <v>1661</v>
      </c>
      <c r="B125" s="107" t="s">
        <v>770</v>
      </c>
      <c r="C125" s="108" t="s">
        <v>1181</v>
      </c>
      <c r="D125" s="122">
        <v>0</v>
      </c>
      <c r="E125" s="122">
        <v>0</v>
      </c>
      <c r="F125" s="122">
        <v>0</v>
      </c>
      <c r="G125" s="122"/>
      <c r="H125" s="122">
        <v>0</v>
      </c>
      <c r="I125" s="126">
        <v>0.34814228000000003</v>
      </c>
      <c r="J125" s="122">
        <v>0</v>
      </c>
      <c r="K125" s="122">
        <v>0.31894805999999998</v>
      </c>
      <c r="L125" s="122">
        <v>0</v>
      </c>
      <c r="M125" s="122">
        <v>2.9194220000000048E-2</v>
      </c>
      <c r="N125" s="122">
        <v>0</v>
      </c>
      <c r="O125" s="122"/>
      <c r="P125" s="122">
        <v>0</v>
      </c>
      <c r="Q125" s="122"/>
      <c r="R125" s="122">
        <v>-0.34814228000000003</v>
      </c>
      <c r="S125" s="122"/>
      <c r="T125" s="122">
        <v>-0.34814228000000003</v>
      </c>
      <c r="U125" s="122"/>
      <c r="V125" s="122"/>
    </row>
    <row r="126" spans="1:22" ht="62.2" x14ac:dyDescent="0.35">
      <c r="A126" s="106" t="s">
        <v>1661</v>
      </c>
      <c r="B126" s="107" t="s">
        <v>1695</v>
      </c>
      <c r="C126" s="108" t="s">
        <v>1182</v>
      </c>
      <c r="D126" s="122">
        <v>0</v>
      </c>
      <c r="E126" s="122">
        <v>0</v>
      </c>
      <c r="F126" s="122">
        <v>0</v>
      </c>
      <c r="G126" s="122"/>
      <c r="H126" s="122">
        <v>0</v>
      </c>
      <c r="I126" s="126">
        <v>0</v>
      </c>
      <c r="J126" s="122">
        <v>0</v>
      </c>
      <c r="K126" s="122">
        <v>0</v>
      </c>
      <c r="L126" s="122">
        <v>0</v>
      </c>
      <c r="M126" s="122">
        <v>0</v>
      </c>
      <c r="N126" s="122">
        <v>0</v>
      </c>
      <c r="O126" s="122"/>
      <c r="P126" s="122">
        <v>0</v>
      </c>
      <c r="Q126" s="122"/>
      <c r="R126" s="122">
        <v>0</v>
      </c>
      <c r="S126" s="122"/>
      <c r="T126" s="122">
        <v>0</v>
      </c>
      <c r="U126" s="122"/>
      <c r="V126" s="122"/>
    </row>
    <row r="127" spans="1:22" ht="15.8" customHeight="1" x14ac:dyDescent="0.35">
      <c r="A127" s="103"/>
      <c r="B127" s="110" t="s">
        <v>49</v>
      </c>
      <c r="C127" s="105"/>
      <c r="D127" s="133">
        <f t="shared" ref="D127:V127" si="18">SUM(D128:D130)</f>
        <v>25.73509</v>
      </c>
      <c r="E127" s="133">
        <f t="shared" si="18"/>
        <v>4.2481479700000007</v>
      </c>
      <c r="F127" s="133">
        <f t="shared" si="18"/>
        <v>21.486942030000002</v>
      </c>
      <c r="G127" s="133">
        <f t="shared" si="18"/>
        <v>0</v>
      </c>
      <c r="H127" s="133">
        <f t="shared" si="18"/>
        <v>7.0166200000000014</v>
      </c>
      <c r="I127" s="133">
        <f t="shared" si="18"/>
        <v>8.1391250000000012E-2</v>
      </c>
      <c r="J127" s="133">
        <f t="shared" si="18"/>
        <v>3.5830190000000005E-2</v>
      </c>
      <c r="K127" s="133">
        <f t="shared" si="18"/>
        <v>3.5830190000000005E-2</v>
      </c>
      <c r="L127" s="133">
        <f t="shared" si="18"/>
        <v>0.42734500000000003</v>
      </c>
      <c r="M127" s="133">
        <f t="shared" si="18"/>
        <v>4.556106E-2</v>
      </c>
      <c r="N127" s="133">
        <f t="shared" si="18"/>
        <v>0.54443511000000022</v>
      </c>
      <c r="O127" s="133">
        <f t="shared" si="18"/>
        <v>0</v>
      </c>
      <c r="P127" s="133">
        <f t="shared" si="18"/>
        <v>6.0090097000000009</v>
      </c>
      <c r="Q127" s="133">
        <f t="shared" si="18"/>
        <v>0</v>
      </c>
      <c r="R127" s="133">
        <f t="shared" si="18"/>
        <v>6.9352287500000012</v>
      </c>
      <c r="S127" s="133">
        <f t="shared" si="18"/>
        <v>0</v>
      </c>
      <c r="T127" s="133">
        <f t="shared" si="18"/>
        <v>6.9352287500000012</v>
      </c>
      <c r="U127" s="133">
        <f t="shared" si="18"/>
        <v>0</v>
      </c>
      <c r="V127" s="133">
        <f t="shared" si="18"/>
        <v>0</v>
      </c>
    </row>
    <row r="128" spans="1:22" ht="46.65" x14ac:dyDescent="0.35">
      <c r="A128" s="106" t="s">
        <v>1661</v>
      </c>
      <c r="B128" s="107" t="s">
        <v>430</v>
      </c>
      <c r="C128" s="108" t="s">
        <v>508</v>
      </c>
      <c r="D128" s="122">
        <v>16.148430000000001</v>
      </c>
      <c r="E128" s="122">
        <v>1.7302512699999999</v>
      </c>
      <c r="F128" s="122">
        <v>14.418178730000001</v>
      </c>
      <c r="G128" s="122"/>
      <c r="H128" s="122">
        <v>1.0999999999999999E-2</v>
      </c>
      <c r="I128" s="126">
        <v>4.4504000000000006E-4</v>
      </c>
      <c r="J128" s="122">
        <v>1.9593E-4</v>
      </c>
      <c r="K128" s="122">
        <v>1.9593E-4</v>
      </c>
      <c r="L128" s="122">
        <v>2.5000000000000001E-3</v>
      </c>
      <c r="M128" s="122">
        <v>2.4911000000000009E-4</v>
      </c>
      <c r="N128" s="122">
        <v>2.5000000000000001E-3</v>
      </c>
      <c r="O128" s="122"/>
      <c r="P128" s="122">
        <v>5.8040699999999997E-3</v>
      </c>
      <c r="Q128" s="122"/>
      <c r="R128" s="122">
        <v>1.0554959999999999E-2</v>
      </c>
      <c r="S128" s="122"/>
      <c r="T128" s="122">
        <v>1.0554959999999999E-2</v>
      </c>
      <c r="U128" s="122"/>
      <c r="V128" s="122"/>
    </row>
    <row r="129" spans="1:22" ht="46.65" x14ac:dyDescent="0.35">
      <c r="A129" s="106" t="s">
        <v>1660</v>
      </c>
      <c r="B129" s="107" t="s">
        <v>771</v>
      </c>
      <c r="C129" s="108" t="s">
        <v>1183</v>
      </c>
      <c r="D129" s="122">
        <v>1.8083900000000002</v>
      </c>
      <c r="E129" s="122">
        <v>1.7165065400000001</v>
      </c>
      <c r="F129" s="122">
        <v>9.1883460000000028E-2</v>
      </c>
      <c r="G129" s="122"/>
      <c r="H129" s="122">
        <v>0.11943000000000015</v>
      </c>
      <c r="I129" s="126">
        <v>5.3152400000000006E-3</v>
      </c>
      <c r="J129" s="122">
        <v>2.3398899999999999E-3</v>
      </c>
      <c r="K129" s="122">
        <v>2.3398899999999999E-3</v>
      </c>
      <c r="L129" s="122">
        <v>0</v>
      </c>
      <c r="M129" s="122">
        <v>2.9753500000000007E-3</v>
      </c>
      <c r="N129" s="122">
        <v>0.11709011000000015</v>
      </c>
      <c r="O129" s="122"/>
      <c r="P129" s="122">
        <v>0</v>
      </c>
      <c r="Q129" s="122"/>
      <c r="R129" s="122">
        <v>0.11411476000000015</v>
      </c>
      <c r="S129" s="122"/>
      <c r="T129" s="122">
        <v>0.11411476000000015</v>
      </c>
      <c r="U129" s="122"/>
      <c r="V129" s="122"/>
    </row>
    <row r="130" spans="1:22" ht="31.1" x14ac:dyDescent="0.35">
      <c r="A130" s="106" t="s">
        <v>1661</v>
      </c>
      <c r="B130" s="107" t="s">
        <v>1696</v>
      </c>
      <c r="C130" s="108" t="s">
        <v>1184</v>
      </c>
      <c r="D130" s="122">
        <v>7.77827</v>
      </c>
      <c r="E130" s="122">
        <v>0.80139016000000007</v>
      </c>
      <c r="F130" s="122">
        <v>6.9768798399999996</v>
      </c>
      <c r="G130" s="122"/>
      <c r="H130" s="122">
        <v>6.8861900000000009</v>
      </c>
      <c r="I130" s="126">
        <v>7.5630970000000006E-2</v>
      </c>
      <c r="J130" s="122">
        <v>3.3294370000000004E-2</v>
      </c>
      <c r="K130" s="122">
        <v>3.3294370000000004E-2</v>
      </c>
      <c r="L130" s="122">
        <v>0.42484500000000003</v>
      </c>
      <c r="M130" s="122">
        <v>4.2336600000000002E-2</v>
      </c>
      <c r="N130" s="122">
        <v>0.42484500000000003</v>
      </c>
      <c r="O130" s="122"/>
      <c r="P130" s="122">
        <v>6.003205630000001</v>
      </c>
      <c r="Q130" s="122"/>
      <c r="R130" s="122">
        <v>6.8105590300000012</v>
      </c>
      <c r="S130" s="122"/>
      <c r="T130" s="122">
        <v>6.8105590300000012</v>
      </c>
      <c r="U130" s="122"/>
      <c r="V130" s="122"/>
    </row>
    <row r="131" spans="1:22" x14ac:dyDescent="0.35">
      <c r="A131" s="103"/>
      <c r="B131" s="110" t="s">
        <v>50</v>
      </c>
      <c r="C131" s="105"/>
      <c r="D131" s="133">
        <f t="shared" ref="D131:V131" si="19">SUM(D132:D132)</f>
        <v>6.0531199999999998</v>
      </c>
      <c r="E131" s="133">
        <f t="shared" si="19"/>
        <v>2.4167000000000001E-4</v>
      </c>
      <c r="F131" s="133">
        <f t="shared" si="19"/>
        <v>6.0528783299999995</v>
      </c>
      <c r="G131" s="133">
        <f t="shared" si="19"/>
        <v>0</v>
      </c>
      <c r="H131" s="133">
        <f t="shared" si="19"/>
        <v>2.0851380000000002</v>
      </c>
      <c r="I131" s="133">
        <f t="shared" si="19"/>
        <v>8.4362889999999996E-2</v>
      </c>
      <c r="J131" s="133">
        <f t="shared" si="19"/>
        <v>3.7138339999999999E-2</v>
      </c>
      <c r="K131" s="133">
        <f t="shared" si="19"/>
        <v>3.7138339999999999E-2</v>
      </c>
      <c r="L131" s="133">
        <f t="shared" si="19"/>
        <v>0</v>
      </c>
      <c r="M131" s="133">
        <f t="shared" si="19"/>
        <v>4.7224549999999997E-2</v>
      </c>
      <c r="N131" s="133">
        <f t="shared" si="19"/>
        <v>0.56867400000000001</v>
      </c>
      <c r="O131" s="133">
        <f t="shared" si="19"/>
        <v>0</v>
      </c>
      <c r="P131" s="133">
        <f t="shared" si="19"/>
        <v>1.47932566</v>
      </c>
      <c r="Q131" s="133">
        <f t="shared" si="19"/>
        <v>0</v>
      </c>
      <c r="R131" s="133">
        <f t="shared" si="19"/>
        <v>2.0007751100000002</v>
      </c>
      <c r="S131" s="133">
        <f t="shared" si="19"/>
        <v>0</v>
      </c>
      <c r="T131" s="133">
        <f t="shared" si="19"/>
        <v>2.0007751100000002</v>
      </c>
      <c r="U131" s="133">
        <f t="shared" si="19"/>
        <v>0</v>
      </c>
      <c r="V131" s="133">
        <f t="shared" si="19"/>
        <v>0</v>
      </c>
    </row>
    <row r="132" spans="1:22" ht="95.45" customHeight="1" x14ac:dyDescent="0.35">
      <c r="A132" s="106" t="s">
        <v>1661</v>
      </c>
      <c r="B132" s="107" t="s">
        <v>772</v>
      </c>
      <c r="C132" s="108" t="s">
        <v>1185</v>
      </c>
      <c r="D132" s="122">
        <v>6.0531199999999998</v>
      </c>
      <c r="E132" s="122">
        <v>2.4167000000000001E-4</v>
      </c>
      <c r="F132" s="122">
        <v>6.0528783299999995</v>
      </c>
      <c r="G132" s="122"/>
      <c r="H132" s="122">
        <v>2.0851380000000002</v>
      </c>
      <c r="I132" s="126">
        <v>8.4362889999999996E-2</v>
      </c>
      <c r="J132" s="122">
        <v>3.7138339999999999E-2</v>
      </c>
      <c r="K132" s="122">
        <v>3.7138339999999999E-2</v>
      </c>
      <c r="L132" s="122">
        <v>0</v>
      </c>
      <c r="M132" s="122">
        <v>4.7224549999999997E-2</v>
      </c>
      <c r="N132" s="122">
        <v>0.56867400000000001</v>
      </c>
      <c r="O132" s="122"/>
      <c r="P132" s="122">
        <v>1.47932566</v>
      </c>
      <c r="Q132" s="122"/>
      <c r="R132" s="122">
        <v>2.0007751100000002</v>
      </c>
      <c r="S132" s="122"/>
      <c r="T132" s="122">
        <v>2.0007751100000002</v>
      </c>
      <c r="U132" s="122"/>
      <c r="V132" s="122"/>
    </row>
    <row r="133" spans="1:22" x14ac:dyDescent="0.35">
      <c r="A133" s="103"/>
      <c r="B133" s="110" t="s">
        <v>146</v>
      </c>
      <c r="C133" s="105"/>
      <c r="D133" s="133">
        <f t="shared" ref="D133:V133" si="20">SUM(D134:D150)</f>
        <v>187.80436999999998</v>
      </c>
      <c r="E133" s="133">
        <f t="shared" si="20"/>
        <v>50.490319389999996</v>
      </c>
      <c r="F133" s="133">
        <f t="shared" si="20"/>
        <v>137.31405060999998</v>
      </c>
      <c r="G133" s="133">
        <f t="shared" si="20"/>
        <v>0</v>
      </c>
      <c r="H133" s="133">
        <f t="shared" si="20"/>
        <v>22.424897000000001</v>
      </c>
      <c r="I133" s="133">
        <f t="shared" si="20"/>
        <v>5.0274011899999991</v>
      </c>
      <c r="J133" s="133">
        <f t="shared" si="20"/>
        <v>2.9199243699999995</v>
      </c>
      <c r="K133" s="133">
        <f t="shared" si="20"/>
        <v>3.2215620799999991</v>
      </c>
      <c r="L133" s="133">
        <f t="shared" si="20"/>
        <v>2.1613040100000003</v>
      </c>
      <c r="M133" s="133">
        <f t="shared" si="20"/>
        <v>1.8058391100000004</v>
      </c>
      <c r="N133" s="133">
        <f t="shared" si="20"/>
        <v>1.5990039999999999</v>
      </c>
      <c r="O133" s="133">
        <f t="shared" si="20"/>
        <v>0</v>
      </c>
      <c r="P133" s="133">
        <f t="shared" si="20"/>
        <v>15.744664620000002</v>
      </c>
      <c r="Q133" s="133">
        <f t="shared" si="20"/>
        <v>0</v>
      </c>
      <c r="R133" s="133">
        <f t="shared" si="20"/>
        <v>17.397495810000002</v>
      </c>
      <c r="S133" s="133">
        <f t="shared" si="20"/>
        <v>0</v>
      </c>
      <c r="T133" s="133">
        <f t="shared" si="20"/>
        <v>17.397495810000002</v>
      </c>
      <c r="U133" s="133">
        <f t="shared" si="20"/>
        <v>0</v>
      </c>
      <c r="V133" s="133">
        <f t="shared" si="20"/>
        <v>0</v>
      </c>
    </row>
    <row r="134" spans="1:22" ht="101.3" customHeight="1" x14ac:dyDescent="0.35">
      <c r="A134" s="106" t="s">
        <v>1660</v>
      </c>
      <c r="B134" s="107" t="s">
        <v>773</v>
      </c>
      <c r="C134" s="108" t="s">
        <v>1186</v>
      </c>
      <c r="D134" s="122">
        <v>0.56730999999999998</v>
      </c>
      <c r="E134" s="122">
        <v>7.7695799999999999E-3</v>
      </c>
      <c r="F134" s="122">
        <v>0.55954041999999993</v>
      </c>
      <c r="G134" s="122"/>
      <c r="H134" s="122">
        <v>0.27038550000000006</v>
      </c>
      <c r="I134" s="126">
        <v>1.0939549999999999E-2</v>
      </c>
      <c r="J134" s="122">
        <v>4.8158300000000001E-3</v>
      </c>
      <c r="K134" s="122">
        <v>4.8158300000000001E-3</v>
      </c>
      <c r="L134" s="122">
        <v>0.16537716999999999</v>
      </c>
      <c r="M134" s="122">
        <v>6.1237199999999992E-3</v>
      </c>
      <c r="N134" s="122">
        <v>0.10019250000000005</v>
      </c>
      <c r="O134" s="122"/>
      <c r="P134" s="122">
        <v>0</v>
      </c>
      <c r="Q134" s="122"/>
      <c r="R134" s="122">
        <v>0.25944595000000004</v>
      </c>
      <c r="S134" s="122"/>
      <c r="T134" s="122">
        <v>0.25944595000000004</v>
      </c>
      <c r="U134" s="122"/>
      <c r="V134" s="122"/>
    </row>
    <row r="135" spans="1:22" ht="46.65" x14ac:dyDescent="0.35">
      <c r="A135" s="106" t="s">
        <v>1660</v>
      </c>
      <c r="B135" s="107" t="s">
        <v>774</v>
      </c>
      <c r="C135" s="108" t="s">
        <v>1187</v>
      </c>
      <c r="D135" s="122">
        <v>0.68374000000000001</v>
      </c>
      <c r="E135" s="122">
        <v>1.0316700000000002E-3</v>
      </c>
      <c r="F135" s="122">
        <v>0.68270832999999997</v>
      </c>
      <c r="G135" s="122"/>
      <c r="H135" s="122">
        <v>1.0999999999999999E-2</v>
      </c>
      <c r="I135" s="126">
        <v>0.20602818000000001</v>
      </c>
      <c r="J135" s="122">
        <v>1.0999999999999999E-2</v>
      </c>
      <c r="K135" s="122">
        <v>0.20602818000000001</v>
      </c>
      <c r="L135" s="122">
        <v>0</v>
      </c>
      <c r="M135" s="122">
        <v>0</v>
      </c>
      <c r="N135" s="122">
        <v>0</v>
      </c>
      <c r="O135" s="122"/>
      <c r="P135" s="122">
        <v>0</v>
      </c>
      <c r="Q135" s="122"/>
      <c r="R135" s="122">
        <v>-0.19502818</v>
      </c>
      <c r="S135" s="122"/>
      <c r="T135" s="122">
        <v>-0.19502818</v>
      </c>
      <c r="U135" s="122"/>
      <c r="V135" s="122"/>
    </row>
    <row r="136" spans="1:22" ht="62.2" x14ac:dyDescent="0.35">
      <c r="A136" s="106" t="s">
        <v>1660</v>
      </c>
      <c r="B136" s="107" t="s">
        <v>431</v>
      </c>
      <c r="C136" s="108" t="s">
        <v>509</v>
      </c>
      <c r="D136" s="122">
        <v>39.378459999999997</v>
      </c>
      <c r="E136" s="122">
        <v>36.351879090000004</v>
      </c>
      <c r="F136" s="122">
        <v>3.0265809099999927</v>
      </c>
      <c r="G136" s="122"/>
      <c r="H136" s="122">
        <v>1.1094930000000001</v>
      </c>
      <c r="I136" s="126">
        <v>1.0518626100000001</v>
      </c>
      <c r="J136" s="122">
        <v>1.1094930000000001</v>
      </c>
      <c r="K136" s="122">
        <v>1.0518626099999995</v>
      </c>
      <c r="L136" s="122">
        <v>0</v>
      </c>
      <c r="M136" s="122">
        <v>0</v>
      </c>
      <c r="N136" s="122">
        <v>0</v>
      </c>
      <c r="O136" s="122"/>
      <c r="P136" s="122">
        <v>0</v>
      </c>
      <c r="Q136" s="122"/>
      <c r="R136" s="122">
        <v>5.763038999999992E-2</v>
      </c>
      <c r="S136" s="122"/>
      <c r="T136" s="122">
        <v>5.763038999999992E-2</v>
      </c>
      <c r="U136" s="122"/>
      <c r="V136" s="122"/>
    </row>
    <row r="137" spans="1:22" ht="46.65" x14ac:dyDescent="0.35">
      <c r="A137" s="106" t="s">
        <v>1661</v>
      </c>
      <c r="B137" s="107" t="s">
        <v>632</v>
      </c>
      <c r="C137" s="108" t="s">
        <v>681</v>
      </c>
      <c r="D137" s="122">
        <v>36.993910000000007</v>
      </c>
      <c r="E137" s="122">
        <v>1.8625501999999998</v>
      </c>
      <c r="F137" s="122">
        <v>35.131359800000006</v>
      </c>
      <c r="G137" s="122"/>
      <c r="H137" s="122">
        <v>1.3212649999999999</v>
      </c>
      <c r="I137" s="126">
        <v>5.3457239999999996E-2</v>
      </c>
      <c r="J137" s="122">
        <v>2.3533020000000002E-2</v>
      </c>
      <c r="K137" s="122">
        <v>2.3533020000000002E-2</v>
      </c>
      <c r="L137" s="122">
        <v>0.30028750000000004</v>
      </c>
      <c r="M137" s="122">
        <v>2.9924219999999994E-2</v>
      </c>
      <c r="N137" s="122">
        <v>0.30028750000000004</v>
      </c>
      <c r="O137" s="122"/>
      <c r="P137" s="122">
        <v>0.69715697999999993</v>
      </c>
      <c r="Q137" s="122"/>
      <c r="R137" s="122">
        <v>1.26780776</v>
      </c>
      <c r="S137" s="122"/>
      <c r="T137" s="122">
        <v>1.26780776</v>
      </c>
      <c r="U137" s="122"/>
      <c r="V137" s="122"/>
    </row>
    <row r="138" spans="1:22" ht="46.65" x14ac:dyDescent="0.35">
      <c r="A138" s="106" t="s">
        <v>1660</v>
      </c>
      <c r="B138" s="107" t="s">
        <v>465</v>
      </c>
      <c r="C138" s="108" t="s">
        <v>547</v>
      </c>
      <c r="D138" s="122">
        <v>16.335719999999998</v>
      </c>
      <c r="E138" s="122">
        <v>0.60322931000000002</v>
      </c>
      <c r="F138" s="122">
        <v>15.732490689999999</v>
      </c>
      <c r="G138" s="122"/>
      <c r="H138" s="122">
        <v>13.57638</v>
      </c>
      <c r="I138" s="126">
        <v>5.4588110000000002E-2</v>
      </c>
      <c r="J138" s="122">
        <v>2.4030840000000001E-2</v>
      </c>
      <c r="K138" s="122">
        <v>2.4030840000000001E-2</v>
      </c>
      <c r="L138" s="122">
        <v>0.30663999999999997</v>
      </c>
      <c r="M138" s="122">
        <v>3.0557270000000001E-2</v>
      </c>
      <c r="N138" s="122">
        <v>0.30663999999999997</v>
      </c>
      <c r="O138" s="122"/>
      <c r="P138" s="122">
        <v>12.939069160000001</v>
      </c>
      <c r="Q138" s="122"/>
      <c r="R138" s="122">
        <v>13.521791890000001</v>
      </c>
      <c r="S138" s="122"/>
      <c r="T138" s="122">
        <v>13.521791890000001</v>
      </c>
      <c r="U138" s="122"/>
      <c r="V138" s="122"/>
    </row>
    <row r="139" spans="1:22" ht="31.1" x14ac:dyDescent="0.35">
      <c r="A139" s="106" t="s">
        <v>1660</v>
      </c>
      <c r="B139" s="107" t="s">
        <v>51</v>
      </c>
      <c r="C139" s="108" t="s">
        <v>510</v>
      </c>
      <c r="D139" s="122">
        <v>72.832800000000006</v>
      </c>
      <c r="E139" s="122">
        <v>6.1516241900000006</v>
      </c>
      <c r="F139" s="122">
        <v>66.681175809999999</v>
      </c>
      <c r="G139" s="122"/>
      <c r="H139" s="122">
        <v>2.0432499999999996</v>
      </c>
      <c r="I139" s="126">
        <v>2.3246243300000002</v>
      </c>
      <c r="J139" s="122">
        <v>1.0233491899999998</v>
      </c>
      <c r="K139" s="122">
        <v>1.0233491899999998</v>
      </c>
      <c r="L139" s="122">
        <v>0</v>
      </c>
      <c r="M139" s="122">
        <v>1.3012751400000004</v>
      </c>
      <c r="N139" s="122">
        <v>0</v>
      </c>
      <c r="O139" s="122"/>
      <c r="P139" s="122">
        <v>1.01990081</v>
      </c>
      <c r="Q139" s="122"/>
      <c r="R139" s="122">
        <v>-0.28137433000000067</v>
      </c>
      <c r="S139" s="122"/>
      <c r="T139" s="122">
        <v>-0.28137433000000067</v>
      </c>
      <c r="U139" s="122"/>
      <c r="V139" s="122"/>
    </row>
    <row r="140" spans="1:22" ht="46.65" x14ac:dyDescent="0.35">
      <c r="A140" s="106" t="s">
        <v>1660</v>
      </c>
      <c r="B140" s="107" t="s">
        <v>775</v>
      </c>
      <c r="C140" s="108" t="s">
        <v>498</v>
      </c>
      <c r="D140" s="122">
        <v>4.2561499999999999</v>
      </c>
      <c r="E140" s="122">
        <v>4.2454115899999998</v>
      </c>
      <c r="F140" s="122">
        <v>1.0738410000000087E-2</v>
      </c>
      <c r="G140" s="122"/>
      <c r="H140" s="122">
        <v>0</v>
      </c>
      <c r="I140" s="126">
        <v>5.9585620000000006E-2</v>
      </c>
      <c r="J140" s="122">
        <v>0</v>
      </c>
      <c r="K140" s="122">
        <v>1.073841E-2</v>
      </c>
      <c r="L140" s="122">
        <v>0</v>
      </c>
      <c r="M140" s="122">
        <v>4.8847210000000002E-2</v>
      </c>
      <c r="N140" s="122">
        <v>0</v>
      </c>
      <c r="O140" s="122"/>
      <c r="P140" s="122">
        <v>0</v>
      </c>
      <c r="Q140" s="122"/>
      <c r="R140" s="122">
        <v>-5.9585620000000006E-2</v>
      </c>
      <c r="S140" s="122"/>
      <c r="T140" s="122">
        <v>-5.9585620000000006E-2</v>
      </c>
      <c r="U140" s="122"/>
      <c r="V140" s="122"/>
    </row>
    <row r="141" spans="1:22" ht="31.1" x14ac:dyDescent="0.35">
      <c r="A141" s="106" t="s">
        <v>1660</v>
      </c>
      <c r="B141" s="107" t="s">
        <v>776</v>
      </c>
      <c r="C141" s="108" t="s">
        <v>1188</v>
      </c>
      <c r="D141" s="122">
        <v>1.8083900000000002</v>
      </c>
      <c r="E141" s="122">
        <v>0.67606489000000003</v>
      </c>
      <c r="F141" s="122">
        <v>1.13232511</v>
      </c>
      <c r="G141" s="122"/>
      <c r="H141" s="122">
        <v>5.5000000000000007E-2</v>
      </c>
      <c r="I141" s="126">
        <v>2.8536000000000002E-4</v>
      </c>
      <c r="J141" s="122">
        <v>5.5000000000000007E-2</v>
      </c>
      <c r="K141" s="122">
        <v>2.8536000000000056E-4</v>
      </c>
      <c r="L141" s="122">
        <v>0</v>
      </c>
      <c r="M141" s="122">
        <v>-5.4210108624275222E-19</v>
      </c>
      <c r="N141" s="122">
        <v>0</v>
      </c>
      <c r="O141" s="122"/>
      <c r="P141" s="122">
        <v>0</v>
      </c>
      <c r="Q141" s="122"/>
      <c r="R141" s="122">
        <v>5.4714640000000009E-2</v>
      </c>
      <c r="S141" s="122"/>
      <c r="T141" s="122">
        <v>5.4714640000000009E-2</v>
      </c>
      <c r="U141" s="122"/>
      <c r="V141" s="122"/>
    </row>
    <row r="142" spans="1:22" ht="31.1" x14ac:dyDescent="0.35">
      <c r="A142" s="106" t="s">
        <v>1660</v>
      </c>
      <c r="B142" s="107" t="s">
        <v>777</v>
      </c>
      <c r="C142" s="108" t="s">
        <v>1189</v>
      </c>
      <c r="D142" s="122">
        <v>0.76251999999999998</v>
      </c>
      <c r="E142" s="122">
        <v>0.25893514000000001</v>
      </c>
      <c r="F142" s="122">
        <v>0.50358485999999991</v>
      </c>
      <c r="G142" s="122"/>
      <c r="H142" s="122">
        <v>0.133386</v>
      </c>
      <c r="I142" s="126">
        <v>0</v>
      </c>
      <c r="J142" s="122">
        <v>0</v>
      </c>
      <c r="K142" s="122">
        <v>0</v>
      </c>
      <c r="L142" s="122">
        <v>0.133386</v>
      </c>
      <c r="M142" s="122">
        <v>0</v>
      </c>
      <c r="N142" s="122">
        <v>0</v>
      </c>
      <c r="O142" s="122"/>
      <c r="P142" s="122">
        <v>0</v>
      </c>
      <c r="Q142" s="122"/>
      <c r="R142" s="122">
        <v>0.133386</v>
      </c>
      <c r="S142" s="122"/>
      <c r="T142" s="122">
        <v>0.133386</v>
      </c>
      <c r="U142" s="122"/>
      <c r="V142" s="122"/>
    </row>
    <row r="143" spans="1:22" ht="31.1" x14ac:dyDescent="0.35">
      <c r="A143" s="106" t="s">
        <v>1660</v>
      </c>
      <c r="B143" s="107" t="s">
        <v>1697</v>
      </c>
      <c r="C143" s="108" t="s">
        <v>1190</v>
      </c>
      <c r="D143" s="122">
        <v>0.85930999999999991</v>
      </c>
      <c r="E143" s="122">
        <v>0.29732514000000004</v>
      </c>
      <c r="F143" s="122">
        <v>0.56198485999999992</v>
      </c>
      <c r="G143" s="122"/>
      <c r="H143" s="122">
        <v>0.41762049999999995</v>
      </c>
      <c r="I143" s="126">
        <v>1.689657E-2</v>
      </c>
      <c r="J143" s="122">
        <v>7.4382399999999996E-3</v>
      </c>
      <c r="K143" s="122">
        <v>7.4382399999999996E-3</v>
      </c>
      <c r="L143" s="122">
        <v>0.25035475999999995</v>
      </c>
      <c r="M143" s="122">
        <v>9.4583300000000009E-3</v>
      </c>
      <c r="N143" s="122">
        <v>0.15982750000000004</v>
      </c>
      <c r="O143" s="122"/>
      <c r="P143" s="122">
        <v>0</v>
      </c>
      <c r="Q143" s="122"/>
      <c r="R143" s="122">
        <v>0.40072392999999995</v>
      </c>
      <c r="S143" s="122"/>
      <c r="T143" s="122">
        <v>0.40072392999999995</v>
      </c>
      <c r="U143" s="122"/>
      <c r="V143" s="122"/>
    </row>
    <row r="144" spans="1:22" ht="78.75" customHeight="1" x14ac:dyDescent="0.35">
      <c r="A144" s="106" t="s">
        <v>1660</v>
      </c>
      <c r="B144" s="107" t="s">
        <v>778</v>
      </c>
      <c r="C144" s="108" t="s">
        <v>1191</v>
      </c>
      <c r="D144" s="122">
        <v>0.39027000000000001</v>
      </c>
      <c r="E144" s="122">
        <v>7.9458999999999997E-4</v>
      </c>
      <c r="F144" s="122">
        <v>0.38947541000000002</v>
      </c>
      <c r="G144" s="122"/>
      <c r="H144" s="122">
        <v>0.38027</v>
      </c>
      <c r="I144" s="126">
        <v>0.26979660999999999</v>
      </c>
      <c r="J144" s="122">
        <v>7.0020100000000004E-3</v>
      </c>
      <c r="K144" s="122">
        <v>7.0020100000000004E-3</v>
      </c>
      <c r="L144" s="122">
        <v>0.11007898999999999</v>
      </c>
      <c r="M144" s="122">
        <v>0.26279459999999999</v>
      </c>
      <c r="N144" s="122">
        <v>0.26318900000000001</v>
      </c>
      <c r="O144" s="122"/>
      <c r="P144" s="122">
        <v>0</v>
      </c>
      <c r="Q144" s="122"/>
      <c r="R144" s="122">
        <v>0.11047339</v>
      </c>
      <c r="S144" s="122"/>
      <c r="T144" s="122">
        <v>0.11047339</v>
      </c>
      <c r="U144" s="122"/>
      <c r="V144" s="122"/>
    </row>
    <row r="145" spans="1:22" ht="62.2" x14ac:dyDescent="0.35">
      <c r="A145" s="106" t="s">
        <v>1660</v>
      </c>
      <c r="B145" s="107" t="s">
        <v>779</v>
      </c>
      <c r="C145" s="108" t="s">
        <v>1192</v>
      </c>
      <c r="D145" s="122">
        <v>0.20100999999999999</v>
      </c>
      <c r="E145" s="122">
        <v>3.3703999999999998E-2</v>
      </c>
      <c r="F145" s="122">
        <v>0.16730600000000001</v>
      </c>
      <c r="G145" s="122"/>
      <c r="H145" s="122">
        <v>0.18451999999999999</v>
      </c>
      <c r="I145" s="126">
        <v>0.12617374000000001</v>
      </c>
      <c r="J145" s="122">
        <v>0.12617374000000001</v>
      </c>
      <c r="K145" s="122">
        <v>0.12617374000000001</v>
      </c>
      <c r="L145" s="122">
        <v>5.834625999999999E-2</v>
      </c>
      <c r="M145" s="122">
        <v>0</v>
      </c>
      <c r="N145" s="122">
        <v>0</v>
      </c>
      <c r="O145" s="122"/>
      <c r="P145" s="122">
        <v>0</v>
      </c>
      <c r="Q145" s="122"/>
      <c r="R145" s="122">
        <v>5.8346259999999983E-2</v>
      </c>
      <c r="S145" s="122"/>
      <c r="T145" s="122">
        <v>5.8346259999999983E-2</v>
      </c>
      <c r="U145" s="122"/>
      <c r="V145" s="122"/>
    </row>
    <row r="146" spans="1:22" ht="46.65" x14ac:dyDescent="0.35">
      <c r="A146" s="106" t="s">
        <v>1660</v>
      </c>
      <c r="B146" s="107" t="s">
        <v>780</v>
      </c>
      <c r="C146" s="108" t="s">
        <v>1193</v>
      </c>
      <c r="D146" s="122">
        <v>0.85930999999999991</v>
      </c>
      <c r="E146" s="122">
        <v>0</v>
      </c>
      <c r="F146" s="122">
        <v>0.85930999999999991</v>
      </c>
      <c r="G146" s="122"/>
      <c r="H146" s="122">
        <v>0.8593099999999998</v>
      </c>
      <c r="I146" s="126">
        <v>0.49134416999999997</v>
      </c>
      <c r="J146" s="122">
        <v>0.49134416999999997</v>
      </c>
      <c r="K146" s="122">
        <v>0.49134416999999997</v>
      </c>
      <c r="L146" s="122">
        <v>0.36796582999999988</v>
      </c>
      <c r="M146" s="122">
        <v>0</v>
      </c>
      <c r="N146" s="122">
        <v>0</v>
      </c>
      <c r="O146" s="122"/>
      <c r="P146" s="122">
        <v>0</v>
      </c>
      <c r="Q146" s="122"/>
      <c r="R146" s="122">
        <v>0.36796582999999983</v>
      </c>
      <c r="S146" s="122"/>
      <c r="T146" s="122">
        <v>0.36796582999999983</v>
      </c>
      <c r="U146" s="122"/>
      <c r="V146" s="122"/>
    </row>
    <row r="147" spans="1:22" ht="46.65" x14ac:dyDescent="0.35">
      <c r="A147" s="106" t="s">
        <v>1661</v>
      </c>
      <c r="B147" s="107" t="s">
        <v>1698</v>
      </c>
      <c r="C147" s="108" t="s">
        <v>1194</v>
      </c>
      <c r="D147" s="122">
        <v>11.87547</v>
      </c>
      <c r="E147" s="122">
        <v>0</v>
      </c>
      <c r="F147" s="122">
        <v>11.87547</v>
      </c>
      <c r="G147" s="122"/>
      <c r="H147" s="122">
        <v>2.0630170000000003</v>
      </c>
      <c r="I147" s="126">
        <v>8.3467869999999986E-2</v>
      </c>
      <c r="J147" s="122">
        <v>3.6744330000000006E-2</v>
      </c>
      <c r="K147" s="122">
        <v>3.6744330000000006E-2</v>
      </c>
      <c r="L147" s="122">
        <v>0.46886749999999999</v>
      </c>
      <c r="M147" s="122">
        <v>4.672353999999998E-2</v>
      </c>
      <c r="N147" s="122">
        <v>0.46886749999999999</v>
      </c>
      <c r="O147" s="122"/>
      <c r="P147" s="122">
        <v>1.0885376700000002</v>
      </c>
      <c r="Q147" s="122"/>
      <c r="R147" s="122">
        <v>1.9795491300000003</v>
      </c>
      <c r="S147" s="122"/>
      <c r="T147" s="122">
        <v>1.9795491300000003</v>
      </c>
      <c r="U147" s="122"/>
      <c r="V147" s="122"/>
    </row>
    <row r="148" spans="1:22" ht="46.65" x14ac:dyDescent="0.35">
      <c r="A148" s="106" t="s">
        <v>1661</v>
      </c>
      <c r="B148" s="107" t="s">
        <v>1699</v>
      </c>
      <c r="C148" s="108" t="s">
        <v>1918</v>
      </c>
      <c r="D148" s="122"/>
      <c r="E148" s="122"/>
      <c r="F148" s="122">
        <v>0</v>
      </c>
      <c r="G148" s="122"/>
      <c r="H148" s="122">
        <v>0</v>
      </c>
      <c r="I148" s="126">
        <v>0</v>
      </c>
      <c r="J148" s="122"/>
      <c r="K148" s="122"/>
      <c r="L148" s="122"/>
      <c r="M148" s="122">
        <v>0</v>
      </c>
      <c r="N148" s="122"/>
      <c r="O148" s="122"/>
      <c r="P148" s="122"/>
      <c r="Q148" s="122"/>
      <c r="R148" s="122">
        <v>0</v>
      </c>
      <c r="S148" s="122"/>
      <c r="T148" s="122">
        <v>0</v>
      </c>
      <c r="U148" s="122"/>
      <c r="V148" s="122"/>
    </row>
    <row r="149" spans="1:22" ht="81.75" customHeight="1" x14ac:dyDescent="0.35">
      <c r="A149" s="106" t="s">
        <v>1660</v>
      </c>
      <c r="B149" s="107" t="s">
        <v>1700</v>
      </c>
      <c r="C149" s="108" t="s">
        <v>1919</v>
      </c>
      <c r="D149" s="122"/>
      <c r="E149" s="122"/>
      <c r="F149" s="122">
        <v>0</v>
      </c>
      <c r="G149" s="122"/>
      <c r="H149" s="122">
        <v>0</v>
      </c>
      <c r="I149" s="126">
        <v>7.0135080000000002E-2</v>
      </c>
      <c r="J149" s="122"/>
      <c r="K149" s="122"/>
      <c r="L149" s="122"/>
      <c r="M149" s="122">
        <v>7.0135080000000002E-2</v>
      </c>
      <c r="N149" s="122"/>
      <c r="O149" s="122"/>
      <c r="P149" s="122"/>
      <c r="Q149" s="122"/>
      <c r="R149" s="122">
        <v>-7.0135080000000002E-2</v>
      </c>
      <c r="S149" s="122"/>
      <c r="T149" s="122">
        <v>-7.0135080000000002E-2</v>
      </c>
      <c r="U149" s="122"/>
      <c r="V149" s="122"/>
    </row>
    <row r="150" spans="1:22" ht="46.65" x14ac:dyDescent="0.35">
      <c r="A150" s="106" t="s">
        <v>1660</v>
      </c>
      <c r="B150" s="107" t="s">
        <v>1701</v>
      </c>
      <c r="C150" s="108" t="s">
        <v>1195</v>
      </c>
      <c r="D150" s="122">
        <v>0</v>
      </c>
      <c r="E150" s="122">
        <v>0</v>
      </c>
      <c r="F150" s="122">
        <v>0</v>
      </c>
      <c r="G150" s="122"/>
      <c r="H150" s="122">
        <v>0</v>
      </c>
      <c r="I150" s="126">
        <v>0.20821614999999999</v>
      </c>
      <c r="J150" s="122">
        <v>0</v>
      </c>
      <c r="K150" s="122">
        <v>0.20821614999999999</v>
      </c>
      <c r="L150" s="122">
        <v>0</v>
      </c>
      <c r="M150" s="122">
        <v>0</v>
      </c>
      <c r="N150" s="122">
        <v>0</v>
      </c>
      <c r="O150" s="122"/>
      <c r="P150" s="122">
        <v>0</v>
      </c>
      <c r="Q150" s="122"/>
      <c r="R150" s="122">
        <v>-0.20821614999999999</v>
      </c>
      <c r="S150" s="122"/>
      <c r="T150" s="122">
        <v>-0.20821614999999999</v>
      </c>
      <c r="U150" s="122"/>
      <c r="V150" s="122"/>
    </row>
    <row r="151" spans="1:22" x14ac:dyDescent="0.35">
      <c r="A151" s="103"/>
      <c r="B151" s="110" t="s">
        <v>52</v>
      </c>
      <c r="C151" s="105"/>
      <c r="D151" s="133">
        <f t="shared" ref="D151:V151" si="21">SUM(D152:D168)</f>
        <v>49.636579999999995</v>
      </c>
      <c r="E151" s="133">
        <f t="shared" si="21"/>
        <v>6.1323010600000005</v>
      </c>
      <c r="F151" s="133">
        <f t="shared" si="21"/>
        <v>43.504278939999992</v>
      </c>
      <c r="G151" s="133">
        <f t="shared" si="21"/>
        <v>0</v>
      </c>
      <c r="H151" s="133">
        <f t="shared" si="21"/>
        <v>37.542735999999998</v>
      </c>
      <c r="I151" s="133">
        <f t="shared" si="21"/>
        <v>5.2438438200000004</v>
      </c>
      <c r="J151" s="133">
        <f t="shared" si="21"/>
        <v>7.5389902600000012</v>
      </c>
      <c r="K151" s="133">
        <f t="shared" si="21"/>
        <v>1.9402325600000001</v>
      </c>
      <c r="L151" s="133">
        <f t="shared" si="21"/>
        <v>8.2120944199999979</v>
      </c>
      <c r="M151" s="133">
        <f t="shared" si="21"/>
        <v>3.3036112600000007</v>
      </c>
      <c r="N151" s="133">
        <f t="shared" si="21"/>
        <v>12.513928310000001</v>
      </c>
      <c r="O151" s="133">
        <f t="shared" si="21"/>
        <v>0</v>
      </c>
      <c r="P151" s="133">
        <f t="shared" si="21"/>
        <v>9.2777230100000008</v>
      </c>
      <c r="Q151" s="133">
        <f t="shared" si="21"/>
        <v>0</v>
      </c>
      <c r="R151" s="133">
        <f t="shared" si="21"/>
        <v>32.298892179999996</v>
      </c>
      <c r="S151" s="133">
        <f t="shared" si="21"/>
        <v>0</v>
      </c>
      <c r="T151" s="133">
        <f t="shared" si="21"/>
        <v>32.298892179999996</v>
      </c>
      <c r="U151" s="133">
        <f t="shared" si="21"/>
        <v>0</v>
      </c>
      <c r="V151" s="133">
        <f t="shared" si="21"/>
        <v>0</v>
      </c>
    </row>
    <row r="152" spans="1:22" ht="31.1" x14ac:dyDescent="0.35">
      <c r="A152" s="106" t="s">
        <v>1660</v>
      </c>
      <c r="B152" s="107" t="s">
        <v>781</v>
      </c>
      <c r="C152" s="108" t="s">
        <v>1196</v>
      </c>
      <c r="D152" s="122">
        <v>4.0370600000000003</v>
      </c>
      <c r="E152" s="122">
        <v>0</v>
      </c>
      <c r="F152" s="122">
        <v>4.0370600000000003</v>
      </c>
      <c r="G152" s="122"/>
      <c r="H152" s="122">
        <v>3.0821100000000001</v>
      </c>
      <c r="I152" s="126">
        <v>0.13716945</v>
      </c>
      <c r="J152" s="122">
        <v>6.0384900000000005E-2</v>
      </c>
      <c r="K152" s="122">
        <v>6.0384900000000005E-2</v>
      </c>
      <c r="L152" s="122">
        <v>1.1507330999999998</v>
      </c>
      <c r="M152" s="122">
        <v>7.6784549999999993E-2</v>
      </c>
      <c r="N152" s="122">
        <v>1.8709920000000002</v>
      </c>
      <c r="O152" s="122"/>
      <c r="P152" s="122">
        <v>0</v>
      </c>
      <c r="Q152" s="122"/>
      <c r="R152" s="122">
        <v>2.9449405500000001</v>
      </c>
      <c r="S152" s="122"/>
      <c r="T152" s="122">
        <v>2.9449405500000001</v>
      </c>
      <c r="U152" s="122"/>
      <c r="V152" s="122"/>
    </row>
    <row r="153" spans="1:22" ht="62.2" x14ac:dyDescent="0.35">
      <c r="A153" s="106" t="s">
        <v>1660</v>
      </c>
      <c r="B153" s="107" t="s">
        <v>1702</v>
      </c>
      <c r="C153" s="108" t="s">
        <v>1197</v>
      </c>
      <c r="D153" s="122">
        <v>1.24108</v>
      </c>
      <c r="E153" s="122">
        <v>7.8857900000000002E-3</v>
      </c>
      <c r="F153" s="122">
        <v>1.23319421</v>
      </c>
      <c r="G153" s="122"/>
      <c r="H153" s="122">
        <v>6.0005000000000003E-2</v>
      </c>
      <c r="I153" s="126">
        <v>2.4277600000000002E-3</v>
      </c>
      <c r="J153" s="122">
        <v>1.0687400000000001E-3</v>
      </c>
      <c r="K153" s="122">
        <v>1.0687400000000001E-3</v>
      </c>
      <c r="L153" s="122">
        <v>0</v>
      </c>
      <c r="M153" s="122">
        <v>1.3590200000000001E-3</v>
      </c>
      <c r="N153" s="122">
        <v>5.8936260000000004E-2</v>
      </c>
      <c r="O153" s="122"/>
      <c r="P153" s="122">
        <v>0</v>
      </c>
      <c r="Q153" s="122"/>
      <c r="R153" s="122">
        <v>5.7577240000000002E-2</v>
      </c>
      <c r="S153" s="122"/>
      <c r="T153" s="122">
        <v>5.7577240000000002E-2</v>
      </c>
      <c r="U153" s="122"/>
      <c r="V153" s="122"/>
    </row>
    <row r="154" spans="1:22" ht="31.1" x14ac:dyDescent="0.35">
      <c r="A154" s="106" t="s">
        <v>1660</v>
      </c>
      <c r="B154" s="107" t="s">
        <v>1703</v>
      </c>
      <c r="C154" s="108" t="s">
        <v>1198</v>
      </c>
      <c r="D154" s="122">
        <v>0.76309000000000005</v>
      </c>
      <c r="E154" s="122">
        <v>7.8857900000000002E-3</v>
      </c>
      <c r="F154" s="122">
        <v>0.75520421000000004</v>
      </c>
      <c r="G154" s="122"/>
      <c r="H154" s="122">
        <v>6.2458000000000007E-2</v>
      </c>
      <c r="I154" s="126">
        <v>2.5270199999999996E-3</v>
      </c>
      <c r="J154" s="122">
        <v>1.1124499999999999E-3</v>
      </c>
      <c r="K154" s="122">
        <v>1.1124499999999999E-3</v>
      </c>
      <c r="L154" s="122">
        <v>0</v>
      </c>
      <c r="M154" s="122">
        <v>1.4145699999999998E-3</v>
      </c>
      <c r="N154" s="122">
        <v>6.1345550000000006E-2</v>
      </c>
      <c r="O154" s="122"/>
      <c r="P154" s="122">
        <v>0</v>
      </c>
      <c r="Q154" s="122"/>
      <c r="R154" s="122">
        <v>5.9930980000000009E-2</v>
      </c>
      <c r="S154" s="122"/>
      <c r="T154" s="122">
        <v>5.9930980000000009E-2</v>
      </c>
      <c r="U154" s="122"/>
      <c r="V154" s="122"/>
    </row>
    <row r="155" spans="1:22" ht="31.1" x14ac:dyDescent="0.35">
      <c r="A155" s="106" t="s">
        <v>1660</v>
      </c>
      <c r="B155" s="107" t="s">
        <v>782</v>
      </c>
      <c r="C155" s="108" t="s">
        <v>1199</v>
      </c>
      <c r="D155" s="122">
        <v>2.83195</v>
      </c>
      <c r="E155" s="122">
        <v>2.1894352999999995</v>
      </c>
      <c r="F155" s="122">
        <v>0.64251470000000044</v>
      </c>
      <c r="G155" s="122"/>
      <c r="H155" s="122">
        <v>2.5933899999999999</v>
      </c>
      <c r="I155" s="126">
        <v>4.5563650000000004E-2</v>
      </c>
      <c r="J155" s="122">
        <v>2.5933899999999999</v>
      </c>
      <c r="K155" s="122">
        <v>4.5563649999999907E-2</v>
      </c>
      <c r="L155" s="122">
        <v>0</v>
      </c>
      <c r="M155" s="122">
        <v>9.7144514654701197E-17</v>
      </c>
      <c r="N155" s="122">
        <v>0</v>
      </c>
      <c r="O155" s="122"/>
      <c r="P155" s="122">
        <v>0</v>
      </c>
      <c r="Q155" s="122"/>
      <c r="R155" s="122">
        <v>2.5478263499999998</v>
      </c>
      <c r="S155" s="122"/>
      <c r="T155" s="122">
        <v>2.5478263499999998</v>
      </c>
      <c r="U155" s="122"/>
      <c r="V155" s="122"/>
    </row>
    <row r="156" spans="1:22" ht="31.1" x14ac:dyDescent="0.35">
      <c r="A156" s="106" t="s">
        <v>1660</v>
      </c>
      <c r="B156" s="107" t="s">
        <v>783</v>
      </c>
      <c r="C156" s="108" t="s">
        <v>1200</v>
      </c>
      <c r="D156" s="122">
        <v>5.6742900000000001</v>
      </c>
      <c r="E156" s="122">
        <v>0</v>
      </c>
      <c r="F156" s="122">
        <v>5.6742900000000001</v>
      </c>
      <c r="G156" s="122"/>
      <c r="H156" s="122">
        <v>4.035812</v>
      </c>
      <c r="I156" s="126">
        <v>0.16328545999999999</v>
      </c>
      <c r="J156" s="122">
        <v>7.1881749999999994E-2</v>
      </c>
      <c r="K156" s="122">
        <v>7.1881749999999994E-2</v>
      </c>
      <c r="L156" s="122">
        <v>0</v>
      </c>
      <c r="M156" s="122">
        <v>9.1403709999999999E-2</v>
      </c>
      <c r="N156" s="122">
        <v>1.100676</v>
      </c>
      <c r="O156" s="122"/>
      <c r="P156" s="122">
        <v>2.8632542499999998</v>
      </c>
      <c r="Q156" s="122"/>
      <c r="R156" s="122">
        <v>3.87252654</v>
      </c>
      <c r="S156" s="122"/>
      <c r="T156" s="122">
        <v>3.87252654</v>
      </c>
      <c r="U156" s="122"/>
      <c r="V156" s="122"/>
    </row>
    <row r="157" spans="1:22" ht="31.1" x14ac:dyDescent="0.35">
      <c r="A157" s="106" t="s">
        <v>1660</v>
      </c>
      <c r="B157" s="107" t="s">
        <v>784</v>
      </c>
      <c r="C157" s="108" t="s">
        <v>1201</v>
      </c>
      <c r="D157" s="122">
        <v>4.6079399999999993</v>
      </c>
      <c r="E157" s="122">
        <v>7.2499000000000001E-4</v>
      </c>
      <c r="F157" s="122">
        <v>4.6072150099999991</v>
      </c>
      <c r="G157" s="122"/>
      <c r="H157" s="122">
        <v>4.5779399999999981</v>
      </c>
      <c r="I157" s="126">
        <v>0.20283621999999998</v>
      </c>
      <c r="J157" s="122">
        <v>8.929282999999999E-2</v>
      </c>
      <c r="K157" s="122">
        <v>8.929282999999999E-2</v>
      </c>
      <c r="L157" s="122">
        <v>4.4886471699999984</v>
      </c>
      <c r="M157" s="122">
        <v>0.11354338999999999</v>
      </c>
      <c r="N157" s="122">
        <v>0</v>
      </c>
      <c r="O157" s="122"/>
      <c r="P157" s="122">
        <v>0</v>
      </c>
      <c r="Q157" s="122"/>
      <c r="R157" s="122">
        <v>4.3751037799999981</v>
      </c>
      <c r="S157" s="122"/>
      <c r="T157" s="122">
        <v>4.3751037799999981</v>
      </c>
      <c r="U157" s="122"/>
      <c r="V157" s="122"/>
    </row>
    <row r="158" spans="1:22" ht="31.1" x14ac:dyDescent="0.35">
      <c r="A158" s="106" t="s">
        <v>1660</v>
      </c>
      <c r="B158" s="107" t="s">
        <v>785</v>
      </c>
      <c r="C158" s="108" t="s">
        <v>1202</v>
      </c>
      <c r="D158" s="122">
        <v>1.71444</v>
      </c>
      <c r="E158" s="122">
        <v>2.4167000000000001E-4</v>
      </c>
      <c r="F158" s="122">
        <v>1.7141983299999999</v>
      </c>
      <c r="G158" s="122"/>
      <c r="H158" s="122">
        <v>1.7044400000000004</v>
      </c>
      <c r="I158" s="126">
        <v>6.9811039999999991E-2</v>
      </c>
      <c r="J158" s="122">
        <v>3.0732299999999997E-2</v>
      </c>
      <c r="K158" s="122">
        <v>3.0732299999999997E-2</v>
      </c>
      <c r="L158" s="122">
        <v>0</v>
      </c>
      <c r="M158" s="122">
        <v>3.9078739999999994E-2</v>
      </c>
      <c r="N158" s="122">
        <v>0.47058299999999997</v>
      </c>
      <c r="O158" s="122"/>
      <c r="P158" s="122">
        <v>1.2031247000000003</v>
      </c>
      <c r="Q158" s="122"/>
      <c r="R158" s="122">
        <v>1.6346289600000004</v>
      </c>
      <c r="S158" s="122"/>
      <c r="T158" s="122">
        <v>1.6346289600000004</v>
      </c>
      <c r="U158" s="122"/>
      <c r="V158" s="122"/>
    </row>
    <row r="159" spans="1:22" ht="31.1" x14ac:dyDescent="0.35">
      <c r="A159" s="106" t="s">
        <v>1660</v>
      </c>
      <c r="B159" s="107" t="s">
        <v>786</v>
      </c>
      <c r="C159" s="108" t="s">
        <v>1203</v>
      </c>
      <c r="D159" s="122">
        <v>7.6618300000000001</v>
      </c>
      <c r="E159" s="122">
        <v>0.57485799999999998</v>
      </c>
      <c r="F159" s="122">
        <v>7.0869720000000003</v>
      </c>
      <c r="G159" s="122"/>
      <c r="H159" s="122">
        <v>6.9379340000000003</v>
      </c>
      <c r="I159" s="126">
        <v>0.30877294</v>
      </c>
      <c r="J159" s="122">
        <v>0.13592842999999999</v>
      </c>
      <c r="K159" s="122">
        <v>0.13592842999999999</v>
      </c>
      <c r="L159" s="122">
        <v>0</v>
      </c>
      <c r="M159" s="122">
        <v>0.17284451000000001</v>
      </c>
      <c r="N159" s="122">
        <v>2.0813790000000001</v>
      </c>
      <c r="O159" s="122"/>
      <c r="P159" s="122">
        <v>4.7206265700000003</v>
      </c>
      <c r="Q159" s="122"/>
      <c r="R159" s="122">
        <v>6.6291610600000004</v>
      </c>
      <c r="S159" s="122"/>
      <c r="T159" s="122">
        <v>6.6291610600000004</v>
      </c>
      <c r="U159" s="122"/>
      <c r="V159" s="122"/>
    </row>
    <row r="160" spans="1:22" ht="31.1" x14ac:dyDescent="0.35">
      <c r="A160" s="106" t="s">
        <v>1661</v>
      </c>
      <c r="B160" s="107" t="s">
        <v>787</v>
      </c>
      <c r="C160" s="108" t="s">
        <v>1204</v>
      </c>
      <c r="D160" s="122">
        <v>3.8517600000000001</v>
      </c>
      <c r="E160" s="122">
        <v>3.3505445099999998</v>
      </c>
      <c r="F160" s="122">
        <v>0.50121549000000032</v>
      </c>
      <c r="G160" s="122"/>
      <c r="H160" s="122">
        <v>3.1713600000000004</v>
      </c>
      <c r="I160" s="126">
        <v>0.12042864999999998</v>
      </c>
      <c r="J160" s="122">
        <v>3.1713600000000004</v>
      </c>
      <c r="K160" s="122">
        <v>0.1204286499999999</v>
      </c>
      <c r="L160" s="122">
        <v>0</v>
      </c>
      <c r="M160" s="122">
        <v>0</v>
      </c>
      <c r="N160" s="122">
        <v>0</v>
      </c>
      <c r="O160" s="122"/>
      <c r="P160" s="122">
        <v>0</v>
      </c>
      <c r="Q160" s="122"/>
      <c r="R160" s="122">
        <v>3.0509313500000004</v>
      </c>
      <c r="S160" s="122"/>
      <c r="T160" s="122">
        <v>3.0509313500000004</v>
      </c>
      <c r="U160" s="122"/>
      <c r="V160" s="122"/>
    </row>
    <row r="161" spans="1:22" ht="81.75" customHeight="1" x14ac:dyDescent="0.35">
      <c r="A161" s="106" t="s">
        <v>1661</v>
      </c>
      <c r="B161" s="107" t="s">
        <v>788</v>
      </c>
      <c r="C161" s="108" t="s">
        <v>1205</v>
      </c>
      <c r="D161" s="122">
        <v>2.4195199999999999</v>
      </c>
      <c r="E161" s="122">
        <v>2.4167000000000001E-4</v>
      </c>
      <c r="F161" s="122">
        <v>2.41927833</v>
      </c>
      <c r="G161" s="122"/>
      <c r="H161" s="122">
        <v>2.4095200000000001</v>
      </c>
      <c r="I161" s="126">
        <v>0.26380665999999997</v>
      </c>
      <c r="J161" s="122">
        <v>0.16928342999999998</v>
      </c>
      <c r="K161" s="122">
        <v>0.16928342999999998</v>
      </c>
      <c r="L161" s="122">
        <v>0.55657257000000004</v>
      </c>
      <c r="M161" s="122">
        <v>9.4523229999999986E-2</v>
      </c>
      <c r="N161" s="122">
        <v>1.683664</v>
      </c>
      <c r="O161" s="122"/>
      <c r="P161" s="122">
        <v>0</v>
      </c>
      <c r="Q161" s="122"/>
      <c r="R161" s="122">
        <v>2.1457133400000004</v>
      </c>
      <c r="S161" s="122"/>
      <c r="T161" s="122">
        <v>2.1457133400000004</v>
      </c>
      <c r="U161" s="122"/>
      <c r="V161" s="122"/>
    </row>
    <row r="162" spans="1:22" ht="46.65" x14ac:dyDescent="0.35">
      <c r="A162" s="106" t="s">
        <v>1661</v>
      </c>
      <c r="B162" s="107" t="s">
        <v>789</v>
      </c>
      <c r="C162" s="108" t="s">
        <v>1206</v>
      </c>
      <c r="D162" s="122">
        <v>2.7517900000000002</v>
      </c>
      <c r="E162" s="122">
        <v>2.4167000000000001E-4</v>
      </c>
      <c r="F162" s="122">
        <v>2.7515483300000003</v>
      </c>
      <c r="G162" s="122"/>
      <c r="H162" s="122">
        <v>2.7417900000000008</v>
      </c>
      <c r="I162" s="126">
        <v>0.27033497999999995</v>
      </c>
      <c r="J162" s="122">
        <v>0.20202881</v>
      </c>
      <c r="K162" s="122">
        <v>0.20202881</v>
      </c>
      <c r="L162" s="122">
        <v>0.62350818999999991</v>
      </c>
      <c r="M162" s="122">
        <v>6.8306169999999944E-2</v>
      </c>
      <c r="N162" s="122">
        <v>1.9162530000000007</v>
      </c>
      <c r="O162" s="122"/>
      <c r="P162" s="122">
        <v>0</v>
      </c>
      <c r="Q162" s="122"/>
      <c r="R162" s="122">
        <v>2.4714550200000009</v>
      </c>
      <c r="S162" s="122"/>
      <c r="T162" s="122">
        <v>2.4714550200000009</v>
      </c>
      <c r="U162" s="122"/>
      <c r="V162" s="122"/>
    </row>
    <row r="163" spans="1:22" ht="95.45" customHeight="1" x14ac:dyDescent="0.35">
      <c r="A163" s="106" t="s">
        <v>1661</v>
      </c>
      <c r="B163" s="107" t="s">
        <v>790</v>
      </c>
      <c r="C163" s="108" t="s">
        <v>1207</v>
      </c>
      <c r="D163" s="122">
        <v>2.7457399999999996</v>
      </c>
      <c r="E163" s="122">
        <v>2.4167000000000001E-4</v>
      </c>
      <c r="F163" s="122">
        <v>2.7454983299999998</v>
      </c>
      <c r="G163" s="122"/>
      <c r="H163" s="122">
        <v>2.7457399999999996</v>
      </c>
      <c r="I163" s="126">
        <v>2.6422829300000004</v>
      </c>
      <c r="J163" s="122">
        <v>5.359883E-2</v>
      </c>
      <c r="K163" s="122">
        <v>5.359883E-2</v>
      </c>
      <c r="L163" s="122">
        <v>0.77012316999999986</v>
      </c>
      <c r="M163" s="122">
        <v>2.5886841000000005</v>
      </c>
      <c r="N163" s="122">
        <v>1.922018</v>
      </c>
      <c r="O163" s="122"/>
      <c r="P163" s="122">
        <v>0</v>
      </c>
      <c r="Q163" s="122"/>
      <c r="R163" s="122">
        <v>0.10345706999999926</v>
      </c>
      <c r="S163" s="122"/>
      <c r="T163" s="122">
        <v>0.10345706999999926</v>
      </c>
      <c r="U163" s="122"/>
      <c r="V163" s="122"/>
    </row>
    <row r="164" spans="1:22" ht="31.1" x14ac:dyDescent="0.35">
      <c r="A164" s="106" t="s">
        <v>1660</v>
      </c>
      <c r="B164" s="107" t="s">
        <v>1704</v>
      </c>
      <c r="C164" s="108" t="s">
        <v>1208</v>
      </c>
      <c r="D164" s="122">
        <v>1.5161</v>
      </c>
      <c r="E164" s="122">
        <v>0</v>
      </c>
      <c r="F164" s="122">
        <v>1.5161</v>
      </c>
      <c r="G164" s="122"/>
      <c r="H164" s="122">
        <v>1.5160999999999998</v>
      </c>
      <c r="I164" s="126">
        <v>0.93361603999999998</v>
      </c>
      <c r="J164" s="122">
        <v>0.92327824000000003</v>
      </c>
      <c r="K164" s="122">
        <v>0.92327824000000003</v>
      </c>
      <c r="L164" s="122">
        <v>0.13799175999999999</v>
      </c>
      <c r="M164" s="122">
        <v>1.0337799999999953E-2</v>
      </c>
      <c r="N164" s="122">
        <v>0.4548299999999999</v>
      </c>
      <c r="O164" s="122"/>
      <c r="P164" s="122">
        <v>0</v>
      </c>
      <c r="Q164" s="122"/>
      <c r="R164" s="122">
        <v>0.5824839599999998</v>
      </c>
      <c r="S164" s="122"/>
      <c r="T164" s="122">
        <v>0.5824839599999998</v>
      </c>
      <c r="U164" s="122"/>
      <c r="V164" s="122"/>
    </row>
    <row r="165" spans="1:22" ht="77.7" x14ac:dyDescent="0.35">
      <c r="A165" s="106" t="s">
        <v>1660</v>
      </c>
      <c r="B165" s="107" t="s">
        <v>1705</v>
      </c>
      <c r="C165" s="108" t="s">
        <v>1209</v>
      </c>
      <c r="D165" s="122">
        <v>0.48705999999999999</v>
      </c>
      <c r="E165" s="122">
        <v>0</v>
      </c>
      <c r="F165" s="122">
        <v>0.48705999999999999</v>
      </c>
      <c r="G165" s="122"/>
      <c r="H165" s="122">
        <v>0.48706000000000005</v>
      </c>
      <c r="I165" s="126">
        <v>2.1676650000000002E-2</v>
      </c>
      <c r="J165" s="122">
        <v>9.5425200000000005E-3</v>
      </c>
      <c r="K165" s="122">
        <v>9.5425200000000005E-3</v>
      </c>
      <c r="L165" s="122">
        <v>0.13657548</v>
      </c>
      <c r="M165" s="122">
        <v>1.2134130000000002E-2</v>
      </c>
      <c r="N165" s="122">
        <v>0.34094200000000002</v>
      </c>
      <c r="O165" s="122"/>
      <c r="P165" s="122">
        <v>0</v>
      </c>
      <c r="Q165" s="122"/>
      <c r="R165" s="122">
        <v>0.46538335000000003</v>
      </c>
      <c r="S165" s="122"/>
      <c r="T165" s="122">
        <v>0.46538335000000003</v>
      </c>
      <c r="U165" s="122"/>
      <c r="V165" s="122"/>
    </row>
    <row r="166" spans="1:22" ht="93.25" x14ac:dyDescent="0.35">
      <c r="A166" s="106" t="s">
        <v>1660</v>
      </c>
      <c r="B166" s="107" t="s">
        <v>791</v>
      </c>
      <c r="C166" s="108" t="s">
        <v>1210</v>
      </c>
      <c r="D166" s="122">
        <v>0.48705999999999999</v>
      </c>
      <c r="E166" s="122">
        <v>0</v>
      </c>
      <c r="F166" s="122">
        <v>0.48705999999999999</v>
      </c>
      <c r="G166" s="122"/>
      <c r="H166" s="122">
        <v>0.48706000000000005</v>
      </c>
      <c r="I166" s="126">
        <v>2.1676650000000002E-2</v>
      </c>
      <c r="J166" s="122">
        <v>9.5425200000000005E-3</v>
      </c>
      <c r="K166" s="122">
        <v>9.5425200000000005E-3</v>
      </c>
      <c r="L166" s="122">
        <v>0.13657548</v>
      </c>
      <c r="M166" s="122">
        <v>1.2134130000000002E-2</v>
      </c>
      <c r="N166" s="122">
        <v>0.34094200000000002</v>
      </c>
      <c r="O166" s="122"/>
      <c r="P166" s="122">
        <v>0</v>
      </c>
      <c r="Q166" s="122"/>
      <c r="R166" s="122">
        <v>0.46538335000000003</v>
      </c>
      <c r="S166" s="122"/>
      <c r="T166" s="122">
        <v>0.46538335000000003</v>
      </c>
      <c r="U166" s="122"/>
      <c r="V166" s="122"/>
    </row>
    <row r="167" spans="1:22" ht="31.1" x14ac:dyDescent="0.35">
      <c r="A167" s="106" t="s">
        <v>1661</v>
      </c>
      <c r="B167" s="107" t="s">
        <v>1706</v>
      </c>
      <c r="C167" s="108" t="s">
        <v>1211</v>
      </c>
      <c r="D167" s="122">
        <v>6.8458699999999997</v>
      </c>
      <c r="E167" s="122">
        <v>0</v>
      </c>
      <c r="F167" s="122">
        <v>6.8458699999999997</v>
      </c>
      <c r="G167" s="122"/>
      <c r="H167" s="122">
        <v>0.93001700000000009</v>
      </c>
      <c r="I167" s="126">
        <v>3.7627720000000003E-2</v>
      </c>
      <c r="J167" s="122">
        <v>1.6564509999999998E-2</v>
      </c>
      <c r="K167" s="122">
        <v>1.6564509999999998E-2</v>
      </c>
      <c r="L167" s="122">
        <v>0.21136750000000001</v>
      </c>
      <c r="M167" s="122">
        <v>2.1063210000000006E-2</v>
      </c>
      <c r="N167" s="122">
        <v>0.21136750000000001</v>
      </c>
      <c r="O167" s="122"/>
      <c r="P167" s="122">
        <v>0.49071749000000003</v>
      </c>
      <c r="Q167" s="122"/>
      <c r="R167" s="122">
        <v>0.89238928000000006</v>
      </c>
      <c r="S167" s="122"/>
      <c r="T167" s="122">
        <v>0.89238928000000006</v>
      </c>
      <c r="U167" s="122"/>
      <c r="V167" s="122"/>
    </row>
    <row r="168" spans="1:22" ht="46.65" x14ac:dyDescent="0.35">
      <c r="A168" s="106" t="s">
        <v>1660</v>
      </c>
      <c r="B168" s="107" t="s">
        <v>1707</v>
      </c>
      <c r="C168" s="108" t="s">
        <v>1920</v>
      </c>
      <c r="D168" s="122"/>
      <c r="E168" s="122"/>
      <c r="F168" s="122">
        <v>0</v>
      </c>
      <c r="G168" s="122"/>
      <c r="H168" s="122">
        <v>0</v>
      </c>
      <c r="I168" s="126">
        <v>0</v>
      </c>
      <c r="J168" s="122"/>
      <c r="K168" s="122"/>
      <c r="L168" s="122"/>
      <c r="M168" s="122">
        <v>0</v>
      </c>
      <c r="N168" s="122"/>
      <c r="O168" s="122"/>
      <c r="P168" s="122"/>
      <c r="Q168" s="122"/>
      <c r="R168" s="122">
        <v>0</v>
      </c>
      <c r="S168" s="122"/>
      <c r="T168" s="122">
        <v>0</v>
      </c>
      <c r="U168" s="122"/>
      <c r="V168" s="122"/>
    </row>
    <row r="169" spans="1:22" x14ac:dyDescent="0.35">
      <c r="A169" s="103"/>
      <c r="B169" s="110" t="s">
        <v>53</v>
      </c>
      <c r="C169" s="105"/>
      <c r="D169" s="133">
        <f t="shared" ref="D169:V169" si="22">SUM(D170:D187)</f>
        <v>48.19021</v>
      </c>
      <c r="E169" s="133">
        <f t="shared" si="22"/>
        <v>31.513220630000003</v>
      </c>
      <c r="F169" s="133">
        <f t="shared" si="22"/>
        <v>16.676989369999998</v>
      </c>
      <c r="G169" s="133">
        <f t="shared" si="22"/>
        <v>0</v>
      </c>
      <c r="H169" s="133">
        <f t="shared" si="22"/>
        <v>17.864451400000004</v>
      </c>
      <c r="I169" s="133">
        <f t="shared" si="22"/>
        <v>2.0412611999999997</v>
      </c>
      <c r="J169" s="133">
        <f t="shared" si="22"/>
        <v>2.41997924</v>
      </c>
      <c r="K169" s="133">
        <f t="shared" si="22"/>
        <v>0.75904320000000003</v>
      </c>
      <c r="L169" s="133">
        <f t="shared" si="22"/>
        <v>4.9175222499999984</v>
      </c>
      <c r="M169" s="133">
        <f t="shared" si="22"/>
        <v>1.2822179999999999</v>
      </c>
      <c r="N169" s="133">
        <f t="shared" si="22"/>
        <v>9.9327659799999992</v>
      </c>
      <c r="O169" s="133">
        <f t="shared" si="22"/>
        <v>0</v>
      </c>
      <c r="P169" s="133">
        <f t="shared" si="22"/>
        <v>0.59418393000000014</v>
      </c>
      <c r="Q169" s="133">
        <f t="shared" si="22"/>
        <v>0</v>
      </c>
      <c r="R169" s="133">
        <f t="shared" si="22"/>
        <v>15.823190199999999</v>
      </c>
      <c r="S169" s="133">
        <f t="shared" si="22"/>
        <v>0</v>
      </c>
      <c r="T169" s="133">
        <f t="shared" si="22"/>
        <v>15.823190199999999</v>
      </c>
      <c r="U169" s="133">
        <f t="shared" si="22"/>
        <v>0</v>
      </c>
      <c r="V169" s="133">
        <f t="shared" si="22"/>
        <v>0</v>
      </c>
    </row>
    <row r="170" spans="1:22" ht="31.1" x14ac:dyDescent="0.35">
      <c r="A170" s="106" t="s">
        <v>1660</v>
      </c>
      <c r="B170" s="107" t="s">
        <v>54</v>
      </c>
      <c r="C170" s="108" t="s">
        <v>55</v>
      </c>
      <c r="D170" s="122">
        <v>30.515049999999999</v>
      </c>
      <c r="E170" s="122">
        <v>30.11300031</v>
      </c>
      <c r="F170" s="122">
        <v>0.40204968999999835</v>
      </c>
      <c r="G170" s="122"/>
      <c r="H170" s="122">
        <v>2.8710000000000004</v>
      </c>
      <c r="I170" s="126">
        <v>0.12022653</v>
      </c>
      <c r="J170" s="122">
        <v>5.3169470000000003E-2</v>
      </c>
      <c r="K170" s="122">
        <v>5.3169470000000003E-2</v>
      </c>
      <c r="L170" s="122">
        <v>0</v>
      </c>
      <c r="M170" s="122">
        <v>6.7057060000000002E-2</v>
      </c>
      <c r="N170" s="122">
        <v>2.8178305300000006</v>
      </c>
      <c r="O170" s="122"/>
      <c r="P170" s="122">
        <v>0</v>
      </c>
      <c r="Q170" s="122"/>
      <c r="R170" s="122">
        <v>2.7507734700000004</v>
      </c>
      <c r="S170" s="122"/>
      <c r="T170" s="122">
        <v>2.7507734700000004</v>
      </c>
      <c r="U170" s="122"/>
      <c r="V170" s="122"/>
    </row>
    <row r="171" spans="1:22" ht="31.1" x14ac:dyDescent="0.35">
      <c r="A171" s="106" t="s">
        <v>1661</v>
      </c>
      <c r="B171" s="107" t="s">
        <v>792</v>
      </c>
      <c r="C171" s="108" t="s">
        <v>1212</v>
      </c>
      <c r="D171" s="122">
        <v>0.44874999999999998</v>
      </c>
      <c r="E171" s="122">
        <v>0</v>
      </c>
      <c r="F171" s="122">
        <v>0.44874999999999998</v>
      </c>
      <c r="G171" s="122"/>
      <c r="H171" s="122">
        <v>2.5256000000000008E-2</v>
      </c>
      <c r="I171" s="126">
        <v>0</v>
      </c>
      <c r="J171" s="122">
        <v>0</v>
      </c>
      <c r="K171" s="122">
        <v>0</v>
      </c>
      <c r="L171" s="122">
        <v>5.7400000000000003E-3</v>
      </c>
      <c r="M171" s="122">
        <v>0</v>
      </c>
      <c r="N171" s="122">
        <v>5.7400000000000003E-3</v>
      </c>
      <c r="O171" s="122"/>
      <c r="P171" s="122">
        <v>1.3776000000000005E-2</v>
      </c>
      <c r="Q171" s="122"/>
      <c r="R171" s="122">
        <v>2.5256000000000008E-2</v>
      </c>
      <c r="S171" s="122"/>
      <c r="T171" s="122">
        <v>2.5256000000000008E-2</v>
      </c>
      <c r="U171" s="122"/>
      <c r="V171" s="122"/>
    </row>
    <row r="172" spans="1:22" ht="31.1" x14ac:dyDescent="0.35">
      <c r="A172" s="106" t="s">
        <v>1660</v>
      </c>
      <c r="B172" s="107" t="s">
        <v>1708</v>
      </c>
      <c r="C172" s="108" t="s">
        <v>511</v>
      </c>
      <c r="D172" s="122">
        <v>2.00684</v>
      </c>
      <c r="E172" s="122">
        <v>8.914857000000001E-2</v>
      </c>
      <c r="F172" s="122">
        <v>1.9176914299999999</v>
      </c>
      <c r="G172" s="122"/>
      <c r="H172" s="122">
        <v>1.1000000000000001</v>
      </c>
      <c r="I172" s="126">
        <v>0.18462904999999999</v>
      </c>
      <c r="J172" s="122">
        <v>1.959207E-2</v>
      </c>
      <c r="K172" s="122">
        <v>1.959207E-2</v>
      </c>
      <c r="L172" s="122">
        <v>0.25</v>
      </c>
      <c r="M172" s="122">
        <v>0.16503698</v>
      </c>
      <c r="N172" s="122">
        <v>0.25</v>
      </c>
      <c r="O172" s="122"/>
      <c r="P172" s="122">
        <v>0.58040793000000013</v>
      </c>
      <c r="Q172" s="122"/>
      <c r="R172" s="122">
        <v>0.91537095000000013</v>
      </c>
      <c r="S172" s="122"/>
      <c r="T172" s="122">
        <v>0.91537095000000013</v>
      </c>
      <c r="U172" s="122"/>
      <c r="V172" s="122"/>
    </row>
    <row r="173" spans="1:22" ht="31.1" x14ac:dyDescent="0.35">
      <c r="A173" s="106" t="s">
        <v>1661</v>
      </c>
      <c r="B173" s="107" t="s">
        <v>633</v>
      </c>
      <c r="C173" s="108" t="s">
        <v>682</v>
      </c>
      <c r="D173" s="122">
        <v>3.3894899999999999</v>
      </c>
      <c r="E173" s="122">
        <v>0.20750419000000001</v>
      </c>
      <c r="F173" s="122">
        <v>3.18198581</v>
      </c>
      <c r="G173" s="122"/>
      <c r="H173" s="122">
        <v>2.6352700000000002</v>
      </c>
      <c r="I173" s="126">
        <v>0.10662074000000001</v>
      </c>
      <c r="J173" s="122">
        <v>4.6936730000000003E-2</v>
      </c>
      <c r="K173" s="122">
        <v>4.6936730000000003E-2</v>
      </c>
      <c r="L173" s="122">
        <v>0.96991026999999985</v>
      </c>
      <c r="M173" s="122">
        <v>5.9684010000000003E-2</v>
      </c>
      <c r="N173" s="122">
        <v>1.6184230000000002</v>
      </c>
      <c r="O173" s="122"/>
      <c r="P173" s="122">
        <v>0</v>
      </c>
      <c r="Q173" s="122"/>
      <c r="R173" s="122">
        <v>2.5286492600000003</v>
      </c>
      <c r="S173" s="122"/>
      <c r="T173" s="122">
        <v>2.5286492600000003</v>
      </c>
      <c r="U173" s="122"/>
      <c r="V173" s="122"/>
    </row>
    <row r="174" spans="1:22" ht="31.1" x14ac:dyDescent="0.35">
      <c r="A174" s="106" t="s">
        <v>1661</v>
      </c>
      <c r="B174" s="107" t="s">
        <v>793</v>
      </c>
      <c r="C174" s="108" t="s">
        <v>1213</v>
      </c>
      <c r="D174" s="122">
        <v>3.7838499999999997</v>
      </c>
      <c r="E174" s="122">
        <v>2.4167000000000001E-4</v>
      </c>
      <c r="F174" s="122">
        <v>3.7836083299999999</v>
      </c>
      <c r="G174" s="122"/>
      <c r="H174" s="122">
        <v>3.7738499999999995</v>
      </c>
      <c r="I174" s="126">
        <v>0.16795537999999999</v>
      </c>
      <c r="J174" s="122">
        <v>7.3937550000000005E-2</v>
      </c>
      <c r="K174" s="122">
        <v>7.3937550000000005E-2</v>
      </c>
      <c r="L174" s="122">
        <v>1.0612174499999998</v>
      </c>
      <c r="M174" s="122">
        <v>9.4017829999999983E-2</v>
      </c>
      <c r="N174" s="122">
        <v>2.6386949999999998</v>
      </c>
      <c r="O174" s="122"/>
      <c r="P174" s="122">
        <v>0</v>
      </c>
      <c r="Q174" s="122"/>
      <c r="R174" s="122">
        <v>3.6058946199999995</v>
      </c>
      <c r="S174" s="122"/>
      <c r="T174" s="122">
        <v>3.6058946199999995</v>
      </c>
      <c r="U174" s="122"/>
      <c r="V174" s="122"/>
    </row>
    <row r="175" spans="1:22" ht="31.1" x14ac:dyDescent="0.35">
      <c r="A175" s="106" t="s">
        <v>1661</v>
      </c>
      <c r="B175" s="107" t="s">
        <v>794</v>
      </c>
      <c r="C175" s="108" t="s">
        <v>1214</v>
      </c>
      <c r="D175" s="122">
        <v>1.4310699999999998</v>
      </c>
      <c r="E175" s="122">
        <v>2.59772E-3</v>
      </c>
      <c r="F175" s="122">
        <v>1.4284722799999998</v>
      </c>
      <c r="G175" s="122"/>
      <c r="H175" s="122">
        <v>1.4187139499999999</v>
      </c>
      <c r="I175" s="126">
        <v>0.18188479999999999</v>
      </c>
      <c r="J175" s="122">
        <v>2.78417E-2</v>
      </c>
      <c r="K175" s="122">
        <v>2.78417E-2</v>
      </c>
      <c r="L175" s="122">
        <v>0.40147929999999998</v>
      </c>
      <c r="M175" s="122">
        <v>0.15404309999999999</v>
      </c>
      <c r="N175" s="122">
        <v>0.98939294999999994</v>
      </c>
      <c r="O175" s="122"/>
      <c r="P175" s="122">
        <v>0</v>
      </c>
      <c r="Q175" s="122"/>
      <c r="R175" s="122">
        <v>1.2368291499999999</v>
      </c>
      <c r="S175" s="122"/>
      <c r="T175" s="122">
        <v>1.2368291499999999</v>
      </c>
      <c r="U175" s="122"/>
      <c r="V175" s="122"/>
    </row>
    <row r="176" spans="1:22" ht="31.1" x14ac:dyDescent="0.35">
      <c r="A176" s="106" t="s">
        <v>1661</v>
      </c>
      <c r="B176" s="107" t="s">
        <v>795</v>
      </c>
      <c r="C176" s="108" t="s">
        <v>1215</v>
      </c>
      <c r="D176" s="122">
        <v>2.2623000000000002</v>
      </c>
      <c r="E176" s="122">
        <v>2.4167000000000001E-4</v>
      </c>
      <c r="F176" s="122">
        <v>2.2620583300000003</v>
      </c>
      <c r="G176" s="122"/>
      <c r="H176" s="122">
        <v>2.0765470000000001</v>
      </c>
      <c r="I176" s="126">
        <v>8.4015289999999992E-2</v>
      </c>
      <c r="J176" s="122">
        <v>3.698531E-2</v>
      </c>
      <c r="K176" s="122">
        <v>3.698531E-2</v>
      </c>
      <c r="L176" s="122">
        <v>0.64170469000000008</v>
      </c>
      <c r="M176" s="122">
        <v>4.7029979999999992E-2</v>
      </c>
      <c r="N176" s="122">
        <v>1.3978569999999999</v>
      </c>
      <c r="O176" s="122"/>
      <c r="P176" s="122">
        <v>0</v>
      </c>
      <c r="Q176" s="122"/>
      <c r="R176" s="122">
        <v>1.9925317100000002</v>
      </c>
      <c r="S176" s="122"/>
      <c r="T176" s="122">
        <v>1.9925317100000002</v>
      </c>
      <c r="U176" s="122"/>
      <c r="V176" s="122"/>
    </row>
    <row r="177" spans="1:23" ht="86.25" customHeight="1" x14ac:dyDescent="0.35">
      <c r="A177" s="106" t="s">
        <v>1660</v>
      </c>
      <c r="B177" s="107" t="s">
        <v>796</v>
      </c>
      <c r="C177" s="108" t="s">
        <v>1216</v>
      </c>
      <c r="D177" s="122">
        <v>0.85959000000000008</v>
      </c>
      <c r="E177" s="122">
        <v>2.3560500000000002E-3</v>
      </c>
      <c r="F177" s="122">
        <v>0.85723395000000002</v>
      </c>
      <c r="G177" s="122"/>
      <c r="H177" s="122">
        <v>0.85723395000000002</v>
      </c>
      <c r="I177" s="126">
        <v>3.8256120000000005E-2</v>
      </c>
      <c r="J177" s="122">
        <v>1.6841150000000003E-2</v>
      </c>
      <c r="K177" s="122">
        <v>1.6841150000000003E-2</v>
      </c>
      <c r="L177" s="122">
        <v>0.84039280000000005</v>
      </c>
      <c r="M177" s="122">
        <v>2.1414970000000002E-2</v>
      </c>
      <c r="N177" s="122">
        <v>0</v>
      </c>
      <c r="O177" s="122"/>
      <c r="P177" s="122">
        <v>0</v>
      </c>
      <c r="Q177" s="122"/>
      <c r="R177" s="122">
        <v>0.81897783000000002</v>
      </c>
      <c r="S177" s="122"/>
      <c r="T177" s="122">
        <v>0.81897783000000002</v>
      </c>
      <c r="U177" s="122"/>
      <c r="V177" s="122"/>
    </row>
    <row r="178" spans="1:23" ht="31.1" x14ac:dyDescent="0.35">
      <c r="A178" s="106" t="s">
        <v>1660</v>
      </c>
      <c r="B178" s="107" t="s">
        <v>797</v>
      </c>
      <c r="C178" s="108" t="s">
        <v>1217</v>
      </c>
      <c r="D178" s="122">
        <v>1.3357600000000001</v>
      </c>
      <c r="E178" s="122">
        <v>0.64882076000000011</v>
      </c>
      <c r="F178" s="122">
        <v>0.68693923999999995</v>
      </c>
      <c r="G178" s="73"/>
      <c r="H178" s="122">
        <v>1.3357600000000001</v>
      </c>
      <c r="I178" s="126">
        <v>7.6236499999999992E-3</v>
      </c>
      <c r="J178" s="122">
        <v>1.3357600000000001</v>
      </c>
      <c r="K178" s="122">
        <v>7.6236499999999992E-3</v>
      </c>
      <c r="L178" s="122">
        <v>0</v>
      </c>
      <c r="M178" s="122">
        <v>0</v>
      </c>
      <c r="N178" s="122">
        <v>0</v>
      </c>
      <c r="O178" s="73"/>
      <c r="P178" s="122">
        <v>0</v>
      </c>
      <c r="Q178" s="73"/>
      <c r="R178" s="122">
        <v>1.3281363500000001</v>
      </c>
      <c r="S178" s="122"/>
      <c r="T178" s="122">
        <v>1.3281363500000001</v>
      </c>
      <c r="U178" s="73"/>
      <c r="V178" s="73"/>
    </row>
    <row r="179" spans="1:23" ht="62.2" x14ac:dyDescent="0.35">
      <c r="A179" s="106" t="s">
        <v>1661</v>
      </c>
      <c r="B179" s="107" t="s">
        <v>1709</v>
      </c>
      <c r="C179" s="108" t="s">
        <v>1218</v>
      </c>
      <c r="D179" s="122">
        <v>0.33470999999999995</v>
      </c>
      <c r="E179" s="122">
        <v>8.9915889999999998E-2</v>
      </c>
      <c r="F179" s="122">
        <v>0.24479410999999995</v>
      </c>
      <c r="G179" s="122"/>
      <c r="H179" s="122">
        <v>0.33470999999999995</v>
      </c>
      <c r="I179" s="126">
        <v>1.9103099999999999E-3</v>
      </c>
      <c r="J179" s="122">
        <v>0.33470999999999995</v>
      </c>
      <c r="K179" s="122">
        <v>1.9103099999999999E-3</v>
      </c>
      <c r="L179" s="122">
        <v>0</v>
      </c>
      <c r="M179" s="122">
        <v>0</v>
      </c>
      <c r="N179" s="122">
        <v>0</v>
      </c>
      <c r="O179" s="122"/>
      <c r="P179" s="122">
        <v>0</v>
      </c>
      <c r="Q179" s="122"/>
      <c r="R179" s="122">
        <v>0.33279968999999993</v>
      </c>
      <c r="S179" s="122"/>
      <c r="T179" s="122">
        <v>0.33279968999999993</v>
      </c>
      <c r="U179" s="122"/>
      <c r="V179" s="122"/>
    </row>
    <row r="180" spans="1:23" ht="31.1" x14ac:dyDescent="0.35">
      <c r="A180" s="106" t="s">
        <v>1660</v>
      </c>
      <c r="B180" s="107" t="s">
        <v>798</v>
      </c>
      <c r="C180" s="108" t="s">
        <v>1219</v>
      </c>
      <c r="D180" s="122">
        <v>0.96348999999999996</v>
      </c>
      <c r="E180" s="122">
        <v>0</v>
      </c>
      <c r="F180" s="122">
        <v>0.96348999999999996</v>
      </c>
      <c r="G180" s="122"/>
      <c r="H180" s="122">
        <v>0.96348999999999985</v>
      </c>
      <c r="I180" s="126">
        <v>0.46578742999999995</v>
      </c>
      <c r="J180" s="122">
        <v>0.46578743</v>
      </c>
      <c r="K180" s="122">
        <v>0.46578743</v>
      </c>
      <c r="L180" s="122">
        <v>0.49770256999999984</v>
      </c>
      <c r="M180" s="122">
        <v>0</v>
      </c>
      <c r="N180" s="122">
        <v>0</v>
      </c>
      <c r="O180" s="122"/>
      <c r="P180" s="122">
        <v>0</v>
      </c>
      <c r="Q180" s="122"/>
      <c r="R180" s="122">
        <v>0.4977025699999999</v>
      </c>
      <c r="S180" s="122"/>
      <c r="T180" s="122">
        <v>0.4977025699999999</v>
      </c>
      <c r="U180" s="122"/>
      <c r="V180" s="122"/>
    </row>
    <row r="181" spans="1:23" ht="46.65" x14ac:dyDescent="0.35">
      <c r="A181" s="106" t="s">
        <v>1660</v>
      </c>
      <c r="B181" s="107" t="s">
        <v>1710</v>
      </c>
      <c r="C181" s="108" t="s">
        <v>1220</v>
      </c>
      <c r="D181" s="122">
        <v>0.85930999999999991</v>
      </c>
      <c r="E181" s="122">
        <v>0.35939379999999999</v>
      </c>
      <c r="F181" s="122">
        <v>0.49991619999999992</v>
      </c>
      <c r="G181" s="122"/>
      <c r="H181" s="122">
        <v>0.4726205</v>
      </c>
      <c r="I181" s="126">
        <v>1.1347520000000002E-2</v>
      </c>
      <c r="J181" s="122">
        <v>8.4178300000000011E-3</v>
      </c>
      <c r="K181" s="122">
        <v>8.4178300000000011E-3</v>
      </c>
      <c r="L181" s="122">
        <v>0.24937516999999995</v>
      </c>
      <c r="M181" s="122">
        <v>2.9296900000000004E-3</v>
      </c>
      <c r="N181" s="122">
        <v>0.21482750000000006</v>
      </c>
      <c r="O181" s="122"/>
      <c r="P181" s="122">
        <v>0</v>
      </c>
      <c r="Q181" s="122"/>
      <c r="R181" s="122">
        <v>0.46127298</v>
      </c>
      <c r="S181" s="122"/>
      <c r="T181" s="122">
        <v>0.46127298</v>
      </c>
      <c r="U181" s="122"/>
      <c r="V181" s="122"/>
    </row>
    <row r="182" spans="1:23" ht="46.65" x14ac:dyDescent="0.35">
      <c r="A182" s="106" t="s">
        <v>1660</v>
      </c>
      <c r="B182" s="107" t="s">
        <v>1711</v>
      </c>
      <c r="C182" s="108" t="s">
        <v>1221</v>
      </c>
      <c r="D182" s="122">
        <v>0</v>
      </c>
      <c r="E182" s="122">
        <v>0</v>
      </c>
      <c r="F182" s="122">
        <v>0</v>
      </c>
      <c r="G182" s="122"/>
      <c r="H182" s="122">
        <v>0</v>
      </c>
      <c r="I182" s="126">
        <v>0.19700801999999998</v>
      </c>
      <c r="J182" s="122">
        <v>0</v>
      </c>
      <c r="K182" s="122">
        <v>0</v>
      </c>
      <c r="L182" s="122">
        <v>0</v>
      </c>
      <c r="M182" s="122">
        <v>0.19700801999999998</v>
      </c>
      <c r="N182" s="122">
        <v>0</v>
      </c>
      <c r="O182" s="122"/>
      <c r="P182" s="122">
        <v>0</v>
      </c>
      <c r="Q182" s="122"/>
      <c r="R182" s="122">
        <v>-0.19700801999999998</v>
      </c>
      <c r="S182" s="122"/>
      <c r="T182" s="122">
        <v>-0.19700801999999998</v>
      </c>
      <c r="U182" s="122"/>
      <c r="V182" s="122"/>
    </row>
    <row r="183" spans="1:23" ht="46.65" x14ac:dyDescent="0.35">
      <c r="A183" s="106" t="s">
        <v>1660</v>
      </c>
      <c r="B183" s="107" t="s">
        <v>1712</v>
      </c>
      <c r="C183" s="108" t="s">
        <v>1921</v>
      </c>
      <c r="D183" s="122"/>
      <c r="E183" s="122"/>
      <c r="F183" s="122">
        <v>0</v>
      </c>
      <c r="G183" s="122"/>
      <c r="H183" s="122">
        <v>0</v>
      </c>
      <c r="I183" s="126">
        <v>0.22366129999999998</v>
      </c>
      <c r="J183" s="122"/>
      <c r="K183" s="122"/>
      <c r="L183" s="122"/>
      <c r="M183" s="122">
        <v>0.22366129999999998</v>
      </c>
      <c r="N183" s="122"/>
      <c r="O183" s="122"/>
      <c r="P183" s="122"/>
      <c r="Q183" s="122"/>
      <c r="R183" s="122">
        <v>-0.22366129999999998</v>
      </c>
      <c r="S183" s="122"/>
      <c r="T183" s="122">
        <v>-0.22366129999999998</v>
      </c>
      <c r="U183" s="122"/>
      <c r="V183" s="122"/>
    </row>
    <row r="184" spans="1:23" ht="31.1" x14ac:dyDescent="0.35">
      <c r="A184" s="106" t="s">
        <v>1660</v>
      </c>
      <c r="B184" s="107" t="s">
        <v>1713</v>
      </c>
      <c r="C184" s="108" t="s">
        <v>1922</v>
      </c>
      <c r="D184" s="122"/>
      <c r="E184" s="122"/>
      <c r="F184" s="122">
        <v>0</v>
      </c>
      <c r="G184" s="122"/>
      <c r="H184" s="122">
        <v>0</v>
      </c>
      <c r="I184" s="126">
        <v>0.18988627</v>
      </c>
      <c r="J184" s="122"/>
      <c r="K184" s="122"/>
      <c r="L184" s="122"/>
      <c r="M184" s="122">
        <v>0.18988627</v>
      </c>
      <c r="N184" s="122"/>
      <c r="O184" s="122"/>
      <c r="P184" s="122"/>
      <c r="Q184" s="122"/>
      <c r="R184" s="122">
        <v>-0.18988627</v>
      </c>
      <c r="S184" s="122"/>
      <c r="T184" s="122">
        <v>-0.18988627</v>
      </c>
      <c r="U184" s="122"/>
      <c r="V184" s="122"/>
    </row>
    <row r="185" spans="1:23" ht="99.75" customHeight="1" x14ac:dyDescent="0.35">
      <c r="A185" s="106" t="s">
        <v>1660</v>
      </c>
      <c r="B185" s="107" t="s">
        <v>1714</v>
      </c>
      <c r="C185" s="108" t="s">
        <v>1923</v>
      </c>
      <c r="D185" s="122"/>
      <c r="E185" s="122"/>
      <c r="F185" s="122">
        <v>0</v>
      </c>
      <c r="G185" s="122"/>
      <c r="H185" s="122">
        <v>0</v>
      </c>
      <c r="I185" s="126">
        <v>0</v>
      </c>
      <c r="J185" s="122"/>
      <c r="K185" s="122"/>
      <c r="L185" s="122"/>
      <c r="M185" s="122">
        <v>0</v>
      </c>
      <c r="N185" s="122"/>
      <c r="O185" s="122"/>
      <c r="P185" s="122"/>
      <c r="Q185" s="122"/>
      <c r="R185" s="122">
        <v>0</v>
      </c>
      <c r="S185" s="122"/>
      <c r="T185" s="122">
        <v>0</v>
      </c>
      <c r="U185" s="122"/>
      <c r="V185" s="122"/>
    </row>
    <row r="186" spans="1:23" ht="46.65" x14ac:dyDescent="0.35">
      <c r="A186" s="106" t="s">
        <v>1661</v>
      </c>
      <c r="B186" s="107" t="s">
        <v>1715</v>
      </c>
      <c r="C186" s="108" t="s">
        <v>1924</v>
      </c>
      <c r="D186" s="122"/>
      <c r="E186" s="122"/>
      <c r="F186" s="122">
        <v>0</v>
      </c>
      <c r="G186" s="122"/>
      <c r="H186" s="122">
        <v>0</v>
      </c>
      <c r="I186" s="126">
        <v>6.0448790000000002E-2</v>
      </c>
      <c r="J186" s="122"/>
      <c r="K186" s="122"/>
      <c r="L186" s="122"/>
      <c r="M186" s="122">
        <v>6.0448790000000002E-2</v>
      </c>
      <c r="N186" s="122"/>
      <c r="O186" s="122"/>
      <c r="P186" s="122"/>
      <c r="Q186" s="122"/>
      <c r="R186" s="122">
        <v>-6.0448790000000002E-2</v>
      </c>
      <c r="S186" s="122"/>
      <c r="T186" s="122">
        <v>-6.0448790000000002E-2</v>
      </c>
      <c r="U186" s="122"/>
      <c r="V186" s="122"/>
    </row>
    <row r="187" spans="1:23" ht="31.1" x14ac:dyDescent="0.35">
      <c r="A187" s="106" t="s">
        <v>1660</v>
      </c>
      <c r="B187" s="107" t="s">
        <v>1716</v>
      </c>
      <c r="C187" s="108" t="s">
        <v>1925</v>
      </c>
      <c r="D187" s="122"/>
      <c r="E187" s="122"/>
      <c r="F187" s="122">
        <v>0</v>
      </c>
      <c r="G187" s="122"/>
      <c r="H187" s="122">
        <v>0</v>
      </c>
      <c r="I187" s="126">
        <v>0</v>
      </c>
      <c r="J187" s="122"/>
      <c r="K187" s="122"/>
      <c r="L187" s="122"/>
      <c r="M187" s="122">
        <v>0</v>
      </c>
      <c r="N187" s="122"/>
      <c r="O187" s="122"/>
      <c r="P187" s="122"/>
      <c r="Q187" s="122"/>
      <c r="R187" s="122">
        <v>0</v>
      </c>
      <c r="S187" s="122"/>
      <c r="T187" s="122">
        <v>0</v>
      </c>
      <c r="U187" s="122"/>
      <c r="V187" s="122"/>
    </row>
    <row r="188" spans="1:23" x14ac:dyDescent="0.35">
      <c r="A188" s="103"/>
      <c r="B188" s="110" t="s">
        <v>56</v>
      </c>
      <c r="C188" s="105"/>
      <c r="D188" s="133">
        <f t="shared" ref="D188:V188" si="23">SUM(D189:D189)</f>
        <v>3.8737199999999996</v>
      </c>
      <c r="E188" s="133">
        <f t="shared" si="23"/>
        <v>2.4167000000000001E-4</v>
      </c>
      <c r="F188" s="133">
        <f t="shared" si="23"/>
        <v>3.8734783299999997</v>
      </c>
      <c r="G188" s="133">
        <f t="shared" si="23"/>
        <v>0</v>
      </c>
      <c r="H188" s="133">
        <f t="shared" si="23"/>
        <v>1.0999999999999999E-2</v>
      </c>
      <c r="I188" s="133">
        <f t="shared" si="23"/>
        <v>0.21521049</v>
      </c>
      <c r="J188" s="133">
        <f t="shared" si="23"/>
        <v>1.9593E-4</v>
      </c>
      <c r="K188" s="133">
        <f t="shared" si="23"/>
        <v>1.9593E-4</v>
      </c>
      <c r="L188" s="133">
        <f t="shared" si="23"/>
        <v>2.5000000000000001E-3</v>
      </c>
      <c r="M188" s="133">
        <f t="shared" si="23"/>
        <v>0.21501455999999999</v>
      </c>
      <c r="N188" s="133">
        <f t="shared" si="23"/>
        <v>2.5000000000000001E-3</v>
      </c>
      <c r="O188" s="133">
        <f t="shared" si="23"/>
        <v>0</v>
      </c>
      <c r="P188" s="133">
        <f t="shared" si="23"/>
        <v>5.8040699999999997E-3</v>
      </c>
      <c r="Q188" s="133">
        <f t="shared" si="23"/>
        <v>0</v>
      </c>
      <c r="R188" s="133">
        <f t="shared" si="23"/>
        <v>-0.20421048999999999</v>
      </c>
      <c r="S188" s="133">
        <f t="shared" si="23"/>
        <v>0</v>
      </c>
      <c r="T188" s="133">
        <f t="shared" si="23"/>
        <v>-0.20421048999999999</v>
      </c>
      <c r="U188" s="133">
        <f t="shared" si="23"/>
        <v>0</v>
      </c>
      <c r="V188" s="133">
        <f t="shared" si="23"/>
        <v>0</v>
      </c>
    </row>
    <row r="189" spans="1:23" ht="46.65" x14ac:dyDescent="0.35">
      <c r="A189" s="106" t="s">
        <v>1661</v>
      </c>
      <c r="B189" s="107" t="s">
        <v>799</v>
      </c>
      <c r="C189" s="108" t="s">
        <v>1222</v>
      </c>
      <c r="D189" s="122">
        <v>3.8737199999999996</v>
      </c>
      <c r="E189" s="122">
        <v>2.4167000000000001E-4</v>
      </c>
      <c r="F189" s="122">
        <v>3.8734783299999997</v>
      </c>
      <c r="G189" s="122"/>
      <c r="H189" s="122">
        <v>1.0999999999999999E-2</v>
      </c>
      <c r="I189" s="126">
        <v>0.21521049</v>
      </c>
      <c r="J189" s="122">
        <v>1.9593E-4</v>
      </c>
      <c r="K189" s="122">
        <v>1.9593E-4</v>
      </c>
      <c r="L189" s="122">
        <v>2.5000000000000001E-3</v>
      </c>
      <c r="M189" s="122">
        <v>0.21501455999999999</v>
      </c>
      <c r="N189" s="122">
        <v>2.5000000000000001E-3</v>
      </c>
      <c r="O189" s="122"/>
      <c r="P189" s="122">
        <v>5.8040699999999997E-3</v>
      </c>
      <c r="Q189" s="122"/>
      <c r="R189" s="122">
        <v>-0.20421048999999999</v>
      </c>
      <c r="S189" s="122"/>
      <c r="T189" s="122">
        <v>-0.20421048999999999</v>
      </c>
      <c r="U189" s="122"/>
      <c r="V189" s="122"/>
    </row>
    <row r="190" spans="1:23" x14ac:dyDescent="0.35">
      <c r="A190" s="103"/>
      <c r="B190" s="110" t="s">
        <v>57</v>
      </c>
      <c r="C190" s="105"/>
      <c r="D190" s="133">
        <f t="shared" ref="D190:V190" si="24">SUM(D191:D194)</f>
        <v>2.3377499999999998</v>
      </c>
      <c r="E190" s="133">
        <f t="shared" si="24"/>
        <v>0.12645085</v>
      </c>
      <c r="F190" s="133">
        <f t="shared" si="24"/>
        <v>2.2112991499999999</v>
      </c>
      <c r="G190" s="133">
        <f t="shared" si="24"/>
        <v>0</v>
      </c>
      <c r="H190" s="133">
        <f t="shared" si="24"/>
        <v>1.144298</v>
      </c>
      <c r="I190" s="133">
        <f t="shared" si="24"/>
        <v>2.4719860300000001</v>
      </c>
      <c r="J190" s="133">
        <f t="shared" si="24"/>
        <v>2.1911589999999998E-2</v>
      </c>
      <c r="K190" s="133">
        <f t="shared" si="24"/>
        <v>0.45669133999999995</v>
      </c>
      <c r="L190" s="133">
        <f t="shared" si="24"/>
        <v>0.27991208000000001</v>
      </c>
      <c r="M190" s="133">
        <f t="shared" si="24"/>
        <v>2.0152946900000002</v>
      </c>
      <c r="N190" s="133">
        <f t="shared" si="24"/>
        <v>0.84247432999999994</v>
      </c>
      <c r="O190" s="133">
        <f t="shared" si="24"/>
        <v>0</v>
      </c>
      <c r="P190" s="133">
        <f t="shared" si="24"/>
        <v>0</v>
      </c>
      <c r="Q190" s="133">
        <f t="shared" si="24"/>
        <v>0</v>
      </c>
      <c r="R190" s="133">
        <f t="shared" si="24"/>
        <v>-1.32768803</v>
      </c>
      <c r="S190" s="133">
        <f t="shared" si="24"/>
        <v>0</v>
      </c>
      <c r="T190" s="133">
        <f t="shared" si="24"/>
        <v>-1.32768803</v>
      </c>
      <c r="U190" s="133">
        <f t="shared" si="24"/>
        <v>0</v>
      </c>
      <c r="V190" s="135">
        <f t="shared" si="24"/>
        <v>0</v>
      </c>
      <c r="W190" s="136"/>
    </row>
    <row r="191" spans="1:23" ht="75.75" customHeight="1" x14ac:dyDescent="0.35">
      <c r="A191" s="106" t="s">
        <v>1660</v>
      </c>
      <c r="B191" s="107" t="s">
        <v>432</v>
      </c>
      <c r="C191" s="108" t="s">
        <v>512</v>
      </c>
      <c r="D191" s="122">
        <v>1.47844</v>
      </c>
      <c r="E191" s="122">
        <v>0.12645085</v>
      </c>
      <c r="F191" s="122">
        <v>1.3519891500000001</v>
      </c>
      <c r="G191" s="122"/>
      <c r="H191" s="122">
        <v>0.28498800000000002</v>
      </c>
      <c r="I191" s="126">
        <v>1.3359264099999999</v>
      </c>
      <c r="J191" s="122">
        <v>5.0759200000000003E-3</v>
      </c>
      <c r="K191" s="122">
        <v>5.0759200000000003E-3</v>
      </c>
      <c r="L191" s="122">
        <v>0.27991208000000001</v>
      </c>
      <c r="M191" s="122">
        <v>1.33085049</v>
      </c>
      <c r="N191" s="122">
        <v>0</v>
      </c>
      <c r="O191" s="122"/>
      <c r="P191" s="122">
        <v>0</v>
      </c>
      <c r="Q191" s="122"/>
      <c r="R191" s="122">
        <v>-1.0509384099999999</v>
      </c>
      <c r="S191" s="122"/>
      <c r="T191" s="122">
        <v>-1.0509384099999999</v>
      </c>
      <c r="U191" s="122"/>
      <c r="V191" s="122"/>
    </row>
    <row r="192" spans="1:23" ht="69.05" customHeight="1" x14ac:dyDescent="0.35">
      <c r="A192" s="106" t="s">
        <v>1660</v>
      </c>
      <c r="B192" s="107" t="s">
        <v>800</v>
      </c>
      <c r="C192" s="108" t="s">
        <v>1223</v>
      </c>
      <c r="D192" s="122">
        <v>0.85930999999999991</v>
      </c>
      <c r="E192" s="122">
        <v>0</v>
      </c>
      <c r="F192" s="122">
        <v>0.85930999999999991</v>
      </c>
      <c r="G192" s="122"/>
      <c r="H192" s="122">
        <v>0.85930999999999991</v>
      </c>
      <c r="I192" s="126">
        <v>3.8243650000000004E-2</v>
      </c>
      <c r="J192" s="122">
        <v>1.6835669999999997E-2</v>
      </c>
      <c r="K192" s="122">
        <v>1.6835669999999997E-2</v>
      </c>
      <c r="L192" s="122">
        <v>0</v>
      </c>
      <c r="M192" s="122">
        <v>2.1407980000000007E-2</v>
      </c>
      <c r="N192" s="122">
        <v>0.84247432999999994</v>
      </c>
      <c r="O192" s="122"/>
      <c r="P192" s="122">
        <v>0</v>
      </c>
      <c r="Q192" s="122"/>
      <c r="R192" s="122">
        <v>0.82106634999999994</v>
      </c>
      <c r="S192" s="122"/>
      <c r="T192" s="122">
        <v>0.82106634999999994</v>
      </c>
      <c r="U192" s="122"/>
      <c r="V192" s="122"/>
    </row>
    <row r="193" spans="1:22" ht="46.65" x14ac:dyDescent="0.35">
      <c r="A193" s="106" t="s">
        <v>1660</v>
      </c>
      <c r="B193" s="107" t="s">
        <v>1717</v>
      </c>
      <c r="C193" s="108" t="s">
        <v>1224</v>
      </c>
      <c r="D193" s="122">
        <v>0</v>
      </c>
      <c r="E193" s="122">
        <v>0</v>
      </c>
      <c r="F193" s="122">
        <v>0</v>
      </c>
      <c r="G193" s="122"/>
      <c r="H193" s="122">
        <v>0</v>
      </c>
      <c r="I193" s="126">
        <v>0.29588641999999998</v>
      </c>
      <c r="J193" s="122">
        <v>0</v>
      </c>
      <c r="K193" s="122">
        <v>0.29588641999999998</v>
      </c>
      <c r="L193" s="122">
        <v>0</v>
      </c>
      <c r="M193" s="122">
        <v>0</v>
      </c>
      <c r="N193" s="122">
        <v>0</v>
      </c>
      <c r="O193" s="122"/>
      <c r="P193" s="122">
        <v>0</v>
      </c>
      <c r="Q193" s="122"/>
      <c r="R193" s="122">
        <v>-0.29588641999999998</v>
      </c>
      <c r="S193" s="122"/>
      <c r="T193" s="122">
        <v>-0.29588641999999998</v>
      </c>
      <c r="U193" s="122"/>
      <c r="V193" s="122"/>
    </row>
    <row r="194" spans="1:22" ht="31.1" x14ac:dyDescent="0.35">
      <c r="A194" s="106" t="s">
        <v>1660</v>
      </c>
      <c r="B194" s="107" t="s">
        <v>801</v>
      </c>
      <c r="C194" s="108" t="s">
        <v>1225</v>
      </c>
      <c r="D194" s="122">
        <v>0</v>
      </c>
      <c r="E194" s="122">
        <v>0</v>
      </c>
      <c r="F194" s="122">
        <v>0</v>
      </c>
      <c r="G194" s="122"/>
      <c r="H194" s="122">
        <v>0</v>
      </c>
      <c r="I194" s="126">
        <v>0.8019295500000001</v>
      </c>
      <c r="J194" s="122">
        <v>0</v>
      </c>
      <c r="K194" s="122">
        <v>0.13889332999999998</v>
      </c>
      <c r="L194" s="122">
        <v>0</v>
      </c>
      <c r="M194" s="122">
        <v>0.66303622000000018</v>
      </c>
      <c r="N194" s="122">
        <v>0</v>
      </c>
      <c r="O194" s="122"/>
      <c r="P194" s="122">
        <v>0</v>
      </c>
      <c r="Q194" s="122"/>
      <c r="R194" s="122">
        <v>-0.8019295500000001</v>
      </c>
      <c r="S194" s="122"/>
      <c r="T194" s="122">
        <v>-0.8019295500000001</v>
      </c>
      <c r="U194" s="122"/>
      <c r="V194" s="122"/>
    </row>
    <row r="195" spans="1:22" x14ac:dyDescent="0.35">
      <c r="A195" s="103"/>
      <c r="B195" s="110" t="s">
        <v>58</v>
      </c>
      <c r="C195" s="105"/>
      <c r="D195" s="133">
        <f t="shared" ref="D195:V195" si="25">SUM(D196:D209)</f>
        <v>62.442520000000002</v>
      </c>
      <c r="E195" s="133">
        <f t="shared" si="25"/>
        <v>6.7792040299999998</v>
      </c>
      <c r="F195" s="133">
        <f t="shared" si="25"/>
        <v>55.663315969999999</v>
      </c>
      <c r="G195" s="133">
        <f t="shared" si="25"/>
        <v>0</v>
      </c>
      <c r="H195" s="133">
        <f t="shared" si="25"/>
        <v>23.453055559999999</v>
      </c>
      <c r="I195" s="133">
        <f t="shared" si="25"/>
        <v>10.016879040000001</v>
      </c>
      <c r="J195" s="133">
        <f t="shared" si="25"/>
        <v>4.0401642999999998</v>
      </c>
      <c r="K195" s="133">
        <f t="shared" si="25"/>
        <v>0.73170449999999998</v>
      </c>
      <c r="L195" s="133">
        <f t="shared" si="25"/>
        <v>9.8088762899999988</v>
      </c>
      <c r="M195" s="133">
        <f t="shared" si="25"/>
        <v>9.2851745399999981</v>
      </c>
      <c r="N195" s="133">
        <f t="shared" si="25"/>
        <v>2.4721929999999999</v>
      </c>
      <c r="O195" s="133">
        <f t="shared" si="25"/>
        <v>0</v>
      </c>
      <c r="P195" s="133">
        <f t="shared" si="25"/>
        <v>7.1318219700000016</v>
      </c>
      <c r="Q195" s="133">
        <f t="shared" si="25"/>
        <v>0</v>
      </c>
      <c r="R195" s="133">
        <f t="shared" si="25"/>
        <v>13.436176520000002</v>
      </c>
      <c r="S195" s="133">
        <f t="shared" si="25"/>
        <v>0</v>
      </c>
      <c r="T195" s="133">
        <f t="shared" si="25"/>
        <v>13.436176520000002</v>
      </c>
      <c r="U195" s="133">
        <f t="shared" si="25"/>
        <v>0</v>
      </c>
      <c r="V195" s="133">
        <f t="shared" si="25"/>
        <v>0</v>
      </c>
    </row>
    <row r="196" spans="1:22" ht="31.1" x14ac:dyDescent="0.35">
      <c r="A196" s="106" t="s">
        <v>1660</v>
      </c>
      <c r="B196" s="107" t="s">
        <v>802</v>
      </c>
      <c r="C196" s="108" t="s">
        <v>1226</v>
      </c>
      <c r="D196" s="122">
        <v>4.0805600000000002</v>
      </c>
      <c r="E196" s="122">
        <v>3.7649313100000001</v>
      </c>
      <c r="F196" s="122">
        <v>0.31562869000000005</v>
      </c>
      <c r="G196" s="122"/>
      <c r="H196" s="122">
        <v>3.7298920000000004</v>
      </c>
      <c r="I196" s="126">
        <v>4.2025380000000001E-2</v>
      </c>
      <c r="J196" s="122">
        <v>3.7298920000000004</v>
      </c>
      <c r="K196" s="122">
        <v>4.2025379999999883E-2</v>
      </c>
      <c r="L196" s="122">
        <v>0</v>
      </c>
      <c r="M196" s="122">
        <v>1.1796119636642288E-16</v>
      </c>
      <c r="N196" s="122">
        <v>0</v>
      </c>
      <c r="O196" s="122"/>
      <c r="P196" s="122">
        <v>0</v>
      </c>
      <c r="Q196" s="122"/>
      <c r="R196" s="122">
        <v>3.6878666200000003</v>
      </c>
      <c r="S196" s="122"/>
      <c r="T196" s="122">
        <v>3.6878666200000003</v>
      </c>
      <c r="U196" s="122"/>
      <c r="V196" s="122"/>
    </row>
    <row r="197" spans="1:22" ht="31.1" x14ac:dyDescent="0.35">
      <c r="A197" s="106" t="s">
        <v>1660</v>
      </c>
      <c r="B197" s="107" t="s">
        <v>803</v>
      </c>
      <c r="C197" s="108" t="s">
        <v>1227</v>
      </c>
      <c r="D197" s="122">
        <v>6.6275000000000004</v>
      </c>
      <c r="E197" s="122">
        <v>8.9802999999999997E-4</v>
      </c>
      <c r="F197" s="122">
        <v>6.6266019700000003</v>
      </c>
      <c r="G197" s="122"/>
      <c r="H197" s="122">
        <v>5.1205769999999999</v>
      </c>
      <c r="I197" s="126">
        <v>0.40092561999999998</v>
      </c>
      <c r="J197" s="122">
        <v>9.1202470000000008E-2</v>
      </c>
      <c r="K197" s="122">
        <v>9.1202470000000008E-2</v>
      </c>
      <c r="L197" s="122">
        <v>0</v>
      </c>
      <c r="M197" s="122">
        <v>0.30972314999999995</v>
      </c>
      <c r="N197" s="122">
        <v>1.3965209999999999</v>
      </c>
      <c r="O197" s="122"/>
      <c r="P197" s="122">
        <v>3.6328535300000002</v>
      </c>
      <c r="Q197" s="122"/>
      <c r="R197" s="122">
        <v>4.7196513800000002</v>
      </c>
      <c r="S197" s="122"/>
      <c r="T197" s="122">
        <v>4.7196513800000002</v>
      </c>
      <c r="U197" s="122"/>
      <c r="V197" s="122"/>
    </row>
    <row r="198" spans="1:22" ht="31.1" x14ac:dyDescent="0.35">
      <c r="A198" s="106" t="s">
        <v>1660</v>
      </c>
      <c r="B198" s="107" t="s">
        <v>804</v>
      </c>
      <c r="C198" s="108" t="s">
        <v>1228</v>
      </c>
      <c r="D198" s="122">
        <v>4.05966</v>
      </c>
      <c r="E198" s="122">
        <v>0.17133717000000001</v>
      </c>
      <c r="F198" s="122">
        <v>3.8883228299999999</v>
      </c>
      <c r="G198" s="122"/>
      <c r="H198" s="122">
        <v>0.81808100000000006</v>
      </c>
      <c r="I198" s="126">
        <v>3.6329750500000002</v>
      </c>
      <c r="J198" s="122">
        <v>1.457082E-2</v>
      </c>
      <c r="K198" s="122">
        <v>1.457082E-2</v>
      </c>
      <c r="L198" s="122">
        <v>0.80351018000000007</v>
      </c>
      <c r="M198" s="122">
        <v>3.6184042300000003</v>
      </c>
      <c r="N198" s="122">
        <v>0</v>
      </c>
      <c r="O198" s="122"/>
      <c r="P198" s="122">
        <v>0</v>
      </c>
      <c r="Q198" s="122"/>
      <c r="R198" s="122">
        <v>-2.8148940500000004</v>
      </c>
      <c r="S198" s="122"/>
      <c r="T198" s="122">
        <v>-2.8148940500000004</v>
      </c>
      <c r="U198" s="122"/>
      <c r="V198" s="122"/>
    </row>
    <row r="199" spans="1:22" ht="31.1" x14ac:dyDescent="0.35">
      <c r="A199" s="106" t="s">
        <v>1661</v>
      </c>
      <c r="B199" s="107" t="s">
        <v>634</v>
      </c>
      <c r="C199" s="108" t="s">
        <v>683</v>
      </c>
      <c r="D199" s="122">
        <v>16.96996</v>
      </c>
      <c r="E199" s="122">
        <v>0.46296596999999995</v>
      </c>
      <c r="F199" s="122">
        <v>16.506994030000001</v>
      </c>
      <c r="G199" s="122"/>
      <c r="H199" s="122">
        <v>1.0999999999999999E-2</v>
      </c>
      <c r="I199" s="126">
        <v>4.4504000000000006E-4</v>
      </c>
      <c r="J199" s="122">
        <v>1.9593E-4</v>
      </c>
      <c r="K199" s="122">
        <v>1.9593E-4</v>
      </c>
      <c r="L199" s="122">
        <v>2.5000000000000001E-3</v>
      </c>
      <c r="M199" s="122">
        <v>2.4911000000000009E-4</v>
      </c>
      <c r="N199" s="122">
        <v>2.5000000000000001E-3</v>
      </c>
      <c r="O199" s="122"/>
      <c r="P199" s="122">
        <v>5.8040699999999997E-3</v>
      </c>
      <c r="Q199" s="122"/>
      <c r="R199" s="122">
        <v>1.0554959999999999E-2</v>
      </c>
      <c r="S199" s="122"/>
      <c r="T199" s="122">
        <v>1.0554959999999999E-2</v>
      </c>
      <c r="U199" s="122"/>
      <c r="V199" s="122"/>
    </row>
    <row r="200" spans="1:22" ht="31.1" x14ac:dyDescent="0.35">
      <c r="A200" s="106" t="s">
        <v>1660</v>
      </c>
      <c r="B200" s="107" t="s">
        <v>435</v>
      </c>
      <c r="C200" s="108" t="s">
        <v>515</v>
      </c>
      <c r="D200" s="122">
        <v>3.18709</v>
      </c>
      <c r="E200" s="122">
        <v>0.29438953999999995</v>
      </c>
      <c r="F200" s="122">
        <v>2.8927004599999999</v>
      </c>
      <c r="G200" s="122"/>
      <c r="H200" s="122">
        <v>2.7165711899999994</v>
      </c>
      <c r="I200" s="126">
        <v>2.8884286399999999</v>
      </c>
      <c r="J200" s="122">
        <v>5.7270729999999999E-2</v>
      </c>
      <c r="K200" s="122">
        <v>5.7270729999999999E-2</v>
      </c>
      <c r="L200" s="122">
        <v>2.6593004599999994</v>
      </c>
      <c r="M200" s="122">
        <v>2.8311579099999999</v>
      </c>
      <c r="N200" s="122">
        <v>0</v>
      </c>
      <c r="O200" s="122"/>
      <c r="P200" s="122">
        <v>0</v>
      </c>
      <c r="Q200" s="122"/>
      <c r="R200" s="122">
        <v>-0.17185745000000052</v>
      </c>
      <c r="S200" s="122"/>
      <c r="T200" s="122">
        <v>-0.17185745000000052</v>
      </c>
      <c r="U200" s="122"/>
      <c r="V200" s="122"/>
    </row>
    <row r="201" spans="1:22" ht="46.65" x14ac:dyDescent="0.35">
      <c r="A201" s="106" t="s">
        <v>1660</v>
      </c>
      <c r="B201" s="107" t="s">
        <v>434</v>
      </c>
      <c r="C201" s="108" t="s">
        <v>514</v>
      </c>
      <c r="D201" s="122">
        <v>2.2518500000000001</v>
      </c>
      <c r="E201" s="122">
        <v>1.19411829</v>
      </c>
      <c r="F201" s="122">
        <v>1.0577317100000001</v>
      </c>
      <c r="G201" s="122"/>
      <c r="H201" s="122">
        <v>0.15480999999999989</v>
      </c>
      <c r="I201" s="126">
        <v>0</v>
      </c>
      <c r="J201" s="122">
        <v>0</v>
      </c>
      <c r="K201" s="122">
        <v>0</v>
      </c>
      <c r="L201" s="122">
        <v>0.15480999999999989</v>
      </c>
      <c r="M201" s="122">
        <v>0</v>
      </c>
      <c r="N201" s="122">
        <v>0</v>
      </c>
      <c r="O201" s="122"/>
      <c r="P201" s="122">
        <v>0</v>
      </c>
      <c r="Q201" s="122"/>
      <c r="R201" s="122">
        <v>0.15480999999999989</v>
      </c>
      <c r="S201" s="122"/>
      <c r="T201" s="122">
        <v>0.15480999999999989</v>
      </c>
      <c r="U201" s="122"/>
      <c r="V201" s="122"/>
    </row>
    <row r="202" spans="1:22" ht="86.25" customHeight="1" x14ac:dyDescent="0.35">
      <c r="A202" s="106" t="s">
        <v>1660</v>
      </c>
      <c r="B202" s="107" t="s">
        <v>805</v>
      </c>
      <c r="C202" s="108" t="s">
        <v>1229</v>
      </c>
      <c r="D202" s="122">
        <v>0.85930999999999991</v>
      </c>
      <c r="E202" s="122">
        <v>0.32445191999999995</v>
      </c>
      <c r="F202" s="122">
        <v>0.53485808000000001</v>
      </c>
      <c r="G202" s="122"/>
      <c r="H202" s="122">
        <v>0.8593099999999998</v>
      </c>
      <c r="I202" s="126">
        <v>0</v>
      </c>
      <c r="J202" s="122">
        <v>0</v>
      </c>
      <c r="K202" s="122">
        <v>0</v>
      </c>
      <c r="L202" s="122">
        <v>0.8593099999999998</v>
      </c>
      <c r="M202" s="122">
        <v>0</v>
      </c>
      <c r="N202" s="122">
        <v>0</v>
      </c>
      <c r="O202" s="122"/>
      <c r="P202" s="122">
        <v>0</v>
      </c>
      <c r="Q202" s="122"/>
      <c r="R202" s="122">
        <v>0.8593099999999998</v>
      </c>
      <c r="S202" s="122"/>
      <c r="T202" s="122">
        <v>0.8593099999999998</v>
      </c>
      <c r="U202" s="122"/>
      <c r="V202" s="122"/>
    </row>
    <row r="203" spans="1:22" ht="31.1" x14ac:dyDescent="0.35">
      <c r="A203" s="106" t="s">
        <v>1661</v>
      </c>
      <c r="B203" s="107" t="s">
        <v>806</v>
      </c>
      <c r="C203" s="108" t="s">
        <v>1230</v>
      </c>
      <c r="D203" s="122">
        <v>2.4514099999999996</v>
      </c>
      <c r="E203" s="122">
        <v>0.27941338999999998</v>
      </c>
      <c r="F203" s="122">
        <v>2.1719966099999999</v>
      </c>
      <c r="G203" s="122"/>
      <c r="H203" s="122">
        <v>2.4414100000000003</v>
      </c>
      <c r="I203" s="126">
        <v>1.9812035000000001</v>
      </c>
      <c r="J203" s="122">
        <v>4.7702179999999997E-2</v>
      </c>
      <c r="K203" s="122">
        <v>4.7702179999999997E-2</v>
      </c>
      <c r="L203" s="122">
        <v>2.3937078200000004</v>
      </c>
      <c r="M203" s="122">
        <v>1.9335013200000002</v>
      </c>
      <c r="N203" s="122">
        <v>0</v>
      </c>
      <c r="O203" s="122"/>
      <c r="P203" s="122">
        <v>0</v>
      </c>
      <c r="Q203" s="122"/>
      <c r="R203" s="122">
        <v>0.46020650000000018</v>
      </c>
      <c r="S203" s="122"/>
      <c r="T203" s="122">
        <v>0.46020650000000018</v>
      </c>
      <c r="U203" s="122"/>
      <c r="V203" s="122"/>
    </row>
    <row r="204" spans="1:22" ht="31.1" x14ac:dyDescent="0.35">
      <c r="A204" s="106" t="s">
        <v>1661</v>
      </c>
      <c r="B204" s="107" t="s">
        <v>807</v>
      </c>
      <c r="C204" s="108" t="s">
        <v>1231</v>
      </c>
      <c r="D204" s="122">
        <v>2.1667199999999998</v>
      </c>
      <c r="E204" s="122">
        <v>0.2820241</v>
      </c>
      <c r="F204" s="122">
        <v>1.8846958999999996</v>
      </c>
      <c r="G204" s="122"/>
      <c r="H204" s="122">
        <v>2.1567200000000004</v>
      </c>
      <c r="I204" s="126">
        <v>9.5403249999999995E-2</v>
      </c>
      <c r="J204" s="122">
        <v>4.1998550000000003E-2</v>
      </c>
      <c r="K204" s="122">
        <v>4.1998550000000003E-2</v>
      </c>
      <c r="L204" s="122">
        <v>2.1147214500000002</v>
      </c>
      <c r="M204" s="122">
        <v>5.3404699999999992E-2</v>
      </c>
      <c r="N204" s="122">
        <v>0</v>
      </c>
      <c r="O204" s="122"/>
      <c r="P204" s="122">
        <v>0</v>
      </c>
      <c r="Q204" s="122"/>
      <c r="R204" s="122">
        <v>2.0613167500000005</v>
      </c>
      <c r="S204" s="122"/>
      <c r="T204" s="122">
        <v>2.0613167500000005</v>
      </c>
      <c r="U204" s="122"/>
      <c r="V204" s="122"/>
    </row>
    <row r="205" spans="1:22" ht="15.8" customHeight="1" x14ac:dyDescent="0.35">
      <c r="A205" s="106" t="s">
        <v>1660</v>
      </c>
      <c r="B205" s="107" t="s">
        <v>433</v>
      </c>
      <c r="C205" s="108" t="s">
        <v>513</v>
      </c>
      <c r="D205" s="122">
        <v>13.979179999999999</v>
      </c>
      <c r="E205" s="122">
        <v>0</v>
      </c>
      <c r="F205" s="122">
        <v>13.979179999999999</v>
      </c>
      <c r="G205" s="122"/>
      <c r="H205" s="122">
        <v>1.7358123700000014</v>
      </c>
      <c r="I205" s="126">
        <v>0</v>
      </c>
      <c r="J205" s="122">
        <v>0</v>
      </c>
      <c r="K205" s="122">
        <v>0</v>
      </c>
      <c r="L205" s="122">
        <v>0</v>
      </c>
      <c r="M205" s="122">
        <v>0</v>
      </c>
      <c r="N205" s="122">
        <v>0</v>
      </c>
      <c r="O205" s="122"/>
      <c r="P205" s="122">
        <v>1.7358123700000014</v>
      </c>
      <c r="Q205" s="122"/>
      <c r="R205" s="122">
        <v>1.7358123700000014</v>
      </c>
      <c r="S205" s="122"/>
      <c r="T205" s="122">
        <v>1.7358123700000014</v>
      </c>
      <c r="U205" s="122"/>
      <c r="V205" s="122"/>
    </row>
    <row r="206" spans="1:22" ht="67.5" customHeight="1" x14ac:dyDescent="0.35">
      <c r="A206" s="106" t="s">
        <v>1660</v>
      </c>
      <c r="B206" s="107" t="s">
        <v>808</v>
      </c>
      <c r="C206" s="108" t="s">
        <v>1232</v>
      </c>
      <c r="D206" s="122">
        <v>5.3222200000000006</v>
      </c>
      <c r="E206" s="122">
        <v>4.6743100000000001E-3</v>
      </c>
      <c r="F206" s="122">
        <v>5.3175456900000002</v>
      </c>
      <c r="G206" s="122"/>
      <c r="H206" s="122">
        <v>3.2218120000000003</v>
      </c>
      <c r="I206" s="126">
        <v>0</v>
      </c>
      <c r="J206" s="122">
        <v>0</v>
      </c>
      <c r="K206" s="122">
        <v>0</v>
      </c>
      <c r="L206" s="122">
        <v>0.73223000000000005</v>
      </c>
      <c r="M206" s="122">
        <v>0</v>
      </c>
      <c r="N206" s="122">
        <v>0.73223000000000005</v>
      </c>
      <c r="O206" s="122"/>
      <c r="P206" s="122">
        <v>1.7573520000000002</v>
      </c>
      <c r="Q206" s="122"/>
      <c r="R206" s="122">
        <v>3.2218120000000003</v>
      </c>
      <c r="S206" s="122"/>
      <c r="T206" s="122">
        <v>3.2218120000000003</v>
      </c>
      <c r="U206" s="122"/>
      <c r="V206" s="122"/>
    </row>
    <row r="207" spans="1:22" ht="46.65" x14ac:dyDescent="0.35">
      <c r="A207" s="106" t="s">
        <v>1663</v>
      </c>
      <c r="B207" s="111" t="s">
        <v>809</v>
      </c>
      <c r="C207" s="108" t="s">
        <v>1233</v>
      </c>
      <c r="D207" s="122">
        <v>0.48705999999999999</v>
      </c>
      <c r="E207" s="122">
        <v>0</v>
      </c>
      <c r="F207" s="122">
        <v>0.48705999999999999</v>
      </c>
      <c r="G207" s="123"/>
      <c r="H207" s="122">
        <v>0.48706000000000005</v>
      </c>
      <c r="I207" s="126">
        <v>6.9465750000000007E-2</v>
      </c>
      <c r="J207" s="122">
        <v>5.733162E-2</v>
      </c>
      <c r="K207" s="122">
        <v>5.733162E-2</v>
      </c>
      <c r="L207" s="122">
        <v>8.8786379999999998E-2</v>
      </c>
      <c r="M207" s="122">
        <v>1.2134130000000007E-2</v>
      </c>
      <c r="N207" s="122">
        <v>0.34094200000000002</v>
      </c>
      <c r="O207" s="123"/>
      <c r="P207" s="122">
        <v>0</v>
      </c>
      <c r="Q207" s="123"/>
      <c r="R207" s="122">
        <v>0.41759425000000006</v>
      </c>
      <c r="S207" s="122"/>
      <c r="T207" s="122">
        <v>0.41759425000000006</v>
      </c>
      <c r="U207" s="123"/>
      <c r="V207" s="123"/>
    </row>
    <row r="208" spans="1:22" ht="46.65" x14ac:dyDescent="0.35">
      <c r="A208" s="106" t="s">
        <v>1660</v>
      </c>
      <c r="B208" s="111" t="s">
        <v>1718</v>
      </c>
      <c r="C208" s="108" t="s">
        <v>1926</v>
      </c>
      <c r="D208" s="122"/>
      <c r="E208" s="122"/>
      <c r="F208" s="122">
        <v>0</v>
      </c>
      <c r="G208" s="123"/>
      <c r="H208" s="122">
        <v>0</v>
      </c>
      <c r="I208" s="126">
        <v>0.52659998999999991</v>
      </c>
      <c r="J208" s="122"/>
      <c r="K208" s="122"/>
      <c r="L208" s="122"/>
      <c r="M208" s="122">
        <v>0.52659998999999991</v>
      </c>
      <c r="N208" s="122"/>
      <c r="O208" s="123"/>
      <c r="P208" s="122"/>
      <c r="Q208" s="123"/>
      <c r="R208" s="122">
        <v>-0.52659998999999991</v>
      </c>
      <c r="S208" s="122"/>
      <c r="T208" s="122">
        <v>-0.52659998999999991</v>
      </c>
      <c r="U208" s="123"/>
      <c r="V208" s="123"/>
    </row>
    <row r="209" spans="1:22" ht="46.65" x14ac:dyDescent="0.35">
      <c r="A209" s="106" t="s">
        <v>1660</v>
      </c>
      <c r="B209" s="111" t="s">
        <v>810</v>
      </c>
      <c r="C209" s="108" t="s">
        <v>1234</v>
      </c>
      <c r="D209" s="122">
        <v>0</v>
      </c>
      <c r="E209" s="122">
        <v>0</v>
      </c>
      <c r="F209" s="122">
        <v>0</v>
      </c>
      <c r="G209" s="123"/>
      <c r="H209" s="122">
        <v>0</v>
      </c>
      <c r="I209" s="126">
        <v>0.37940681999999998</v>
      </c>
      <c r="J209" s="122">
        <v>0</v>
      </c>
      <c r="K209" s="122">
        <v>0.37940681999999998</v>
      </c>
      <c r="L209" s="122">
        <v>0</v>
      </c>
      <c r="M209" s="122">
        <v>0</v>
      </c>
      <c r="N209" s="122">
        <v>0</v>
      </c>
      <c r="O209" s="123"/>
      <c r="P209" s="122">
        <v>0</v>
      </c>
      <c r="Q209" s="123"/>
      <c r="R209" s="122">
        <v>-0.37940681999999998</v>
      </c>
      <c r="S209" s="122"/>
      <c r="T209" s="122">
        <v>-0.37940681999999998</v>
      </c>
      <c r="U209" s="123"/>
      <c r="V209" s="123"/>
    </row>
    <row r="210" spans="1:22" x14ac:dyDescent="0.35">
      <c r="A210" s="103"/>
      <c r="B210" s="110" t="s">
        <v>59</v>
      </c>
      <c r="C210" s="105"/>
      <c r="D210" s="133">
        <f t="shared" ref="D210:V210" si="26">SUM(D211:D213)</f>
        <v>4.4581499999999998</v>
      </c>
      <c r="E210" s="133">
        <f t="shared" si="26"/>
        <v>1.0574644100000001</v>
      </c>
      <c r="F210" s="133">
        <f t="shared" si="26"/>
        <v>3.4006855900000001</v>
      </c>
      <c r="G210" s="133">
        <f t="shared" si="26"/>
        <v>0</v>
      </c>
      <c r="H210" s="133">
        <f t="shared" si="26"/>
        <v>2.3543653999999998</v>
      </c>
      <c r="I210" s="133">
        <f t="shared" si="26"/>
        <v>1.4981742</v>
      </c>
      <c r="J210" s="133">
        <f t="shared" si="26"/>
        <v>0.11744731000000003</v>
      </c>
      <c r="K210" s="133">
        <f t="shared" si="26"/>
        <v>1.2999341899999999</v>
      </c>
      <c r="L210" s="133">
        <f t="shared" si="26"/>
        <v>2.2369180900000001</v>
      </c>
      <c r="M210" s="133">
        <f t="shared" si="26"/>
        <v>0.19824000999999999</v>
      </c>
      <c r="N210" s="133">
        <f t="shared" si="26"/>
        <v>0</v>
      </c>
      <c r="O210" s="133">
        <f t="shared" si="26"/>
        <v>0</v>
      </c>
      <c r="P210" s="133">
        <f t="shared" si="26"/>
        <v>0</v>
      </c>
      <c r="Q210" s="133">
        <f t="shared" si="26"/>
        <v>0</v>
      </c>
      <c r="R210" s="133">
        <f t="shared" si="26"/>
        <v>0.85619119999999993</v>
      </c>
      <c r="S210" s="133">
        <f t="shared" si="26"/>
        <v>0</v>
      </c>
      <c r="T210" s="133">
        <f t="shared" si="26"/>
        <v>0.85619119999999993</v>
      </c>
      <c r="U210" s="133">
        <f t="shared" si="26"/>
        <v>0</v>
      </c>
      <c r="V210" s="133">
        <f t="shared" si="26"/>
        <v>0</v>
      </c>
    </row>
    <row r="211" spans="1:22" ht="46.65" x14ac:dyDescent="0.35">
      <c r="A211" s="106" t="s">
        <v>1661</v>
      </c>
      <c r="B211" s="107" t="s">
        <v>1719</v>
      </c>
      <c r="C211" s="108" t="s">
        <v>60</v>
      </c>
      <c r="D211" s="122">
        <v>1.3230299999999999</v>
      </c>
      <c r="E211" s="122">
        <v>0.63011738000000006</v>
      </c>
      <c r="F211" s="122">
        <v>0.69291261999999987</v>
      </c>
      <c r="G211" s="122"/>
      <c r="H211" s="122">
        <v>7.305540000000002E-2</v>
      </c>
      <c r="I211" s="126">
        <v>1.25554228</v>
      </c>
      <c r="J211" s="122">
        <v>7.305540000000002E-2</v>
      </c>
      <c r="K211" s="122">
        <v>1.2555422799999998</v>
      </c>
      <c r="L211" s="122">
        <v>0</v>
      </c>
      <c r="M211" s="122">
        <v>0</v>
      </c>
      <c r="N211" s="122">
        <v>0</v>
      </c>
      <c r="O211" s="122"/>
      <c r="P211" s="122">
        <v>0</v>
      </c>
      <c r="Q211" s="122"/>
      <c r="R211" s="122">
        <v>-1.1824868799999999</v>
      </c>
      <c r="S211" s="122"/>
      <c r="T211" s="122">
        <v>-1.1824868799999999</v>
      </c>
      <c r="U211" s="122"/>
      <c r="V211" s="122"/>
    </row>
    <row r="212" spans="1:22" ht="46.65" x14ac:dyDescent="0.35">
      <c r="A212" s="106" t="s">
        <v>1661</v>
      </c>
      <c r="B212" s="107" t="s">
        <v>811</v>
      </c>
      <c r="C212" s="108" t="s">
        <v>1235</v>
      </c>
      <c r="D212" s="122">
        <v>2.2758099999999999</v>
      </c>
      <c r="E212" s="122">
        <v>2.4167000000000001E-4</v>
      </c>
      <c r="F212" s="122">
        <v>2.27556833</v>
      </c>
      <c r="G212" s="122"/>
      <c r="H212" s="122">
        <v>2.2758099999999999</v>
      </c>
      <c r="I212" s="126">
        <v>0.24263192</v>
      </c>
      <c r="J212" s="122">
        <v>4.439191E-2</v>
      </c>
      <c r="K212" s="122">
        <v>4.439191E-2</v>
      </c>
      <c r="L212" s="122">
        <v>2.23141809</v>
      </c>
      <c r="M212" s="122">
        <v>0.19824000999999999</v>
      </c>
      <c r="N212" s="122">
        <v>0</v>
      </c>
      <c r="O212" s="122"/>
      <c r="P212" s="122">
        <v>0</v>
      </c>
      <c r="Q212" s="122"/>
      <c r="R212" s="122">
        <v>2.0331780799999999</v>
      </c>
      <c r="S212" s="122"/>
      <c r="T212" s="122">
        <v>2.0331780799999999</v>
      </c>
      <c r="U212" s="122"/>
      <c r="V212" s="122"/>
    </row>
    <row r="213" spans="1:22" ht="31.1" x14ac:dyDescent="0.35">
      <c r="A213" s="106" t="s">
        <v>1660</v>
      </c>
      <c r="B213" s="107" t="s">
        <v>812</v>
      </c>
      <c r="C213" s="108" t="s">
        <v>1236</v>
      </c>
      <c r="D213" s="122">
        <v>0.85930999999999991</v>
      </c>
      <c r="E213" s="122">
        <v>0.42710535999999999</v>
      </c>
      <c r="F213" s="122">
        <v>0.43220463999999992</v>
      </c>
      <c r="G213" s="122"/>
      <c r="H213" s="122">
        <v>5.4999999999999997E-3</v>
      </c>
      <c r="I213" s="126">
        <v>0</v>
      </c>
      <c r="J213" s="122">
        <v>0</v>
      </c>
      <c r="K213" s="122">
        <v>0</v>
      </c>
      <c r="L213" s="122">
        <v>5.4999999999999997E-3</v>
      </c>
      <c r="M213" s="122">
        <v>0</v>
      </c>
      <c r="N213" s="122">
        <v>0</v>
      </c>
      <c r="O213" s="122"/>
      <c r="P213" s="122">
        <v>0</v>
      </c>
      <c r="Q213" s="122"/>
      <c r="R213" s="122">
        <v>5.4999999999999997E-3</v>
      </c>
      <c r="S213" s="122"/>
      <c r="T213" s="122">
        <v>5.4999999999999997E-3</v>
      </c>
      <c r="U213" s="122"/>
      <c r="V213" s="122"/>
    </row>
    <row r="214" spans="1:22" x14ac:dyDescent="0.35">
      <c r="A214" s="103"/>
      <c r="B214" s="110" t="s">
        <v>436</v>
      </c>
      <c r="C214" s="105"/>
      <c r="D214" s="133">
        <f t="shared" ref="D214:V214" si="27">SUM(D215:D215)</f>
        <v>3.1542699999999999</v>
      </c>
      <c r="E214" s="133">
        <f t="shared" si="27"/>
        <v>0.42286820000000003</v>
      </c>
      <c r="F214" s="133">
        <f t="shared" si="27"/>
        <v>2.7314018</v>
      </c>
      <c r="G214" s="133">
        <f t="shared" si="27"/>
        <v>0</v>
      </c>
      <c r="H214" s="133">
        <f t="shared" si="27"/>
        <v>2.7355637399999999</v>
      </c>
      <c r="I214" s="133">
        <f t="shared" si="27"/>
        <v>2.76361861</v>
      </c>
      <c r="J214" s="133">
        <f t="shared" si="27"/>
        <v>2.7355637399999999</v>
      </c>
      <c r="K214" s="133">
        <f t="shared" si="27"/>
        <v>2.76361861</v>
      </c>
      <c r="L214" s="133">
        <f t="shared" si="27"/>
        <v>0</v>
      </c>
      <c r="M214" s="133">
        <f t="shared" si="27"/>
        <v>0</v>
      </c>
      <c r="N214" s="133">
        <f t="shared" si="27"/>
        <v>0</v>
      </c>
      <c r="O214" s="133">
        <f t="shared" si="27"/>
        <v>0</v>
      </c>
      <c r="P214" s="133">
        <f t="shared" si="27"/>
        <v>0</v>
      </c>
      <c r="Q214" s="133">
        <f t="shared" si="27"/>
        <v>0</v>
      </c>
      <c r="R214" s="133">
        <f t="shared" si="27"/>
        <v>-2.8054870000000065E-2</v>
      </c>
      <c r="S214" s="133">
        <f t="shared" si="27"/>
        <v>0</v>
      </c>
      <c r="T214" s="133">
        <f t="shared" si="27"/>
        <v>-2.8054870000000065E-2</v>
      </c>
      <c r="U214" s="133">
        <f t="shared" si="27"/>
        <v>0</v>
      </c>
      <c r="V214" s="133">
        <f t="shared" si="27"/>
        <v>0</v>
      </c>
    </row>
    <row r="215" spans="1:22" ht="46.65" x14ac:dyDescent="0.35">
      <c r="A215" s="106" t="s">
        <v>1660</v>
      </c>
      <c r="B215" s="107" t="s">
        <v>437</v>
      </c>
      <c r="C215" s="108" t="s">
        <v>516</v>
      </c>
      <c r="D215" s="122">
        <v>3.1542699999999999</v>
      </c>
      <c r="E215" s="122">
        <v>0.42286820000000003</v>
      </c>
      <c r="F215" s="122">
        <v>2.7314018</v>
      </c>
      <c r="G215" s="122"/>
      <c r="H215" s="122">
        <v>2.7355637399999999</v>
      </c>
      <c r="I215" s="126">
        <v>2.76361861</v>
      </c>
      <c r="J215" s="122">
        <v>2.7355637399999999</v>
      </c>
      <c r="K215" s="122">
        <v>2.76361861</v>
      </c>
      <c r="L215" s="122">
        <v>0</v>
      </c>
      <c r="M215" s="122">
        <v>0</v>
      </c>
      <c r="N215" s="122">
        <v>0</v>
      </c>
      <c r="O215" s="122"/>
      <c r="P215" s="122">
        <v>0</v>
      </c>
      <c r="Q215" s="122"/>
      <c r="R215" s="122">
        <v>-2.8054870000000065E-2</v>
      </c>
      <c r="S215" s="122"/>
      <c r="T215" s="122">
        <v>-2.8054870000000065E-2</v>
      </c>
      <c r="U215" s="122"/>
      <c r="V215" s="122"/>
    </row>
    <row r="216" spans="1:22" x14ac:dyDescent="0.35">
      <c r="A216" s="103"/>
      <c r="B216" s="110" t="s">
        <v>90</v>
      </c>
      <c r="C216" s="105"/>
      <c r="D216" s="133">
        <f t="shared" ref="D216:V216" si="28">SUM(D217:D219)</f>
        <v>38.227240000000002</v>
      </c>
      <c r="E216" s="133">
        <f t="shared" si="28"/>
        <v>3.8935163799999999</v>
      </c>
      <c r="F216" s="133">
        <f t="shared" si="28"/>
        <v>34.333723619999994</v>
      </c>
      <c r="G216" s="133">
        <f t="shared" si="28"/>
        <v>0</v>
      </c>
      <c r="H216" s="133">
        <f t="shared" si="28"/>
        <v>4.2375600000000002</v>
      </c>
      <c r="I216" s="133">
        <f t="shared" si="28"/>
        <v>3.3863132400000002</v>
      </c>
      <c r="J216" s="133">
        <f t="shared" si="28"/>
        <v>5.7915300000000003E-2</v>
      </c>
      <c r="K216" s="133">
        <f t="shared" si="28"/>
        <v>5.7915300000000003E-2</v>
      </c>
      <c r="L216" s="133">
        <f t="shared" si="28"/>
        <v>1.8052705299999998</v>
      </c>
      <c r="M216" s="133">
        <f t="shared" si="28"/>
        <v>3.3283979400000003</v>
      </c>
      <c r="N216" s="133">
        <f t="shared" si="28"/>
        <v>0.71935249999999995</v>
      </c>
      <c r="O216" s="133">
        <f t="shared" si="28"/>
        <v>0</v>
      </c>
      <c r="P216" s="133">
        <f t="shared" si="28"/>
        <v>1.6550216700000002</v>
      </c>
      <c r="Q216" s="133">
        <f t="shared" si="28"/>
        <v>0</v>
      </c>
      <c r="R216" s="133">
        <f t="shared" si="28"/>
        <v>0.85124676000000044</v>
      </c>
      <c r="S216" s="133">
        <f t="shared" si="28"/>
        <v>0</v>
      </c>
      <c r="T216" s="133">
        <f t="shared" si="28"/>
        <v>0.85124676000000044</v>
      </c>
      <c r="U216" s="133">
        <f t="shared" si="28"/>
        <v>0</v>
      </c>
      <c r="V216" s="133">
        <f t="shared" si="28"/>
        <v>0</v>
      </c>
    </row>
    <row r="217" spans="1:22" ht="31.1" x14ac:dyDescent="0.35">
      <c r="A217" s="106" t="s">
        <v>1661</v>
      </c>
      <c r="B217" s="107" t="s">
        <v>438</v>
      </c>
      <c r="C217" s="108" t="s">
        <v>517</v>
      </c>
      <c r="D217" s="122">
        <v>31.502939999999999</v>
      </c>
      <c r="E217" s="122">
        <v>3.6511440400000001</v>
      </c>
      <c r="F217" s="122">
        <v>27.851795959999997</v>
      </c>
      <c r="G217" s="122"/>
      <c r="H217" s="122">
        <v>0.11000000000000003</v>
      </c>
      <c r="I217" s="126">
        <v>4.0714630000000002E-2</v>
      </c>
      <c r="J217" s="122">
        <v>3.8223330000000007E-2</v>
      </c>
      <c r="K217" s="122">
        <v>3.8223330000000007E-2</v>
      </c>
      <c r="L217" s="122">
        <v>2.5000000000000001E-2</v>
      </c>
      <c r="M217" s="122">
        <v>2.4912999999999949E-3</v>
      </c>
      <c r="N217" s="122">
        <v>2.5000000000000001E-2</v>
      </c>
      <c r="O217" s="122"/>
      <c r="P217" s="122">
        <v>2.1776670000000008E-2</v>
      </c>
      <c r="Q217" s="122"/>
      <c r="R217" s="122">
        <v>6.9285370000000027E-2</v>
      </c>
      <c r="S217" s="122"/>
      <c r="T217" s="122">
        <v>6.9285370000000027E-2</v>
      </c>
      <c r="U217" s="122"/>
      <c r="V217" s="122"/>
    </row>
    <row r="218" spans="1:22" ht="31.1" x14ac:dyDescent="0.35">
      <c r="A218" s="106" t="s">
        <v>1660</v>
      </c>
      <c r="B218" s="107" t="s">
        <v>439</v>
      </c>
      <c r="C218" s="108" t="s">
        <v>518</v>
      </c>
      <c r="D218" s="122">
        <v>3.6923499999999998</v>
      </c>
      <c r="E218" s="122">
        <v>0.24213067000000002</v>
      </c>
      <c r="F218" s="122">
        <v>3.4502193299999999</v>
      </c>
      <c r="G218" s="122"/>
      <c r="H218" s="122">
        <v>1.10561</v>
      </c>
      <c r="I218" s="126">
        <v>3.3455986100000001</v>
      </c>
      <c r="J218" s="122">
        <v>1.969197E-2</v>
      </c>
      <c r="K218" s="122">
        <v>1.969197E-2</v>
      </c>
      <c r="L218" s="122">
        <v>1.08591803</v>
      </c>
      <c r="M218" s="122">
        <v>3.3259066400000004</v>
      </c>
      <c r="N218" s="122">
        <v>0</v>
      </c>
      <c r="O218" s="122"/>
      <c r="P218" s="122">
        <v>0</v>
      </c>
      <c r="Q218" s="122"/>
      <c r="R218" s="122">
        <v>-2.2399886100000002</v>
      </c>
      <c r="S218" s="122"/>
      <c r="T218" s="122">
        <v>-2.2399886100000002</v>
      </c>
      <c r="U218" s="122"/>
      <c r="V218" s="122"/>
    </row>
    <row r="219" spans="1:22" ht="31.1" x14ac:dyDescent="0.35">
      <c r="A219" s="106" t="s">
        <v>1660</v>
      </c>
      <c r="B219" s="107" t="s">
        <v>813</v>
      </c>
      <c r="C219" s="108" t="s">
        <v>1237</v>
      </c>
      <c r="D219" s="122">
        <v>3.0319499999999997</v>
      </c>
      <c r="E219" s="122">
        <v>2.4167000000000001E-4</v>
      </c>
      <c r="F219" s="122">
        <v>3.0317083299999998</v>
      </c>
      <c r="G219" s="122"/>
      <c r="H219" s="122">
        <v>3.0219500000000004</v>
      </c>
      <c r="I219" s="126">
        <v>0</v>
      </c>
      <c r="J219" s="122">
        <v>0</v>
      </c>
      <c r="K219" s="122">
        <v>0</v>
      </c>
      <c r="L219" s="122">
        <v>0.69435249999999993</v>
      </c>
      <c r="M219" s="122">
        <v>0</v>
      </c>
      <c r="N219" s="122">
        <v>0.69435249999999993</v>
      </c>
      <c r="O219" s="122"/>
      <c r="P219" s="122">
        <v>1.6332450000000003</v>
      </c>
      <c r="Q219" s="122"/>
      <c r="R219" s="122">
        <v>3.0219500000000004</v>
      </c>
      <c r="S219" s="122"/>
      <c r="T219" s="122">
        <v>3.0219500000000004</v>
      </c>
      <c r="U219" s="122"/>
      <c r="V219" s="122"/>
    </row>
    <row r="220" spans="1:22" ht="15.8" customHeight="1" x14ac:dyDescent="0.35">
      <c r="A220" s="103"/>
      <c r="B220" s="110" t="s">
        <v>61</v>
      </c>
      <c r="C220" s="105"/>
      <c r="D220" s="133">
        <f t="shared" ref="D220:V220" si="29">SUM(D221:D223)</f>
        <v>30.125520000000002</v>
      </c>
      <c r="E220" s="133">
        <f t="shared" si="29"/>
        <v>0.41903493999999997</v>
      </c>
      <c r="F220" s="133">
        <f t="shared" si="29"/>
        <v>29.706485059999999</v>
      </c>
      <c r="G220" s="133">
        <f t="shared" si="29"/>
        <v>0</v>
      </c>
      <c r="H220" s="133">
        <f t="shared" si="29"/>
        <v>21.043524999999995</v>
      </c>
      <c r="I220" s="133">
        <f t="shared" si="29"/>
        <v>0.26315770999999999</v>
      </c>
      <c r="J220" s="133">
        <f t="shared" si="29"/>
        <v>0.22734156</v>
      </c>
      <c r="K220" s="133">
        <f t="shared" si="29"/>
        <v>0.11660562999999999</v>
      </c>
      <c r="L220" s="133">
        <f t="shared" si="29"/>
        <v>1.4706400000000004</v>
      </c>
      <c r="M220" s="133">
        <f t="shared" si="29"/>
        <v>0.14655208</v>
      </c>
      <c r="N220" s="133">
        <f t="shared" si="29"/>
        <v>1.4706400000000004</v>
      </c>
      <c r="O220" s="133">
        <f t="shared" si="29"/>
        <v>0</v>
      </c>
      <c r="P220" s="133">
        <f t="shared" si="29"/>
        <v>17.874903439999997</v>
      </c>
      <c r="Q220" s="133">
        <f t="shared" si="29"/>
        <v>0</v>
      </c>
      <c r="R220" s="133">
        <f t="shared" si="29"/>
        <v>20.780367290000001</v>
      </c>
      <c r="S220" s="133">
        <f t="shared" si="29"/>
        <v>0</v>
      </c>
      <c r="T220" s="133">
        <f t="shared" si="29"/>
        <v>20.780367290000001</v>
      </c>
      <c r="U220" s="133">
        <f t="shared" si="29"/>
        <v>0</v>
      </c>
      <c r="V220" s="133">
        <f t="shared" si="29"/>
        <v>0</v>
      </c>
    </row>
    <row r="221" spans="1:22" ht="31.1" x14ac:dyDescent="0.35">
      <c r="A221" s="106" t="s">
        <v>1660</v>
      </c>
      <c r="B221" s="107" t="s">
        <v>440</v>
      </c>
      <c r="C221" s="108" t="s">
        <v>519</v>
      </c>
      <c r="D221" s="122">
        <v>23.892749999999999</v>
      </c>
      <c r="E221" s="122">
        <v>0.25238294</v>
      </c>
      <c r="F221" s="122">
        <v>23.640367059999999</v>
      </c>
      <c r="G221" s="122"/>
      <c r="H221" s="122">
        <v>20.393809999999998</v>
      </c>
      <c r="I221" s="126">
        <v>0.24005179000000001</v>
      </c>
      <c r="J221" s="122">
        <v>0.10567592999999999</v>
      </c>
      <c r="K221" s="122">
        <v>0.10567592999999999</v>
      </c>
      <c r="L221" s="122">
        <v>1.3484525000000003</v>
      </c>
      <c r="M221" s="122">
        <v>0.13437586000000001</v>
      </c>
      <c r="N221" s="122">
        <v>1.3484525000000003</v>
      </c>
      <c r="O221" s="122"/>
      <c r="P221" s="122">
        <v>17.591229069999997</v>
      </c>
      <c r="Q221" s="122"/>
      <c r="R221" s="122">
        <v>20.153758209999999</v>
      </c>
      <c r="S221" s="122"/>
      <c r="T221" s="122">
        <v>20.153758209999999</v>
      </c>
      <c r="U221" s="122"/>
      <c r="V221" s="122"/>
    </row>
    <row r="222" spans="1:22" ht="31.1" x14ac:dyDescent="0.35">
      <c r="A222" s="106" t="s">
        <v>1660</v>
      </c>
      <c r="B222" s="107" t="s">
        <v>814</v>
      </c>
      <c r="C222" s="108" t="s">
        <v>1238</v>
      </c>
      <c r="D222" s="122">
        <v>6.0496300000000005</v>
      </c>
      <c r="E222" s="122">
        <v>0</v>
      </c>
      <c r="F222" s="122">
        <v>6.0496300000000005</v>
      </c>
      <c r="G222" s="122"/>
      <c r="H222" s="122">
        <v>0.53762500000000002</v>
      </c>
      <c r="I222" s="126">
        <v>2.1751849999999996E-2</v>
      </c>
      <c r="J222" s="122">
        <v>9.5756299999999982E-3</v>
      </c>
      <c r="K222" s="122">
        <v>9.5756299999999982E-3</v>
      </c>
      <c r="L222" s="122">
        <v>0.1221875</v>
      </c>
      <c r="M222" s="122">
        <v>1.2176219999999998E-2</v>
      </c>
      <c r="N222" s="122">
        <v>0.1221875</v>
      </c>
      <c r="O222" s="122"/>
      <c r="P222" s="122">
        <v>0.28367436999999995</v>
      </c>
      <c r="Q222" s="122"/>
      <c r="R222" s="122">
        <v>0.51587315</v>
      </c>
      <c r="S222" s="122"/>
      <c r="T222" s="122">
        <v>0.51587315</v>
      </c>
      <c r="U222" s="122"/>
      <c r="V222" s="122"/>
    </row>
    <row r="223" spans="1:22" ht="31.1" x14ac:dyDescent="0.35">
      <c r="A223" s="106" t="s">
        <v>1661</v>
      </c>
      <c r="B223" s="107" t="s">
        <v>1720</v>
      </c>
      <c r="C223" s="108" t="s">
        <v>1239</v>
      </c>
      <c r="D223" s="122">
        <v>0.18314</v>
      </c>
      <c r="E223" s="122">
        <v>0.16665199999999999</v>
      </c>
      <c r="F223" s="122">
        <v>1.6488000000000003E-2</v>
      </c>
      <c r="G223" s="122"/>
      <c r="H223" s="122">
        <v>0.11209000000000002</v>
      </c>
      <c r="I223" s="126">
        <v>1.35407E-3</v>
      </c>
      <c r="J223" s="122">
        <v>0.11209000000000002</v>
      </c>
      <c r="K223" s="122">
        <v>1.3540699999999998E-3</v>
      </c>
      <c r="L223" s="122">
        <v>0</v>
      </c>
      <c r="M223" s="122">
        <v>0</v>
      </c>
      <c r="N223" s="122">
        <v>0</v>
      </c>
      <c r="O223" s="122"/>
      <c r="P223" s="122">
        <v>0</v>
      </c>
      <c r="Q223" s="122"/>
      <c r="R223" s="122">
        <v>0.11073593000000002</v>
      </c>
      <c r="S223" s="122"/>
      <c r="T223" s="122">
        <v>0.11073593000000002</v>
      </c>
      <c r="U223" s="122"/>
      <c r="V223" s="122"/>
    </row>
    <row r="224" spans="1:22" x14ac:dyDescent="0.35">
      <c r="A224" s="103"/>
      <c r="B224" s="110" t="s">
        <v>62</v>
      </c>
      <c r="C224" s="105"/>
      <c r="D224" s="133">
        <f t="shared" ref="D224:V224" si="30">SUM(D225:D235)</f>
        <v>136.10033000000001</v>
      </c>
      <c r="E224" s="133">
        <f t="shared" si="30"/>
        <v>5.0696973400000003</v>
      </c>
      <c r="F224" s="133">
        <f t="shared" si="30"/>
        <v>131.03063266000001</v>
      </c>
      <c r="G224" s="133">
        <f t="shared" si="30"/>
        <v>0</v>
      </c>
      <c r="H224" s="133">
        <f t="shared" si="30"/>
        <v>62.728270000000009</v>
      </c>
      <c r="I224" s="133">
        <f t="shared" si="30"/>
        <v>5.6057552099999999</v>
      </c>
      <c r="J224" s="133">
        <f t="shared" si="30"/>
        <v>1.2752075599999999</v>
      </c>
      <c r="K224" s="133">
        <f t="shared" si="30"/>
        <v>1.66621416</v>
      </c>
      <c r="L224" s="133">
        <f t="shared" si="30"/>
        <v>8.5633763246500738</v>
      </c>
      <c r="M224" s="133">
        <f t="shared" si="30"/>
        <v>3.9395410499999999</v>
      </c>
      <c r="N224" s="133">
        <f t="shared" si="30"/>
        <v>8.091656384650074</v>
      </c>
      <c r="O224" s="133">
        <f t="shared" si="30"/>
        <v>0</v>
      </c>
      <c r="P224" s="133">
        <f t="shared" si="30"/>
        <v>44.798029730699859</v>
      </c>
      <c r="Q224" s="133">
        <f t="shared" si="30"/>
        <v>0</v>
      </c>
      <c r="R224" s="133">
        <f t="shared" si="30"/>
        <v>57.122514790000011</v>
      </c>
      <c r="S224" s="133">
        <f t="shared" si="30"/>
        <v>0</v>
      </c>
      <c r="T224" s="133">
        <f t="shared" si="30"/>
        <v>57.122514790000011</v>
      </c>
      <c r="U224" s="133">
        <f t="shared" si="30"/>
        <v>0</v>
      </c>
      <c r="V224" s="133">
        <f t="shared" si="30"/>
        <v>0</v>
      </c>
    </row>
    <row r="225" spans="1:22" ht="31.1" x14ac:dyDescent="0.35">
      <c r="A225" s="106" t="s">
        <v>1660</v>
      </c>
      <c r="B225" s="107" t="s">
        <v>815</v>
      </c>
      <c r="C225" s="108" t="s">
        <v>1240</v>
      </c>
      <c r="D225" s="122">
        <v>7.9393500000000001</v>
      </c>
      <c r="E225" s="122">
        <v>2.4167000000000001E-4</v>
      </c>
      <c r="F225" s="122">
        <v>7.9391083299999998</v>
      </c>
      <c r="G225" s="122"/>
      <c r="H225" s="122">
        <v>1.0999999999999999E-2</v>
      </c>
      <c r="I225" s="126">
        <v>0.53986922999999998</v>
      </c>
      <c r="J225" s="122">
        <v>1.9593E-4</v>
      </c>
      <c r="K225" s="122">
        <v>1.9593E-4</v>
      </c>
      <c r="L225" s="122">
        <v>2.5000000000000001E-3</v>
      </c>
      <c r="M225" s="122">
        <v>0.53967330000000002</v>
      </c>
      <c r="N225" s="122">
        <v>2.5000000000000001E-3</v>
      </c>
      <c r="O225" s="122"/>
      <c r="P225" s="122">
        <v>5.8040699999999997E-3</v>
      </c>
      <c r="Q225" s="122"/>
      <c r="R225" s="122">
        <v>-0.52886922999999997</v>
      </c>
      <c r="S225" s="122"/>
      <c r="T225" s="122">
        <v>-0.52886922999999997</v>
      </c>
      <c r="U225" s="122"/>
      <c r="V225" s="122"/>
    </row>
    <row r="226" spans="1:22" ht="31.1" x14ac:dyDescent="0.35">
      <c r="A226" s="106" t="s">
        <v>1660</v>
      </c>
      <c r="B226" s="107" t="s">
        <v>816</v>
      </c>
      <c r="C226" s="108" t="s">
        <v>1241</v>
      </c>
      <c r="D226" s="122">
        <v>23.336569999999998</v>
      </c>
      <c r="E226" s="122">
        <v>2.4167000000000001E-4</v>
      </c>
      <c r="F226" s="122">
        <v>23.336328329999997</v>
      </c>
      <c r="G226" s="122"/>
      <c r="H226" s="122">
        <v>1.0999999999999999E-2</v>
      </c>
      <c r="I226" s="126">
        <v>1.46307469</v>
      </c>
      <c r="J226" s="122">
        <v>1.9593E-4</v>
      </c>
      <c r="K226" s="122">
        <v>1.9593E-4</v>
      </c>
      <c r="L226" s="122">
        <v>2.5000000000000001E-3</v>
      </c>
      <c r="M226" s="122">
        <v>1.4628787599999999</v>
      </c>
      <c r="N226" s="122">
        <v>2.5000000000000001E-3</v>
      </c>
      <c r="O226" s="122"/>
      <c r="P226" s="122">
        <v>5.8040699999999997E-3</v>
      </c>
      <c r="Q226" s="122"/>
      <c r="R226" s="122">
        <v>-1.4520746900000001</v>
      </c>
      <c r="S226" s="122"/>
      <c r="T226" s="122">
        <v>-1.4520746900000001</v>
      </c>
      <c r="U226" s="122"/>
      <c r="V226" s="122"/>
    </row>
    <row r="227" spans="1:22" ht="31.1" x14ac:dyDescent="0.35">
      <c r="A227" s="106" t="s">
        <v>1660</v>
      </c>
      <c r="B227" s="107" t="s">
        <v>817</v>
      </c>
      <c r="C227" s="108" t="s">
        <v>1242</v>
      </c>
      <c r="D227" s="122">
        <v>9.7429699999999997</v>
      </c>
      <c r="E227" s="122">
        <v>0.32257005</v>
      </c>
      <c r="F227" s="122">
        <v>9.4203999500000002</v>
      </c>
      <c r="G227" s="122"/>
      <c r="H227" s="122">
        <v>8.7541800000000016</v>
      </c>
      <c r="I227" s="126">
        <v>0.38960525000000001</v>
      </c>
      <c r="J227" s="122">
        <v>0.17151253999999999</v>
      </c>
      <c r="K227" s="122">
        <v>0.17151253999999999</v>
      </c>
      <c r="L227" s="122">
        <v>2.188545</v>
      </c>
      <c r="M227" s="122">
        <v>0.21809271000000002</v>
      </c>
      <c r="N227" s="122">
        <v>2.188545</v>
      </c>
      <c r="O227" s="122"/>
      <c r="P227" s="122">
        <v>4.2055774600000007</v>
      </c>
      <c r="Q227" s="122"/>
      <c r="R227" s="122">
        <v>8.3645747500000009</v>
      </c>
      <c r="S227" s="122"/>
      <c r="T227" s="122">
        <v>8.3645747500000009</v>
      </c>
      <c r="U227" s="122"/>
      <c r="V227" s="122"/>
    </row>
    <row r="228" spans="1:22" ht="31.1" x14ac:dyDescent="0.35">
      <c r="A228" s="106" t="s">
        <v>1660</v>
      </c>
      <c r="B228" s="107" t="s">
        <v>818</v>
      </c>
      <c r="C228" s="108" t="s">
        <v>1243</v>
      </c>
      <c r="D228" s="122">
        <v>40.012970000000003</v>
      </c>
      <c r="E228" s="122">
        <v>1.9240578899999998</v>
      </c>
      <c r="F228" s="122">
        <v>38.088912110000003</v>
      </c>
      <c r="G228" s="122"/>
      <c r="H228" s="122">
        <v>40.002970000000005</v>
      </c>
      <c r="I228" s="126">
        <v>0.4451444</v>
      </c>
      <c r="J228" s="122">
        <v>0.19596204999999997</v>
      </c>
      <c r="K228" s="122">
        <v>0.19596204999999997</v>
      </c>
      <c r="L228" s="122">
        <v>2.500527384650074</v>
      </c>
      <c r="M228" s="122">
        <v>0.24918235000000002</v>
      </c>
      <c r="N228" s="122">
        <v>2.500527384650074</v>
      </c>
      <c r="O228" s="122"/>
      <c r="P228" s="122">
        <v>34.805953180699859</v>
      </c>
      <c r="Q228" s="122"/>
      <c r="R228" s="122">
        <v>39.557825600000008</v>
      </c>
      <c r="S228" s="122"/>
      <c r="T228" s="122">
        <v>39.557825600000008</v>
      </c>
      <c r="U228" s="122"/>
      <c r="V228" s="122"/>
    </row>
    <row r="229" spans="1:22" ht="15.8" customHeight="1" x14ac:dyDescent="0.35">
      <c r="A229" s="106" t="s">
        <v>1660</v>
      </c>
      <c r="B229" s="107" t="s">
        <v>441</v>
      </c>
      <c r="C229" s="108" t="s">
        <v>520</v>
      </c>
      <c r="D229" s="122">
        <v>7.5640799999999997</v>
      </c>
      <c r="E229" s="122">
        <v>0.59683269999999988</v>
      </c>
      <c r="F229" s="122">
        <v>6.9672472999999995</v>
      </c>
      <c r="G229" s="122"/>
      <c r="H229" s="122">
        <v>6.8792</v>
      </c>
      <c r="I229" s="126">
        <v>0.29367990999999993</v>
      </c>
      <c r="J229" s="122">
        <v>0.12928416000000001</v>
      </c>
      <c r="K229" s="122">
        <v>0.12928416000000001</v>
      </c>
      <c r="L229" s="122">
        <v>1.6496999999999999</v>
      </c>
      <c r="M229" s="122">
        <v>0.16439574999999992</v>
      </c>
      <c r="N229" s="122">
        <v>1.6496999999999999</v>
      </c>
      <c r="O229" s="122"/>
      <c r="P229" s="122">
        <v>3.45051584</v>
      </c>
      <c r="Q229" s="122"/>
      <c r="R229" s="122">
        <v>6.5855200900000002</v>
      </c>
      <c r="S229" s="122"/>
      <c r="T229" s="122">
        <v>6.5855200900000002</v>
      </c>
      <c r="U229" s="122"/>
      <c r="V229" s="122"/>
    </row>
    <row r="230" spans="1:22" ht="62.2" x14ac:dyDescent="0.35">
      <c r="A230" s="106" t="s">
        <v>1661</v>
      </c>
      <c r="B230" s="107" t="s">
        <v>1721</v>
      </c>
      <c r="C230" s="108" t="s">
        <v>521</v>
      </c>
      <c r="D230" s="122">
        <v>38.332790000000003</v>
      </c>
      <c r="E230" s="122">
        <v>1.7692654600000002</v>
      </c>
      <c r="F230" s="122">
        <v>36.563524540000003</v>
      </c>
      <c r="G230" s="122"/>
      <c r="H230" s="122">
        <v>1.0999999999999999E-2</v>
      </c>
      <c r="I230" s="126">
        <v>0.40225571000000004</v>
      </c>
      <c r="J230" s="122">
        <v>1.0999999999999999E-2</v>
      </c>
      <c r="K230" s="122">
        <v>0.40200659999999999</v>
      </c>
      <c r="L230" s="122">
        <v>0</v>
      </c>
      <c r="M230" s="122">
        <v>2.4911000000005235E-4</v>
      </c>
      <c r="N230" s="122">
        <v>0</v>
      </c>
      <c r="O230" s="122"/>
      <c r="P230" s="122">
        <v>0</v>
      </c>
      <c r="Q230" s="122"/>
      <c r="R230" s="122">
        <v>-0.39125571000000003</v>
      </c>
      <c r="S230" s="122"/>
      <c r="T230" s="122">
        <v>-0.39125571000000003</v>
      </c>
      <c r="U230" s="122"/>
      <c r="V230" s="122"/>
    </row>
    <row r="231" spans="1:22" ht="31.1" x14ac:dyDescent="0.35">
      <c r="A231" s="106" t="s">
        <v>1660</v>
      </c>
      <c r="B231" s="107" t="s">
        <v>1722</v>
      </c>
      <c r="C231" s="108" t="s">
        <v>1244</v>
      </c>
      <c r="D231" s="122">
        <v>0.39027000000000001</v>
      </c>
      <c r="E231" s="122">
        <v>0.29011243000000003</v>
      </c>
      <c r="F231" s="122">
        <v>0.10015756999999997</v>
      </c>
      <c r="G231" s="122"/>
      <c r="H231" s="122">
        <v>0.37163000000000002</v>
      </c>
      <c r="I231" s="126">
        <v>0</v>
      </c>
      <c r="J231" s="122">
        <v>0</v>
      </c>
      <c r="K231" s="122">
        <v>0</v>
      </c>
      <c r="L231" s="122">
        <v>0.37163000000000002</v>
      </c>
      <c r="M231" s="122">
        <v>0</v>
      </c>
      <c r="N231" s="122">
        <v>0</v>
      </c>
      <c r="O231" s="122"/>
      <c r="P231" s="122">
        <v>0</v>
      </c>
      <c r="Q231" s="122"/>
      <c r="R231" s="122">
        <v>0.37163000000000002</v>
      </c>
      <c r="S231" s="122"/>
      <c r="T231" s="122">
        <v>0.37163000000000002</v>
      </c>
      <c r="U231" s="122"/>
      <c r="V231" s="122"/>
    </row>
    <row r="232" spans="1:22" ht="46.65" x14ac:dyDescent="0.35">
      <c r="A232" s="106" t="s">
        <v>1661</v>
      </c>
      <c r="B232" s="107" t="s">
        <v>1723</v>
      </c>
      <c r="C232" s="108" t="s">
        <v>1245</v>
      </c>
      <c r="D232" s="122">
        <v>0.71589999999999998</v>
      </c>
      <c r="E232" s="122">
        <v>0.13176131000000002</v>
      </c>
      <c r="F232" s="122">
        <v>0.58413868999999996</v>
      </c>
      <c r="G232" s="122"/>
      <c r="H232" s="122">
        <v>5.4169999999999933E-2</v>
      </c>
      <c r="I232" s="126">
        <v>0.52941958</v>
      </c>
      <c r="J232" s="122">
        <v>4.6487839999999996E-2</v>
      </c>
      <c r="K232" s="122">
        <v>4.6487839999999996E-2</v>
      </c>
      <c r="L232" s="122">
        <v>7.6821599999999397E-3</v>
      </c>
      <c r="M232" s="122">
        <v>0.48293174</v>
      </c>
      <c r="N232" s="122">
        <v>0</v>
      </c>
      <c r="O232" s="122"/>
      <c r="P232" s="122">
        <v>0</v>
      </c>
      <c r="Q232" s="122"/>
      <c r="R232" s="122">
        <v>-0.47524958000000006</v>
      </c>
      <c r="S232" s="122"/>
      <c r="T232" s="122">
        <v>-0.47524958000000006</v>
      </c>
      <c r="U232" s="122"/>
      <c r="V232" s="122"/>
    </row>
    <row r="233" spans="1:22" ht="31.1" x14ac:dyDescent="0.35">
      <c r="A233" s="106" t="s">
        <v>1661</v>
      </c>
      <c r="B233" s="107" t="s">
        <v>1724</v>
      </c>
      <c r="C233" s="108" t="s">
        <v>1246</v>
      </c>
      <c r="D233" s="122">
        <v>6.2698999999999998</v>
      </c>
      <c r="E233" s="122">
        <v>3.4614160000000005E-2</v>
      </c>
      <c r="F233" s="122">
        <v>6.2352858399999995</v>
      </c>
      <c r="G233" s="122"/>
      <c r="H233" s="122">
        <v>4.8375899999999987</v>
      </c>
      <c r="I233" s="126">
        <v>0.74791295999999996</v>
      </c>
      <c r="J233" s="122">
        <v>9.4764889999999991E-2</v>
      </c>
      <c r="K233" s="122">
        <v>9.4764889999999991E-2</v>
      </c>
      <c r="L233" s="122">
        <v>1.209225</v>
      </c>
      <c r="M233" s="122">
        <v>0.65314806999999997</v>
      </c>
      <c r="N233" s="122">
        <v>1.209225</v>
      </c>
      <c r="O233" s="122"/>
      <c r="P233" s="122">
        <v>2.3243751099999992</v>
      </c>
      <c r="Q233" s="122"/>
      <c r="R233" s="122">
        <v>4.0896770399999989</v>
      </c>
      <c r="S233" s="122"/>
      <c r="T233" s="122">
        <v>4.0896770399999989</v>
      </c>
      <c r="U233" s="122"/>
      <c r="V233" s="122"/>
    </row>
    <row r="234" spans="1:22" ht="46.65" x14ac:dyDescent="0.35">
      <c r="A234" s="106" t="s">
        <v>1660</v>
      </c>
      <c r="B234" s="107" t="s">
        <v>819</v>
      </c>
      <c r="C234" s="108" t="s">
        <v>1247</v>
      </c>
      <c r="D234" s="122">
        <v>1.7955300000000001</v>
      </c>
      <c r="E234" s="122">
        <v>0</v>
      </c>
      <c r="F234" s="122">
        <v>1.7955300000000001</v>
      </c>
      <c r="G234" s="122"/>
      <c r="H234" s="122">
        <v>1.7955300000000003</v>
      </c>
      <c r="I234" s="126">
        <v>0.65403347999999994</v>
      </c>
      <c r="J234" s="122">
        <v>0.62580422000000002</v>
      </c>
      <c r="K234" s="122">
        <v>0.62580422000000002</v>
      </c>
      <c r="L234" s="122">
        <v>0.63106678000000016</v>
      </c>
      <c r="M234" s="122">
        <v>2.8229259999999923E-2</v>
      </c>
      <c r="N234" s="122">
        <v>0.53865899999999989</v>
      </c>
      <c r="O234" s="122"/>
      <c r="P234" s="122">
        <v>0</v>
      </c>
      <c r="Q234" s="122"/>
      <c r="R234" s="122">
        <v>1.1414965200000005</v>
      </c>
      <c r="S234" s="122"/>
      <c r="T234" s="122">
        <v>1.1414965200000005</v>
      </c>
      <c r="U234" s="122"/>
      <c r="V234" s="122"/>
    </row>
    <row r="235" spans="1:22" ht="62.2" x14ac:dyDescent="0.35">
      <c r="A235" s="106" t="s">
        <v>1661</v>
      </c>
      <c r="B235" s="107" t="s">
        <v>1725</v>
      </c>
      <c r="C235" s="108" t="s">
        <v>1927</v>
      </c>
      <c r="D235" s="122"/>
      <c r="E235" s="122"/>
      <c r="F235" s="122">
        <v>0</v>
      </c>
      <c r="G235" s="122"/>
      <c r="H235" s="122">
        <v>0</v>
      </c>
      <c r="I235" s="126">
        <v>0.14076</v>
      </c>
      <c r="J235" s="122"/>
      <c r="K235" s="122"/>
      <c r="L235" s="122"/>
      <c r="M235" s="122">
        <v>0.14076</v>
      </c>
      <c r="N235" s="122"/>
      <c r="O235" s="122"/>
      <c r="P235" s="122"/>
      <c r="Q235" s="122"/>
      <c r="R235" s="122">
        <v>-0.14076</v>
      </c>
      <c r="S235" s="122"/>
      <c r="T235" s="122">
        <v>-0.14076</v>
      </c>
      <c r="U235" s="122"/>
      <c r="V235" s="122"/>
    </row>
    <row r="236" spans="1:22" x14ac:dyDescent="0.35">
      <c r="A236" s="103"/>
      <c r="B236" s="110" t="s">
        <v>63</v>
      </c>
      <c r="C236" s="105"/>
      <c r="D236" s="133">
        <f t="shared" ref="D236:V236" si="31">SUM(D237:D239)</f>
        <v>1.5016799999999999</v>
      </c>
      <c r="E236" s="133">
        <f t="shared" si="31"/>
        <v>3.6969269999999992E-2</v>
      </c>
      <c r="F236" s="133">
        <f t="shared" si="31"/>
        <v>1.4647107299999997</v>
      </c>
      <c r="G236" s="133">
        <f t="shared" si="31"/>
        <v>0</v>
      </c>
      <c r="H236" s="133">
        <f t="shared" si="31"/>
        <v>1.4916800000000001</v>
      </c>
      <c r="I236" s="133">
        <f t="shared" si="31"/>
        <v>0.37776679000000002</v>
      </c>
      <c r="J236" s="133">
        <f t="shared" si="31"/>
        <v>0.28088038000000004</v>
      </c>
      <c r="K236" s="133">
        <f t="shared" si="31"/>
        <v>0.35032738000000008</v>
      </c>
      <c r="L236" s="133">
        <f t="shared" si="31"/>
        <v>0.44281261999999988</v>
      </c>
      <c r="M236" s="133">
        <f t="shared" si="31"/>
        <v>2.7439410000000001E-2</v>
      </c>
      <c r="N236" s="133">
        <f t="shared" si="31"/>
        <v>0.76798700000000009</v>
      </c>
      <c r="O236" s="133">
        <f t="shared" si="31"/>
        <v>0</v>
      </c>
      <c r="P236" s="133">
        <f t="shared" si="31"/>
        <v>0</v>
      </c>
      <c r="Q236" s="133">
        <f t="shared" si="31"/>
        <v>0</v>
      </c>
      <c r="R236" s="133">
        <f t="shared" si="31"/>
        <v>1.11391321</v>
      </c>
      <c r="S236" s="133">
        <f t="shared" si="31"/>
        <v>0</v>
      </c>
      <c r="T236" s="133">
        <f t="shared" si="31"/>
        <v>1.11391321</v>
      </c>
      <c r="U236" s="133">
        <f t="shared" si="31"/>
        <v>0</v>
      </c>
      <c r="V236" s="133">
        <f t="shared" si="31"/>
        <v>0</v>
      </c>
    </row>
    <row r="237" spans="1:22" ht="31.1" x14ac:dyDescent="0.35">
      <c r="A237" s="106" t="s">
        <v>1660</v>
      </c>
      <c r="B237" s="107" t="s">
        <v>820</v>
      </c>
      <c r="C237" s="108" t="s">
        <v>1248</v>
      </c>
      <c r="D237" s="122">
        <v>1.1114099999999998</v>
      </c>
      <c r="E237" s="122">
        <v>2.4167000000000001E-4</v>
      </c>
      <c r="F237" s="122">
        <v>1.1111683299999997</v>
      </c>
      <c r="G237" s="122"/>
      <c r="H237" s="122">
        <v>1.10141</v>
      </c>
      <c r="I237" s="126">
        <v>4.9018310000000002E-2</v>
      </c>
      <c r="J237" s="122">
        <v>2.1578900000000002E-2</v>
      </c>
      <c r="K237" s="122">
        <v>2.1578900000000002E-2</v>
      </c>
      <c r="L237" s="122">
        <v>0.31184409999999996</v>
      </c>
      <c r="M237" s="122">
        <v>2.7439410000000001E-2</v>
      </c>
      <c r="N237" s="122">
        <v>0.76798700000000009</v>
      </c>
      <c r="O237" s="122"/>
      <c r="P237" s="122">
        <v>0</v>
      </c>
      <c r="Q237" s="122"/>
      <c r="R237" s="122">
        <v>1.0523916900000001</v>
      </c>
      <c r="S237" s="122"/>
      <c r="T237" s="122">
        <v>1.0523916900000001</v>
      </c>
      <c r="U237" s="122"/>
      <c r="V237" s="122"/>
    </row>
    <row r="238" spans="1:22" ht="31.1" x14ac:dyDescent="0.35">
      <c r="A238" s="106" t="s">
        <v>1660</v>
      </c>
      <c r="B238" s="107" t="s">
        <v>821</v>
      </c>
      <c r="C238" s="108" t="s">
        <v>1249</v>
      </c>
      <c r="D238" s="122">
        <v>0.39027000000000001</v>
      </c>
      <c r="E238" s="122">
        <v>3.6727599999999992E-2</v>
      </c>
      <c r="F238" s="122">
        <v>0.35354240000000003</v>
      </c>
      <c r="G238" s="122"/>
      <c r="H238" s="122">
        <v>0.39027000000000001</v>
      </c>
      <c r="I238" s="126">
        <v>0.25930148000000003</v>
      </c>
      <c r="J238" s="122">
        <v>0.25930148000000003</v>
      </c>
      <c r="K238" s="122">
        <v>0.25930148000000003</v>
      </c>
      <c r="L238" s="122">
        <v>0.13096851999999995</v>
      </c>
      <c r="M238" s="122">
        <v>0</v>
      </c>
      <c r="N238" s="122">
        <v>0</v>
      </c>
      <c r="O238" s="122"/>
      <c r="P238" s="122">
        <v>0</v>
      </c>
      <c r="Q238" s="122"/>
      <c r="R238" s="122">
        <v>0.13096851999999998</v>
      </c>
      <c r="S238" s="122"/>
      <c r="T238" s="122">
        <v>0.13096851999999998</v>
      </c>
      <c r="U238" s="122"/>
      <c r="V238" s="122"/>
    </row>
    <row r="239" spans="1:22" ht="46.65" x14ac:dyDescent="0.35">
      <c r="A239" s="106" t="s">
        <v>1660</v>
      </c>
      <c r="B239" s="107" t="s">
        <v>822</v>
      </c>
      <c r="C239" s="108" t="s">
        <v>1250</v>
      </c>
      <c r="D239" s="122">
        <v>0</v>
      </c>
      <c r="E239" s="122">
        <v>0</v>
      </c>
      <c r="F239" s="122">
        <v>0</v>
      </c>
      <c r="G239" s="122"/>
      <c r="H239" s="122">
        <v>0</v>
      </c>
      <c r="I239" s="126">
        <v>6.9447000000000009E-2</v>
      </c>
      <c r="J239" s="122">
        <v>0</v>
      </c>
      <c r="K239" s="122">
        <v>6.9447000000000009E-2</v>
      </c>
      <c r="L239" s="122">
        <v>0</v>
      </c>
      <c r="M239" s="122">
        <v>0</v>
      </c>
      <c r="N239" s="122">
        <v>0</v>
      </c>
      <c r="O239" s="122"/>
      <c r="P239" s="122">
        <v>0</v>
      </c>
      <c r="Q239" s="122"/>
      <c r="R239" s="122">
        <v>-6.9447000000000009E-2</v>
      </c>
      <c r="S239" s="122"/>
      <c r="T239" s="122">
        <v>-6.9447000000000009E-2</v>
      </c>
      <c r="U239" s="122"/>
      <c r="V239" s="122"/>
    </row>
    <row r="240" spans="1:22" x14ac:dyDescent="0.35">
      <c r="A240" s="103"/>
      <c r="B240" s="110" t="s">
        <v>635</v>
      </c>
      <c r="C240" s="105"/>
      <c r="D240" s="133">
        <f t="shared" ref="D240:V240" si="32">SUM(D241:D246)</f>
        <v>8.62514</v>
      </c>
      <c r="E240" s="133">
        <f t="shared" si="32"/>
        <v>0.21730682000000001</v>
      </c>
      <c r="F240" s="133">
        <f t="shared" si="32"/>
        <v>8.4078331800000008</v>
      </c>
      <c r="G240" s="133">
        <f t="shared" si="32"/>
        <v>0</v>
      </c>
      <c r="H240" s="133">
        <f t="shared" si="32"/>
        <v>7.2519800000000014</v>
      </c>
      <c r="I240" s="133">
        <f t="shared" si="32"/>
        <v>3.1559102399999999</v>
      </c>
      <c r="J240" s="133">
        <f t="shared" si="32"/>
        <v>0.27943140999999999</v>
      </c>
      <c r="K240" s="133">
        <f t="shared" si="32"/>
        <v>0.27943140999999999</v>
      </c>
      <c r="L240" s="133">
        <f t="shared" si="32"/>
        <v>3.6367419200000004</v>
      </c>
      <c r="M240" s="133">
        <f t="shared" si="32"/>
        <v>2.8764788299999999</v>
      </c>
      <c r="N240" s="133">
        <f t="shared" si="32"/>
        <v>2.2104800000000009</v>
      </c>
      <c r="O240" s="133">
        <f t="shared" si="32"/>
        <v>0</v>
      </c>
      <c r="P240" s="133">
        <f t="shared" si="32"/>
        <v>1.12532667</v>
      </c>
      <c r="Q240" s="133">
        <f t="shared" si="32"/>
        <v>0</v>
      </c>
      <c r="R240" s="133">
        <f t="shared" si="32"/>
        <v>4.0960697600000007</v>
      </c>
      <c r="S240" s="133">
        <f t="shared" si="32"/>
        <v>0</v>
      </c>
      <c r="T240" s="133">
        <f t="shared" si="32"/>
        <v>4.0960697600000007</v>
      </c>
      <c r="U240" s="133">
        <f t="shared" si="32"/>
        <v>0</v>
      </c>
      <c r="V240" s="133">
        <f t="shared" si="32"/>
        <v>0</v>
      </c>
    </row>
    <row r="241" spans="1:22" ht="31.1" x14ac:dyDescent="0.35">
      <c r="A241" s="106" t="s">
        <v>1661</v>
      </c>
      <c r="B241" s="107" t="s">
        <v>823</v>
      </c>
      <c r="C241" s="108" t="s">
        <v>1251</v>
      </c>
      <c r="D241" s="122">
        <v>2.4633000000000003</v>
      </c>
      <c r="E241" s="122">
        <v>4.5505699999999994E-3</v>
      </c>
      <c r="F241" s="122">
        <v>2.4587494300000001</v>
      </c>
      <c r="G241" s="122"/>
      <c r="H241" s="122">
        <v>2.4533000000000009</v>
      </c>
      <c r="I241" s="126">
        <v>0.24424867</v>
      </c>
      <c r="J241" s="122">
        <v>0.18757165000000001</v>
      </c>
      <c r="K241" s="122">
        <v>0.18757165000000001</v>
      </c>
      <c r="L241" s="122">
        <v>0.55141835000000006</v>
      </c>
      <c r="M241" s="122">
        <v>5.6677019999999995E-2</v>
      </c>
      <c r="N241" s="122">
        <v>1.7143100000000009</v>
      </c>
      <c r="O241" s="122"/>
      <c r="P241" s="122">
        <v>0</v>
      </c>
      <c r="Q241" s="122"/>
      <c r="R241" s="122">
        <v>2.2090513300000008</v>
      </c>
      <c r="S241" s="122"/>
      <c r="T241" s="122">
        <v>2.2090513300000008</v>
      </c>
      <c r="U241" s="122"/>
      <c r="V241" s="122"/>
    </row>
    <row r="242" spans="1:22" ht="46.65" x14ac:dyDescent="0.35">
      <c r="A242" s="106" t="s">
        <v>1661</v>
      </c>
      <c r="B242" s="107" t="s">
        <v>824</v>
      </c>
      <c r="C242" s="108" t="s">
        <v>1252</v>
      </c>
      <c r="D242" s="122">
        <v>2.24058</v>
      </c>
      <c r="E242" s="122">
        <v>2.4167000000000001E-4</v>
      </c>
      <c r="F242" s="122">
        <v>2.2403383300000002</v>
      </c>
      <c r="G242" s="122"/>
      <c r="H242" s="122">
        <v>2.24058</v>
      </c>
      <c r="I242" s="126">
        <v>2.06007264</v>
      </c>
      <c r="J242" s="122">
        <v>4.3351750000000001E-2</v>
      </c>
      <c r="K242" s="122">
        <v>4.3351750000000001E-2</v>
      </c>
      <c r="L242" s="122">
        <v>2.1972282500000002</v>
      </c>
      <c r="M242" s="122">
        <v>2.0167208900000002</v>
      </c>
      <c r="N242" s="122">
        <v>0</v>
      </c>
      <c r="O242" s="122"/>
      <c r="P242" s="122">
        <v>0</v>
      </c>
      <c r="Q242" s="122"/>
      <c r="R242" s="122">
        <v>0.18050736000000001</v>
      </c>
      <c r="S242" s="122"/>
      <c r="T242" s="122">
        <v>0.18050736000000001</v>
      </c>
      <c r="U242" s="122"/>
      <c r="V242" s="122"/>
    </row>
    <row r="243" spans="1:22" ht="46.65" x14ac:dyDescent="0.35">
      <c r="A243" s="106" t="s">
        <v>1661</v>
      </c>
      <c r="B243" s="107" t="s">
        <v>825</v>
      </c>
      <c r="C243" s="108" t="s">
        <v>1253</v>
      </c>
      <c r="D243" s="122">
        <v>1.6539000000000001</v>
      </c>
      <c r="E243" s="122">
        <v>0</v>
      </c>
      <c r="F243" s="122">
        <v>1.6539000000000001</v>
      </c>
      <c r="G243" s="122"/>
      <c r="H243" s="122">
        <v>1.6538999999999999</v>
      </c>
      <c r="I243" s="126">
        <v>7.3606889999999994E-2</v>
      </c>
      <c r="J243" s="122">
        <v>3.2403330000000001E-2</v>
      </c>
      <c r="K243" s="122">
        <v>3.2403330000000001E-2</v>
      </c>
      <c r="L243" s="122">
        <v>0</v>
      </c>
      <c r="M243" s="122">
        <v>4.1203559999999993E-2</v>
      </c>
      <c r="N243" s="122">
        <v>0.49617</v>
      </c>
      <c r="O243" s="122"/>
      <c r="P243" s="122">
        <v>1.12532667</v>
      </c>
      <c r="Q243" s="122"/>
      <c r="R243" s="122">
        <v>1.5802931099999999</v>
      </c>
      <c r="S243" s="122"/>
      <c r="T243" s="122">
        <v>1.5802931099999999</v>
      </c>
      <c r="U243" s="122"/>
      <c r="V243" s="122"/>
    </row>
    <row r="244" spans="1:22" ht="31.1" x14ac:dyDescent="0.35">
      <c r="A244" s="106" t="s">
        <v>1660</v>
      </c>
      <c r="B244" s="107" t="s">
        <v>442</v>
      </c>
      <c r="C244" s="108" t="s">
        <v>522</v>
      </c>
      <c r="D244" s="122">
        <v>2.26736</v>
      </c>
      <c r="E244" s="122">
        <v>0.21251458000000001</v>
      </c>
      <c r="F244" s="122">
        <v>2.0548454199999999</v>
      </c>
      <c r="G244" s="122"/>
      <c r="H244" s="122">
        <v>0.90420000000000011</v>
      </c>
      <c r="I244" s="126">
        <v>3.6583150000000002E-2</v>
      </c>
      <c r="J244" s="122">
        <v>1.6104680000000003E-2</v>
      </c>
      <c r="K244" s="122">
        <v>1.6104680000000003E-2</v>
      </c>
      <c r="L244" s="122">
        <v>0.88809532000000013</v>
      </c>
      <c r="M244" s="122">
        <v>2.0478469999999999E-2</v>
      </c>
      <c r="N244" s="122">
        <v>0</v>
      </c>
      <c r="O244" s="122"/>
      <c r="P244" s="122">
        <v>0</v>
      </c>
      <c r="Q244" s="122"/>
      <c r="R244" s="122">
        <v>0.86761685000000011</v>
      </c>
      <c r="S244" s="122"/>
      <c r="T244" s="122">
        <v>0.86761685000000011</v>
      </c>
      <c r="U244" s="122"/>
      <c r="V244" s="122"/>
    </row>
    <row r="245" spans="1:22" ht="31.1" x14ac:dyDescent="0.35">
      <c r="A245" s="106" t="s">
        <v>1660</v>
      </c>
      <c r="B245" s="107" t="s">
        <v>1726</v>
      </c>
      <c r="C245" s="108" t="s">
        <v>1928</v>
      </c>
      <c r="D245" s="122"/>
      <c r="E245" s="122"/>
      <c r="F245" s="122">
        <v>0</v>
      </c>
      <c r="G245" s="122"/>
      <c r="H245" s="122">
        <v>0</v>
      </c>
      <c r="I245" s="126">
        <v>0.19564894000000002</v>
      </c>
      <c r="J245" s="122"/>
      <c r="K245" s="122"/>
      <c r="L245" s="122"/>
      <c r="M245" s="122">
        <v>0.19564894000000002</v>
      </c>
      <c r="N245" s="122"/>
      <c r="O245" s="122"/>
      <c r="P245" s="122"/>
      <c r="Q245" s="122"/>
      <c r="R245" s="122">
        <v>-0.19564894000000002</v>
      </c>
      <c r="S245" s="122"/>
      <c r="T245" s="122">
        <v>-0.19564894000000002</v>
      </c>
      <c r="U245" s="122"/>
      <c r="V245" s="122"/>
    </row>
    <row r="246" spans="1:22" ht="46.65" x14ac:dyDescent="0.35">
      <c r="A246" s="106" t="s">
        <v>1661</v>
      </c>
      <c r="B246" s="107" t="s">
        <v>1727</v>
      </c>
      <c r="C246" s="108" t="s">
        <v>1929</v>
      </c>
      <c r="D246" s="122"/>
      <c r="E246" s="122"/>
      <c r="F246" s="122">
        <v>0</v>
      </c>
      <c r="G246" s="122"/>
      <c r="H246" s="122">
        <v>0</v>
      </c>
      <c r="I246" s="126">
        <v>0.54574994999999993</v>
      </c>
      <c r="J246" s="122"/>
      <c r="K246" s="122"/>
      <c r="L246" s="122"/>
      <c r="M246" s="122">
        <v>0.54574994999999993</v>
      </c>
      <c r="N246" s="122"/>
      <c r="O246" s="122"/>
      <c r="P246" s="122"/>
      <c r="Q246" s="122"/>
      <c r="R246" s="122">
        <v>-0.54574994999999993</v>
      </c>
      <c r="S246" s="122"/>
      <c r="T246" s="122">
        <v>-0.54574994999999993</v>
      </c>
      <c r="U246" s="122"/>
      <c r="V246" s="122"/>
    </row>
    <row r="247" spans="1:22" x14ac:dyDescent="0.35">
      <c r="A247" s="103"/>
      <c r="B247" s="110" t="s">
        <v>64</v>
      </c>
      <c r="C247" s="105"/>
      <c r="D247" s="133">
        <f t="shared" ref="D247:V247" si="33">SUM(D248:D257)</f>
        <v>92.191379999999995</v>
      </c>
      <c r="E247" s="133">
        <f t="shared" si="33"/>
        <v>3.6213284699999999</v>
      </c>
      <c r="F247" s="133">
        <f t="shared" si="33"/>
        <v>88.570051529999986</v>
      </c>
      <c r="G247" s="133">
        <f t="shared" si="33"/>
        <v>0</v>
      </c>
      <c r="H247" s="133">
        <f t="shared" si="33"/>
        <v>42.186689999999999</v>
      </c>
      <c r="I247" s="133">
        <f t="shared" si="33"/>
        <v>37.063862199999996</v>
      </c>
      <c r="J247" s="133">
        <f t="shared" si="33"/>
        <v>4.2822050999999997</v>
      </c>
      <c r="K247" s="133">
        <f t="shared" si="33"/>
        <v>4.4467836299999997</v>
      </c>
      <c r="L247" s="133">
        <f t="shared" si="33"/>
        <v>8.9905651600000009</v>
      </c>
      <c r="M247" s="133">
        <f t="shared" si="33"/>
        <v>32.61707856999999</v>
      </c>
      <c r="N247" s="133">
        <f t="shared" si="33"/>
        <v>26.882492000000006</v>
      </c>
      <c r="O247" s="133">
        <f t="shared" si="33"/>
        <v>0</v>
      </c>
      <c r="P247" s="133">
        <f t="shared" si="33"/>
        <v>2.0314277400000007</v>
      </c>
      <c r="Q247" s="133">
        <f t="shared" si="33"/>
        <v>0</v>
      </c>
      <c r="R247" s="133">
        <f t="shared" si="33"/>
        <v>5.122827800000012</v>
      </c>
      <c r="S247" s="133">
        <f t="shared" si="33"/>
        <v>0</v>
      </c>
      <c r="T247" s="133">
        <f t="shared" si="33"/>
        <v>5.122827800000012</v>
      </c>
      <c r="U247" s="133">
        <f t="shared" si="33"/>
        <v>0</v>
      </c>
      <c r="V247" s="133">
        <f t="shared" si="33"/>
        <v>0</v>
      </c>
    </row>
    <row r="248" spans="1:22" ht="62.2" x14ac:dyDescent="0.35">
      <c r="A248" s="106" t="s">
        <v>1660</v>
      </c>
      <c r="B248" s="107" t="s">
        <v>1728</v>
      </c>
      <c r="C248" s="108" t="s">
        <v>1254</v>
      </c>
      <c r="D248" s="122">
        <v>0.64124999999999999</v>
      </c>
      <c r="E248" s="122">
        <v>7.1359880000000001E-2</v>
      </c>
      <c r="F248" s="122">
        <v>0.56989011999999994</v>
      </c>
      <c r="G248" s="122"/>
      <c r="H248" s="122">
        <v>0.58723000000000003</v>
      </c>
      <c r="I248" s="126">
        <v>0.64458847000000019</v>
      </c>
      <c r="J248" s="122">
        <v>0.26507724999999999</v>
      </c>
      <c r="K248" s="122">
        <v>0.26507724999999999</v>
      </c>
      <c r="L248" s="122">
        <v>0.18379775000000001</v>
      </c>
      <c r="M248" s="122">
        <v>0.3795112200000002</v>
      </c>
      <c r="N248" s="122">
        <v>0.13835500000000001</v>
      </c>
      <c r="O248" s="122"/>
      <c r="P248" s="122">
        <v>0</v>
      </c>
      <c r="Q248" s="122"/>
      <c r="R248" s="122">
        <v>-5.7358470000000161E-2</v>
      </c>
      <c r="S248" s="122"/>
      <c r="T248" s="122">
        <v>-5.7358470000000161E-2</v>
      </c>
      <c r="U248" s="122"/>
      <c r="V248" s="122"/>
    </row>
    <row r="249" spans="1:22" ht="62.2" x14ac:dyDescent="0.35">
      <c r="A249" s="106" t="s">
        <v>1660</v>
      </c>
      <c r="B249" s="107" t="s">
        <v>826</v>
      </c>
      <c r="C249" s="108" t="s">
        <v>1255</v>
      </c>
      <c r="D249" s="122">
        <v>53.800669999999997</v>
      </c>
      <c r="E249" s="122">
        <v>3.0018232499999997</v>
      </c>
      <c r="F249" s="122">
        <v>50.798846749999996</v>
      </c>
      <c r="G249" s="122"/>
      <c r="H249" s="122">
        <v>3.8500000000000005</v>
      </c>
      <c r="I249" s="126">
        <v>0.15576770000000001</v>
      </c>
      <c r="J249" s="122">
        <v>6.8572259999999996E-2</v>
      </c>
      <c r="K249" s="122">
        <v>6.8572259999999996E-2</v>
      </c>
      <c r="L249" s="122">
        <v>0.875</v>
      </c>
      <c r="M249" s="122">
        <v>8.7195440000000013E-2</v>
      </c>
      <c r="N249" s="122">
        <v>0.875</v>
      </c>
      <c r="O249" s="122"/>
      <c r="P249" s="122">
        <v>2.0314277400000007</v>
      </c>
      <c r="Q249" s="122"/>
      <c r="R249" s="122">
        <v>3.6942323000000004</v>
      </c>
      <c r="S249" s="122"/>
      <c r="T249" s="122">
        <v>3.6942323000000004</v>
      </c>
      <c r="U249" s="122"/>
      <c r="V249" s="122"/>
    </row>
    <row r="250" spans="1:22" ht="62.2" x14ac:dyDescent="0.35">
      <c r="A250" s="106" t="s">
        <v>1661</v>
      </c>
      <c r="B250" s="107" t="s">
        <v>1729</v>
      </c>
      <c r="C250" s="108" t="s">
        <v>1256</v>
      </c>
      <c r="D250" s="122">
        <v>36.955910000000003</v>
      </c>
      <c r="E250" s="122">
        <v>0</v>
      </c>
      <c r="F250" s="122">
        <v>36.955910000000003</v>
      </c>
      <c r="G250" s="122"/>
      <c r="H250" s="122">
        <v>36.955910000000003</v>
      </c>
      <c r="I250" s="126">
        <v>35.927070409999992</v>
      </c>
      <c r="J250" s="122">
        <v>3.81420475</v>
      </c>
      <c r="K250" s="122">
        <v>3.81420475</v>
      </c>
      <c r="L250" s="122">
        <v>7.2725682500000008</v>
      </c>
      <c r="M250" s="122">
        <v>32.11286565999999</v>
      </c>
      <c r="N250" s="122">
        <v>25.869137000000006</v>
      </c>
      <c r="O250" s="122"/>
      <c r="P250" s="122">
        <v>0</v>
      </c>
      <c r="Q250" s="122"/>
      <c r="R250" s="122">
        <v>1.0288395900000111</v>
      </c>
      <c r="S250" s="122"/>
      <c r="T250" s="122">
        <v>1.0288395900000111</v>
      </c>
      <c r="U250" s="122"/>
      <c r="V250" s="122"/>
    </row>
    <row r="251" spans="1:22" ht="46.65" x14ac:dyDescent="0.35">
      <c r="A251" s="106" t="s">
        <v>1660</v>
      </c>
      <c r="B251" s="107" t="s">
        <v>827</v>
      </c>
      <c r="C251" s="108" t="s">
        <v>1257</v>
      </c>
      <c r="D251" s="122">
        <v>0.64124999999999999</v>
      </c>
      <c r="E251" s="122">
        <v>0.51375320999999996</v>
      </c>
      <c r="F251" s="122">
        <v>0.12749679000000003</v>
      </c>
      <c r="G251" s="122"/>
      <c r="H251" s="122">
        <v>0.64124999999999999</v>
      </c>
      <c r="I251" s="126">
        <v>0.13435084</v>
      </c>
      <c r="J251" s="122">
        <v>0.13435084</v>
      </c>
      <c r="K251" s="122">
        <v>0.13435084</v>
      </c>
      <c r="L251" s="122">
        <v>0.50689916000000002</v>
      </c>
      <c r="M251" s="122">
        <v>0</v>
      </c>
      <c r="N251" s="122">
        <v>0</v>
      </c>
      <c r="O251" s="122"/>
      <c r="P251" s="122">
        <v>0</v>
      </c>
      <c r="Q251" s="122"/>
      <c r="R251" s="122">
        <v>0.50689916000000002</v>
      </c>
      <c r="S251" s="122"/>
      <c r="T251" s="122">
        <v>0.50689916000000002</v>
      </c>
      <c r="U251" s="122"/>
      <c r="V251" s="122"/>
    </row>
    <row r="252" spans="1:22" ht="31.1" x14ac:dyDescent="0.35">
      <c r="A252" s="106" t="s">
        <v>1661</v>
      </c>
      <c r="B252" s="107" t="s">
        <v>828</v>
      </c>
      <c r="C252" s="108" t="s">
        <v>1258</v>
      </c>
      <c r="D252" s="122">
        <v>0.15230000000000002</v>
      </c>
      <c r="E252" s="122">
        <v>3.4392129999999993E-2</v>
      </c>
      <c r="F252" s="122">
        <v>0.11790787000000003</v>
      </c>
      <c r="G252" s="122"/>
      <c r="H252" s="122">
        <v>0.15230000000000002</v>
      </c>
      <c r="I252" s="126">
        <v>0</v>
      </c>
      <c r="J252" s="122">
        <v>0</v>
      </c>
      <c r="K252" s="122">
        <v>0</v>
      </c>
      <c r="L252" s="122">
        <v>0.15230000000000002</v>
      </c>
      <c r="M252" s="122">
        <v>0</v>
      </c>
      <c r="N252" s="122">
        <v>0</v>
      </c>
      <c r="O252" s="122"/>
      <c r="P252" s="122">
        <v>0</v>
      </c>
      <c r="Q252" s="122"/>
      <c r="R252" s="122">
        <v>0.15230000000000002</v>
      </c>
      <c r="S252" s="122"/>
      <c r="T252" s="122">
        <v>0.15230000000000002</v>
      </c>
      <c r="U252" s="122"/>
      <c r="V252" s="122"/>
    </row>
    <row r="253" spans="1:22" ht="46.65" x14ac:dyDescent="0.35">
      <c r="A253" s="106" t="s">
        <v>1661</v>
      </c>
      <c r="B253" s="107" t="s">
        <v>829</v>
      </c>
      <c r="C253" s="108" t="s">
        <v>1259</v>
      </c>
      <c r="D253" s="122">
        <v>0</v>
      </c>
      <c r="E253" s="122">
        <v>0</v>
      </c>
      <c r="F253" s="122">
        <v>0</v>
      </c>
      <c r="G253" s="122"/>
      <c r="H253" s="122">
        <v>0</v>
      </c>
      <c r="I253" s="126">
        <v>0.11540085999999999</v>
      </c>
      <c r="J253" s="122">
        <v>0</v>
      </c>
      <c r="K253" s="122">
        <v>0.11540085999999999</v>
      </c>
      <c r="L253" s="122">
        <v>0</v>
      </c>
      <c r="M253" s="122">
        <v>0</v>
      </c>
      <c r="N253" s="122">
        <v>0</v>
      </c>
      <c r="O253" s="122"/>
      <c r="P253" s="122">
        <v>0</v>
      </c>
      <c r="Q253" s="122"/>
      <c r="R253" s="122">
        <v>-0.11540085999999999</v>
      </c>
      <c r="S253" s="122"/>
      <c r="T253" s="122">
        <v>-0.11540085999999999</v>
      </c>
      <c r="U253" s="122"/>
      <c r="V253" s="122"/>
    </row>
    <row r="254" spans="1:22" ht="31.1" x14ac:dyDescent="0.35">
      <c r="A254" s="106" t="s">
        <v>1661</v>
      </c>
      <c r="B254" s="107" t="s">
        <v>830</v>
      </c>
      <c r="C254" s="108" t="s">
        <v>1260</v>
      </c>
      <c r="D254" s="122">
        <v>0</v>
      </c>
      <c r="E254" s="122">
        <v>0</v>
      </c>
      <c r="F254" s="122">
        <v>0</v>
      </c>
      <c r="G254" s="122"/>
      <c r="H254" s="122">
        <v>0</v>
      </c>
      <c r="I254" s="126">
        <v>4.917767E-2</v>
      </c>
      <c r="J254" s="122">
        <v>0</v>
      </c>
      <c r="K254" s="122">
        <v>4.917767E-2</v>
      </c>
      <c r="L254" s="122">
        <v>0</v>
      </c>
      <c r="M254" s="122">
        <v>0</v>
      </c>
      <c r="N254" s="122">
        <v>0</v>
      </c>
      <c r="O254" s="122"/>
      <c r="P254" s="122">
        <v>0</v>
      </c>
      <c r="Q254" s="122"/>
      <c r="R254" s="122">
        <v>-4.917767E-2</v>
      </c>
      <c r="S254" s="122"/>
      <c r="T254" s="122">
        <v>-4.917767E-2</v>
      </c>
      <c r="U254" s="122"/>
      <c r="V254" s="122"/>
    </row>
    <row r="255" spans="1:22" ht="31.1" x14ac:dyDescent="0.35">
      <c r="A255" s="106" t="s">
        <v>1660</v>
      </c>
      <c r="B255" s="107" t="s">
        <v>1730</v>
      </c>
      <c r="C255" s="108" t="s">
        <v>1930</v>
      </c>
      <c r="D255" s="122"/>
      <c r="E255" s="122"/>
      <c r="F255" s="122">
        <v>0</v>
      </c>
      <c r="G255" s="122"/>
      <c r="H255" s="122">
        <v>0</v>
      </c>
      <c r="I255" s="126">
        <v>0</v>
      </c>
      <c r="J255" s="122"/>
      <c r="K255" s="122"/>
      <c r="L255" s="122"/>
      <c r="M255" s="122">
        <v>0</v>
      </c>
      <c r="N255" s="122"/>
      <c r="O255" s="122"/>
      <c r="P255" s="122"/>
      <c r="Q255" s="122"/>
      <c r="R255" s="122">
        <v>0</v>
      </c>
      <c r="S255" s="122"/>
      <c r="T255" s="122">
        <v>0</v>
      </c>
      <c r="U255" s="122"/>
      <c r="V255" s="122"/>
    </row>
    <row r="256" spans="1:22" ht="31.1" x14ac:dyDescent="0.35">
      <c r="A256" s="106" t="s">
        <v>1661</v>
      </c>
      <c r="B256" s="107" t="s">
        <v>1731</v>
      </c>
      <c r="C256" s="108" t="s">
        <v>1931</v>
      </c>
      <c r="D256" s="122"/>
      <c r="E256" s="122"/>
      <c r="F256" s="122">
        <v>0</v>
      </c>
      <c r="G256" s="122"/>
      <c r="H256" s="122">
        <v>0</v>
      </c>
      <c r="I256" s="126">
        <v>3.7506250000000005E-2</v>
      </c>
      <c r="J256" s="122"/>
      <c r="K256" s="122"/>
      <c r="L256" s="122"/>
      <c r="M256" s="122">
        <v>3.7506250000000005E-2</v>
      </c>
      <c r="N256" s="122"/>
      <c r="O256" s="122"/>
      <c r="P256" s="122"/>
      <c r="Q256" s="122"/>
      <c r="R256" s="122">
        <v>-3.7506250000000005E-2</v>
      </c>
      <c r="S256" s="122"/>
      <c r="T256" s="122">
        <v>-3.7506250000000005E-2</v>
      </c>
      <c r="U256" s="122"/>
      <c r="V256" s="122"/>
    </row>
    <row r="257" spans="1:22" ht="31.1" x14ac:dyDescent="0.35">
      <c r="A257" s="106" t="s">
        <v>1661</v>
      </c>
      <c r="B257" s="107" t="s">
        <v>1732</v>
      </c>
      <c r="C257" s="108" t="s">
        <v>1932</v>
      </c>
      <c r="D257" s="122"/>
      <c r="E257" s="122"/>
      <c r="F257" s="122">
        <v>0</v>
      </c>
      <c r="G257" s="122"/>
      <c r="H257" s="122">
        <v>0</v>
      </c>
      <c r="I257" s="126">
        <v>0</v>
      </c>
      <c r="J257" s="122"/>
      <c r="K257" s="122"/>
      <c r="L257" s="122"/>
      <c r="M257" s="122">
        <v>0</v>
      </c>
      <c r="N257" s="122"/>
      <c r="O257" s="122"/>
      <c r="P257" s="122"/>
      <c r="Q257" s="122"/>
      <c r="R257" s="122">
        <v>0</v>
      </c>
      <c r="S257" s="122"/>
      <c r="T257" s="122">
        <v>0</v>
      </c>
      <c r="U257" s="122"/>
      <c r="V257" s="122"/>
    </row>
    <row r="258" spans="1:22" x14ac:dyDescent="0.35">
      <c r="A258" s="103"/>
      <c r="B258" s="110" t="s">
        <v>66</v>
      </c>
      <c r="C258" s="105"/>
      <c r="D258" s="133">
        <f t="shared" ref="D258:V258" si="34">SUM(D259:D265)</f>
        <v>54.982610000000001</v>
      </c>
      <c r="E258" s="133">
        <f t="shared" si="34"/>
        <v>4.0745967199999997</v>
      </c>
      <c r="F258" s="133">
        <f t="shared" si="34"/>
        <v>50.908013279999999</v>
      </c>
      <c r="G258" s="133">
        <f t="shared" si="34"/>
        <v>0</v>
      </c>
      <c r="H258" s="133">
        <f t="shared" si="34"/>
        <v>10.680221200000002</v>
      </c>
      <c r="I258" s="133">
        <f t="shared" si="34"/>
        <v>2.26749548</v>
      </c>
      <c r="J258" s="133">
        <f t="shared" si="34"/>
        <v>0.16055636000000001</v>
      </c>
      <c r="K258" s="133">
        <f t="shared" si="34"/>
        <v>0.66990228000000007</v>
      </c>
      <c r="L258" s="133">
        <f t="shared" si="34"/>
        <v>3.3086043800000002</v>
      </c>
      <c r="M258" s="133">
        <f t="shared" si="34"/>
        <v>1.5975932000000002</v>
      </c>
      <c r="N258" s="133">
        <f t="shared" si="34"/>
        <v>2.1614979999999999</v>
      </c>
      <c r="O258" s="133">
        <f t="shared" si="34"/>
        <v>0</v>
      </c>
      <c r="P258" s="133">
        <f t="shared" si="34"/>
        <v>5.0495624600000006</v>
      </c>
      <c r="Q258" s="133">
        <f t="shared" si="34"/>
        <v>0</v>
      </c>
      <c r="R258" s="133">
        <f t="shared" si="34"/>
        <v>8.4127257200000027</v>
      </c>
      <c r="S258" s="133">
        <f t="shared" si="34"/>
        <v>0</v>
      </c>
      <c r="T258" s="133">
        <f t="shared" si="34"/>
        <v>8.4127257200000027</v>
      </c>
      <c r="U258" s="133">
        <f t="shared" si="34"/>
        <v>0</v>
      </c>
      <c r="V258" s="133">
        <f t="shared" si="34"/>
        <v>0</v>
      </c>
    </row>
    <row r="259" spans="1:22" ht="31.1" x14ac:dyDescent="0.35">
      <c r="A259" s="106" t="s">
        <v>1660</v>
      </c>
      <c r="B259" s="107" t="s">
        <v>67</v>
      </c>
      <c r="C259" s="108" t="s">
        <v>68</v>
      </c>
      <c r="D259" s="122">
        <v>29.40992</v>
      </c>
      <c r="E259" s="122">
        <v>1.95299826</v>
      </c>
      <c r="F259" s="122">
        <v>27.456921739999999</v>
      </c>
      <c r="G259" s="122"/>
      <c r="H259" s="122">
        <v>1.4264359999999998</v>
      </c>
      <c r="I259" s="126">
        <v>5.7712369999999999E-2</v>
      </c>
      <c r="J259" s="122">
        <v>2.5406230000000002E-2</v>
      </c>
      <c r="K259" s="122">
        <v>2.5406230000000002E-2</v>
      </c>
      <c r="L259" s="122">
        <v>0.32418999999999998</v>
      </c>
      <c r="M259" s="122">
        <v>3.2306139999999997E-2</v>
      </c>
      <c r="N259" s="122">
        <v>0.32418999999999998</v>
      </c>
      <c r="O259" s="122"/>
      <c r="P259" s="122">
        <v>0.75264977</v>
      </c>
      <c r="Q259" s="122"/>
      <c r="R259" s="122">
        <v>1.3687236299999999</v>
      </c>
      <c r="S259" s="122"/>
      <c r="T259" s="122">
        <v>1.3687236299999999</v>
      </c>
      <c r="U259" s="122"/>
      <c r="V259" s="122"/>
    </row>
    <row r="260" spans="1:22" ht="46.65" x14ac:dyDescent="0.35">
      <c r="A260" s="106" t="s">
        <v>1660</v>
      </c>
      <c r="B260" s="107" t="s">
        <v>636</v>
      </c>
      <c r="C260" s="108" t="s">
        <v>523</v>
      </c>
      <c r="D260" s="122">
        <v>1.24068</v>
      </c>
      <c r="E260" s="122">
        <v>0.10581339999999999</v>
      </c>
      <c r="F260" s="122">
        <v>1.1348666000000001</v>
      </c>
      <c r="G260" s="122"/>
      <c r="H260" s="122">
        <v>1.1696300000000002</v>
      </c>
      <c r="I260" s="126">
        <v>0.98056436999999996</v>
      </c>
      <c r="J260" s="122">
        <v>2.2523619999999998E-2</v>
      </c>
      <c r="K260" s="122">
        <v>2.2523619999999998E-2</v>
      </c>
      <c r="L260" s="122">
        <v>1.1471063800000001</v>
      </c>
      <c r="M260" s="122">
        <v>0.95804075</v>
      </c>
      <c r="N260" s="122">
        <v>0</v>
      </c>
      <c r="O260" s="122"/>
      <c r="P260" s="122">
        <v>0</v>
      </c>
      <c r="Q260" s="122"/>
      <c r="R260" s="122">
        <v>0.18906563000000021</v>
      </c>
      <c r="S260" s="122"/>
      <c r="T260" s="122">
        <v>0.18906563000000021</v>
      </c>
      <c r="U260" s="122"/>
      <c r="V260" s="122"/>
    </row>
    <row r="261" spans="1:22" ht="31.1" x14ac:dyDescent="0.35">
      <c r="A261" s="106" t="s">
        <v>1660</v>
      </c>
      <c r="B261" s="107" t="s">
        <v>831</v>
      </c>
      <c r="C261" s="108" t="s">
        <v>1261</v>
      </c>
      <c r="D261" s="122">
        <v>2.3158400000000001</v>
      </c>
      <c r="E261" s="122">
        <v>2.4167000000000001E-4</v>
      </c>
      <c r="F261" s="122">
        <v>2.3155983300000003</v>
      </c>
      <c r="G261" s="122"/>
      <c r="H261" s="122">
        <v>1.7607216000000001</v>
      </c>
      <c r="I261" s="126">
        <v>0</v>
      </c>
      <c r="J261" s="122">
        <v>0</v>
      </c>
      <c r="K261" s="122">
        <v>0</v>
      </c>
      <c r="L261" s="122">
        <v>0.40016399999999996</v>
      </c>
      <c r="M261" s="122">
        <v>0</v>
      </c>
      <c r="N261" s="122">
        <v>0.40016399999999996</v>
      </c>
      <c r="O261" s="122"/>
      <c r="P261" s="122">
        <v>0.96039360000000007</v>
      </c>
      <c r="Q261" s="122"/>
      <c r="R261" s="122">
        <v>1.7607216000000001</v>
      </c>
      <c r="S261" s="122"/>
      <c r="T261" s="122">
        <v>1.7607216000000001</v>
      </c>
      <c r="U261" s="122"/>
      <c r="V261" s="122"/>
    </row>
    <row r="262" spans="1:22" ht="46.65" x14ac:dyDescent="0.35">
      <c r="A262" s="106" t="s">
        <v>1661</v>
      </c>
      <c r="B262" s="107" t="s">
        <v>69</v>
      </c>
      <c r="C262" s="108" t="s">
        <v>70</v>
      </c>
      <c r="D262" s="122">
        <v>13.55836</v>
      </c>
      <c r="E262" s="122">
        <v>0.87324000999999996</v>
      </c>
      <c r="F262" s="122">
        <v>12.68511999</v>
      </c>
      <c r="G262" s="122"/>
      <c r="H262" s="122">
        <v>1.0999999999999999E-2</v>
      </c>
      <c r="I262" s="126">
        <v>4.4504000000000006E-4</v>
      </c>
      <c r="J262" s="122">
        <v>1.9593E-4</v>
      </c>
      <c r="K262" s="122">
        <v>1.9593E-4</v>
      </c>
      <c r="L262" s="122">
        <v>2.5000000000000001E-3</v>
      </c>
      <c r="M262" s="122">
        <v>2.4911000000000009E-4</v>
      </c>
      <c r="N262" s="122">
        <v>2.5000000000000001E-3</v>
      </c>
      <c r="O262" s="122"/>
      <c r="P262" s="122">
        <v>5.8040699999999997E-3</v>
      </c>
      <c r="Q262" s="122"/>
      <c r="R262" s="122">
        <v>1.0554959999999999E-2</v>
      </c>
      <c r="S262" s="122"/>
      <c r="T262" s="122">
        <v>1.0554959999999999E-2</v>
      </c>
      <c r="U262" s="122"/>
      <c r="V262" s="122"/>
    </row>
    <row r="263" spans="1:22" ht="31.1" x14ac:dyDescent="0.35">
      <c r="A263" s="106" t="s">
        <v>1660</v>
      </c>
      <c r="B263" s="107" t="s">
        <v>832</v>
      </c>
      <c r="C263" s="108" t="s">
        <v>1262</v>
      </c>
      <c r="D263" s="122">
        <v>8.4578100000000003</v>
      </c>
      <c r="E263" s="122">
        <v>1.1423033799999998</v>
      </c>
      <c r="F263" s="122">
        <v>7.3155066200000007</v>
      </c>
      <c r="G263" s="122"/>
      <c r="H263" s="122">
        <v>6.3124336000000012</v>
      </c>
      <c r="I263" s="126">
        <v>0.25539561</v>
      </c>
      <c r="J263" s="122">
        <v>0.11243058</v>
      </c>
      <c r="K263" s="122">
        <v>0.11243058</v>
      </c>
      <c r="L263" s="122">
        <v>1.4346440000000003</v>
      </c>
      <c r="M263" s="122">
        <v>0.14296502999999999</v>
      </c>
      <c r="N263" s="122">
        <v>1.4346440000000003</v>
      </c>
      <c r="O263" s="122"/>
      <c r="P263" s="122">
        <v>3.3307150200000004</v>
      </c>
      <c r="Q263" s="122"/>
      <c r="R263" s="122">
        <v>6.0570379900000013</v>
      </c>
      <c r="S263" s="122"/>
      <c r="T263" s="122">
        <v>6.0570379900000013</v>
      </c>
      <c r="U263" s="122"/>
      <c r="V263" s="122"/>
    </row>
    <row r="264" spans="1:22" ht="31.1" x14ac:dyDescent="0.35">
      <c r="A264" s="106" t="s">
        <v>1660</v>
      </c>
      <c r="B264" s="107" t="s">
        <v>1733</v>
      </c>
      <c r="C264" s="108" t="s">
        <v>1933</v>
      </c>
      <c r="D264" s="122"/>
      <c r="E264" s="122"/>
      <c r="F264" s="122">
        <v>0</v>
      </c>
      <c r="G264" s="122"/>
      <c r="H264" s="122">
        <v>0</v>
      </c>
      <c r="I264" s="126">
        <v>0.46403217000000002</v>
      </c>
      <c r="J264" s="122"/>
      <c r="K264" s="122"/>
      <c r="L264" s="122"/>
      <c r="M264" s="122">
        <v>0.46403217000000002</v>
      </c>
      <c r="N264" s="122"/>
      <c r="O264" s="122"/>
      <c r="P264" s="122"/>
      <c r="Q264" s="122"/>
      <c r="R264" s="122">
        <v>-0.46403217000000002</v>
      </c>
      <c r="S264" s="122"/>
      <c r="T264" s="122">
        <v>-0.46403217000000002</v>
      </c>
      <c r="U264" s="122"/>
      <c r="V264" s="122"/>
    </row>
    <row r="265" spans="1:22" ht="31.1" x14ac:dyDescent="0.35">
      <c r="A265" s="106" t="s">
        <v>1661</v>
      </c>
      <c r="B265" s="107" t="s">
        <v>1734</v>
      </c>
      <c r="C265" s="108" t="s">
        <v>1263</v>
      </c>
      <c r="D265" s="122">
        <v>0</v>
      </c>
      <c r="E265" s="122">
        <v>0</v>
      </c>
      <c r="F265" s="122">
        <v>0</v>
      </c>
      <c r="G265" s="122"/>
      <c r="H265" s="122">
        <v>0</v>
      </c>
      <c r="I265" s="126">
        <v>0.50934592000000001</v>
      </c>
      <c r="J265" s="122">
        <v>0</v>
      </c>
      <c r="K265" s="122">
        <v>0.50934592000000001</v>
      </c>
      <c r="L265" s="122">
        <v>0</v>
      </c>
      <c r="M265" s="122">
        <v>0</v>
      </c>
      <c r="N265" s="122">
        <v>0</v>
      </c>
      <c r="O265" s="122"/>
      <c r="P265" s="122">
        <v>0</v>
      </c>
      <c r="Q265" s="122"/>
      <c r="R265" s="122">
        <v>-0.50934592000000001</v>
      </c>
      <c r="S265" s="122"/>
      <c r="T265" s="122">
        <v>-0.50934592000000001</v>
      </c>
      <c r="U265" s="122"/>
      <c r="V265" s="122"/>
    </row>
    <row r="266" spans="1:22" x14ac:dyDescent="0.35">
      <c r="A266" s="103"/>
      <c r="B266" s="110" t="s">
        <v>71</v>
      </c>
      <c r="C266" s="105"/>
      <c r="D266" s="133">
        <f t="shared" ref="D266:V266" si="35">SUM(D267:D274)</f>
        <v>104.98840999999997</v>
      </c>
      <c r="E266" s="133">
        <f t="shared" si="35"/>
        <v>7.2689620499999998</v>
      </c>
      <c r="F266" s="133">
        <f t="shared" si="35"/>
        <v>97.719447949999989</v>
      </c>
      <c r="G266" s="133">
        <f t="shared" si="35"/>
        <v>0</v>
      </c>
      <c r="H266" s="133">
        <f t="shared" si="35"/>
        <v>11.012459999999999</v>
      </c>
      <c r="I266" s="133">
        <f t="shared" si="35"/>
        <v>7.8456910400000011</v>
      </c>
      <c r="J266" s="133">
        <f t="shared" si="35"/>
        <v>1.0005461000000002</v>
      </c>
      <c r="K266" s="133">
        <f t="shared" si="35"/>
        <v>0.88559290000000002</v>
      </c>
      <c r="L266" s="133">
        <f t="shared" si="35"/>
        <v>2.7865845</v>
      </c>
      <c r="M266" s="133">
        <f t="shared" si="35"/>
        <v>6.9600981400000004</v>
      </c>
      <c r="N266" s="133">
        <f t="shared" si="35"/>
        <v>2.1805525000000001</v>
      </c>
      <c r="O266" s="133">
        <f t="shared" si="35"/>
        <v>0</v>
      </c>
      <c r="P266" s="133">
        <f t="shared" si="35"/>
        <v>5.0447769000000005</v>
      </c>
      <c r="Q266" s="133">
        <f t="shared" si="35"/>
        <v>0</v>
      </c>
      <c r="R266" s="133">
        <f t="shared" si="35"/>
        <v>3.1667689599999993</v>
      </c>
      <c r="S266" s="133">
        <f t="shared" si="35"/>
        <v>0</v>
      </c>
      <c r="T266" s="133">
        <f t="shared" si="35"/>
        <v>3.1667689599999993</v>
      </c>
      <c r="U266" s="133">
        <f t="shared" si="35"/>
        <v>0</v>
      </c>
      <c r="V266" s="133">
        <f t="shared" si="35"/>
        <v>0</v>
      </c>
    </row>
    <row r="267" spans="1:22" ht="31.1" x14ac:dyDescent="0.35">
      <c r="A267" s="106" t="s">
        <v>1660</v>
      </c>
      <c r="B267" s="107" t="s">
        <v>1735</v>
      </c>
      <c r="C267" s="108" t="s">
        <v>1264</v>
      </c>
      <c r="D267" s="122">
        <v>2.2212700000000001</v>
      </c>
      <c r="E267" s="122">
        <v>1.1429172300000001</v>
      </c>
      <c r="F267" s="122">
        <v>1.07835277</v>
      </c>
      <c r="G267" s="122"/>
      <c r="H267" s="122">
        <v>1.060862</v>
      </c>
      <c r="I267" s="126">
        <v>0</v>
      </c>
      <c r="J267" s="122">
        <v>0</v>
      </c>
      <c r="K267" s="122">
        <v>0</v>
      </c>
      <c r="L267" s="122">
        <v>1.060862</v>
      </c>
      <c r="M267" s="122">
        <v>0</v>
      </c>
      <c r="N267" s="122">
        <v>0</v>
      </c>
      <c r="O267" s="122"/>
      <c r="P267" s="122">
        <v>0</v>
      </c>
      <c r="Q267" s="122"/>
      <c r="R267" s="122">
        <v>1.060862</v>
      </c>
      <c r="S267" s="122"/>
      <c r="T267" s="122">
        <v>1.060862</v>
      </c>
      <c r="U267" s="122"/>
      <c r="V267" s="122"/>
    </row>
    <row r="268" spans="1:22" ht="46.65" x14ac:dyDescent="0.35">
      <c r="A268" s="106" t="s">
        <v>1660</v>
      </c>
      <c r="B268" s="107" t="s">
        <v>833</v>
      </c>
      <c r="C268" s="108" t="s">
        <v>1265</v>
      </c>
      <c r="D268" s="122">
        <v>1.5771199999999999</v>
      </c>
      <c r="E268" s="122">
        <v>2.4167000000000001E-4</v>
      </c>
      <c r="F268" s="122">
        <v>1.5768783299999998</v>
      </c>
      <c r="G268" s="122"/>
      <c r="H268" s="122">
        <v>1.5671199999999996</v>
      </c>
      <c r="I268" s="126">
        <v>0</v>
      </c>
      <c r="J268" s="122">
        <v>0</v>
      </c>
      <c r="K268" s="122">
        <v>0</v>
      </c>
      <c r="L268" s="122">
        <v>0.36106749999999999</v>
      </c>
      <c r="M268" s="122">
        <v>0</v>
      </c>
      <c r="N268" s="122">
        <v>0.36106749999999999</v>
      </c>
      <c r="O268" s="122"/>
      <c r="P268" s="122">
        <v>0.84498499999999976</v>
      </c>
      <c r="Q268" s="122"/>
      <c r="R268" s="122">
        <v>1.5671199999999996</v>
      </c>
      <c r="S268" s="122"/>
      <c r="T268" s="122">
        <v>1.5671199999999996</v>
      </c>
      <c r="U268" s="122"/>
      <c r="V268" s="122"/>
    </row>
    <row r="269" spans="1:22" ht="31.1" x14ac:dyDescent="0.35">
      <c r="A269" s="106" t="s">
        <v>1661</v>
      </c>
      <c r="B269" s="107" t="s">
        <v>72</v>
      </c>
      <c r="C269" s="108" t="s">
        <v>73</v>
      </c>
      <c r="D269" s="122">
        <v>51.379769999999994</v>
      </c>
      <c r="E269" s="122">
        <v>3.8360809300000001</v>
      </c>
      <c r="F269" s="122">
        <v>47.543689069999992</v>
      </c>
      <c r="G269" s="122"/>
      <c r="H269" s="122">
        <v>1.0999999999999999E-2</v>
      </c>
      <c r="I269" s="126">
        <v>6.7867830300000005</v>
      </c>
      <c r="J269" s="122">
        <v>1.9680000000000001E-4</v>
      </c>
      <c r="K269" s="122">
        <v>1.9680000000000001E-4</v>
      </c>
      <c r="L269" s="122">
        <v>2.5000000000000001E-3</v>
      </c>
      <c r="M269" s="122">
        <v>6.7865862300000002</v>
      </c>
      <c r="N269" s="122">
        <v>2.5000000000000001E-3</v>
      </c>
      <c r="O269" s="122"/>
      <c r="P269" s="122">
        <v>5.8032000000000005E-3</v>
      </c>
      <c r="Q269" s="122"/>
      <c r="R269" s="122">
        <v>-6.7757830300000004</v>
      </c>
      <c r="S269" s="122"/>
      <c r="T269" s="122">
        <v>-6.7757830300000004</v>
      </c>
      <c r="U269" s="122"/>
      <c r="V269" s="122"/>
    </row>
    <row r="270" spans="1:22" ht="31.1" x14ac:dyDescent="0.35">
      <c r="A270" s="106" t="s">
        <v>1660</v>
      </c>
      <c r="B270" s="107" t="s">
        <v>74</v>
      </c>
      <c r="C270" s="108" t="s">
        <v>75</v>
      </c>
      <c r="D270" s="122">
        <v>46.40578</v>
      </c>
      <c r="E270" s="122">
        <v>2.2894805499999999</v>
      </c>
      <c r="F270" s="122">
        <v>44.11629945</v>
      </c>
      <c r="G270" s="122"/>
      <c r="H270" s="122">
        <v>5.9934820000000002</v>
      </c>
      <c r="I270" s="126">
        <v>0.24249112</v>
      </c>
      <c r="J270" s="122">
        <v>0.10674976</v>
      </c>
      <c r="K270" s="122">
        <v>0.10674976</v>
      </c>
      <c r="L270" s="122">
        <v>1.362155</v>
      </c>
      <c r="M270" s="122">
        <v>0.13574136000000001</v>
      </c>
      <c r="N270" s="122">
        <v>1.362155</v>
      </c>
      <c r="O270" s="122"/>
      <c r="P270" s="122">
        <v>3.1624222400000006</v>
      </c>
      <c r="Q270" s="122"/>
      <c r="R270" s="122">
        <v>5.7509908799999998</v>
      </c>
      <c r="S270" s="122"/>
      <c r="T270" s="122">
        <v>5.7509908799999998</v>
      </c>
      <c r="U270" s="122"/>
      <c r="V270" s="122"/>
    </row>
    <row r="271" spans="1:22" ht="46.65" x14ac:dyDescent="0.35">
      <c r="A271" s="106" t="s">
        <v>1660</v>
      </c>
      <c r="B271" s="107" t="s">
        <v>1736</v>
      </c>
      <c r="C271" s="108" t="s">
        <v>1266</v>
      </c>
      <c r="D271" s="122">
        <v>1.5161</v>
      </c>
      <c r="E271" s="122">
        <v>0</v>
      </c>
      <c r="F271" s="122">
        <v>1.5161</v>
      </c>
      <c r="G271" s="122"/>
      <c r="H271" s="122">
        <v>1.5161</v>
      </c>
      <c r="I271" s="126">
        <v>6.7474089999999987E-2</v>
      </c>
      <c r="J271" s="122">
        <v>2.970354E-2</v>
      </c>
      <c r="K271" s="122">
        <v>2.970354E-2</v>
      </c>
      <c r="L271" s="122">
        <v>0</v>
      </c>
      <c r="M271" s="122">
        <v>3.7770549999999986E-2</v>
      </c>
      <c r="N271" s="122">
        <v>0.45482999999999996</v>
      </c>
      <c r="O271" s="122"/>
      <c r="P271" s="122">
        <v>1.0315664600000001</v>
      </c>
      <c r="Q271" s="122"/>
      <c r="R271" s="122">
        <v>1.4486259100000001</v>
      </c>
      <c r="S271" s="122"/>
      <c r="T271" s="122">
        <v>1.4486259100000001</v>
      </c>
      <c r="U271" s="122"/>
      <c r="V271" s="122"/>
    </row>
    <row r="272" spans="1:22" ht="31.1" x14ac:dyDescent="0.35">
      <c r="A272" s="106" t="s">
        <v>1660</v>
      </c>
      <c r="B272" s="107" t="s">
        <v>834</v>
      </c>
      <c r="C272" s="108" t="s">
        <v>1267</v>
      </c>
      <c r="D272" s="122">
        <v>1.8883699999999999</v>
      </c>
      <c r="E272" s="122">
        <v>2.4167000000000001E-4</v>
      </c>
      <c r="F272" s="122">
        <v>1.8881283299999998</v>
      </c>
      <c r="G272" s="122"/>
      <c r="H272" s="122">
        <v>0.86389600000000011</v>
      </c>
      <c r="I272" s="126">
        <v>0.6304864</v>
      </c>
      <c r="J272" s="122">
        <v>0.86389600000000011</v>
      </c>
      <c r="K272" s="122">
        <v>0.6304864</v>
      </c>
      <c r="L272" s="122">
        <v>0</v>
      </c>
      <c r="M272" s="122">
        <v>0</v>
      </c>
      <c r="N272" s="122">
        <v>0</v>
      </c>
      <c r="O272" s="122"/>
      <c r="P272" s="122">
        <v>0</v>
      </c>
      <c r="Q272" s="122"/>
      <c r="R272" s="122">
        <v>0.23340960000000011</v>
      </c>
      <c r="S272" s="122"/>
      <c r="T272" s="122">
        <v>0.23340960000000011</v>
      </c>
      <c r="U272" s="122"/>
      <c r="V272" s="122"/>
    </row>
    <row r="273" spans="1:22" ht="87.05" customHeight="1" x14ac:dyDescent="0.35">
      <c r="A273" s="106" t="s">
        <v>1661</v>
      </c>
      <c r="B273" s="107" t="s">
        <v>1737</v>
      </c>
      <c r="C273" s="108" t="s">
        <v>1268</v>
      </c>
      <c r="D273" s="122">
        <v>0</v>
      </c>
      <c r="E273" s="122">
        <v>0</v>
      </c>
      <c r="F273" s="122">
        <v>0</v>
      </c>
      <c r="G273" s="122"/>
      <c r="H273" s="122">
        <v>0</v>
      </c>
      <c r="I273" s="126">
        <v>4.9120879999999999E-2</v>
      </c>
      <c r="J273" s="122">
        <v>0</v>
      </c>
      <c r="K273" s="122">
        <v>4.9120879999999999E-2</v>
      </c>
      <c r="L273" s="122">
        <v>0</v>
      </c>
      <c r="M273" s="122">
        <v>0</v>
      </c>
      <c r="N273" s="122">
        <v>0</v>
      </c>
      <c r="O273" s="122"/>
      <c r="P273" s="122">
        <v>0</v>
      </c>
      <c r="Q273" s="122"/>
      <c r="R273" s="122">
        <v>-4.9120879999999999E-2</v>
      </c>
      <c r="S273" s="122"/>
      <c r="T273" s="122">
        <v>-4.9120879999999999E-2</v>
      </c>
      <c r="U273" s="122"/>
      <c r="V273" s="122"/>
    </row>
    <row r="274" spans="1:22" ht="46.65" x14ac:dyDescent="0.35">
      <c r="A274" s="106" t="s">
        <v>1661</v>
      </c>
      <c r="B274" s="107" t="s">
        <v>1738</v>
      </c>
      <c r="C274" s="108" t="s">
        <v>1269</v>
      </c>
      <c r="D274" s="122">
        <v>0</v>
      </c>
      <c r="E274" s="122">
        <v>0</v>
      </c>
      <c r="F274" s="122">
        <v>0</v>
      </c>
      <c r="G274" s="122"/>
      <c r="H274" s="122">
        <v>0</v>
      </c>
      <c r="I274" s="126">
        <v>6.9335519999999998E-2</v>
      </c>
      <c r="J274" s="122">
        <v>0</v>
      </c>
      <c r="K274" s="122">
        <v>6.9335519999999998E-2</v>
      </c>
      <c r="L274" s="122">
        <v>0</v>
      </c>
      <c r="M274" s="122">
        <v>0</v>
      </c>
      <c r="N274" s="122">
        <v>0</v>
      </c>
      <c r="O274" s="122"/>
      <c r="P274" s="122">
        <v>0</v>
      </c>
      <c r="Q274" s="122"/>
      <c r="R274" s="122">
        <v>-6.9335519999999998E-2</v>
      </c>
      <c r="S274" s="122"/>
      <c r="T274" s="122">
        <v>-6.9335519999999998E-2</v>
      </c>
      <c r="U274" s="122"/>
      <c r="V274" s="122"/>
    </row>
    <row r="275" spans="1:22" x14ac:dyDescent="0.35">
      <c r="A275" s="103"/>
      <c r="B275" s="110" t="s">
        <v>76</v>
      </c>
      <c r="C275" s="105"/>
      <c r="D275" s="133">
        <f t="shared" ref="D275:V275" si="36">SUM(D276:D313)</f>
        <v>285.78584000000001</v>
      </c>
      <c r="E275" s="133">
        <f t="shared" si="36"/>
        <v>12.321603889999997</v>
      </c>
      <c r="F275" s="133">
        <f t="shared" si="36"/>
        <v>273.46423610999994</v>
      </c>
      <c r="G275" s="133">
        <f t="shared" si="36"/>
        <v>0</v>
      </c>
      <c r="H275" s="133">
        <f t="shared" si="36"/>
        <v>134.11893071</v>
      </c>
      <c r="I275" s="133">
        <f t="shared" si="36"/>
        <v>18.085086280000002</v>
      </c>
      <c r="J275" s="133">
        <f t="shared" si="36"/>
        <v>4.1796936299999992</v>
      </c>
      <c r="K275" s="133">
        <f t="shared" si="36"/>
        <v>7.1137298400000004</v>
      </c>
      <c r="L275" s="133">
        <f t="shared" si="36"/>
        <v>26.226082349999995</v>
      </c>
      <c r="M275" s="133">
        <f t="shared" si="36"/>
        <v>10.971356440000001</v>
      </c>
      <c r="N275" s="133">
        <f t="shared" si="36"/>
        <v>31.955783279999999</v>
      </c>
      <c r="O275" s="133">
        <f t="shared" si="36"/>
        <v>0</v>
      </c>
      <c r="P275" s="133">
        <f t="shared" si="36"/>
        <v>71.757371450000008</v>
      </c>
      <c r="Q275" s="133">
        <f t="shared" si="36"/>
        <v>0</v>
      </c>
      <c r="R275" s="133">
        <f t="shared" si="36"/>
        <v>116.03384443</v>
      </c>
      <c r="S275" s="133">
        <f t="shared" si="36"/>
        <v>0</v>
      </c>
      <c r="T275" s="133">
        <f t="shared" si="36"/>
        <v>116.03384443</v>
      </c>
      <c r="U275" s="133">
        <f t="shared" si="36"/>
        <v>0</v>
      </c>
      <c r="V275" s="133">
        <f t="shared" si="36"/>
        <v>0</v>
      </c>
    </row>
    <row r="276" spans="1:22" ht="116.3" customHeight="1" x14ac:dyDescent="0.35">
      <c r="A276" s="106" t="s">
        <v>1661</v>
      </c>
      <c r="B276" s="107" t="s">
        <v>1739</v>
      </c>
      <c r="C276" s="108" t="s">
        <v>525</v>
      </c>
      <c r="D276" s="122">
        <v>5.80626</v>
      </c>
      <c r="E276" s="122">
        <v>1.3706583299999999</v>
      </c>
      <c r="F276" s="122">
        <v>4.4356016700000005</v>
      </c>
      <c r="G276" s="122"/>
      <c r="H276" s="122">
        <v>3.2111199999999998</v>
      </c>
      <c r="I276" s="126">
        <v>0.12991912999999999</v>
      </c>
      <c r="J276" s="122">
        <v>5.7193180000000045E-2</v>
      </c>
      <c r="K276" s="122">
        <v>5.7193180000000045E-2</v>
      </c>
      <c r="L276" s="122">
        <v>3.1539268199999997</v>
      </c>
      <c r="M276" s="122">
        <v>7.2725949999999956E-2</v>
      </c>
      <c r="N276" s="122">
        <v>0</v>
      </c>
      <c r="O276" s="122"/>
      <c r="P276" s="122">
        <v>0</v>
      </c>
      <c r="Q276" s="122"/>
      <c r="R276" s="122">
        <v>3.08120087</v>
      </c>
      <c r="S276" s="122"/>
      <c r="T276" s="122">
        <v>3.08120087</v>
      </c>
      <c r="U276" s="122"/>
      <c r="V276" s="122"/>
    </row>
    <row r="277" spans="1:22" ht="31.1" x14ac:dyDescent="0.35">
      <c r="A277" s="106" t="s">
        <v>1660</v>
      </c>
      <c r="B277" s="107" t="s">
        <v>835</v>
      </c>
      <c r="C277" s="108" t="s">
        <v>1270</v>
      </c>
      <c r="D277" s="122">
        <v>34.902010000000004</v>
      </c>
      <c r="E277" s="122">
        <v>2.4167000000000001E-4</v>
      </c>
      <c r="F277" s="122">
        <v>34.901768330000003</v>
      </c>
      <c r="G277" s="122"/>
      <c r="H277" s="122">
        <v>34.892010000000006</v>
      </c>
      <c r="I277" s="126">
        <v>8.292266999999999E-2</v>
      </c>
      <c r="J277" s="122">
        <v>3.6504339999999996E-2</v>
      </c>
      <c r="K277" s="122">
        <v>3.6504339999999996E-2</v>
      </c>
      <c r="L277" s="122">
        <v>0.4658050000000003</v>
      </c>
      <c r="M277" s="122">
        <v>4.6418329999999994E-2</v>
      </c>
      <c r="N277" s="122">
        <v>0.4658050000000003</v>
      </c>
      <c r="O277" s="122"/>
      <c r="P277" s="122">
        <v>33.923895660000007</v>
      </c>
      <c r="Q277" s="122"/>
      <c r="R277" s="122">
        <v>34.809087330000004</v>
      </c>
      <c r="S277" s="122"/>
      <c r="T277" s="122">
        <v>34.809087330000004</v>
      </c>
      <c r="U277" s="122"/>
      <c r="V277" s="122"/>
    </row>
    <row r="278" spans="1:22" ht="31.1" x14ac:dyDescent="0.35">
      <c r="A278" s="106" t="s">
        <v>1660</v>
      </c>
      <c r="B278" s="107" t="s">
        <v>836</v>
      </c>
      <c r="C278" s="108" t="s">
        <v>1271</v>
      </c>
      <c r="D278" s="122">
        <v>25.838080000000001</v>
      </c>
      <c r="E278" s="122">
        <v>0</v>
      </c>
      <c r="F278" s="122">
        <v>25.838080000000001</v>
      </c>
      <c r="G278" s="122"/>
      <c r="H278" s="122">
        <v>2.3922360000000005</v>
      </c>
      <c r="I278" s="126">
        <v>9.6787789999999985E-2</v>
      </c>
      <c r="J278" s="122">
        <v>4.2608059999999996E-2</v>
      </c>
      <c r="K278" s="122">
        <v>4.2608059999999996E-2</v>
      </c>
      <c r="L278" s="122">
        <v>0.54369000000000001</v>
      </c>
      <c r="M278" s="122">
        <v>5.4179729999999988E-2</v>
      </c>
      <c r="N278" s="122">
        <v>0.54369000000000001</v>
      </c>
      <c r="O278" s="122"/>
      <c r="P278" s="122">
        <v>1.2622479400000002</v>
      </c>
      <c r="Q278" s="122"/>
      <c r="R278" s="122">
        <v>2.2954482100000004</v>
      </c>
      <c r="S278" s="122"/>
      <c r="T278" s="122">
        <v>2.2954482100000004</v>
      </c>
      <c r="U278" s="122"/>
      <c r="V278" s="122"/>
    </row>
    <row r="279" spans="1:22" ht="46.65" x14ac:dyDescent="0.35">
      <c r="A279" s="106" t="s">
        <v>1661</v>
      </c>
      <c r="B279" s="107" t="s">
        <v>1740</v>
      </c>
      <c r="C279" s="108" t="s">
        <v>1272</v>
      </c>
      <c r="D279" s="122">
        <v>44.930070000000001</v>
      </c>
      <c r="E279" s="122">
        <v>2.4167000000000001E-4</v>
      </c>
      <c r="F279" s="122">
        <v>44.929828329999999</v>
      </c>
      <c r="G279" s="122"/>
      <c r="H279" s="122">
        <v>1.0999999999999999E-2</v>
      </c>
      <c r="I279" s="126">
        <v>4.4504000000000006E-4</v>
      </c>
      <c r="J279" s="122">
        <v>1.9593E-4</v>
      </c>
      <c r="K279" s="122">
        <v>1.9593E-4</v>
      </c>
      <c r="L279" s="122">
        <v>2.5000000000000001E-3</v>
      </c>
      <c r="M279" s="122">
        <v>2.4911000000000009E-4</v>
      </c>
      <c r="N279" s="122">
        <v>2.5000000000000001E-3</v>
      </c>
      <c r="O279" s="122"/>
      <c r="P279" s="122">
        <v>5.8040699999999997E-3</v>
      </c>
      <c r="Q279" s="122"/>
      <c r="R279" s="122">
        <v>1.0554959999999999E-2</v>
      </c>
      <c r="S279" s="122"/>
      <c r="T279" s="122">
        <v>1.0554959999999999E-2</v>
      </c>
      <c r="U279" s="122"/>
      <c r="V279" s="122"/>
    </row>
    <row r="280" spans="1:22" ht="31.1" x14ac:dyDescent="0.35">
      <c r="A280" s="106" t="s">
        <v>1660</v>
      </c>
      <c r="B280" s="107" t="s">
        <v>837</v>
      </c>
      <c r="C280" s="108" t="s">
        <v>1273</v>
      </c>
      <c r="D280" s="122">
        <v>1.64883</v>
      </c>
      <c r="E280" s="122">
        <v>1.42636556</v>
      </c>
      <c r="F280" s="122">
        <v>0.22246443999999999</v>
      </c>
      <c r="G280" s="122"/>
      <c r="H280" s="122">
        <v>7.6604000000000019E-2</v>
      </c>
      <c r="I280" s="126">
        <v>0</v>
      </c>
      <c r="J280" s="122">
        <v>0</v>
      </c>
      <c r="K280" s="122">
        <v>0</v>
      </c>
      <c r="L280" s="122">
        <v>7.6604000000000019E-2</v>
      </c>
      <c r="M280" s="122">
        <v>0</v>
      </c>
      <c r="N280" s="122">
        <v>0</v>
      </c>
      <c r="O280" s="122"/>
      <c r="P280" s="122">
        <v>0</v>
      </c>
      <c r="Q280" s="122"/>
      <c r="R280" s="122">
        <v>7.6604000000000019E-2</v>
      </c>
      <c r="S280" s="122"/>
      <c r="T280" s="122">
        <v>7.6604000000000019E-2</v>
      </c>
      <c r="U280" s="122"/>
      <c r="V280" s="122"/>
    </row>
    <row r="281" spans="1:22" ht="31.1" x14ac:dyDescent="0.35">
      <c r="A281" s="106" t="s">
        <v>1660</v>
      </c>
      <c r="B281" s="107" t="s">
        <v>838</v>
      </c>
      <c r="C281" s="108" t="s">
        <v>1274</v>
      </c>
      <c r="D281" s="122">
        <v>6.6334000000000009</v>
      </c>
      <c r="E281" s="122">
        <v>2.5642000000000004E-4</v>
      </c>
      <c r="F281" s="122">
        <v>6.6331435800000005</v>
      </c>
      <c r="G281" s="122"/>
      <c r="H281" s="122">
        <v>6.6227869999999998</v>
      </c>
      <c r="I281" s="126">
        <v>0.26906152000000005</v>
      </c>
      <c r="J281" s="122">
        <v>0.11844662</v>
      </c>
      <c r="K281" s="122">
        <v>0.11844662</v>
      </c>
      <c r="L281" s="122">
        <v>0</v>
      </c>
      <c r="M281" s="122">
        <v>0.15061490000000005</v>
      </c>
      <c r="N281" s="122">
        <v>1.8136920000000001</v>
      </c>
      <c r="O281" s="122"/>
      <c r="P281" s="122">
        <v>4.6906483799999998</v>
      </c>
      <c r="Q281" s="122"/>
      <c r="R281" s="122">
        <v>6.3537254799999996</v>
      </c>
      <c r="S281" s="122"/>
      <c r="T281" s="122">
        <v>6.3537254799999996</v>
      </c>
      <c r="U281" s="122"/>
      <c r="V281" s="122"/>
    </row>
    <row r="282" spans="1:22" ht="31.1" x14ac:dyDescent="0.35">
      <c r="A282" s="106" t="s">
        <v>1660</v>
      </c>
      <c r="B282" s="107" t="s">
        <v>839</v>
      </c>
      <c r="C282" s="108" t="s">
        <v>1275</v>
      </c>
      <c r="D282" s="122">
        <v>3.5124400000000002</v>
      </c>
      <c r="E282" s="122">
        <v>2.4167000000000001E-4</v>
      </c>
      <c r="F282" s="122">
        <v>3.5121983300000004</v>
      </c>
      <c r="G282" s="122"/>
      <c r="H282" s="122">
        <v>3.50244</v>
      </c>
      <c r="I282" s="126">
        <v>2.2331229700000002</v>
      </c>
      <c r="J282" s="122">
        <v>6.8620050000000002E-2</v>
      </c>
      <c r="K282" s="122">
        <v>6.8620050000000002E-2</v>
      </c>
      <c r="L282" s="122">
        <v>0.98511194999999996</v>
      </c>
      <c r="M282" s="122">
        <v>2.1645029200000003</v>
      </c>
      <c r="N282" s="122">
        <v>2.4487079999999999</v>
      </c>
      <c r="O282" s="122"/>
      <c r="P282" s="122">
        <v>0</v>
      </c>
      <c r="Q282" s="122"/>
      <c r="R282" s="122">
        <v>1.2693170299999998</v>
      </c>
      <c r="S282" s="122"/>
      <c r="T282" s="122">
        <v>1.2693170299999998</v>
      </c>
      <c r="U282" s="122"/>
      <c r="V282" s="122"/>
    </row>
    <row r="283" spans="1:22" ht="46.65" x14ac:dyDescent="0.35">
      <c r="A283" s="106" t="s">
        <v>1660</v>
      </c>
      <c r="B283" s="107" t="s">
        <v>637</v>
      </c>
      <c r="C283" s="108" t="s">
        <v>526</v>
      </c>
      <c r="D283" s="122">
        <v>0.42497000000000001</v>
      </c>
      <c r="E283" s="122">
        <v>0</v>
      </c>
      <c r="F283" s="122">
        <v>0.42497000000000001</v>
      </c>
      <c r="G283" s="122"/>
      <c r="H283" s="122">
        <v>3.4320000000000002E-3</v>
      </c>
      <c r="I283" s="126">
        <v>0</v>
      </c>
      <c r="J283" s="122">
        <v>0</v>
      </c>
      <c r="K283" s="122">
        <v>0</v>
      </c>
      <c r="L283" s="122">
        <v>7.7999999999999999E-4</v>
      </c>
      <c r="M283" s="122">
        <v>0</v>
      </c>
      <c r="N283" s="122">
        <v>7.7999999999999999E-4</v>
      </c>
      <c r="O283" s="122"/>
      <c r="P283" s="122">
        <v>1.8720000000000002E-3</v>
      </c>
      <c r="Q283" s="122"/>
      <c r="R283" s="122">
        <v>3.4320000000000002E-3</v>
      </c>
      <c r="S283" s="122"/>
      <c r="T283" s="122">
        <v>3.4320000000000002E-3</v>
      </c>
      <c r="U283" s="122"/>
      <c r="V283" s="122"/>
    </row>
    <row r="284" spans="1:22" ht="31.1" x14ac:dyDescent="0.35">
      <c r="A284" s="106" t="s">
        <v>1661</v>
      </c>
      <c r="B284" s="107" t="s">
        <v>1741</v>
      </c>
      <c r="C284" s="108" t="s">
        <v>528</v>
      </c>
      <c r="D284" s="122">
        <v>18.497679999999999</v>
      </c>
      <c r="E284" s="122">
        <v>5.0616945700000002</v>
      </c>
      <c r="F284" s="122">
        <v>13.435985429999999</v>
      </c>
      <c r="G284" s="73"/>
      <c r="H284" s="122">
        <v>13.847648710000005</v>
      </c>
      <c r="I284" s="126">
        <v>0.33520762999999998</v>
      </c>
      <c r="J284" s="122">
        <v>0.14756554</v>
      </c>
      <c r="K284" s="122">
        <v>0.14756554</v>
      </c>
      <c r="L284" s="122">
        <v>5.4017384600000007</v>
      </c>
      <c r="M284" s="122">
        <v>0.18764208999999998</v>
      </c>
      <c r="N284" s="122">
        <v>8.2983447100000038</v>
      </c>
      <c r="O284" s="73"/>
      <c r="P284" s="122">
        <v>0</v>
      </c>
      <c r="Q284" s="73"/>
      <c r="R284" s="122">
        <v>13.512441080000006</v>
      </c>
      <c r="S284" s="122"/>
      <c r="T284" s="122">
        <v>13.512441080000006</v>
      </c>
      <c r="U284" s="73"/>
      <c r="V284" s="73"/>
    </row>
    <row r="285" spans="1:22" ht="31.1" x14ac:dyDescent="0.35">
      <c r="A285" s="106" t="s">
        <v>1660</v>
      </c>
      <c r="B285" s="107" t="s">
        <v>78</v>
      </c>
      <c r="C285" s="108" t="s">
        <v>524</v>
      </c>
      <c r="D285" s="122">
        <v>1.44547</v>
      </c>
      <c r="E285" s="122">
        <v>1.4344700000000001</v>
      </c>
      <c r="F285" s="122">
        <v>1.0999999999999899E-2</v>
      </c>
      <c r="G285" s="122"/>
      <c r="H285" s="122">
        <v>1.0999999999999999E-2</v>
      </c>
      <c r="I285" s="126">
        <v>0</v>
      </c>
      <c r="J285" s="122">
        <v>0</v>
      </c>
      <c r="K285" s="122">
        <v>0</v>
      </c>
      <c r="L285" s="122">
        <v>1.0999999999999999E-2</v>
      </c>
      <c r="M285" s="122">
        <v>0</v>
      </c>
      <c r="N285" s="122">
        <v>0</v>
      </c>
      <c r="O285" s="122"/>
      <c r="P285" s="122">
        <v>0</v>
      </c>
      <c r="Q285" s="122"/>
      <c r="R285" s="122">
        <v>1.0999999999999999E-2</v>
      </c>
      <c r="S285" s="122"/>
      <c r="T285" s="122">
        <v>1.0999999999999999E-2</v>
      </c>
      <c r="U285" s="122"/>
      <c r="V285" s="122"/>
    </row>
    <row r="286" spans="1:22" ht="46.65" x14ac:dyDescent="0.35">
      <c r="A286" s="106" t="s">
        <v>1661</v>
      </c>
      <c r="B286" s="107" t="s">
        <v>638</v>
      </c>
      <c r="C286" s="108" t="s">
        <v>684</v>
      </c>
      <c r="D286" s="122">
        <v>61.639160000000004</v>
      </c>
      <c r="E286" s="122">
        <v>0.78864723999999997</v>
      </c>
      <c r="F286" s="122">
        <v>60.850512760000001</v>
      </c>
      <c r="G286" s="122"/>
      <c r="H286" s="122">
        <v>1.6500000000000004</v>
      </c>
      <c r="I286" s="126">
        <v>6.6757580000000011E-2</v>
      </c>
      <c r="J286" s="122">
        <v>2.9388099999999997E-2</v>
      </c>
      <c r="K286" s="122">
        <v>2.9388099999999997E-2</v>
      </c>
      <c r="L286" s="122">
        <v>0.375</v>
      </c>
      <c r="M286" s="122">
        <v>3.736948000000001E-2</v>
      </c>
      <c r="N286" s="122">
        <v>0.375</v>
      </c>
      <c r="O286" s="122"/>
      <c r="P286" s="122">
        <v>0.87061190000000033</v>
      </c>
      <c r="Q286" s="122"/>
      <c r="R286" s="122">
        <v>1.5832424200000004</v>
      </c>
      <c r="S286" s="122"/>
      <c r="T286" s="122">
        <v>1.5832424200000004</v>
      </c>
      <c r="U286" s="122"/>
      <c r="V286" s="122"/>
    </row>
    <row r="287" spans="1:22" ht="46.65" x14ac:dyDescent="0.35">
      <c r="A287" s="106" t="s">
        <v>1661</v>
      </c>
      <c r="B287" s="107" t="s">
        <v>639</v>
      </c>
      <c r="C287" s="108" t="s">
        <v>685</v>
      </c>
      <c r="D287" s="122">
        <v>11.564350000000001</v>
      </c>
      <c r="E287" s="122">
        <v>7.2292300000000004E-2</v>
      </c>
      <c r="F287" s="122">
        <v>11.4920577</v>
      </c>
      <c r="G287" s="122"/>
      <c r="H287" s="122">
        <v>10.315980000000001</v>
      </c>
      <c r="I287" s="126">
        <v>0.83131429000000001</v>
      </c>
      <c r="J287" s="122">
        <v>0.77361632000000002</v>
      </c>
      <c r="K287" s="122">
        <v>0.77361632000000002</v>
      </c>
      <c r="L287" s="122">
        <v>0.57899499999999993</v>
      </c>
      <c r="M287" s="122">
        <v>5.7697969999999987E-2</v>
      </c>
      <c r="N287" s="122">
        <v>0.57899499999999993</v>
      </c>
      <c r="O287" s="122"/>
      <c r="P287" s="122">
        <v>8.3843736800000013</v>
      </c>
      <c r="Q287" s="122"/>
      <c r="R287" s="122">
        <v>9.4846657100000016</v>
      </c>
      <c r="S287" s="122"/>
      <c r="T287" s="122">
        <v>9.4846657100000016</v>
      </c>
      <c r="U287" s="122"/>
      <c r="V287" s="122"/>
    </row>
    <row r="288" spans="1:22" ht="46.65" x14ac:dyDescent="0.35">
      <c r="A288" s="106" t="s">
        <v>1660</v>
      </c>
      <c r="B288" s="107" t="s">
        <v>1742</v>
      </c>
      <c r="C288" s="108" t="s">
        <v>527</v>
      </c>
      <c r="D288" s="122">
        <v>8.231209999999999</v>
      </c>
      <c r="E288" s="122">
        <v>6.2034180000000001E-2</v>
      </c>
      <c r="F288" s="122">
        <v>8.1691758199999995</v>
      </c>
      <c r="G288" s="122"/>
      <c r="H288" s="122">
        <v>1.9943000000000002</v>
      </c>
      <c r="I288" s="126">
        <v>8.0687640000000005E-2</v>
      </c>
      <c r="J288" s="122">
        <v>3.5520420000000004E-2</v>
      </c>
      <c r="K288" s="122">
        <v>3.5520420000000004E-2</v>
      </c>
      <c r="L288" s="122">
        <v>0.45324999999999999</v>
      </c>
      <c r="M288" s="122">
        <v>4.5167220000000001E-2</v>
      </c>
      <c r="N288" s="122">
        <v>0.45324999999999999</v>
      </c>
      <c r="O288" s="122"/>
      <c r="P288" s="122">
        <v>1.0522795800000002</v>
      </c>
      <c r="Q288" s="122"/>
      <c r="R288" s="122">
        <v>1.9136123600000001</v>
      </c>
      <c r="S288" s="122"/>
      <c r="T288" s="122">
        <v>1.9136123600000001</v>
      </c>
      <c r="U288" s="122"/>
      <c r="V288" s="122"/>
    </row>
    <row r="289" spans="1:22" ht="46.65" x14ac:dyDescent="0.35">
      <c r="A289" s="106" t="s">
        <v>1661</v>
      </c>
      <c r="B289" s="107" t="s">
        <v>1743</v>
      </c>
      <c r="C289" s="108" t="s">
        <v>1276</v>
      </c>
      <c r="D289" s="122">
        <v>0.56730999999999998</v>
      </c>
      <c r="E289" s="122">
        <v>0.33636485999999999</v>
      </c>
      <c r="F289" s="122">
        <v>0.23094513999999999</v>
      </c>
      <c r="G289" s="122"/>
      <c r="H289" s="122">
        <v>0.24168100000000006</v>
      </c>
      <c r="I289" s="126">
        <v>5.80271E-3</v>
      </c>
      <c r="J289" s="122">
        <v>4.3045799999999997E-3</v>
      </c>
      <c r="K289" s="122">
        <v>4.3045799999999997E-3</v>
      </c>
      <c r="L289" s="122">
        <v>0.16588842000000001</v>
      </c>
      <c r="M289" s="122">
        <v>1.4981300000000003E-3</v>
      </c>
      <c r="N289" s="122">
        <v>7.1488000000000052E-2</v>
      </c>
      <c r="O289" s="122"/>
      <c r="P289" s="122">
        <v>0</v>
      </c>
      <c r="Q289" s="122"/>
      <c r="R289" s="122">
        <v>0.23587829000000007</v>
      </c>
      <c r="S289" s="122"/>
      <c r="T289" s="122">
        <v>0.23587829000000007</v>
      </c>
      <c r="U289" s="122"/>
      <c r="V289" s="122"/>
    </row>
    <row r="290" spans="1:22" ht="31.1" x14ac:dyDescent="0.35">
      <c r="A290" s="106" t="s">
        <v>1660</v>
      </c>
      <c r="B290" s="107" t="s">
        <v>1744</v>
      </c>
      <c r="C290" s="108" t="s">
        <v>1277</v>
      </c>
      <c r="D290" s="122">
        <v>0.56730999999999998</v>
      </c>
      <c r="E290" s="122">
        <v>0.31607678000000006</v>
      </c>
      <c r="F290" s="122">
        <v>0.25123321999999992</v>
      </c>
      <c r="G290" s="122"/>
      <c r="H290" s="122">
        <v>0.23610400000000004</v>
      </c>
      <c r="I290" s="126">
        <v>0</v>
      </c>
      <c r="J290" s="122">
        <v>0</v>
      </c>
      <c r="K290" s="122">
        <v>0</v>
      </c>
      <c r="L290" s="122">
        <v>0.23610400000000004</v>
      </c>
      <c r="M290" s="122">
        <v>0</v>
      </c>
      <c r="N290" s="122">
        <v>0</v>
      </c>
      <c r="O290" s="122"/>
      <c r="P290" s="122">
        <v>0</v>
      </c>
      <c r="Q290" s="122"/>
      <c r="R290" s="122">
        <v>0.23610400000000004</v>
      </c>
      <c r="S290" s="122"/>
      <c r="T290" s="122">
        <v>0.23610400000000004</v>
      </c>
      <c r="U290" s="122"/>
      <c r="V290" s="122"/>
    </row>
    <row r="291" spans="1:22" ht="15.8" customHeight="1" x14ac:dyDescent="0.35">
      <c r="A291" s="106" t="s">
        <v>1660</v>
      </c>
      <c r="B291" s="107" t="s">
        <v>1745</v>
      </c>
      <c r="C291" s="108" t="s">
        <v>1278</v>
      </c>
      <c r="D291" s="122">
        <v>1.01234</v>
      </c>
      <c r="E291" s="122">
        <v>2.4234299999999999E-3</v>
      </c>
      <c r="F291" s="122">
        <v>1.0099165700000001</v>
      </c>
      <c r="G291" s="122"/>
      <c r="H291" s="122">
        <v>0.91205999999999998</v>
      </c>
      <c r="I291" s="126">
        <v>4.0591309999999999E-2</v>
      </c>
      <c r="J291" s="122">
        <v>1.786915E-2</v>
      </c>
      <c r="K291" s="122">
        <v>1.786915E-2</v>
      </c>
      <c r="L291" s="122">
        <v>0.28583285000000003</v>
      </c>
      <c r="M291" s="122">
        <v>2.2722159999999998E-2</v>
      </c>
      <c r="N291" s="122">
        <v>0.60835799999999995</v>
      </c>
      <c r="O291" s="122"/>
      <c r="P291" s="122">
        <v>0</v>
      </c>
      <c r="Q291" s="122"/>
      <c r="R291" s="122">
        <v>0.87146868999999993</v>
      </c>
      <c r="S291" s="122"/>
      <c r="T291" s="122">
        <v>0.87146868999999993</v>
      </c>
      <c r="U291" s="122"/>
      <c r="V291" s="122"/>
    </row>
    <row r="292" spans="1:22" ht="46.65" x14ac:dyDescent="0.35">
      <c r="A292" s="106" t="s">
        <v>1661</v>
      </c>
      <c r="B292" s="107" t="s">
        <v>1746</v>
      </c>
      <c r="C292" s="108" t="s">
        <v>1279</v>
      </c>
      <c r="D292" s="122">
        <v>1.60185</v>
      </c>
      <c r="E292" s="122">
        <v>2.4167000000000001E-4</v>
      </c>
      <c r="F292" s="122">
        <v>1.6016083299999999</v>
      </c>
      <c r="G292" s="122"/>
      <c r="H292" s="122">
        <v>1.4008280000000002</v>
      </c>
      <c r="I292" s="126">
        <v>5.6676290000000004E-2</v>
      </c>
      <c r="J292" s="122">
        <v>2.4950090000000001E-2</v>
      </c>
      <c r="K292" s="122">
        <v>2.4950090000000001E-2</v>
      </c>
      <c r="L292" s="122">
        <v>0.31836999999999999</v>
      </c>
      <c r="M292" s="122">
        <v>3.1726200000000003E-2</v>
      </c>
      <c r="N292" s="122">
        <v>0.31836999999999999</v>
      </c>
      <c r="O292" s="122"/>
      <c r="P292" s="122">
        <v>0.73913791000000029</v>
      </c>
      <c r="Q292" s="122"/>
      <c r="R292" s="122">
        <v>1.3441517100000002</v>
      </c>
      <c r="S292" s="122"/>
      <c r="T292" s="122">
        <v>1.3441517100000002</v>
      </c>
      <c r="U292" s="122"/>
      <c r="V292" s="122"/>
    </row>
    <row r="293" spans="1:22" ht="46.65" x14ac:dyDescent="0.35">
      <c r="A293" s="106" t="s">
        <v>1660</v>
      </c>
      <c r="B293" s="107" t="s">
        <v>1747</v>
      </c>
      <c r="C293" s="108" t="s">
        <v>1280</v>
      </c>
      <c r="D293" s="122">
        <v>0.48705999999999999</v>
      </c>
      <c r="E293" s="122">
        <v>0.31508030999999997</v>
      </c>
      <c r="F293" s="122">
        <v>0.17197969000000002</v>
      </c>
      <c r="G293" s="122"/>
      <c r="H293" s="122">
        <v>0.46132000000000001</v>
      </c>
      <c r="I293" s="126">
        <v>0</v>
      </c>
      <c r="J293" s="122">
        <v>0</v>
      </c>
      <c r="K293" s="122">
        <v>0</v>
      </c>
      <c r="L293" s="122">
        <v>0.46132000000000001</v>
      </c>
      <c r="M293" s="122">
        <v>0</v>
      </c>
      <c r="N293" s="122">
        <v>0</v>
      </c>
      <c r="O293" s="122"/>
      <c r="P293" s="122">
        <v>0</v>
      </c>
      <c r="Q293" s="122"/>
      <c r="R293" s="122">
        <v>0.46132000000000001</v>
      </c>
      <c r="S293" s="122"/>
      <c r="T293" s="122">
        <v>0.46132000000000001</v>
      </c>
      <c r="U293" s="122"/>
      <c r="V293" s="122"/>
    </row>
    <row r="294" spans="1:22" ht="89.25" customHeight="1" x14ac:dyDescent="0.35">
      <c r="A294" s="106" t="s">
        <v>1660</v>
      </c>
      <c r="B294" s="107" t="s">
        <v>1748</v>
      </c>
      <c r="C294" s="108" t="s">
        <v>1281</v>
      </c>
      <c r="D294" s="122">
        <v>1.5161</v>
      </c>
      <c r="E294" s="122">
        <v>3.4135399999999996E-3</v>
      </c>
      <c r="F294" s="122">
        <v>1.5126864600000001</v>
      </c>
      <c r="G294" s="122"/>
      <c r="H294" s="122">
        <v>1.3748499999999999</v>
      </c>
      <c r="I294" s="126">
        <v>1.1063099299999999</v>
      </c>
      <c r="J294" s="122">
        <v>1.0720583000000001</v>
      </c>
      <c r="K294" s="122">
        <v>1.0720583000000001</v>
      </c>
      <c r="L294" s="122">
        <v>0</v>
      </c>
      <c r="M294" s="122">
        <v>3.4251629999999755E-2</v>
      </c>
      <c r="N294" s="122">
        <v>0.30279169999999977</v>
      </c>
      <c r="O294" s="122"/>
      <c r="P294" s="122">
        <v>0</v>
      </c>
      <c r="Q294" s="122"/>
      <c r="R294" s="122">
        <v>0.26854007000000002</v>
      </c>
      <c r="S294" s="122"/>
      <c r="T294" s="122">
        <v>0.26854007000000002</v>
      </c>
      <c r="U294" s="122"/>
      <c r="V294" s="122"/>
    </row>
    <row r="295" spans="1:22" ht="46.65" x14ac:dyDescent="0.35">
      <c r="A295" s="106" t="s">
        <v>1660</v>
      </c>
      <c r="B295" s="107" t="s">
        <v>1749</v>
      </c>
      <c r="C295" s="108" t="s">
        <v>1282</v>
      </c>
      <c r="D295" s="122">
        <v>2.6852399999999998</v>
      </c>
      <c r="E295" s="122">
        <v>0.46027678999999999</v>
      </c>
      <c r="F295" s="122">
        <v>2.2249632099999999</v>
      </c>
      <c r="G295" s="122"/>
      <c r="H295" s="122">
        <v>0.18704999999999927</v>
      </c>
      <c r="I295" s="126">
        <v>1.8392328600000001</v>
      </c>
      <c r="J295" s="122">
        <v>0.18704999999999927</v>
      </c>
      <c r="K295" s="122">
        <v>1.8392328599999999</v>
      </c>
      <c r="L295" s="122">
        <v>0</v>
      </c>
      <c r="M295" s="122">
        <v>0</v>
      </c>
      <c r="N295" s="122">
        <v>0</v>
      </c>
      <c r="O295" s="122"/>
      <c r="P295" s="122">
        <v>0</v>
      </c>
      <c r="Q295" s="122"/>
      <c r="R295" s="122">
        <v>-1.6521828600000008</v>
      </c>
      <c r="S295" s="122"/>
      <c r="T295" s="122">
        <v>-1.6521828600000008</v>
      </c>
      <c r="U295" s="122"/>
      <c r="V295" s="122"/>
    </row>
    <row r="296" spans="1:22" ht="46.65" x14ac:dyDescent="0.35">
      <c r="A296" s="106" t="s">
        <v>1660</v>
      </c>
      <c r="B296" s="107" t="s">
        <v>840</v>
      </c>
      <c r="C296" s="108" t="s">
        <v>1283</v>
      </c>
      <c r="D296" s="122">
        <v>0.64124999999999999</v>
      </c>
      <c r="E296" s="122">
        <v>1.3054799999999999E-3</v>
      </c>
      <c r="F296" s="122">
        <v>0.63994452000000002</v>
      </c>
      <c r="G296" s="122"/>
      <c r="H296" s="122">
        <v>0.21625</v>
      </c>
      <c r="I296" s="126">
        <v>0.48787939000000002</v>
      </c>
      <c r="J296" s="122">
        <v>0.21625</v>
      </c>
      <c r="K296" s="122">
        <v>0.47324973999999997</v>
      </c>
      <c r="L296" s="122">
        <v>0</v>
      </c>
      <c r="M296" s="122">
        <v>1.462965000000005E-2</v>
      </c>
      <c r="N296" s="122">
        <v>0</v>
      </c>
      <c r="O296" s="122"/>
      <c r="P296" s="122">
        <v>0</v>
      </c>
      <c r="Q296" s="122"/>
      <c r="R296" s="122">
        <v>-0.27162939000000003</v>
      </c>
      <c r="S296" s="122"/>
      <c r="T296" s="122">
        <v>-0.27162939000000003</v>
      </c>
      <c r="U296" s="122"/>
      <c r="V296" s="122"/>
    </row>
    <row r="297" spans="1:22" ht="31.1" x14ac:dyDescent="0.35">
      <c r="A297" s="106" t="s">
        <v>1661</v>
      </c>
      <c r="B297" s="107" t="s">
        <v>1750</v>
      </c>
      <c r="C297" s="108" t="s">
        <v>1284</v>
      </c>
      <c r="D297" s="122">
        <v>1.0662199999999999</v>
      </c>
      <c r="E297" s="122">
        <v>0.58356941000000007</v>
      </c>
      <c r="F297" s="122">
        <v>0.48265058999999988</v>
      </c>
      <c r="G297" s="122"/>
      <c r="H297" s="122">
        <v>1.0999999999999999E-2</v>
      </c>
      <c r="I297" s="126">
        <v>0.26063818</v>
      </c>
      <c r="J297" s="122">
        <v>1.0999999999999999E-2</v>
      </c>
      <c r="K297" s="122">
        <v>0.26038907</v>
      </c>
      <c r="L297" s="122">
        <v>0</v>
      </c>
      <c r="M297" s="122">
        <v>2.4910999999999683E-4</v>
      </c>
      <c r="N297" s="122">
        <v>0</v>
      </c>
      <c r="O297" s="122"/>
      <c r="P297" s="122">
        <v>0</v>
      </c>
      <c r="Q297" s="122"/>
      <c r="R297" s="122">
        <v>-0.24963817999999999</v>
      </c>
      <c r="S297" s="122"/>
      <c r="T297" s="122">
        <v>-0.24963817999999999</v>
      </c>
      <c r="U297" s="122"/>
      <c r="V297" s="122"/>
    </row>
    <row r="298" spans="1:22" ht="46.65" x14ac:dyDescent="0.35">
      <c r="A298" s="106" t="s">
        <v>1660</v>
      </c>
      <c r="B298" s="107" t="s">
        <v>841</v>
      </c>
      <c r="C298" s="108" t="s">
        <v>1285</v>
      </c>
      <c r="D298" s="122">
        <v>0.39027000000000001</v>
      </c>
      <c r="E298" s="122">
        <v>0</v>
      </c>
      <c r="F298" s="122">
        <v>0.39027000000000001</v>
      </c>
      <c r="G298" s="122"/>
      <c r="H298" s="122">
        <v>0.39027000000000001</v>
      </c>
      <c r="I298" s="126">
        <v>0</v>
      </c>
      <c r="J298" s="122">
        <v>0</v>
      </c>
      <c r="K298" s="122">
        <v>0</v>
      </c>
      <c r="L298" s="122">
        <v>9.7567500000000001E-2</v>
      </c>
      <c r="M298" s="122">
        <v>0</v>
      </c>
      <c r="N298" s="122">
        <v>0.29270249999999998</v>
      </c>
      <c r="O298" s="122"/>
      <c r="P298" s="122">
        <v>0</v>
      </c>
      <c r="Q298" s="122"/>
      <c r="R298" s="122">
        <v>0.39027000000000001</v>
      </c>
      <c r="S298" s="122"/>
      <c r="T298" s="122">
        <v>0.39027000000000001</v>
      </c>
      <c r="U298" s="122"/>
      <c r="V298" s="122"/>
    </row>
    <row r="299" spans="1:22" ht="31.1" x14ac:dyDescent="0.35">
      <c r="A299" s="106" t="s">
        <v>1660</v>
      </c>
      <c r="B299" s="107" t="s">
        <v>842</v>
      </c>
      <c r="C299" s="108" t="s">
        <v>1286</v>
      </c>
      <c r="D299" s="122">
        <v>43.361699999999999</v>
      </c>
      <c r="E299" s="122">
        <v>2.4167000000000001E-4</v>
      </c>
      <c r="F299" s="122">
        <v>43.361458329999998</v>
      </c>
      <c r="G299" s="122"/>
      <c r="H299" s="122">
        <v>43.351699999999994</v>
      </c>
      <c r="I299" s="126">
        <v>1.9293696499999999</v>
      </c>
      <c r="J299" s="122">
        <v>0.84934967000000006</v>
      </c>
      <c r="K299" s="122">
        <v>0.84934967000000006</v>
      </c>
      <c r="L299" s="122">
        <v>10.837924999999998</v>
      </c>
      <c r="M299" s="122">
        <v>1.0800199799999999</v>
      </c>
      <c r="N299" s="122">
        <v>10.837924999999998</v>
      </c>
      <c r="O299" s="122"/>
      <c r="P299" s="122">
        <v>20.826500329999995</v>
      </c>
      <c r="Q299" s="122"/>
      <c r="R299" s="122">
        <v>41.422330349999996</v>
      </c>
      <c r="S299" s="122"/>
      <c r="T299" s="122">
        <v>41.422330349999996</v>
      </c>
      <c r="U299" s="122"/>
      <c r="V299" s="122"/>
    </row>
    <row r="300" spans="1:22" ht="46.65" x14ac:dyDescent="0.35">
      <c r="A300" s="106" t="s">
        <v>1660</v>
      </c>
      <c r="B300" s="107" t="s">
        <v>843</v>
      </c>
      <c r="C300" s="108" t="s">
        <v>1287</v>
      </c>
      <c r="D300" s="122">
        <v>0.48705999999999999</v>
      </c>
      <c r="E300" s="122">
        <v>2.4167000000000001E-4</v>
      </c>
      <c r="F300" s="122">
        <v>0.48681832999999997</v>
      </c>
      <c r="G300" s="122"/>
      <c r="H300" s="122">
        <v>0.47706000000000004</v>
      </c>
      <c r="I300" s="126">
        <v>0.37091694000000003</v>
      </c>
      <c r="J300" s="122">
        <v>0.36341663000000002</v>
      </c>
      <c r="K300" s="122">
        <v>0.36341663000000002</v>
      </c>
      <c r="L300" s="122">
        <v>0</v>
      </c>
      <c r="M300" s="122">
        <v>7.50031000000001E-3</v>
      </c>
      <c r="N300" s="122">
        <v>0.11364337000000001</v>
      </c>
      <c r="O300" s="122"/>
      <c r="P300" s="122">
        <v>0</v>
      </c>
      <c r="Q300" s="122"/>
      <c r="R300" s="122">
        <v>0.10614306000000001</v>
      </c>
      <c r="S300" s="122"/>
      <c r="T300" s="122">
        <v>0.10614306000000001</v>
      </c>
      <c r="U300" s="122"/>
      <c r="V300" s="122"/>
    </row>
    <row r="301" spans="1:22" ht="93.75" customHeight="1" x14ac:dyDescent="0.35">
      <c r="A301" s="106" t="s">
        <v>1660</v>
      </c>
      <c r="B301" s="107" t="s">
        <v>844</v>
      </c>
      <c r="C301" s="108" t="s">
        <v>1288</v>
      </c>
      <c r="D301" s="122">
        <v>2.26173</v>
      </c>
      <c r="E301" s="122">
        <v>0</v>
      </c>
      <c r="F301" s="122">
        <v>2.26173</v>
      </c>
      <c r="G301" s="122"/>
      <c r="H301" s="122">
        <v>2.2617299999999996</v>
      </c>
      <c r="I301" s="126">
        <v>0.16758637999999998</v>
      </c>
      <c r="J301" s="122">
        <v>4.4311969999999999E-2</v>
      </c>
      <c r="K301" s="122">
        <v>4.4311969999999999E-2</v>
      </c>
      <c r="L301" s="122">
        <v>0.63420703</v>
      </c>
      <c r="M301" s="122">
        <v>0.12327440999999997</v>
      </c>
      <c r="N301" s="122">
        <v>1.5832109999999997</v>
      </c>
      <c r="O301" s="122"/>
      <c r="P301" s="122">
        <v>0</v>
      </c>
      <c r="Q301" s="122"/>
      <c r="R301" s="122">
        <v>2.0941436199999997</v>
      </c>
      <c r="S301" s="122"/>
      <c r="T301" s="122">
        <v>2.0941436199999997</v>
      </c>
      <c r="U301" s="122"/>
      <c r="V301" s="122"/>
    </row>
    <row r="302" spans="1:22" ht="62.2" x14ac:dyDescent="0.35">
      <c r="A302" s="106" t="s">
        <v>1660</v>
      </c>
      <c r="B302" s="107" t="s">
        <v>845</v>
      </c>
      <c r="C302" s="108" t="s">
        <v>1289</v>
      </c>
      <c r="D302" s="122">
        <v>1.2144900000000001</v>
      </c>
      <c r="E302" s="122">
        <v>1.2206100000000001E-2</v>
      </c>
      <c r="F302" s="122">
        <v>1.2022839000000001</v>
      </c>
      <c r="G302" s="122"/>
      <c r="H302" s="122">
        <v>1.2144900000000001</v>
      </c>
      <c r="I302" s="126">
        <v>5.405095E-2</v>
      </c>
      <c r="J302" s="122">
        <v>2.3794389999999999E-2</v>
      </c>
      <c r="K302" s="122">
        <v>2.3794389999999999E-2</v>
      </c>
      <c r="L302" s="122">
        <v>0.34055260999999998</v>
      </c>
      <c r="M302" s="122">
        <v>3.0256560000000002E-2</v>
      </c>
      <c r="N302" s="122">
        <v>0.85014299999999998</v>
      </c>
      <c r="O302" s="122"/>
      <c r="P302" s="122">
        <v>0</v>
      </c>
      <c r="Q302" s="122"/>
      <c r="R302" s="122">
        <v>1.1604390500000001</v>
      </c>
      <c r="S302" s="122"/>
      <c r="T302" s="122">
        <v>1.1604390500000001</v>
      </c>
      <c r="U302" s="122"/>
      <c r="V302" s="122"/>
    </row>
    <row r="303" spans="1:22" ht="31.1" x14ac:dyDescent="0.35">
      <c r="A303" s="106" t="s">
        <v>1660</v>
      </c>
      <c r="B303" s="107" t="s">
        <v>1751</v>
      </c>
      <c r="C303" s="108" t="s">
        <v>1290</v>
      </c>
      <c r="D303" s="122">
        <v>2.6444299999999998</v>
      </c>
      <c r="E303" s="122">
        <v>2.4167000000000001E-4</v>
      </c>
      <c r="F303" s="122">
        <v>2.64418833</v>
      </c>
      <c r="G303" s="122"/>
      <c r="H303" s="122">
        <v>2.6444299999999998</v>
      </c>
      <c r="I303" s="126">
        <v>2.5369825399999999</v>
      </c>
      <c r="J303" s="122">
        <v>5.1613949999999999E-2</v>
      </c>
      <c r="K303" s="122">
        <v>5.1613949999999999E-2</v>
      </c>
      <c r="L303" s="122">
        <v>0.74171504999999993</v>
      </c>
      <c r="M303" s="122">
        <v>2.4853685899999998</v>
      </c>
      <c r="N303" s="122">
        <v>1.8511010000000001</v>
      </c>
      <c r="O303" s="122"/>
      <c r="P303" s="122">
        <v>0</v>
      </c>
      <c r="Q303" s="122"/>
      <c r="R303" s="122">
        <v>0.10744745999999994</v>
      </c>
      <c r="S303" s="122"/>
      <c r="T303" s="122">
        <v>0.10744745999999994</v>
      </c>
      <c r="U303" s="122"/>
      <c r="V303" s="122"/>
    </row>
    <row r="304" spans="1:22" ht="77.7" x14ac:dyDescent="0.35">
      <c r="A304" s="106" t="s">
        <v>1661</v>
      </c>
      <c r="B304" s="107" t="s">
        <v>846</v>
      </c>
      <c r="C304" s="108" t="s">
        <v>1291</v>
      </c>
      <c r="D304" s="122">
        <v>0.20755000000000001</v>
      </c>
      <c r="E304" s="122">
        <v>7.2776899999999992E-2</v>
      </c>
      <c r="F304" s="122">
        <v>0.13477310000000003</v>
      </c>
      <c r="G304" s="122"/>
      <c r="H304" s="122">
        <v>0.20755000000000004</v>
      </c>
      <c r="I304" s="126">
        <v>1.361513E-2</v>
      </c>
      <c r="J304" s="122">
        <v>4.0663399999999999E-3</v>
      </c>
      <c r="K304" s="122">
        <v>4.0663399999999999E-3</v>
      </c>
      <c r="L304" s="122">
        <v>5.8198660000000006E-2</v>
      </c>
      <c r="M304" s="122">
        <v>9.5487899999999997E-3</v>
      </c>
      <c r="N304" s="122">
        <v>0.14528500000000003</v>
      </c>
      <c r="O304" s="122"/>
      <c r="P304" s="122">
        <v>0</v>
      </c>
      <c r="Q304" s="122"/>
      <c r="R304" s="122">
        <v>0.19393487000000004</v>
      </c>
      <c r="S304" s="122"/>
      <c r="T304" s="122">
        <v>0.19393487000000004</v>
      </c>
      <c r="U304" s="122"/>
      <c r="V304" s="122"/>
    </row>
    <row r="305" spans="1:22" ht="15.8" customHeight="1" x14ac:dyDescent="0.35">
      <c r="A305" s="106" t="s">
        <v>1661</v>
      </c>
      <c r="B305" s="107" t="s">
        <v>847</v>
      </c>
      <c r="C305" s="108" t="s">
        <v>1292</v>
      </c>
      <c r="D305" s="122">
        <v>0</v>
      </c>
      <c r="E305" s="122">
        <v>0</v>
      </c>
      <c r="F305" s="122">
        <v>0</v>
      </c>
      <c r="G305" s="122"/>
      <c r="H305" s="122">
        <v>0</v>
      </c>
      <c r="I305" s="126">
        <v>0.1323916</v>
      </c>
      <c r="J305" s="122">
        <v>0</v>
      </c>
      <c r="K305" s="122">
        <v>0.12801328000000001</v>
      </c>
      <c r="L305" s="122">
        <v>0</v>
      </c>
      <c r="M305" s="122">
        <v>4.3783199999999911E-3</v>
      </c>
      <c r="N305" s="122">
        <v>0</v>
      </c>
      <c r="O305" s="122"/>
      <c r="P305" s="122">
        <v>0</v>
      </c>
      <c r="Q305" s="122"/>
      <c r="R305" s="122">
        <v>-0.1323916</v>
      </c>
      <c r="S305" s="122"/>
      <c r="T305" s="122">
        <v>-0.1323916</v>
      </c>
      <c r="U305" s="122"/>
      <c r="V305" s="122"/>
    </row>
    <row r="306" spans="1:22" ht="31.1" x14ac:dyDescent="0.35">
      <c r="A306" s="106" t="s">
        <v>1661</v>
      </c>
      <c r="B306" s="107" t="s">
        <v>848</v>
      </c>
      <c r="C306" s="108" t="s">
        <v>1293</v>
      </c>
      <c r="D306" s="122">
        <v>0</v>
      </c>
      <c r="E306" s="122">
        <v>0</v>
      </c>
      <c r="F306" s="122">
        <v>0</v>
      </c>
      <c r="G306" s="122"/>
      <c r="H306" s="122">
        <v>0</v>
      </c>
      <c r="I306" s="126">
        <v>0</v>
      </c>
      <c r="J306" s="122">
        <v>0</v>
      </c>
      <c r="K306" s="122">
        <v>0</v>
      </c>
      <c r="L306" s="122">
        <v>0</v>
      </c>
      <c r="M306" s="122">
        <v>0</v>
      </c>
      <c r="N306" s="122">
        <v>0</v>
      </c>
      <c r="O306" s="122"/>
      <c r="P306" s="122">
        <v>0</v>
      </c>
      <c r="Q306" s="122"/>
      <c r="R306" s="122">
        <v>0</v>
      </c>
      <c r="S306" s="122"/>
      <c r="T306" s="122">
        <v>0</v>
      </c>
      <c r="U306" s="122"/>
      <c r="V306" s="122"/>
    </row>
    <row r="307" spans="1:22" ht="31.1" x14ac:dyDescent="0.35">
      <c r="A307" s="106" t="s">
        <v>1661</v>
      </c>
      <c r="B307" s="107" t="s">
        <v>849</v>
      </c>
      <c r="C307" s="108" t="s">
        <v>1294</v>
      </c>
      <c r="D307" s="122">
        <v>0</v>
      </c>
      <c r="E307" s="122">
        <v>0</v>
      </c>
      <c r="F307" s="122">
        <v>0</v>
      </c>
      <c r="G307" s="122"/>
      <c r="H307" s="122">
        <v>0</v>
      </c>
      <c r="I307" s="126">
        <v>0</v>
      </c>
      <c r="J307" s="122">
        <v>0</v>
      </c>
      <c r="K307" s="122">
        <v>0</v>
      </c>
      <c r="L307" s="122">
        <v>0</v>
      </c>
      <c r="M307" s="122">
        <v>0</v>
      </c>
      <c r="N307" s="122">
        <v>0</v>
      </c>
      <c r="O307" s="122"/>
      <c r="P307" s="122">
        <v>0</v>
      </c>
      <c r="Q307" s="122"/>
      <c r="R307" s="122">
        <v>0</v>
      </c>
      <c r="S307" s="122"/>
      <c r="T307" s="122">
        <v>0</v>
      </c>
      <c r="U307" s="122"/>
      <c r="V307" s="122"/>
    </row>
    <row r="308" spans="1:22" ht="31.1" x14ac:dyDescent="0.35">
      <c r="A308" s="106" t="s">
        <v>1660</v>
      </c>
      <c r="B308" s="107" t="s">
        <v>850</v>
      </c>
      <c r="C308" s="108" t="s">
        <v>1295</v>
      </c>
      <c r="D308" s="122">
        <v>0</v>
      </c>
      <c r="E308" s="122">
        <v>0</v>
      </c>
      <c r="F308" s="122">
        <v>0</v>
      </c>
      <c r="G308" s="122"/>
      <c r="H308" s="122">
        <v>0</v>
      </c>
      <c r="I308" s="126">
        <v>3.25507502</v>
      </c>
      <c r="J308" s="122">
        <v>0</v>
      </c>
      <c r="K308" s="122">
        <v>0</v>
      </c>
      <c r="L308" s="122">
        <v>0</v>
      </c>
      <c r="M308" s="122">
        <v>3.25507502</v>
      </c>
      <c r="N308" s="122">
        <v>0</v>
      </c>
      <c r="O308" s="122"/>
      <c r="P308" s="122">
        <v>0</v>
      </c>
      <c r="Q308" s="122"/>
      <c r="R308" s="122">
        <v>-3.25507502</v>
      </c>
      <c r="S308" s="122"/>
      <c r="T308" s="122">
        <v>-3.25507502</v>
      </c>
      <c r="U308" s="122"/>
      <c r="V308" s="122"/>
    </row>
    <row r="309" spans="1:22" ht="86.25" customHeight="1" x14ac:dyDescent="0.35">
      <c r="A309" s="106" t="s">
        <v>1661</v>
      </c>
      <c r="B309" s="107" t="s">
        <v>851</v>
      </c>
      <c r="C309" s="108" t="s">
        <v>1296</v>
      </c>
      <c r="D309" s="122">
        <v>0</v>
      </c>
      <c r="E309" s="122">
        <v>0</v>
      </c>
      <c r="F309" s="122">
        <v>0</v>
      </c>
      <c r="G309" s="122"/>
      <c r="H309" s="122">
        <v>0</v>
      </c>
      <c r="I309" s="126">
        <v>0.13398769000000002</v>
      </c>
      <c r="J309" s="122">
        <v>0</v>
      </c>
      <c r="K309" s="122">
        <v>0.10446564999999999</v>
      </c>
      <c r="L309" s="122">
        <v>0</v>
      </c>
      <c r="M309" s="122">
        <v>2.9522040000000027E-2</v>
      </c>
      <c r="N309" s="122">
        <v>0</v>
      </c>
      <c r="O309" s="122"/>
      <c r="P309" s="122">
        <v>0</v>
      </c>
      <c r="Q309" s="122"/>
      <c r="R309" s="122">
        <v>-0.13398769000000002</v>
      </c>
      <c r="S309" s="122"/>
      <c r="T309" s="122">
        <v>-0.13398769000000002</v>
      </c>
      <c r="U309" s="122"/>
      <c r="V309" s="122"/>
    </row>
    <row r="310" spans="1:22" ht="75.75" customHeight="1" x14ac:dyDescent="0.35">
      <c r="A310" s="106" t="s">
        <v>1661</v>
      </c>
      <c r="B310" s="107" t="s">
        <v>852</v>
      </c>
      <c r="C310" s="108" t="s">
        <v>1297</v>
      </c>
      <c r="D310" s="122">
        <v>0</v>
      </c>
      <c r="E310" s="122">
        <v>0</v>
      </c>
      <c r="F310" s="122">
        <v>0</v>
      </c>
      <c r="G310" s="122"/>
      <c r="H310" s="122">
        <v>0</v>
      </c>
      <c r="I310" s="126">
        <v>9.3374209999999999E-2</v>
      </c>
      <c r="J310" s="122">
        <v>0</v>
      </c>
      <c r="K310" s="122">
        <v>8.8945789999999983E-2</v>
      </c>
      <c r="L310" s="122">
        <v>0</v>
      </c>
      <c r="M310" s="122">
        <v>4.4284200000000162E-3</v>
      </c>
      <c r="N310" s="122">
        <v>0</v>
      </c>
      <c r="O310" s="122"/>
      <c r="P310" s="122">
        <v>0</v>
      </c>
      <c r="Q310" s="122"/>
      <c r="R310" s="122">
        <v>-9.3374209999999999E-2</v>
      </c>
      <c r="S310" s="122"/>
      <c r="T310" s="122">
        <v>-9.3374209999999999E-2</v>
      </c>
      <c r="U310" s="122"/>
      <c r="V310" s="122"/>
    </row>
    <row r="311" spans="1:22" ht="95.45" customHeight="1" x14ac:dyDescent="0.35">
      <c r="A311" s="106" t="s">
        <v>1660</v>
      </c>
      <c r="B311" s="107" t="s">
        <v>853</v>
      </c>
      <c r="C311" s="108" t="s">
        <v>1298</v>
      </c>
      <c r="D311" s="122">
        <v>0</v>
      </c>
      <c r="E311" s="122">
        <v>0</v>
      </c>
      <c r="F311" s="122">
        <v>0</v>
      </c>
      <c r="G311" s="122"/>
      <c r="H311" s="122">
        <v>0</v>
      </c>
      <c r="I311" s="126">
        <v>0.45403982000000004</v>
      </c>
      <c r="J311" s="122">
        <v>0</v>
      </c>
      <c r="K311" s="122">
        <v>0.45403982000000004</v>
      </c>
      <c r="L311" s="122">
        <v>0</v>
      </c>
      <c r="M311" s="122">
        <v>0</v>
      </c>
      <c r="N311" s="122">
        <v>0</v>
      </c>
      <c r="O311" s="122"/>
      <c r="P311" s="122">
        <v>0</v>
      </c>
      <c r="Q311" s="122"/>
      <c r="R311" s="122">
        <v>-0.45403982000000004</v>
      </c>
      <c r="S311" s="122"/>
      <c r="T311" s="122">
        <v>-0.45403982000000004</v>
      </c>
      <c r="U311" s="122"/>
      <c r="V311" s="122"/>
    </row>
    <row r="312" spans="1:22" ht="31.1" x14ac:dyDescent="0.35">
      <c r="A312" s="106" t="s">
        <v>1660</v>
      </c>
      <c r="B312" s="107" t="s">
        <v>1752</v>
      </c>
      <c r="C312" s="108" t="s">
        <v>1934</v>
      </c>
      <c r="D312" s="122"/>
      <c r="E312" s="122"/>
      <c r="F312" s="122">
        <v>0</v>
      </c>
      <c r="G312" s="122"/>
      <c r="H312" s="122">
        <v>0</v>
      </c>
      <c r="I312" s="126">
        <v>0</v>
      </c>
      <c r="J312" s="122"/>
      <c r="K312" s="122"/>
      <c r="L312" s="122"/>
      <c r="M312" s="122">
        <v>0</v>
      </c>
      <c r="N312" s="122"/>
      <c r="O312" s="122"/>
      <c r="P312" s="122"/>
      <c r="Q312" s="122"/>
      <c r="R312" s="122">
        <v>0</v>
      </c>
      <c r="S312" s="122"/>
      <c r="T312" s="122">
        <v>0</v>
      </c>
      <c r="U312" s="122"/>
      <c r="V312" s="122"/>
    </row>
    <row r="313" spans="1:22" ht="31.1" x14ac:dyDescent="0.35">
      <c r="A313" s="106" t="s">
        <v>1660</v>
      </c>
      <c r="B313" s="107" t="s">
        <v>1753</v>
      </c>
      <c r="C313" s="108" t="s">
        <v>1935</v>
      </c>
      <c r="D313" s="122"/>
      <c r="E313" s="122"/>
      <c r="F313" s="122">
        <v>0</v>
      </c>
      <c r="G313" s="122"/>
      <c r="H313" s="122">
        <v>0</v>
      </c>
      <c r="I313" s="126">
        <v>1.02033942</v>
      </c>
      <c r="J313" s="122"/>
      <c r="K313" s="122"/>
      <c r="L313" s="122"/>
      <c r="M313" s="122">
        <v>1.02033942</v>
      </c>
      <c r="N313" s="122"/>
      <c r="O313" s="122"/>
      <c r="P313" s="122"/>
      <c r="Q313" s="122"/>
      <c r="R313" s="122">
        <v>-1.02033942</v>
      </c>
      <c r="S313" s="122"/>
      <c r="T313" s="122">
        <v>-1.02033942</v>
      </c>
      <c r="U313" s="122"/>
      <c r="V313" s="122"/>
    </row>
    <row r="314" spans="1:22" x14ac:dyDescent="0.35">
      <c r="A314" s="103"/>
      <c r="B314" s="110" t="s">
        <v>443</v>
      </c>
      <c r="C314" s="105"/>
      <c r="D314" s="133">
        <f t="shared" ref="D314:V314" si="37">SUM(D315:D319)</f>
        <v>28.572800000000001</v>
      </c>
      <c r="E314" s="133">
        <f t="shared" si="37"/>
        <v>6.5290470099999993</v>
      </c>
      <c r="F314" s="133">
        <f t="shared" si="37"/>
        <v>22.043752990000002</v>
      </c>
      <c r="G314" s="133">
        <f t="shared" si="37"/>
        <v>0</v>
      </c>
      <c r="H314" s="133">
        <f t="shared" si="37"/>
        <v>19.805706999999998</v>
      </c>
      <c r="I314" s="133">
        <f t="shared" si="37"/>
        <v>2.5957387499999998</v>
      </c>
      <c r="J314" s="133">
        <f t="shared" si="37"/>
        <v>0.14917496</v>
      </c>
      <c r="K314" s="133">
        <f t="shared" si="37"/>
        <v>0.14917496</v>
      </c>
      <c r="L314" s="133">
        <f t="shared" si="37"/>
        <v>3.3520089999999989</v>
      </c>
      <c r="M314" s="133">
        <f t="shared" si="37"/>
        <v>2.4465637899999999</v>
      </c>
      <c r="N314" s="133">
        <f t="shared" si="37"/>
        <v>1.1157860200000007</v>
      </c>
      <c r="O314" s="133">
        <f t="shared" si="37"/>
        <v>0</v>
      </c>
      <c r="P314" s="133">
        <f t="shared" si="37"/>
        <v>15.188737019999998</v>
      </c>
      <c r="Q314" s="133">
        <f t="shared" si="37"/>
        <v>0</v>
      </c>
      <c r="R314" s="133">
        <f t="shared" si="37"/>
        <v>17.209968249999999</v>
      </c>
      <c r="S314" s="133">
        <f t="shared" si="37"/>
        <v>0</v>
      </c>
      <c r="T314" s="133">
        <f t="shared" si="37"/>
        <v>17.209968249999999</v>
      </c>
      <c r="U314" s="133">
        <f t="shared" si="37"/>
        <v>0</v>
      </c>
      <c r="V314" s="133">
        <f t="shared" si="37"/>
        <v>0</v>
      </c>
    </row>
    <row r="315" spans="1:22" ht="31.1" x14ac:dyDescent="0.35">
      <c r="A315" s="106" t="s">
        <v>1661</v>
      </c>
      <c r="B315" s="107" t="s">
        <v>79</v>
      </c>
      <c r="C315" s="108" t="s">
        <v>80</v>
      </c>
      <c r="D315" s="122">
        <v>1.1678499999999998</v>
      </c>
      <c r="E315" s="122">
        <v>0.35163579999999994</v>
      </c>
      <c r="F315" s="122">
        <v>0.81621419999999989</v>
      </c>
      <c r="G315" s="122"/>
      <c r="H315" s="122">
        <v>0.14307699999999995</v>
      </c>
      <c r="I315" s="126">
        <v>0.18911555999999999</v>
      </c>
      <c r="J315" s="122">
        <v>2.5483200000000002E-3</v>
      </c>
      <c r="K315" s="122">
        <v>2.5483200000000002E-3</v>
      </c>
      <c r="L315" s="122">
        <v>0</v>
      </c>
      <c r="M315" s="122">
        <v>0.18656724</v>
      </c>
      <c r="N315" s="122">
        <v>0.14052867999999996</v>
      </c>
      <c r="O315" s="122"/>
      <c r="P315" s="122">
        <v>0</v>
      </c>
      <c r="Q315" s="122"/>
      <c r="R315" s="122">
        <v>-4.6038560000000034E-2</v>
      </c>
      <c r="S315" s="122"/>
      <c r="T315" s="122">
        <v>-4.6038560000000034E-2</v>
      </c>
      <c r="U315" s="122"/>
      <c r="V315" s="122"/>
    </row>
    <row r="316" spans="1:22" ht="31.1" x14ac:dyDescent="0.35">
      <c r="A316" s="106" t="s">
        <v>1661</v>
      </c>
      <c r="B316" s="107" t="s">
        <v>445</v>
      </c>
      <c r="C316" s="108" t="s">
        <v>530</v>
      </c>
      <c r="D316" s="122">
        <v>6.3552700000000009</v>
      </c>
      <c r="E316" s="122">
        <v>4.3377727500000001</v>
      </c>
      <c r="F316" s="122">
        <v>2.0174972500000008</v>
      </c>
      <c r="G316" s="122"/>
      <c r="H316" s="122">
        <v>5.0000000000000711E-2</v>
      </c>
      <c r="I316" s="126">
        <v>0.12810848</v>
      </c>
      <c r="J316" s="122">
        <v>2.012516E-2</v>
      </c>
      <c r="K316" s="122">
        <v>2.012516E-2</v>
      </c>
      <c r="L316" s="122">
        <v>0</v>
      </c>
      <c r="M316" s="122">
        <v>0.10798331999999999</v>
      </c>
      <c r="N316" s="122">
        <v>2.9874840000000711E-2</v>
      </c>
      <c r="O316" s="122"/>
      <c r="P316" s="122">
        <v>0</v>
      </c>
      <c r="Q316" s="122"/>
      <c r="R316" s="122">
        <v>-7.8108479999999286E-2</v>
      </c>
      <c r="S316" s="122"/>
      <c r="T316" s="122">
        <v>-7.8108479999999286E-2</v>
      </c>
      <c r="U316" s="122"/>
      <c r="V316" s="122"/>
    </row>
    <row r="317" spans="1:22" ht="93.75" customHeight="1" x14ac:dyDescent="0.35">
      <c r="A317" s="106" t="s">
        <v>1661</v>
      </c>
      <c r="B317" s="107" t="s">
        <v>444</v>
      </c>
      <c r="C317" s="108" t="s">
        <v>529</v>
      </c>
      <c r="D317" s="122">
        <v>16.787320000000001</v>
      </c>
      <c r="E317" s="122">
        <v>1.44364578</v>
      </c>
      <c r="F317" s="122">
        <v>15.34367422</v>
      </c>
      <c r="G317" s="122"/>
      <c r="H317" s="122">
        <v>15.576469999999999</v>
      </c>
      <c r="I317" s="126">
        <v>9.8107360000000005E-2</v>
      </c>
      <c r="J317" s="122">
        <v>4.3188940000000002E-2</v>
      </c>
      <c r="K317" s="122">
        <v>4.3188940000000002E-2</v>
      </c>
      <c r="L317" s="122">
        <v>0.55110249999999994</v>
      </c>
      <c r="M317" s="122">
        <v>5.4918420000000003E-2</v>
      </c>
      <c r="N317" s="122">
        <v>0.55110249999999994</v>
      </c>
      <c r="O317" s="122"/>
      <c r="P317" s="122">
        <v>14.431076059999999</v>
      </c>
      <c r="Q317" s="122"/>
      <c r="R317" s="122">
        <v>15.478362639999999</v>
      </c>
      <c r="S317" s="122"/>
      <c r="T317" s="122">
        <v>15.478362639999999</v>
      </c>
      <c r="U317" s="122"/>
      <c r="V317" s="122"/>
    </row>
    <row r="318" spans="1:22" ht="31.1" x14ac:dyDescent="0.35">
      <c r="A318" s="106" t="s">
        <v>1660</v>
      </c>
      <c r="B318" s="107" t="s">
        <v>854</v>
      </c>
      <c r="C318" s="108" t="s">
        <v>1299</v>
      </c>
      <c r="D318" s="122">
        <v>2.6852399999999998</v>
      </c>
      <c r="E318" s="122">
        <v>0.39599267999999999</v>
      </c>
      <c r="F318" s="122">
        <v>2.2892473199999999</v>
      </c>
      <c r="G318" s="122"/>
      <c r="H318" s="122">
        <v>2.4590399999999994</v>
      </c>
      <c r="I318" s="126">
        <v>2.1804073499999999</v>
      </c>
      <c r="J318" s="122">
        <v>5.2413500000000002E-2</v>
      </c>
      <c r="K318" s="122">
        <v>5.2413500000000002E-2</v>
      </c>
      <c r="L318" s="122">
        <v>2.4066264999999993</v>
      </c>
      <c r="M318" s="122">
        <v>2.1279938499999997</v>
      </c>
      <c r="N318" s="122">
        <v>0</v>
      </c>
      <c r="O318" s="122"/>
      <c r="P318" s="122">
        <v>0</v>
      </c>
      <c r="Q318" s="122"/>
      <c r="R318" s="122">
        <v>0.27863264999999959</v>
      </c>
      <c r="S318" s="122"/>
      <c r="T318" s="122">
        <v>0.27863264999999959</v>
      </c>
      <c r="U318" s="122"/>
      <c r="V318" s="122"/>
    </row>
    <row r="319" spans="1:22" ht="63.75" customHeight="1" x14ac:dyDescent="0.35">
      <c r="A319" s="106" t="s">
        <v>1660</v>
      </c>
      <c r="B319" s="107" t="s">
        <v>855</v>
      </c>
      <c r="C319" s="108" t="s">
        <v>1300</v>
      </c>
      <c r="D319" s="122">
        <v>1.5771199999999999</v>
      </c>
      <c r="E319" s="122">
        <v>0</v>
      </c>
      <c r="F319" s="122">
        <v>1.5771199999999999</v>
      </c>
      <c r="G319" s="122"/>
      <c r="H319" s="122">
        <v>1.5771199999999999</v>
      </c>
      <c r="I319" s="126">
        <v>0</v>
      </c>
      <c r="J319" s="122">
        <v>3.0899039999999999E-2</v>
      </c>
      <c r="K319" s="122">
        <v>3.0899039999999999E-2</v>
      </c>
      <c r="L319" s="122">
        <v>0.39427999999999996</v>
      </c>
      <c r="M319" s="122">
        <v>-3.0899039999999999E-2</v>
      </c>
      <c r="N319" s="122">
        <v>0.39427999999999996</v>
      </c>
      <c r="O319" s="122"/>
      <c r="P319" s="122">
        <v>0.75766095999999994</v>
      </c>
      <c r="Q319" s="122"/>
      <c r="R319" s="122">
        <v>1.5771199999999999</v>
      </c>
      <c r="S319" s="122"/>
      <c r="T319" s="122">
        <v>1.5771199999999999</v>
      </c>
      <c r="U319" s="122"/>
      <c r="V319" s="122"/>
    </row>
    <row r="320" spans="1:22" x14ac:dyDescent="0.35">
      <c r="A320" s="103"/>
      <c r="B320" s="104" t="s">
        <v>81</v>
      </c>
      <c r="C320" s="105"/>
      <c r="D320" s="133">
        <f t="shared" ref="D320:V320" si="38">SUM(D321:D329)</f>
        <v>77.453779999999995</v>
      </c>
      <c r="E320" s="133">
        <f t="shared" si="38"/>
        <v>6.8064386599999995</v>
      </c>
      <c r="F320" s="133">
        <f t="shared" si="38"/>
        <v>70.647341339999997</v>
      </c>
      <c r="G320" s="133">
        <f t="shared" si="38"/>
        <v>0</v>
      </c>
      <c r="H320" s="133">
        <f t="shared" si="38"/>
        <v>4.6889590000000005</v>
      </c>
      <c r="I320" s="133">
        <f t="shared" si="38"/>
        <v>2.4681790700000001</v>
      </c>
      <c r="J320" s="133">
        <f t="shared" si="38"/>
        <v>1.5169925399999995</v>
      </c>
      <c r="K320" s="133">
        <f t="shared" si="38"/>
        <v>0.98830377000000025</v>
      </c>
      <c r="L320" s="133">
        <f t="shared" si="38"/>
        <v>1.09747361</v>
      </c>
      <c r="M320" s="133">
        <f t="shared" si="38"/>
        <v>1.4798753</v>
      </c>
      <c r="N320" s="133">
        <f t="shared" si="38"/>
        <v>1.2780745</v>
      </c>
      <c r="O320" s="133">
        <f t="shared" si="38"/>
        <v>0</v>
      </c>
      <c r="P320" s="133">
        <f t="shared" si="38"/>
        <v>0.79641835000000016</v>
      </c>
      <c r="Q320" s="133">
        <f t="shared" si="38"/>
        <v>0</v>
      </c>
      <c r="R320" s="133">
        <f t="shared" si="38"/>
        <v>2.2207799299999995</v>
      </c>
      <c r="S320" s="133">
        <f t="shared" si="38"/>
        <v>0</v>
      </c>
      <c r="T320" s="133">
        <f t="shared" si="38"/>
        <v>2.2207799299999995</v>
      </c>
      <c r="U320" s="133">
        <f t="shared" si="38"/>
        <v>0</v>
      </c>
      <c r="V320" s="133">
        <f t="shared" si="38"/>
        <v>0</v>
      </c>
    </row>
    <row r="321" spans="1:22" ht="72.8" customHeight="1" x14ac:dyDescent="0.35">
      <c r="A321" s="106" t="s">
        <v>1661</v>
      </c>
      <c r="B321" s="107" t="s">
        <v>82</v>
      </c>
      <c r="C321" s="108" t="s">
        <v>83</v>
      </c>
      <c r="D321" s="122">
        <v>18.798169999999999</v>
      </c>
      <c r="E321" s="122">
        <v>1.6889868100000001</v>
      </c>
      <c r="F321" s="122">
        <v>17.10918319</v>
      </c>
      <c r="G321" s="122"/>
      <c r="H321" s="122">
        <v>0.40938700000000006</v>
      </c>
      <c r="I321" s="126">
        <v>1.6563439999999999E-2</v>
      </c>
      <c r="J321" s="122">
        <v>7.2915799999999998E-3</v>
      </c>
      <c r="K321" s="122">
        <v>7.2915799999999998E-3</v>
      </c>
      <c r="L321" s="122">
        <v>9.30425E-2</v>
      </c>
      <c r="M321" s="122">
        <v>9.2718599999999998E-3</v>
      </c>
      <c r="N321" s="122">
        <v>9.30425E-2</v>
      </c>
      <c r="O321" s="122"/>
      <c r="P321" s="122">
        <v>0.21601042000000001</v>
      </c>
      <c r="Q321" s="122"/>
      <c r="R321" s="122">
        <v>0.39282356000000007</v>
      </c>
      <c r="S321" s="122"/>
      <c r="T321" s="122">
        <v>0.39282356000000007</v>
      </c>
      <c r="U321" s="122"/>
      <c r="V321" s="122"/>
    </row>
    <row r="322" spans="1:22" ht="31.1" x14ac:dyDescent="0.35">
      <c r="A322" s="106" t="s">
        <v>1660</v>
      </c>
      <c r="B322" s="107" t="s">
        <v>856</v>
      </c>
      <c r="C322" s="108" t="s">
        <v>1301</v>
      </c>
      <c r="D322" s="122">
        <v>1.24108</v>
      </c>
      <c r="E322" s="122">
        <v>1.1549725000000002</v>
      </c>
      <c r="F322" s="122">
        <v>8.6107499999999781E-2</v>
      </c>
      <c r="G322" s="122"/>
      <c r="H322" s="122">
        <v>0.18242199999999986</v>
      </c>
      <c r="I322" s="126">
        <v>1.345618E-2</v>
      </c>
      <c r="J322" s="122">
        <v>0.18242199999999986</v>
      </c>
      <c r="K322" s="122">
        <v>1.3456180000000166E-2</v>
      </c>
      <c r="L322" s="122">
        <v>0</v>
      </c>
      <c r="M322" s="122">
        <v>-1.6653345369377348E-16</v>
      </c>
      <c r="N322" s="122">
        <v>0</v>
      </c>
      <c r="O322" s="122"/>
      <c r="P322" s="122">
        <v>0</v>
      </c>
      <c r="Q322" s="122"/>
      <c r="R322" s="122">
        <v>0.16896581999999985</v>
      </c>
      <c r="S322" s="122"/>
      <c r="T322" s="122">
        <v>0.16896581999999985</v>
      </c>
      <c r="U322" s="122"/>
      <c r="V322" s="122"/>
    </row>
    <row r="323" spans="1:22" ht="87.8" customHeight="1" x14ac:dyDescent="0.35">
      <c r="A323" s="106" t="s">
        <v>1661</v>
      </c>
      <c r="B323" s="107" t="s">
        <v>84</v>
      </c>
      <c r="C323" s="108" t="s">
        <v>531</v>
      </c>
      <c r="D323" s="122">
        <v>54.323540000000001</v>
      </c>
      <c r="E323" s="122">
        <v>3.8132068299999999</v>
      </c>
      <c r="F323" s="122">
        <v>50.510333170000003</v>
      </c>
      <c r="G323" s="122"/>
      <c r="H323" s="122">
        <v>1.1000000000000001</v>
      </c>
      <c r="I323" s="126">
        <v>4.4505050000000004E-2</v>
      </c>
      <c r="J323" s="122">
        <v>1.959207E-2</v>
      </c>
      <c r="K323" s="122">
        <v>1.959207E-2</v>
      </c>
      <c r="L323" s="122">
        <v>0.25</v>
      </c>
      <c r="M323" s="122">
        <v>2.4912980000000005E-2</v>
      </c>
      <c r="N323" s="122">
        <v>0.25</v>
      </c>
      <c r="O323" s="122"/>
      <c r="P323" s="122">
        <v>0.58040793000000013</v>
      </c>
      <c r="Q323" s="122"/>
      <c r="R323" s="122">
        <v>1.0554949500000002</v>
      </c>
      <c r="S323" s="122"/>
      <c r="T323" s="122">
        <v>1.0554949500000002</v>
      </c>
      <c r="U323" s="122"/>
      <c r="V323" s="122"/>
    </row>
    <row r="324" spans="1:22" ht="46.65" x14ac:dyDescent="0.35">
      <c r="A324" s="106" t="s">
        <v>1660</v>
      </c>
      <c r="B324" s="107" t="s">
        <v>857</v>
      </c>
      <c r="C324" s="108" t="s">
        <v>1302</v>
      </c>
      <c r="D324" s="122">
        <v>0.64124999999999999</v>
      </c>
      <c r="E324" s="122">
        <v>0</v>
      </c>
      <c r="F324" s="122">
        <v>0.64124999999999999</v>
      </c>
      <c r="G324" s="122"/>
      <c r="H324" s="122">
        <v>0.64124999999999999</v>
      </c>
      <c r="I324" s="126">
        <v>0.38211797999999997</v>
      </c>
      <c r="J324" s="122">
        <v>0.38211797999999997</v>
      </c>
      <c r="K324" s="122">
        <v>0.38211797999999997</v>
      </c>
      <c r="L324" s="122">
        <v>0.25913202000000002</v>
      </c>
      <c r="M324" s="122">
        <v>0</v>
      </c>
      <c r="N324" s="122">
        <v>0</v>
      </c>
      <c r="O324" s="122"/>
      <c r="P324" s="122">
        <v>0</v>
      </c>
      <c r="Q324" s="122"/>
      <c r="R324" s="122">
        <v>0.25913202000000002</v>
      </c>
      <c r="S324" s="122"/>
      <c r="T324" s="122">
        <v>0.25913202000000002</v>
      </c>
      <c r="U324" s="122"/>
      <c r="V324" s="122"/>
    </row>
    <row r="325" spans="1:22" ht="62.2" x14ac:dyDescent="0.35">
      <c r="A325" s="106" t="s">
        <v>1660</v>
      </c>
      <c r="B325" s="107" t="s">
        <v>858</v>
      </c>
      <c r="C325" s="108" t="s">
        <v>1303</v>
      </c>
      <c r="D325" s="122">
        <v>0.25467000000000001</v>
      </c>
      <c r="E325" s="122">
        <v>9.9733999999999989E-2</v>
      </c>
      <c r="F325" s="122">
        <v>0.15493600000000002</v>
      </c>
      <c r="G325" s="122"/>
      <c r="H325" s="122">
        <v>0.23322000000000001</v>
      </c>
      <c r="I325" s="126">
        <v>0</v>
      </c>
      <c r="J325" s="122">
        <v>0</v>
      </c>
      <c r="K325" s="122">
        <v>0</v>
      </c>
      <c r="L325" s="122">
        <v>0.23322000000000001</v>
      </c>
      <c r="M325" s="122">
        <v>0</v>
      </c>
      <c r="N325" s="122">
        <v>0</v>
      </c>
      <c r="O325" s="122"/>
      <c r="P325" s="122">
        <v>0</v>
      </c>
      <c r="Q325" s="122"/>
      <c r="R325" s="122">
        <v>0.23322000000000001</v>
      </c>
      <c r="S325" s="122"/>
      <c r="T325" s="122">
        <v>0.23322000000000001</v>
      </c>
      <c r="U325" s="122"/>
      <c r="V325" s="122"/>
    </row>
    <row r="326" spans="1:22" ht="62.2" x14ac:dyDescent="0.35">
      <c r="A326" s="106" t="s">
        <v>1660</v>
      </c>
      <c r="B326" s="107" t="s">
        <v>1754</v>
      </c>
      <c r="C326" s="108" t="s">
        <v>1304</v>
      </c>
      <c r="D326" s="122">
        <v>0.85930999999999991</v>
      </c>
      <c r="E326" s="122">
        <v>4.9538519999999996E-2</v>
      </c>
      <c r="F326" s="122">
        <v>0.80977147999999988</v>
      </c>
      <c r="G326" s="122"/>
      <c r="H326" s="122">
        <v>0.78691999999999984</v>
      </c>
      <c r="I326" s="126">
        <v>0.42719704999999997</v>
      </c>
      <c r="J326" s="122">
        <v>0.78691999999999984</v>
      </c>
      <c r="K326" s="122">
        <v>0.42719705000000002</v>
      </c>
      <c r="L326" s="122">
        <v>0</v>
      </c>
      <c r="M326" s="122">
        <v>0</v>
      </c>
      <c r="N326" s="122">
        <v>0</v>
      </c>
      <c r="O326" s="122"/>
      <c r="P326" s="122">
        <v>0</v>
      </c>
      <c r="Q326" s="122"/>
      <c r="R326" s="122">
        <v>0.35972294999999987</v>
      </c>
      <c r="S326" s="122"/>
      <c r="T326" s="122">
        <v>0.35972294999999987</v>
      </c>
      <c r="U326" s="122"/>
      <c r="V326" s="122"/>
    </row>
    <row r="327" spans="1:22" ht="46.65" x14ac:dyDescent="0.35">
      <c r="A327" s="106" t="s">
        <v>1660</v>
      </c>
      <c r="B327" s="107" t="s">
        <v>1755</v>
      </c>
      <c r="C327" s="108" t="s">
        <v>1305</v>
      </c>
      <c r="D327" s="122">
        <v>1.3357600000000001</v>
      </c>
      <c r="E327" s="122">
        <v>0</v>
      </c>
      <c r="F327" s="122">
        <v>1.3357600000000001</v>
      </c>
      <c r="G327" s="122"/>
      <c r="H327" s="122">
        <v>1.3357600000000001</v>
      </c>
      <c r="I327" s="126">
        <v>1.0656762800000001</v>
      </c>
      <c r="J327" s="122">
        <v>0.13864891000000001</v>
      </c>
      <c r="K327" s="122">
        <v>0.13864891000000001</v>
      </c>
      <c r="L327" s="122">
        <v>0.26207909000000001</v>
      </c>
      <c r="M327" s="122">
        <v>0.92702737000000013</v>
      </c>
      <c r="N327" s="122">
        <v>0.93503199999999997</v>
      </c>
      <c r="O327" s="122"/>
      <c r="P327" s="122">
        <v>0</v>
      </c>
      <c r="Q327" s="122"/>
      <c r="R327" s="122">
        <v>0.27008371999999992</v>
      </c>
      <c r="S327" s="122"/>
      <c r="T327" s="122">
        <v>0.27008371999999992</v>
      </c>
      <c r="U327" s="122"/>
      <c r="V327" s="122"/>
    </row>
    <row r="328" spans="1:22" ht="31.1" x14ac:dyDescent="0.35">
      <c r="A328" s="106" t="s">
        <v>1660</v>
      </c>
      <c r="B328" s="107" t="s">
        <v>859</v>
      </c>
      <c r="C328" s="108" t="s">
        <v>1306</v>
      </c>
      <c r="D328" s="122">
        <v>0</v>
      </c>
      <c r="E328" s="122">
        <v>0</v>
      </c>
      <c r="F328" s="122">
        <v>0</v>
      </c>
      <c r="G328" s="122"/>
      <c r="H328" s="122">
        <v>0</v>
      </c>
      <c r="I328" s="126">
        <v>0.29528427000000002</v>
      </c>
      <c r="J328" s="122">
        <v>0</v>
      </c>
      <c r="K328" s="122">
        <v>0</v>
      </c>
      <c r="L328" s="122">
        <v>0</v>
      </c>
      <c r="M328" s="122">
        <v>0.29528427000000002</v>
      </c>
      <c r="N328" s="122">
        <v>0</v>
      </c>
      <c r="O328" s="122"/>
      <c r="P328" s="122">
        <v>0</v>
      </c>
      <c r="Q328" s="122"/>
      <c r="R328" s="122">
        <v>-0.29528427000000002</v>
      </c>
      <c r="S328" s="122"/>
      <c r="T328" s="122">
        <v>-0.29528427000000002</v>
      </c>
      <c r="U328" s="122"/>
      <c r="V328" s="122"/>
    </row>
    <row r="329" spans="1:22" ht="62.2" x14ac:dyDescent="0.35">
      <c r="A329" s="106" t="s">
        <v>1660</v>
      </c>
      <c r="B329" s="107" t="s">
        <v>1756</v>
      </c>
      <c r="C329" s="108" t="s">
        <v>1936</v>
      </c>
      <c r="D329" s="122"/>
      <c r="E329" s="122"/>
      <c r="F329" s="122">
        <v>0</v>
      </c>
      <c r="G329" s="122"/>
      <c r="H329" s="122">
        <v>0</v>
      </c>
      <c r="I329" s="126">
        <v>0.22337882000000001</v>
      </c>
      <c r="J329" s="122"/>
      <c r="K329" s="122"/>
      <c r="L329" s="122"/>
      <c r="M329" s="122">
        <v>0.22337882000000001</v>
      </c>
      <c r="N329" s="122"/>
      <c r="O329" s="122"/>
      <c r="P329" s="122"/>
      <c r="Q329" s="122"/>
      <c r="R329" s="122">
        <v>-0.22337882000000001</v>
      </c>
      <c r="S329" s="122"/>
      <c r="T329" s="122">
        <v>-0.22337882000000001</v>
      </c>
      <c r="U329" s="122"/>
      <c r="V329" s="122"/>
    </row>
    <row r="330" spans="1:22" x14ac:dyDescent="0.35">
      <c r="A330" s="103"/>
      <c r="B330" s="110" t="s">
        <v>85</v>
      </c>
      <c r="C330" s="105"/>
      <c r="D330" s="133">
        <f t="shared" ref="D330:V330" si="39">SUM(D331:D332)</f>
        <v>9.2195800000000006</v>
      </c>
      <c r="E330" s="133">
        <f t="shared" si="39"/>
        <v>8.4698920300000005</v>
      </c>
      <c r="F330" s="133">
        <f t="shared" si="39"/>
        <v>0.74968797000000054</v>
      </c>
      <c r="G330" s="133">
        <f t="shared" si="39"/>
        <v>0</v>
      </c>
      <c r="H330" s="133">
        <f t="shared" si="39"/>
        <v>0.48706000000000005</v>
      </c>
      <c r="I330" s="133">
        <f t="shared" si="39"/>
        <v>0.65891944999999996</v>
      </c>
      <c r="J330" s="133">
        <f t="shared" si="39"/>
        <v>0.34312735</v>
      </c>
      <c r="K330" s="133">
        <f t="shared" si="39"/>
        <v>0.60575532000000076</v>
      </c>
      <c r="L330" s="133">
        <f t="shared" si="39"/>
        <v>0</v>
      </c>
      <c r="M330" s="133">
        <f t="shared" si="39"/>
        <v>5.3164129999999199E-2</v>
      </c>
      <c r="N330" s="133">
        <f t="shared" si="39"/>
        <v>0.14393265000000002</v>
      </c>
      <c r="O330" s="133">
        <f t="shared" si="39"/>
        <v>0</v>
      </c>
      <c r="P330" s="133">
        <f t="shared" si="39"/>
        <v>0</v>
      </c>
      <c r="Q330" s="133">
        <f t="shared" si="39"/>
        <v>0</v>
      </c>
      <c r="R330" s="133">
        <f t="shared" si="39"/>
        <v>-0.17185944999999986</v>
      </c>
      <c r="S330" s="133">
        <f t="shared" si="39"/>
        <v>0</v>
      </c>
      <c r="T330" s="133">
        <f t="shared" si="39"/>
        <v>-0.17185944999999986</v>
      </c>
      <c r="U330" s="133">
        <f t="shared" si="39"/>
        <v>0</v>
      </c>
      <c r="V330" s="133">
        <f t="shared" si="39"/>
        <v>0</v>
      </c>
    </row>
    <row r="331" spans="1:22" ht="31.1" x14ac:dyDescent="0.35">
      <c r="A331" s="106" t="s">
        <v>1661</v>
      </c>
      <c r="B331" s="107" t="s">
        <v>86</v>
      </c>
      <c r="C331" s="108" t="s">
        <v>87</v>
      </c>
      <c r="D331" s="122">
        <v>8.7325200000000009</v>
      </c>
      <c r="E331" s="122">
        <v>8.4698920300000005</v>
      </c>
      <c r="F331" s="122">
        <v>0.26262797000000049</v>
      </c>
      <c r="G331" s="122"/>
      <c r="H331" s="122">
        <v>0</v>
      </c>
      <c r="I331" s="126">
        <v>0.26262796999999993</v>
      </c>
      <c r="J331" s="122">
        <v>0</v>
      </c>
      <c r="K331" s="122">
        <v>0.26262797000000071</v>
      </c>
      <c r="L331" s="122">
        <v>0</v>
      </c>
      <c r="M331" s="122">
        <v>-7.7715611723760958E-16</v>
      </c>
      <c r="N331" s="122">
        <v>0</v>
      </c>
      <c r="O331" s="122"/>
      <c r="P331" s="122">
        <v>0</v>
      </c>
      <c r="Q331" s="122"/>
      <c r="R331" s="122">
        <v>-0.26262796999999993</v>
      </c>
      <c r="S331" s="122"/>
      <c r="T331" s="122">
        <v>-0.26262796999999993</v>
      </c>
      <c r="U331" s="122"/>
      <c r="V331" s="122"/>
    </row>
    <row r="332" spans="1:22" ht="31.1" x14ac:dyDescent="0.35">
      <c r="A332" s="106" t="s">
        <v>1660</v>
      </c>
      <c r="B332" s="107" t="s">
        <v>860</v>
      </c>
      <c r="C332" s="108" t="s">
        <v>1307</v>
      </c>
      <c r="D332" s="122">
        <v>0.48705999999999999</v>
      </c>
      <c r="E332" s="122">
        <v>0</v>
      </c>
      <c r="F332" s="122">
        <v>0.48705999999999999</v>
      </c>
      <c r="G332" s="122"/>
      <c r="H332" s="122">
        <v>0.48706000000000005</v>
      </c>
      <c r="I332" s="126">
        <v>0.39629147999999997</v>
      </c>
      <c r="J332" s="122">
        <v>0.34312735</v>
      </c>
      <c r="K332" s="122">
        <v>0.34312735</v>
      </c>
      <c r="L332" s="122">
        <v>0</v>
      </c>
      <c r="M332" s="122">
        <v>5.3164129999999976E-2</v>
      </c>
      <c r="N332" s="122">
        <v>0.14393265000000002</v>
      </c>
      <c r="O332" s="122"/>
      <c r="P332" s="122">
        <v>0</v>
      </c>
      <c r="Q332" s="122"/>
      <c r="R332" s="122">
        <v>9.0768520000000075E-2</v>
      </c>
      <c r="S332" s="122"/>
      <c r="T332" s="122">
        <v>9.0768520000000075E-2</v>
      </c>
      <c r="U332" s="122"/>
      <c r="V332" s="122"/>
    </row>
    <row r="333" spans="1:22" x14ac:dyDescent="0.35">
      <c r="A333" s="103"/>
      <c r="B333" s="110" t="s">
        <v>88</v>
      </c>
      <c r="C333" s="105"/>
      <c r="D333" s="133">
        <f t="shared" ref="D333:V333" si="40">SUM(D334:D337)</f>
        <v>17.29242</v>
      </c>
      <c r="E333" s="133">
        <f t="shared" si="40"/>
        <v>2.7286711099999996</v>
      </c>
      <c r="F333" s="133">
        <f t="shared" si="40"/>
        <v>14.563748889999999</v>
      </c>
      <c r="G333" s="133">
        <f t="shared" si="40"/>
        <v>0</v>
      </c>
      <c r="H333" s="133">
        <f t="shared" si="40"/>
        <v>3.6805672000000005</v>
      </c>
      <c r="I333" s="133">
        <f t="shared" si="40"/>
        <v>10.09603998</v>
      </c>
      <c r="J333" s="133">
        <f t="shared" si="40"/>
        <v>6.6487299999999999E-2</v>
      </c>
      <c r="K333" s="133">
        <f t="shared" si="40"/>
        <v>6.6487299999999999E-2</v>
      </c>
      <c r="L333" s="133">
        <f t="shared" si="40"/>
        <v>0.52022049999999997</v>
      </c>
      <c r="M333" s="133">
        <f t="shared" si="40"/>
        <v>10.02955268</v>
      </c>
      <c r="N333" s="133">
        <f t="shared" si="40"/>
        <v>0.91403049999999997</v>
      </c>
      <c r="O333" s="133">
        <f t="shared" si="40"/>
        <v>0</v>
      </c>
      <c r="P333" s="133">
        <f t="shared" si="40"/>
        <v>2.1798289000000004</v>
      </c>
      <c r="Q333" s="133">
        <f t="shared" si="40"/>
        <v>0</v>
      </c>
      <c r="R333" s="133">
        <f t="shared" si="40"/>
        <v>-6.4154727799999991</v>
      </c>
      <c r="S333" s="133">
        <f t="shared" si="40"/>
        <v>0</v>
      </c>
      <c r="T333" s="133">
        <f t="shared" si="40"/>
        <v>-6.4154727799999991</v>
      </c>
      <c r="U333" s="133">
        <f t="shared" si="40"/>
        <v>0</v>
      </c>
      <c r="V333" s="133">
        <f t="shared" si="40"/>
        <v>0</v>
      </c>
    </row>
    <row r="334" spans="1:22" ht="89.25" customHeight="1" x14ac:dyDescent="0.35">
      <c r="A334" s="106" t="s">
        <v>1660</v>
      </c>
      <c r="B334" s="107" t="s">
        <v>861</v>
      </c>
      <c r="C334" s="108" t="s">
        <v>1308</v>
      </c>
      <c r="D334" s="122">
        <v>2.2453799999999999</v>
      </c>
      <c r="E334" s="122">
        <v>2.4167000000000001E-4</v>
      </c>
      <c r="F334" s="122">
        <v>2.2451383300000001</v>
      </c>
      <c r="G334" s="122"/>
      <c r="H334" s="122">
        <v>1.7128672000000003</v>
      </c>
      <c r="I334" s="126">
        <v>2.0972911099999996</v>
      </c>
      <c r="J334" s="122">
        <v>3.0507830000000003E-2</v>
      </c>
      <c r="K334" s="122">
        <v>3.0507830000000003E-2</v>
      </c>
      <c r="L334" s="122">
        <v>0.38928800000000002</v>
      </c>
      <c r="M334" s="122">
        <v>2.0667832799999997</v>
      </c>
      <c r="N334" s="122">
        <v>0.38928800000000002</v>
      </c>
      <c r="O334" s="122"/>
      <c r="P334" s="122">
        <v>0.90378337000000009</v>
      </c>
      <c r="Q334" s="122"/>
      <c r="R334" s="122">
        <v>-0.38442390999999931</v>
      </c>
      <c r="S334" s="122"/>
      <c r="T334" s="122">
        <v>-0.38442390999999931</v>
      </c>
      <c r="U334" s="122"/>
      <c r="V334" s="122"/>
    </row>
    <row r="335" spans="1:22" ht="31.1" x14ac:dyDescent="0.35">
      <c r="A335" s="106" t="s">
        <v>1661</v>
      </c>
      <c r="B335" s="107" t="s">
        <v>862</v>
      </c>
      <c r="C335" s="108" t="s">
        <v>1309</v>
      </c>
      <c r="D335" s="122">
        <v>0.52373000000000003</v>
      </c>
      <c r="E335" s="122">
        <v>0</v>
      </c>
      <c r="F335" s="122">
        <v>0.52373000000000003</v>
      </c>
      <c r="G335" s="122"/>
      <c r="H335" s="122">
        <v>0.52373000000000003</v>
      </c>
      <c r="I335" s="126">
        <v>2.3308659999999998E-2</v>
      </c>
      <c r="J335" s="122">
        <v>1.026096E-2</v>
      </c>
      <c r="K335" s="122">
        <v>1.026096E-2</v>
      </c>
      <c r="L335" s="122">
        <v>0.13093250000000001</v>
      </c>
      <c r="M335" s="122">
        <v>1.3047699999999999E-2</v>
      </c>
      <c r="N335" s="122">
        <v>0.13093250000000001</v>
      </c>
      <c r="O335" s="122"/>
      <c r="P335" s="122">
        <v>0.25160404000000003</v>
      </c>
      <c r="Q335" s="122"/>
      <c r="R335" s="122">
        <v>0.50042134000000005</v>
      </c>
      <c r="S335" s="122"/>
      <c r="T335" s="122">
        <v>0.50042134000000005</v>
      </c>
      <c r="U335" s="122"/>
      <c r="V335" s="122"/>
    </row>
    <row r="336" spans="1:22" ht="31.1" x14ac:dyDescent="0.35">
      <c r="A336" s="106" t="s">
        <v>1661</v>
      </c>
      <c r="B336" s="107" t="s">
        <v>1757</v>
      </c>
      <c r="C336" s="108" t="s">
        <v>1310</v>
      </c>
      <c r="D336" s="122">
        <v>14.523309999999999</v>
      </c>
      <c r="E336" s="122">
        <v>2.7284294399999998</v>
      </c>
      <c r="F336" s="122">
        <v>11.794880559999999</v>
      </c>
      <c r="G336" s="122"/>
      <c r="H336" s="122">
        <v>1.4439700000000002</v>
      </c>
      <c r="I336" s="126">
        <v>7.9298322900000002</v>
      </c>
      <c r="J336" s="122">
        <v>2.571851E-2</v>
      </c>
      <c r="K336" s="122">
        <v>2.571851E-2</v>
      </c>
      <c r="L336" s="122">
        <v>0</v>
      </c>
      <c r="M336" s="122">
        <v>7.9041137800000003</v>
      </c>
      <c r="N336" s="122">
        <v>0.39380999999999999</v>
      </c>
      <c r="O336" s="122"/>
      <c r="P336" s="122">
        <v>1.0244414900000003</v>
      </c>
      <c r="Q336" s="122"/>
      <c r="R336" s="122">
        <v>-6.48586229</v>
      </c>
      <c r="S336" s="122"/>
      <c r="T336" s="122">
        <v>-6.48586229</v>
      </c>
      <c r="U336" s="122"/>
      <c r="V336" s="122"/>
    </row>
    <row r="337" spans="1:22" ht="31.1" x14ac:dyDescent="0.35">
      <c r="A337" s="106" t="s">
        <v>1661</v>
      </c>
      <c r="B337" s="107" t="s">
        <v>1758</v>
      </c>
      <c r="C337" s="108" t="s">
        <v>1937</v>
      </c>
      <c r="D337" s="122"/>
      <c r="E337" s="122"/>
      <c r="F337" s="122">
        <v>0</v>
      </c>
      <c r="G337" s="122"/>
      <c r="H337" s="122">
        <v>0</v>
      </c>
      <c r="I337" s="126">
        <v>4.5607920000000003E-2</v>
      </c>
      <c r="J337" s="122"/>
      <c r="K337" s="122"/>
      <c r="L337" s="122"/>
      <c r="M337" s="122">
        <v>4.5607920000000003E-2</v>
      </c>
      <c r="N337" s="122"/>
      <c r="O337" s="122"/>
      <c r="P337" s="122"/>
      <c r="Q337" s="122"/>
      <c r="R337" s="122">
        <v>-4.5607920000000003E-2</v>
      </c>
      <c r="S337" s="122"/>
      <c r="T337" s="122">
        <v>-4.5607920000000003E-2</v>
      </c>
      <c r="U337" s="122"/>
      <c r="V337" s="122"/>
    </row>
    <row r="338" spans="1:22" x14ac:dyDescent="0.35">
      <c r="A338" s="103"/>
      <c r="B338" s="110" t="s">
        <v>89</v>
      </c>
      <c r="C338" s="105"/>
      <c r="D338" s="133">
        <f t="shared" ref="D338:V338" si="41">SUM(D339:D345)</f>
        <v>3.75115</v>
      </c>
      <c r="E338" s="133">
        <f t="shared" si="41"/>
        <v>1.1345428499999999</v>
      </c>
      <c r="F338" s="133">
        <f t="shared" si="41"/>
        <v>2.6166071500000005</v>
      </c>
      <c r="G338" s="133">
        <f t="shared" si="41"/>
        <v>0</v>
      </c>
      <c r="H338" s="133">
        <f t="shared" si="41"/>
        <v>2.3726685399999998</v>
      </c>
      <c r="I338" s="133">
        <f t="shared" si="41"/>
        <v>1.6149167999999998</v>
      </c>
      <c r="J338" s="133">
        <f t="shared" si="41"/>
        <v>4.1301669999999999E-2</v>
      </c>
      <c r="K338" s="133">
        <f t="shared" si="41"/>
        <v>4.1301669999999999E-2</v>
      </c>
      <c r="L338" s="133">
        <f t="shared" si="41"/>
        <v>1.3680234000000002</v>
      </c>
      <c r="M338" s="133">
        <f t="shared" si="41"/>
        <v>1.5736151299999999</v>
      </c>
      <c r="N338" s="133">
        <f t="shared" si="41"/>
        <v>0.96334346999999998</v>
      </c>
      <c r="O338" s="133">
        <f t="shared" si="41"/>
        <v>0</v>
      </c>
      <c r="P338" s="133">
        <f t="shared" si="41"/>
        <v>0</v>
      </c>
      <c r="Q338" s="133">
        <f t="shared" si="41"/>
        <v>0</v>
      </c>
      <c r="R338" s="133">
        <f t="shared" si="41"/>
        <v>0.75775174000000012</v>
      </c>
      <c r="S338" s="133">
        <f t="shared" si="41"/>
        <v>0</v>
      </c>
      <c r="T338" s="133">
        <f t="shared" si="41"/>
        <v>0.75775174000000012</v>
      </c>
      <c r="U338" s="133">
        <f t="shared" si="41"/>
        <v>0</v>
      </c>
      <c r="V338" s="133">
        <f t="shared" si="41"/>
        <v>0</v>
      </c>
    </row>
    <row r="339" spans="1:22" ht="31.1" x14ac:dyDescent="0.35">
      <c r="A339" s="106" t="s">
        <v>1660</v>
      </c>
      <c r="B339" s="107" t="s">
        <v>446</v>
      </c>
      <c r="C339" s="108" t="s">
        <v>532</v>
      </c>
      <c r="D339" s="122">
        <v>1.64103</v>
      </c>
      <c r="E339" s="122">
        <v>0.25059517999999997</v>
      </c>
      <c r="F339" s="122">
        <v>1.3904348200000001</v>
      </c>
      <c r="G339" s="122"/>
      <c r="H339" s="122">
        <v>1.45565247</v>
      </c>
      <c r="I339" s="126">
        <v>1.5046607599999999</v>
      </c>
      <c r="J339" s="122">
        <v>2.9933749999999999E-2</v>
      </c>
      <c r="K339" s="122">
        <v>2.9933749999999999E-2</v>
      </c>
      <c r="L339" s="122">
        <v>0.46237525000000002</v>
      </c>
      <c r="M339" s="122">
        <v>1.4747270099999998</v>
      </c>
      <c r="N339" s="122">
        <v>0.96334346999999998</v>
      </c>
      <c r="O339" s="122"/>
      <c r="P339" s="122">
        <v>0</v>
      </c>
      <c r="Q339" s="122"/>
      <c r="R339" s="122">
        <v>-4.9008289999999954E-2</v>
      </c>
      <c r="S339" s="122"/>
      <c r="T339" s="122">
        <v>-4.9008289999999954E-2</v>
      </c>
      <c r="U339" s="122"/>
      <c r="V339" s="122"/>
    </row>
    <row r="340" spans="1:22" ht="31.1" x14ac:dyDescent="0.35">
      <c r="A340" s="106" t="s">
        <v>1660</v>
      </c>
      <c r="B340" s="107" t="s">
        <v>447</v>
      </c>
      <c r="C340" s="108" t="s">
        <v>533</v>
      </c>
      <c r="D340" s="122">
        <v>0.66024000000000005</v>
      </c>
      <c r="E340" s="122">
        <v>0.14770907999999999</v>
      </c>
      <c r="F340" s="122">
        <v>0.51253092000000011</v>
      </c>
      <c r="G340" s="122"/>
      <c r="H340" s="122">
        <v>0.54664407000000004</v>
      </c>
      <c r="I340" s="126">
        <v>2.5823180000000001E-2</v>
      </c>
      <c r="J340" s="122">
        <v>1.136792E-2</v>
      </c>
      <c r="K340" s="122">
        <v>1.136792E-2</v>
      </c>
      <c r="L340" s="122">
        <v>0.53527615000000006</v>
      </c>
      <c r="M340" s="122">
        <v>1.4455260000000001E-2</v>
      </c>
      <c r="N340" s="122">
        <v>0</v>
      </c>
      <c r="O340" s="122"/>
      <c r="P340" s="122">
        <v>0</v>
      </c>
      <c r="Q340" s="122"/>
      <c r="R340" s="122">
        <v>0.52082088999999998</v>
      </c>
      <c r="S340" s="122"/>
      <c r="T340" s="122">
        <v>0.52082088999999998</v>
      </c>
      <c r="U340" s="122"/>
      <c r="V340" s="122"/>
    </row>
    <row r="341" spans="1:22" ht="46.65" x14ac:dyDescent="0.35">
      <c r="A341" s="106" t="s">
        <v>1660</v>
      </c>
      <c r="B341" s="107" t="s">
        <v>1759</v>
      </c>
      <c r="C341" s="108" t="s">
        <v>1311</v>
      </c>
      <c r="D341" s="122">
        <v>1.1346400000000001</v>
      </c>
      <c r="E341" s="122">
        <v>0.65213338999999992</v>
      </c>
      <c r="F341" s="122">
        <v>0.48250661000000017</v>
      </c>
      <c r="G341" s="122"/>
      <c r="H341" s="122">
        <v>5.5132000000000007E-2</v>
      </c>
      <c r="I341" s="126">
        <v>0</v>
      </c>
      <c r="J341" s="122">
        <v>0</v>
      </c>
      <c r="K341" s="122">
        <v>0</v>
      </c>
      <c r="L341" s="122">
        <v>5.5132000000000007E-2</v>
      </c>
      <c r="M341" s="122">
        <v>0</v>
      </c>
      <c r="N341" s="122">
        <v>0</v>
      </c>
      <c r="O341" s="122"/>
      <c r="P341" s="122">
        <v>0</v>
      </c>
      <c r="Q341" s="122"/>
      <c r="R341" s="122">
        <v>5.5132000000000007E-2</v>
      </c>
      <c r="S341" s="122"/>
      <c r="T341" s="122">
        <v>5.5132000000000007E-2</v>
      </c>
      <c r="U341" s="122"/>
      <c r="V341" s="122"/>
    </row>
    <row r="342" spans="1:22" ht="46.65" x14ac:dyDescent="0.35">
      <c r="A342" s="106" t="s">
        <v>1661</v>
      </c>
      <c r="B342" s="107" t="s">
        <v>1760</v>
      </c>
      <c r="C342" s="108" t="s">
        <v>1312</v>
      </c>
      <c r="D342" s="122">
        <v>9.8129999999999995E-2</v>
      </c>
      <c r="E342" s="122">
        <v>2.0947089999999998E-2</v>
      </c>
      <c r="F342" s="122">
        <v>7.7182909999999993E-2</v>
      </c>
      <c r="G342" s="122"/>
      <c r="H342" s="122">
        <v>9.8129999999999995E-2</v>
      </c>
      <c r="I342" s="126">
        <v>0</v>
      </c>
      <c r="J342" s="122">
        <v>0</v>
      </c>
      <c r="K342" s="122">
        <v>0</v>
      </c>
      <c r="L342" s="122">
        <v>9.8129999999999995E-2</v>
      </c>
      <c r="M342" s="122">
        <v>0</v>
      </c>
      <c r="N342" s="122">
        <v>0</v>
      </c>
      <c r="O342" s="122"/>
      <c r="P342" s="122">
        <v>0</v>
      </c>
      <c r="Q342" s="122"/>
      <c r="R342" s="122">
        <v>9.8129999999999995E-2</v>
      </c>
      <c r="S342" s="122"/>
      <c r="T342" s="122">
        <v>9.8129999999999995E-2</v>
      </c>
      <c r="U342" s="122"/>
      <c r="V342" s="122"/>
    </row>
    <row r="343" spans="1:22" ht="86.25" customHeight="1" x14ac:dyDescent="0.35">
      <c r="A343" s="106" t="s">
        <v>1661</v>
      </c>
      <c r="B343" s="107" t="s">
        <v>863</v>
      </c>
      <c r="C343" s="108" t="s">
        <v>1313</v>
      </c>
      <c r="D343" s="122">
        <v>0.21711000000000003</v>
      </c>
      <c r="E343" s="122">
        <v>6.3158110000000003E-2</v>
      </c>
      <c r="F343" s="122">
        <v>0.15395189000000004</v>
      </c>
      <c r="G343" s="122"/>
      <c r="H343" s="122">
        <v>0.21711000000000003</v>
      </c>
      <c r="I343" s="126">
        <v>0</v>
      </c>
      <c r="J343" s="122">
        <v>0</v>
      </c>
      <c r="K343" s="122">
        <v>0</v>
      </c>
      <c r="L343" s="122">
        <v>0.21711000000000003</v>
      </c>
      <c r="M343" s="122">
        <v>0</v>
      </c>
      <c r="N343" s="122">
        <v>0</v>
      </c>
      <c r="O343" s="122"/>
      <c r="P343" s="122">
        <v>0</v>
      </c>
      <c r="Q343" s="122"/>
      <c r="R343" s="122">
        <v>0.21711000000000003</v>
      </c>
      <c r="S343" s="122"/>
      <c r="T343" s="122">
        <v>0.21711000000000003</v>
      </c>
      <c r="U343" s="122"/>
      <c r="V343" s="122"/>
    </row>
    <row r="344" spans="1:22" ht="46.65" x14ac:dyDescent="0.35">
      <c r="A344" s="106" t="s">
        <v>1661</v>
      </c>
      <c r="B344" s="107" t="s">
        <v>1761</v>
      </c>
      <c r="C344" s="108" t="s">
        <v>1938</v>
      </c>
      <c r="D344" s="122"/>
      <c r="E344" s="122"/>
      <c r="F344" s="122">
        <v>0</v>
      </c>
      <c r="G344" s="122"/>
      <c r="H344" s="122">
        <v>0</v>
      </c>
      <c r="I344" s="126">
        <v>4.3416059999999992E-2</v>
      </c>
      <c r="J344" s="122"/>
      <c r="K344" s="122"/>
      <c r="L344" s="122"/>
      <c r="M344" s="122">
        <v>4.3416059999999992E-2</v>
      </c>
      <c r="N344" s="122"/>
      <c r="O344" s="122"/>
      <c r="P344" s="122"/>
      <c r="Q344" s="122"/>
      <c r="R344" s="122">
        <v>-4.3416059999999992E-2</v>
      </c>
      <c r="S344" s="122"/>
      <c r="T344" s="122">
        <v>-4.3416059999999992E-2</v>
      </c>
      <c r="U344" s="122"/>
      <c r="V344" s="122"/>
    </row>
    <row r="345" spans="1:22" ht="46.65" x14ac:dyDescent="0.35">
      <c r="A345" s="106" t="s">
        <v>1661</v>
      </c>
      <c r="B345" s="107" t="s">
        <v>1762</v>
      </c>
      <c r="C345" s="108" t="s">
        <v>1939</v>
      </c>
      <c r="D345" s="122"/>
      <c r="E345" s="122"/>
      <c r="F345" s="122">
        <v>0</v>
      </c>
      <c r="G345" s="122"/>
      <c r="H345" s="122">
        <v>0</v>
      </c>
      <c r="I345" s="126">
        <v>4.1016800000000006E-2</v>
      </c>
      <c r="J345" s="122"/>
      <c r="K345" s="122"/>
      <c r="L345" s="122"/>
      <c r="M345" s="122">
        <v>4.1016800000000006E-2</v>
      </c>
      <c r="N345" s="122"/>
      <c r="O345" s="122"/>
      <c r="P345" s="122"/>
      <c r="Q345" s="122"/>
      <c r="R345" s="122">
        <v>-4.1016800000000006E-2</v>
      </c>
      <c r="S345" s="122"/>
      <c r="T345" s="122">
        <v>-4.1016800000000006E-2</v>
      </c>
      <c r="U345" s="122"/>
      <c r="V345" s="122"/>
    </row>
    <row r="346" spans="1:22" x14ac:dyDescent="0.35">
      <c r="A346" s="103"/>
      <c r="B346" s="110" t="s">
        <v>91</v>
      </c>
      <c r="C346" s="105"/>
      <c r="D346" s="133">
        <f t="shared" ref="D346:V346" si="42">SUM(D347:D362)</f>
        <v>93.319280000000006</v>
      </c>
      <c r="E346" s="133">
        <f t="shared" si="42"/>
        <v>10.123607310000001</v>
      </c>
      <c r="F346" s="133">
        <f t="shared" si="42"/>
        <v>83.195672689999995</v>
      </c>
      <c r="G346" s="133">
        <f t="shared" si="42"/>
        <v>0</v>
      </c>
      <c r="H346" s="133">
        <f t="shared" si="42"/>
        <v>72.281449659999979</v>
      </c>
      <c r="I346" s="133">
        <f t="shared" si="42"/>
        <v>5.8592038200000012</v>
      </c>
      <c r="J346" s="133">
        <f t="shared" si="42"/>
        <v>5.4117991600000002</v>
      </c>
      <c r="K346" s="133">
        <f t="shared" si="42"/>
        <v>0.43886588000000049</v>
      </c>
      <c r="L346" s="133">
        <f t="shared" si="42"/>
        <v>1.6848326</v>
      </c>
      <c r="M346" s="133">
        <f t="shared" si="42"/>
        <v>5.4203379400000005</v>
      </c>
      <c r="N346" s="133">
        <f t="shared" si="42"/>
        <v>5.5532607999999994</v>
      </c>
      <c r="O346" s="133">
        <f t="shared" si="42"/>
        <v>0</v>
      </c>
      <c r="P346" s="133">
        <f t="shared" si="42"/>
        <v>59.631557099999995</v>
      </c>
      <c r="Q346" s="133">
        <f t="shared" si="42"/>
        <v>0</v>
      </c>
      <c r="R346" s="133">
        <f t="shared" si="42"/>
        <v>66.422245840000016</v>
      </c>
      <c r="S346" s="133">
        <f t="shared" si="42"/>
        <v>0</v>
      </c>
      <c r="T346" s="133">
        <f t="shared" si="42"/>
        <v>66.422245840000016</v>
      </c>
      <c r="U346" s="133">
        <f t="shared" si="42"/>
        <v>0</v>
      </c>
      <c r="V346" s="133">
        <f t="shared" si="42"/>
        <v>0</v>
      </c>
    </row>
    <row r="347" spans="1:22" ht="31.1" x14ac:dyDescent="0.35">
      <c r="A347" s="106" t="s">
        <v>1660</v>
      </c>
      <c r="B347" s="107" t="s">
        <v>449</v>
      </c>
      <c r="C347" s="108" t="s">
        <v>534</v>
      </c>
      <c r="D347" s="122">
        <v>23.89894</v>
      </c>
      <c r="E347" s="122">
        <v>0.67942591000000008</v>
      </c>
      <c r="F347" s="122">
        <v>23.219514090000001</v>
      </c>
      <c r="G347" s="122"/>
      <c r="H347" s="122">
        <v>22.099004409999996</v>
      </c>
      <c r="I347" s="126">
        <v>0.28567169999999997</v>
      </c>
      <c r="J347" s="122">
        <v>0.12575876999999999</v>
      </c>
      <c r="K347" s="122">
        <v>0.12575876999999999</v>
      </c>
      <c r="L347" s="122">
        <v>0</v>
      </c>
      <c r="M347" s="122">
        <v>0.15991292999999998</v>
      </c>
      <c r="N347" s="122">
        <v>1.9256580000000001</v>
      </c>
      <c r="O347" s="122"/>
      <c r="P347" s="122">
        <v>20.047587639999996</v>
      </c>
      <c r="Q347" s="122"/>
      <c r="R347" s="122">
        <v>21.813332709999997</v>
      </c>
      <c r="S347" s="122"/>
      <c r="T347" s="122">
        <v>21.813332709999997</v>
      </c>
      <c r="U347" s="122"/>
      <c r="V347" s="122"/>
    </row>
    <row r="348" spans="1:22" ht="62.2" x14ac:dyDescent="0.35">
      <c r="A348" s="106" t="s">
        <v>1660</v>
      </c>
      <c r="B348" s="107" t="s">
        <v>1763</v>
      </c>
      <c r="C348" s="108" t="s">
        <v>1314</v>
      </c>
      <c r="D348" s="122">
        <v>3.8599899999999998</v>
      </c>
      <c r="E348" s="122">
        <v>0</v>
      </c>
      <c r="F348" s="122">
        <v>3.8599899999999998</v>
      </c>
      <c r="G348" s="122"/>
      <c r="H348" s="122">
        <v>3.4532500000000002</v>
      </c>
      <c r="I348" s="126">
        <v>0</v>
      </c>
      <c r="J348" s="122">
        <v>0</v>
      </c>
      <c r="K348" s="122">
        <v>0</v>
      </c>
      <c r="L348" s="122">
        <v>0.86331250000000004</v>
      </c>
      <c r="M348" s="122">
        <v>0</v>
      </c>
      <c r="N348" s="122">
        <v>0.86331250000000004</v>
      </c>
      <c r="O348" s="122"/>
      <c r="P348" s="122">
        <v>1.7266250000000001</v>
      </c>
      <c r="Q348" s="122"/>
      <c r="R348" s="122">
        <v>3.4532500000000002</v>
      </c>
      <c r="S348" s="122"/>
      <c r="T348" s="122">
        <v>3.4532500000000002</v>
      </c>
      <c r="U348" s="122"/>
      <c r="V348" s="122"/>
    </row>
    <row r="349" spans="1:22" ht="62.2" x14ac:dyDescent="0.35">
      <c r="A349" s="106" t="s">
        <v>1660</v>
      </c>
      <c r="B349" s="107" t="s">
        <v>864</v>
      </c>
      <c r="C349" s="108" t="s">
        <v>686</v>
      </c>
      <c r="D349" s="122">
        <v>3.1542699999999999</v>
      </c>
      <c r="E349" s="122">
        <v>0.33786340999999998</v>
      </c>
      <c r="F349" s="122">
        <v>2.8164065899999997</v>
      </c>
      <c r="G349" s="122"/>
      <c r="H349" s="122">
        <v>2.88856</v>
      </c>
      <c r="I349" s="126">
        <v>0.12855549999999999</v>
      </c>
      <c r="J349" s="122">
        <v>5.6592879999999991E-2</v>
      </c>
      <c r="K349" s="122">
        <v>5.6592879999999991E-2</v>
      </c>
      <c r="L349" s="122">
        <v>0</v>
      </c>
      <c r="M349" s="122">
        <v>7.1962620000000005E-2</v>
      </c>
      <c r="N349" s="122">
        <v>0.866568</v>
      </c>
      <c r="O349" s="122"/>
      <c r="P349" s="122">
        <v>1.9653991199999998</v>
      </c>
      <c r="Q349" s="122"/>
      <c r="R349" s="122">
        <v>2.7600045</v>
      </c>
      <c r="S349" s="122"/>
      <c r="T349" s="122">
        <v>2.7600045</v>
      </c>
      <c r="U349" s="122"/>
      <c r="V349" s="122"/>
    </row>
    <row r="350" spans="1:22" ht="31.1" x14ac:dyDescent="0.35">
      <c r="A350" s="106" t="s">
        <v>1660</v>
      </c>
      <c r="B350" s="107" t="s">
        <v>450</v>
      </c>
      <c r="C350" s="108" t="s">
        <v>535</v>
      </c>
      <c r="D350" s="122">
        <v>38.236239999999995</v>
      </c>
      <c r="E350" s="122">
        <v>2.0636664299999996</v>
      </c>
      <c r="F350" s="122">
        <v>36.172573569999997</v>
      </c>
      <c r="G350" s="122"/>
      <c r="H350" s="122">
        <v>36.086698720000001</v>
      </c>
      <c r="I350" s="126">
        <v>0.20072518</v>
      </c>
      <c r="J350" s="122">
        <v>8.8363509999999992E-2</v>
      </c>
      <c r="K350" s="122">
        <v>8.8363509999999992E-2</v>
      </c>
      <c r="L350" s="122">
        <v>0</v>
      </c>
      <c r="M350" s="122">
        <v>0.11236167000000001</v>
      </c>
      <c r="N350" s="122">
        <v>1.3530498</v>
      </c>
      <c r="O350" s="122"/>
      <c r="P350" s="122">
        <v>34.64528541</v>
      </c>
      <c r="Q350" s="122"/>
      <c r="R350" s="122">
        <v>35.885973540000002</v>
      </c>
      <c r="S350" s="122"/>
      <c r="T350" s="122">
        <v>35.885973540000002</v>
      </c>
      <c r="U350" s="122"/>
      <c r="V350" s="122"/>
    </row>
    <row r="351" spans="1:22" ht="31.1" x14ac:dyDescent="0.35">
      <c r="A351" s="106" t="s">
        <v>1661</v>
      </c>
      <c r="B351" s="107" t="s">
        <v>451</v>
      </c>
      <c r="C351" s="108" t="s">
        <v>536</v>
      </c>
      <c r="D351" s="122">
        <v>5.3802599999999998</v>
      </c>
      <c r="E351" s="122">
        <v>4.3232942899999998</v>
      </c>
      <c r="F351" s="122">
        <v>1.0569657100000001</v>
      </c>
      <c r="G351" s="122"/>
      <c r="H351" s="122">
        <v>4.4152765299999999</v>
      </c>
      <c r="I351" s="126">
        <v>0.10939172999999999</v>
      </c>
      <c r="J351" s="122">
        <v>4.4152765299999999</v>
      </c>
      <c r="K351" s="122">
        <v>0.10939173000000045</v>
      </c>
      <c r="L351" s="122">
        <v>0</v>
      </c>
      <c r="M351" s="122">
        <v>-4.5796699765787707E-16</v>
      </c>
      <c r="N351" s="122">
        <v>0</v>
      </c>
      <c r="O351" s="122"/>
      <c r="P351" s="122">
        <v>0</v>
      </c>
      <c r="Q351" s="122"/>
      <c r="R351" s="122">
        <v>4.3058848000000003</v>
      </c>
      <c r="S351" s="122"/>
      <c r="T351" s="122">
        <v>4.3058848000000003</v>
      </c>
      <c r="U351" s="122"/>
      <c r="V351" s="122"/>
    </row>
    <row r="352" spans="1:22" ht="83.3" customHeight="1" x14ac:dyDescent="0.35">
      <c r="A352" s="106" t="s">
        <v>1661</v>
      </c>
      <c r="B352" s="107" t="s">
        <v>865</v>
      </c>
      <c r="C352" s="108" t="s">
        <v>1315</v>
      </c>
      <c r="D352" s="122">
        <v>8.5317500000000006</v>
      </c>
      <c r="E352" s="122">
        <v>1.0978057800000001</v>
      </c>
      <c r="F352" s="122">
        <v>7.4339442200000008</v>
      </c>
      <c r="G352" s="122"/>
      <c r="H352" s="122">
        <v>1.1000000000000001</v>
      </c>
      <c r="I352" s="126">
        <v>4.4505050000000004E-2</v>
      </c>
      <c r="J352" s="122">
        <v>1.959207E-2</v>
      </c>
      <c r="K352" s="122">
        <v>1.959207E-2</v>
      </c>
      <c r="L352" s="122">
        <v>0.25</v>
      </c>
      <c r="M352" s="122">
        <v>2.4912980000000005E-2</v>
      </c>
      <c r="N352" s="122">
        <v>0.25</v>
      </c>
      <c r="O352" s="122"/>
      <c r="P352" s="122">
        <v>0.58040793000000013</v>
      </c>
      <c r="Q352" s="122"/>
      <c r="R352" s="122">
        <v>1.0554949500000002</v>
      </c>
      <c r="S352" s="122"/>
      <c r="T352" s="122">
        <v>1.0554949500000002</v>
      </c>
      <c r="U352" s="122"/>
      <c r="V352" s="122"/>
    </row>
    <row r="353" spans="1:22" ht="46.65" x14ac:dyDescent="0.35">
      <c r="A353" s="106" t="s">
        <v>1661</v>
      </c>
      <c r="B353" s="107" t="s">
        <v>866</v>
      </c>
      <c r="C353" s="108" t="s">
        <v>1316</v>
      </c>
      <c r="D353" s="122">
        <v>9.0330100000000009</v>
      </c>
      <c r="E353" s="122">
        <v>1.1683135099999999</v>
      </c>
      <c r="F353" s="122">
        <v>7.8646964900000009</v>
      </c>
      <c r="G353" s="122"/>
      <c r="H353" s="122">
        <v>1.1000000000000001</v>
      </c>
      <c r="I353" s="126">
        <v>4.3779977299999997</v>
      </c>
      <c r="J353" s="122">
        <v>1.959207E-2</v>
      </c>
      <c r="K353" s="122">
        <v>1.959207E-2</v>
      </c>
      <c r="L353" s="122">
        <v>0.25</v>
      </c>
      <c r="M353" s="122">
        <v>4.3584056599999998</v>
      </c>
      <c r="N353" s="122">
        <v>0.25</v>
      </c>
      <c r="O353" s="122"/>
      <c r="P353" s="122">
        <v>0.58040793000000013</v>
      </c>
      <c r="Q353" s="122"/>
      <c r="R353" s="122">
        <v>-3.2779977299999996</v>
      </c>
      <c r="S353" s="122"/>
      <c r="T353" s="122">
        <v>-3.2779977299999996</v>
      </c>
      <c r="U353" s="122"/>
      <c r="V353" s="122"/>
    </row>
    <row r="354" spans="1:22" ht="31.1" x14ac:dyDescent="0.35">
      <c r="A354" s="106" t="s">
        <v>1661</v>
      </c>
      <c r="B354" s="107" t="s">
        <v>867</v>
      </c>
      <c r="C354" s="108" t="s">
        <v>1317</v>
      </c>
      <c r="D354" s="122">
        <v>0.35854000000000003</v>
      </c>
      <c r="E354" s="122">
        <v>1.8405299999999999E-3</v>
      </c>
      <c r="F354" s="122">
        <v>0.35669947000000002</v>
      </c>
      <c r="G354" s="122"/>
      <c r="H354" s="122">
        <v>0.28238000000000002</v>
      </c>
      <c r="I354" s="126">
        <v>1.2567350000000001E-2</v>
      </c>
      <c r="J354" s="122">
        <v>5.5323999999999998E-3</v>
      </c>
      <c r="K354" s="122">
        <v>5.5323999999999998E-3</v>
      </c>
      <c r="L354" s="122">
        <v>0.27684760000000003</v>
      </c>
      <c r="M354" s="122">
        <v>7.0349500000000016E-3</v>
      </c>
      <c r="N354" s="122">
        <v>0</v>
      </c>
      <c r="O354" s="122"/>
      <c r="P354" s="122">
        <v>0</v>
      </c>
      <c r="Q354" s="122"/>
      <c r="R354" s="122">
        <v>0.26981265000000004</v>
      </c>
      <c r="S354" s="122"/>
      <c r="T354" s="122">
        <v>0.26981265000000004</v>
      </c>
      <c r="U354" s="122"/>
      <c r="V354" s="122"/>
    </row>
    <row r="355" spans="1:22" ht="46.65" x14ac:dyDescent="0.35">
      <c r="A355" s="106" t="s">
        <v>1661</v>
      </c>
      <c r="B355" s="107" t="s">
        <v>1764</v>
      </c>
      <c r="C355" s="108" t="s">
        <v>1318</v>
      </c>
      <c r="D355" s="122">
        <v>0.68759000000000003</v>
      </c>
      <c r="E355" s="122">
        <v>0.45139744999999998</v>
      </c>
      <c r="F355" s="122">
        <v>0.23619255000000006</v>
      </c>
      <c r="G355" s="122"/>
      <c r="H355" s="122">
        <v>0.67759000000000003</v>
      </c>
      <c r="I355" s="126">
        <v>1.054152E-2</v>
      </c>
      <c r="J355" s="122">
        <v>0.67759000000000003</v>
      </c>
      <c r="K355" s="122">
        <v>1.0541520000000018E-2</v>
      </c>
      <c r="L355" s="122">
        <v>0</v>
      </c>
      <c r="M355" s="122">
        <v>-1.7347234759768071E-17</v>
      </c>
      <c r="N355" s="122">
        <v>0</v>
      </c>
      <c r="O355" s="122"/>
      <c r="P355" s="122">
        <v>0</v>
      </c>
      <c r="Q355" s="122"/>
      <c r="R355" s="122">
        <v>0.66704848000000005</v>
      </c>
      <c r="S355" s="122"/>
      <c r="T355" s="122">
        <v>0.66704848000000005</v>
      </c>
      <c r="U355" s="122"/>
      <c r="V355" s="122"/>
    </row>
    <row r="356" spans="1:22" ht="46.65" x14ac:dyDescent="0.35">
      <c r="A356" s="106" t="s">
        <v>1661</v>
      </c>
      <c r="B356" s="107" t="s">
        <v>1765</v>
      </c>
      <c r="C356" s="108" t="s">
        <v>1319</v>
      </c>
      <c r="D356" s="122">
        <v>0.17868999999999999</v>
      </c>
      <c r="E356" s="122">
        <v>0</v>
      </c>
      <c r="F356" s="122">
        <v>0.17868999999999999</v>
      </c>
      <c r="G356" s="122"/>
      <c r="H356" s="122">
        <v>0.17869000000000002</v>
      </c>
      <c r="I356" s="126">
        <v>0</v>
      </c>
      <c r="J356" s="122">
        <v>3.5009299999999998E-3</v>
      </c>
      <c r="K356" s="122">
        <v>3.5009299999999998E-3</v>
      </c>
      <c r="L356" s="122">
        <v>4.4672499999999997E-2</v>
      </c>
      <c r="M356" s="122">
        <v>-3.5009299999999998E-3</v>
      </c>
      <c r="N356" s="122">
        <v>4.4672499999999997E-2</v>
      </c>
      <c r="O356" s="122"/>
      <c r="P356" s="122">
        <v>8.5844070000000008E-2</v>
      </c>
      <c r="Q356" s="122"/>
      <c r="R356" s="122">
        <v>0.17869000000000002</v>
      </c>
      <c r="S356" s="122"/>
      <c r="T356" s="122">
        <v>0.17869000000000002</v>
      </c>
      <c r="U356" s="122"/>
      <c r="V356" s="122"/>
    </row>
    <row r="357" spans="1:22" ht="46.65" x14ac:dyDescent="0.35">
      <c r="A357" s="106" t="s">
        <v>1661</v>
      </c>
      <c r="B357" s="107" t="s">
        <v>1766</v>
      </c>
      <c r="C357" s="108" t="s">
        <v>1320</v>
      </c>
      <c r="D357" s="122">
        <v>0</v>
      </c>
      <c r="E357" s="122">
        <v>0</v>
      </c>
      <c r="F357" s="122">
        <v>0</v>
      </c>
      <c r="G357" s="122"/>
      <c r="H357" s="122">
        <v>0</v>
      </c>
      <c r="I357" s="126">
        <v>0</v>
      </c>
      <c r="J357" s="122">
        <v>0</v>
      </c>
      <c r="K357" s="122">
        <v>0</v>
      </c>
      <c r="L357" s="122">
        <v>0</v>
      </c>
      <c r="M357" s="122">
        <v>0</v>
      </c>
      <c r="N357" s="122">
        <v>0</v>
      </c>
      <c r="O357" s="122"/>
      <c r="P357" s="122">
        <v>0</v>
      </c>
      <c r="Q357" s="122"/>
      <c r="R357" s="122">
        <v>0</v>
      </c>
      <c r="S357" s="122"/>
      <c r="T357" s="122">
        <v>0</v>
      </c>
      <c r="U357" s="122"/>
      <c r="V357" s="122"/>
    </row>
    <row r="358" spans="1:22" ht="31.1" x14ac:dyDescent="0.35">
      <c r="A358" s="106" t="s">
        <v>1661</v>
      </c>
      <c r="B358" s="107" t="s">
        <v>868</v>
      </c>
      <c r="C358" s="108" t="s">
        <v>1321</v>
      </c>
      <c r="D358" s="122">
        <v>0</v>
      </c>
      <c r="E358" s="122">
        <v>0</v>
      </c>
      <c r="F358" s="122">
        <v>0</v>
      </c>
      <c r="G358" s="122"/>
      <c r="H358" s="122">
        <v>0</v>
      </c>
      <c r="I358" s="126">
        <v>0</v>
      </c>
      <c r="J358" s="122">
        <v>0</v>
      </c>
      <c r="K358" s="122">
        <v>0</v>
      </c>
      <c r="L358" s="122">
        <v>0</v>
      </c>
      <c r="M358" s="122">
        <v>0</v>
      </c>
      <c r="N358" s="122">
        <v>0</v>
      </c>
      <c r="O358" s="122"/>
      <c r="P358" s="122">
        <v>0</v>
      </c>
      <c r="Q358" s="122"/>
      <c r="R358" s="122">
        <v>0</v>
      </c>
      <c r="S358" s="122"/>
      <c r="T358" s="122">
        <v>0</v>
      </c>
      <c r="U358" s="122"/>
      <c r="V358" s="122"/>
    </row>
    <row r="359" spans="1:22" ht="125.25" customHeight="1" x14ac:dyDescent="0.35">
      <c r="A359" s="106" t="s">
        <v>1660</v>
      </c>
      <c r="B359" s="107" t="s">
        <v>869</v>
      </c>
      <c r="C359" s="108" t="s">
        <v>1322</v>
      </c>
      <c r="D359" s="122">
        <v>0</v>
      </c>
      <c r="E359" s="122">
        <v>0</v>
      </c>
      <c r="F359" s="122">
        <v>0</v>
      </c>
      <c r="G359" s="122"/>
      <c r="H359" s="122">
        <v>0</v>
      </c>
      <c r="I359" s="126">
        <v>0</v>
      </c>
      <c r="J359" s="122">
        <v>0</v>
      </c>
      <c r="K359" s="122">
        <v>0</v>
      </c>
      <c r="L359" s="122">
        <v>0</v>
      </c>
      <c r="M359" s="122">
        <v>0</v>
      </c>
      <c r="N359" s="122">
        <v>0</v>
      </c>
      <c r="O359" s="122"/>
      <c r="P359" s="122">
        <v>0</v>
      </c>
      <c r="Q359" s="122"/>
      <c r="R359" s="122">
        <v>0</v>
      </c>
      <c r="S359" s="122"/>
      <c r="T359" s="122">
        <v>0</v>
      </c>
      <c r="U359" s="122"/>
      <c r="V359" s="122"/>
    </row>
    <row r="360" spans="1:22" ht="46.65" x14ac:dyDescent="0.35">
      <c r="A360" s="106" t="s">
        <v>1661</v>
      </c>
      <c r="B360" s="107" t="s">
        <v>1767</v>
      </c>
      <c r="C360" s="108" t="s">
        <v>1940</v>
      </c>
      <c r="D360" s="122"/>
      <c r="E360" s="122"/>
      <c r="F360" s="122">
        <v>0</v>
      </c>
      <c r="G360" s="122"/>
      <c r="H360" s="122">
        <v>0</v>
      </c>
      <c r="I360" s="126">
        <v>0.47705703000000005</v>
      </c>
      <c r="J360" s="122"/>
      <c r="K360" s="122"/>
      <c r="L360" s="122"/>
      <c r="M360" s="122">
        <v>0.47705703000000005</v>
      </c>
      <c r="N360" s="122"/>
      <c r="O360" s="122"/>
      <c r="P360" s="122"/>
      <c r="Q360" s="122"/>
      <c r="R360" s="122">
        <v>-0.47705703000000005</v>
      </c>
      <c r="S360" s="122"/>
      <c r="T360" s="122">
        <v>-0.47705703000000005</v>
      </c>
      <c r="U360" s="122"/>
      <c r="V360" s="122"/>
    </row>
    <row r="361" spans="1:22" ht="46.65" x14ac:dyDescent="0.35">
      <c r="A361" s="106" t="s">
        <v>1660</v>
      </c>
      <c r="B361" s="107" t="s">
        <v>1768</v>
      </c>
      <c r="C361" s="108" t="s">
        <v>1941</v>
      </c>
      <c r="D361" s="122"/>
      <c r="E361" s="122"/>
      <c r="F361" s="122">
        <v>0</v>
      </c>
      <c r="G361" s="122"/>
      <c r="H361" s="122">
        <v>0</v>
      </c>
      <c r="I361" s="126">
        <v>0.12047216000000001</v>
      </c>
      <c r="J361" s="122"/>
      <c r="K361" s="122"/>
      <c r="L361" s="122"/>
      <c r="M361" s="122">
        <v>0.12047216000000001</v>
      </c>
      <c r="N361" s="122"/>
      <c r="O361" s="122"/>
      <c r="P361" s="122"/>
      <c r="Q361" s="122"/>
      <c r="R361" s="122">
        <v>-0.12047216000000001</v>
      </c>
      <c r="S361" s="122"/>
      <c r="T361" s="122">
        <v>-0.12047216000000001</v>
      </c>
      <c r="U361" s="122"/>
      <c r="V361" s="122"/>
    </row>
    <row r="362" spans="1:22" ht="31.1" x14ac:dyDescent="0.35">
      <c r="A362" s="106" t="s">
        <v>1661</v>
      </c>
      <c r="B362" s="107" t="s">
        <v>1769</v>
      </c>
      <c r="C362" s="108" t="s">
        <v>1942</v>
      </c>
      <c r="D362" s="122"/>
      <c r="E362" s="122"/>
      <c r="F362" s="122">
        <v>0</v>
      </c>
      <c r="G362" s="122"/>
      <c r="H362" s="122">
        <v>0</v>
      </c>
      <c r="I362" s="126">
        <v>9.1718869999999994E-2</v>
      </c>
      <c r="J362" s="122"/>
      <c r="K362" s="122"/>
      <c r="L362" s="122"/>
      <c r="M362" s="122">
        <v>9.1718869999999994E-2</v>
      </c>
      <c r="N362" s="122"/>
      <c r="O362" s="122"/>
      <c r="P362" s="122"/>
      <c r="Q362" s="122"/>
      <c r="R362" s="122">
        <v>-9.1718869999999994E-2</v>
      </c>
      <c r="S362" s="122"/>
      <c r="T362" s="122">
        <v>-9.1718869999999994E-2</v>
      </c>
      <c r="U362" s="122"/>
      <c r="V362" s="122"/>
    </row>
    <row r="363" spans="1:22" x14ac:dyDescent="0.35">
      <c r="A363" s="103"/>
      <c r="B363" s="110" t="s">
        <v>374</v>
      </c>
      <c r="C363" s="105"/>
      <c r="D363" s="133">
        <f t="shared" ref="D363:V363" si="43">SUM(D364:D399)</f>
        <v>89.077159999999992</v>
      </c>
      <c r="E363" s="133">
        <f t="shared" si="43"/>
        <v>18.292573620000002</v>
      </c>
      <c r="F363" s="133">
        <f t="shared" si="43"/>
        <v>70.784586380000007</v>
      </c>
      <c r="G363" s="133">
        <f t="shared" si="43"/>
        <v>0</v>
      </c>
      <c r="H363" s="133">
        <f t="shared" si="43"/>
        <v>49.852325780000001</v>
      </c>
      <c r="I363" s="133">
        <f t="shared" si="43"/>
        <v>16.185094760000002</v>
      </c>
      <c r="J363" s="133">
        <f t="shared" si="43"/>
        <v>13.027329969999997</v>
      </c>
      <c r="K363" s="133">
        <f t="shared" si="43"/>
        <v>13.652051179999999</v>
      </c>
      <c r="L363" s="133">
        <f t="shared" si="43"/>
        <v>11.178172050000002</v>
      </c>
      <c r="M363" s="133">
        <f t="shared" si="43"/>
        <v>2.5330435799999997</v>
      </c>
      <c r="N363" s="133">
        <f t="shared" si="43"/>
        <v>12.17002181</v>
      </c>
      <c r="O363" s="133">
        <f t="shared" si="43"/>
        <v>0</v>
      </c>
      <c r="P363" s="133">
        <f t="shared" si="43"/>
        <v>13.47680195</v>
      </c>
      <c r="Q363" s="133">
        <f t="shared" si="43"/>
        <v>0</v>
      </c>
      <c r="R363" s="133">
        <f t="shared" si="43"/>
        <v>33.667231019999988</v>
      </c>
      <c r="S363" s="133">
        <f t="shared" si="43"/>
        <v>0</v>
      </c>
      <c r="T363" s="133">
        <f t="shared" si="43"/>
        <v>33.667231019999988</v>
      </c>
      <c r="U363" s="133">
        <f t="shared" si="43"/>
        <v>0</v>
      </c>
      <c r="V363" s="133">
        <f t="shared" si="43"/>
        <v>0</v>
      </c>
    </row>
    <row r="364" spans="1:22" ht="77.7" x14ac:dyDescent="0.35">
      <c r="A364" s="106" t="s">
        <v>1660</v>
      </c>
      <c r="B364" s="107" t="s">
        <v>870</v>
      </c>
      <c r="C364" s="108" t="s">
        <v>540</v>
      </c>
      <c r="D364" s="122">
        <v>4.6985400000000004</v>
      </c>
      <c r="E364" s="122">
        <v>4.4720075999999995</v>
      </c>
      <c r="F364" s="122">
        <v>0.22653240000000086</v>
      </c>
      <c r="G364" s="122"/>
      <c r="H364" s="122">
        <v>4.0545924200000005</v>
      </c>
      <c r="I364" s="126">
        <v>0.17832619</v>
      </c>
      <c r="J364" s="122">
        <v>7.8502990000000009E-2</v>
      </c>
      <c r="K364" s="122">
        <v>7.8502990000000009E-2</v>
      </c>
      <c r="L364" s="122">
        <v>1.3310590099999999</v>
      </c>
      <c r="M364" s="122">
        <v>9.9823199999999987E-2</v>
      </c>
      <c r="N364" s="122">
        <v>2.6450304200000003</v>
      </c>
      <c r="O364" s="122"/>
      <c r="P364" s="122">
        <v>0</v>
      </c>
      <c r="Q364" s="122"/>
      <c r="R364" s="122">
        <v>3.8762662300000006</v>
      </c>
      <c r="S364" s="122"/>
      <c r="T364" s="122">
        <v>3.8762662300000006</v>
      </c>
      <c r="U364" s="122"/>
      <c r="V364" s="122"/>
    </row>
    <row r="365" spans="1:22" ht="31.1" x14ac:dyDescent="0.35">
      <c r="A365" s="106" t="s">
        <v>1660</v>
      </c>
      <c r="B365" s="107" t="s">
        <v>1770</v>
      </c>
      <c r="C365" s="108" t="s">
        <v>1323</v>
      </c>
      <c r="D365" s="122">
        <v>1.64883</v>
      </c>
      <c r="E365" s="122">
        <v>1.56732</v>
      </c>
      <c r="F365" s="122">
        <v>8.1509999999999971E-2</v>
      </c>
      <c r="G365" s="122"/>
      <c r="H365" s="122">
        <v>8.1509999999999999E-2</v>
      </c>
      <c r="I365" s="126">
        <v>0</v>
      </c>
      <c r="J365" s="122">
        <v>0</v>
      </c>
      <c r="K365" s="122">
        <v>0</v>
      </c>
      <c r="L365" s="122">
        <v>8.1509999999999999E-2</v>
      </c>
      <c r="M365" s="122">
        <v>0</v>
      </c>
      <c r="N365" s="122">
        <v>0</v>
      </c>
      <c r="O365" s="122"/>
      <c r="P365" s="122">
        <v>0</v>
      </c>
      <c r="Q365" s="122"/>
      <c r="R365" s="122">
        <v>8.1509999999999999E-2</v>
      </c>
      <c r="S365" s="122"/>
      <c r="T365" s="122">
        <v>8.1509999999999999E-2</v>
      </c>
      <c r="U365" s="122"/>
      <c r="V365" s="122"/>
    </row>
    <row r="366" spans="1:22" ht="46.65" x14ac:dyDescent="0.35">
      <c r="A366" s="106" t="s">
        <v>1660</v>
      </c>
      <c r="B366" s="107" t="s">
        <v>871</v>
      </c>
      <c r="C366" s="108" t="s">
        <v>1324</v>
      </c>
      <c r="D366" s="122">
        <v>3.9045999999999998</v>
      </c>
      <c r="E366" s="122">
        <v>0.28919456999999998</v>
      </c>
      <c r="F366" s="122">
        <v>3.61540543</v>
      </c>
      <c r="G366" s="122"/>
      <c r="H366" s="122">
        <v>2.7361400000000007</v>
      </c>
      <c r="I366" s="126">
        <v>0.11070186999999999</v>
      </c>
      <c r="J366" s="122">
        <v>4.8733319999999997E-2</v>
      </c>
      <c r="K366" s="122">
        <v>4.8733319999999997E-2</v>
      </c>
      <c r="L366" s="122">
        <v>2.6874066800000005</v>
      </c>
      <c r="M366" s="122">
        <v>6.1968549999999997E-2</v>
      </c>
      <c r="N366" s="122">
        <v>0</v>
      </c>
      <c r="O366" s="122"/>
      <c r="P366" s="122">
        <v>0</v>
      </c>
      <c r="Q366" s="122"/>
      <c r="R366" s="122">
        <v>2.6254381300000005</v>
      </c>
      <c r="S366" s="122"/>
      <c r="T366" s="122">
        <v>2.6254381300000005</v>
      </c>
      <c r="U366" s="122"/>
      <c r="V366" s="122"/>
    </row>
    <row r="367" spans="1:22" ht="62.2" x14ac:dyDescent="0.35">
      <c r="A367" s="106" t="s">
        <v>1660</v>
      </c>
      <c r="B367" s="107" t="s">
        <v>872</v>
      </c>
      <c r="C367" s="108" t="s">
        <v>1325</v>
      </c>
      <c r="D367" s="122">
        <v>8.5423099999999987</v>
      </c>
      <c r="E367" s="122">
        <v>0.17358026000000001</v>
      </c>
      <c r="F367" s="122">
        <v>8.3687297399999991</v>
      </c>
      <c r="G367" s="122"/>
      <c r="H367" s="122">
        <v>1.2053976000000004</v>
      </c>
      <c r="I367" s="126">
        <v>0</v>
      </c>
      <c r="J367" s="122">
        <v>0</v>
      </c>
      <c r="K367" s="122">
        <v>0</v>
      </c>
      <c r="L367" s="122">
        <v>0.27395400000000003</v>
      </c>
      <c r="M367" s="122">
        <v>0</v>
      </c>
      <c r="N367" s="122">
        <v>0.27395400000000003</v>
      </c>
      <c r="O367" s="122"/>
      <c r="P367" s="122">
        <v>0.65748960000000034</v>
      </c>
      <c r="Q367" s="122"/>
      <c r="R367" s="122">
        <v>1.2053976000000004</v>
      </c>
      <c r="S367" s="122"/>
      <c r="T367" s="122">
        <v>1.2053976000000004</v>
      </c>
      <c r="U367" s="122"/>
      <c r="V367" s="122"/>
    </row>
    <row r="368" spans="1:22" ht="46.65" x14ac:dyDescent="0.35">
      <c r="A368" s="106" t="s">
        <v>1660</v>
      </c>
      <c r="B368" s="107" t="s">
        <v>873</v>
      </c>
      <c r="C368" s="108" t="s">
        <v>1326</v>
      </c>
      <c r="D368" s="122">
        <v>5.9352099999999997</v>
      </c>
      <c r="E368" s="122">
        <v>1.298064E-2</v>
      </c>
      <c r="F368" s="122">
        <v>5.9222293599999993</v>
      </c>
      <c r="G368" s="122"/>
      <c r="H368" s="122">
        <v>5.3980819999999987</v>
      </c>
      <c r="I368" s="126">
        <v>0.24024179999999998</v>
      </c>
      <c r="J368" s="122">
        <v>0.10575955999999999</v>
      </c>
      <c r="K368" s="122">
        <v>0.10575955999999999</v>
      </c>
      <c r="L368" s="122">
        <v>1.6748034399999998</v>
      </c>
      <c r="M368" s="122">
        <v>0.13448223999999998</v>
      </c>
      <c r="N368" s="122">
        <v>3.6175189999999993</v>
      </c>
      <c r="O368" s="122"/>
      <c r="P368" s="122">
        <v>0</v>
      </c>
      <c r="Q368" s="122"/>
      <c r="R368" s="122">
        <v>5.157840199999999</v>
      </c>
      <c r="S368" s="122"/>
      <c r="T368" s="122">
        <v>5.157840199999999</v>
      </c>
      <c r="U368" s="122"/>
      <c r="V368" s="122"/>
    </row>
    <row r="369" spans="1:22" ht="31.1" x14ac:dyDescent="0.35">
      <c r="A369" s="106" t="s">
        <v>1661</v>
      </c>
      <c r="B369" s="107" t="s">
        <v>874</v>
      </c>
      <c r="C369" s="108" t="s">
        <v>1327</v>
      </c>
      <c r="D369" s="122">
        <v>10.89958</v>
      </c>
      <c r="E369" s="122">
        <v>2.4167000000000001E-4</v>
      </c>
      <c r="F369" s="122">
        <v>10.899338330000001</v>
      </c>
      <c r="G369" s="122"/>
      <c r="H369" s="122">
        <v>10.88958</v>
      </c>
      <c r="I369" s="126">
        <v>0.12860092000000001</v>
      </c>
      <c r="J369" s="122">
        <v>5.6612879999999997E-2</v>
      </c>
      <c r="K369" s="122">
        <v>5.6612879999999997E-2</v>
      </c>
      <c r="L369" s="122">
        <v>0</v>
      </c>
      <c r="M369" s="122">
        <v>7.1988040000000003E-2</v>
      </c>
      <c r="N369" s="122">
        <v>0.86687399999999992</v>
      </c>
      <c r="O369" s="122"/>
      <c r="P369" s="122">
        <v>9.96609312</v>
      </c>
      <c r="Q369" s="122"/>
      <c r="R369" s="122">
        <v>10.76097908</v>
      </c>
      <c r="S369" s="122"/>
      <c r="T369" s="122">
        <v>10.76097908</v>
      </c>
      <c r="U369" s="122"/>
      <c r="V369" s="122"/>
    </row>
    <row r="370" spans="1:22" ht="31.1" x14ac:dyDescent="0.35">
      <c r="A370" s="106" t="s">
        <v>1661</v>
      </c>
      <c r="B370" s="107" t="s">
        <v>875</v>
      </c>
      <c r="C370" s="108" t="s">
        <v>1328</v>
      </c>
      <c r="D370" s="122">
        <v>11.649059999999999</v>
      </c>
      <c r="E370" s="122">
        <v>0.22055307999999998</v>
      </c>
      <c r="F370" s="122">
        <v>11.428506919999998</v>
      </c>
      <c r="G370" s="122"/>
      <c r="H370" s="122">
        <v>2.4319349999999997</v>
      </c>
      <c r="I370" s="126">
        <v>0</v>
      </c>
      <c r="J370" s="122">
        <v>0</v>
      </c>
      <c r="K370" s="122">
        <v>0</v>
      </c>
      <c r="L370" s="122">
        <v>0.55271249999999994</v>
      </c>
      <c r="M370" s="122">
        <v>0</v>
      </c>
      <c r="N370" s="122">
        <v>0.55271249999999994</v>
      </c>
      <c r="O370" s="122"/>
      <c r="P370" s="122">
        <v>1.3265099999999999</v>
      </c>
      <c r="Q370" s="122"/>
      <c r="R370" s="122">
        <v>2.4319349999999997</v>
      </c>
      <c r="S370" s="122"/>
      <c r="T370" s="122">
        <v>2.4319349999999997</v>
      </c>
      <c r="U370" s="122"/>
      <c r="V370" s="122"/>
    </row>
    <row r="371" spans="1:22" ht="95.45" customHeight="1" x14ac:dyDescent="0.35">
      <c r="A371" s="106" t="s">
        <v>1660</v>
      </c>
      <c r="B371" s="107" t="s">
        <v>876</v>
      </c>
      <c r="C371" s="108" t="s">
        <v>1329</v>
      </c>
      <c r="D371" s="122">
        <v>3.3422299999999998</v>
      </c>
      <c r="E371" s="122">
        <v>6.9882799999999995E-3</v>
      </c>
      <c r="F371" s="122">
        <v>3.33524172</v>
      </c>
      <c r="G371" s="122"/>
      <c r="H371" s="122">
        <v>3.0530640000000004</v>
      </c>
      <c r="I371" s="126">
        <v>0.13587658</v>
      </c>
      <c r="J371" s="122">
        <v>5.9815760000000003E-2</v>
      </c>
      <c r="K371" s="122">
        <v>5.9815760000000003E-2</v>
      </c>
      <c r="L371" s="122">
        <v>0.76326499999999997</v>
      </c>
      <c r="M371" s="122">
        <v>7.6060820000000001E-2</v>
      </c>
      <c r="N371" s="122">
        <v>0.76326499999999997</v>
      </c>
      <c r="O371" s="122"/>
      <c r="P371" s="122">
        <v>1.4667182400000005</v>
      </c>
      <c r="Q371" s="122"/>
      <c r="R371" s="122">
        <v>2.9171874200000003</v>
      </c>
      <c r="S371" s="122"/>
      <c r="T371" s="122">
        <v>2.9171874200000003</v>
      </c>
      <c r="U371" s="122"/>
      <c r="V371" s="122"/>
    </row>
    <row r="372" spans="1:22" ht="46.65" x14ac:dyDescent="0.35">
      <c r="A372" s="106" t="s">
        <v>1660</v>
      </c>
      <c r="B372" s="107" t="s">
        <v>877</v>
      </c>
      <c r="C372" s="108" t="s">
        <v>687</v>
      </c>
      <c r="D372" s="122">
        <v>8.4525799999999993</v>
      </c>
      <c r="E372" s="122">
        <v>0.88063068000000011</v>
      </c>
      <c r="F372" s="122">
        <v>7.571949319999999</v>
      </c>
      <c r="G372" s="122"/>
      <c r="H372" s="122">
        <v>8.8039999999999452E-2</v>
      </c>
      <c r="I372" s="126">
        <v>6.3715670000000002E-2</v>
      </c>
      <c r="J372" s="122">
        <v>2.8049009999999999E-2</v>
      </c>
      <c r="K372" s="122">
        <v>2.8049009999999999E-2</v>
      </c>
      <c r="L372" s="122">
        <v>0</v>
      </c>
      <c r="M372" s="122">
        <v>3.5666660000000003E-2</v>
      </c>
      <c r="N372" s="122">
        <v>0</v>
      </c>
      <c r="O372" s="122"/>
      <c r="P372" s="122">
        <v>5.999098999999946E-2</v>
      </c>
      <c r="Q372" s="122"/>
      <c r="R372" s="122">
        <v>2.432432999999945E-2</v>
      </c>
      <c r="S372" s="122"/>
      <c r="T372" s="122">
        <v>2.432432999999945E-2</v>
      </c>
      <c r="U372" s="122"/>
      <c r="V372" s="122"/>
    </row>
    <row r="373" spans="1:22" ht="46.65" x14ac:dyDescent="0.35">
      <c r="A373" s="106" t="s">
        <v>1660</v>
      </c>
      <c r="B373" s="107" t="s">
        <v>452</v>
      </c>
      <c r="C373" s="108" t="s">
        <v>537</v>
      </c>
      <c r="D373" s="122">
        <v>0.54042000000000001</v>
      </c>
      <c r="E373" s="122">
        <v>0.53893595999999988</v>
      </c>
      <c r="F373" s="122">
        <v>1.4840400000001308E-3</v>
      </c>
      <c r="G373" s="122"/>
      <c r="H373" s="122">
        <v>0.46701212999999991</v>
      </c>
      <c r="I373" s="126">
        <v>7.1317400000000001E-3</v>
      </c>
      <c r="J373" s="122">
        <v>0.46701212999999991</v>
      </c>
      <c r="K373" s="122">
        <v>7.1317399999999906E-3</v>
      </c>
      <c r="L373" s="122">
        <v>0</v>
      </c>
      <c r="M373" s="122">
        <v>9.540979117872439E-18</v>
      </c>
      <c r="N373" s="122">
        <v>0</v>
      </c>
      <c r="O373" s="122"/>
      <c r="P373" s="122">
        <v>0</v>
      </c>
      <c r="Q373" s="122"/>
      <c r="R373" s="122">
        <v>0.45988038999999992</v>
      </c>
      <c r="S373" s="122"/>
      <c r="T373" s="122">
        <v>0.45988038999999992</v>
      </c>
      <c r="U373" s="122"/>
      <c r="V373" s="122"/>
    </row>
    <row r="374" spans="1:22" ht="46.65" x14ac:dyDescent="0.35">
      <c r="A374" s="106" t="s">
        <v>1660</v>
      </c>
      <c r="B374" s="107" t="s">
        <v>453</v>
      </c>
      <c r="C374" s="108" t="s">
        <v>538</v>
      </c>
      <c r="D374" s="122">
        <v>3.7439400000000003</v>
      </c>
      <c r="E374" s="122">
        <v>1.2780905600000001</v>
      </c>
      <c r="F374" s="122">
        <v>2.4658494400000004</v>
      </c>
      <c r="G374" s="122"/>
      <c r="H374" s="122">
        <v>2.9896323700000003</v>
      </c>
      <c r="I374" s="126">
        <v>2.0929505099999997</v>
      </c>
      <c r="J374" s="122">
        <v>1.9562038600000002</v>
      </c>
      <c r="K374" s="122">
        <v>1.9562038600000002</v>
      </c>
      <c r="L374" s="122">
        <v>0.66455413999999946</v>
      </c>
      <c r="M374" s="122">
        <v>0.13674664999999941</v>
      </c>
      <c r="N374" s="122">
        <v>0.3688743700000009</v>
      </c>
      <c r="O374" s="122"/>
      <c r="P374" s="122">
        <v>0</v>
      </c>
      <c r="Q374" s="122"/>
      <c r="R374" s="122">
        <v>0.89668186000000061</v>
      </c>
      <c r="S374" s="122"/>
      <c r="T374" s="122">
        <v>0.89668186000000061</v>
      </c>
      <c r="U374" s="122"/>
      <c r="V374" s="122"/>
    </row>
    <row r="375" spans="1:22" ht="75.75" customHeight="1" x14ac:dyDescent="0.35">
      <c r="A375" s="106" t="s">
        <v>1661</v>
      </c>
      <c r="B375" s="107" t="s">
        <v>878</v>
      </c>
      <c r="C375" s="108" t="s">
        <v>1330</v>
      </c>
      <c r="D375" s="122">
        <v>0.83660999999999996</v>
      </c>
      <c r="E375" s="122">
        <v>0</v>
      </c>
      <c r="F375" s="122">
        <v>0.83660999999999996</v>
      </c>
      <c r="G375" s="122"/>
      <c r="H375" s="122">
        <v>0.83660999999999985</v>
      </c>
      <c r="I375" s="126">
        <v>0.23882144</v>
      </c>
      <c r="J375" s="122">
        <v>0.15762313</v>
      </c>
      <c r="K375" s="122">
        <v>0.15762313</v>
      </c>
      <c r="L375" s="122">
        <v>9.3359869999999998E-2</v>
      </c>
      <c r="M375" s="122">
        <v>8.1198309999999996E-2</v>
      </c>
      <c r="N375" s="122">
        <v>0.5856269999999999</v>
      </c>
      <c r="O375" s="122"/>
      <c r="P375" s="122">
        <v>0</v>
      </c>
      <c r="Q375" s="122"/>
      <c r="R375" s="122">
        <v>0.59778855999999991</v>
      </c>
      <c r="S375" s="122"/>
      <c r="T375" s="122">
        <v>0.59778855999999991</v>
      </c>
      <c r="U375" s="122"/>
      <c r="V375" s="122"/>
    </row>
    <row r="376" spans="1:22" ht="78.75" customHeight="1" x14ac:dyDescent="0.35">
      <c r="A376" s="106" t="s">
        <v>1660</v>
      </c>
      <c r="B376" s="107" t="s">
        <v>879</v>
      </c>
      <c r="C376" s="108" t="s">
        <v>539</v>
      </c>
      <c r="D376" s="122">
        <v>3.1954899999999999</v>
      </c>
      <c r="E376" s="122">
        <v>3.0479252799999998</v>
      </c>
      <c r="F376" s="122">
        <v>0.14756472000000009</v>
      </c>
      <c r="G376" s="122"/>
      <c r="H376" s="122">
        <v>2.66040396</v>
      </c>
      <c r="I376" s="126">
        <v>0.11579692</v>
      </c>
      <c r="J376" s="122">
        <v>5.0976260000000002E-2</v>
      </c>
      <c r="K376" s="122">
        <v>5.0976260000000002E-2</v>
      </c>
      <c r="L376" s="122">
        <v>0.90767073999999992</v>
      </c>
      <c r="M376" s="122">
        <v>6.4820660000000002E-2</v>
      </c>
      <c r="N376" s="122">
        <v>1.7017569600000002</v>
      </c>
      <c r="O376" s="122"/>
      <c r="P376" s="122">
        <v>0</v>
      </c>
      <c r="Q376" s="122"/>
      <c r="R376" s="122">
        <v>2.5446070399999998</v>
      </c>
      <c r="S376" s="122"/>
      <c r="T376" s="122">
        <v>2.5446070399999998</v>
      </c>
      <c r="U376" s="122"/>
      <c r="V376" s="122"/>
    </row>
    <row r="377" spans="1:22" ht="90.8" customHeight="1" x14ac:dyDescent="0.35">
      <c r="A377" s="106" t="s">
        <v>1660</v>
      </c>
      <c r="B377" s="107" t="s">
        <v>880</v>
      </c>
      <c r="C377" s="108" t="s">
        <v>542</v>
      </c>
      <c r="D377" s="122">
        <v>12.8306</v>
      </c>
      <c r="E377" s="122">
        <v>1.76026032</v>
      </c>
      <c r="F377" s="122">
        <v>11.07033968</v>
      </c>
      <c r="G377" s="122"/>
      <c r="H377" s="122">
        <v>8.2682248000000005</v>
      </c>
      <c r="I377" s="126">
        <v>9.1625014399999998</v>
      </c>
      <c r="J377" s="122">
        <v>8.2682248000000005</v>
      </c>
      <c r="K377" s="122">
        <v>9.1625014399999998</v>
      </c>
      <c r="L377" s="122">
        <v>0</v>
      </c>
      <c r="M377" s="122">
        <v>0</v>
      </c>
      <c r="N377" s="122">
        <v>0</v>
      </c>
      <c r="O377" s="122"/>
      <c r="P377" s="122">
        <v>0</v>
      </c>
      <c r="Q377" s="122"/>
      <c r="R377" s="122">
        <v>-0.89427663999999929</v>
      </c>
      <c r="S377" s="122"/>
      <c r="T377" s="122">
        <v>-0.89427663999999929</v>
      </c>
      <c r="U377" s="122"/>
      <c r="V377" s="122"/>
    </row>
    <row r="378" spans="1:22" ht="62.2" x14ac:dyDescent="0.35">
      <c r="A378" s="106" t="s">
        <v>1661</v>
      </c>
      <c r="B378" s="107" t="s">
        <v>881</v>
      </c>
      <c r="C378" s="108" t="s">
        <v>688</v>
      </c>
      <c r="D378" s="122">
        <v>3.5203500000000001</v>
      </c>
      <c r="E378" s="122">
        <v>2.3610489400000003</v>
      </c>
      <c r="F378" s="122">
        <v>1.1593010599999998</v>
      </c>
      <c r="G378" s="122"/>
      <c r="H378" s="122">
        <v>1.0999999999999999E-2</v>
      </c>
      <c r="I378" s="126">
        <v>5.6850540000000005E-2</v>
      </c>
      <c r="J378" s="122">
        <v>1.0999999999999999E-2</v>
      </c>
      <c r="K378" s="122">
        <v>5.685054000000004E-2</v>
      </c>
      <c r="L378" s="122">
        <v>0</v>
      </c>
      <c r="M378" s="122">
        <v>0</v>
      </c>
      <c r="N378" s="122">
        <v>0</v>
      </c>
      <c r="O378" s="122"/>
      <c r="P378" s="122">
        <v>0</v>
      </c>
      <c r="Q378" s="122"/>
      <c r="R378" s="122">
        <v>-4.5850540000000009E-2</v>
      </c>
      <c r="S378" s="122"/>
      <c r="T378" s="122">
        <v>-4.5850540000000009E-2</v>
      </c>
      <c r="U378" s="122"/>
      <c r="V378" s="122"/>
    </row>
    <row r="379" spans="1:22" ht="62.2" x14ac:dyDescent="0.35">
      <c r="A379" s="106" t="s">
        <v>1660</v>
      </c>
      <c r="B379" s="107" t="s">
        <v>882</v>
      </c>
      <c r="C379" s="108" t="s">
        <v>1331</v>
      </c>
      <c r="D379" s="122">
        <v>0.48705999999999999</v>
      </c>
      <c r="E379" s="122">
        <v>0</v>
      </c>
      <c r="F379" s="122">
        <v>0.48705999999999999</v>
      </c>
      <c r="G379" s="73"/>
      <c r="H379" s="122">
        <v>0.48705999999999994</v>
      </c>
      <c r="I379" s="126">
        <v>0.28873031999999998</v>
      </c>
      <c r="J379" s="122">
        <v>0.27659618999999996</v>
      </c>
      <c r="K379" s="122">
        <v>0.27659618999999996</v>
      </c>
      <c r="L379" s="122">
        <v>6.4345810000000031E-2</v>
      </c>
      <c r="M379" s="122">
        <v>1.2134130000000021E-2</v>
      </c>
      <c r="N379" s="122">
        <v>0.146118</v>
      </c>
      <c r="O379" s="73"/>
      <c r="P379" s="122">
        <v>0</v>
      </c>
      <c r="Q379" s="73"/>
      <c r="R379" s="122">
        <v>0.19832967999999995</v>
      </c>
      <c r="S379" s="122"/>
      <c r="T379" s="122">
        <v>0.19832967999999995</v>
      </c>
      <c r="U379" s="73"/>
      <c r="V379" s="73"/>
    </row>
    <row r="380" spans="1:22" ht="46.65" x14ac:dyDescent="0.35">
      <c r="A380" s="106" t="s">
        <v>1660</v>
      </c>
      <c r="B380" s="107" t="s">
        <v>1771</v>
      </c>
      <c r="C380" s="108" t="s">
        <v>1332</v>
      </c>
      <c r="D380" s="122">
        <v>0.39027000000000001</v>
      </c>
      <c r="E380" s="122">
        <v>0.32661010999999995</v>
      </c>
      <c r="F380" s="122">
        <v>6.3659890000000052E-2</v>
      </c>
      <c r="G380" s="122"/>
      <c r="H380" s="122">
        <v>0.13196150000000001</v>
      </c>
      <c r="I380" s="126">
        <v>3.288E-2</v>
      </c>
      <c r="J380" s="122">
        <v>0.13196150000000001</v>
      </c>
      <c r="K380" s="122">
        <v>3.288E-2</v>
      </c>
      <c r="L380" s="122">
        <v>0</v>
      </c>
      <c r="M380" s="122">
        <v>0</v>
      </c>
      <c r="N380" s="122">
        <v>0</v>
      </c>
      <c r="O380" s="122"/>
      <c r="P380" s="122">
        <v>0</v>
      </c>
      <c r="Q380" s="122"/>
      <c r="R380" s="122">
        <v>9.9081500000000017E-2</v>
      </c>
      <c r="S380" s="122"/>
      <c r="T380" s="122">
        <v>9.9081500000000017E-2</v>
      </c>
      <c r="U380" s="122"/>
      <c r="V380" s="122"/>
    </row>
    <row r="381" spans="1:22" ht="31.1" x14ac:dyDescent="0.35">
      <c r="A381" s="106" t="s">
        <v>1660</v>
      </c>
      <c r="B381" s="107" t="s">
        <v>1772</v>
      </c>
      <c r="C381" s="108" t="s">
        <v>1333</v>
      </c>
      <c r="D381" s="122">
        <v>0.64124999999999999</v>
      </c>
      <c r="E381" s="122">
        <v>0</v>
      </c>
      <c r="F381" s="122">
        <v>0.64124999999999999</v>
      </c>
      <c r="G381" s="73"/>
      <c r="H381" s="122">
        <v>0.64124999999999999</v>
      </c>
      <c r="I381" s="126">
        <v>0.58571938000000001</v>
      </c>
      <c r="J381" s="122">
        <v>0.58571938000000001</v>
      </c>
      <c r="K381" s="122">
        <v>0.58571938000000001</v>
      </c>
      <c r="L381" s="122">
        <v>5.5530619999999996E-2</v>
      </c>
      <c r="M381" s="122">
        <v>0</v>
      </c>
      <c r="N381" s="122">
        <v>0</v>
      </c>
      <c r="O381" s="73"/>
      <c r="P381" s="122">
        <v>0</v>
      </c>
      <c r="Q381" s="73"/>
      <c r="R381" s="122">
        <v>5.5530619999999975E-2</v>
      </c>
      <c r="S381" s="122"/>
      <c r="T381" s="122">
        <v>5.5530619999999975E-2</v>
      </c>
      <c r="U381" s="73"/>
      <c r="V381" s="73"/>
    </row>
    <row r="382" spans="1:22" ht="62.2" x14ac:dyDescent="0.35">
      <c r="A382" s="106" t="s">
        <v>1660</v>
      </c>
      <c r="B382" s="107" t="s">
        <v>1773</v>
      </c>
      <c r="C382" s="108" t="s">
        <v>1334</v>
      </c>
      <c r="D382" s="122">
        <v>0.48705999999999999</v>
      </c>
      <c r="E382" s="122">
        <v>0.37773039000000003</v>
      </c>
      <c r="F382" s="122">
        <v>0.10932960999999997</v>
      </c>
      <c r="G382" s="73"/>
      <c r="H382" s="122">
        <v>0.44602999999999998</v>
      </c>
      <c r="I382" s="126">
        <v>0</v>
      </c>
      <c r="J382" s="122">
        <v>0</v>
      </c>
      <c r="K382" s="122">
        <v>0</v>
      </c>
      <c r="L382" s="122">
        <v>0.44602999999999998</v>
      </c>
      <c r="M382" s="122">
        <v>0</v>
      </c>
      <c r="N382" s="122">
        <v>0</v>
      </c>
      <c r="O382" s="73"/>
      <c r="P382" s="122">
        <v>0</v>
      </c>
      <c r="Q382" s="73"/>
      <c r="R382" s="122">
        <v>0.44602999999999998</v>
      </c>
      <c r="S382" s="122"/>
      <c r="T382" s="122">
        <v>0.44602999999999998</v>
      </c>
      <c r="U382" s="73"/>
      <c r="V382" s="73"/>
    </row>
    <row r="383" spans="1:22" ht="31.1" x14ac:dyDescent="0.35">
      <c r="A383" s="106" t="s">
        <v>1660</v>
      </c>
      <c r="B383" s="107" t="s">
        <v>883</v>
      </c>
      <c r="C383" s="108" t="s">
        <v>1335</v>
      </c>
      <c r="D383" s="122">
        <v>0.31148000000000003</v>
      </c>
      <c r="E383" s="122">
        <v>0</v>
      </c>
      <c r="F383" s="122">
        <v>0.31148000000000003</v>
      </c>
      <c r="G383" s="73"/>
      <c r="H383" s="122">
        <v>0.31147999999999998</v>
      </c>
      <c r="I383" s="126">
        <v>0.12800944</v>
      </c>
      <c r="J383" s="122">
        <v>0.12800944</v>
      </c>
      <c r="K383" s="122">
        <v>0.12800944</v>
      </c>
      <c r="L383" s="122">
        <v>0.18347056</v>
      </c>
      <c r="M383" s="122">
        <v>0</v>
      </c>
      <c r="N383" s="122">
        <v>0</v>
      </c>
      <c r="O383" s="73"/>
      <c r="P383" s="122">
        <v>0</v>
      </c>
      <c r="Q383" s="73"/>
      <c r="R383" s="122">
        <v>0.18347055999999998</v>
      </c>
      <c r="S383" s="122"/>
      <c r="T383" s="122">
        <v>0.18347055999999998</v>
      </c>
      <c r="U383" s="73"/>
      <c r="V383" s="73"/>
    </row>
    <row r="384" spans="1:22" ht="46.65" x14ac:dyDescent="0.35">
      <c r="A384" s="106" t="s">
        <v>1661</v>
      </c>
      <c r="B384" s="107" t="s">
        <v>884</v>
      </c>
      <c r="C384" s="108" t="s">
        <v>1336</v>
      </c>
      <c r="D384" s="122">
        <v>0.75997000000000003</v>
      </c>
      <c r="E384" s="122">
        <v>2.4167000000000001E-4</v>
      </c>
      <c r="F384" s="122">
        <v>0.75972833000000006</v>
      </c>
      <c r="G384" s="73"/>
      <c r="H384" s="122">
        <v>0.74997000000000003</v>
      </c>
      <c r="I384" s="126">
        <v>0.12852543</v>
      </c>
      <c r="J384" s="122">
        <v>1.469347E-2</v>
      </c>
      <c r="K384" s="122">
        <v>1.469347E-2</v>
      </c>
      <c r="L384" s="122">
        <v>0.21329753000000001</v>
      </c>
      <c r="M384" s="122">
        <v>0.11383196</v>
      </c>
      <c r="N384" s="122">
        <v>0.52197900000000008</v>
      </c>
      <c r="O384" s="73"/>
      <c r="P384" s="122">
        <v>0</v>
      </c>
      <c r="Q384" s="73"/>
      <c r="R384" s="122">
        <v>0.62144456999999997</v>
      </c>
      <c r="S384" s="122"/>
      <c r="T384" s="122">
        <v>0.62144456999999997</v>
      </c>
      <c r="U384" s="73"/>
      <c r="V384" s="73"/>
    </row>
    <row r="385" spans="1:22" ht="31.1" x14ac:dyDescent="0.35">
      <c r="A385" s="106" t="s">
        <v>1660</v>
      </c>
      <c r="B385" s="107" t="s">
        <v>885</v>
      </c>
      <c r="C385" s="108" t="s">
        <v>1337</v>
      </c>
      <c r="D385" s="122">
        <v>0.48705999999999999</v>
      </c>
      <c r="E385" s="122">
        <v>0.37490656999999999</v>
      </c>
      <c r="F385" s="122">
        <v>0.11215343</v>
      </c>
      <c r="G385" s="73"/>
      <c r="H385" s="122">
        <v>0.44602999999999998</v>
      </c>
      <c r="I385" s="126">
        <v>0</v>
      </c>
      <c r="J385" s="122">
        <v>0</v>
      </c>
      <c r="K385" s="122">
        <v>0</v>
      </c>
      <c r="L385" s="122">
        <v>0.44602999999999998</v>
      </c>
      <c r="M385" s="122">
        <v>0</v>
      </c>
      <c r="N385" s="122">
        <v>0</v>
      </c>
      <c r="O385" s="73"/>
      <c r="P385" s="122">
        <v>0</v>
      </c>
      <c r="Q385" s="73"/>
      <c r="R385" s="122">
        <v>0.44602999999999998</v>
      </c>
      <c r="S385" s="122"/>
      <c r="T385" s="122">
        <v>0.44602999999999998</v>
      </c>
      <c r="U385" s="73"/>
      <c r="V385" s="73"/>
    </row>
    <row r="386" spans="1:22" ht="46.65" x14ac:dyDescent="0.35">
      <c r="A386" s="106" t="s">
        <v>1660</v>
      </c>
      <c r="B386" s="107" t="s">
        <v>1774</v>
      </c>
      <c r="C386" s="108" t="s">
        <v>1338</v>
      </c>
      <c r="D386" s="122">
        <v>0.48705999999999999</v>
      </c>
      <c r="E386" s="122">
        <v>0.39093207000000002</v>
      </c>
      <c r="F386" s="122">
        <v>9.6127929999999973E-2</v>
      </c>
      <c r="G386" s="73"/>
      <c r="H386" s="122">
        <v>0.22275000000000003</v>
      </c>
      <c r="I386" s="126">
        <v>0</v>
      </c>
      <c r="J386" s="122">
        <v>0</v>
      </c>
      <c r="K386" s="122">
        <v>0</v>
      </c>
      <c r="L386" s="122">
        <v>0.22275000000000003</v>
      </c>
      <c r="M386" s="122">
        <v>0</v>
      </c>
      <c r="N386" s="122">
        <v>0</v>
      </c>
      <c r="O386" s="73"/>
      <c r="P386" s="122">
        <v>0</v>
      </c>
      <c r="Q386" s="73"/>
      <c r="R386" s="122">
        <v>0.22275000000000003</v>
      </c>
      <c r="S386" s="122"/>
      <c r="T386" s="122">
        <v>0.22275000000000003</v>
      </c>
      <c r="U386" s="73"/>
      <c r="V386" s="73"/>
    </row>
    <row r="387" spans="1:22" ht="31.1" x14ac:dyDescent="0.35">
      <c r="A387" s="106" t="s">
        <v>1660</v>
      </c>
      <c r="B387" s="107" t="s">
        <v>1775</v>
      </c>
      <c r="C387" s="108" t="s">
        <v>1339</v>
      </c>
      <c r="D387" s="122">
        <v>0.48705999999999999</v>
      </c>
      <c r="E387" s="122">
        <v>0.21239496999999999</v>
      </c>
      <c r="F387" s="122">
        <v>0.27466502999999998</v>
      </c>
      <c r="G387" s="73"/>
      <c r="H387" s="122">
        <v>0.44602999999999998</v>
      </c>
      <c r="I387" s="126">
        <v>0</v>
      </c>
      <c r="J387" s="122">
        <v>0</v>
      </c>
      <c r="K387" s="122">
        <v>0</v>
      </c>
      <c r="L387" s="122">
        <v>0.44602999999999998</v>
      </c>
      <c r="M387" s="122">
        <v>0</v>
      </c>
      <c r="N387" s="122">
        <v>0</v>
      </c>
      <c r="O387" s="73"/>
      <c r="P387" s="122">
        <v>0</v>
      </c>
      <c r="Q387" s="73"/>
      <c r="R387" s="122">
        <v>0.44602999999999998</v>
      </c>
      <c r="S387" s="122"/>
      <c r="T387" s="122">
        <v>0.44602999999999998</v>
      </c>
      <c r="U387" s="73"/>
      <c r="V387" s="73"/>
    </row>
    <row r="388" spans="1:22" ht="46.65" x14ac:dyDescent="0.35">
      <c r="A388" s="106" t="s">
        <v>1660</v>
      </c>
      <c r="B388" s="107" t="s">
        <v>886</v>
      </c>
      <c r="C388" s="108" t="s">
        <v>1340</v>
      </c>
      <c r="D388" s="122">
        <v>0.31148000000000003</v>
      </c>
      <c r="E388" s="122">
        <v>0</v>
      </c>
      <c r="F388" s="122">
        <v>0.31148000000000003</v>
      </c>
      <c r="G388" s="73"/>
      <c r="H388" s="122">
        <v>0.31147999999999998</v>
      </c>
      <c r="I388" s="126">
        <v>0.24108784999999999</v>
      </c>
      <c r="J388" s="122">
        <v>0.24108784999999999</v>
      </c>
      <c r="K388" s="122">
        <v>0.24108784999999999</v>
      </c>
      <c r="L388" s="122">
        <v>7.0392150000000014E-2</v>
      </c>
      <c r="M388" s="122">
        <v>0</v>
      </c>
      <c r="N388" s="122">
        <v>0</v>
      </c>
      <c r="O388" s="73"/>
      <c r="P388" s="122">
        <v>0</v>
      </c>
      <c r="Q388" s="73"/>
      <c r="R388" s="122">
        <v>7.0392149999999987E-2</v>
      </c>
      <c r="S388" s="122"/>
      <c r="T388" s="122">
        <v>7.0392149999999987E-2</v>
      </c>
      <c r="U388" s="73"/>
      <c r="V388" s="73"/>
    </row>
    <row r="389" spans="1:22" ht="46.65" x14ac:dyDescent="0.35">
      <c r="A389" s="106" t="s">
        <v>1660</v>
      </c>
      <c r="B389" s="107" t="s">
        <v>887</v>
      </c>
      <c r="C389" s="108" t="s">
        <v>1341</v>
      </c>
      <c r="D389" s="122">
        <v>0.48705999999999999</v>
      </c>
      <c r="E389" s="122">
        <v>0</v>
      </c>
      <c r="F389" s="122">
        <v>0.48705999999999999</v>
      </c>
      <c r="G389" s="73"/>
      <c r="H389" s="122">
        <v>0.48705999999999999</v>
      </c>
      <c r="I389" s="126">
        <v>0.37288256999999997</v>
      </c>
      <c r="J389" s="122">
        <v>0.36074844</v>
      </c>
      <c r="K389" s="122">
        <v>0.36074844</v>
      </c>
      <c r="L389" s="122">
        <v>0</v>
      </c>
      <c r="M389" s="122">
        <v>1.2134129999999965E-2</v>
      </c>
      <c r="N389" s="122">
        <v>0.12631155999999999</v>
      </c>
      <c r="O389" s="73"/>
      <c r="P389" s="122">
        <v>0</v>
      </c>
      <c r="Q389" s="73"/>
      <c r="R389" s="122">
        <v>0.11417743000000002</v>
      </c>
      <c r="S389" s="122"/>
      <c r="T389" s="122">
        <v>0.11417743000000002</v>
      </c>
      <c r="U389" s="73"/>
      <c r="V389" s="73"/>
    </row>
    <row r="390" spans="1:22" ht="41.45" customHeight="1" x14ac:dyDescent="0.35">
      <c r="A390" s="106" t="s">
        <v>1661</v>
      </c>
      <c r="B390" s="107" t="s">
        <v>1776</v>
      </c>
      <c r="C390" s="108" t="s">
        <v>1342</v>
      </c>
      <c r="D390" s="122">
        <v>0</v>
      </c>
      <c r="E390" s="122">
        <v>0</v>
      </c>
      <c r="F390" s="122">
        <v>0</v>
      </c>
      <c r="G390" s="73"/>
      <c r="H390" s="122">
        <v>0</v>
      </c>
      <c r="I390" s="126">
        <v>8.0169999999999998E-3</v>
      </c>
      <c r="J390" s="122">
        <v>0</v>
      </c>
      <c r="K390" s="122">
        <v>8.0169999999999998E-3</v>
      </c>
      <c r="L390" s="122">
        <v>0</v>
      </c>
      <c r="M390" s="122">
        <v>0</v>
      </c>
      <c r="N390" s="122">
        <v>0</v>
      </c>
      <c r="O390" s="73"/>
      <c r="P390" s="122">
        <v>0</v>
      </c>
      <c r="Q390" s="73"/>
      <c r="R390" s="122">
        <v>-8.0169999999999998E-3</v>
      </c>
      <c r="S390" s="122"/>
      <c r="T390" s="122">
        <v>-8.0169999999999998E-3</v>
      </c>
      <c r="U390" s="73"/>
      <c r="V390" s="73"/>
    </row>
    <row r="391" spans="1:22" ht="46.65" x14ac:dyDescent="0.35">
      <c r="A391" s="106" t="s">
        <v>1660</v>
      </c>
      <c r="B391" s="107" t="s">
        <v>1777</v>
      </c>
      <c r="C391" s="108" t="s">
        <v>1343</v>
      </c>
      <c r="D391" s="122">
        <v>0</v>
      </c>
      <c r="E391" s="122">
        <v>0</v>
      </c>
      <c r="F391" s="122">
        <v>0</v>
      </c>
      <c r="G391" s="73"/>
      <c r="H391" s="122">
        <v>0</v>
      </c>
      <c r="I391" s="126">
        <v>0.26841891999999995</v>
      </c>
      <c r="J391" s="122">
        <v>0</v>
      </c>
      <c r="K391" s="122">
        <v>0.23553892000000001</v>
      </c>
      <c r="L391" s="122">
        <v>0</v>
      </c>
      <c r="M391" s="122">
        <v>3.2879999999999937E-2</v>
      </c>
      <c r="N391" s="122">
        <v>0</v>
      </c>
      <c r="O391" s="73"/>
      <c r="P391" s="122">
        <v>0</v>
      </c>
      <c r="Q391" s="73"/>
      <c r="R391" s="122">
        <v>-0.26841891999999995</v>
      </c>
      <c r="S391" s="122"/>
      <c r="T391" s="122">
        <v>-0.26841891999999995</v>
      </c>
      <c r="U391" s="73"/>
      <c r="V391" s="73"/>
    </row>
    <row r="392" spans="1:22" ht="46.65" x14ac:dyDescent="0.35">
      <c r="A392" s="106" t="s">
        <v>1660</v>
      </c>
      <c r="B392" s="107" t="s">
        <v>454</v>
      </c>
      <c r="C392" s="108" t="s">
        <v>541</v>
      </c>
      <c r="D392" s="122">
        <v>0</v>
      </c>
      <c r="E392" s="122">
        <v>0</v>
      </c>
      <c r="F392" s="122">
        <v>0</v>
      </c>
      <c r="G392" s="73"/>
      <c r="H392" s="122">
        <v>0</v>
      </c>
      <c r="I392" s="126">
        <v>0</v>
      </c>
      <c r="J392" s="122">
        <v>0</v>
      </c>
      <c r="K392" s="122">
        <v>0</v>
      </c>
      <c r="L392" s="122">
        <v>0</v>
      </c>
      <c r="M392" s="122">
        <v>0</v>
      </c>
      <c r="N392" s="122">
        <v>0</v>
      </c>
      <c r="O392" s="73"/>
      <c r="P392" s="122">
        <v>0</v>
      </c>
      <c r="Q392" s="73"/>
      <c r="R392" s="122">
        <v>0</v>
      </c>
      <c r="S392" s="122"/>
      <c r="T392" s="122">
        <v>0</v>
      </c>
      <c r="U392" s="73"/>
      <c r="V392" s="73"/>
    </row>
    <row r="393" spans="1:22" ht="46.65" x14ac:dyDescent="0.35">
      <c r="A393" s="106" t="s">
        <v>1660</v>
      </c>
      <c r="B393" s="107" t="s">
        <v>1778</v>
      </c>
      <c r="C393" s="108" t="s">
        <v>1943</v>
      </c>
      <c r="D393" s="122"/>
      <c r="E393" s="122"/>
      <c r="F393" s="122">
        <v>0</v>
      </c>
      <c r="G393" s="73"/>
      <c r="H393" s="122">
        <v>0</v>
      </c>
      <c r="I393" s="126">
        <v>0.27739026</v>
      </c>
      <c r="J393" s="122"/>
      <c r="K393" s="122"/>
      <c r="L393" s="122"/>
      <c r="M393" s="122">
        <v>0.27739026</v>
      </c>
      <c r="N393" s="122"/>
      <c r="O393" s="73"/>
      <c r="P393" s="122"/>
      <c r="Q393" s="73"/>
      <c r="R393" s="122">
        <v>-0.27739026</v>
      </c>
      <c r="S393" s="122"/>
      <c r="T393" s="122">
        <v>-0.27739026</v>
      </c>
      <c r="U393" s="73"/>
      <c r="V393" s="73"/>
    </row>
    <row r="394" spans="1:22" ht="46.65" x14ac:dyDescent="0.35">
      <c r="A394" s="106" t="s">
        <v>1660</v>
      </c>
      <c r="B394" s="107" t="s">
        <v>1779</v>
      </c>
      <c r="C394" s="108" t="s">
        <v>1944</v>
      </c>
      <c r="D394" s="122"/>
      <c r="E394" s="122"/>
      <c r="F394" s="122">
        <v>0</v>
      </c>
      <c r="G394" s="73"/>
      <c r="H394" s="122">
        <v>0</v>
      </c>
      <c r="I394" s="126">
        <v>0.33239888000000001</v>
      </c>
      <c r="J394" s="122"/>
      <c r="K394" s="122"/>
      <c r="L394" s="122"/>
      <c r="M394" s="122">
        <v>0.33239888000000001</v>
      </c>
      <c r="N394" s="122"/>
      <c r="O394" s="73"/>
      <c r="P394" s="122"/>
      <c r="Q394" s="73"/>
      <c r="R394" s="122">
        <v>-0.33239888000000001</v>
      </c>
      <c r="S394" s="122"/>
      <c r="T394" s="122">
        <v>-0.33239888000000001</v>
      </c>
      <c r="U394" s="73"/>
      <c r="V394" s="73"/>
    </row>
    <row r="395" spans="1:22" ht="46.65" x14ac:dyDescent="0.35">
      <c r="A395" s="106" t="s">
        <v>1660</v>
      </c>
      <c r="B395" s="107" t="s">
        <v>1780</v>
      </c>
      <c r="C395" s="108" t="s">
        <v>1945</v>
      </c>
      <c r="D395" s="122"/>
      <c r="E395" s="122"/>
      <c r="F395" s="122">
        <v>0</v>
      </c>
      <c r="G395" s="73"/>
      <c r="H395" s="122">
        <v>0</v>
      </c>
      <c r="I395" s="126">
        <v>0.58230037000000001</v>
      </c>
      <c r="J395" s="122"/>
      <c r="K395" s="122"/>
      <c r="L395" s="122"/>
      <c r="M395" s="122">
        <v>0.58230037000000001</v>
      </c>
      <c r="N395" s="122"/>
      <c r="O395" s="73"/>
      <c r="P395" s="122"/>
      <c r="Q395" s="73"/>
      <c r="R395" s="122">
        <v>-0.58230037000000001</v>
      </c>
      <c r="S395" s="122"/>
      <c r="T395" s="122">
        <v>-0.58230037000000001</v>
      </c>
      <c r="U395" s="73"/>
      <c r="V395" s="73"/>
    </row>
    <row r="396" spans="1:22" ht="104.25" customHeight="1" x14ac:dyDescent="0.35">
      <c r="A396" s="106" t="s">
        <v>1660</v>
      </c>
      <c r="B396" s="107" t="s">
        <v>1781</v>
      </c>
      <c r="C396" s="108" t="s">
        <v>1946</v>
      </c>
      <c r="D396" s="122"/>
      <c r="E396" s="122"/>
      <c r="F396" s="122">
        <v>0</v>
      </c>
      <c r="G396" s="73"/>
      <c r="H396" s="122">
        <v>0</v>
      </c>
      <c r="I396" s="126">
        <v>0</v>
      </c>
      <c r="J396" s="122"/>
      <c r="K396" s="122"/>
      <c r="L396" s="122"/>
      <c r="M396" s="122">
        <v>0</v>
      </c>
      <c r="N396" s="122"/>
      <c r="O396" s="73"/>
      <c r="P396" s="122"/>
      <c r="Q396" s="73"/>
      <c r="R396" s="122">
        <v>0</v>
      </c>
      <c r="S396" s="122"/>
      <c r="T396" s="122">
        <v>0</v>
      </c>
      <c r="U396" s="73"/>
      <c r="V396" s="73"/>
    </row>
    <row r="397" spans="1:22" ht="46.65" x14ac:dyDescent="0.35">
      <c r="A397" s="106" t="s">
        <v>1660</v>
      </c>
      <c r="B397" s="107" t="s">
        <v>1782</v>
      </c>
      <c r="C397" s="108" t="s">
        <v>1947</v>
      </c>
      <c r="D397" s="122"/>
      <c r="E397" s="122"/>
      <c r="F397" s="122">
        <v>0</v>
      </c>
      <c r="G397" s="73"/>
      <c r="H397" s="122">
        <v>0</v>
      </c>
      <c r="I397" s="126">
        <v>0.11303000000000001</v>
      </c>
      <c r="J397" s="122"/>
      <c r="K397" s="122"/>
      <c r="L397" s="122"/>
      <c r="M397" s="122">
        <v>0.11303000000000001</v>
      </c>
      <c r="N397" s="122"/>
      <c r="O397" s="73"/>
      <c r="P397" s="122"/>
      <c r="Q397" s="73"/>
      <c r="R397" s="122">
        <v>-0.11303000000000001</v>
      </c>
      <c r="S397" s="122"/>
      <c r="T397" s="122">
        <v>-0.11303000000000001</v>
      </c>
      <c r="U397" s="73"/>
      <c r="V397" s="73"/>
    </row>
    <row r="398" spans="1:22" ht="62.2" x14ac:dyDescent="0.35">
      <c r="A398" s="106" t="s">
        <v>1660</v>
      </c>
      <c r="B398" s="107" t="s">
        <v>1783</v>
      </c>
      <c r="C398" s="108" t="s">
        <v>1948</v>
      </c>
      <c r="D398" s="122"/>
      <c r="E398" s="122"/>
      <c r="F398" s="122">
        <v>0</v>
      </c>
      <c r="G398" s="73"/>
      <c r="H398" s="122">
        <v>0</v>
      </c>
      <c r="I398" s="126">
        <v>0.29418872000000001</v>
      </c>
      <c r="J398" s="122"/>
      <c r="K398" s="122"/>
      <c r="L398" s="122"/>
      <c r="M398" s="122">
        <v>0.29418872000000001</v>
      </c>
      <c r="N398" s="122"/>
      <c r="O398" s="73"/>
      <c r="P398" s="122"/>
      <c r="Q398" s="73"/>
      <c r="R398" s="122">
        <v>-0.29418872000000001</v>
      </c>
      <c r="S398" s="122"/>
      <c r="T398" s="122">
        <v>-0.29418872000000001</v>
      </c>
      <c r="U398" s="73"/>
      <c r="V398" s="73"/>
    </row>
    <row r="399" spans="1:22" ht="46.65" x14ac:dyDescent="0.35">
      <c r="A399" s="106" t="s">
        <v>1660</v>
      </c>
      <c r="B399" s="107" t="s">
        <v>1784</v>
      </c>
      <c r="C399" s="108" t="s">
        <v>1949</v>
      </c>
      <c r="D399" s="122"/>
      <c r="E399" s="122"/>
      <c r="F399" s="122">
        <v>0</v>
      </c>
      <c r="G399" s="73"/>
      <c r="H399" s="122">
        <v>0</v>
      </c>
      <c r="I399" s="126">
        <v>0</v>
      </c>
      <c r="J399" s="122"/>
      <c r="K399" s="122"/>
      <c r="L399" s="122"/>
      <c r="M399" s="122">
        <v>0</v>
      </c>
      <c r="N399" s="122"/>
      <c r="O399" s="73"/>
      <c r="P399" s="122"/>
      <c r="Q399" s="73"/>
      <c r="R399" s="122">
        <v>0</v>
      </c>
      <c r="S399" s="122"/>
      <c r="T399" s="122">
        <v>0</v>
      </c>
      <c r="U399" s="73"/>
      <c r="V399" s="73"/>
    </row>
    <row r="400" spans="1:22" x14ac:dyDescent="0.35">
      <c r="A400" s="103"/>
      <c r="B400" s="110" t="s">
        <v>448</v>
      </c>
      <c r="C400" s="105"/>
      <c r="D400" s="133">
        <f t="shared" ref="D400:V400" si="44">SUM(D401:D407)</f>
        <v>22.101649999999999</v>
      </c>
      <c r="E400" s="133">
        <f t="shared" si="44"/>
        <v>0.15946440999999997</v>
      </c>
      <c r="F400" s="133">
        <f t="shared" si="44"/>
        <v>21.942185589999998</v>
      </c>
      <c r="G400" s="133">
        <f t="shared" si="44"/>
        <v>0</v>
      </c>
      <c r="H400" s="133">
        <f t="shared" si="44"/>
        <v>15.928046</v>
      </c>
      <c r="I400" s="133">
        <f t="shared" si="44"/>
        <v>3.3653568299999996</v>
      </c>
      <c r="J400" s="133">
        <f t="shared" si="44"/>
        <v>0.24984921000000004</v>
      </c>
      <c r="K400" s="133">
        <f t="shared" si="44"/>
        <v>0.24984921000000004</v>
      </c>
      <c r="L400" s="133">
        <f t="shared" si="44"/>
        <v>4.2912548799999994</v>
      </c>
      <c r="M400" s="133">
        <f t="shared" si="44"/>
        <v>3.1155076199999998</v>
      </c>
      <c r="N400" s="133">
        <f t="shared" si="44"/>
        <v>7.3739334999999997</v>
      </c>
      <c r="O400" s="133">
        <f t="shared" si="44"/>
        <v>0</v>
      </c>
      <c r="P400" s="133">
        <f t="shared" si="44"/>
        <v>4.0130084099999994</v>
      </c>
      <c r="Q400" s="133">
        <f t="shared" si="44"/>
        <v>0</v>
      </c>
      <c r="R400" s="133">
        <f t="shared" si="44"/>
        <v>12.562689169999999</v>
      </c>
      <c r="S400" s="133">
        <f t="shared" si="44"/>
        <v>0</v>
      </c>
      <c r="T400" s="133">
        <f t="shared" si="44"/>
        <v>12.562689169999999</v>
      </c>
      <c r="U400" s="133">
        <f t="shared" si="44"/>
        <v>0</v>
      </c>
      <c r="V400" s="133">
        <f t="shared" si="44"/>
        <v>0</v>
      </c>
    </row>
    <row r="401" spans="1:22" ht="31.1" x14ac:dyDescent="0.35">
      <c r="A401" s="106" t="s">
        <v>1660</v>
      </c>
      <c r="B401" s="107" t="s">
        <v>888</v>
      </c>
      <c r="C401" s="108" t="s">
        <v>1344</v>
      </c>
      <c r="D401" s="122">
        <v>10.05644</v>
      </c>
      <c r="E401" s="122">
        <v>9.8754419999999996E-2</v>
      </c>
      <c r="F401" s="122">
        <v>9.9576855799999997</v>
      </c>
      <c r="G401" s="122"/>
      <c r="H401" s="122">
        <v>4.7397459999999993</v>
      </c>
      <c r="I401" s="126">
        <v>3.6345969999999998E-2</v>
      </c>
      <c r="J401" s="122">
        <v>3.6345969999999998E-2</v>
      </c>
      <c r="K401" s="122">
        <v>3.6345969999999998E-2</v>
      </c>
      <c r="L401" s="122">
        <v>1.0772149999999998</v>
      </c>
      <c r="M401" s="122">
        <v>0</v>
      </c>
      <c r="N401" s="122">
        <v>1.0772149999999998</v>
      </c>
      <c r="O401" s="122"/>
      <c r="P401" s="122">
        <v>2.5489700299999996</v>
      </c>
      <c r="Q401" s="122"/>
      <c r="R401" s="122">
        <v>4.7034000299999992</v>
      </c>
      <c r="S401" s="122"/>
      <c r="T401" s="122">
        <v>4.7034000299999992</v>
      </c>
      <c r="U401" s="122"/>
      <c r="V401" s="122"/>
    </row>
    <row r="402" spans="1:22" ht="31.1" x14ac:dyDescent="0.35">
      <c r="A402" s="106" t="s">
        <v>1661</v>
      </c>
      <c r="B402" s="107" t="s">
        <v>640</v>
      </c>
      <c r="C402" s="108" t="s">
        <v>689</v>
      </c>
      <c r="D402" s="122">
        <v>3.0402100000000001</v>
      </c>
      <c r="E402" s="122">
        <v>4.5484989999999996E-2</v>
      </c>
      <c r="F402" s="122">
        <v>2.9947250100000002</v>
      </c>
      <c r="G402" s="122"/>
      <c r="H402" s="122">
        <v>2.7746729999999999</v>
      </c>
      <c r="I402" s="126">
        <v>0.11226087</v>
      </c>
      <c r="J402" s="122">
        <v>4.9419620000000004E-2</v>
      </c>
      <c r="K402" s="122">
        <v>4.9419620000000004E-2</v>
      </c>
      <c r="L402" s="122">
        <v>0.63060749999999999</v>
      </c>
      <c r="M402" s="122">
        <v>6.2841249999999987E-2</v>
      </c>
      <c r="N402" s="122">
        <v>0.63060749999999999</v>
      </c>
      <c r="O402" s="122"/>
      <c r="P402" s="122">
        <v>1.4640383799999999</v>
      </c>
      <c r="Q402" s="122"/>
      <c r="R402" s="122">
        <v>2.6624121299999999</v>
      </c>
      <c r="S402" s="122"/>
      <c r="T402" s="122">
        <v>2.6624121299999999</v>
      </c>
      <c r="U402" s="122"/>
      <c r="V402" s="122"/>
    </row>
    <row r="403" spans="1:22" ht="105.8" customHeight="1" x14ac:dyDescent="0.35">
      <c r="A403" s="106" t="s">
        <v>1660</v>
      </c>
      <c r="B403" s="107" t="s">
        <v>889</v>
      </c>
      <c r="C403" s="108" t="s">
        <v>1345</v>
      </c>
      <c r="D403" s="122">
        <v>2.2922500000000001</v>
      </c>
      <c r="E403" s="122">
        <v>2.4167000000000001E-4</v>
      </c>
      <c r="F403" s="122">
        <v>2.2920083300000003</v>
      </c>
      <c r="G403" s="122"/>
      <c r="H403" s="122">
        <v>2.2822499999999999</v>
      </c>
      <c r="I403" s="126">
        <v>2.1396111200000001</v>
      </c>
      <c r="J403" s="122">
        <v>4.4714030000000002E-2</v>
      </c>
      <c r="K403" s="122">
        <v>4.4714030000000002E-2</v>
      </c>
      <c r="L403" s="122">
        <v>0.64296096999999997</v>
      </c>
      <c r="M403" s="122">
        <v>2.0948970899999999</v>
      </c>
      <c r="N403" s="122">
        <v>1.5945749999999999</v>
      </c>
      <c r="O403" s="122"/>
      <c r="P403" s="122">
        <v>0</v>
      </c>
      <c r="Q403" s="122"/>
      <c r="R403" s="122">
        <v>0.1426388799999998</v>
      </c>
      <c r="S403" s="122"/>
      <c r="T403" s="122">
        <v>0.1426388799999998</v>
      </c>
      <c r="U403" s="122"/>
      <c r="V403" s="122"/>
    </row>
    <row r="404" spans="1:22" ht="31.1" x14ac:dyDescent="0.35">
      <c r="A404" s="106" t="s">
        <v>1660</v>
      </c>
      <c r="B404" s="107" t="s">
        <v>890</v>
      </c>
      <c r="C404" s="108" t="s">
        <v>1346</v>
      </c>
      <c r="D404" s="122">
        <v>5.8164799999999994</v>
      </c>
      <c r="E404" s="122">
        <v>2.4167000000000001E-4</v>
      </c>
      <c r="F404" s="122">
        <v>5.8162383299999991</v>
      </c>
      <c r="G404" s="122"/>
      <c r="H404" s="122">
        <v>5.8164799999999994</v>
      </c>
      <c r="I404" s="126">
        <v>0.25841766999999999</v>
      </c>
      <c r="J404" s="122">
        <v>0.11376096000000001</v>
      </c>
      <c r="K404" s="122">
        <v>0.11376096000000001</v>
      </c>
      <c r="L404" s="122">
        <v>1.6311830399999996</v>
      </c>
      <c r="M404" s="122">
        <v>0.14465670999999997</v>
      </c>
      <c r="N404" s="122">
        <v>4.071536</v>
      </c>
      <c r="O404" s="122"/>
      <c r="P404" s="122">
        <v>0</v>
      </c>
      <c r="Q404" s="122"/>
      <c r="R404" s="122">
        <v>5.5580623299999994</v>
      </c>
      <c r="S404" s="122"/>
      <c r="T404" s="122">
        <v>5.5580623299999994</v>
      </c>
      <c r="U404" s="122"/>
      <c r="V404" s="122"/>
    </row>
    <row r="405" spans="1:22" ht="62.2" x14ac:dyDescent="0.35">
      <c r="A405" s="106" t="s">
        <v>1660</v>
      </c>
      <c r="B405" s="107" t="s">
        <v>891</v>
      </c>
      <c r="C405" s="108" t="s">
        <v>1347</v>
      </c>
      <c r="D405" s="122">
        <v>0.89627000000000001</v>
      </c>
      <c r="E405" s="122">
        <v>1.474166E-2</v>
      </c>
      <c r="F405" s="122">
        <v>0.88152834000000002</v>
      </c>
      <c r="G405" s="122"/>
      <c r="H405" s="122">
        <v>0.31489699999999998</v>
      </c>
      <c r="I405" s="126">
        <v>0.62263499999999994</v>
      </c>
      <c r="J405" s="122">
        <v>5.6086299999999999E-3</v>
      </c>
      <c r="K405" s="122">
        <v>5.6086299999999999E-3</v>
      </c>
      <c r="L405" s="122">
        <v>0.30928836999999998</v>
      </c>
      <c r="M405" s="122">
        <v>0.61702636999999994</v>
      </c>
      <c r="N405" s="122">
        <v>0</v>
      </c>
      <c r="O405" s="122"/>
      <c r="P405" s="122">
        <v>0</v>
      </c>
      <c r="Q405" s="122"/>
      <c r="R405" s="122">
        <v>-0.30773799999999996</v>
      </c>
      <c r="S405" s="122"/>
      <c r="T405" s="122">
        <v>-0.30773799999999996</v>
      </c>
      <c r="U405" s="122"/>
      <c r="V405" s="122"/>
    </row>
    <row r="406" spans="1:22" ht="31.1" x14ac:dyDescent="0.35">
      <c r="A406" s="106" t="s">
        <v>1660</v>
      </c>
      <c r="B406" s="107" t="s">
        <v>1785</v>
      </c>
      <c r="C406" s="108" t="s">
        <v>1950</v>
      </c>
      <c r="D406" s="122"/>
      <c r="E406" s="122"/>
      <c r="F406" s="122">
        <v>0</v>
      </c>
      <c r="G406" s="122"/>
      <c r="H406" s="122">
        <v>0</v>
      </c>
      <c r="I406" s="126">
        <v>0</v>
      </c>
      <c r="J406" s="122"/>
      <c r="K406" s="122"/>
      <c r="L406" s="122"/>
      <c r="M406" s="122">
        <v>0</v>
      </c>
      <c r="N406" s="122"/>
      <c r="O406" s="122"/>
      <c r="P406" s="122"/>
      <c r="Q406" s="122"/>
      <c r="R406" s="122">
        <v>0</v>
      </c>
      <c r="S406" s="122"/>
      <c r="T406" s="122">
        <v>0</v>
      </c>
      <c r="U406" s="122"/>
      <c r="V406" s="122"/>
    </row>
    <row r="407" spans="1:22" ht="62.2" x14ac:dyDescent="0.35">
      <c r="A407" s="106" t="s">
        <v>1660</v>
      </c>
      <c r="B407" s="107" t="s">
        <v>1786</v>
      </c>
      <c r="C407" s="108" t="s">
        <v>1951</v>
      </c>
      <c r="D407" s="122"/>
      <c r="E407" s="122"/>
      <c r="F407" s="122">
        <v>0</v>
      </c>
      <c r="G407" s="122"/>
      <c r="H407" s="122">
        <v>0</v>
      </c>
      <c r="I407" s="126">
        <v>0.19608620000000002</v>
      </c>
      <c r="J407" s="122"/>
      <c r="K407" s="122"/>
      <c r="L407" s="122"/>
      <c r="M407" s="122">
        <v>0.19608620000000002</v>
      </c>
      <c r="N407" s="122"/>
      <c r="O407" s="122"/>
      <c r="P407" s="122"/>
      <c r="Q407" s="122"/>
      <c r="R407" s="122">
        <v>-0.19608620000000002</v>
      </c>
      <c r="S407" s="122"/>
      <c r="T407" s="122">
        <v>-0.19608620000000002</v>
      </c>
      <c r="U407" s="122"/>
      <c r="V407" s="122"/>
    </row>
    <row r="408" spans="1:22" x14ac:dyDescent="0.35">
      <c r="A408" s="112"/>
      <c r="B408" s="113" t="s">
        <v>92</v>
      </c>
      <c r="C408" s="101"/>
      <c r="D408" s="132">
        <f t="shared" ref="D408:V408" si="45">D409+D415+D429+D436+D455+D461+D472+D477+D482+D487+D490+D492+D496+D519+D526+D528+D534+D552+D562+D565+D570+D575+D589+D595+D605+D627+D629+D641+D644+D654+D659+D669+D690+D699+D702+D712+D745+D753+D756+D759+D770+D772+D774+D782+D785+D787</f>
        <v>4729.1527899999992</v>
      </c>
      <c r="E408" s="132">
        <f t="shared" si="45"/>
        <v>681.09382637000033</v>
      </c>
      <c r="F408" s="132">
        <f t="shared" si="45"/>
        <v>4048.0589636299997</v>
      </c>
      <c r="G408" s="132">
        <f t="shared" si="45"/>
        <v>0</v>
      </c>
      <c r="H408" s="132">
        <f t="shared" si="45"/>
        <v>978.75161263000018</v>
      </c>
      <c r="I408" s="132">
        <f t="shared" si="45"/>
        <v>303.75700788000012</v>
      </c>
      <c r="J408" s="132">
        <f t="shared" si="45"/>
        <v>98.330599770000035</v>
      </c>
      <c r="K408" s="132">
        <f t="shared" si="45"/>
        <v>64.526172719999991</v>
      </c>
      <c r="L408" s="132">
        <f t="shared" si="45"/>
        <v>306.38885443659996</v>
      </c>
      <c r="M408" s="132">
        <f t="shared" si="45"/>
        <v>239.23083515999994</v>
      </c>
      <c r="N408" s="132">
        <f t="shared" si="45"/>
        <v>232.38392215660002</v>
      </c>
      <c r="O408" s="132">
        <f t="shared" si="45"/>
        <v>0</v>
      </c>
      <c r="P408" s="132">
        <f t="shared" si="45"/>
        <v>341.6482362668001</v>
      </c>
      <c r="Q408" s="132">
        <f t="shared" si="45"/>
        <v>0</v>
      </c>
      <c r="R408" s="132">
        <f t="shared" si="45"/>
        <v>674.99460475000012</v>
      </c>
      <c r="S408" s="132">
        <f t="shared" si="45"/>
        <v>0</v>
      </c>
      <c r="T408" s="132">
        <f t="shared" si="45"/>
        <v>674.99460475000012</v>
      </c>
      <c r="U408" s="132">
        <f t="shared" si="45"/>
        <v>0</v>
      </c>
      <c r="V408" s="132">
        <f t="shared" si="45"/>
        <v>0</v>
      </c>
    </row>
    <row r="409" spans="1:22" x14ac:dyDescent="0.35">
      <c r="A409" s="103"/>
      <c r="B409" s="110" t="s">
        <v>26</v>
      </c>
      <c r="C409" s="105"/>
      <c r="D409" s="133">
        <f t="shared" ref="D409:V409" si="46">SUM(D410:D414)</f>
        <v>12.547189999999999</v>
      </c>
      <c r="E409" s="133">
        <f t="shared" si="46"/>
        <v>1.6567000000000001E-3</v>
      </c>
      <c r="F409" s="133">
        <f t="shared" si="46"/>
        <v>12.545533299999999</v>
      </c>
      <c r="G409" s="133">
        <f t="shared" si="46"/>
        <v>0</v>
      </c>
      <c r="H409" s="133">
        <f t="shared" si="46"/>
        <v>0.94560400000000011</v>
      </c>
      <c r="I409" s="133">
        <f t="shared" si="46"/>
        <v>2.6924050599999996</v>
      </c>
      <c r="J409" s="133">
        <f t="shared" si="46"/>
        <v>1.6842140000000002E-2</v>
      </c>
      <c r="K409" s="133">
        <f t="shared" si="46"/>
        <v>1.6842140000000002E-2</v>
      </c>
      <c r="L409" s="133">
        <f t="shared" si="46"/>
        <v>0.21240999999999999</v>
      </c>
      <c r="M409" s="133">
        <f t="shared" si="46"/>
        <v>2.67556292</v>
      </c>
      <c r="N409" s="133">
        <f t="shared" si="46"/>
        <v>0.21540999999999999</v>
      </c>
      <c r="O409" s="133">
        <f t="shared" si="46"/>
        <v>0</v>
      </c>
      <c r="P409" s="133">
        <f t="shared" si="46"/>
        <v>0.50094186000000018</v>
      </c>
      <c r="Q409" s="133">
        <f t="shared" si="46"/>
        <v>0</v>
      </c>
      <c r="R409" s="133">
        <f t="shared" si="46"/>
        <v>-1.7468010599999997</v>
      </c>
      <c r="S409" s="133">
        <f t="shared" si="46"/>
        <v>0</v>
      </c>
      <c r="T409" s="133">
        <f t="shared" si="46"/>
        <v>-1.7468010599999997</v>
      </c>
      <c r="U409" s="133">
        <f t="shared" si="46"/>
        <v>0</v>
      </c>
      <c r="V409" s="133">
        <f t="shared" si="46"/>
        <v>0</v>
      </c>
    </row>
    <row r="410" spans="1:22" ht="46.65" x14ac:dyDescent="0.35">
      <c r="A410" s="106" t="s">
        <v>1662</v>
      </c>
      <c r="B410" s="107" t="s">
        <v>892</v>
      </c>
      <c r="C410" s="108" t="s">
        <v>1348</v>
      </c>
      <c r="D410" s="122">
        <v>2.6975500000000001</v>
      </c>
      <c r="E410" s="122">
        <v>1.6567000000000001E-3</v>
      </c>
      <c r="F410" s="122">
        <v>2.6958933000000003</v>
      </c>
      <c r="G410" s="122"/>
      <c r="H410" s="122">
        <v>1.0999999999999999E-2</v>
      </c>
      <c r="I410" s="126">
        <v>4.4504000000000006E-4</v>
      </c>
      <c r="J410" s="122">
        <v>1.9593E-4</v>
      </c>
      <c r="K410" s="122">
        <v>1.9593E-4</v>
      </c>
      <c r="L410" s="122">
        <v>0</v>
      </c>
      <c r="M410" s="122">
        <v>2.4911000000000009E-4</v>
      </c>
      <c r="N410" s="122">
        <v>3.0000000000000001E-3</v>
      </c>
      <c r="O410" s="122"/>
      <c r="P410" s="122">
        <v>7.8040699999999998E-3</v>
      </c>
      <c r="Q410" s="122"/>
      <c r="R410" s="122">
        <v>1.0554959999999999E-2</v>
      </c>
      <c r="S410" s="122"/>
      <c r="T410" s="122">
        <v>1.0554959999999999E-2</v>
      </c>
      <c r="U410" s="122"/>
      <c r="V410" s="122"/>
    </row>
    <row r="411" spans="1:22" ht="31.1" x14ac:dyDescent="0.35">
      <c r="A411" s="106" t="s">
        <v>1662</v>
      </c>
      <c r="B411" s="107" t="s">
        <v>1787</v>
      </c>
      <c r="C411" s="108" t="s">
        <v>1349</v>
      </c>
      <c r="D411" s="122">
        <v>9.8496399999999991</v>
      </c>
      <c r="E411" s="122">
        <v>0</v>
      </c>
      <c r="F411" s="122">
        <v>9.8496399999999991</v>
      </c>
      <c r="G411" s="122"/>
      <c r="H411" s="122">
        <v>0.9346040000000001</v>
      </c>
      <c r="I411" s="126">
        <v>3.7813269999999996E-2</v>
      </c>
      <c r="J411" s="122">
        <v>1.6646210000000002E-2</v>
      </c>
      <c r="K411" s="122">
        <v>1.6646210000000002E-2</v>
      </c>
      <c r="L411" s="122">
        <v>0.21240999999999999</v>
      </c>
      <c r="M411" s="122">
        <v>2.1167059999999994E-2</v>
      </c>
      <c r="N411" s="122">
        <v>0.21240999999999999</v>
      </c>
      <c r="O411" s="122"/>
      <c r="P411" s="122">
        <v>0.49313779000000013</v>
      </c>
      <c r="Q411" s="122"/>
      <c r="R411" s="122">
        <v>0.89679073000000009</v>
      </c>
      <c r="S411" s="122"/>
      <c r="T411" s="122">
        <v>0.89679073000000009</v>
      </c>
      <c r="U411" s="122"/>
      <c r="V411" s="122"/>
    </row>
    <row r="412" spans="1:22" ht="84.7" customHeight="1" x14ac:dyDescent="0.35">
      <c r="A412" s="106" t="s">
        <v>1662</v>
      </c>
      <c r="B412" s="107" t="s">
        <v>1788</v>
      </c>
      <c r="C412" s="108" t="s">
        <v>1952</v>
      </c>
      <c r="D412" s="122"/>
      <c r="E412" s="122"/>
      <c r="F412" s="122">
        <v>0</v>
      </c>
      <c r="G412" s="122"/>
      <c r="H412" s="122">
        <v>0</v>
      </c>
      <c r="I412" s="126">
        <v>0.99473203999999993</v>
      </c>
      <c r="J412" s="122"/>
      <c r="K412" s="122"/>
      <c r="L412" s="122"/>
      <c r="M412" s="122">
        <v>0.99473203999999993</v>
      </c>
      <c r="N412" s="122"/>
      <c r="O412" s="122"/>
      <c r="P412" s="122"/>
      <c r="Q412" s="122"/>
      <c r="R412" s="122">
        <v>-0.99473203999999993</v>
      </c>
      <c r="S412" s="122"/>
      <c r="T412" s="122">
        <v>-0.99473203999999993</v>
      </c>
      <c r="U412" s="122"/>
      <c r="V412" s="122"/>
    </row>
    <row r="413" spans="1:22" ht="46.65" x14ac:dyDescent="0.35">
      <c r="A413" s="106" t="s">
        <v>1662</v>
      </c>
      <c r="B413" s="107" t="s">
        <v>1789</v>
      </c>
      <c r="C413" s="108" t="s">
        <v>1953</v>
      </c>
      <c r="D413" s="122"/>
      <c r="E413" s="122"/>
      <c r="F413" s="122">
        <v>0</v>
      </c>
      <c r="G413" s="122"/>
      <c r="H413" s="122">
        <v>0</v>
      </c>
      <c r="I413" s="126">
        <v>0.20028014999999999</v>
      </c>
      <c r="J413" s="122"/>
      <c r="K413" s="122"/>
      <c r="L413" s="122"/>
      <c r="M413" s="122">
        <v>0.20028014999999999</v>
      </c>
      <c r="N413" s="122"/>
      <c r="O413" s="122"/>
      <c r="P413" s="122"/>
      <c r="Q413" s="122"/>
      <c r="R413" s="122">
        <v>-0.20028014999999999</v>
      </c>
      <c r="S413" s="122"/>
      <c r="T413" s="122">
        <v>-0.20028014999999999</v>
      </c>
      <c r="U413" s="122"/>
      <c r="V413" s="122"/>
    </row>
    <row r="414" spans="1:22" ht="46.65" x14ac:dyDescent="0.35">
      <c r="A414" s="106" t="s">
        <v>1662</v>
      </c>
      <c r="B414" s="107" t="s">
        <v>1790</v>
      </c>
      <c r="C414" s="108" t="s">
        <v>1954</v>
      </c>
      <c r="D414" s="122"/>
      <c r="E414" s="122"/>
      <c r="F414" s="122">
        <v>0</v>
      </c>
      <c r="G414" s="122"/>
      <c r="H414" s="122">
        <v>0</v>
      </c>
      <c r="I414" s="126">
        <v>1.4591345599999999</v>
      </c>
      <c r="J414" s="122"/>
      <c r="K414" s="122"/>
      <c r="L414" s="122"/>
      <c r="M414" s="122">
        <v>1.4591345599999999</v>
      </c>
      <c r="N414" s="122"/>
      <c r="O414" s="122"/>
      <c r="P414" s="122"/>
      <c r="Q414" s="122"/>
      <c r="R414" s="122">
        <v>-1.4591345599999999</v>
      </c>
      <c r="S414" s="122"/>
      <c r="T414" s="122">
        <v>-1.4591345599999999</v>
      </c>
      <c r="U414" s="122"/>
      <c r="V414" s="122"/>
    </row>
    <row r="415" spans="1:22" x14ac:dyDescent="0.35">
      <c r="A415" s="103"/>
      <c r="B415" s="110" t="s">
        <v>27</v>
      </c>
      <c r="C415" s="105"/>
      <c r="D415" s="133">
        <f t="shared" ref="D415:V415" si="47">SUM(D416:D428)</f>
        <v>42.196499999999993</v>
      </c>
      <c r="E415" s="133">
        <f t="shared" si="47"/>
        <v>3.9696814899999997</v>
      </c>
      <c r="F415" s="133">
        <f t="shared" si="47"/>
        <v>38.226818509999987</v>
      </c>
      <c r="G415" s="133">
        <f t="shared" si="47"/>
        <v>0</v>
      </c>
      <c r="H415" s="133">
        <f t="shared" si="47"/>
        <v>11.766018600000001</v>
      </c>
      <c r="I415" s="133">
        <f t="shared" si="47"/>
        <v>14.66713231</v>
      </c>
      <c r="J415" s="133">
        <f t="shared" si="47"/>
        <v>0.30913419000000003</v>
      </c>
      <c r="K415" s="133">
        <f t="shared" si="47"/>
        <v>0.33891327999999987</v>
      </c>
      <c r="L415" s="133">
        <f t="shared" si="47"/>
        <v>7.3746585099999988</v>
      </c>
      <c r="M415" s="133">
        <f t="shared" si="47"/>
        <v>14.328219030000003</v>
      </c>
      <c r="N415" s="133">
        <f t="shared" si="47"/>
        <v>2.0058496100000003</v>
      </c>
      <c r="O415" s="133">
        <f t="shared" si="47"/>
        <v>0</v>
      </c>
      <c r="P415" s="133">
        <f t="shared" si="47"/>
        <v>2.0763762900000002</v>
      </c>
      <c r="Q415" s="133">
        <f t="shared" si="47"/>
        <v>0</v>
      </c>
      <c r="R415" s="133">
        <f t="shared" si="47"/>
        <v>-2.9011137099999997</v>
      </c>
      <c r="S415" s="133">
        <f t="shared" si="47"/>
        <v>0</v>
      </c>
      <c r="T415" s="133">
        <f t="shared" si="47"/>
        <v>-2.9011137099999997</v>
      </c>
      <c r="U415" s="133">
        <f t="shared" si="47"/>
        <v>0</v>
      </c>
      <c r="V415" s="133">
        <f t="shared" si="47"/>
        <v>0</v>
      </c>
    </row>
    <row r="416" spans="1:22" ht="31.1" x14ac:dyDescent="0.35">
      <c r="A416" s="106" t="s">
        <v>1662</v>
      </c>
      <c r="B416" s="107" t="s">
        <v>893</v>
      </c>
      <c r="C416" s="108" t="s">
        <v>1350</v>
      </c>
      <c r="D416" s="122">
        <v>2.42475</v>
      </c>
      <c r="E416" s="122">
        <v>0.14964151999999997</v>
      </c>
      <c r="F416" s="122">
        <v>2.2751084800000001</v>
      </c>
      <c r="G416" s="122"/>
      <c r="H416" s="122">
        <v>1.0999999999999999E-2</v>
      </c>
      <c r="I416" s="126">
        <v>4.4504000000000006E-4</v>
      </c>
      <c r="J416" s="122">
        <v>1.9593E-4</v>
      </c>
      <c r="K416" s="122">
        <v>1.9593E-4</v>
      </c>
      <c r="L416" s="122">
        <v>1.0804069999999999E-2</v>
      </c>
      <c r="M416" s="122">
        <v>2.4911000000000009E-4</v>
      </c>
      <c r="N416" s="122">
        <v>0</v>
      </c>
      <c r="O416" s="122"/>
      <c r="P416" s="122">
        <v>0</v>
      </c>
      <c r="Q416" s="122"/>
      <c r="R416" s="122">
        <v>1.0554959999999999E-2</v>
      </c>
      <c r="S416" s="122"/>
      <c r="T416" s="122">
        <v>1.0554959999999999E-2</v>
      </c>
      <c r="U416" s="122"/>
      <c r="V416" s="122"/>
    </row>
    <row r="417" spans="1:22" ht="31.1" x14ac:dyDescent="0.35">
      <c r="A417" s="106" t="s">
        <v>1662</v>
      </c>
      <c r="B417" s="107" t="s">
        <v>455</v>
      </c>
      <c r="C417" s="108" t="s">
        <v>93</v>
      </c>
      <c r="D417" s="122">
        <v>11.271090000000001</v>
      </c>
      <c r="E417" s="122">
        <v>1.9499635399999999</v>
      </c>
      <c r="F417" s="122">
        <v>9.3211264600000003</v>
      </c>
      <c r="G417" s="122"/>
      <c r="H417" s="122">
        <v>1.1597629999999999</v>
      </c>
      <c r="I417" s="126">
        <v>6.5717969199999997</v>
      </c>
      <c r="J417" s="122">
        <v>2.0656509999999996E-2</v>
      </c>
      <c r="K417" s="122">
        <v>2.0656509999999996E-2</v>
      </c>
      <c r="L417" s="122">
        <v>1.1391064899999999</v>
      </c>
      <c r="M417" s="122">
        <v>6.5511404099999995</v>
      </c>
      <c r="N417" s="122">
        <v>0</v>
      </c>
      <c r="O417" s="122"/>
      <c r="P417" s="122">
        <v>0</v>
      </c>
      <c r="Q417" s="122"/>
      <c r="R417" s="122">
        <v>-5.4120339199999998</v>
      </c>
      <c r="S417" s="122"/>
      <c r="T417" s="122">
        <v>-5.4120339199999998</v>
      </c>
      <c r="U417" s="122"/>
      <c r="V417" s="122"/>
    </row>
    <row r="418" spans="1:22" ht="31.1" x14ac:dyDescent="0.35">
      <c r="A418" s="106" t="s">
        <v>1662</v>
      </c>
      <c r="B418" s="107" t="s">
        <v>94</v>
      </c>
      <c r="C418" s="108" t="s">
        <v>95</v>
      </c>
      <c r="D418" s="122">
        <v>12.99211</v>
      </c>
      <c r="E418" s="122">
        <v>0</v>
      </c>
      <c r="F418" s="122">
        <v>12.99211</v>
      </c>
      <c r="G418" s="122"/>
      <c r="H418" s="122">
        <v>0.11449681000000034</v>
      </c>
      <c r="I418" s="126">
        <v>0</v>
      </c>
      <c r="J418" s="122">
        <v>0</v>
      </c>
      <c r="K418" s="122">
        <v>0</v>
      </c>
      <c r="L418" s="122">
        <v>0</v>
      </c>
      <c r="M418" s="122">
        <v>0</v>
      </c>
      <c r="N418" s="122">
        <v>0</v>
      </c>
      <c r="O418" s="122"/>
      <c r="P418" s="122">
        <v>0.11449681000000034</v>
      </c>
      <c r="Q418" s="122"/>
      <c r="R418" s="122">
        <v>0.11449681000000034</v>
      </c>
      <c r="S418" s="122"/>
      <c r="T418" s="122">
        <v>0.11449681000000034</v>
      </c>
      <c r="U418" s="122"/>
      <c r="V418" s="122"/>
    </row>
    <row r="419" spans="1:22" ht="31.1" x14ac:dyDescent="0.35">
      <c r="A419" s="106" t="s">
        <v>1662</v>
      </c>
      <c r="B419" s="107" t="s">
        <v>96</v>
      </c>
      <c r="C419" s="108" t="s">
        <v>97</v>
      </c>
      <c r="D419" s="122">
        <v>7.4713900000000004</v>
      </c>
      <c r="E419" s="122">
        <v>1.8338577899999999</v>
      </c>
      <c r="F419" s="122">
        <v>5.6375322100000007</v>
      </c>
      <c r="G419" s="122"/>
      <c r="H419" s="122">
        <v>3.1852832000000002</v>
      </c>
      <c r="I419" s="126">
        <v>4.1933472300000005</v>
      </c>
      <c r="J419" s="122">
        <v>5.6732980000000002E-2</v>
      </c>
      <c r="K419" s="122">
        <v>5.6732980000000002E-2</v>
      </c>
      <c r="L419" s="122">
        <v>3.1285502200000002</v>
      </c>
      <c r="M419" s="122">
        <v>4.1366142500000009</v>
      </c>
      <c r="N419" s="122">
        <v>0</v>
      </c>
      <c r="O419" s="122"/>
      <c r="P419" s="122">
        <v>0</v>
      </c>
      <c r="Q419" s="122"/>
      <c r="R419" s="122">
        <v>-1.0080640300000003</v>
      </c>
      <c r="S419" s="122"/>
      <c r="T419" s="122">
        <v>-1.0080640300000003</v>
      </c>
      <c r="U419" s="122"/>
      <c r="V419" s="122"/>
    </row>
    <row r="420" spans="1:22" ht="84.7" customHeight="1" x14ac:dyDescent="0.35">
      <c r="A420" s="106" t="s">
        <v>1662</v>
      </c>
      <c r="B420" s="107" t="s">
        <v>894</v>
      </c>
      <c r="C420" s="108" t="s">
        <v>1351</v>
      </c>
      <c r="D420" s="122">
        <v>1.10941</v>
      </c>
      <c r="E420" s="122">
        <v>1.4150300000000001E-3</v>
      </c>
      <c r="F420" s="122">
        <v>1.10799497</v>
      </c>
      <c r="G420" s="122"/>
      <c r="H420" s="122">
        <v>0.95036699999999996</v>
      </c>
      <c r="I420" s="126">
        <v>0.77018856999999996</v>
      </c>
      <c r="J420" s="122">
        <v>0.10685019</v>
      </c>
      <c r="K420" s="122">
        <v>0.10685019</v>
      </c>
      <c r="L420" s="122">
        <v>0.2159925</v>
      </c>
      <c r="M420" s="122">
        <v>0.66333838000000001</v>
      </c>
      <c r="N420" s="122">
        <v>0.2159925</v>
      </c>
      <c r="O420" s="122"/>
      <c r="P420" s="122">
        <v>0.41153181</v>
      </c>
      <c r="Q420" s="122"/>
      <c r="R420" s="122">
        <v>0.18017843</v>
      </c>
      <c r="S420" s="122"/>
      <c r="T420" s="122">
        <v>0.18017843</v>
      </c>
      <c r="U420" s="122"/>
      <c r="V420" s="122"/>
    </row>
    <row r="421" spans="1:22" ht="76.55" customHeight="1" x14ac:dyDescent="0.35">
      <c r="A421" s="106" t="s">
        <v>1662</v>
      </c>
      <c r="B421" s="107" t="s">
        <v>895</v>
      </c>
      <c r="C421" s="108" t="s">
        <v>1352</v>
      </c>
      <c r="D421" s="122">
        <v>0.60010000000000008</v>
      </c>
      <c r="E421" s="122">
        <v>1.0210530000000001E-2</v>
      </c>
      <c r="F421" s="122">
        <v>0.58988947000000003</v>
      </c>
      <c r="G421" s="122"/>
      <c r="H421" s="122">
        <v>5.1809999999999995E-2</v>
      </c>
      <c r="I421" s="126">
        <v>2.0961999999999995E-3</v>
      </c>
      <c r="J421" s="122">
        <v>9.2279000000000005E-4</v>
      </c>
      <c r="K421" s="122">
        <v>9.2279000000000005E-4</v>
      </c>
      <c r="L421" s="122">
        <v>0</v>
      </c>
      <c r="M421" s="122">
        <v>1.1734099999999993E-3</v>
      </c>
      <c r="N421" s="122">
        <v>5.0887209999999995E-2</v>
      </c>
      <c r="O421" s="122"/>
      <c r="P421" s="122">
        <v>0</v>
      </c>
      <c r="Q421" s="122"/>
      <c r="R421" s="122">
        <v>4.9713799999999995E-2</v>
      </c>
      <c r="S421" s="122"/>
      <c r="T421" s="122">
        <v>4.9713799999999995E-2</v>
      </c>
      <c r="U421" s="122"/>
      <c r="V421" s="122"/>
    </row>
    <row r="422" spans="1:22" ht="46.65" x14ac:dyDescent="0.35">
      <c r="A422" s="106" t="s">
        <v>1662</v>
      </c>
      <c r="B422" s="107" t="s">
        <v>896</v>
      </c>
      <c r="C422" s="108" t="s">
        <v>1353</v>
      </c>
      <c r="D422" s="122">
        <v>1.6436199999999999</v>
      </c>
      <c r="E422" s="122">
        <v>8.4565899999999999E-3</v>
      </c>
      <c r="F422" s="122">
        <v>1.6351634099999999</v>
      </c>
      <c r="G422" s="122"/>
      <c r="H422" s="122">
        <v>1.6351634100000001</v>
      </c>
      <c r="I422" s="126">
        <v>7.3149359999999997E-2</v>
      </c>
      <c r="J422" s="122">
        <v>3.2201899999999999E-2</v>
      </c>
      <c r="K422" s="122">
        <v>3.2201899999999999E-2</v>
      </c>
      <c r="L422" s="122">
        <v>0.41090500000000002</v>
      </c>
      <c r="M422" s="122">
        <v>4.0947459999999998E-2</v>
      </c>
      <c r="N422" s="122">
        <v>0.41090500000000002</v>
      </c>
      <c r="O422" s="122"/>
      <c r="P422" s="122">
        <v>0.78115150999999994</v>
      </c>
      <c r="Q422" s="122"/>
      <c r="R422" s="122">
        <v>1.5620140500000002</v>
      </c>
      <c r="S422" s="122"/>
      <c r="T422" s="122">
        <v>1.5620140500000002</v>
      </c>
      <c r="U422" s="122"/>
      <c r="V422" s="122"/>
    </row>
    <row r="423" spans="1:22" ht="46.65" x14ac:dyDescent="0.35">
      <c r="A423" s="106" t="s">
        <v>1662</v>
      </c>
      <c r="B423" s="107" t="s">
        <v>897</v>
      </c>
      <c r="C423" s="108" t="s">
        <v>1354</v>
      </c>
      <c r="D423" s="122">
        <v>0.37208999999999998</v>
      </c>
      <c r="E423" s="122">
        <v>2.95277E-3</v>
      </c>
      <c r="F423" s="122">
        <v>0.36913722999999998</v>
      </c>
      <c r="G423" s="122"/>
      <c r="H423" s="122">
        <v>0.36913722999999998</v>
      </c>
      <c r="I423" s="126">
        <v>8.0250160000000015E-2</v>
      </c>
      <c r="J423" s="122">
        <v>7.2900100000000004E-3</v>
      </c>
      <c r="K423" s="122">
        <v>7.2900100000000004E-3</v>
      </c>
      <c r="L423" s="122">
        <v>0.36184721999999997</v>
      </c>
      <c r="M423" s="122">
        <v>7.2960150000000015E-2</v>
      </c>
      <c r="N423" s="122">
        <v>0</v>
      </c>
      <c r="O423" s="122"/>
      <c r="P423" s="122">
        <v>0</v>
      </c>
      <c r="Q423" s="122"/>
      <c r="R423" s="122">
        <v>0.28888706999999997</v>
      </c>
      <c r="S423" s="122"/>
      <c r="T423" s="122">
        <v>0.28888706999999997</v>
      </c>
      <c r="U423" s="122"/>
      <c r="V423" s="122"/>
    </row>
    <row r="424" spans="1:22" ht="31.1" x14ac:dyDescent="0.35">
      <c r="A424" s="106" t="s">
        <v>1662</v>
      </c>
      <c r="B424" s="107" t="s">
        <v>898</v>
      </c>
      <c r="C424" s="108" t="s">
        <v>1355</v>
      </c>
      <c r="D424" s="122">
        <v>1.3289300000000002</v>
      </c>
      <c r="E424" s="122">
        <v>6.0536000000000001E-3</v>
      </c>
      <c r="F424" s="122">
        <v>1.3228764000000002</v>
      </c>
      <c r="G424" s="122"/>
      <c r="H424" s="122">
        <v>1.3228764000000002</v>
      </c>
      <c r="I424" s="126">
        <v>5.9144080000000002E-2</v>
      </c>
      <c r="J424" s="122">
        <v>2.6036480000000001E-2</v>
      </c>
      <c r="K424" s="122">
        <v>2.6036480000000001E-2</v>
      </c>
      <c r="L424" s="122">
        <v>0.37264252000000003</v>
      </c>
      <c r="M424" s="122">
        <v>3.3107600000000001E-2</v>
      </c>
      <c r="N424" s="122">
        <v>0.92419740000000006</v>
      </c>
      <c r="O424" s="122"/>
      <c r="P424" s="122">
        <v>0</v>
      </c>
      <c r="Q424" s="122"/>
      <c r="R424" s="122">
        <v>1.2637323200000001</v>
      </c>
      <c r="S424" s="122"/>
      <c r="T424" s="122">
        <v>1.2637323200000001</v>
      </c>
      <c r="U424" s="122"/>
      <c r="V424" s="122"/>
    </row>
    <row r="425" spans="1:22" ht="31.1" x14ac:dyDescent="0.35">
      <c r="A425" s="106" t="s">
        <v>1662</v>
      </c>
      <c r="B425" s="107" t="s">
        <v>899</v>
      </c>
      <c r="C425" s="108" t="s">
        <v>1356</v>
      </c>
      <c r="D425" s="122">
        <v>1.61547</v>
      </c>
      <c r="E425" s="122">
        <v>6.88845E-3</v>
      </c>
      <c r="F425" s="122">
        <v>1.60858155</v>
      </c>
      <c r="G425" s="122"/>
      <c r="H425" s="122">
        <v>1.6085815499999998</v>
      </c>
      <c r="I425" s="126">
        <v>7.1896550000000004E-2</v>
      </c>
      <c r="J425" s="122">
        <v>3.165039E-2</v>
      </c>
      <c r="K425" s="122">
        <v>3.165039E-2</v>
      </c>
      <c r="L425" s="122">
        <v>0.40386749999999999</v>
      </c>
      <c r="M425" s="122">
        <v>4.0246160000000003E-2</v>
      </c>
      <c r="N425" s="122">
        <v>0.40386749999999999</v>
      </c>
      <c r="O425" s="122"/>
      <c r="P425" s="122">
        <v>0.76919616000000002</v>
      </c>
      <c r="Q425" s="122"/>
      <c r="R425" s="122">
        <v>1.5366849999999999</v>
      </c>
      <c r="S425" s="122"/>
      <c r="T425" s="122">
        <v>1.5366849999999999</v>
      </c>
      <c r="U425" s="122"/>
      <c r="V425" s="122"/>
    </row>
    <row r="426" spans="1:22" ht="87.8" customHeight="1" x14ac:dyDescent="0.35">
      <c r="A426" s="106" t="s">
        <v>1662</v>
      </c>
      <c r="B426" s="107" t="s">
        <v>1791</v>
      </c>
      <c r="C426" s="108" t="s">
        <v>1357</v>
      </c>
      <c r="D426" s="122">
        <v>1.36754</v>
      </c>
      <c r="E426" s="122">
        <v>2.4167000000000001E-4</v>
      </c>
      <c r="F426" s="122">
        <v>1.3672983299999999</v>
      </c>
      <c r="G426" s="122"/>
      <c r="H426" s="122">
        <v>1.3575400000000002</v>
      </c>
      <c r="I426" s="126">
        <v>6.0417370000000005E-2</v>
      </c>
      <c r="J426" s="122">
        <v>2.6597009999999997E-2</v>
      </c>
      <c r="K426" s="122">
        <v>2.6597009999999997E-2</v>
      </c>
      <c r="L426" s="122">
        <v>1.3309429900000003</v>
      </c>
      <c r="M426" s="122">
        <v>3.3820360000000008E-2</v>
      </c>
      <c r="N426" s="122">
        <v>0</v>
      </c>
      <c r="O426" s="122"/>
      <c r="P426" s="122">
        <v>0</v>
      </c>
      <c r="Q426" s="122"/>
      <c r="R426" s="122">
        <v>1.2971226300000003</v>
      </c>
      <c r="S426" s="122"/>
      <c r="T426" s="122">
        <v>1.2971226300000003</v>
      </c>
      <c r="U426" s="122"/>
      <c r="V426" s="122"/>
    </row>
    <row r="427" spans="1:22" ht="31.1" x14ac:dyDescent="0.35">
      <c r="A427" s="106" t="s">
        <v>1662</v>
      </c>
      <c r="B427" s="107" t="s">
        <v>900</v>
      </c>
      <c r="C427" s="108" t="s">
        <v>1358</v>
      </c>
      <c r="D427" s="122">
        <v>0</v>
      </c>
      <c r="E427" s="122">
        <v>0</v>
      </c>
      <c r="F427" s="122">
        <v>0</v>
      </c>
      <c r="G427" s="122"/>
      <c r="H427" s="122">
        <v>0</v>
      </c>
      <c r="I427" s="126">
        <v>2.9779090000000001E-2</v>
      </c>
      <c r="J427" s="122">
        <v>0</v>
      </c>
      <c r="K427" s="122">
        <v>2.9779089999999852E-2</v>
      </c>
      <c r="L427" s="122">
        <v>0</v>
      </c>
      <c r="M427" s="122">
        <v>1.4918621893400541E-16</v>
      </c>
      <c r="N427" s="122">
        <v>0</v>
      </c>
      <c r="O427" s="122"/>
      <c r="P427" s="122">
        <v>0</v>
      </c>
      <c r="Q427" s="122"/>
      <c r="R427" s="122">
        <v>-2.9779090000000001E-2</v>
      </c>
      <c r="S427" s="122"/>
      <c r="T427" s="122">
        <v>-2.9779090000000001E-2</v>
      </c>
      <c r="U427" s="122"/>
      <c r="V427" s="122"/>
    </row>
    <row r="428" spans="1:22" ht="90.8" customHeight="1" x14ac:dyDescent="0.35">
      <c r="A428" s="106" t="s">
        <v>1662</v>
      </c>
      <c r="B428" s="107" t="s">
        <v>1792</v>
      </c>
      <c r="C428" s="108" t="s">
        <v>1955</v>
      </c>
      <c r="D428" s="122"/>
      <c r="E428" s="122"/>
      <c r="F428" s="122">
        <v>0</v>
      </c>
      <c r="G428" s="122"/>
      <c r="H428" s="122">
        <v>0</v>
      </c>
      <c r="I428" s="126">
        <v>2.7546217400000002</v>
      </c>
      <c r="J428" s="122"/>
      <c r="K428" s="122"/>
      <c r="L428" s="122"/>
      <c r="M428" s="122">
        <v>2.7546217400000002</v>
      </c>
      <c r="N428" s="122"/>
      <c r="O428" s="122"/>
      <c r="P428" s="122"/>
      <c r="Q428" s="122"/>
      <c r="R428" s="122">
        <v>-2.7546217400000002</v>
      </c>
      <c r="S428" s="122"/>
      <c r="T428" s="122">
        <v>-2.7546217400000002</v>
      </c>
      <c r="U428" s="122"/>
      <c r="V428" s="122"/>
    </row>
    <row r="429" spans="1:22" x14ac:dyDescent="0.35">
      <c r="A429" s="103"/>
      <c r="B429" s="104" t="s">
        <v>416</v>
      </c>
      <c r="C429" s="105"/>
      <c r="D429" s="133">
        <f t="shared" ref="D429:V429" si="48">SUM(D430:D435)</f>
        <v>62.809659999999994</v>
      </c>
      <c r="E429" s="133">
        <f t="shared" si="48"/>
        <v>4.9699001999999997</v>
      </c>
      <c r="F429" s="133">
        <f t="shared" si="48"/>
        <v>57.839759799999989</v>
      </c>
      <c r="G429" s="133">
        <f t="shared" si="48"/>
        <v>0</v>
      </c>
      <c r="H429" s="133">
        <f t="shared" si="48"/>
        <v>19.119852270000003</v>
      </c>
      <c r="I429" s="133">
        <f t="shared" si="48"/>
        <v>7.1595790199999998</v>
      </c>
      <c r="J429" s="133">
        <f t="shared" si="48"/>
        <v>4.2530218800000004</v>
      </c>
      <c r="K429" s="133">
        <f t="shared" si="48"/>
        <v>3.8692301799999997</v>
      </c>
      <c r="L429" s="133">
        <f t="shared" si="48"/>
        <v>6.6864137300000017</v>
      </c>
      <c r="M429" s="133">
        <f t="shared" si="48"/>
        <v>3.2903488400000001</v>
      </c>
      <c r="N429" s="133">
        <f t="shared" si="48"/>
        <v>2.5428449999999998</v>
      </c>
      <c r="O429" s="133">
        <f t="shared" si="48"/>
        <v>0</v>
      </c>
      <c r="P429" s="133">
        <f t="shared" si="48"/>
        <v>5.6375716600000008</v>
      </c>
      <c r="Q429" s="133">
        <f t="shared" si="48"/>
        <v>0</v>
      </c>
      <c r="R429" s="133">
        <f t="shared" si="48"/>
        <v>11.960273250000004</v>
      </c>
      <c r="S429" s="133">
        <f t="shared" si="48"/>
        <v>0</v>
      </c>
      <c r="T429" s="133">
        <f t="shared" si="48"/>
        <v>11.960273250000004</v>
      </c>
      <c r="U429" s="133">
        <f t="shared" si="48"/>
        <v>0</v>
      </c>
      <c r="V429" s="133">
        <f t="shared" si="48"/>
        <v>0</v>
      </c>
    </row>
    <row r="430" spans="1:22" ht="46.65" x14ac:dyDescent="0.35">
      <c r="A430" s="106" t="s">
        <v>1662</v>
      </c>
      <c r="B430" s="107" t="s">
        <v>901</v>
      </c>
      <c r="C430" s="108" t="s">
        <v>1359</v>
      </c>
      <c r="D430" s="122">
        <v>2.0586799999999998</v>
      </c>
      <c r="E430" s="122">
        <v>0</v>
      </c>
      <c r="F430" s="122">
        <v>2.0586799999999998</v>
      </c>
      <c r="G430" s="122"/>
      <c r="H430" s="122">
        <v>2.0586800000000003</v>
      </c>
      <c r="I430" s="126">
        <v>9.1621649999999985E-2</v>
      </c>
      <c r="J430" s="122">
        <v>4.0333790000000001E-2</v>
      </c>
      <c r="K430" s="122">
        <v>4.0333790000000001E-2</v>
      </c>
      <c r="L430" s="122">
        <v>0.51467000000000007</v>
      </c>
      <c r="M430" s="122">
        <v>5.1287859999999984E-2</v>
      </c>
      <c r="N430" s="122">
        <v>0.51467000000000007</v>
      </c>
      <c r="O430" s="122"/>
      <c r="P430" s="122">
        <v>0.98900621000000022</v>
      </c>
      <c r="Q430" s="122"/>
      <c r="R430" s="122">
        <v>1.9670583500000003</v>
      </c>
      <c r="S430" s="122"/>
      <c r="T430" s="122">
        <v>1.9670583500000003</v>
      </c>
      <c r="U430" s="122"/>
      <c r="V430" s="122"/>
    </row>
    <row r="431" spans="1:22" ht="46.65" x14ac:dyDescent="0.35">
      <c r="A431" s="106" t="s">
        <v>1662</v>
      </c>
      <c r="B431" s="107" t="s">
        <v>902</v>
      </c>
      <c r="C431" s="108" t="s">
        <v>1360</v>
      </c>
      <c r="D431" s="122">
        <v>1.5233099999999999</v>
      </c>
      <c r="E431" s="122">
        <v>0</v>
      </c>
      <c r="F431" s="122">
        <v>1.5233099999999999</v>
      </c>
      <c r="G431" s="122"/>
      <c r="H431" s="122">
        <v>1.5233099999999999</v>
      </c>
      <c r="I431" s="126">
        <v>6.7795000000000008E-2</v>
      </c>
      <c r="J431" s="122">
        <v>2.9844819999999998E-2</v>
      </c>
      <c r="K431" s="122">
        <v>2.9844819999999998E-2</v>
      </c>
      <c r="L431" s="122">
        <v>0.38082750000000004</v>
      </c>
      <c r="M431" s="122">
        <v>3.7950180000000014E-2</v>
      </c>
      <c r="N431" s="122">
        <v>0.38082750000000004</v>
      </c>
      <c r="O431" s="122"/>
      <c r="P431" s="122">
        <v>0.73181017999999998</v>
      </c>
      <c r="Q431" s="122"/>
      <c r="R431" s="122">
        <v>1.4555149999999999</v>
      </c>
      <c r="S431" s="122"/>
      <c r="T431" s="122">
        <v>1.4555149999999999</v>
      </c>
      <c r="U431" s="122"/>
      <c r="V431" s="122"/>
    </row>
    <row r="432" spans="1:22" ht="31.1" x14ac:dyDescent="0.35">
      <c r="A432" s="106" t="s">
        <v>1662</v>
      </c>
      <c r="B432" s="107" t="s">
        <v>98</v>
      </c>
      <c r="C432" s="108" t="s">
        <v>99</v>
      </c>
      <c r="D432" s="122">
        <v>9.7054599999999986</v>
      </c>
      <c r="E432" s="122">
        <v>2.4954307999999998</v>
      </c>
      <c r="F432" s="122">
        <v>7.2100291999999992</v>
      </c>
      <c r="G432" s="122"/>
      <c r="H432" s="122">
        <v>2.0705629999999999</v>
      </c>
      <c r="I432" s="126">
        <v>0.22377820000000001</v>
      </c>
      <c r="J432" s="122">
        <v>3.6878730000000005E-2</v>
      </c>
      <c r="K432" s="122">
        <v>3.6878730000000005E-2</v>
      </c>
      <c r="L432" s="122">
        <v>0.47058249999999996</v>
      </c>
      <c r="M432" s="122">
        <v>0.18689947000000001</v>
      </c>
      <c r="N432" s="122">
        <v>0.47058249999999996</v>
      </c>
      <c r="O432" s="122"/>
      <c r="P432" s="122">
        <v>1.0925192700000002</v>
      </c>
      <c r="Q432" s="122"/>
      <c r="R432" s="122">
        <v>1.8467848</v>
      </c>
      <c r="S432" s="122"/>
      <c r="T432" s="122">
        <v>1.8467848</v>
      </c>
      <c r="U432" s="122"/>
      <c r="V432" s="122"/>
    </row>
    <row r="433" spans="1:22" ht="31.1" x14ac:dyDescent="0.35">
      <c r="A433" s="106" t="s">
        <v>1662</v>
      </c>
      <c r="B433" s="107" t="s">
        <v>100</v>
      </c>
      <c r="C433" s="108" t="s">
        <v>101</v>
      </c>
      <c r="D433" s="122">
        <v>6.0943999999999994</v>
      </c>
      <c r="E433" s="122">
        <v>2.0030096799999999</v>
      </c>
      <c r="F433" s="122">
        <v>4.0913903199999995</v>
      </c>
      <c r="G433" s="122"/>
      <c r="H433" s="122">
        <v>4.2365832700000015</v>
      </c>
      <c r="I433" s="126">
        <v>3.1072258700000002</v>
      </c>
      <c r="J433" s="122">
        <v>9.3014539999999993E-2</v>
      </c>
      <c r="K433" s="122">
        <v>9.3014539999999993E-2</v>
      </c>
      <c r="L433" s="122">
        <v>4.143568730000001</v>
      </c>
      <c r="M433" s="122">
        <v>3.0142113300000002</v>
      </c>
      <c r="N433" s="122">
        <v>0</v>
      </c>
      <c r="O433" s="122"/>
      <c r="P433" s="122">
        <v>0</v>
      </c>
      <c r="Q433" s="122"/>
      <c r="R433" s="122">
        <v>1.1293574000000013</v>
      </c>
      <c r="S433" s="122"/>
      <c r="T433" s="122">
        <v>1.1293574000000013</v>
      </c>
      <c r="U433" s="122"/>
      <c r="V433" s="122"/>
    </row>
    <row r="434" spans="1:22" ht="31.1" x14ac:dyDescent="0.35">
      <c r="A434" s="106" t="s">
        <v>1662</v>
      </c>
      <c r="B434" s="107" t="s">
        <v>102</v>
      </c>
      <c r="C434" s="108" t="s">
        <v>103</v>
      </c>
      <c r="D434" s="122">
        <v>39.032069999999997</v>
      </c>
      <c r="E434" s="122">
        <v>0</v>
      </c>
      <c r="F434" s="122">
        <v>39.032069999999997</v>
      </c>
      <c r="G434" s="122"/>
      <c r="H434" s="122">
        <v>5.1777660000000001</v>
      </c>
      <c r="I434" s="126">
        <v>0</v>
      </c>
      <c r="J434" s="122">
        <v>0</v>
      </c>
      <c r="K434" s="122">
        <v>0</v>
      </c>
      <c r="L434" s="122">
        <v>1.1767650000000001</v>
      </c>
      <c r="M434" s="122">
        <v>0</v>
      </c>
      <c r="N434" s="122">
        <v>1.1767650000000001</v>
      </c>
      <c r="O434" s="122"/>
      <c r="P434" s="122">
        <v>2.824236</v>
      </c>
      <c r="Q434" s="122"/>
      <c r="R434" s="122">
        <v>5.1777660000000001</v>
      </c>
      <c r="S434" s="122"/>
      <c r="T434" s="122">
        <v>5.1777660000000001</v>
      </c>
      <c r="U434" s="122"/>
      <c r="V434" s="122"/>
    </row>
    <row r="435" spans="1:22" ht="31.1" x14ac:dyDescent="0.35">
      <c r="A435" s="106" t="s">
        <v>1662</v>
      </c>
      <c r="B435" s="107" t="s">
        <v>903</v>
      </c>
      <c r="C435" s="108" t="s">
        <v>1361</v>
      </c>
      <c r="D435" s="122">
        <v>4.39574</v>
      </c>
      <c r="E435" s="122">
        <v>0.47145971999999997</v>
      </c>
      <c r="F435" s="122">
        <v>3.9242802800000001</v>
      </c>
      <c r="G435" s="122"/>
      <c r="H435" s="122">
        <v>4.0529500000000001</v>
      </c>
      <c r="I435" s="126">
        <v>3.6691582999999994</v>
      </c>
      <c r="J435" s="122">
        <v>4.0529500000000001</v>
      </c>
      <c r="K435" s="122">
        <v>3.6691582999999999</v>
      </c>
      <c r="L435" s="122">
        <v>0</v>
      </c>
      <c r="M435" s="122">
        <v>0</v>
      </c>
      <c r="N435" s="122">
        <v>0</v>
      </c>
      <c r="O435" s="122"/>
      <c r="P435" s="122">
        <v>0</v>
      </c>
      <c r="Q435" s="122"/>
      <c r="R435" s="122">
        <v>0.38379170000000062</v>
      </c>
      <c r="S435" s="122"/>
      <c r="T435" s="122">
        <v>0.38379170000000062</v>
      </c>
      <c r="U435" s="122"/>
      <c r="V435" s="122"/>
    </row>
    <row r="436" spans="1:22" x14ac:dyDescent="0.35">
      <c r="A436" s="103"/>
      <c r="B436" s="110" t="s">
        <v>29</v>
      </c>
      <c r="C436" s="105"/>
      <c r="D436" s="133">
        <f t="shared" ref="D436:V436" si="49">SUM(D437:D454)</f>
        <v>80.266559999999998</v>
      </c>
      <c r="E436" s="133">
        <f t="shared" si="49"/>
        <v>1.12024685</v>
      </c>
      <c r="F436" s="133">
        <f t="shared" si="49"/>
        <v>79.146313149999997</v>
      </c>
      <c r="G436" s="133">
        <f t="shared" si="49"/>
        <v>0</v>
      </c>
      <c r="H436" s="133">
        <f t="shared" si="49"/>
        <v>35.895624000000005</v>
      </c>
      <c r="I436" s="133">
        <f t="shared" si="49"/>
        <v>18.711654360000001</v>
      </c>
      <c r="J436" s="133">
        <f t="shared" si="49"/>
        <v>0.43139825999999998</v>
      </c>
      <c r="K436" s="133">
        <f t="shared" si="49"/>
        <v>0.43139825999999998</v>
      </c>
      <c r="L436" s="133">
        <f t="shared" si="49"/>
        <v>10.257677570000002</v>
      </c>
      <c r="M436" s="133">
        <f t="shared" si="49"/>
        <v>18.280256100000003</v>
      </c>
      <c r="N436" s="133">
        <f t="shared" si="49"/>
        <v>15.829575220000002</v>
      </c>
      <c r="O436" s="133">
        <f t="shared" si="49"/>
        <v>0</v>
      </c>
      <c r="P436" s="133">
        <f t="shared" si="49"/>
        <v>9.3769729500000025</v>
      </c>
      <c r="Q436" s="133">
        <f t="shared" si="49"/>
        <v>0</v>
      </c>
      <c r="R436" s="133">
        <f t="shared" si="49"/>
        <v>17.183969640000001</v>
      </c>
      <c r="S436" s="133">
        <f t="shared" si="49"/>
        <v>0</v>
      </c>
      <c r="T436" s="133">
        <f t="shared" si="49"/>
        <v>17.183969640000001</v>
      </c>
      <c r="U436" s="133">
        <f t="shared" si="49"/>
        <v>0</v>
      </c>
      <c r="V436" s="133">
        <f t="shared" si="49"/>
        <v>0</v>
      </c>
    </row>
    <row r="437" spans="1:22" ht="46.65" x14ac:dyDescent="0.35">
      <c r="A437" s="106" t="s">
        <v>1662</v>
      </c>
      <c r="B437" s="107" t="s">
        <v>904</v>
      </c>
      <c r="C437" s="108" t="s">
        <v>1362</v>
      </c>
      <c r="D437" s="122">
        <v>12.756219999999999</v>
      </c>
      <c r="E437" s="122">
        <v>8.4186209999999997E-2</v>
      </c>
      <c r="F437" s="122">
        <v>12.672033789999999</v>
      </c>
      <c r="G437" s="122"/>
      <c r="H437" s="122">
        <v>1.0999999999999999E-2</v>
      </c>
      <c r="I437" s="126">
        <v>4.4504000000000006E-4</v>
      </c>
      <c r="J437" s="122">
        <v>1.9593E-4</v>
      </c>
      <c r="K437" s="122">
        <v>1.9593E-4</v>
      </c>
      <c r="L437" s="122">
        <v>2.5000000000000001E-3</v>
      </c>
      <c r="M437" s="122">
        <v>2.4911000000000009E-4</v>
      </c>
      <c r="N437" s="122">
        <v>2.5000000000000001E-3</v>
      </c>
      <c r="O437" s="122"/>
      <c r="P437" s="122">
        <v>5.8040699999999997E-3</v>
      </c>
      <c r="Q437" s="122"/>
      <c r="R437" s="122">
        <v>1.0554959999999999E-2</v>
      </c>
      <c r="S437" s="122"/>
      <c r="T437" s="122">
        <v>1.0554959999999999E-2</v>
      </c>
      <c r="U437" s="122"/>
      <c r="V437" s="122"/>
    </row>
    <row r="438" spans="1:22" ht="69.8" customHeight="1" x14ac:dyDescent="0.35">
      <c r="A438" s="106" t="s">
        <v>1662</v>
      </c>
      <c r="B438" s="107" t="s">
        <v>905</v>
      </c>
      <c r="C438" s="108" t="s">
        <v>1363</v>
      </c>
      <c r="D438" s="122">
        <v>1.7278399999999998</v>
      </c>
      <c r="E438" s="122">
        <v>0</v>
      </c>
      <c r="F438" s="122">
        <v>1.7278399999999998</v>
      </c>
      <c r="G438" s="122"/>
      <c r="H438" s="122">
        <v>1.72784</v>
      </c>
      <c r="I438" s="126">
        <v>7.689760000000001E-2</v>
      </c>
      <c r="J438" s="122">
        <v>3.3851970000000002E-2</v>
      </c>
      <c r="K438" s="122">
        <v>3.3851970000000002E-2</v>
      </c>
      <c r="L438" s="122">
        <v>0</v>
      </c>
      <c r="M438" s="122">
        <v>4.3045630000000008E-2</v>
      </c>
      <c r="N438" s="122">
        <v>0.51835199999999992</v>
      </c>
      <c r="O438" s="122"/>
      <c r="P438" s="122">
        <v>1.1756360300000002</v>
      </c>
      <c r="Q438" s="122"/>
      <c r="R438" s="122">
        <v>1.6509423999999999</v>
      </c>
      <c r="S438" s="122"/>
      <c r="T438" s="122">
        <v>1.6509423999999999</v>
      </c>
      <c r="U438" s="122"/>
      <c r="V438" s="122"/>
    </row>
    <row r="439" spans="1:22" ht="46.65" x14ac:dyDescent="0.35">
      <c r="A439" s="106" t="s">
        <v>1662</v>
      </c>
      <c r="B439" s="107" t="s">
        <v>906</v>
      </c>
      <c r="C439" s="108" t="s">
        <v>1364</v>
      </c>
      <c r="D439" s="122">
        <v>1.7278399999999998</v>
      </c>
      <c r="E439" s="122">
        <v>0</v>
      </c>
      <c r="F439" s="122">
        <v>1.7278399999999998</v>
      </c>
      <c r="G439" s="122"/>
      <c r="H439" s="122">
        <v>1.72784</v>
      </c>
      <c r="I439" s="126">
        <v>7.689760000000001E-2</v>
      </c>
      <c r="J439" s="122">
        <v>3.3851970000000002E-2</v>
      </c>
      <c r="K439" s="122">
        <v>3.3851970000000002E-2</v>
      </c>
      <c r="L439" s="122">
        <v>0</v>
      </c>
      <c r="M439" s="122">
        <v>4.3045630000000008E-2</v>
      </c>
      <c r="N439" s="122">
        <v>0.51835199999999992</v>
      </c>
      <c r="O439" s="122"/>
      <c r="P439" s="122">
        <v>1.1756360300000002</v>
      </c>
      <c r="Q439" s="122"/>
      <c r="R439" s="122">
        <v>1.6509423999999999</v>
      </c>
      <c r="S439" s="122"/>
      <c r="T439" s="122">
        <v>1.6509423999999999</v>
      </c>
      <c r="U439" s="122"/>
      <c r="V439" s="122"/>
    </row>
    <row r="440" spans="1:22" ht="74.2" customHeight="1" x14ac:dyDescent="0.35">
      <c r="A440" s="106" t="s">
        <v>1662</v>
      </c>
      <c r="B440" s="107" t="s">
        <v>907</v>
      </c>
      <c r="C440" s="108" t="s">
        <v>1365</v>
      </c>
      <c r="D440" s="122">
        <v>1.7278399999999998</v>
      </c>
      <c r="E440" s="122">
        <v>0</v>
      </c>
      <c r="F440" s="122">
        <v>1.7278399999999998</v>
      </c>
      <c r="G440" s="122"/>
      <c r="H440" s="122">
        <v>1.72784</v>
      </c>
      <c r="I440" s="126">
        <v>7.689760000000001E-2</v>
      </c>
      <c r="J440" s="122">
        <v>3.3851970000000002E-2</v>
      </c>
      <c r="K440" s="122">
        <v>3.3851970000000002E-2</v>
      </c>
      <c r="L440" s="122">
        <v>0</v>
      </c>
      <c r="M440" s="122">
        <v>4.3045630000000008E-2</v>
      </c>
      <c r="N440" s="122">
        <v>0.51835199999999992</v>
      </c>
      <c r="O440" s="122"/>
      <c r="P440" s="122">
        <v>1.1756360300000002</v>
      </c>
      <c r="Q440" s="122"/>
      <c r="R440" s="122">
        <v>1.6509423999999999</v>
      </c>
      <c r="S440" s="122"/>
      <c r="T440" s="122">
        <v>1.6509423999999999</v>
      </c>
      <c r="U440" s="122"/>
      <c r="V440" s="122"/>
    </row>
    <row r="441" spans="1:22" ht="31.1" x14ac:dyDescent="0.35">
      <c r="A441" s="106" t="s">
        <v>1662</v>
      </c>
      <c r="B441" s="107" t="s">
        <v>908</v>
      </c>
      <c r="C441" s="108" t="s">
        <v>1366</v>
      </c>
      <c r="D441" s="122">
        <v>9.6839300000000001</v>
      </c>
      <c r="E441" s="122">
        <v>5.2186740000000002E-2</v>
      </c>
      <c r="F441" s="122">
        <v>9.6317432600000004</v>
      </c>
      <c r="G441" s="122"/>
      <c r="H441" s="122">
        <v>3.6299780000000004</v>
      </c>
      <c r="I441" s="126">
        <v>0.14686579</v>
      </c>
      <c r="J441" s="122">
        <v>6.4653449999999987E-2</v>
      </c>
      <c r="K441" s="122">
        <v>6.4653449999999987E-2</v>
      </c>
      <c r="L441" s="122">
        <v>0</v>
      </c>
      <c r="M441" s="122">
        <v>8.2212340000000009E-2</v>
      </c>
      <c r="N441" s="122">
        <v>0.98999399999999993</v>
      </c>
      <c r="O441" s="122"/>
      <c r="P441" s="122">
        <v>2.5753305500000008</v>
      </c>
      <c r="Q441" s="122"/>
      <c r="R441" s="122">
        <v>3.4831122100000003</v>
      </c>
      <c r="S441" s="122"/>
      <c r="T441" s="122">
        <v>3.4831122100000003</v>
      </c>
      <c r="U441" s="122"/>
      <c r="V441" s="122"/>
    </row>
    <row r="442" spans="1:22" ht="15.8" customHeight="1" x14ac:dyDescent="0.35">
      <c r="A442" s="106" t="s">
        <v>1662</v>
      </c>
      <c r="B442" s="107" t="s">
        <v>909</v>
      </c>
      <c r="C442" s="108" t="s">
        <v>1367</v>
      </c>
      <c r="D442" s="122">
        <v>1.55307</v>
      </c>
      <c r="E442" s="122">
        <v>4.9646209999999996E-2</v>
      </c>
      <c r="F442" s="122">
        <v>1.50342379</v>
      </c>
      <c r="G442" s="122"/>
      <c r="H442" s="122">
        <v>1.5430699999999999</v>
      </c>
      <c r="I442" s="126">
        <v>6.8674390000000002E-2</v>
      </c>
      <c r="J442" s="122">
        <v>3.0231930000000001E-2</v>
      </c>
      <c r="K442" s="122">
        <v>3.0231930000000001E-2</v>
      </c>
      <c r="L442" s="122">
        <v>0</v>
      </c>
      <c r="M442" s="122">
        <v>3.8442459999999998E-2</v>
      </c>
      <c r="N442" s="122">
        <v>0.46292099999999992</v>
      </c>
      <c r="O442" s="122"/>
      <c r="P442" s="122">
        <v>1.04991707</v>
      </c>
      <c r="Q442" s="122"/>
      <c r="R442" s="122">
        <v>1.47439561</v>
      </c>
      <c r="S442" s="122"/>
      <c r="T442" s="122">
        <v>1.47439561</v>
      </c>
      <c r="U442" s="122"/>
      <c r="V442" s="122"/>
    </row>
    <row r="443" spans="1:22" ht="31.1" x14ac:dyDescent="0.35">
      <c r="A443" s="106" t="s">
        <v>1662</v>
      </c>
      <c r="B443" s="107" t="s">
        <v>910</v>
      </c>
      <c r="C443" s="108" t="s">
        <v>1368</v>
      </c>
      <c r="D443" s="122">
        <v>1.7209400000000001</v>
      </c>
      <c r="E443" s="122">
        <v>6.0499459999999998E-2</v>
      </c>
      <c r="F443" s="122">
        <v>1.6604405400000002</v>
      </c>
      <c r="G443" s="122"/>
      <c r="H443" s="122">
        <v>1.7009400000000001</v>
      </c>
      <c r="I443" s="126">
        <v>7.3092439999999995E-2</v>
      </c>
      <c r="J443" s="122">
        <v>3.2176839999999998E-2</v>
      </c>
      <c r="K443" s="122">
        <v>3.2176839999999998E-2</v>
      </c>
      <c r="L443" s="122">
        <v>0.48410516000000009</v>
      </c>
      <c r="M443" s="122">
        <v>4.0915599999999996E-2</v>
      </c>
      <c r="N443" s="122">
        <v>1.184658</v>
      </c>
      <c r="O443" s="122"/>
      <c r="P443" s="122">
        <v>0</v>
      </c>
      <c r="Q443" s="122"/>
      <c r="R443" s="122">
        <v>1.6278475600000002</v>
      </c>
      <c r="S443" s="122"/>
      <c r="T443" s="122">
        <v>1.6278475600000002</v>
      </c>
      <c r="U443" s="122"/>
      <c r="V443" s="122"/>
    </row>
    <row r="444" spans="1:22" ht="31.1" x14ac:dyDescent="0.35">
      <c r="A444" s="106" t="s">
        <v>1662</v>
      </c>
      <c r="B444" s="107" t="s">
        <v>911</v>
      </c>
      <c r="C444" s="108" t="s">
        <v>1369</v>
      </c>
      <c r="D444" s="122">
        <v>1.101</v>
      </c>
      <c r="E444" s="122">
        <v>0</v>
      </c>
      <c r="F444" s="122">
        <v>1.101</v>
      </c>
      <c r="G444" s="122"/>
      <c r="H444" s="122">
        <v>1.101</v>
      </c>
      <c r="I444" s="126">
        <v>0</v>
      </c>
      <c r="J444" s="122">
        <v>0</v>
      </c>
      <c r="K444" s="122">
        <v>0</v>
      </c>
      <c r="L444" s="122">
        <v>0.27524999999999999</v>
      </c>
      <c r="M444" s="122">
        <v>0</v>
      </c>
      <c r="N444" s="122">
        <v>0.27524999999999999</v>
      </c>
      <c r="O444" s="122"/>
      <c r="P444" s="122">
        <v>0.55049999999999999</v>
      </c>
      <c r="Q444" s="122"/>
      <c r="R444" s="122">
        <v>1.101</v>
      </c>
      <c r="S444" s="122"/>
      <c r="T444" s="122">
        <v>1.101</v>
      </c>
      <c r="U444" s="122"/>
      <c r="V444" s="122"/>
    </row>
    <row r="445" spans="1:22" ht="31.1" x14ac:dyDescent="0.35">
      <c r="A445" s="106" t="s">
        <v>1662</v>
      </c>
      <c r="B445" s="107" t="s">
        <v>912</v>
      </c>
      <c r="C445" s="108" t="s">
        <v>1370</v>
      </c>
      <c r="D445" s="122">
        <v>1.0175099999999999</v>
      </c>
      <c r="E445" s="122">
        <v>0</v>
      </c>
      <c r="F445" s="122">
        <v>1.0175099999999999</v>
      </c>
      <c r="G445" s="122"/>
      <c r="H445" s="122">
        <v>1.0175099999999999</v>
      </c>
      <c r="I445" s="126">
        <v>4.5284349999999994E-2</v>
      </c>
      <c r="J445" s="122">
        <v>1.993514E-2</v>
      </c>
      <c r="K445" s="122">
        <v>1.993514E-2</v>
      </c>
      <c r="L445" s="122">
        <v>0.28531785999999998</v>
      </c>
      <c r="M445" s="122">
        <v>2.5349209999999994E-2</v>
      </c>
      <c r="N445" s="122">
        <v>0.71225699999999992</v>
      </c>
      <c r="O445" s="122"/>
      <c r="P445" s="122">
        <v>0</v>
      </c>
      <c r="Q445" s="122"/>
      <c r="R445" s="122">
        <v>0.97222564999999994</v>
      </c>
      <c r="S445" s="122"/>
      <c r="T445" s="122">
        <v>0.97222564999999994</v>
      </c>
      <c r="U445" s="122"/>
      <c r="V445" s="122"/>
    </row>
    <row r="446" spans="1:22" ht="31.1" x14ac:dyDescent="0.35">
      <c r="A446" s="106" t="s">
        <v>1662</v>
      </c>
      <c r="B446" s="107" t="s">
        <v>913</v>
      </c>
      <c r="C446" s="108" t="s">
        <v>1371</v>
      </c>
      <c r="D446" s="122">
        <v>1.2323299999999999</v>
      </c>
      <c r="E446" s="122">
        <v>0</v>
      </c>
      <c r="F446" s="122">
        <v>1.2323299999999999</v>
      </c>
      <c r="G446" s="122"/>
      <c r="H446" s="122">
        <v>1.2323300000000001</v>
      </c>
      <c r="I446" s="126">
        <v>5.4399870000000003E-2</v>
      </c>
      <c r="J446" s="122">
        <v>2.3947990000000002E-2</v>
      </c>
      <c r="K446" s="122">
        <v>2.3947990000000002E-2</v>
      </c>
      <c r="L446" s="122">
        <v>0.34575100999999997</v>
      </c>
      <c r="M446" s="122">
        <v>3.0451880000000001E-2</v>
      </c>
      <c r="N446" s="122">
        <v>0.86263100000000004</v>
      </c>
      <c r="O446" s="122"/>
      <c r="P446" s="122">
        <v>0</v>
      </c>
      <c r="Q446" s="122"/>
      <c r="R446" s="122">
        <v>1.1779301300000002</v>
      </c>
      <c r="S446" s="122"/>
      <c r="T446" s="122">
        <v>1.1779301300000002</v>
      </c>
      <c r="U446" s="122"/>
      <c r="V446" s="122"/>
    </row>
    <row r="447" spans="1:22" ht="46.65" x14ac:dyDescent="0.35">
      <c r="A447" s="106" t="s">
        <v>1662</v>
      </c>
      <c r="B447" s="107" t="s">
        <v>914</v>
      </c>
      <c r="C447" s="108" t="s">
        <v>1372</v>
      </c>
      <c r="D447" s="122">
        <v>0.95013999999999998</v>
      </c>
      <c r="E447" s="122">
        <v>0</v>
      </c>
      <c r="F447" s="122">
        <v>0.95013999999999998</v>
      </c>
      <c r="G447" s="122"/>
      <c r="H447" s="122">
        <v>0.9501400000000001</v>
      </c>
      <c r="I447" s="126">
        <v>4.184098E-2</v>
      </c>
      <c r="J447" s="122">
        <v>1.841928E-2</v>
      </c>
      <c r="K447" s="122">
        <v>1.841928E-2</v>
      </c>
      <c r="L447" s="122">
        <v>0</v>
      </c>
      <c r="M447" s="122">
        <v>2.34217E-2</v>
      </c>
      <c r="N447" s="122">
        <v>0.93172072000000006</v>
      </c>
      <c r="O447" s="122"/>
      <c r="P447" s="122">
        <v>0</v>
      </c>
      <c r="Q447" s="122"/>
      <c r="R447" s="122">
        <v>0.90829902000000007</v>
      </c>
      <c r="S447" s="122"/>
      <c r="T447" s="122">
        <v>0.90829902000000007</v>
      </c>
      <c r="U447" s="122"/>
      <c r="V447" s="122"/>
    </row>
    <row r="448" spans="1:22" ht="46.65" x14ac:dyDescent="0.35">
      <c r="A448" s="106" t="s">
        <v>1662</v>
      </c>
      <c r="B448" s="107" t="s">
        <v>915</v>
      </c>
      <c r="C448" s="108" t="s">
        <v>1373</v>
      </c>
      <c r="D448" s="122">
        <v>0.78889999999999993</v>
      </c>
      <c r="E448" s="122">
        <v>0</v>
      </c>
      <c r="F448" s="122">
        <v>0.78889999999999993</v>
      </c>
      <c r="G448" s="122"/>
      <c r="H448" s="122">
        <v>0.78889999999999993</v>
      </c>
      <c r="I448" s="126">
        <v>3.4664970000000003E-2</v>
      </c>
      <c r="J448" s="122">
        <v>1.526025E-2</v>
      </c>
      <c r="K448" s="122">
        <v>1.526025E-2</v>
      </c>
      <c r="L448" s="122">
        <v>0.22140974999999996</v>
      </c>
      <c r="M448" s="122">
        <v>1.9404720000000004E-2</v>
      </c>
      <c r="N448" s="122">
        <v>0.55223</v>
      </c>
      <c r="O448" s="122"/>
      <c r="P448" s="122">
        <v>0</v>
      </c>
      <c r="Q448" s="122"/>
      <c r="R448" s="122">
        <v>0.75423502999999992</v>
      </c>
      <c r="S448" s="122"/>
      <c r="T448" s="122">
        <v>0.75423502999999992</v>
      </c>
      <c r="U448" s="122"/>
      <c r="V448" s="122"/>
    </row>
    <row r="449" spans="1:22" ht="31.1" x14ac:dyDescent="0.35">
      <c r="A449" s="106" t="s">
        <v>1662</v>
      </c>
      <c r="B449" s="107" t="s">
        <v>916</v>
      </c>
      <c r="C449" s="108" t="s">
        <v>1374</v>
      </c>
      <c r="D449" s="122">
        <v>0.82920000000000005</v>
      </c>
      <c r="E449" s="122">
        <v>0</v>
      </c>
      <c r="F449" s="122">
        <v>0.82920000000000005</v>
      </c>
      <c r="G449" s="122"/>
      <c r="H449" s="122">
        <v>0.82920000000000016</v>
      </c>
      <c r="I449" s="126">
        <v>0</v>
      </c>
      <c r="J449" s="122">
        <v>0</v>
      </c>
      <c r="K449" s="122">
        <v>0</v>
      </c>
      <c r="L449" s="122">
        <v>0.20730000000000001</v>
      </c>
      <c r="M449" s="122">
        <v>0</v>
      </c>
      <c r="N449" s="122">
        <v>0.20730000000000001</v>
      </c>
      <c r="O449" s="122"/>
      <c r="P449" s="122">
        <v>0.41460000000000008</v>
      </c>
      <c r="Q449" s="122"/>
      <c r="R449" s="122">
        <v>0.82920000000000016</v>
      </c>
      <c r="S449" s="122"/>
      <c r="T449" s="122">
        <v>0.82920000000000016</v>
      </c>
      <c r="U449" s="122"/>
      <c r="V449" s="122"/>
    </row>
    <row r="450" spans="1:22" ht="31.1" x14ac:dyDescent="0.35">
      <c r="A450" s="106" t="s">
        <v>1662</v>
      </c>
      <c r="B450" s="107" t="s">
        <v>917</v>
      </c>
      <c r="C450" s="108" t="s">
        <v>1375</v>
      </c>
      <c r="D450" s="122">
        <v>0.56079999999999997</v>
      </c>
      <c r="E450" s="122">
        <v>0</v>
      </c>
      <c r="F450" s="122">
        <v>0.56079999999999997</v>
      </c>
      <c r="G450" s="122"/>
      <c r="H450" s="122">
        <v>0.56079999999999997</v>
      </c>
      <c r="I450" s="126">
        <v>0</v>
      </c>
      <c r="J450" s="122">
        <v>0</v>
      </c>
      <c r="K450" s="122">
        <v>0</v>
      </c>
      <c r="L450" s="122">
        <v>0.14019999999999999</v>
      </c>
      <c r="M450" s="122">
        <v>0</v>
      </c>
      <c r="N450" s="122">
        <v>0.14019999999999999</v>
      </c>
      <c r="O450" s="122"/>
      <c r="P450" s="122">
        <v>0.28039999999999998</v>
      </c>
      <c r="Q450" s="122"/>
      <c r="R450" s="122">
        <v>0.56079999999999997</v>
      </c>
      <c r="S450" s="122"/>
      <c r="T450" s="122">
        <v>0.56079999999999997</v>
      </c>
      <c r="U450" s="122"/>
      <c r="V450" s="122"/>
    </row>
    <row r="451" spans="1:22" ht="46.65" x14ac:dyDescent="0.35">
      <c r="A451" s="106" t="s">
        <v>1662</v>
      </c>
      <c r="B451" s="107" t="s">
        <v>918</v>
      </c>
      <c r="C451" s="108" t="s">
        <v>1376</v>
      </c>
      <c r="D451" s="122">
        <v>0.59882000000000002</v>
      </c>
      <c r="E451" s="122">
        <v>0</v>
      </c>
      <c r="F451" s="122">
        <v>0.59882000000000002</v>
      </c>
      <c r="G451" s="122"/>
      <c r="H451" s="122">
        <v>0.59881999999999991</v>
      </c>
      <c r="I451" s="126">
        <v>0</v>
      </c>
      <c r="J451" s="122">
        <v>0</v>
      </c>
      <c r="K451" s="122">
        <v>0</v>
      </c>
      <c r="L451" s="122">
        <v>0.149705</v>
      </c>
      <c r="M451" s="122">
        <v>0</v>
      </c>
      <c r="N451" s="122">
        <v>0.149705</v>
      </c>
      <c r="O451" s="122"/>
      <c r="P451" s="122">
        <v>0.29940999999999995</v>
      </c>
      <c r="Q451" s="122"/>
      <c r="R451" s="122">
        <v>0.59881999999999991</v>
      </c>
      <c r="S451" s="122"/>
      <c r="T451" s="122">
        <v>0.59881999999999991</v>
      </c>
      <c r="U451" s="122"/>
      <c r="V451" s="122"/>
    </row>
    <row r="452" spans="1:22" ht="31.1" x14ac:dyDescent="0.35">
      <c r="A452" s="106" t="s">
        <v>1662</v>
      </c>
      <c r="B452" s="107" t="s">
        <v>919</v>
      </c>
      <c r="C452" s="108" t="s">
        <v>1377</v>
      </c>
      <c r="D452" s="122">
        <v>23.381900000000002</v>
      </c>
      <c r="E452" s="122">
        <v>0.20913309000000002</v>
      </c>
      <c r="F452" s="122">
        <v>23.17276691</v>
      </c>
      <c r="G452" s="122"/>
      <c r="H452" s="122">
        <v>4.7339930000000017</v>
      </c>
      <c r="I452" s="126">
        <v>1.0281030900000001</v>
      </c>
      <c r="J452" s="122">
        <v>8.4317030000000001E-2</v>
      </c>
      <c r="K452" s="122">
        <v>8.4317030000000001E-2</v>
      </c>
      <c r="L452" s="122">
        <v>4.6496759700000014</v>
      </c>
      <c r="M452" s="122">
        <v>0.94378606000000009</v>
      </c>
      <c r="N452" s="122">
        <v>0</v>
      </c>
      <c r="O452" s="122"/>
      <c r="P452" s="122">
        <v>0</v>
      </c>
      <c r="Q452" s="122"/>
      <c r="R452" s="122">
        <v>3.7058899100000016</v>
      </c>
      <c r="S452" s="122"/>
      <c r="T452" s="122">
        <v>3.7058899100000016</v>
      </c>
      <c r="U452" s="122"/>
      <c r="V452" s="122"/>
    </row>
    <row r="453" spans="1:22" ht="77.45" customHeight="1" x14ac:dyDescent="0.35">
      <c r="A453" s="106" t="s">
        <v>1662</v>
      </c>
      <c r="B453" s="107" t="s">
        <v>920</v>
      </c>
      <c r="C453" s="108" t="s">
        <v>1378</v>
      </c>
      <c r="D453" s="122">
        <v>10.74685</v>
      </c>
      <c r="E453" s="122">
        <v>0.66459513999999997</v>
      </c>
      <c r="F453" s="122">
        <v>10.082254860000001</v>
      </c>
      <c r="G453" s="122"/>
      <c r="H453" s="122">
        <v>10.73685</v>
      </c>
      <c r="I453" s="126">
        <v>9.4009943200000006</v>
      </c>
      <c r="J453" s="122">
        <v>1.7949679999999999E-2</v>
      </c>
      <c r="K453" s="122">
        <v>1.7949679999999999E-2</v>
      </c>
      <c r="L453" s="122">
        <v>3.2061053199999998</v>
      </c>
      <c r="M453" s="122">
        <v>9.3830446400000014</v>
      </c>
      <c r="N453" s="122">
        <v>7.5127950000000006</v>
      </c>
      <c r="O453" s="122"/>
      <c r="P453" s="122">
        <v>0</v>
      </c>
      <c r="Q453" s="122"/>
      <c r="R453" s="122">
        <v>1.3358556799999999</v>
      </c>
      <c r="S453" s="122"/>
      <c r="T453" s="122">
        <v>1.3358556799999999</v>
      </c>
      <c r="U453" s="122"/>
      <c r="V453" s="122"/>
    </row>
    <row r="454" spans="1:22" ht="31.1" x14ac:dyDescent="0.35">
      <c r="A454" s="106" t="s">
        <v>1662</v>
      </c>
      <c r="B454" s="107" t="s">
        <v>1793</v>
      </c>
      <c r="C454" s="108" t="s">
        <v>1379</v>
      </c>
      <c r="D454" s="122">
        <v>8.1614300000000011</v>
      </c>
      <c r="E454" s="122">
        <v>0</v>
      </c>
      <c r="F454" s="122">
        <v>8.1614300000000011</v>
      </c>
      <c r="G454" s="122"/>
      <c r="H454" s="122">
        <v>1.2775729999999998</v>
      </c>
      <c r="I454" s="126">
        <v>7.5865963200000008</v>
      </c>
      <c r="J454" s="122">
        <v>2.275483E-2</v>
      </c>
      <c r="K454" s="122">
        <v>2.275483E-2</v>
      </c>
      <c r="L454" s="122">
        <v>0.29035749999999999</v>
      </c>
      <c r="M454" s="122">
        <v>7.5638414900000006</v>
      </c>
      <c r="N454" s="122">
        <v>0.29035749999999999</v>
      </c>
      <c r="O454" s="122"/>
      <c r="P454" s="122">
        <v>0.67410316999999986</v>
      </c>
      <c r="Q454" s="122"/>
      <c r="R454" s="122">
        <v>-6.3090233200000014</v>
      </c>
      <c r="S454" s="122"/>
      <c r="T454" s="122">
        <v>-6.3090233200000014</v>
      </c>
      <c r="U454" s="122"/>
      <c r="V454" s="122"/>
    </row>
    <row r="455" spans="1:22" x14ac:dyDescent="0.35">
      <c r="A455" s="103"/>
      <c r="B455" s="110" t="s">
        <v>30</v>
      </c>
      <c r="C455" s="105"/>
      <c r="D455" s="133">
        <f t="shared" ref="D455:V455" si="50">SUM(D456:D460)</f>
        <v>14.51763</v>
      </c>
      <c r="E455" s="133">
        <f t="shared" si="50"/>
        <v>0.61569967999999997</v>
      </c>
      <c r="F455" s="133">
        <f t="shared" si="50"/>
        <v>13.901930319999998</v>
      </c>
      <c r="G455" s="133">
        <f t="shared" si="50"/>
        <v>0</v>
      </c>
      <c r="H455" s="133">
        <f t="shared" si="50"/>
        <v>11.709095</v>
      </c>
      <c r="I455" s="133">
        <f t="shared" si="50"/>
        <v>0.44075477000000002</v>
      </c>
      <c r="J455" s="133">
        <f t="shared" si="50"/>
        <v>0.21049085000000009</v>
      </c>
      <c r="K455" s="133">
        <f t="shared" si="50"/>
        <v>0.21049085000000009</v>
      </c>
      <c r="L455" s="133">
        <f t="shared" si="50"/>
        <v>4.4839709000000001</v>
      </c>
      <c r="M455" s="133">
        <f t="shared" si="50"/>
        <v>0.23026391999999993</v>
      </c>
      <c r="N455" s="133">
        <f t="shared" si="50"/>
        <v>2.3106825</v>
      </c>
      <c r="O455" s="133">
        <f t="shared" si="50"/>
        <v>0</v>
      </c>
      <c r="P455" s="133">
        <f t="shared" si="50"/>
        <v>4.7039507500000006</v>
      </c>
      <c r="Q455" s="133">
        <f t="shared" si="50"/>
        <v>0</v>
      </c>
      <c r="R455" s="133">
        <f t="shared" si="50"/>
        <v>11.26834023</v>
      </c>
      <c r="S455" s="133">
        <f t="shared" si="50"/>
        <v>0</v>
      </c>
      <c r="T455" s="133">
        <f t="shared" si="50"/>
        <v>11.26834023</v>
      </c>
      <c r="U455" s="133">
        <f t="shared" si="50"/>
        <v>0</v>
      </c>
      <c r="V455" s="133">
        <f t="shared" si="50"/>
        <v>0</v>
      </c>
    </row>
    <row r="456" spans="1:22" ht="83.3" customHeight="1" x14ac:dyDescent="0.35">
      <c r="A456" s="106" t="s">
        <v>1662</v>
      </c>
      <c r="B456" s="107" t="s">
        <v>921</v>
      </c>
      <c r="C456" s="108" t="s">
        <v>1380</v>
      </c>
      <c r="D456" s="122">
        <v>2.5174799999999999</v>
      </c>
      <c r="E456" s="122">
        <v>6.0541980000000002E-2</v>
      </c>
      <c r="F456" s="122">
        <v>2.4569380199999999</v>
      </c>
      <c r="G456" s="122"/>
      <c r="H456" s="122">
        <v>2.4874800000000001</v>
      </c>
      <c r="I456" s="126">
        <v>0.11070542</v>
      </c>
      <c r="J456" s="122">
        <v>4.8734890000000003E-2</v>
      </c>
      <c r="K456" s="122">
        <v>4.8734890000000003E-2</v>
      </c>
      <c r="L456" s="122">
        <v>0.62187000000000003</v>
      </c>
      <c r="M456" s="122">
        <v>6.1970529999999996E-2</v>
      </c>
      <c r="N456" s="122">
        <v>0.62187000000000003</v>
      </c>
      <c r="O456" s="122"/>
      <c r="P456" s="122">
        <v>1.1950051100000001</v>
      </c>
      <c r="Q456" s="122"/>
      <c r="R456" s="122">
        <v>2.3767745800000002</v>
      </c>
      <c r="S456" s="122"/>
      <c r="T456" s="122">
        <v>2.3767745800000002</v>
      </c>
      <c r="U456" s="122"/>
      <c r="V456" s="122"/>
    </row>
    <row r="457" spans="1:22" ht="31.1" x14ac:dyDescent="0.35">
      <c r="A457" s="106" t="s">
        <v>1662</v>
      </c>
      <c r="B457" s="107" t="s">
        <v>922</v>
      </c>
      <c r="C457" s="108" t="s">
        <v>1381</v>
      </c>
      <c r="D457" s="122">
        <v>2.5174799999999999</v>
      </c>
      <c r="E457" s="122">
        <v>6.8329410000000007E-2</v>
      </c>
      <c r="F457" s="122">
        <v>2.4491505899999999</v>
      </c>
      <c r="G457" s="122"/>
      <c r="H457" s="122">
        <v>2.4874800000000001</v>
      </c>
      <c r="I457" s="126">
        <v>0.11070542</v>
      </c>
      <c r="J457" s="122">
        <v>4.8734890000000003E-2</v>
      </c>
      <c r="K457" s="122">
        <v>4.8734890000000003E-2</v>
      </c>
      <c r="L457" s="122">
        <v>0.62187000000000003</v>
      </c>
      <c r="M457" s="122">
        <v>6.1970529999999996E-2</v>
      </c>
      <c r="N457" s="122">
        <v>0.62187000000000003</v>
      </c>
      <c r="O457" s="122"/>
      <c r="P457" s="122">
        <v>1.1950051100000001</v>
      </c>
      <c r="Q457" s="122"/>
      <c r="R457" s="122">
        <v>2.3767745800000002</v>
      </c>
      <c r="S457" s="122"/>
      <c r="T457" s="122">
        <v>2.3767745800000002</v>
      </c>
      <c r="U457" s="122"/>
      <c r="V457" s="122"/>
    </row>
    <row r="458" spans="1:22" ht="78.75" customHeight="1" x14ac:dyDescent="0.35">
      <c r="A458" s="106" t="s">
        <v>1662</v>
      </c>
      <c r="B458" s="107" t="s">
        <v>923</v>
      </c>
      <c r="C458" s="108" t="s">
        <v>1382</v>
      </c>
      <c r="D458" s="122">
        <v>1.7410699999999999</v>
      </c>
      <c r="E458" s="122">
        <v>2.4167000000000001E-4</v>
      </c>
      <c r="F458" s="122">
        <v>1.7408283299999998</v>
      </c>
      <c r="G458" s="122"/>
      <c r="H458" s="122">
        <v>1.7410700000000001</v>
      </c>
      <c r="I458" s="126">
        <v>7.7041360000000003E-2</v>
      </c>
      <c r="J458" s="122">
        <v>3.3915260000000003E-2</v>
      </c>
      <c r="K458" s="122">
        <v>3.3915260000000003E-2</v>
      </c>
      <c r="L458" s="122">
        <v>0.43276749999999997</v>
      </c>
      <c r="M458" s="122">
        <v>4.3126100000000001E-2</v>
      </c>
      <c r="N458" s="122">
        <v>0.43276749999999997</v>
      </c>
      <c r="O458" s="122"/>
      <c r="P458" s="122">
        <v>0.84161974000000006</v>
      </c>
      <c r="Q458" s="122"/>
      <c r="R458" s="122">
        <v>1.6640286400000002</v>
      </c>
      <c r="S458" s="122"/>
      <c r="T458" s="122">
        <v>1.6640286400000002</v>
      </c>
      <c r="U458" s="122"/>
      <c r="V458" s="122"/>
    </row>
    <row r="459" spans="1:22" ht="31.1" x14ac:dyDescent="0.35">
      <c r="A459" s="106" t="s">
        <v>1662</v>
      </c>
      <c r="B459" s="107" t="s">
        <v>641</v>
      </c>
      <c r="C459" s="108" t="s">
        <v>690</v>
      </c>
      <c r="D459" s="122">
        <v>5.1918899999999999</v>
      </c>
      <c r="E459" s="122">
        <v>0.48658661999999997</v>
      </c>
      <c r="F459" s="122">
        <v>4.7053033800000001</v>
      </c>
      <c r="G459" s="122"/>
      <c r="H459" s="122">
        <v>2.7903699999999998</v>
      </c>
      <c r="I459" s="126">
        <v>0.11289597000000001</v>
      </c>
      <c r="J459" s="122">
        <v>4.9699210000000001E-2</v>
      </c>
      <c r="K459" s="122">
        <v>4.9699210000000001E-2</v>
      </c>
      <c r="L459" s="122">
        <v>0.63417499999999993</v>
      </c>
      <c r="M459" s="122">
        <v>6.3196760000000018E-2</v>
      </c>
      <c r="N459" s="122">
        <v>0.63417499999999993</v>
      </c>
      <c r="O459" s="122"/>
      <c r="P459" s="122">
        <v>1.4723207899999999</v>
      </c>
      <c r="Q459" s="122"/>
      <c r="R459" s="122">
        <v>2.6774740299999999</v>
      </c>
      <c r="S459" s="122"/>
      <c r="T459" s="122">
        <v>2.6774740299999999</v>
      </c>
      <c r="U459" s="122"/>
      <c r="V459" s="122"/>
    </row>
    <row r="460" spans="1:22" ht="46.65" x14ac:dyDescent="0.35">
      <c r="A460" s="106" t="s">
        <v>1662</v>
      </c>
      <c r="B460" s="107" t="s">
        <v>1794</v>
      </c>
      <c r="C460" s="108" t="s">
        <v>1383</v>
      </c>
      <c r="D460" s="122">
        <v>2.5497100000000001</v>
      </c>
      <c r="E460" s="122">
        <v>0</v>
      </c>
      <c r="F460" s="122">
        <v>2.5497100000000001</v>
      </c>
      <c r="G460" s="122"/>
      <c r="H460" s="122">
        <v>2.2026950000000003</v>
      </c>
      <c r="I460" s="126">
        <v>2.9406599999999998E-2</v>
      </c>
      <c r="J460" s="122">
        <v>2.9406600000000092E-2</v>
      </c>
      <c r="K460" s="122">
        <v>2.9406600000000092E-2</v>
      </c>
      <c r="L460" s="122">
        <v>2.1732884000000001</v>
      </c>
      <c r="M460" s="122">
        <v>-9.3675067702747583E-17</v>
      </c>
      <c r="N460" s="122">
        <v>0</v>
      </c>
      <c r="O460" s="122"/>
      <c r="P460" s="122">
        <v>0</v>
      </c>
      <c r="Q460" s="122"/>
      <c r="R460" s="122">
        <v>2.1732884000000001</v>
      </c>
      <c r="S460" s="122"/>
      <c r="T460" s="122">
        <v>2.1732884000000001</v>
      </c>
      <c r="U460" s="122"/>
      <c r="V460" s="122"/>
    </row>
    <row r="461" spans="1:22" x14ac:dyDescent="0.35">
      <c r="A461" s="103"/>
      <c r="B461" s="110" t="s">
        <v>31</v>
      </c>
      <c r="C461" s="105"/>
      <c r="D461" s="133">
        <f t="shared" ref="D461:V461" si="51">SUM(D462:D471)</f>
        <v>100.57124999999999</v>
      </c>
      <c r="E461" s="133">
        <f t="shared" si="51"/>
        <v>15.608698189999998</v>
      </c>
      <c r="F461" s="133">
        <f t="shared" si="51"/>
        <v>84.962551809999979</v>
      </c>
      <c r="G461" s="133">
        <f t="shared" si="51"/>
        <v>0</v>
      </c>
      <c r="H461" s="133">
        <f t="shared" si="51"/>
        <v>24.032424379999998</v>
      </c>
      <c r="I461" s="133">
        <f t="shared" si="51"/>
        <v>7.7778221499999987</v>
      </c>
      <c r="J461" s="133">
        <f t="shared" si="51"/>
        <v>0.14289476000000001</v>
      </c>
      <c r="K461" s="133">
        <f t="shared" si="51"/>
        <v>3.2061677699999991</v>
      </c>
      <c r="L461" s="133">
        <f t="shared" si="51"/>
        <v>2.2762114999999996</v>
      </c>
      <c r="M461" s="133">
        <f t="shared" si="51"/>
        <v>4.5716543799999991</v>
      </c>
      <c r="N461" s="133">
        <f t="shared" si="51"/>
        <v>2.6503924999999997</v>
      </c>
      <c r="O461" s="133">
        <f t="shared" si="51"/>
        <v>0</v>
      </c>
      <c r="P461" s="133">
        <f t="shared" si="51"/>
        <v>18.96292562</v>
      </c>
      <c r="Q461" s="133">
        <f t="shared" si="51"/>
        <v>0</v>
      </c>
      <c r="R461" s="133">
        <f t="shared" si="51"/>
        <v>16.254602229999996</v>
      </c>
      <c r="S461" s="133">
        <f t="shared" si="51"/>
        <v>0</v>
      </c>
      <c r="T461" s="133">
        <f t="shared" si="51"/>
        <v>16.254602229999996</v>
      </c>
      <c r="U461" s="133">
        <f t="shared" si="51"/>
        <v>0</v>
      </c>
      <c r="V461" s="133">
        <f t="shared" si="51"/>
        <v>0</v>
      </c>
    </row>
    <row r="462" spans="1:22" ht="31.1" x14ac:dyDescent="0.35">
      <c r="A462" s="106" t="s">
        <v>1662</v>
      </c>
      <c r="B462" s="107" t="s">
        <v>924</v>
      </c>
      <c r="C462" s="108" t="s">
        <v>1384</v>
      </c>
      <c r="D462" s="122">
        <v>3.6231499999999999</v>
      </c>
      <c r="E462" s="122">
        <v>0.14241874999999998</v>
      </c>
      <c r="F462" s="122">
        <v>3.4807312499999998</v>
      </c>
      <c r="G462" s="122"/>
      <c r="H462" s="122">
        <v>1.0999999999999999E-2</v>
      </c>
      <c r="I462" s="126">
        <v>3.0742730099999998</v>
      </c>
      <c r="J462" s="122">
        <v>1.0999999999999999E-2</v>
      </c>
      <c r="K462" s="122">
        <v>3.0742730099999998</v>
      </c>
      <c r="L462" s="122">
        <v>0</v>
      </c>
      <c r="M462" s="122">
        <v>0</v>
      </c>
      <c r="N462" s="122">
        <v>0</v>
      </c>
      <c r="O462" s="122"/>
      <c r="P462" s="122">
        <v>0</v>
      </c>
      <c r="Q462" s="122"/>
      <c r="R462" s="122">
        <v>-3.0632730099999996</v>
      </c>
      <c r="S462" s="122"/>
      <c r="T462" s="122">
        <v>-3.0632730099999996</v>
      </c>
      <c r="U462" s="122"/>
      <c r="V462" s="122"/>
    </row>
    <row r="463" spans="1:22" ht="31.1" x14ac:dyDescent="0.35">
      <c r="A463" s="106" t="s">
        <v>1662</v>
      </c>
      <c r="B463" s="107" t="s">
        <v>642</v>
      </c>
      <c r="C463" s="108" t="s">
        <v>691</v>
      </c>
      <c r="D463" s="122">
        <v>5.3521899999999993</v>
      </c>
      <c r="E463" s="122">
        <v>0.61249112000000006</v>
      </c>
      <c r="F463" s="122">
        <v>4.7396988799999988</v>
      </c>
      <c r="G463" s="122"/>
      <c r="H463" s="122">
        <v>3.6686496000000011</v>
      </c>
      <c r="I463" s="126">
        <v>0.14843039999999999</v>
      </c>
      <c r="J463" s="122">
        <v>6.534224000000001E-2</v>
      </c>
      <c r="K463" s="122">
        <v>6.534224000000001E-2</v>
      </c>
      <c r="L463" s="122">
        <v>0.83378400000000008</v>
      </c>
      <c r="M463" s="122">
        <v>8.308815999999998E-2</v>
      </c>
      <c r="N463" s="122">
        <v>0.83378400000000008</v>
      </c>
      <c r="O463" s="122"/>
      <c r="P463" s="122">
        <v>1.9357393600000006</v>
      </c>
      <c r="Q463" s="122"/>
      <c r="R463" s="122">
        <v>3.520219200000001</v>
      </c>
      <c r="S463" s="122"/>
      <c r="T463" s="122">
        <v>3.520219200000001</v>
      </c>
      <c r="U463" s="122"/>
      <c r="V463" s="122"/>
    </row>
    <row r="464" spans="1:22" ht="31.1" x14ac:dyDescent="0.35">
      <c r="A464" s="106" t="s">
        <v>1662</v>
      </c>
      <c r="B464" s="107" t="s">
        <v>925</v>
      </c>
      <c r="C464" s="108" t="s">
        <v>1385</v>
      </c>
      <c r="D464" s="122">
        <v>4.7927200000000001</v>
      </c>
      <c r="E464" s="122">
        <v>0.12643324</v>
      </c>
      <c r="F464" s="122">
        <v>4.6662867600000002</v>
      </c>
      <c r="G464" s="122"/>
      <c r="H464" s="122">
        <v>1.0999999999999999E-2</v>
      </c>
      <c r="I464" s="126">
        <v>4.4504000000000006E-4</v>
      </c>
      <c r="J464" s="122">
        <v>1.9593E-4</v>
      </c>
      <c r="K464" s="122">
        <v>1.9593E-4</v>
      </c>
      <c r="L464" s="122">
        <v>2.5000000000000001E-3</v>
      </c>
      <c r="M464" s="122">
        <v>2.4911000000000009E-4</v>
      </c>
      <c r="N464" s="122">
        <v>2.5000000000000001E-3</v>
      </c>
      <c r="O464" s="122"/>
      <c r="P464" s="122">
        <v>5.8040699999999997E-3</v>
      </c>
      <c r="Q464" s="122"/>
      <c r="R464" s="122">
        <v>1.0554959999999999E-2</v>
      </c>
      <c r="S464" s="122"/>
      <c r="T464" s="122">
        <v>1.0554959999999999E-2</v>
      </c>
      <c r="U464" s="122"/>
      <c r="V464" s="122"/>
    </row>
    <row r="465" spans="1:22" x14ac:dyDescent="0.35">
      <c r="A465" s="106" t="s">
        <v>1662</v>
      </c>
      <c r="B465" s="107" t="s">
        <v>104</v>
      </c>
      <c r="C465" s="108" t="s">
        <v>105</v>
      </c>
      <c r="D465" s="122">
        <v>3.9311400000000001</v>
      </c>
      <c r="E465" s="122">
        <v>2.74557363</v>
      </c>
      <c r="F465" s="122">
        <v>1.1855663700000001</v>
      </c>
      <c r="G465" s="122"/>
      <c r="H465" s="122">
        <v>1.3719969999999999</v>
      </c>
      <c r="I465" s="126">
        <v>0.22164295000000001</v>
      </c>
      <c r="J465" s="122">
        <v>2.4436599999999999E-2</v>
      </c>
      <c r="K465" s="122">
        <v>2.4436599999999999E-2</v>
      </c>
      <c r="L465" s="122">
        <v>0</v>
      </c>
      <c r="M465" s="122">
        <v>0.19720635</v>
      </c>
      <c r="N465" s="122">
        <v>0.37418099999999999</v>
      </c>
      <c r="O465" s="122"/>
      <c r="P465" s="122">
        <v>0.97337940000000001</v>
      </c>
      <c r="Q465" s="122"/>
      <c r="R465" s="122">
        <v>1.1503540499999998</v>
      </c>
      <c r="S465" s="122"/>
      <c r="T465" s="122">
        <v>1.1503540499999998</v>
      </c>
      <c r="U465" s="122"/>
      <c r="V465" s="122"/>
    </row>
    <row r="466" spans="1:22" ht="31.1" x14ac:dyDescent="0.35">
      <c r="A466" s="106" t="s">
        <v>1662</v>
      </c>
      <c r="B466" s="107" t="s">
        <v>926</v>
      </c>
      <c r="C466" s="108" t="s">
        <v>1386</v>
      </c>
      <c r="D466" s="122">
        <v>3.2237900000000002</v>
      </c>
      <c r="E466" s="122">
        <v>0.90925443999999989</v>
      </c>
      <c r="F466" s="122">
        <v>2.3145355600000004</v>
      </c>
      <c r="G466" s="122"/>
      <c r="H466" s="122">
        <v>1.0999999999999999E-2</v>
      </c>
      <c r="I466" s="126">
        <v>4.4503999999997908E-4</v>
      </c>
      <c r="J466" s="122">
        <v>1.9592999999999304E-4</v>
      </c>
      <c r="K466" s="122">
        <v>1.9592999999999304E-4</v>
      </c>
      <c r="L466" s="122">
        <v>2.5000000000000001E-3</v>
      </c>
      <c r="M466" s="122">
        <v>2.4910999999998605E-4</v>
      </c>
      <c r="N466" s="122">
        <v>2.5000000000000001E-3</v>
      </c>
      <c r="O466" s="122"/>
      <c r="P466" s="122">
        <v>5.8040700000000067E-3</v>
      </c>
      <c r="Q466" s="122"/>
      <c r="R466" s="122">
        <v>1.0554960000000019E-2</v>
      </c>
      <c r="S466" s="122"/>
      <c r="T466" s="122">
        <v>1.0554960000000019E-2</v>
      </c>
      <c r="U466" s="122"/>
      <c r="V466" s="122"/>
    </row>
    <row r="467" spans="1:22" ht="31.1" x14ac:dyDescent="0.35">
      <c r="A467" s="106" t="s">
        <v>1662</v>
      </c>
      <c r="B467" s="107" t="s">
        <v>106</v>
      </c>
      <c r="C467" s="108" t="s">
        <v>107</v>
      </c>
      <c r="D467" s="122">
        <v>26.729230000000001</v>
      </c>
      <c r="E467" s="122">
        <v>1.9064001699999999</v>
      </c>
      <c r="F467" s="122">
        <v>24.82282983</v>
      </c>
      <c r="G467" s="122"/>
      <c r="H467" s="122">
        <v>2.3206040000000003</v>
      </c>
      <c r="I467" s="126">
        <v>9.3889619999999993E-2</v>
      </c>
      <c r="J467" s="122">
        <v>4.1332199999999999E-2</v>
      </c>
      <c r="K467" s="122">
        <v>4.1332199999999999E-2</v>
      </c>
      <c r="L467" s="122">
        <v>0.52740999999999993</v>
      </c>
      <c r="M467" s="122">
        <v>5.2557419999999994E-2</v>
      </c>
      <c r="N467" s="122">
        <v>0.52740999999999993</v>
      </c>
      <c r="O467" s="122"/>
      <c r="P467" s="122">
        <v>1.2244518000000006</v>
      </c>
      <c r="Q467" s="122"/>
      <c r="R467" s="122">
        <v>2.2267143800000002</v>
      </c>
      <c r="S467" s="122"/>
      <c r="T467" s="122">
        <v>2.2267143800000002</v>
      </c>
      <c r="U467" s="122"/>
      <c r="V467" s="122"/>
    </row>
    <row r="468" spans="1:22" ht="31.1" x14ac:dyDescent="0.35">
      <c r="A468" s="106" t="s">
        <v>1662</v>
      </c>
      <c r="B468" s="107" t="s">
        <v>108</v>
      </c>
      <c r="C468" s="108" t="s">
        <v>109</v>
      </c>
      <c r="D468" s="122">
        <v>33.027699999999996</v>
      </c>
      <c r="E468" s="122">
        <v>8.0745260299999995</v>
      </c>
      <c r="F468" s="122">
        <v>24.953173969999995</v>
      </c>
      <c r="G468" s="122"/>
      <c r="H468" s="122">
        <v>1.0999999999999999E-2</v>
      </c>
      <c r="I468" s="126">
        <v>4.4504000000000006E-4</v>
      </c>
      <c r="J468" s="122">
        <v>1.9593E-4</v>
      </c>
      <c r="K468" s="122">
        <v>1.9593E-4</v>
      </c>
      <c r="L468" s="122">
        <v>2.5000000000000001E-3</v>
      </c>
      <c r="M468" s="122">
        <v>2.4911000000000009E-4</v>
      </c>
      <c r="N468" s="122">
        <v>2.5000000000000001E-3</v>
      </c>
      <c r="O468" s="122"/>
      <c r="P468" s="122">
        <v>5.8040699999999997E-3</v>
      </c>
      <c r="Q468" s="122"/>
      <c r="R468" s="122">
        <v>1.0554959999999999E-2</v>
      </c>
      <c r="S468" s="122"/>
      <c r="T468" s="122">
        <v>1.0554959999999999E-2</v>
      </c>
      <c r="U468" s="122"/>
      <c r="V468" s="122"/>
    </row>
    <row r="469" spans="1:22" ht="31.1" x14ac:dyDescent="0.35">
      <c r="A469" s="106" t="s">
        <v>1662</v>
      </c>
      <c r="B469" s="107" t="s">
        <v>927</v>
      </c>
      <c r="C469" s="108" t="s">
        <v>1387</v>
      </c>
      <c r="D469" s="122">
        <v>3.22126</v>
      </c>
      <c r="E469" s="122">
        <v>0.91735798999999996</v>
      </c>
      <c r="F469" s="122">
        <v>2.3039020099999998</v>
      </c>
      <c r="G469" s="122"/>
      <c r="H469" s="122">
        <v>1.0999999999999999E-2</v>
      </c>
      <c r="I469" s="126">
        <v>4.4504000000000006E-4</v>
      </c>
      <c r="J469" s="122">
        <v>1.9593E-4</v>
      </c>
      <c r="K469" s="122">
        <v>1.9593E-4</v>
      </c>
      <c r="L469" s="122">
        <v>2.5000000000000001E-3</v>
      </c>
      <c r="M469" s="122">
        <v>2.4911000000000009E-4</v>
      </c>
      <c r="N469" s="122">
        <v>2.5000000000000001E-3</v>
      </c>
      <c r="O469" s="122"/>
      <c r="P469" s="122">
        <v>5.8040699999999997E-3</v>
      </c>
      <c r="Q469" s="122"/>
      <c r="R469" s="122">
        <v>1.0554959999999999E-2</v>
      </c>
      <c r="S469" s="122"/>
      <c r="T469" s="122">
        <v>1.0554959999999999E-2</v>
      </c>
      <c r="U469" s="122"/>
      <c r="V469" s="122"/>
    </row>
    <row r="470" spans="1:22" ht="31.1" x14ac:dyDescent="0.35">
      <c r="A470" s="106" t="s">
        <v>1662</v>
      </c>
      <c r="B470" s="107" t="s">
        <v>928</v>
      </c>
      <c r="C470" s="108" t="s">
        <v>1388</v>
      </c>
      <c r="D470" s="122">
        <v>16.670069999999999</v>
      </c>
      <c r="E470" s="122">
        <v>0.17424281999999999</v>
      </c>
      <c r="F470" s="122">
        <v>16.495827179999999</v>
      </c>
      <c r="G470" s="122"/>
      <c r="H470" s="122">
        <v>16.616173779999997</v>
      </c>
      <c r="I470" s="126">
        <v>0</v>
      </c>
      <c r="J470" s="122">
        <v>0</v>
      </c>
      <c r="K470" s="122">
        <v>0</v>
      </c>
      <c r="L470" s="122">
        <v>0.90501750000000003</v>
      </c>
      <c r="M470" s="122">
        <v>0</v>
      </c>
      <c r="N470" s="122">
        <v>0.90501750000000003</v>
      </c>
      <c r="O470" s="122"/>
      <c r="P470" s="122">
        <v>14.806138779999998</v>
      </c>
      <c r="Q470" s="122"/>
      <c r="R470" s="122">
        <v>16.616173779999997</v>
      </c>
      <c r="S470" s="122"/>
      <c r="T470" s="122">
        <v>16.616173779999997</v>
      </c>
      <c r="U470" s="122"/>
      <c r="V470" s="122"/>
    </row>
    <row r="471" spans="1:22" ht="15.8" customHeight="1" x14ac:dyDescent="0.35">
      <c r="A471" s="106" t="s">
        <v>1662</v>
      </c>
      <c r="B471" s="107" t="s">
        <v>1795</v>
      </c>
      <c r="C471" s="108" t="s">
        <v>1956</v>
      </c>
      <c r="D471" s="122"/>
      <c r="E471" s="122"/>
      <c r="F471" s="122">
        <v>0</v>
      </c>
      <c r="G471" s="122"/>
      <c r="H471" s="122">
        <v>0</v>
      </c>
      <c r="I471" s="126">
        <v>4.237806009999999</v>
      </c>
      <c r="J471" s="122"/>
      <c r="K471" s="122"/>
      <c r="L471" s="122"/>
      <c r="M471" s="122">
        <v>4.237806009999999</v>
      </c>
      <c r="N471" s="122"/>
      <c r="O471" s="122"/>
      <c r="P471" s="122"/>
      <c r="Q471" s="122"/>
      <c r="R471" s="122">
        <v>-4.237806009999999</v>
      </c>
      <c r="S471" s="122"/>
      <c r="T471" s="122">
        <v>-4.237806009999999</v>
      </c>
      <c r="U471" s="122"/>
      <c r="V471" s="122"/>
    </row>
    <row r="472" spans="1:22" x14ac:dyDescent="0.35">
      <c r="A472" s="103"/>
      <c r="B472" s="110" t="s">
        <v>34</v>
      </c>
      <c r="C472" s="105"/>
      <c r="D472" s="133">
        <f t="shared" ref="D472:V472" si="52">SUM(D473:D476)</f>
        <v>351.57247999999998</v>
      </c>
      <c r="E472" s="133">
        <f t="shared" si="52"/>
        <v>156.90810299</v>
      </c>
      <c r="F472" s="133">
        <f t="shared" si="52"/>
        <v>194.66437701000004</v>
      </c>
      <c r="G472" s="133">
        <f t="shared" si="52"/>
        <v>0</v>
      </c>
      <c r="H472" s="133">
        <f t="shared" si="52"/>
        <v>11.12684142</v>
      </c>
      <c r="I472" s="133">
        <f t="shared" si="52"/>
        <v>11.2017384</v>
      </c>
      <c r="J472" s="133">
        <f t="shared" si="52"/>
        <v>1.1904452399999998</v>
      </c>
      <c r="K472" s="133">
        <f t="shared" si="52"/>
        <v>1.1904452399999998</v>
      </c>
      <c r="L472" s="133">
        <f t="shared" si="52"/>
        <v>7.1270272099999996</v>
      </c>
      <c r="M472" s="133">
        <f t="shared" si="52"/>
        <v>10.011293159999999</v>
      </c>
      <c r="N472" s="133">
        <f t="shared" si="52"/>
        <v>2.8093689700000004</v>
      </c>
      <c r="O472" s="133">
        <f t="shared" si="52"/>
        <v>0</v>
      </c>
      <c r="P472" s="133">
        <f t="shared" si="52"/>
        <v>0</v>
      </c>
      <c r="Q472" s="133">
        <f t="shared" si="52"/>
        <v>0</v>
      </c>
      <c r="R472" s="133">
        <f t="shared" si="52"/>
        <v>-7.4896979999999003E-2</v>
      </c>
      <c r="S472" s="133">
        <f t="shared" si="52"/>
        <v>0</v>
      </c>
      <c r="T472" s="133">
        <f t="shared" si="52"/>
        <v>-7.4896979999999003E-2</v>
      </c>
      <c r="U472" s="133">
        <f t="shared" si="52"/>
        <v>0</v>
      </c>
      <c r="V472" s="133">
        <f t="shared" si="52"/>
        <v>0</v>
      </c>
    </row>
    <row r="473" spans="1:22" ht="31.1" x14ac:dyDescent="0.35">
      <c r="A473" s="106" t="s">
        <v>1662</v>
      </c>
      <c r="B473" s="107" t="s">
        <v>929</v>
      </c>
      <c r="C473" s="108" t="s">
        <v>1389</v>
      </c>
      <c r="D473" s="122">
        <v>2.4274899999999997</v>
      </c>
      <c r="E473" s="122">
        <v>0.38408310000000001</v>
      </c>
      <c r="F473" s="122">
        <v>2.0434068999999999</v>
      </c>
      <c r="G473" s="122"/>
      <c r="H473" s="122">
        <v>1.81691</v>
      </c>
      <c r="I473" s="126">
        <v>2.2691123800000002</v>
      </c>
      <c r="J473" s="122">
        <v>3.5597029999999995E-2</v>
      </c>
      <c r="K473" s="122">
        <v>3.5597029999999995E-2</v>
      </c>
      <c r="L473" s="122">
        <v>0.69264996999999995</v>
      </c>
      <c r="M473" s="122">
        <v>2.2335153500000002</v>
      </c>
      <c r="N473" s="122">
        <v>1.0886630000000002</v>
      </c>
      <c r="O473" s="122"/>
      <c r="P473" s="122">
        <v>0</v>
      </c>
      <c r="Q473" s="122"/>
      <c r="R473" s="122">
        <v>-0.45220238000000013</v>
      </c>
      <c r="S473" s="122"/>
      <c r="T473" s="122">
        <v>-0.45220238000000013</v>
      </c>
      <c r="U473" s="122"/>
      <c r="V473" s="122"/>
    </row>
    <row r="474" spans="1:22" ht="72.8" customHeight="1" x14ac:dyDescent="0.35">
      <c r="A474" s="106" t="s">
        <v>1662</v>
      </c>
      <c r="B474" s="107" t="s">
        <v>110</v>
      </c>
      <c r="C474" s="108" t="s">
        <v>111</v>
      </c>
      <c r="D474" s="122">
        <v>340.43870000000004</v>
      </c>
      <c r="E474" s="122">
        <v>155.75473872000001</v>
      </c>
      <c r="F474" s="122">
        <v>184.68396128000003</v>
      </c>
      <c r="G474" s="122"/>
      <c r="H474" s="122">
        <v>1.1000000000000001</v>
      </c>
      <c r="I474" s="126">
        <v>2.0120179999999999</v>
      </c>
      <c r="J474" s="122">
        <v>1.00219503</v>
      </c>
      <c r="K474" s="122">
        <v>1.00219503</v>
      </c>
      <c r="L474" s="122">
        <v>0</v>
      </c>
      <c r="M474" s="122">
        <v>1.0098229699999999</v>
      </c>
      <c r="N474" s="122">
        <v>9.7804970000000019E-2</v>
      </c>
      <c r="O474" s="122"/>
      <c r="P474" s="122">
        <v>0</v>
      </c>
      <c r="Q474" s="122"/>
      <c r="R474" s="122">
        <v>-0.91201799999999977</v>
      </c>
      <c r="S474" s="122"/>
      <c r="T474" s="122">
        <v>-0.91201799999999977</v>
      </c>
      <c r="U474" s="122"/>
      <c r="V474" s="122"/>
    </row>
    <row r="475" spans="1:22" ht="31.1" x14ac:dyDescent="0.35">
      <c r="A475" s="106" t="s">
        <v>1662</v>
      </c>
      <c r="B475" s="107" t="s">
        <v>1796</v>
      </c>
      <c r="C475" s="108" t="s">
        <v>1390</v>
      </c>
      <c r="D475" s="122">
        <v>6.3878599999999999</v>
      </c>
      <c r="E475" s="122">
        <v>0.76928117000000007</v>
      </c>
      <c r="F475" s="122">
        <v>5.6185788299999997</v>
      </c>
      <c r="G475" s="122"/>
      <c r="H475" s="122">
        <v>5.89150142</v>
      </c>
      <c r="I475" s="126">
        <v>5.330246139999999</v>
      </c>
      <c r="J475" s="122">
        <v>0.10723035</v>
      </c>
      <c r="K475" s="122">
        <v>0.10723035</v>
      </c>
      <c r="L475" s="122">
        <v>5.78427107</v>
      </c>
      <c r="M475" s="122">
        <v>5.2230157899999989</v>
      </c>
      <c r="N475" s="122">
        <v>0</v>
      </c>
      <c r="O475" s="122"/>
      <c r="P475" s="122">
        <v>0</v>
      </c>
      <c r="Q475" s="122"/>
      <c r="R475" s="122">
        <v>0.56125528000000102</v>
      </c>
      <c r="S475" s="122"/>
      <c r="T475" s="122">
        <v>0.56125528000000102</v>
      </c>
      <c r="U475" s="122"/>
      <c r="V475" s="122"/>
    </row>
    <row r="476" spans="1:22" ht="31.1" x14ac:dyDescent="0.35">
      <c r="A476" s="106" t="s">
        <v>1662</v>
      </c>
      <c r="B476" s="107" t="s">
        <v>1797</v>
      </c>
      <c r="C476" s="108" t="s">
        <v>1391</v>
      </c>
      <c r="D476" s="122">
        <v>2.3184299999999998</v>
      </c>
      <c r="E476" s="122">
        <v>0</v>
      </c>
      <c r="F476" s="122">
        <v>2.3184299999999998</v>
      </c>
      <c r="G476" s="122"/>
      <c r="H476" s="122">
        <v>2.3184299999999998</v>
      </c>
      <c r="I476" s="126">
        <v>1.5903618799999999</v>
      </c>
      <c r="J476" s="122">
        <v>4.5422830000000004E-2</v>
      </c>
      <c r="K476" s="122">
        <v>4.5422830000000004E-2</v>
      </c>
      <c r="L476" s="122">
        <v>0.65010616999999993</v>
      </c>
      <c r="M476" s="122">
        <v>1.54493905</v>
      </c>
      <c r="N476" s="122">
        <v>1.6229009999999999</v>
      </c>
      <c r="O476" s="122"/>
      <c r="P476" s="122">
        <v>0</v>
      </c>
      <c r="Q476" s="122"/>
      <c r="R476" s="122">
        <v>0.72806811999999987</v>
      </c>
      <c r="S476" s="122"/>
      <c r="T476" s="122">
        <v>0.72806811999999987</v>
      </c>
      <c r="U476" s="122"/>
      <c r="V476" s="122"/>
    </row>
    <row r="477" spans="1:22" x14ac:dyDescent="0.35">
      <c r="A477" s="103"/>
      <c r="B477" s="110" t="s">
        <v>35</v>
      </c>
      <c r="C477" s="105"/>
      <c r="D477" s="133">
        <f t="shared" ref="D477:V477" si="53">SUM(D478:D481)</f>
        <v>17.7197</v>
      </c>
      <c r="E477" s="133">
        <f t="shared" si="53"/>
        <v>3.2108438500000003</v>
      </c>
      <c r="F477" s="133">
        <f t="shared" si="53"/>
        <v>14.50885615</v>
      </c>
      <c r="G477" s="133">
        <f t="shared" si="53"/>
        <v>0</v>
      </c>
      <c r="H477" s="133">
        <f t="shared" si="53"/>
        <v>13.897977339999997</v>
      </c>
      <c r="I477" s="133">
        <f t="shared" si="53"/>
        <v>0.81125026</v>
      </c>
      <c r="J477" s="133">
        <f t="shared" si="53"/>
        <v>0.26236321000000001</v>
      </c>
      <c r="K477" s="133">
        <f t="shared" si="53"/>
        <v>0.38739588000000003</v>
      </c>
      <c r="L477" s="133">
        <f t="shared" si="53"/>
        <v>3.8280310199999996</v>
      </c>
      <c r="M477" s="133">
        <f t="shared" si="53"/>
        <v>0.42385437999999998</v>
      </c>
      <c r="N477" s="133">
        <f t="shared" si="53"/>
        <v>3.0692014999999997</v>
      </c>
      <c r="O477" s="133">
        <f t="shared" si="53"/>
        <v>0</v>
      </c>
      <c r="P477" s="133">
        <f t="shared" si="53"/>
        <v>6.7383816099999994</v>
      </c>
      <c r="Q477" s="133">
        <f t="shared" si="53"/>
        <v>0</v>
      </c>
      <c r="R477" s="133">
        <f t="shared" si="53"/>
        <v>13.086727079999998</v>
      </c>
      <c r="S477" s="133">
        <f t="shared" si="53"/>
        <v>0</v>
      </c>
      <c r="T477" s="133">
        <f t="shared" si="53"/>
        <v>13.086727079999998</v>
      </c>
      <c r="U477" s="133">
        <f t="shared" si="53"/>
        <v>0</v>
      </c>
      <c r="V477" s="133">
        <f t="shared" si="53"/>
        <v>0</v>
      </c>
    </row>
    <row r="478" spans="1:22" ht="31.1" x14ac:dyDescent="0.35">
      <c r="A478" s="106" t="s">
        <v>1662</v>
      </c>
      <c r="B478" s="107" t="s">
        <v>930</v>
      </c>
      <c r="C478" s="108" t="s">
        <v>1392</v>
      </c>
      <c r="D478" s="122">
        <v>1.9897799999999999</v>
      </c>
      <c r="E478" s="122">
        <v>1.7943831200000002</v>
      </c>
      <c r="F478" s="122">
        <v>0.19539687999999966</v>
      </c>
      <c r="G478" s="122"/>
      <c r="H478" s="122">
        <v>1.7716453399999998</v>
      </c>
      <c r="I478" s="126">
        <v>8.6640419999999996E-2</v>
      </c>
      <c r="J478" s="122">
        <v>3.4611820000000001E-2</v>
      </c>
      <c r="K478" s="122">
        <v>3.4611820000000001E-2</v>
      </c>
      <c r="L478" s="122">
        <v>1.7370335199999998</v>
      </c>
      <c r="M478" s="122">
        <v>5.2028599999999994E-2</v>
      </c>
      <c r="N478" s="122">
        <v>0</v>
      </c>
      <c r="O478" s="122"/>
      <c r="P478" s="122">
        <v>0</v>
      </c>
      <c r="Q478" s="122"/>
      <c r="R478" s="122">
        <v>1.6850049199999999</v>
      </c>
      <c r="S478" s="122"/>
      <c r="T478" s="122">
        <v>1.6850049199999999</v>
      </c>
      <c r="U478" s="122"/>
      <c r="V478" s="122"/>
    </row>
    <row r="479" spans="1:22" ht="31.1" x14ac:dyDescent="0.35">
      <c r="A479" s="106" t="s">
        <v>1662</v>
      </c>
      <c r="B479" s="107" t="s">
        <v>112</v>
      </c>
      <c r="C479" s="108" t="s">
        <v>543</v>
      </c>
      <c r="D479" s="122">
        <v>6.7690000000000001</v>
      </c>
      <c r="E479" s="122">
        <v>1.3038387899999999</v>
      </c>
      <c r="F479" s="122">
        <v>5.4651612099999998</v>
      </c>
      <c r="G479" s="122"/>
      <c r="H479" s="122">
        <v>3.586748</v>
      </c>
      <c r="I479" s="126">
        <v>0.19048446999999999</v>
      </c>
      <c r="J479" s="122">
        <v>6.3883480000000006E-2</v>
      </c>
      <c r="K479" s="122">
        <v>6.3883480000000006E-2</v>
      </c>
      <c r="L479" s="122">
        <v>0</v>
      </c>
      <c r="M479" s="122">
        <v>0.12660098999999997</v>
      </c>
      <c r="N479" s="122">
        <v>0.97820399999999996</v>
      </c>
      <c r="O479" s="122"/>
      <c r="P479" s="122">
        <v>2.5446605200000003</v>
      </c>
      <c r="Q479" s="122"/>
      <c r="R479" s="122">
        <v>3.3962635300000001</v>
      </c>
      <c r="S479" s="122"/>
      <c r="T479" s="122">
        <v>3.3962635300000001</v>
      </c>
      <c r="U479" s="122"/>
      <c r="V479" s="122"/>
    </row>
    <row r="480" spans="1:22" ht="15.8" customHeight="1" x14ac:dyDescent="0.35">
      <c r="A480" s="106" t="s">
        <v>1662</v>
      </c>
      <c r="B480" s="107" t="s">
        <v>643</v>
      </c>
      <c r="C480" s="108" t="s">
        <v>692</v>
      </c>
      <c r="D480" s="122">
        <v>8.9609199999999998</v>
      </c>
      <c r="E480" s="122">
        <v>0.11262194</v>
      </c>
      <c r="F480" s="122">
        <v>8.8482980599999994</v>
      </c>
      <c r="G480" s="122"/>
      <c r="H480" s="122">
        <v>8.5395839999999978</v>
      </c>
      <c r="I480" s="126">
        <v>0.37223981</v>
      </c>
      <c r="J480" s="122">
        <v>0.16386791000000001</v>
      </c>
      <c r="K480" s="122">
        <v>0.16386791000000001</v>
      </c>
      <c r="L480" s="122">
        <v>2.0909974999999998</v>
      </c>
      <c r="M480" s="122">
        <v>0.2083719</v>
      </c>
      <c r="N480" s="122">
        <v>2.0909974999999998</v>
      </c>
      <c r="O480" s="122"/>
      <c r="P480" s="122">
        <v>4.1937210899999995</v>
      </c>
      <c r="Q480" s="122"/>
      <c r="R480" s="122">
        <v>8.1673441899999979</v>
      </c>
      <c r="S480" s="122"/>
      <c r="T480" s="122">
        <v>8.1673441899999979</v>
      </c>
      <c r="U480" s="122"/>
      <c r="V480" s="122"/>
    </row>
    <row r="481" spans="1:22" ht="31.1" x14ac:dyDescent="0.35">
      <c r="A481" s="106" t="s">
        <v>1662</v>
      </c>
      <c r="B481" s="107" t="s">
        <v>931</v>
      </c>
      <c r="C481" s="108" t="s">
        <v>1393</v>
      </c>
      <c r="D481" s="122">
        <v>0</v>
      </c>
      <c r="E481" s="122">
        <v>0</v>
      </c>
      <c r="F481" s="122">
        <v>0</v>
      </c>
      <c r="G481" s="122"/>
      <c r="H481" s="122">
        <v>0</v>
      </c>
      <c r="I481" s="126">
        <v>0.16188556000000001</v>
      </c>
      <c r="J481" s="122">
        <v>0</v>
      </c>
      <c r="K481" s="122">
        <v>0.12503266999999998</v>
      </c>
      <c r="L481" s="122">
        <v>0</v>
      </c>
      <c r="M481" s="122">
        <v>3.6852890000000027E-2</v>
      </c>
      <c r="N481" s="122">
        <v>0</v>
      </c>
      <c r="O481" s="122"/>
      <c r="P481" s="122">
        <v>0</v>
      </c>
      <c r="Q481" s="122"/>
      <c r="R481" s="122">
        <v>-0.16188556000000001</v>
      </c>
      <c r="S481" s="122"/>
      <c r="T481" s="122">
        <v>-0.16188556000000001</v>
      </c>
      <c r="U481" s="122"/>
      <c r="V481" s="122"/>
    </row>
    <row r="482" spans="1:22" x14ac:dyDescent="0.35">
      <c r="A482" s="103"/>
      <c r="B482" s="110" t="s">
        <v>36</v>
      </c>
      <c r="C482" s="105"/>
      <c r="D482" s="133">
        <f t="shared" ref="D482:V482" si="54">SUM(D483:D486)</f>
        <v>31.521369999999997</v>
      </c>
      <c r="E482" s="133">
        <f t="shared" si="54"/>
        <v>5.2102117799999998</v>
      </c>
      <c r="F482" s="133">
        <f t="shared" si="54"/>
        <v>26.311158219999996</v>
      </c>
      <c r="G482" s="133">
        <f t="shared" si="54"/>
        <v>0</v>
      </c>
      <c r="H482" s="133">
        <f t="shared" si="54"/>
        <v>7.4249053999999992</v>
      </c>
      <c r="I482" s="133">
        <f t="shared" si="54"/>
        <v>2.3300827800000001</v>
      </c>
      <c r="J482" s="133">
        <f t="shared" si="54"/>
        <v>4.0056423200000006</v>
      </c>
      <c r="K482" s="133">
        <f t="shared" si="54"/>
        <v>2.2504118099999997</v>
      </c>
      <c r="L482" s="133">
        <f t="shared" si="54"/>
        <v>0.79949249999999994</v>
      </c>
      <c r="M482" s="133">
        <f t="shared" si="54"/>
        <v>7.9670970000000021E-2</v>
      </c>
      <c r="N482" s="133">
        <f t="shared" si="54"/>
        <v>0.79949249999999994</v>
      </c>
      <c r="O482" s="133">
        <f t="shared" si="54"/>
        <v>0</v>
      </c>
      <c r="P482" s="133">
        <f t="shared" si="54"/>
        <v>1.82027808</v>
      </c>
      <c r="Q482" s="133">
        <f t="shared" si="54"/>
        <v>0</v>
      </c>
      <c r="R482" s="133">
        <f t="shared" si="54"/>
        <v>5.0948226199999995</v>
      </c>
      <c r="S482" s="133">
        <f t="shared" si="54"/>
        <v>0</v>
      </c>
      <c r="T482" s="133">
        <f t="shared" si="54"/>
        <v>5.0948226199999995</v>
      </c>
      <c r="U482" s="133">
        <f t="shared" si="54"/>
        <v>0</v>
      </c>
      <c r="V482" s="133">
        <f t="shared" si="54"/>
        <v>0</v>
      </c>
    </row>
    <row r="483" spans="1:22" ht="31.1" x14ac:dyDescent="0.35">
      <c r="A483" s="106" t="s">
        <v>1662</v>
      </c>
      <c r="B483" s="107" t="s">
        <v>932</v>
      </c>
      <c r="C483" s="108" t="s">
        <v>1394</v>
      </c>
      <c r="D483" s="122">
        <v>2.2013699999999998</v>
      </c>
      <c r="E483" s="122">
        <v>0.18013473000000002</v>
      </c>
      <c r="F483" s="122">
        <v>2.02123527</v>
      </c>
      <c r="G483" s="122"/>
      <c r="H483" s="122">
        <v>1.8272056000000003</v>
      </c>
      <c r="I483" s="126">
        <v>1.77631498</v>
      </c>
      <c r="J483" s="122">
        <v>1.8272056000000003</v>
      </c>
      <c r="K483" s="122">
        <v>1.77631498</v>
      </c>
      <c r="L483" s="122">
        <v>0</v>
      </c>
      <c r="M483" s="122">
        <v>0</v>
      </c>
      <c r="N483" s="122">
        <v>0</v>
      </c>
      <c r="O483" s="122"/>
      <c r="P483" s="122">
        <v>0</v>
      </c>
      <c r="Q483" s="122"/>
      <c r="R483" s="122">
        <v>5.0890620000000331E-2</v>
      </c>
      <c r="S483" s="122"/>
      <c r="T483" s="122">
        <v>5.0890620000000331E-2</v>
      </c>
      <c r="U483" s="122"/>
      <c r="V483" s="122"/>
    </row>
    <row r="484" spans="1:22" ht="31.1" x14ac:dyDescent="0.35">
      <c r="A484" s="106" t="s">
        <v>1662</v>
      </c>
      <c r="B484" s="107" t="s">
        <v>933</v>
      </c>
      <c r="C484" s="108" t="s">
        <v>1395</v>
      </c>
      <c r="D484" s="122">
        <v>2.8187199999999999</v>
      </c>
      <c r="E484" s="122">
        <v>2.1854192299999999</v>
      </c>
      <c r="F484" s="122">
        <v>0.63330076999999996</v>
      </c>
      <c r="G484" s="122"/>
      <c r="H484" s="122">
        <v>2.0799327999999999</v>
      </c>
      <c r="I484" s="126">
        <v>0.37559290999999995</v>
      </c>
      <c r="J484" s="122">
        <v>2.0799327999999999</v>
      </c>
      <c r="K484" s="122">
        <v>0.37559290999999967</v>
      </c>
      <c r="L484" s="122">
        <v>0</v>
      </c>
      <c r="M484" s="122">
        <v>0</v>
      </c>
      <c r="N484" s="122">
        <v>0</v>
      </c>
      <c r="O484" s="122"/>
      <c r="P484" s="122">
        <v>0</v>
      </c>
      <c r="Q484" s="122"/>
      <c r="R484" s="122">
        <v>1.70433989</v>
      </c>
      <c r="S484" s="122"/>
      <c r="T484" s="122">
        <v>1.70433989</v>
      </c>
      <c r="U484" s="122"/>
      <c r="V484" s="122"/>
    </row>
    <row r="485" spans="1:22" ht="15.8" customHeight="1" x14ac:dyDescent="0.35">
      <c r="A485" s="106" t="s">
        <v>1662</v>
      </c>
      <c r="B485" s="107" t="s">
        <v>934</v>
      </c>
      <c r="C485" s="108" t="s">
        <v>1396</v>
      </c>
      <c r="D485" s="122">
        <v>4.1500000000000004</v>
      </c>
      <c r="E485" s="122">
        <v>0.15427713000000001</v>
      </c>
      <c r="F485" s="122">
        <v>3.9957228700000003</v>
      </c>
      <c r="G485" s="122"/>
      <c r="H485" s="122">
        <v>3.0892729999999999</v>
      </c>
      <c r="I485" s="126">
        <v>0.16083841000000001</v>
      </c>
      <c r="J485" s="122">
        <v>9.0872049999999996E-2</v>
      </c>
      <c r="K485" s="122">
        <v>9.0872049999999996E-2</v>
      </c>
      <c r="L485" s="122">
        <v>0.7021075</v>
      </c>
      <c r="M485" s="122">
        <v>6.9966360000000019E-2</v>
      </c>
      <c r="N485" s="122">
        <v>0.7021075</v>
      </c>
      <c r="O485" s="122"/>
      <c r="P485" s="122">
        <v>1.59418595</v>
      </c>
      <c r="Q485" s="122"/>
      <c r="R485" s="122">
        <v>2.9284345899999997</v>
      </c>
      <c r="S485" s="122"/>
      <c r="T485" s="122">
        <v>2.9284345899999997</v>
      </c>
      <c r="U485" s="122"/>
      <c r="V485" s="122"/>
    </row>
    <row r="486" spans="1:22" ht="46.65" x14ac:dyDescent="0.35">
      <c r="A486" s="106" t="s">
        <v>1662</v>
      </c>
      <c r="B486" s="107" t="s">
        <v>644</v>
      </c>
      <c r="C486" s="108" t="s">
        <v>114</v>
      </c>
      <c r="D486" s="122">
        <v>22.351279999999999</v>
      </c>
      <c r="E486" s="122">
        <v>2.69038069</v>
      </c>
      <c r="F486" s="122">
        <v>19.660899309999998</v>
      </c>
      <c r="G486" s="122"/>
      <c r="H486" s="122">
        <v>0.4284940000000001</v>
      </c>
      <c r="I486" s="126">
        <v>1.7336479999999998E-2</v>
      </c>
      <c r="J486" s="122">
        <v>7.6318699999999998E-3</v>
      </c>
      <c r="K486" s="122">
        <v>7.6318699999999998E-3</v>
      </c>
      <c r="L486" s="122">
        <v>9.7384999999999999E-2</v>
      </c>
      <c r="M486" s="122">
        <v>9.7046099999999989E-3</v>
      </c>
      <c r="N486" s="122">
        <v>9.7384999999999999E-2</v>
      </c>
      <c r="O486" s="122"/>
      <c r="P486" s="122">
        <v>0.22609213000000011</v>
      </c>
      <c r="Q486" s="122"/>
      <c r="R486" s="122">
        <v>0.41115752000000011</v>
      </c>
      <c r="S486" s="122"/>
      <c r="T486" s="122">
        <v>0.41115752000000011</v>
      </c>
      <c r="U486" s="122"/>
      <c r="V486" s="122"/>
    </row>
    <row r="487" spans="1:22" x14ac:dyDescent="0.35">
      <c r="A487" s="103"/>
      <c r="B487" s="110" t="s">
        <v>935</v>
      </c>
      <c r="C487" s="105"/>
      <c r="D487" s="133">
        <f t="shared" ref="D487:V487" si="55">SUM(D488:D489)</f>
        <v>4.3324199999999999</v>
      </c>
      <c r="E487" s="133">
        <f t="shared" si="55"/>
        <v>0.33054822</v>
      </c>
      <c r="F487" s="133">
        <f t="shared" si="55"/>
        <v>4.0018717800000001</v>
      </c>
      <c r="G487" s="133">
        <f t="shared" si="55"/>
        <v>0</v>
      </c>
      <c r="H487" s="133">
        <f t="shared" si="55"/>
        <v>3.6045250000000006</v>
      </c>
      <c r="I487" s="133">
        <f t="shared" si="55"/>
        <v>0.68599284999999999</v>
      </c>
      <c r="J487" s="133">
        <f t="shared" si="55"/>
        <v>6.9033070000000002E-2</v>
      </c>
      <c r="K487" s="133">
        <f t="shared" si="55"/>
        <v>6.9033070000000002E-2</v>
      </c>
      <c r="L487" s="133">
        <f t="shared" si="55"/>
        <v>0.88088</v>
      </c>
      <c r="M487" s="133">
        <f t="shared" si="55"/>
        <v>0.61695977999999996</v>
      </c>
      <c r="N487" s="133">
        <f t="shared" si="55"/>
        <v>0.88088</v>
      </c>
      <c r="O487" s="133">
        <f t="shared" si="55"/>
        <v>0</v>
      </c>
      <c r="P487" s="133">
        <f t="shared" si="55"/>
        <v>1.7737319300000003</v>
      </c>
      <c r="Q487" s="133">
        <f t="shared" si="55"/>
        <v>0</v>
      </c>
      <c r="R487" s="133">
        <f t="shared" si="55"/>
        <v>2.9185321500000008</v>
      </c>
      <c r="S487" s="133">
        <f t="shared" si="55"/>
        <v>0</v>
      </c>
      <c r="T487" s="133">
        <f t="shared" si="55"/>
        <v>2.9185321500000008</v>
      </c>
      <c r="U487" s="133">
        <f t="shared" si="55"/>
        <v>0</v>
      </c>
      <c r="V487" s="133">
        <f t="shared" si="55"/>
        <v>0</v>
      </c>
    </row>
    <row r="488" spans="1:22" ht="78.75" customHeight="1" x14ac:dyDescent="0.35">
      <c r="A488" s="106" t="s">
        <v>1662</v>
      </c>
      <c r="B488" s="107" t="s">
        <v>936</v>
      </c>
      <c r="C488" s="108" t="s">
        <v>1397</v>
      </c>
      <c r="D488" s="122">
        <v>1.9556199999999999</v>
      </c>
      <c r="E488" s="122">
        <v>0.12880616</v>
      </c>
      <c r="F488" s="122">
        <v>1.8268138399999998</v>
      </c>
      <c r="G488" s="122"/>
      <c r="H488" s="122">
        <v>1.737425</v>
      </c>
      <c r="I488" s="126">
        <v>7.7323959999999997E-2</v>
      </c>
      <c r="J488" s="122">
        <v>3.4039660000000006E-2</v>
      </c>
      <c r="K488" s="122">
        <v>3.4039660000000006E-2</v>
      </c>
      <c r="L488" s="122">
        <v>0.43435499999999994</v>
      </c>
      <c r="M488" s="122">
        <v>4.3284299999999991E-2</v>
      </c>
      <c r="N488" s="122">
        <v>0.43435499999999994</v>
      </c>
      <c r="O488" s="122"/>
      <c r="P488" s="122">
        <v>0.83467533999999999</v>
      </c>
      <c r="Q488" s="122"/>
      <c r="R488" s="122">
        <v>1.66010104</v>
      </c>
      <c r="S488" s="122"/>
      <c r="T488" s="122">
        <v>1.66010104</v>
      </c>
      <c r="U488" s="122"/>
      <c r="V488" s="122"/>
    </row>
    <row r="489" spans="1:22" ht="46.65" x14ac:dyDescent="0.35">
      <c r="A489" s="106" t="s">
        <v>1662</v>
      </c>
      <c r="B489" s="107" t="s">
        <v>937</v>
      </c>
      <c r="C489" s="108" t="s">
        <v>1398</v>
      </c>
      <c r="D489" s="122">
        <v>2.3768000000000002</v>
      </c>
      <c r="E489" s="122">
        <v>0.20174206</v>
      </c>
      <c r="F489" s="122">
        <v>2.1750579400000003</v>
      </c>
      <c r="G489" s="122"/>
      <c r="H489" s="122">
        <v>1.8671000000000006</v>
      </c>
      <c r="I489" s="126">
        <v>0.60866889000000002</v>
      </c>
      <c r="J489" s="122">
        <v>3.4993410000000003E-2</v>
      </c>
      <c r="K489" s="122">
        <v>3.4993410000000003E-2</v>
      </c>
      <c r="L489" s="122">
        <v>0.44652500000000006</v>
      </c>
      <c r="M489" s="122">
        <v>0.57367548000000002</v>
      </c>
      <c r="N489" s="122">
        <v>0.44652500000000006</v>
      </c>
      <c r="O489" s="122"/>
      <c r="P489" s="122">
        <v>0.93905659000000041</v>
      </c>
      <c r="Q489" s="122"/>
      <c r="R489" s="122">
        <v>1.2584311100000005</v>
      </c>
      <c r="S489" s="122"/>
      <c r="T489" s="122">
        <v>1.2584311100000005</v>
      </c>
      <c r="U489" s="122"/>
      <c r="V489" s="122"/>
    </row>
    <row r="490" spans="1:22" x14ac:dyDescent="0.35">
      <c r="A490" s="103"/>
      <c r="B490" s="110" t="s">
        <v>1798</v>
      </c>
      <c r="C490" s="105"/>
      <c r="D490" s="133">
        <f t="shared" ref="D490:V490" si="56">SUM(D491:D491)</f>
        <v>0</v>
      </c>
      <c r="E490" s="133">
        <f t="shared" si="56"/>
        <v>0</v>
      </c>
      <c r="F490" s="133">
        <f t="shared" si="56"/>
        <v>0</v>
      </c>
      <c r="G490" s="133">
        <f t="shared" si="56"/>
        <v>0</v>
      </c>
      <c r="H490" s="133">
        <f t="shared" si="56"/>
        <v>0</v>
      </c>
      <c r="I490" s="133">
        <f t="shared" si="56"/>
        <v>7.1824089999999993E-2</v>
      </c>
      <c r="J490" s="133">
        <f t="shared" si="56"/>
        <v>0</v>
      </c>
      <c r="K490" s="133">
        <f t="shared" si="56"/>
        <v>0</v>
      </c>
      <c r="L490" s="133">
        <f t="shared" si="56"/>
        <v>0</v>
      </c>
      <c r="M490" s="133">
        <f t="shared" si="56"/>
        <v>7.1824089999999993E-2</v>
      </c>
      <c r="N490" s="133">
        <f t="shared" si="56"/>
        <v>0</v>
      </c>
      <c r="O490" s="133">
        <f t="shared" si="56"/>
        <v>0</v>
      </c>
      <c r="P490" s="133">
        <f t="shared" si="56"/>
        <v>0</v>
      </c>
      <c r="Q490" s="133">
        <f t="shared" si="56"/>
        <v>0</v>
      </c>
      <c r="R490" s="133">
        <f t="shared" si="56"/>
        <v>-7.1824089999999993E-2</v>
      </c>
      <c r="S490" s="133">
        <f t="shared" si="56"/>
        <v>0</v>
      </c>
      <c r="T490" s="133">
        <f t="shared" si="56"/>
        <v>-7.1824089999999993E-2</v>
      </c>
      <c r="U490" s="133">
        <f t="shared" si="56"/>
        <v>0</v>
      </c>
      <c r="V490" s="133">
        <f t="shared" si="56"/>
        <v>0</v>
      </c>
    </row>
    <row r="491" spans="1:22" ht="46.65" x14ac:dyDescent="0.35">
      <c r="A491" s="106" t="s">
        <v>1662</v>
      </c>
      <c r="B491" s="107" t="s">
        <v>1799</v>
      </c>
      <c r="C491" s="108" t="s">
        <v>1957</v>
      </c>
      <c r="D491" s="122"/>
      <c r="E491" s="122"/>
      <c r="F491" s="122">
        <v>0</v>
      </c>
      <c r="G491" s="122"/>
      <c r="H491" s="122">
        <v>0</v>
      </c>
      <c r="I491" s="126">
        <v>7.1824089999999993E-2</v>
      </c>
      <c r="J491" s="122"/>
      <c r="K491" s="122"/>
      <c r="L491" s="122"/>
      <c r="M491" s="122">
        <v>7.1824089999999993E-2</v>
      </c>
      <c r="N491" s="122"/>
      <c r="O491" s="122"/>
      <c r="P491" s="122"/>
      <c r="Q491" s="122"/>
      <c r="R491" s="122">
        <v>-7.1824089999999993E-2</v>
      </c>
      <c r="S491" s="122"/>
      <c r="T491" s="122">
        <v>-7.1824089999999993E-2</v>
      </c>
      <c r="U491" s="122"/>
      <c r="V491" s="122"/>
    </row>
    <row r="492" spans="1:22" x14ac:dyDescent="0.35">
      <c r="A492" s="103"/>
      <c r="B492" s="110" t="s">
        <v>37</v>
      </c>
      <c r="C492" s="105"/>
      <c r="D492" s="133">
        <f t="shared" ref="D492:V492" si="57">SUM(D493:D495)</f>
        <v>14.392519999999999</v>
      </c>
      <c r="E492" s="133">
        <f t="shared" si="57"/>
        <v>0.62884635</v>
      </c>
      <c r="F492" s="133">
        <f t="shared" si="57"/>
        <v>13.763673649999999</v>
      </c>
      <c r="G492" s="133">
        <f t="shared" si="57"/>
        <v>0</v>
      </c>
      <c r="H492" s="133">
        <f t="shared" si="57"/>
        <v>10.833130000000001</v>
      </c>
      <c r="I492" s="133">
        <f t="shared" si="57"/>
        <v>8.9119658699999995</v>
      </c>
      <c r="J492" s="133">
        <f t="shared" si="57"/>
        <v>0.19294860999999999</v>
      </c>
      <c r="K492" s="133">
        <f t="shared" si="57"/>
        <v>0.91147800000000001</v>
      </c>
      <c r="L492" s="133">
        <f t="shared" si="57"/>
        <v>2.462075</v>
      </c>
      <c r="M492" s="133">
        <f t="shared" si="57"/>
        <v>8.0004878700000006</v>
      </c>
      <c r="N492" s="133">
        <f t="shared" si="57"/>
        <v>2.462075</v>
      </c>
      <c r="O492" s="133">
        <f t="shared" si="57"/>
        <v>0</v>
      </c>
      <c r="P492" s="133">
        <f t="shared" si="57"/>
        <v>5.7160313900000013</v>
      </c>
      <c r="Q492" s="133">
        <f t="shared" si="57"/>
        <v>0</v>
      </c>
      <c r="R492" s="133">
        <f t="shared" si="57"/>
        <v>1.9211641300000015</v>
      </c>
      <c r="S492" s="133">
        <f t="shared" si="57"/>
        <v>0</v>
      </c>
      <c r="T492" s="133">
        <f t="shared" si="57"/>
        <v>1.9211641300000015</v>
      </c>
      <c r="U492" s="133">
        <f t="shared" si="57"/>
        <v>0</v>
      </c>
      <c r="V492" s="133">
        <f t="shared" si="57"/>
        <v>0</v>
      </c>
    </row>
    <row r="493" spans="1:22" ht="31.1" x14ac:dyDescent="0.35">
      <c r="A493" s="106" t="s">
        <v>1662</v>
      </c>
      <c r="B493" s="107" t="s">
        <v>938</v>
      </c>
      <c r="C493" s="108" t="s">
        <v>1399</v>
      </c>
      <c r="D493" s="122">
        <v>8.1664499999999993</v>
      </c>
      <c r="E493" s="122">
        <v>2.4167000000000001E-4</v>
      </c>
      <c r="F493" s="122">
        <v>8.1662083299999999</v>
      </c>
      <c r="G493" s="122"/>
      <c r="H493" s="122">
        <v>6.2124040000000011</v>
      </c>
      <c r="I493" s="126">
        <v>0.72298772</v>
      </c>
      <c r="J493" s="122">
        <v>0.11064897</v>
      </c>
      <c r="K493" s="122">
        <v>0.11064897</v>
      </c>
      <c r="L493" s="122">
        <v>1.41191</v>
      </c>
      <c r="M493" s="122">
        <v>0.61233875000000004</v>
      </c>
      <c r="N493" s="122">
        <v>1.41191</v>
      </c>
      <c r="O493" s="122"/>
      <c r="P493" s="122">
        <v>3.2779350300000005</v>
      </c>
      <c r="Q493" s="122"/>
      <c r="R493" s="122">
        <v>5.4894162800000013</v>
      </c>
      <c r="S493" s="122"/>
      <c r="T493" s="122">
        <v>5.4894162800000013</v>
      </c>
      <c r="U493" s="122"/>
      <c r="V493" s="122"/>
    </row>
    <row r="494" spans="1:22" ht="31.1" x14ac:dyDescent="0.35">
      <c r="A494" s="106" t="s">
        <v>1662</v>
      </c>
      <c r="B494" s="107" t="s">
        <v>939</v>
      </c>
      <c r="C494" s="108" t="s">
        <v>1400</v>
      </c>
      <c r="D494" s="122">
        <v>6.22607</v>
      </c>
      <c r="E494" s="122">
        <v>0.62860468000000003</v>
      </c>
      <c r="F494" s="122">
        <v>5.5974653199999995</v>
      </c>
      <c r="G494" s="122"/>
      <c r="H494" s="122">
        <v>4.6207260000000003</v>
      </c>
      <c r="I494" s="126">
        <v>5.27630803</v>
      </c>
      <c r="J494" s="122">
        <v>8.2299639999999993E-2</v>
      </c>
      <c r="K494" s="122">
        <v>8.2299639999999993E-2</v>
      </c>
      <c r="L494" s="122">
        <v>1.050165</v>
      </c>
      <c r="M494" s="122">
        <v>5.1940083900000005</v>
      </c>
      <c r="N494" s="122">
        <v>1.050165</v>
      </c>
      <c r="O494" s="122"/>
      <c r="P494" s="122">
        <v>2.4380963600000003</v>
      </c>
      <c r="Q494" s="122"/>
      <c r="R494" s="122">
        <v>-0.6555820299999997</v>
      </c>
      <c r="S494" s="122"/>
      <c r="T494" s="122">
        <v>-0.6555820299999997</v>
      </c>
      <c r="U494" s="122"/>
      <c r="V494" s="122"/>
    </row>
    <row r="495" spans="1:22" ht="31.1" x14ac:dyDescent="0.35">
      <c r="A495" s="106" t="s">
        <v>1662</v>
      </c>
      <c r="B495" s="107" t="s">
        <v>750</v>
      </c>
      <c r="C495" s="108" t="s">
        <v>1155</v>
      </c>
      <c r="D495" s="122">
        <v>0</v>
      </c>
      <c r="E495" s="122">
        <v>0</v>
      </c>
      <c r="F495" s="122">
        <v>0</v>
      </c>
      <c r="G495" s="122"/>
      <c r="H495" s="122">
        <v>0</v>
      </c>
      <c r="I495" s="126">
        <v>2.91267012</v>
      </c>
      <c r="J495" s="122">
        <v>0</v>
      </c>
      <c r="K495" s="122">
        <v>0.71852939000000005</v>
      </c>
      <c r="L495" s="122">
        <v>0</v>
      </c>
      <c r="M495" s="122">
        <v>2.19414073</v>
      </c>
      <c r="N495" s="122">
        <v>0</v>
      </c>
      <c r="O495" s="122"/>
      <c r="P495" s="122">
        <v>0</v>
      </c>
      <c r="Q495" s="122"/>
      <c r="R495" s="122">
        <v>-2.91267012</v>
      </c>
      <c r="S495" s="122"/>
      <c r="T495" s="122">
        <v>-2.91267012</v>
      </c>
      <c r="U495" s="122"/>
      <c r="V495" s="122"/>
    </row>
    <row r="496" spans="1:22" x14ac:dyDescent="0.35">
      <c r="A496" s="103"/>
      <c r="B496" s="110" t="s">
        <v>39</v>
      </c>
      <c r="C496" s="105"/>
      <c r="D496" s="133">
        <f t="shared" ref="D496:V496" si="58">SUM(D497:D518)</f>
        <v>12.63983</v>
      </c>
      <c r="E496" s="133">
        <f t="shared" si="58"/>
        <v>0</v>
      </c>
      <c r="F496" s="133">
        <f t="shared" si="58"/>
        <v>12.63983</v>
      </c>
      <c r="G496" s="133">
        <f t="shared" si="58"/>
        <v>0</v>
      </c>
      <c r="H496" s="133">
        <f t="shared" si="58"/>
        <v>12.515851480000002</v>
      </c>
      <c r="I496" s="133">
        <f t="shared" si="58"/>
        <v>1.2843680099999999</v>
      </c>
      <c r="J496" s="133">
        <f t="shared" si="58"/>
        <v>0.69951653000000014</v>
      </c>
      <c r="K496" s="133">
        <f t="shared" si="58"/>
        <v>0.69951653000000014</v>
      </c>
      <c r="L496" s="133">
        <f t="shared" si="58"/>
        <v>2.9770857465999585</v>
      </c>
      <c r="M496" s="133">
        <f t="shared" si="58"/>
        <v>0.58485147999999998</v>
      </c>
      <c r="N496" s="133">
        <f t="shared" si="58"/>
        <v>2.9770857465999585</v>
      </c>
      <c r="O496" s="133">
        <f t="shared" si="58"/>
        <v>0</v>
      </c>
      <c r="P496" s="133">
        <f t="shared" si="58"/>
        <v>5.8621634568000847</v>
      </c>
      <c r="Q496" s="133">
        <f t="shared" si="58"/>
        <v>0</v>
      </c>
      <c r="R496" s="133">
        <f t="shared" si="58"/>
        <v>11.231483470000001</v>
      </c>
      <c r="S496" s="133">
        <f t="shared" si="58"/>
        <v>0</v>
      </c>
      <c r="T496" s="133">
        <f t="shared" si="58"/>
        <v>11.231483470000001</v>
      </c>
      <c r="U496" s="133">
        <f t="shared" si="58"/>
        <v>0</v>
      </c>
      <c r="V496" s="133">
        <f t="shared" si="58"/>
        <v>0</v>
      </c>
    </row>
    <row r="497" spans="1:22" ht="31.1" x14ac:dyDescent="0.35">
      <c r="A497" s="106" t="s">
        <v>1662</v>
      </c>
      <c r="B497" s="107" t="s">
        <v>940</v>
      </c>
      <c r="C497" s="108" t="s">
        <v>1401</v>
      </c>
      <c r="D497" s="122">
        <v>0.64146999999999998</v>
      </c>
      <c r="E497" s="122">
        <v>0</v>
      </c>
      <c r="F497" s="122">
        <v>0.64146999999999998</v>
      </c>
      <c r="G497" s="122"/>
      <c r="H497" s="122">
        <v>0.6414700000000001</v>
      </c>
      <c r="I497" s="126">
        <v>2.8103619999999999E-2</v>
      </c>
      <c r="J497" s="122">
        <v>1.237182E-2</v>
      </c>
      <c r="K497" s="122">
        <v>1.237182E-2</v>
      </c>
      <c r="L497" s="122">
        <v>0.15786749999999999</v>
      </c>
      <c r="M497" s="122">
        <v>1.5731799999999997E-2</v>
      </c>
      <c r="N497" s="122">
        <v>0.15786749999999999</v>
      </c>
      <c r="O497" s="122"/>
      <c r="P497" s="122">
        <v>0.31336318000000007</v>
      </c>
      <c r="Q497" s="122"/>
      <c r="R497" s="122">
        <v>0.6133663800000001</v>
      </c>
      <c r="S497" s="122"/>
      <c r="T497" s="122">
        <v>0.6133663800000001</v>
      </c>
      <c r="U497" s="122"/>
      <c r="V497" s="122"/>
    </row>
    <row r="498" spans="1:22" ht="92.2" customHeight="1" x14ac:dyDescent="0.35">
      <c r="A498" s="106" t="s">
        <v>1662</v>
      </c>
      <c r="B498" s="107" t="s">
        <v>941</v>
      </c>
      <c r="C498" s="108" t="s">
        <v>1402</v>
      </c>
      <c r="D498" s="122">
        <v>0.37183999999999995</v>
      </c>
      <c r="E498" s="122">
        <v>0</v>
      </c>
      <c r="F498" s="122">
        <v>0.37183999999999995</v>
      </c>
      <c r="G498" s="122"/>
      <c r="H498" s="122">
        <v>0.37184000000000006</v>
      </c>
      <c r="I498" s="126">
        <v>1.6103680000000002E-2</v>
      </c>
      <c r="J498" s="122">
        <v>7.0891800000000005E-3</v>
      </c>
      <c r="K498" s="122">
        <v>7.0891800000000005E-3</v>
      </c>
      <c r="L498" s="122">
        <v>9.0459999999999999E-2</v>
      </c>
      <c r="M498" s="122">
        <v>9.0145000000000017E-3</v>
      </c>
      <c r="N498" s="122">
        <v>9.0459999999999999E-2</v>
      </c>
      <c r="O498" s="122"/>
      <c r="P498" s="122">
        <v>0.18383082000000006</v>
      </c>
      <c r="Q498" s="122"/>
      <c r="R498" s="122">
        <v>0.35573632000000005</v>
      </c>
      <c r="S498" s="122"/>
      <c r="T498" s="122">
        <v>0.35573632000000005</v>
      </c>
      <c r="U498" s="122"/>
      <c r="V498" s="122"/>
    </row>
    <row r="499" spans="1:22" ht="31.1" x14ac:dyDescent="0.35">
      <c r="A499" s="106" t="s">
        <v>1662</v>
      </c>
      <c r="B499" s="107" t="s">
        <v>942</v>
      </c>
      <c r="C499" s="108" t="s">
        <v>1403</v>
      </c>
      <c r="D499" s="122">
        <v>0.37183999999999995</v>
      </c>
      <c r="E499" s="122">
        <v>0</v>
      </c>
      <c r="F499" s="122">
        <v>0.37183999999999995</v>
      </c>
      <c r="G499" s="122"/>
      <c r="H499" s="122">
        <v>0.37184000000000006</v>
      </c>
      <c r="I499" s="126">
        <v>1.6103680000000002E-2</v>
      </c>
      <c r="J499" s="122">
        <v>7.0891800000000005E-3</v>
      </c>
      <c r="K499" s="122">
        <v>7.0891800000000005E-3</v>
      </c>
      <c r="L499" s="122">
        <v>9.0459999999999999E-2</v>
      </c>
      <c r="M499" s="122">
        <v>9.0145000000000017E-3</v>
      </c>
      <c r="N499" s="122">
        <v>9.0459999999999999E-2</v>
      </c>
      <c r="O499" s="122"/>
      <c r="P499" s="122">
        <v>0.18383082000000006</v>
      </c>
      <c r="Q499" s="122"/>
      <c r="R499" s="122">
        <v>0.35573632000000005</v>
      </c>
      <c r="S499" s="122"/>
      <c r="T499" s="122">
        <v>0.35573632000000005</v>
      </c>
      <c r="U499" s="122"/>
      <c r="V499" s="122"/>
    </row>
    <row r="500" spans="1:22" ht="31.1" x14ac:dyDescent="0.35">
      <c r="A500" s="106" t="s">
        <v>1662</v>
      </c>
      <c r="B500" s="107" t="s">
        <v>943</v>
      </c>
      <c r="C500" s="108" t="s">
        <v>1404</v>
      </c>
      <c r="D500" s="122">
        <v>0.68200000000000005</v>
      </c>
      <c r="E500" s="122">
        <v>0</v>
      </c>
      <c r="F500" s="122">
        <v>0.68200000000000005</v>
      </c>
      <c r="G500" s="122"/>
      <c r="H500" s="122">
        <v>0.68199999999999994</v>
      </c>
      <c r="I500" s="126">
        <v>2.9907409999999999E-2</v>
      </c>
      <c r="J500" s="122">
        <v>1.316587E-2</v>
      </c>
      <c r="K500" s="122">
        <v>1.316587E-2</v>
      </c>
      <c r="L500" s="122">
        <v>0.16800000000000001</v>
      </c>
      <c r="M500" s="122">
        <v>1.6741539999999999E-2</v>
      </c>
      <c r="N500" s="122">
        <v>0.16800000000000001</v>
      </c>
      <c r="O500" s="122"/>
      <c r="P500" s="122">
        <v>0.33283412999999995</v>
      </c>
      <c r="Q500" s="122"/>
      <c r="R500" s="122">
        <v>0.65209258999999997</v>
      </c>
      <c r="S500" s="122"/>
      <c r="T500" s="122">
        <v>0.65209258999999997</v>
      </c>
      <c r="U500" s="122"/>
      <c r="V500" s="122"/>
    </row>
    <row r="501" spans="1:22" ht="31.1" x14ac:dyDescent="0.35">
      <c r="A501" s="106" t="s">
        <v>1662</v>
      </c>
      <c r="B501" s="107" t="s">
        <v>944</v>
      </c>
      <c r="C501" s="108" t="s">
        <v>1405</v>
      </c>
      <c r="D501" s="122">
        <v>0.76305000000000001</v>
      </c>
      <c r="E501" s="122">
        <v>0</v>
      </c>
      <c r="F501" s="122">
        <v>0.76305000000000001</v>
      </c>
      <c r="G501" s="122"/>
      <c r="H501" s="122">
        <v>0.75520697999999997</v>
      </c>
      <c r="I501" s="126">
        <v>3.0555029999999997E-2</v>
      </c>
      <c r="J501" s="122">
        <v>1.345097E-2</v>
      </c>
      <c r="K501" s="122">
        <v>1.345097E-2</v>
      </c>
      <c r="L501" s="122">
        <v>0.17163794999999998</v>
      </c>
      <c r="M501" s="122">
        <v>1.7104059999999997E-2</v>
      </c>
      <c r="N501" s="122">
        <v>0.17163794999999998</v>
      </c>
      <c r="O501" s="122"/>
      <c r="P501" s="122">
        <v>0.39848011</v>
      </c>
      <c r="Q501" s="122"/>
      <c r="R501" s="122">
        <v>0.72465194999999993</v>
      </c>
      <c r="S501" s="122"/>
      <c r="T501" s="122">
        <v>0.72465194999999993</v>
      </c>
      <c r="U501" s="122"/>
      <c r="V501" s="122"/>
    </row>
    <row r="502" spans="1:22" ht="104.25" customHeight="1" x14ac:dyDescent="0.35">
      <c r="A502" s="106" t="s">
        <v>1662</v>
      </c>
      <c r="B502" s="107" t="s">
        <v>945</v>
      </c>
      <c r="C502" s="108" t="s">
        <v>1406</v>
      </c>
      <c r="D502" s="122">
        <v>0.41000999999999999</v>
      </c>
      <c r="E502" s="122">
        <v>0</v>
      </c>
      <c r="F502" s="122">
        <v>0.41000999999999999</v>
      </c>
      <c r="G502" s="122"/>
      <c r="H502" s="122">
        <v>0.3880437000000001</v>
      </c>
      <c r="I502" s="126">
        <v>1.5699899999999999E-2</v>
      </c>
      <c r="J502" s="122">
        <v>6.9114300000000005E-3</v>
      </c>
      <c r="K502" s="122">
        <v>6.9114300000000005E-3</v>
      </c>
      <c r="L502" s="122">
        <v>8.8191750000000013E-2</v>
      </c>
      <c r="M502" s="122">
        <v>8.7884699999999996E-3</v>
      </c>
      <c r="N502" s="122">
        <v>8.8191750000000013E-2</v>
      </c>
      <c r="O502" s="122"/>
      <c r="P502" s="122">
        <v>0.20474877000000008</v>
      </c>
      <c r="Q502" s="122"/>
      <c r="R502" s="122">
        <v>0.37234380000000011</v>
      </c>
      <c r="S502" s="122"/>
      <c r="T502" s="122">
        <v>0.37234380000000011</v>
      </c>
      <c r="U502" s="122"/>
      <c r="V502" s="122"/>
    </row>
    <row r="503" spans="1:22" ht="31.1" x14ac:dyDescent="0.35">
      <c r="A503" s="106" t="s">
        <v>1662</v>
      </c>
      <c r="B503" s="107" t="s">
        <v>946</v>
      </c>
      <c r="C503" s="108" t="s">
        <v>1407</v>
      </c>
      <c r="D503" s="122">
        <v>0.68200000000000005</v>
      </c>
      <c r="E503" s="122">
        <v>0</v>
      </c>
      <c r="F503" s="122">
        <v>0.68200000000000005</v>
      </c>
      <c r="G503" s="122"/>
      <c r="H503" s="122">
        <v>0.67147212000000001</v>
      </c>
      <c r="I503" s="126">
        <v>2.7167169999999997E-2</v>
      </c>
      <c r="J503" s="122">
        <v>1.1959549999999999E-2</v>
      </c>
      <c r="K503" s="122">
        <v>1.1959549999999999E-2</v>
      </c>
      <c r="L503" s="122">
        <v>0.1526073</v>
      </c>
      <c r="M503" s="122">
        <v>1.5207619999999998E-2</v>
      </c>
      <c r="N503" s="122">
        <v>0.1526073</v>
      </c>
      <c r="O503" s="122"/>
      <c r="P503" s="122">
        <v>0.35429797000000007</v>
      </c>
      <c r="Q503" s="122"/>
      <c r="R503" s="122">
        <v>0.64430494999999999</v>
      </c>
      <c r="S503" s="122"/>
      <c r="T503" s="122">
        <v>0.64430494999999999</v>
      </c>
      <c r="U503" s="122"/>
      <c r="V503" s="122"/>
    </row>
    <row r="504" spans="1:22" ht="31.1" x14ac:dyDescent="0.35">
      <c r="A504" s="106" t="s">
        <v>1662</v>
      </c>
      <c r="B504" s="107" t="s">
        <v>947</v>
      </c>
      <c r="C504" s="108" t="s">
        <v>1408</v>
      </c>
      <c r="D504" s="122">
        <v>1.04681</v>
      </c>
      <c r="E504" s="122">
        <v>0</v>
      </c>
      <c r="F504" s="122">
        <v>1.04681</v>
      </c>
      <c r="G504" s="122"/>
      <c r="H504" s="122">
        <v>1.0428556599999999</v>
      </c>
      <c r="I504" s="126">
        <v>4.2193040000000001E-2</v>
      </c>
      <c r="J504" s="122">
        <v>1.857427E-2</v>
      </c>
      <c r="K504" s="122">
        <v>1.857427E-2</v>
      </c>
      <c r="L504" s="122">
        <v>0.23701264999999999</v>
      </c>
      <c r="M504" s="122">
        <v>2.3618770000000001E-2</v>
      </c>
      <c r="N504" s="122">
        <v>0.23701264999999999</v>
      </c>
      <c r="O504" s="122"/>
      <c r="P504" s="122">
        <v>0.55025608999999986</v>
      </c>
      <c r="Q504" s="122"/>
      <c r="R504" s="122">
        <v>1.0006626199999999</v>
      </c>
      <c r="S504" s="122"/>
      <c r="T504" s="122">
        <v>1.0006626199999999</v>
      </c>
      <c r="U504" s="122"/>
      <c r="V504" s="122"/>
    </row>
    <row r="505" spans="1:22" ht="96.75" customHeight="1" x14ac:dyDescent="0.35">
      <c r="A505" s="106" t="s">
        <v>1662</v>
      </c>
      <c r="B505" s="107" t="s">
        <v>948</v>
      </c>
      <c r="C505" s="108" t="s">
        <v>1409</v>
      </c>
      <c r="D505" s="122">
        <v>0.80361000000000005</v>
      </c>
      <c r="E505" s="122">
        <v>0</v>
      </c>
      <c r="F505" s="122">
        <v>0.80361000000000005</v>
      </c>
      <c r="G505" s="122"/>
      <c r="H505" s="122">
        <v>0.79709124000000009</v>
      </c>
      <c r="I505" s="126">
        <v>3.2249630000000001E-2</v>
      </c>
      <c r="J505" s="122">
        <v>1.4196969999999998E-2</v>
      </c>
      <c r="K505" s="122">
        <v>1.4196969999999998E-2</v>
      </c>
      <c r="L505" s="122">
        <v>0.18115710000000002</v>
      </c>
      <c r="M505" s="122">
        <v>1.8052660000000005E-2</v>
      </c>
      <c r="N505" s="122">
        <v>0.18115710000000002</v>
      </c>
      <c r="O505" s="122"/>
      <c r="P505" s="122">
        <v>0.42058007000000008</v>
      </c>
      <c r="Q505" s="122"/>
      <c r="R505" s="122">
        <v>0.76484161000000006</v>
      </c>
      <c r="S505" s="122"/>
      <c r="T505" s="122">
        <v>0.76484161000000006</v>
      </c>
      <c r="U505" s="122"/>
      <c r="V505" s="122"/>
    </row>
    <row r="506" spans="1:22" ht="31.1" x14ac:dyDescent="0.35">
      <c r="A506" s="106" t="s">
        <v>1662</v>
      </c>
      <c r="B506" s="107" t="s">
        <v>949</v>
      </c>
      <c r="C506" s="108" t="s">
        <v>1410</v>
      </c>
      <c r="D506" s="122">
        <v>0.64146999999999998</v>
      </c>
      <c r="E506" s="122">
        <v>0</v>
      </c>
      <c r="F506" s="122">
        <v>0.64146999999999998</v>
      </c>
      <c r="G506" s="122"/>
      <c r="H506" s="122">
        <v>0.62961030000000007</v>
      </c>
      <c r="I506" s="126">
        <v>2.5473500000000003E-2</v>
      </c>
      <c r="J506" s="122">
        <v>1.121398E-2</v>
      </c>
      <c r="K506" s="122">
        <v>1.121398E-2</v>
      </c>
      <c r="L506" s="122">
        <v>0.14309325000000001</v>
      </c>
      <c r="M506" s="122">
        <v>1.4259520000000003E-2</v>
      </c>
      <c r="N506" s="122">
        <v>0.14309325000000001</v>
      </c>
      <c r="O506" s="122"/>
      <c r="P506" s="122">
        <v>0.33220982000000004</v>
      </c>
      <c r="Q506" s="122"/>
      <c r="R506" s="122">
        <v>0.60413680000000003</v>
      </c>
      <c r="S506" s="122"/>
      <c r="T506" s="122">
        <v>0.60413680000000003</v>
      </c>
      <c r="U506" s="122"/>
      <c r="V506" s="122"/>
    </row>
    <row r="507" spans="1:22" ht="31.1" x14ac:dyDescent="0.35">
      <c r="A507" s="106" t="s">
        <v>1662</v>
      </c>
      <c r="B507" s="107" t="s">
        <v>950</v>
      </c>
      <c r="C507" s="108" t="s">
        <v>1411</v>
      </c>
      <c r="D507" s="122">
        <v>0.48637000000000002</v>
      </c>
      <c r="E507" s="122">
        <v>0</v>
      </c>
      <c r="F507" s="122">
        <v>0.48637000000000002</v>
      </c>
      <c r="G507" s="122"/>
      <c r="H507" s="122">
        <v>0.46791888000000004</v>
      </c>
      <c r="I507" s="126">
        <v>1.89316E-2</v>
      </c>
      <c r="J507" s="122">
        <v>8.3340900000000006E-3</v>
      </c>
      <c r="K507" s="122">
        <v>8.3340900000000006E-3</v>
      </c>
      <c r="L507" s="122">
        <v>0.1063452</v>
      </c>
      <c r="M507" s="122">
        <v>1.0597509999999999E-2</v>
      </c>
      <c r="N507" s="122">
        <v>0.1063452</v>
      </c>
      <c r="O507" s="122"/>
      <c r="P507" s="122">
        <v>0.24689439000000002</v>
      </c>
      <c r="Q507" s="122"/>
      <c r="R507" s="122">
        <v>0.44898728000000004</v>
      </c>
      <c r="S507" s="122"/>
      <c r="T507" s="122">
        <v>0.44898728000000004</v>
      </c>
      <c r="U507" s="122"/>
      <c r="V507" s="122"/>
    </row>
    <row r="508" spans="1:22" ht="31.1" x14ac:dyDescent="0.35">
      <c r="A508" s="106" t="s">
        <v>1662</v>
      </c>
      <c r="B508" s="107" t="s">
        <v>951</v>
      </c>
      <c r="C508" s="108" t="s">
        <v>1412</v>
      </c>
      <c r="D508" s="122">
        <v>0.60090999999999994</v>
      </c>
      <c r="E508" s="122">
        <v>0</v>
      </c>
      <c r="F508" s="122">
        <v>0.60090999999999994</v>
      </c>
      <c r="G508" s="122"/>
      <c r="H508" s="122">
        <v>0.58772604000000017</v>
      </c>
      <c r="I508" s="126">
        <v>2.3778899999999999E-2</v>
      </c>
      <c r="J508" s="122">
        <v>1.046799E-2</v>
      </c>
      <c r="K508" s="122">
        <v>1.046799E-2</v>
      </c>
      <c r="L508" s="122">
        <v>0.13357410000000003</v>
      </c>
      <c r="M508" s="122">
        <v>1.3310909999999999E-2</v>
      </c>
      <c r="N508" s="122">
        <v>0.13357410000000003</v>
      </c>
      <c r="O508" s="122"/>
      <c r="P508" s="122">
        <v>0.31010985000000008</v>
      </c>
      <c r="Q508" s="122"/>
      <c r="R508" s="122">
        <v>0.56394714000000012</v>
      </c>
      <c r="S508" s="122"/>
      <c r="T508" s="122">
        <v>0.56394714000000012</v>
      </c>
      <c r="U508" s="122"/>
      <c r="V508" s="122"/>
    </row>
    <row r="509" spans="1:22" ht="31.1" x14ac:dyDescent="0.35">
      <c r="A509" s="106" t="s">
        <v>1662</v>
      </c>
      <c r="B509" s="107" t="s">
        <v>952</v>
      </c>
      <c r="C509" s="108" t="s">
        <v>1413</v>
      </c>
      <c r="D509" s="122">
        <v>0.33365</v>
      </c>
      <c r="E509" s="122">
        <v>0</v>
      </c>
      <c r="F509" s="122">
        <v>0.33365</v>
      </c>
      <c r="G509" s="122"/>
      <c r="H509" s="122">
        <v>0.30817973999999998</v>
      </c>
      <c r="I509" s="126">
        <v>1.2468669999999999E-2</v>
      </c>
      <c r="J509" s="122">
        <v>5.4889700000000001E-3</v>
      </c>
      <c r="K509" s="122">
        <v>5.4889700000000001E-3</v>
      </c>
      <c r="L509" s="122">
        <v>7.0040849999999988E-2</v>
      </c>
      <c r="M509" s="122">
        <v>6.9796999999999993E-3</v>
      </c>
      <c r="N509" s="122">
        <v>7.0040849999999988E-2</v>
      </c>
      <c r="O509" s="122"/>
      <c r="P509" s="122">
        <v>0.16260907000000002</v>
      </c>
      <c r="Q509" s="122"/>
      <c r="R509" s="122">
        <v>0.29571106999999996</v>
      </c>
      <c r="S509" s="122"/>
      <c r="T509" s="122">
        <v>0.29571106999999996</v>
      </c>
      <c r="U509" s="122"/>
      <c r="V509" s="122"/>
    </row>
    <row r="510" spans="1:22" ht="31.1" x14ac:dyDescent="0.35">
      <c r="A510" s="106" t="s">
        <v>1662</v>
      </c>
      <c r="B510" s="107" t="s">
        <v>953</v>
      </c>
      <c r="C510" s="108" t="s">
        <v>1414</v>
      </c>
      <c r="D510" s="122">
        <v>0.59865000000000002</v>
      </c>
      <c r="E510" s="122">
        <v>0</v>
      </c>
      <c r="F510" s="122">
        <v>0.59865000000000002</v>
      </c>
      <c r="G510" s="122"/>
      <c r="H510" s="122">
        <v>0.59444682000000015</v>
      </c>
      <c r="I510" s="126">
        <v>2.4050780000000001E-2</v>
      </c>
      <c r="J510" s="122">
        <v>1.058768E-2</v>
      </c>
      <c r="K510" s="122">
        <v>1.058768E-2</v>
      </c>
      <c r="L510" s="122">
        <v>0.13510155000000001</v>
      </c>
      <c r="M510" s="122">
        <v>1.34631E-2</v>
      </c>
      <c r="N510" s="122">
        <v>0.13510155000000001</v>
      </c>
      <c r="O510" s="122"/>
      <c r="P510" s="122">
        <v>0.31365604000000019</v>
      </c>
      <c r="Q510" s="122"/>
      <c r="R510" s="122">
        <v>0.5703960400000001</v>
      </c>
      <c r="S510" s="122"/>
      <c r="T510" s="122">
        <v>0.5703960400000001</v>
      </c>
      <c r="U510" s="122"/>
      <c r="V510" s="122"/>
    </row>
    <row r="511" spans="1:22" ht="87.8" customHeight="1" x14ac:dyDescent="0.35">
      <c r="A511" s="106" t="s">
        <v>1662</v>
      </c>
      <c r="B511" s="107" t="s">
        <v>954</v>
      </c>
      <c r="C511" s="108" t="s">
        <v>1415</v>
      </c>
      <c r="D511" s="122">
        <v>0.45912000000000003</v>
      </c>
      <c r="E511" s="122">
        <v>0</v>
      </c>
      <c r="F511" s="122">
        <v>0.45912000000000003</v>
      </c>
      <c r="G511" s="122"/>
      <c r="H511" s="122">
        <v>0.45911999999999997</v>
      </c>
      <c r="I511" s="126">
        <v>0.10658127999999999</v>
      </c>
      <c r="J511" s="122">
        <v>6.596094000000001E-2</v>
      </c>
      <c r="K511" s="122">
        <v>6.596094000000001E-2</v>
      </c>
      <c r="L511" s="122">
        <v>0.11478000000000001</v>
      </c>
      <c r="M511" s="122">
        <v>4.0620339999999977E-2</v>
      </c>
      <c r="N511" s="122">
        <v>0.11478000000000001</v>
      </c>
      <c r="O511" s="122"/>
      <c r="P511" s="122">
        <v>0.16359905999999999</v>
      </c>
      <c r="Q511" s="122"/>
      <c r="R511" s="122">
        <v>0.35253871999999997</v>
      </c>
      <c r="S511" s="122"/>
      <c r="T511" s="122">
        <v>0.35253871999999997</v>
      </c>
      <c r="U511" s="122"/>
      <c r="V511" s="122"/>
    </row>
    <row r="512" spans="1:22" ht="31.1" x14ac:dyDescent="0.35">
      <c r="A512" s="106" t="s">
        <v>1662</v>
      </c>
      <c r="B512" s="107" t="s">
        <v>955</v>
      </c>
      <c r="C512" s="108" t="s">
        <v>1416</v>
      </c>
      <c r="D512" s="122">
        <v>0.45912000000000003</v>
      </c>
      <c r="E512" s="122">
        <v>0</v>
      </c>
      <c r="F512" s="122">
        <v>0.45912000000000003</v>
      </c>
      <c r="G512" s="122"/>
      <c r="H512" s="122">
        <v>0.45911999999999997</v>
      </c>
      <c r="I512" s="126">
        <v>0.10658127999999999</v>
      </c>
      <c r="J512" s="122">
        <v>6.596094000000001E-2</v>
      </c>
      <c r="K512" s="122">
        <v>6.596094000000001E-2</v>
      </c>
      <c r="L512" s="122">
        <v>0.11478000000000001</v>
      </c>
      <c r="M512" s="122">
        <v>4.0620339999999977E-2</v>
      </c>
      <c r="N512" s="122">
        <v>0.11478000000000001</v>
      </c>
      <c r="O512" s="122"/>
      <c r="P512" s="122">
        <v>0.16359905999999999</v>
      </c>
      <c r="Q512" s="122"/>
      <c r="R512" s="122">
        <v>0.35253871999999997</v>
      </c>
      <c r="S512" s="122"/>
      <c r="T512" s="122">
        <v>0.35253871999999997</v>
      </c>
      <c r="U512" s="122"/>
      <c r="V512" s="122"/>
    </row>
    <row r="513" spans="1:22" ht="15.8" customHeight="1" x14ac:dyDescent="0.35">
      <c r="A513" s="106" t="s">
        <v>1662</v>
      </c>
      <c r="B513" s="107" t="s">
        <v>956</v>
      </c>
      <c r="C513" s="108" t="s">
        <v>1417</v>
      </c>
      <c r="D513" s="122">
        <v>0.32198000000000004</v>
      </c>
      <c r="E513" s="122">
        <v>0</v>
      </c>
      <c r="F513" s="122">
        <v>0.32198000000000004</v>
      </c>
      <c r="G513" s="122"/>
      <c r="H513" s="122">
        <v>0.32197999999999999</v>
      </c>
      <c r="I513" s="126">
        <v>8.838878E-2</v>
      </c>
      <c r="J513" s="122">
        <v>5.1186300000000004E-2</v>
      </c>
      <c r="K513" s="122">
        <v>5.1186300000000004E-2</v>
      </c>
      <c r="L513" s="122">
        <v>8.0495000000000011E-2</v>
      </c>
      <c r="M513" s="122">
        <v>3.7202479999999996E-2</v>
      </c>
      <c r="N513" s="122">
        <v>8.0495000000000011E-2</v>
      </c>
      <c r="O513" s="122"/>
      <c r="P513" s="122">
        <v>0.10980369999999999</v>
      </c>
      <c r="Q513" s="122"/>
      <c r="R513" s="122">
        <v>0.23359121999999999</v>
      </c>
      <c r="S513" s="122"/>
      <c r="T513" s="122">
        <v>0.23359121999999999</v>
      </c>
      <c r="U513" s="122"/>
      <c r="V513" s="122"/>
    </row>
    <row r="514" spans="1:22" ht="31.1" x14ac:dyDescent="0.35">
      <c r="A514" s="106" t="s">
        <v>1662</v>
      </c>
      <c r="B514" s="107" t="s">
        <v>957</v>
      </c>
      <c r="C514" s="108" t="s">
        <v>1418</v>
      </c>
      <c r="D514" s="122">
        <v>0.5276900000000001</v>
      </c>
      <c r="E514" s="122">
        <v>0</v>
      </c>
      <c r="F514" s="122">
        <v>0.5276900000000001</v>
      </c>
      <c r="G514" s="122"/>
      <c r="H514" s="122">
        <v>0.52768999999999999</v>
      </c>
      <c r="I514" s="126">
        <v>0.11869981</v>
      </c>
      <c r="J514" s="122">
        <v>7.6370070000000012E-2</v>
      </c>
      <c r="K514" s="122">
        <v>7.6370070000000012E-2</v>
      </c>
      <c r="L514" s="122">
        <v>0.13192250000000003</v>
      </c>
      <c r="M514" s="122">
        <v>4.2329739999999991E-2</v>
      </c>
      <c r="N514" s="122">
        <v>0.13192250000000003</v>
      </c>
      <c r="O514" s="122"/>
      <c r="P514" s="122">
        <v>0.18747492999999993</v>
      </c>
      <c r="Q514" s="122"/>
      <c r="R514" s="122">
        <v>0.40899018999999998</v>
      </c>
      <c r="S514" s="122"/>
      <c r="T514" s="122">
        <v>0.40899018999999998</v>
      </c>
      <c r="U514" s="122"/>
      <c r="V514" s="122"/>
    </row>
    <row r="515" spans="1:22" ht="74.2" customHeight="1" x14ac:dyDescent="0.35">
      <c r="A515" s="106" t="s">
        <v>1662</v>
      </c>
      <c r="B515" s="107" t="s">
        <v>958</v>
      </c>
      <c r="C515" s="108" t="s">
        <v>1419</v>
      </c>
      <c r="D515" s="122">
        <v>0.45912000000000003</v>
      </c>
      <c r="E515" s="122">
        <v>0</v>
      </c>
      <c r="F515" s="122">
        <v>0.45912000000000003</v>
      </c>
      <c r="G515" s="122"/>
      <c r="H515" s="122">
        <v>0.45911999999999997</v>
      </c>
      <c r="I515" s="126">
        <v>0.10432704</v>
      </c>
      <c r="J515" s="122">
        <v>8.9951200000000005E-3</v>
      </c>
      <c r="K515" s="122">
        <v>8.9951200000000005E-3</v>
      </c>
      <c r="L515" s="122">
        <v>0.11478000000000001</v>
      </c>
      <c r="M515" s="122">
        <v>9.5331920000000001E-2</v>
      </c>
      <c r="N515" s="122">
        <v>0.11478000000000001</v>
      </c>
      <c r="O515" s="122"/>
      <c r="P515" s="122">
        <v>0.22056487999999999</v>
      </c>
      <c r="Q515" s="122"/>
      <c r="R515" s="122">
        <v>0.35479295999999999</v>
      </c>
      <c r="S515" s="122"/>
      <c r="T515" s="122">
        <v>0.35479295999999999</v>
      </c>
      <c r="U515" s="122"/>
      <c r="V515" s="122"/>
    </row>
    <row r="516" spans="1:22" ht="31.1" x14ac:dyDescent="0.35">
      <c r="A516" s="106" t="s">
        <v>1662</v>
      </c>
      <c r="B516" s="107" t="s">
        <v>959</v>
      </c>
      <c r="C516" s="108" t="s">
        <v>1420</v>
      </c>
      <c r="D516" s="122">
        <v>0.56198000000000004</v>
      </c>
      <c r="E516" s="122">
        <v>0</v>
      </c>
      <c r="F516" s="122">
        <v>0.56198000000000004</v>
      </c>
      <c r="G516" s="122"/>
      <c r="H516" s="122">
        <v>0.56198000000000015</v>
      </c>
      <c r="I516" s="126">
        <v>0.12324831</v>
      </c>
      <c r="J516" s="122">
        <v>8.0063860000000001E-2</v>
      </c>
      <c r="K516" s="122">
        <v>8.0063860000000001E-2</v>
      </c>
      <c r="L516" s="122">
        <v>0.14049500000000001</v>
      </c>
      <c r="M516" s="122">
        <v>4.3184449999999999E-2</v>
      </c>
      <c r="N516" s="122">
        <v>0.14049500000000001</v>
      </c>
      <c r="O516" s="122"/>
      <c r="P516" s="122">
        <v>0.20092614000000003</v>
      </c>
      <c r="Q516" s="122"/>
      <c r="R516" s="122">
        <v>0.43873169000000012</v>
      </c>
      <c r="S516" s="122"/>
      <c r="T516" s="122">
        <v>0.43873169000000012</v>
      </c>
      <c r="U516" s="122"/>
      <c r="V516" s="122"/>
    </row>
    <row r="517" spans="1:22" ht="87.8" customHeight="1" x14ac:dyDescent="0.35">
      <c r="A517" s="106" t="s">
        <v>1662</v>
      </c>
      <c r="B517" s="107" t="s">
        <v>960</v>
      </c>
      <c r="C517" s="108" t="s">
        <v>1421</v>
      </c>
      <c r="D517" s="122">
        <v>0.78185000000000004</v>
      </c>
      <c r="E517" s="122">
        <v>0</v>
      </c>
      <c r="F517" s="122">
        <v>0.78185000000000004</v>
      </c>
      <c r="G517" s="122"/>
      <c r="H517" s="122">
        <v>0.78185000000000004</v>
      </c>
      <c r="I517" s="126">
        <v>0.15013887000000001</v>
      </c>
      <c r="J517" s="122">
        <v>0.10147443</v>
      </c>
      <c r="K517" s="122">
        <v>0.10147443</v>
      </c>
      <c r="L517" s="122">
        <v>0.19546249999999998</v>
      </c>
      <c r="M517" s="122">
        <v>4.8664440000000003E-2</v>
      </c>
      <c r="N517" s="122">
        <v>0.19546249999999998</v>
      </c>
      <c r="O517" s="122"/>
      <c r="P517" s="122">
        <v>0.28945057000000007</v>
      </c>
      <c r="Q517" s="122"/>
      <c r="R517" s="122">
        <v>0.63171113000000001</v>
      </c>
      <c r="S517" s="122"/>
      <c r="T517" s="122">
        <v>0.63171113000000001</v>
      </c>
      <c r="U517" s="122"/>
      <c r="V517" s="122"/>
    </row>
    <row r="518" spans="1:22" ht="31.1" x14ac:dyDescent="0.35">
      <c r="A518" s="106" t="s">
        <v>1662</v>
      </c>
      <c r="B518" s="107" t="s">
        <v>961</v>
      </c>
      <c r="C518" s="108" t="s">
        <v>1422</v>
      </c>
      <c r="D518" s="122">
        <v>0.63528999999999991</v>
      </c>
      <c r="E518" s="122">
        <v>0</v>
      </c>
      <c r="F518" s="122">
        <v>0.63528999999999991</v>
      </c>
      <c r="G518" s="122"/>
      <c r="H518" s="122">
        <v>0.63528999999999991</v>
      </c>
      <c r="I518" s="126">
        <v>0.14361603000000001</v>
      </c>
      <c r="J518" s="122">
        <v>9.8602919999999997E-2</v>
      </c>
      <c r="K518" s="122">
        <v>9.8602919999999997E-2</v>
      </c>
      <c r="L518" s="122">
        <v>0.15882154659995801</v>
      </c>
      <c r="M518" s="122">
        <v>4.5013110000000009E-2</v>
      </c>
      <c r="N518" s="122">
        <v>0.15882154659995801</v>
      </c>
      <c r="O518" s="122"/>
      <c r="P518" s="122">
        <v>0.21904398680008397</v>
      </c>
      <c r="Q518" s="122"/>
      <c r="R518" s="122">
        <v>0.4916739699999999</v>
      </c>
      <c r="S518" s="122"/>
      <c r="T518" s="122">
        <v>0.4916739699999999</v>
      </c>
      <c r="U518" s="122"/>
      <c r="V518" s="122"/>
    </row>
    <row r="519" spans="1:22" x14ac:dyDescent="0.35">
      <c r="A519" s="103"/>
      <c r="B519" s="110" t="s">
        <v>40</v>
      </c>
      <c r="C519" s="105"/>
      <c r="D519" s="133">
        <f t="shared" ref="D519:V519" si="59">SUM(D520:D525)</f>
        <v>28.030780000000004</v>
      </c>
      <c r="E519" s="133">
        <f t="shared" si="59"/>
        <v>8.6080397399999988</v>
      </c>
      <c r="F519" s="133">
        <f t="shared" si="59"/>
        <v>19.422740260000001</v>
      </c>
      <c r="G519" s="133">
        <f t="shared" si="59"/>
        <v>0</v>
      </c>
      <c r="H519" s="133">
        <f t="shared" si="59"/>
        <v>23.59293387</v>
      </c>
      <c r="I519" s="133">
        <f t="shared" si="59"/>
        <v>8.3021315300000005</v>
      </c>
      <c r="J519" s="133">
        <f t="shared" si="59"/>
        <v>9.3631597600000003</v>
      </c>
      <c r="K519" s="133">
        <f t="shared" si="59"/>
        <v>0.36121689000000007</v>
      </c>
      <c r="L519" s="133">
        <f t="shared" si="59"/>
        <v>5.8495779999999993</v>
      </c>
      <c r="M519" s="133">
        <f t="shared" si="59"/>
        <v>7.9409146400000008</v>
      </c>
      <c r="N519" s="133">
        <f t="shared" si="59"/>
        <v>5.026413380000001</v>
      </c>
      <c r="O519" s="133">
        <f t="shared" si="59"/>
        <v>0</v>
      </c>
      <c r="P519" s="133">
        <f t="shared" si="59"/>
        <v>3.3537827299999998</v>
      </c>
      <c r="Q519" s="133">
        <f t="shared" si="59"/>
        <v>0</v>
      </c>
      <c r="R519" s="133">
        <f t="shared" si="59"/>
        <v>15.290802339999999</v>
      </c>
      <c r="S519" s="133">
        <f t="shared" si="59"/>
        <v>0</v>
      </c>
      <c r="T519" s="133">
        <f t="shared" si="59"/>
        <v>15.290802339999999</v>
      </c>
      <c r="U519" s="133">
        <f t="shared" si="59"/>
        <v>0</v>
      </c>
      <c r="V519" s="133">
        <f t="shared" si="59"/>
        <v>0</v>
      </c>
    </row>
    <row r="520" spans="1:22" ht="31.1" x14ac:dyDescent="0.35">
      <c r="A520" s="106" t="s">
        <v>1662</v>
      </c>
      <c r="B520" s="107" t="s">
        <v>962</v>
      </c>
      <c r="C520" s="108" t="s">
        <v>1423</v>
      </c>
      <c r="D520" s="122">
        <v>3.1569000000000003</v>
      </c>
      <c r="E520" s="122">
        <v>0.4381929</v>
      </c>
      <c r="F520" s="122">
        <v>2.7187071000000005</v>
      </c>
      <c r="G520" s="122"/>
      <c r="H520" s="122">
        <v>2.5884199999999993</v>
      </c>
      <c r="I520" s="126">
        <v>2.5205975600000001</v>
      </c>
      <c r="J520" s="122">
        <v>4.8981739999999996E-2</v>
      </c>
      <c r="K520" s="122">
        <v>4.8981739999999996E-2</v>
      </c>
      <c r="L520" s="122">
        <v>2.5394382599999994</v>
      </c>
      <c r="M520" s="122">
        <v>2.4716158200000002</v>
      </c>
      <c r="N520" s="122">
        <v>0</v>
      </c>
      <c r="O520" s="122"/>
      <c r="P520" s="122">
        <v>0</v>
      </c>
      <c r="Q520" s="122"/>
      <c r="R520" s="122">
        <v>6.7822439999999151E-2</v>
      </c>
      <c r="S520" s="122"/>
      <c r="T520" s="122">
        <v>6.7822439999999151E-2</v>
      </c>
      <c r="U520" s="122"/>
      <c r="V520" s="122"/>
    </row>
    <row r="521" spans="1:22" ht="92.2" customHeight="1" x14ac:dyDescent="0.35">
      <c r="A521" s="106" t="s">
        <v>1662</v>
      </c>
      <c r="B521" s="107" t="s">
        <v>963</v>
      </c>
      <c r="C521" s="108" t="s">
        <v>1424</v>
      </c>
      <c r="D521" s="122">
        <v>4.4780200000000008</v>
      </c>
      <c r="E521" s="122">
        <v>2.4190504500000003</v>
      </c>
      <c r="F521" s="122">
        <v>2.0589695500000005</v>
      </c>
      <c r="G521" s="122"/>
      <c r="H521" s="122">
        <v>3.8811100000000009</v>
      </c>
      <c r="I521" s="126">
        <v>3.0523619999999998E-2</v>
      </c>
      <c r="J521" s="122">
        <v>3.8811100000000009</v>
      </c>
      <c r="K521" s="122">
        <v>3.0523620000000112E-2</v>
      </c>
      <c r="L521" s="122">
        <v>0</v>
      </c>
      <c r="M521" s="122">
        <v>-1.1449174941446927E-16</v>
      </c>
      <c r="N521" s="122">
        <v>0</v>
      </c>
      <c r="O521" s="122"/>
      <c r="P521" s="122">
        <v>0</v>
      </c>
      <c r="Q521" s="122"/>
      <c r="R521" s="122">
        <v>3.8505863800000011</v>
      </c>
      <c r="S521" s="122"/>
      <c r="T521" s="122">
        <v>3.8505863800000011</v>
      </c>
      <c r="U521" s="122"/>
      <c r="V521" s="122"/>
    </row>
    <row r="522" spans="1:22" ht="31.1" x14ac:dyDescent="0.35">
      <c r="A522" s="106" t="s">
        <v>1662</v>
      </c>
      <c r="B522" s="107" t="s">
        <v>645</v>
      </c>
      <c r="C522" s="108" t="s">
        <v>693</v>
      </c>
      <c r="D522" s="122">
        <v>7.7533799999999999</v>
      </c>
      <c r="E522" s="122">
        <v>0.13505333</v>
      </c>
      <c r="F522" s="122">
        <v>7.6183266700000001</v>
      </c>
      <c r="G522" s="122"/>
      <c r="H522" s="122">
        <v>6.3561519999999998</v>
      </c>
      <c r="I522" s="126">
        <v>0.25716443999999999</v>
      </c>
      <c r="J522" s="122">
        <v>0.11320927</v>
      </c>
      <c r="K522" s="122">
        <v>0.11320927</v>
      </c>
      <c r="L522" s="122">
        <v>1.44458</v>
      </c>
      <c r="M522" s="122">
        <v>0.14395516999999999</v>
      </c>
      <c r="N522" s="122">
        <v>1.44458</v>
      </c>
      <c r="O522" s="122"/>
      <c r="P522" s="122">
        <v>3.3537827299999998</v>
      </c>
      <c r="Q522" s="122"/>
      <c r="R522" s="122">
        <v>6.0989875599999994</v>
      </c>
      <c r="S522" s="122"/>
      <c r="T522" s="122">
        <v>6.0989875599999994</v>
      </c>
      <c r="U522" s="122"/>
      <c r="V522" s="122"/>
    </row>
    <row r="523" spans="1:22" ht="59.45" customHeight="1" x14ac:dyDescent="0.35">
      <c r="A523" s="106" t="s">
        <v>1662</v>
      </c>
      <c r="B523" s="107" t="s">
        <v>456</v>
      </c>
      <c r="C523" s="108" t="s">
        <v>491</v>
      </c>
      <c r="D523" s="122">
        <v>6.0568200000000001</v>
      </c>
      <c r="E523" s="122">
        <v>4.4101553099999995</v>
      </c>
      <c r="F523" s="122">
        <v>1.6466646900000006</v>
      </c>
      <c r="G523" s="122"/>
      <c r="H523" s="122">
        <v>5.2097204899999987</v>
      </c>
      <c r="I523" s="126">
        <v>5.8363999999999999E-2</v>
      </c>
      <c r="J523" s="122">
        <v>5.2097204899999987</v>
      </c>
      <c r="K523" s="122">
        <v>5.8363999999999999E-2</v>
      </c>
      <c r="L523" s="122">
        <v>0</v>
      </c>
      <c r="M523" s="122">
        <v>0</v>
      </c>
      <c r="N523" s="122">
        <v>0</v>
      </c>
      <c r="O523" s="122"/>
      <c r="P523" s="122">
        <v>0</v>
      </c>
      <c r="Q523" s="122"/>
      <c r="R523" s="122">
        <v>5.1513564899999986</v>
      </c>
      <c r="S523" s="122"/>
      <c r="T523" s="122">
        <v>5.1513564899999986</v>
      </c>
      <c r="U523" s="122"/>
      <c r="V523" s="122"/>
    </row>
    <row r="524" spans="1:22" ht="59.45" customHeight="1" x14ac:dyDescent="0.35">
      <c r="A524" s="106" t="s">
        <v>1662</v>
      </c>
      <c r="B524" s="107" t="s">
        <v>457</v>
      </c>
      <c r="C524" s="108" t="s">
        <v>492</v>
      </c>
      <c r="D524" s="122">
        <v>3.47241</v>
      </c>
      <c r="E524" s="122">
        <v>1.0631466200000002</v>
      </c>
      <c r="F524" s="122">
        <v>2.4092633799999996</v>
      </c>
      <c r="G524" s="122"/>
      <c r="H524" s="122">
        <v>2.57395138</v>
      </c>
      <c r="I524" s="126">
        <v>2.6131294900000004</v>
      </c>
      <c r="J524" s="122">
        <v>4.9241219999999995E-2</v>
      </c>
      <c r="K524" s="122">
        <v>4.9241219999999995E-2</v>
      </c>
      <c r="L524" s="122">
        <v>0.99248177999999998</v>
      </c>
      <c r="M524" s="122">
        <v>2.5638882700000005</v>
      </c>
      <c r="N524" s="122">
        <v>1.5322283800000001</v>
      </c>
      <c r="O524" s="122"/>
      <c r="P524" s="122">
        <v>0</v>
      </c>
      <c r="Q524" s="122"/>
      <c r="R524" s="122">
        <v>-3.9178110000000377E-2</v>
      </c>
      <c r="S524" s="122"/>
      <c r="T524" s="122">
        <v>-3.9178110000000377E-2</v>
      </c>
      <c r="U524" s="122"/>
      <c r="V524" s="122"/>
    </row>
    <row r="525" spans="1:22" ht="46.65" x14ac:dyDescent="0.35">
      <c r="A525" s="106" t="s">
        <v>1662</v>
      </c>
      <c r="B525" s="107" t="s">
        <v>964</v>
      </c>
      <c r="C525" s="108" t="s">
        <v>1425</v>
      </c>
      <c r="D525" s="122">
        <v>3.1132499999999999</v>
      </c>
      <c r="E525" s="122">
        <v>0.14244113000000003</v>
      </c>
      <c r="F525" s="122">
        <v>2.9708088699999999</v>
      </c>
      <c r="G525" s="122"/>
      <c r="H525" s="122">
        <v>2.9835800000000003</v>
      </c>
      <c r="I525" s="126">
        <v>2.8223524199999996</v>
      </c>
      <c r="J525" s="122">
        <v>6.0897040000000006E-2</v>
      </c>
      <c r="K525" s="122">
        <v>6.0897040000000006E-2</v>
      </c>
      <c r="L525" s="122">
        <v>0.87307795999999982</v>
      </c>
      <c r="M525" s="122">
        <v>2.7614553799999997</v>
      </c>
      <c r="N525" s="122">
        <v>2.0496050000000006</v>
      </c>
      <c r="O525" s="122"/>
      <c r="P525" s="122">
        <v>0</v>
      </c>
      <c r="Q525" s="122"/>
      <c r="R525" s="122">
        <v>0.1612275800000007</v>
      </c>
      <c r="S525" s="122"/>
      <c r="T525" s="122">
        <v>0.1612275800000007</v>
      </c>
      <c r="U525" s="122"/>
      <c r="V525" s="122"/>
    </row>
    <row r="526" spans="1:22" x14ac:dyDescent="0.35">
      <c r="A526" s="103"/>
      <c r="B526" s="110" t="s">
        <v>635</v>
      </c>
      <c r="C526" s="105"/>
      <c r="D526" s="133">
        <f t="shared" ref="D526:V526" si="60">SUM(D527:D527)</f>
        <v>1.1579999999999999</v>
      </c>
      <c r="E526" s="133">
        <f t="shared" si="60"/>
        <v>9.2466770000000018E-2</v>
      </c>
      <c r="F526" s="133">
        <f t="shared" si="60"/>
        <v>1.06553323</v>
      </c>
      <c r="G526" s="133">
        <f t="shared" si="60"/>
        <v>0</v>
      </c>
      <c r="H526" s="133">
        <f t="shared" si="60"/>
        <v>1.049004</v>
      </c>
      <c r="I526" s="133">
        <f t="shared" si="60"/>
        <v>4.2441819999999998E-2</v>
      </c>
      <c r="J526" s="133">
        <f t="shared" si="60"/>
        <v>1.8683790000000002E-2</v>
      </c>
      <c r="K526" s="133">
        <f t="shared" si="60"/>
        <v>1.8683790000000002E-2</v>
      </c>
      <c r="L526" s="133">
        <f t="shared" si="60"/>
        <v>0.32871621000000001</v>
      </c>
      <c r="M526" s="133">
        <f t="shared" si="60"/>
        <v>2.3758029999999996E-2</v>
      </c>
      <c r="N526" s="133">
        <f t="shared" si="60"/>
        <v>0.70160400000000001</v>
      </c>
      <c r="O526" s="133">
        <f t="shared" si="60"/>
        <v>0</v>
      </c>
      <c r="P526" s="133">
        <f t="shared" si="60"/>
        <v>0</v>
      </c>
      <c r="Q526" s="133">
        <f t="shared" si="60"/>
        <v>0</v>
      </c>
      <c r="R526" s="133">
        <f t="shared" si="60"/>
        <v>1.00656218</v>
      </c>
      <c r="S526" s="133">
        <f t="shared" si="60"/>
        <v>0</v>
      </c>
      <c r="T526" s="133">
        <f t="shared" si="60"/>
        <v>1.00656218</v>
      </c>
      <c r="U526" s="133">
        <f t="shared" si="60"/>
        <v>0</v>
      </c>
      <c r="V526" s="133">
        <f t="shared" si="60"/>
        <v>0</v>
      </c>
    </row>
    <row r="527" spans="1:22" ht="46.65" x14ac:dyDescent="0.35">
      <c r="A527" s="106" t="s">
        <v>1662</v>
      </c>
      <c r="B527" s="107" t="s">
        <v>646</v>
      </c>
      <c r="C527" s="108" t="s">
        <v>694</v>
      </c>
      <c r="D527" s="122">
        <v>1.1579999999999999</v>
      </c>
      <c r="E527" s="122">
        <v>9.2466770000000018E-2</v>
      </c>
      <c r="F527" s="122">
        <v>1.06553323</v>
      </c>
      <c r="G527" s="122"/>
      <c r="H527" s="122">
        <v>1.049004</v>
      </c>
      <c r="I527" s="126">
        <v>4.2441819999999998E-2</v>
      </c>
      <c r="J527" s="122">
        <v>1.8683790000000002E-2</v>
      </c>
      <c r="K527" s="122">
        <v>1.8683790000000002E-2</v>
      </c>
      <c r="L527" s="122">
        <v>0.32871621000000001</v>
      </c>
      <c r="M527" s="122">
        <v>2.3758029999999996E-2</v>
      </c>
      <c r="N527" s="122">
        <v>0.70160400000000001</v>
      </c>
      <c r="O527" s="122"/>
      <c r="P527" s="122">
        <v>0</v>
      </c>
      <c r="Q527" s="122"/>
      <c r="R527" s="122">
        <v>1.00656218</v>
      </c>
      <c r="S527" s="122"/>
      <c r="T527" s="122">
        <v>1.00656218</v>
      </c>
      <c r="U527" s="122"/>
      <c r="V527" s="122"/>
    </row>
    <row r="528" spans="1:22" x14ac:dyDescent="0.35">
      <c r="A528" s="103"/>
      <c r="B528" s="110" t="s">
        <v>43</v>
      </c>
      <c r="C528" s="105"/>
      <c r="D528" s="133">
        <f t="shared" ref="D528:V528" si="61">SUM(D529:D533)</f>
        <v>67.038080000000008</v>
      </c>
      <c r="E528" s="133">
        <f t="shared" si="61"/>
        <v>13.269933409999998</v>
      </c>
      <c r="F528" s="133">
        <f t="shared" si="61"/>
        <v>53.768146590000015</v>
      </c>
      <c r="G528" s="133">
        <f t="shared" si="61"/>
        <v>0</v>
      </c>
      <c r="H528" s="133">
        <f t="shared" si="61"/>
        <v>2.8177900000000005</v>
      </c>
      <c r="I528" s="133">
        <f t="shared" si="61"/>
        <v>2.2219328799999993</v>
      </c>
      <c r="J528" s="133">
        <f t="shared" si="61"/>
        <v>0.15419084</v>
      </c>
      <c r="K528" s="133">
        <f t="shared" si="61"/>
        <v>0.15419084</v>
      </c>
      <c r="L528" s="133">
        <f t="shared" si="61"/>
        <v>2.6444910200000002</v>
      </c>
      <c r="M528" s="133">
        <f t="shared" si="61"/>
        <v>2.0677420399999993</v>
      </c>
      <c r="N528" s="133">
        <f t="shared" si="61"/>
        <v>2.5000000000000001E-3</v>
      </c>
      <c r="O528" s="133">
        <f t="shared" si="61"/>
        <v>0</v>
      </c>
      <c r="P528" s="133">
        <f t="shared" si="61"/>
        <v>1.660814E-2</v>
      </c>
      <c r="Q528" s="133">
        <f t="shared" si="61"/>
        <v>0</v>
      </c>
      <c r="R528" s="133">
        <f t="shared" si="61"/>
        <v>0.59585712000000057</v>
      </c>
      <c r="S528" s="133">
        <f t="shared" si="61"/>
        <v>0</v>
      </c>
      <c r="T528" s="133">
        <f t="shared" si="61"/>
        <v>0.59585712000000057</v>
      </c>
      <c r="U528" s="133">
        <f t="shared" si="61"/>
        <v>0</v>
      </c>
      <c r="V528" s="133">
        <f t="shared" si="61"/>
        <v>0</v>
      </c>
    </row>
    <row r="529" spans="1:22" ht="31.1" x14ac:dyDescent="0.35">
      <c r="A529" s="106" t="s">
        <v>1662</v>
      </c>
      <c r="B529" s="107" t="s">
        <v>965</v>
      </c>
      <c r="C529" s="108" t="s">
        <v>1426</v>
      </c>
      <c r="D529" s="122">
        <v>2.8862299999999999</v>
      </c>
      <c r="E529" s="122">
        <v>0.18501598000000002</v>
      </c>
      <c r="F529" s="122">
        <v>2.7012140199999997</v>
      </c>
      <c r="G529" s="122"/>
      <c r="H529" s="122">
        <v>1.0999999999999999E-2</v>
      </c>
      <c r="I529" s="126">
        <v>0</v>
      </c>
      <c r="J529" s="122">
        <v>1.9593E-4</v>
      </c>
      <c r="K529" s="122">
        <v>1.9593E-4</v>
      </c>
      <c r="L529" s="122">
        <v>2.5000000000000001E-3</v>
      </c>
      <c r="M529" s="122">
        <v>-1.9593E-4</v>
      </c>
      <c r="N529" s="122">
        <v>2.5000000000000001E-3</v>
      </c>
      <c r="O529" s="122"/>
      <c r="P529" s="122">
        <v>5.8040699999999997E-3</v>
      </c>
      <c r="Q529" s="122"/>
      <c r="R529" s="122">
        <v>1.0999999999999999E-2</v>
      </c>
      <c r="S529" s="122"/>
      <c r="T529" s="122">
        <v>1.0999999999999999E-2</v>
      </c>
      <c r="U529" s="122"/>
      <c r="V529" s="122"/>
    </row>
    <row r="530" spans="1:22" ht="31.1" x14ac:dyDescent="0.35">
      <c r="A530" s="106" t="s">
        <v>1662</v>
      </c>
      <c r="B530" s="107" t="s">
        <v>119</v>
      </c>
      <c r="C530" s="108" t="s">
        <v>120</v>
      </c>
      <c r="D530" s="122">
        <v>61.111410000000006</v>
      </c>
      <c r="E530" s="122">
        <v>12.91520435</v>
      </c>
      <c r="F530" s="122">
        <v>48.19620565000001</v>
      </c>
      <c r="G530" s="122"/>
      <c r="H530" s="122">
        <v>1.0999999999999999E-2</v>
      </c>
      <c r="I530" s="126">
        <v>4.4504000000000006E-4</v>
      </c>
      <c r="J530" s="122">
        <v>1.9593E-4</v>
      </c>
      <c r="K530" s="122">
        <v>1.9593E-4</v>
      </c>
      <c r="L530" s="122">
        <v>0</v>
      </c>
      <c r="M530" s="122">
        <v>2.4911000000000009E-4</v>
      </c>
      <c r="N530" s="122">
        <v>0</v>
      </c>
      <c r="O530" s="122"/>
      <c r="P530" s="122">
        <v>1.0804069999999999E-2</v>
      </c>
      <c r="Q530" s="122"/>
      <c r="R530" s="122">
        <v>1.0554959999999999E-2</v>
      </c>
      <c r="S530" s="122"/>
      <c r="T530" s="122">
        <v>1.0554959999999999E-2</v>
      </c>
      <c r="U530" s="122"/>
      <c r="V530" s="122"/>
    </row>
    <row r="531" spans="1:22" ht="31.1" x14ac:dyDescent="0.35">
      <c r="A531" s="106" t="s">
        <v>1662</v>
      </c>
      <c r="B531" s="107" t="s">
        <v>1800</v>
      </c>
      <c r="C531" s="108" t="s">
        <v>1427</v>
      </c>
      <c r="D531" s="122">
        <v>1.5526600000000002</v>
      </c>
      <c r="E531" s="122">
        <v>0.16947140999999999</v>
      </c>
      <c r="F531" s="122">
        <v>1.3831885900000001</v>
      </c>
      <c r="G531" s="122"/>
      <c r="H531" s="122">
        <v>1.3080100000000001</v>
      </c>
      <c r="I531" s="126">
        <v>1.0009746899999998</v>
      </c>
      <c r="J531" s="122">
        <v>2.5626630000000001E-2</v>
      </c>
      <c r="K531" s="122">
        <v>2.5626630000000001E-2</v>
      </c>
      <c r="L531" s="122">
        <v>1.28238337</v>
      </c>
      <c r="M531" s="122">
        <v>0.97534805999999985</v>
      </c>
      <c r="N531" s="122">
        <v>0</v>
      </c>
      <c r="O531" s="122"/>
      <c r="P531" s="122">
        <v>0</v>
      </c>
      <c r="Q531" s="122"/>
      <c r="R531" s="122">
        <v>0.30703531000000028</v>
      </c>
      <c r="S531" s="122"/>
      <c r="T531" s="122">
        <v>0.30703531000000028</v>
      </c>
      <c r="U531" s="122"/>
      <c r="V531" s="122"/>
    </row>
    <row r="532" spans="1:22" ht="46.65" x14ac:dyDescent="0.35">
      <c r="A532" s="106" t="s">
        <v>1662</v>
      </c>
      <c r="B532" s="107" t="s">
        <v>1801</v>
      </c>
      <c r="C532" s="108" t="s">
        <v>1428</v>
      </c>
      <c r="D532" s="122">
        <v>1.4877799999999999</v>
      </c>
      <c r="E532" s="122">
        <v>2.4167000000000001E-4</v>
      </c>
      <c r="F532" s="122">
        <v>1.4875383299999998</v>
      </c>
      <c r="G532" s="122"/>
      <c r="H532" s="122">
        <v>1.4877800000000001</v>
      </c>
      <c r="I532" s="126">
        <v>1.2203172199999999</v>
      </c>
      <c r="J532" s="122">
        <v>0.12817234999999999</v>
      </c>
      <c r="K532" s="122">
        <v>0.12817234999999999</v>
      </c>
      <c r="L532" s="122">
        <v>1.3596076500000001</v>
      </c>
      <c r="M532" s="122">
        <v>1.0921448699999998</v>
      </c>
      <c r="N532" s="122">
        <v>0</v>
      </c>
      <c r="O532" s="122"/>
      <c r="P532" s="122">
        <v>0</v>
      </c>
      <c r="Q532" s="122"/>
      <c r="R532" s="122">
        <v>0.26746278000000023</v>
      </c>
      <c r="S532" s="122"/>
      <c r="T532" s="122">
        <v>0.26746278000000023</v>
      </c>
      <c r="U532" s="122"/>
      <c r="V532" s="122"/>
    </row>
    <row r="533" spans="1:22" ht="31.1" x14ac:dyDescent="0.35">
      <c r="A533" s="106" t="s">
        <v>1662</v>
      </c>
      <c r="B533" s="107" t="s">
        <v>1802</v>
      </c>
      <c r="C533" s="108" t="s">
        <v>1958</v>
      </c>
      <c r="D533" s="122"/>
      <c r="E533" s="122"/>
      <c r="F533" s="122">
        <v>0</v>
      </c>
      <c r="G533" s="122"/>
      <c r="H533" s="122">
        <v>0</v>
      </c>
      <c r="I533" s="126">
        <v>1.9592999999999304E-4</v>
      </c>
      <c r="J533" s="122"/>
      <c r="K533" s="122"/>
      <c r="L533" s="122"/>
      <c r="M533" s="122">
        <v>1.9592999999999304E-4</v>
      </c>
      <c r="N533" s="122"/>
      <c r="O533" s="122"/>
      <c r="P533" s="122"/>
      <c r="Q533" s="122"/>
      <c r="R533" s="122">
        <v>-1.9592999999999304E-4</v>
      </c>
      <c r="S533" s="122"/>
      <c r="T533" s="122">
        <v>-1.9592999999999304E-4</v>
      </c>
      <c r="U533" s="122"/>
      <c r="V533" s="122"/>
    </row>
    <row r="534" spans="1:22" x14ac:dyDescent="0.35">
      <c r="A534" s="103"/>
      <c r="B534" s="110" t="s">
        <v>46</v>
      </c>
      <c r="C534" s="105"/>
      <c r="D534" s="133">
        <f t="shared" ref="D534:V534" si="62">SUM(D535:D551)</f>
        <v>28.79608</v>
      </c>
      <c r="E534" s="133">
        <f t="shared" si="62"/>
        <v>5.7988225600000005</v>
      </c>
      <c r="F534" s="133">
        <f t="shared" si="62"/>
        <v>22.997257439999998</v>
      </c>
      <c r="G534" s="133">
        <f t="shared" si="62"/>
        <v>0</v>
      </c>
      <c r="H534" s="133">
        <f t="shared" si="62"/>
        <v>25.52080857</v>
      </c>
      <c r="I534" s="133">
        <f t="shared" si="62"/>
        <v>3.9886296500000005</v>
      </c>
      <c r="J534" s="133">
        <f t="shared" si="62"/>
        <v>5.0779035200000013</v>
      </c>
      <c r="K534" s="133">
        <f t="shared" si="62"/>
        <v>0.51126495000000061</v>
      </c>
      <c r="L534" s="133">
        <f t="shared" si="62"/>
        <v>7.9321428800000007</v>
      </c>
      <c r="M534" s="133">
        <f t="shared" si="62"/>
        <v>3.4773646999999994</v>
      </c>
      <c r="N534" s="133">
        <f t="shared" si="62"/>
        <v>5.5124706800000016</v>
      </c>
      <c r="O534" s="133">
        <f t="shared" si="62"/>
        <v>0</v>
      </c>
      <c r="P534" s="133">
        <f t="shared" si="62"/>
        <v>6.9982914900000006</v>
      </c>
      <c r="Q534" s="133">
        <f t="shared" si="62"/>
        <v>0</v>
      </c>
      <c r="R534" s="133">
        <f t="shared" si="62"/>
        <v>21.532178920000003</v>
      </c>
      <c r="S534" s="133">
        <f t="shared" si="62"/>
        <v>0</v>
      </c>
      <c r="T534" s="133">
        <f t="shared" si="62"/>
        <v>21.532178920000003</v>
      </c>
      <c r="U534" s="133">
        <f t="shared" si="62"/>
        <v>0</v>
      </c>
      <c r="V534" s="133">
        <f t="shared" si="62"/>
        <v>0</v>
      </c>
    </row>
    <row r="535" spans="1:22" ht="31.1" x14ac:dyDescent="0.35">
      <c r="A535" s="106" t="s">
        <v>1662</v>
      </c>
      <c r="B535" s="107" t="s">
        <v>966</v>
      </c>
      <c r="C535" s="108" t="s">
        <v>1429</v>
      </c>
      <c r="D535" s="122">
        <v>5.0358000000000001</v>
      </c>
      <c r="E535" s="122">
        <v>4.7787356299999999</v>
      </c>
      <c r="F535" s="122">
        <v>0.25706437000000015</v>
      </c>
      <c r="G535" s="122"/>
      <c r="H535" s="122">
        <v>4.7290700000000001</v>
      </c>
      <c r="I535" s="126">
        <v>0.16243143000000002</v>
      </c>
      <c r="J535" s="122">
        <v>4.7290700000000001</v>
      </c>
      <c r="K535" s="122">
        <v>0.16243143000000063</v>
      </c>
      <c r="L535" s="122">
        <v>0</v>
      </c>
      <c r="M535" s="122">
        <v>-6.106226635438361E-16</v>
      </c>
      <c r="N535" s="122">
        <v>0</v>
      </c>
      <c r="O535" s="122"/>
      <c r="P535" s="122">
        <v>0</v>
      </c>
      <c r="Q535" s="122"/>
      <c r="R535" s="122">
        <v>4.5666385700000003</v>
      </c>
      <c r="S535" s="122"/>
      <c r="T535" s="122">
        <v>4.5666385700000003</v>
      </c>
      <c r="U535" s="122"/>
      <c r="V535" s="122"/>
    </row>
    <row r="536" spans="1:22" ht="31.1" x14ac:dyDescent="0.35">
      <c r="A536" s="106" t="s">
        <v>1662</v>
      </c>
      <c r="B536" s="107" t="s">
        <v>967</v>
      </c>
      <c r="C536" s="108" t="s">
        <v>1430</v>
      </c>
      <c r="D536" s="122">
        <v>0.88194000000000006</v>
      </c>
      <c r="E536" s="122">
        <v>0</v>
      </c>
      <c r="F536" s="122">
        <v>0.88194000000000006</v>
      </c>
      <c r="G536" s="122"/>
      <c r="H536" s="122">
        <v>0.88194000000000006</v>
      </c>
      <c r="I536" s="126">
        <v>0.10469254</v>
      </c>
      <c r="J536" s="122">
        <v>1.7279019999999999E-2</v>
      </c>
      <c r="K536" s="122">
        <v>1.7279019999999999E-2</v>
      </c>
      <c r="L536" s="122">
        <v>0.86466098000000002</v>
      </c>
      <c r="M536" s="122">
        <v>8.7413519999999995E-2</v>
      </c>
      <c r="N536" s="122">
        <v>0</v>
      </c>
      <c r="O536" s="122"/>
      <c r="P536" s="122">
        <v>0</v>
      </c>
      <c r="Q536" s="122"/>
      <c r="R536" s="122">
        <v>0.77724746000000011</v>
      </c>
      <c r="S536" s="122"/>
      <c r="T536" s="122">
        <v>0.77724746000000011</v>
      </c>
      <c r="U536" s="122"/>
      <c r="V536" s="122"/>
    </row>
    <row r="537" spans="1:22" ht="31.1" x14ac:dyDescent="0.35">
      <c r="A537" s="106" t="s">
        <v>1662</v>
      </c>
      <c r="B537" s="107" t="s">
        <v>968</v>
      </c>
      <c r="C537" s="108" t="s">
        <v>1431</v>
      </c>
      <c r="D537" s="122">
        <v>3.4756499999999999</v>
      </c>
      <c r="E537" s="122">
        <v>0</v>
      </c>
      <c r="F537" s="122">
        <v>3.4756499999999999</v>
      </c>
      <c r="G537" s="122"/>
      <c r="H537" s="122">
        <v>3.3661430000000001</v>
      </c>
      <c r="I537" s="126">
        <v>0.53677949000000003</v>
      </c>
      <c r="J537" s="122">
        <v>5.995429E-2</v>
      </c>
      <c r="K537" s="122">
        <v>5.995429E-2</v>
      </c>
      <c r="L537" s="122">
        <v>0.7650325</v>
      </c>
      <c r="M537" s="122">
        <v>0.4768252</v>
      </c>
      <c r="N537" s="122">
        <v>0.7650325</v>
      </c>
      <c r="O537" s="122"/>
      <c r="P537" s="122">
        <v>1.77612371</v>
      </c>
      <c r="Q537" s="122"/>
      <c r="R537" s="122">
        <v>2.8293635100000003</v>
      </c>
      <c r="S537" s="122"/>
      <c r="T537" s="122">
        <v>2.8293635100000003</v>
      </c>
      <c r="U537" s="122"/>
      <c r="V537" s="122"/>
    </row>
    <row r="538" spans="1:22" ht="15.8" customHeight="1" x14ac:dyDescent="0.35">
      <c r="A538" s="106" t="s">
        <v>1662</v>
      </c>
      <c r="B538" s="107" t="s">
        <v>969</v>
      </c>
      <c r="C538" s="108" t="s">
        <v>1432</v>
      </c>
      <c r="D538" s="122">
        <v>2.46306</v>
      </c>
      <c r="E538" s="122">
        <v>2.4167000000000001E-4</v>
      </c>
      <c r="F538" s="122">
        <v>2.4628183300000002</v>
      </c>
      <c r="G538" s="122"/>
      <c r="H538" s="122">
        <v>2.4630599999999996</v>
      </c>
      <c r="I538" s="126">
        <v>1.1472899700000001</v>
      </c>
      <c r="J538" s="122">
        <v>4.5556069999999997E-2</v>
      </c>
      <c r="K538" s="122">
        <v>4.5556069999999997E-2</v>
      </c>
      <c r="L538" s="122">
        <v>2.4175039299999996</v>
      </c>
      <c r="M538" s="122">
        <v>1.1017339000000002</v>
      </c>
      <c r="N538" s="122">
        <v>0</v>
      </c>
      <c r="O538" s="122"/>
      <c r="P538" s="122">
        <v>0</v>
      </c>
      <c r="Q538" s="122"/>
      <c r="R538" s="122">
        <v>1.3157700299999995</v>
      </c>
      <c r="S538" s="122"/>
      <c r="T538" s="122">
        <v>1.3157700299999995</v>
      </c>
      <c r="U538" s="122"/>
      <c r="V538" s="122"/>
    </row>
    <row r="539" spans="1:22" ht="31.1" x14ac:dyDescent="0.35">
      <c r="A539" s="106" t="s">
        <v>1662</v>
      </c>
      <c r="B539" s="107" t="s">
        <v>970</v>
      </c>
      <c r="C539" s="108" t="s">
        <v>1433</v>
      </c>
      <c r="D539" s="122">
        <v>1.24346</v>
      </c>
      <c r="E539" s="122">
        <v>0</v>
      </c>
      <c r="F539" s="122">
        <v>1.24346</v>
      </c>
      <c r="G539" s="122"/>
      <c r="H539" s="122">
        <v>1.2434600000000002</v>
      </c>
      <c r="I539" s="126">
        <v>0</v>
      </c>
      <c r="J539" s="122">
        <v>2.4166029999999998E-2</v>
      </c>
      <c r="K539" s="122">
        <v>2.4166029999999998E-2</v>
      </c>
      <c r="L539" s="122">
        <v>0.308365</v>
      </c>
      <c r="M539" s="122">
        <v>-2.4166029999999998E-2</v>
      </c>
      <c r="N539" s="122">
        <v>0.308365</v>
      </c>
      <c r="O539" s="122"/>
      <c r="P539" s="122">
        <v>0.60256397000000017</v>
      </c>
      <c r="Q539" s="122"/>
      <c r="R539" s="122">
        <v>1.2434600000000002</v>
      </c>
      <c r="S539" s="122"/>
      <c r="T539" s="122">
        <v>1.2434600000000002</v>
      </c>
      <c r="U539" s="122"/>
      <c r="V539" s="122"/>
    </row>
    <row r="540" spans="1:22" ht="31.1" x14ac:dyDescent="0.35">
      <c r="A540" s="106" t="s">
        <v>1662</v>
      </c>
      <c r="B540" s="107" t="s">
        <v>971</v>
      </c>
      <c r="C540" s="108" t="s">
        <v>1434</v>
      </c>
      <c r="D540" s="122">
        <v>1.4249100000000001</v>
      </c>
      <c r="E540" s="122">
        <v>0</v>
      </c>
      <c r="F540" s="122">
        <v>1.4249100000000001</v>
      </c>
      <c r="G540" s="122"/>
      <c r="H540" s="122">
        <v>1.4249100000000001</v>
      </c>
      <c r="I540" s="126">
        <v>0</v>
      </c>
      <c r="J540" s="122">
        <v>0</v>
      </c>
      <c r="K540" s="122">
        <v>0</v>
      </c>
      <c r="L540" s="122">
        <v>0.35372750000000003</v>
      </c>
      <c r="M540" s="122">
        <v>0</v>
      </c>
      <c r="N540" s="122">
        <v>0.35372750000000003</v>
      </c>
      <c r="O540" s="122"/>
      <c r="P540" s="122">
        <v>0.71745500000000018</v>
      </c>
      <c r="Q540" s="122"/>
      <c r="R540" s="122">
        <v>1.4249100000000001</v>
      </c>
      <c r="S540" s="122"/>
      <c r="T540" s="122">
        <v>1.4249100000000001</v>
      </c>
      <c r="U540" s="122"/>
      <c r="V540" s="122"/>
    </row>
    <row r="541" spans="1:22" ht="31.1" x14ac:dyDescent="0.35">
      <c r="A541" s="106" t="s">
        <v>1662</v>
      </c>
      <c r="B541" s="107" t="s">
        <v>972</v>
      </c>
      <c r="C541" s="108" t="s">
        <v>1435</v>
      </c>
      <c r="D541" s="122">
        <v>0.85055999999999998</v>
      </c>
      <c r="E541" s="122">
        <v>0</v>
      </c>
      <c r="F541" s="122">
        <v>0.85055999999999998</v>
      </c>
      <c r="G541" s="122"/>
      <c r="H541" s="122">
        <v>0.85055999999999998</v>
      </c>
      <c r="I541" s="126">
        <v>0</v>
      </c>
      <c r="J541" s="122">
        <v>1.6664249999999999E-2</v>
      </c>
      <c r="K541" s="122">
        <v>1.6664249999999999E-2</v>
      </c>
      <c r="L541" s="122">
        <v>0.21264</v>
      </c>
      <c r="M541" s="122">
        <v>-1.6664249999999999E-2</v>
      </c>
      <c r="N541" s="122">
        <v>0.21264</v>
      </c>
      <c r="O541" s="122"/>
      <c r="P541" s="122">
        <v>0.40861574999999994</v>
      </c>
      <c r="Q541" s="122"/>
      <c r="R541" s="122">
        <v>0.85055999999999998</v>
      </c>
      <c r="S541" s="122"/>
      <c r="T541" s="122">
        <v>0.85055999999999998</v>
      </c>
      <c r="U541" s="122"/>
      <c r="V541" s="122"/>
    </row>
    <row r="542" spans="1:22" ht="46.65" x14ac:dyDescent="0.35">
      <c r="A542" s="106" t="s">
        <v>1662</v>
      </c>
      <c r="B542" s="107" t="s">
        <v>973</v>
      </c>
      <c r="C542" s="108" t="s">
        <v>1436</v>
      </c>
      <c r="D542" s="122">
        <v>2.07429</v>
      </c>
      <c r="E542" s="122">
        <v>0</v>
      </c>
      <c r="F542" s="122">
        <v>2.07429</v>
      </c>
      <c r="G542" s="122"/>
      <c r="H542" s="122">
        <v>2.0742900000000004</v>
      </c>
      <c r="I542" s="126">
        <v>0</v>
      </c>
      <c r="J542" s="122">
        <v>4.0443730000000004E-2</v>
      </c>
      <c r="K542" s="122">
        <v>4.0443730000000004E-2</v>
      </c>
      <c r="L542" s="122">
        <v>0.51607250000000005</v>
      </c>
      <c r="M542" s="122">
        <v>-4.0443730000000004E-2</v>
      </c>
      <c r="N542" s="122">
        <v>0.51607250000000005</v>
      </c>
      <c r="O542" s="122"/>
      <c r="P542" s="122">
        <v>1.0017012700000001</v>
      </c>
      <c r="Q542" s="122"/>
      <c r="R542" s="122">
        <v>2.0742900000000004</v>
      </c>
      <c r="S542" s="122"/>
      <c r="T542" s="122">
        <v>2.0742900000000004</v>
      </c>
      <c r="U542" s="122"/>
      <c r="V542" s="122"/>
    </row>
    <row r="543" spans="1:22" ht="31.1" x14ac:dyDescent="0.35">
      <c r="A543" s="106" t="s">
        <v>1662</v>
      </c>
      <c r="B543" s="107" t="s">
        <v>974</v>
      </c>
      <c r="C543" s="108" t="s">
        <v>1437</v>
      </c>
      <c r="D543" s="122">
        <v>0.46938000000000002</v>
      </c>
      <c r="E543" s="122">
        <v>9.6937300000000011E-3</v>
      </c>
      <c r="F543" s="122">
        <v>0.45968627000000001</v>
      </c>
      <c r="G543" s="122"/>
      <c r="H543" s="122">
        <v>0.45968627000000006</v>
      </c>
      <c r="I543" s="126">
        <v>0</v>
      </c>
      <c r="J543" s="122">
        <v>9.1963099999999992E-3</v>
      </c>
      <c r="K543" s="122">
        <v>9.1963099999999992E-3</v>
      </c>
      <c r="L543" s="122">
        <v>0.1173425</v>
      </c>
      <c r="M543" s="122">
        <v>-9.1963099999999992E-3</v>
      </c>
      <c r="N543" s="122">
        <v>0.1173425</v>
      </c>
      <c r="O543" s="122"/>
      <c r="P543" s="122">
        <v>0.21580496000000002</v>
      </c>
      <c r="Q543" s="122"/>
      <c r="R543" s="122">
        <v>0.45968627000000006</v>
      </c>
      <c r="S543" s="122"/>
      <c r="T543" s="122">
        <v>0.45968627000000006</v>
      </c>
      <c r="U543" s="122"/>
      <c r="V543" s="122"/>
    </row>
    <row r="544" spans="1:22" ht="31.1" x14ac:dyDescent="0.35">
      <c r="A544" s="106" t="s">
        <v>1662</v>
      </c>
      <c r="B544" s="107" t="s">
        <v>975</v>
      </c>
      <c r="C544" s="108" t="s">
        <v>1438</v>
      </c>
      <c r="D544" s="122">
        <v>1.51542</v>
      </c>
      <c r="E544" s="122">
        <v>0.95531537</v>
      </c>
      <c r="F544" s="122">
        <v>0.56010462999999999</v>
      </c>
      <c r="G544" s="122"/>
      <c r="H544" s="122">
        <v>0.56010463000000033</v>
      </c>
      <c r="I544" s="126">
        <v>0.11324747</v>
      </c>
      <c r="J544" s="122">
        <v>1.097352E-2</v>
      </c>
      <c r="K544" s="122">
        <v>1.097352E-2</v>
      </c>
      <c r="L544" s="122">
        <v>0.44365248000000002</v>
      </c>
      <c r="M544" s="122">
        <v>0.10227395</v>
      </c>
      <c r="N544" s="122">
        <v>0.10547863000000024</v>
      </c>
      <c r="O544" s="122"/>
      <c r="P544" s="122">
        <v>0</v>
      </c>
      <c r="Q544" s="122"/>
      <c r="R544" s="122">
        <v>0.44685716000000031</v>
      </c>
      <c r="S544" s="122"/>
      <c r="T544" s="122">
        <v>0.44685716000000031</v>
      </c>
      <c r="U544" s="122"/>
      <c r="V544" s="122"/>
    </row>
    <row r="545" spans="1:22" ht="46.65" x14ac:dyDescent="0.35">
      <c r="A545" s="106" t="s">
        <v>1662</v>
      </c>
      <c r="B545" s="107" t="s">
        <v>976</v>
      </c>
      <c r="C545" s="108" t="s">
        <v>1439</v>
      </c>
      <c r="D545" s="122">
        <v>2.03654</v>
      </c>
      <c r="E545" s="122">
        <v>1.9967349999999998E-2</v>
      </c>
      <c r="F545" s="122">
        <v>2.0165726500000001</v>
      </c>
      <c r="G545" s="122"/>
      <c r="H545" s="122">
        <v>2.0165726500000005</v>
      </c>
      <c r="I545" s="126">
        <v>8.8447559999999995E-2</v>
      </c>
      <c r="J545" s="122">
        <v>3.8936499999999999E-2</v>
      </c>
      <c r="K545" s="122">
        <v>3.8936499999999999E-2</v>
      </c>
      <c r="L545" s="122">
        <v>0.49683999999999995</v>
      </c>
      <c r="M545" s="122">
        <v>4.9511059999999996E-2</v>
      </c>
      <c r="N545" s="122">
        <v>0.49683999999999995</v>
      </c>
      <c r="O545" s="122"/>
      <c r="P545" s="122">
        <v>0.98395615000000025</v>
      </c>
      <c r="Q545" s="122"/>
      <c r="R545" s="122">
        <v>1.9281250900000004</v>
      </c>
      <c r="S545" s="122"/>
      <c r="T545" s="122">
        <v>1.9281250900000004</v>
      </c>
      <c r="U545" s="122"/>
      <c r="V545" s="122"/>
    </row>
    <row r="546" spans="1:22" ht="31.1" x14ac:dyDescent="0.35">
      <c r="A546" s="106" t="s">
        <v>1662</v>
      </c>
      <c r="B546" s="107" t="s">
        <v>977</v>
      </c>
      <c r="C546" s="108" t="s">
        <v>1440</v>
      </c>
      <c r="D546" s="122">
        <v>0.99936999999999998</v>
      </c>
      <c r="E546" s="122">
        <v>0</v>
      </c>
      <c r="F546" s="122">
        <v>0.99936999999999998</v>
      </c>
      <c r="G546" s="122"/>
      <c r="H546" s="122">
        <v>0.99937000000000009</v>
      </c>
      <c r="I546" s="126">
        <v>0</v>
      </c>
      <c r="J546" s="122">
        <v>0</v>
      </c>
      <c r="K546" s="122">
        <v>0</v>
      </c>
      <c r="L546" s="122">
        <v>0.24657750000000001</v>
      </c>
      <c r="M546" s="122">
        <v>0</v>
      </c>
      <c r="N546" s="122">
        <v>0.24657750000000001</v>
      </c>
      <c r="O546" s="122"/>
      <c r="P546" s="122">
        <v>0.50621500000000008</v>
      </c>
      <c r="Q546" s="122"/>
      <c r="R546" s="122">
        <v>0.99937000000000009</v>
      </c>
      <c r="S546" s="122"/>
      <c r="T546" s="122">
        <v>0.99937000000000009</v>
      </c>
      <c r="U546" s="122"/>
      <c r="V546" s="122"/>
    </row>
    <row r="547" spans="1:22" ht="31.1" x14ac:dyDescent="0.35">
      <c r="A547" s="106" t="s">
        <v>1662</v>
      </c>
      <c r="B547" s="107" t="s">
        <v>1803</v>
      </c>
      <c r="C547" s="108" t="s">
        <v>1441</v>
      </c>
      <c r="D547" s="122">
        <v>1.8503099999999999</v>
      </c>
      <c r="E547" s="122">
        <v>1.2082999999999999E-4</v>
      </c>
      <c r="F547" s="122">
        <v>1.8501891699999999</v>
      </c>
      <c r="G547" s="122"/>
      <c r="H547" s="122">
        <v>1.0999999999999999E-2</v>
      </c>
      <c r="I547" s="126">
        <v>1.3926250400000002</v>
      </c>
      <c r="J547" s="122">
        <v>1.9593E-4</v>
      </c>
      <c r="K547" s="122">
        <v>1.9593E-4</v>
      </c>
      <c r="L547" s="122">
        <v>0</v>
      </c>
      <c r="M547" s="122">
        <v>1.3924291100000001</v>
      </c>
      <c r="N547" s="122">
        <v>3.0000000000000001E-3</v>
      </c>
      <c r="O547" s="122"/>
      <c r="P547" s="122">
        <v>7.8040699999999998E-3</v>
      </c>
      <c r="Q547" s="122"/>
      <c r="R547" s="122">
        <v>-1.3816250400000003</v>
      </c>
      <c r="S547" s="122"/>
      <c r="T547" s="122">
        <v>-1.3816250400000003</v>
      </c>
      <c r="U547" s="122"/>
      <c r="V547" s="122"/>
    </row>
    <row r="548" spans="1:22" ht="80.3" customHeight="1" x14ac:dyDescent="0.35">
      <c r="A548" s="106" t="s">
        <v>1662</v>
      </c>
      <c r="B548" s="107" t="s">
        <v>978</v>
      </c>
      <c r="C548" s="108" t="s">
        <v>1442</v>
      </c>
      <c r="D548" s="122">
        <v>1.1606100000000001</v>
      </c>
      <c r="E548" s="122">
        <v>1.3968379999999999E-2</v>
      </c>
      <c r="F548" s="122">
        <v>1.1466416200000003</v>
      </c>
      <c r="G548" s="122"/>
      <c r="H548" s="122">
        <v>1.1466416200000005</v>
      </c>
      <c r="I548" s="126">
        <v>5.0296489999999999E-2</v>
      </c>
      <c r="J548" s="122">
        <v>2.2141589999999999E-2</v>
      </c>
      <c r="K548" s="122">
        <v>2.2141589999999999E-2</v>
      </c>
      <c r="L548" s="122">
        <v>0.32604141000000003</v>
      </c>
      <c r="M548" s="122">
        <v>2.81549E-2</v>
      </c>
      <c r="N548" s="122">
        <v>0.79845862000000056</v>
      </c>
      <c r="O548" s="122"/>
      <c r="P548" s="122">
        <v>0</v>
      </c>
      <c r="Q548" s="122"/>
      <c r="R548" s="122">
        <v>1.0963451300000004</v>
      </c>
      <c r="S548" s="122"/>
      <c r="T548" s="122">
        <v>1.0963451300000004</v>
      </c>
      <c r="U548" s="122"/>
      <c r="V548" s="122"/>
    </row>
    <row r="549" spans="1:22" ht="31.1" x14ac:dyDescent="0.35">
      <c r="A549" s="106" t="s">
        <v>1662</v>
      </c>
      <c r="B549" s="107" t="s">
        <v>979</v>
      </c>
      <c r="C549" s="108" t="s">
        <v>1443</v>
      </c>
      <c r="D549" s="122">
        <v>1.5816300000000001</v>
      </c>
      <c r="E549" s="122">
        <v>1.9025529999999999E-2</v>
      </c>
      <c r="F549" s="122">
        <v>1.5626044700000001</v>
      </c>
      <c r="G549" s="122"/>
      <c r="H549" s="122">
        <v>1.5626044700000006</v>
      </c>
      <c r="I549" s="126">
        <v>6.7199960000000003E-2</v>
      </c>
      <c r="J549" s="122">
        <v>2.9582859999999999E-2</v>
      </c>
      <c r="K549" s="122">
        <v>2.9582859999999999E-2</v>
      </c>
      <c r="L549" s="122">
        <v>0.37748500000000001</v>
      </c>
      <c r="M549" s="122">
        <v>3.7617100000000001E-2</v>
      </c>
      <c r="N549" s="122">
        <v>0.37748500000000001</v>
      </c>
      <c r="O549" s="122"/>
      <c r="P549" s="122">
        <v>0.77805161000000056</v>
      </c>
      <c r="Q549" s="122"/>
      <c r="R549" s="122">
        <v>1.4954045100000006</v>
      </c>
      <c r="S549" s="122"/>
      <c r="T549" s="122">
        <v>1.4954045100000006</v>
      </c>
      <c r="U549" s="122"/>
      <c r="V549" s="122"/>
    </row>
    <row r="550" spans="1:22" ht="31.1" x14ac:dyDescent="0.35">
      <c r="A550" s="106" t="s">
        <v>1662</v>
      </c>
      <c r="B550" s="107" t="s">
        <v>980</v>
      </c>
      <c r="C550" s="108" t="s">
        <v>1444</v>
      </c>
      <c r="D550" s="122">
        <v>0.71563999999999994</v>
      </c>
      <c r="E550" s="122">
        <v>9.4311000000000004E-4</v>
      </c>
      <c r="F550" s="122">
        <v>0.71469688999999992</v>
      </c>
      <c r="G550" s="122"/>
      <c r="H550" s="122">
        <v>0.71469689000000003</v>
      </c>
      <c r="I550" s="126">
        <v>9.9669499999999994E-2</v>
      </c>
      <c r="J550" s="122">
        <v>1.3808279999999999E-2</v>
      </c>
      <c r="K550" s="122">
        <v>1.3808279999999999E-2</v>
      </c>
      <c r="L550" s="122">
        <v>0.20088371999999999</v>
      </c>
      <c r="M550" s="122">
        <v>8.5861219999999988E-2</v>
      </c>
      <c r="N550" s="122">
        <v>0.50000489000000004</v>
      </c>
      <c r="O550" s="122"/>
      <c r="P550" s="122">
        <v>0</v>
      </c>
      <c r="Q550" s="122"/>
      <c r="R550" s="122">
        <v>0.61502739000000006</v>
      </c>
      <c r="S550" s="122"/>
      <c r="T550" s="122">
        <v>0.61502739000000006</v>
      </c>
      <c r="U550" s="122"/>
      <c r="V550" s="122"/>
    </row>
    <row r="551" spans="1:22" ht="31.1" x14ac:dyDescent="0.35">
      <c r="A551" s="106" t="s">
        <v>1662</v>
      </c>
      <c r="B551" s="107" t="s">
        <v>981</v>
      </c>
      <c r="C551" s="108" t="s">
        <v>1445</v>
      </c>
      <c r="D551" s="122">
        <v>1.0175099999999999</v>
      </c>
      <c r="E551" s="122">
        <v>8.1096E-4</v>
      </c>
      <c r="F551" s="122">
        <v>1.01669904</v>
      </c>
      <c r="G551" s="122"/>
      <c r="H551" s="122">
        <v>1.0166990400000002</v>
      </c>
      <c r="I551" s="126">
        <v>0.22595020000000002</v>
      </c>
      <c r="J551" s="122">
        <v>1.993514E-2</v>
      </c>
      <c r="K551" s="122">
        <v>1.993514E-2</v>
      </c>
      <c r="L551" s="122">
        <v>0.28531785999999998</v>
      </c>
      <c r="M551" s="122">
        <v>0.20601506000000003</v>
      </c>
      <c r="N551" s="122">
        <v>0.71144604000000011</v>
      </c>
      <c r="O551" s="122"/>
      <c r="P551" s="122">
        <v>0</v>
      </c>
      <c r="Q551" s="122"/>
      <c r="R551" s="122">
        <v>0.79074884000000023</v>
      </c>
      <c r="S551" s="122"/>
      <c r="T551" s="122">
        <v>0.79074884000000023</v>
      </c>
      <c r="U551" s="122"/>
      <c r="V551" s="122"/>
    </row>
    <row r="552" spans="1:22" ht="116.3" customHeight="1" x14ac:dyDescent="0.35">
      <c r="A552" s="103"/>
      <c r="B552" s="110" t="s">
        <v>47</v>
      </c>
      <c r="C552" s="105"/>
      <c r="D552" s="133">
        <f t="shared" ref="D552:V552" si="63">SUM(D553:D561)</f>
        <v>35.96152</v>
      </c>
      <c r="E552" s="133">
        <f t="shared" si="63"/>
        <v>0.49766945999999995</v>
      </c>
      <c r="F552" s="133">
        <f t="shared" si="63"/>
        <v>35.463850540000003</v>
      </c>
      <c r="G552" s="133">
        <f t="shared" si="63"/>
        <v>0</v>
      </c>
      <c r="H552" s="133">
        <f t="shared" si="63"/>
        <v>22.1118576</v>
      </c>
      <c r="I552" s="133">
        <f t="shared" si="63"/>
        <v>3.9912586800000001</v>
      </c>
      <c r="J552" s="133">
        <f t="shared" si="63"/>
        <v>0.41999597999999994</v>
      </c>
      <c r="K552" s="133">
        <f t="shared" si="63"/>
        <v>0.41999597999999994</v>
      </c>
      <c r="L552" s="133">
        <f t="shared" si="63"/>
        <v>5.587052120000001</v>
      </c>
      <c r="M552" s="133">
        <f t="shared" si="63"/>
        <v>3.5712627000000001</v>
      </c>
      <c r="N552" s="133">
        <f t="shared" si="63"/>
        <v>5.7566255000000002</v>
      </c>
      <c r="O552" s="133">
        <f t="shared" si="63"/>
        <v>0</v>
      </c>
      <c r="P552" s="133">
        <f t="shared" si="63"/>
        <v>10.348184</v>
      </c>
      <c r="Q552" s="133">
        <f t="shared" si="63"/>
        <v>0</v>
      </c>
      <c r="R552" s="133">
        <f t="shared" si="63"/>
        <v>18.120598919999999</v>
      </c>
      <c r="S552" s="133">
        <f t="shared" si="63"/>
        <v>0</v>
      </c>
      <c r="T552" s="133">
        <f t="shared" si="63"/>
        <v>18.120598919999999</v>
      </c>
      <c r="U552" s="133">
        <f t="shared" si="63"/>
        <v>0</v>
      </c>
      <c r="V552" s="133">
        <f t="shared" si="63"/>
        <v>0</v>
      </c>
    </row>
    <row r="553" spans="1:22" ht="31.1" x14ac:dyDescent="0.35">
      <c r="A553" s="106" t="s">
        <v>1662</v>
      </c>
      <c r="B553" s="107" t="s">
        <v>982</v>
      </c>
      <c r="C553" s="108" t="s">
        <v>1446</v>
      </c>
      <c r="D553" s="122">
        <v>1.90341</v>
      </c>
      <c r="E553" s="122">
        <v>5.1547499999999996E-3</v>
      </c>
      <c r="F553" s="122">
        <v>1.8982552500000001</v>
      </c>
      <c r="G553" s="122"/>
      <c r="H553" s="122">
        <v>1.0999999999999999E-2</v>
      </c>
      <c r="I553" s="126">
        <v>4.4504000000000006E-4</v>
      </c>
      <c r="J553" s="122">
        <v>1.9593E-4</v>
      </c>
      <c r="K553" s="122">
        <v>1.9593E-4</v>
      </c>
      <c r="L553" s="122">
        <v>2.5000000000000001E-3</v>
      </c>
      <c r="M553" s="122">
        <v>2.4911000000000009E-4</v>
      </c>
      <c r="N553" s="122">
        <v>2.5000000000000001E-3</v>
      </c>
      <c r="O553" s="122"/>
      <c r="P553" s="122">
        <v>5.8040699999999997E-3</v>
      </c>
      <c r="Q553" s="122"/>
      <c r="R553" s="122">
        <v>1.0554959999999999E-2</v>
      </c>
      <c r="S553" s="122"/>
      <c r="T553" s="122">
        <v>1.0554959999999999E-2</v>
      </c>
      <c r="U553" s="122"/>
      <c r="V553" s="122"/>
    </row>
    <row r="554" spans="1:22" ht="31.1" x14ac:dyDescent="0.35">
      <c r="A554" s="106" t="s">
        <v>1662</v>
      </c>
      <c r="B554" s="107" t="s">
        <v>983</v>
      </c>
      <c r="C554" s="108" t="s">
        <v>1447</v>
      </c>
      <c r="D554" s="122">
        <v>4.36477</v>
      </c>
      <c r="E554" s="122">
        <v>0.18927732999999997</v>
      </c>
      <c r="F554" s="122">
        <v>4.1754926699999997</v>
      </c>
      <c r="G554" s="122"/>
      <c r="H554" s="122">
        <v>1.0999999999999999E-2</v>
      </c>
      <c r="I554" s="126">
        <v>4.4504000000000006E-4</v>
      </c>
      <c r="J554" s="122">
        <v>1.9593E-4</v>
      </c>
      <c r="K554" s="122">
        <v>1.9593E-4</v>
      </c>
      <c r="L554" s="122">
        <v>2.5000000000000001E-3</v>
      </c>
      <c r="M554" s="122">
        <v>2.4911000000000009E-4</v>
      </c>
      <c r="N554" s="122">
        <v>2.5000000000000001E-3</v>
      </c>
      <c r="O554" s="122"/>
      <c r="P554" s="122">
        <v>5.8040699999999997E-3</v>
      </c>
      <c r="Q554" s="122"/>
      <c r="R554" s="122">
        <v>1.0554959999999999E-2</v>
      </c>
      <c r="S554" s="122"/>
      <c r="T554" s="122">
        <v>1.0554959999999999E-2</v>
      </c>
      <c r="U554" s="122"/>
      <c r="V554" s="122"/>
    </row>
    <row r="555" spans="1:22" ht="15.8" customHeight="1" x14ac:dyDescent="0.35">
      <c r="A555" s="106" t="s">
        <v>1662</v>
      </c>
      <c r="B555" s="107" t="s">
        <v>984</v>
      </c>
      <c r="C555" s="108" t="s">
        <v>1448</v>
      </c>
      <c r="D555" s="122">
        <v>1.90343</v>
      </c>
      <c r="E555" s="122">
        <v>5.1537799999999993E-3</v>
      </c>
      <c r="F555" s="122">
        <v>1.8982762199999998</v>
      </c>
      <c r="G555" s="122"/>
      <c r="H555" s="122">
        <v>1.0999999999999999E-2</v>
      </c>
      <c r="I555" s="126">
        <v>4.4504000000000006E-4</v>
      </c>
      <c r="J555" s="122">
        <v>1.9593E-4</v>
      </c>
      <c r="K555" s="122">
        <v>1.9593E-4</v>
      </c>
      <c r="L555" s="122">
        <v>2.5000000000000001E-3</v>
      </c>
      <c r="M555" s="122">
        <v>2.4911000000000009E-4</v>
      </c>
      <c r="N555" s="122">
        <v>2.5000000000000001E-3</v>
      </c>
      <c r="O555" s="122"/>
      <c r="P555" s="122">
        <v>5.8040699999999997E-3</v>
      </c>
      <c r="Q555" s="122"/>
      <c r="R555" s="122">
        <v>1.0554959999999999E-2</v>
      </c>
      <c r="S555" s="122"/>
      <c r="T555" s="122">
        <v>1.0554959999999999E-2</v>
      </c>
      <c r="U555" s="122"/>
      <c r="V555" s="122"/>
    </row>
    <row r="556" spans="1:22" ht="31.1" x14ac:dyDescent="0.35">
      <c r="A556" s="106" t="s">
        <v>1662</v>
      </c>
      <c r="B556" s="107" t="s">
        <v>985</v>
      </c>
      <c r="C556" s="108" t="s">
        <v>1449</v>
      </c>
      <c r="D556" s="122">
        <v>2.40509</v>
      </c>
      <c r="E556" s="122">
        <v>0.10895197000000001</v>
      </c>
      <c r="F556" s="122">
        <v>2.2961380299999998</v>
      </c>
      <c r="G556" s="122"/>
      <c r="H556" s="122">
        <v>0.17217000000000041</v>
      </c>
      <c r="I556" s="126">
        <v>2.0104185800000001</v>
      </c>
      <c r="J556" s="122">
        <v>3.37317E-3</v>
      </c>
      <c r="K556" s="122">
        <v>3.37317E-3</v>
      </c>
      <c r="L556" s="122">
        <v>0.1687968300000004</v>
      </c>
      <c r="M556" s="122">
        <v>2.0070454099999999</v>
      </c>
      <c r="N556" s="122">
        <v>0</v>
      </c>
      <c r="O556" s="122"/>
      <c r="P556" s="122">
        <v>0</v>
      </c>
      <c r="Q556" s="122"/>
      <c r="R556" s="122">
        <v>-1.8382485799999997</v>
      </c>
      <c r="S556" s="122"/>
      <c r="T556" s="122">
        <v>-1.8382485799999997</v>
      </c>
      <c r="U556" s="122"/>
      <c r="V556" s="122"/>
    </row>
    <row r="557" spans="1:22" ht="31.1" x14ac:dyDescent="0.35">
      <c r="A557" s="106" t="s">
        <v>1662</v>
      </c>
      <c r="B557" s="107" t="s">
        <v>986</v>
      </c>
      <c r="C557" s="108" t="s">
        <v>1450</v>
      </c>
      <c r="D557" s="122">
        <v>2.40509</v>
      </c>
      <c r="E557" s="122">
        <v>6.3348000000000007E-3</v>
      </c>
      <c r="F557" s="122">
        <v>2.3987552000000001</v>
      </c>
      <c r="G557" s="122"/>
      <c r="H557" s="122">
        <v>1.8858048000000003</v>
      </c>
      <c r="I557" s="126">
        <v>7.6298050000000006E-2</v>
      </c>
      <c r="J557" s="122">
        <v>3.3588020000000003E-2</v>
      </c>
      <c r="K557" s="122">
        <v>3.3588020000000003E-2</v>
      </c>
      <c r="L557" s="122">
        <v>0.42859200000000003</v>
      </c>
      <c r="M557" s="122">
        <v>4.2710030000000003E-2</v>
      </c>
      <c r="N557" s="122">
        <v>0.42859200000000003</v>
      </c>
      <c r="O557" s="122"/>
      <c r="P557" s="122">
        <v>0.99503278000000028</v>
      </c>
      <c r="Q557" s="122"/>
      <c r="R557" s="122">
        <v>1.8095067500000002</v>
      </c>
      <c r="S557" s="122"/>
      <c r="T557" s="122">
        <v>1.8095067500000002</v>
      </c>
      <c r="U557" s="122"/>
      <c r="V557" s="122"/>
    </row>
    <row r="558" spans="1:22" ht="62.2" x14ac:dyDescent="0.35">
      <c r="A558" s="106" t="s">
        <v>1662</v>
      </c>
      <c r="B558" s="107" t="s">
        <v>987</v>
      </c>
      <c r="C558" s="108" t="s">
        <v>1451</v>
      </c>
      <c r="D558" s="122">
        <v>15.360100000000001</v>
      </c>
      <c r="E558" s="122">
        <v>4.7670919999999999E-2</v>
      </c>
      <c r="F558" s="122">
        <v>15.312429080000001</v>
      </c>
      <c r="G558" s="122"/>
      <c r="H558" s="122">
        <v>13.387510000000001</v>
      </c>
      <c r="I558" s="126">
        <v>0.59581181000000005</v>
      </c>
      <c r="J558" s="122">
        <v>0.26228904999999997</v>
      </c>
      <c r="K558" s="122">
        <v>0.26228904999999997</v>
      </c>
      <c r="L558" s="122">
        <v>3.3468775000000002</v>
      </c>
      <c r="M558" s="122">
        <v>0.33352276000000008</v>
      </c>
      <c r="N558" s="122">
        <v>3.3468775000000002</v>
      </c>
      <c r="O558" s="122"/>
      <c r="P558" s="122">
        <v>6.4314659499999998</v>
      </c>
      <c r="Q558" s="122"/>
      <c r="R558" s="122">
        <v>12.79169819</v>
      </c>
      <c r="S558" s="122"/>
      <c r="T558" s="122">
        <v>12.79169819</v>
      </c>
      <c r="U558" s="122"/>
      <c r="V558" s="122"/>
    </row>
    <row r="559" spans="1:22" ht="46.65" x14ac:dyDescent="0.35">
      <c r="A559" s="106" t="s">
        <v>1662</v>
      </c>
      <c r="B559" s="107" t="s">
        <v>988</v>
      </c>
      <c r="C559" s="108" t="s">
        <v>1452</v>
      </c>
      <c r="D559" s="122">
        <v>1.3548199999999999</v>
      </c>
      <c r="E559" s="122">
        <v>0.13488423999999999</v>
      </c>
      <c r="F559" s="122">
        <v>1.2199357599999998</v>
      </c>
      <c r="G559" s="122"/>
      <c r="H559" s="122">
        <v>1.12914</v>
      </c>
      <c r="I559" s="126">
        <v>1.0846986100000002</v>
      </c>
      <c r="J559" s="122">
        <v>2.212221E-2</v>
      </c>
      <c r="K559" s="122">
        <v>2.212221E-2</v>
      </c>
      <c r="L559" s="122">
        <v>0.38432379</v>
      </c>
      <c r="M559" s="122">
        <v>1.0625764000000002</v>
      </c>
      <c r="N559" s="122">
        <v>0.72269399999999995</v>
      </c>
      <c r="O559" s="122"/>
      <c r="P559" s="122">
        <v>0</v>
      </c>
      <c r="Q559" s="122"/>
      <c r="R559" s="122">
        <v>4.4441389999999803E-2</v>
      </c>
      <c r="S559" s="122"/>
      <c r="T559" s="122">
        <v>4.4441389999999803E-2</v>
      </c>
      <c r="U559" s="122"/>
      <c r="V559" s="122"/>
    </row>
    <row r="560" spans="1:22" ht="31.1" x14ac:dyDescent="0.35">
      <c r="A560" s="106" t="s">
        <v>1662</v>
      </c>
      <c r="B560" s="107" t="s">
        <v>1804</v>
      </c>
      <c r="C560" s="108" t="s">
        <v>1453</v>
      </c>
      <c r="D560" s="122">
        <v>6.2648100000000007</v>
      </c>
      <c r="E560" s="122">
        <v>2.4167000000000001E-4</v>
      </c>
      <c r="F560" s="122">
        <v>6.2645683300000004</v>
      </c>
      <c r="G560" s="122"/>
      <c r="H560" s="122">
        <v>5.5042328000000005</v>
      </c>
      <c r="I560" s="126">
        <v>0.22269651000000001</v>
      </c>
      <c r="J560" s="122">
        <v>9.803574000000001E-2</v>
      </c>
      <c r="K560" s="122">
        <v>9.803574000000001E-2</v>
      </c>
      <c r="L560" s="122">
        <v>1.2509620000000001</v>
      </c>
      <c r="M560" s="122">
        <v>0.12466077</v>
      </c>
      <c r="N560" s="122">
        <v>1.2509620000000001</v>
      </c>
      <c r="O560" s="122"/>
      <c r="P560" s="122">
        <v>2.9042730600000004</v>
      </c>
      <c r="Q560" s="122"/>
      <c r="R560" s="122">
        <v>5.28153629</v>
      </c>
      <c r="S560" s="122"/>
      <c r="T560" s="122">
        <v>5.28153629</v>
      </c>
      <c r="U560" s="122"/>
      <c r="V560" s="122"/>
    </row>
    <row r="561" spans="1:22" ht="31.1" x14ac:dyDescent="0.35">
      <c r="A561" s="106" t="s">
        <v>1662</v>
      </c>
      <c r="B561" s="107" t="s">
        <v>121</v>
      </c>
      <c r="C561" s="108" t="s">
        <v>122</v>
      </c>
      <c r="D561" s="122">
        <v>0</v>
      </c>
      <c r="E561" s="122">
        <v>0</v>
      </c>
      <c r="F561" s="122">
        <v>0</v>
      </c>
      <c r="G561" s="122"/>
      <c r="H561" s="122">
        <v>0</v>
      </c>
      <c r="I561" s="126">
        <v>0</v>
      </c>
      <c r="J561" s="122">
        <v>0</v>
      </c>
      <c r="K561" s="122">
        <v>0</v>
      </c>
      <c r="L561" s="122">
        <v>0</v>
      </c>
      <c r="M561" s="122">
        <v>0</v>
      </c>
      <c r="N561" s="122">
        <v>0</v>
      </c>
      <c r="O561" s="122"/>
      <c r="P561" s="122">
        <v>0</v>
      </c>
      <c r="Q561" s="122"/>
      <c r="R561" s="122">
        <v>0</v>
      </c>
      <c r="S561" s="122"/>
      <c r="T561" s="122">
        <v>0</v>
      </c>
      <c r="U561" s="122"/>
      <c r="V561" s="122"/>
    </row>
    <row r="562" spans="1:22" x14ac:dyDescent="0.35">
      <c r="A562" s="103"/>
      <c r="B562" s="110" t="s">
        <v>665</v>
      </c>
      <c r="C562" s="105"/>
      <c r="D562" s="133">
        <f t="shared" ref="D562:V562" si="64">SUM(D563:D564)</f>
        <v>29.302009999999996</v>
      </c>
      <c r="E562" s="133">
        <f t="shared" si="64"/>
        <v>2.4296356299999999</v>
      </c>
      <c r="F562" s="133">
        <f t="shared" si="64"/>
        <v>26.872374369999996</v>
      </c>
      <c r="G562" s="133">
        <f t="shared" si="64"/>
        <v>0</v>
      </c>
      <c r="H562" s="133">
        <f t="shared" si="64"/>
        <v>13.457256999999998</v>
      </c>
      <c r="I562" s="133">
        <f t="shared" si="64"/>
        <v>12.76778109</v>
      </c>
      <c r="J562" s="133">
        <f t="shared" si="64"/>
        <v>0.23968689000000001</v>
      </c>
      <c r="K562" s="133">
        <f t="shared" si="64"/>
        <v>0.23968689000000001</v>
      </c>
      <c r="L562" s="133">
        <f t="shared" si="64"/>
        <v>3.0584674999999999</v>
      </c>
      <c r="M562" s="133">
        <f t="shared" si="64"/>
        <v>12.528094199999998</v>
      </c>
      <c r="N562" s="133">
        <f t="shared" si="64"/>
        <v>3.0584674999999999</v>
      </c>
      <c r="O562" s="133">
        <f t="shared" si="64"/>
        <v>0</v>
      </c>
      <c r="P562" s="133">
        <f t="shared" si="64"/>
        <v>7.1006351099999998</v>
      </c>
      <c r="Q562" s="133">
        <f t="shared" si="64"/>
        <v>0</v>
      </c>
      <c r="R562" s="133">
        <f t="shared" si="64"/>
        <v>0.68947590999999875</v>
      </c>
      <c r="S562" s="133">
        <f t="shared" si="64"/>
        <v>0</v>
      </c>
      <c r="T562" s="133">
        <f t="shared" si="64"/>
        <v>0.68947590999999875</v>
      </c>
      <c r="U562" s="133">
        <f t="shared" si="64"/>
        <v>0</v>
      </c>
      <c r="V562" s="133">
        <f t="shared" si="64"/>
        <v>0</v>
      </c>
    </row>
    <row r="563" spans="1:22" ht="31.1" x14ac:dyDescent="0.35">
      <c r="A563" s="106" t="s">
        <v>1662</v>
      </c>
      <c r="B563" s="107" t="s">
        <v>1805</v>
      </c>
      <c r="C563" s="108" t="s">
        <v>1454</v>
      </c>
      <c r="D563" s="122">
        <v>10.919549999999999</v>
      </c>
      <c r="E563" s="122">
        <v>2.4167000000000001E-4</v>
      </c>
      <c r="F563" s="122">
        <v>10.91930833</v>
      </c>
      <c r="G563" s="122"/>
      <c r="H563" s="122">
        <v>1.0999999999999999E-2</v>
      </c>
      <c r="I563" s="126">
        <v>12.223757109999999</v>
      </c>
      <c r="J563" s="122">
        <v>1.9593E-4</v>
      </c>
      <c r="K563" s="122">
        <v>1.9593E-4</v>
      </c>
      <c r="L563" s="122">
        <v>2.5000000000000001E-3</v>
      </c>
      <c r="M563" s="122">
        <v>12.223561179999999</v>
      </c>
      <c r="N563" s="122">
        <v>2.5000000000000001E-3</v>
      </c>
      <c r="O563" s="122"/>
      <c r="P563" s="122">
        <v>5.8040699999999997E-3</v>
      </c>
      <c r="Q563" s="122"/>
      <c r="R563" s="122">
        <v>-12.21275711</v>
      </c>
      <c r="S563" s="122"/>
      <c r="T563" s="122">
        <v>-12.21275711</v>
      </c>
      <c r="U563" s="122"/>
      <c r="V563" s="122"/>
    </row>
    <row r="564" spans="1:22" ht="46.65" x14ac:dyDescent="0.35">
      <c r="A564" s="106" t="s">
        <v>1662</v>
      </c>
      <c r="B564" s="107" t="s">
        <v>666</v>
      </c>
      <c r="C564" s="108" t="s">
        <v>715</v>
      </c>
      <c r="D564" s="122">
        <v>18.382459999999998</v>
      </c>
      <c r="E564" s="122">
        <v>2.4293939600000001</v>
      </c>
      <c r="F564" s="122">
        <v>15.953066039999998</v>
      </c>
      <c r="G564" s="122"/>
      <c r="H564" s="122">
        <v>13.446256999999999</v>
      </c>
      <c r="I564" s="126">
        <v>0.54402397999999996</v>
      </c>
      <c r="J564" s="122">
        <v>0.23949096</v>
      </c>
      <c r="K564" s="122">
        <v>0.23949096</v>
      </c>
      <c r="L564" s="122">
        <v>3.0559674999999999</v>
      </c>
      <c r="M564" s="122">
        <v>0.30453301999999993</v>
      </c>
      <c r="N564" s="122">
        <v>3.0559674999999999</v>
      </c>
      <c r="O564" s="122"/>
      <c r="P564" s="122">
        <v>7.0948310399999999</v>
      </c>
      <c r="Q564" s="122"/>
      <c r="R564" s="122">
        <v>12.902233019999999</v>
      </c>
      <c r="S564" s="122"/>
      <c r="T564" s="122">
        <v>12.902233019999999</v>
      </c>
      <c r="U564" s="122"/>
      <c r="V564" s="122"/>
    </row>
    <row r="565" spans="1:22" x14ac:dyDescent="0.35">
      <c r="A565" s="103"/>
      <c r="B565" s="110" t="s">
        <v>48</v>
      </c>
      <c r="C565" s="105"/>
      <c r="D565" s="133">
        <f t="shared" ref="D565:V565" si="65">SUM(D566:D569)</f>
        <v>48.013859999999994</v>
      </c>
      <c r="E565" s="133">
        <f t="shared" si="65"/>
        <v>5.2974654000000001</v>
      </c>
      <c r="F565" s="133">
        <f t="shared" si="65"/>
        <v>42.716394600000001</v>
      </c>
      <c r="G565" s="133">
        <f t="shared" si="65"/>
        <v>0</v>
      </c>
      <c r="H565" s="133">
        <f t="shared" si="65"/>
        <v>11.7845552</v>
      </c>
      <c r="I565" s="133">
        <f t="shared" si="65"/>
        <v>2.3248084299999996</v>
      </c>
      <c r="J565" s="133">
        <f t="shared" si="65"/>
        <v>0.14159447999999999</v>
      </c>
      <c r="K565" s="133">
        <f t="shared" si="65"/>
        <v>0.14159447999999999</v>
      </c>
      <c r="L565" s="133">
        <f t="shared" si="65"/>
        <v>4.6984110000000001</v>
      </c>
      <c r="M565" s="133">
        <f t="shared" si="65"/>
        <v>2.1832139499999994</v>
      </c>
      <c r="N565" s="133">
        <f t="shared" si="65"/>
        <v>2.1835324999999997</v>
      </c>
      <c r="O565" s="133">
        <f t="shared" si="65"/>
        <v>0</v>
      </c>
      <c r="P565" s="133">
        <f t="shared" si="65"/>
        <v>4.7610172199999994</v>
      </c>
      <c r="Q565" s="133">
        <f t="shared" si="65"/>
        <v>0</v>
      </c>
      <c r="R565" s="133">
        <f t="shared" si="65"/>
        <v>9.4597467699999989</v>
      </c>
      <c r="S565" s="133">
        <f t="shared" si="65"/>
        <v>0</v>
      </c>
      <c r="T565" s="133">
        <f t="shared" si="65"/>
        <v>9.4597467699999989</v>
      </c>
      <c r="U565" s="133">
        <f t="shared" si="65"/>
        <v>0</v>
      </c>
      <c r="V565" s="133">
        <f t="shared" si="65"/>
        <v>0</v>
      </c>
    </row>
    <row r="566" spans="1:22" ht="89.25" customHeight="1" x14ac:dyDescent="0.35">
      <c r="A566" s="106" t="s">
        <v>1662</v>
      </c>
      <c r="B566" s="107" t="s">
        <v>989</v>
      </c>
      <c r="C566" s="108" t="s">
        <v>1455</v>
      </c>
      <c r="D566" s="122">
        <v>3.4666000000000001</v>
      </c>
      <c r="E566" s="122">
        <v>0.31300790000000001</v>
      </c>
      <c r="F566" s="122">
        <v>3.1535921</v>
      </c>
      <c r="G566" s="122"/>
      <c r="H566" s="122">
        <v>2.5604832000000006</v>
      </c>
      <c r="I566" s="126">
        <v>2.0349354099999997</v>
      </c>
      <c r="J566" s="122">
        <v>4.5604699999999991E-2</v>
      </c>
      <c r="K566" s="122">
        <v>4.5604699999999991E-2</v>
      </c>
      <c r="L566" s="122">
        <v>2.5148785000000005</v>
      </c>
      <c r="M566" s="122">
        <v>1.9893307099999997</v>
      </c>
      <c r="N566" s="122">
        <v>0</v>
      </c>
      <c r="O566" s="122"/>
      <c r="P566" s="122">
        <v>0</v>
      </c>
      <c r="Q566" s="122"/>
      <c r="R566" s="122">
        <v>0.52554779000000096</v>
      </c>
      <c r="S566" s="122"/>
      <c r="T566" s="122">
        <v>0.52554779000000096</v>
      </c>
      <c r="U566" s="122"/>
      <c r="V566" s="122"/>
    </row>
    <row r="567" spans="1:22" ht="31.1" x14ac:dyDescent="0.35">
      <c r="A567" s="106" t="s">
        <v>1662</v>
      </c>
      <c r="B567" s="107" t="s">
        <v>990</v>
      </c>
      <c r="C567" s="108" t="s">
        <v>1456</v>
      </c>
      <c r="D567" s="122">
        <v>4.3512399999999998</v>
      </c>
      <c r="E567" s="122">
        <v>0</v>
      </c>
      <c r="F567" s="122">
        <v>4.3512399999999998</v>
      </c>
      <c r="G567" s="122"/>
      <c r="H567" s="122">
        <v>3.8347100000000003</v>
      </c>
      <c r="I567" s="126">
        <v>0</v>
      </c>
      <c r="J567" s="122">
        <v>0</v>
      </c>
      <c r="K567" s="122">
        <v>0</v>
      </c>
      <c r="L567" s="122">
        <v>0.95867749999999996</v>
      </c>
      <c r="M567" s="122">
        <v>0</v>
      </c>
      <c r="N567" s="122">
        <v>0.95867749999999996</v>
      </c>
      <c r="O567" s="122"/>
      <c r="P567" s="122">
        <v>1.9173550000000001</v>
      </c>
      <c r="Q567" s="122"/>
      <c r="R567" s="122">
        <v>3.8347100000000003</v>
      </c>
      <c r="S567" s="122"/>
      <c r="T567" s="122">
        <v>3.8347100000000003</v>
      </c>
      <c r="U567" s="122"/>
      <c r="V567" s="122"/>
    </row>
    <row r="568" spans="1:22" ht="81.75" customHeight="1" x14ac:dyDescent="0.35">
      <c r="A568" s="106" t="s">
        <v>1662</v>
      </c>
      <c r="B568" s="107" t="s">
        <v>458</v>
      </c>
      <c r="C568" s="108" t="s">
        <v>123</v>
      </c>
      <c r="D568" s="122">
        <v>40.196019999999997</v>
      </c>
      <c r="E568" s="122">
        <v>4.9844575000000004</v>
      </c>
      <c r="F568" s="122">
        <v>35.211562499999999</v>
      </c>
      <c r="G568" s="122"/>
      <c r="H568" s="122">
        <v>5.3893619999999984</v>
      </c>
      <c r="I568" s="126">
        <v>0.21804892999999997</v>
      </c>
      <c r="J568" s="122">
        <v>9.5989779999999997E-2</v>
      </c>
      <c r="K568" s="122">
        <v>9.5989779999999997E-2</v>
      </c>
      <c r="L568" s="122">
        <v>1.2248549999999996</v>
      </c>
      <c r="M568" s="122">
        <v>0.12205914999999998</v>
      </c>
      <c r="N568" s="122">
        <v>1.2248549999999996</v>
      </c>
      <c r="O568" s="122"/>
      <c r="P568" s="122">
        <v>2.8436622199999992</v>
      </c>
      <c r="Q568" s="122"/>
      <c r="R568" s="122">
        <v>5.1713130699999983</v>
      </c>
      <c r="S568" s="122"/>
      <c r="T568" s="122">
        <v>5.1713130699999983</v>
      </c>
      <c r="U568" s="122"/>
      <c r="V568" s="122"/>
    </row>
    <row r="569" spans="1:22" ht="86.25" customHeight="1" x14ac:dyDescent="0.35">
      <c r="A569" s="106" t="s">
        <v>1662</v>
      </c>
      <c r="B569" s="107" t="s">
        <v>1806</v>
      </c>
      <c r="C569" s="108" t="s">
        <v>1959</v>
      </c>
      <c r="D569" s="122"/>
      <c r="E569" s="122"/>
      <c r="F569" s="122">
        <v>0</v>
      </c>
      <c r="G569" s="122"/>
      <c r="H569" s="122">
        <v>0</v>
      </c>
      <c r="I569" s="126">
        <v>7.1824089999999993E-2</v>
      </c>
      <c r="J569" s="122"/>
      <c r="K569" s="122"/>
      <c r="L569" s="122"/>
      <c r="M569" s="122">
        <v>7.1824089999999993E-2</v>
      </c>
      <c r="N569" s="122"/>
      <c r="O569" s="122"/>
      <c r="P569" s="122"/>
      <c r="Q569" s="122"/>
      <c r="R569" s="122">
        <v>-7.1824089999999993E-2</v>
      </c>
      <c r="S569" s="122"/>
      <c r="T569" s="122">
        <v>-7.1824089999999993E-2</v>
      </c>
      <c r="U569" s="122"/>
      <c r="V569" s="122"/>
    </row>
    <row r="570" spans="1:22" x14ac:dyDescent="0.35">
      <c r="A570" s="103"/>
      <c r="B570" s="110" t="s">
        <v>124</v>
      </c>
      <c r="C570" s="105"/>
      <c r="D570" s="133">
        <f t="shared" ref="D570:V570" si="66">SUM(D571:D574)</f>
        <v>87.184110000000004</v>
      </c>
      <c r="E570" s="133">
        <f t="shared" si="66"/>
        <v>8.0428566199999985</v>
      </c>
      <c r="F570" s="133">
        <f t="shared" si="66"/>
        <v>79.141253380000009</v>
      </c>
      <c r="G570" s="133">
        <f t="shared" si="66"/>
        <v>0</v>
      </c>
      <c r="H570" s="133">
        <f t="shared" si="66"/>
        <v>74.493428399999985</v>
      </c>
      <c r="I570" s="133">
        <f t="shared" si="66"/>
        <v>10.94301226</v>
      </c>
      <c r="J570" s="133">
        <f t="shared" si="66"/>
        <v>1.4426809699999998</v>
      </c>
      <c r="K570" s="133">
        <f t="shared" si="66"/>
        <v>1.4426809699999998</v>
      </c>
      <c r="L570" s="133">
        <f t="shared" si="66"/>
        <v>24.853710979999999</v>
      </c>
      <c r="M570" s="133">
        <f t="shared" si="66"/>
        <v>9.5003312900000001</v>
      </c>
      <c r="N570" s="133">
        <f t="shared" si="66"/>
        <v>16.440813500000001</v>
      </c>
      <c r="O570" s="133">
        <f t="shared" si="66"/>
        <v>0</v>
      </c>
      <c r="P570" s="133">
        <f t="shared" si="66"/>
        <v>31.756222949999994</v>
      </c>
      <c r="Q570" s="133">
        <f t="shared" si="66"/>
        <v>0</v>
      </c>
      <c r="R570" s="133">
        <f t="shared" si="66"/>
        <v>63.550416139999989</v>
      </c>
      <c r="S570" s="133">
        <f t="shared" si="66"/>
        <v>0</v>
      </c>
      <c r="T570" s="133">
        <f t="shared" si="66"/>
        <v>63.550416139999989</v>
      </c>
      <c r="U570" s="133">
        <f t="shared" si="66"/>
        <v>0</v>
      </c>
      <c r="V570" s="133">
        <f t="shared" si="66"/>
        <v>0</v>
      </c>
    </row>
    <row r="571" spans="1:22" ht="15.8" customHeight="1" x14ac:dyDescent="0.35">
      <c r="A571" s="106" t="s">
        <v>1662</v>
      </c>
      <c r="B571" s="107" t="s">
        <v>991</v>
      </c>
      <c r="C571" s="108" t="s">
        <v>1457</v>
      </c>
      <c r="D571" s="122">
        <v>3.4188700000000001</v>
      </c>
      <c r="E571" s="122">
        <v>1.027542E-2</v>
      </c>
      <c r="F571" s="122">
        <v>3.4085945799999999</v>
      </c>
      <c r="G571" s="122"/>
      <c r="H571" s="122">
        <v>1.7823784000000003</v>
      </c>
      <c r="I571" s="126">
        <v>7.2113479999999994E-2</v>
      </c>
      <c r="J571" s="122">
        <v>3.1745889999999999E-2</v>
      </c>
      <c r="K571" s="122">
        <v>3.1745889999999999E-2</v>
      </c>
      <c r="L571" s="122">
        <v>0.405086</v>
      </c>
      <c r="M571" s="122">
        <v>4.0367589999999995E-2</v>
      </c>
      <c r="N571" s="122">
        <v>0.405086</v>
      </c>
      <c r="O571" s="122"/>
      <c r="P571" s="122">
        <v>0.9404605100000003</v>
      </c>
      <c r="Q571" s="122"/>
      <c r="R571" s="122">
        <v>1.7102649200000002</v>
      </c>
      <c r="S571" s="122"/>
      <c r="T571" s="122">
        <v>1.7102649200000002</v>
      </c>
      <c r="U571" s="122"/>
      <c r="V571" s="122"/>
    </row>
    <row r="572" spans="1:22" ht="62.2" x14ac:dyDescent="0.35">
      <c r="A572" s="106" t="s">
        <v>1662</v>
      </c>
      <c r="B572" s="107" t="s">
        <v>647</v>
      </c>
      <c r="C572" s="108" t="s">
        <v>695</v>
      </c>
      <c r="D572" s="122">
        <v>71.63291000000001</v>
      </c>
      <c r="E572" s="122">
        <v>8.0197363799999994</v>
      </c>
      <c r="F572" s="122">
        <v>63.613173620000012</v>
      </c>
      <c r="G572" s="122"/>
      <c r="H572" s="122">
        <v>64.132909999999995</v>
      </c>
      <c r="I572" s="126">
        <v>2.85423844</v>
      </c>
      <c r="J572" s="122">
        <v>1.2564966299999998</v>
      </c>
      <c r="K572" s="122">
        <v>1.2564966299999998</v>
      </c>
      <c r="L572" s="122">
        <v>16.033227499999999</v>
      </c>
      <c r="M572" s="122">
        <v>1.5977418100000003</v>
      </c>
      <c r="N572" s="122">
        <v>16.033227499999999</v>
      </c>
      <c r="O572" s="122"/>
      <c r="P572" s="122">
        <v>30.809958369999993</v>
      </c>
      <c r="Q572" s="122"/>
      <c r="R572" s="122">
        <v>61.278671559999992</v>
      </c>
      <c r="S572" s="122"/>
      <c r="T572" s="122">
        <v>61.278671559999992</v>
      </c>
      <c r="U572" s="122"/>
      <c r="V572" s="122"/>
    </row>
    <row r="573" spans="1:22" ht="31.1" x14ac:dyDescent="0.35">
      <c r="A573" s="106" t="s">
        <v>1662</v>
      </c>
      <c r="B573" s="107" t="s">
        <v>992</v>
      </c>
      <c r="C573" s="108" t="s">
        <v>1458</v>
      </c>
      <c r="D573" s="122">
        <v>3.4188700000000001</v>
      </c>
      <c r="E573" s="122">
        <v>9.3087599999999993E-3</v>
      </c>
      <c r="F573" s="122">
        <v>3.4095612399999999</v>
      </c>
      <c r="G573" s="122"/>
      <c r="H573" s="122">
        <v>1.0999999999999999E-2</v>
      </c>
      <c r="I573" s="126">
        <v>4.4504000000000006E-4</v>
      </c>
      <c r="J573" s="122">
        <v>1.9593E-4</v>
      </c>
      <c r="K573" s="122">
        <v>1.9593E-4</v>
      </c>
      <c r="L573" s="122">
        <v>2.5000000000000001E-3</v>
      </c>
      <c r="M573" s="122">
        <v>2.4911000000000009E-4</v>
      </c>
      <c r="N573" s="122">
        <v>2.5000000000000001E-3</v>
      </c>
      <c r="O573" s="122"/>
      <c r="P573" s="122">
        <v>5.8040699999999997E-3</v>
      </c>
      <c r="Q573" s="122"/>
      <c r="R573" s="122">
        <v>1.0554959999999999E-2</v>
      </c>
      <c r="S573" s="122"/>
      <c r="T573" s="122">
        <v>1.0554959999999999E-2</v>
      </c>
      <c r="U573" s="122"/>
      <c r="V573" s="122"/>
    </row>
    <row r="574" spans="1:22" ht="31.1" x14ac:dyDescent="0.35">
      <c r="A574" s="106" t="s">
        <v>1662</v>
      </c>
      <c r="B574" s="107" t="s">
        <v>993</v>
      </c>
      <c r="C574" s="108" t="s">
        <v>1459</v>
      </c>
      <c r="D574" s="122">
        <v>8.7134599999999995</v>
      </c>
      <c r="E574" s="122">
        <v>3.5360600000000002E-3</v>
      </c>
      <c r="F574" s="122">
        <v>8.7099239399999995</v>
      </c>
      <c r="G574" s="122"/>
      <c r="H574" s="122">
        <v>8.5671399999999984</v>
      </c>
      <c r="I574" s="126">
        <v>8.0162153000000007</v>
      </c>
      <c r="J574" s="122">
        <v>0.15424251999999999</v>
      </c>
      <c r="K574" s="122">
        <v>0.15424251999999999</v>
      </c>
      <c r="L574" s="122">
        <v>8.412897479999998</v>
      </c>
      <c r="M574" s="122">
        <v>7.8619727800000003</v>
      </c>
      <c r="N574" s="122">
        <v>0</v>
      </c>
      <c r="O574" s="122"/>
      <c r="P574" s="122">
        <v>0</v>
      </c>
      <c r="Q574" s="122"/>
      <c r="R574" s="122">
        <v>0.55092469999999771</v>
      </c>
      <c r="S574" s="122"/>
      <c r="T574" s="122">
        <v>0.55092469999999771</v>
      </c>
      <c r="U574" s="122"/>
      <c r="V574" s="122"/>
    </row>
    <row r="575" spans="1:22" ht="101.3" customHeight="1" x14ac:dyDescent="0.35">
      <c r="A575" s="103"/>
      <c r="B575" s="110" t="s">
        <v>49</v>
      </c>
      <c r="C575" s="105"/>
      <c r="D575" s="133">
        <f t="shared" ref="D575:V575" si="67">SUM(D576:D588)</f>
        <v>56.874190000000006</v>
      </c>
      <c r="E575" s="133">
        <f t="shared" si="67"/>
        <v>5.3484581000000002</v>
      </c>
      <c r="F575" s="133">
        <f t="shared" si="67"/>
        <v>51.525731900000004</v>
      </c>
      <c r="G575" s="133">
        <f t="shared" si="67"/>
        <v>0</v>
      </c>
      <c r="H575" s="133">
        <f t="shared" si="67"/>
        <v>23.870362860000004</v>
      </c>
      <c r="I575" s="133">
        <f t="shared" si="67"/>
        <v>2.0445671500000002</v>
      </c>
      <c r="J575" s="133">
        <f t="shared" si="67"/>
        <v>0.60761346999999999</v>
      </c>
      <c r="K575" s="133">
        <f t="shared" si="67"/>
        <v>0.96334361000000013</v>
      </c>
      <c r="L575" s="133">
        <f t="shared" si="67"/>
        <v>6.3462151799999997</v>
      </c>
      <c r="M575" s="133">
        <f t="shared" si="67"/>
        <v>1.0812235400000001</v>
      </c>
      <c r="N575" s="133">
        <f t="shared" si="67"/>
        <v>10.179055730000002</v>
      </c>
      <c r="O575" s="133">
        <f t="shared" si="67"/>
        <v>0</v>
      </c>
      <c r="P575" s="133">
        <f t="shared" si="67"/>
        <v>6.7374784800000027</v>
      </c>
      <c r="Q575" s="133">
        <f t="shared" si="67"/>
        <v>0</v>
      </c>
      <c r="R575" s="133">
        <f t="shared" si="67"/>
        <v>21.825795710000005</v>
      </c>
      <c r="S575" s="133">
        <f t="shared" si="67"/>
        <v>0</v>
      </c>
      <c r="T575" s="133">
        <f t="shared" si="67"/>
        <v>21.825795710000005</v>
      </c>
      <c r="U575" s="133">
        <f t="shared" si="67"/>
        <v>0</v>
      </c>
      <c r="V575" s="133">
        <f t="shared" si="67"/>
        <v>0</v>
      </c>
    </row>
    <row r="576" spans="1:22" ht="31.1" x14ac:dyDescent="0.35">
      <c r="A576" s="106" t="s">
        <v>1662</v>
      </c>
      <c r="B576" s="107" t="s">
        <v>1807</v>
      </c>
      <c r="C576" s="108" t="s">
        <v>1460</v>
      </c>
      <c r="D576" s="122">
        <v>2.70736</v>
      </c>
      <c r="E576" s="122">
        <v>0.12377465999999999</v>
      </c>
      <c r="F576" s="122">
        <v>2.58358534</v>
      </c>
      <c r="G576" s="122"/>
      <c r="H576" s="122">
        <v>2.3736644800000004</v>
      </c>
      <c r="I576" s="126">
        <v>9.6036410000000003E-2</v>
      </c>
      <c r="J576" s="122">
        <v>4.2277290000000002E-2</v>
      </c>
      <c r="K576" s="122">
        <v>4.2277290000000002E-2</v>
      </c>
      <c r="L576" s="122">
        <v>0.53946919999999998</v>
      </c>
      <c r="M576" s="122">
        <v>5.3759120000000001E-2</v>
      </c>
      <c r="N576" s="122">
        <v>0.53946919999999998</v>
      </c>
      <c r="O576" s="122"/>
      <c r="P576" s="122">
        <v>1.2524487900000003</v>
      </c>
      <c r="Q576" s="122"/>
      <c r="R576" s="122">
        <v>2.2776280700000004</v>
      </c>
      <c r="S576" s="122"/>
      <c r="T576" s="122">
        <v>2.2776280700000004</v>
      </c>
      <c r="U576" s="122"/>
      <c r="V576" s="122"/>
    </row>
    <row r="577" spans="1:22" ht="15.8" customHeight="1" x14ac:dyDescent="0.35">
      <c r="A577" s="106" t="s">
        <v>1662</v>
      </c>
      <c r="B577" s="107" t="s">
        <v>648</v>
      </c>
      <c r="C577" s="108" t="s">
        <v>696</v>
      </c>
      <c r="D577" s="122">
        <v>0.24376000000000003</v>
      </c>
      <c r="E577" s="122">
        <v>3.5462499999999999E-3</v>
      </c>
      <c r="F577" s="122">
        <v>0.24021375000000003</v>
      </c>
      <c r="G577" s="122"/>
      <c r="H577" s="122">
        <v>0.24021375</v>
      </c>
      <c r="I577" s="126">
        <v>1.007682E-2</v>
      </c>
      <c r="J577" s="122">
        <v>4.4360299999999997E-3</v>
      </c>
      <c r="K577" s="122">
        <v>4.4360299999999997E-3</v>
      </c>
      <c r="L577" s="122">
        <v>6.8691969999999991E-2</v>
      </c>
      <c r="M577" s="122">
        <v>5.6407900000000006E-3</v>
      </c>
      <c r="N577" s="122">
        <v>0.16708575000000001</v>
      </c>
      <c r="O577" s="122"/>
      <c r="P577" s="122">
        <v>0</v>
      </c>
      <c r="Q577" s="122"/>
      <c r="R577" s="122">
        <v>0.23013693000000002</v>
      </c>
      <c r="S577" s="122"/>
      <c r="T577" s="122">
        <v>0.23013693000000002</v>
      </c>
      <c r="U577" s="122"/>
      <c r="V577" s="122"/>
    </row>
    <row r="578" spans="1:22" ht="75" customHeight="1" x14ac:dyDescent="0.35">
      <c r="A578" s="106" t="s">
        <v>1662</v>
      </c>
      <c r="B578" s="107" t="s">
        <v>649</v>
      </c>
      <c r="C578" s="108" t="s">
        <v>697</v>
      </c>
      <c r="D578" s="122">
        <v>1.1136600000000001</v>
      </c>
      <c r="E578" s="122">
        <v>7.1214299999999998E-3</v>
      </c>
      <c r="F578" s="122">
        <v>1.1065385700000001</v>
      </c>
      <c r="G578" s="122"/>
      <c r="H578" s="122">
        <v>1.1065385700000003</v>
      </c>
      <c r="I578" s="126">
        <v>4.8333800000000003E-2</v>
      </c>
      <c r="J578" s="122">
        <v>2.1277560000000001E-2</v>
      </c>
      <c r="K578" s="122">
        <v>2.1277560000000001E-2</v>
      </c>
      <c r="L578" s="122">
        <v>0.27150750000000001</v>
      </c>
      <c r="M578" s="122">
        <v>2.7056240000000002E-2</v>
      </c>
      <c r="N578" s="122">
        <v>0.27150750000000001</v>
      </c>
      <c r="O578" s="122"/>
      <c r="P578" s="122">
        <v>0.54224601000000028</v>
      </c>
      <c r="Q578" s="122"/>
      <c r="R578" s="122">
        <v>1.0582047700000003</v>
      </c>
      <c r="S578" s="122"/>
      <c r="T578" s="122">
        <v>1.0582047700000003</v>
      </c>
      <c r="U578" s="122"/>
      <c r="V578" s="122"/>
    </row>
    <row r="579" spans="1:22" ht="31.1" x14ac:dyDescent="0.35">
      <c r="A579" s="106" t="s">
        <v>1662</v>
      </c>
      <c r="B579" s="107" t="s">
        <v>650</v>
      </c>
      <c r="C579" s="108" t="s">
        <v>698</v>
      </c>
      <c r="D579" s="122">
        <v>0.97232000000000007</v>
      </c>
      <c r="E579" s="122">
        <v>6.490189999999999E-3</v>
      </c>
      <c r="F579" s="122">
        <v>0.96582981000000012</v>
      </c>
      <c r="G579" s="122"/>
      <c r="H579" s="122">
        <v>0.96582981000000001</v>
      </c>
      <c r="I579" s="126">
        <v>4.2089309999999998E-2</v>
      </c>
      <c r="J579" s="122">
        <v>1.8528610000000001E-2</v>
      </c>
      <c r="K579" s="122">
        <v>1.8528610000000001E-2</v>
      </c>
      <c r="L579" s="122">
        <v>0.27316739000000001</v>
      </c>
      <c r="M579" s="122">
        <v>2.3560699999999997E-2</v>
      </c>
      <c r="N579" s="122">
        <v>0.67413381000000006</v>
      </c>
      <c r="O579" s="122"/>
      <c r="P579" s="122">
        <v>0</v>
      </c>
      <c r="Q579" s="122"/>
      <c r="R579" s="122">
        <v>0.92374049999999996</v>
      </c>
      <c r="S579" s="122"/>
      <c r="T579" s="122">
        <v>0.92374049999999996</v>
      </c>
      <c r="U579" s="122"/>
      <c r="V579" s="122"/>
    </row>
    <row r="580" spans="1:22" ht="31.1" x14ac:dyDescent="0.35">
      <c r="A580" s="106" t="s">
        <v>1662</v>
      </c>
      <c r="B580" s="107" t="s">
        <v>651</v>
      </c>
      <c r="C580" s="108" t="s">
        <v>699</v>
      </c>
      <c r="D580" s="122">
        <v>1.4670000000000001</v>
      </c>
      <c r="E580" s="122">
        <v>8.6997400000000009E-3</v>
      </c>
      <c r="F580" s="122">
        <v>1.4583002600000001</v>
      </c>
      <c r="G580" s="122"/>
      <c r="H580" s="122">
        <v>1.4583002600000003</v>
      </c>
      <c r="I580" s="126">
        <v>6.3834500000000002E-2</v>
      </c>
      <c r="J580" s="122">
        <v>2.8101299999999999E-2</v>
      </c>
      <c r="K580" s="122">
        <v>2.8101299999999999E-2</v>
      </c>
      <c r="L580" s="122">
        <v>0.35858000000000001</v>
      </c>
      <c r="M580" s="122">
        <v>3.5733200000000007E-2</v>
      </c>
      <c r="N580" s="122">
        <v>0.35858000000000001</v>
      </c>
      <c r="O580" s="122"/>
      <c r="P580" s="122">
        <v>0.71303896000000033</v>
      </c>
      <c r="Q580" s="122"/>
      <c r="R580" s="122">
        <v>1.3944657600000003</v>
      </c>
      <c r="S580" s="122"/>
      <c r="T580" s="122">
        <v>1.3944657600000003</v>
      </c>
      <c r="U580" s="122"/>
      <c r="V580" s="122"/>
    </row>
    <row r="581" spans="1:22" ht="31.1" x14ac:dyDescent="0.35">
      <c r="A581" s="106" t="s">
        <v>1662</v>
      </c>
      <c r="B581" s="107" t="s">
        <v>994</v>
      </c>
      <c r="C581" s="108" t="s">
        <v>700</v>
      </c>
      <c r="D581" s="122">
        <v>0.26182</v>
      </c>
      <c r="E581" s="122">
        <v>0.19761011000000001</v>
      </c>
      <c r="F581" s="122">
        <v>6.4209889999999992E-2</v>
      </c>
      <c r="G581" s="122"/>
      <c r="H581" s="122">
        <v>0.14738692000000003</v>
      </c>
      <c r="I581" s="126">
        <v>0.71235116000000009</v>
      </c>
      <c r="J581" s="122">
        <v>0.14738692000000003</v>
      </c>
      <c r="K581" s="122">
        <v>0.50311706</v>
      </c>
      <c r="L581" s="122">
        <v>0</v>
      </c>
      <c r="M581" s="122">
        <v>0.20923410000000009</v>
      </c>
      <c r="N581" s="122">
        <v>0</v>
      </c>
      <c r="O581" s="122"/>
      <c r="P581" s="122">
        <v>0</v>
      </c>
      <c r="Q581" s="122"/>
      <c r="R581" s="122">
        <v>-0.56496424000000012</v>
      </c>
      <c r="S581" s="122"/>
      <c r="T581" s="122">
        <v>-0.56496424000000012</v>
      </c>
      <c r="U581" s="122"/>
      <c r="V581" s="122"/>
    </row>
    <row r="582" spans="1:22" ht="31.1" x14ac:dyDescent="0.35">
      <c r="A582" s="106" t="s">
        <v>1662</v>
      </c>
      <c r="B582" s="107" t="s">
        <v>653</v>
      </c>
      <c r="C582" s="108" t="s">
        <v>702</v>
      </c>
      <c r="D582" s="122">
        <v>1.3700399999999999</v>
      </c>
      <c r="E582" s="122">
        <v>0.15345522</v>
      </c>
      <c r="F582" s="122">
        <v>1.2165847799999998</v>
      </c>
      <c r="G582" s="122"/>
      <c r="H582" s="122">
        <v>0.91078900000000007</v>
      </c>
      <c r="I582" s="126">
        <v>0.12877595999999999</v>
      </c>
      <c r="J582" s="122">
        <v>5.2060509999999997E-2</v>
      </c>
      <c r="K582" s="122">
        <v>5.2060509999999997E-2</v>
      </c>
      <c r="L582" s="122">
        <v>0.35895148999999998</v>
      </c>
      <c r="M582" s="122">
        <v>7.6715449999999991E-2</v>
      </c>
      <c r="N582" s="122">
        <v>0.49977700000000008</v>
      </c>
      <c r="O582" s="122"/>
      <c r="P582" s="122">
        <v>0</v>
      </c>
      <c r="Q582" s="122"/>
      <c r="R582" s="122">
        <v>0.78201304000000005</v>
      </c>
      <c r="S582" s="122"/>
      <c r="T582" s="122">
        <v>0.78201304000000005</v>
      </c>
      <c r="U582" s="122"/>
      <c r="V582" s="122"/>
    </row>
    <row r="583" spans="1:22" ht="31.1" x14ac:dyDescent="0.35">
      <c r="A583" s="106" t="s">
        <v>1662</v>
      </c>
      <c r="B583" s="107" t="s">
        <v>995</v>
      </c>
      <c r="C583" s="108" t="s">
        <v>703</v>
      </c>
      <c r="D583" s="122">
        <v>0.59533000000000003</v>
      </c>
      <c r="E583" s="122">
        <v>0.21097584</v>
      </c>
      <c r="F583" s="122">
        <v>0.38435416</v>
      </c>
      <c r="G583" s="122"/>
      <c r="H583" s="122">
        <v>0.41391230000000001</v>
      </c>
      <c r="I583" s="126">
        <v>0.51917963</v>
      </c>
      <c r="J583" s="122">
        <v>8.5766200000000001E-3</v>
      </c>
      <c r="K583" s="122">
        <v>8.5766200000000001E-3</v>
      </c>
      <c r="L583" s="122">
        <v>0.17002238000000003</v>
      </c>
      <c r="M583" s="122">
        <v>0.51060300999999997</v>
      </c>
      <c r="N583" s="122">
        <v>0.2353133</v>
      </c>
      <c r="O583" s="122"/>
      <c r="P583" s="122">
        <v>0</v>
      </c>
      <c r="Q583" s="122"/>
      <c r="R583" s="122">
        <v>-0.10526732999999999</v>
      </c>
      <c r="S583" s="122"/>
      <c r="T583" s="122">
        <v>-0.10526732999999999</v>
      </c>
      <c r="U583" s="122"/>
      <c r="V583" s="122"/>
    </row>
    <row r="584" spans="1:22" ht="31.1" x14ac:dyDescent="0.35">
      <c r="A584" s="106" t="s">
        <v>1662</v>
      </c>
      <c r="B584" s="107" t="s">
        <v>654</v>
      </c>
      <c r="C584" s="108" t="s">
        <v>704</v>
      </c>
      <c r="D584" s="122">
        <v>6.1035600000000008</v>
      </c>
      <c r="E584" s="122">
        <v>4.6365429899999997</v>
      </c>
      <c r="F584" s="122">
        <v>1.4670170100000011</v>
      </c>
      <c r="G584" s="122"/>
      <c r="H584" s="122">
        <v>5.3728081700000008</v>
      </c>
      <c r="I584" s="126">
        <v>0.23754126000000003</v>
      </c>
      <c r="J584" s="122">
        <v>0.10457071999999999</v>
      </c>
      <c r="K584" s="122">
        <v>0.10457071999999999</v>
      </c>
      <c r="L584" s="122">
        <v>1.72649728</v>
      </c>
      <c r="M584" s="122">
        <v>0.13297054000000003</v>
      </c>
      <c r="N584" s="122">
        <v>3.5417401700000006</v>
      </c>
      <c r="O584" s="122"/>
      <c r="P584" s="122">
        <v>0</v>
      </c>
      <c r="Q584" s="122"/>
      <c r="R584" s="122">
        <v>5.1352669100000004</v>
      </c>
      <c r="S584" s="122"/>
      <c r="T584" s="122">
        <v>5.1352669100000004</v>
      </c>
      <c r="U584" s="122"/>
      <c r="V584" s="122"/>
    </row>
    <row r="585" spans="1:22" ht="46.65" x14ac:dyDescent="0.35">
      <c r="A585" s="106" t="s">
        <v>1662</v>
      </c>
      <c r="B585" s="107" t="s">
        <v>996</v>
      </c>
      <c r="C585" s="108" t="s">
        <v>1461</v>
      </c>
      <c r="D585" s="122">
        <v>34.664619999999999</v>
      </c>
      <c r="E585" s="122">
        <v>0</v>
      </c>
      <c r="F585" s="122">
        <v>34.664619999999999</v>
      </c>
      <c r="G585" s="122"/>
      <c r="H585" s="122">
        <v>4.0310820000000005</v>
      </c>
      <c r="I585" s="126">
        <v>0</v>
      </c>
      <c r="J585" s="122">
        <v>0</v>
      </c>
      <c r="K585" s="122">
        <v>0</v>
      </c>
      <c r="L585" s="122">
        <v>0.91615499999999994</v>
      </c>
      <c r="M585" s="122">
        <v>0</v>
      </c>
      <c r="N585" s="122">
        <v>0.91615499999999994</v>
      </c>
      <c r="O585" s="122"/>
      <c r="P585" s="122">
        <v>2.1987720000000008</v>
      </c>
      <c r="Q585" s="122"/>
      <c r="R585" s="122">
        <v>4.0310820000000005</v>
      </c>
      <c r="S585" s="122"/>
      <c r="T585" s="122">
        <v>4.0310820000000005</v>
      </c>
      <c r="U585" s="122"/>
      <c r="V585" s="122"/>
    </row>
    <row r="586" spans="1:22" ht="93.75" customHeight="1" x14ac:dyDescent="0.35">
      <c r="A586" s="106" t="s">
        <v>1662</v>
      </c>
      <c r="B586" s="107" t="s">
        <v>1808</v>
      </c>
      <c r="C586" s="108" t="s">
        <v>1462</v>
      </c>
      <c r="D586" s="122">
        <v>4.3740200000000007</v>
      </c>
      <c r="E586" s="122">
        <v>0</v>
      </c>
      <c r="F586" s="122">
        <v>4.3740200000000007</v>
      </c>
      <c r="G586" s="122"/>
      <c r="H586" s="122">
        <v>3.8491376000000006</v>
      </c>
      <c r="I586" s="126">
        <v>0</v>
      </c>
      <c r="J586" s="122">
        <v>6.8556880000000001E-2</v>
      </c>
      <c r="K586" s="122">
        <v>6.8556880000000001E-2</v>
      </c>
      <c r="L586" s="122">
        <v>0.87480400000000014</v>
      </c>
      <c r="M586" s="122">
        <v>-6.8556880000000001E-2</v>
      </c>
      <c r="N586" s="122">
        <v>0.87480400000000014</v>
      </c>
      <c r="O586" s="122"/>
      <c r="P586" s="122">
        <v>2.0309727200000003</v>
      </c>
      <c r="Q586" s="122"/>
      <c r="R586" s="122">
        <v>3.8491376000000006</v>
      </c>
      <c r="S586" s="122"/>
      <c r="T586" s="122">
        <v>3.8491376000000006</v>
      </c>
      <c r="U586" s="122"/>
      <c r="V586" s="122"/>
    </row>
    <row r="587" spans="1:22" ht="46.65" x14ac:dyDescent="0.35">
      <c r="A587" s="106" t="s">
        <v>1662</v>
      </c>
      <c r="B587" s="107" t="s">
        <v>997</v>
      </c>
      <c r="C587" s="108" t="s">
        <v>1463</v>
      </c>
      <c r="D587" s="122">
        <v>3.0006999999999997</v>
      </c>
      <c r="E587" s="122">
        <v>2.4167000000000001E-4</v>
      </c>
      <c r="F587" s="122">
        <v>3.0004583299999998</v>
      </c>
      <c r="G587" s="122"/>
      <c r="H587" s="122">
        <v>3.0006999999999997</v>
      </c>
      <c r="I587" s="126">
        <v>0.18634829999999999</v>
      </c>
      <c r="J587" s="122">
        <v>0.11184103000000001</v>
      </c>
      <c r="K587" s="122">
        <v>0.11184103000000001</v>
      </c>
      <c r="L587" s="122">
        <v>0.78836896999999984</v>
      </c>
      <c r="M587" s="122">
        <v>7.4507269999999987E-2</v>
      </c>
      <c r="N587" s="122">
        <v>2.1004899999999997</v>
      </c>
      <c r="O587" s="122"/>
      <c r="P587" s="122">
        <v>0</v>
      </c>
      <c r="Q587" s="122"/>
      <c r="R587" s="122">
        <v>2.8143516999999996</v>
      </c>
      <c r="S587" s="122"/>
      <c r="T587" s="122">
        <v>2.8143516999999996</v>
      </c>
      <c r="U587" s="122"/>
      <c r="V587" s="122"/>
    </row>
    <row r="588" spans="1:22" ht="78.75" customHeight="1" x14ac:dyDescent="0.35">
      <c r="A588" s="106" t="s">
        <v>1662</v>
      </c>
      <c r="B588" s="107" t="s">
        <v>652</v>
      </c>
      <c r="C588" s="108" t="s">
        <v>701</v>
      </c>
      <c r="D588" s="122">
        <v>0</v>
      </c>
      <c r="E588" s="122">
        <v>0</v>
      </c>
      <c r="F588" s="122">
        <v>0</v>
      </c>
      <c r="G588" s="122"/>
      <c r="H588" s="122">
        <v>0</v>
      </c>
      <c r="I588" s="126">
        <v>0</v>
      </c>
      <c r="J588" s="122">
        <v>0</v>
      </c>
      <c r="K588" s="122">
        <v>0</v>
      </c>
      <c r="L588" s="122">
        <v>0</v>
      </c>
      <c r="M588" s="122">
        <v>0</v>
      </c>
      <c r="N588" s="122">
        <v>0</v>
      </c>
      <c r="O588" s="122"/>
      <c r="P588" s="122">
        <v>0</v>
      </c>
      <c r="Q588" s="122"/>
      <c r="R588" s="122">
        <v>0</v>
      </c>
      <c r="S588" s="122"/>
      <c r="T588" s="122">
        <v>0</v>
      </c>
      <c r="U588" s="122"/>
      <c r="V588" s="122"/>
    </row>
    <row r="589" spans="1:22" x14ac:dyDescent="0.35">
      <c r="A589" s="103"/>
      <c r="B589" s="110" t="s">
        <v>50</v>
      </c>
      <c r="C589" s="105"/>
      <c r="D589" s="133">
        <f t="shared" ref="D589:V589" si="68">SUM(D590:D594)</f>
        <v>21.285869999999999</v>
      </c>
      <c r="E589" s="133">
        <f t="shared" si="68"/>
        <v>10.702944649999999</v>
      </c>
      <c r="F589" s="133">
        <f t="shared" si="68"/>
        <v>10.582925350000002</v>
      </c>
      <c r="G589" s="133">
        <f t="shared" si="68"/>
        <v>0</v>
      </c>
      <c r="H589" s="133">
        <f t="shared" si="68"/>
        <v>13.964269600000002</v>
      </c>
      <c r="I589" s="133">
        <f t="shared" si="68"/>
        <v>0.29900486999999998</v>
      </c>
      <c r="J589" s="133">
        <f t="shared" si="68"/>
        <v>5.0901861700000008</v>
      </c>
      <c r="K589" s="133">
        <f t="shared" si="68"/>
        <v>0.17416145999999905</v>
      </c>
      <c r="L589" s="133">
        <f t="shared" si="68"/>
        <v>2.33815733</v>
      </c>
      <c r="M589" s="133">
        <f t="shared" si="68"/>
        <v>0.1248434100000009</v>
      </c>
      <c r="N589" s="133">
        <f t="shared" si="68"/>
        <v>4.3635745000000004</v>
      </c>
      <c r="O589" s="133">
        <f t="shared" si="68"/>
        <v>0</v>
      </c>
      <c r="P589" s="133">
        <f t="shared" si="68"/>
        <v>2.1723516000000003</v>
      </c>
      <c r="Q589" s="133">
        <f t="shared" si="68"/>
        <v>0</v>
      </c>
      <c r="R589" s="133">
        <f t="shared" si="68"/>
        <v>13.665264730000001</v>
      </c>
      <c r="S589" s="133">
        <f t="shared" si="68"/>
        <v>0</v>
      </c>
      <c r="T589" s="133">
        <f t="shared" si="68"/>
        <v>13.665264730000001</v>
      </c>
      <c r="U589" s="133">
        <f t="shared" si="68"/>
        <v>0</v>
      </c>
      <c r="V589" s="133">
        <f t="shared" si="68"/>
        <v>0</v>
      </c>
    </row>
    <row r="590" spans="1:22" ht="46.65" x14ac:dyDescent="0.35">
      <c r="A590" s="106" t="s">
        <v>1662</v>
      </c>
      <c r="B590" s="107" t="s">
        <v>655</v>
      </c>
      <c r="C590" s="108" t="s">
        <v>705</v>
      </c>
      <c r="D590" s="122">
        <v>2.9669400000000001</v>
      </c>
      <c r="E590" s="122">
        <v>0.43227201000000004</v>
      </c>
      <c r="F590" s="122">
        <v>2.53466799</v>
      </c>
      <c r="G590" s="122"/>
      <c r="H590" s="122">
        <v>1.7848776000000002</v>
      </c>
      <c r="I590" s="126">
        <v>0</v>
      </c>
      <c r="J590" s="122">
        <v>0</v>
      </c>
      <c r="K590" s="122">
        <v>0</v>
      </c>
      <c r="L590" s="122">
        <v>0.40565400000000001</v>
      </c>
      <c r="M590" s="122">
        <v>0</v>
      </c>
      <c r="N590" s="122">
        <v>0.40565400000000001</v>
      </c>
      <c r="O590" s="122"/>
      <c r="P590" s="122">
        <v>0.97356960000000003</v>
      </c>
      <c r="Q590" s="122"/>
      <c r="R590" s="122">
        <v>1.7848776000000002</v>
      </c>
      <c r="S590" s="122"/>
      <c r="T590" s="122">
        <v>1.7848776000000002</v>
      </c>
      <c r="U590" s="122"/>
      <c r="V590" s="122"/>
    </row>
    <row r="591" spans="1:22" ht="31.1" x14ac:dyDescent="0.35">
      <c r="A591" s="106" t="s">
        <v>1662</v>
      </c>
      <c r="B591" s="107" t="s">
        <v>656</v>
      </c>
      <c r="C591" s="108" t="s">
        <v>706</v>
      </c>
      <c r="D591" s="122">
        <v>10.74685</v>
      </c>
      <c r="E591" s="122">
        <v>10.117293519999999</v>
      </c>
      <c r="F591" s="122">
        <v>0.62955648000000153</v>
      </c>
      <c r="G591" s="122"/>
      <c r="H591" s="122">
        <v>4.9704450000000007</v>
      </c>
      <c r="I591" s="126">
        <v>5.4420290000000003E-2</v>
      </c>
      <c r="J591" s="122">
        <v>4.9704450000000007</v>
      </c>
      <c r="K591" s="122">
        <v>5.4420289999999108E-2</v>
      </c>
      <c r="L591" s="122">
        <v>0</v>
      </c>
      <c r="M591" s="122">
        <v>8.9511731360403246E-16</v>
      </c>
      <c r="N591" s="122">
        <v>0</v>
      </c>
      <c r="O591" s="122"/>
      <c r="P591" s="122">
        <v>0</v>
      </c>
      <c r="Q591" s="122"/>
      <c r="R591" s="122">
        <v>4.9160247100000003</v>
      </c>
      <c r="S591" s="122"/>
      <c r="T591" s="122">
        <v>4.9160247100000003</v>
      </c>
      <c r="U591" s="122"/>
      <c r="V591" s="122"/>
    </row>
    <row r="592" spans="1:22" ht="31.1" x14ac:dyDescent="0.35">
      <c r="A592" s="106" t="s">
        <v>1662</v>
      </c>
      <c r="B592" s="107" t="s">
        <v>1809</v>
      </c>
      <c r="C592" s="108" t="s">
        <v>1464</v>
      </c>
      <c r="D592" s="122">
        <v>2.3962399999999997</v>
      </c>
      <c r="E592" s="122">
        <v>0</v>
      </c>
      <c r="F592" s="122">
        <v>2.3962399999999997</v>
      </c>
      <c r="G592" s="122"/>
      <c r="H592" s="122">
        <v>2.1977670000000002</v>
      </c>
      <c r="I592" s="126">
        <v>0</v>
      </c>
      <c r="J592" s="122">
        <v>0</v>
      </c>
      <c r="K592" s="122">
        <v>0</v>
      </c>
      <c r="L592" s="122">
        <v>0.49949250000000001</v>
      </c>
      <c r="M592" s="122">
        <v>0</v>
      </c>
      <c r="N592" s="122">
        <v>0.49949250000000001</v>
      </c>
      <c r="O592" s="122"/>
      <c r="P592" s="122">
        <v>1.1987820000000002</v>
      </c>
      <c r="Q592" s="122"/>
      <c r="R592" s="122">
        <v>2.1977670000000002</v>
      </c>
      <c r="S592" s="122"/>
      <c r="T592" s="122">
        <v>2.1977670000000002</v>
      </c>
      <c r="U592" s="122"/>
      <c r="V592" s="122"/>
    </row>
    <row r="593" spans="1:22" ht="31.1" x14ac:dyDescent="0.35">
      <c r="A593" s="106" t="s">
        <v>1662</v>
      </c>
      <c r="B593" s="107" t="s">
        <v>1810</v>
      </c>
      <c r="C593" s="108" t="s">
        <v>1465</v>
      </c>
      <c r="D593" s="122">
        <v>3.0800300000000003</v>
      </c>
      <c r="E593" s="122">
        <v>0.15337912000000001</v>
      </c>
      <c r="F593" s="122">
        <v>2.9266508800000004</v>
      </c>
      <c r="G593" s="122"/>
      <c r="H593" s="122">
        <v>2.9153699999999998</v>
      </c>
      <c r="I593" s="126">
        <v>0.15131043999999993</v>
      </c>
      <c r="J593" s="122">
        <v>7.8679899999999955E-2</v>
      </c>
      <c r="K593" s="122">
        <v>7.8679899999999955E-2</v>
      </c>
      <c r="L593" s="122">
        <v>0.84532910000000006</v>
      </c>
      <c r="M593" s="122">
        <v>7.263053999999998E-2</v>
      </c>
      <c r="N593" s="122">
        <v>1.9913609999999999</v>
      </c>
      <c r="O593" s="122"/>
      <c r="P593" s="122">
        <v>0</v>
      </c>
      <c r="Q593" s="122"/>
      <c r="R593" s="122">
        <v>2.7640595599999997</v>
      </c>
      <c r="S593" s="122"/>
      <c r="T593" s="122">
        <v>2.7640595599999997</v>
      </c>
      <c r="U593" s="122"/>
      <c r="V593" s="122"/>
    </row>
    <row r="594" spans="1:22" ht="31.1" x14ac:dyDescent="0.35">
      <c r="A594" s="106" t="s">
        <v>1662</v>
      </c>
      <c r="B594" s="107" t="s">
        <v>998</v>
      </c>
      <c r="C594" s="108" t="s">
        <v>1466</v>
      </c>
      <c r="D594" s="122">
        <v>2.0958099999999997</v>
      </c>
      <c r="E594" s="122">
        <v>0</v>
      </c>
      <c r="F594" s="122">
        <v>2.0958099999999997</v>
      </c>
      <c r="G594" s="122"/>
      <c r="H594" s="122">
        <v>2.0958099999999997</v>
      </c>
      <c r="I594" s="126">
        <v>9.3274140000000005E-2</v>
      </c>
      <c r="J594" s="122">
        <v>4.106126999999999E-2</v>
      </c>
      <c r="K594" s="122">
        <v>4.106126999999999E-2</v>
      </c>
      <c r="L594" s="122">
        <v>0.5876817299999999</v>
      </c>
      <c r="M594" s="122">
        <v>5.2212870000000015E-2</v>
      </c>
      <c r="N594" s="122">
        <v>1.4670669999999999</v>
      </c>
      <c r="O594" s="122"/>
      <c r="P594" s="122">
        <v>0</v>
      </c>
      <c r="Q594" s="122"/>
      <c r="R594" s="122">
        <v>2.0025358599999996</v>
      </c>
      <c r="S594" s="122"/>
      <c r="T594" s="122">
        <v>2.0025358599999996</v>
      </c>
      <c r="U594" s="122"/>
      <c r="V594" s="122"/>
    </row>
    <row r="595" spans="1:22" x14ac:dyDescent="0.35">
      <c r="A595" s="103"/>
      <c r="B595" s="110" t="s">
        <v>52</v>
      </c>
      <c r="C595" s="105"/>
      <c r="D595" s="133">
        <f t="shared" ref="D595:V595" si="69">SUM(D596:D604)</f>
        <v>112.83735</v>
      </c>
      <c r="E595" s="133">
        <f t="shared" si="69"/>
        <v>2.4888971600000001</v>
      </c>
      <c r="F595" s="133">
        <f t="shared" si="69"/>
        <v>110.34845284000001</v>
      </c>
      <c r="G595" s="133">
        <f t="shared" si="69"/>
        <v>0</v>
      </c>
      <c r="H595" s="133">
        <f t="shared" si="69"/>
        <v>24.189918200000005</v>
      </c>
      <c r="I595" s="133">
        <f t="shared" si="69"/>
        <v>3.04586559</v>
      </c>
      <c r="J595" s="133">
        <f t="shared" si="69"/>
        <v>0.40798631999999996</v>
      </c>
      <c r="K595" s="133">
        <f t="shared" si="69"/>
        <v>0.40798631999999996</v>
      </c>
      <c r="L595" s="133">
        <f t="shared" si="69"/>
        <v>5.8842891399999999</v>
      </c>
      <c r="M595" s="133">
        <f t="shared" si="69"/>
        <v>2.6378792699999996</v>
      </c>
      <c r="N595" s="133">
        <f t="shared" si="69"/>
        <v>8.1311799999999987</v>
      </c>
      <c r="O595" s="133">
        <f t="shared" si="69"/>
        <v>0</v>
      </c>
      <c r="P595" s="133">
        <f t="shared" si="69"/>
        <v>9.7664627400000033</v>
      </c>
      <c r="Q595" s="133">
        <f t="shared" si="69"/>
        <v>0</v>
      </c>
      <c r="R595" s="133">
        <f t="shared" si="69"/>
        <v>21.144052610000003</v>
      </c>
      <c r="S595" s="133">
        <f t="shared" si="69"/>
        <v>0</v>
      </c>
      <c r="T595" s="133">
        <f t="shared" si="69"/>
        <v>21.144052610000003</v>
      </c>
      <c r="U595" s="133">
        <f t="shared" si="69"/>
        <v>0</v>
      </c>
      <c r="V595" s="133">
        <f t="shared" si="69"/>
        <v>0</v>
      </c>
    </row>
    <row r="596" spans="1:22" ht="31.1" x14ac:dyDescent="0.35">
      <c r="A596" s="106" t="s">
        <v>1662</v>
      </c>
      <c r="B596" s="107" t="s">
        <v>999</v>
      </c>
      <c r="C596" s="108" t="s">
        <v>1467</v>
      </c>
      <c r="D596" s="122">
        <v>7.1178400000000002</v>
      </c>
      <c r="E596" s="122">
        <v>0</v>
      </c>
      <c r="F596" s="122">
        <v>7.1178400000000002</v>
      </c>
      <c r="G596" s="122"/>
      <c r="H596" s="122">
        <v>3.9382904000000005</v>
      </c>
      <c r="I596" s="126">
        <v>0</v>
      </c>
      <c r="J596" s="122">
        <v>0</v>
      </c>
      <c r="K596" s="122">
        <v>0</v>
      </c>
      <c r="L596" s="122">
        <v>0.89506600000000003</v>
      </c>
      <c r="M596" s="122">
        <v>0</v>
      </c>
      <c r="N596" s="122">
        <v>0.89506600000000003</v>
      </c>
      <c r="O596" s="122"/>
      <c r="P596" s="122">
        <v>2.1481584000000002</v>
      </c>
      <c r="Q596" s="122"/>
      <c r="R596" s="122">
        <v>3.9382904000000005</v>
      </c>
      <c r="S596" s="122"/>
      <c r="T596" s="122">
        <v>3.9382904000000005</v>
      </c>
      <c r="U596" s="122"/>
      <c r="V596" s="122"/>
    </row>
    <row r="597" spans="1:22" ht="46.65" x14ac:dyDescent="0.35">
      <c r="A597" s="106" t="s">
        <v>1662</v>
      </c>
      <c r="B597" s="107" t="s">
        <v>1811</v>
      </c>
      <c r="C597" s="108" t="s">
        <v>125</v>
      </c>
      <c r="D597" s="122">
        <v>1.66439</v>
      </c>
      <c r="E597" s="122">
        <v>0</v>
      </c>
      <c r="F597" s="122">
        <v>1.66439</v>
      </c>
      <c r="G597" s="122"/>
      <c r="H597" s="122">
        <v>1.419726</v>
      </c>
      <c r="I597" s="126">
        <v>5.7440899999999996E-2</v>
      </c>
      <c r="J597" s="122">
        <v>2.5286699999999999E-2</v>
      </c>
      <c r="K597" s="122">
        <v>2.5286699999999999E-2</v>
      </c>
      <c r="L597" s="122">
        <v>0.47403030000000002</v>
      </c>
      <c r="M597" s="122">
        <v>3.2154199999999994E-2</v>
      </c>
      <c r="N597" s="122">
        <v>0.92040900000000003</v>
      </c>
      <c r="O597" s="122"/>
      <c r="P597" s="122">
        <v>0</v>
      </c>
      <c r="Q597" s="122"/>
      <c r="R597" s="122">
        <v>1.3622851</v>
      </c>
      <c r="S597" s="122"/>
      <c r="T597" s="122">
        <v>1.3622851</v>
      </c>
      <c r="U597" s="122"/>
      <c r="V597" s="122"/>
    </row>
    <row r="598" spans="1:22" ht="31.1" x14ac:dyDescent="0.35">
      <c r="A598" s="106" t="s">
        <v>1662</v>
      </c>
      <c r="B598" s="107" t="s">
        <v>1812</v>
      </c>
      <c r="C598" s="108" t="s">
        <v>1468</v>
      </c>
      <c r="D598" s="122">
        <v>4.39656</v>
      </c>
      <c r="E598" s="122">
        <v>0.53446691000000002</v>
      </c>
      <c r="F598" s="122">
        <v>3.8620930900000001</v>
      </c>
      <c r="G598" s="122"/>
      <c r="H598" s="122">
        <v>2.0402888000000003</v>
      </c>
      <c r="I598" s="126">
        <v>8.2548299999999991E-2</v>
      </c>
      <c r="J598" s="122">
        <v>3.633952E-2</v>
      </c>
      <c r="K598" s="122">
        <v>3.633952E-2</v>
      </c>
      <c r="L598" s="122">
        <v>0.46370200000000006</v>
      </c>
      <c r="M598" s="122">
        <v>4.6208779999999991E-2</v>
      </c>
      <c r="N598" s="122">
        <v>0.46370200000000006</v>
      </c>
      <c r="O598" s="122"/>
      <c r="P598" s="122">
        <v>1.0765452800000004</v>
      </c>
      <c r="Q598" s="122"/>
      <c r="R598" s="122">
        <v>1.9577405000000003</v>
      </c>
      <c r="S598" s="122"/>
      <c r="T598" s="122">
        <v>1.9577405000000003</v>
      </c>
      <c r="U598" s="122"/>
      <c r="V598" s="122"/>
    </row>
    <row r="599" spans="1:22" ht="31.1" x14ac:dyDescent="0.35">
      <c r="A599" s="106" t="s">
        <v>1662</v>
      </c>
      <c r="B599" s="107" t="s">
        <v>1000</v>
      </c>
      <c r="C599" s="108" t="s">
        <v>1469</v>
      </c>
      <c r="D599" s="122">
        <v>31.53171</v>
      </c>
      <c r="E599" s="122">
        <v>8.8616800000000003E-3</v>
      </c>
      <c r="F599" s="122">
        <v>31.522848320000001</v>
      </c>
      <c r="G599" s="122"/>
      <c r="H599" s="122">
        <v>3.059958</v>
      </c>
      <c r="I599" s="126">
        <v>0.59132326999999996</v>
      </c>
      <c r="J599" s="122">
        <v>5.4500819999999998E-2</v>
      </c>
      <c r="K599" s="122">
        <v>5.4500819999999998E-2</v>
      </c>
      <c r="L599" s="122">
        <v>0.69544500000000009</v>
      </c>
      <c r="M599" s="122">
        <v>0.53682244999999995</v>
      </c>
      <c r="N599" s="122">
        <v>0.69544500000000009</v>
      </c>
      <c r="O599" s="122"/>
      <c r="P599" s="122">
        <v>1.6145671800000001</v>
      </c>
      <c r="Q599" s="122"/>
      <c r="R599" s="122">
        <v>2.4686347299999998</v>
      </c>
      <c r="S599" s="122"/>
      <c r="T599" s="122">
        <v>2.4686347299999998</v>
      </c>
      <c r="U599" s="122"/>
      <c r="V599" s="122"/>
    </row>
    <row r="600" spans="1:22" ht="31.1" x14ac:dyDescent="0.35">
      <c r="A600" s="106" t="s">
        <v>1662</v>
      </c>
      <c r="B600" s="107" t="s">
        <v>1001</v>
      </c>
      <c r="C600" s="108" t="s">
        <v>1470</v>
      </c>
      <c r="D600" s="122">
        <v>3.51356</v>
      </c>
      <c r="E600" s="122">
        <v>0.75978858999999999</v>
      </c>
      <c r="F600" s="122">
        <v>2.7537714100000001</v>
      </c>
      <c r="G600" s="122"/>
      <c r="H600" s="122">
        <v>2.1040390000000002</v>
      </c>
      <c r="I600" s="126">
        <v>9.3640419999999988E-2</v>
      </c>
      <c r="J600" s="122">
        <v>4.1222499999999995E-2</v>
      </c>
      <c r="K600" s="122">
        <v>4.1222499999999995E-2</v>
      </c>
      <c r="L600" s="122">
        <v>0.52600999999999998</v>
      </c>
      <c r="M600" s="122">
        <v>5.2417919999999993E-2</v>
      </c>
      <c r="N600" s="122">
        <v>0.52600999999999998</v>
      </c>
      <c r="O600" s="122"/>
      <c r="P600" s="122">
        <v>1.0107965000000003</v>
      </c>
      <c r="Q600" s="122"/>
      <c r="R600" s="122">
        <v>2.0103985800000004</v>
      </c>
      <c r="S600" s="122"/>
      <c r="T600" s="122">
        <v>2.0103985800000004</v>
      </c>
      <c r="U600" s="122"/>
      <c r="V600" s="122"/>
    </row>
    <row r="601" spans="1:22" ht="62.2" x14ac:dyDescent="0.35">
      <c r="A601" s="106" t="s">
        <v>1662</v>
      </c>
      <c r="B601" s="107" t="s">
        <v>1813</v>
      </c>
      <c r="C601" s="108" t="s">
        <v>1471</v>
      </c>
      <c r="D601" s="122">
        <v>56.1995</v>
      </c>
      <c r="E601" s="122">
        <v>0.76318199000000009</v>
      </c>
      <c r="F601" s="122">
        <v>55.436318010000001</v>
      </c>
      <c r="G601" s="122"/>
      <c r="H601" s="122">
        <v>3.7188580000000004</v>
      </c>
      <c r="I601" s="126">
        <v>0.15046178000000002</v>
      </c>
      <c r="J601" s="122">
        <v>6.6236469999999992E-2</v>
      </c>
      <c r="K601" s="122">
        <v>6.6236469999999992E-2</v>
      </c>
      <c r="L601" s="122">
        <v>0.84519499999999992</v>
      </c>
      <c r="M601" s="122">
        <v>8.4225310000000025E-2</v>
      </c>
      <c r="N601" s="122">
        <v>0.84519499999999992</v>
      </c>
      <c r="O601" s="122"/>
      <c r="P601" s="122">
        <v>1.9622315300000006</v>
      </c>
      <c r="Q601" s="122"/>
      <c r="R601" s="122">
        <v>3.5683962200000003</v>
      </c>
      <c r="S601" s="122"/>
      <c r="T601" s="122">
        <v>3.5683962200000003</v>
      </c>
      <c r="U601" s="122"/>
      <c r="V601" s="122"/>
    </row>
    <row r="602" spans="1:22" ht="62.2" x14ac:dyDescent="0.35">
      <c r="A602" s="106" t="s">
        <v>1662</v>
      </c>
      <c r="B602" s="107" t="s">
        <v>1002</v>
      </c>
      <c r="C602" s="108" t="s">
        <v>1472</v>
      </c>
      <c r="D602" s="122">
        <v>3.0090500000000002</v>
      </c>
      <c r="E602" s="122">
        <v>0.10607569000000001</v>
      </c>
      <c r="F602" s="122">
        <v>2.9029743100000003</v>
      </c>
      <c r="G602" s="122"/>
      <c r="H602" s="122">
        <v>3.0090500000000002</v>
      </c>
      <c r="I602" s="126">
        <v>0.16981452</v>
      </c>
      <c r="J602" s="122">
        <v>9.5099260000000005E-2</v>
      </c>
      <c r="K602" s="122">
        <v>9.5099260000000005E-2</v>
      </c>
      <c r="L602" s="122">
        <v>0.80761574000000003</v>
      </c>
      <c r="M602" s="122">
        <v>7.4715259999999992E-2</v>
      </c>
      <c r="N602" s="122">
        <v>2.1063350000000001</v>
      </c>
      <c r="O602" s="122"/>
      <c r="P602" s="122">
        <v>0</v>
      </c>
      <c r="Q602" s="122"/>
      <c r="R602" s="122">
        <v>2.8392354800000001</v>
      </c>
      <c r="S602" s="122"/>
      <c r="T602" s="122">
        <v>2.8392354800000001</v>
      </c>
      <c r="U602" s="122"/>
      <c r="V602" s="122"/>
    </row>
    <row r="603" spans="1:22" ht="31.1" x14ac:dyDescent="0.35">
      <c r="A603" s="106" t="s">
        <v>1662</v>
      </c>
      <c r="B603" s="107" t="s">
        <v>1814</v>
      </c>
      <c r="C603" s="108" t="s">
        <v>1473</v>
      </c>
      <c r="D603" s="122">
        <v>1.1961400000000002</v>
      </c>
      <c r="E603" s="122">
        <v>0.31652229999999998</v>
      </c>
      <c r="F603" s="122">
        <v>0.87961770000000028</v>
      </c>
      <c r="G603" s="122"/>
      <c r="H603" s="122">
        <v>1.19614</v>
      </c>
      <c r="I603" s="126">
        <v>1.7507932499999999</v>
      </c>
      <c r="J603" s="122">
        <v>2.3336900000000001E-2</v>
      </c>
      <c r="K603" s="122">
        <v>2.3336900000000001E-2</v>
      </c>
      <c r="L603" s="122">
        <v>0.3355051</v>
      </c>
      <c r="M603" s="122">
        <v>1.7274563499999998</v>
      </c>
      <c r="N603" s="122">
        <v>0.83729799999999999</v>
      </c>
      <c r="O603" s="122"/>
      <c r="P603" s="122">
        <v>0</v>
      </c>
      <c r="Q603" s="122"/>
      <c r="R603" s="122">
        <v>-0.55465324999999988</v>
      </c>
      <c r="S603" s="122"/>
      <c r="T603" s="122">
        <v>-0.55465324999999988</v>
      </c>
      <c r="U603" s="122"/>
      <c r="V603" s="122"/>
    </row>
    <row r="604" spans="1:22" ht="31.1" x14ac:dyDescent="0.35">
      <c r="A604" s="106" t="s">
        <v>1662</v>
      </c>
      <c r="B604" s="107" t="s">
        <v>1003</v>
      </c>
      <c r="C604" s="108" t="s">
        <v>1474</v>
      </c>
      <c r="D604" s="122">
        <v>4.2086000000000006</v>
      </c>
      <c r="E604" s="122">
        <v>0</v>
      </c>
      <c r="F604" s="122">
        <v>4.2086000000000006</v>
      </c>
      <c r="G604" s="122"/>
      <c r="H604" s="122">
        <v>3.7035680000000011</v>
      </c>
      <c r="I604" s="126">
        <v>0.14984314999999998</v>
      </c>
      <c r="J604" s="122">
        <v>6.5964149999999985E-2</v>
      </c>
      <c r="K604" s="122">
        <v>6.5964149999999985E-2</v>
      </c>
      <c r="L604" s="122">
        <v>0.84172000000000013</v>
      </c>
      <c r="M604" s="122">
        <v>8.3878999999999995E-2</v>
      </c>
      <c r="N604" s="122">
        <v>0.84172000000000013</v>
      </c>
      <c r="O604" s="122"/>
      <c r="P604" s="122">
        <v>1.9541638500000009</v>
      </c>
      <c r="Q604" s="122"/>
      <c r="R604" s="122">
        <v>3.5537248500000009</v>
      </c>
      <c r="S604" s="122"/>
      <c r="T604" s="122">
        <v>3.5537248500000009</v>
      </c>
      <c r="U604" s="122"/>
      <c r="V604" s="122"/>
    </row>
    <row r="605" spans="1:22" x14ac:dyDescent="0.35">
      <c r="A605" s="103"/>
      <c r="B605" s="110" t="s">
        <v>53</v>
      </c>
      <c r="C605" s="105"/>
      <c r="D605" s="133">
        <f t="shared" ref="D605:V605" si="70">SUM(D606:D626)</f>
        <v>174.21248999999997</v>
      </c>
      <c r="E605" s="133">
        <f t="shared" si="70"/>
        <v>23.367656230000005</v>
      </c>
      <c r="F605" s="133">
        <f t="shared" si="70"/>
        <v>150.84483376999992</v>
      </c>
      <c r="G605" s="133">
        <f t="shared" si="70"/>
        <v>0</v>
      </c>
      <c r="H605" s="133">
        <f t="shared" si="70"/>
        <v>85.586455350000008</v>
      </c>
      <c r="I605" s="133">
        <f t="shared" si="70"/>
        <v>10.544312029999999</v>
      </c>
      <c r="J605" s="133">
        <f t="shared" si="70"/>
        <v>1.7030213500000009</v>
      </c>
      <c r="K605" s="133">
        <f t="shared" si="70"/>
        <v>1.3602349900000004</v>
      </c>
      <c r="L605" s="133">
        <f t="shared" si="70"/>
        <v>20.878866879999997</v>
      </c>
      <c r="M605" s="133">
        <f t="shared" si="70"/>
        <v>9.18407704</v>
      </c>
      <c r="N605" s="133">
        <f t="shared" si="70"/>
        <v>18.874615479999999</v>
      </c>
      <c r="O605" s="133">
        <f t="shared" si="70"/>
        <v>0</v>
      </c>
      <c r="P605" s="133">
        <f t="shared" si="70"/>
        <v>44.129951640000002</v>
      </c>
      <c r="Q605" s="133">
        <f t="shared" si="70"/>
        <v>0</v>
      </c>
      <c r="R605" s="133">
        <f t="shared" si="70"/>
        <v>75.042143320000008</v>
      </c>
      <c r="S605" s="133">
        <f t="shared" si="70"/>
        <v>0</v>
      </c>
      <c r="T605" s="133">
        <f t="shared" si="70"/>
        <v>75.042143320000008</v>
      </c>
      <c r="U605" s="133">
        <f t="shared" si="70"/>
        <v>0</v>
      </c>
      <c r="V605" s="133">
        <f t="shared" si="70"/>
        <v>0</v>
      </c>
    </row>
    <row r="606" spans="1:22" ht="46.65" x14ac:dyDescent="0.35">
      <c r="A606" s="106" t="s">
        <v>1662</v>
      </c>
      <c r="B606" s="107" t="s">
        <v>1004</v>
      </c>
      <c r="C606" s="108" t="s">
        <v>1475</v>
      </c>
      <c r="D606" s="122">
        <v>1.8795999999999999</v>
      </c>
      <c r="E606" s="122">
        <v>0</v>
      </c>
      <c r="F606" s="122">
        <v>1.8795999999999999</v>
      </c>
      <c r="G606" s="122"/>
      <c r="H606" s="122">
        <v>1.8796000000000002</v>
      </c>
      <c r="I606" s="126">
        <v>8.3651679999999992E-2</v>
      </c>
      <c r="J606" s="122">
        <v>3.6825259999999999E-2</v>
      </c>
      <c r="K606" s="122">
        <v>3.6825259999999999E-2</v>
      </c>
      <c r="L606" s="122">
        <v>0</v>
      </c>
      <c r="M606" s="122">
        <v>4.6826419999999994E-2</v>
      </c>
      <c r="N606" s="122">
        <v>0.56388000000000005</v>
      </c>
      <c r="O606" s="122"/>
      <c r="P606" s="122">
        <v>1.2788947400000001</v>
      </c>
      <c r="Q606" s="122"/>
      <c r="R606" s="122">
        <v>1.7959483200000002</v>
      </c>
      <c r="S606" s="122"/>
      <c r="T606" s="122">
        <v>1.7959483200000002</v>
      </c>
      <c r="U606" s="122"/>
      <c r="V606" s="122"/>
    </row>
    <row r="607" spans="1:22" ht="62.2" x14ac:dyDescent="0.35">
      <c r="A607" s="106" t="s">
        <v>1662</v>
      </c>
      <c r="B607" s="107" t="s">
        <v>1815</v>
      </c>
      <c r="C607" s="108" t="s">
        <v>493</v>
      </c>
      <c r="D607" s="122">
        <v>28.688419999999997</v>
      </c>
      <c r="E607" s="122">
        <v>0.74677733999999996</v>
      </c>
      <c r="F607" s="122">
        <v>27.941642659999996</v>
      </c>
      <c r="G607" s="122"/>
      <c r="H607" s="122">
        <v>27.788750000000004</v>
      </c>
      <c r="I607" s="126">
        <v>0.30936796999999994</v>
      </c>
      <c r="J607" s="122">
        <v>0.13619038</v>
      </c>
      <c r="K607" s="122">
        <v>0.13619038</v>
      </c>
      <c r="L607" s="122">
        <v>1.737825</v>
      </c>
      <c r="M607" s="122">
        <v>0.17317758999999994</v>
      </c>
      <c r="N607" s="122">
        <v>1.737825</v>
      </c>
      <c r="O607" s="122"/>
      <c r="P607" s="122">
        <v>24.176909620000004</v>
      </c>
      <c r="Q607" s="122"/>
      <c r="R607" s="122">
        <v>27.479382030000004</v>
      </c>
      <c r="S607" s="122"/>
      <c r="T607" s="122">
        <v>27.479382030000004</v>
      </c>
      <c r="U607" s="122"/>
      <c r="V607" s="122"/>
    </row>
    <row r="608" spans="1:22" ht="46.65" x14ac:dyDescent="0.35">
      <c r="A608" s="106" t="s">
        <v>1662</v>
      </c>
      <c r="B608" s="107" t="s">
        <v>126</v>
      </c>
      <c r="C608" s="108" t="s">
        <v>127</v>
      </c>
      <c r="D608" s="122">
        <v>19.30585</v>
      </c>
      <c r="E608" s="122">
        <v>2.7614044099999999</v>
      </c>
      <c r="F608" s="122">
        <v>16.544445589999999</v>
      </c>
      <c r="G608" s="122"/>
      <c r="H608" s="122">
        <v>1.0999999999999999E-2</v>
      </c>
      <c r="I608" s="126">
        <v>4.4504000000000006E-4</v>
      </c>
      <c r="J608" s="122">
        <v>1.9593E-4</v>
      </c>
      <c r="K608" s="122">
        <v>1.9593E-4</v>
      </c>
      <c r="L608" s="122">
        <v>2.5000000000000001E-3</v>
      </c>
      <c r="M608" s="122">
        <v>2.4911000000000009E-4</v>
      </c>
      <c r="N608" s="122">
        <v>2.5000000000000001E-3</v>
      </c>
      <c r="O608" s="122"/>
      <c r="P608" s="122">
        <v>5.8040699999999997E-3</v>
      </c>
      <c r="Q608" s="122"/>
      <c r="R608" s="122">
        <v>1.0554959999999999E-2</v>
      </c>
      <c r="S608" s="122"/>
      <c r="T608" s="122">
        <v>1.0554959999999999E-2</v>
      </c>
      <c r="U608" s="122"/>
      <c r="V608" s="122"/>
    </row>
    <row r="609" spans="1:22" ht="77.7" x14ac:dyDescent="0.35">
      <c r="A609" s="106" t="s">
        <v>1662</v>
      </c>
      <c r="B609" s="107" t="s">
        <v>1005</v>
      </c>
      <c r="C609" s="108" t="s">
        <v>1476</v>
      </c>
      <c r="D609" s="122">
        <v>8.8407700000000009</v>
      </c>
      <c r="E609" s="122">
        <v>2.4167000000000001E-4</v>
      </c>
      <c r="F609" s="122">
        <v>8.8405283300000015</v>
      </c>
      <c r="G609" s="122"/>
      <c r="H609" s="122">
        <v>1.0999999999999999E-2</v>
      </c>
      <c r="I609" s="126">
        <v>0.13136104000000001</v>
      </c>
      <c r="J609" s="122">
        <v>1.9593E-4</v>
      </c>
      <c r="K609" s="122">
        <v>1.9593E-4</v>
      </c>
      <c r="L609" s="122">
        <v>2.5000000000000001E-3</v>
      </c>
      <c r="M609" s="122">
        <v>0.13116511</v>
      </c>
      <c r="N609" s="122">
        <v>2.5000000000000001E-3</v>
      </c>
      <c r="O609" s="122"/>
      <c r="P609" s="122">
        <v>5.8040699999999997E-3</v>
      </c>
      <c r="Q609" s="122"/>
      <c r="R609" s="122">
        <v>-0.12036104000000002</v>
      </c>
      <c r="S609" s="122"/>
      <c r="T609" s="122">
        <v>-0.12036104000000002</v>
      </c>
      <c r="U609" s="122"/>
      <c r="V609" s="122"/>
    </row>
    <row r="610" spans="1:22" ht="46.65" x14ac:dyDescent="0.35">
      <c r="A610" s="106" t="s">
        <v>1662</v>
      </c>
      <c r="B610" s="107" t="s">
        <v>1006</v>
      </c>
      <c r="C610" s="108" t="s">
        <v>1477</v>
      </c>
      <c r="D610" s="122">
        <v>2.3263000000000003</v>
      </c>
      <c r="E610" s="122">
        <v>2.4167000000000001E-4</v>
      </c>
      <c r="F610" s="122">
        <v>2.3260583300000004</v>
      </c>
      <c r="G610" s="122"/>
      <c r="H610" s="122">
        <v>2.3163000000000009</v>
      </c>
      <c r="I610" s="126">
        <v>0.10308705999999999</v>
      </c>
      <c r="J610" s="122">
        <v>4.5381120000000004E-2</v>
      </c>
      <c r="K610" s="122">
        <v>4.5381120000000004E-2</v>
      </c>
      <c r="L610" s="122">
        <v>0.65250887999999996</v>
      </c>
      <c r="M610" s="122">
        <v>5.770593999999999E-2</v>
      </c>
      <c r="N610" s="122">
        <v>1.6184100000000008</v>
      </c>
      <c r="O610" s="122"/>
      <c r="P610" s="122">
        <v>0</v>
      </c>
      <c r="Q610" s="122"/>
      <c r="R610" s="122">
        <v>2.2132129400000009</v>
      </c>
      <c r="S610" s="122"/>
      <c r="T610" s="122">
        <v>2.2132129400000009</v>
      </c>
      <c r="U610" s="122"/>
      <c r="V610" s="122"/>
    </row>
    <row r="611" spans="1:22" ht="31.1" x14ac:dyDescent="0.35">
      <c r="A611" s="106" t="s">
        <v>1662</v>
      </c>
      <c r="B611" s="107" t="s">
        <v>1007</v>
      </c>
      <c r="C611" s="108" t="s">
        <v>1478</v>
      </c>
      <c r="D611" s="122">
        <v>2.2452299999999998</v>
      </c>
      <c r="E611" s="122">
        <v>0.13371506</v>
      </c>
      <c r="F611" s="122">
        <v>2.1115149399999997</v>
      </c>
      <c r="G611" s="122"/>
      <c r="H611" s="122">
        <v>1.8003559699999998</v>
      </c>
      <c r="I611" s="126">
        <v>8.0125080000000001E-2</v>
      </c>
      <c r="J611" s="122">
        <v>3.5272769999999995E-2</v>
      </c>
      <c r="K611" s="122">
        <v>3.5272769999999995E-2</v>
      </c>
      <c r="L611" s="122">
        <v>0.63829622999999991</v>
      </c>
      <c r="M611" s="122">
        <v>4.4852310000000006E-2</v>
      </c>
      <c r="N611" s="122">
        <v>1.1267869699999999</v>
      </c>
      <c r="O611" s="122"/>
      <c r="P611" s="122">
        <v>0</v>
      </c>
      <c r="Q611" s="122"/>
      <c r="R611" s="122">
        <v>1.7202308899999998</v>
      </c>
      <c r="S611" s="122"/>
      <c r="T611" s="122">
        <v>1.7202308899999998</v>
      </c>
      <c r="U611" s="122"/>
      <c r="V611" s="122"/>
    </row>
    <row r="612" spans="1:22" ht="31.1" x14ac:dyDescent="0.35">
      <c r="A612" s="106" t="s">
        <v>1662</v>
      </c>
      <c r="B612" s="107" t="s">
        <v>1008</v>
      </c>
      <c r="C612" s="108" t="s">
        <v>1479</v>
      </c>
      <c r="D612" s="122">
        <v>2.4488600000000003</v>
      </c>
      <c r="E612" s="122">
        <v>1.2082999999999999E-4</v>
      </c>
      <c r="F612" s="122">
        <v>2.4487391700000001</v>
      </c>
      <c r="G612" s="122"/>
      <c r="H612" s="122">
        <v>2.4488599999999998</v>
      </c>
      <c r="I612" s="126">
        <v>0.24875263</v>
      </c>
      <c r="J612" s="122">
        <v>4.7880279999999997E-2</v>
      </c>
      <c r="K612" s="122">
        <v>4.7880279999999997E-2</v>
      </c>
      <c r="L612" s="122">
        <v>0.61096499999999998</v>
      </c>
      <c r="M612" s="122">
        <v>0.20087235000000001</v>
      </c>
      <c r="N612" s="122">
        <v>0.61096499999999998</v>
      </c>
      <c r="O612" s="122"/>
      <c r="P612" s="122">
        <v>1.1790497200000001</v>
      </c>
      <c r="Q612" s="122"/>
      <c r="R612" s="122">
        <v>2.20010737</v>
      </c>
      <c r="S612" s="122"/>
      <c r="T612" s="122">
        <v>2.20010737</v>
      </c>
      <c r="U612" s="122"/>
      <c r="V612" s="122"/>
    </row>
    <row r="613" spans="1:22" ht="31.1" x14ac:dyDescent="0.35">
      <c r="A613" s="106" t="s">
        <v>1662</v>
      </c>
      <c r="B613" s="107" t="s">
        <v>128</v>
      </c>
      <c r="C613" s="108" t="s">
        <v>129</v>
      </c>
      <c r="D613" s="122">
        <v>10.905799999999999</v>
      </c>
      <c r="E613" s="122">
        <v>2.2484992900000003</v>
      </c>
      <c r="F613" s="122">
        <v>8.6573007099999995</v>
      </c>
      <c r="G613" s="122"/>
      <c r="H613" s="122">
        <v>7.9970440000000007</v>
      </c>
      <c r="I613" s="126">
        <v>0.32355351000000004</v>
      </c>
      <c r="J613" s="122">
        <v>0.14243514999999998</v>
      </c>
      <c r="K613" s="122">
        <v>0.14243514999999998</v>
      </c>
      <c r="L613" s="122">
        <v>7.8546088500000009</v>
      </c>
      <c r="M613" s="122">
        <v>0.18111836000000006</v>
      </c>
      <c r="N613" s="122">
        <v>0</v>
      </c>
      <c r="O613" s="122"/>
      <c r="P613" s="122">
        <v>0</v>
      </c>
      <c r="Q613" s="122"/>
      <c r="R613" s="122">
        <v>7.6734904900000007</v>
      </c>
      <c r="S613" s="122"/>
      <c r="T613" s="122">
        <v>7.6734904900000007</v>
      </c>
      <c r="U613" s="122"/>
      <c r="V613" s="122"/>
    </row>
    <row r="614" spans="1:22" ht="31.1" x14ac:dyDescent="0.35">
      <c r="A614" s="106" t="s">
        <v>1662</v>
      </c>
      <c r="B614" s="107" t="s">
        <v>1816</v>
      </c>
      <c r="C614" s="108" t="s">
        <v>1480</v>
      </c>
      <c r="D614" s="122">
        <v>3.1870500000000002</v>
      </c>
      <c r="E614" s="122">
        <v>2.7518435299999999</v>
      </c>
      <c r="F614" s="122">
        <v>0.43520647000000023</v>
      </c>
      <c r="G614" s="122"/>
      <c r="H614" s="122">
        <v>0.43520647000000023</v>
      </c>
      <c r="I614" s="126">
        <v>5.2521949999999998E-2</v>
      </c>
      <c r="J614" s="122">
        <v>0.43520647000000023</v>
      </c>
      <c r="K614" s="122">
        <v>5.2521950000000192E-2</v>
      </c>
      <c r="L614" s="122">
        <v>0</v>
      </c>
      <c r="M614" s="122">
        <v>-1.9428902930940239E-16</v>
      </c>
      <c r="N614" s="122">
        <v>0</v>
      </c>
      <c r="O614" s="122"/>
      <c r="P614" s="122">
        <v>0</v>
      </c>
      <c r="Q614" s="122"/>
      <c r="R614" s="122">
        <v>0.38268452000000025</v>
      </c>
      <c r="S614" s="122"/>
      <c r="T614" s="122">
        <v>0.38268452000000025</v>
      </c>
      <c r="U614" s="122"/>
      <c r="V614" s="122"/>
    </row>
    <row r="615" spans="1:22" ht="31.1" x14ac:dyDescent="0.35">
      <c r="A615" s="106" t="s">
        <v>1662</v>
      </c>
      <c r="B615" s="107" t="s">
        <v>1009</v>
      </c>
      <c r="C615" s="108" t="s">
        <v>1481</v>
      </c>
      <c r="D615" s="122">
        <v>1.8239000000000001</v>
      </c>
      <c r="E615" s="122">
        <v>2.4167000000000001E-4</v>
      </c>
      <c r="F615" s="122">
        <v>1.82365833</v>
      </c>
      <c r="G615" s="122"/>
      <c r="H615" s="122">
        <v>1.8238999999999996</v>
      </c>
      <c r="I615" s="126">
        <v>0</v>
      </c>
      <c r="J615" s="122">
        <v>3.5538050000000009E-2</v>
      </c>
      <c r="K615" s="122">
        <v>3.5538050000000009E-2</v>
      </c>
      <c r="L615" s="122">
        <v>0.45347500000000002</v>
      </c>
      <c r="M615" s="122">
        <v>-3.5538050000000009E-2</v>
      </c>
      <c r="N615" s="122">
        <v>0.45347500000000002</v>
      </c>
      <c r="O615" s="122"/>
      <c r="P615" s="122">
        <v>0.88141194999999961</v>
      </c>
      <c r="Q615" s="122"/>
      <c r="R615" s="122">
        <v>1.8238999999999996</v>
      </c>
      <c r="S615" s="122"/>
      <c r="T615" s="122">
        <v>1.8238999999999996</v>
      </c>
      <c r="U615" s="122"/>
      <c r="V615" s="122"/>
    </row>
    <row r="616" spans="1:22" ht="46.65" x14ac:dyDescent="0.35">
      <c r="A616" s="106" t="s">
        <v>1662</v>
      </c>
      <c r="B616" s="107" t="s">
        <v>1010</v>
      </c>
      <c r="C616" s="108" t="s">
        <v>1482</v>
      </c>
      <c r="D616" s="122">
        <v>3.4787600000000003</v>
      </c>
      <c r="E616" s="122">
        <v>0.7097473299999999</v>
      </c>
      <c r="F616" s="122">
        <v>2.7690126700000004</v>
      </c>
      <c r="G616" s="122"/>
      <c r="H616" s="122">
        <v>2.2060349100000001</v>
      </c>
      <c r="I616" s="126">
        <v>0.34967225000000002</v>
      </c>
      <c r="J616" s="122">
        <v>5.6853070000000006E-2</v>
      </c>
      <c r="K616" s="122">
        <v>5.6853070000000006E-2</v>
      </c>
      <c r="L616" s="122">
        <v>0.98677492999999994</v>
      </c>
      <c r="M616" s="122">
        <v>0.29281918000000001</v>
      </c>
      <c r="N616" s="122">
        <v>1.1624069100000001</v>
      </c>
      <c r="O616" s="122"/>
      <c r="P616" s="122">
        <v>0</v>
      </c>
      <c r="Q616" s="122"/>
      <c r="R616" s="122">
        <v>1.8563626600000001</v>
      </c>
      <c r="S616" s="122"/>
      <c r="T616" s="122">
        <v>1.8563626600000001</v>
      </c>
      <c r="U616" s="122"/>
      <c r="V616" s="122"/>
    </row>
    <row r="617" spans="1:22" ht="31.1" x14ac:dyDescent="0.35">
      <c r="A617" s="106" t="s">
        <v>1662</v>
      </c>
      <c r="B617" s="107" t="s">
        <v>459</v>
      </c>
      <c r="C617" s="108" t="s">
        <v>494</v>
      </c>
      <c r="D617" s="122">
        <v>49.007709999999996</v>
      </c>
      <c r="E617" s="122">
        <v>8.9976920200000006</v>
      </c>
      <c r="F617" s="122">
        <v>40.010017979999994</v>
      </c>
      <c r="G617" s="122"/>
      <c r="H617" s="122">
        <v>6.660412</v>
      </c>
      <c r="I617" s="126">
        <v>0.26947453999999998</v>
      </c>
      <c r="J617" s="122">
        <v>0.11862844</v>
      </c>
      <c r="K617" s="122">
        <v>0.11862844</v>
      </c>
      <c r="L617" s="122">
        <v>0</v>
      </c>
      <c r="M617" s="122">
        <v>0.15084609999999998</v>
      </c>
      <c r="N617" s="122">
        <v>1.816476</v>
      </c>
      <c r="O617" s="122"/>
      <c r="P617" s="122">
        <v>4.7253075600000001</v>
      </c>
      <c r="Q617" s="122"/>
      <c r="R617" s="122">
        <v>6.39093746</v>
      </c>
      <c r="S617" s="122"/>
      <c r="T617" s="122">
        <v>6.39093746</v>
      </c>
      <c r="U617" s="122"/>
      <c r="V617" s="122"/>
    </row>
    <row r="618" spans="1:22" ht="46.65" x14ac:dyDescent="0.35">
      <c r="A618" s="106" t="s">
        <v>1662</v>
      </c>
      <c r="B618" s="107" t="s">
        <v>1817</v>
      </c>
      <c r="C618" s="108" t="s">
        <v>1483</v>
      </c>
      <c r="D618" s="122">
        <v>5.7064700000000004</v>
      </c>
      <c r="E618" s="122">
        <v>0.42252741999999999</v>
      </c>
      <c r="F618" s="122">
        <v>5.2839425800000006</v>
      </c>
      <c r="G618" s="122"/>
      <c r="H618" s="122">
        <v>5.9340000000000614E-2</v>
      </c>
      <c r="I618" s="126">
        <v>3.6325157699999999</v>
      </c>
      <c r="J618" s="122">
        <v>5.9340000000000614E-2</v>
      </c>
      <c r="K618" s="122">
        <v>9.9238160000000006E-2</v>
      </c>
      <c r="L618" s="122">
        <v>0</v>
      </c>
      <c r="M618" s="122">
        <v>3.5332776099999998</v>
      </c>
      <c r="N618" s="122">
        <v>0</v>
      </c>
      <c r="O618" s="122"/>
      <c r="P618" s="122">
        <v>0</v>
      </c>
      <c r="Q618" s="122"/>
      <c r="R618" s="122">
        <v>-3.5731757699999993</v>
      </c>
      <c r="S618" s="122"/>
      <c r="T618" s="122">
        <v>-3.5731757699999993</v>
      </c>
      <c r="U618" s="122"/>
      <c r="V618" s="122"/>
    </row>
    <row r="619" spans="1:22" ht="15.8" customHeight="1" x14ac:dyDescent="0.35">
      <c r="A619" s="106" t="s">
        <v>1662</v>
      </c>
      <c r="B619" s="107" t="s">
        <v>1011</v>
      </c>
      <c r="C619" s="108" t="s">
        <v>1484</v>
      </c>
      <c r="D619" s="122">
        <v>6.4042200000000005</v>
      </c>
      <c r="E619" s="122">
        <v>0.22461957000000002</v>
      </c>
      <c r="F619" s="122">
        <v>6.1796004300000007</v>
      </c>
      <c r="G619" s="122"/>
      <c r="H619" s="122">
        <v>5.8845699999999992</v>
      </c>
      <c r="I619" s="126">
        <v>3.58604938</v>
      </c>
      <c r="J619" s="122">
        <v>0.11529092999999999</v>
      </c>
      <c r="K619" s="122">
        <v>0.11529092999999999</v>
      </c>
      <c r="L619" s="122">
        <v>1.8059750700000001</v>
      </c>
      <c r="M619" s="122">
        <v>3.4707584499999999</v>
      </c>
      <c r="N619" s="122">
        <v>3.963303999999999</v>
      </c>
      <c r="O619" s="122"/>
      <c r="P619" s="122">
        <v>0</v>
      </c>
      <c r="Q619" s="122"/>
      <c r="R619" s="122">
        <v>2.2985206199999992</v>
      </c>
      <c r="S619" s="122"/>
      <c r="T619" s="122">
        <v>2.2985206199999992</v>
      </c>
      <c r="U619" s="122"/>
      <c r="V619" s="122"/>
    </row>
    <row r="620" spans="1:22" ht="31.1" x14ac:dyDescent="0.35">
      <c r="A620" s="106" t="s">
        <v>1662</v>
      </c>
      <c r="B620" s="107" t="s">
        <v>1818</v>
      </c>
      <c r="C620" s="108" t="s">
        <v>1485</v>
      </c>
      <c r="D620" s="122">
        <v>4.16045</v>
      </c>
      <c r="E620" s="122">
        <v>0.18112332</v>
      </c>
      <c r="F620" s="122">
        <v>3.9793266799999998</v>
      </c>
      <c r="G620" s="122"/>
      <c r="H620" s="122">
        <v>3.4159136000000001</v>
      </c>
      <c r="I620" s="126">
        <v>0.13820489999999999</v>
      </c>
      <c r="J620" s="122">
        <v>6.0840739999999997E-2</v>
      </c>
      <c r="K620" s="122">
        <v>6.0840739999999997E-2</v>
      </c>
      <c r="L620" s="122">
        <v>0.77634400000000003</v>
      </c>
      <c r="M620" s="122">
        <v>7.7364159999999987E-2</v>
      </c>
      <c r="N620" s="122">
        <v>0.77634400000000003</v>
      </c>
      <c r="O620" s="122"/>
      <c r="P620" s="122">
        <v>1.8023848600000001</v>
      </c>
      <c r="Q620" s="122"/>
      <c r="R620" s="122">
        <v>3.2777087000000003</v>
      </c>
      <c r="S620" s="122"/>
      <c r="T620" s="122">
        <v>3.2777087000000003</v>
      </c>
      <c r="U620" s="122"/>
      <c r="V620" s="122"/>
    </row>
    <row r="621" spans="1:22" ht="31.1" x14ac:dyDescent="0.35">
      <c r="A621" s="106" t="s">
        <v>1662</v>
      </c>
      <c r="B621" s="107" t="s">
        <v>1819</v>
      </c>
      <c r="C621" s="108" t="s">
        <v>1486</v>
      </c>
      <c r="D621" s="122">
        <v>5.0269300000000001</v>
      </c>
      <c r="E621" s="122">
        <v>0.30192228999999998</v>
      </c>
      <c r="F621" s="122">
        <v>4.7250077099999999</v>
      </c>
      <c r="G621" s="122"/>
      <c r="H621" s="122">
        <v>4.0537904000000005</v>
      </c>
      <c r="I621" s="126">
        <v>0.16401285999999998</v>
      </c>
      <c r="J621" s="122">
        <v>7.2201959999999996E-2</v>
      </c>
      <c r="K621" s="122">
        <v>7.2201959999999996E-2</v>
      </c>
      <c r="L621" s="122">
        <v>0.92131600000000002</v>
      </c>
      <c r="M621" s="122">
        <v>9.1810899999999987E-2</v>
      </c>
      <c r="N621" s="122">
        <v>0.92131600000000002</v>
      </c>
      <c r="O621" s="122"/>
      <c r="P621" s="122">
        <v>2.1389564400000007</v>
      </c>
      <c r="Q621" s="122"/>
      <c r="R621" s="122">
        <v>3.8897775400000003</v>
      </c>
      <c r="S621" s="122"/>
      <c r="T621" s="122">
        <v>3.8897775400000003</v>
      </c>
      <c r="U621" s="122"/>
      <c r="V621" s="122"/>
    </row>
    <row r="622" spans="1:22" ht="31.1" x14ac:dyDescent="0.35">
      <c r="A622" s="106" t="s">
        <v>1662</v>
      </c>
      <c r="B622" s="107" t="s">
        <v>1820</v>
      </c>
      <c r="C622" s="108" t="s">
        <v>1487</v>
      </c>
      <c r="D622" s="122">
        <v>4.7149599999999996</v>
      </c>
      <c r="E622" s="122">
        <v>3.6920059799999998</v>
      </c>
      <c r="F622" s="122">
        <v>1.0229540199999998</v>
      </c>
      <c r="G622" s="122"/>
      <c r="H622" s="122">
        <v>4.0649312000000002</v>
      </c>
      <c r="I622" s="126">
        <v>0.50737584000000002</v>
      </c>
      <c r="J622" s="122">
        <v>7.2400389999999995E-2</v>
      </c>
      <c r="K622" s="122">
        <v>7.2400389999999995E-2</v>
      </c>
      <c r="L622" s="122">
        <v>0</v>
      </c>
      <c r="M622" s="122">
        <v>0.43497545000000004</v>
      </c>
      <c r="N622" s="122">
        <v>1.1086175999999999</v>
      </c>
      <c r="O622" s="122"/>
      <c r="P622" s="122">
        <v>2.8839132100000007</v>
      </c>
      <c r="Q622" s="122"/>
      <c r="R622" s="122">
        <v>3.5575553600000003</v>
      </c>
      <c r="S622" s="122"/>
      <c r="T622" s="122">
        <v>3.5575553600000003</v>
      </c>
      <c r="U622" s="122"/>
      <c r="V622" s="122"/>
    </row>
    <row r="623" spans="1:22" ht="31.1" x14ac:dyDescent="0.35">
      <c r="A623" s="106" t="s">
        <v>1662</v>
      </c>
      <c r="B623" s="107" t="s">
        <v>1821</v>
      </c>
      <c r="C623" s="108" t="s">
        <v>1488</v>
      </c>
      <c r="D623" s="122">
        <v>3.8138800000000002</v>
      </c>
      <c r="E623" s="122">
        <v>0.19444949</v>
      </c>
      <c r="F623" s="122">
        <v>3.6194305099999999</v>
      </c>
      <c r="G623" s="122"/>
      <c r="H623" s="122">
        <v>3.3507099999999994</v>
      </c>
      <c r="I623" s="126">
        <v>0.17191720000000002</v>
      </c>
      <c r="J623" s="122">
        <v>5.9679410000000002E-2</v>
      </c>
      <c r="K623" s="122">
        <v>5.9679410000000002E-2</v>
      </c>
      <c r="L623" s="122">
        <v>0.76152500000000001</v>
      </c>
      <c r="M623" s="122">
        <v>0.11223779000000002</v>
      </c>
      <c r="N623" s="122">
        <v>0.76152500000000001</v>
      </c>
      <c r="O623" s="122"/>
      <c r="P623" s="122">
        <v>1.7679805899999996</v>
      </c>
      <c r="Q623" s="122"/>
      <c r="R623" s="122">
        <v>3.1787927999999992</v>
      </c>
      <c r="S623" s="122"/>
      <c r="T623" s="122">
        <v>3.1787927999999992</v>
      </c>
      <c r="U623" s="122"/>
      <c r="V623" s="122"/>
    </row>
    <row r="624" spans="1:22" ht="31.1" x14ac:dyDescent="0.35">
      <c r="A624" s="106" t="s">
        <v>1662</v>
      </c>
      <c r="B624" s="107" t="s">
        <v>1012</v>
      </c>
      <c r="C624" s="108" t="s">
        <v>1489</v>
      </c>
      <c r="D624" s="122">
        <v>1.2056600000000002</v>
      </c>
      <c r="E624" s="122">
        <v>2.4167000000000001E-4</v>
      </c>
      <c r="F624" s="122">
        <v>1.2054183300000001</v>
      </c>
      <c r="G624" s="122"/>
      <c r="H624" s="122">
        <v>1.1956600000000002</v>
      </c>
      <c r="I624" s="126">
        <v>5.3212889999999999E-2</v>
      </c>
      <c r="J624" s="122">
        <v>2.342545E-2</v>
      </c>
      <c r="K624" s="122">
        <v>2.342545E-2</v>
      </c>
      <c r="L624" s="122">
        <v>0.33827255000000001</v>
      </c>
      <c r="M624" s="122">
        <v>2.9787439999999998E-2</v>
      </c>
      <c r="N624" s="122">
        <v>0.83396200000000009</v>
      </c>
      <c r="O624" s="122"/>
      <c r="P624" s="122">
        <v>0</v>
      </c>
      <c r="Q624" s="122"/>
      <c r="R624" s="122">
        <v>1.1424471100000002</v>
      </c>
      <c r="S624" s="122"/>
      <c r="T624" s="122">
        <v>1.1424471100000002</v>
      </c>
      <c r="U624" s="122"/>
      <c r="V624" s="122"/>
    </row>
    <row r="625" spans="1:22" ht="31.1" x14ac:dyDescent="0.35">
      <c r="A625" s="106" t="s">
        <v>1662</v>
      </c>
      <c r="B625" s="107" t="s">
        <v>1013</v>
      </c>
      <c r="C625" s="108" t="s">
        <v>1490</v>
      </c>
      <c r="D625" s="122">
        <v>1.9600599999999999</v>
      </c>
      <c r="E625" s="122">
        <v>0</v>
      </c>
      <c r="F625" s="122">
        <v>1.9600599999999999</v>
      </c>
      <c r="G625" s="122"/>
      <c r="H625" s="122">
        <v>1.9600599999999999</v>
      </c>
      <c r="I625" s="126">
        <v>8.7232559999999987E-2</v>
      </c>
      <c r="J625" s="122">
        <v>3.8401629999999999E-2</v>
      </c>
      <c r="K625" s="122">
        <v>3.8401629999999999E-2</v>
      </c>
      <c r="L625" s="122">
        <v>1.9216583699999998</v>
      </c>
      <c r="M625" s="122">
        <v>4.8830929999999988E-2</v>
      </c>
      <c r="N625" s="122">
        <v>0</v>
      </c>
      <c r="O625" s="122"/>
      <c r="P625" s="122">
        <v>0</v>
      </c>
      <c r="Q625" s="122"/>
      <c r="R625" s="122">
        <v>1.87282744</v>
      </c>
      <c r="S625" s="122"/>
      <c r="T625" s="122">
        <v>1.87282744</v>
      </c>
      <c r="U625" s="122"/>
      <c r="V625" s="122"/>
    </row>
    <row r="626" spans="1:22" ht="31.1" x14ac:dyDescent="0.35">
      <c r="A626" s="106" t="s">
        <v>1662</v>
      </c>
      <c r="B626" s="107" t="s">
        <v>1822</v>
      </c>
      <c r="C626" s="108" t="s">
        <v>1491</v>
      </c>
      <c r="D626" s="122">
        <v>7.0816099999999995</v>
      </c>
      <c r="E626" s="122">
        <v>2.4167000000000001E-4</v>
      </c>
      <c r="F626" s="122">
        <v>7.0813683299999992</v>
      </c>
      <c r="G626" s="122"/>
      <c r="H626" s="122">
        <v>6.2230168000000008</v>
      </c>
      <c r="I626" s="126">
        <v>0.25177788000000001</v>
      </c>
      <c r="J626" s="122">
        <v>0.11083799000000001</v>
      </c>
      <c r="K626" s="122">
        <v>0.11083799000000001</v>
      </c>
      <c r="L626" s="122">
        <v>1.4143220000000001</v>
      </c>
      <c r="M626" s="122">
        <v>0.14093989000000001</v>
      </c>
      <c r="N626" s="122">
        <v>1.4143220000000001</v>
      </c>
      <c r="O626" s="122"/>
      <c r="P626" s="122">
        <v>3.2835348100000008</v>
      </c>
      <c r="Q626" s="122"/>
      <c r="R626" s="122">
        <v>5.9712389200000011</v>
      </c>
      <c r="S626" s="122"/>
      <c r="T626" s="122">
        <v>5.9712389200000011</v>
      </c>
      <c r="U626" s="122"/>
      <c r="V626" s="122"/>
    </row>
    <row r="627" spans="1:22" x14ac:dyDescent="0.35">
      <c r="A627" s="103"/>
      <c r="B627" s="110" t="s">
        <v>56</v>
      </c>
      <c r="C627" s="105"/>
      <c r="D627" s="133">
        <f t="shared" ref="D627:V627" si="71">SUM(D628:D628)</f>
        <v>0.23182</v>
      </c>
      <c r="E627" s="133">
        <f t="shared" si="71"/>
        <v>8.6920000000000009E-4</v>
      </c>
      <c r="F627" s="133">
        <f t="shared" si="71"/>
        <v>0.23095080000000001</v>
      </c>
      <c r="G627" s="133">
        <f t="shared" si="71"/>
        <v>0</v>
      </c>
      <c r="H627" s="133">
        <f t="shared" si="71"/>
        <v>0.15682699999999999</v>
      </c>
      <c r="I627" s="133">
        <f t="shared" si="71"/>
        <v>6.3450800000000003E-3</v>
      </c>
      <c r="J627" s="133">
        <f t="shared" si="71"/>
        <v>2.7932399999999998E-3</v>
      </c>
      <c r="K627" s="133">
        <f t="shared" si="71"/>
        <v>2.7932399999999998E-3</v>
      </c>
      <c r="L627" s="133">
        <f t="shared" si="71"/>
        <v>6.6752759999999994E-2</v>
      </c>
      <c r="M627" s="133">
        <f t="shared" si="71"/>
        <v>3.5518400000000006E-3</v>
      </c>
      <c r="N627" s="133">
        <f t="shared" si="71"/>
        <v>8.7281000000000011E-2</v>
      </c>
      <c r="O627" s="133">
        <f t="shared" si="71"/>
        <v>0</v>
      </c>
      <c r="P627" s="133">
        <f t="shared" si="71"/>
        <v>0</v>
      </c>
      <c r="Q627" s="133">
        <f t="shared" si="71"/>
        <v>0</v>
      </c>
      <c r="R627" s="133">
        <f t="shared" si="71"/>
        <v>0.15048191999999999</v>
      </c>
      <c r="S627" s="133">
        <f t="shared" si="71"/>
        <v>0</v>
      </c>
      <c r="T627" s="133">
        <f t="shared" si="71"/>
        <v>0.15048191999999999</v>
      </c>
      <c r="U627" s="133">
        <f t="shared" si="71"/>
        <v>0</v>
      </c>
      <c r="V627" s="133">
        <f t="shared" si="71"/>
        <v>0</v>
      </c>
    </row>
    <row r="628" spans="1:22" ht="31.1" x14ac:dyDescent="0.35">
      <c r="A628" s="106" t="s">
        <v>1662</v>
      </c>
      <c r="B628" s="107" t="s">
        <v>1014</v>
      </c>
      <c r="C628" s="108" t="s">
        <v>1492</v>
      </c>
      <c r="D628" s="122">
        <v>0.23182</v>
      </c>
      <c r="E628" s="122">
        <v>8.6920000000000009E-4</v>
      </c>
      <c r="F628" s="122">
        <v>0.23095080000000001</v>
      </c>
      <c r="G628" s="122"/>
      <c r="H628" s="122">
        <v>0.15682699999999999</v>
      </c>
      <c r="I628" s="126">
        <v>6.3450800000000003E-3</v>
      </c>
      <c r="J628" s="122">
        <v>2.7932399999999998E-3</v>
      </c>
      <c r="K628" s="122">
        <v>2.7932399999999998E-3</v>
      </c>
      <c r="L628" s="122">
        <v>6.6752759999999994E-2</v>
      </c>
      <c r="M628" s="122">
        <v>3.5518400000000006E-3</v>
      </c>
      <c r="N628" s="122">
        <v>8.7281000000000011E-2</v>
      </c>
      <c r="O628" s="122"/>
      <c r="P628" s="122">
        <v>0</v>
      </c>
      <c r="Q628" s="122"/>
      <c r="R628" s="122">
        <v>0.15048191999999999</v>
      </c>
      <c r="S628" s="122"/>
      <c r="T628" s="122">
        <v>0.15048191999999999</v>
      </c>
      <c r="U628" s="122"/>
      <c r="V628" s="122"/>
    </row>
    <row r="629" spans="1:22" x14ac:dyDescent="0.35">
      <c r="A629" s="103"/>
      <c r="B629" s="110" t="s">
        <v>57</v>
      </c>
      <c r="C629" s="105"/>
      <c r="D629" s="133">
        <f t="shared" ref="D629:V629" si="72">SUM(D630:D640)</f>
        <v>39.627849999999995</v>
      </c>
      <c r="E629" s="133">
        <f t="shared" si="72"/>
        <v>4.228073310000001</v>
      </c>
      <c r="F629" s="133">
        <f t="shared" si="72"/>
        <v>35.399776690000003</v>
      </c>
      <c r="G629" s="133">
        <f t="shared" si="72"/>
        <v>0</v>
      </c>
      <c r="H629" s="133">
        <f t="shared" si="72"/>
        <v>19.962755530000003</v>
      </c>
      <c r="I629" s="133">
        <f t="shared" si="72"/>
        <v>3.6118606099999995</v>
      </c>
      <c r="J629" s="133">
        <f t="shared" si="72"/>
        <v>0.30273707999999999</v>
      </c>
      <c r="K629" s="133">
        <f t="shared" si="72"/>
        <v>0.30273707999999999</v>
      </c>
      <c r="L629" s="133">
        <f t="shared" si="72"/>
        <v>7.0356584800000004</v>
      </c>
      <c r="M629" s="133">
        <f t="shared" si="72"/>
        <v>3.3091235299999995</v>
      </c>
      <c r="N629" s="133">
        <f t="shared" si="72"/>
        <v>6.0442347999999999</v>
      </c>
      <c r="O629" s="133">
        <f t="shared" si="72"/>
        <v>0</v>
      </c>
      <c r="P629" s="133">
        <f t="shared" si="72"/>
        <v>6.5801251700000005</v>
      </c>
      <c r="Q629" s="133">
        <f t="shared" si="72"/>
        <v>0</v>
      </c>
      <c r="R629" s="133">
        <f t="shared" si="72"/>
        <v>16.350894920000002</v>
      </c>
      <c r="S629" s="133">
        <f t="shared" si="72"/>
        <v>0</v>
      </c>
      <c r="T629" s="133">
        <f t="shared" si="72"/>
        <v>16.350894920000002</v>
      </c>
      <c r="U629" s="133">
        <f t="shared" si="72"/>
        <v>0</v>
      </c>
      <c r="V629" s="133">
        <f t="shared" si="72"/>
        <v>0</v>
      </c>
    </row>
    <row r="630" spans="1:22" ht="31.1" x14ac:dyDescent="0.35">
      <c r="A630" s="106" t="s">
        <v>1662</v>
      </c>
      <c r="B630" s="107" t="s">
        <v>1015</v>
      </c>
      <c r="C630" s="108" t="s">
        <v>1493</v>
      </c>
      <c r="D630" s="122">
        <v>1.7837499999999999</v>
      </c>
      <c r="E630" s="122">
        <v>0</v>
      </c>
      <c r="F630" s="122">
        <v>1.7837499999999999</v>
      </c>
      <c r="G630" s="122"/>
      <c r="H630" s="122">
        <v>1.7837499999999999</v>
      </c>
      <c r="I630" s="126">
        <v>7.9385869999999997E-2</v>
      </c>
      <c r="J630" s="122">
        <v>3.4947350000000002E-2</v>
      </c>
      <c r="K630" s="122">
        <v>3.4947350000000002E-2</v>
      </c>
      <c r="L630" s="122">
        <v>0.50017764999999992</v>
      </c>
      <c r="M630" s="122">
        <v>4.4438519999999995E-2</v>
      </c>
      <c r="N630" s="122">
        <v>1.2486250000000001</v>
      </c>
      <c r="O630" s="122"/>
      <c r="P630" s="122">
        <v>0</v>
      </c>
      <c r="Q630" s="122"/>
      <c r="R630" s="122">
        <v>1.7043641299999999</v>
      </c>
      <c r="S630" s="122"/>
      <c r="T630" s="122">
        <v>1.7043641299999999</v>
      </c>
      <c r="U630" s="122"/>
      <c r="V630" s="122"/>
    </row>
    <row r="631" spans="1:22" ht="110.2" customHeight="1" x14ac:dyDescent="0.35">
      <c r="A631" s="106" t="s">
        <v>1662</v>
      </c>
      <c r="B631" s="107" t="s">
        <v>461</v>
      </c>
      <c r="C631" s="108" t="s">
        <v>495</v>
      </c>
      <c r="D631" s="122">
        <v>7.8826999999999998</v>
      </c>
      <c r="E631" s="122">
        <v>1.1694931500000001</v>
      </c>
      <c r="F631" s="122">
        <v>6.7132068499999997</v>
      </c>
      <c r="G631" s="122"/>
      <c r="H631" s="122">
        <v>0.5170300000000001</v>
      </c>
      <c r="I631" s="126">
        <v>5.8216610000000002E-2</v>
      </c>
      <c r="J631" s="122">
        <v>2.5628189999999999E-2</v>
      </c>
      <c r="K631" s="122">
        <v>2.5628189999999999E-2</v>
      </c>
      <c r="L631" s="122">
        <v>0.49140181000000005</v>
      </c>
      <c r="M631" s="122">
        <v>3.2588420000000007E-2</v>
      </c>
      <c r="N631" s="122">
        <v>0</v>
      </c>
      <c r="O631" s="122"/>
      <c r="P631" s="122">
        <v>0</v>
      </c>
      <c r="Q631" s="122"/>
      <c r="R631" s="122">
        <v>0.4588133900000001</v>
      </c>
      <c r="S631" s="122"/>
      <c r="T631" s="122">
        <v>0.4588133900000001</v>
      </c>
      <c r="U631" s="122"/>
      <c r="V631" s="122"/>
    </row>
    <row r="632" spans="1:22" ht="31.1" x14ac:dyDescent="0.35">
      <c r="A632" s="106" t="s">
        <v>1662</v>
      </c>
      <c r="B632" s="107" t="s">
        <v>657</v>
      </c>
      <c r="C632" s="108" t="s">
        <v>707</v>
      </c>
      <c r="D632" s="122">
        <v>8.0714100000000002</v>
      </c>
      <c r="E632" s="122">
        <v>0</v>
      </c>
      <c r="F632" s="122">
        <v>8.0714100000000002</v>
      </c>
      <c r="G632" s="122"/>
      <c r="H632" s="122">
        <v>0</v>
      </c>
      <c r="I632" s="126">
        <v>0</v>
      </c>
      <c r="J632" s="122">
        <v>0</v>
      </c>
      <c r="K632" s="122">
        <v>0</v>
      </c>
      <c r="L632" s="122">
        <v>0</v>
      </c>
      <c r="M632" s="122">
        <v>0</v>
      </c>
      <c r="N632" s="122">
        <v>0</v>
      </c>
      <c r="O632" s="122"/>
      <c r="P632" s="122">
        <v>0</v>
      </c>
      <c r="Q632" s="122"/>
      <c r="R632" s="122">
        <v>0</v>
      </c>
      <c r="S632" s="122"/>
      <c r="T632" s="122">
        <v>0</v>
      </c>
      <c r="U632" s="122"/>
      <c r="V632" s="122"/>
    </row>
    <row r="633" spans="1:22" ht="31.1" x14ac:dyDescent="0.35">
      <c r="A633" s="106" t="s">
        <v>1662</v>
      </c>
      <c r="B633" s="107" t="s">
        <v>460</v>
      </c>
      <c r="C633" s="108" t="s">
        <v>544</v>
      </c>
      <c r="D633" s="122">
        <v>4.4173</v>
      </c>
      <c r="E633" s="122">
        <v>6.1949120000000003E-2</v>
      </c>
      <c r="F633" s="122">
        <v>4.3553508799999996</v>
      </c>
      <c r="G633" s="122"/>
      <c r="H633" s="122">
        <v>4.1520800000000007</v>
      </c>
      <c r="I633" s="126">
        <v>0.17159543999999999</v>
      </c>
      <c r="J633" s="122">
        <v>7.5539980000000007E-2</v>
      </c>
      <c r="K633" s="122">
        <v>7.5539980000000007E-2</v>
      </c>
      <c r="L633" s="122">
        <v>0</v>
      </c>
      <c r="M633" s="122">
        <v>9.6055459999999981E-2</v>
      </c>
      <c r="N633" s="122">
        <v>1.1566920000000001</v>
      </c>
      <c r="O633" s="122"/>
      <c r="P633" s="122">
        <v>2.9198480200000008</v>
      </c>
      <c r="Q633" s="122"/>
      <c r="R633" s="122">
        <v>3.9804845600000007</v>
      </c>
      <c r="S633" s="122"/>
      <c r="T633" s="122">
        <v>3.9804845600000007</v>
      </c>
      <c r="U633" s="122"/>
      <c r="V633" s="122"/>
    </row>
    <row r="634" spans="1:22" ht="31.1" x14ac:dyDescent="0.35">
      <c r="A634" s="106" t="s">
        <v>1662</v>
      </c>
      <c r="B634" s="107" t="s">
        <v>1823</v>
      </c>
      <c r="C634" s="108" t="s">
        <v>1494</v>
      </c>
      <c r="D634" s="122">
        <v>3.9839600000000002</v>
      </c>
      <c r="E634" s="122">
        <v>0.11543753</v>
      </c>
      <c r="F634" s="122">
        <v>3.8685224700000003</v>
      </c>
      <c r="G634" s="122"/>
      <c r="H634" s="122">
        <v>3.7682599999999997</v>
      </c>
      <c r="I634" s="126">
        <v>3.0582626299999998</v>
      </c>
      <c r="J634" s="122">
        <v>7.2038869999999991E-2</v>
      </c>
      <c r="K634" s="122">
        <v>7.2038869999999991E-2</v>
      </c>
      <c r="L634" s="122">
        <v>0</v>
      </c>
      <c r="M634" s="122">
        <v>2.9862237599999997</v>
      </c>
      <c r="N634" s="122">
        <v>1.1030819999999999</v>
      </c>
      <c r="O634" s="122"/>
      <c r="P634" s="122">
        <v>2.59313913</v>
      </c>
      <c r="Q634" s="122"/>
      <c r="R634" s="122">
        <v>0.70999736999999996</v>
      </c>
      <c r="S634" s="122"/>
      <c r="T634" s="122">
        <v>0.70999736999999996</v>
      </c>
      <c r="U634" s="122"/>
      <c r="V634" s="122"/>
    </row>
    <row r="635" spans="1:22" ht="31.1" x14ac:dyDescent="0.35">
      <c r="A635" s="106" t="s">
        <v>1662</v>
      </c>
      <c r="B635" s="107" t="s">
        <v>1824</v>
      </c>
      <c r="C635" s="108" t="s">
        <v>1495</v>
      </c>
      <c r="D635" s="122">
        <v>0.33875</v>
      </c>
      <c r="E635" s="122">
        <v>1.127327E-2</v>
      </c>
      <c r="F635" s="122">
        <v>0.32747672999999999</v>
      </c>
      <c r="G635" s="122"/>
      <c r="H635" s="122">
        <v>0.32747672999999994</v>
      </c>
      <c r="I635" s="126">
        <v>1.507607E-2</v>
      </c>
      <c r="J635" s="122">
        <v>6.6368100000000008E-3</v>
      </c>
      <c r="K635" s="122">
        <v>6.6368100000000008E-3</v>
      </c>
      <c r="L635" s="122">
        <v>9.498819E-2</v>
      </c>
      <c r="M635" s="122">
        <v>8.4392600000000005E-3</v>
      </c>
      <c r="N635" s="122">
        <v>0.22585172999999995</v>
      </c>
      <c r="O635" s="122"/>
      <c r="P635" s="122">
        <v>0</v>
      </c>
      <c r="Q635" s="122"/>
      <c r="R635" s="122">
        <v>0.31240065999999994</v>
      </c>
      <c r="S635" s="122"/>
      <c r="T635" s="122">
        <v>0.31240065999999994</v>
      </c>
      <c r="U635" s="122"/>
      <c r="V635" s="122"/>
    </row>
    <row r="636" spans="1:22" ht="31.1" x14ac:dyDescent="0.35">
      <c r="A636" s="106" t="s">
        <v>1662</v>
      </c>
      <c r="B636" s="107" t="s">
        <v>1825</v>
      </c>
      <c r="C636" s="108" t="s">
        <v>1496</v>
      </c>
      <c r="D636" s="122">
        <v>2.7538200000000002</v>
      </c>
      <c r="E636" s="122">
        <v>0.43865118000000003</v>
      </c>
      <c r="F636" s="122">
        <v>2.3151688200000002</v>
      </c>
      <c r="G636" s="122"/>
      <c r="H636" s="122">
        <v>1.0999999999999999E-2</v>
      </c>
      <c r="I636" s="126">
        <v>2.9992560000000001E-2</v>
      </c>
      <c r="J636" s="122">
        <v>1.9593E-4</v>
      </c>
      <c r="K636" s="122">
        <v>1.9593E-4</v>
      </c>
      <c r="L636" s="122">
        <v>0</v>
      </c>
      <c r="M636" s="122">
        <v>2.9796630000000001E-2</v>
      </c>
      <c r="N636" s="122">
        <v>1.0804069999999999E-2</v>
      </c>
      <c r="O636" s="122"/>
      <c r="P636" s="122">
        <v>0</v>
      </c>
      <c r="Q636" s="122"/>
      <c r="R636" s="122">
        <v>-1.8992560000000002E-2</v>
      </c>
      <c r="S636" s="122"/>
      <c r="T636" s="122">
        <v>-1.8992560000000002E-2</v>
      </c>
      <c r="U636" s="122"/>
      <c r="V636" s="122"/>
    </row>
    <row r="637" spans="1:22" ht="31.1" x14ac:dyDescent="0.35">
      <c r="A637" s="106" t="s">
        <v>1662</v>
      </c>
      <c r="B637" s="107" t="s">
        <v>1826</v>
      </c>
      <c r="C637" s="108" t="s">
        <v>1497</v>
      </c>
      <c r="D637" s="122">
        <v>1.1511</v>
      </c>
      <c r="E637" s="122">
        <v>4.0929269999999997E-2</v>
      </c>
      <c r="F637" s="122">
        <v>1.1101707300000001</v>
      </c>
      <c r="G637" s="122"/>
      <c r="H637" s="122">
        <v>1.0989500000000001</v>
      </c>
      <c r="I637" s="126">
        <v>4.890883E-2</v>
      </c>
      <c r="J637" s="122">
        <v>2.1530709999999998E-2</v>
      </c>
      <c r="K637" s="122">
        <v>2.1530709999999998E-2</v>
      </c>
      <c r="L637" s="122">
        <v>0.32379928999999996</v>
      </c>
      <c r="M637" s="122">
        <v>2.7378120000000002E-2</v>
      </c>
      <c r="N637" s="122">
        <v>0.75362000000000007</v>
      </c>
      <c r="O637" s="122"/>
      <c r="P637" s="122">
        <v>0</v>
      </c>
      <c r="Q637" s="122"/>
      <c r="R637" s="122">
        <v>1.0500411700000001</v>
      </c>
      <c r="S637" s="122"/>
      <c r="T637" s="122">
        <v>1.0500411700000001</v>
      </c>
      <c r="U637" s="122"/>
      <c r="V637" s="122"/>
    </row>
    <row r="638" spans="1:22" ht="31.1" x14ac:dyDescent="0.35">
      <c r="A638" s="106" t="s">
        <v>1662</v>
      </c>
      <c r="B638" s="107" t="s">
        <v>1016</v>
      </c>
      <c r="C638" s="108" t="s">
        <v>1498</v>
      </c>
      <c r="D638" s="122">
        <v>5.38551</v>
      </c>
      <c r="E638" s="122">
        <v>2.3898564500000004</v>
      </c>
      <c r="F638" s="122">
        <v>2.9956535499999997</v>
      </c>
      <c r="G638" s="122"/>
      <c r="H638" s="122">
        <v>4.7304488000000013</v>
      </c>
      <c r="I638" s="126">
        <v>0</v>
      </c>
      <c r="J638" s="122">
        <v>0</v>
      </c>
      <c r="K638" s="122">
        <v>0</v>
      </c>
      <c r="L638" s="122">
        <v>4.7304488000000013</v>
      </c>
      <c r="M638" s="122">
        <v>0</v>
      </c>
      <c r="N638" s="122">
        <v>0</v>
      </c>
      <c r="O638" s="122"/>
      <c r="P638" s="122">
        <v>0</v>
      </c>
      <c r="Q638" s="122"/>
      <c r="R638" s="122">
        <v>4.7304488000000013</v>
      </c>
      <c r="S638" s="122"/>
      <c r="T638" s="122">
        <v>4.7304488000000013</v>
      </c>
      <c r="U638" s="122"/>
      <c r="V638" s="122"/>
    </row>
    <row r="639" spans="1:22" ht="31.1" x14ac:dyDescent="0.35">
      <c r="A639" s="106" t="s">
        <v>1662</v>
      </c>
      <c r="B639" s="107" t="s">
        <v>1017</v>
      </c>
      <c r="C639" s="108" t="s">
        <v>1499</v>
      </c>
      <c r="D639" s="122">
        <v>1.5512999999999999</v>
      </c>
      <c r="E639" s="122">
        <v>2.4167000000000001E-4</v>
      </c>
      <c r="F639" s="122">
        <v>1.5510583299999998</v>
      </c>
      <c r="G639" s="122"/>
      <c r="H639" s="122">
        <v>1.5513000000000001</v>
      </c>
      <c r="I639" s="126">
        <v>6.8595630000000005E-2</v>
      </c>
      <c r="J639" s="122">
        <v>3.019726E-2</v>
      </c>
      <c r="K639" s="122">
        <v>3.019726E-2</v>
      </c>
      <c r="L639" s="122">
        <v>0.43519273999999997</v>
      </c>
      <c r="M639" s="122">
        <v>3.8398370000000001E-2</v>
      </c>
      <c r="N639" s="122">
        <v>1.0859100000000002</v>
      </c>
      <c r="O639" s="122"/>
      <c r="P639" s="122">
        <v>0</v>
      </c>
      <c r="Q639" s="122"/>
      <c r="R639" s="122">
        <v>1.4827043700000002</v>
      </c>
      <c r="S639" s="122"/>
      <c r="T639" s="122">
        <v>1.4827043700000002</v>
      </c>
      <c r="U639" s="122"/>
      <c r="V639" s="122"/>
    </row>
    <row r="640" spans="1:22" ht="31.1" x14ac:dyDescent="0.35">
      <c r="A640" s="106" t="s">
        <v>1662</v>
      </c>
      <c r="B640" s="107" t="s">
        <v>1018</v>
      </c>
      <c r="C640" s="108" t="s">
        <v>1500</v>
      </c>
      <c r="D640" s="122">
        <v>2.3082500000000001</v>
      </c>
      <c r="E640" s="122">
        <v>2.4167000000000001E-4</v>
      </c>
      <c r="F640" s="122">
        <v>2.3080083300000003</v>
      </c>
      <c r="G640" s="122"/>
      <c r="H640" s="122">
        <v>2.0224599999999997</v>
      </c>
      <c r="I640" s="126">
        <v>8.1826969999999999E-2</v>
      </c>
      <c r="J640" s="122">
        <v>3.6021980000000009E-2</v>
      </c>
      <c r="K640" s="122">
        <v>3.6021980000000009E-2</v>
      </c>
      <c r="L640" s="122">
        <v>0.45965000000000006</v>
      </c>
      <c r="M640" s="122">
        <v>4.580498999999999E-2</v>
      </c>
      <c r="N640" s="122">
        <v>0.45965000000000006</v>
      </c>
      <c r="O640" s="122"/>
      <c r="P640" s="122">
        <v>1.0671380199999998</v>
      </c>
      <c r="Q640" s="122"/>
      <c r="R640" s="122">
        <v>1.9406330299999996</v>
      </c>
      <c r="S640" s="122"/>
      <c r="T640" s="122">
        <v>1.9406330299999996</v>
      </c>
      <c r="U640" s="122"/>
      <c r="V640" s="122"/>
    </row>
    <row r="641" spans="1:22" x14ac:dyDescent="0.35">
      <c r="A641" s="114"/>
      <c r="B641" s="104" t="s">
        <v>58</v>
      </c>
      <c r="C641" s="105"/>
      <c r="D641" s="133">
        <f t="shared" ref="D641:V641" si="73">SUM(D642:D643)</f>
        <v>13.015350000000002</v>
      </c>
      <c r="E641" s="133">
        <f t="shared" si="73"/>
        <v>1.87300103</v>
      </c>
      <c r="F641" s="133">
        <f t="shared" si="73"/>
        <v>11.14234897</v>
      </c>
      <c r="G641" s="133">
        <f t="shared" si="73"/>
        <v>0</v>
      </c>
      <c r="H641" s="133">
        <f t="shared" si="73"/>
        <v>2.3576850000000005</v>
      </c>
      <c r="I641" s="133">
        <f t="shared" si="73"/>
        <v>0.14167853</v>
      </c>
      <c r="J641" s="133">
        <f t="shared" si="73"/>
        <v>4.1992650000000006E-2</v>
      </c>
      <c r="K641" s="133">
        <f t="shared" si="73"/>
        <v>4.1992650000000006E-2</v>
      </c>
      <c r="L641" s="133">
        <f t="shared" si="73"/>
        <v>0.2167075</v>
      </c>
      <c r="M641" s="133">
        <f t="shared" si="73"/>
        <v>9.9685879999999977E-2</v>
      </c>
      <c r="N641" s="133">
        <f t="shared" si="73"/>
        <v>0.59966350000000013</v>
      </c>
      <c r="O641" s="133">
        <f t="shared" si="73"/>
        <v>0</v>
      </c>
      <c r="P641" s="133">
        <f t="shared" si="73"/>
        <v>1.4993213500000002</v>
      </c>
      <c r="Q641" s="133">
        <f t="shared" si="73"/>
        <v>0</v>
      </c>
      <c r="R641" s="133">
        <f t="shared" si="73"/>
        <v>2.2160064700000004</v>
      </c>
      <c r="S641" s="133">
        <f t="shared" si="73"/>
        <v>0</v>
      </c>
      <c r="T641" s="133">
        <f t="shared" si="73"/>
        <v>2.2160064700000004</v>
      </c>
      <c r="U641" s="133">
        <f t="shared" si="73"/>
        <v>0</v>
      </c>
      <c r="V641" s="133">
        <f t="shared" si="73"/>
        <v>0</v>
      </c>
    </row>
    <row r="642" spans="1:22" ht="86.25" customHeight="1" x14ac:dyDescent="0.35">
      <c r="A642" s="106" t="s">
        <v>1662</v>
      </c>
      <c r="B642" s="107" t="s">
        <v>1827</v>
      </c>
      <c r="C642" s="108" t="s">
        <v>1501</v>
      </c>
      <c r="D642" s="122">
        <v>2.0621900000000002</v>
      </c>
      <c r="E642" s="122">
        <v>1.87091472</v>
      </c>
      <c r="F642" s="122">
        <v>0.19127528000000016</v>
      </c>
      <c r="G642" s="122"/>
      <c r="H642" s="122">
        <v>1.4041720000000002</v>
      </c>
      <c r="I642" s="126">
        <v>0.10310018999999999</v>
      </c>
      <c r="J642" s="122">
        <v>2.5009650000000001E-2</v>
      </c>
      <c r="K642" s="122">
        <v>2.5009650000000001E-2</v>
      </c>
      <c r="L642" s="122">
        <v>0</v>
      </c>
      <c r="M642" s="122">
        <v>7.8090539999999986E-2</v>
      </c>
      <c r="N642" s="122">
        <v>0.38295600000000007</v>
      </c>
      <c r="O642" s="122"/>
      <c r="P642" s="122">
        <v>0.99620635000000013</v>
      </c>
      <c r="Q642" s="122"/>
      <c r="R642" s="122">
        <v>1.3010718100000003</v>
      </c>
      <c r="S642" s="122"/>
      <c r="T642" s="122">
        <v>1.3010718100000003</v>
      </c>
      <c r="U642" s="122"/>
      <c r="V642" s="122"/>
    </row>
    <row r="643" spans="1:22" ht="62.2" x14ac:dyDescent="0.35">
      <c r="A643" s="115" t="s">
        <v>1662</v>
      </c>
      <c r="B643" s="111" t="s">
        <v>1019</v>
      </c>
      <c r="C643" s="108" t="s">
        <v>1502</v>
      </c>
      <c r="D643" s="122">
        <v>10.95316</v>
      </c>
      <c r="E643" s="122">
        <v>2.0863100000000001E-3</v>
      </c>
      <c r="F643" s="122">
        <v>10.951073690000001</v>
      </c>
      <c r="G643" s="123"/>
      <c r="H643" s="122">
        <v>0.95351300000000017</v>
      </c>
      <c r="I643" s="126">
        <v>3.8578339999999996E-2</v>
      </c>
      <c r="J643" s="122">
        <v>1.6983000000000002E-2</v>
      </c>
      <c r="K643" s="122">
        <v>1.6983000000000002E-2</v>
      </c>
      <c r="L643" s="122">
        <v>0.2167075</v>
      </c>
      <c r="M643" s="122">
        <v>2.1595339999999994E-2</v>
      </c>
      <c r="N643" s="122">
        <v>0.2167075</v>
      </c>
      <c r="O643" s="123"/>
      <c r="P643" s="122">
        <v>0.5031150000000002</v>
      </c>
      <c r="Q643" s="123"/>
      <c r="R643" s="122">
        <v>0.91493466000000012</v>
      </c>
      <c r="S643" s="122"/>
      <c r="T643" s="122">
        <v>0.91493466000000012</v>
      </c>
      <c r="U643" s="123"/>
      <c r="V643" s="123"/>
    </row>
    <row r="644" spans="1:22" x14ac:dyDescent="0.35">
      <c r="A644" s="103"/>
      <c r="B644" s="110" t="s">
        <v>59</v>
      </c>
      <c r="C644" s="105"/>
      <c r="D644" s="133">
        <f t="shared" ref="D644:V644" si="74">SUM(D645:D653)</f>
        <v>90.31465</v>
      </c>
      <c r="E644" s="133">
        <f t="shared" si="74"/>
        <v>63.467991630000007</v>
      </c>
      <c r="F644" s="133">
        <f t="shared" si="74"/>
        <v>26.846658369999989</v>
      </c>
      <c r="G644" s="133">
        <f t="shared" si="74"/>
        <v>0</v>
      </c>
      <c r="H644" s="133">
        <f t="shared" si="74"/>
        <v>43.332696050000003</v>
      </c>
      <c r="I644" s="133">
        <f t="shared" si="74"/>
        <v>18.075877890000001</v>
      </c>
      <c r="J644" s="133">
        <f t="shared" si="74"/>
        <v>3.4208006300000005</v>
      </c>
      <c r="K644" s="133">
        <f t="shared" si="74"/>
        <v>0.76862849999999994</v>
      </c>
      <c r="L644" s="133">
        <f t="shared" si="74"/>
        <v>16.27536594</v>
      </c>
      <c r="M644" s="133">
        <f t="shared" si="74"/>
        <v>17.307249389999999</v>
      </c>
      <c r="N644" s="133">
        <f t="shared" si="74"/>
        <v>19.819578960000001</v>
      </c>
      <c r="O644" s="133">
        <f t="shared" si="74"/>
        <v>0</v>
      </c>
      <c r="P644" s="133">
        <f t="shared" si="74"/>
        <v>3.8169505199999989</v>
      </c>
      <c r="Q644" s="133">
        <f t="shared" si="74"/>
        <v>0</v>
      </c>
      <c r="R644" s="133">
        <f t="shared" si="74"/>
        <v>25.256818160000002</v>
      </c>
      <c r="S644" s="133">
        <f t="shared" si="74"/>
        <v>0</v>
      </c>
      <c r="T644" s="133">
        <f t="shared" si="74"/>
        <v>25.256818160000002</v>
      </c>
      <c r="U644" s="133">
        <f t="shared" si="74"/>
        <v>0</v>
      </c>
      <c r="V644" s="133">
        <f t="shared" si="74"/>
        <v>0</v>
      </c>
    </row>
    <row r="645" spans="1:22" ht="46.65" x14ac:dyDescent="0.35">
      <c r="A645" s="106" t="s">
        <v>1662</v>
      </c>
      <c r="B645" s="107" t="s">
        <v>1020</v>
      </c>
      <c r="C645" s="108" t="s">
        <v>1503</v>
      </c>
      <c r="D645" s="122">
        <v>2.12344</v>
      </c>
      <c r="E645" s="122">
        <v>0</v>
      </c>
      <c r="F645" s="122">
        <v>2.12344</v>
      </c>
      <c r="G645" s="122"/>
      <c r="H645" s="122">
        <v>2.1234400000000004</v>
      </c>
      <c r="I645" s="126">
        <v>0</v>
      </c>
      <c r="J645" s="122">
        <v>0</v>
      </c>
      <c r="K645" s="122">
        <v>0</v>
      </c>
      <c r="L645" s="122">
        <v>0.48914640000000004</v>
      </c>
      <c r="M645" s="122">
        <v>0</v>
      </c>
      <c r="N645" s="122">
        <v>0.48914640000000004</v>
      </c>
      <c r="O645" s="122"/>
      <c r="P645" s="122">
        <v>1.1451472000000003</v>
      </c>
      <c r="Q645" s="122"/>
      <c r="R645" s="122">
        <v>2.1234400000000004</v>
      </c>
      <c r="S645" s="122"/>
      <c r="T645" s="122">
        <v>2.1234400000000004</v>
      </c>
      <c r="U645" s="122"/>
      <c r="V645" s="122"/>
    </row>
    <row r="646" spans="1:22" ht="46.65" x14ac:dyDescent="0.35">
      <c r="A646" s="106" t="s">
        <v>1662</v>
      </c>
      <c r="B646" s="107" t="s">
        <v>1021</v>
      </c>
      <c r="C646" s="108" t="s">
        <v>1504</v>
      </c>
      <c r="D646" s="122">
        <v>1.51441</v>
      </c>
      <c r="E646" s="122">
        <v>0</v>
      </c>
      <c r="F646" s="122">
        <v>1.51441</v>
      </c>
      <c r="G646" s="122"/>
      <c r="H646" s="122">
        <v>1.51441</v>
      </c>
      <c r="I646" s="126">
        <v>0.21703963000000001</v>
      </c>
      <c r="J646" s="122">
        <v>2.7440930000000002E-2</v>
      </c>
      <c r="K646" s="122">
        <v>2.7440930000000002E-2</v>
      </c>
      <c r="L646" s="122">
        <v>0.42688207000000006</v>
      </c>
      <c r="M646" s="122">
        <v>0.18959870000000001</v>
      </c>
      <c r="N646" s="122">
        <v>1.060087</v>
      </c>
      <c r="O646" s="122"/>
      <c r="P646" s="122">
        <v>0</v>
      </c>
      <c r="Q646" s="122"/>
      <c r="R646" s="122">
        <v>1.2973703700000001</v>
      </c>
      <c r="S646" s="122"/>
      <c r="T646" s="122">
        <v>1.2973703700000001</v>
      </c>
      <c r="U646" s="122"/>
      <c r="V646" s="122"/>
    </row>
    <row r="647" spans="1:22" ht="31.1" x14ac:dyDescent="0.35">
      <c r="A647" s="106" t="s">
        <v>1662</v>
      </c>
      <c r="B647" s="107" t="s">
        <v>1022</v>
      </c>
      <c r="C647" s="108" t="s">
        <v>1505</v>
      </c>
      <c r="D647" s="122">
        <v>2.0517300000000001</v>
      </c>
      <c r="E647" s="122">
        <v>0</v>
      </c>
      <c r="F647" s="122">
        <v>2.0517300000000001</v>
      </c>
      <c r="G647" s="122"/>
      <c r="H647" s="122">
        <v>2.0517300000000001</v>
      </c>
      <c r="I647" s="126">
        <v>0.32954864000000006</v>
      </c>
      <c r="J647" s="122">
        <v>3.7545769999999999E-2</v>
      </c>
      <c r="K647" s="122">
        <v>3.7545769999999999E-2</v>
      </c>
      <c r="L647" s="122">
        <v>0.57797323</v>
      </c>
      <c r="M647" s="122">
        <v>0.29200287000000008</v>
      </c>
      <c r="N647" s="122">
        <v>1.4362109999999999</v>
      </c>
      <c r="O647" s="122"/>
      <c r="P647" s="122">
        <v>0</v>
      </c>
      <c r="Q647" s="122"/>
      <c r="R647" s="122">
        <v>1.72218136</v>
      </c>
      <c r="S647" s="122"/>
      <c r="T647" s="122">
        <v>1.72218136</v>
      </c>
      <c r="U647" s="122"/>
      <c r="V647" s="122"/>
    </row>
    <row r="648" spans="1:22" ht="75.75" customHeight="1" x14ac:dyDescent="0.35">
      <c r="A648" s="106" t="s">
        <v>1662</v>
      </c>
      <c r="B648" s="107" t="s">
        <v>1023</v>
      </c>
      <c r="C648" s="108" t="s">
        <v>1506</v>
      </c>
      <c r="D648" s="122">
        <v>1.8121700000000001</v>
      </c>
      <c r="E648" s="122">
        <v>4.0310099999999998E-3</v>
      </c>
      <c r="F648" s="122">
        <v>1.80813899</v>
      </c>
      <c r="G648" s="122"/>
      <c r="H648" s="122">
        <v>1.6453699999999998</v>
      </c>
      <c r="I648" s="126">
        <v>0.26383065999999994</v>
      </c>
      <c r="J648" s="122">
        <v>3.2236200000000007E-2</v>
      </c>
      <c r="K648" s="122">
        <v>3.2236200000000007E-2</v>
      </c>
      <c r="L648" s="122">
        <v>0.51141479999999995</v>
      </c>
      <c r="M648" s="122">
        <v>0.23159445999999995</v>
      </c>
      <c r="N648" s="122">
        <v>1.1017189999999999</v>
      </c>
      <c r="O648" s="122"/>
      <c r="P648" s="122">
        <v>0</v>
      </c>
      <c r="Q648" s="122"/>
      <c r="R648" s="122">
        <v>1.3815393399999998</v>
      </c>
      <c r="S648" s="122"/>
      <c r="T648" s="122">
        <v>1.3815393399999998</v>
      </c>
      <c r="U648" s="122"/>
      <c r="V648" s="122"/>
    </row>
    <row r="649" spans="1:22" ht="46.65" x14ac:dyDescent="0.35">
      <c r="A649" s="106" t="s">
        <v>1662</v>
      </c>
      <c r="B649" s="107" t="s">
        <v>1024</v>
      </c>
      <c r="C649" s="108" t="s">
        <v>1507</v>
      </c>
      <c r="D649" s="122">
        <v>4.9093599999999995</v>
      </c>
      <c r="E649" s="122">
        <v>0.60649818999999994</v>
      </c>
      <c r="F649" s="122">
        <v>4.3028618099999996</v>
      </c>
      <c r="G649" s="122"/>
      <c r="H649" s="122">
        <v>4.2790399999999984</v>
      </c>
      <c r="I649" s="126">
        <v>0.17902286999999997</v>
      </c>
      <c r="J649" s="122">
        <v>7.8809679999999979E-2</v>
      </c>
      <c r="K649" s="122">
        <v>7.8809679999999979E-2</v>
      </c>
      <c r="L649" s="122">
        <v>1.0056325000000002</v>
      </c>
      <c r="M649" s="122">
        <v>0.10021318999999999</v>
      </c>
      <c r="N649" s="122">
        <v>1.0056325000000002</v>
      </c>
      <c r="O649" s="122"/>
      <c r="P649" s="122">
        <v>2.1889653199999985</v>
      </c>
      <c r="Q649" s="122"/>
      <c r="R649" s="122">
        <v>4.1000171299999986</v>
      </c>
      <c r="S649" s="122"/>
      <c r="T649" s="122">
        <v>4.1000171299999986</v>
      </c>
      <c r="U649" s="122"/>
      <c r="V649" s="122"/>
    </row>
    <row r="650" spans="1:22" ht="96.75" customHeight="1" x14ac:dyDescent="0.35">
      <c r="A650" s="106" t="s">
        <v>1662</v>
      </c>
      <c r="B650" s="107" t="s">
        <v>130</v>
      </c>
      <c r="C650" s="108" t="s">
        <v>131</v>
      </c>
      <c r="D650" s="122">
        <v>16.46088</v>
      </c>
      <c r="E650" s="122">
        <v>15.13868634</v>
      </c>
      <c r="F650" s="122">
        <v>1.3221936599999999</v>
      </c>
      <c r="G650" s="122"/>
      <c r="H650" s="122">
        <v>13.3000208</v>
      </c>
      <c r="I650" s="126">
        <v>4.2970299000000001</v>
      </c>
      <c r="J650" s="122">
        <v>0.23688635999999999</v>
      </c>
      <c r="K650" s="122">
        <v>0.23688635999999999</v>
      </c>
      <c r="L650" s="122">
        <v>13.063134440000001</v>
      </c>
      <c r="M650" s="122">
        <v>4.0601435400000003</v>
      </c>
      <c r="N650" s="122">
        <v>0</v>
      </c>
      <c r="O650" s="122"/>
      <c r="P650" s="122">
        <v>0</v>
      </c>
      <c r="Q650" s="122"/>
      <c r="R650" s="122">
        <v>9.0029909000000004</v>
      </c>
      <c r="S650" s="122"/>
      <c r="T650" s="122">
        <v>9.0029909000000004</v>
      </c>
      <c r="U650" s="122"/>
      <c r="V650" s="122"/>
    </row>
    <row r="651" spans="1:22" ht="31.1" x14ac:dyDescent="0.35">
      <c r="A651" s="106" t="s">
        <v>1662</v>
      </c>
      <c r="B651" s="107" t="s">
        <v>132</v>
      </c>
      <c r="C651" s="108" t="s">
        <v>133</v>
      </c>
      <c r="D651" s="122">
        <v>6.8298000000000005</v>
      </c>
      <c r="E651" s="122">
        <v>6.45756642</v>
      </c>
      <c r="F651" s="122">
        <v>0.37223358000000051</v>
      </c>
      <c r="G651" s="122"/>
      <c r="H651" s="122">
        <v>2.7444750500000006</v>
      </c>
      <c r="I651" s="126">
        <v>9.2302919999999997E-2</v>
      </c>
      <c r="J651" s="122">
        <v>2.7444750500000006</v>
      </c>
      <c r="K651" s="122">
        <v>9.2302919999999927E-2</v>
      </c>
      <c r="L651" s="122">
        <v>0</v>
      </c>
      <c r="M651" s="122">
        <v>0</v>
      </c>
      <c r="N651" s="122">
        <v>0</v>
      </c>
      <c r="O651" s="122"/>
      <c r="P651" s="122">
        <v>0</v>
      </c>
      <c r="Q651" s="122"/>
      <c r="R651" s="122">
        <v>2.6521721300000007</v>
      </c>
      <c r="S651" s="122"/>
      <c r="T651" s="122">
        <v>2.6521721300000007</v>
      </c>
      <c r="U651" s="122"/>
      <c r="V651" s="122"/>
    </row>
    <row r="652" spans="1:22" ht="62.2" x14ac:dyDescent="0.35">
      <c r="A652" s="106" t="s">
        <v>1662</v>
      </c>
      <c r="B652" s="107" t="s">
        <v>244</v>
      </c>
      <c r="C652" s="108" t="s">
        <v>134</v>
      </c>
      <c r="D652" s="122">
        <v>53.623779999999996</v>
      </c>
      <c r="E652" s="122">
        <v>41.261209670000007</v>
      </c>
      <c r="F652" s="122">
        <v>12.36257032999999</v>
      </c>
      <c r="G652" s="122"/>
      <c r="H652" s="122">
        <v>14.7890072</v>
      </c>
      <c r="I652" s="126">
        <v>12.697103269999999</v>
      </c>
      <c r="J652" s="122">
        <v>0.26340664000000003</v>
      </c>
      <c r="K652" s="122">
        <v>0.26340664000000003</v>
      </c>
      <c r="L652" s="122">
        <v>0</v>
      </c>
      <c r="M652" s="122">
        <v>12.43369663</v>
      </c>
      <c r="N652" s="122">
        <v>14.525600560000001</v>
      </c>
      <c r="O652" s="122"/>
      <c r="P652" s="122">
        <v>0</v>
      </c>
      <c r="Q652" s="122"/>
      <c r="R652" s="122">
        <v>2.0919039300000009</v>
      </c>
      <c r="S652" s="122"/>
      <c r="T652" s="122">
        <v>2.0919039300000009</v>
      </c>
      <c r="U652" s="122"/>
      <c r="V652" s="122"/>
    </row>
    <row r="653" spans="1:22" ht="46.65" x14ac:dyDescent="0.35">
      <c r="A653" s="106" t="s">
        <v>1662</v>
      </c>
      <c r="B653" s="107" t="s">
        <v>1025</v>
      </c>
      <c r="C653" s="108" t="s">
        <v>1508</v>
      </c>
      <c r="D653" s="122">
        <v>0.98908000000000007</v>
      </c>
      <c r="E653" s="122">
        <v>0</v>
      </c>
      <c r="F653" s="122">
        <v>0.98908000000000007</v>
      </c>
      <c r="G653" s="122"/>
      <c r="H653" s="122">
        <v>0.88520300000000018</v>
      </c>
      <c r="I653" s="126">
        <v>0</v>
      </c>
      <c r="J653" s="122">
        <v>0</v>
      </c>
      <c r="K653" s="122">
        <v>0</v>
      </c>
      <c r="L653" s="122">
        <v>0.20118250000000001</v>
      </c>
      <c r="M653" s="122">
        <v>0</v>
      </c>
      <c r="N653" s="122">
        <v>0.20118250000000001</v>
      </c>
      <c r="O653" s="122"/>
      <c r="P653" s="122">
        <v>0.4828380000000001</v>
      </c>
      <c r="Q653" s="122"/>
      <c r="R653" s="122">
        <v>0.88520300000000018</v>
      </c>
      <c r="S653" s="122"/>
      <c r="T653" s="122">
        <v>0.88520300000000018</v>
      </c>
      <c r="U653" s="122"/>
      <c r="V653" s="122"/>
    </row>
    <row r="654" spans="1:22" x14ac:dyDescent="0.35">
      <c r="A654" s="103"/>
      <c r="B654" s="110" t="s">
        <v>90</v>
      </c>
      <c r="C654" s="105"/>
      <c r="D654" s="133">
        <f t="shared" ref="D654:V654" si="75">SUM(D655:D658)</f>
        <v>4.4500299999999999</v>
      </c>
      <c r="E654" s="133">
        <f t="shared" si="75"/>
        <v>0</v>
      </c>
      <c r="F654" s="133">
        <f t="shared" si="75"/>
        <v>4.4500299999999999</v>
      </c>
      <c r="G654" s="133">
        <f t="shared" si="75"/>
        <v>0</v>
      </c>
      <c r="H654" s="133">
        <f t="shared" si="75"/>
        <v>4.4500299999999999</v>
      </c>
      <c r="I654" s="133">
        <f t="shared" si="75"/>
        <v>0.45410429999999996</v>
      </c>
      <c r="J654" s="133">
        <f t="shared" si="75"/>
        <v>6.5578310000000001E-2</v>
      </c>
      <c r="K654" s="133">
        <f t="shared" si="75"/>
        <v>6.5578310000000001E-2</v>
      </c>
      <c r="L654" s="133">
        <f t="shared" si="75"/>
        <v>0.77555207999999998</v>
      </c>
      <c r="M654" s="133">
        <f t="shared" si="75"/>
        <v>0.38852598999999993</v>
      </c>
      <c r="N654" s="133">
        <f t="shared" si="75"/>
        <v>2.0356454999999998</v>
      </c>
      <c r="O654" s="133">
        <f t="shared" si="75"/>
        <v>0</v>
      </c>
      <c r="P654" s="133">
        <f t="shared" si="75"/>
        <v>1.5732541100000001</v>
      </c>
      <c r="Q654" s="133">
        <f t="shared" si="75"/>
        <v>0</v>
      </c>
      <c r="R654" s="133">
        <f t="shared" si="75"/>
        <v>3.9959257000000004</v>
      </c>
      <c r="S654" s="133">
        <f t="shared" si="75"/>
        <v>0</v>
      </c>
      <c r="T654" s="133">
        <f t="shared" si="75"/>
        <v>3.9959257000000004</v>
      </c>
      <c r="U654" s="133">
        <f t="shared" si="75"/>
        <v>0</v>
      </c>
      <c r="V654" s="133">
        <f t="shared" si="75"/>
        <v>0</v>
      </c>
    </row>
    <row r="655" spans="1:22" ht="31.1" x14ac:dyDescent="0.35">
      <c r="A655" s="106" t="s">
        <v>1662</v>
      </c>
      <c r="B655" s="107" t="s">
        <v>1026</v>
      </c>
      <c r="C655" s="108" t="s">
        <v>1509</v>
      </c>
      <c r="D655" s="122">
        <v>0.99119000000000002</v>
      </c>
      <c r="E655" s="122">
        <v>0</v>
      </c>
      <c r="F655" s="122">
        <v>0.99119000000000002</v>
      </c>
      <c r="G655" s="122"/>
      <c r="H655" s="122">
        <v>0.99119000000000024</v>
      </c>
      <c r="I655" s="126">
        <v>0</v>
      </c>
      <c r="J655" s="122">
        <v>0</v>
      </c>
      <c r="K655" s="122">
        <v>0</v>
      </c>
      <c r="L655" s="122">
        <v>0.24029750000000002</v>
      </c>
      <c r="M655" s="122">
        <v>0</v>
      </c>
      <c r="N655" s="122">
        <v>0.24029750000000002</v>
      </c>
      <c r="O655" s="122"/>
      <c r="P655" s="122">
        <v>0.51059500000000013</v>
      </c>
      <c r="Q655" s="122"/>
      <c r="R655" s="122">
        <v>0.99119000000000024</v>
      </c>
      <c r="S655" s="122"/>
      <c r="T655" s="122">
        <v>0.99119000000000024</v>
      </c>
      <c r="U655" s="122"/>
      <c r="V655" s="122"/>
    </row>
    <row r="656" spans="1:22" ht="31.1" x14ac:dyDescent="0.35">
      <c r="A656" s="106" t="s">
        <v>1662</v>
      </c>
      <c r="B656" s="107" t="s">
        <v>1027</v>
      </c>
      <c r="C656" s="108" t="s">
        <v>1510</v>
      </c>
      <c r="D656" s="122">
        <v>1.5570999999999999</v>
      </c>
      <c r="E656" s="122">
        <v>0</v>
      </c>
      <c r="F656" s="122">
        <v>1.5570999999999999</v>
      </c>
      <c r="G656" s="122"/>
      <c r="H656" s="122">
        <v>1.5570999999999999</v>
      </c>
      <c r="I656" s="126">
        <v>6.8853750000000005E-2</v>
      </c>
      <c r="J656" s="122">
        <v>3.031089E-2</v>
      </c>
      <c r="K656" s="122">
        <v>3.031089E-2</v>
      </c>
      <c r="L656" s="122">
        <v>0</v>
      </c>
      <c r="M656" s="122">
        <v>3.8542860000000005E-2</v>
      </c>
      <c r="N656" s="122">
        <v>0.46412999999999993</v>
      </c>
      <c r="O656" s="122"/>
      <c r="P656" s="122">
        <v>1.06265911</v>
      </c>
      <c r="Q656" s="122"/>
      <c r="R656" s="122">
        <v>1.48824625</v>
      </c>
      <c r="S656" s="122"/>
      <c r="T656" s="122">
        <v>1.48824625</v>
      </c>
      <c r="U656" s="122"/>
      <c r="V656" s="122"/>
    </row>
    <row r="657" spans="1:22" ht="31.1" x14ac:dyDescent="0.35">
      <c r="A657" s="106" t="s">
        <v>1662</v>
      </c>
      <c r="B657" s="107" t="s">
        <v>1028</v>
      </c>
      <c r="C657" s="108" t="s">
        <v>1511</v>
      </c>
      <c r="D657" s="122">
        <v>1.3540000000000001</v>
      </c>
      <c r="E657" s="122">
        <v>0</v>
      </c>
      <c r="F657" s="122">
        <v>1.3540000000000001</v>
      </c>
      <c r="G657" s="122"/>
      <c r="H657" s="122">
        <v>1.3540000000000001</v>
      </c>
      <c r="I657" s="126">
        <v>0.26796497999999996</v>
      </c>
      <c r="J657" s="122">
        <v>2.453605E-2</v>
      </c>
      <c r="K657" s="122">
        <v>2.453605E-2</v>
      </c>
      <c r="L657" s="122">
        <v>0.38166394999999997</v>
      </c>
      <c r="M657" s="122">
        <v>0.24342892999999996</v>
      </c>
      <c r="N657" s="122">
        <v>0.94780000000000009</v>
      </c>
      <c r="O657" s="122"/>
      <c r="P657" s="122">
        <v>0</v>
      </c>
      <c r="Q657" s="122"/>
      <c r="R657" s="122">
        <v>1.0860350200000002</v>
      </c>
      <c r="S657" s="122"/>
      <c r="T657" s="122">
        <v>1.0860350200000002</v>
      </c>
      <c r="U657" s="122"/>
      <c r="V657" s="122"/>
    </row>
    <row r="658" spans="1:22" ht="31.1" x14ac:dyDescent="0.35">
      <c r="A658" s="106" t="s">
        <v>1662</v>
      </c>
      <c r="B658" s="107" t="s">
        <v>1029</v>
      </c>
      <c r="C658" s="108" t="s">
        <v>1512</v>
      </c>
      <c r="D658" s="122">
        <v>0.54774</v>
      </c>
      <c r="E658" s="122">
        <v>0</v>
      </c>
      <c r="F658" s="122">
        <v>0.54774</v>
      </c>
      <c r="G658" s="122"/>
      <c r="H658" s="122">
        <v>0.54774</v>
      </c>
      <c r="I658" s="126">
        <v>0.11728557000000001</v>
      </c>
      <c r="J658" s="122">
        <v>1.073137E-2</v>
      </c>
      <c r="K658" s="122">
        <v>1.073137E-2</v>
      </c>
      <c r="L658" s="122">
        <v>0.15359063000000001</v>
      </c>
      <c r="M658" s="122">
        <v>0.1065542</v>
      </c>
      <c r="N658" s="122">
        <v>0.38341799999999998</v>
      </c>
      <c r="O658" s="122"/>
      <c r="P658" s="122">
        <v>0</v>
      </c>
      <c r="Q658" s="122"/>
      <c r="R658" s="122">
        <v>0.43045443</v>
      </c>
      <c r="S658" s="122"/>
      <c r="T658" s="122">
        <v>0.43045443</v>
      </c>
      <c r="U658" s="122"/>
      <c r="V658" s="122"/>
    </row>
    <row r="659" spans="1:22" x14ac:dyDescent="0.35">
      <c r="A659" s="103"/>
      <c r="B659" s="110" t="s">
        <v>81</v>
      </c>
      <c r="C659" s="105"/>
      <c r="D659" s="133">
        <f t="shared" ref="D659:V659" si="76">SUM(D660:D668)</f>
        <v>41.181349999999995</v>
      </c>
      <c r="E659" s="133">
        <f t="shared" si="76"/>
        <v>0.92046296999999999</v>
      </c>
      <c r="F659" s="133">
        <f t="shared" si="76"/>
        <v>40.260887029999999</v>
      </c>
      <c r="G659" s="133">
        <f t="shared" si="76"/>
        <v>0</v>
      </c>
      <c r="H659" s="133">
        <f t="shared" si="76"/>
        <v>31.953173200000002</v>
      </c>
      <c r="I659" s="133">
        <f t="shared" si="76"/>
        <v>9.2459753500000001</v>
      </c>
      <c r="J659" s="133">
        <f t="shared" si="76"/>
        <v>1.8945917799999998</v>
      </c>
      <c r="K659" s="133">
        <f t="shared" si="76"/>
        <v>1.6687296799999998</v>
      </c>
      <c r="L659" s="133">
        <f t="shared" si="76"/>
        <v>21.579109209999999</v>
      </c>
      <c r="M659" s="133">
        <f t="shared" si="76"/>
        <v>7.5772456699999999</v>
      </c>
      <c r="N659" s="133">
        <f t="shared" si="76"/>
        <v>5.0441978800000005</v>
      </c>
      <c r="O659" s="133">
        <f t="shared" si="76"/>
        <v>0</v>
      </c>
      <c r="P659" s="133">
        <f t="shared" si="76"/>
        <v>3.4352743300000004</v>
      </c>
      <c r="Q659" s="133">
        <f t="shared" si="76"/>
        <v>0</v>
      </c>
      <c r="R659" s="133">
        <f t="shared" si="76"/>
        <v>22.70719785</v>
      </c>
      <c r="S659" s="133">
        <f t="shared" si="76"/>
        <v>0</v>
      </c>
      <c r="T659" s="133">
        <f t="shared" si="76"/>
        <v>22.70719785</v>
      </c>
      <c r="U659" s="133">
        <f t="shared" si="76"/>
        <v>0</v>
      </c>
      <c r="V659" s="133">
        <f t="shared" si="76"/>
        <v>0</v>
      </c>
    </row>
    <row r="660" spans="1:22" ht="31.1" x14ac:dyDescent="0.35">
      <c r="A660" s="106" t="s">
        <v>1662</v>
      </c>
      <c r="B660" s="107" t="s">
        <v>1828</v>
      </c>
      <c r="C660" s="108" t="s">
        <v>1513</v>
      </c>
      <c r="D660" s="122">
        <v>3.6436999999999999</v>
      </c>
      <c r="E660" s="122">
        <v>0.23909237999999999</v>
      </c>
      <c r="F660" s="122">
        <v>3.4046076200000002</v>
      </c>
      <c r="G660" s="122"/>
      <c r="H660" s="122">
        <v>2.6315344000000005</v>
      </c>
      <c r="I660" s="126">
        <v>0.10646961000000001</v>
      </c>
      <c r="J660" s="122">
        <v>4.6870199999999994E-2</v>
      </c>
      <c r="K660" s="122">
        <v>4.6870199999999994E-2</v>
      </c>
      <c r="L660" s="122">
        <v>0.59807600000000005</v>
      </c>
      <c r="M660" s="122">
        <v>5.9599410000000012E-2</v>
      </c>
      <c r="N660" s="122">
        <v>0.59807600000000005</v>
      </c>
      <c r="O660" s="122"/>
      <c r="P660" s="122">
        <v>1.3885122000000005</v>
      </c>
      <c r="Q660" s="122"/>
      <c r="R660" s="122">
        <v>2.5250647900000005</v>
      </c>
      <c r="S660" s="122"/>
      <c r="T660" s="122">
        <v>2.5250647900000005</v>
      </c>
      <c r="U660" s="122"/>
      <c r="V660" s="122"/>
    </row>
    <row r="661" spans="1:22" ht="46.65" x14ac:dyDescent="0.35">
      <c r="A661" s="106" t="s">
        <v>1662</v>
      </c>
      <c r="B661" s="107" t="s">
        <v>1829</v>
      </c>
      <c r="C661" s="108" t="s">
        <v>1514</v>
      </c>
      <c r="D661" s="122">
        <v>1.4420299999999999</v>
      </c>
      <c r="E661" s="122">
        <v>0.23580319999999999</v>
      </c>
      <c r="F661" s="122">
        <v>1.2062268</v>
      </c>
      <c r="G661" s="122"/>
      <c r="H661" s="122">
        <v>1.22139</v>
      </c>
      <c r="I661" s="126">
        <v>0.99552790000000002</v>
      </c>
      <c r="J661" s="122">
        <v>1.22139</v>
      </c>
      <c r="K661" s="122">
        <v>0.99552789999999991</v>
      </c>
      <c r="L661" s="122">
        <v>0</v>
      </c>
      <c r="M661" s="122">
        <v>0</v>
      </c>
      <c r="N661" s="122">
        <v>0</v>
      </c>
      <c r="O661" s="122"/>
      <c r="P661" s="122">
        <v>0</v>
      </c>
      <c r="Q661" s="122"/>
      <c r="R661" s="122">
        <v>0.22586209999999995</v>
      </c>
      <c r="S661" s="122"/>
      <c r="T661" s="122">
        <v>0.22586209999999995</v>
      </c>
      <c r="U661" s="122"/>
      <c r="V661" s="122"/>
    </row>
    <row r="662" spans="1:22" ht="31.1" x14ac:dyDescent="0.35">
      <c r="A662" s="106" t="s">
        <v>1662</v>
      </c>
      <c r="B662" s="107" t="s">
        <v>1830</v>
      </c>
      <c r="C662" s="108" t="s">
        <v>1515</v>
      </c>
      <c r="D662" s="122">
        <v>10.011059999999999</v>
      </c>
      <c r="E662" s="122">
        <v>2.4167000000000001E-4</v>
      </c>
      <c r="F662" s="122">
        <v>10.010818329999999</v>
      </c>
      <c r="G662" s="122"/>
      <c r="H662" s="122">
        <v>9.8293899999999983</v>
      </c>
      <c r="I662" s="126">
        <v>0.22257242999999999</v>
      </c>
      <c r="J662" s="122">
        <v>9.7981139999999994E-2</v>
      </c>
      <c r="K662" s="122">
        <v>9.7981139999999994E-2</v>
      </c>
      <c r="L662" s="122">
        <v>9.7314088599999984</v>
      </c>
      <c r="M662" s="122">
        <v>0.12459128999999999</v>
      </c>
      <c r="N662" s="122">
        <v>0</v>
      </c>
      <c r="O662" s="122"/>
      <c r="P662" s="122">
        <v>0</v>
      </c>
      <c r="Q662" s="122"/>
      <c r="R662" s="122">
        <v>9.6068175699999987</v>
      </c>
      <c r="S662" s="122"/>
      <c r="T662" s="122">
        <v>9.6068175699999987</v>
      </c>
      <c r="U662" s="122"/>
      <c r="V662" s="122"/>
    </row>
    <row r="663" spans="1:22" ht="31.1" x14ac:dyDescent="0.35">
      <c r="A663" s="106" t="s">
        <v>1662</v>
      </c>
      <c r="B663" s="107" t="s">
        <v>1831</v>
      </c>
      <c r="C663" s="108" t="s">
        <v>1516</v>
      </c>
      <c r="D663" s="122">
        <v>6.8284200000000004</v>
      </c>
      <c r="E663" s="122">
        <v>0.44460071000000007</v>
      </c>
      <c r="F663" s="122">
        <v>6.3838192899999999</v>
      </c>
      <c r="G663" s="122"/>
      <c r="H663" s="122">
        <v>0.9002619999999999</v>
      </c>
      <c r="I663" s="126">
        <v>3.6423830000000004E-2</v>
      </c>
      <c r="J663" s="122">
        <v>1.603454E-2</v>
      </c>
      <c r="K663" s="122">
        <v>1.603454E-2</v>
      </c>
      <c r="L663" s="122">
        <v>0.20460499999999998</v>
      </c>
      <c r="M663" s="122">
        <v>2.0389290000000004E-2</v>
      </c>
      <c r="N663" s="122">
        <v>0.20460499999999998</v>
      </c>
      <c r="O663" s="122"/>
      <c r="P663" s="122">
        <v>0.47501746</v>
      </c>
      <c r="Q663" s="122"/>
      <c r="R663" s="122">
        <v>0.86383816999999985</v>
      </c>
      <c r="S663" s="122"/>
      <c r="T663" s="122">
        <v>0.86383816999999985</v>
      </c>
      <c r="U663" s="122"/>
      <c r="V663" s="122"/>
    </row>
    <row r="664" spans="1:22" ht="31.1" x14ac:dyDescent="0.35">
      <c r="A664" s="106" t="s">
        <v>1662</v>
      </c>
      <c r="B664" s="107" t="s">
        <v>1832</v>
      </c>
      <c r="C664" s="108" t="s">
        <v>1517</v>
      </c>
      <c r="D664" s="122">
        <v>3.7632800000000004</v>
      </c>
      <c r="E664" s="122">
        <v>0</v>
      </c>
      <c r="F664" s="122">
        <v>3.7632800000000004</v>
      </c>
      <c r="G664" s="122"/>
      <c r="H664" s="122">
        <v>3.7632800000000004</v>
      </c>
      <c r="I664" s="126">
        <v>0.29251764000000002</v>
      </c>
      <c r="J664" s="122">
        <v>0.19876311999999999</v>
      </c>
      <c r="K664" s="122">
        <v>0.19876311999999999</v>
      </c>
      <c r="L664" s="122">
        <v>0</v>
      </c>
      <c r="M664" s="122">
        <v>9.3754520000000036E-2</v>
      </c>
      <c r="N664" s="122">
        <v>3.5645168800000002</v>
      </c>
      <c r="O664" s="122"/>
      <c r="P664" s="122">
        <v>0</v>
      </c>
      <c r="Q664" s="122"/>
      <c r="R664" s="122">
        <v>3.4707623600000002</v>
      </c>
      <c r="S664" s="122"/>
      <c r="T664" s="122">
        <v>3.4707623600000002</v>
      </c>
      <c r="U664" s="122"/>
      <c r="V664" s="122"/>
    </row>
    <row r="665" spans="1:22" ht="31.1" x14ac:dyDescent="0.35">
      <c r="A665" s="106" t="s">
        <v>1662</v>
      </c>
      <c r="B665" s="107" t="s">
        <v>1030</v>
      </c>
      <c r="C665" s="108" t="s">
        <v>1518</v>
      </c>
      <c r="D665" s="122">
        <v>3.3849999999999998</v>
      </c>
      <c r="E665" s="122">
        <v>0</v>
      </c>
      <c r="F665" s="122">
        <v>3.3849999999999998</v>
      </c>
      <c r="G665" s="122"/>
      <c r="H665" s="122">
        <v>2.9787999999999997</v>
      </c>
      <c r="I665" s="126">
        <v>0.12051967999999999</v>
      </c>
      <c r="J665" s="122">
        <v>5.3055330000000005E-2</v>
      </c>
      <c r="K665" s="122">
        <v>5.3055330000000005E-2</v>
      </c>
      <c r="L665" s="122">
        <v>0.67700000000000005</v>
      </c>
      <c r="M665" s="122">
        <v>6.7464349999999979E-2</v>
      </c>
      <c r="N665" s="122">
        <v>0.67700000000000005</v>
      </c>
      <c r="O665" s="122"/>
      <c r="P665" s="122">
        <v>1.57174467</v>
      </c>
      <c r="Q665" s="122"/>
      <c r="R665" s="122">
        <v>2.8582803199999995</v>
      </c>
      <c r="S665" s="122"/>
      <c r="T665" s="122">
        <v>2.8582803199999995</v>
      </c>
      <c r="U665" s="122"/>
      <c r="V665" s="122"/>
    </row>
    <row r="666" spans="1:22" ht="46.65" x14ac:dyDescent="0.35">
      <c r="A666" s="106" t="s">
        <v>1662</v>
      </c>
      <c r="B666" s="107" t="s">
        <v>1833</v>
      </c>
      <c r="C666" s="108" t="s">
        <v>1519</v>
      </c>
      <c r="D666" s="122">
        <v>2.3573600000000003</v>
      </c>
      <c r="E666" s="122">
        <v>2.4167000000000001E-4</v>
      </c>
      <c r="F666" s="122">
        <v>2.3571183300000005</v>
      </c>
      <c r="G666" s="122"/>
      <c r="H666" s="122">
        <v>2.0656768000000003</v>
      </c>
      <c r="I666" s="126">
        <v>1.7008367900000001</v>
      </c>
      <c r="J666" s="122">
        <v>3.6791699999999997E-2</v>
      </c>
      <c r="K666" s="122">
        <v>3.6791699999999997E-2</v>
      </c>
      <c r="L666" s="122">
        <v>2.0288851000000001</v>
      </c>
      <c r="M666" s="122">
        <v>1.6640450900000001</v>
      </c>
      <c r="N666" s="122">
        <v>0</v>
      </c>
      <c r="O666" s="122"/>
      <c r="P666" s="122">
        <v>0</v>
      </c>
      <c r="Q666" s="122"/>
      <c r="R666" s="122">
        <v>0.36484001000000021</v>
      </c>
      <c r="S666" s="122"/>
      <c r="T666" s="122">
        <v>0.36484001000000021</v>
      </c>
      <c r="U666" s="122"/>
      <c r="V666" s="122"/>
    </row>
    <row r="667" spans="1:22" ht="95.45" customHeight="1" x14ac:dyDescent="0.35">
      <c r="A667" s="106" t="s">
        <v>1662</v>
      </c>
      <c r="B667" s="107" t="s">
        <v>1031</v>
      </c>
      <c r="C667" s="108" t="s">
        <v>1520</v>
      </c>
      <c r="D667" s="122">
        <v>4.1478900000000003</v>
      </c>
      <c r="E667" s="122">
        <v>2.4167000000000001E-4</v>
      </c>
      <c r="F667" s="122">
        <v>4.14764833</v>
      </c>
      <c r="G667" s="122"/>
      <c r="H667" s="122">
        <v>3.6413432000000006</v>
      </c>
      <c r="I667" s="126">
        <v>0.43738797000000001</v>
      </c>
      <c r="J667" s="122">
        <v>0.13604910000000001</v>
      </c>
      <c r="K667" s="122">
        <v>0.13604910000000001</v>
      </c>
      <c r="L667" s="122">
        <v>3.5052941000000004</v>
      </c>
      <c r="M667" s="122">
        <v>0.30133887000000004</v>
      </c>
      <c r="N667" s="122">
        <v>0</v>
      </c>
      <c r="O667" s="122"/>
      <c r="P667" s="122">
        <v>0</v>
      </c>
      <c r="Q667" s="122"/>
      <c r="R667" s="122">
        <v>3.2039552300000005</v>
      </c>
      <c r="S667" s="122"/>
      <c r="T667" s="122">
        <v>3.2039552300000005</v>
      </c>
      <c r="U667" s="122"/>
      <c r="V667" s="122"/>
    </row>
    <row r="668" spans="1:22" ht="46.65" x14ac:dyDescent="0.35">
      <c r="A668" s="106" t="s">
        <v>1662</v>
      </c>
      <c r="B668" s="107" t="s">
        <v>1032</v>
      </c>
      <c r="C668" s="108" t="s">
        <v>1521</v>
      </c>
      <c r="D668" s="122">
        <v>5.6026099999999994</v>
      </c>
      <c r="E668" s="122">
        <v>2.4167000000000001E-4</v>
      </c>
      <c r="F668" s="122">
        <v>5.6023683299999991</v>
      </c>
      <c r="G668" s="122"/>
      <c r="H668" s="122">
        <v>4.9214967999999999</v>
      </c>
      <c r="I668" s="126">
        <v>5.3337194999999999</v>
      </c>
      <c r="J668" s="122">
        <v>8.7656650000000003E-2</v>
      </c>
      <c r="K668" s="122">
        <v>8.7656650000000003E-2</v>
      </c>
      <c r="L668" s="122">
        <v>4.8338401500000003</v>
      </c>
      <c r="M668" s="122">
        <v>5.2460628499999995</v>
      </c>
      <c r="N668" s="122">
        <v>0</v>
      </c>
      <c r="O668" s="122"/>
      <c r="P668" s="122">
        <v>0</v>
      </c>
      <c r="Q668" s="122"/>
      <c r="R668" s="122">
        <v>-0.41222270000000005</v>
      </c>
      <c r="S668" s="122"/>
      <c r="T668" s="122">
        <v>-0.41222270000000005</v>
      </c>
      <c r="U668" s="122"/>
      <c r="V668" s="122"/>
    </row>
    <row r="669" spans="1:22" x14ac:dyDescent="0.35">
      <c r="A669" s="103"/>
      <c r="B669" s="110" t="s">
        <v>76</v>
      </c>
      <c r="C669" s="105"/>
      <c r="D669" s="133">
        <f t="shared" ref="D669:V669" si="77">SUM(D670:D689)</f>
        <v>787.13713000000007</v>
      </c>
      <c r="E669" s="133">
        <f t="shared" si="77"/>
        <v>251.58918981000005</v>
      </c>
      <c r="F669" s="133">
        <f t="shared" si="77"/>
        <v>535.54794018999996</v>
      </c>
      <c r="G669" s="133">
        <f t="shared" si="77"/>
        <v>0</v>
      </c>
      <c r="H669" s="133">
        <f t="shared" si="77"/>
        <v>55.923353920000011</v>
      </c>
      <c r="I669" s="133">
        <f t="shared" si="77"/>
        <v>25.347678760000001</v>
      </c>
      <c r="J669" s="133">
        <f t="shared" si="77"/>
        <v>5.7967011000000008</v>
      </c>
      <c r="K669" s="133">
        <f t="shared" si="77"/>
        <v>3.2616881100000006</v>
      </c>
      <c r="L669" s="133">
        <f t="shared" si="77"/>
        <v>16.994491090000004</v>
      </c>
      <c r="M669" s="133">
        <f t="shared" si="77"/>
        <v>22.085990649999996</v>
      </c>
      <c r="N669" s="133">
        <f t="shared" si="77"/>
        <v>12.175126290000001</v>
      </c>
      <c r="O669" s="133">
        <f t="shared" si="77"/>
        <v>0</v>
      </c>
      <c r="P669" s="133">
        <f t="shared" si="77"/>
        <v>20.957035440000009</v>
      </c>
      <c r="Q669" s="133">
        <f t="shared" si="77"/>
        <v>0</v>
      </c>
      <c r="R669" s="133">
        <f t="shared" si="77"/>
        <v>30.57567516000001</v>
      </c>
      <c r="S669" s="133">
        <f t="shared" si="77"/>
        <v>0</v>
      </c>
      <c r="T669" s="133">
        <f t="shared" si="77"/>
        <v>30.57567516000001</v>
      </c>
      <c r="U669" s="133">
        <f t="shared" si="77"/>
        <v>0</v>
      </c>
      <c r="V669" s="133">
        <f t="shared" si="77"/>
        <v>0</v>
      </c>
    </row>
    <row r="670" spans="1:22" ht="31.1" x14ac:dyDescent="0.35">
      <c r="A670" s="106" t="s">
        <v>1662</v>
      </c>
      <c r="B670" s="107" t="s">
        <v>135</v>
      </c>
      <c r="C670" s="108" t="s">
        <v>136</v>
      </c>
      <c r="D670" s="122">
        <v>5.5442799999999997</v>
      </c>
      <c r="E670" s="122">
        <v>0.82689932999999993</v>
      </c>
      <c r="F670" s="122">
        <v>4.7173806699999998</v>
      </c>
      <c r="G670" s="122"/>
      <c r="H670" s="122">
        <v>0.38500000000000001</v>
      </c>
      <c r="I670" s="126">
        <v>1.5576780000000002E-2</v>
      </c>
      <c r="J670" s="122">
        <v>6.8572499999999996E-3</v>
      </c>
      <c r="K670" s="122">
        <v>6.8572499999999996E-3</v>
      </c>
      <c r="L670" s="122">
        <v>8.7499999999999994E-2</v>
      </c>
      <c r="M670" s="122">
        <v>8.7195300000000031E-3</v>
      </c>
      <c r="N670" s="122">
        <v>8.7499999999999994E-2</v>
      </c>
      <c r="O670" s="122"/>
      <c r="P670" s="122">
        <v>0.20314275000000004</v>
      </c>
      <c r="Q670" s="122"/>
      <c r="R670" s="122">
        <v>0.36942322</v>
      </c>
      <c r="S670" s="122"/>
      <c r="T670" s="122">
        <v>0.36942322</v>
      </c>
      <c r="U670" s="122"/>
      <c r="V670" s="122"/>
    </row>
    <row r="671" spans="1:22" ht="31.1" x14ac:dyDescent="0.35">
      <c r="A671" s="106" t="s">
        <v>1662</v>
      </c>
      <c r="B671" s="107" t="s">
        <v>1834</v>
      </c>
      <c r="C671" s="108" t="s">
        <v>1522</v>
      </c>
      <c r="D671" s="122">
        <v>3.4575100000000001</v>
      </c>
      <c r="E671" s="122">
        <v>0.14682761</v>
      </c>
      <c r="F671" s="122">
        <v>3.3106823900000002</v>
      </c>
      <c r="G671" s="122"/>
      <c r="H671" s="122">
        <v>3.1536599999999999</v>
      </c>
      <c r="I671" s="126">
        <v>0.16509054000000001</v>
      </c>
      <c r="J671" s="122">
        <v>9.2737529999999999E-2</v>
      </c>
      <c r="K671" s="122">
        <v>9.2737529999999999E-2</v>
      </c>
      <c r="L671" s="122">
        <v>3.06092247</v>
      </c>
      <c r="M671" s="122">
        <v>7.2353010000000009E-2</v>
      </c>
      <c r="N671" s="122">
        <v>0</v>
      </c>
      <c r="O671" s="122"/>
      <c r="P671" s="122">
        <v>0</v>
      </c>
      <c r="Q671" s="122"/>
      <c r="R671" s="122">
        <v>2.9885694599999999</v>
      </c>
      <c r="S671" s="122"/>
      <c r="T671" s="122">
        <v>2.9885694599999999</v>
      </c>
      <c r="U671" s="122"/>
      <c r="V671" s="122"/>
    </row>
    <row r="672" spans="1:22" ht="31.1" x14ac:dyDescent="0.35">
      <c r="A672" s="106" t="s">
        <v>1662</v>
      </c>
      <c r="B672" s="107" t="s">
        <v>658</v>
      </c>
      <c r="C672" s="108" t="s">
        <v>708</v>
      </c>
      <c r="D672" s="122">
        <v>2.4885900000000003</v>
      </c>
      <c r="E672" s="122">
        <v>2.4741613199999999</v>
      </c>
      <c r="F672" s="122">
        <v>1.4428680000000416E-2</v>
      </c>
      <c r="G672" s="122"/>
      <c r="H672" s="122">
        <v>0</v>
      </c>
      <c r="I672" s="126">
        <v>2.9391939999999998E-2</v>
      </c>
      <c r="J672" s="122">
        <v>0</v>
      </c>
      <c r="K672" s="122">
        <v>2.9391940000000411E-2</v>
      </c>
      <c r="L672" s="122">
        <v>0</v>
      </c>
      <c r="M672" s="122">
        <v>-4.1286418728248009E-16</v>
      </c>
      <c r="N672" s="122">
        <v>0</v>
      </c>
      <c r="O672" s="122"/>
      <c r="P672" s="122">
        <v>0</v>
      </c>
      <c r="Q672" s="122"/>
      <c r="R672" s="122">
        <v>-2.9391939999999998E-2</v>
      </c>
      <c r="S672" s="122"/>
      <c r="T672" s="122">
        <v>-2.9391939999999998E-2</v>
      </c>
      <c r="U672" s="122"/>
      <c r="V672" s="122"/>
    </row>
    <row r="673" spans="1:22" ht="31.1" x14ac:dyDescent="0.35">
      <c r="A673" s="106" t="s">
        <v>1662</v>
      </c>
      <c r="B673" s="107" t="s">
        <v>137</v>
      </c>
      <c r="C673" s="108" t="s">
        <v>545</v>
      </c>
      <c r="D673" s="122">
        <v>45.575480000000006</v>
      </c>
      <c r="E673" s="122">
        <v>0.63644760999999994</v>
      </c>
      <c r="F673" s="122">
        <v>44.939032390000008</v>
      </c>
      <c r="G673" s="122"/>
      <c r="H673" s="122">
        <v>7.8314667200000008</v>
      </c>
      <c r="I673" s="126">
        <v>0.31685442000000003</v>
      </c>
      <c r="J673" s="122">
        <v>0.13948607000000002</v>
      </c>
      <c r="K673" s="122">
        <v>0.13948607000000002</v>
      </c>
      <c r="L673" s="122">
        <v>1.7798788000000001</v>
      </c>
      <c r="M673" s="122">
        <v>0.17736835000000001</v>
      </c>
      <c r="N673" s="122">
        <v>1.7798788000000001</v>
      </c>
      <c r="O673" s="122"/>
      <c r="P673" s="122">
        <v>4.1322230500000003</v>
      </c>
      <c r="Q673" s="122"/>
      <c r="R673" s="122">
        <v>7.5146123000000005</v>
      </c>
      <c r="S673" s="122"/>
      <c r="T673" s="122">
        <v>7.5146123000000005</v>
      </c>
      <c r="U673" s="122"/>
      <c r="V673" s="122"/>
    </row>
    <row r="674" spans="1:22" ht="31.1" x14ac:dyDescent="0.35">
      <c r="A674" s="106" t="s">
        <v>1662</v>
      </c>
      <c r="B674" s="107" t="s">
        <v>462</v>
      </c>
      <c r="C674" s="108" t="s">
        <v>496</v>
      </c>
      <c r="D674" s="122">
        <v>40.550660000000001</v>
      </c>
      <c r="E674" s="122">
        <v>0.47644185999999994</v>
      </c>
      <c r="F674" s="122">
        <v>40.074218139999999</v>
      </c>
      <c r="G674" s="122"/>
      <c r="H674" s="122">
        <v>3.7728900000000016</v>
      </c>
      <c r="I674" s="126">
        <v>0.15264785</v>
      </c>
      <c r="J674" s="122">
        <v>6.7198830000000001E-2</v>
      </c>
      <c r="K674" s="122">
        <v>6.7198830000000001E-2</v>
      </c>
      <c r="L674" s="122">
        <v>0.85747500000000032</v>
      </c>
      <c r="M674" s="122">
        <v>8.5449020000000001E-2</v>
      </c>
      <c r="N674" s="122">
        <v>0.85747500000000032</v>
      </c>
      <c r="O674" s="122"/>
      <c r="P674" s="122">
        <v>1.9907411700000011</v>
      </c>
      <c r="Q674" s="122"/>
      <c r="R674" s="122">
        <v>3.6202421500000015</v>
      </c>
      <c r="S674" s="122"/>
      <c r="T674" s="122">
        <v>3.6202421500000015</v>
      </c>
      <c r="U674" s="122"/>
      <c r="V674" s="122"/>
    </row>
    <row r="675" spans="1:22" ht="31.1" x14ac:dyDescent="0.35">
      <c r="A675" s="106" t="s">
        <v>1662</v>
      </c>
      <c r="B675" s="107" t="s">
        <v>1033</v>
      </c>
      <c r="C675" s="108" t="s">
        <v>1523</v>
      </c>
      <c r="D675" s="122">
        <v>1.9545999999999999</v>
      </c>
      <c r="E675" s="122">
        <v>0</v>
      </c>
      <c r="F675" s="122">
        <v>1.9545999999999999</v>
      </c>
      <c r="G675" s="122"/>
      <c r="H675" s="122">
        <v>1.9546000000000001</v>
      </c>
      <c r="I675" s="126">
        <v>0</v>
      </c>
      <c r="J675" s="122">
        <v>0</v>
      </c>
      <c r="K675" s="122">
        <v>0</v>
      </c>
      <c r="L675" s="122">
        <v>0.48865000000000003</v>
      </c>
      <c r="M675" s="122">
        <v>0</v>
      </c>
      <c r="N675" s="122">
        <v>0.48865000000000003</v>
      </c>
      <c r="O675" s="122"/>
      <c r="P675" s="122">
        <v>0.97729999999999995</v>
      </c>
      <c r="Q675" s="122"/>
      <c r="R675" s="122">
        <v>1.9546000000000001</v>
      </c>
      <c r="S675" s="122"/>
      <c r="T675" s="122">
        <v>1.9546000000000001</v>
      </c>
      <c r="U675" s="122"/>
      <c r="V675" s="122"/>
    </row>
    <row r="676" spans="1:22" ht="31.1" x14ac:dyDescent="0.35">
      <c r="A676" s="106" t="s">
        <v>1662</v>
      </c>
      <c r="B676" s="107" t="s">
        <v>1034</v>
      </c>
      <c r="C676" s="108" t="s">
        <v>1524</v>
      </c>
      <c r="D676" s="122">
        <v>5.3263500000000006</v>
      </c>
      <c r="E676" s="122">
        <v>2.268862E-2</v>
      </c>
      <c r="F676" s="122">
        <v>5.3036613800000003</v>
      </c>
      <c r="G676" s="122"/>
      <c r="H676" s="122">
        <v>4.3875099999999998</v>
      </c>
      <c r="I676" s="126">
        <v>0.79751164000000008</v>
      </c>
      <c r="J676" s="122">
        <v>0.76464568999999993</v>
      </c>
      <c r="K676" s="122">
        <v>0.76464568999999993</v>
      </c>
      <c r="L676" s="122">
        <v>3.6228643100000002</v>
      </c>
      <c r="M676" s="122">
        <v>3.2865950000000144E-2</v>
      </c>
      <c r="N676" s="122">
        <v>0</v>
      </c>
      <c r="O676" s="122"/>
      <c r="P676" s="122">
        <v>0</v>
      </c>
      <c r="Q676" s="122"/>
      <c r="R676" s="122">
        <v>3.5899983599999996</v>
      </c>
      <c r="S676" s="122"/>
      <c r="T676" s="122">
        <v>3.5899983599999996</v>
      </c>
      <c r="U676" s="122"/>
      <c r="V676" s="122"/>
    </row>
    <row r="677" spans="1:22" ht="46.65" x14ac:dyDescent="0.35">
      <c r="A677" s="106" t="s">
        <v>1662</v>
      </c>
      <c r="B677" s="107" t="s">
        <v>243</v>
      </c>
      <c r="C677" s="108" t="s">
        <v>77</v>
      </c>
      <c r="D677" s="122">
        <v>554.23646999999994</v>
      </c>
      <c r="E677" s="122">
        <v>241.68698900000001</v>
      </c>
      <c r="F677" s="122">
        <v>312.5494809999999</v>
      </c>
      <c r="G677" s="122"/>
      <c r="H677" s="122">
        <v>1.1000000000000001</v>
      </c>
      <c r="I677" s="126">
        <v>9.6901850000000567E-2</v>
      </c>
      <c r="J677" s="122">
        <v>4.5790470000000666E-2</v>
      </c>
      <c r="K677" s="122">
        <v>4.5790470000000666E-2</v>
      </c>
      <c r="L677" s="122">
        <v>0.25</v>
      </c>
      <c r="M677" s="122">
        <v>5.1111379999999901E-2</v>
      </c>
      <c r="N677" s="122">
        <v>0.25</v>
      </c>
      <c r="O677" s="122"/>
      <c r="P677" s="122">
        <v>0.5542095299999994</v>
      </c>
      <c r="Q677" s="122"/>
      <c r="R677" s="122">
        <v>1.0030981499999996</v>
      </c>
      <c r="S677" s="122"/>
      <c r="T677" s="122">
        <v>1.0030981499999996</v>
      </c>
      <c r="U677" s="122"/>
      <c r="V677" s="122"/>
    </row>
    <row r="678" spans="1:22" ht="31.1" x14ac:dyDescent="0.35">
      <c r="A678" s="106" t="s">
        <v>1662</v>
      </c>
      <c r="B678" s="107" t="s">
        <v>1835</v>
      </c>
      <c r="C678" s="108" t="s">
        <v>1525</v>
      </c>
      <c r="D678" s="122">
        <v>8.3579299999999996</v>
      </c>
      <c r="E678" s="122">
        <v>7.0196439999999999E-2</v>
      </c>
      <c r="F678" s="122">
        <v>8.2877335599999995</v>
      </c>
      <c r="G678" s="122"/>
      <c r="H678" s="122">
        <v>6.7192312000000003</v>
      </c>
      <c r="I678" s="126">
        <v>0.27185429999999999</v>
      </c>
      <c r="J678" s="122">
        <v>0.11967605000000001</v>
      </c>
      <c r="K678" s="122">
        <v>0.11967605000000001</v>
      </c>
      <c r="L678" s="122">
        <v>1.5270980000000001</v>
      </c>
      <c r="M678" s="122">
        <v>0.15217824999999999</v>
      </c>
      <c r="N678" s="122">
        <v>1.5270980000000001</v>
      </c>
      <c r="O678" s="122"/>
      <c r="P678" s="122">
        <v>3.5453591500000003</v>
      </c>
      <c r="Q678" s="122"/>
      <c r="R678" s="122">
        <v>6.4473769000000001</v>
      </c>
      <c r="S678" s="122"/>
      <c r="T678" s="122">
        <v>6.4473769000000001</v>
      </c>
      <c r="U678" s="122"/>
      <c r="V678" s="122"/>
    </row>
    <row r="679" spans="1:22" ht="46.65" x14ac:dyDescent="0.35">
      <c r="A679" s="106" t="s">
        <v>1662</v>
      </c>
      <c r="B679" s="107" t="s">
        <v>1035</v>
      </c>
      <c r="C679" s="108" t="s">
        <v>1526</v>
      </c>
      <c r="D679" s="122">
        <v>5.4748199999999994</v>
      </c>
      <c r="E679" s="122">
        <v>4.9479800599999999</v>
      </c>
      <c r="F679" s="122">
        <v>0.52683993999999945</v>
      </c>
      <c r="G679" s="122"/>
      <c r="H679" s="122">
        <v>3.9421008</v>
      </c>
      <c r="I679" s="126">
        <v>8.9329839999999994E-2</v>
      </c>
      <c r="J679" s="122">
        <v>3.9421008</v>
      </c>
      <c r="K679" s="122">
        <v>8.9329839999999855E-2</v>
      </c>
      <c r="L679" s="122">
        <v>0</v>
      </c>
      <c r="M679" s="122">
        <v>1.3877787807814457E-16</v>
      </c>
      <c r="N679" s="122">
        <v>0</v>
      </c>
      <c r="O679" s="122"/>
      <c r="P679" s="122">
        <v>0</v>
      </c>
      <c r="Q679" s="122"/>
      <c r="R679" s="122">
        <v>3.85277096</v>
      </c>
      <c r="S679" s="122"/>
      <c r="T679" s="122">
        <v>3.85277096</v>
      </c>
      <c r="U679" s="122"/>
      <c r="V679" s="122"/>
    </row>
    <row r="680" spans="1:22" ht="31.1" x14ac:dyDescent="0.35">
      <c r="A680" s="106" t="s">
        <v>1662</v>
      </c>
      <c r="B680" s="107" t="s">
        <v>1836</v>
      </c>
      <c r="C680" s="108" t="s">
        <v>1527</v>
      </c>
      <c r="D680" s="122">
        <v>13.34787</v>
      </c>
      <c r="E680" s="122">
        <v>0.26336229</v>
      </c>
      <c r="F680" s="122">
        <v>13.08450771</v>
      </c>
      <c r="G680" s="122"/>
      <c r="H680" s="122">
        <v>0.30000000000000066</v>
      </c>
      <c r="I680" s="126">
        <v>8.7234179999999995E-2</v>
      </c>
      <c r="J680" s="122">
        <v>3.8402339999999993E-2</v>
      </c>
      <c r="K680" s="122">
        <v>3.8402339999999993E-2</v>
      </c>
      <c r="L680" s="122">
        <v>0</v>
      </c>
      <c r="M680" s="122">
        <v>4.8831840000000001E-2</v>
      </c>
      <c r="N680" s="122">
        <v>0</v>
      </c>
      <c r="O680" s="122"/>
      <c r="P680" s="122">
        <v>0.26159766000000068</v>
      </c>
      <c r="Q680" s="122"/>
      <c r="R680" s="122">
        <v>0.21276582000000066</v>
      </c>
      <c r="S680" s="122"/>
      <c r="T680" s="122">
        <v>0.21276582000000066</v>
      </c>
      <c r="U680" s="122"/>
      <c r="V680" s="122"/>
    </row>
    <row r="681" spans="1:22" ht="31.1" x14ac:dyDescent="0.35">
      <c r="A681" s="106" t="s">
        <v>1662</v>
      </c>
      <c r="B681" s="107" t="s">
        <v>1837</v>
      </c>
      <c r="C681" s="108" t="s">
        <v>1528</v>
      </c>
      <c r="D681" s="122">
        <v>1.2619</v>
      </c>
      <c r="E681" s="122">
        <v>2.4595140000000001E-2</v>
      </c>
      <c r="F681" s="122">
        <v>1.2373048600000001</v>
      </c>
      <c r="G681" s="122"/>
      <c r="H681" s="122">
        <v>0</v>
      </c>
      <c r="I681" s="126">
        <v>2.0732545899999999</v>
      </c>
      <c r="J681" s="122">
        <v>0</v>
      </c>
      <c r="K681" s="122">
        <v>4.7838000000000004E-3</v>
      </c>
      <c r="L681" s="122">
        <v>0</v>
      </c>
      <c r="M681" s="122">
        <v>2.0684707900000001</v>
      </c>
      <c r="N681" s="122">
        <v>0</v>
      </c>
      <c r="O681" s="122"/>
      <c r="P681" s="122">
        <v>0</v>
      </c>
      <c r="Q681" s="122"/>
      <c r="R681" s="122">
        <v>-2.0732545899999999</v>
      </c>
      <c r="S681" s="122"/>
      <c r="T681" s="122">
        <v>-2.0732545899999999</v>
      </c>
      <c r="U681" s="122"/>
      <c r="V681" s="122"/>
    </row>
    <row r="682" spans="1:22" ht="75.75" customHeight="1" x14ac:dyDescent="0.35">
      <c r="A682" s="106" t="s">
        <v>1662</v>
      </c>
      <c r="B682" s="107" t="s">
        <v>1036</v>
      </c>
      <c r="C682" s="108" t="s">
        <v>1529</v>
      </c>
      <c r="D682" s="122">
        <v>13.788549999999999</v>
      </c>
      <c r="E682" s="122">
        <v>2.4167000000000001E-4</v>
      </c>
      <c r="F682" s="122">
        <v>13.78830833</v>
      </c>
      <c r="G682" s="122"/>
      <c r="H682" s="122">
        <v>0</v>
      </c>
      <c r="I682" s="126">
        <v>17.698545239999998</v>
      </c>
      <c r="J682" s="122">
        <v>0</v>
      </c>
      <c r="K682" s="122">
        <v>1.2835822299999999</v>
      </c>
      <c r="L682" s="122">
        <v>0</v>
      </c>
      <c r="M682" s="122">
        <v>16.414963009999997</v>
      </c>
      <c r="N682" s="122">
        <v>0</v>
      </c>
      <c r="O682" s="122"/>
      <c r="P682" s="122">
        <v>0</v>
      </c>
      <c r="Q682" s="122"/>
      <c r="R682" s="122">
        <v>-17.698545239999998</v>
      </c>
      <c r="S682" s="122"/>
      <c r="T682" s="122">
        <v>-17.698545239999998</v>
      </c>
      <c r="U682" s="122"/>
      <c r="V682" s="122"/>
    </row>
    <row r="683" spans="1:22" ht="46.65" x14ac:dyDescent="0.35">
      <c r="A683" s="106" t="s">
        <v>1662</v>
      </c>
      <c r="B683" s="107" t="s">
        <v>1037</v>
      </c>
      <c r="C683" s="108" t="s">
        <v>1530</v>
      </c>
      <c r="D683" s="122">
        <v>1.90496</v>
      </c>
      <c r="E683" s="122">
        <v>5.6192399999999993E-3</v>
      </c>
      <c r="F683" s="122">
        <v>1.8993407600000001</v>
      </c>
      <c r="G683" s="122"/>
      <c r="H683" s="122">
        <v>1.4717472000000005</v>
      </c>
      <c r="I683" s="126">
        <v>5.9545610000000006E-2</v>
      </c>
      <c r="J683" s="122">
        <v>2.6213249999999997E-2</v>
      </c>
      <c r="K683" s="122">
        <v>2.6213249999999997E-2</v>
      </c>
      <c r="L683" s="122">
        <v>0.33448800000000006</v>
      </c>
      <c r="M683" s="122">
        <v>3.3332360000000005E-2</v>
      </c>
      <c r="N683" s="122">
        <v>0.33448800000000006</v>
      </c>
      <c r="O683" s="122"/>
      <c r="P683" s="122">
        <v>0.77655795000000039</v>
      </c>
      <c r="Q683" s="122"/>
      <c r="R683" s="122">
        <v>1.4122015900000005</v>
      </c>
      <c r="S683" s="122"/>
      <c r="T683" s="122">
        <v>1.4122015900000005</v>
      </c>
      <c r="U683" s="122"/>
      <c r="V683" s="122"/>
    </row>
    <row r="684" spans="1:22" ht="31.1" x14ac:dyDescent="0.35">
      <c r="A684" s="106" t="s">
        <v>1662</v>
      </c>
      <c r="B684" s="107" t="s">
        <v>1038</v>
      </c>
      <c r="C684" s="108" t="s">
        <v>1531</v>
      </c>
      <c r="D684" s="122">
        <v>43.505379999999995</v>
      </c>
      <c r="E684" s="122">
        <v>2.4167000000000001E-4</v>
      </c>
      <c r="F684" s="122">
        <v>43.505138329999994</v>
      </c>
      <c r="G684" s="122"/>
      <c r="H684" s="122">
        <v>3.8559180000000008</v>
      </c>
      <c r="I684" s="126">
        <v>0.15600710999999998</v>
      </c>
      <c r="J684" s="122">
        <v>6.8677660000000001E-2</v>
      </c>
      <c r="K684" s="122">
        <v>6.8677660000000001E-2</v>
      </c>
      <c r="L684" s="122">
        <v>0.87634500000000004</v>
      </c>
      <c r="M684" s="122">
        <v>8.7329449999999975E-2</v>
      </c>
      <c r="N684" s="122">
        <v>0.87634500000000004</v>
      </c>
      <c r="O684" s="122"/>
      <c r="P684" s="122">
        <v>2.0345503400000009</v>
      </c>
      <c r="Q684" s="122"/>
      <c r="R684" s="122">
        <v>3.6999108900000008</v>
      </c>
      <c r="S684" s="122"/>
      <c r="T684" s="122">
        <v>3.6999108900000008</v>
      </c>
      <c r="U684" s="122"/>
      <c r="V684" s="122"/>
    </row>
    <row r="685" spans="1:22" ht="46.65" x14ac:dyDescent="0.35">
      <c r="A685" s="106" t="s">
        <v>1662</v>
      </c>
      <c r="B685" s="107" t="s">
        <v>1039</v>
      </c>
      <c r="C685" s="108" t="s">
        <v>1532</v>
      </c>
      <c r="D685" s="122">
        <v>1.50651</v>
      </c>
      <c r="E685" s="122">
        <v>5.772939999999999E-3</v>
      </c>
      <c r="F685" s="122">
        <v>1.5007370600000001</v>
      </c>
      <c r="G685" s="122"/>
      <c r="H685" s="122">
        <v>1.2676300000000003</v>
      </c>
      <c r="I685" s="126">
        <v>0.24242652999999997</v>
      </c>
      <c r="J685" s="122">
        <v>2.4835490000000002E-2</v>
      </c>
      <c r="K685" s="122">
        <v>2.4835490000000002E-2</v>
      </c>
      <c r="L685" s="122">
        <v>1.2427945100000002</v>
      </c>
      <c r="M685" s="122">
        <v>0.21759103999999996</v>
      </c>
      <c r="N685" s="122">
        <v>0</v>
      </c>
      <c r="O685" s="122"/>
      <c r="P685" s="122">
        <v>0</v>
      </c>
      <c r="Q685" s="122"/>
      <c r="R685" s="122">
        <v>1.0252034700000003</v>
      </c>
      <c r="S685" s="122"/>
      <c r="T685" s="122">
        <v>1.0252034700000003</v>
      </c>
      <c r="U685" s="122"/>
      <c r="V685" s="122"/>
    </row>
    <row r="686" spans="1:22" ht="81.75" customHeight="1" x14ac:dyDescent="0.35">
      <c r="A686" s="106" t="s">
        <v>1662</v>
      </c>
      <c r="B686" s="107" t="s">
        <v>1838</v>
      </c>
      <c r="C686" s="108" t="s">
        <v>1533</v>
      </c>
      <c r="D686" s="122">
        <v>16.337160000000001</v>
      </c>
      <c r="E686" s="122">
        <v>0</v>
      </c>
      <c r="F686" s="122">
        <v>16.337160000000001</v>
      </c>
      <c r="G686" s="122"/>
      <c r="H686" s="122">
        <v>4.4006380000000007</v>
      </c>
      <c r="I686" s="126">
        <v>0.25147801000000003</v>
      </c>
      <c r="J686" s="122">
        <v>7.8379660000000004E-2</v>
      </c>
      <c r="K686" s="122">
        <v>7.8379660000000004E-2</v>
      </c>
      <c r="L686" s="122">
        <v>1.0001450000000001</v>
      </c>
      <c r="M686" s="122">
        <v>0.17309835000000001</v>
      </c>
      <c r="N686" s="122">
        <v>1.0001450000000001</v>
      </c>
      <c r="O686" s="122"/>
      <c r="P686" s="122">
        <v>2.3219683400000002</v>
      </c>
      <c r="Q686" s="122"/>
      <c r="R686" s="122">
        <v>4.1491599900000011</v>
      </c>
      <c r="S686" s="122"/>
      <c r="T686" s="122">
        <v>4.1491599900000011</v>
      </c>
      <c r="U686" s="122"/>
      <c r="V686" s="122"/>
    </row>
    <row r="687" spans="1:22" ht="31.1" x14ac:dyDescent="0.35">
      <c r="A687" s="106" t="s">
        <v>1662</v>
      </c>
      <c r="B687" s="107" t="s">
        <v>1839</v>
      </c>
      <c r="C687" s="108" t="s">
        <v>1534</v>
      </c>
      <c r="D687" s="122">
        <v>6.67605</v>
      </c>
      <c r="E687" s="122">
        <v>2.4167000000000001E-4</v>
      </c>
      <c r="F687" s="122">
        <v>6.6758083299999997</v>
      </c>
      <c r="G687" s="122"/>
      <c r="H687" s="122">
        <v>5.8551240000000009</v>
      </c>
      <c r="I687" s="126">
        <v>0.23689325</v>
      </c>
      <c r="J687" s="122">
        <v>0.10428545</v>
      </c>
      <c r="K687" s="122">
        <v>0.10428545</v>
      </c>
      <c r="L687" s="122">
        <v>1.3307100000000001</v>
      </c>
      <c r="M687" s="122">
        <v>0.1326078</v>
      </c>
      <c r="N687" s="122">
        <v>1.3307100000000001</v>
      </c>
      <c r="O687" s="122"/>
      <c r="P687" s="122">
        <v>3.0894185500000004</v>
      </c>
      <c r="Q687" s="122"/>
      <c r="R687" s="122">
        <v>5.6182307500000013</v>
      </c>
      <c r="S687" s="122"/>
      <c r="T687" s="122">
        <v>5.6182307500000013</v>
      </c>
      <c r="U687" s="122"/>
      <c r="V687" s="122"/>
    </row>
    <row r="688" spans="1:22" ht="46.65" x14ac:dyDescent="0.35">
      <c r="A688" s="106" t="s">
        <v>1662</v>
      </c>
      <c r="B688" s="107" t="s">
        <v>1040</v>
      </c>
      <c r="C688" s="108" t="s">
        <v>1535</v>
      </c>
      <c r="D688" s="122">
        <v>12.672949999999998</v>
      </c>
      <c r="E688" s="122">
        <v>2.4167000000000001E-4</v>
      </c>
      <c r="F688" s="122">
        <v>12.672708329999999</v>
      </c>
      <c r="G688" s="122"/>
      <c r="H688" s="122">
        <v>2.3567280000000004</v>
      </c>
      <c r="I688" s="126">
        <v>0.42813663000000002</v>
      </c>
      <c r="J688" s="122">
        <v>0.21552104999999999</v>
      </c>
      <c r="K688" s="122">
        <v>0.21552104999999999</v>
      </c>
      <c r="L688" s="122">
        <v>0.53561999999999999</v>
      </c>
      <c r="M688" s="122">
        <v>0.21261558000000003</v>
      </c>
      <c r="N688" s="122">
        <v>0.53561999999999999</v>
      </c>
      <c r="O688" s="122"/>
      <c r="P688" s="122">
        <v>1.0699669500000004</v>
      </c>
      <c r="Q688" s="122"/>
      <c r="R688" s="122">
        <v>1.9285913700000004</v>
      </c>
      <c r="S688" s="122"/>
      <c r="T688" s="122">
        <v>1.9285913700000004</v>
      </c>
      <c r="U688" s="122"/>
      <c r="V688" s="122"/>
    </row>
    <row r="689" spans="1:22" ht="83.3" customHeight="1" x14ac:dyDescent="0.35">
      <c r="A689" s="106" t="s">
        <v>1662</v>
      </c>
      <c r="B689" s="107" t="s">
        <v>1041</v>
      </c>
      <c r="C689" s="108" t="s">
        <v>1536</v>
      </c>
      <c r="D689" s="122">
        <v>3.1691100000000003</v>
      </c>
      <c r="E689" s="122">
        <v>2.4167000000000001E-4</v>
      </c>
      <c r="F689" s="122">
        <v>3.1688683300000005</v>
      </c>
      <c r="G689" s="122"/>
      <c r="H689" s="122">
        <v>3.1691100000000003</v>
      </c>
      <c r="I689" s="126">
        <v>2.1789984499999999</v>
      </c>
      <c r="J689" s="122">
        <v>6.1893509999999999E-2</v>
      </c>
      <c r="K689" s="122">
        <v>6.1893509999999999E-2</v>
      </c>
      <c r="L689" s="122">
        <v>0</v>
      </c>
      <c r="M689" s="122">
        <v>2.1171049399999999</v>
      </c>
      <c r="N689" s="122">
        <v>3.1072164900000003</v>
      </c>
      <c r="O689" s="122"/>
      <c r="P689" s="122">
        <v>0</v>
      </c>
      <c r="Q689" s="122"/>
      <c r="R689" s="122">
        <v>0.9901115500000004</v>
      </c>
      <c r="S689" s="122"/>
      <c r="T689" s="122">
        <v>0.9901115500000004</v>
      </c>
      <c r="U689" s="122"/>
      <c r="V689" s="122"/>
    </row>
    <row r="690" spans="1:22" x14ac:dyDescent="0.35">
      <c r="A690" s="103"/>
      <c r="B690" s="110" t="s">
        <v>61</v>
      </c>
      <c r="C690" s="105"/>
      <c r="D690" s="133">
        <f t="shared" ref="D690:V690" si="78">SUM(D691:D698)</f>
        <v>144.71096999999997</v>
      </c>
      <c r="E690" s="133">
        <f t="shared" si="78"/>
        <v>6.4142916399999992</v>
      </c>
      <c r="F690" s="133">
        <f t="shared" si="78"/>
        <v>138.29667835999999</v>
      </c>
      <c r="G690" s="133">
        <f t="shared" si="78"/>
        <v>0</v>
      </c>
      <c r="H690" s="133">
        <f t="shared" si="78"/>
        <v>44.126954530000006</v>
      </c>
      <c r="I690" s="133">
        <f t="shared" si="78"/>
        <v>22.752485470000003</v>
      </c>
      <c r="J690" s="133">
        <f t="shared" si="78"/>
        <v>0.16416687999999999</v>
      </c>
      <c r="K690" s="133">
        <f t="shared" si="78"/>
        <v>0.17377209999999998</v>
      </c>
      <c r="L690" s="133">
        <f t="shared" si="78"/>
        <v>28.211285920000002</v>
      </c>
      <c r="M690" s="133">
        <f t="shared" si="78"/>
        <v>22.578713369999999</v>
      </c>
      <c r="N690" s="133">
        <f t="shared" si="78"/>
        <v>4.6546874999999996</v>
      </c>
      <c r="O690" s="133">
        <f t="shared" si="78"/>
        <v>0</v>
      </c>
      <c r="P690" s="133">
        <f t="shared" si="78"/>
        <v>11.096814230000003</v>
      </c>
      <c r="Q690" s="133">
        <f t="shared" si="78"/>
        <v>0</v>
      </c>
      <c r="R690" s="133">
        <f t="shared" si="78"/>
        <v>21.374469060000003</v>
      </c>
      <c r="S690" s="133">
        <f t="shared" si="78"/>
        <v>0</v>
      </c>
      <c r="T690" s="133">
        <f t="shared" si="78"/>
        <v>21.374469060000003</v>
      </c>
      <c r="U690" s="133">
        <f t="shared" si="78"/>
        <v>0</v>
      </c>
      <c r="V690" s="133">
        <f t="shared" si="78"/>
        <v>0</v>
      </c>
    </row>
    <row r="691" spans="1:22" ht="46.65" x14ac:dyDescent="0.35">
      <c r="A691" s="106" t="s">
        <v>1662</v>
      </c>
      <c r="B691" s="107" t="s">
        <v>1840</v>
      </c>
      <c r="C691" s="108" t="s">
        <v>138</v>
      </c>
      <c r="D691" s="122">
        <v>13.075010000000001</v>
      </c>
      <c r="E691" s="122">
        <v>2.8678884</v>
      </c>
      <c r="F691" s="122">
        <v>10.207121600000001</v>
      </c>
      <c r="G691" s="122"/>
      <c r="H691" s="122">
        <v>11.409810820000001</v>
      </c>
      <c r="I691" s="126">
        <v>10.819394960000002</v>
      </c>
      <c r="J691" s="122">
        <v>4.6563120000000006E-2</v>
      </c>
      <c r="K691" s="122">
        <v>4.6563120000000006E-2</v>
      </c>
      <c r="L691" s="122">
        <v>11.363247700000001</v>
      </c>
      <c r="M691" s="122">
        <v>10.772831840000002</v>
      </c>
      <c r="N691" s="122">
        <v>0</v>
      </c>
      <c r="O691" s="122"/>
      <c r="P691" s="122">
        <v>0</v>
      </c>
      <c r="Q691" s="122"/>
      <c r="R691" s="122">
        <v>0.59041585999999846</v>
      </c>
      <c r="S691" s="122"/>
      <c r="T691" s="122">
        <v>0.59041585999999846</v>
      </c>
      <c r="U691" s="122"/>
      <c r="V691" s="122"/>
    </row>
    <row r="692" spans="1:22" ht="31.1" x14ac:dyDescent="0.35">
      <c r="A692" s="106" t="s">
        <v>1662</v>
      </c>
      <c r="B692" s="107" t="s">
        <v>1042</v>
      </c>
      <c r="C692" s="108" t="s">
        <v>1537</v>
      </c>
      <c r="D692" s="122">
        <v>17.000430000000001</v>
      </c>
      <c r="E692" s="122">
        <v>0</v>
      </c>
      <c r="F692" s="122">
        <v>17.000430000000001</v>
      </c>
      <c r="G692" s="122"/>
      <c r="H692" s="122">
        <v>2.786025</v>
      </c>
      <c r="I692" s="126">
        <v>0.11272016000000001</v>
      </c>
      <c r="J692" s="122">
        <v>4.9621830000000006E-2</v>
      </c>
      <c r="K692" s="122">
        <v>4.9621830000000006E-2</v>
      </c>
      <c r="L692" s="122">
        <v>0.63318750000000001</v>
      </c>
      <c r="M692" s="122">
        <v>6.3098330000000008E-2</v>
      </c>
      <c r="N692" s="122">
        <v>0.63318750000000001</v>
      </c>
      <c r="O692" s="122"/>
      <c r="P692" s="122">
        <v>1.47002817</v>
      </c>
      <c r="Q692" s="122"/>
      <c r="R692" s="122">
        <v>2.6733048400000001</v>
      </c>
      <c r="S692" s="122"/>
      <c r="T692" s="122">
        <v>2.6733048400000001</v>
      </c>
      <c r="U692" s="122"/>
      <c r="V692" s="122"/>
    </row>
    <row r="693" spans="1:22" ht="62.2" x14ac:dyDescent="0.35">
      <c r="A693" s="106" t="s">
        <v>1662</v>
      </c>
      <c r="B693" s="107" t="s">
        <v>659</v>
      </c>
      <c r="C693" s="108" t="s">
        <v>709</v>
      </c>
      <c r="D693" s="122">
        <v>0.53864999999999996</v>
      </c>
      <c r="E693" s="122">
        <v>0.16421143000000002</v>
      </c>
      <c r="F693" s="122">
        <v>0.37443856999999992</v>
      </c>
      <c r="G693" s="122"/>
      <c r="H693" s="122">
        <v>0.29318299999999997</v>
      </c>
      <c r="I693" s="126">
        <v>1.186192E-2</v>
      </c>
      <c r="J693" s="122">
        <v>5.22187E-3</v>
      </c>
      <c r="K693" s="122">
        <v>5.22187E-3</v>
      </c>
      <c r="L693" s="122">
        <v>6.6632499999999997E-2</v>
      </c>
      <c r="M693" s="122">
        <v>6.6400499999999998E-3</v>
      </c>
      <c r="N693" s="122">
        <v>6.6632499999999997E-2</v>
      </c>
      <c r="O693" s="122"/>
      <c r="P693" s="122">
        <v>0.15469612999999999</v>
      </c>
      <c r="Q693" s="122"/>
      <c r="R693" s="122">
        <v>0.28132107999999995</v>
      </c>
      <c r="S693" s="122"/>
      <c r="T693" s="122">
        <v>0.28132107999999995</v>
      </c>
      <c r="U693" s="122"/>
      <c r="V693" s="122"/>
    </row>
    <row r="694" spans="1:22" ht="31.1" x14ac:dyDescent="0.35">
      <c r="A694" s="106" t="s">
        <v>1662</v>
      </c>
      <c r="B694" s="107" t="s">
        <v>463</v>
      </c>
      <c r="C694" s="108" t="s">
        <v>497</v>
      </c>
      <c r="D694" s="122">
        <v>67.509509999999992</v>
      </c>
      <c r="E694" s="122">
        <v>1.31804225</v>
      </c>
      <c r="F694" s="122">
        <v>66.191467749999987</v>
      </c>
      <c r="G694" s="122"/>
      <c r="H694" s="122">
        <v>11.131010000000003</v>
      </c>
      <c r="I694" s="126">
        <v>0</v>
      </c>
      <c r="J694" s="122">
        <v>0</v>
      </c>
      <c r="K694" s="122">
        <v>0</v>
      </c>
      <c r="L694" s="122">
        <v>2.5297749999999999</v>
      </c>
      <c r="M694" s="122">
        <v>0</v>
      </c>
      <c r="N694" s="122">
        <v>2.5297749999999999</v>
      </c>
      <c r="O694" s="122"/>
      <c r="P694" s="122">
        <v>6.0714600000000027</v>
      </c>
      <c r="Q694" s="122"/>
      <c r="R694" s="122">
        <v>11.131010000000003</v>
      </c>
      <c r="S694" s="122"/>
      <c r="T694" s="122">
        <v>11.131010000000003</v>
      </c>
      <c r="U694" s="122"/>
      <c r="V694" s="122"/>
    </row>
    <row r="695" spans="1:22" ht="46.65" x14ac:dyDescent="0.35">
      <c r="A695" s="106" t="s">
        <v>1662</v>
      </c>
      <c r="B695" s="107" t="s">
        <v>1841</v>
      </c>
      <c r="C695" s="108" t="s">
        <v>139</v>
      </c>
      <c r="D695" s="122">
        <v>14.339079999999999</v>
      </c>
      <c r="E695" s="122">
        <v>1.9394955</v>
      </c>
      <c r="F695" s="122">
        <v>12.3995845</v>
      </c>
      <c r="G695" s="122"/>
      <c r="H695" s="122">
        <v>12.23651871</v>
      </c>
      <c r="I695" s="126">
        <v>11.74218434</v>
      </c>
      <c r="J695" s="122">
        <v>4.3167989999999989E-2</v>
      </c>
      <c r="K695" s="122">
        <v>4.3167989999999989E-2</v>
      </c>
      <c r="L695" s="122">
        <v>12.19335072</v>
      </c>
      <c r="M695" s="122">
        <v>11.699016349999999</v>
      </c>
      <c r="N695" s="122">
        <v>0</v>
      </c>
      <c r="O695" s="122"/>
      <c r="P695" s="122">
        <v>0</v>
      </c>
      <c r="Q695" s="122"/>
      <c r="R695" s="122">
        <v>0.49433437000000069</v>
      </c>
      <c r="S695" s="122"/>
      <c r="T695" s="122">
        <v>0.49433437000000069</v>
      </c>
      <c r="U695" s="122"/>
      <c r="V695" s="122"/>
    </row>
    <row r="696" spans="1:22" ht="46.65" x14ac:dyDescent="0.35">
      <c r="A696" s="106" t="s">
        <v>1662</v>
      </c>
      <c r="B696" s="107" t="s">
        <v>464</v>
      </c>
      <c r="C696" s="108" t="s">
        <v>140</v>
      </c>
      <c r="D696" s="122">
        <v>14.5609</v>
      </c>
      <c r="E696" s="122">
        <v>6.431569999999999E-2</v>
      </c>
      <c r="F696" s="122">
        <v>14.4965843</v>
      </c>
      <c r="G696" s="122"/>
      <c r="H696" s="122">
        <v>1.1000000000000001</v>
      </c>
      <c r="I696" s="126">
        <v>4.4505050000000004E-2</v>
      </c>
      <c r="J696" s="122">
        <v>1.959207E-2</v>
      </c>
      <c r="K696" s="122">
        <v>1.959207E-2</v>
      </c>
      <c r="L696" s="122">
        <v>0.25</v>
      </c>
      <c r="M696" s="122">
        <v>2.4912980000000005E-2</v>
      </c>
      <c r="N696" s="122">
        <v>0.25</v>
      </c>
      <c r="O696" s="122"/>
      <c r="P696" s="122">
        <v>0.58040793000000013</v>
      </c>
      <c r="Q696" s="122"/>
      <c r="R696" s="122">
        <v>1.0554949500000002</v>
      </c>
      <c r="S696" s="122"/>
      <c r="T696" s="122">
        <v>1.0554949500000002</v>
      </c>
      <c r="U696" s="122"/>
      <c r="V696" s="122"/>
    </row>
    <row r="697" spans="1:22" ht="31.1" x14ac:dyDescent="0.35">
      <c r="A697" s="106" t="s">
        <v>1662</v>
      </c>
      <c r="B697" s="107" t="s">
        <v>1842</v>
      </c>
      <c r="C697" s="108" t="s">
        <v>1538</v>
      </c>
      <c r="D697" s="122">
        <v>2.9870199999999998</v>
      </c>
      <c r="E697" s="122">
        <v>6.0338360000000001E-2</v>
      </c>
      <c r="F697" s="122">
        <v>2.92668164</v>
      </c>
      <c r="G697" s="122"/>
      <c r="H697" s="122">
        <v>0</v>
      </c>
      <c r="I697" s="126">
        <v>2.1819040000000001E-2</v>
      </c>
      <c r="J697" s="122">
        <v>0</v>
      </c>
      <c r="K697" s="122">
        <v>9.6052199999999994E-3</v>
      </c>
      <c r="L697" s="122">
        <v>0</v>
      </c>
      <c r="M697" s="122">
        <v>1.2213820000000002E-2</v>
      </c>
      <c r="N697" s="122">
        <v>0</v>
      </c>
      <c r="O697" s="122"/>
      <c r="P697" s="122">
        <v>0</v>
      </c>
      <c r="Q697" s="122"/>
      <c r="R697" s="122">
        <v>-2.1819040000000001E-2</v>
      </c>
      <c r="S697" s="122"/>
      <c r="T697" s="122">
        <v>-2.1819040000000001E-2</v>
      </c>
      <c r="U697" s="122"/>
      <c r="V697" s="122"/>
    </row>
    <row r="698" spans="1:22" ht="31.1" x14ac:dyDescent="0.35">
      <c r="A698" s="106" t="s">
        <v>1662</v>
      </c>
      <c r="B698" s="107" t="s">
        <v>1843</v>
      </c>
      <c r="C698" s="108" t="s">
        <v>1539</v>
      </c>
      <c r="D698" s="122">
        <v>14.700370000000001</v>
      </c>
      <c r="E698" s="122">
        <v>0</v>
      </c>
      <c r="F698" s="122">
        <v>14.700370000000001</v>
      </c>
      <c r="G698" s="122"/>
      <c r="H698" s="122">
        <v>5.1704070000000009</v>
      </c>
      <c r="I698" s="126">
        <v>0</v>
      </c>
      <c r="J698" s="122">
        <v>0</v>
      </c>
      <c r="K698" s="122">
        <v>0</v>
      </c>
      <c r="L698" s="122">
        <v>1.1750924999999999</v>
      </c>
      <c r="M698" s="122">
        <v>0</v>
      </c>
      <c r="N698" s="122">
        <v>1.1750924999999999</v>
      </c>
      <c r="O698" s="122"/>
      <c r="P698" s="122">
        <v>2.8202220000000007</v>
      </c>
      <c r="Q698" s="122"/>
      <c r="R698" s="122">
        <v>5.1704070000000009</v>
      </c>
      <c r="S698" s="122"/>
      <c r="T698" s="122">
        <v>5.1704070000000009</v>
      </c>
      <c r="U698" s="122"/>
      <c r="V698" s="122"/>
    </row>
    <row r="699" spans="1:22" x14ac:dyDescent="0.35">
      <c r="A699" s="103"/>
      <c r="B699" s="110" t="s">
        <v>148</v>
      </c>
      <c r="C699" s="105"/>
      <c r="D699" s="133">
        <f t="shared" ref="D699:V699" si="79">SUM(D700:D701)</f>
        <v>21.58305</v>
      </c>
      <c r="E699" s="133">
        <f t="shared" si="79"/>
        <v>3.3481450000000001</v>
      </c>
      <c r="F699" s="133">
        <f t="shared" si="79"/>
        <v>18.234905000000001</v>
      </c>
      <c r="G699" s="133">
        <f t="shared" si="79"/>
        <v>0</v>
      </c>
      <c r="H699" s="133">
        <f t="shared" si="79"/>
        <v>18.213286830000001</v>
      </c>
      <c r="I699" s="133">
        <f t="shared" si="79"/>
        <v>18.413417190000001</v>
      </c>
      <c r="J699" s="133">
        <f t="shared" si="79"/>
        <v>17.699032780000003</v>
      </c>
      <c r="K699" s="133">
        <f t="shared" si="79"/>
        <v>17.699032780000003</v>
      </c>
      <c r="L699" s="133">
        <f t="shared" si="79"/>
        <v>0</v>
      </c>
      <c r="M699" s="133">
        <f t="shared" si="79"/>
        <v>0.71438440999999742</v>
      </c>
      <c r="N699" s="133">
        <f t="shared" si="79"/>
        <v>0.51425404999999957</v>
      </c>
      <c r="O699" s="133">
        <f t="shared" si="79"/>
        <v>0</v>
      </c>
      <c r="P699" s="133">
        <f t="shared" si="79"/>
        <v>0</v>
      </c>
      <c r="Q699" s="133">
        <f t="shared" si="79"/>
        <v>0</v>
      </c>
      <c r="R699" s="133">
        <f t="shared" si="79"/>
        <v>-0.20013035999999929</v>
      </c>
      <c r="S699" s="133">
        <f t="shared" si="79"/>
        <v>0</v>
      </c>
      <c r="T699" s="133">
        <f t="shared" si="79"/>
        <v>-0.20013035999999929</v>
      </c>
      <c r="U699" s="133">
        <f t="shared" si="79"/>
        <v>0</v>
      </c>
      <c r="V699" s="133">
        <f t="shared" si="79"/>
        <v>0</v>
      </c>
    </row>
    <row r="700" spans="1:22" ht="31.1" x14ac:dyDescent="0.35">
      <c r="A700" s="106" t="s">
        <v>1662</v>
      </c>
      <c r="B700" s="107" t="s">
        <v>149</v>
      </c>
      <c r="C700" s="108" t="s">
        <v>150</v>
      </c>
      <c r="D700" s="122">
        <v>21.58305</v>
      </c>
      <c r="E700" s="122">
        <v>3.3481450000000001</v>
      </c>
      <c r="F700" s="122">
        <v>18.234905000000001</v>
      </c>
      <c r="G700" s="122"/>
      <c r="H700" s="122">
        <v>18.213286830000001</v>
      </c>
      <c r="I700" s="126">
        <v>18.413417190000001</v>
      </c>
      <c r="J700" s="122">
        <v>17.699032780000003</v>
      </c>
      <c r="K700" s="122">
        <v>17.699032780000003</v>
      </c>
      <c r="L700" s="122">
        <v>0</v>
      </c>
      <c r="M700" s="122">
        <v>0.71438440999999742</v>
      </c>
      <c r="N700" s="122">
        <v>0.51425404999999957</v>
      </c>
      <c r="O700" s="122"/>
      <c r="P700" s="122">
        <v>0</v>
      </c>
      <c r="Q700" s="122"/>
      <c r="R700" s="122">
        <v>-0.20013035999999929</v>
      </c>
      <c r="S700" s="122"/>
      <c r="T700" s="122">
        <v>-0.20013035999999929</v>
      </c>
      <c r="U700" s="122"/>
      <c r="V700" s="122"/>
    </row>
    <row r="701" spans="1:22" ht="31.1" x14ac:dyDescent="0.35">
      <c r="A701" s="106" t="s">
        <v>1660</v>
      </c>
      <c r="B701" s="107" t="s">
        <v>1043</v>
      </c>
      <c r="C701" s="108" t="s">
        <v>1540</v>
      </c>
      <c r="D701" s="122">
        <v>0</v>
      </c>
      <c r="E701" s="122">
        <v>0</v>
      </c>
      <c r="F701" s="122">
        <v>0</v>
      </c>
      <c r="G701" s="122"/>
      <c r="H701" s="122">
        <v>0</v>
      </c>
      <c r="I701" s="126">
        <v>0</v>
      </c>
      <c r="J701" s="122">
        <v>0</v>
      </c>
      <c r="K701" s="122">
        <v>0</v>
      </c>
      <c r="L701" s="122">
        <v>0</v>
      </c>
      <c r="M701" s="122">
        <v>0</v>
      </c>
      <c r="N701" s="122">
        <v>0</v>
      </c>
      <c r="O701" s="122"/>
      <c r="P701" s="122">
        <v>0</v>
      </c>
      <c r="Q701" s="122"/>
      <c r="R701" s="122">
        <v>0</v>
      </c>
      <c r="S701" s="122"/>
      <c r="T701" s="122">
        <v>0</v>
      </c>
      <c r="U701" s="122"/>
      <c r="V701" s="122"/>
    </row>
    <row r="702" spans="1:22" x14ac:dyDescent="0.35">
      <c r="A702" s="103"/>
      <c r="B702" s="110" t="s">
        <v>146</v>
      </c>
      <c r="C702" s="105"/>
      <c r="D702" s="133">
        <f t="shared" ref="D702:V702" si="80">SUM(D703:D711)</f>
        <v>41.540109999999999</v>
      </c>
      <c r="E702" s="133">
        <f t="shared" si="80"/>
        <v>8.1167661099999986</v>
      </c>
      <c r="F702" s="133">
        <f t="shared" si="80"/>
        <v>33.423343889999998</v>
      </c>
      <c r="G702" s="133">
        <f t="shared" si="80"/>
        <v>0</v>
      </c>
      <c r="H702" s="133">
        <f t="shared" si="80"/>
        <v>15.193966400000003</v>
      </c>
      <c r="I702" s="133">
        <f t="shared" si="80"/>
        <v>9.5187457000000002</v>
      </c>
      <c r="J702" s="133">
        <f t="shared" si="80"/>
        <v>8.2902747800000025</v>
      </c>
      <c r="K702" s="133">
        <f t="shared" si="80"/>
        <v>1.4685878100000007</v>
      </c>
      <c r="L702" s="133">
        <f t="shared" si="80"/>
        <v>4.8232540300000002</v>
      </c>
      <c r="M702" s="133">
        <f t="shared" si="80"/>
        <v>8.0501578900000013</v>
      </c>
      <c r="N702" s="133">
        <f t="shared" si="80"/>
        <v>0.62633000000000005</v>
      </c>
      <c r="O702" s="133">
        <f t="shared" si="80"/>
        <v>0</v>
      </c>
      <c r="P702" s="133">
        <f t="shared" si="80"/>
        <v>1.45410759</v>
      </c>
      <c r="Q702" s="133">
        <f t="shared" si="80"/>
        <v>0</v>
      </c>
      <c r="R702" s="133">
        <f t="shared" si="80"/>
        <v>5.6752207000000023</v>
      </c>
      <c r="S702" s="133">
        <f t="shared" si="80"/>
        <v>0</v>
      </c>
      <c r="T702" s="133">
        <f t="shared" si="80"/>
        <v>5.6752207000000023</v>
      </c>
      <c r="U702" s="133">
        <f t="shared" si="80"/>
        <v>0</v>
      </c>
      <c r="V702" s="133">
        <f t="shared" si="80"/>
        <v>0</v>
      </c>
    </row>
    <row r="703" spans="1:22" ht="31.1" x14ac:dyDescent="0.35">
      <c r="A703" s="106" t="s">
        <v>1662</v>
      </c>
      <c r="B703" s="107" t="s">
        <v>660</v>
      </c>
      <c r="C703" s="108" t="s">
        <v>710</v>
      </c>
      <c r="D703" s="122">
        <v>4.1350899999999999</v>
      </c>
      <c r="E703" s="122">
        <v>1.1876443999999995</v>
      </c>
      <c r="F703" s="122">
        <v>2.9474456000000004</v>
      </c>
      <c r="G703" s="122"/>
      <c r="H703" s="122">
        <v>2.9474456000000004</v>
      </c>
      <c r="I703" s="126">
        <v>0.10942610999999999</v>
      </c>
      <c r="J703" s="122">
        <v>2.9474456000000004</v>
      </c>
      <c r="K703" s="122">
        <v>0.10942611000000034</v>
      </c>
      <c r="L703" s="122">
        <v>0</v>
      </c>
      <c r="M703" s="122">
        <v>-3.4694469519536142E-16</v>
      </c>
      <c r="N703" s="122">
        <v>0</v>
      </c>
      <c r="O703" s="122"/>
      <c r="P703" s="122">
        <v>0</v>
      </c>
      <c r="Q703" s="122"/>
      <c r="R703" s="122">
        <v>2.8380194900000006</v>
      </c>
      <c r="S703" s="122"/>
      <c r="T703" s="122">
        <v>2.8380194900000006</v>
      </c>
      <c r="U703" s="122"/>
      <c r="V703" s="122"/>
    </row>
    <row r="704" spans="1:22" ht="31.1" x14ac:dyDescent="0.35">
      <c r="A704" s="106" t="s">
        <v>1662</v>
      </c>
      <c r="B704" s="107" t="s">
        <v>1844</v>
      </c>
      <c r="C704" s="108" t="s">
        <v>1541</v>
      </c>
      <c r="D704" s="122">
        <v>3.55111</v>
      </c>
      <c r="E704" s="122">
        <v>0.32885161000000002</v>
      </c>
      <c r="F704" s="122">
        <v>3.2222583899999999</v>
      </c>
      <c r="G704" s="122"/>
      <c r="H704" s="122">
        <v>3.1241900000000005</v>
      </c>
      <c r="I704" s="126">
        <v>1.3388437</v>
      </c>
      <c r="J704" s="122">
        <v>6.0521289999999998E-2</v>
      </c>
      <c r="K704" s="122">
        <v>6.0521289999999998E-2</v>
      </c>
      <c r="L704" s="122">
        <v>3.0636687100000004</v>
      </c>
      <c r="M704" s="122">
        <v>1.2783224099999999</v>
      </c>
      <c r="N704" s="122">
        <v>0</v>
      </c>
      <c r="O704" s="122"/>
      <c r="P704" s="122">
        <v>0</v>
      </c>
      <c r="Q704" s="122"/>
      <c r="R704" s="122">
        <v>1.7853463000000005</v>
      </c>
      <c r="S704" s="122"/>
      <c r="T704" s="122">
        <v>1.7853463000000005</v>
      </c>
      <c r="U704" s="122"/>
      <c r="V704" s="122"/>
    </row>
    <row r="705" spans="1:22" ht="31.1" x14ac:dyDescent="0.35">
      <c r="A705" s="106" t="s">
        <v>1662</v>
      </c>
      <c r="B705" s="107" t="s">
        <v>1845</v>
      </c>
      <c r="C705" s="108" t="s">
        <v>1542</v>
      </c>
      <c r="D705" s="122">
        <v>6.9032900000000001</v>
      </c>
      <c r="E705" s="122">
        <v>6.12075864</v>
      </c>
      <c r="F705" s="122">
        <v>0.78253136000000012</v>
      </c>
      <c r="G705" s="122"/>
      <c r="H705" s="122">
        <v>5.1856288000000017</v>
      </c>
      <c r="I705" s="126">
        <v>0.12919221000000003</v>
      </c>
      <c r="J705" s="122">
        <v>5.1856288000000017</v>
      </c>
      <c r="K705" s="122">
        <v>0.12919220999999997</v>
      </c>
      <c r="L705" s="122">
        <v>0</v>
      </c>
      <c r="M705" s="122">
        <v>0</v>
      </c>
      <c r="N705" s="122">
        <v>0</v>
      </c>
      <c r="O705" s="122"/>
      <c r="P705" s="122">
        <v>0</v>
      </c>
      <c r="Q705" s="122"/>
      <c r="R705" s="122">
        <v>5.0564365900000015</v>
      </c>
      <c r="S705" s="122"/>
      <c r="T705" s="122">
        <v>5.0564365900000015</v>
      </c>
      <c r="U705" s="122"/>
      <c r="V705" s="122"/>
    </row>
    <row r="706" spans="1:22" ht="31.1" x14ac:dyDescent="0.35">
      <c r="A706" s="106" t="s">
        <v>1662</v>
      </c>
      <c r="B706" s="107" t="s">
        <v>1846</v>
      </c>
      <c r="C706" s="108" t="s">
        <v>1543</v>
      </c>
      <c r="D706" s="122">
        <v>1.38418</v>
      </c>
      <c r="E706" s="122">
        <v>2.8589650000000001E-2</v>
      </c>
      <c r="F706" s="122">
        <v>1.3555903499999999</v>
      </c>
      <c r="G706" s="122"/>
      <c r="H706" s="122">
        <v>0</v>
      </c>
      <c r="I706" s="126">
        <v>8.9526499999999995E-3</v>
      </c>
      <c r="J706" s="122">
        <v>0</v>
      </c>
      <c r="K706" s="122">
        <v>3.94115E-3</v>
      </c>
      <c r="L706" s="122">
        <v>0</v>
      </c>
      <c r="M706" s="122">
        <v>5.0114999999999995E-3</v>
      </c>
      <c r="N706" s="122">
        <v>0</v>
      </c>
      <c r="O706" s="122"/>
      <c r="P706" s="122">
        <v>0</v>
      </c>
      <c r="Q706" s="122"/>
      <c r="R706" s="122">
        <v>-8.9526499999999995E-3</v>
      </c>
      <c r="S706" s="122"/>
      <c r="T706" s="122">
        <v>-8.9526499999999995E-3</v>
      </c>
      <c r="U706" s="122"/>
      <c r="V706" s="122"/>
    </row>
    <row r="707" spans="1:22" ht="46.65" x14ac:dyDescent="0.35">
      <c r="A707" s="106" t="s">
        <v>1662</v>
      </c>
      <c r="B707" s="107" t="s">
        <v>1847</v>
      </c>
      <c r="C707" s="108" t="s">
        <v>1544</v>
      </c>
      <c r="D707" s="122">
        <v>3.8579400000000001</v>
      </c>
      <c r="E707" s="122">
        <v>0.27412302</v>
      </c>
      <c r="F707" s="122">
        <v>3.5838169799999999</v>
      </c>
      <c r="G707" s="122"/>
      <c r="H707" s="122">
        <v>0</v>
      </c>
      <c r="I707" s="126">
        <v>2.6591770000000001E-2</v>
      </c>
      <c r="J707" s="122">
        <v>0</v>
      </c>
      <c r="K707" s="122">
        <v>1.170627E-2</v>
      </c>
      <c r="L707" s="122">
        <v>0</v>
      </c>
      <c r="M707" s="122">
        <v>1.4885500000000001E-2</v>
      </c>
      <c r="N707" s="122">
        <v>0</v>
      </c>
      <c r="O707" s="122"/>
      <c r="P707" s="122">
        <v>0</v>
      </c>
      <c r="Q707" s="122"/>
      <c r="R707" s="122">
        <v>-2.6591770000000001E-2</v>
      </c>
      <c r="S707" s="122"/>
      <c r="T707" s="122">
        <v>-2.6591770000000001E-2</v>
      </c>
      <c r="U707" s="122"/>
      <c r="V707" s="122"/>
    </row>
    <row r="708" spans="1:22" ht="62.2" x14ac:dyDescent="0.35">
      <c r="A708" s="106" t="s">
        <v>1662</v>
      </c>
      <c r="B708" s="107" t="s">
        <v>1044</v>
      </c>
      <c r="C708" s="108" t="s">
        <v>1545</v>
      </c>
      <c r="D708" s="122">
        <v>9.0625900000000001</v>
      </c>
      <c r="E708" s="122">
        <v>0.12123303999999999</v>
      </c>
      <c r="F708" s="122">
        <v>8.9413569600000002</v>
      </c>
      <c r="G708" s="122"/>
      <c r="H708" s="122">
        <v>1.155286</v>
      </c>
      <c r="I708" s="126">
        <v>6.7068469000000004</v>
      </c>
      <c r="J708" s="122">
        <v>2.0576770000000001E-2</v>
      </c>
      <c r="K708" s="122">
        <v>2.0576770000000001E-2</v>
      </c>
      <c r="L708" s="122">
        <v>0.26256499999999999</v>
      </c>
      <c r="M708" s="122">
        <v>6.6862701300000005</v>
      </c>
      <c r="N708" s="122">
        <v>0.26256499999999999</v>
      </c>
      <c r="O708" s="122"/>
      <c r="P708" s="122">
        <v>0.60957923000000003</v>
      </c>
      <c r="Q708" s="122"/>
      <c r="R708" s="122">
        <v>-5.5515609000000001</v>
      </c>
      <c r="S708" s="122"/>
      <c r="T708" s="122">
        <v>-5.5515609000000001</v>
      </c>
      <c r="U708" s="122"/>
      <c r="V708" s="122"/>
    </row>
    <row r="709" spans="1:22" ht="46.65" x14ac:dyDescent="0.35">
      <c r="A709" s="106" t="s">
        <v>1662</v>
      </c>
      <c r="B709" s="107" t="s">
        <v>1848</v>
      </c>
      <c r="C709" s="108" t="s">
        <v>1546</v>
      </c>
      <c r="D709" s="122">
        <v>1.19085</v>
      </c>
      <c r="E709" s="122">
        <v>5.5565750000000004E-2</v>
      </c>
      <c r="F709" s="122">
        <v>1.13528425</v>
      </c>
      <c r="G709" s="122"/>
      <c r="H709" s="122">
        <v>1.1808499999999997</v>
      </c>
      <c r="I709" s="126">
        <v>7.7013159999999997E-2</v>
      </c>
      <c r="J709" s="122">
        <v>4.7594679999999993E-2</v>
      </c>
      <c r="K709" s="122">
        <v>4.7594679999999993E-2</v>
      </c>
      <c r="L709" s="122">
        <v>1.1332553199999997</v>
      </c>
      <c r="M709" s="122">
        <v>2.9418480000000004E-2</v>
      </c>
      <c r="N709" s="122">
        <v>0</v>
      </c>
      <c r="O709" s="122"/>
      <c r="P709" s="122">
        <v>0</v>
      </c>
      <c r="Q709" s="122"/>
      <c r="R709" s="122">
        <v>1.1038368399999998</v>
      </c>
      <c r="S709" s="122"/>
      <c r="T709" s="122">
        <v>1.1038368399999998</v>
      </c>
      <c r="U709" s="122"/>
      <c r="V709" s="122"/>
    </row>
    <row r="710" spans="1:22" ht="31.1" x14ac:dyDescent="0.35">
      <c r="A710" s="106" t="s">
        <v>1662</v>
      </c>
      <c r="B710" s="107" t="s">
        <v>1045</v>
      </c>
      <c r="C710" s="108" t="s">
        <v>1547</v>
      </c>
      <c r="D710" s="122">
        <v>11.45506</v>
      </c>
      <c r="E710" s="122">
        <v>0</v>
      </c>
      <c r="F710" s="122">
        <v>11.45506</v>
      </c>
      <c r="G710" s="122"/>
      <c r="H710" s="122">
        <v>1.6005660000000002</v>
      </c>
      <c r="I710" s="126">
        <v>6.475750999999999E-2</v>
      </c>
      <c r="J710" s="122">
        <v>2.8507639999999997E-2</v>
      </c>
      <c r="K710" s="122">
        <v>2.8507639999999997E-2</v>
      </c>
      <c r="L710" s="122">
        <v>0.36376500000000001</v>
      </c>
      <c r="M710" s="122">
        <v>3.624986999999999E-2</v>
      </c>
      <c r="N710" s="122">
        <v>0.36376500000000001</v>
      </c>
      <c r="O710" s="122"/>
      <c r="P710" s="122">
        <v>0.84452836000000009</v>
      </c>
      <c r="Q710" s="122"/>
      <c r="R710" s="122">
        <v>1.5358084900000002</v>
      </c>
      <c r="S710" s="122"/>
      <c r="T710" s="122">
        <v>1.5358084900000002</v>
      </c>
      <c r="U710" s="122"/>
      <c r="V710" s="122"/>
    </row>
    <row r="711" spans="1:22" ht="31.1" x14ac:dyDescent="0.35">
      <c r="A711" s="106" t="s">
        <v>1662</v>
      </c>
      <c r="B711" s="107" t="s">
        <v>147</v>
      </c>
      <c r="C711" s="108" t="s">
        <v>546</v>
      </c>
      <c r="D711" s="122">
        <v>0</v>
      </c>
      <c r="E711" s="122">
        <v>0</v>
      </c>
      <c r="F711" s="122">
        <v>0</v>
      </c>
      <c r="G711" s="122"/>
      <c r="H711" s="122">
        <v>0</v>
      </c>
      <c r="I711" s="126">
        <v>1.05712169</v>
      </c>
      <c r="J711" s="122">
        <v>0</v>
      </c>
      <c r="K711" s="122">
        <v>1.0571216900000004</v>
      </c>
      <c r="L711" s="122">
        <v>0</v>
      </c>
      <c r="M711" s="122">
        <v>0</v>
      </c>
      <c r="N711" s="122">
        <v>0</v>
      </c>
      <c r="O711" s="122"/>
      <c r="P711" s="122">
        <v>0</v>
      </c>
      <c r="Q711" s="122"/>
      <c r="R711" s="122">
        <v>-1.05712169</v>
      </c>
      <c r="S711" s="122"/>
      <c r="T711" s="122">
        <v>-1.05712169</v>
      </c>
      <c r="U711" s="122"/>
      <c r="V711" s="122"/>
    </row>
    <row r="712" spans="1:22" x14ac:dyDescent="0.35">
      <c r="A712" s="103"/>
      <c r="B712" s="110" t="s">
        <v>62</v>
      </c>
      <c r="C712" s="105"/>
      <c r="D712" s="133">
        <f t="shared" ref="D712:V712" si="81">SUM(D713:D744)</f>
        <v>312.96002999999985</v>
      </c>
      <c r="E712" s="133">
        <f t="shared" si="81"/>
        <v>29.076066680000004</v>
      </c>
      <c r="F712" s="133">
        <f t="shared" si="81"/>
        <v>283.88396331999996</v>
      </c>
      <c r="G712" s="133">
        <f t="shared" si="81"/>
        <v>0</v>
      </c>
      <c r="H712" s="133">
        <f t="shared" si="81"/>
        <v>136.36193739999993</v>
      </c>
      <c r="I712" s="133">
        <f t="shared" si="81"/>
        <v>36.383875790000005</v>
      </c>
      <c r="J712" s="133">
        <f t="shared" si="81"/>
        <v>17.883533050000008</v>
      </c>
      <c r="K712" s="133">
        <f t="shared" si="81"/>
        <v>14.546640240000004</v>
      </c>
      <c r="L712" s="133">
        <f t="shared" si="81"/>
        <v>34.180089070000008</v>
      </c>
      <c r="M712" s="133">
        <f t="shared" si="81"/>
        <v>21.837235550000003</v>
      </c>
      <c r="N712" s="133">
        <f t="shared" si="81"/>
        <v>31.023930380000003</v>
      </c>
      <c r="O712" s="133">
        <f t="shared" si="81"/>
        <v>0</v>
      </c>
      <c r="P712" s="133">
        <f t="shared" si="81"/>
        <v>53.274384899999987</v>
      </c>
      <c r="Q712" s="133">
        <f t="shared" si="81"/>
        <v>0</v>
      </c>
      <c r="R712" s="133">
        <f t="shared" si="81"/>
        <v>99.978061609999983</v>
      </c>
      <c r="S712" s="133">
        <f t="shared" si="81"/>
        <v>0</v>
      </c>
      <c r="T712" s="133">
        <f t="shared" si="81"/>
        <v>99.978061609999983</v>
      </c>
      <c r="U712" s="133">
        <f t="shared" si="81"/>
        <v>0</v>
      </c>
      <c r="V712" s="133">
        <f t="shared" si="81"/>
        <v>0</v>
      </c>
    </row>
    <row r="713" spans="1:22" ht="68.25" customHeight="1" x14ac:dyDescent="0.35">
      <c r="A713" s="106" t="s">
        <v>1662</v>
      </c>
      <c r="B713" s="107" t="s">
        <v>1046</v>
      </c>
      <c r="C713" s="108" t="s">
        <v>1548</v>
      </c>
      <c r="D713" s="122">
        <v>7.4861700000000004</v>
      </c>
      <c r="E713" s="122">
        <v>1.0722216499999999</v>
      </c>
      <c r="F713" s="122">
        <v>6.4139483500000001</v>
      </c>
      <c r="G713" s="122"/>
      <c r="H713" s="122">
        <v>5.5799216000000005</v>
      </c>
      <c r="I713" s="126">
        <v>6.1006961300000002</v>
      </c>
      <c r="J713" s="122">
        <v>9.938385000000001E-2</v>
      </c>
      <c r="K713" s="122">
        <v>9.938385000000001E-2</v>
      </c>
      <c r="L713" s="122">
        <v>5.4805377500000008</v>
      </c>
      <c r="M713" s="122">
        <v>6.0013122800000005</v>
      </c>
      <c r="N713" s="122">
        <v>0</v>
      </c>
      <c r="O713" s="122"/>
      <c r="P713" s="122">
        <v>0</v>
      </c>
      <c r="Q713" s="122"/>
      <c r="R713" s="122">
        <v>-0.52077452999999974</v>
      </c>
      <c r="S713" s="122"/>
      <c r="T713" s="122">
        <v>-0.52077452999999974</v>
      </c>
      <c r="U713" s="122"/>
      <c r="V713" s="122"/>
    </row>
    <row r="714" spans="1:22" ht="77.7" x14ac:dyDescent="0.35">
      <c r="A714" s="106" t="s">
        <v>1662</v>
      </c>
      <c r="B714" s="107" t="s">
        <v>1849</v>
      </c>
      <c r="C714" s="108" t="s">
        <v>1549</v>
      </c>
      <c r="D714" s="122">
        <v>6.6140400000000001</v>
      </c>
      <c r="E714" s="122">
        <v>0.45454823999999994</v>
      </c>
      <c r="F714" s="122">
        <v>6.1594917599999999</v>
      </c>
      <c r="G714" s="122"/>
      <c r="H714" s="122">
        <v>1.1492844000000002</v>
      </c>
      <c r="I714" s="126">
        <v>4.6499060000000002E-2</v>
      </c>
      <c r="J714" s="122">
        <v>2.0469879999999999E-2</v>
      </c>
      <c r="K714" s="122">
        <v>2.0469879999999999E-2</v>
      </c>
      <c r="L714" s="122">
        <v>0.26120100000000002</v>
      </c>
      <c r="M714" s="122">
        <v>2.6029180000000002E-2</v>
      </c>
      <c r="N714" s="122">
        <v>0.26120100000000002</v>
      </c>
      <c r="O714" s="122"/>
      <c r="P714" s="122">
        <v>0.60641252000000012</v>
      </c>
      <c r="Q714" s="122"/>
      <c r="R714" s="122">
        <v>1.1027853400000003</v>
      </c>
      <c r="S714" s="122"/>
      <c r="T714" s="122">
        <v>1.1027853400000003</v>
      </c>
      <c r="U714" s="122"/>
      <c r="V714" s="122"/>
    </row>
    <row r="715" spans="1:22" ht="86.25" customHeight="1" x14ac:dyDescent="0.35">
      <c r="A715" s="106" t="s">
        <v>1662</v>
      </c>
      <c r="B715" s="107" t="s">
        <v>1047</v>
      </c>
      <c r="C715" s="108" t="s">
        <v>1550</v>
      </c>
      <c r="D715" s="122">
        <v>98.29889</v>
      </c>
      <c r="E715" s="122">
        <v>4.1836149999999996</v>
      </c>
      <c r="F715" s="122">
        <v>94.115274999999997</v>
      </c>
      <c r="G715" s="122"/>
      <c r="H715" s="122">
        <v>94.311504999999983</v>
      </c>
      <c r="I715" s="126">
        <v>4.1908773400000001</v>
      </c>
      <c r="J715" s="122">
        <v>1.8449135700000001</v>
      </c>
      <c r="K715" s="122">
        <v>1.8449135700000001</v>
      </c>
      <c r="L715" s="122">
        <v>23.541582500000001</v>
      </c>
      <c r="M715" s="122">
        <v>2.34596377</v>
      </c>
      <c r="N715" s="122">
        <v>23.541582500000001</v>
      </c>
      <c r="O715" s="122"/>
      <c r="P715" s="122">
        <v>45.383426429999979</v>
      </c>
      <c r="Q715" s="122"/>
      <c r="R715" s="122">
        <v>90.120627659999982</v>
      </c>
      <c r="S715" s="122"/>
      <c r="T715" s="122">
        <v>90.120627659999982</v>
      </c>
      <c r="U715" s="122"/>
      <c r="V715" s="122"/>
    </row>
    <row r="716" spans="1:22" ht="31.1" x14ac:dyDescent="0.35">
      <c r="A716" s="106" t="s">
        <v>1662</v>
      </c>
      <c r="B716" s="107" t="s">
        <v>1048</v>
      </c>
      <c r="C716" s="108" t="s">
        <v>1551</v>
      </c>
      <c r="D716" s="122">
        <v>2.9637099999999998</v>
      </c>
      <c r="E716" s="122">
        <v>0</v>
      </c>
      <c r="F716" s="122">
        <v>2.9637099999999998</v>
      </c>
      <c r="G716" s="122"/>
      <c r="H716" s="122">
        <v>1.0999999999999999E-2</v>
      </c>
      <c r="I716" s="126">
        <v>0</v>
      </c>
      <c r="J716" s="122">
        <v>0</v>
      </c>
      <c r="K716" s="122">
        <v>0</v>
      </c>
      <c r="L716" s="122">
        <v>2.5000000000000001E-3</v>
      </c>
      <c r="M716" s="122">
        <v>0</v>
      </c>
      <c r="N716" s="122">
        <v>2.5000000000000001E-3</v>
      </c>
      <c r="O716" s="122"/>
      <c r="P716" s="122">
        <v>6.0000000000000001E-3</v>
      </c>
      <c r="Q716" s="122"/>
      <c r="R716" s="122">
        <v>1.0999999999999999E-2</v>
      </c>
      <c r="S716" s="122"/>
      <c r="T716" s="122">
        <v>1.0999999999999999E-2</v>
      </c>
      <c r="U716" s="122"/>
      <c r="V716" s="122"/>
    </row>
    <row r="717" spans="1:22" ht="31.1" x14ac:dyDescent="0.35">
      <c r="A717" s="106" t="s">
        <v>1662</v>
      </c>
      <c r="B717" s="107" t="s">
        <v>1049</v>
      </c>
      <c r="C717" s="108" t="s">
        <v>1552</v>
      </c>
      <c r="D717" s="122">
        <v>4.9853500000000004</v>
      </c>
      <c r="E717" s="122">
        <v>3.9185316499999998</v>
      </c>
      <c r="F717" s="122">
        <v>1.0668183500000006</v>
      </c>
      <c r="G717" s="122"/>
      <c r="H717" s="122">
        <v>4.3783080000000005</v>
      </c>
      <c r="I717" s="126">
        <v>6.0940940000000006E-2</v>
      </c>
      <c r="J717" s="122">
        <v>4.3783080000000005</v>
      </c>
      <c r="K717" s="122">
        <v>6.0940939999999943E-2</v>
      </c>
      <c r="L717" s="122">
        <v>0</v>
      </c>
      <c r="M717" s="122">
        <v>6.2450045135165055E-17</v>
      </c>
      <c r="N717" s="122">
        <v>0</v>
      </c>
      <c r="O717" s="122"/>
      <c r="P717" s="122">
        <v>0</v>
      </c>
      <c r="Q717" s="122"/>
      <c r="R717" s="122">
        <v>4.3173670600000005</v>
      </c>
      <c r="S717" s="122"/>
      <c r="T717" s="122">
        <v>4.3173670600000005</v>
      </c>
      <c r="U717" s="122"/>
      <c r="V717" s="122"/>
    </row>
    <row r="718" spans="1:22" ht="46.65" x14ac:dyDescent="0.35">
      <c r="A718" s="106" t="s">
        <v>1662</v>
      </c>
      <c r="B718" s="107" t="s">
        <v>661</v>
      </c>
      <c r="C718" s="108" t="s">
        <v>711</v>
      </c>
      <c r="D718" s="122">
        <v>118.41462</v>
      </c>
      <c r="E718" s="122">
        <v>0.16377639000000002</v>
      </c>
      <c r="F718" s="122">
        <v>118.25084361</v>
      </c>
      <c r="G718" s="122"/>
      <c r="H718" s="122">
        <v>11</v>
      </c>
      <c r="I718" s="126">
        <v>3.0384132400000001</v>
      </c>
      <c r="J718" s="122">
        <v>2.6762049300000004</v>
      </c>
      <c r="K718" s="122">
        <v>2.6762049300000004</v>
      </c>
      <c r="L718" s="122">
        <v>2.5</v>
      </c>
      <c r="M718" s="122">
        <v>0.36220830999999976</v>
      </c>
      <c r="N718" s="122">
        <v>2.5</v>
      </c>
      <c r="O718" s="122"/>
      <c r="P718" s="122">
        <v>3.3237950700000001</v>
      </c>
      <c r="Q718" s="122"/>
      <c r="R718" s="122">
        <v>7.9615867599999994</v>
      </c>
      <c r="S718" s="122"/>
      <c r="T718" s="122">
        <v>7.9615867599999994</v>
      </c>
      <c r="U718" s="122"/>
      <c r="V718" s="122"/>
    </row>
    <row r="719" spans="1:22" ht="31.1" x14ac:dyDescent="0.35">
      <c r="A719" s="106" t="s">
        <v>1662</v>
      </c>
      <c r="B719" s="107" t="s">
        <v>1050</v>
      </c>
      <c r="C719" s="108" t="s">
        <v>1553</v>
      </c>
      <c r="D719" s="122">
        <v>3.5122300000000002</v>
      </c>
      <c r="E719" s="122">
        <v>0.30095321999999997</v>
      </c>
      <c r="F719" s="122">
        <v>3.2112767800000004</v>
      </c>
      <c r="G719" s="122"/>
      <c r="H719" s="122">
        <v>0.18719800000000003</v>
      </c>
      <c r="I719" s="126">
        <v>2.08772498</v>
      </c>
      <c r="J719" s="122">
        <v>3.33417E-3</v>
      </c>
      <c r="K719" s="122">
        <v>3.33417E-3</v>
      </c>
      <c r="L719" s="122">
        <v>0.18386383000000003</v>
      </c>
      <c r="M719" s="122">
        <v>2.0843908099999999</v>
      </c>
      <c r="N719" s="122">
        <v>0</v>
      </c>
      <c r="O719" s="122"/>
      <c r="P719" s="122">
        <v>0</v>
      </c>
      <c r="Q719" s="122"/>
      <c r="R719" s="122">
        <v>-1.90052698</v>
      </c>
      <c r="S719" s="122"/>
      <c r="T719" s="122">
        <v>-1.90052698</v>
      </c>
      <c r="U719" s="122"/>
      <c r="V719" s="122"/>
    </row>
    <row r="720" spans="1:22" ht="31.1" x14ac:dyDescent="0.35">
      <c r="A720" s="106" t="s">
        <v>1662</v>
      </c>
      <c r="B720" s="107" t="s">
        <v>1051</v>
      </c>
      <c r="C720" s="108" t="s">
        <v>1554</v>
      </c>
      <c r="D720" s="122">
        <v>3.5122300000000002</v>
      </c>
      <c r="E720" s="122">
        <v>2.31457472</v>
      </c>
      <c r="F720" s="122">
        <v>1.1976552800000002</v>
      </c>
      <c r="G720" s="122"/>
      <c r="H720" s="122">
        <v>0.18719800000000003</v>
      </c>
      <c r="I720" s="126">
        <v>9.3617399999999986E-3</v>
      </c>
      <c r="J720" s="122">
        <v>0.18719800000000003</v>
      </c>
      <c r="K720" s="122">
        <v>9.3617400000002224E-3</v>
      </c>
      <c r="L720" s="122">
        <v>0</v>
      </c>
      <c r="M720" s="122">
        <v>-2.2377932840100812E-16</v>
      </c>
      <c r="N720" s="122">
        <v>0</v>
      </c>
      <c r="O720" s="122"/>
      <c r="P720" s="122">
        <v>0</v>
      </c>
      <c r="Q720" s="122"/>
      <c r="R720" s="122">
        <v>0.17783626000000002</v>
      </c>
      <c r="S720" s="122"/>
      <c r="T720" s="122">
        <v>0.17783626000000002</v>
      </c>
      <c r="U720" s="122"/>
      <c r="V720" s="122"/>
    </row>
    <row r="721" spans="1:22" ht="31.1" x14ac:dyDescent="0.35">
      <c r="A721" s="106" t="s">
        <v>1662</v>
      </c>
      <c r="B721" s="107" t="s">
        <v>1052</v>
      </c>
      <c r="C721" s="108" t="s">
        <v>1555</v>
      </c>
      <c r="D721" s="122">
        <v>3.5122300000000002</v>
      </c>
      <c r="E721" s="122">
        <v>2.2526757799999997</v>
      </c>
      <c r="F721" s="122">
        <v>1.2595542200000005</v>
      </c>
      <c r="G721" s="122"/>
      <c r="H721" s="122">
        <v>0.18719800000000003</v>
      </c>
      <c r="I721" s="126">
        <v>1.7453830000000004E-2</v>
      </c>
      <c r="J721" s="122">
        <v>0.18719800000000003</v>
      </c>
      <c r="K721" s="122">
        <v>1.7453830000000073E-2</v>
      </c>
      <c r="L721" s="122">
        <v>0</v>
      </c>
      <c r="M721" s="122">
        <v>-6.9388939039072284E-17</v>
      </c>
      <c r="N721" s="122">
        <v>0</v>
      </c>
      <c r="O721" s="122"/>
      <c r="P721" s="122">
        <v>0</v>
      </c>
      <c r="Q721" s="122"/>
      <c r="R721" s="122">
        <v>0.16974417000000003</v>
      </c>
      <c r="S721" s="122"/>
      <c r="T721" s="122">
        <v>0.16974417000000003</v>
      </c>
      <c r="U721" s="122"/>
      <c r="V721" s="122"/>
    </row>
    <row r="722" spans="1:22" ht="31.1" x14ac:dyDescent="0.35">
      <c r="A722" s="106" t="s">
        <v>1662</v>
      </c>
      <c r="B722" s="107" t="s">
        <v>1053</v>
      </c>
      <c r="C722" s="108" t="s">
        <v>1556</v>
      </c>
      <c r="D722" s="122">
        <v>2.5870700000000002</v>
      </c>
      <c r="E722" s="122">
        <v>2.2674851</v>
      </c>
      <c r="F722" s="122">
        <v>0.31958490000000017</v>
      </c>
      <c r="G722" s="122"/>
      <c r="H722" s="122">
        <v>0.18719800000000003</v>
      </c>
      <c r="I722" s="126">
        <v>1.0652500000000001E-2</v>
      </c>
      <c r="J722" s="122">
        <v>0.18719800000000003</v>
      </c>
      <c r="K722" s="122">
        <v>1.0652500000000001E-2</v>
      </c>
      <c r="L722" s="122">
        <v>0</v>
      </c>
      <c r="M722" s="122">
        <v>0</v>
      </c>
      <c r="N722" s="122">
        <v>0</v>
      </c>
      <c r="O722" s="122"/>
      <c r="P722" s="122">
        <v>0</v>
      </c>
      <c r="Q722" s="122"/>
      <c r="R722" s="122">
        <v>0.17654550000000002</v>
      </c>
      <c r="S722" s="122"/>
      <c r="T722" s="122">
        <v>0.17654550000000002</v>
      </c>
      <c r="U722" s="122"/>
      <c r="V722" s="122"/>
    </row>
    <row r="723" spans="1:22" ht="31.1" x14ac:dyDescent="0.35">
      <c r="A723" s="106" t="s">
        <v>1662</v>
      </c>
      <c r="B723" s="107" t="s">
        <v>1054</v>
      </c>
      <c r="C723" s="108" t="s">
        <v>1557</v>
      </c>
      <c r="D723" s="122">
        <v>2.5870700000000002</v>
      </c>
      <c r="E723" s="122">
        <v>9.0455999999999989E-4</v>
      </c>
      <c r="F723" s="122">
        <v>2.5861654400000003</v>
      </c>
      <c r="G723" s="122"/>
      <c r="H723" s="122">
        <v>0.14602500000000002</v>
      </c>
      <c r="I723" s="126">
        <v>5.9080200000000008E-3</v>
      </c>
      <c r="J723" s="122">
        <v>2.6008299999999997E-3</v>
      </c>
      <c r="K723" s="122">
        <v>2.6008299999999997E-3</v>
      </c>
      <c r="L723" s="122">
        <v>0</v>
      </c>
      <c r="M723" s="122">
        <v>3.3071900000000011E-3</v>
      </c>
      <c r="N723" s="122">
        <v>3.9824999999999992E-2</v>
      </c>
      <c r="O723" s="122"/>
      <c r="P723" s="122">
        <v>0.10359917000000002</v>
      </c>
      <c r="Q723" s="122"/>
      <c r="R723" s="122">
        <v>0.14011698</v>
      </c>
      <c r="S723" s="122"/>
      <c r="T723" s="122">
        <v>0.14011698</v>
      </c>
      <c r="U723" s="122"/>
      <c r="V723" s="122"/>
    </row>
    <row r="724" spans="1:22" ht="31.1" x14ac:dyDescent="0.35">
      <c r="A724" s="106" t="s">
        <v>1662</v>
      </c>
      <c r="B724" s="107" t="s">
        <v>1055</v>
      </c>
      <c r="C724" s="108" t="s">
        <v>1558</v>
      </c>
      <c r="D724" s="122">
        <v>2.5870700000000002</v>
      </c>
      <c r="E724" s="122">
        <v>2.2676058700000001</v>
      </c>
      <c r="F724" s="122">
        <v>0.31946413000000007</v>
      </c>
      <c r="G724" s="122"/>
      <c r="H724" s="122">
        <v>0.18719800000000003</v>
      </c>
      <c r="I724" s="126">
        <v>1.0886670000000001E-2</v>
      </c>
      <c r="J724" s="122">
        <v>0.18719800000000003</v>
      </c>
      <c r="K724" s="122">
        <v>1.0886669999999926E-2</v>
      </c>
      <c r="L724" s="122">
        <v>0</v>
      </c>
      <c r="M724" s="122">
        <v>7.4593109467002705E-17</v>
      </c>
      <c r="N724" s="122">
        <v>0</v>
      </c>
      <c r="O724" s="122"/>
      <c r="P724" s="122">
        <v>0</v>
      </c>
      <c r="Q724" s="122"/>
      <c r="R724" s="122">
        <v>0.17631133000000004</v>
      </c>
      <c r="S724" s="122"/>
      <c r="T724" s="122">
        <v>0.17631133000000004</v>
      </c>
      <c r="U724" s="122"/>
      <c r="V724" s="122"/>
    </row>
    <row r="725" spans="1:22" ht="31.1" x14ac:dyDescent="0.35">
      <c r="A725" s="106" t="s">
        <v>1662</v>
      </c>
      <c r="B725" s="107" t="s">
        <v>1056</v>
      </c>
      <c r="C725" s="108" t="s">
        <v>1559</v>
      </c>
      <c r="D725" s="122">
        <v>3.5122300000000002</v>
      </c>
      <c r="E725" s="122">
        <v>7.7544459999999996E-2</v>
      </c>
      <c r="F725" s="122">
        <v>3.4346855400000003</v>
      </c>
      <c r="G725" s="122"/>
      <c r="H725" s="122">
        <v>0.18719800000000003</v>
      </c>
      <c r="I725" s="126">
        <v>0.40472559999999996</v>
      </c>
      <c r="J725" s="122">
        <v>3.33417E-3</v>
      </c>
      <c r="K725" s="122">
        <v>3.33417E-3</v>
      </c>
      <c r="L725" s="122">
        <v>0.18386383000000003</v>
      </c>
      <c r="M725" s="122">
        <v>0.40139142999999994</v>
      </c>
      <c r="N725" s="122">
        <v>0</v>
      </c>
      <c r="O725" s="122"/>
      <c r="P725" s="122">
        <v>0</v>
      </c>
      <c r="Q725" s="122"/>
      <c r="R725" s="122">
        <v>-0.21752759999999993</v>
      </c>
      <c r="S725" s="122"/>
      <c r="T725" s="122">
        <v>-0.21752759999999993</v>
      </c>
      <c r="U725" s="122"/>
      <c r="V725" s="122"/>
    </row>
    <row r="726" spans="1:22" ht="31.1" x14ac:dyDescent="0.35">
      <c r="A726" s="106" t="s">
        <v>1662</v>
      </c>
      <c r="B726" s="107" t="s">
        <v>1057</v>
      </c>
      <c r="C726" s="108" t="s">
        <v>1560</v>
      </c>
      <c r="D726" s="122">
        <v>3.5122300000000002</v>
      </c>
      <c r="E726" s="122">
        <v>0.29554252000000003</v>
      </c>
      <c r="F726" s="122">
        <v>3.21668748</v>
      </c>
      <c r="G726" s="122"/>
      <c r="H726" s="122">
        <v>0.18719800000000003</v>
      </c>
      <c r="I726" s="126">
        <v>1.9303325400000002</v>
      </c>
      <c r="J726" s="122">
        <v>0.18719800000000003</v>
      </c>
      <c r="K726" s="122">
        <v>1.9303325400000002</v>
      </c>
      <c r="L726" s="122">
        <v>0</v>
      </c>
      <c r="M726" s="122">
        <v>0</v>
      </c>
      <c r="N726" s="122">
        <v>0</v>
      </c>
      <c r="O726" s="122"/>
      <c r="P726" s="122">
        <v>0</v>
      </c>
      <c r="Q726" s="122"/>
      <c r="R726" s="122">
        <v>-1.7431345400000002</v>
      </c>
      <c r="S726" s="122"/>
      <c r="T726" s="122">
        <v>-1.7431345400000002</v>
      </c>
      <c r="U726" s="122"/>
      <c r="V726" s="122"/>
    </row>
    <row r="727" spans="1:22" ht="31.1" x14ac:dyDescent="0.35">
      <c r="A727" s="106" t="s">
        <v>1662</v>
      </c>
      <c r="B727" s="107" t="s">
        <v>1058</v>
      </c>
      <c r="C727" s="108" t="s">
        <v>1561</v>
      </c>
      <c r="D727" s="122">
        <v>3.5122300000000002</v>
      </c>
      <c r="E727" s="122">
        <v>0.38618850999999998</v>
      </c>
      <c r="F727" s="122">
        <v>3.1260414900000004</v>
      </c>
      <c r="G727" s="122"/>
      <c r="H727" s="122">
        <v>0.18719800000000003</v>
      </c>
      <c r="I727" s="126">
        <v>1.9116336399999998</v>
      </c>
      <c r="J727" s="122">
        <v>0.18719800000000003</v>
      </c>
      <c r="K727" s="122">
        <v>1.9116336400000002</v>
      </c>
      <c r="L727" s="122">
        <v>0</v>
      </c>
      <c r="M727" s="122">
        <v>0</v>
      </c>
      <c r="N727" s="122">
        <v>0</v>
      </c>
      <c r="O727" s="122"/>
      <c r="P727" s="122">
        <v>0</v>
      </c>
      <c r="Q727" s="122"/>
      <c r="R727" s="122">
        <v>-1.7244356399999998</v>
      </c>
      <c r="S727" s="122"/>
      <c r="T727" s="122">
        <v>-1.7244356399999998</v>
      </c>
      <c r="U727" s="122"/>
      <c r="V727" s="122"/>
    </row>
    <row r="728" spans="1:22" ht="15.8" customHeight="1" x14ac:dyDescent="0.35">
      <c r="A728" s="106" t="s">
        <v>1662</v>
      </c>
      <c r="B728" s="107" t="s">
        <v>1059</v>
      </c>
      <c r="C728" s="108" t="s">
        <v>1562</v>
      </c>
      <c r="D728" s="122">
        <v>3.5122300000000002</v>
      </c>
      <c r="E728" s="122">
        <v>0.38477878999999998</v>
      </c>
      <c r="F728" s="122">
        <v>3.1274512100000003</v>
      </c>
      <c r="G728" s="122"/>
      <c r="H728" s="122">
        <v>0.18719800000000003</v>
      </c>
      <c r="I728" s="126">
        <v>1.9202887900000001</v>
      </c>
      <c r="J728" s="122">
        <v>0.18719800000000003</v>
      </c>
      <c r="K728" s="122">
        <v>1.9202887900000001</v>
      </c>
      <c r="L728" s="122">
        <v>0</v>
      </c>
      <c r="M728" s="122">
        <v>0</v>
      </c>
      <c r="N728" s="122">
        <v>0</v>
      </c>
      <c r="O728" s="122"/>
      <c r="P728" s="122">
        <v>0</v>
      </c>
      <c r="Q728" s="122"/>
      <c r="R728" s="122">
        <v>-1.7330907900000001</v>
      </c>
      <c r="S728" s="122"/>
      <c r="T728" s="122">
        <v>-1.7330907900000001</v>
      </c>
      <c r="U728" s="122"/>
      <c r="V728" s="122"/>
    </row>
    <row r="729" spans="1:22" ht="31.1" x14ac:dyDescent="0.35">
      <c r="A729" s="106" t="s">
        <v>1662</v>
      </c>
      <c r="B729" s="107" t="s">
        <v>1060</v>
      </c>
      <c r="C729" s="108" t="s">
        <v>1563</v>
      </c>
      <c r="D729" s="122">
        <v>3.5122300000000002</v>
      </c>
      <c r="E729" s="122">
        <v>0.29666070999999999</v>
      </c>
      <c r="F729" s="122">
        <v>3.2155692900000004</v>
      </c>
      <c r="G729" s="122"/>
      <c r="H729" s="122">
        <v>0.18719800000000003</v>
      </c>
      <c r="I729" s="126">
        <v>7.5738699999999999E-3</v>
      </c>
      <c r="J729" s="122">
        <v>3.33417E-3</v>
      </c>
      <c r="K729" s="122">
        <v>3.33417E-3</v>
      </c>
      <c r="L729" s="122">
        <v>0.18386383000000003</v>
      </c>
      <c r="M729" s="122">
        <v>4.2396999999999999E-3</v>
      </c>
      <c r="N729" s="122">
        <v>0</v>
      </c>
      <c r="O729" s="122"/>
      <c r="P729" s="122">
        <v>0</v>
      </c>
      <c r="Q729" s="122"/>
      <c r="R729" s="122">
        <v>0.17962413000000002</v>
      </c>
      <c r="S729" s="122"/>
      <c r="T729" s="122">
        <v>0.17962413000000002</v>
      </c>
      <c r="U729" s="122"/>
      <c r="V729" s="122"/>
    </row>
    <row r="730" spans="1:22" ht="31.1" x14ac:dyDescent="0.35">
      <c r="A730" s="106" t="s">
        <v>1662</v>
      </c>
      <c r="B730" s="107" t="s">
        <v>1061</v>
      </c>
      <c r="C730" s="108" t="s">
        <v>1564</v>
      </c>
      <c r="D730" s="122">
        <v>3.5122300000000002</v>
      </c>
      <c r="E730" s="122">
        <v>0.26213892</v>
      </c>
      <c r="F730" s="122">
        <v>3.2500910800000002</v>
      </c>
      <c r="G730" s="122"/>
      <c r="H730" s="122">
        <v>0.18719800000000003</v>
      </c>
      <c r="I730" s="126">
        <v>1.7724447299999999</v>
      </c>
      <c r="J730" s="122">
        <v>3.33417E-3</v>
      </c>
      <c r="K730" s="122">
        <v>3.33417E-3</v>
      </c>
      <c r="L730" s="122">
        <v>0.18386383000000003</v>
      </c>
      <c r="M730" s="122">
        <v>1.7691105599999999</v>
      </c>
      <c r="N730" s="122">
        <v>0</v>
      </c>
      <c r="O730" s="122"/>
      <c r="P730" s="122">
        <v>0</v>
      </c>
      <c r="Q730" s="122"/>
      <c r="R730" s="122">
        <v>-1.5852467299999999</v>
      </c>
      <c r="S730" s="122"/>
      <c r="T730" s="122">
        <v>-1.5852467299999999</v>
      </c>
      <c r="U730" s="122"/>
      <c r="V730" s="122"/>
    </row>
    <row r="731" spans="1:22" ht="31.1" x14ac:dyDescent="0.35">
      <c r="A731" s="106" t="s">
        <v>1662</v>
      </c>
      <c r="B731" s="107" t="s">
        <v>1062</v>
      </c>
      <c r="C731" s="108" t="s">
        <v>1565</v>
      </c>
      <c r="D731" s="122">
        <v>2.5870700000000002</v>
      </c>
      <c r="E731" s="122">
        <v>2.2709512999999997</v>
      </c>
      <c r="F731" s="122">
        <v>0.31611870000000053</v>
      </c>
      <c r="G731" s="122"/>
      <c r="H731" s="122">
        <v>0.18719800000000003</v>
      </c>
      <c r="I731" s="126">
        <v>1.0965569999999999E-2</v>
      </c>
      <c r="J731" s="122">
        <v>0.18719800000000003</v>
      </c>
      <c r="K731" s="122">
        <v>1.0965569999999833E-2</v>
      </c>
      <c r="L731" s="122">
        <v>0</v>
      </c>
      <c r="M731" s="122">
        <v>1.6653345369377348E-16</v>
      </c>
      <c r="N731" s="122">
        <v>0</v>
      </c>
      <c r="O731" s="122"/>
      <c r="P731" s="122">
        <v>0</v>
      </c>
      <c r="Q731" s="122"/>
      <c r="R731" s="122">
        <v>0.17623243000000002</v>
      </c>
      <c r="S731" s="122"/>
      <c r="T731" s="122">
        <v>0.17623243000000002</v>
      </c>
      <c r="U731" s="122"/>
      <c r="V731" s="122"/>
    </row>
    <row r="732" spans="1:22" ht="31.1" x14ac:dyDescent="0.35">
      <c r="A732" s="106" t="s">
        <v>1662</v>
      </c>
      <c r="B732" s="107" t="s">
        <v>1063</v>
      </c>
      <c r="C732" s="108" t="s">
        <v>1566</v>
      </c>
      <c r="D732" s="122">
        <v>2.5870700000000002</v>
      </c>
      <c r="E732" s="122">
        <v>2.2679577799999997</v>
      </c>
      <c r="F732" s="122">
        <v>0.3191122200000005</v>
      </c>
      <c r="G732" s="122"/>
      <c r="H732" s="122">
        <v>0.18719800000000003</v>
      </c>
      <c r="I732" s="126">
        <v>1.1578520000000002E-2</v>
      </c>
      <c r="J732" s="122">
        <v>0.18719800000000003</v>
      </c>
      <c r="K732" s="122">
        <v>1.1578520000000019E-2</v>
      </c>
      <c r="L732" s="122">
        <v>0</v>
      </c>
      <c r="M732" s="122">
        <v>-1.7347234759768071E-17</v>
      </c>
      <c r="N732" s="122">
        <v>0</v>
      </c>
      <c r="O732" s="122"/>
      <c r="P732" s="122">
        <v>0</v>
      </c>
      <c r="Q732" s="122"/>
      <c r="R732" s="122">
        <v>0.17561948000000002</v>
      </c>
      <c r="S732" s="122"/>
      <c r="T732" s="122">
        <v>0.17561948000000002</v>
      </c>
      <c r="U732" s="122"/>
      <c r="V732" s="122"/>
    </row>
    <row r="733" spans="1:22" ht="15.8" customHeight="1" x14ac:dyDescent="0.35">
      <c r="A733" s="106" t="s">
        <v>1662</v>
      </c>
      <c r="B733" s="107" t="s">
        <v>1064</v>
      </c>
      <c r="C733" s="108" t="s">
        <v>1567</v>
      </c>
      <c r="D733" s="122">
        <v>1.37395</v>
      </c>
      <c r="E733" s="122">
        <v>1.2635876699999999</v>
      </c>
      <c r="F733" s="122">
        <v>0.11036233000000006</v>
      </c>
      <c r="G733" s="122"/>
      <c r="H733" s="122">
        <v>1.2871500000000002</v>
      </c>
      <c r="I733" s="126">
        <v>1.8514869999999999E-2</v>
      </c>
      <c r="J733" s="122">
        <v>1.2871500000000002</v>
      </c>
      <c r="K733" s="122">
        <v>1.8514869999999878E-2</v>
      </c>
      <c r="L733" s="122">
        <v>0</v>
      </c>
      <c r="M733" s="122">
        <v>1.214306433183765E-16</v>
      </c>
      <c r="N733" s="122">
        <v>0</v>
      </c>
      <c r="O733" s="122"/>
      <c r="P733" s="122">
        <v>0</v>
      </c>
      <c r="Q733" s="122"/>
      <c r="R733" s="122">
        <v>1.2686351300000003</v>
      </c>
      <c r="S733" s="122"/>
      <c r="T733" s="122">
        <v>1.2686351300000003</v>
      </c>
      <c r="U733" s="122"/>
      <c r="V733" s="122"/>
    </row>
    <row r="734" spans="1:22" ht="31.1" x14ac:dyDescent="0.35">
      <c r="A734" s="106" t="s">
        <v>1662</v>
      </c>
      <c r="B734" s="107" t="s">
        <v>1850</v>
      </c>
      <c r="C734" s="108" t="s">
        <v>1568</v>
      </c>
      <c r="D734" s="122">
        <v>11.12609</v>
      </c>
      <c r="E734" s="122">
        <v>0</v>
      </c>
      <c r="F734" s="122">
        <v>11.12609</v>
      </c>
      <c r="G734" s="73"/>
      <c r="H734" s="122">
        <v>1.238699</v>
      </c>
      <c r="I734" s="126">
        <v>0.27595990999999997</v>
      </c>
      <c r="J734" s="122">
        <v>2.2062439999999999E-2</v>
      </c>
      <c r="K734" s="122">
        <v>2.2062439999999999E-2</v>
      </c>
      <c r="L734" s="122">
        <v>0.28152249999999995</v>
      </c>
      <c r="M734" s="122">
        <v>0.25389746999999996</v>
      </c>
      <c r="N734" s="122">
        <v>0.28152249999999995</v>
      </c>
      <c r="O734" s="73"/>
      <c r="P734" s="122">
        <v>0.65359156000000007</v>
      </c>
      <c r="Q734" s="73"/>
      <c r="R734" s="122">
        <v>0.96273909000000002</v>
      </c>
      <c r="S734" s="122"/>
      <c r="T734" s="122">
        <v>0.96273909000000002</v>
      </c>
      <c r="U734" s="73"/>
      <c r="V734" s="73"/>
    </row>
    <row r="735" spans="1:22" ht="46.65" x14ac:dyDescent="0.35">
      <c r="A735" s="106" t="s">
        <v>1662</v>
      </c>
      <c r="B735" s="107" t="s">
        <v>1851</v>
      </c>
      <c r="C735" s="108" t="s">
        <v>1569</v>
      </c>
      <c r="D735" s="122">
        <v>1.0287999999999999</v>
      </c>
      <c r="E735" s="122">
        <v>0.94246222999999996</v>
      </c>
      <c r="F735" s="122">
        <v>8.633776999999998E-2</v>
      </c>
      <c r="G735" s="122"/>
      <c r="H735" s="122">
        <v>0.23377799999999993</v>
      </c>
      <c r="I735" s="126">
        <v>1.357248E-2</v>
      </c>
      <c r="J735" s="122">
        <v>0.23377799999999993</v>
      </c>
      <c r="K735" s="122">
        <v>1.3572479999999981E-2</v>
      </c>
      <c r="L735" s="122">
        <v>0</v>
      </c>
      <c r="M735" s="122">
        <v>1.9081958235744878E-17</v>
      </c>
      <c r="N735" s="122">
        <v>0</v>
      </c>
      <c r="O735" s="122"/>
      <c r="P735" s="122">
        <v>0</v>
      </c>
      <c r="Q735" s="122"/>
      <c r="R735" s="122">
        <v>0.22020551999999993</v>
      </c>
      <c r="S735" s="122"/>
      <c r="T735" s="122">
        <v>0.22020551999999993</v>
      </c>
      <c r="U735" s="122"/>
      <c r="V735" s="122"/>
    </row>
    <row r="736" spans="1:22" ht="62.2" x14ac:dyDescent="0.35">
      <c r="A736" s="106" t="s">
        <v>1662</v>
      </c>
      <c r="B736" s="107" t="s">
        <v>1852</v>
      </c>
      <c r="C736" s="108" t="s">
        <v>1570</v>
      </c>
      <c r="D736" s="122">
        <v>1.13751</v>
      </c>
      <c r="E736" s="122">
        <v>1.0437159300000001</v>
      </c>
      <c r="F736" s="122">
        <v>9.3794069999999952E-2</v>
      </c>
      <c r="G736" s="122"/>
      <c r="H736" s="122">
        <v>0.95354000000000005</v>
      </c>
      <c r="I736" s="126">
        <v>2.4107800000000002E-2</v>
      </c>
      <c r="J736" s="122">
        <v>0.95354000000000005</v>
      </c>
      <c r="K736" s="122">
        <v>2.4107800000000047E-2</v>
      </c>
      <c r="L736" s="122">
        <v>0</v>
      </c>
      <c r="M736" s="122">
        <v>-4.5102810375396984E-17</v>
      </c>
      <c r="N736" s="122">
        <v>0</v>
      </c>
      <c r="O736" s="122"/>
      <c r="P736" s="122">
        <v>0</v>
      </c>
      <c r="Q736" s="122"/>
      <c r="R736" s="122">
        <v>0.92943220000000004</v>
      </c>
      <c r="S736" s="122"/>
      <c r="T736" s="122">
        <v>0.92943220000000004</v>
      </c>
      <c r="U736" s="122"/>
      <c r="V736" s="122"/>
    </row>
    <row r="737" spans="1:22" ht="46.65" x14ac:dyDescent="0.35">
      <c r="A737" s="106" t="s">
        <v>1662</v>
      </c>
      <c r="B737" s="107" t="s">
        <v>1853</v>
      </c>
      <c r="C737" s="108" t="s">
        <v>1571</v>
      </c>
      <c r="D737" s="122">
        <v>1.9952000000000001</v>
      </c>
      <c r="E737" s="122">
        <v>0.24496590000000001</v>
      </c>
      <c r="F737" s="122">
        <v>1.7502341000000001</v>
      </c>
      <c r="G737" s="122"/>
      <c r="H737" s="122">
        <v>1.4852464000000003</v>
      </c>
      <c r="I737" s="126">
        <v>1.6079125300000001</v>
      </c>
      <c r="J737" s="122">
        <v>1.4852464000000003</v>
      </c>
      <c r="K737" s="122">
        <v>1.6079125300000001</v>
      </c>
      <c r="L737" s="122">
        <v>0</v>
      </c>
      <c r="M737" s="122">
        <v>0</v>
      </c>
      <c r="N737" s="122">
        <v>0</v>
      </c>
      <c r="O737" s="122"/>
      <c r="P737" s="122">
        <v>0</v>
      </c>
      <c r="Q737" s="122"/>
      <c r="R737" s="122">
        <v>-0.12266612999999982</v>
      </c>
      <c r="S737" s="122"/>
      <c r="T737" s="122">
        <v>-0.12266612999999982</v>
      </c>
      <c r="U737" s="122"/>
      <c r="V737" s="122"/>
    </row>
    <row r="738" spans="1:22" ht="31.1" x14ac:dyDescent="0.35">
      <c r="A738" s="106" t="s">
        <v>1662</v>
      </c>
      <c r="B738" s="107" t="s">
        <v>1854</v>
      </c>
      <c r="C738" s="108" t="s">
        <v>1572</v>
      </c>
      <c r="D738" s="122">
        <v>3.0134699999999999</v>
      </c>
      <c r="E738" s="122">
        <v>0.14243811000000001</v>
      </c>
      <c r="F738" s="122">
        <v>2.8710318899999998</v>
      </c>
      <c r="G738" s="122"/>
      <c r="H738" s="122">
        <v>3.0134699999999999</v>
      </c>
      <c r="I738" s="126">
        <v>2.14117917</v>
      </c>
      <c r="J738" s="122">
        <v>3.0134699999999999</v>
      </c>
      <c r="K738" s="122">
        <v>2.1411791700000005</v>
      </c>
      <c r="L738" s="122">
        <v>0</v>
      </c>
      <c r="M738" s="122">
        <v>0</v>
      </c>
      <c r="N738" s="122">
        <v>0</v>
      </c>
      <c r="O738" s="122"/>
      <c r="P738" s="122">
        <v>0</v>
      </c>
      <c r="Q738" s="122"/>
      <c r="R738" s="122">
        <v>0.87229082999999985</v>
      </c>
      <c r="S738" s="122"/>
      <c r="T738" s="122">
        <v>0.87229082999999985</v>
      </c>
      <c r="U738" s="122"/>
      <c r="V738" s="122"/>
    </row>
    <row r="739" spans="1:22" ht="31.1" x14ac:dyDescent="0.35">
      <c r="A739" s="106" t="s">
        <v>1662</v>
      </c>
      <c r="B739" s="107" t="s">
        <v>1065</v>
      </c>
      <c r="C739" s="108" t="s">
        <v>1573</v>
      </c>
      <c r="D739" s="122">
        <v>3.0803600000000002</v>
      </c>
      <c r="E739" s="122">
        <v>0</v>
      </c>
      <c r="F739" s="122">
        <v>3.0803600000000002</v>
      </c>
      <c r="G739" s="122"/>
      <c r="H739" s="122">
        <v>3.0803599999999998</v>
      </c>
      <c r="I739" s="126">
        <v>0.13709157999999999</v>
      </c>
      <c r="J739" s="122">
        <v>6.0350620000000001E-2</v>
      </c>
      <c r="K739" s="122">
        <v>6.0350620000000001E-2</v>
      </c>
      <c r="L739" s="122">
        <v>0</v>
      </c>
      <c r="M739" s="122">
        <v>7.6740959999999997E-2</v>
      </c>
      <c r="N739" s="122">
        <v>3.0200093799999999</v>
      </c>
      <c r="O739" s="122"/>
      <c r="P739" s="122">
        <v>0</v>
      </c>
      <c r="Q739" s="122"/>
      <c r="R739" s="122">
        <v>2.9432684199999999</v>
      </c>
      <c r="S739" s="122"/>
      <c r="T739" s="122">
        <v>2.9432684199999999</v>
      </c>
      <c r="U739" s="122"/>
      <c r="V739" s="122"/>
    </row>
    <row r="740" spans="1:22" ht="46.65" x14ac:dyDescent="0.35">
      <c r="A740" s="106" t="s">
        <v>1662</v>
      </c>
      <c r="B740" s="107" t="s">
        <v>1066</v>
      </c>
      <c r="C740" s="108" t="s">
        <v>1574</v>
      </c>
      <c r="D740" s="122">
        <v>6.8964499999999997</v>
      </c>
      <c r="E740" s="122">
        <v>2.4167000000000001E-4</v>
      </c>
      <c r="F740" s="122">
        <v>6.8962083299999994</v>
      </c>
      <c r="G740" s="122"/>
      <c r="H740" s="122">
        <v>6.0600760000000005</v>
      </c>
      <c r="I740" s="126">
        <v>6.5326715700000006</v>
      </c>
      <c r="J740" s="122">
        <v>0.10793585</v>
      </c>
      <c r="K740" s="122">
        <v>0.10793585</v>
      </c>
      <c r="L740" s="122">
        <v>1.3772899999999999</v>
      </c>
      <c r="M740" s="122">
        <v>6.424735720000001</v>
      </c>
      <c r="N740" s="122">
        <v>1.3772899999999999</v>
      </c>
      <c r="O740" s="122"/>
      <c r="P740" s="122">
        <v>3.1975601500000002</v>
      </c>
      <c r="Q740" s="122"/>
      <c r="R740" s="122">
        <v>-0.47259557000000019</v>
      </c>
      <c r="S740" s="122"/>
      <c r="T740" s="122">
        <v>-0.47259557000000019</v>
      </c>
      <c r="U740" s="122"/>
      <c r="V740" s="122"/>
    </row>
    <row r="741" spans="1:22" ht="31.1" x14ac:dyDescent="0.35">
      <c r="A741" s="106" t="s">
        <v>1662</v>
      </c>
      <c r="B741" s="107" t="s">
        <v>1855</v>
      </c>
      <c r="C741" s="108" t="s">
        <v>1960</v>
      </c>
      <c r="D741" s="122"/>
      <c r="E741" s="122"/>
      <c r="F741" s="122">
        <v>0</v>
      </c>
      <c r="G741" s="122"/>
      <c r="H741" s="122">
        <v>0</v>
      </c>
      <c r="I741" s="126">
        <v>0.44235931000000001</v>
      </c>
      <c r="J741" s="122"/>
      <c r="K741" s="122"/>
      <c r="L741" s="122"/>
      <c r="M741" s="122">
        <v>0.44235931000000001</v>
      </c>
      <c r="N741" s="122"/>
      <c r="O741" s="122"/>
      <c r="P741" s="122"/>
      <c r="Q741" s="122"/>
      <c r="R741" s="122">
        <v>-0.44235931000000001</v>
      </c>
      <c r="S741" s="122"/>
      <c r="T741" s="122">
        <v>-0.44235931000000001</v>
      </c>
      <c r="U741" s="122"/>
      <c r="V741" s="122"/>
    </row>
    <row r="742" spans="1:22" ht="31.1" x14ac:dyDescent="0.35">
      <c r="A742" s="106" t="s">
        <v>1662</v>
      </c>
      <c r="B742" s="107" t="s">
        <v>1856</v>
      </c>
      <c r="C742" s="108" t="s">
        <v>1961</v>
      </c>
      <c r="D742" s="122"/>
      <c r="E742" s="122"/>
      <c r="F742" s="122">
        <v>0</v>
      </c>
      <c r="G742" s="122"/>
      <c r="H742" s="122">
        <v>0</v>
      </c>
      <c r="I742" s="126">
        <v>0</v>
      </c>
      <c r="J742" s="122"/>
      <c r="K742" s="122"/>
      <c r="L742" s="122"/>
      <c r="M742" s="122">
        <v>0</v>
      </c>
      <c r="N742" s="122"/>
      <c r="O742" s="122"/>
      <c r="P742" s="122"/>
      <c r="Q742" s="122"/>
      <c r="R742" s="122">
        <v>0</v>
      </c>
      <c r="S742" s="122"/>
      <c r="T742" s="122">
        <v>0</v>
      </c>
      <c r="U742" s="122"/>
      <c r="V742" s="122"/>
    </row>
    <row r="743" spans="1:22" ht="31.1" x14ac:dyDescent="0.35">
      <c r="A743" s="106" t="s">
        <v>1662</v>
      </c>
      <c r="B743" s="107" t="s">
        <v>1857</v>
      </c>
      <c r="C743" s="108" t="s">
        <v>1962</v>
      </c>
      <c r="D743" s="122"/>
      <c r="E743" s="122"/>
      <c r="F743" s="122">
        <v>0</v>
      </c>
      <c r="G743" s="122"/>
      <c r="H743" s="122">
        <v>0</v>
      </c>
      <c r="I743" s="126">
        <v>0.22612932999999999</v>
      </c>
      <c r="J743" s="122"/>
      <c r="K743" s="122"/>
      <c r="L743" s="122"/>
      <c r="M743" s="122">
        <v>0.22612932999999999</v>
      </c>
      <c r="N743" s="122"/>
      <c r="O743" s="122"/>
      <c r="P743" s="122"/>
      <c r="Q743" s="122"/>
      <c r="R743" s="122">
        <v>-0.22612932999999999</v>
      </c>
      <c r="S743" s="122"/>
      <c r="T743" s="122">
        <v>-0.22612932999999999</v>
      </c>
      <c r="U743" s="122"/>
      <c r="V743" s="122"/>
    </row>
    <row r="744" spans="1:22" ht="46.65" x14ac:dyDescent="0.35">
      <c r="A744" s="106" t="s">
        <v>1662</v>
      </c>
      <c r="B744" s="107" t="s">
        <v>1858</v>
      </c>
      <c r="C744" s="108" t="s">
        <v>1963</v>
      </c>
      <c r="D744" s="122"/>
      <c r="E744" s="122"/>
      <c r="F744" s="122">
        <v>0</v>
      </c>
      <c r="G744" s="122"/>
      <c r="H744" s="122">
        <v>0</v>
      </c>
      <c r="I744" s="126">
        <v>1.4154195300000001</v>
      </c>
      <c r="J744" s="122"/>
      <c r="K744" s="122"/>
      <c r="L744" s="122"/>
      <c r="M744" s="122">
        <v>1.4154195300000001</v>
      </c>
      <c r="N744" s="122"/>
      <c r="O744" s="122"/>
      <c r="P744" s="122"/>
      <c r="Q744" s="122"/>
      <c r="R744" s="122">
        <v>-1.4154195300000001</v>
      </c>
      <c r="S744" s="122"/>
      <c r="T744" s="122">
        <v>-1.4154195300000001</v>
      </c>
      <c r="U744" s="122"/>
      <c r="V744" s="122"/>
    </row>
    <row r="745" spans="1:22" ht="15.8" customHeight="1" x14ac:dyDescent="0.35">
      <c r="A745" s="103"/>
      <c r="B745" s="110" t="s">
        <v>63</v>
      </c>
      <c r="C745" s="105"/>
      <c r="D745" s="133">
        <f t="shared" ref="D745:V745" si="82">SUM(D746:D752)</f>
        <v>54.975110000000001</v>
      </c>
      <c r="E745" s="133">
        <f t="shared" si="82"/>
        <v>8.2129870499999988</v>
      </c>
      <c r="F745" s="133">
        <f t="shared" si="82"/>
        <v>46.762122949999991</v>
      </c>
      <c r="G745" s="133">
        <f t="shared" si="82"/>
        <v>0</v>
      </c>
      <c r="H745" s="133">
        <f t="shared" si="82"/>
        <v>17.349588870000002</v>
      </c>
      <c r="I745" s="133">
        <f t="shared" si="82"/>
        <v>1.8764222999999998</v>
      </c>
      <c r="J745" s="133">
        <f t="shared" si="82"/>
        <v>0.33543546000000002</v>
      </c>
      <c r="K745" s="133">
        <f t="shared" si="82"/>
        <v>0.68330716000000002</v>
      </c>
      <c r="L745" s="133">
        <f t="shared" si="82"/>
        <v>7.5663732399999999</v>
      </c>
      <c r="M745" s="133">
        <f t="shared" si="82"/>
        <v>1.1931151400000002</v>
      </c>
      <c r="N745" s="133">
        <f t="shared" si="82"/>
        <v>2.8443189999999996</v>
      </c>
      <c r="O745" s="133">
        <f t="shared" si="82"/>
        <v>0</v>
      </c>
      <c r="P745" s="133">
        <f t="shared" si="82"/>
        <v>6.603461170000001</v>
      </c>
      <c r="Q745" s="133">
        <f t="shared" si="82"/>
        <v>0</v>
      </c>
      <c r="R745" s="133">
        <f t="shared" si="82"/>
        <v>15.47316657</v>
      </c>
      <c r="S745" s="133">
        <f t="shared" si="82"/>
        <v>0</v>
      </c>
      <c r="T745" s="133">
        <f t="shared" si="82"/>
        <v>15.47316657</v>
      </c>
      <c r="U745" s="133">
        <f t="shared" si="82"/>
        <v>0</v>
      </c>
      <c r="V745" s="133">
        <f t="shared" si="82"/>
        <v>0</v>
      </c>
    </row>
    <row r="746" spans="1:22" ht="77.7" x14ac:dyDescent="0.35">
      <c r="A746" s="106" t="s">
        <v>1662</v>
      </c>
      <c r="B746" s="107" t="s">
        <v>1067</v>
      </c>
      <c r="C746" s="108" t="s">
        <v>1575</v>
      </c>
      <c r="D746" s="122">
        <v>5.1227999999999998</v>
      </c>
      <c r="E746" s="122">
        <v>0.82913732999999989</v>
      </c>
      <c r="F746" s="122">
        <v>4.2936626699999998</v>
      </c>
      <c r="G746" s="122"/>
      <c r="H746" s="122">
        <v>1.0999999999999999E-2</v>
      </c>
      <c r="I746" s="126">
        <v>4.4504000000000006E-4</v>
      </c>
      <c r="J746" s="122">
        <v>1.9593E-4</v>
      </c>
      <c r="K746" s="122">
        <v>1.9593E-4</v>
      </c>
      <c r="L746" s="122">
        <v>2.5000000000000001E-3</v>
      </c>
      <c r="M746" s="122">
        <v>2.4911000000000009E-4</v>
      </c>
      <c r="N746" s="122">
        <v>2.5000000000000001E-3</v>
      </c>
      <c r="O746" s="122"/>
      <c r="P746" s="122">
        <v>5.8040699999999997E-3</v>
      </c>
      <c r="Q746" s="122"/>
      <c r="R746" s="122">
        <v>1.0554959999999999E-2</v>
      </c>
      <c r="S746" s="122"/>
      <c r="T746" s="122">
        <v>1.0554959999999999E-2</v>
      </c>
      <c r="U746" s="122"/>
      <c r="V746" s="122"/>
    </row>
    <row r="747" spans="1:22" ht="31.1" x14ac:dyDescent="0.35">
      <c r="A747" s="106" t="s">
        <v>1662</v>
      </c>
      <c r="B747" s="107" t="s">
        <v>1068</v>
      </c>
      <c r="C747" s="108" t="s">
        <v>1576</v>
      </c>
      <c r="D747" s="122">
        <v>3.9330100000000003</v>
      </c>
      <c r="E747" s="122">
        <v>8.6593119999999996E-2</v>
      </c>
      <c r="F747" s="122">
        <v>3.8464168800000005</v>
      </c>
      <c r="G747" s="122"/>
      <c r="H747" s="122">
        <v>2.9623043999999998</v>
      </c>
      <c r="I747" s="126">
        <v>0.11985229999999999</v>
      </c>
      <c r="J747" s="122">
        <v>5.2761530000000001E-2</v>
      </c>
      <c r="K747" s="122">
        <v>5.2761530000000001E-2</v>
      </c>
      <c r="L747" s="122">
        <v>0.67325099999999993</v>
      </c>
      <c r="M747" s="122">
        <v>6.7090769999999994E-2</v>
      </c>
      <c r="N747" s="122">
        <v>0.67325099999999993</v>
      </c>
      <c r="O747" s="122"/>
      <c r="P747" s="122">
        <v>1.56304087</v>
      </c>
      <c r="Q747" s="122"/>
      <c r="R747" s="122">
        <v>2.8424521</v>
      </c>
      <c r="S747" s="122"/>
      <c r="T747" s="122">
        <v>2.8424521</v>
      </c>
      <c r="U747" s="122"/>
      <c r="V747" s="122"/>
    </row>
    <row r="748" spans="1:22" ht="31.1" x14ac:dyDescent="0.35">
      <c r="A748" s="106" t="s">
        <v>1662</v>
      </c>
      <c r="B748" s="107" t="s">
        <v>1069</v>
      </c>
      <c r="C748" s="108" t="s">
        <v>1577</v>
      </c>
      <c r="D748" s="122">
        <v>2.5933099999999998</v>
      </c>
      <c r="E748" s="122">
        <v>6.2922799999999999E-3</v>
      </c>
      <c r="F748" s="122">
        <v>2.58701772</v>
      </c>
      <c r="G748" s="122"/>
      <c r="H748" s="122">
        <v>1.0999999999999999E-2</v>
      </c>
      <c r="I748" s="126">
        <v>0.45328505000000002</v>
      </c>
      <c r="J748" s="122">
        <v>1.0999999999999999E-2</v>
      </c>
      <c r="K748" s="122">
        <v>0.35887170000000002</v>
      </c>
      <c r="L748" s="122">
        <v>0</v>
      </c>
      <c r="M748" s="122">
        <v>9.4413350000000007E-2</v>
      </c>
      <c r="N748" s="122">
        <v>0</v>
      </c>
      <c r="O748" s="122"/>
      <c r="P748" s="122">
        <v>0</v>
      </c>
      <c r="Q748" s="122"/>
      <c r="R748" s="122">
        <v>-0.44228505000000001</v>
      </c>
      <c r="S748" s="122"/>
      <c r="T748" s="122">
        <v>-0.44228505000000001</v>
      </c>
      <c r="U748" s="122"/>
      <c r="V748" s="122"/>
    </row>
    <row r="749" spans="1:22" ht="31.1" x14ac:dyDescent="0.35">
      <c r="A749" s="106" t="s">
        <v>1662</v>
      </c>
      <c r="B749" s="107" t="s">
        <v>1070</v>
      </c>
      <c r="C749" s="108" t="s">
        <v>1578</v>
      </c>
      <c r="D749" s="122">
        <v>2.4162699999999999</v>
      </c>
      <c r="E749" s="122">
        <v>1.20784E-3</v>
      </c>
      <c r="F749" s="122">
        <v>2.4150621599999997</v>
      </c>
      <c r="G749" s="122"/>
      <c r="H749" s="122">
        <v>2.0823352000000002</v>
      </c>
      <c r="I749" s="126">
        <v>8.4249479999999988E-2</v>
      </c>
      <c r="J749" s="122">
        <v>3.7088410000000002E-2</v>
      </c>
      <c r="K749" s="122">
        <v>3.7088410000000002E-2</v>
      </c>
      <c r="L749" s="122">
        <v>0.47325800000000001</v>
      </c>
      <c r="M749" s="122">
        <v>4.7161069999999986E-2</v>
      </c>
      <c r="N749" s="122">
        <v>0.47325800000000001</v>
      </c>
      <c r="O749" s="122"/>
      <c r="P749" s="122">
        <v>1.0987307900000003</v>
      </c>
      <c r="Q749" s="122"/>
      <c r="R749" s="122">
        <v>1.9980857200000002</v>
      </c>
      <c r="S749" s="122"/>
      <c r="T749" s="122">
        <v>1.9980857200000002</v>
      </c>
      <c r="U749" s="122"/>
      <c r="V749" s="122"/>
    </row>
    <row r="750" spans="1:22" ht="31.1" x14ac:dyDescent="0.35">
      <c r="A750" s="106" t="s">
        <v>1662</v>
      </c>
      <c r="B750" s="107" t="s">
        <v>141</v>
      </c>
      <c r="C750" s="108" t="s">
        <v>142</v>
      </c>
      <c r="D750" s="122">
        <v>6.3349399999999996</v>
      </c>
      <c r="E750" s="122">
        <v>2.2298184700000001</v>
      </c>
      <c r="F750" s="122">
        <v>4.1051215299999999</v>
      </c>
      <c r="G750" s="122"/>
      <c r="H750" s="122">
        <v>4.8235852699999997</v>
      </c>
      <c r="I750" s="126">
        <v>0.23063635999999998</v>
      </c>
      <c r="J750" s="122">
        <v>0.10153102999999999</v>
      </c>
      <c r="K750" s="122">
        <v>0.10153102999999999</v>
      </c>
      <c r="L750" s="122">
        <v>4.7220542399999994</v>
      </c>
      <c r="M750" s="122">
        <v>0.12910532999999999</v>
      </c>
      <c r="N750" s="122">
        <v>0</v>
      </c>
      <c r="O750" s="122"/>
      <c r="P750" s="122">
        <v>0</v>
      </c>
      <c r="Q750" s="122"/>
      <c r="R750" s="122">
        <v>4.5929489099999996</v>
      </c>
      <c r="S750" s="122"/>
      <c r="T750" s="122">
        <v>4.5929489099999996</v>
      </c>
      <c r="U750" s="122"/>
      <c r="V750" s="122"/>
    </row>
    <row r="751" spans="1:22" ht="31.1" x14ac:dyDescent="0.35">
      <c r="A751" s="106" t="s">
        <v>1662</v>
      </c>
      <c r="B751" s="107" t="s">
        <v>662</v>
      </c>
      <c r="C751" s="108" t="s">
        <v>712</v>
      </c>
      <c r="D751" s="122">
        <v>34.574779999999997</v>
      </c>
      <c r="E751" s="122">
        <v>5.0599380099999998</v>
      </c>
      <c r="F751" s="122">
        <v>29.514841989999997</v>
      </c>
      <c r="G751" s="122"/>
      <c r="H751" s="122">
        <v>7.4593640000000008</v>
      </c>
      <c r="I751" s="126">
        <v>0.30179944000000003</v>
      </c>
      <c r="J751" s="122">
        <v>0.13285856000000001</v>
      </c>
      <c r="K751" s="122">
        <v>0.13285856000000001</v>
      </c>
      <c r="L751" s="122">
        <v>1.6953099999999999</v>
      </c>
      <c r="M751" s="122">
        <v>0.16894088000000002</v>
      </c>
      <c r="N751" s="122">
        <v>1.6953099999999999</v>
      </c>
      <c r="O751" s="122"/>
      <c r="P751" s="122">
        <v>3.9358854400000012</v>
      </c>
      <c r="Q751" s="122"/>
      <c r="R751" s="122">
        <v>7.1575645600000009</v>
      </c>
      <c r="S751" s="122"/>
      <c r="T751" s="122">
        <v>7.1575645600000009</v>
      </c>
      <c r="U751" s="122"/>
      <c r="V751" s="122"/>
    </row>
    <row r="752" spans="1:22" ht="46.65" x14ac:dyDescent="0.35">
      <c r="A752" s="106" t="s">
        <v>1662</v>
      </c>
      <c r="B752" s="107" t="s">
        <v>1859</v>
      </c>
      <c r="C752" s="108" t="s">
        <v>1964</v>
      </c>
      <c r="D752" s="122"/>
      <c r="E752" s="122"/>
      <c r="F752" s="122">
        <v>0</v>
      </c>
      <c r="G752" s="122"/>
      <c r="H752" s="122">
        <v>0</v>
      </c>
      <c r="I752" s="126">
        <v>0.68615462999999999</v>
      </c>
      <c r="J752" s="122"/>
      <c r="K752" s="122"/>
      <c r="L752" s="122"/>
      <c r="M752" s="122">
        <v>0.68615462999999999</v>
      </c>
      <c r="N752" s="122"/>
      <c r="O752" s="122"/>
      <c r="P752" s="122"/>
      <c r="Q752" s="122"/>
      <c r="R752" s="122">
        <v>-0.68615462999999999</v>
      </c>
      <c r="S752" s="122"/>
      <c r="T752" s="122">
        <v>-0.68615462999999999</v>
      </c>
      <c r="U752" s="122"/>
      <c r="V752" s="122"/>
    </row>
    <row r="753" spans="1:22" x14ac:dyDescent="0.35">
      <c r="A753" s="103"/>
      <c r="B753" s="110" t="s">
        <v>663</v>
      </c>
      <c r="C753" s="105"/>
      <c r="D753" s="133">
        <f t="shared" ref="D753:V753" si="83">SUM(D754:D755)</f>
        <v>8.3897100000000009</v>
      </c>
      <c r="E753" s="133">
        <f t="shared" si="83"/>
        <v>0.14967996</v>
      </c>
      <c r="F753" s="133">
        <f t="shared" si="83"/>
        <v>8.2400300400000006</v>
      </c>
      <c r="G753" s="133">
        <f t="shared" si="83"/>
        <v>0</v>
      </c>
      <c r="H753" s="133">
        <f t="shared" si="83"/>
        <v>7.7313621600000006</v>
      </c>
      <c r="I753" s="133">
        <f t="shared" si="83"/>
        <v>1.3080090600000001</v>
      </c>
      <c r="J753" s="133">
        <f t="shared" si="83"/>
        <v>1.1241949</v>
      </c>
      <c r="K753" s="133">
        <f t="shared" si="83"/>
        <v>1.1241949</v>
      </c>
      <c r="L753" s="133">
        <f t="shared" si="83"/>
        <v>3.6506621000000008</v>
      </c>
      <c r="M753" s="133">
        <f t="shared" si="83"/>
        <v>0.18381415999999989</v>
      </c>
      <c r="N753" s="133">
        <f t="shared" si="83"/>
        <v>2.9565051599999999</v>
      </c>
      <c r="O753" s="133">
        <f t="shared" si="83"/>
        <v>0</v>
      </c>
      <c r="P753" s="133">
        <f t="shared" si="83"/>
        <v>0</v>
      </c>
      <c r="Q753" s="133">
        <f t="shared" si="83"/>
        <v>0</v>
      </c>
      <c r="R753" s="133">
        <f t="shared" si="83"/>
        <v>6.4233531000000008</v>
      </c>
      <c r="S753" s="133">
        <f t="shared" si="83"/>
        <v>0</v>
      </c>
      <c r="T753" s="133">
        <f t="shared" si="83"/>
        <v>6.4233531000000008</v>
      </c>
      <c r="U753" s="133">
        <f t="shared" si="83"/>
        <v>0</v>
      </c>
      <c r="V753" s="133">
        <f t="shared" si="83"/>
        <v>0</v>
      </c>
    </row>
    <row r="754" spans="1:22" ht="31.1" x14ac:dyDescent="0.35">
      <c r="A754" s="106" t="s">
        <v>1662</v>
      </c>
      <c r="B754" s="107" t="s">
        <v>664</v>
      </c>
      <c r="C754" s="108" t="s">
        <v>713</v>
      </c>
      <c r="D754" s="122">
        <v>5.1497900000000003</v>
      </c>
      <c r="E754" s="122">
        <v>0.14943829</v>
      </c>
      <c r="F754" s="122">
        <v>5.0003517100000003</v>
      </c>
      <c r="G754" s="122"/>
      <c r="H754" s="122">
        <v>4.5014421599999999</v>
      </c>
      <c r="I754" s="126">
        <v>1.16426133</v>
      </c>
      <c r="J754" s="122">
        <v>1.0609140800000001</v>
      </c>
      <c r="K754" s="122">
        <v>1.0609140800000001</v>
      </c>
      <c r="L754" s="122">
        <v>0.48402291999999991</v>
      </c>
      <c r="M754" s="122">
        <v>0.10334724999999989</v>
      </c>
      <c r="N754" s="122">
        <v>2.9565051599999999</v>
      </c>
      <c r="O754" s="122"/>
      <c r="P754" s="122">
        <v>0</v>
      </c>
      <c r="Q754" s="122"/>
      <c r="R754" s="122">
        <v>3.3371808299999999</v>
      </c>
      <c r="S754" s="122"/>
      <c r="T754" s="122">
        <v>3.3371808299999999</v>
      </c>
      <c r="U754" s="122"/>
      <c r="V754" s="122"/>
    </row>
    <row r="755" spans="1:22" ht="31.1" x14ac:dyDescent="0.35">
      <c r="A755" s="106" t="s">
        <v>1662</v>
      </c>
      <c r="B755" s="107" t="s">
        <v>1071</v>
      </c>
      <c r="C755" s="108" t="s">
        <v>1579</v>
      </c>
      <c r="D755" s="122">
        <v>3.2399200000000001</v>
      </c>
      <c r="E755" s="122">
        <v>2.4167000000000001E-4</v>
      </c>
      <c r="F755" s="122">
        <v>3.2396783300000003</v>
      </c>
      <c r="G755" s="122"/>
      <c r="H755" s="122">
        <v>3.2299200000000008</v>
      </c>
      <c r="I755" s="126">
        <v>0.14374773000000002</v>
      </c>
      <c r="J755" s="122">
        <v>6.3280820000000002E-2</v>
      </c>
      <c r="K755" s="122">
        <v>6.3280820000000002E-2</v>
      </c>
      <c r="L755" s="122">
        <v>3.1666391800000007</v>
      </c>
      <c r="M755" s="122">
        <v>8.0466910000000016E-2</v>
      </c>
      <c r="N755" s="122">
        <v>0</v>
      </c>
      <c r="O755" s="122"/>
      <c r="P755" s="122">
        <v>0</v>
      </c>
      <c r="Q755" s="122"/>
      <c r="R755" s="122">
        <v>3.0861722700000009</v>
      </c>
      <c r="S755" s="122"/>
      <c r="T755" s="122">
        <v>3.0861722700000009</v>
      </c>
      <c r="U755" s="122"/>
      <c r="V755" s="122"/>
    </row>
    <row r="756" spans="1:22" x14ac:dyDescent="0.35">
      <c r="A756" s="103"/>
      <c r="B756" s="110" t="s">
        <v>71</v>
      </c>
      <c r="C756" s="105"/>
      <c r="D756" s="133">
        <f t="shared" ref="D756:V756" si="84">SUM(D757:D758)</f>
        <v>1.3711300000000002</v>
      </c>
      <c r="E756" s="133">
        <f t="shared" si="84"/>
        <v>2.7716029999999999E-2</v>
      </c>
      <c r="F756" s="133">
        <f t="shared" si="84"/>
        <v>1.3434139700000003</v>
      </c>
      <c r="G756" s="133">
        <f t="shared" si="84"/>
        <v>0</v>
      </c>
      <c r="H756" s="133">
        <f t="shared" si="84"/>
        <v>3.0000000000000027E-2</v>
      </c>
      <c r="I756" s="133">
        <f t="shared" si="84"/>
        <v>0.1181103</v>
      </c>
      <c r="J756" s="133">
        <f t="shared" si="84"/>
        <v>4.3937200000000003E-3</v>
      </c>
      <c r="K756" s="133">
        <f t="shared" si="84"/>
        <v>4.3937200000000003E-3</v>
      </c>
      <c r="L756" s="133">
        <f t="shared" si="84"/>
        <v>0</v>
      </c>
      <c r="M756" s="133">
        <f t="shared" si="84"/>
        <v>0.11371658000000001</v>
      </c>
      <c r="N756" s="133">
        <f t="shared" si="84"/>
        <v>0</v>
      </c>
      <c r="O756" s="133">
        <f t="shared" si="84"/>
        <v>0</v>
      </c>
      <c r="P756" s="133">
        <f t="shared" si="84"/>
        <v>2.5606280000000026E-2</v>
      </c>
      <c r="Q756" s="133">
        <f t="shared" si="84"/>
        <v>0</v>
      </c>
      <c r="R756" s="133">
        <f t="shared" si="84"/>
        <v>-8.8110299999999975E-2</v>
      </c>
      <c r="S756" s="133">
        <f t="shared" si="84"/>
        <v>0</v>
      </c>
      <c r="T756" s="133">
        <f t="shared" si="84"/>
        <v>-8.8110299999999975E-2</v>
      </c>
      <c r="U756" s="133">
        <f t="shared" si="84"/>
        <v>0</v>
      </c>
      <c r="V756" s="133">
        <f t="shared" si="84"/>
        <v>0</v>
      </c>
    </row>
    <row r="757" spans="1:22" ht="31.1" x14ac:dyDescent="0.35">
      <c r="A757" s="106" t="s">
        <v>1662</v>
      </c>
      <c r="B757" s="107" t="s">
        <v>1072</v>
      </c>
      <c r="C757" s="108" t="s">
        <v>1580</v>
      </c>
      <c r="D757" s="122">
        <v>1.3711300000000002</v>
      </c>
      <c r="E757" s="122">
        <v>2.7716029999999999E-2</v>
      </c>
      <c r="F757" s="122">
        <v>1.3434139700000003</v>
      </c>
      <c r="G757" s="122"/>
      <c r="H757" s="122">
        <v>3.0000000000000027E-2</v>
      </c>
      <c r="I757" s="126">
        <v>9.9807000000000003E-3</v>
      </c>
      <c r="J757" s="122">
        <v>4.3937200000000003E-3</v>
      </c>
      <c r="K757" s="122">
        <v>4.3937200000000003E-3</v>
      </c>
      <c r="L757" s="122">
        <v>0</v>
      </c>
      <c r="M757" s="122">
        <v>5.5869800000000001E-3</v>
      </c>
      <c r="N757" s="122">
        <v>0</v>
      </c>
      <c r="O757" s="122"/>
      <c r="P757" s="122">
        <v>2.5606280000000026E-2</v>
      </c>
      <c r="Q757" s="122"/>
      <c r="R757" s="122">
        <v>2.0019300000000025E-2</v>
      </c>
      <c r="S757" s="122"/>
      <c r="T757" s="122">
        <v>2.0019300000000025E-2</v>
      </c>
      <c r="U757" s="122"/>
      <c r="V757" s="122"/>
    </row>
    <row r="758" spans="1:22" ht="62.2" x14ac:dyDescent="0.35">
      <c r="A758" s="106" t="s">
        <v>1662</v>
      </c>
      <c r="B758" s="107" t="s">
        <v>1860</v>
      </c>
      <c r="C758" s="108" t="s">
        <v>1965</v>
      </c>
      <c r="D758" s="122"/>
      <c r="E758" s="122"/>
      <c r="F758" s="122">
        <v>0</v>
      </c>
      <c r="G758" s="122"/>
      <c r="H758" s="122">
        <v>0</v>
      </c>
      <c r="I758" s="126">
        <v>0.10812960000000001</v>
      </c>
      <c r="J758" s="122"/>
      <c r="K758" s="122"/>
      <c r="L758" s="122"/>
      <c r="M758" s="122">
        <v>0.10812960000000001</v>
      </c>
      <c r="N758" s="122"/>
      <c r="O758" s="122"/>
      <c r="P758" s="122"/>
      <c r="Q758" s="122"/>
      <c r="R758" s="122">
        <v>-0.10812960000000001</v>
      </c>
      <c r="S758" s="122"/>
      <c r="T758" s="122">
        <v>-0.10812960000000001</v>
      </c>
      <c r="U758" s="122"/>
      <c r="V758" s="122"/>
    </row>
    <row r="759" spans="1:22" x14ac:dyDescent="0.35">
      <c r="A759" s="103"/>
      <c r="B759" s="110" t="s">
        <v>448</v>
      </c>
      <c r="C759" s="105"/>
      <c r="D759" s="133">
        <f t="shared" ref="D759:V759" si="85">SUM(D760:D769)</f>
        <v>107.07279999999999</v>
      </c>
      <c r="E759" s="133">
        <f t="shared" si="85"/>
        <v>22.479365570000006</v>
      </c>
      <c r="F759" s="133">
        <f t="shared" si="85"/>
        <v>84.593434429999988</v>
      </c>
      <c r="G759" s="133">
        <f t="shared" si="85"/>
        <v>0</v>
      </c>
      <c r="H759" s="133">
        <f t="shared" si="85"/>
        <v>34.396164000000006</v>
      </c>
      <c r="I759" s="133">
        <f t="shared" si="85"/>
        <v>5.6701488699999993</v>
      </c>
      <c r="J759" s="133">
        <f t="shared" si="85"/>
        <v>3.5355046300000006</v>
      </c>
      <c r="K759" s="133">
        <f t="shared" si="85"/>
        <v>1.6192980800000001</v>
      </c>
      <c r="L759" s="133">
        <f t="shared" si="85"/>
        <v>5.4678200000000006</v>
      </c>
      <c r="M759" s="133">
        <f t="shared" si="85"/>
        <v>4.0508507900000001</v>
      </c>
      <c r="N759" s="133">
        <f t="shared" si="85"/>
        <v>13.090605720000003</v>
      </c>
      <c r="O759" s="133">
        <f t="shared" si="85"/>
        <v>0</v>
      </c>
      <c r="P759" s="133">
        <f t="shared" si="85"/>
        <v>12.302233650000003</v>
      </c>
      <c r="Q759" s="133">
        <f t="shared" si="85"/>
        <v>0</v>
      </c>
      <c r="R759" s="133">
        <f t="shared" si="85"/>
        <v>28.726015130000004</v>
      </c>
      <c r="S759" s="133">
        <f t="shared" si="85"/>
        <v>0</v>
      </c>
      <c r="T759" s="133">
        <f t="shared" si="85"/>
        <v>28.726015130000004</v>
      </c>
      <c r="U759" s="133">
        <f t="shared" si="85"/>
        <v>0</v>
      </c>
      <c r="V759" s="133">
        <f t="shared" si="85"/>
        <v>0</v>
      </c>
    </row>
    <row r="760" spans="1:22" ht="46.65" x14ac:dyDescent="0.35">
      <c r="A760" s="106" t="s">
        <v>1662</v>
      </c>
      <c r="B760" s="107" t="s">
        <v>1861</v>
      </c>
      <c r="C760" s="108" t="s">
        <v>1581</v>
      </c>
      <c r="D760" s="122">
        <v>26.440999999999999</v>
      </c>
      <c r="E760" s="122">
        <v>2.4167000000000001E-4</v>
      </c>
      <c r="F760" s="122">
        <v>26.440758329999998</v>
      </c>
      <c r="G760" s="122"/>
      <c r="H760" s="122">
        <v>1.0999999999999999E-2</v>
      </c>
      <c r="I760" s="126">
        <v>4.4504000000000006E-4</v>
      </c>
      <c r="J760" s="122">
        <v>1.9593E-4</v>
      </c>
      <c r="K760" s="122">
        <v>1.9593E-4</v>
      </c>
      <c r="L760" s="122">
        <v>2.5000000000000001E-3</v>
      </c>
      <c r="M760" s="122">
        <v>2.4911000000000009E-4</v>
      </c>
      <c r="N760" s="122">
        <v>2.5000000000000001E-3</v>
      </c>
      <c r="O760" s="122"/>
      <c r="P760" s="122">
        <v>5.8040699999999997E-3</v>
      </c>
      <c r="Q760" s="122"/>
      <c r="R760" s="122">
        <v>1.0554959999999999E-2</v>
      </c>
      <c r="S760" s="122"/>
      <c r="T760" s="122">
        <v>1.0554959999999999E-2</v>
      </c>
      <c r="U760" s="122"/>
      <c r="V760" s="122"/>
    </row>
    <row r="761" spans="1:22" ht="31.1" x14ac:dyDescent="0.35">
      <c r="A761" s="106" t="s">
        <v>1662</v>
      </c>
      <c r="B761" s="107" t="s">
        <v>1862</v>
      </c>
      <c r="C761" s="108" t="s">
        <v>1582</v>
      </c>
      <c r="D761" s="122">
        <v>5.4777200000000006</v>
      </c>
      <c r="E761" s="122">
        <v>2.95896333</v>
      </c>
      <c r="F761" s="122">
        <v>2.5187566700000006</v>
      </c>
      <c r="G761" s="122"/>
      <c r="H761" s="122">
        <v>0.485925</v>
      </c>
      <c r="I761" s="126">
        <v>5.2393960000000003E-2</v>
      </c>
      <c r="J761" s="122">
        <v>0.485925</v>
      </c>
      <c r="K761" s="122">
        <v>5.2393959999999962E-2</v>
      </c>
      <c r="L761" s="122">
        <v>0</v>
      </c>
      <c r="M761" s="122">
        <v>0</v>
      </c>
      <c r="N761" s="122">
        <v>0</v>
      </c>
      <c r="O761" s="122"/>
      <c r="P761" s="122">
        <v>0</v>
      </c>
      <c r="Q761" s="122"/>
      <c r="R761" s="122">
        <v>0.43353103999999998</v>
      </c>
      <c r="S761" s="122"/>
      <c r="T761" s="122">
        <v>0.43353103999999998</v>
      </c>
      <c r="U761" s="122"/>
      <c r="V761" s="122"/>
    </row>
    <row r="762" spans="1:22" ht="46.65" x14ac:dyDescent="0.35">
      <c r="A762" s="106" t="s">
        <v>1662</v>
      </c>
      <c r="B762" s="107" t="s">
        <v>245</v>
      </c>
      <c r="C762" s="108" t="s">
        <v>143</v>
      </c>
      <c r="D762" s="122">
        <v>44.355059999999995</v>
      </c>
      <c r="E762" s="122">
        <v>16.36861223</v>
      </c>
      <c r="F762" s="122">
        <v>27.986447769999995</v>
      </c>
      <c r="G762" s="122"/>
      <c r="H762" s="122">
        <v>7.7610170000000007</v>
      </c>
      <c r="I762" s="126">
        <v>0.31400405999999997</v>
      </c>
      <c r="J762" s="122">
        <v>0.13823128000000001</v>
      </c>
      <c r="K762" s="122">
        <v>0.13823128000000001</v>
      </c>
      <c r="L762" s="122">
        <v>0</v>
      </c>
      <c r="M762" s="122">
        <v>0.17577277999999996</v>
      </c>
      <c r="N762" s="122">
        <v>7.6227857200000004</v>
      </c>
      <c r="O762" s="122"/>
      <c r="P762" s="122">
        <v>0</v>
      </c>
      <c r="Q762" s="122"/>
      <c r="R762" s="122">
        <v>7.4470129400000005</v>
      </c>
      <c r="S762" s="122"/>
      <c r="T762" s="122">
        <v>7.4470129400000005</v>
      </c>
      <c r="U762" s="122"/>
      <c r="V762" s="122"/>
    </row>
    <row r="763" spans="1:22" ht="46.65" x14ac:dyDescent="0.35">
      <c r="A763" s="106" t="s">
        <v>1662</v>
      </c>
      <c r="B763" s="107" t="s">
        <v>1863</v>
      </c>
      <c r="C763" s="108" t="s">
        <v>1583</v>
      </c>
      <c r="D763" s="122">
        <v>10.450749999999999</v>
      </c>
      <c r="E763" s="122">
        <v>2.4167000000000001E-4</v>
      </c>
      <c r="F763" s="122">
        <v>10.45050833</v>
      </c>
      <c r="G763" s="73"/>
      <c r="H763" s="122">
        <v>9.1878600000000006</v>
      </c>
      <c r="I763" s="126">
        <v>0.37173293000000002</v>
      </c>
      <c r="J763" s="122">
        <v>0.16364476999999999</v>
      </c>
      <c r="K763" s="122">
        <v>0.16364476999999999</v>
      </c>
      <c r="L763" s="122">
        <v>2.0881500000000002</v>
      </c>
      <c r="M763" s="122">
        <v>0.20808816000000002</v>
      </c>
      <c r="N763" s="122">
        <v>2.0881500000000002</v>
      </c>
      <c r="O763" s="73"/>
      <c r="P763" s="122">
        <v>4.8479152300000008</v>
      </c>
      <c r="Q763" s="73"/>
      <c r="R763" s="122">
        <v>8.8161270700000003</v>
      </c>
      <c r="S763" s="122"/>
      <c r="T763" s="122">
        <v>8.8161270700000003</v>
      </c>
      <c r="U763" s="73"/>
      <c r="V763" s="73"/>
    </row>
    <row r="764" spans="1:22" ht="74.2" customHeight="1" x14ac:dyDescent="0.35">
      <c r="A764" s="106" t="s">
        <v>1662</v>
      </c>
      <c r="B764" s="107" t="s">
        <v>1864</v>
      </c>
      <c r="C764" s="108" t="s">
        <v>1584</v>
      </c>
      <c r="D764" s="122">
        <v>3.43242</v>
      </c>
      <c r="E764" s="122">
        <v>3.1505816600000003</v>
      </c>
      <c r="F764" s="122">
        <v>0.28183833999999974</v>
      </c>
      <c r="G764" s="73"/>
      <c r="H764" s="122">
        <v>2.0908140000000004</v>
      </c>
      <c r="I764" s="126">
        <v>1.6492159999999999E-2</v>
      </c>
      <c r="J764" s="122">
        <v>2.0908140000000004</v>
      </c>
      <c r="K764" s="122">
        <v>1.6492160000000148E-2</v>
      </c>
      <c r="L764" s="122">
        <v>0</v>
      </c>
      <c r="M764" s="122">
        <v>-1.4918621893400541E-16</v>
      </c>
      <c r="N764" s="122">
        <v>0</v>
      </c>
      <c r="O764" s="73"/>
      <c r="P764" s="122">
        <v>0</v>
      </c>
      <c r="Q764" s="73"/>
      <c r="R764" s="122">
        <v>2.0743218400000005</v>
      </c>
      <c r="S764" s="122"/>
      <c r="T764" s="122">
        <v>2.0743218400000005</v>
      </c>
      <c r="U764" s="73"/>
      <c r="V764" s="73"/>
    </row>
    <row r="765" spans="1:22" ht="46.65" x14ac:dyDescent="0.35">
      <c r="A765" s="106" t="s">
        <v>1662</v>
      </c>
      <c r="B765" s="107" t="s">
        <v>1073</v>
      </c>
      <c r="C765" s="108" t="s">
        <v>1585</v>
      </c>
      <c r="D765" s="122">
        <v>8.2712599999999998</v>
      </c>
      <c r="E765" s="122">
        <v>2.4167000000000001E-4</v>
      </c>
      <c r="F765" s="122">
        <v>8.2710183300000004</v>
      </c>
      <c r="G765" s="122"/>
      <c r="H765" s="122">
        <v>7.2699088000000014</v>
      </c>
      <c r="I765" s="126">
        <v>0.97686355999999996</v>
      </c>
      <c r="J765" s="122">
        <v>0.45802877000000003</v>
      </c>
      <c r="K765" s="122">
        <v>0.45802877000000003</v>
      </c>
      <c r="L765" s="122">
        <v>1.6522520000000003</v>
      </c>
      <c r="M765" s="122">
        <v>0.51883478999999988</v>
      </c>
      <c r="N765" s="122">
        <v>1.6522520000000003</v>
      </c>
      <c r="O765" s="122"/>
      <c r="P765" s="122">
        <v>3.5073760300000005</v>
      </c>
      <c r="Q765" s="122"/>
      <c r="R765" s="122">
        <v>6.2930452400000014</v>
      </c>
      <c r="S765" s="122"/>
      <c r="T765" s="122">
        <v>6.2930452400000014</v>
      </c>
      <c r="U765" s="122"/>
      <c r="V765" s="122"/>
    </row>
    <row r="766" spans="1:22" ht="46.65" x14ac:dyDescent="0.35">
      <c r="A766" s="106" t="s">
        <v>1662</v>
      </c>
      <c r="B766" s="107" t="s">
        <v>1074</v>
      </c>
      <c r="C766" s="108" t="s">
        <v>1586</v>
      </c>
      <c r="D766" s="122">
        <v>3.3530700000000002</v>
      </c>
      <c r="E766" s="122">
        <v>2.4167000000000001E-4</v>
      </c>
      <c r="F766" s="122">
        <v>3.3528283300000004</v>
      </c>
      <c r="G766" s="122"/>
      <c r="H766" s="122">
        <v>2.9419016000000004</v>
      </c>
      <c r="I766" s="126">
        <v>3.15852741</v>
      </c>
      <c r="J766" s="122">
        <v>0.11588416000000001</v>
      </c>
      <c r="K766" s="122">
        <v>0.11588416000000001</v>
      </c>
      <c r="L766" s="122">
        <v>0.66861400000000004</v>
      </c>
      <c r="M766" s="122">
        <v>3.0426432500000002</v>
      </c>
      <c r="N766" s="122">
        <v>0.66861400000000004</v>
      </c>
      <c r="O766" s="122"/>
      <c r="P766" s="122">
        <v>1.4887894400000006</v>
      </c>
      <c r="Q766" s="122"/>
      <c r="R766" s="122">
        <v>-0.21662580999999959</v>
      </c>
      <c r="S766" s="122"/>
      <c r="T766" s="122">
        <v>-0.21662580999999959</v>
      </c>
      <c r="U766" s="122"/>
      <c r="V766" s="122"/>
    </row>
    <row r="767" spans="1:22" ht="31.1" x14ac:dyDescent="0.35">
      <c r="A767" s="106" t="s">
        <v>1660</v>
      </c>
      <c r="B767" s="107" t="s">
        <v>1865</v>
      </c>
      <c r="C767" s="108" t="s">
        <v>1587</v>
      </c>
      <c r="D767" s="122">
        <v>5.2915200000000002</v>
      </c>
      <c r="E767" s="122">
        <v>2.4167000000000001E-4</v>
      </c>
      <c r="F767" s="122">
        <v>5.2912783299999999</v>
      </c>
      <c r="G767" s="122"/>
      <c r="H767" s="122">
        <v>4.647737600000001</v>
      </c>
      <c r="I767" s="126">
        <v>0.18804342000000002</v>
      </c>
      <c r="J767" s="122">
        <v>8.2780720000000002E-2</v>
      </c>
      <c r="K767" s="122">
        <v>8.2780720000000002E-2</v>
      </c>
      <c r="L767" s="122">
        <v>1.0563040000000001</v>
      </c>
      <c r="M767" s="122">
        <v>0.10526270000000001</v>
      </c>
      <c r="N767" s="122">
        <v>1.0563040000000001</v>
      </c>
      <c r="O767" s="122"/>
      <c r="P767" s="122">
        <v>2.4523488800000006</v>
      </c>
      <c r="Q767" s="122"/>
      <c r="R767" s="122">
        <v>4.4596941800000014</v>
      </c>
      <c r="S767" s="122"/>
      <c r="T767" s="122">
        <v>4.4596941800000014</v>
      </c>
      <c r="U767" s="122"/>
      <c r="V767" s="122"/>
    </row>
    <row r="768" spans="1:22" ht="46.65" x14ac:dyDescent="0.35">
      <c r="A768" s="106" t="s">
        <v>1662</v>
      </c>
      <c r="B768" s="107" t="s">
        <v>1075</v>
      </c>
      <c r="C768" s="108" t="s">
        <v>1658</v>
      </c>
      <c r="D768" s="122">
        <v>0</v>
      </c>
      <c r="E768" s="122">
        <v>0</v>
      </c>
      <c r="F768" s="122">
        <v>0</v>
      </c>
      <c r="G768" s="122"/>
      <c r="H768" s="122">
        <v>0</v>
      </c>
      <c r="I768" s="126">
        <v>0</v>
      </c>
      <c r="J768" s="122">
        <v>0</v>
      </c>
      <c r="K768" s="122">
        <v>0</v>
      </c>
      <c r="L768" s="122">
        <v>0</v>
      </c>
      <c r="M768" s="122">
        <v>0</v>
      </c>
      <c r="N768" s="122">
        <v>0</v>
      </c>
      <c r="O768" s="122"/>
      <c r="P768" s="122">
        <v>0</v>
      </c>
      <c r="Q768" s="122"/>
      <c r="R768" s="122">
        <v>0</v>
      </c>
      <c r="S768" s="122"/>
      <c r="T768" s="122">
        <v>0</v>
      </c>
      <c r="U768" s="122"/>
      <c r="V768" s="122"/>
    </row>
    <row r="769" spans="1:22" ht="46.65" x14ac:dyDescent="0.35">
      <c r="A769" s="106" t="s">
        <v>1662</v>
      </c>
      <c r="B769" s="107" t="s">
        <v>1866</v>
      </c>
      <c r="C769" s="108" t="s">
        <v>1588</v>
      </c>
      <c r="D769" s="122">
        <v>0</v>
      </c>
      <c r="E769" s="122">
        <v>0</v>
      </c>
      <c r="F769" s="122">
        <v>0</v>
      </c>
      <c r="G769" s="122"/>
      <c r="H769" s="122">
        <v>0</v>
      </c>
      <c r="I769" s="126">
        <v>0.59164632999999989</v>
      </c>
      <c r="J769" s="122">
        <v>0</v>
      </c>
      <c r="K769" s="122">
        <v>0.59164632999999989</v>
      </c>
      <c r="L769" s="122">
        <v>0</v>
      </c>
      <c r="M769" s="122">
        <v>0</v>
      </c>
      <c r="N769" s="122">
        <v>0</v>
      </c>
      <c r="O769" s="122"/>
      <c r="P769" s="122">
        <v>0</v>
      </c>
      <c r="Q769" s="122"/>
      <c r="R769" s="122">
        <v>-0.59164632999999989</v>
      </c>
      <c r="S769" s="122"/>
      <c r="T769" s="122">
        <v>-0.59164632999999989</v>
      </c>
      <c r="U769" s="122"/>
      <c r="V769" s="122"/>
    </row>
    <row r="770" spans="1:22" x14ac:dyDescent="0.35">
      <c r="A770" s="103"/>
      <c r="B770" s="110" t="s">
        <v>85</v>
      </c>
      <c r="C770" s="105"/>
      <c r="D770" s="133">
        <f t="shared" ref="D770:V770" si="86">SUM(D771:D771)</f>
        <v>1473.4171999999999</v>
      </c>
      <c r="E770" s="133">
        <f t="shared" si="86"/>
        <v>0.22727739000000002</v>
      </c>
      <c r="F770" s="133">
        <f t="shared" si="86"/>
        <v>1473.1899226099999</v>
      </c>
      <c r="G770" s="133">
        <f t="shared" si="86"/>
        <v>0</v>
      </c>
      <c r="H770" s="133">
        <f t="shared" si="86"/>
        <v>1.1376310000000001</v>
      </c>
      <c r="I770" s="133">
        <f t="shared" si="86"/>
        <v>4.6266429999999997E-2</v>
      </c>
      <c r="J770" s="133">
        <f t="shared" si="86"/>
        <v>2.0381750000000001E-2</v>
      </c>
      <c r="K770" s="133">
        <f t="shared" si="86"/>
        <v>2.0381750000000001E-2</v>
      </c>
      <c r="L770" s="133">
        <f t="shared" si="86"/>
        <v>0.25855250000000002</v>
      </c>
      <c r="M770" s="133">
        <f t="shared" si="86"/>
        <v>2.5884679999999997E-2</v>
      </c>
      <c r="N770" s="133">
        <f t="shared" si="86"/>
        <v>0.25855250000000002</v>
      </c>
      <c r="O770" s="133">
        <f t="shared" si="86"/>
        <v>0</v>
      </c>
      <c r="P770" s="133">
        <f t="shared" si="86"/>
        <v>0.60014425000000005</v>
      </c>
      <c r="Q770" s="133">
        <f t="shared" si="86"/>
        <v>0</v>
      </c>
      <c r="R770" s="133">
        <f t="shared" si="86"/>
        <v>1.0913645700000001</v>
      </c>
      <c r="S770" s="133">
        <f t="shared" si="86"/>
        <v>0</v>
      </c>
      <c r="T770" s="133">
        <f t="shared" si="86"/>
        <v>1.0913645700000001</v>
      </c>
      <c r="U770" s="133">
        <f t="shared" si="86"/>
        <v>0</v>
      </c>
      <c r="V770" s="133">
        <f t="shared" si="86"/>
        <v>0</v>
      </c>
    </row>
    <row r="771" spans="1:22" ht="31.1" x14ac:dyDescent="0.35">
      <c r="A771" s="106" t="s">
        <v>1662</v>
      </c>
      <c r="B771" s="107" t="s">
        <v>1076</v>
      </c>
      <c r="C771" s="108" t="s">
        <v>714</v>
      </c>
      <c r="D771" s="122">
        <v>1473.4171999999999</v>
      </c>
      <c r="E771" s="122">
        <v>0.22727739000000002</v>
      </c>
      <c r="F771" s="122">
        <v>1473.1899226099999</v>
      </c>
      <c r="G771" s="122"/>
      <c r="H771" s="122">
        <v>1.1376310000000001</v>
      </c>
      <c r="I771" s="126">
        <v>4.6266429999999997E-2</v>
      </c>
      <c r="J771" s="122">
        <v>2.0381750000000001E-2</v>
      </c>
      <c r="K771" s="122">
        <v>2.0381750000000001E-2</v>
      </c>
      <c r="L771" s="122">
        <v>0.25855250000000002</v>
      </c>
      <c r="M771" s="122">
        <v>2.5884679999999997E-2</v>
      </c>
      <c r="N771" s="122">
        <v>0.25855250000000002</v>
      </c>
      <c r="O771" s="122"/>
      <c r="P771" s="122">
        <v>0.60014425000000005</v>
      </c>
      <c r="Q771" s="122"/>
      <c r="R771" s="122">
        <v>1.0913645700000001</v>
      </c>
      <c r="S771" s="122"/>
      <c r="T771" s="122">
        <v>1.0913645700000001</v>
      </c>
      <c r="U771" s="122"/>
      <c r="V771" s="122"/>
    </row>
    <row r="772" spans="1:22" x14ac:dyDescent="0.35">
      <c r="A772" s="103"/>
      <c r="B772" s="110" t="s">
        <v>89</v>
      </c>
      <c r="C772" s="105"/>
      <c r="D772" s="133">
        <f t="shared" ref="D772:V772" si="87">SUM(D773:D773)</f>
        <v>90.421490000000006</v>
      </c>
      <c r="E772" s="133">
        <f t="shared" si="87"/>
        <v>1.5393586499999998</v>
      </c>
      <c r="F772" s="133">
        <f t="shared" si="87"/>
        <v>88.882131350000009</v>
      </c>
      <c r="G772" s="133">
        <f t="shared" si="87"/>
        <v>0</v>
      </c>
      <c r="H772" s="133">
        <f t="shared" si="87"/>
        <v>17.907329000000004</v>
      </c>
      <c r="I772" s="133">
        <f t="shared" si="87"/>
        <v>0.72652125000000001</v>
      </c>
      <c r="J772" s="133">
        <f t="shared" si="87"/>
        <v>0.31995005999999998</v>
      </c>
      <c r="K772" s="133">
        <f t="shared" si="87"/>
        <v>0.31995005999999998</v>
      </c>
      <c r="L772" s="133">
        <f t="shared" si="87"/>
        <v>4.0698474999999998</v>
      </c>
      <c r="M772" s="133">
        <f t="shared" si="87"/>
        <v>0.40657119000000003</v>
      </c>
      <c r="N772" s="133">
        <f t="shared" si="87"/>
        <v>4.0698474999999998</v>
      </c>
      <c r="O772" s="133">
        <f t="shared" si="87"/>
        <v>0</v>
      </c>
      <c r="P772" s="133">
        <f t="shared" si="87"/>
        <v>9.4476839400000028</v>
      </c>
      <c r="Q772" s="133">
        <f t="shared" si="87"/>
        <v>0</v>
      </c>
      <c r="R772" s="133">
        <f t="shared" si="87"/>
        <v>17.180807750000003</v>
      </c>
      <c r="S772" s="133">
        <f t="shared" si="87"/>
        <v>0</v>
      </c>
      <c r="T772" s="133">
        <f t="shared" si="87"/>
        <v>17.180807750000003</v>
      </c>
      <c r="U772" s="133">
        <f t="shared" si="87"/>
        <v>0</v>
      </c>
      <c r="V772" s="133">
        <f t="shared" si="87"/>
        <v>0</v>
      </c>
    </row>
    <row r="773" spans="1:22" ht="31.1" x14ac:dyDescent="0.35">
      <c r="A773" s="106" t="s">
        <v>1662</v>
      </c>
      <c r="B773" s="107" t="s">
        <v>144</v>
      </c>
      <c r="C773" s="108" t="s">
        <v>548</v>
      </c>
      <c r="D773" s="122">
        <v>90.421490000000006</v>
      </c>
      <c r="E773" s="122">
        <v>1.5393586499999998</v>
      </c>
      <c r="F773" s="122">
        <v>88.882131350000009</v>
      </c>
      <c r="G773" s="122"/>
      <c r="H773" s="122">
        <v>17.907329000000004</v>
      </c>
      <c r="I773" s="126">
        <v>0.72652125000000001</v>
      </c>
      <c r="J773" s="122">
        <v>0.31995005999999998</v>
      </c>
      <c r="K773" s="122">
        <v>0.31995005999999998</v>
      </c>
      <c r="L773" s="122">
        <v>4.0698474999999998</v>
      </c>
      <c r="M773" s="122">
        <v>0.40657119000000003</v>
      </c>
      <c r="N773" s="122">
        <v>4.0698474999999998</v>
      </c>
      <c r="O773" s="122"/>
      <c r="P773" s="122">
        <v>9.4476839400000028</v>
      </c>
      <c r="Q773" s="122"/>
      <c r="R773" s="122">
        <v>17.180807750000003</v>
      </c>
      <c r="S773" s="122"/>
      <c r="T773" s="122">
        <v>17.180807750000003</v>
      </c>
      <c r="U773" s="122"/>
      <c r="V773" s="122"/>
    </row>
    <row r="774" spans="1:22" x14ac:dyDescent="0.35">
      <c r="A774" s="103"/>
      <c r="B774" s="110" t="s">
        <v>374</v>
      </c>
      <c r="C774" s="105"/>
      <c r="D774" s="133">
        <f t="shared" ref="D774:V774" si="88">SUM(D775:D781)</f>
        <v>38.046859999999995</v>
      </c>
      <c r="E774" s="133">
        <f t="shared" si="88"/>
        <v>0.68570892000000006</v>
      </c>
      <c r="F774" s="133">
        <f t="shared" si="88"/>
        <v>37.361151079999999</v>
      </c>
      <c r="G774" s="133">
        <f t="shared" si="88"/>
        <v>0</v>
      </c>
      <c r="H774" s="133">
        <f t="shared" si="88"/>
        <v>23.3694682</v>
      </c>
      <c r="I774" s="133">
        <f t="shared" si="88"/>
        <v>2.9030997100000002</v>
      </c>
      <c r="J774" s="133">
        <f t="shared" si="88"/>
        <v>0.55352084000000001</v>
      </c>
      <c r="K774" s="133">
        <f t="shared" si="88"/>
        <v>0.55352084000000001</v>
      </c>
      <c r="L774" s="133">
        <f t="shared" si="88"/>
        <v>3.8204220299999996</v>
      </c>
      <c r="M774" s="133">
        <f t="shared" si="88"/>
        <v>2.3495788700000002</v>
      </c>
      <c r="N774" s="133">
        <f t="shared" si="88"/>
        <v>5.5181610999999995</v>
      </c>
      <c r="O774" s="133">
        <f t="shared" si="88"/>
        <v>0</v>
      </c>
      <c r="P774" s="133">
        <f t="shared" si="88"/>
        <v>13.477364230000001</v>
      </c>
      <c r="Q774" s="133">
        <f t="shared" si="88"/>
        <v>0</v>
      </c>
      <c r="R774" s="133">
        <f t="shared" si="88"/>
        <v>20.466368489999997</v>
      </c>
      <c r="S774" s="133">
        <f t="shared" si="88"/>
        <v>0</v>
      </c>
      <c r="T774" s="133">
        <f t="shared" si="88"/>
        <v>20.466368489999997</v>
      </c>
      <c r="U774" s="133">
        <f t="shared" si="88"/>
        <v>0</v>
      </c>
      <c r="V774" s="133">
        <f t="shared" si="88"/>
        <v>0</v>
      </c>
    </row>
    <row r="775" spans="1:22" ht="46.65" x14ac:dyDescent="0.35">
      <c r="A775" s="106" t="s">
        <v>1662</v>
      </c>
      <c r="B775" s="107" t="s">
        <v>1867</v>
      </c>
      <c r="C775" s="108" t="s">
        <v>1589</v>
      </c>
      <c r="D775" s="122">
        <v>8.9243899999999989</v>
      </c>
      <c r="E775" s="122">
        <v>0</v>
      </c>
      <c r="F775" s="122">
        <v>8.9243899999999989</v>
      </c>
      <c r="G775" s="122"/>
      <c r="H775" s="122">
        <v>6.4979200000000006</v>
      </c>
      <c r="I775" s="126">
        <v>0</v>
      </c>
      <c r="J775" s="122">
        <v>0</v>
      </c>
      <c r="K775" s="122">
        <v>0</v>
      </c>
      <c r="L775" s="122">
        <v>1.4768000000000001</v>
      </c>
      <c r="M775" s="122">
        <v>0</v>
      </c>
      <c r="N775" s="122">
        <v>1.4768000000000001</v>
      </c>
      <c r="O775" s="122"/>
      <c r="P775" s="122">
        <v>3.5443200000000008</v>
      </c>
      <c r="Q775" s="122"/>
      <c r="R775" s="122">
        <v>6.4979200000000006</v>
      </c>
      <c r="S775" s="122"/>
      <c r="T775" s="122">
        <v>6.4979200000000006</v>
      </c>
      <c r="U775" s="122"/>
      <c r="V775" s="122"/>
    </row>
    <row r="776" spans="1:22" ht="31.1" x14ac:dyDescent="0.35">
      <c r="A776" s="106" t="s">
        <v>1662</v>
      </c>
      <c r="B776" s="107" t="s">
        <v>1868</v>
      </c>
      <c r="C776" s="108" t="s">
        <v>1590</v>
      </c>
      <c r="D776" s="122">
        <v>1.94011</v>
      </c>
      <c r="E776" s="122">
        <v>0.32408421000000004</v>
      </c>
      <c r="F776" s="122">
        <v>1.6160257899999999</v>
      </c>
      <c r="G776" s="122"/>
      <c r="H776" s="122">
        <v>1.4533464000000005</v>
      </c>
      <c r="I776" s="126">
        <v>5.880113E-2</v>
      </c>
      <c r="J776" s="122">
        <v>2.5885499999999999E-2</v>
      </c>
      <c r="K776" s="122">
        <v>2.5885499999999999E-2</v>
      </c>
      <c r="L776" s="122">
        <v>0</v>
      </c>
      <c r="M776" s="122">
        <v>3.2915630000000001E-2</v>
      </c>
      <c r="N776" s="122">
        <v>0.39636720000000003</v>
      </c>
      <c r="O776" s="122"/>
      <c r="P776" s="122">
        <v>1.0310937000000004</v>
      </c>
      <c r="Q776" s="122"/>
      <c r="R776" s="122">
        <v>1.3945452700000005</v>
      </c>
      <c r="S776" s="122"/>
      <c r="T776" s="122">
        <v>1.3945452700000005</v>
      </c>
      <c r="U776" s="122"/>
      <c r="V776" s="122"/>
    </row>
    <row r="777" spans="1:22" ht="31.1" x14ac:dyDescent="0.35">
      <c r="A777" s="106" t="s">
        <v>1662</v>
      </c>
      <c r="B777" s="107" t="s">
        <v>1077</v>
      </c>
      <c r="C777" s="108" t="s">
        <v>1591</v>
      </c>
      <c r="D777" s="122">
        <v>8.4810300000000005</v>
      </c>
      <c r="E777" s="122">
        <v>0</v>
      </c>
      <c r="F777" s="122">
        <v>8.4810300000000005</v>
      </c>
      <c r="G777" s="122"/>
      <c r="H777" s="122">
        <v>1.6291329999999999</v>
      </c>
      <c r="I777" s="126">
        <v>6.5913309999999989E-2</v>
      </c>
      <c r="J777" s="122">
        <v>2.9016440000000001E-2</v>
      </c>
      <c r="K777" s="122">
        <v>2.9016440000000001E-2</v>
      </c>
      <c r="L777" s="122">
        <v>0.37025750000000002</v>
      </c>
      <c r="M777" s="122">
        <v>3.6896869999999984E-2</v>
      </c>
      <c r="N777" s="122">
        <v>0.37025750000000002</v>
      </c>
      <c r="O777" s="122"/>
      <c r="P777" s="122">
        <v>0.8596015600000001</v>
      </c>
      <c r="Q777" s="122"/>
      <c r="R777" s="122">
        <v>1.5632196899999999</v>
      </c>
      <c r="S777" s="122"/>
      <c r="T777" s="122">
        <v>1.5632196899999999</v>
      </c>
      <c r="U777" s="122"/>
      <c r="V777" s="122"/>
    </row>
    <row r="778" spans="1:22" ht="31.1" x14ac:dyDescent="0.35">
      <c r="A778" s="106" t="s">
        <v>1662</v>
      </c>
      <c r="B778" s="107" t="s">
        <v>1869</v>
      </c>
      <c r="C778" s="108" t="s">
        <v>1592</v>
      </c>
      <c r="D778" s="122">
        <v>12.712899999999999</v>
      </c>
      <c r="E778" s="122">
        <v>1.710735E-2</v>
      </c>
      <c r="F778" s="122">
        <v>12.69579265</v>
      </c>
      <c r="G778" s="122"/>
      <c r="H778" s="122">
        <v>10.564408800000001</v>
      </c>
      <c r="I778" s="126">
        <v>0.62104740000000003</v>
      </c>
      <c r="J778" s="122">
        <v>0.38178296</v>
      </c>
      <c r="K778" s="122">
        <v>0.38178296</v>
      </c>
      <c r="L778" s="122">
        <v>0</v>
      </c>
      <c r="M778" s="122">
        <v>0.23926444000000002</v>
      </c>
      <c r="N778" s="122">
        <v>2.8812023999999998</v>
      </c>
      <c r="O778" s="122"/>
      <c r="P778" s="122">
        <v>7.3014234400000007</v>
      </c>
      <c r="Q778" s="122"/>
      <c r="R778" s="122">
        <v>9.9433614000000006</v>
      </c>
      <c r="S778" s="122"/>
      <c r="T778" s="122">
        <v>9.9433614000000006</v>
      </c>
      <c r="U778" s="122"/>
      <c r="V778" s="122"/>
    </row>
    <row r="779" spans="1:22" ht="46.65" x14ac:dyDescent="0.35">
      <c r="A779" s="106" t="s">
        <v>1662</v>
      </c>
      <c r="B779" s="107" t="s">
        <v>1870</v>
      </c>
      <c r="C779" s="108" t="s">
        <v>1593</v>
      </c>
      <c r="D779" s="122">
        <v>2.88408</v>
      </c>
      <c r="E779" s="122">
        <v>0.34415486000000001</v>
      </c>
      <c r="F779" s="122">
        <v>2.5399251399999998</v>
      </c>
      <c r="G779" s="122"/>
      <c r="H779" s="122">
        <v>0.29192999999999936</v>
      </c>
      <c r="I779" s="126">
        <v>0.27974963000000003</v>
      </c>
      <c r="J779" s="122">
        <v>5.6407129999999993E-2</v>
      </c>
      <c r="K779" s="122">
        <v>5.6407129999999993E-2</v>
      </c>
      <c r="L779" s="122">
        <v>0.23552286999999938</v>
      </c>
      <c r="M779" s="122">
        <v>0.22334250000000003</v>
      </c>
      <c r="N779" s="122">
        <v>0</v>
      </c>
      <c r="O779" s="122"/>
      <c r="P779" s="122">
        <v>0</v>
      </c>
      <c r="Q779" s="122"/>
      <c r="R779" s="122">
        <v>1.218036999999933E-2</v>
      </c>
      <c r="S779" s="122"/>
      <c r="T779" s="122">
        <v>1.218036999999933E-2</v>
      </c>
      <c r="U779" s="122"/>
      <c r="V779" s="122"/>
    </row>
    <row r="780" spans="1:22" ht="31.1" x14ac:dyDescent="0.35">
      <c r="A780" s="106" t="s">
        <v>1662</v>
      </c>
      <c r="B780" s="107" t="s">
        <v>1871</v>
      </c>
      <c r="C780" s="108" t="s">
        <v>1594</v>
      </c>
      <c r="D780" s="122">
        <v>1.32178</v>
      </c>
      <c r="E780" s="122">
        <v>1.2082999999999999E-4</v>
      </c>
      <c r="F780" s="122">
        <v>1.32165917</v>
      </c>
      <c r="G780" s="122"/>
      <c r="H780" s="122">
        <v>1.1601599999999999</v>
      </c>
      <c r="I780" s="126">
        <v>0.14635992</v>
      </c>
      <c r="J780" s="122">
        <v>2.5700470000000003E-2</v>
      </c>
      <c r="K780" s="122">
        <v>2.5700470000000003E-2</v>
      </c>
      <c r="L780" s="122">
        <v>0</v>
      </c>
      <c r="M780" s="122">
        <v>0.12065945</v>
      </c>
      <c r="N780" s="122">
        <v>0.39353399999999999</v>
      </c>
      <c r="O780" s="122"/>
      <c r="P780" s="122">
        <v>0.74092552999999983</v>
      </c>
      <c r="Q780" s="122"/>
      <c r="R780" s="122">
        <v>1.0138000799999998</v>
      </c>
      <c r="S780" s="122"/>
      <c r="T780" s="122">
        <v>1.0138000799999998</v>
      </c>
      <c r="U780" s="122"/>
      <c r="V780" s="122"/>
    </row>
    <row r="781" spans="1:22" ht="46.65" x14ac:dyDescent="0.35">
      <c r="A781" s="106" t="s">
        <v>1662</v>
      </c>
      <c r="B781" s="107" t="s">
        <v>1078</v>
      </c>
      <c r="C781" s="108" t="s">
        <v>1595</v>
      </c>
      <c r="D781" s="122">
        <v>1.78257</v>
      </c>
      <c r="E781" s="122">
        <v>2.4167000000000001E-4</v>
      </c>
      <c r="F781" s="122">
        <v>1.7823283299999999</v>
      </c>
      <c r="G781" s="122"/>
      <c r="H781" s="122">
        <v>1.77257</v>
      </c>
      <c r="I781" s="126">
        <v>1.7312283200000003</v>
      </c>
      <c r="J781" s="122">
        <v>3.4728339999999996E-2</v>
      </c>
      <c r="K781" s="122">
        <v>3.4728339999999996E-2</v>
      </c>
      <c r="L781" s="122">
        <v>1.73784166</v>
      </c>
      <c r="M781" s="122">
        <v>1.6964999800000002</v>
      </c>
      <c r="N781" s="122">
        <v>0</v>
      </c>
      <c r="O781" s="122"/>
      <c r="P781" s="122">
        <v>0</v>
      </c>
      <c r="Q781" s="122"/>
      <c r="R781" s="122">
        <v>4.1341679999999714E-2</v>
      </c>
      <c r="S781" s="122"/>
      <c r="T781" s="122">
        <v>4.1341679999999714E-2</v>
      </c>
      <c r="U781" s="122"/>
      <c r="V781" s="122"/>
    </row>
    <row r="782" spans="1:22" x14ac:dyDescent="0.35">
      <c r="A782" s="103"/>
      <c r="B782" s="110" t="s">
        <v>91</v>
      </c>
      <c r="C782" s="105"/>
      <c r="D782" s="133">
        <f t="shared" ref="D782:V782" si="89">SUM(D783:D784)</f>
        <v>12.937139999999999</v>
      </c>
      <c r="E782" s="133">
        <f t="shared" si="89"/>
        <v>0.21475163</v>
      </c>
      <c r="F782" s="133">
        <f t="shared" si="89"/>
        <v>12.722388369999999</v>
      </c>
      <c r="G782" s="133">
        <f t="shared" si="89"/>
        <v>0</v>
      </c>
      <c r="H782" s="133">
        <f t="shared" si="89"/>
        <v>9.8440760000000012</v>
      </c>
      <c r="I782" s="133">
        <f t="shared" si="89"/>
        <v>0.47010691999999998</v>
      </c>
      <c r="J782" s="133">
        <f t="shared" si="89"/>
        <v>0.17533259000000001</v>
      </c>
      <c r="K782" s="133">
        <f t="shared" si="89"/>
        <v>0.17533259000000001</v>
      </c>
      <c r="L782" s="133">
        <f t="shared" si="89"/>
        <v>2.2372900000000002</v>
      </c>
      <c r="M782" s="133">
        <f t="shared" si="89"/>
        <v>0.29477432999999997</v>
      </c>
      <c r="N782" s="133">
        <f t="shared" si="89"/>
        <v>2.2372900000000002</v>
      </c>
      <c r="O782" s="133">
        <f t="shared" si="89"/>
        <v>0</v>
      </c>
      <c r="P782" s="133">
        <f t="shared" si="89"/>
        <v>5.1941634100000007</v>
      </c>
      <c r="Q782" s="133">
        <f t="shared" si="89"/>
        <v>0</v>
      </c>
      <c r="R782" s="133">
        <f t="shared" si="89"/>
        <v>9.373969080000002</v>
      </c>
      <c r="S782" s="133">
        <f t="shared" si="89"/>
        <v>0</v>
      </c>
      <c r="T782" s="133">
        <f t="shared" si="89"/>
        <v>9.373969080000002</v>
      </c>
      <c r="U782" s="133">
        <f t="shared" si="89"/>
        <v>0</v>
      </c>
      <c r="V782" s="133">
        <f t="shared" si="89"/>
        <v>0</v>
      </c>
    </row>
    <row r="783" spans="1:22" ht="46.65" x14ac:dyDescent="0.35">
      <c r="A783" s="106" t="s">
        <v>1662</v>
      </c>
      <c r="B783" s="107" t="s">
        <v>466</v>
      </c>
      <c r="C783" s="108" t="s">
        <v>549</v>
      </c>
      <c r="D783" s="122">
        <v>12.937139999999999</v>
      </c>
      <c r="E783" s="122">
        <v>0.21475163</v>
      </c>
      <c r="F783" s="122">
        <v>12.722388369999999</v>
      </c>
      <c r="G783" s="122"/>
      <c r="H783" s="122">
        <v>9.8440760000000012</v>
      </c>
      <c r="I783" s="126">
        <v>0.39828282999999998</v>
      </c>
      <c r="J783" s="122">
        <v>0.17533259000000001</v>
      </c>
      <c r="K783" s="122">
        <v>0.17533259000000001</v>
      </c>
      <c r="L783" s="122">
        <v>2.2372900000000002</v>
      </c>
      <c r="M783" s="122">
        <v>0.22295023999999997</v>
      </c>
      <c r="N783" s="122">
        <v>2.2372900000000002</v>
      </c>
      <c r="O783" s="122"/>
      <c r="P783" s="122">
        <v>5.1941634100000007</v>
      </c>
      <c r="Q783" s="122"/>
      <c r="R783" s="122">
        <v>9.4457931700000017</v>
      </c>
      <c r="S783" s="122"/>
      <c r="T783" s="122">
        <v>9.4457931700000017</v>
      </c>
      <c r="U783" s="122"/>
      <c r="V783" s="122"/>
    </row>
    <row r="784" spans="1:22" ht="31.1" x14ac:dyDescent="0.35">
      <c r="A784" s="106" t="s">
        <v>1662</v>
      </c>
      <c r="B784" s="107" t="s">
        <v>1872</v>
      </c>
      <c r="C784" s="108" t="s">
        <v>1966</v>
      </c>
      <c r="D784" s="122"/>
      <c r="E784" s="122"/>
      <c r="F784" s="122">
        <v>0</v>
      </c>
      <c r="G784" s="122"/>
      <c r="H784" s="122">
        <v>0</v>
      </c>
      <c r="I784" s="126">
        <v>7.1824089999999993E-2</v>
      </c>
      <c r="J784" s="122"/>
      <c r="K784" s="122"/>
      <c r="L784" s="122"/>
      <c r="M784" s="122">
        <v>7.1824089999999993E-2</v>
      </c>
      <c r="N784" s="122"/>
      <c r="O784" s="122"/>
      <c r="P784" s="122"/>
      <c r="Q784" s="122"/>
      <c r="R784" s="122">
        <v>-7.1824089999999993E-2</v>
      </c>
      <c r="S784" s="122"/>
      <c r="T784" s="122">
        <v>-7.1824089999999993E-2</v>
      </c>
      <c r="U784" s="122"/>
      <c r="V784" s="122"/>
    </row>
    <row r="785" spans="1:22" x14ac:dyDescent="0.35">
      <c r="A785" s="103"/>
      <c r="B785" s="110" t="s">
        <v>88</v>
      </c>
      <c r="C785" s="105"/>
      <c r="D785" s="133">
        <f t="shared" ref="D785:V785" si="90">SUM(D786:D786)</f>
        <v>6.6904899999999996</v>
      </c>
      <c r="E785" s="133">
        <f t="shared" si="90"/>
        <v>2.6000900000000002E-3</v>
      </c>
      <c r="F785" s="133">
        <f t="shared" si="90"/>
        <v>6.68788991</v>
      </c>
      <c r="G785" s="133">
        <f t="shared" si="90"/>
        <v>0</v>
      </c>
      <c r="H785" s="133">
        <f t="shared" si="90"/>
        <v>6.3457680000000005</v>
      </c>
      <c r="I785" s="133">
        <f t="shared" si="90"/>
        <v>6.4671797599999996</v>
      </c>
      <c r="J785" s="133">
        <f t="shared" si="90"/>
        <v>0.11302433000000001</v>
      </c>
      <c r="K785" s="133">
        <f t="shared" si="90"/>
        <v>0.11302433000000001</v>
      </c>
      <c r="L785" s="133">
        <f t="shared" si="90"/>
        <v>6.2327436700000005</v>
      </c>
      <c r="M785" s="133">
        <f t="shared" si="90"/>
        <v>6.3541554299999996</v>
      </c>
      <c r="N785" s="133">
        <f t="shared" si="90"/>
        <v>0</v>
      </c>
      <c r="O785" s="133">
        <f t="shared" si="90"/>
        <v>0</v>
      </c>
      <c r="P785" s="133">
        <f t="shared" si="90"/>
        <v>0</v>
      </c>
      <c r="Q785" s="133">
        <f t="shared" si="90"/>
        <v>0</v>
      </c>
      <c r="R785" s="133">
        <f t="shared" si="90"/>
        <v>-0.12141175999999909</v>
      </c>
      <c r="S785" s="133">
        <f t="shared" si="90"/>
        <v>0</v>
      </c>
      <c r="T785" s="133">
        <f t="shared" si="90"/>
        <v>-0.12141175999999909</v>
      </c>
      <c r="U785" s="133">
        <f t="shared" si="90"/>
        <v>0</v>
      </c>
      <c r="V785" s="133">
        <f t="shared" si="90"/>
        <v>0</v>
      </c>
    </row>
    <row r="786" spans="1:22" ht="31.1" x14ac:dyDescent="0.35">
      <c r="A786" s="106" t="s">
        <v>1662</v>
      </c>
      <c r="B786" s="107" t="s">
        <v>1873</v>
      </c>
      <c r="C786" s="108" t="s">
        <v>1596</v>
      </c>
      <c r="D786" s="122">
        <v>6.6904899999999996</v>
      </c>
      <c r="E786" s="122">
        <v>2.6000900000000002E-3</v>
      </c>
      <c r="F786" s="122">
        <v>6.68788991</v>
      </c>
      <c r="G786" s="122"/>
      <c r="H786" s="122">
        <v>6.3457680000000005</v>
      </c>
      <c r="I786" s="126">
        <v>6.4671797599999996</v>
      </c>
      <c r="J786" s="122">
        <v>0.11302433000000001</v>
      </c>
      <c r="K786" s="122">
        <v>0.11302433000000001</v>
      </c>
      <c r="L786" s="122">
        <v>6.2327436700000005</v>
      </c>
      <c r="M786" s="122">
        <v>6.3541554299999996</v>
      </c>
      <c r="N786" s="122">
        <v>0</v>
      </c>
      <c r="O786" s="122"/>
      <c r="P786" s="122">
        <v>0</v>
      </c>
      <c r="Q786" s="122"/>
      <c r="R786" s="122">
        <v>-0.12141175999999909</v>
      </c>
      <c r="S786" s="122"/>
      <c r="T786" s="122">
        <v>-0.12141175999999909</v>
      </c>
      <c r="U786" s="122"/>
      <c r="V786" s="122"/>
    </row>
    <row r="787" spans="1:22" x14ac:dyDescent="0.35">
      <c r="A787" s="114"/>
      <c r="B787" s="104" t="s">
        <v>65</v>
      </c>
      <c r="C787" s="105"/>
      <c r="D787" s="133">
        <f t="shared" ref="D787:V787" si="91">SUM(D788)</f>
        <v>3.2970700000000002</v>
      </c>
      <c r="E787" s="133">
        <f t="shared" si="91"/>
        <v>2.4167000000000001E-4</v>
      </c>
      <c r="F787" s="133">
        <f t="shared" si="91"/>
        <v>3.2968283300000003</v>
      </c>
      <c r="G787" s="133">
        <f t="shared" si="91"/>
        <v>0</v>
      </c>
      <c r="H787" s="133">
        <f t="shared" si="91"/>
        <v>3.2970700000000006</v>
      </c>
      <c r="I787" s="133">
        <f t="shared" si="91"/>
        <v>2.9567827000000002</v>
      </c>
      <c r="J787" s="133">
        <f t="shared" si="91"/>
        <v>0.13622461</v>
      </c>
      <c r="K787" s="133">
        <f t="shared" si="91"/>
        <v>0.13622461</v>
      </c>
      <c r="L787" s="133">
        <f t="shared" si="91"/>
        <v>3.1608453900000004</v>
      </c>
      <c r="M787" s="133">
        <f t="shared" si="91"/>
        <v>2.82055809</v>
      </c>
      <c r="N787" s="133">
        <f t="shared" si="91"/>
        <v>0</v>
      </c>
      <c r="O787" s="133">
        <f t="shared" si="91"/>
        <v>0</v>
      </c>
      <c r="P787" s="133">
        <f t="shared" si="91"/>
        <v>0</v>
      </c>
      <c r="Q787" s="133">
        <f t="shared" si="91"/>
        <v>0</v>
      </c>
      <c r="R787" s="133">
        <f t="shared" si="91"/>
        <v>0.3402873000000004</v>
      </c>
      <c r="S787" s="133">
        <f t="shared" si="91"/>
        <v>0</v>
      </c>
      <c r="T787" s="133">
        <f t="shared" si="91"/>
        <v>0.3402873000000004</v>
      </c>
      <c r="U787" s="133">
        <f t="shared" si="91"/>
        <v>0</v>
      </c>
      <c r="V787" s="133">
        <f t="shared" si="91"/>
        <v>0</v>
      </c>
    </row>
    <row r="788" spans="1:22" ht="31.1" x14ac:dyDescent="0.35">
      <c r="A788" s="106" t="s">
        <v>1662</v>
      </c>
      <c r="B788" s="107" t="s">
        <v>1874</v>
      </c>
      <c r="C788" s="108" t="s">
        <v>1597</v>
      </c>
      <c r="D788" s="122">
        <v>3.2970700000000002</v>
      </c>
      <c r="E788" s="122">
        <v>2.4167000000000001E-4</v>
      </c>
      <c r="F788" s="122">
        <v>3.2968283300000003</v>
      </c>
      <c r="G788" s="122"/>
      <c r="H788" s="122">
        <v>3.2970700000000006</v>
      </c>
      <c r="I788" s="126">
        <v>2.9567827000000002</v>
      </c>
      <c r="J788" s="122">
        <v>0.13622461</v>
      </c>
      <c r="K788" s="122">
        <v>0.13622461</v>
      </c>
      <c r="L788" s="122">
        <v>3.1608453900000004</v>
      </c>
      <c r="M788" s="122">
        <v>2.82055809</v>
      </c>
      <c r="N788" s="122">
        <v>0</v>
      </c>
      <c r="O788" s="122"/>
      <c r="P788" s="122">
        <v>0</v>
      </c>
      <c r="Q788" s="122"/>
      <c r="R788" s="122">
        <v>0.3402873000000004</v>
      </c>
      <c r="S788" s="122"/>
      <c r="T788" s="122">
        <v>0.3402873000000004</v>
      </c>
      <c r="U788" s="122"/>
      <c r="V788" s="122"/>
    </row>
    <row r="789" spans="1:22" x14ac:dyDescent="0.35">
      <c r="A789" s="102"/>
      <c r="B789" s="116" t="s">
        <v>151</v>
      </c>
      <c r="C789" s="101"/>
      <c r="D789" s="132">
        <f t="shared" ref="D789:V789" si="92">D790+D795+D800+D803+D807+D809+D814+D828+D833+D835+D837+D839+D841+D846+D856+D858+D864+D866+D869+D877+D880+D883+D903+D917+D932+D937+D939+D942+D949+D959+D805+D964+D972+D966+D978+D980+D982+D987+D984+D947+D990</f>
        <v>2193.2963025700005</v>
      </c>
      <c r="E789" s="132">
        <f t="shared" si="92"/>
        <v>436.76183562999989</v>
      </c>
      <c r="F789" s="132">
        <f t="shared" si="92"/>
        <v>1756.5344669400001</v>
      </c>
      <c r="G789" s="132">
        <f t="shared" si="92"/>
        <v>0</v>
      </c>
      <c r="H789" s="132">
        <f t="shared" si="92"/>
        <v>616.78715209000006</v>
      </c>
      <c r="I789" s="132">
        <f t="shared" si="92"/>
        <v>345.71862201999988</v>
      </c>
      <c r="J789" s="132">
        <f t="shared" si="92"/>
        <v>94.793101350000015</v>
      </c>
      <c r="K789" s="132">
        <f t="shared" si="92"/>
        <v>200.81085761999995</v>
      </c>
      <c r="L789" s="132">
        <f t="shared" si="92"/>
        <v>180.96838509</v>
      </c>
      <c r="M789" s="132">
        <f t="shared" si="92"/>
        <v>144.90776440000002</v>
      </c>
      <c r="N789" s="132">
        <f t="shared" si="92"/>
        <v>140.04010155999998</v>
      </c>
      <c r="O789" s="132">
        <f t="shared" si="92"/>
        <v>0</v>
      </c>
      <c r="P789" s="132">
        <f t="shared" si="92"/>
        <v>200.98556409000008</v>
      </c>
      <c r="Q789" s="132">
        <f t="shared" si="92"/>
        <v>0</v>
      </c>
      <c r="R789" s="132">
        <f t="shared" si="92"/>
        <v>271.06853007000007</v>
      </c>
      <c r="S789" s="132">
        <f t="shared" si="92"/>
        <v>0</v>
      </c>
      <c r="T789" s="132">
        <f t="shared" si="92"/>
        <v>271.06853007000007</v>
      </c>
      <c r="U789" s="132">
        <f t="shared" si="92"/>
        <v>0</v>
      </c>
      <c r="V789" s="132">
        <f t="shared" si="92"/>
        <v>0</v>
      </c>
    </row>
    <row r="790" spans="1:22" x14ac:dyDescent="0.35">
      <c r="A790" s="117"/>
      <c r="B790" s="118" t="s">
        <v>26</v>
      </c>
      <c r="C790" s="105"/>
      <c r="D790" s="133">
        <f t="shared" ref="D790:V790" si="93">SUM(D791:D794)</f>
        <v>12.969931999999998</v>
      </c>
      <c r="E790" s="133">
        <f t="shared" si="93"/>
        <v>1.12900417</v>
      </c>
      <c r="F790" s="133">
        <f t="shared" si="93"/>
        <v>11.840927830000002</v>
      </c>
      <c r="G790" s="133">
        <f t="shared" si="93"/>
        <v>0</v>
      </c>
      <c r="H790" s="133">
        <f t="shared" si="93"/>
        <v>2.3422400000000003</v>
      </c>
      <c r="I790" s="133">
        <f t="shared" si="93"/>
        <v>13.705921280000002</v>
      </c>
      <c r="J790" s="133">
        <f t="shared" si="93"/>
        <v>4.7027659999999999E-2</v>
      </c>
      <c r="K790" s="133">
        <f t="shared" si="93"/>
        <v>0.16495117000000001</v>
      </c>
      <c r="L790" s="133">
        <f t="shared" si="93"/>
        <v>0.72844319999999985</v>
      </c>
      <c r="M790" s="133">
        <f t="shared" si="93"/>
        <v>13.54097011</v>
      </c>
      <c r="N790" s="133">
        <f t="shared" si="93"/>
        <v>1.5551610000000002</v>
      </c>
      <c r="O790" s="133">
        <f t="shared" si="93"/>
        <v>0</v>
      </c>
      <c r="P790" s="133">
        <f t="shared" si="93"/>
        <v>1.1608139999999999E-2</v>
      </c>
      <c r="Q790" s="133">
        <f t="shared" si="93"/>
        <v>0</v>
      </c>
      <c r="R790" s="133">
        <f t="shared" si="93"/>
        <v>-11.36368128</v>
      </c>
      <c r="S790" s="133">
        <f t="shared" si="93"/>
        <v>0</v>
      </c>
      <c r="T790" s="133">
        <f t="shared" si="93"/>
        <v>-11.36368128</v>
      </c>
      <c r="U790" s="133">
        <f t="shared" si="93"/>
        <v>0</v>
      </c>
      <c r="V790" s="133">
        <f t="shared" si="93"/>
        <v>0</v>
      </c>
    </row>
    <row r="791" spans="1:22" ht="46.65" x14ac:dyDescent="0.35">
      <c r="A791" s="115" t="s">
        <v>1663</v>
      </c>
      <c r="B791" s="111" t="s">
        <v>152</v>
      </c>
      <c r="C791" s="108" t="s">
        <v>550</v>
      </c>
      <c r="D791" s="122">
        <v>3.55871</v>
      </c>
      <c r="E791" s="122">
        <v>1.0183252199999999</v>
      </c>
      <c r="F791" s="122">
        <v>2.5403847800000001</v>
      </c>
      <c r="G791" s="123"/>
      <c r="H791" s="122">
        <v>1.0999999999999999E-2</v>
      </c>
      <c r="I791" s="126">
        <v>4.4504000000000006E-4</v>
      </c>
      <c r="J791" s="122">
        <v>1.9593E-4</v>
      </c>
      <c r="K791" s="122">
        <v>1.9593E-4</v>
      </c>
      <c r="L791" s="122">
        <v>2.5000000000000001E-3</v>
      </c>
      <c r="M791" s="122">
        <v>2.4911000000000009E-4</v>
      </c>
      <c r="N791" s="122">
        <v>2.5000000000000001E-3</v>
      </c>
      <c r="O791" s="123"/>
      <c r="P791" s="122">
        <v>5.8040699999999997E-3</v>
      </c>
      <c r="Q791" s="123"/>
      <c r="R791" s="122">
        <v>1.0554959999999999E-2</v>
      </c>
      <c r="S791" s="122"/>
      <c r="T791" s="122">
        <v>1.0554959999999999E-2</v>
      </c>
      <c r="U791" s="123"/>
      <c r="V791" s="123"/>
    </row>
    <row r="792" spans="1:22" ht="31.1" x14ac:dyDescent="0.35">
      <c r="A792" s="106" t="s">
        <v>1663</v>
      </c>
      <c r="B792" s="111" t="s">
        <v>1079</v>
      </c>
      <c r="C792" s="108" t="s">
        <v>1598</v>
      </c>
      <c r="D792" s="122">
        <v>6.5098599999999998</v>
      </c>
      <c r="E792" s="122">
        <v>1.186391E-2</v>
      </c>
      <c r="F792" s="122">
        <v>6.49799609</v>
      </c>
      <c r="G792" s="123"/>
      <c r="H792" s="122">
        <v>0</v>
      </c>
      <c r="I792" s="126">
        <v>11.24614328</v>
      </c>
      <c r="J792" s="122">
        <v>0</v>
      </c>
      <c r="K792" s="122">
        <v>0.11792351</v>
      </c>
      <c r="L792" s="122">
        <v>0</v>
      </c>
      <c r="M792" s="122">
        <v>11.128219769999999</v>
      </c>
      <c r="N792" s="122">
        <v>0</v>
      </c>
      <c r="O792" s="123"/>
      <c r="P792" s="122">
        <v>0</v>
      </c>
      <c r="Q792" s="123"/>
      <c r="R792" s="122">
        <v>-11.24614328</v>
      </c>
      <c r="S792" s="122"/>
      <c r="T792" s="122">
        <v>-11.24614328</v>
      </c>
      <c r="U792" s="123"/>
      <c r="V792" s="123"/>
    </row>
    <row r="793" spans="1:22" ht="31.1" x14ac:dyDescent="0.35">
      <c r="A793" s="115" t="s">
        <v>1663</v>
      </c>
      <c r="B793" s="111" t="s">
        <v>1080</v>
      </c>
      <c r="C793" s="108" t="s">
        <v>1599</v>
      </c>
      <c r="D793" s="122">
        <v>2.5669299999999997</v>
      </c>
      <c r="E793" s="122">
        <v>4.5092600000000002E-3</v>
      </c>
      <c r="F793" s="122">
        <v>2.5624207399999999</v>
      </c>
      <c r="G793" s="123"/>
      <c r="H793" s="122">
        <v>2.3202400000000001</v>
      </c>
      <c r="I793" s="126">
        <v>2.45888792</v>
      </c>
      <c r="J793" s="122">
        <v>4.6635800000000005E-2</v>
      </c>
      <c r="K793" s="122">
        <v>4.6635800000000005E-2</v>
      </c>
      <c r="L793" s="122">
        <v>0.72344319999999995</v>
      </c>
      <c r="M793" s="122">
        <v>2.4122521199999998</v>
      </c>
      <c r="N793" s="122">
        <v>1.5501610000000003</v>
      </c>
      <c r="O793" s="123"/>
      <c r="P793" s="122">
        <v>0</v>
      </c>
      <c r="Q793" s="123"/>
      <c r="R793" s="122">
        <v>-0.13864791999999992</v>
      </c>
      <c r="S793" s="122"/>
      <c r="T793" s="122">
        <v>-0.13864791999999992</v>
      </c>
      <c r="U793" s="123"/>
      <c r="V793" s="123"/>
    </row>
    <row r="794" spans="1:22" ht="46.65" x14ac:dyDescent="0.35">
      <c r="A794" s="106" t="s">
        <v>1663</v>
      </c>
      <c r="B794" s="111" t="s">
        <v>153</v>
      </c>
      <c r="C794" s="108" t="s">
        <v>154</v>
      </c>
      <c r="D794" s="122">
        <v>0.33443200000000001</v>
      </c>
      <c r="E794" s="122">
        <v>9.4305779999999992E-2</v>
      </c>
      <c r="F794" s="122">
        <v>0.24012622</v>
      </c>
      <c r="G794" s="123"/>
      <c r="H794" s="122">
        <v>1.0999999999999999E-2</v>
      </c>
      <c r="I794" s="126">
        <v>4.4504000000000006E-4</v>
      </c>
      <c r="J794" s="122">
        <v>1.9593E-4</v>
      </c>
      <c r="K794" s="122">
        <v>1.9593E-4</v>
      </c>
      <c r="L794" s="122">
        <v>2.5000000000000001E-3</v>
      </c>
      <c r="M794" s="122">
        <v>2.4911000000000009E-4</v>
      </c>
      <c r="N794" s="122">
        <v>2.5000000000000001E-3</v>
      </c>
      <c r="O794" s="123"/>
      <c r="P794" s="122">
        <v>5.8040699999999997E-3</v>
      </c>
      <c r="Q794" s="123"/>
      <c r="R794" s="122">
        <v>1.0554959999999999E-2</v>
      </c>
      <c r="S794" s="122"/>
      <c r="T794" s="122">
        <v>1.0554959999999999E-2</v>
      </c>
      <c r="U794" s="123"/>
      <c r="V794" s="123"/>
    </row>
    <row r="795" spans="1:22" x14ac:dyDescent="0.35">
      <c r="A795" s="119"/>
      <c r="B795" s="118" t="s">
        <v>27</v>
      </c>
      <c r="C795" s="105"/>
      <c r="D795" s="133">
        <f t="shared" ref="D795:V795" si="94">SUM(D796:D799)</f>
        <v>1.13452</v>
      </c>
      <c r="E795" s="133">
        <f t="shared" si="94"/>
        <v>0.28157851</v>
      </c>
      <c r="F795" s="133">
        <f t="shared" si="94"/>
        <v>0.85294148999999997</v>
      </c>
      <c r="G795" s="133">
        <f t="shared" si="94"/>
        <v>0</v>
      </c>
      <c r="H795" s="133">
        <f t="shared" si="94"/>
        <v>1.0999999999999999E-2</v>
      </c>
      <c r="I795" s="133">
        <f t="shared" si="94"/>
        <v>4.4504000000000006E-4</v>
      </c>
      <c r="J795" s="133">
        <f t="shared" si="94"/>
        <v>1.9593E-4</v>
      </c>
      <c r="K795" s="133">
        <f t="shared" si="94"/>
        <v>1.9593E-4</v>
      </c>
      <c r="L795" s="133">
        <f t="shared" si="94"/>
        <v>2.5000000000000001E-3</v>
      </c>
      <c r="M795" s="133">
        <f t="shared" si="94"/>
        <v>2.4911000000000009E-4</v>
      </c>
      <c r="N795" s="133">
        <f t="shared" si="94"/>
        <v>2.5000000000000001E-3</v>
      </c>
      <c r="O795" s="133">
        <f t="shared" si="94"/>
        <v>0</v>
      </c>
      <c r="P795" s="133">
        <f t="shared" si="94"/>
        <v>5.8040699999999997E-3</v>
      </c>
      <c r="Q795" s="133">
        <f t="shared" si="94"/>
        <v>0</v>
      </c>
      <c r="R795" s="133">
        <f t="shared" si="94"/>
        <v>1.0554959999999999E-2</v>
      </c>
      <c r="S795" s="133">
        <f t="shared" si="94"/>
        <v>0</v>
      </c>
      <c r="T795" s="133">
        <f t="shared" si="94"/>
        <v>1.0554959999999999E-2</v>
      </c>
      <c r="U795" s="133">
        <f t="shared" si="94"/>
        <v>0</v>
      </c>
      <c r="V795" s="133">
        <f t="shared" si="94"/>
        <v>0</v>
      </c>
    </row>
    <row r="796" spans="1:22" ht="46.65" x14ac:dyDescent="0.35">
      <c r="A796" s="115" t="s">
        <v>1663</v>
      </c>
      <c r="B796" s="111" t="s">
        <v>155</v>
      </c>
      <c r="C796" s="108" t="s">
        <v>551</v>
      </c>
      <c r="D796" s="122">
        <v>1.13452</v>
      </c>
      <c r="E796" s="122">
        <v>0.28157851</v>
      </c>
      <c r="F796" s="122">
        <v>0.85294148999999997</v>
      </c>
      <c r="G796" s="123"/>
      <c r="H796" s="122">
        <v>1.0999999999999999E-2</v>
      </c>
      <c r="I796" s="126">
        <v>4.4504000000000006E-4</v>
      </c>
      <c r="J796" s="122">
        <v>1.9593E-4</v>
      </c>
      <c r="K796" s="122">
        <v>1.9593E-4</v>
      </c>
      <c r="L796" s="122">
        <v>2.5000000000000001E-3</v>
      </c>
      <c r="M796" s="122">
        <v>2.4911000000000009E-4</v>
      </c>
      <c r="N796" s="122">
        <v>2.5000000000000001E-3</v>
      </c>
      <c r="O796" s="123"/>
      <c r="P796" s="122">
        <v>5.8040699999999997E-3</v>
      </c>
      <c r="Q796" s="123"/>
      <c r="R796" s="122">
        <v>1.0554959999999999E-2</v>
      </c>
      <c r="S796" s="122"/>
      <c r="T796" s="122">
        <v>1.0554959999999999E-2</v>
      </c>
      <c r="U796" s="123"/>
      <c r="V796" s="123"/>
    </row>
    <row r="797" spans="1:22" ht="46.65" x14ac:dyDescent="0.35">
      <c r="A797" s="115" t="s">
        <v>1663</v>
      </c>
      <c r="B797" s="111" t="s">
        <v>1875</v>
      </c>
      <c r="C797" s="108" t="s">
        <v>1967</v>
      </c>
      <c r="D797" s="122"/>
      <c r="E797" s="122"/>
      <c r="F797" s="122">
        <v>0</v>
      </c>
      <c r="G797" s="123"/>
      <c r="H797" s="122">
        <v>0</v>
      </c>
      <c r="I797" s="126">
        <v>0</v>
      </c>
      <c r="J797" s="122"/>
      <c r="K797" s="122"/>
      <c r="L797" s="122"/>
      <c r="M797" s="122">
        <v>0</v>
      </c>
      <c r="N797" s="122"/>
      <c r="O797" s="123"/>
      <c r="P797" s="122"/>
      <c r="Q797" s="123"/>
      <c r="R797" s="122">
        <v>0</v>
      </c>
      <c r="S797" s="122"/>
      <c r="T797" s="122">
        <v>0</v>
      </c>
      <c r="U797" s="123"/>
      <c r="V797" s="123"/>
    </row>
    <row r="798" spans="1:22" ht="62.2" x14ac:dyDescent="0.35">
      <c r="A798" s="115" t="s">
        <v>1663</v>
      </c>
      <c r="B798" s="111" t="s">
        <v>1876</v>
      </c>
      <c r="C798" s="108" t="s">
        <v>1968</v>
      </c>
      <c r="D798" s="122"/>
      <c r="E798" s="122"/>
      <c r="F798" s="122">
        <v>0</v>
      </c>
      <c r="G798" s="123"/>
      <c r="H798" s="122">
        <v>0</v>
      </c>
      <c r="I798" s="126">
        <v>0</v>
      </c>
      <c r="J798" s="122"/>
      <c r="K798" s="122"/>
      <c r="L798" s="122"/>
      <c r="M798" s="122">
        <v>0</v>
      </c>
      <c r="N798" s="122"/>
      <c r="O798" s="123"/>
      <c r="P798" s="122"/>
      <c r="Q798" s="123"/>
      <c r="R798" s="122">
        <v>0</v>
      </c>
      <c r="S798" s="122"/>
      <c r="T798" s="122">
        <v>0</v>
      </c>
      <c r="U798" s="123"/>
      <c r="V798" s="123"/>
    </row>
    <row r="799" spans="1:22" ht="46.65" x14ac:dyDescent="0.35">
      <c r="A799" s="115" t="s">
        <v>1663</v>
      </c>
      <c r="B799" s="111" t="s">
        <v>1877</v>
      </c>
      <c r="C799" s="108" t="s">
        <v>1969</v>
      </c>
      <c r="D799" s="122"/>
      <c r="E799" s="122"/>
      <c r="F799" s="122">
        <v>0</v>
      </c>
      <c r="G799" s="123"/>
      <c r="H799" s="122">
        <v>0</v>
      </c>
      <c r="I799" s="126">
        <v>0</v>
      </c>
      <c r="J799" s="122"/>
      <c r="K799" s="122"/>
      <c r="L799" s="122"/>
      <c r="M799" s="122">
        <v>0</v>
      </c>
      <c r="N799" s="122"/>
      <c r="O799" s="123"/>
      <c r="P799" s="122"/>
      <c r="Q799" s="123"/>
      <c r="R799" s="122">
        <v>0</v>
      </c>
      <c r="S799" s="122"/>
      <c r="T799" s="122">
        <v>0</v>
      </c>
      <c r="U799" s="123"/>
      <c r="V799" s="123"/>
    </row>
    <row r="800" spans="1:22" x14ac:dyDescent="0.35">
      <c r="A800" s="119"/>
      <c r="B800" s="118" t="s">
        <v>416</v>
      </c>
      <c r="C800" s="105"/>
      <c r="D800" s="133">
        <f t="shared" ref="D800:V800" si="95">SUM(D801:D802)</f>
        <v>2.8491899999999997</v>
      </c>
      <c r="E800" s="133">
        <f t="shared" si="95"/>
        <v>0.25980442999999998</v>
      </c>
      <c r="F800" s="133">
        <f t="shared" si="95"/>
        <v>2.5893855699999997</v>
      </c>
      <c r="G800" s="133">
        <f t="shared" si="95"/>
        <v>0</v>
      </c>
      <c r="H800" s="133">
        <f t="shared" si="95"/>
        <v>1.0999999999999999E-2</v>
      </c>
      <c r="I800" s="133">
        <f t="shared" si="95"/>
        <v>4.4504000000000006E-4</v>
      </c>
      <c r="J800" s="133">
        <f t="shared" si="95"/>
        <v>1.9593E-4</v>
      </c>
      <c r="K800" s="133">
        <f t="shared" si="95"/>
        <v>1.9593E-4</v>
      </c>
      <c r="L800" s="133">
        <f t="shared" si="95"/>
        <v>2.5000000000000001E-3</v>
      </c>
      <c r="M800" s="133">
        <f t="shared" si="95"/>
        <v>2.4911000000000009E-4</v>
      </c>
      <c r="N800" s="133">
        <f t="shared" si="95"/>
        <v>2.5000000000000001E-3</v>
      </c>
      <c r="O800" s="133">
        <f t="shared" si="95"/>
        <v>0</v>
      </c>
      <c r="P800" s="133">
        <f t="shared" si="95"/>
        <v>5.8040699999999997E-3</v>
      </c>
      <c r="Q800" s="133">
        <f t="shared" si="95"/>
        <v>0</v>
      </c>
      <c r="R800" s="133">
        <f t="shared" si="95"/>
        <v>1.0554959999999999E-2</v>
      </c>
      <c r="S800" s="133">
        <f t="shared" si="95"/>
        <v>0</v>
      </c>
      <c r="T800" s="133">
        <f t="shared" si="95"/>
        <v>1.0554959999999999E-2</v>
      </c>
      <c r="U800" s="133">
        <f t="shared" si="95"/>
        <v>0</v>
      </c>
      <c r="V800" s="133">
        <f t="shared" si="95"/>
        <v>0</v>
      </c>
    </row>
    <row r="801" spans="1:22" ht="62.2" x14ac:dyDescent="0.35">
      <c r="A801" s="115" t="s">
        <v>1663</v>
      </c>
      <c r="B801" s="111" t="s">
        <v>246</v>
      </c>
      <c r="C801" s="108" t="s">
        <v>156</v>
      </c>
      <c r="D801" s="122">
        <v>0.47755000000000003</v>
      </c>
      <c r="E801" s="122">
        <v>0.25980442999999998</v>
      </c>
      <c r="F801" s="122">
        <v>0.21774557000000005</v>
      </c>
      <c r="G801" s="123"/>
      <c r="H801" s="122">
        <v>1.0999999999999999E-2</v>
      </c>
      <c r="I801" s="126">
        <v>4.4504000000000006E-4</v>
      </c>
      <c r="J801" s="122">
        <v>1.9593E-4</v>
      </c>
      <c r="K801" s="122">
        <v>1.9593E-4</v>
      </c>
      <c r="L801" s="122">
        <v>2.5000000000000001E-3</v>
      </c>
      <c r="M801" s="122">
        <v>2.4911000000000009E-4</v>
      </c>
      <c r="N801" s="122">
        <v>2.5000000000000001E-3</v>
      </c>
      <c r="O801" s="123"/>
      <c r="P801" s="122">
        <v>5.8040699999999997E-3</v>
      </c>
      <c r="Q801" s="123"/>
      <c r="R801" s="122">
        <v>1.0554959999999999E-2</v>
      </c>
      <c r="S801" s="122"/>
      <c r="T801" s="122">
        <v>1.0554959999999999E-2</v>
      </c>
      <c r="U801" s="123"/>
      <c r="V801" s="123"/>
    </row>
    <row r="802" spans="1:22" ht="31.1" x14ac:dyDescent="0.35">
      <c r="A802" s="106" t="s">
        <v>1663</v>
      </c>
      <c r="B802" s="111" t="s">
        <v>1081</v>
      </c>
      <c r="C802" s="108" t="s">
        <v>552</v>
      </c>
      <c r="D802" s="122">
        <v>2.3716399999999997</v>
      </c>
      <c r="E802" s="122">
        <v>0</v>
      </c>
      <c r="F802" s="122">
        <v>2.3716399999999997</v>
      </c>
      <c r="G802" s="123"/>
      <c r="H802" s="122">
        <v>0</v>
      </c>
      <c r="I802" s="126">
        <v>0</v>
      </c>
      <c r="J802" s="122">
        <v>0</v>
      </c>
      <c r="K802" s="122">
        <v>0</v>
      </c>
      <c r="L802" s="122">
        <v>0</v>
      </c>
      <c r="M802" s="122">
        <v>0</v>
      </c>
      <c r="N802" s="122">
        <v>0</v>
      </c>
      <c r="O802" s="123"/>
      <c r="P802" s="122">
        <v>0</v>
      </c>
      <c r="Q802" s="123"/>
      <c r="R802" s="122">
        <v>0</v>
      </c>
      <c r="S802" s="122"/>
      <c r="T802" s="122">
        <v>0</v>
      </c>
      <c r="U802" s="123"/>
      <c r="V802" s="123"/>
    </row>
    <row r="803" spans="1:22" x14ac:dyDescent="0.35">
      <c r="A803" s="119"/>
      <c r="B803" s="118" t="s">
        <v>30</v>
      </c>
      <c r="C803" s="105"/>
      <c r="D803" s="133">
        <f t="shared" ref="D803:V803" si="96">SUM(D804:D804)</f>
        <v>0.39578056</v>
      </c>
      <c r="E803" s="133">
        <f t="shared" si="96"/>
        <v>0.17906960999999999</v>
      </c>
      <c r="F803" s="133">
        <f t="shared" si="96"/>
        <v>0.21671095000000001</v>
      </c>
      <c r="G803" s="133">
        <f t="shared" si="96"/>
        <v>0</v>
      </c>
      <c r="H803" s="133">
        <f t="shared" si="96"/>
        <v>0.22649825999999995</v>
      </c>
      <c r="I803" s="133">
        <f t="shared" si="96"/>
        <v>1.5021359999999997E-2</v>
      </c>
      <c r="J803" s="133">
        <f t="shared" si="96"/>
        <v>6.6127200000000008E-3</v>
      </c>
      <c r="K803" s="133">
        <f t="shared" si="96"/>
        <v>6.6127200000000008E-3</v>
      </c>
      <c r="L803" s="133">
        <f t="shared" si="96"/>
        <v>8.4379999999999997E-2</v>
      </c>
      <c r="M803" s="133">
        <f t="shared" si="96"/>
        <v>8.4086399999999967E-3</v>
      </c>
      <c r="N803" s="133">
        <f t="shared" si="96"/>
        <v>8.4379999999999997E-2</v>
      </c>
      <c r="O803" s="133">
        <f t="shared" si="96"/>
        <v>0</v>
      </c>
      <c r="P803" s="133">
        <f t="shared" si="96"/>
        <v>5.1125539999999969E-2</v>
      </c>
      <c r="Q803" s="133">
        <f t="shared" si="96"/>
        <v>0</v>
      </c>
      <c r="R803" s="133">
        <f t="shared" si="96"/>
        <v>0.21147689999999997</v>
      </c>
      <c r="S803" s="133">
        <f t="shared" si="96"/>
        <v>0</v>
      </c>
      <c r="T803" s="133">
        <f t="shared" si="96"/>
        <v>0.21147689999999997</v>
      </c>
      <c r="U803" s="133">
        <f t="shared" si="96"/>
        <v>0</v>
      </c>
      <c r="V803" s="133">
        <f t="shared" si="96"/>
        <v>0</v>
      </c>
    </row>
    <row r="804" spans="1:22" ht="31.1" x14ac:dyDescent="0.35">
      <c r="A804" s="106" t="s">
        <v>1663</v>
      </c>
      <c r="B804" s="111" t="s">
        <v>157</v>
      </c>
      <c r="C804" s="108" t="s">
        <v>553</v>
      </c>
      <c r="D804" s="122">
        <v>0.39578056</v>
      </c>
      <c r="E804" s="122">
        <v>0.17906960999999999</v>
      </c>
      <c r="F804" s="122">
        <v>0.21671095000000001</v>
      </c>
      <c r="G804" s="123"/>
      <c r="H804" s="122">
        <v>0.22649825999999995</v>
      </c>
      <c r="I804" s="126">
        <v>1.5021359999999997E-2</v>
      </c>
      <c r="J804" s="122">
        <v>6.6127200000000008E-3</v>
      </c>
      <c r="K804" s="122">
        <v>6.6127200000000008E-3</v>
      </c>
      <c r="L804" s="122">
        <v>8.4379999999999997E-2</v>
      </c>
      <c r="M804" s="122">
        <v>8.4086399999999967E-3</v>
      </c>
      <c r="N804" s="122">
        <v>8.4379999999999997E-2</v>
      </c>
      <c r="O804" s="123"/>
      <c r="P804" s="122">
        <v>5.1125539999999969E-2</v>
      </c>
      <c r="Q804" s="123"/>
      <c r="R804" s="122">
        <v>0.21147689999999997</v>
      </c>
      <c r="S804" s="122"/>
      <c r="T804" s="122">
        <v>0.21147689999999997</v>
      </c>
      <c r="U804" s="123"/>
      <c r="V804" s="123"/>
    </row>
    <row r="805" spans="1:22" x14ac:dyDescent="0.35">
      <c r="A805" s="119"/>
      <c r="B805" s="118" t="s">
        <v>34</v>
      </c>
      <c r="C805" s="105"/>
      <c r="D805" s="133">
        <f t="shared" ref="D805:V805" si="97">SUM(D806:D806)</f>
        <v>4.1741800000000007</v>
      </c>
      <c r="E805" s="133">
        <f t="shared" si="97"/>
        <v>0.79692425</v>
      </c>
      <c r="F805" s="133">
        <f t="shared" si="97"/>
        <v>3.3772557500000007</v>
      </c>
      <c r="G805" s="133">
        <f t="shared" si="97"/>
        <v>0</v>
      </c>
      <c r="H805" s="133">
        <f t="shared" si="97"/>
        <v>3.3960603100000006</v>
      </c>
      <c r="I805" s="133">
        <f t="shared" si="97"/>
        <v>3.7820940299999997</v>
      </c>
      <c r="J805" s="133">
        <f t="shared" si="97"/>
        <v>3.3960603100000006</v>
      </c>
      <c r="K805" s="133">
        <f t="shared" si="97"/>
        <v>3.7820940299999992</v>
      </c>
      <c r="L805" s="133">
        <f t="shared" si="97"/>
        <v>0</v>
      </c>
      <c r="M805" s="133">
        <f t="shared" si="97"/>
        <v>0</v>
      </c>
      <c r="N805" s="133">
        <f t="shared" si="97"/>
        <v>0</v>
      </c>
      <c r="O805" s="133">
        <f t="shared" si="97"/>
        <v>0</v>
      </c>
      <c r="P805" s="133">
        <f t="shared" si="97"/>
        <v>0</v>
      </c>
      <c r="Q805" s="133">
        <f t="shared" si="97"/>
        <v>0</v>
      </c>
      <c r="R805" s="133">
        <f t="shared" si="97"/>
        <v>-0.38603371999999903</v>
      </c>
      <c r="S805" s="133">
        <f t="shared" si="97"/>
        <v>0</v>
      </c>
      <c r="T805" s="133">
        <f t="shared" si="97"/>
        <v>-0.38603371999999903</v>
      </c>
      <c r="U805" s="133">
        <f t="shared" si="97"/>
        <v>0</v>
      </c>
      <c r="V805" s="133">
        <f t="shared" si="97"/>
        <v>0</v>
      </c>
    </row>
    <row r="806" spans="1:22" ht="31.1" x14ac:dyDescent="0.35">
      <c r="A806" s="106" t="s">
        <v>1663</v>
      </c>
      <c r="B806" s="111" t="s">
        <v>667</v>
      </c>
      <c r="C806" s="108" t="s">
        <v>716</v>
      </c>
      <c r="D806" s="122">
        <v>4.1741800000000007</v>
      </c>
      <c r="E806" s="122">
        <v>0.79692425</v>
      </c>
      <c r="F806" s="122">
        <v>3.3772557500000007</v>
      </c>
      <c r="G806" s="123"/>
      <c r="H806" s="122">
        <v>3.3960603100000006</v>
      </c>
      <c r="I806" s="126">
        <v>3.7820940299999997</v>
      </c>
      <c r="J806" s="122">
        <v>3.3960603100000006</v>
      </c>
      <c r="K806" s="122">
        <v>3.7820940299999992</v>
      </c>
      <c r="L806" s="122">
        <v>0</v>
      </c>
      <c r="M806" s="122">
        <v>0</v>
      </c>
      <c r="N806" s="122">
        <v>0</v>
      </c>
      <c r="O806" s="123"/>
      <c r="P806" s="122">
        <v>0</v>
      </c>
      <c r="Q806" s="123"/>
      <c r="R806" s="122">
        <v>-0.38603371999999903</v>
      </c>
      <c r="S806" s="122"/>
      <c r="T806" s="122">
        <v>-0.38603371999999903</v>
      </c>
      <c r="U806" s="123"/>
      <c r="V806" s="123"/>
    </row>
    <row r="807" spans="1:22" x14ac:dyDescent="0.35">
      <c r="A807" s="119"/>
      <c r="B807" s="118" t="s">
        <v>35</v>
      </c>
      <c r="C807" s="105"/>
      <c r="D807" s="133">
        <f t="shared" ref="D807:V807" si="98">SUM(D808:D808)</f>
        <v>14.62162</v>
      </c>
      <c r="E807" s="133">
        <f t="shared" si="98"/>
        <v>8.6973400000000013E-3</v>
      </c>
      <c r="F807" s="133">
        <f t="shared" si="98"/>
        <v>14.612922660000001</v>
      </c>
      <c r="G807" s="133">
        <f t="shared" si="98"/>
        <v>0</v>
      </c>
      <c r="H807" s="133">
        <f t="shared" si="98"/>
        <v>14.258538999999999</v>
      </c>
      <c r="I807" s="133">
        <f t="shared" si="98"/>
        <v>0.80282323999999994</v>
      </c>
      <c r="J807" s="133">
        <f t="shared" si="98"/>
        <v>0.44752107000000002</v>
      </c>
      <c r="K807" s="133">
        <f t="shared" si="98"/>
        <v>0.44752107000000002</v>
      </c>
      <c r="L807" s="133">
        <f t="shared" si="98"/>
        <v>3.5654325</v>
      </c>
      <c r="M807" s="133">
        <f t="shared" si="98"/>
        <v>0.35530216999999992</v>
      </c>
      <c r="N807" s="133">
        <f t="shared" si="98"/>
        <v>3.5654325</v>
      </c>
      <c r="O807" s="133">
        <f t="shared" si="98"/>
        <v>0</v>
      </c>
      <c r="P807" s="133">
        <f t="shared" si="98"/>
        <v>6.6801529299999993</v>
      </c>
      <c r="Q807" s="133">
        <f t="shared" si="98"/>
        <v>0</v>
      </c>
      <c r="R807" s="133">
        <f t="shared" si="98"/>
        <v>13.455715759999999</v>
      </c>
      <c r="S807" s="133">
        <f t="shared" si="98"/>
        <v>0</v>
      </c>
      <c r="T807" s="133">
        <f t="shared" si="98"/>
        <v>13.455715759999999</v>
      </c>
      <c r="U807" s="133">
        <f t="shared" si="98"/>
        <v>0</v>
      </c>
      <c r="V807" s="133">
        <f t="shared" si="98"/>
        <v>0</v>
      </c>
    </row>
    <row r="808" spans="1:22" ht="62.2" x14ac:dyDescent="0.35">
      <c r="A808" s="106" t="s">
        <v>1663</v>
      </c>
      <c r="B808" s="111" t="s">
        <v>1082</v>
      </c>
      <c r="C808" s="108" t="s">
        <v>1600</v>
      </c>
      <c r="D808" s="122">
        <v>14.62162</v>
      </c>
      <c r="E808" s="122">
        <v>8.6973400000000013E-3</v>
      </c>
      <c r="F808" s="122">
        <v>14.612922660000001</v>
      </c>
      <c r="G808" s="123"/>
      <c r="H808" s="122">
        <v>14.258538999999999</v>
      </c>
      <c r="I808" s="126">
        <v>0.80282323999999994</v>
      </c>
      <c r="J808" s="122">
        <v>0.44752107000000002</v>
      </c>
      <c r="K808" s="122">
        <v>0.44752107000000002</v>
      </c>
      <c r="L808" s="122">
        <v>3.5654325</v>
      </c>
      <c r="M808" s="122">
        <v>0.35530216999999992</v>
      </c>
      <c r="N808" s="122">
        <v>3.5654325</v>
      </c>
      <c r="O808" s="123"/>
      <c r="P808" s="122">
        <v>6.6801529299999993</v>
      </c>
      <c r="Q808" s="123"/>
      <c r="R808" s="122">
        <v>13.455715759999999</v>
      </c>
      <c r="S808" s="122"/>
      <c r="T808" s="122">
        <v>13.455715759999999</v>
      </c>
      <c r="U808" s="123"/>
      <c r="V808" s="123"/>
    </row>
    <row r="809" spans="1:22" x14ac:dyDescent="0.35">
      <c r="A809" s="119"/>
      <c r="B809" s="118" t="s">
        <v>37</v>
      </c>
      <c r="C809" s="105"/>
      <c r="D809" s="133">
        <f t="shared" ref="D809:V809" si="99">SUM(D810:D813)</f>
        <v>26.448930000000001</v>
      </c>
      <c r="E809" s="133">
        <f t="shared" si="99"/>
        <v>1.84576362</v>
      </c>
      <c r="F809" s="133">
        <f t="shared" si="99"/>
        <v>24.603166379999998</v>
      </c>
      <c r="G809" s="133">
        <f t="shared" si="99"/>
        <v>0</v>
      </c>
      <c r="H809" s="133">
        <f t="shared" si="99"/>
        <v>13.534498850000002</v>
      </c>
      <c r="I809" s="133">
        <f t="shared" si="99"/>
        <v>0.5893159</v>
      </c>
      <c r="J809" s="133">
        <f t="shared" si="99"/>
        <v>0.25942943000000002</v>
      </c>
      <c r="K809" s="133">
        <f t="shared" si="99"/>
        <v>0.25942943000000002</v>
      </c>
      <c r="L809" s="133">
        <f t="shared" si="99"/>
        <v>3.8814008599999998</v>
      </c>
      <c r="M809" s="133">
        <f t="shared" si="99"/>
        <v>0.32988646999999999</v>
      </c>
      <c r="N809" s="133">
        <f t="shared" si="99"/>
        <v>6.0044552700000011</v>
      </c>
      <c r="O809" s="133">
        <f t="shared" si="99"/>
        <v>0</v>
      </c>
      <c r="P809" s="133">
        <f t="shared" si="99"/>
        <v>3.3892132899999998</v>
      </c>
      <c r="Q809" s="133">
        <f t="shared" si="99"/>
        <v>0</v>
      </c>
      <c r="R809" s="133">
        <f t="shared" si="99"/>
        <v>12.945182950000001</v>
      </c>
      <c r="S809" s="133">
        <f t="shared" si="99"/>
        <v>0</v>
      </c>
      <c r="T809" s="133">
        <f t="shared" si="99"/>
        <v>12.945182950000001</v>
      </c>
      <c r="U809" s="133">
        <f t="shared" si="99"/>
        <v>0</v>
      </c>
      <c r="V809" s="133">
        <f t="shared" si="99"/>
        <v>0</v>
      </c>
    </row>
    <row r="810" spans="1:22" ht="62.2" x14ac:dyDescent="0.35">
      <c r="A810" s="106" t="s">
        <v>1663</v>
      </c>
      <c r="B810" s="111" t="s">
        <v>159</v>
      </c>
      <c r="C810" s="108" t="s">
        <v>160</v>
      </c>
      <c r="D810" s="122">
        <v>11.121420000000001</v>
      </c>
      <c r="E810" s="122">
        <v>0</v>
      </c>
      <c r="F810" s="122">
        <v>11.121420000000001</v>
      </c>
      <c r="G810" s="123"/>
      <c r="H810" s="122">
        <v>0.74061752999999986</v>
      </c>
      <c r="I810" s="126">
        <v>0</v>
      </c>
      <c r="J810" s="122">
        <v>0</v>
      </c>
      <c r="K810" s="122">
        <v>0</v>
      </c>
      <c r="L810" s="122">
        <v>0</v>
      </c>
      <c r="M810" s="122">
        <v>0</v>
      </c>
      <c r="N810" s="122">
        <v>0</v>
      </c>
      <c r="O810" s="123"/>
      <c r="P810" s="122">
        <v>0.74061752999999986</v>
      </c>
      <c r="Q810" s="123"/>
      <c r="R810" s="122">
        <v>0.74061752999999986</v>
      </c>
      <c r="S810" s="122"/>
      <c r="T810" s="122">
        <v>0.74061752999999986</v>
      </c>
      <c r="U810" s="123"/>
      <c r="V810" s="123"/>
    </row>
    <row r="811" spans="1:22" ht="46.65" x14ac:dyDescent="0.35">
      <c r="A811" s="115" t="s">
        <v>1663</v>
      </c>
      <c r="B811" s="111" t="s">
        <v>467</v>
      </c>
      <c r="C811" s="108" t="s">
        <v>164</v>
      </c>
      <c r="D811" s="122">
        <v>7.16167</v>
      </c>
      <c r="E811" s="122">
        <v>0.88229369999999996</v>
      </c>
      <c r="F811" s="122">
        <v>6.2793763</v>
      </c>
      <c r="G811" s="123"/>
      <c r="H811" s="122">
        <v>5.90785655</v>
      </c>
      <c r="I811" s="126">
        <v>0.27916818999999998</v>
      </c>
      <c r="J811" s="122">
        <v>0.12289578999999999</v>
      </c>
      <c r="K811" s="122">
        <v>0.12289578999999999</v>
      </c>
      <c r="L811" s="122">
        <v>1.5681824999999998</v>
      </c>
      <c r="M811" s="122">
        <v>0.15627239999999998</v>
      </c>
      <c r="N811" s="122">
        <v>1.5681824999999998</v>
      </c>
      <c r="O811" s="123"/>
      <c r="P811" s="122">
        <v>2.6485957600000001</v>
      </c>
      <c r="Q811" s="123"/>
      <c r="R811" s="122">
        <v>5.6286883599999999</v>
      </c>
      <c r="S811" s="122"/>
      <c r="T811" s="122">
        <v>5.6286883599999999</v>
      </c>
      <c r="U811" s="123"/>
      <c r="V811" s="123"/>
    </row>
    <row r="812" spans="1:22" ht="46.65" x14ac:dyDescent="0.35">
      <c r="A812" s="106" t="s">
        <v>1663</v>
      </c>
      <c r="B812" s="111" t="s">
        <v>163</v>
      </c>
      <c r="C812" s="108" t="s">
        <v>554</v>
      </c>
      <c r="D812" s="122">
        <v>8.1658399999999993</v>
      </c>
      <c r="E812" s="122">
        <v>0.96346991999999998</v>
      </c>
      <c r="F812" s="122">
        <v>7.2023700799999997</v>
      </c>
      <c r="G812" s="123"/>
      <c r="H812" s="122">
        <v>6.8860247700000015</v>
      </c>
      <c r="I812" s="126">
        <v>0.31014771000000002</v>
      </c>
      <c r="J812" s="122">
        <v>0.13653364000000001</v>
      </c>
      <c r="K812" s="122">
        <v>0.13653364000000001</v>
      </c>
      <c r="L812" s="122">
        <v>2.31321836</v>
      </c>
      <c r="M812" s="122">
        <v>0.17361407000000001</v>
      </c>
      <c r="N812" s="122">
        <v>4.4362727700000013</v>
      </c>
      <c r="O812" s="123"/>
      <c r="P812" s="122">
        <v>0</v>
      </c>
      <c r="Q812" s="123"/>
      <c r="R812" s="122">
        <v>6.5758770600000016</v>
      </c>
      <c r="S812" s="122"/>
      <c r="T812" s="122">
        <v>6.5758770600000016</v>
      </c>
      <c r="U812" s="123"/>
      <c r="V812" s="123"/>
    </row>
    <row r="813" spans="1:22" ht="46.65" x14ac:dyDescent="0.35">
      <c r="A813" s="115" t="s">
        <v>1663</v>
      </c>
      <c r="B813" s="111" t="s">
        <v>161</v>
      </c>
      <c r="C813" s="108" t="s">
        <v>162</v>
      </c>
      <c r="D813" s="122">
        <v>0</v>
      </c>
      <c r="E813" s="122">
        <v>0</v>
      </c>
      <c r="F813" s="122">
        <v>0</v>
      </c>
      <c r="G813" s="123"/>
      <c r="H813" s="122">
        <v>0</v>
      </c>
      <c r="I813" s="126">
        <v>0</v>
      </c>
      <c r="J813" s="122">
        <v>0</v>
      </c>
      <c r="K813" s="122">
        <v>0</v>
      </c>
      <c r="L813" s="122">
        <v>0</v>
      </c>
      <c r="M813" s="122">
        <v>0</v>
      </c>
      <c r="N813" s="122">
        <v>0</v>
      </c>
      <c r="O813" s="123"/>
      <c r="P813" s="122">
        <v>0</v>
      </c>
      <c r="Q813" s="123"/>
      <c r="R813" s="122">
        <v>0</v>
      </c>
      <c r="S813" s="122"/>
      <c r="T813" s="122">
        <v>0</v>
      </c>
      <c r="U813" s="123"/>
      <c r="V813" s="123"/>
    </row>
    <row r="814" spans="1:22" x14ac:dyDescent="0.35">
      <c r="A814" s="119"/>
      <c r="B814" s="118" t="s">
        <v>43</v>
      </c>
      <c r="C814" s="105"/>
      <c r="D814" s="133">
        <f t="shared" ref="D814:V814" si="100">SUM(D815:D827)</f>
        <v>135.12997000000001</v>
      </c>
      <c r="E814" s="133">
        <f t="shared" si="100"/>
        <v>47.646554299999991</v>
      </c>
      <c r="F814" s="133">
        <f t="shared" si="100"/>
        <v>87.483415699999995</v>
      </c>
      <c r="G814" s="133">
        <f t="shared" si="100"/>
        <v>0</v>
      </c>
      <c r="H814" s="133">
        <f t="shared" si="100"/>
        <v>42.999294930000005</v>
      </c>
      <c r="I814" s="133">
        <f t="shared" si="100"/>
        <v>11.185358720000002</v>
      </c>
      <c r="J814" s="133">
        <f t="shared" si="100"/>
        <v>23.170788549999994</v>
      </c>
      <c r="K814" s="133">
        <f t="shared" si="100"/>
        <v>10.451211080000007</v>
      </c>
      <c r="L814" s="133">
        <f t="shared" si="100"/>
        <v>3.7916649999999996</v>
      </c>
      <c r="M814" s="133">
        <f t="shared" si="100"/>
        <v>0.73414763999999999</v>
      </c>
      <c r="N814" s="133">
        <f t="shared" si="100"/>
        <v>5.2416219999999996</v>
      </c>
      <c r="O814" s="133">
        <f t="shared" si="100"/>
        <v>0</v>
      </c>
      <c r="P814" s="133">
        <f t="shared" si="100"/>
        <v>10.795219380000004</v>
      </c>
      <c r="Q814" s="133">
        <f t="shared" si="100"/>
        <v>0</v>
      </c>
      <c r="R814" s="133">
        <f t="shared" si="100"/>
        <v>31.813936209999998</v>
      </c>
      <c r="S814" s="133">
        <f t="shared" si="100"/>
        <v>0</v>
      </c>
      <c r="T814" s="133">
        <f t="shared" si="100"/>
        <v>31.813936209999998</v>
      </c>
      <c r="U814" s="133">
        <f t="shared" si="100"/>
        <v>0</v>
      </c>
      <c r="V814" s="133">
        <f t="shared" si="100"/>
        <v>0</v>
      </c>
    </row>
    <row r="815" spans="1:22" ht="46.65" x14ac:dyDescent="0.35">
      <c r="A815" s="115" t="s">
        <v>1663</v>
      </c>
      <c r="B815" s="111" t="s">
        <v>668</v>
      </c>
      <c r="C815" s="108" t="s">
        <v>717</v>
      </c>
      <c r="D815" s="122">
        <v>29.487569999999998</v>
      </c>
      <c r="E815" s="122">
        <v>1.61724E-3</v>
      </c>
      <c r="F815" s="122">
        <v>29.485952759999996</v>
      </c>
      <c r="G815" s="123"/>
      <c r="H815" s="122">
        <v>4.2929920000000008</v>
      </c>
      <c r="I815" s="126">
        <v>0</v>
      </c>
      <c r="J815" s="122">
        <v>0</v>
      </c>
      <c r="K815" s="122">
        <v>0</v>
      </c>
      <c r="L815" s="122">
        <v>0.97567999999999999</v>
      </c>
      <c r="M815" s="122">
        <v>0</v>
      </c>
      <c r="N815" s="122">
        <v>0.97567999999999999</v>
      </c>
      <c r="O815" s="123"/>
      <c r="P815" s="122">
        <v>2.3416320000000006</v>
      </c>
      <c r="Q815" s="123"/>
      <c r="R815" s="122">
        <v>4.2929920000000008</v>
      </c>
      <c r="S815" s="122"/>
      <c r="T815" s="122">
        <v>4.2929920000000008</v>
      </c>
      <c r="U815" s="123"/>
      <c r="V815" s="123"/>
    </row>
    <row r="816" spans="1:22" ht="31.1" x14ac:dyDescent="0.35">
      <c r="A816" s="115" t="s">
        <v>1663</v>
      </c>
      <c r="B816" s="111" t="s">
        <v>468</v>
      </c>
      <c r="C816" s="108" t="s">
        <v>555</v>
      </c>
      <c r="D816" s="122">
        <v>6.0818500000000002</v>
      </c>
      <c r="E816" s="122">
        <v>0.66953072999999996</v>
      </c>
      <c r="F816" s="122">
        <v>5.4123192700000002</v>
      </c>
      <c r="G816" s="123"/>
      <c r="H816" s="122">
        <v>5.6060913300000026</v>
      </c>
      <c r="I816" s="126">
        <v>0.24531981999999999</v>
      </c>
      <c r="J816" s="122">
        <v>0.10799500999999999</v>
      </c>
      <c r="K816" s="122">
        <v>0.10799500999999999</v>
      </c>
      <c r="L816" s="122">
        <v>1.378045</v>
      </c>
      <c r="M816" s="122">
        <v>0.13732481000000002</v>
      </c>
      <c r="N816" s="122">
        <v>1.378045</v>
      </c>
      <c r="O816" s="123"/>
      <c r="P816" s="122">
        <v>2.7420063200000024</v>
      </c>
      <c r="Q816" s="123"/>
      <c r="R816" s="122">
        <v>5.3607715100000028</v>
      </c>
      <c r="S816" s="122"/>
      <c r="T816" s="122">
        <v>5.3607715100000028</v>
      </c>
      <c r="U816" s="123"/>
      <c r="V816" s="123"/>
    </row>
    <row r="817" spans="1:22" ht="62.2" x14ac:dyDescent="0.35">
      <c r="A817" s="115" t="s">
        <v>1663</v>
      </c>
      <c r="B817" s="111" t="s">
        <v>167</v>
      </c>
      <c r="C817" s="108" t="s">
        <v>556</v>
      </c>
      <c r="D817" s="122">
        <v>3.9114299999999997</v>
      </c>
      <c r="E817" s="122">
        <v>0.24581626000000001</v>
      </c>
      <c r="F817" s="122">
        <v>3.6656137399999995</v>
      </c>
      <c r="G817" s="123"/>
      <c r="H817" s="122">
        <v>1.0999999999999999E-2</v>
      </c>
      <c r="I817" s="126">
        <v>0</v>
      </c>
      <c r="J817" s="122">
        <v>0</v>
      </c>
      <c r="K817" s="122">
        <v>0</v>
      </c>
      <c r="L817" s="122">
        <v>2.5000000000000001E-3</v>
      </c>
      <c r="M817" s="122">
        <v>0</v>
      </c>
      <c r="N817" s="122">
        <v>2.5000000000000001E-3</v>
      </c>
      <c r="O817" s="123"/>
      <c r="P817" s="122">
        <v>6.0000000000000001E-3</v>
      </c>
      <c r="Q817" s="123"/>
      <c r="R817" s="122">
        <v>1.0999999999999999E-2</v>
      </c>
      <c r="S817" s="122"/>
      <c r="T817" s="122">
        <v>1.0999999999999999E-2</v>
      </c>
      <c r="U817" s="123"/>
      <c r="V817" s="123"/>
    </row>
    <row r="818" spans="1:22" ht="62.2" x14ac:dyDescent="0.35">
      <c r="A818" s="115" t="s">
        <v>1663</v>
      </c>
      <c r="B818" s="111" t="s">
        <v>168</v>
      </c>
      <c r="C818" s="108" t="s">
        <v>169</v>
      </c>
      <c r="D818" s="122">
        <v>0.52657000000000009</v>
      </c>
      <c r="E818" s="122">
        <v>0.12126222</v>
      </c>
      <c r="F818" s="122">
        <v>0.40530778000000012</v>
      </c>
      <c r="G818" s="123"/>
      <c r="H818" s="122">
        <v>0.38288800000000006</v>
      </c>
      <c r="I818" s="126">
        <v>0</v>
      </c>
      <c r="J818" s="122">
        <v>0</v>
      </c>
      <c r="K818" s="122">
        <v>0</v>
      </c>
      <c r="L818" s="122">
        <v>8.702E-2</v>
      </c>
      <c r="M818" s="122">
        <v>0</v>
      </c>
      <c r="N818" s="122">
        <v>8.702E-2</v>
      </c>
      <c r="O818" s="123"/>
      <c r="P818" s="122">
        <v>0.20884800000000006</v>
      </c>
      <c r="Q818" s="123"/>
      <c r="R818" s="122">
        <v>0.38288800000000006</v>
      </c>
      <c r="S818" s="122"/>
      <c r="T818" s="122">
        <v>0.38288800000000006</v>
      </c>
      <c r="U818" s="123"/>
      <c r="V818" s="123"/>
    </row>
    <row r="819" spans="1:22" ht="77.7" x14ac:dyDescent="0.35">
      <c r="A819" s="115" t="s">
        <v>1663</v>
      </c>
      <c r="B819" s="111" t="s">
        <v>170</v>
      </c>
      <c r="C819" s="108" t="s">
        <v>171</v>
      </c>
      <c r="D819" s="122">
        <v>2.9180099999999998</v>
      </c>
      <c r="E819" s="122">
        <v>0.21897710999999997</v>
      </c>
      <c r="F819" s="122">
        <v>2.6990328899999998</v>
      </c>
      <c r="G819" s="123"/>
      <c r="H819" s="122">
        <v>1.0999999999999999E-2</v>
      </c>
      <c r="I819" s="126">
        <v>0</v>
      </c>
      <c r="J819" s="122">
        <v>0</v>
      </c>
      <c r="K819" s="122">
        <v>0</v>
      </c>
      <c r="L819" s="122">
        <v>2.5000000000000001E-3</v>
      </c>
      <c r="M819" s="122">
        <v>0</v>
      </c>
      <c r="N819" s="122">
        <v>2.5000000000000001E-3</v>
      </c>
      <c r="O819" s="123"/>
      <c r="P819" s="122">
        <v>6.0000000000000001E-3</v>
      </c>
      <c r="Q819" s="123"/>
      <c r="R819" s="122">
        <v>1.0999999999999999E-2</v>
      </c>
      <c r="S819" s="122"/>
      <c r="T819" s="122">
        <v>1.0999999999999999E-2</v>
      </c>
      <c r="U819" s="123"/>
      <c r="V819" s="123"/>
    </row>
    <row r="820" spans="1:22" ht="46.65" x14ac:dyDescent="0.35">
      <c r="A820" s="115" t="s">
        <v>1663</v>
      </c>
      <c r="B820" s="111" t="s">
        <v>172</v>
      </c>
      <c r="C820" s="108" t="s">
        <v>173</v>
      </c>
      <c r="D820" s="122">
        <v>1.7121999999999999</v>
      </c>
      <c r="E820" s="122">
        <v>0</v>
      </c>
      <c r="F820" s="122">
        <v>1.7121999999999999</v>
      </c>
      <c r="G820" s="123"/>
      <c r="H820" s="122">
        <v>3.0398980000000186E-2</v>
      </c>
      <c r="I820" s="126">
        <v>0</v>
      </c>
      <c r="J820" s="122">
        <v>0</v>
      </c>
      <c r="K820" s="122">
        <v>0</v>
      </c>
      <c r="L820" s="122">
        <v>0</v>
      </c>
      <c r="M820" s="122">
        <v>0</v>
      </c>
      <c r="N820" s="122">
        <v>0</v>
      </c>
      <c r="O820" s="123"/>
      <c r="P820" s="122">
        <v>3.0398980000000186E-2</v>
      </c>
      <c r="Q820" s="123"/>
      <c r="R820" s="122">
        <v>3.0398980000000186E-2</v>
      </c>
      <c r="S820" s="122"/>
      <c r="T820" s="122">
        <v>3.0398980000000186E-2</v>
      </c>
      <c r="U820" s="123"/>
      <c r="V820" s="123"/>
    </row>
    <row r="821" spans="1:22" ht="46.65" x14ac:dyDescent="0.35">
      <c r="A821" s="115" t="s">
        <v>1663</v>
      </c>
      <c r="B821" s="111" t="s">
        <v>1083</v>
      </c>
      <c r="C821" s="108" t="s">
        <v>174</v>
      </c>
      <c r="D821" s="122">
        <v>76.687179999999998</v>
      </c>
      <c r="E821" s="122">
        <v>45.116852759999993</v>
      </c>
      <c r="F821" s="122">
        <v>31.570327240000005</v>
      </c>
      <c r="G821" s="123"/>
      <c r="H821" s="122">
        <v>22.754584619999996</v>
      </c>
      <c r="I821" s="126">
        <v>10.035007150000002</v>
      </c>
      <c r="J821" s="122">
        <v>22.754584619999996</v>
      </c>
      <c r="K821" s="122">
        <v>10.035007150000007</v>
      </c>
      <c r="L821" s="122">
        <v>0</v>
      </c>
      <c r="M821" s="122">
        <v>0</v>
      </c>
      <c r="N821" s="122">
        <v>0</v>
      </c>
      <c r="O821" s="123"/>
      <c r="P821" s="122">
        <v>0</v>
      </c>
      <c r="Q821" s="123"/>
      <c r="R821" s="122">
        <v>12.719577469999994</v>
      </c>
      <c r="S821" s="122"/>
      <c r="T821" s="122">
        <v>12.719577469999994</v>
      </c>
      <c r="U821" s="123"/>
      <c r="V821" s="123"/>
    </row>
    <row r="822" spans="1:22" ht="46.65" x14ac:dyDescent="0.35">
      <c r="A822" s="115" t="s">
        <v>1663</v>
      </c>
      <c r="B822" s="111" t="s">
        <v>175</v>
      </c>
      <c r="C822" s="108" t="s">
        <v>557</v>
      </c>
      <c r="D822" s="122">
        <v>0.56238999999999995</v>
      </c>
      <c r="E822" s="122">
        <v>0.10459346000000001</v>
      </c>
      <c r="F822" s="122">
        <v>0.45779653999999992</v>
      </c>
      <c r="G822" s="123"/>
      <c r="H822" s="122">
        <v>1.0999999999999999E-2</v>
      </c>
      <c r="I822" s="126">
        <v>6.4418959999999997E-2</v>
      </c>
      <c r="J822" s="122">
        <v>1.9593E-4</v>
      </c>
      <c r="K822" s="122">
        <v>1.9593E-4</v>
      </c>
      <c r="L822" s="122">
        <v>2.5000000000000001E-3</v>
      </c>
      <c r="M822" s="122">
        <v>6.422303E-2</v>
      </c>
      <c r="N822" s="122">
        <v>2.5000000000000001E-3</v>
      </c>
      <c r="O822" s="123"/>
      <c r="P822" s="122">
        <v>5.8040699999999997E-3</v>
      </c>
      <c r="Q822" s="123"/>
      <c r="R822" s="122">
        <v>-5.3418960000000001E-2</v>
      </c>
      <c r="S822" s="122"/>
      <c r="T822" s="122">
        <v>-5.3418960000000001E-2</v>
      </c>
      <c r="U822" s="123"/>
      <c r="V822" s="123"/>
    </row>
    <row r="823" spans="1:22" ht="31.1" x14ac:dyDescent="0.35">
      <c r="A823" s="115" t="s">
        <v>1663</v>
      </c>
      <c r="B823" s="111" t="s">
        <v>176</v>
      </c>
      <c r="C823" s="108" t="s">
        <v>558</v>
      </c>
      <c r="D823" s="122">
        <v>3.0159000000000002</v>
      </c>
      <c r="E823" s="122">
        <v>0.99054989000000004</v>
      </c>
      <c r="F823" s="122">
        <v>2.0253501100000002</v>
      </c>
      <c r="G823" s="123"/>
      <c r="H823" s="122">
        <v>1.0999999999999999E-2</v>
      </c>
      <c r="I823" s="126">
        <v>4.4504000000000006E-4</v>
      </c>
      <c r="J823" s="122">
        <v>1.9593E-4</v>
      </c>
      <c r="K823" s="122">
        <v>1.9593E-4</v>
      </c>
      <c r="L823" s="122">
        <v>2.5000000000000001E-3</v>
      </c>
      <c r="M823" s="122">
        <v>2.4911000000000009E-4</v>
      </c>
      <c r="N823" s="122">
        <v>2.5000000000000001E-3</v>
      </c>
      <c r="O823" s="123"/>
      <c r="P823" s="122">
        <v>5.8040699999999997E-3</v>
      </c>
      <c r="Q823" s="123"/>
      <c r="R823" s="122">
        <v>1.0554959999999999E-2</v>
      </c>
      <c r="S823" s="122"/>
      <c r="T823" s="122">
        <v>1.0554959999999999E-2</v>
      </c>
      <c r="U823" s="123"/>
      <c r="V823" s="123"/>
    </row>
    <row r="824" spans="1:22" ht="31.1" x14ac:dyDescent="0.35">
      <c r="A824" s="115" t="s">
        <v>1663</v>
      </c>
      <c r="B824" s="111" t="s">
        <v>1878</v>
      </c>
      <c r="C824" s="108" t="s">
        <v>1601</v>
      </c>
      <c r="D824" s="122">
        <v>5.3736800000000002</v>
      </c>
      <c r="E824" s="122">
        <v>2.4167000000000001E-4</v>
      </c>
      <c r="F824" s="122">
        <v>5.3734383299999999</v>
      </c>
      <c r="G824" s="123"/>
      <c r="H824" s="122">
        <v>5.0551500000000003</v>
      </c>
      <c r="I824" s="126">
        <v>0.23871086</v>
      </c>
      <c r="J824" s="122">
        <v>0.10508561</v>
      </c>
      <c r="K824" s="122">
        <v>0.10508561</v>
      </c>
      <c r="L824" s="122">
        <v>1.3409200000000001</v>
      </c>
      <c r="M824" s="122">
        <v>0.13362525</v>
      </c>
      <c r="N824" s="122">
        <v>1.3409200000000001</v>
      </c>
      <c r="O824" s="123"/>
      <c r="P824" s="122">
        <v>2.2682243900000003</v>
      </c>
      <c r="Q824" s="123"/>
      <c r="R824" s="122">
        <v>4.81643914</v>
      </c>
      <c r="S824" s="122"/>
      <c r="T824" s="122">
        <v>4.81643914</v>
      </c>
      <c r="U824" s="123"/>
      <c r="V824" s="123"/>
    </row>
    <row r="825" spans="1:22" ht="31.1" x14ac:dyDescent="0.35">
      <c r="A825" s="115" t="s">
        <v>1663</v>
      </c>
      <c r="B825" s="111" t="s">
        <v>1879</v>
      </c>
      <c r="C825" s="108" t="s">
        <v>1602</v>
      </c>
      <c r="D825" s="122">
        <v>2.6553</v>
      </c>
      <c r="E825" s="122">
        <v>0.17687129000000001</v>
      </c>
      <c r="F825" s="122">
        <v>2.4784287100000002</v>
      </c>
      <c r="G825" s="123"/>
      <c r="H825" s="122">
        <v>2.6453000000000002</v>
      </c>
      <c r="I825" s="126">
        <v>0.15421550000000001</v>
      </c>
      <c r="J825" s="122">
        <v>5.1826919999999999E-2</v>
      </c>
      <c r="K825" s="122">
        <v>5.1826919999999999E-2</v>
      </c>
      <c r="L825" s="122">
        <v>0</v>
      </c>
      <c r="M825" s="122">
        <v>0.10238858000000001</v>
      </c>
      <c r="N825" s="122">
        <v>0.79359000000000002</v>
      </c>
      <c r="O825" s="123"/>
      <c r="P825" s="122">
        <v>1.7998830800000001</v>
      </c>
      <c r="Q825" s="123"/>
      <c r="R825" s="122">
        <v>2.4910845000000004</v>
      </c>
      <c r="S825" s="122"/>
      <c r="T825" s="122">
        <v>2.4910845000000004</v>
      </c>
      <c r="U825" s="123"/>
      <c r="V825" s="123"/>
    </row>
    <row r="826" spans="1:22" ht="46.65" x14ac:dyDescent="0.35">
      <c r="A826" s="115" t="s">
        <v>1663</v>
      </c>
      <c r="B826" s="111" t="s">
        <v>1084</v>
      </c>
      <c r="C826" s="108" t="s">
        <v>1603</v>
      </c>
      <c r="D826" s="122">
        <v>2.1978899999999997</v>
      </c>
      <c r="E826" s="122">
        <v>2.4167000000000001E-4</v>
      </c>
      <c r="F826" s="122">
        <v>2.1976483299999998</v>
      </c>
      <c r="G826" s="123"/>
      <c r="H826" s="122">
        <v>2.1878899999999999</v>
      </c>
      <c r="I826" s="126">
        <v>0.44724139000000002</v>
      </c>
      <c r="J826" s="122">
        <v>0.15090452999999998</v>
      </c>
      <c r="K826" s="122">
        <v>0.15090452999999998</v>
      </c>
      <c r="L826" s="122">
        <v>0</v>
      </c>
      <c r="M826" s="122">
        <v>0.29633686000000004</v>
      </c>
      <c r="N826" s="122">
        <v>0.65636699999999992</v>
      </c>
      <c r="O826" s="123"/>
      <c r="P826" s="122">
        <v>1.3806184699999999</v>
      </c>
      <c r="Q826" s="123"/>
      <c r="R826" s="122">
        <v>1.7406486099999998</v>
      </c>
      <c r="S826" s="122"/>
      <c r="T826" s="122">
        <v>1.7406486099999998</v>
      </c>
      <c r="U826" s="123"/>
      <c r="V826" s="123"/>
    </row>
    <row r="827" spans="1:22" ht="46.65" x14ac:dyDescent="0.35">
      <c r="A827" s="115" t="s">
        <v>1663</v>
      </c>
      <c r="B827" s="111" t="s">
        <v>165</v>
      </c>
      <c r="C827" s="108" t="s">
        <v>166</v>
      </c>
      <c r="D827" s="122">
        <v>0</v>
      </c>
      <c r="E827" s="122">
        <v>0</v>
      </c>
      <c r="F827" s="122">
        <v>0</v>
      </c>
      <c r="G827" s="123"/>
      <c r="H827" s="122">
        <v>0</v>
      </c>
      <c r="I827" s="126">
        <v>0</v>
      </c>
      <c r="J827" s="122">
        <v>0</v>
      </c>
      <c r="K827" s="122">
        <v>0</v>
      </c>
      <c r="L827" s="122">
        <v>0</v>
      </c>
      <c r="M827" s="122">
        <v>0</v>
      </c>
      <c r="N827" s="122">
        <v>0</v>
      </c>
      <c r="O827" s="123"/>
      <c r="P827" s="122">
        <v>0</v>
      </c>
      <c r="Q827" s="123"/>
      <c r="R827" s="122">
        <v>0</v>
      </c>
      <c r="S827" s="122"/>
      <c r="T827" s="122">
        <v>0</v>
      </c>
      <c r="U827" s="123"/>
      <c r="V827" s="123"/>
    </row>
    <row r="828" spans="1:22" x14ac:dyDescent="0.35">
      <c r="A828" s="119"/>
      <c r="B828" s="118" t="s">
        <v>46</v>
      </c>
      <c r="C828" s="105"/>
      <c r="D828" s="133">
        <f t="shared" ref="D828:V828" si="101">SUM(D829:D832)</f>
        <v>18.690830000000002</v>
      </c>
      <c r="E828" s="133">
        <f t="shared" si="101"/>
        <v>6.5115686400000001</v>
      </c>
      <c r="F828" s="133">
        <f t="shared" si="101"/>
        <v>12.179261359999998</v>
      </c>
      <c r="G828" s="133">
        <f t="shared" si="101"/>
        <v>0</v>
      </c>
      <c r="H828" s="133">
        <f t="shared" si="101"/>
        <v>9.27205704</v>
      </c>
      <c r="I828" s="133">
        <f t="shared" si="101"/>
        <v>0.42762190999999999</v>
      </c>
      <c r="J828" s="133">
        <f t="shared" si="101"/>
        <v>0.18844422000000002</v>
      </c>
      <c r="K828" s="133">
        <f t="shared" si="101"/>
        <v>0.18844422000000002</v>
      </c>
      <c r="L828" s="133">
        <f t="shared" si="101"/>
        <v>2.7498874299999998</v>
      </c>
      <c r="M828" s="133">
        <f t="shared" si="101"/>
        <v>0.23917768999999994</v>
      </c>
      <c r="N828" s="133">
        <f t="shared" si="101"/>
        <v>4.2419040400000014</v>
      </c>
      <c r="O828" s="133">
        <f t="shared" si="101"/>
        <v>0</v>
      </c>
      <c r="P828" s="133">
        <f t="shared" si="101"/>
        <v>2.0918213500000005</v>
      </c>
      <c r="Q828" s="133">
        <f t="shared" si="101"/>
        <v>0</v>
      </c>
      <c r="R828" s="133">
        <f t="shared" si="101"/>
        <v>8.844435129999999</v>
      </c>
      <c r="S828" s="133">
        <f t="shared" si="101"/>
        <v>0</v>
      </c>
      <c r="T828" s="133">
        <f t="shared" si="101"/>
        <v>8.844435129999999</v>
      </c>
      <c r="U828" s="133">
        <f t="shared" si="101"/>
        <v>0</v>
      </c>
      <c r="V828" s="133">
        <f t="shared" si="101"/>
        <v>0</v>
      </c>
    </row>
    <row r="829" spans="1:22" ht="46.65" x14ac:dyDescent="0.35">
      <c r="A829" s="115" t="s">
        <v>1663</v>
      </c>
      <c r="B829" s="111" t="s">
        <v>1085</v>
      </c>
      <c r="C829" s="108" t="s">
        <v>559</v>
      </c>
      <c r="D829" s="122">
        <v>10.31105</v>
      </c>
      <c r="E829" s="122">
        <v>5.7047365299999999</v>
      </c>
      <c r="F829" s="122">
        <v>4.6063134699999999</v>
      </c>
      <c r="G829" s="123"/>
      <c r="H829" s="122">
        <v>3.713292</v>
      </c>
      <c r="I829" s="126">
        <v>0.15023659</v>
      </c>
      <c r="J829" s="122">
        <v>6.6137350000000011E-2</v>
      </c>
      <c r="K829" s="122">
        <v>6.6137350000000011E-2</v>
      </c>
      <c r="L829" s="122">
        <v>0.84392999999999996</v>
      </c>
      <c r="M829" s="122">
        <v>8.4099239999999992E-2</v>
      </c>
      <c r="N829" s="122">
        <v>0.84392999999999996</v>
      </c>
      <c r="O829" s="123"/>
      <c r="P829" s="122">
        <v>1.9592946500000004</v>
      </c>
      <c r="Q829" s="123"/>
      <c r="R829" s="122">
        <v>3.56305541</v>
      </c>
      <c r="S829" s="122"/>
      <c r="T829" s="122">
        <v>3.56305541</v>
      </c>
      <c r="U829" s="123"/>
      <c r="V829" s="123"/>
    </row>
    <row r="830" spans="1:22" ht="46.65" x14ac:dyDescent="0.35">
      <c r="A830" s="115" t="s">
        <v>1663</v>
      </c>
      <c r="B830" s="111" t="s">
        <v>1086</v>
      </c>
      <c r="C830" s="108" t="s">
        <v>560</v>
      </c>
      <c r="D830" s="122">
        <v>6.7412900000000002</v>
      </c>
      <c r="E830" s="122">
        <v>0.56853624000000003</v>
      </c>
      <c r="F830" s="122">
        <v>6.17275376</v>
      </c>
      <c r="G830" s="123"/>
      <c r="H830" s="122">
        <v>5.3691470400000005</v>
      </c>
      <c r="I830" s="126">
        <v>0.27015859999999997</v>
      </c>
      <c r="J830" s="122">
        <v>0.11892957000000001</v>
      </c>
      <c r="K830" s="122">
        <v>0.11892957000000001</v>
      </c>
      <c r="L830" s="122">
        <v>1.90345743</v>
      </c>
      <c r="M830" s="122">
        <v>0.15122902999999996</v>
      </c>
      <c r="N830" s="122">
        <v>3.3467600400000004</v>
      </c>
      <c r="O830" s="123"/>
      <c r="P830" s="122">
        <v>0</v>
      </c>
      <c r="Q830" s="123"/>
      <c r="R830" s="122">
        <v>5.0989884400000003</v>
      </c>
      <c r="S830" s="122"/>
      <c r="T830" s="122">
        <v>5.0989884400000003</v>
      </c>
      <c r="U830" s="123"/>
      <c r="V830" s="123"/>
    </row>
    <row r="831" spans="1:22" ht="46.65" x14ac:dyDescent="0.35">
      <c r="A831" s="115" t="s">
        <v>1663</v>
      </c>
      <c r="B831" s="111" t="s">
        <v>177</v>
      </c>
      <c r="C831" s="108" t="s">
        <v>561</v>
      </c>
      <c r="D831" s="122">
        <v>0.91919000000000006</v>
      </c>
      <c r="E831" s="122">
        <v>0.23805420000000002</v>
      </c>
      <c r="F831" s="122">
        <v>0.68113580000000007</v>
      </c>
      <c r="G831" s="123"/>
      <c r="H831" s="122">
        <v>1.0999999999999999E-2</v>
      </c>
      <c r="I831" s="126">
        <v>0</v>
      </c>
      <c r="J831" s="122">
        <v>1.9593E-4</v>
      </c>
      <c r="K831" s="122">
        <v>1.9593E-4</v>
      </c>
      <c r="L831" s="122">
        <v>2.5000000000000001E-3</v>
      </c>
      <c r="M831" s="122">
        <v>-1.9593E-4</v>
      </c>
      <c r="N831" s="122">
        <v>2.5000000000000001E-3</v>
      </c>
      <c r="O831" s="123"/>
      <c r="P831" s="122">
        <v>5.8040699999999997E-3</v>
      </c>
      <c r="Q831" s="123"/>
      <c r="R831" s="122">
        <v>1.0999999999999999E-2</v>
      </c>
      <c r="S831" s="122"/>
      <c r="T831" s="122">
        <v>1.0999999999999999E-2</v>
      </c>
      <c r="U831" s="123"/>
      <c r="V831" s="123"/>
    </row>
    <row r="832" spans="1:22" ht="31.1" x14ac:dyDescent="0.35">
      <c r="A832" s="115" t="s">
        <v>1663</v>
      </c>
      <c r="B832" s="111" t="s">
        <v>1087</v>
      </c>
      <c r="C832" s="108" t="s">
        <v>1604</v>
      </c>
      <c r="D832" s="122">
        <v>0.71929999999999994</v>
      </c>
      <c r="E832" s="122">
        <v>2.4167000000000001E-4</v>
      </c>
      <c r="F832" s="122">
        <v>0.71905832999999997</v>
      </c>
      <c r="G832" s="123"/>
      <c r="H832" s="122">
        <v>0.17861800000000003</v>
      </c>
      <c r="I832" s="126">
        <v>7.2267199999999998E-3</v>
      </c>
      <c r="J832" s="122">
        <v>3.1813699999999998E-3</v>
      </c>
      <c r="K832" s="122">
        <v>3.1813699999999998E-3</v>
      </c>
      <c r="L832" s="122">
        <v>0</v>
      </c>
      <c r="M832" s="122">
        <v>4.0453499999999996E-3</v>
      </c>
      <c r="N832" s="122">
        <v>4.8714E-2</v>
      </c>
      <c r="O832" s="123"/>
      <c r="P832" s="122">
        <v>0.12672263000000003</v>
      </c>
      <c r="Q832" s="123"/>
      <c r="R832" s="122">
        <v>0.17139128000000003</v>
      </c>
      <c r="S832" s="122"/>
      <c r="T832" s="122">
        <v>0.17139128000000003</v>
      </c>
      <c r="U832" s="123"/>
      <c r="V832" s="123"/>
    </row>
    <row r="833" spans="1:22" x14ac:dyDescent="0.35">
      <c r="A833" s="119"/>
      <c r="B833" s="118" t="s">
        <v>47</v>
      </c>
      <c r="C833" s="105"/>
      <c r="D833" s="133">
        <f t="shared" ref="D833:V833" si="102">SUM(D834:D834)</f>
        <v>18.239509999999999</v>
      </c>
      <c r="E833" s="133">
        <f t="shared" si="102"/>
        <v>1.9725622900000002</v>
      </c>
      <c r="F833" s="133">
        <f t="shared" si="102"/>
        <v>16.26694771</v>
      </c>
      <c r="G833" s="133">
        <f t="shared" si="102"/>
        <v>0</v>
      </c>
      <c r="H833" s="133">
        <f t="shared" si="102"/>
        <v>6.8554420000000009</v>
      </c>
      <c r="I833" s="133">
        <f t="shared" si="102"/>
        <v>0.27736527</v>
      </c>
      <c r="J833" s="133">
        <f t="shared" si="102"/>
        <v>0.12210211</v>
      </c>
      <c r="K833" s="133">
        <f t="shared" si="102"/>
        <v>0.12210211</v>
      </c>
      <c r="L833" s="133">
        <f t="shared" si="102"/>
        <v>5.3497508899999993</v>
      </c>
      <c r="M833" s="133">
        <f t="shared" si="102"/>
        <v>0.15526316000000001</v>
      </c>
      <c r="N833" s="133">
        <f t="shared" si="102"/>
        <v>1.3835890000000017</v>
      </c>
      <c r="O833" s="133">
        <f t="shared" si="102"/>
        <v>0</v>
      </c>
      <c r="P833" s="133">
        <f t="shared" si="102"/>
        <v>0</v>
      </c>
      <c r="Q833" s="133">
        <f t="shared" si="102"/>
        <v>0</v>
      </c>
      <c r="R833" s="133">
        <f t="shared" si="102"/>
        <v>6.5780767300000011</v>
      </c>
      <c r="S833" s="133">
        <f t="shared" si="102"/>
        <v>0</v>
      </c>
      <c r="T833" s="133">
        <f t="shared" si="102"/>
        <v>6.5780767300000011</v>
      </c>
      <c r="U833" s="133">
        <f t="shared" si="102"/>
        <v>0</v>
      </c>
      <c r="V833" s="133">
        <f t="shared" si="102"/>
        <v>0</v>
      </c>
    </row>
    <row r="834" spans="1:22" ht="46.65" x14ac:dyDescent="0.35">
      <c r="A834" s="115" t="s">
        <v>1663</v>
      </c>
      <c r="B834" s="111" t="s">
        <v>1088</v>
      </c>
      <c r="C834" s="108" t="s">
        <v>562</v>
      </c>
      <c r="D834" s="122">
        <v>18.239509999999999</v>
      </c>
      <c r="E834" s="122">
        <v>1.9725622900000002</v>
      </c>
      <c r="F834" s="122">
        <v>16.26694771</v>
      </c>
      <c r="G834" s="123"/>
      <c r="H834" s="122">
        <v>6.8554420000000009</v>
      </c>
      <c r="I834" s="126">
        <v>0.27736527</v>
      </c>
      <c r="J834" s="122">
        <v>0.12210211</v>
      </c>
      <c r="K834" s="122">
        <v>0.12210211</v>
      </c>
      <c r="L834" s="122">
        <v>5.3497508899999993</v>
      </c>
      <c r="M834" s="122">
        <v>0.15526316000000001</v>
      </c>
      <c r="N834" s="122">
        <v>1.3835890000000017</v>
      </c>
      <c r="O834" s="123"/>
      <c r="P834" s="122">
        <v>0</v>
      </c>
      <c r="Q834" s="123"/>
      <c r="R834" s="122">
        <v>6.5780767300000011</v>
      </c>
      <c r="S834" s="122"/>
      <c r="T834" s="122">
        <v>6.5780767300000011</v>
      </c>
      <c r="U834" s="123"/>
      <c r="V834" s="123"/>
    </row>
    <row r="835" spans="1:22" x14ac:dyDescent="0.35">
      <c r="A835" s="119"/>
      <c r="B835" s="118" t="s">
        <v>124</v>
      </c>
      <c r="C835" s="105"/>
      <c r="D835" s="133">
        <f t="shared" ref="D835:V835" si="103">SUM(D836)</f>
        <v>7.8505500000000001</v>
      </c>
      <c r="E835" s="133">
        <f t="shared" si="103"/>
        <v>0</v>
      </c>
      <c r="F835" s="133">
        <f t="shared" si="103"/>
        <v>7.8505500000000001</v>
      </c>
      <c r="G835" s="133">
        <f t="shared" si="103"/>
        <v>0</v>
      </c>
      <c r="H835" s="133">
        <f t="shared" si="103"/>
        <v>1.0999999999999999E-2</v>
      </c>
      <c r="I835" s="133">
        <f t="shared" si="103"/>
        <v>0</v>
      </c>
      <c r="J835" s="133">
        <f t="shared" si="103"/>
        <v>0</v>
      </c>
      <c r="K835" s="133">
        <f t="shared" si="103"/>
        <v>0</v>
      </c>
      <c r="L835" s="133">
        <f t="shared" si="103"/>
        <v>2.5000000000000001E-3</v>
      </c>
      <c r="M835" s="133">
        <f t="shared" si="103"/>
        <v>0</v>
      </c>
      <c r="N835" s="133">
        <f t="shared" si="103"/>
        <v>2.5000000000000001E-3</v>
      </c>
      <c r="O835" s="133">
        <f t="shared" si="103"/>
        <v>0</v>
      </c>
      <c r="P835" s="133">
        <f t="shared" si="103"/>
        <v>6.0000000000000001E-3</v>
      </c>
      <c r="Q835" s="133">
        <f t="shared" si="103"/>
        <v>0</v>
      </c>
      <c r="R835" s="133">
        <f t="shared" si="103"/>
        <v>1.0999999999999999E-2</v>
      </c>
      <c r="S835" s="133">
        <f t="shared" si="103"/>
        <v>0</v>
      </c>
      <c r="T835" s="133">
        <f t="shared" si="103"/>
        <v>1.0999999999999999E-2</v>
      </c>
      <c r="U835" s="133">
        <f t="shared" si="103"/>
        <v>0</v>
      </c>
      <c r="V835" s="133">
        <f t="shared" si="103"/>
        <v>0</v>
      </c>
    </row>
    <row r="836" spans="1:22" ht="62.2" x14ac:dyDescent="0.35">
      <c r="A836" s="115" t="s">
        <v>1663</v>
      </c>
      <c r="B836" s="111" t="s">
        <v>178</v>
      </c>
      <c r="C836" s="108" t="s">
        <v>563</v>
      </c>
      <c r="D836" s="122">
        <v>7.8505500000000001</v>
      </c>
      <c r="E836" s="122">
        <v>0</v>
      </c>
      <c r="F836" s="122">
        <v>7.8505500000000001</v>
      </c>
      <c r="G836" s="123"/>
      <c r="H836" s="122">
        <v>1.0999999999999999E-2</v>
      </c>
      <c r="I836" s="126">
        <v>0</v>
      </c>
      <c r="J836" s="122">
        <v>0</v>
      </c>
      <c r="K836" s="122">
        <v>0</v>
      </c>
      <c r="L836" s="122">
        <v>2.5000000000000001E-3</v>
      </c>
      <c r="M836" s="122">
        <v>0</v>
      </c>
      <c r="N836" s="122">
        <v>2.5000000000000001E-3</v>
      </c>
      <c r="O836" s="123"/>
      <c r="P836" s="122">
        <v>6.0000000000000001E-3</v>
      </c>
      <c r="Q836" s="123"/>
      <c r="R836" s="122">
        <v>1.0999999999999999E-2</v>
      </c>
      <c r="S836" s="122"/>
      <c r="T836" s="122">
        <v>1.0999999999999999E-2</v>
      </c>
      <c r="U836" s="123"/>
      <c r="V836" s="123"/>
    </row>
    <row r="837" spans="1:22" x14ac:dyDescent="0.35">
      <c r="A837" s="119"/>
      <c r="B837" s="118" t="s">
        <v>1089</v>
      </c>
      <c r="C837" s="105"/>
      <c r="D837" s="133">
        <f t="shared" ref="D837:V837" si="104">SUM(D838)</f>
        <v>0</v>
      </c>
      <c r="E837" s="133">
        <f t="shared" si="104"/>
        <v>0</v>
      </c>
      <c r="F837" s="133">
        <f t="shared" si="104"/>
        <v>0</v>
      </c>
      <c r="G837" s="133">
        <f t="shared" si="104"/>
        <v>0</v>
      </c>
      <c r="H837" s="133">
        <f t="shared" si="104"/>
        <v>0</v>
      </c>
      <c r="I837" s="133">
        <f t="shared" si="104"/>
        <v>0.39322140999999999</v>
      </c>
      <c r="J837" s="133">
        <f t="shared" si="104"/>
        <v>0</v>
      </c>
      <c r="K837" s="133">
        <f t="shared" si="104"/>
        <v>0.39322140999999999</v>
      </c>
      <c r="L837" s="133">
        <f t="shared" si="104"/>
        <v>0</v>
      </c>
      <c r="M837" s="133">
        <f t="shared" si="104"/>
        <v>0</v>
      </c>
      <c r="N837" s="133">
        <f t="shared" si="104"/>
        <v>0</v>
      </c>
      <c r="O837" s="133">
        <f t="shared" si="104"/>
        <v>0</v>
      </c>
      <c r="P837" s="133">
        <f t="shared" si="104"/>
        <v>0</v>
      </c>
      <c r="Q837" s="133">
        <f t="shared" si="104"/>
        <v>0</v>
      </c>
      <c r="R837" s="133">
        <f t="shared" si="104"/>
        <v>-0.39322140999999999</v>
      </c>
      <c r="S837" s="133">
        <f t="shared" si="104"/>
        <v>0</v>
      </c>
      <c r="T837" s="133">
        <f t="shared" si="104"/>
        <v>-0.39322140999999999</v>
      </c>
      <c r="U837" s="133">
        <f t="shared" si="104"/>
        <v>0</v>
      </c>
      <c r="V837" s="133">
        <f t="shared" si="104"/>
        <v>0</v>
      </c>
    </row>
    <row r="838" spans="1:22" ht="31.1" x14ac:dyDescent="0.35">
      <c r="A838" s="115" t="s">
        <v>1663</v>
      </c>
      <c r="B838" s="111" t="s">
        <v>1090</v>
      </c>
      <c r="C838" s="108" t="s">
        <v>1605</v>
      </c>
      <c r="D838" s="122">
        <v>0</v>
      </c>
      <c r="E838" s="122">
        <v>0</v>
      </c>
      <c r="F838" s="122">
        <v>0</v>
      </c>
      <c r="G838" s="123"/>
      <c r="H838" s="122">
        <v>0</v>
      </c>
      <c r="I838" s="126">
        <v>0.39322140999999999</v>
      </c>
      <c r="J838" s="122">
        <v>0</v>
      </c>
      <c r="K838" s="122">
        <v>0.39322140999999999</v>
      </c>
      <c r="L838" s="122">
        <v>0</v>
      </c>
      <c r="M838" s="122">
        <v>0</v>
      </c>
      <c r="N838" s="122">
        <v>0</v>
      </c>
      <c r="O838" s="123"/>
      <c r="P838" s="122">
        <v>0</v>
      </c>
      <c r="Q838" s="123"/>
      <c r="R838" s="122">
        <v>-0.39322140999999999</v>
      </c>
      <c r="S838" s="122"/>
      <c r="T838" s="122">
        <v>-0.39322140999999999</v>
      </c>
      <c r="U838" s="123"/>
      <c r="V838" s="123"/>
    </row>
    <row r="839" spans="1:22" x14ac:dyDescent="0.35">
      <c r="A839" s="119"/>
      <c r="B839" s="118" t="s">
        <v>90</v>
      </c>
      <c r="C839" s="105"/>
      <c r="D839" s="133">
        <f t="shared" ref="D839:V839" si="105">SUM(D840)</f>
        <v>0</v>
      </c>
      <c r="E839" s="133">
        <f t="shared" si="105"/>
        <v>0</v>
      </c>
      <c r="F839" s="133">
        <f t="shared" si="105"/>
        <v>0</v>
      </c>
      <c r="G839" s="133">
        <f t="shared" si="105"/>
        <v>0</v>
      </c>
      <c r="H839" s="133">
        <f t="shared" si="105"/>
        <v>0</v>
      </c>
      <c r="I839" s="133">
        <f t="shared" si="105"/>
        <v>7.1193220000000002E-2</v>
      </c>
      <c r="J839" s="133">
        <f t="shared" si="105"/>
        <v>0</v>
      </c>
      <c r="K839" s="133">
        <f t="shared" si="105"/>
        <v>7.1193220000000002E-2</v>
      </c>
      <c r="L839" s="133">
        <f t="shared" si="105"/>
        <v>0</v>
      </c>
      <c r="M839" s="133">
        <f t="shared" si="105"/>
        <v>0</v>
      </c>
      <c r="N839" s="133">
        <f t="shared" si="105"/>
        <v>0</v>
      </c>
      <c r="O839" s="133">
        <f t="shared" si="105"/>
        <v>0</v>
      </c>
      <c r="P839" s="133">
        <f t="shared" si="105"/>
        <v>0</v>
      </c>
      <c r="Q839" s="133">
        <f t="shared" si="105"/>
        <v>0</v>
      </c>
      <c r="R839" s="133">
        <f t="shared" si="105"/>
        <v>-7.1193220000000002E-2</v>
      </c>
      <c r="S839" s="133">
        <f t="shared" si="105"/>
        <v>0</v>
      </c>
      <c r="T839" s="133">
        <f t="shared" si="105"/>
        <v>-7.1193220000000002E-2</v>
      </c>
      <c r="U839" s="133">
        <f t="shared" si="105"/>
        <v>0</v>
      </c>
      <c r="V839" s="133">
        <f t="shared" si="105"/>
        <v>0</v>
      </c>
    </row>
    <row r="840" spans="1:22" ht="31.1" x14ac:dyDescent="0.35">
      <c r="A840" s="115" t="s">
        <v>1663</v>
      </c>
      <c r="B840" s="111" t="s">
        <v>1091</v>
      </c>
      <c r="C840" s="108" t="s">
        <v>1606</v>
      </c>
      <c r="D840" s="122">
        <v>0</v>
      </c>
      <c r="E840" s="122">
        <v>0</v>
      </c>
      <c r="F840" s="122">
        <v>0</v>
      </c>
      <c r="G840" s="123"/>
      <c r="H840" s="122">
        <v>0</v>
      </c>
      <c r="I840" s="126">
        <v>7.1193220000000002E-2</v>
      </c>
      <c r="J840" s="122">
        <v>0</v>
      </c>
      <c r="K840" s="122">
        <v>7.1193220000000002E-2</v>
      </c>
      <c r="L840" s="122">
        <v>0</v>
      </c>
      <c r="M840" s="122">
        <v>0</v>
      </c>
      <c r="N840" s="122">
        <v>0</v>
      </c>
      <c r="O840" s="123"/>
      <c r="P840" s="122">
        <v>0</v>
      </c>
      <c r="Q840" s="123"/>
      <c r="R840" s="122">
        <v>-7.1193220000000002E-2</v>
      </c>
      <c r="S840" s="122"/>
      <c r="T840" s="122">
        <v>-7.1193220000000002E-2</v>
      </c>
      <c r="U840" s="123"/>
      <c r="V840" s="123"/>
    </row>
    <row r="841" spans="1:22" x14ac:dyDescent="0.35">
      <c r="A841" s="119"/>
      <c r="B841" s="118" t="s">
        <v>49</v>
      </c>
      <c r="C841" s="105"/>
      <c r="D841" s="133">
        <f t="shared" ref="D841:V841" si="106">SUM(D842:D845)</f>
        <v>13.333599999999999</v>
      </c>
      <c r="E841" s="133">
        <f t="shared" si="106"/>
        <v>1.7606306899999999</v>
      </c>
      <c r="F841" s="133">
        <f t="shared" si="106"/>
        <v>11.57296931</v>
      </c>
      <c r="G841" s="133">
        <f t="shared" si="106"/>
        <v>0</v>
      </c>
      <c r="H841" s="133">
        <f t="shared" si="106"/>
        <v>2.2343900000000003</v>
      </c>
      <c r="I841" s="133">
        <f t="shared" si="106"/>
        <v>8.9008000000000012E-4</v>
      </c>
      <c r="J841" s="133">
        <f t="shared" si="106"/>
        <v>3.9186000000000001E-4</v>
      </c>
      <c r="K841" s="133">
        <f t="shared" si="106"/>
        <v>3.9186000000000001E-4</v>
      </c>
      <c r="L841" s="133">
        <f t="shared" si="106"/>
        <v>0.60957749999999988</v>
      </c>
      <c r="M841" s="133">
        <f t="shared" si="106"/>
        <v>4.9822000000000017E-4</v>
      </c>
      <c r="N841" s="133">
        <f t="shared" si="106"/>
        <v>1.6068125000000002</v>
      </c>
      <c r="O841" s="133">
        <f t="shared" si="106"/>
        <v>0</v>
      </c>
      <c r="P841" s="133">
        <f t="shared" si="106"/>
        <v>1.7608140000000001E-2</v>
      </c>
      <c r="Q841" s="133">
        <f t="shared" si="106"/>
        <v>0</v>
      </c>
      <c r="R841" s="133">
        <f t="shared" si="106"/>
        <v>2.2334999200000003</v>
      </c>
      <c r="S841" s="133">
        <f t="shared" si="106"/>
        <v>0</v>
      </c>
      <c r="T841" s="133">
        <f t="shared" si="106"/>
        <v>2.2334999200000003</v>
      </c>
      <c r="U841" s="133">
        <f t="shared" si="106"/>
        <v>0</v>
      </c>
      <c r="V841" s="133">
        <f t="shared" si="106"/>
        <v>0</v>
      </c>
    </row>
    <row r="842" spans="1:22" ht="46.65" x14ac:dyDescent="0.35">
      <c r="A842" s="115" t="s">
        <v>1663</v>
      </c>
      <c r="B842" s="111" t="s">
        <v>179</v>
      </c>
      <c r="C842" s="108" t="s">
        <v>180</v>
      </c>
      <c r="D842" s="122">
        <v>1.8767799999999999</v>
      </c>
      <c r="E842" s="122">
        <v>0</v>
      </c>
      <c r="F842" s="122">
        <v>1.8767799999999999</v>
      </c>
      <c r="G842" s="123"/>
      <c r="H842" s="122">
        <v>1.0999999999999999E-2</v>
      </c>
      <c r="I842" s="126">
        <v>0</v>
      </c>
      <c r="J842" s="122">
        <v>0</v>
      </c>
      <c r="K842" s="122">
        <v>0</v>
      </c>
      <c r="L842" s="122">
        <v>2.5000000000000001E-3</v>
      </c>
      <c r="M842" s="122">
        <v>0</v>
      </c>
      <c r="N842" s="122">
        <v>2.5000000000000001E-3</v>
      </c>
      <c r="O842" s="123"/>
      <c r="P842" s="122">
        <v>6.0000000000000001E-3</v>
      </c>
      <c r="Q842" s="123"/>
      <c r="R842" s="122">
        <v>1.0999999999999999E-2</v>
      </c>
      <c r="S842" s="122"/>
      <c r="T842" s="122">
        <v>1.0999999999999999E-2</v>
      </c>
      <c r="U842" s="123"/>
      <c r="V842" s="123"/>
    </row>
    <row r="843" spans="1:22" ht="46.65" x14ac:dyDescent="0.35">
      <c r="A843" s="115" t="s">
        <v>1663</v>
      </c>
      <c r="B843" s="111" t="s">
        <v>181</v>
      </c>
      <c r="C843" s="108" t="s">
        <v>182</v>
      </c>
      <c r="D843" s="122">
        <v>3.02894</v>
      </c>
      <c r="E843" s="122">
        <v>0.74151082999999995</v>
      </c>
      <c r="F843" s="122">
        <v>2.2874291700000002</v>
      </c>
      <c r="G843" s="123"/>
      <c r="H843" s="122">
        <v>1.0999999999999999E-2</v>
      </c>
      <c r="I843" s="126">
        <v>4.4504000000000006E-4</v>
      </c>
      <c r="J843" s="122">
        <v>1.9593E-4</v>
      </c>
      <c r="K843" s="122">
        <v>1.9593E-4</v>
      </c>
      <c r="L843" s="122">
        <v>2.5000000000000001E-3</v>
      </c>
      <c r="M843" s="122">
        <v>2.4911000000000009E-4</v>
      </c>
      <c r="N843" s="122">
        <v>2.5000000000000001E-3</v>
      </c>
      <c r="O843" s="123"/>
      <c r="P843" s="122">
        <v>5.8040699999999997E-3</v>
      </c>
      <c r="Q843" s="123"/>
      <c r="R843" s="122">
        <v>1.0554959999999999E-2</v>
      </c>
      <c r="S843" s="122"/>
      <c r="T843" s="122">
        <v>1.0554959999999999E-2</v>
      </c>
      <c r="U843" s="123"/>
      <c r="V843" s="123"/>
    </row>
    <row r="844" spans="1:22" ht="31.1" x14ac:dyDescent="0.35">
      <c r="A844" s="115" t="s">
        <v>1663</v>
      </c>
      <c r="B844" s="111" t="s">
        <v>1092</v>
      </c>
      <c r="C844" s="108" t="s">
        <v>1607</v>
      </c>
      <c r="D844" s="122">
        <v>2.7096499999999999</v>
      </c>
      <c r="E844" s="122">
        <v>0</v>
      </c>
      <c r="F844" s="122">
        <v>2.7096499999999999</v>
      </c>
      <c r="G844" s="123"/>
      <c r="H844" s="122">
        <v>2.2013900000000004</v>
      </c>
      <c r="I844" s="126">
        <v>0</v>
      </c>
      <c r="J844" s="122">
        <v>0</v>
      </c>
      <c r="K844" s="122">
        <v>0</v>
      </c>
      <c r="L844" s="122">
        <v>0.60207749999999993</v>
      </c>
      <c r="M844" s="122">
        <v>0</v>
      </c>
      <c r="N844" s="122">
        <v>1.5993125000000004</v>
      </c>
      <c r="O844" s="123"/>
      <c r="P844" s="122">
        <v>0</v>
      </c>
      <c r="Q844" s="123"/>
      <c r="R844" s="122">
        <v>2.2013900000000004</v>
      </c>
      <c r="S844" s="122"/>
      <c r="T844" s="122">
        <v>2.2013900000000004</v>
      </c>
      <c r="U844" s="123"/>
      <c r="V844" s="123"/>
    </row>
    <row r="845" spans="1:22" ht="46.65" x14ac:dyDescent="0.35">
      <c r="A845" s="115" t="s">
        <v>1663</v>
      </c>
      <c r="B845" s="111" t="s">
        <v>183</v>
      </c>
      <c r="C845" s="108" t="s">
        <v>184</v>
      </c>
      <c r="D845" s="122">
        <v>5.7182299999999993</v>
      </c>
      <c r="E845" s="122">
        <v>1.01911986</v>
      </c>
      <c r="F845" s="122">
        <v>4.6991101399999993</v>
      </c>
      <c r="G845" s="123"/>
      <c r="H845" s="122">
        <v>1.0999999999999999E-2</v>
      </c>
      <c r="I845" s="126">
        <v>4.4504000000000006E-4</v>
      </c>
      <c r="J845" s="122">
        <v>1.9593E-4</v>
      </c>
      <c r="K845" s="122">
        <v>1.9593E-4</v>
      </c>
      <c r="L845" s="122">
        <v>2.5000000000000001E-3</v>
      </c>
      <c r="M845" s="122">
        <v>2.4911000000000009E-4</v>
      </c>
      <c r="N845" s="122">
        <v>2.5000000000000001E-3</v>
      </c>
      <c r="O845" s="123"/>
      <c r="P845" s="122">
        <v>5.8040699999999997E-3</v>
      </c>
      <c r="Q845" s="123"/>
      <c r="R845" s="122">
        <v>1.0554959999999999E-2</v>
      </c>
      <c r="S845" s="122"/>
      <c r="T845" s="122">
        <v>1.0554959999999999E-2</v>
      </c>
      <c r="U845" s="123"/>
      <c r="V845" s="123"/>
    </row>
    <row r="846" spans="1:22" x14ac:dyDescent="0.35">
      <c r="A846" s="119"/>
      <c r="B846" s="118" t="s">
        <v>53</v>
      </c>
      <c r="C846" s="105"/>
      <c r="D846" s="133">
        <f t="shared" ref="D846:V846" si="107">SUM(D847:D855)</f>
        <v>135.21964001000001</v>
      </c>
      <c r="E846" s="133">
        <f t="shared" si="107"/>
        <v>71.897715049999988</v>
      </c>
      <c r="F846" s="133">
        <f t="shared" si="107"/>
        <v>63.321924959999997</v>
      </c>
      <c r="G846" s="133">
        <f t="shared" si="107"/>
        <v>0</v>
      </c>
      <c r="H846" s="133">
        <f t="shared" si="107"/>
        <v>10.664698479999995</v>
      </c>
      <c r="I846" s="133">
        <f t="shared" si="107"/>
        <v>8.2465342900000014</v>
      </c>
      <c r="J846" s="133">
        <f t="shared" si="107"/>
        <v>0.24011654999999998</v>
      </c>
      <c r="K846" s="133">
        <f t="shared" si="107"/>
        <v>0.24011654999999998</v>
      </c>
      <c r="L846" s="133">
        <f t="shared" si="107"/>
        <v>9.3345601799999951</v>
      </c>
      <c r="M846" s="133">
        <f t="shared" si="107"/>
        <v>8.0064177400000016</v>
      </c>
      <c r="N846" s="133">
        <f t="shared" si="107"/>
        <v>0.38035749999999996</v>
      </c>
      <c r="O846" s="133">
        <f t="shared" si="107"/>
        <v>0</v>
      </c>
      <c r="P846" s="133">
        <f t="shared" si="107"/>
        <v>0.70966425000000033</v>
      </c>
      <c r="Q846" s="133">
        <f t="shared" si="107"/>
        <v>0</v>
      </c>
      <c r="R846" s="133">
        <f t="shared" si="107"/>
        <v>2.4181641899999957</v>
      </c>
      <c r="S846" s="133">
        <f t="shared" si="107"/>
        <v>0</v>
      </c>
      <c r="T846" s="133">
        <f t="shared" si="107"/>
        <v>2.4181641899999957</v>
      </c>
      <c r="U846" s="133">
        <f t="shared" si="107"/>
        <v>0</v>
      </c>
      <c r="V846" s="133">
        <f t="shared" si="107"/>
        <v>0</v>
      </c>
    </row>
    <row r="847" spans="1:22" ht="46.65" x14ac:dyDescent="0.35">
      <c r="A847" s="115" t="s">
        <v>1663</v>
      </c>
      <c r="B847" s="111" t="s">
        <v>185</v>
      </c>
      <c r="C847" s="108" t="s">
        <v>564</v>
      </c>
      <c r="D847" s="122">
        <v>8.9132800000000003</v>
      </c>
      <c r="E847" s="122">
        <v>8.6385042900000002</v>
      </c>
      <c r="F847" s="122">
        <v>0.27477571000000012</v>
      </c>
      <c r="G847" s="123"/>
      <c r="H847" s="122">
        <v>0.27477571000000017</v>
      </c>
      <c r="I847" s="126">
        <v>2.9203779999999999E-2</v>
      </c>
      <c r="J847" s="122">
        <v>1.285612E-2</v>
      </c>
      <c r="K847" s="122">
        <v>1.285612E-2</v>
      </c>
      <c r="L847" s="122">
        <v>0</v>
      </c>
      <c r="M847" s="122">
        <v>1.634766E-2</v>
      </c>
      <c r="N847" s="122">
        <v>0</v>
      </c>
      <c r="O847" s="123"/>
      <c r="P847" s="122">
        <v>0.26191959000000015</v>
      </c>
      <c r="Q847" s="123"/>
      <c r="R847" s="122">
        <v>0.24557193000000016</v>
      </c>
      <c r="S847" s="122"/>
      <c r="T847" s="122">
        <v>0.24557193000000016</v>
      </c>
      <c r="U847" s="123"/>
      <c r="V847" s="123"/>
    </row>
    <row r="848" spans="1:22" ht="46.65" x14ac:dyDescent="0.35">
      <c r="A848" s="115" t="s">
        <v>1663</v>
      </c>
      <c r="B848" s="111" t="s">
        <v>186</v>
      </c>
      <c r="C848" s="108" t="s">
        <v>565</v>
      </c>
      <c r="D848" s="122">
        <v>7.7426300100000001</v>
      </c>
      <c r="E848" s="122">
        <v>1.5349181000000001</v>
      </c>
      <c r="F848" s="122">
        <v>6.2077119100000004</v>
      </c>
      <c r="G848" s="123"/>
      <c r="H848" s="122">
        <v>1.0999999999999999E-2</v>
      </c>
      <c r="I848" s="126">
        <v>0</v>
      </c>
      <c r="J848" s="122">
        <v>1.9593E-4</v>
      </c>
      <c r="K848" s="122">
        <v>1.9593E-4</v>
      </c>
      <c r="L848" s="122">
        <v>2.5000000000000001E-3</v>
      </c>
      <c r="M848" s="122">
        <v>-1.9593E-4</v>
      </c>
      <c r="N848" s="122">
        <v>2.5000000000000001E-3</v>
      </c>
      <c r="O848" s="123"/>
      <c r="P848" s="122">
        <v>5.8040699999999997E-3</v>
      </c>
      <c r="Q848" s="123"/>
      <c r="R848" s="122">
        <v>1.0999999999999999E-2</v>
      </c>
      <c r="S848" s="122"/>
      <c r="T848" s="122">
        <v>1.0999999999999999E-2</v>
      </c>
      <c r="U848" s="123"/>
      <c r="V848" s="123"/>
    </row>
    <row r="849" spans="1:22" ht="31.1" x14ac:dyDescent="0.35">
      <c r="A849" s="115" t="s">
        <v>1663</v>
      </c>
      <c r="B849" s="111" t="s">
        <v>187</v>
      </c>
      <c r="C849" s="108" t="s">
        <v>566</v>
      </c>
      <c r="D849" s="122">
        <v>17.34524</v>
      </c>
      <c r="E849" s="122">
        <v>3.0209575299999996</v>
      </c>
      <c r="F849" s="122">
        <v>14.32428247</v>
      </c>
      <c r="G849" s="123"/>
      <c r="H849" s="122">
        <v>1.0999999999999999E-2</v>
      </c>
      <c r="I849" s="126">
        <v>6.4096999999997207E-4</v>
      </c>
      <c r="J849" s="122">
        <v>1.9593E-4</v>
      </c>
      <c r="K849" s="122">
        <v>1.9593E-4</v>
      </c>
      <c r="L849" s="122">
        <v>2.5000000000000001E-3</v>
      </c>
      <c r="M849" s="122">
        <v>4.4503999999997209E-4</v>
      </c>
      <c r="N849" s="122">
        <v>2.5000000000000001E-3</v>
      </c>
      <c r="O849" s="123"/>
      <c r="P849" s="122">
        <v>5.8040699999999997E-3</v>
      </c>
      <c r="Q849" s="123"/>
      <c r="R849" s="122">
        <v>1.0359030000000028E-2</v>
      </c>
      <c r="S849" s="122"/>
      <c r="T849" s="122">
        <v>1.0359030000000028E-2</v>
      </c>
      <c r="U849" s="123"/>
      <c r="V849" s="123"/>
    </row>
    <row r="850" spans="1:22" ht="46.65" x14ac:dyDescent="0.35">
      <c r="A850" s="115" t="s">
        <v>1663</v>
      </c>
      <c r="B850" s="111" t="s">
        <v>188</v>
      </c>
      <c r="C850" s="108" t="s">
        <v>567</v>
      </c>
      <c r="D850" s="122">
        <v>54.974249999999998</v>
      </c>
      <c r="E850" s="122">
        <v>49.550939079999999</v>
      </c>
      <c r="F850" s="122">
        <v>5.4233109199999987</v>
      </c>
      <c r="G850" s="123"/>
      <c r="H850" s="122">
        <v>0.21246500000000007</v>
      </c>
      <c r="I850" s="126">
        <v>8.5961299999999987E-3</v>
      </c>
      <c r="J850" s="122">
        <v>3.7841999999999997E-3</v>
      </c>
      <c r="K850" s="122">
        <v>3.7841999999999997E-3</v>
      </c>
      <c r="L850" s="122">
        <v>4.8287500000000004E-2</v>
      </c>
      <c r="M850" s="122">
        <v>4.811929999999999E-3</v>
      </c>
      <c r="N850" s="122">
        <v>4.8287500000000004E-2</v>
      </c>
      <c r="O850" s="123"/>
      <c r="P850" s="122">
        <v>0.11210580000000005</v>
      </c>
      <c r="Q850" s="123"/>
      <c r="R850" s="122">
        <v>0.20386887000000006</v>
      </c>
      <c r="S850" s="122"/>
      <c r="T850" s="122">
        <v>0.20386887000000006</v>
      </c>
      <c r="U850" s="123"/>
      <c r="V850" s="123"/>
    </row>
    <row r="851" spans="1:22" ht="77.7" x14ac:dyDescent="0.35">
      <c r="A851" s="115" t="s">
        <v>1663</v>
      </c>
      <c r="B851" s="111" t="s">
        <v>189</v>
      </c>
      <c r="C851" s="108" t="s">
        <v>568</v>
      </c>
      <c r="D851" s="122">
        <v>22.860720000000001</v>
      </c>
      <c r="E851" s="122">
        <v>0</v>
      </c>
      <c r="F851" s="122">
        <v>22.860720000000001</v>
      </c>
      <c r="G851" s="123"/>
      <c r="H851" s="122">
        <v>0</v>
      </c>
      <c r="I851" s="126">
        <v>0</v>
      </c>
      <c r="J851" s="122">
        <v>0</v>
      </c>
      <c r="K851" s="122">
        <v>0</v>
      </c>
      <c r="L851" s="122">
        <v>0</v>
      </c>
      <c r="M851" s="122">
        <v>0</v>
      </c>
      <c r="N851" s="122">
        <v>0</v>
      </c>
      <c r="O851" s="123"/>
      <c r="P851" s="122">
        <v>0</v>
      </c>
      <c r="Q851" s="123"/>
      <c r="R851" s="122">
        <v>0</v>
      </c>
      <c r="S851" s="122"/>
      <c r="T851" s="122">
        <v>0</v>
      </c>
      <c r="U851" s="123"/>
      <c r="V851" s="123"/>
    </row>
    <row r="852" spans="1:22" ht="62.2" x14ac:dyDescent="0.35">
      <c r="A852" s="115" t="s">
        <v>1663</v>
      </c>
      <c r="B852" s="111" t="s">
        <v>190</v>
      </c>
      <c r="C852" s="108" t="s">
        <v>569</v>
      </c>
      <c r="D852" s="122">
        <v>5.0482399999999998</v>
      </c>
      <c r="E852" s="122">
        <v>1.52947334</v>
      </c>
      <c r="F852" s="122">
        <v>3.5187666599999998</v>
      </c>
      <c r="G852" s="123"/>
      <c r="H852" s="122">
        <v>1.0999999999999999E-2</v>
      </c>
      <c r="I852" s="126">
        <v>4.4504000000000006E-4</v>
      </c>
      <c r="J852" s="122">
        <v>1.9593E-4</v>
      </c>
      <c r="K852" s="122">
        <v>1.9593E-4</v>
      </c>
      <c r="L852" s="122">
        <v>2.5000000000000001E-3</v>
      </c>
      <c r="M852" s="122">
        <v>2.4911000000000009E-4</v>
      </c>
      <c r="N852" s="122">
        <v>2.5000000000000001E-3</v>
      </c>
      <c r="O852" s="123"/>
      <c r="P852" s="122">
        <v>5.8040699999999997E-3</v>
      </c>
      <c r="Q852" s="123"/>
      <c r="R852" s="122">
        <v>1.0554959999999999E-2</v>
      </c>
      <c r="S852" s="122"/>
      <c r="T852" s="122">
        <v>1.0554959999999999E-2</v>
      </c>
      <c r="U852" s="123"/>
      <c r="V852" s="123"/>
    </row>
    <row r="853" spans="1:22" ht="46.65" x14ac:dyDescent="0.35">
      <c r="A853" s="115" t="s">
        <v>1663</v>
      </c>
      <c r="B853" s="111" t="s">
        <v>191</v>
      </c>
      <c r="C853" s="108" t="s">
        <v>192</v>
      </c>
      <c r="D853" s="122">
        <v>15.433749999999998</v>
      </c>
      <c r="E853" s="122">
        <v>6.6074695800000001</v>
      </c>
      <c r="F853" s="122">
        <v>8.826280419999998</v>
      </c>
      <c r="G853" s="123"/>
      <c r="H853" s="122">
        <v>9.1516551099999965</v>
      </c>
      <c r="I853" s="126">
        <v>8.149868360000001</v>
      </c>
      <c r="J853" s="122">
        <v>0.19745242999999998</v>
      </c>
      <c r="K853" s="122">
        <v>0.19745242999999998</v>
      </c>
      <c r="L853" s="122">
        <v>8.9542026799999963</v>
      </c>
      <c r="M853" s="122">
        <v>7.9524159300000008</v>
      </c>
      <c r="N853" s="122">
        <v>0</v>
      </c>
      <c r="O853" s="123"/>
      <c r="P853" s="122">
        <v>0</v>
      </c>
      <c r="Q853" s="123"/>
      <c r="R853" s="122">
        <v>1.0017867499999955</v>
      </c>
      <c r="S853" s="122"/>
      <c r="T853" s="122">
        <v>1.0017867499999955</v>
      </c>
      <c r="U853" s="123"/>
      <c r="V853" s="123"/>
    </row>
    <row r="854" spans="1:22" ht="62.2" x14ac:dyDescent="0.35">
      <c r="A854" s="115" t="s">
        <v>1663</v>
      </c>
      <c r="B854" s="111" t="s">
        <v>195</v>
      </c>
      <c r="C854" s="108" t="s">
        <v>196</v>
      </c>
      <c r="D854" s="122">
        <v>1.7604299999999999</v>
      </c>
      <c r="E854" s="122">
        <v>0.81256181999999988</v>
      </c>
      <c r="F854" s="122">
        <v>0.94786818000000006</v>
      </c>
      <c r="G854" s="123"/>
      <c r="H854" s="122">
        <v>0.98180266000000005</v>
      </c>
      <c r="I854" s="126">
        <v>5.7334969999999999E-2</v>
      </c>
      <c r="J854" s="122">
        <v>2.5240080000000002E-2</v>
      </c>
      <c r="K854" s="122">
        <v>2.5240080000000002E-2</v>
      </c>
      <c r="L854" s="122">
        <v>0.32206999999999997</v>
      </c>
      <c r="M854" s="122">
        <v>3.2094890000000001E-2</v>
      </c>
      <c r="N854" s="122">
        <v>0.32206999999999997</v>
      </c>
      <c r="O854" s="123"/>
      <c r="P854" s="122">
        <v>0.31242258000000012</v>
      </c>
      <c r="Q854" s="123"/>
      <c r="R854" s="122">
        <v>0.92446769000000006</v>
      </c>
      <c r="S854" s="122"/>
      <c r="T854" s="122">
        <v>0.92446769000000006</v>
      </c>
      <c r="U854" s="123"/>
      <c r="V854" s="123"/>
    </row>
    <row r="855" spans="1:22" ht="46.65" x14ac:dyDescent="0.35">
      <c r="A855" s="115" t="s">
        <v>1663</v>
      </c>
      <c r="B855" s="111" t="s">
        <v>197</v>
      </c>
      <c r="C855" s="108" t="s">
        <v>570</v>
      </c>
      <c r="D855" s="122">
        <v>1.1411</v>
      </c>
      <c r="E855" s="122">
        <v>0.20289130999999999</v>
      </c>
      <c r="F855" s="122">
        <v>0.93820868999999996</v>
      </c>
      <c r="G855" s="123"/>
      <c r="H855" s="122">
        <v>1.0999999999999999E-2</v>
      </c>
      <c r="I855" s="126">
        <v>4.4504000000000006E-4</v>
      </c>
      <c r="J855" s="122">
        <v>1.9593E-4</v>
      </c>
      <c r="K855" s="122">
        <v>1.9593E-4</v>
      </c>
      <c r="L855" s="122">
        <v>2.5000000000000001E-3</v>
      </c>
      <c r="M855" s="122">
        <v>2.4911000000000009E-4</v>
      </c>
      <c r="N855" s="122">
        <v>2.5000000000000001E-3</v>
      </c>
      <c r="O855" s="123"/>
      <c r="P855" s="122">
        <v>5.8040699999999997E-3</v>
      </c>
      <c r="Q855" s="123"/>
      <c r="R855" s="122">
        <v>1.0554959999999999E-2</v>
      </c>
      <c r="S855" s="122"/>
      <c r="T855" s="122">
        <v>1.0554959999999999E-2</v>
      </c>
      <c r="U855" s="123"/>
      <c r="V855" s="123"/>
    </row>
    <row r="856" spans="1:22" x14ac:dyDescent="0.35">
      <c r="A856" s="119"/>
      <c r="B856" s="118" t="s">
        <v>56</v>
      </c>
      <c r="C856" s="105"/>
      <c r="D856" s="133">
        <f t="shared" ref="D856:V856" si="108">SUM(D857:D857)</f>
        <v>0</v>
      </c>
      <c r="E856" s="133">
        <f t="shared" si="108"/>
        <v>0</v>
      </c>
      <c r="F856" s="133">
        <f t="shared" si="108"/>
        <v>0</v>
      </c>
      <c r="G856" s="133">
        <f t="shared" si="108"/>
        <v>0</v>
      </c>
      <c r="H856" s="133">
        <f t="shared" si="108"/>
        <v>0</v>
      </c>
      <c r="I856" s="133">
        <f t="shared" si="108"/>
        <v>0</v>
      </c>
      <c r="J856" s="133">
        <f t="shared" si="108"/>
        <v>0</v>
      </c>
      <c r="K856" s="133">
        <f t="shared" si="108"/>
        <v>0</v>
      </c>
      <c r="L856" s="133">
        <f t="shared" si="108"/>
        <v>0</v>
      </c>
      <c r="M856" s="133">
        <f t="shared" si="108"/>
        <v>0</v>
      </c>
      <c r="N856" s="133">
        <f t="shared" si="108"/>
        <v>0</v>
      </c>
      <c r="O856" s="133">
        <f t="shared" si="108"/>
        <v>0</v>
      </c>
      <c r="P856" s="133">
        <f t="shared" si="108"/>
        <v>0</v>
      </c>
      <c r="Q856" s="133">
        <f t="shared" si="108"/>
        <v>0</v>
      </c>
      <c r="R856" s="133">
        <f t="shared" si="108"/>
        <v>0</v>
      </c>
      <c r="S856" s="133">
        <f t="shared" si="108"/>
        <v>0</v>
      </c>
      <c r="T856" s="133">
        <f t="shared" si="108"/>
        <v>0</v>
      </c>
      <c r="U856" s="133">
        <f t="shared" si="108"/>
        <v>0</v>
      </c>
      <c r="V856" s="133">
        <f t="shared" si="108"/>
        <v>0</v>
      </c>
    </row>
    <row r="857" spans="1:22" ht="31.1" x14ac:dyDescent="0.35">
      <c r="A857" s="115" t="s">
        <v>1663</v>
      </c>
      <c r="B857" s="111" t="s">
        <v>198</v>
      </c>
      <c r="C857" s="108" t="s">
        <v>199</v>
      </c>
      <c r="D857" s="122">
        <v>0</v>
      </c>
      <c r="E857" s="122">
        <v>0</v>
      </c>
      <c r="F857" s="122">
        <v>0</v>
      </c>
      <c r="G857" s="123"/>
      <c r="H857" s="122">
        <v>0</v>
      </c>
      <c r="I857" s="126">
        <v>0</v>
      </c>
      <c r="J857" s="122">
        <v>0</v>
      </c>
      <c r="K857" s="122">
        <v>0</v>
      </c>
      <c r="L857" s="122">
        <v>0</v>
      </c>
      <c r="M857" s="122">
        <v>0</v>
      </c>
      <c r="N857" s="122">
        <v>0</v>
      </c>
      <c r="O857" s="123"/>
      <c r="P857" s="122">
        <v>0</v>
      </c>
      <c r="Q857" s="123"/>
      <c r="R857" s="122">
        <v>0</v>
      </c>
      <c r="S857" s="122"/>
      <c r="T857" s="122">
        <v>0</v>
      </c>
      <c r="U857" s="123"/>
      <c r="V857" s="123"/>
    </row>
    <row r="858" spans="1:22" x14ac:dyDescent="0.35">
      <c r="A858" s="119"/>
      <c r="B858" s="118" t="s">
        <v>58</v>
      </c>
      <c r="C858" s="105"/>
      <c r="D858" s="133">
        <f t="shared" ref="D858:V858" si="109">SUM(D859:D863)</f>
        <v>35.675909999999995</v>
      </c>
      <c r="E858" s="133">
        <f t="shared" si="109"/>
        <v>1.8319708900000002</v>
      </c>
      <c r="F858" s="133">
        <f t="shared" si="109"/>
        <v>33.843939109999994</v>
      </c>
      <c r="G858" s="133">
        <f t="shared" si="109"/>
        <v>0</v>
      </c>
      <c r="H858" s="133">
        <f t="shared" si="109"/>
        <v>6.9416142300000008</v>
      </c>
      <c r="I858" s="133">
        <f t="shared" si="109"/>
        <v>7.2890063400000011</v>
      </c>
      <c r="J858" s="133">
        <f t="shared" si="109"/>
        <v>1.42231369</v>
      </c>
      <c r="K858" s="133">
        <f t="shared" si="109"/>
        <v>6.4428853200000002</v>
      </c>
      <c r="L858" s="133">
        <f t="shared" si="109"/>
        <v>0.97399795</v>
      </c>
      <c r="M858" s="133">
        <f t="shared" si="109"/>
        <v>0.84612102</v>
      </c>
      <c r="N858" s="133">
        <f t="shared" si="109"/>
        <v>2.0495707300000006</v>
      </c>
      <c r="O858" s="133">
        <f t="shared" si="109"/>
        <v>0</v>
      </c>
      <c r="P858" s="133">
        <f t="shared" si="109"/>
        <v>2.4957318600000007</v>
      </c>
      <c r="Q858" s="133">
        <f t="shared" si="109"/>
        <v>0</v>
      </c>
      <c r="R858" s="133">
        <f t="shared" si="109"/>
        <v>-0.34739211000000003</v>
      </c>
      <c r="S858" s="133">
        <f t="shared" si="109"/>
        <v>0</v>
      </c>
      <c r="T858" s="133">
        <f t="shared" si="109"/>
        <v>-0.34739211000000003</v>
      </c>
      <c r="U858" s="133">
        <f t="shared" si="109"/>
        <v>0</v>
      </c>
      <c r="V858" s="133">
        <f t="shared" si="109"/>
        <v>0</v>
      </c>
    </row>
    <row r="859" spans="1:22" ht="46.65" x14ac:dyDescent="0.35">
      <c r="A859" s="115" t="s">
        <v>1663</v>
      </c>
      <c r="B859" s="111" t="s">
        <v>1093</v>
      </c>
      <c r="C859" s="108" t="s">
        <v>1608</v>
      </c>
      <c r="D859" s="122">
        <v>24.2517</v>
      </c>
      <c r="E859" s="122">
        <v>2.3077710000000001E-2</v>
      </c>
      <c r="F859" s="122">
        <v>24.228622290000001</v>
      </c>
      <c r="G859" s="123"/>
      <c r="H859" s="122">
        <v>3.4293050000000003</v>
      </c>
      <c r="I859" s="126">
        <v>0.1387467</v>
      </c>
      <c r="J859" s="122">
        <v>6.1079269999999991E-2</v>
      </c>
      <c r="K859" s="122">
        <v>6.1079269999999991E-2</v>
      </c>
      <c r="L859" s="122">
        <v>0</v>
      </c>
      <c r="M859" s="122">
        <v>7.766743000000001E-2</v>
      </c>
      <c r="N859" s="122">
        <v>0.93526500000000001</v>
      </c>
      <c r="O859" s="123"/>
      <c r="P859" s="122">
        <v>2.4329607300000005</v>
      </c>
      <c r="Q859" s="123"/>
      <c r="R859" s="122">
        <v>3.2905583000000003</v>
      </c>
      <c r="S859" s="122"/>
      <c r="T859" s="122">
        <v>3.2905583000000003</v>
      </c>
      <c r="U859" s="123"/>
      <c r="V859" s="123"/>
    </row>
    <row r="860" spans="1:22" ht="31.1" x14ac:dyDescent="0.35">
      <c r="A860" s="115" t="s">
        <v>1663</v>
      </c>
      <c r="B860" s="111" t="s">
        <v>1094</v>
      </c>
      <c r="C860" s="108" t="s">
        <v>571</v>
      </c>
      <c r="D860" s="122">
        <v>1.4</v>
      </c>
      <c r="E860" s="122">
        <v>0.47490271000000001</v>
      </c>
      <c r="F860" s="122">
        <v>0.92509728999999985</v>
      </c>
      <c r="G860" s="123"/>
      <c r="H860" s="122">
        <v>0.11896500000000003</v>
      </c>
      <c r="I860" s="126">
        <v>4.8132000000000001E-3</v>
      </c>
      <c r="J860" s="122">
        <v>2.1188699999999997E-3</v>
      </c>
      <c r="K860" s="122">
        <v>2.1188699999999997E-3</v>
      </c>
      <c r="L860" s="122">
        <v>2.7037500000000003E-2</v>
      </c>
      <c r="M860" s="122">
        <v>2.6943300000000004E-3</v>
      </c>
      <c r="N860" s="122">
        <v>2.7037500000000003E-2</v>
      </c>
      <c r="O860" s="123"/>
      <c r="P860" s="122">
        <v>6.2771130000000022E-2</v>
      </c>
      <c r="Q860" s="123"/>
      <c r="R860" s="122">
        <v>0.11415180000000003</v>
      </c>
      <c r="S860" s="122"/>
      <c r="T860" s="122">
        <v>0.11415180000000003</v>
      </c>
      <c r="U860" s="123"/>
      <c r="V860" s="123"/>
    </row>
    <row r="861" spans="1:22" ht="46.65" x14ac:dyDescent="0.35">
      <c r="A861" s="115" t="s">
        <v>1663</v>
      </c>
      <c r="B861" s="111" t="s">
        <v>1095</v>
      </c>
      <c r="C861" s="108" t="s">
        <v>572</v>
      </c>
      <c r="D861" s="122">
        <v>3.3397199999999998</v>
      </c>
      <c r="E861" s="122">
        <v>1.3337488000000002</v>
      </c>
      <c r="F861" s="122">
        <v>2.0059711999999994</v>
      </c>
      <c r="G861" s="123"/>
      <c r="H861" s="122">
        <v>2.0891842300000008</v>
      </c>
      <c r="I861" s="126">
        <v>0.12483619999999999</v>
      </c>
      <c r="J861" s="122">
        <v>5.4955550000000006E-2</v>
      </c>
      <c r="K861" s="122">
        <v>5.4955550000000006E-2</v>
      </c>
      <c r="L861" s="122">
        <v>0.94696044999999995</v>
      </c>
      <c r="M861" s="122">
        <v>6.9880649999999989E-2</v>
      </c>
      <c r="N861" s="122">
        <v>1.0872682300000005</v>
      </c>
      <c r="O861" s="123"/>
      <c r="P861" s="122">
        <v>0</v>
      </c>
      <c r="Q861" s="123"/>
      <c r="R861" s="122">
        <v>1.9643480300000007</v>
      </c>
      <c r="S861" s="122"/>
      <c r="T861" s="122">
        <v>1.9643480300000007</v>
      </c>
      <c r="U861" s="123"/>
      <c r="V861" s="123"/>
    </row>
    <row r="862" spans="1:22" ht="31.1" x14ac:dyDescent="0.35">
      <c r="A862" s="115" t="s">
        <v>1663</v>
      </c>
      <c r="B862" s="111" t="s">
        <v>1880</v>
      </c>
      <c r="C862" s="108" t="s">
        <v>1609</v>
      </c>
      <c r="D862" s="122">
        <v>6.6844899999999994</v>
      </c>
      <c r="E862" s="122">
        <v>2.4167000000000001E-4</v>
      </c>
      <c r="F862" s="122">
        <v>6.6842483299999991</v>
      </c>
      <c r="G862" s="123"/>
      <c r="H862" s="122">
        <v>1.30416</v>
      </c>
      <c r="I862" s="126">
        <v>6.3247316300000005</v>
      </c>
      <c r="J862" s="122">
        <v>1.30416</v>
      </c>
      <c r="K862" s="122">
        <v>6.3247316300000005</v>
      </c>
      <c r="L862" s="122">
        <v>0</v>
      </c>
      <c r="M862" s="122">
        <v>0</v>
      </c>
      <c r="N862" s="122">
        <v>0</v>
      </c>
      <c r="O862" s="123"/>
      <c r="P862" s="122">
        <v>0</v>
      </c>
      <c r="Q862" s="123"/>
      <c r="R862" s="122">
        <v>-5.020571630000001</v>
      </c>
      <c r="S862" s="122"/>
      <c r="T862" s="122">
        <v>-5.020571630000001</v>
      </c>
      <c r="U862" s="123"/>
      <c r="V862" s="123"/>
    </row>
    <row r="863" spans="1:22" ht="62.2" x14ac:dyDescent="0.35">
      <c r="A863" s="115" t="s">
        <v>1663</v>
      </c>
      <c r="B863" s="111" t="s">
        <v>1881</v>
      </c>
      <c r="C863" s="108" t="s">
        <v>1970</v>
      </c>
      <c r="D863" s="122"/>
      <c r="E863" s="122"/>
      <c r="F863" s="122">
        <v>0</v>
      </c>
      <c r="G863" s="123"/>
      <c r="H863" s="122">
        <v>0</v>
      </c>
      <c r="I863" s="126">
        <v>0.69587860999999995</v>
      </c>
      <c r="J863" s="122"/>
      <c r="K863" s="122"/>
      <c r="L863" s="122"/>
      <c r="M863" s="122">
        <v>0.69587860999999995</v>
      </c>
      <c r="N863" s="122"/>
      <c r="O863" s="123"/>
      <c r="P863" s="122"/>
      <c r="Q863" s="123"/>
      <c r="R863" s="122">
        <v>-0.69587860999999995</v>
      </c>
      <c r="S863" s="122"/>
      <c r="T863" s="122">
        <v>-0.69587860999999995</v>
      </c>
      <c r="U863" s="123"/>
      <c r="V863" s="123"/>
    </row>
    <row r="864" spans="1:22" x14ac:dyDescent="0.35">
      <c r="A864" s="119"/>
      <c r="B864" s="118" t="s">
        <v>59</v>
      </c>
      <c r="C864" s="105"/>
      <c r="D864" s="133">
        <f t="shared" ref="D864:V864" si="110">SUM(D865:D865)</f>
        <v>13.889850000000001</v>
      </c>
      <c r="E864" s="133">
        <f t="shared" si="110"/>
        <v>0</v>
      </c>
      <c r="F864" s="133">
        <f t="shared" si="110"/>
        <v>13.889850000000001</v>
      </c>
      <c r="G864" s="133">
        <f t="shared" si="110"/>
        <v>0</v>
      </c>
      <c r="H864" s="133">
        <f t="shared" si="110"/>
        <v>0</v>
      </c>
      <c r="I864" s="133">
        <f t="shared" si="110"/>
        <v>0</v>
      </c>
      <c r="J864" s="133">
        <f t="shared" si="110"/>
        <v>0</v>
      </c>
      <c r="K864" s="133">
        <f t="shared" si="110"/>
        <v>0</v>
      </c>
      <c r="L864" s="133">
        <f t="shared" si="110"/>
        <v>0</v>
      </c>
      <c r="M864" s="133">
        <f t="shared" si="110"/>
        <v>0</v>
      </c>
      <c r="N864" s="133">
        <f t="shared" si="110"/>
        <v>0</v>
      </c>
      <c r="O864" s="133">
        <f t="shared" si="110"/>
        <v>0</v>
      </c>
      <c r="P864" s="133">
        <f t="shared" si="110"/>
        <v>0</v>
      </c>
      <c r="Q864" s="133">
        <f t="shared" si="110"/>
        <v>0</v>
      </c>
      <c r="R864" s="133">
        <f t="shared" si="110"/>
        <v>0</v>
      </c>
      <c r="S864" s="133">
        <f t="shared" si="110"/>
        <v>0</v>
      </c>
      <c r="T864" s="133">
        <f t="shared" si="110"/>
        <v>0</v>
      </c>
      <c r="U864" s="133">
        <f t="shared" si="110"/>
        <v>0</v>
      </c>
      <c r="V864" s="133">
        <f t="shared" si="110"/>
        <v>0</v>
      </c>
    </row>
    <row r="865" spans="1:22" ht="77.7" x14ac:dyDescent="0.35">
      <c r="A865" s="115" t="s">
        <v>1663</v>
      </c>
      <c r="B865" s="111" t="s">
        <v>200</v>
      </c>
      <c r="C865" s="108" t="s">
        <v>201</v>
      </c>
      <c r="D865" s="122">
        <v>13.889850000000001</v>
      </c>
      <c r="E865" s="122">
        <v>0</v>
      </c>
      <c r="F865" s="122">
        <v>13.889850000000001</v>
      </c>
      <c r="G865" s="123"/>
      <c r="H865" s="122">
        <v>0</v>
      </c>
      <c r="I865" s="126">
        <v>0</v>
      </c>
      <c r="J865" s="122">
        <v>0</v>
      </c>
      <c r="K865" s="122">
        <v>0</v>
      </c>
      <c r="L865" s="122">
        <v>0</v>
      </c>
      <c r="M865" s="122">
        <v>0</v>
      </c>
      <c r="N865" s="122">
        <v>0</v>
      </c>
      <c r="O865" s="123"/>
      <c r="P865" s="122">
        <v>0</v>
      </c>
      <c r="Q865" s="123"/>
      <c r="R865" s="122">
        <v>0</v>
      </c>
      <c r="S865" s="122"/>
      <c r="T865" s="122">
        <v>0</v>
      </c>
      <c r="U865" s="123"/>
      <c r="V865" s="123"/>
    </row>
    <row r="866" spans="1:22" x14ac:dyDescent="0.35">
      <c r="A866" s="119"/>
      <c r="B866" s="118" t="s">
        <v>61</v>
      </c>
      <c r="C866" s="105"/>
      <c r="D866" s="133">
        <f t="shared" ref="D866:V866" si="111">SUM(D867:D868)</f>
        <v>79.11921000000001</v>
      </c>
      <c r="E866" s="133">
        <f t="shared" si="111"/>
        <v>30.622035449999998</v>
      </c>
      <c r="F866" s="133">
        <f t="shared" si="111"/>
        <v>48.497174550000011</v>
      </c>
      <c r="G866" s="133">
        <f t="shared" si="111"/>
        <v>0</v>
      </c>
      <c r="H866" s="133">
        <f t="shared" si="111"/>
        <v>35.556884000000004</v>
      </c>
      <c r="I866" s="133">
        <f t="shared" si="111"/>
        <v>1.4386008700000001</v>
      </c>
      <c r="J866" s="133">
        <f t="shared" si="111"/>
        <v>0.63330277000000001</v>
      </c>
      <c r="K866" s="133">
        <f t="shared" si="111"/>
        <v>0.63330277000000001</v>
      </c>
      <c r="L866" s="133">
        <f t="shared" si="111"/>
        <v>8.0811099999999989</v>
      </c>
      <c r="M866" s="133">
        <f t="shared" si="111"/>
        <v>0.80529810000000002</v>
      </c>
      <c r="N866" s="133">
        <f t="shared" si="111"/>
        <v>8.0811099999999989</v>
      </c>
      <c r="O866" s="133">
        <f t="shared" si="111"/>
        <v>0</v>
      </c>
      <c r="P866" s="133">
        <f t="shared" si="111"/>
        <v>18.761361230000006</v>
      </c>
      <c r="Q866" s="133">
        <f t="shared" si="111"/>
        <v>0</v>
      </c>
      <c r="R866" s="133">
        <f t="shared" si="111"/>
        <v>34.118283130000002</v>
      </c>
      <c r="S866" s="133">
        <f t="shared" si="111"/>
        <v>0</v>
      </c>
      <c r="T866" s="133">
        <f t="shared" si="111"/>
        <v>34.118283130000002</v>
      </c>
      <c r="U866" s="133">
        <f t="shared" si="111"/>
        <v>0</v>
      </c>
      <c r="V866" s="133">
        <f t="shared" si="111"/>
        <v>0</v>
      </c>
    </row>
    <row r="867" spans="1:22" ht="46.65" x14ac:dyDescent="0.35">
      <c r="A867" s="115" t="s">
        <v>1663</v>
      </c>
      <c r="B867" s="111" t="s">
        <v>202</v>
      </c>
      <c r="C867" s="108" t="s">
        <v>203</v>
      </c>
      <c r="D867" s="122">
        <v>69.848980000000012</v>
      </c>
      <c r="E867" s="122">
        <v>28.91205957</v>
      </c>
      <c r="F867" s="122">
        <v>40.936920430000015</v>
      </c>
      <c r="G867" s="123"/>
      <c r="H867" s="122">
        <v>28.861195000000002</v>
      </c>
      <c r="I867" s="126">
        <v>1.16769904</v>
      </c>
      <c r="J867" s="122">
        <v>0.514046</v>
      </c>
      <c r="K867" s="122">
        <v>0.514046</v>
      </c>
      <c r="L867" s="122">
        <v>6.5593624999999998</v>
      </c>
      <c r="M867" s="122">
        <v>0.65365304000000002</v>
      </c>
      <c r="N867" s="122">
        <v>6.5593624999999998</v>
      </c>
      <c r="O867" s="123"/>
      <c r="P867" s="122">
        <v>15.228424000000006</v>
      </c>
      <c r="Q867" s="123"/>
      <c r="R867" s="122">
        <v>27.693495960000003</v>
      </c>
      <c r="S867" s="122"/>
      <c r="T867" s="122">
        <v>27.693495960000003</v>
      </c>
      <c r="U867" s="123"/>
      <c r="V867" s="123"/>
    </row>
    <row r="868" spans="1:22" ht="46.65" x14ac:dyDescent="0.35">
      <c r="A868" s="115" t="s">
        <v>1663</v>
      </c>
      <c r="B868" s="111" t="s">
        <v>204</v>
      </c>
      <c r="C868" s="108" t="s">
        <v>573</v>
      </c>
      <c r="D868" s="122">
        <v>9.2702299999999997</v>
      </c>
      <c r="E868" s="122">
        <v>1.70997588</v>
      </c>
      <c r="F868" s="122">
        <v>7.5602541199999997</v>
      </c>
      <c r="G868" s="123"/>
      <c r="H868" s="122">
        <v>6.6956890000000007</v>
      </c>
      <c r="I868" s="126">
        <v>0.27090183000000001</v>
      </c>
      <c r="J868" s="122">
        <v>0.11925677</v>
      </c>
      <c r="K868" s="122">
        <v>0.11925677</v>
      </c>
      <c r="L868" s="122">
        <v>1.5217475</v>
      </c>
      <c r="M868" s="122">
        <v>0.15164506</v>
      </c>
      <c r="N868" s="122">
        <v>1.5217475</v>
      </c>
      <c r="O868" s="123"/>
      <c r="P868" s="122">
        <v>3.5329372300000008</v>
      </c>
      <c r="Q868" s="123"/>
      <c r="R868" s="122">
        <v>6.424787170000001</v>
      </c>
      <c r="S868" s="122"/>
      <c r="T868" s="122">
        <v>6.424787170000001</v>
      </c>
      <c r="U868" s="123"/>
      <c r="V868" s="123"/>
    </row>
    <row r="869" spans="1:22" x14ac:dyDescent="0.35">
      <c r="A869" s="119"/>
      <c r="B869" s="118" t="s">
        <v>146</v>
      </c>
      <c r="C869" s="105"/>
      <c r="D869" s="133">
        <f t="shared" ref="D869:V869" si="112">SUM(D870:D876)</f>
        <v>130.35777000000002</v>
      </c>
      <c r="E869" s="133">
        <f t="shared" si="112"/>
        <v>18.063499710000002</v>
      </c>
      <c r="F869" s="133">
        <f t="shared" si="112"/>
        <v>112.29427029000001</v>
      </c>
      <c r="G869" s="133">
        <f t="shared" si="112"/>
        <v>0</v>
      </c>
      <c r="H869" s="133">
        <f t="shared" si="112"/>
        <v>14.410705090000004</v>
      </c>
      <c r="I869" s="133">
        <f t="shared" si="112"/>
        <v>43.961844900000003</v>
      </c>
      <c r="J869" s="133">
        <f t="shared" si="112"/>
        <v>0.25574353999999999</v>
      </c>
      <c r="K869" s="133">
        <f t="shared" si="112"/>
        <v>0.25574353999999999</v>
      </c>
      <c r="L869" s="133">
        <f t="shared" si="112"/>
        <v>6.674492540000001</v>
      </c>
      <c r="M869" s="133">
        <f t="shared" si="112"/>
        <v>43.706101360000005</v>
      </c>
      <c r="N869" s="133">
        <f t="shared" si="112"/>
        <v>4.2457214999999993</v>
      </c>
      <c r="O869" s="133">
        <f t="shared" si="112"/>
        <v>0</v>
      </c>
      <c r="P869" s="133">
        <f t="shared" si="112"/>
        <v>3.2347475100000027</v>
      </c>
      <c r="Q869" s="133">
        <f t="shared" si="112"/>
        <v>0</v>
      </c>
      <c r="R869" s="133">
        <f t="shared" si="112"/>
        <v>-29.551139809999999</v>
      </c>
      <c r="S869" s="133">
        <f t="shared" si="112"/>
        <v>0</v>
      </c>
      <c r="T869" s="133">
        <f t="shared" si="112"/>
        <v>-29.551139809999999</v>
      </c>
      <c r="U869" s="133">
        <f t="shared" si="112"/>
        <v>0</v>
      </c>
      <c r="V869" s="133">
        <f t="shared" si="112"/>
        <v>0</v>
      </c>
    </row>
    <row r="870" spans="1:22" ht="46.65" x14ac:dyDescent="0.35">
      <c r="A870" s="115" t="s">
        <v>1663</v>
      </c>
      <c r="B870" s="111" t="s">
        <v>205</v>
      </c>
      <c r="C870" s="108" t="s">
        <v>574</v>
      </c>
      <c r="D870" s="122">
        <v>17.139410000000002</v>
      </c>
      <c r="E870" s="122">
        <v>17.128410000000002</v>
      </c>
      <c r="F870" s="122">
        <v>1.0999999999999233E-2</v>
      </c>
      <c r="G870" s="123"/>
      <c r="H870" s="122">
        <v>1.0999999999999999E-2</v>
      </c>
      <c r="I870" s="126">
        <v>4.4504000000000006E-4</v>
      </c>
      <c r="J870" s="122">
        <v>1.9593E-4</v>
      </c>
      <c r="K870" s="122">
        <v>1.9593E-4</v>
      </c>
      <c r="L870" s="122">
        <v>2.5000000000000001E-3</v>
      </c>
      <c r="M870" s="122">
        <v>2.4911000000000009E-4</v>
      </c>
      <c r="N870" s="122">
        <v>2.5000000000000001E-3</v>
      </c>
      <c r="O870" s="123"/>
      <c r="P870" s="122">
        <v>5.8040699999999997E-3</v>
      </c>
      <c r="Q870" s="123"/>
      <c r="R870" s="122">
        <v>1.0554959999999999E-2</v>
      </c>
      <c r="S870" s="122"/>
      <c r="T870" s="122">
        <v>1.0554959999999999E-2</v>
      </c>
      <c r="U870" s="123"/>
      <c r="V870" s="123"/>
    </row>
    <row r="871" spans="1:22" ht="31.1" x14ac:dyDescent="0.35">
      <c r="A871" s="115" t="s">
        <v>1663</v>
      </c>
      <c r="B871" s="111" t="s">
        <v>469</v>
      </c>
      <c r="C871" s="108" t="s">
        <v>575</v>
      </c>
      <c r="D871" s="122">
        <v>5.0224299999999991</v>
      </c>
      <c r="E871" s="122">
        <v>0.35911531000000002</v>
      </c>
      <c r="F871" s="122">
        <v>4.6633146899999991</v>
      </c>
      <c r="G871" s="123"/>
      <c r="H871" s="122">
        <v>4.4403640999999991</v>
      </c>
      <c r="I871" s="126">
        <v>0.21036159000000001</v>
      </c>
      <c r="J871" s="122">
        <v>9.2605649999999998E-2</v>
      </c>
      <c r="K871" s="122">
        <v>9.2605649999999998E-2</v>
      </c>
      <c r="L871" s="122">
        <v>1.1816724999999999</v>
      </c>
      <c r="M871" s="122">
        <v>0.11775594000000002</v>
      </c>
      <c r="N871" s="122">
        <v>1.1816724999999999</v>
      </c>
      <c r="O871" s="123"/>
      <c r="P871" s="122">
        <v>1.9844134499999988</v>
      </c>
      <c r="Q871" s="123"/>
      <c r="R871" s="122">
        <v>4.2300025099999994</v>
      </c>
      <c r="S871" s="122"/>
      <c r="T871" s="122">
        <v>4.2300025099999994</v>
      </c>
      <c r="U871" s="123"/>
      <c r="V871" s="123"/>
    </row>
    <row r="872" spans="1:22" ht="31.1" x14ac:dyDescent="0.35">
      <c r="A872" s="115" t="s">
        <v>1663</v>
      </c>
      <c r="B872" s="111" t="s">
        <v>206</v>
      </c>
      <c r="C872" s="108" t="s">
        <v>576</v>
      </c>
      <c r="D872" s="122">
        <v>4.3336000000000006</v>
      </c>
      <c r="E872" s="122">
        <v>0</v>
      </c>
      <c r="F872" s="122">
        <v>4.3336000000000006</v>
      </c>
      <c r="G872" s="123"/>
      <c r="H872" s="122">
        <v>1.0999999999999999E-2</v>
      </c>
      <c r="I872" s="126">
        <v>0</v>
      </c>
      <c r="J872" s="122">
        <v>0</v>
      </c>
      <c r="K872" s="122">
        <v>0</v>
      </c>
      <c r="L872" s="122">
        <v>2.5000000000000001E-3</v>
      </c>
      <c r="M872" s="122">
        <v>0</v>
      </c>
      <c r="N872" s="122">
        <v>2.5000000000000001E-3</v>
      </c>
      <c r="O872" s="123"/>
      <c r="P872" s="122">
        <v>6.0000000000000001E-3</v>
      </c>
      <c r="Q872" s="123"/>
      <c r="R872" s="122">
        <v>1.0999999999999999E-2</v>
      </c>
      <c r="S872" s="122"/>
      <c r="T872" s="122">
        <v>1.0999999999999999E-2</v>
      </c>
      <c r="U872" s="123"/>
      <c r="V872" s="123"/>
    </row>
    <row r="873" spans="1:22" ht="46.65" x14ac:dyDescent="0.35">
      <c r="A873" s="115" t="s">
        <v>1663</v>
      </c>
      <c r="B873" s="111" t="s">
        <v>1882</v>
      </c>
      <c r="C873" s="108" t="s">
        <v>577</v>
      </c>
      <c r="D873" s="122">
        <v>29.81812</v>
      </c>
      <c r="E873" s="122">
        <v>0.57508000000000004</v>
      </c>
      <c r="F873" s="122">
        <v>29.243040000000001</v>
      </c>
      <c r="G873" s="123"/>
      <c r="H873" s="122">
        <v>4.3238800000000008</v>
      </c>
      <c r="I873" s="126">
        <v>31.839127780000002</v>
      </c>
      <c r="J873" s="122">
        <v>7.7012499999999998E-2</v>
      </c>
      <c r="K873" s="122">
        <v>7.7012499999999998E-2</v>
      </c>
      <c r="L873" s="122">
        <v>4.2468675000000005</v>
      </c>
      <c r="M873" s="122">
        <v>31.762115280000003</v>
      </c>
      <c r="N873" s="122">
        <v>0</v>
      </c>
      <c r="O873" s="123"/>
      <c r="P873" s="122">
        <v>0</v>
      </c>
      <c r="Q873" s="123"/>
      <c r="R873" s="122">
        <v>-27.515247780000003</v>
      </c>
      <c r="S873" s="122"/>
      <c r="T873" s="122">
        <v>-27.515247780000003</v>
      </c>
      <c r="U873" s="123"/>
      <c r="V873" s="123"/>
    </row>
    <row r="874" spans="1:22" ht="31.1" x14ac:dyDescent="0.35">
      <c r="A874" s="115" t="s">
        <v>1663</v>
      </c>
      <c r="B874" s="111" t="s">
        <v>470</v>
      </c>
      <c r="C874" s="108" t="s">
        <v>611</v>
      </c>
      <c r="D874" s="122">
        <v>69.62127000000001</v>
      </c>
      <c r="E874" s="122">
        <v>0</v>
      </c>
      <c r="F874" s="122">
        <v>69.62127000000001</v>
      </c>
      <c r="G874" s="123"/>
      <c r="H874" s="122">
        <v>1.2385299900000037</v>
      </c>
      <c r="I874" s="126">
        <v>0</v>
      </c>
      <c r="J874" s="122">
        <v>0</v>
      </c>
      <c r="K874" s="122">
        <v>0</v>
      </c>
      <c r="L874" s="122">
        <v>0</v>
      </c>
      <c r="M874" s="122">
        <v>0</v>
      </c>
      <c r="N874" s="122">
        <v>0</v>
      </c>
      <c r="O874" s="123"/>
      <c r="P874" s="122">
        <v>1.2385299900000037</v>
      </c>
      <c r="Q874" s="123"/>
      <c r="R874" s="122">
        <v>1.2385299900000037</v>
      </c>
      <c r="S874" s="122"/>
      <c r="T874" s="122">
        <v>1.2385299900000037</v>
      </c>
      <c r="U874" s="123"/>
      <c r="V874" s="123"/>
    </row>
    <row r="875" spans="1:22" ht="62.2" x14ac:dyDescent="0.35">
      <c r="A875" s="115" t="s">
        <v>1664</v>
      </c>
      <c r="B875" s="111" t="s">
        <v>1096</v>
      </c>
      <c r="C875" s="108" t="s">
        <v>1610</v>
      </c>
      <c r="D875" s="122">
        <v>4.4229399999999996</v>
      </c>
      <c r="E875" s="122">
        <v>8.9439999999999995E-4</v>
      </c>
      <c r="F875" s="122">
        <v>4.4220455999999997</v>
      </c>
      <c r="G875" s="123"/>
      <c r="H875" s="122">
        <v>4.3859309999999994</v>
      </c>
      <c r="I875" s="126">
        <v>3.8848603100000001</v>
      </c>
      <c r="J875" s="122">
        <v>8.5929459999999999E-2</v>
      </c>
      <c r="K875" s="122">
        <v>8.5929459999999999E-2</v>
      </c>
      <c r="L875" s="122">
        <v>1.2409525399999999</v>
      </c>
      <c r="M875" s="122">
        <v>3.7989308500000001</v>
      </c>
      <c r="N875" s="122">
        <v>3.0590489999999995</v>
      </c>
      <c r="O875" s="123"/>
      <c r="P875" s="122">
        <v>0</v>
      </c>
      <c r="Q875" s="123"/>
      <c r="R875" s="122">
        <v>0.50107068999999926</v>
      </c>
      <c r="S875" s="122"/>
      <c r="T875" s="122">
        <v>0.50107068999999926</v>
      </c>
      <c r="U875" s="123"/>
      <c r="V875" s="123"/>
    </row>
    <row r="876" spans="1:22" ht="31.1" x14ac:dyDescent="0.35">
      <c r="A876" s="115" t="s">
        <v>1663</v>
      </c>
      <c r="B876" s="111" t="s">
        <v>1883</v>
      </c>
      <c r="C876" s="108" t="s">
        <v>1971</v>
      </c>
      <c r="D876" s="122"/>
      <c r="E876" s="122"/>
      <c r="F876" s="122">
        <v>0</v>
      </c>
      <c r="G876" s="123"/>
      <c r="H876" s="122">
        <v>0</v>
      </c>
      <c r="I876" s="126">
        <v>8.0270501799999998</v>
      </c>
      <c r="J876" s="122"/>
      <c r="K876" s="122"/>
      <c r="L876" s="122"/>
      <c r="M876" s="122">
        <v>8.0270501799999998</v>
      </c>
      <c r="N876" s="122"/>
      <c r="O876" s="123"/>
      <c r="P876" s="122"/>
      <c r="Q876" s="123"/>
      <c r="R876" s="122">
        <v>-8.0270501799999998</v>
      </c>
      <c r="S876" s="122"/>
      <c r="T876" s="122">
        <v>-8.0270501799999998</v>
      </c>
      <c r="U876" s="123"/>
      <c r="V876" s="123"/>
    </row>
    <row r="877" spans="1:22" x14ac:dyDescent="0.35">
      <c r="A877" s="119"/>
      <c r="B877" s="118" t="s">
        <v>62</v>
      </c>
      <c r="C877" s="105"/>
      <c r="D877" s="133">
        <f t="shared" ref="D877:V877" si="113">SUM(D878:D879)</f>
        <v>18.553159999999998</v>
      </c>
      <c r="E877" s="133">
        <f t="shared" si="113"/>
        <v>5.8725409999999999E-2</v>
      </c>
      <c r="F877" s="133">
        <f t="shared" si="113"/>
        <v>18.494434589999997</v>
      </c>
      <c r="G877" s="133">
        <f t="shared" si="113"/>
        <v>0</v>
      </c>
      <c r="H877" s="133">
        <f t="shared" si="113"/>
        <v>2.2246180000000004</v>
      </c>
      <c r="I877" s="133">
        <f t="shared" si="113"/>
        <v>9.0006139999999998E-2</v>
      </c>
      <c r="J877" s="133">
        <f t="shared" si="113"/>
        <v>3.9622629999999992E-2</v>
      </c>
      <c r="K877" s="133">
        <f t="shared" si="113"/>
        <v>3.9622629999999992E-2</v>
      </c>
      <c r="L877" s="133">
        <f t="shared" si="113"/>
        <v>0.50559500000000002</v>
      </c>
      <c r="M877" s="133">
        <f t="shared" si="113"/>
        <v>5.0383510000000006E-2</v>
      </c>
      <c r="N877" s="133">
        <f t="shared" si="113"/>
        <v>0.50559500000000002</v>
      </c>
      <c r="O877" s="133">
        <f t="shared" si="113"/>
        <v>0</v>
      </c>
      <c r="P877" s="133">
        <f t="shared" si="113"/>
        <v>1.1738053700000004</v>
      </c>
      <c r="Q877" s="133">
        <f t="shared" si="113"/>
        <v>0</v>
      </c>
      <c r="R877" s="133">
        <f t="shared" si="113"/>
        <v>2.1346118600000001</v>
      </c>
      <c r="S877" s="133">
        <f t="shared" si="113"/>
        <v>0</v>
      </c>
      <c r="T877" s="133">
        <f t="shared" si="113"/>
        <v>2.1346118600000001</v>
      </c>
      <c r="U877" s="133">
        <f t="shared" si="113"/>
        <v>0</v>
      </c>
      <c r="V877" s="133">
        <f t="shared" si="113"/>
        <v>0</v>
      </c>
    </row>
    <row r="878" spans="1:22" ht="31.1" x14ac:dyDescent="0.35">
      <c r="A878" s="115" t="s">
        <v>1663</v>
      </c>
      <c r="B878" s="111" t="s">
        <v>207</v>
      </c>
      <c r="C878" s="108" t="s">
        <v>578</v>
      </c>
      <c r="D878" s="122">
        <v>0.38658999999999999</v>
      </c>
      <c r="E878" s="122">
        <v>5.8483739999999999E-2</v>
      </c>
      <c r="F878" s="122">
        <v>0.32810625999999998</v>
      </c>
      <c r="G878" s="123"/>
      <c r="H878" s="122">
        <v>1.0999999999999999E-2</v>
      </c>
      <c r="I878" s="126">
        <v>4.4504000000000006E-4</v>
      </c>
      <c r="J878" s="122">
        <v>1.9593E-4</v>
      </c>
      <c r="K878" s="122">
        <v>1.9593E-4</v>
      </c>
      <c r="L878" s="122">
        <v>2.5000000000000001E-3</v>
      </c>
      <c r="M878" s="122">
        <v>2.4911000000000009E-4</v>
      </c>
      <c r="N878" s="122">
        <v>2.5000000000000001E-3</v>
      </c>
      <c r="O878" s="123"/>
      <c r="P878" s="122">
        <v>5.8040699999999997E-3</v>
      </c>
      <c r="Q878" s="123"/>
      <c r="R878" s="122">
        <v>1.0554959999999999E-2</v>
      </c>
      <c r="S878" s="122"/>
      <c r="T878" s="122">
        <v>1.0554959999999999E-2</v>
      </c>
      <c r="U878" s="123"/>
      <c r="V878" s="123"/>
    </row>
    <row r="879" spans="1:22" ht="46.65" x14ac:dyDescent="0.35">
      <c r="A879" s="115" t="s">
        <v>1664</v>
      </c>
      <c r="B879" s="111" t="s">
        <v>1097</v>
      </c>
      <c r="C879" s="108" t="s">
        <v>1611</v>
      </c>
      <c r="D879" s="122">
        <v>18.16657</v>
      </c>
      <c r="E879" s="122">
        <v>2.4167000000000001E-4</v>
      </c>
      <c r="F879" s="122">
        <v>18.166328329999999</v>
      </c>
      <c r="G879" s="123"/>
      <c r="H879" s="122">
        <v>2.2136180000000003</v>
      </c>
      <c r="I879" s="126">
        <v>8.9561100000000005E-2</v>
      </c>
      <c r="J879" s="122">
        <v>3.9426699999999995E-2</v>
      </c>
      <c r="K879" s="122">
        <v>3.9426699999999995E-2</v>
      </c>
      <c r="L879" s="122">
        <v>0.50309500000000007</v>
      </c>
      <c r="M879" s="122">
        <v>5.013440000000001E-2</v>
      </c>
      <c r="N879" s="122">
        <v>0.50309500000000007</v>
      </c>
      <c r="O879" s="123"/>
      <c r="P879" s="122">
        <v>1.1680013000000005</v>
      </c>
      <c r="Q879" s="123"/>
      <c r="R879" s="122">
        <v>2.1240569000000002</v>
      </c>
      <c r="S879" s="122"/>
      <c r="T879" s="122">
        <v>2.1240569000000002</v>
      </c>
      <c r="U879" s="123"/>
      <c r="V879" s="123"/>
    </row>
    <row r="880" spans="1:22" x14ac:dyDescent="0.35">
      <c r="A880" s="119"/>
      <c r="B880" s="118" t="s">
        <v>63</v>
      </c>
      <c r="C880" s="105"/>
      <c r="D880" s="133">
        <f t="shared" ref="D880:V880" si="114">SUM(D881:D882)</f>
        <v>5.4636199999999997</v>
      </c>
      <c r="E880" s="133">
        <f t="shared" si="114"/>
        <v>0</v>
      </c>
      <c r="F880" s="133">
        <f t="shared" si="114"/>
        <v>5.4636199999999997</v>
      </c>
      <c r="G880" s="133">
        <f t="shared" si="114"/>
        <v>0</v>
      </c>
      <c r="H880" s="133">
        <f t="shared" si="114"/>
        <v>1.0999999999999999E-2</v>
      </c>
      <c r="I880" s="133">
        <f t="shared" si="114"/>
        <v>0</v>
      </c>
      <c r="J880" s="133">
        <f t="shared" si="114"/>
        <v>0</v>
      </c>
      <c r="K880" s="133">
        <f t="shared" si="114"/>
        <v>0</v>
      </c>
      <c r="L880" s="133">
        <f t="shared" si="114"/>
        <v>2.5000000000000001E-3</v>
      </c>
      <c r="M880" s="133">
        <f t="shared" si="114"/>
        <v>0</v>
      </c>
      <c r="N880" s="133">
        <f t="shared" si="114"/>
        <v>2.5000000000000001E-3</v>
      </c>
      <c r="O880" s="133">
        <f t="shared" si="114"/>
        <v>0</v>
      </c>
      <c r="P880" s="133">
        <f t="shared" si="114"/>
        <v>6.0000000000000001E-3</v>
      </c>
      <c r="Q880" s="133">
        <f t="shared" si="114"/>
        <v>0</v>
      </c>
      <c r="R880" s="133">
        <f t="shared" si="114"/>
        <v>1.0999999999999999E-2</v>
      </c>
      <c r="S880" s="133">
        <f t="shared" si="114"/>
        <v>0</v>
      </c>
      <c r="T880" s="133">
        <f t="shared" si="114"/>
        <v>1.0999999999999999E-2</v>
      </c>
      <c r="U880" s="133">
        <f t="shared" si="114"/>
        <v>0</v>
      </c>
      <c r="V880" s="133">
        <f t="shared" si="114"/>
        <v>0</v>
      </c>
    </row>
    <row r="881" spans="1:22" ht="46.65" x14ac:dyDescent="0.35">
      <c r="A881" s="115" t="s">
        <v>1663</v>
      </c>
      <c r="B881" s="111" t="s">
        <v>208</v>
      </c>
      <c r="C881" s="108" t="s">
        <v>579</v>
      </c>
      <c r="D881" s="122">
        <v>5.4636199999999997</v>
      </c>
      <c r="E881" s="122">
        <v>0</v>
      </c>
      <c r="F881" s="122">
        <v>5.4636199999999997</v>
      </c>
      <c r="G881" s="123"/>
      <c r="H881" s="122">
        <v>1.0999999999999999E-2</v>
      </c>
      <c r="I881" s="126">
        <v>0</v>
      </c>
      <c r="J881" s="122">
        <v>0</v>
      </c>
      <c r="K881" s="122">
        <v>0</v>
      </c>
      <c r="L881" s="122">
        <v>2.5000000000000001E-3</v>
      </c>
      <c r="M881" s="122">
        <v>0</v>
      </c>
      <c r="N881" s="122">
        <v>2.5000000000000001E-3</v>
      </c>
      <c r="O881" s="123"/>
      <c r="P881" s="122">
        <v>6.0000000000000001E-3</v>
      </c>
      <c r="Q881" s="123"/>
      <c r="R881" s="122">
        <v>1.0999999999999999E-2</v>
      </c>
      <c r="S881" s="122"/>
      <c r="T881" s="122">
        <v>1.0999999999999999E-2</v>
      </c>
      <c r="U881" s="123"/>
      <c r="V881" s="123"/>
    </row>
    <row r="882" spans="1:22" ht="62.2" x14ac:dyDescent="0.35">
      <c r="A882" s="115" t="s">
        <v>1663</v>
      </c>
      <c r="B882" s="111" t="s">
        <v>1098</v>
      </c>
      <c r="C882" s="108" t="s">
        <v>1612</v>
      </c>
      <c r="D882" s="122">
        <v>0</v>
      </c>
      <c r="E882" s="122">
        <v>0</v>
      </c>
      <c r="F882" s="122">
        <v>0</v>
      </c>
      <c r="G882" s="123"/>
      <c r="H882" s="122">
        <v>0</v>
      </c>
      <c r="I882" s="126">
        <v>0</v>
      </c>
      <c r="J882" s="122">
        <v>0</v>
      </c>
      <c r="K882" s="122">
        <v>0</v>
      </c>
      <c r="L882" s="122">
        <v>0</v>
      </c>
      <c r="M882" s="122">
        <v>0</v>
      </c>
      <c r="N882" s="122">
        <v>0</v>
      </c>
      <c r="O882" s="123"/>
      <c r="P882" s="122">
        <v>0</v>
      </c>
      <c r="Q882" s="123"/>
      <c r="R882" s="122">
        <v>0</v>
      </c>
      <c r="S882" s="122"/>
      <c r="T882" s="122">
        <v>0</v>
      </c>
      <c r="U882" s="123"/>
      <c r="V882" s="123"/>
    </row>
    <row r="883" spans="1:22" x14ac:dyDescent="0.35">
      <c r="A883" s="119"/>
      <c r="B883" s="118" t="s">
        <v>76</v>
      </c>
      <c r="C883" s="105"/>
      <c r="D883" s="133">
        <f t="shared" ref="D883:V883" si="115">SUM(D884:D902)</f>
        <v>586.42517999999984</v>
      </c>
      <c r="E883" s="133">
        <f t="shared" si="115"/>
        <v>138.77790791000001</v>
      </c>
      <c r="F883" s="133">
        <f t="shared" si="115"/>
        <v>447.64727209</v>
      </c>
      <c r="G883" s="133">
        <f t="shared" si="115"/>
        <v>0</v>
      </c>
      <c r="H883" s="133">
        <f t="shared" si="115"/>
        <v>126.40919326000001</v>
      </c>
      <c r="I883" s="133">
        <f t="shared" si="115"/>
        <v>141.79570111999996</v>
      </c>
      <c r="J883" s="133">
        <f t="shared" si="115"/>
        <v>12.572258369999998</v>
      </c>
      <c r="K883" s="133">
        <f t="shared" si="115"/>
        <v>111.89927145</v>
      </c>
      <c r="L883" s="133">
        <f t="shared" si="115"/>
        <v>35.378122420000011</v>
      </c>
      <c r="M883" s="133">
        <f t="shared" si="115"/>
        <v>29.896429669999993</v>
      </c>
      <c r="N883" s="133">
        <f t="shared" si="115"/>
        <v>34.75968847</v>
      </c>
      <c r="O883" s="133">
        <f t="shared" si="115"/>
        <v>0</v>
      </c>
      <c r="P883" s="133">
        <f t="shared" si="115"/>
        <v>43.699123999999998</v>
      </c>
      <c r="Q883" s="133">
        <f t="shared" si="115"/>
        <v>0</v>
      </c>
      <c r="R883" s="133">
        <f t="shared" si="115"/>
        <v>-15.38650786000003</v>
      </c>
      <c r="S883" s="133">
        <f t="shared" si="115"/>
        <v>0</v>
      </c>
      <c r="T883" s="133">
        <f t="shared" si="115"/>
        <v>-15.38650786000003</v>
      </c>
      <c r="U883" s="133">
        <f t="shared" si="115"/>
        <v>0</v>
      </c>
      <c r="V883" s="133">
        <f t="shared" si="115"/>
        <v>0</v>
      </c>
    </row>
    <row r="884" spans="1:22" ht="46.65" x14ac:dyDescent="0.35">
      <c r="A884" s="115" t="s">
        <v>1663</v>
      </c>
      <c r="B884" s="111" t="s">
        <v>209</v>
      </c>
      <c r="C884" s="108" t="s">
        <v>210</v>
      </c>
      <c r="D884" s="122">
        <v>27.70044</v>
      </c>
      <c r="E884" s="122">
        <v>5.17016762</v>
      </c>
      <c r="F884" s="122">
        <v>22.53027238</v>
      </c>
      <c r="G884" s="123"/>
      <c r="H884" s="122">
        <v>2.1043880000000001</v>
      </c>
      <c r="I884" s="126">
        <v>8.5141739999999994E-2</v>
      </c>
      <c r="J884" s="122">
        <v>3.7481209999999994E-2</v>
      </c>
      <c r="K884" s="122">
        <v>3.7481209999999994E-2</v>
      </c>
      <c r="L884" s="122">
        <v>0.47826999999999997</v>
      </c>
      <c r="M884" s="122">
        <v>4.766053E-2</v>
      </c>
      <c r="N884" s="122">
        <v>0.47826999999999997</v>
      </c>
      <c r="O884" s="123"/>
      <c r="P884" s="122">
        <v>1.11036679</v>
      </c>
      <c r="Q884" s="123"/>
      <c r="R884" s="122">
        <v>2.0192462600000001</v>
      </c>
      <c r="S884" s="122"/>
      <c r="T884" s="122">
        <v>2.0192462600000001</v>
      </c>
      <c r="U884" s="123"/>
      <c r="V884" s="123"/>
    </row>
    <row r="885" spans="1:22" ht="31.1" x14ac:dyDescent="0.35">
      <c r="A885" s="115" t="s">
        <v>1663</v>
      </c>
      <c r="B885" s="111" t="s">
        <v>471</v>
      </c>
      <c r="C885" s="108" t="s">
        <v>580</v>
      </c>
      <c r="D885" s="122">
        <v>81.581980000000016</v>
      </c>
      <c r="E885" s="122">
        <v>71.258482080000007</v>
      </c>
      <c r="F885" s="122">
        <v>10.323497920000008</v>
      </c>
      <c r="G885" s="123"/>
      <c r="H885" s="122">
        <v>1.9785320999999954</v>
      </c>
      <c r="I885" s="126">
        <v>13.043570099999998</v>
      </c>
      <c r="J885" s="122">
        <v>1.9785320999999954</v>
      </c>
      <c r="K885" s="122">
        <v>11.287082279999998</v>
      </c>
      <c r="L885" s="122">
        <v>0</v>
      </c>
      <c r="M885" s="122">
        <v>1.7564878200000003</v>
      </c>
      <c r="N885" s="122">
        <v>0</v>
      </c>
      <c r="O885" s="123"/>
      <c r="P885" s="122">
        <v>0</v>
      </c>
      <c r="Q885" s="123"/>
      <c r="R885" s="122">
        <v>-11.065038000000003</v>
      </c>
      <c r="S885" s="122"/>
      <c r="T885" s="122">
        <v>-11.065038000000003</v>
      </c>
      <c r="U885" s="123"/>
      <c r="V885" s="123"/>
    </row>
    <row r="886" spans="1:22" ht="62.2" x14ac:dyDescent="0.35">
      <c r="A886" s="115" t="s">
        <v>1663</v>
      </c>
      <c r="B886" s="111" t="s">
        <v>1099</v>
      </c>
      <c r="C886" s="108" t="s">
        <v>211</v>
      </c>
      <c r="D886" s="122">
        <v>165.47898999999998</v>
      </c>
      <c r="E886" s="122">
        <v>24.192511309999997</v>
      </c>
      <c r="F886" s="122">
        <v>141.28647869</v>
      </c>
      <c r="G886" s="123"/>
      <c r="H886" s="122">
        <v>7.9764630000000007</v>
      </c>
      <c r="I886" s="126">
        <v>97.994925899999998</v>
      </c>
      <c r="J886" s="122">
        <v>7.9764630000000007</v>
      </c>
      <c r="K886" s="122">
        <v>97.994925900000013</v>
      </c>
      <c r="L886" s="122">
        <v>0</v>
      </c>
      <c r="M886" s="122">
        <v>0</v>
      </c>
      <c r="N886" s="122">
        <v>0</v>
      </c>
      <c r="O886" s="123"/>
      <c r="P886" s="122">
        <v>0</v>
      </c>
      <c r="Q886" s="123"/>
      <c r="R886" s="122">
        <v>-90.018462900000003</v>
      </c>
      <c r="S886" s="122"/>
      <c r="T886" s="122">
        <v>-90.018462900000003</v>
      </c>
      <c r="U886" s="123"/>
      <c r="V886" s="123"/>
    </row>
    <row r="887" spans="1:22" ht="46.65" x14ac:dyDescent="0.35">
      <c r="A887" s="115" t="s">
        <v>1663</v>
      </c>
      <c r="B887" s="111" t="s">
        <v>1884</v>
      </c>
      <c r="C887" s="108" t="s">
        <v>581</v>
      </c>
      <c r="D887" s="122">
        <v>0.34913</v>
      </c>
      <c r="E887" s="122">
        <v>3.3658910000000007E-2</v>
      </c>
      <c r="F887" s="122">
        <v>0.31547109000000001</v>
      </c>
      <c r="G887" s="123"/>
      <c r="H887" s="122">
        <v>0.14497271999999997</v>
      </c>
      <c r="I887" s="126">
        <v>1.2176610000000001E-2</v>
      </c>
      <c r="J887" s="122">
        <v>5.3604099999999995E-3</v>
      </c>
      <c r="K887" s="122">
        <v>5.3604099999999995E-3</v>
      </c>
      <c r="L887" s="122">
        <v>6.8400000000000002E-2</v>
      </c>
      <c r="M887" s="122">
        <v>6.8162000000000014E-3</v>
      </c>
      <c r="N887" s="122">
        <v>6.8400000000000002E-2</v>
      </c>
      <c r="O887" s="123"/>
      <c r="P887" s="122">
        <v>2.8123099999999681E-3</v>
      </c>
      <c r="Q887" s="123"/>
      <c r="R887" s="122">
        <v>0.13279610999999997</v>
      </c>
      <c r="S887" s="122"/>
      <c r="T887" s="122">
        <v>0.13279610999999997</v>
      </c>
      <c r="U887" s="123"/>
      <c r="V887" s="123"/>
    </row>
    <row r="888" spans="1:22" ht="46.65" x14ac:dyDescent="0.35">
      <c r="A888" s="115" t="s">
        <v>1663</v>
      </c>
      <c r="B888" s="111" t="s">
        <v>472</v>
      </c>
      <c r="C888" s="108" t="s">
        <v>582</v>
      </c>
      <c r="D888" s="122">
        <v>15.701229999999999</v>
      </c>
      <c r="E888" s="122">
        <v>1.5282399499999999</v>
      </c>
      <c r="F888" s="122">
        <v>14.172990049999999</v>
      </c>
      <c r="G888" s="123"/>
      <c r="H888" s="122">
        <v>14.615870290000004</v>
      </c>
      <c r="I888" s="126">
        <v>14.775403630000001</v>
      </c>
      <c r="J888" s="122">
        <v>0.27752542999999996</v>
      </c>
      <c r="K888" s="122">
        <v>0.27752542999999996</v>
      </c>
      <c r="L888" s="122">
        <v>4.4328435700000002</v>
      </c>
      <c r="M888" s="122">
        <v>14.497878200000001</v>
      </c>
      <c r="N888" s="122">
        <v>9.9055012900000037</v>
      </c>
      <c r="O888" s="123"/>
      <c r="P888" s="122">
        <v>0</v>
      </c>
      <c r="Q888" s="123"/>
      <c r="R888" s="122">
        <v>-0.15953333999999764</v>
      </c>
      <c r="S888" s="122"/>
      <c r="T888" s="122">
        <v>-0.15953333999999764</v>
      </c>
      <c r="U888" s="123"/>
      <c r="V888" s="123"/>
    </row>
    <row r="889" spans="1:22" ht="31.1" x14ac:dyDescent="0.35">
      <c r="A889" s="115" t="s">
        <v>1663</v>
      </c>
      <c r="B889" s="111" t="s">
        <v>473</v>
      </c>
      <c r="C889" s="108" t="s">
        <v>583</v>
      </c>
      <c r="D889" s="122">
        <v>30.74905</v>
      </c>
      <c r="E889" s="122">
        <v>2.6579263599999998</v>
      </c>
      <c r="F889" s="122">
        <v>28.091123639999999</v>
      </c>
      <c r="G889" s="123"/>
      <c r="H889" s="122">
        <v>3.5555960000000004</v>
      </c>
      <c r="I889" s="126">
        <v>0.72094997999999999</v>
      </c>
      <c r="J889" s="122">
        <v>0.64042224999999997</v>
      </c>
      <c r="K889" s="122">
        <v>0.64042224999999997</v>
      </c>
      <c r="L889" s="122">
        <v>0.80809000000000009</v>
      </c>
      <c r="M889" s="122">
        <v>8.052773000000002E-2</v>
      </c>
      <c r="N889" s="122">
        <v>0.80809000000000009</v>
      </c>
      <c r="O889" s="123"/>
      <c r="P889" s="122">
        <v>1.2989937500000002</v>
      </c>
      <c r="Q889" s="123"/>
      <c r="R889" s="122">
        <v>2.8346460200000005</v>
      </c>
      <c r="S889" s="122"/>
      <c r="T889" s="122">
        <v>2.8346460200000005</v>
      </c>
      <c r="U889" s="123"/>
      <c r="V889" s="123"/>
    </row>
    <row r="890" spans="1:22" ht="31.1" x14ac:dyDescent="0.35">
      <c r="A890" s="115" t="s">
        <v>1663</v>
      </c>
      <c r="B890" s="111" t="s">
        <v>474</v>
      </c>
      <c r="C890" s="108" t="s">
        <v>584</v>
      </c>
      <c r="D890" s="122">
        <v>26.694299999999998</v>
      </c>
      <c r="E890" s="122">
        <v>2.2868003399999997</v>
      </c>
      <c r="F890" s="122">
        <v>24.407499659999999</v>
      </c>
      <c r="G890" s="123"/>
      <c r="H890" s="122">
        <v>3.3866800000000006</v>
      </c>
      <c r="I890" s="126">
        <v>0.14140144000000002</v>
      </c>
      <c r="J890" s="122">
        <v>6.4699379999999987E-2</v>
      </c>
      <c r="K890" s="122">
        <v>6.4699379999999987E-2</v>
      </c>
      <c r="L890" s="122">
        <v>0.76970000000000005</v>
      </c>
      <c r="M890" s="122">
        <v>7.670206000000003E-2</v>
      </c>
      <c r="N890" s="122">
        <v>0.76970000000000005</v>
      </c>
      <c r="O890" s="123"/>
      <c r="P890" s="122">
        <v>1.7825806200000005</v>
      </c>
      <c r="Q890" s="123"/>
      <c r="R890" s="122">
        <v>3.2452785600000005</v>
      </c>
      <c r="S890" s="122"/>
      <c r="T890" s="122">
        <v>3.2452785600000005</v>
      </c>
      <c r="U890" s="123"/>
      <c r="V890" s="123"/>
    </row>
    <row r="891" spans="1:22" ht="31.1" x14ac:dyDescent="0.35">
      <c r="A891" s="115" t="s">
        <v>1663</v>
      </c>
      <c r="B891" s="111" t="s">
        <v>475</v>
      </c>
      <c r="C891" s="108" t="s">
        <v>585</v>
      </c>
      <c r="D891" s="122">
        <v>4.8658000000000001</v>
      </c>
      <c r="E891" s="122">
        <v>0.42194107000000003</v>
      </c>
      <c r="F891" s="122">
        <v>4.4438589300000002</v>
      </c>
      <c r="G891" s="123"/>
      <c r="H891" s="122">
        <v>4.5855218900000008</v>
      </c>
      <c r="I891" s="126">
        <v>0.20296619000000002</v>
      </c>
      <c r="J891" s="122">
        <v>8.9350059999999995E-2</v>
      </c>
      <c r="K891" s="122">
        <v>8.9350059999999995E-2</v>
      </c>
      <c r="L891" s="122">
        <v>1.1401300000000001</v>
      </c>
      <c r="M891" s="122">
        <v>0.11361613000000002</v>
      </c>
      <c r="N891" s="122">
        <v>1.1401300000000001</v>
      </c>
      <c r="O891" s="123"/>
      <c r="P891" s="122">
        <v>2.21591183</v>
      </c>
      <c r="Q891" s="123"/>
      <c r="R891" s="122">
        <v>4.3825557000000011</v>
      </c>
      <c r="S891" s="122"/>
      <c r="T891" s="122">
        <v>4.3825557000000011</v>
      </c>
      <c r="U891" s="123"/>
      <c r="V891" s="123"/>
    </row>
    <row r="892" spans="1:22" ht="46.65" x14ac:dyDescent="0.35">
      <c r="A892" s="115" t="s">
        <v>1663</v>
      </c>
      <c r="B892" s="111" t="s">
        <v>1885</v>
      </c>
      <c r="C892" s="108" t="s">
        <v>586</v>
      </c>
      <c r="D892" s="122">
        <v>0.65386999999999995</v>
      </c>
      <c r="E892" s="122">
        <v>5.8445900000000002E-2</v>
      </c>
      <c r="F892" s="122">
        <v>0.5954240999999999</v>
      </c>
      <c r="G892" s="123"/>
      <c r="H892" s="122">
        <v>1.0999999999999999E-2</v>
      </c>
      <c r="I892" s="126">
        <v>4.4504000000000006E-4</v>
      </c>
      <c r="J892" s="122">
        <v>1.9593E-4</v>
      </c>
      <c r="K892" s="122">
        <v>1.9593E-4</v>
      </c>
      <c r="L892" s="122">
        <v>2.5000000000000001E-3</v>
      </c>
      <c r="M892" s="122">
        <v>2.4911000000000009E-4</v>
      </c>
      <c r="N892" s="122">
        <v>2.5000000000000001E-3</v>
      </c>
      <c r="O892" s="123"/>
      <c r="P892" s="122">
        <v>5.8040699999999997E-3</v>
      </c>
      <c r="Q892" s="123"/>
      <c r="R892" s="122">
        <v>1.0554959999999999E-2</v>
      </c>
      <c r="S892" s="122"/>
      <c r="T892" s="122">
        <v>1.0554959999999999E-2</v>
      </c>
      <c r="U892" s="123"/>
      <c r="V892" s="123"/>
    </row>
    <row r="893" spans="1:22" ht="46.65" x14ac:dyDescent="0.35">
      <c r="A893" s="115" t="s">
        <v>1663</v>
      </c>
      <c r="B893" s="111" t="s">
        <v>1886</v>
      </c>
      <c r="C893" s="108" t="s">
        <v>587</v>
      </c>
      <c r="D893" s="122">
        <v>17.230080000000001</v>
      </c>
      <c r="E893" s="122">
        <v>1.4823500900000002</v>
      </c>
      <c r="F893" s="122">
        <v>15.74772991</v>
      </c>
      <c r="G893" s="123"/>
      <c r="H893" s="122">
        <v>16.201068210000003</v>
      </c>
      <c r="I893" s="126">
        <v>0.72102946999999995</v>
      </c>
      <c r="J893" s="122">
        <v>0.31741256000000001</v>
      </c>
      <c r="K893" s="122">
        <v>0.31741256000000001</v>
      </c>
      <c r="L893" s="122">
        <v>4.0502675000000004</v>
      </c>
      <c r="M893" s="122">
        <v>0.40361690999999994</v>
      </c>
      <c r="N893" s="122">
        <v>4.0502675000000004</v>
      </c>
      <c r="O893" s="123"/>
      <c r="P893" s="122">
        <v>7.7831206500000025</v>
      </c>
      <c r="Q893" s="123"/>
      <c r="R893" s="122">
        <v>15.480038740000003</v>
      </c>
      <c r="S893" s="122"/>
      <c r="T893" s="122">
        <v>15.480038740000003</v>
      </c>
      <c r="U893" s="123"/>
      <c r="V893" s="123"/>
    </row>
    <row r="894" spans="1:22" ht="31.1" x14ac:dyDescent="0.35">
      <c r="A894" s="115" t="s">
        <v>1663</v>
      </c>
      <c r="B894" s="111" t="s">
        <v>1887</v>
      </c>
      <c r="C894" s="108" t="s">
        <v>1613</v>
      </c>
      <c r="D894" s="122">
        <v>18.501819999999999</v>
      </c>
      <c r="E894" s="122">
        <v>17.149768439999999</v>
      </c>
      <c r="F894" s="122">
        <v>1.3520515599999996</v>
      </c>
      <c r="G894" s="123"/>
      <c r="H894" s="122">
        <v>1.0999999999999999E-2</v>
      </c>
      <c r="I894" s="126">
        <v>0</v>
      </c>
      <c r="J894" s="122">
        <v>0</v>
      </c>
      <c r="K894" s="122">
        <v>0</v>
      </c>
      <c r="L894" s="122">
        <v>0</v>
      </c>
      <c r="M894" s="122">
        <v>0</v>
      </c>
      <c r="N894" s="122">
        <v>3.0000000000000001E-3</v>
      </c>
      <c r="O894" s="123"/>
      <c r="P894" s="122">
        <v>8.0000000000000002E-3</v>
      </c>
      <c r="Q894" s="123"/>
      <c r="R894" s="122">
        <v>1.0999999999999999E-2</v>
      </c>
      <c r="S894" s="122"/>
      <c r="T894" s="122">
        <v>1.0999999999999999E-2</v>
      </c>
      <c r="U894" s="123"/>
      <c r="V894" s="123"/>
    </row>
    <row r="895" spans="1:22" ht="62.2" x14ac:dyDescent="0.35">
      <c r="A895" s="115" t="s">
        <v>1663</v>
      </c>
      <c r="B895" s="111" t="s">
        <v>1100</v>
      </c>
      <c r="C895" s="108" t="s">
        <v>1614</v>
      </c>
      <c r="D895" s="122">
        <v>61.742420000000003</v>
      </c>
      <c r="E895" s="122">
        <v>7.1197814699999995</v>
      </c>
      <c r="F895" s="122">
        <v>54.622638530000003</v>
      </c>
      <c r="G895" s="123"/>
      <c r="H895" s="122">
        <v>42.971444999999996</v>
      </c>
      <c r="I895" s="126">
        <v>1.7385875700000002</v>
      </c>
      <c r="J895" s="122">
        <v>0.76536331000000002</v>
      </c>
      <c r="K895" s="122">
        <v>0.76536331000000002</v>
      </c>
      <c r="L895" s="122">
        <v>9.766237499999999</v>
      </c>
      <c r="M895" s="122">
        <v>0.97322426000000017</v>
      </c>
      <c r="N895" s="122">
        <v>9.766237499999999</v>
      </c>
      <c r="O895" s="123"/>
      <c r="P895" s="122">
        <v>22.67360669</v>
      </c>
      <c r="Q895" s="123"/>
      <c r="R895" s="122">
        <v>41.232857429999996</v>
      </c>
      <c r="S895" s="122"/>
      <c r="T895" s="122">
        <v>41.232857429999996</v>
      </c>
      <c r="U895" s="123"/>
      <c r="V895" s="123"/>
    </row>
    <row r="896" spans="1:22" ht="46.65" x14ac:dyDescent="0.35">
      <c r="A896" s="115" t="s">
        <v>1663</v>
      </c>
      <c r="B896" s="111" t="s">
        <v>1101</v>
      </c>
      <c r="C896" s="108" t="s">
        <v>588</v>
      </c>
      <c r="D896" s="122">
        <v>98.082729999999998</v>
      </c>
      <c r="E896" s="122">
        <v>0</v>
      </c>
      <c r="F896" s="122">
        <v>98.082729999999998</v>
      </c>
      <c r="G896" s="123"/>
      <c r="H896" s="122">
        <v>9.1541446799999946</v>
      </c>
      <c r="I896" s="126">
        <v>0</v>
      </c>
      <c r="J896" s="122">
        <v>0</v>
      </c>
      <c r="K896" s="122">
        <v>0</v>
      </c>
      <c r="L896" s="122">
        <v>5.9762800000000009</v>
      </c>
      <c r="M896" s="122">
        <v>0</v>
      </c>
      <c r="N896" s="122">
        <v>3.1778646799999932</v>
      </c>
      <c r="O896" s="123"/>
      <c r="P896" s="122">
        <v>0</v>
      </c>
      <c r="Q896" s="123"/>
      <c r="R896" s="122">
        <v>9.1541446799999946</v>
      </c>
      <c r="S896" s="122"/>
      <c r="T896" s="122">
        <v>9.1541446799999946</v>
      </c>
      <c r="U896" s="123"/>
      <c r="V896" s="123"/>
    </row>
    <row r="897" spans="1:22" ht="31.1" x14ac:dyDescent="0.35">
      <c r="A897" s="115" t="s">
        <v>1663</v>
      </c>
      <c r="B897" s="111" t="s">
        <v>212</v>
      </c>
      <c r="C897" s="108" t="s">
        <v>589</v>
      </c>
      <c r="D897" s="122">
        <v>14.786280000000001</v>
      </c>
      <c r="E897" s="122">
        <v>3.7289259700000001</v>
      </c>
      <c r="F897" s="122">
        <v>11.057354030000001</v>
      </c>
      <c r="G897" s="123"/>
      <c r="H897" s="122">
        <v>11.522158369999998</v>
      </c>
      <c r="I897" s="126">
        <v>0.62003774</v>
      </c>
      <c r="J897" s="122">
        <v>0.27295384</v>
      </c>
      <c r="K897" s="122">
        <v>0.27295384</v>
      </c>
      <c r="L897" s="122">
        <v>3.4829625000000002</v>
      </c>
      <c r="M897" s="122">
        <v>0.3470839</v>
      </c>
      <c r="N897" s="122">
        <v>3.4829625000000002</v>
      </c>
      <c r="O897" s="123"/>
      <c r="P897" s="122">
        <v>4.2832795299999979</v>
      </c>
      <c r="Q897" s="123"/>
      <c r="R897" s="122">
        <v>10.902120629999997</v>
      </c>
      <c r="S897" s="122"/>
      <c r="T897" s="122">
        <v>10.902120629999997</v>
      </c>
      <c r="U897" s="123"/>
      <c r="V897" s="123"/>
    </row>
    <row r="898" spans="1:22" ht="62.2" x14ac:dyDescent="0.35">
      <c r="A898" s="115" t="s">
        <v>1663</v>
      </c>
      <c r="B898" s="111" t="s">
        <v>213</v>
      </c>
      <c r="C898" s="108" t="s">
        <v>590</v>
      </c>
      <c r="D898" s="122">
        <v>11.073540000000001</v>
      </c>
      <c r="E898" s="122">
        <v>0.94548718999999992</v>
      </c>
      <c r="F898" s="122">
        <v>10.128052810000002</v>
      </c>
      <c r="G898" s="123"/>
      <c r="H898" s="122">
        <v>4.1069379999999995</v>
      </c>
      <c r="I898" s="126">
        <v>0.16616315000000001</v>
      </c>
      <c r="J898" s="122">
        <v>7.3148550000000007E-2</v>
      </c>
      <c r="K898" s="122">
        <v>7.3148550000000007E-2</v>
      </c>
      <c r="L898" s="122">
        <v>0.93339499999999997</v>
      </c>
      <c r="M898" s="122">
        <v>9.3014600000000003E-2</v>
      </c>
      <c r="N898" s="122">
        <v>0.93339499999999997</v>
      </c>
      <c r="O898" s="123"/>
      <c r="P898" s="122">
        <v>2.16699945</v>
      </c>
      <c r="Q898" s="123"/>
      <c r="R898" s="122">
        <v>3.9407748499999995</v>
      </c>
      <c r="S898" s="122"/>
      <c r="T898" s="122">
        <v>3.9407748499999995</v>
      </c>
      <c r="U898" s="123"/>
      <c r="V898" s="123"/>
    </row>
    <row r="899" spans="1:22" ht="46.65" x14ac:dyDescent="0.35">
      <c r="A899" s="115" t="s">
        <v>1663</v>
      </c>
      <c r="B899" s="111" t="s">
        <v>214</v>
      </c>
      <c r="C899" s="108" t="s">
        <v>591</v>
      </c>
      <c r="D899" s="122">
        <v>9.1915700000000005</v>
      </c>
      <c r="E899" s="122">
        <v>0.74293787</v>
      </c>
      <c r="F899" s="122">
        <v>8.44863213</v>
      </c>
      <c r="G899" s="123"/>
      <c r="H899" s="122">
        <v>3.3554400000000006</v>
      </c>
      <c r="I899" s="126">
        <v>11.5420392</v>
      </c>
      <c r="J899" s="122">
        <v>5.9763650000000001E-2</v>
      </c>
      <c r="K899" s="122">
        <v>5.9763650000000001E-2</v>
      </c>
      <c r="L899" s="122">
        <v>3.2956763500000008</v>
      </c>
      <c r="M899" s="122">
        <v>11.482275549999999</v>
      </c>
      <c r="N899" s="122">
        <v>0</v>
      </c>
      <c r="O899" s="123"/>
      <c r="P899" s="122">
        <v>0</v>
      </c>
      <c r="Q899" s="123"/>
      <c r="R899" s="122">
        <v>-8.1865991999999999</v>
      </c>
      <c r="S899" s="122"/>
      <c r="T899" s="122">
        <v>-8.1865991999999999</v>
      </c>
      <c r="U899" s="123"/>
      <c r="V899" s="123"/>
    </row>
    <row r="900" spans="1:22" ht="31.1" x14ac:dyDescent="0.35">
      <c r="A900" s="115" t="s">
        <v>1663</v>
      </c>
      <c r="B900" s="111" t="s">
        <v>1888</v>
      </c>
      <c r="C900" s="108" t="s">
        <v>1615</v>
      </c>
      <c r="D900" s="122">
        <v>0.35852999999999996</v>
      </c>
      <c r="E900" s="122">
        <v>2.4167000000000001E-4</v>
      </c>
      <c r="F900" s="122">
        <v>0.35828832999999993</v>
      </c>
      <c r="G900" s="123"/>
      <c r="H900" s="122">
        <v>0.34853000000000001</v>
      </c>
      <c r="I900" s="126">
        <v>1.551135E-2</v>
      </c>
      <c r="J900" s="122">
        <v>6.82842E-3</v>
      </c>
      <c r="K900" s="122">
        <v>6.82842E-3</v>
      </c>
      <c r="L900" s="122">
        <v>8.7132499999999988E-2</v>
      </c>
      <c r="M900" s="122">
        <v>8.6829300000000002E-3</v>
      </c>
      <c r="N900" s="122">
        <v>8.7132499999999988E-2</v>
      </c>
      <c r="O900" s="123"/>
      <c r="P900" s="122">
        <v>0.16743658</v>
      </c>
      <c r="Q900" s="123"/>
      <c r="R900" s="122">
        <v>0.33301865000000003</v>
      </c>
      <c r="S900" s="122"/>
      <c r="T900" s="122">
        <v>0.33301865000000003</v>
      </c>
      <c r="U900" s="123"/>
      <c r="V900" s="123"/>
    </row>
    <row r="901" spans="1:22" ht="62.2" x14ac:dyDescent="0.35">
      <c r="A901" s="115" t="s">
        <v>1663</v>
      </c>
      <c r="B901" s="111" t="s">
        <v>1102</v>
      </c>
      <c r="C901" s="108" t="s">
        <v>1616</v>
      </c>
      <c r="D901" s="122">
        <v>1.6834200000000001</v>
      </c>
      <c r="E901" s="122">
        <v>2.4167000000000001E-4</v>
      </c>
      <c r="F901" s="122">
        <v>1.6831783300000001</v>
      </c>
      <c r="G901" s="123"/>
      <c r="H901" s="122">
        <v>0.37944499999999998</v>
      </c>
      <c r="I901" s="126">
        <v>1.5352009999999999E-2</v>
      </c>
      <c r="J901" s="122">
        <v>6.7582700000000002E-3</v>
      </c>
      <c r="K901" s="122">
        <v>6.7582700000000002E-3</v>
      </c>
      <c r="L901" s="122">
        <v>8.6237499999999995E-2</v>
      </c>
      <c r="M901" s="122">
        <v>8.593739999999999E-3</v>
      </c>
      <c r="N901" s="122">
        <v>8.6237499999999995E-2</v>
      </c>
      <c r="O901" s="123"/>
      <c r="P901" s="122">
        <v>0.20021172999999998</v>
      </c>
      <c r="Q901" s="123"/>
      <c r="R901" s="122">
        <v>0.36409298999999995</v>
      </c>
      <c r="S901" s="122"/>
      <c r="T901" s="122">
        <v>0.36409298999999995</v>
      </c>
      <c r="U901" s="123"/>
      <c r="V901" s="123"/>
    </row>
    <row r="902" spans="1:22" ht="31.1" x14ac:dyDescent="0.35">
      <c r="A902" s="115" t="s">
        <v>1663</v>
      </c>
      <c r="B902" s="111" t="s">
        <v>1889</v>
      </c>
      <c r="C902" s="108" t="s">
        <v>1909</v>
      </c>
      <c r="D902" s="122"/>
      <c r="E902" s="122"/>
      <c r="F902" s="122">
        <v>0</v>
      </c>
      <c r="G902" s="123"/>
      <c r="H902" s="122">
        <v>0</v>
      </c>
      <c r="I902" s="126">
        <v>0</v>
      </c>
      <c r="J902" s="122"/>
      <c r="K902" s="122"/>
      <c r="L902" s="122"/>
      <c r="M902" s="122">
        <v>0</v>
      </c>
      <c r="N902" s="122"/>
      <c r="O902" s="123"/>
      <c r="P902" s="122"/>
      <c r="Q902" s="123"/>
      <c r="R902" s="122">
        <v>0</v>
      </c>
      <c r="S902" s="122"/>
      <c r="T902" s="122">
        <v>0</v>
      </c>
      <c r="U902" s="123"/>
      <c r="V902" s="123"/>
    </row>
    <row r="903" spans="1:22" x14ac:dyDescent="0.35">
      <c r="A903" s="119"/>
      <c r="B903" s="118" t="s">
        <v>71</v>
      </c>
      <c r="C903" s="105"/>
      <c r="D903" s="133">
        <f t="shared" ref="D903:V903" si="116">SUM(D904:D916)</f>
        <v>161.97870000000006</v>
      </c>
      <c r="E903" s="133">
        <f t="shared" si="116"/>
        <v>7.9606576500000008</v>
      </c>
      <c r="F903" s="133">
        <f t="shared" si="116"/>
        <v>154.01804235</v>
      </c>
      <c r="G903" s="133">
        <f t="shared" si="116"/>
        <v>0</v>
      </c>
      <c r="H903" s="133">
        <f t="shared" si="116"/>
        <v>49.418063820000015</v>
      </c>
      <c r="I903" s="133">
        <f t="shared" si="116"/>
        <v>3.8582570899999999</v>
      </c>
      <c r="J903" s="133">
        <f t="shared" si="116"/>
        <v>0.96018247000000012</v>
      </c>
      <c r="K903" s="133">
        <f t="shared" si="116"/>
        <v>0.96018247000000012</v>
      </c>
      <c r="L903" s="133">
        <f t="shared" si="116"/>
        <v>12.56421293</v>
      </c>
      <c r="M903" s="133">
        <f t="shared" si="116"/>
        <v>2.89807462</v>
      </c>
      <c r="N903" s="133">
        <f t="shared" si="116"/>
        <v>13.713470110000001</v>
      </c>
      <c r="O903" s="133">
        <f t="shared" si="116"/>
        <v>0</v>
      </c>
      <c r="P903" s="133">
        <f t="shared" si="116"/>
        <v>22.180198310000002</v>
      </c>
      <c r="Q903" s="133">
        <f t="shared" si="116"/>
        <v>0</v>
      </c>
      <c r="R903" s="133">
        <f t="shared" si="116"/>
        <v>45.55980673000002</v>
      </c>
      <c r="S903" s="133">
        <f t="shared" si="116"/>
        <v>0</v>
      </c>
      <c r="T903" s="133">
        <f t="shared" si="116"/>
        <v>45.55980673000002</v>
      </c>
      <c r="U903" s="133">
        <f t="shared" si="116"/>
        <v>0</v>
      </c>
      <c r="V903" s="133">
        <f t="shared" si="116"/>
        <v>0</v>
      </c>
    </row>
    <row r="904" spans="1:22" ht="62.2" x14ac:dyDescent="0.35">
      <c r="A904" s="115" t="s">
        <v>1663</v>
      </c>
      <c r="B904" s="111" t="s">
        <v>1103</v>
      </c>
      <c r="C904" s="108" t="s">
        <v>592</v>
      </c>
      <c r="D904" s="122">
        <v>15.794919999999999</v>
      </c>
      <c r="E904" s="122">
        <v>0</v>
      </c>
      <c r="F904" s="122">
        <v>15.794919999999999</v>
      </c>
      <c r="G904" s="123"/>
      <c r="H904" s="122">
        <v>0.12420100000000001</v>
      </c>
      <c r="I904" s="126">
        <v>0</v>
      </c>
      <c r="J904" s="122">
        <v>0</v>
      </c>
      <c r="K904" s="122">
        <v>0</v>
      </c>
      <c r="L904" s="122">
        <v>2.8227499999999999E-2</v>
      </c>
      <c r="M904" s="122">
        <v>0</v>
      </c>
      <c r="N904" s="122">
        <v>2.8227499999999999E-2</v>
      </c>
      <c r="O904" s="123"/>
      <c r="P904" s="122">
        <v>6.7746000000000015E-2</v>
      </c>
      <c r="Q904" s="123"/>
      <c r="R904" s="122">
        <v>0.12420100000000001</v>
      </c>
      <c r="S904" s="122"/>
      <c r="T904" s="122">
        <v>0.12420100000000001</v>
      </c>
      <c r="U904" s="123"/>
      <c r="V904" s="123"/>
    </row>
    <row r="905" spans="1:22" ht="46.65" x14ac:dyDescent="0.35">
      <c r="A905" s="115" t="s">
        <v>1663</v>
      </c>
      <c r="B905" s="111" t="s">
        <v>1104</v>
      </c>
      <c r="C905" s="108" t="s">
        <v>215</v>
      </c>
      <c r="D905" s="122">
        <v>8.0648800000000005</v>
      </c>
      <c r="E905" s="122">
        <v>1.3599510299999999</v>
      </c>
      <c r="F905" s="122">
        <v>6.704928970000001</v>
      </c>
      <c r="G905" s="123"/>
      <c r="H905" s="122">
        <v>1.2154560000000001</v>
      </c>
      <c r="I905" s="126">
        <v>4.9176290000000004E-2</v>
      </c>
      <c r="J905" s="122">
        <v>2.164845E-2</v>
      </c>
      <c r="K905" s="122">
        <v>2.164845E-2</v>
      </c>
      <c r="L905" s="122">
        <v>0.27623999999999999</v>
      </c>
      <c r="M905" s="122">
        <v>2.7527840000000005E-2</v>
      </c>
      <c r="N905" s="122">
        <v>0.27623999999999999</v>
      </c>
      <c r="O905" s="123"/>
      <c r="P905" s="122">
        <v>0.64132755000000019</v>
      </c>
      <c r="Q905" s="123"/>
      <c r="R905" s="122">
        <v>1.1662797100000002</v>
      </c>
      <c r="S905" s="122"/>
      <c r="T905" s="122">
        <v>1.1662797100000002</v>
      </c>
      <c r="U905" s="123"/>
      <c r="V905" s="123"/>
    </row>
    <row r="906" spans="1:22" ht="31.1" x14ac:dyDescent="0.35">
      <c r="A906" s="115" t="s">
        <v>1663</v>
      </c>
      <c r="B906" s="111" t="s">
        <v>1105</v>
      </c>
      <c r="C906" s="108" t="s">
        <v>216</v>
      </c>
      <c r="D906" s="122">
        <v>5.9139399999999993</v>
      </c>
      <c r="E906" s="122">
        <v>1.00884715</v>
      </c>
      <c r="F906" s="122">
        <v>4.9050928499999991</v>
      </c>
      <c r="G906" s="123"/>
      <c r="H906" s="122">
        <v>0.51484400000000008</v>
      </c>
      <c r="I906" s="126">
        <v>0.82834052999999996</v>
      </c>
      <c r="J906" s="122">
        <v>9.1698899999999983E-3</v>
      </c>
      <c r="K906" s="122">
        <v>9.1698899999999983E-3</v>
      </c>
      <c r="L906" s="122">
        <v>0</v>
      </c>
      <c r="M906" s="122">
        <v>0.81917063999999995</v>
      </c>
      <c r="N906" s="122">
        <v>0.50567411000000007</v>
      </c>
      <c r="O906" s="123"/>
      <c r="P906" s="122">
        <v>0</v>
      </c>
      <c r="Q906" s="123"/>
      <c r="R906" s="122">
        <v>-0.31349652999999988</v>
      </c>
      <c r="S906" s="122"/>
      <c r="T906" s="122">
        <v>-0.31349652999999988</v>
      </c>
      <c r="U906" s="123"/>
      <c r="V906" s="123"/>
    </row>
    <row r="907" spans="1:22" ht="31.1" x14ac:dyDescent="0.35">
      <c r="A907" s="115" t="s">
        <v>1663</v>
      </c>
      <c r="B907" s="111" t="s">
        <v>217</v>
      </c>
      <c r="C907" s="108" t="s">
        <v>218</v>
      </c>
      <c r="D907" s="122">
        <v>39.572540000000004</v>
      </c>
      <c r="E907" s="122">
        <v>5.1113547199999996</v>
      </c>
      <c r="F907" s="122">
        <v>34.461185280000002</v>
      </c>
      <c r="G907" s="123"/>
      <c r="H907" s="122">
        <v>32.323096080000006</v>
      </c>
      <c r="I907" s="126">
        <v>1.54528435</v>
      </c>
      <c r="J907" s="122">
        <v>0.70033951000000005</v>
      </c>
      <c r="K907" s="122">
        <v>0.70033951000000005</v>
      </c>
      <c r="L907" s="122">
        <v>8.4789624999999997</v>
      </c>
      <c r="M907" s="122">
        <v>0.84494483999999992</v>
      </c>
      <c r="N907" s="122">
        <v>8.4789624999999997</v>
      </c>
      <c r="O907" s="123"/>
      <c r="P907" s="122">
        <v>14.664831570000004</v>
      </c>
      <c r="Q907" s="123"/>
      <c r="R907" s="122">
        <v>30.777811730000007</v>
      </c>
      <c r="S907" s="122"/>
      <c r="T907" s="122">
        <v>30.777811730000007</v>
      </c>
      <c r="U907" s="123"/>
      <c r="V907" s="123"/>
    </row>
    <row r="908" spans="1:22" ht="31.1" x14ac:dyDescent="0.35">
      <c r="A908" s="115" t="s">
        <v>1663</v>
      </c>
      <c r="B908" s="111" t="s">
        <v>1106</v>
      </c>
      <c r="C908" s="108" t="s">
        <v>1617</v>
      </c>
      <c r="D908" s="122">
        <v>0.91837999999999997</v>
      </c>
      <c r="E908" s="122">
        <v>1.57664E-3</v>
      </c>
      <c r="F908" s="122">
        <v>0.91680335999999996</v>
      </c>
      <c r="G908" s="123"/>
      <c r="H908" s="122">
        <v>0.68103200000000019</v>
      </c>
      <c r="I908" s="126">
        <v>0</v>
      </c>
      <c r="J908" s="122">
        <v>1.6714779999999999E-2</v>
      </c>
      <c r="K908" s="122">
        <v>1.6714779999999999E-2</v>
      </c>
      <c r="L908" s="122">
        <v>0.213285</v>
      </c>
      <c r="M908" s="122">
        <v>-1.6714779999999999E-2</v>
      </c>
      <c r="N908" s="122">
        <v>0.213285</v>
      </c>
      <c r="O908" s="123"/>
      <c r="P908" s="122">
        <v>0.23774722000000018</v>
      </c>
      <c r="Q908" s="123"/>
      <c r="R908" s="122">
        <v>0.68103200000000019</v>
      </c>
      <c r="S908" s="122"/>
      <c r="T908" s="122">
        <v>0.68103200000000019</v>
      </c>
      <c r="U908" s="123"/>
      <c r="V908" s="123"/>
    </row>
    <row r="909" spans="1:22" ht="62.2" x14ac:dyDescent="0.35">
      <c r="A909" s="115" t="s">
        <v>1663</v>
      </c>
      <c r="B909" s="111" t="s">
        <v>219</v>
      </c>
      <c r="C909" s="108" t="s">
        <v>220</v>
      </c>
      <c r="D909" s="122">
        <v>3.5495799999999997</v>
      </c>
      <c r="E909" s="122">
        <v>0</v>
      </c>
      <c r="F909" s="122">
        <v>3.5495799999999997</v>
      </c>
      <c r="G909" s="123"/>
      <c r="H909" s="122">
        <v>1.0999999999999999E-2</v>
      </c>
      <c r="I909" s="126">
        <v>0</v>
      </c>
      <c r="J909" s="122">
        <v>0</v>
      </c>
      <c r="K909" s="122">
        <v>0</v>
      </c>
      <c r="L909" s="122">
        <v>0</v>
      </c>
      <c r="M909" s="122">
        <v>0</v>
      </c>
      <c r="N909" s="122">
        <v>0</v>
      </c>
      <c r="O909" s="123"/>
      <c r="P909" s="122">
        <v>1.0999999999999999E-2</v>
      </c>
      <c r="Q909" s="123"/>
      <c r="R909" s="122">
        <v>1.0999999999999999E-2</v>
      </c>
      <c r="S909" s="122"/>
      <c r="T909" s="122">
        <v>1.0999999999999999E-2</v>
      </c>
      <c r="U909" s="123"/>
      <c r="V909" s="123"/>
    </row>
    <row r="910" spans="1:22" ht="46.65" x14ac:dyDescent="0.35">
      <c r="A910" s="115" t="s">
        <v>1663</v>
      </c>
      <c r="B910" s="111" t="s">
        <v>221</v>
      </c>
      <c r="C910" s="108" t="s">
        <v>222</v>
      </c>
      <c r="D910" s="122">
        <v>4.6406700000000001</v>
      </c>
      <c r="E910" s="122">
        <v>0</v>
      </c>
      <c r="F910" s="122">
        <v>4.6406700000000001</v>
      </c>
      <c r="G910" s="123"/>
      <c r="H910" s="122">
        <v>3.1305177400000002</v>
      </c>
      <c r="I910" s="126">
        <v>0</v>
      </c>
      <c r="J910" s="122">
        <v>0</v>
      </c>
      <c r="K910" s="122">
        <v>0</v>
      </c>
      <c r="L910" s="122">
        <v>0.80579250000000002</v>
      </c>
      <c r="M910" s="122">
        <v>0</v>
      </c>
      <c r="N910" s="122">
        <v>0.80579250000000002</v>
      </c>
      <c r="O910" s="123"/>
      <c r="P910" s="122">
        <v>1.5189327400000001</v>
      </c>
      <c r="Q910" s="123"/>
      <c r="R910" s="122">
        <v>3.1305177400000002</v>
      </c>
      <c r="S910" s="122"/>
      <c r="T910" s="122">
        <v>3.1305177400000002</v>
      </c>
      <c r="U910" s="123"/>
      <c r="V910" s="123"/>
    </row>
    <row r="911" spans="1:22" ht="46.65" x14ac:dyDescent="0.35">
      <c r="A911" s="115" t="s">
        <v>1663</v>
      </c>
      <c r="B911" s="111" t="s">
        <v>1890</v>
      </c>
      <c r="C911" s="108" t="s">
        <v>1618</v>
      </c>
      <c r="D911" s="122">
        <v>22.96312</v>
      </c>
      <c r="E911" s="122">
        <v>2.4167000000000001E-4</v>
      </c>
      <c r="F911" s="122">
        <v>22.962878329999999</v>
      </c>
      <c r="G911" s="123"/>
      <c r="H911" s="122">
        <v>1.0999999999999999E-2</v>
      </c>
      <c r="I911" s="126">
        <v>0</v>
      </c>
      <c r="J911" s="122">
        <v>0</v>
      </c>
      <c r="K911" s="122">
        <v>0</v>
      </c>
      <c r="L911" s="122">
        <v>2.5000000000000001E-3</v>
      </c>
      <c r="M911" s="122">
        <v>0</v>
      </c>
      <c r="N911" s="122">
        <v>2.5000000000000001E-3</v>
      </c>
      <c r="O911" s="123"/>
      <c r="P911" s="122">
        <v>6.0000000000000001E-3</v>
      </c>
      <c r="Q911" s="123"/>
      <c r="R911" s="122">
        <v>1.0999999999999999E-2</v>
      </c>
      <c r="S911" s="122"/>
      <c r="T911" s="122">
        <v>1.0999999999999999E-2</v>
      </c>
      <c r="U911" s="123"/>
      <c r="V911" s="123"/>
    </row>
    <row r="912" spans="1:22" ht="46.65" x14ac:dyDescent="0.35">
      <c r="A912" s="115" t="s">
        <v>1663</v>
      </c>
      <c r="B912" s="111" t="s">
        <v>1891</v>
      </c>
      <c r="C912" s="108" t="s">
        <v>1619</v>
      </c>
      <c r="D912" s="122">
        <v>22.288820000000001</v>
      </c>
      <c r="E912" s="122">
        <v>0.47771975999999999</v>
      </c>
      <c r="F912" s="122">
        <v>21.811100240000002</v>
      </c>
      <c r="G912" s="123"/>
      <c r="H912" s="122">
        <v>2.3359380000000001</v>
      </c>
      <c r="I912" s="126">
        <v>9.4510040000000003E-2</v>
      </c>
      <c r="J912" s="122">
        <v>4.1605339999999998E-2</v>
      </c>
      <c r="K912" s="122">
        <v>4.1605339999999998E-2</v>
      </c>
      <c r="L912" s="122">
        <v>0.53089500000000001</v>
      </c>
      <c r="M912" s="122">
        <v>5.2904700000000006E-2</v>
      </c>
      <c r="N912" s="122">
        <v>0.53089500000000001</v>
      </c>
      <c r="O912" s="123"/>
      <c r="P912" s="122">
        <v>1.23254266</v>
      </c>
      <c r="Q912" s="123"/>
      <c r="R912" s="122">
        <v>2.2414279600000002</v>
      </c>
      <c r="S912" s="122"/>
      <c r="T912" s="122">
        <v>2.2414279600000002</v>
      </c>
      <c r="U912" s="123"/>
      <c r="V912" s="123"/>
    </row>
    <row r="913" spans="1:22" ht="31.1" x14ac:dyDescent="0.35">
      <c r="A913" s="115" t="s">
        <v>1663</v>
      </c>
      <c r="B913" s="111" t="s">
        <v>1892</v>
      </c>
      <c r="C913" s="108" t="s">
        <v>1620</v>
      </c>
      <c r="D913" s="122">
        <v>1.55813</v>
      </c>
      <c r="E913" s="122">
        <v>2.4167000000000001E-4</v>
      </c>
      <c r="F913" s="122">
        <v>1.5578883299999999</v>
      </c>
      <c r="G913" s="123"/>
      <c r="H913" s="122">
        <v>1.5481300000000005</v>
      </c>
      <c r="I913" s="126">
        <v>6.8899580000000002E-2</v>
      </c>
      <c r="J913" s="122">
        <v>3.0331070000000002E-2</v>
      </c>
      <c r="K913" s="122">
        <v>3.0331070000000002E-2</v>
      </c>
      <c r="L913" s="122">
        <v>0.43710793000000003</v>
      </c>
      <c r="M913" s="122">
        <v>3.856851E-2</v>
      </c>
      <c r="N913" s="122">
        <v>1.0806910000000003</v>
      </c>
      <c r="O913" s="123"/>
      <c r="P913" s="122">
        <v>0</v>
      </c>
      <c r="Q913" s="123"/>
      <c r="R913" s="122">
        <v>1.4792304200000004</v>
      </c>
      <c r="S913" s="122"/>
      <c r="T913" s="122">
        <v>1.4792304200000004</v>
      </c>
      <c r="U913" s="123"/>
      <c r="V913" s="123"/>
    </row>
    <row r="914" spans="1:22" ht="46.65" x14ac:dyDescent="0.35">
      <c r="A914" s="115" t="s">
        <v>1663</v>
      </c>
      <c r="B914" s="111" t="s">
        <v>1107</v>
      </c>
      <c r="C914" s="108" t="s">
        <v>1621</v>
      </c>
      <c r="D914" s="122">
        <v>29.935790000000001</v>
      </c>
      <c r="E914" s="122">
        <v>2.4167000000000001E-4</v>
      </c>
      <c r="F914" s="122">
        <v>29.93554833</v>
      </c>
      <c r="G914" s="123"/>
      <c r="H914" s="122">
        <v>3.4564199999999996</v>
      </c>
      <c r="I914" s="126">
        <v>1.0930198900000001</v>
      </c>
      <c r="J914" s="122">
        <v>6.1562209999999999E-2</v>
      </c>
      <c r="K914" s="122">
        <v>6.1562209999999999E-2</v>
      </c>
      <c r="L914" s="122">
        <v>0.78554999999999997</v>
      </c>
      <c r="M914" s="122">
        <v>1.0314576800000002</v>
      </c>
      <c r="N914" s="122">
        <v>0.78554999999999997</v>
      </c>
      <c r="O914" s="123"/>
      <c r="P914" s="122">
        <v>1.8237577899999999</v>
      </c>
      <c r="Q914" s="123"/>
      <c r="R914" s="122">
        <v>2.3634001099999997</v>
      </c>
      <c r="S914" s="122"/>
      <c r="T914" s="122">
        <v>2.3634001099999997</v>
      </c>
      <c r="U914" s="123"/>
      <c r="V914" s="123"/>
    </row>
    <row r="915" spans="1:22" ht="46.65" x14ac:dyDescent="0.35">
      <c r="A915" s="115" t="s">
        <v>1660</v>
      </c>
      <c r="B915" s="111" t="s">
        <v>1893</v>
      </c>
      <c r="C915" s="108" t="s">
        <v>1622</v>
      </c>
      <c r="D915" s="122">
        <v>3.5944199999999999</v>
      </c>
      <c r="E915" s="122">
        <v>2.4167000000000001E-4</v>
      </c>
      <c r="F915" s="122">
        <v>3.5941783300000001</v>
      </c>
      <c r="G915" s="123"/>
      <c r="H915" s="122">
        <v>3.5844200000000002</v>
      </c>
      <c r="I915" s="126">
        <v>0.15952478000000003</v>
      </c>
      <c r="J915" s="122">
        <v>7.0226199999999989E-2</v>
      </c>
      <c r="K915" s="122">
        <v>7.0226199999999989E-2</v>
      </c>
      <c r="L915" s="122">
        <v>0.89610500000000004</v>
      </c>
      <c r="M915" s="122">
        <v>8.9298580000000044E-2</v>
      </c>
      <c r="N915" s="122">
        <v>0.89610500000000004</v>
      </c>
      <c r="O915" s="123"/>
      <c r="P915" s="122">
        <v>1.7219838000000001</v>
      </c>
      <c r="Q915" s="123"/>
      <c r="R915" s="122">
        <v>3.4248952200000002</v>
      </c>
      <c r="S915" s="122"/>
      <c r="T915" s="122">
        <v>3.4248952200000002</v>
      </c>
      <c r="U915" s="123"/>
      <c r="V915" s="123"/>
    </row>
    <row r="916" spans="1:22" ht="31.1" x14ac:dyDescent="0.35">
      <c r="A916" s="115" t="s">
        <v>1660</v>
      </c>
      <c r="B916" s="107" t="s">
        <v>1108</v>
      </c>
      <c r="C916" s="108" t="s">
        <v>1623</v>
      </c>
      <c r="D916" s="122">
        <v>3.1835100000000001</v>
      </c>
      <c r="E916" s="122">
        <v>2.4167000000000001E-4</v>
      </c>
      <c r="F916" s="122">
        <v>3.1832683300000002</v>
      </c>
      <c r="G916" s="122"/>
      <c r="H916" s="122">
        <v>0.48200900000000002</v>
      </c>
      <c r="I916" s="126">
        <v>1.9501629999999999E-2</v>
      </c>
      <c r="J916" s="122">
        <v>8.5850200000000005E-3</v>
      </c>
      <c r="K916" s="122">
        <v>8.5850200000000005E-3</v>
      </c>
      <c r="L916" s="122">
        <v>0.10954750000000001</v>
      </c>
      <c r="M916" s="122">
        <v>1.0916609999999998E-2</v>
      </c>
      <c r="N916" s="122">
        <v>0.10954750000000001</v>
      </c>
      <c r="O916" s="122"/>
      <c r="P916" s="122">
        <v>0.25432897999999998</v>
      </c>
      <c r="Q916" s="122"/>
      <c r="R916" s="122">
        <v>0.46250737000000003</v>
      </c>
      <c r="S916" s="122"/>
      <c r="T916" s="122">
        <v>0.46250737000000003</v>
      </c>
      <c r="U916" s="122"/>
      <c r="V916" s="122"/>
    </row>
    <row r="917" spans="1:22" x14ac:dyDescent="0.35">
      <c r="A917" s="119"/>
      <c r="B917" s="118" t="s">
        <v>57</v>
      </c>
      <c r="C917" s="105"/>
      <c r="D917" s="133">
        <f t="shared" ref="D917:V917" si="117">SUM(D918:D931)</f>
        <v>301.23765999999995</v>
      </c>
      <c r="E917" s="133">
        <f t="shared" si="117"/>
        <v>23.350479929999999</v>
      </c>
      <c r="F917" s="133">
        <f t="shared" si="117"/>
        <v>277.88718007000006</v>
      </c>
      <c r="G917" s="133">
        <f t="shared" si="117"/>
        <v>0</v>
      </c>
      <c r="H917" s="133">
        <f t="shared" si="117"/>
        <v>100.16903979000003</v>
      </c>
      <c r="I917" s="133">
        <f t="shared" si="117"/>
        <v>77.510334150000006</v>
      </c>
      <c r="J917" s="133">
        <f t="shared" si="117"/>
        <v>47.810776910000008</v>
      </c>
      <c r="K917" s="133">
        <f t="shared" si="117"/>
        <v>61.414696809999988</v>
      </c>
      <c r="L917" s="133">
        <f t="shared" si="117"/>
        <v>20.971392599999998</v>
      </c>
      <c r="M917" s="133">
        <f t="shared" si="117"/>
        <v>16.09563734</v>
      </c>
      <c r="N917" s="133">
        <f t="shared" si="117"/>
        <v>15.500055940000003</v>
      </c>
      <c r="O917" s="133">
        <f t="shared" si="117"/>
        <v>0</v>
      </c>
      <c r="P917" s="133">
        <f t="shared" si="117"/>
        <v>15.886814340000003</v>
      </c>
      <c r="Q917" s="133">
        <f t="shared" si="117"/>
        <v>0</v>
      </c>
      <c r="R917" s="133">
        <f t="shared" si="117"/>
        <v>22.658705640000026</v>
      </c>
      <c r="S917" s="133">
        <f t="shared" si="117"/>
        <v>0</v>
      </c>
      <c r="T917" s="133">
        <f t="shared" si="117"/>
        <v>22.658705640000026</v>
      </c>
      <c r="U917" s="133">
        <f t="shared" si="117"/>
        <v>0</v>
      </c>
      <c r="V917" s="133">
        <f t="shared" si="117"/>
        <v>0</v>
      </c>
    </row>
    <row r="918" spans="1:22" ht="46.65" x14ac:dyDescent="0.35">
      <c r="A918" s="115" t="s">
        <v>1663</v>
      </c>
      <c r="B918" s="111" t="s">
        <v>476</v>
      </c>
      <c r="C918" s="108" t="s">
        <v>593</v>
      </c>
      <c r="D918" s="122">
        <v>6.89236</v>
      </c>
      <c r="E918" s="122">
        <v>0.59424878000000003</v>
      </c>
      <c r="F918" s="122">
        <v>6.29811122</v>
      </c>
      <c r="G918" s="123"/>
      <c r="H918" s="122">
        <v>1.0239130000000001</v>
      </c>
      <c r="I918" s="126">
        <v>6.3957629200000001</v>
      </c>
      <c r="J918" s="122">
        <v>1.0239130000000001</v>
      </c>
      <c r="K918" s="122">
        <v>6.3957629199999992</v>
      </c>
      <c r="L918" s="122">
        <v>0</v>
      </c>
      <c r="M918" s="122">
        <v>0</v>
      </c>
      <c r="N918" s="122">
        <v>0</v>
      </c>
      <c r="O918" s="123"/>
      <c r="P918" s="122">
        <v>0</v>
      </c>
      <c r="Q918" s="123"/>
      <c r="R918" s="122">
        <v>-5.3718499199999998</v>
      </c>
      <c r="S918" s="122"/>
      <c r="T918" s="122">
        <v>-5.3718499199999998</v>
      </c>
      <c r="U918" s="123"/>
      <c r="V918" s="123"/>
    </row>
    <row r="919" spans="1:22" ht="46.65" x14ac:dyDescent="0.35">
      <c r="A919" s="115" t="s">
        <v>1663</v>
      </c>
      <c r="B919" s="111" t="s">
        <v>1109</v>
      </c>
      <c r="C919" s="108" t="s">
        <v>1624</v>
      </c>
      <c r="D919" s="122">
        <v>13.33962</v>
      </c>
      <c r="E919" s="122">
        <v>1.7336439999999998E-2</v>
      </c>
      <c r="F919" s="122">
        <v>13.322283560000001</v>
      </c>
      <c r="G919" s="123"/>
      <c r="H919" s="122">
        <v>0.53580999999999968</v>
      </c>
      <c r="I919" s="126">
        <v>10.2669807</v>
      </c>
      <c r="J919" s="122">
        <v>0.24729603999999999</v>
      </c>
      <c r="K919" s="122">
        <v>0.24729603999999999</v>
      </c>
      <c r="L919" s="122">
        <v>0.28851395999999974</v>
      </c>
      <c r="M919" s="122">
        <v>10.019684659999999</v>
      </c>
      <c r="N919" s="122">
        <v>0</v>
      </c>
      <c r="O919" s="123"/>
      <c r="P919" s="122">
        <v>0</v>
      </c>
      <c r="Q919" s="123"/>
      <c r="R919" s="122">
        <v>-9.7311706999999998</v>
      </c>
      <c r="S919" s="122"/>
      <c r="T919" s="122">
        <v>-9.7311706999999998</v>
      </c>
      <c r="U919" s="123"/>
      <c r="V919" s="123"/>
    </row>
    <row r="920" spans="1:22" ht="46.65" x14ac:dyDescent="0.35">
      <c r="A920" s="115" t="s">
        <v>1663</v>
      </c>
      <c r="B920" s="111" t="s">
        <v>477</v>
      </c>
      <c r="C920" s="108" t="s">
        <v>594</v>
      </c>
      <c r="D920" s="122">
        <v>11.099110000000001</v>
      </c>
      <c r="E920" s="122">
        <v>1.1111792199999999</v>
      </c>
      <c r="F920" s="122">
        <v>9.987930780000001</v>
      </c>
      <c r="G920" s="123"/>
      <c r="H920" s="122">
        <v>9.930007370000002</v>
      </c>
      <c r="I920" s="126">
        <v>0.46763049000000001</v>
      </c>
      <c r="J920" s="122">
        <v>0.19454948999999999</v>
      </c>
      <c r="K920" s="122">
        <v>0.19454948999999999</v>
      </c>
      <c r="L920" s="122">
        <v>3.1351835100000005</v>
      </c>
      <c r="M920" s="122">
        <v>0.27308100000000002</v>
      </c>
      <c r="N920" s="122">
        <v>6.6002743700000011</v>
      </c>
      <c r="O920" s="123"/>
      <c r="P920" s="122">
        <v>0</v>
      </c>
      <c r="Q920" s="123"/>
      <c r="R920" s="122">
        <v>9.4623768800000025</v>
      </c>
      <c r="S920" s="122"/>
      <c r="T920" s="122">
        <v>9.4623768800000025</v>
      </c>
      <c r="U920" s="123"/>
      <c r="V920" s="123"/>
    </row>
    <row r="921" spans="1:22" ht="31.1" x14ac:dyDescent="0.35">
      <c r="A921" s="115" t="s">
        <v>1663</v>
      </c>
      <c r="B921" s="111" t="s">
        <v>478</v>
      </c>
      <c r="C921" s="108" t="s">
        <v>595</v>
      </c>
      <c r="D921" s="122">
        <v>2.4262600000000001</v>
      </c>
      <c r="E921" s="122">
        <v>0.2759567</v>
      </c>
      <c r="F921" s="122">
        <v>2.1503033</v>
      </c>
      <c r="G921" s="123"/>
      <c r="H921" s="122">
        <v>2.2893530499999999</v>
      </c>
      <c r="I921" s="126">
        <v>2.1857049599999998</v>
      </c>
      <c r="J921" s="122">
        <v>4.4657189999999999E-2</v>
      </c>
      <c r="K921" s="122">
        <v>4.4657189999999999E-2</v>
      </c>
      <c r="L921" s="122">
        <v>0.5698375</v>
      </c>
      <c r="M921" s="122">
        <v>2.1410477699999997</v>
      </c>
      <c r="N921" s="122">
        <v>0.5698375</v>
      </c>
      <c r="O921" s="123"/>
      <c r="P921" s="122">
        <v>1.10502086</v>
      </c>
      <c r="Q921" s="123"/>
      <c r="R921" s="122">
        <v>0.10364809000000008</v>
      </c>
      <c r="S921" s="122"/>
      <c r="T921" s="122">
        <v>0.10364809000000008</v>
      </c>
      <c r="U921" s="123"/>
      <c r="V921" s="123"/>
    </row>
    <row r="922" spans="1:22" ht="62.2" x14ac:dyDescent="0.35">
      <c r="A922" s="115" t="s">
        <v>1663</v>
      </c>
      <c r="B922" s="111" t="s">
        <v>223</v>
      </c>
      <c r="C922" s="108" t="s">
        <v>596</v>
      </c>
      <c r="D922" s="122">
        <v>121.83571999999999</v>
      </c>
      <c r="E922" s="122">
        <v>10.003674429999998</v>
      </c>
      <c r="F922" s="122">
        <v>111.83204556999999</v>
      </c>
      <c r="G922" s="123"/>
      <c r="H922" s="122">
        <v>45.687952960000018</v>
      </c>
      <c r="I922" s="126">
        <v>55.486474799999996</v>
      </c>
      <c r="J922" s="122">
        <v>45.687952960000018</v>
      </c>
      <c r="K922" s="122">
        <v>53.920022939999996</v>
      </c>
      <c r="L922" s="122">
        <v>0</v>
      </c>
      <c r="M922" s="122">
        <v>1.5664518600000008</v>
      </c>
      <c r="N922" s="122">
        <v>0</v>
      </c>
      <c r="O922" s="123"/>
      <c r="P922" s="122">
        <v>0</v>
      </c>
      <c r="Q922" s="123"/>
      <c r="R922" s="122">
        <v>-9.7985218399999781</v>
      </c>
      <c r="S922" s="122"/>
      <c r="T922" s="122">
        <v>-9.7985218399999781</v>
      </c>
      <c r="U922" s="123"/>
      <c r="V922" s="123"/>
    </row>
    <row r="923" spans="1:22" ht="77.7" x14ac:dyDescent="0.35">
      <c r="A923" s="115" t="s">
        <v>1663</v>
      </c>
      <c r="B923" s="111" t="s">
        <v>224</v>
      </c>
      <c r="C923" s="108" t="s">
        <v>597</v>
      </c>
      <c r="D923" s="122">
        <v>17.28715</v>
      </c>
      <c r="E923" s="122">
        <v>3.3520714199999997</v>
      </c>
      <c r="F923" s="122">
        <v>13.935078580000001</v>
      </c>
      <c r="G923" s="123"/>
      <c r="H923" s="122">
        <v>1.0999999999999999E-2</v>
      </c>
      <c r="I923" s="126">
        <v>8.3778369999999991E-2</v>
      </c>
      <c r="J923" s="122">
        <v>1.9593E-4</v>
      </c>
      <c r="K923" s="122">
        <v>1.9593E-4</v>
      </c>
      <c r="L923" s="122">
        <v>0</v>
      </c>
      <c r="M923" s="122">
        <v>8.3582439999999994E-2</v>
      </c>
      <c r="N923" s="122">
        <v>1.0804069999999999E-2</v>
      </c>
      <c r="O923" s="123"/>
      <c r="P923" s="122">
        <v>0</v>
      </c>
      <c r="Q923" s="123"/>
      <c r="R923" s="122">
        <v>-7.2778369999999995E-2</v>
      </c>
      <c r="S923" s="122"/>
      <c r="T923" s="122">
        <v>-7.2778369999999995E-2</v>
      </c>
      <c r="U923" s="123"/>
      <c r="V923" s="123"/>
    </row>
    <row r="924" spans="1:22" ht="46.65" x14ac:dyDescent="0.35">
      <c r="A924" s="115" t="s">
        <v>1663</v>
      </c>
      <c r="B924" s="111" t="s">
        <v>1894</v>
      </c>
      <c r="C924" s="108" t="s">
        <v>225</v>
      </c>
      <c r="D924" s="122">
        <v>81.678169999999994</v>
      </c>
      <c r="E924" s="122">
        <v>1.1864933999999998</v>
      </c>
      <c r="F924" s="122">
        <v>80.491676599999991</v>
      </c>
      <c r="G924" s="123"/>
      <c r="H924" s="122">
        <v>4.8415510000000008</v>
      </c>
      <c r="I924" s="126">
        <v>0.19588498000000001</v>
      </c>
      <c r="J924" s="122">
        <v>8.6232749999999997E-2</v>
      </c>
      <c r="K924" s="122">
        <v>8.6232749999999997E-2</v>
      </c>
      <c r="L924" s="122">
        <v>1.1003525000000001</v>
      </c>
      <c r="M924" s="122">
        <v>0.10965223000000002</v>
      </c>
      <c r="N924" s="122">
        <v>1.1003525000000001</v>
      </c>
      <c r="O924" s="123"/>
      <c r="P924" s="122">
        <v>2.5546132500000005</v>
      </c>
      <c r="Q924" s="123"/>
      <c r="R924" s="122">
        <v>4.6456660200000011</v>
      </c>
      <c r="S924" s="122"/>
      <c r="T924" s="122">
        <v>4.6456660200000011</v>
      </c>
      <c r="U924" s="123"/>
      <c r="V924" s="123"/>
    </row>
    <row r="925" spans="1:22" ht="46.65" x14ac:dyDescent="0.35">
      <c r="A925" s="115" t="s">
        <v>1663</v>
      </c>
      <c r="B925" s="111" t="s">
        <v>1895</v>
      </c>
      <c r="C925" s="108" t="s">
        <v>226</v>
      </c>
      <c r="D925" s="122">
        <v>1.67933</v>
      </c>
      <c r="E925" s="122">
        <v>0.47919974999999998</v>
      </c>
      <c r="F925" s="122">
        <v>1.20013025</v>
      </c>
      <c r="G925" s="123"/>
      <c r="H925" s="122">
        <v>0.10792100000000002</v>
      </c>
      <c r="I925" s="126">
        <v>1.2376761999999999</v>
      </c>
      <c r="J925" s="122">
        <v>1.9221900000000001E-3</v>
      </c>
      <c r="K925" s="122">
        <v>1.9221900000000001E-3</v>
      </c>
      <c r="L925" s="122">
        <v>0.10599881000000001</v>
      </c>
      <c r="M925" s="122">
        <v>1.23575401</v>
      </c>
      <c r="N925" s="122">
        <v>0</v>
      </c>
      <c r="O925" s="123"/>
      <c r="P925" s="122">
        <v>0</v>
      </c>
      <c r="Q925" s="123"/>
      <c r="R925" s="122">
        <v>-1.1297552</v>
      </c>
      <c r="S925" s="122"/>
      <c r="T925" s="122">
        <v>-1.1297552</v>
      </c>
      <c r="U925" s="123"/>
      <c r="V925" s="123"/>
    </row>
    <row r="926" spans="1:22" ht="31.1" x14ac:dyDescent="0.35">
      <c r="A926" s="115" t="s">
        <v>1663</v>
      </c>
      <c r="B926" s="111" t="s">
        <v>479</v>
      </c>
      <c r="C926" s="108" t="s">
        <v>227</v>
      </c>
      <c r="D926" s="122">
        <v>15.24719</v>
      </c>
      <c r="E926" s="122">
        <v>0</v>
      </c>
      <c r="F926" s="122">
        <v>15.24719</v>
      </c>
      <c r="G926" s="123"/>
      <c r="H926" s="122">
        <v>12.046683060000003</v>
      </c>
      <c r="I926" s="126">
        <v>0</v>
      </c>
      <c r="J926" s="122">
        <v>0</v>
      </c>
      <c r="K926" s="122">
        <v>0</v>
      </c>
      <c r="L926" s="122">
        <v>2.9690425</v>
      </c>
      <c r="M926" s="122">
        <v>0</v>
      </c>
      <c r="N926" s="122">
        <v>2.9690425</v>
      </c>
      <c r="O926" s="123"/>
      <c r="P926" s="122">
        <v>6.1085980600000021</v>
      </c>
      <c r="Q926" s="123"/>
      <c r="R926" s="122">
        <v>12.046683060000003</v>
      </c>
      <c r="S926" s="122"/>
      <c r="T926" s="122">
        <v>12.046683060000003</v>
      </c>
      <c r="U926" s="123"/>
      <c r="V926" s="123"/>
    </row>
    <row r="927" spans="1:22" ht="77.7" x14ac:dyDescent="0.35">
      <c r="A927" s="115" t="s">
        <v>1663</v>
      </c>
      <c r="B927" s="111" t="s">
        <v>1896</v>
      </c>
      <c r="C927" s="108" t="s">
        <v>228</v>
      </c>
      <c r="D927" s="122">
        <v>3.9433400000000001</v>
      </c>
      <c r="E927" s="122">
        <v>0.61308040000000008</v>
      </c>
      <c r="F927" s="122">
        <v>3.3302595999999998</v>
      </c>
      <c r="G927" s="123"/>
      <c r="H927" s="122">
        <v>3.3296993499999998</v>
      </c>
      <c r="I927" s="126">
        <v>0.15642414000000002</v>
      </c>
      <c r="J927" s="122">
        <v>6.8861229999999995E-2</v>
      </c>
      <c r="K927" s="122">
        <v>6.8861229999999995E-2</v>
      </c>
      <c r="L927" s="122">
        <v>0.87868749999999995</v>
      </c>
      <c r="M927" s="122">
        <v>8.7562910000000022E-2</v>
      </c>
      <c r="N927" s="122">
        <v>0.87868749999999995</v>
      </c>
      <c r="O927" s="123"/>
      <c r="P927" s="122">
        <v>1.5034631199999999</v>
      </c>
      <c r="Q927" s="123"/>
      <c r="R927" s="122">
        <v>3.1732752099999999</v>
      </c>
      <c r="S927" s="122"/>
      <c r="T927" s="122">
        <v>3.1732752099999999</v>
      </c>
      <c r="U927" s="123"/>
      <c r="V927" s="123"/>
    </row>
    <row r="928" spans="1:22" ht="46.65" x14ac:dyDescent="0.35">
      <c r="A928" s="115" t="s">
        <v>1663</v>
      </c>
      <c r="B928" s="111" t="s">
        <v>229</v>
      </c>
      <c r="C928" s="108" t="s">
        <v>230</v>
      </c>
      <c r="D928" s="122">
        <v>10.35497</v>
      </c>
      <c r="E928" s="122">
        <v>1.611239040000001</v>
      </c>
      <c r="F928" s="122">
        <v>8.7437309599999988</v>
      </c>
      <c r="G928" s="123"/>
      <c r="H928" s="122">
        <v>8.7437309599999988</v>
      </c>
      <c r="I928" s="126">
        <v>0.43390022999999994</v>
      </c>
      <c r="J928" s="122">
        <v>0.19101214000000002</v>
      </c>
      <c r="K928" s="122">
        <v>0.19101214000000002</v>
      </c>
      <c r="L928" s="122">
        <v>8.5527188199999991</v>
      </c>
      <c r="M928" s="122">
        <v>0.24288808999999992</v>
      </c>
      <c r="N928" s="122">
        <v>0</v>
      </c>
      <c r="O928" s="123"/>
      <c r="P928" s="122">
        <v>0</v>
      </c>
      <c r="Q928" s="123"/>
      <c r="R928" s="122">
        <v>8.3098307299999981</v>
      </c>
      <c r="S928" s="122"/>
      <c r="T928" s="122">
        <v>8.3098307299999981</v>
      </c>
      <c r="U928" s="123"/>
      <c r="V928" s="123"/>
    </row>
    <row r="929" spans="1:22" ht="46.65" x14ac:dyDescent="0.35">
      <c r="A929" s="115" t="s">
        <v>1663</v>
      </c>
      <c r="B929" s="111" t="s">
        <v>614</v>
      </c>
      <c r="C929" s="108" t="s">
        <v>231</v>
      </c>
      <c r="D929" s="122">
        <v>6.7438400000000005</v>
      </c>
      <c r="E929" s="122">
        <v>3.7606999600000002</v>
      </c>
      <c r="F929" s="122">
        <v>2.9831400400000003</v>
      </c>
      <c r="G929" s="123"/>
      <c r="H929" s="122">
        <v>2.9831400400000003</v>
      </c>
      <c r="I929" s="126">
        <v>0.21566925000000001</v>
      </c>
      <c r="J929" s="122">
        <v>9.4942179999999987E-2</v>
      </c>
      <c r="K929" s="122">
        <v>9.4942179999999987E-2</v>
      </c>
      <c r="L929" s="122">
        <v>1.2114875000000001</v>
      </c>
      <c r="M929" s="122">
        <v>0.12072707000000002</v>
      </c>
      <c r="N929" s="122">
        <v>1.2114875000000001</v>
      </c>
      <c r="O929" s="123"/>
      <c r="P929" s="122">
        <v>0.46522286000000029</v>
      </c>
      <c r="Q929" s="123"/>
      <c r="R929" s="122">
        <v>2.7674707900000004</v>
      </c>
      <c r="S929" s="122"/>
      <c r="T929" s="122">
        <v>2.7674707900000004</v>
      </c>
      <c r="U929" s="123"/>
      <c r="V929" s="123"/>
    </row>
    <row r="930" spans="1:22" ht="62.2" x14ac:dyDescent="0.35">
      <c r="A930" s="115" t="s">
        <v>1663</v>
      </c>
      <c r="B930" s="111" t="s">
        <v>1110</v>
      </c>
      <c r="C930" s="108" t="s">
        <v>1625</v>
      </c>
      <c r="D930" s="122">
        <v>8.4009999999999998</v>
      </c>
      <c r="E930" s="122">
        <v>0.24661432999999999</v>
      </c>
      <c r="F930" s="122">
        <v>8.1543856699999999</v>
      </c>
      <c r="G930" s="123"/>
      <c r="H930" s="122">
        <v>8.338677999999998</v>
      </c>
      <c r="I930" s="126">
        <v>0.37111340000000004</v>
      </c>
      <c r="J930" s="122">
        <v>0.16337203</v>
      </c>
      <c r="K930" s="122">
        <v>0.16337203</v>
      </c>
      <c r="L930" s="122">
        <v>2.08467</v>
      </c>
      <c r="M930" s="122">
        <v>0.20774137000000004</v>
      </c>
      <c r="N930" s="122">
        <v>2.08467</v>
      </c>
      <c r="O930" s="123"/>
      <c r="P930" s="122">
        <v>4.0059659699999992</v>
      </c>
      <c r="Q930" s="123"/>
      <c r="R930" s="122">
        <v>7.9675645999999976</v>
      </c>
      <c r="S930" s="122"/>
      <c r="T930" s="122">
        <v>7.9675645999999976</v>
      </c>
      <c r="U930" s="123"/>
      <c r="V930" s="123"/>
    </row>
    <row r="931" spans="1:22" ht="31.1" x14ac:dyDescent="0.35">
      <c r="A931" s="115" t="s">
        <v>1663</v>
      </c>
      <c r="B931" s="111" t="s">
        <v>1111</v>
      </c>
      <c r="C931" s="108" t="s">
        <v>1626</v>
      </c>
      <c r="D931" s="122">
        <v>0.30960000000000004</v>
      </c>
      <c r="E931" s="122">
        <v>9.8686059999999992E-2</v>
      </c>
      <c r="F931" s="122">
        <v>0.21091394000000005</v>
      </c>
      <c r="G931" s="123"/>
      <c r="H931" s="122">
        <v>0.29960000000000009</v>
      </c>
      <c r="I931" s="126">
        <v>1.333371E-2</v>
      </c>
      <c r="J931" s="122">
        <v>5.8697799999999998E-3</v>
      </c>
      <c r="K931" s="122">
        <v>5.8697799999999998E-3</v>
      </c>
      <c r="L931" s="122">
        <v>7.4900000000000008E-2</v>
      </c>
      <c r="M931" s="122">
        <v>7.4639300000000006E-3</v>
      </c>
      <c r="N931" s="122">
        <v>7.4900000000000008E-2</v>
      </c>
      <c r="O931" s="123"/>
      <c r="P931" s="122">
        <v>0.14393022000000003</v>
      </c>
      <c r="Q931" s="123"/>
      <c r="R931" s="122">
        <v>0.28626629000000009</v>
      </c>
      <c r="S931" s="122"/>
      <c r="T931" s="122">
        <v>0.28626629000000009</v>
      </c>
      <c r="U931" s="123"/>
      <c r="V931" s="123"/>
    </row>
    <row r="932" spans="1:22" x14ac:dyDescent="0.35">
      <c r="A932" s="119"/>
      <c r="B932" s="118" t="s">
        <v>81</v>
      </c>
      <c r="C932" s="105"/>
      <c r="D932" s="133">
        <f t="shared" ref="D932:V932" si="118">SUM(D933:D936)</f>
        <v>42.176139999999997</v>
      </c>
      <c r="E932" s="133">
        <f t="shared" si="118"/>
        <v>2.0280599999999999E-3</v>
      </c>
      <c r="F932" s="133">
        <f t="shared" si="118"/>
        <v>42.174111939999996</v>
      </c>
      <c r="G932" s="133">
        <f t="shared" si="118"/>
        <v>0</v>
      </c>
      <c r="H932" s="133">
        <f t="shared" si="118"/>
        <v>20.672718499999995</v>
      </c>
      <c r="I932" s="133">
        <f t="shared" si="118"/>
        <v>0.31815012999999998</v>
      </c>
      <c r="J932" s="133">
        <f t="shared" si="118"/>
        <v>0</v>
      </c>
      <c r="K932" s="133">
        <f t="shared" si="118"/>
        <v>0.31815013000000003</v>
      </c>
      <c r="L932" s="133">
        <f t="shared" si="118"/>
        <v>4.8450550000000003</v>
      </c>
      <c r="M932" s="133">
        <f t="shared" si="118"/>
        <v>0</v>
      </c>
      <c r="N932" s="133">
        <f t="shared" si="118"/>
        <v>4.8450550000000003</v>
      </c>
      <c r="O932" s="133">
        <f t="shared" si="118"/>
        <v>0</v>
      </c>
      <c r="P932" s="133">
        <f t="shared" si="118"/>
        <v>10.982608499999994</v>
      </c>
      <c r="Q932" s="133">
        <f t="shared" si="118"/>
        <v>0</v>
      </c>
      <c r="R932" s="133">
        <f t="shared" si="118"/>
        <v>20.354568369999996</v>
      </c>
      <c r="S932" s="133">
        <f t="shared" si="118"/>
        <v>0</v>
      </c>
      <c r="T932" s="133">
        <f t="shared" si="118"/>
        <v>20.354568369999996</v>
      </c>
      <c r="U932" s="133">
        <f t="shared" si="118"/>
        <v>0</v>
      </c>
      <c r="V932" s="133">
        <f t="shared" si="118"/>
        <v>0</v>
      </c>
    </row>
    <row r="933" spans="1:22" ht="31.1" x14ac:dyDescent="0.35">
      <c r="A933" s="106" t="s">
        <v>1663</v>
      </c>
      <c r="B933" s="111" t="s">
        <v>1112</v>
      </c>
      <c r="C933" s="108" t="s">
        <v>598</v>
      </c>
      <c r="D933" s="122">
        <v>42.176139999999997</v>
      </c>
      <c r="E933" s="122">
        <v>0</v>
      </c>
      <c r="F933" s="122">
        <v>42.176139999999997</v>
      </c>
      <c r="G933" s="123"/>
      <c r="H933" s="122">
        <v>20.672718499999995</v>
      </c>
      <c r="I933" s="126">
        <v>0</v>
      </c>
      <c r="J933" s="122">
        <v>0</v>
      </c>
      <c r="K933" s="122">
        <v>0</v>
      </c>
      <c r="L933" s="122">
        <v>4.8450550000000003</v>
      </c>
      <c r="M933" s="122">
        <v>0</v>
      </c>
      <c r="N933" s="122">
        <v>4.8450550000000003</v>
      </c>
      <c r="O933" s="123"/>
      <c r="P933" s="122">
        <v>10.982608499999994</v>
      </c>
      <c r="Q933" s="123"/>
      <c r="R933" s="122">
        <v>20.672718499999995</v>
      </c>
      <c r="S933" s="122"/>
      <c r="T933" s="122">
        <v>20.672718499999995</v>
      </c>
      <c r="U933" s="123"/>
      <c r="V933" s="123"/>
    </row>
    <row r="934" spans="1:22" ht="46.65" x14ac:dyDescent="0.35">
      <c r="A934" s="115" t="s">
        <v>1663</v>
      </c>
      <c r="B934" s="111" t="s">
        <v>1897</v>
      </c>
      <c r="C934" s="108" t="s">
        <v>1627</v>
      </c>
      <c r="D934" s="122">
        <v>0</v>
      </c>
      <c r="E934" s="122">
        <v>2.0280599999999999E-3</v>
      </c>
      <c r="F934" s="122">
        <v>-2.0280599999999999E-3</v>
      </c>
      <c r="G934" s="123"/>
      <c r="H934" s="122">
        <v>0</v>
      </c>
      <c r="I934" s="126">
        <v>4.9264629999999997E-2</v>
      </c>
      <c r="J934" s="122">
        <v>0</v>
      </c>
      <c r="K934" s="122">
        <v>4.9264630000000004E-2</v>
      </c>
      <c r="L934" s="122">
        <v>0</v>
      </c>
      <c r="M934" s="122">
        <v>0</v>
      </c>
      <c r="N934" s="122">
        <v>0</v>
      </c>
      <c r="O934" s="123"/>
      <c r="P934" s="122">
        <v>0</v>
      </c>
      <c r="Q934" s="123"/>
      <c r="R934" s="122">
        <v>-4.9264629999999997E-2</v>
      </c>
      <c r="S934" s="122"/>
      <c r="T934" s="122">
        <v>-4.9264629999999997E-2</v>
      </c>
      <c r="U934" s="123"/>
      <c r="V934" s="123"/>
    </row>
    <row r="935" spans="1:22" ht="46.65" x14ac:dyDescent="0.35">
      <c r="A935" s="115" t="s">
        <v>1663</v>
      </c>
      <c r="B935" s="111" t="s">
        <v>1898</v>
      </c>
      <c r="C935" s="108" t="s">
        <v>1628</v>
      </c>
      <c r="D935" s="122">
        <v>0</v>
      </c>
      <c r="E935" s="122">
        <v>0</v>
      </c>
      <c r="F935" s="122">
        <v>0</v>
      </c>
      <c r="G935" s="123"/>
      <c r="H935" s="122">
        <v>0</v>
      </c>
      <c r="I935" s="126">
        <v>0.2688855</v>
      </c>
      <c r="J935" s="122">
        <v>0</v>
      </c>
      <c r="K935" s="122">
        <v>0.2688855</v>
      </c>
      <c r="L935" s="122">
        <v>0</v>
      </c>
      <c r="M935" s="122">
        <v>0</v>
      </c>
      <c r="N935" s="122">
        <v>0</v>
      </c>
      <c r="O935" s="123"/>
      <c r="P935" s="122">
        <v>0</v>
      </c>
      <c r="Q935" s="123"/>
      <c r="R935" s="122">
        <v>-0.2688855</v>
      </c>
      <c r="S935" s="122"/>
      <c r="T935" s="122">
        <v>-0.2688855</v>
      </c>
      <c r="U935" s="123"/>
      <c r="V935" s="123"/>
    </row>
    <row r="936" spans="1:22" ht="31.1" x14ac:dyDescent="0.35">
      <c r="A936" s="115" t="s">
        <v>1663</v>
      </c>
      <c r="B936" s="111" t="s">
        <v>1899</v>
      </c>
      <c r="C936" s="108" t="s">
        <v>1972</v>
      </c>
      <c r="D936" s="122"/>
      <c r="E936" s="122"/>
      <c r="F936" s="122">
        <v>0</v>
      </c>
      <c r="G936" s="123"/>
      <c r="H936" s="122">
        <v>0</v>
      </c>
      <c r="I936" s="126">
        <v>0</v>
      </c>
      <c r="J936" s="122"/>
      <c r="K936" s="122"/>
      <c r="L936" s="122"/>
      <c r="M936" s="122">
        <v>0</v>
      </c>
      <c r="N936" s="122"/>
      <c r="O936" s="123"/>
      <c r="P936" s="122"/>
      <c r="Q936" s="123"/>
      <c r="R936" s="122">
        <v>0</v>
      </c>
      <c r="S936" s="122"/>
      <c r="T936" s="122">
        <v>0</v>
      </c>
      <c r="U936" s="123"/>
      <c r="V936" s="123"/>
    </row>
    <row r="937" spans="1:22" x14ac:dyDescent="0.35">
      <c r="A937" s="119"/>
      <c r="B937" s="118" t="s">
        <v>31</v>
      </c>
      <c r="C937" s="105"/>
      <c r="D937" s="133">
        <f t="shared" ref="D937:V937" si="119">SUM(D938:D938)</f>
        <v>0.41725000000000001</v>
      </c>
      <c r="E937" s="133">
        <f t="shared" si="119"/>
        <v>0</v>
      </c>
      <c r="F937" s="133">
        <f t="shared" si="119"/>
        <v>0.41725000000000001</v>
      </c>
      <c r="G937" s="133">
        <f t="shared" si="119"/>
        <v>0</v>
      </c>
      <c r="H937" s="133">
        <f t="shared" si="119"/>
        <v>0</v>
      </c>
      <c r="I937" s="133">
        <f t="shared" si="119"/>
        <v>0</v>
      </c>
      <c r="J937" s="133">
        <f t="shared" si="119"/>
        <v>0</v>
      </c>
      <c r="K937" s="133">
        <f t="shared" si="119"/>
        <v>0</v>
      </c>
      <c r="L937" s="133">
        <f t="shared" si="119"/>
        <v>0</v>
      </c>
      <c r="M937" s="133">
        <f t="shared" si="119"/>
        <v>0</v>
      </c>
      <c r="N937" s="133">
        <f t="shared" si="119"/>
        <v>0</v>
      </c>
      <c r="O937" s="133">
        <f t="shared" si="119"/>
        <v>0</v>
      </c>
      <c r="P937" s="133">
        <f t="shared" si="119"/>
        <v>0</v>
      </c>
      <c r="Q937" s="133">
        <f t="shared" si="119"/>
        <v>0</v>
      </c>
      <c r="R937" s="133">
        <f t="shared" si="119"/>
        <v>0</v>
      </c>
      <c r="S937" s="133">
        <f t="shared" si="119"/>
        <v>0</v>
      </c>
      <c r="T937" s="133">
        <f t="shared" si="119"/>
        <v>0</v>
      </c>
      <c r="U937" s="133">
        <f t="shared" si="119"/>
        <v>0</v>
      </c>
      <c r="V937" s="133">
        <f t="shared" si="119"/>
        <v>0</v>
      </c>
    </row>
    <row r="938" spans="1:22" ht="62.2" x14ac:dyDescent="0.35">
      <c r="A938" s="115" t="s">
        <v>1663</v>
      </c>
      <c r="B938" s="111" t="s">
        <v>233</v>
      </c>
      <c r="C938" s="108" t="s">
        <v>599</v>
      </c>
      <c r="D938" s="122">
        <v>0.41725000000000001</v>
      </c>
      <c r="E938" s="122">
        <v>0</v>
      </c>
      <c r="F938" s="122">
        <v>0.41725000000000001</v>
      </c>
      <c r="G938" s="123"/>
      <c r="H938" s="122">
        <v>0</v>
      </c>
      <c r="I938" s="126">
        <v>0</v>
      </c>
      <c r="J938" s="122">
        <v>0</v>
      </c>
      <c r="K938" s="122">
        <v>0</v>
      </c>
      <c r="L938" s="122">
        <v>0</v>
      </c>
      <c r="M938" s="122">
        <v>0</v>
      </c>
      <c r="N938" s="122">
        <v>0</v>
      </c>
      <c r="O938" s="123"/>
      <c r="P938" s="122">
        <v>0</v>
      </c>
      <c r="Q938" s="123"/>
      <c r="R938" s="122">
        <v>0</v>
      </c>
      <c r="S938" s="122"/>
      <c r="T938" s="122">
        <v>0</v>
      </c>
      <c r="U938" s="123"/>
      <c r="V938" s="123"/>
    </row>
    <row r="939" spans="1:22" x14ac:dyDescent="0.35">
      <c r="A939" s="119"/>
      <c r="B939" s="118" t="s">
        <v>65</v>
      </c>
      <c r="C939" s="105"/>
      <c r="D939" s="133">
        <f t="shared" ref="D939:V939" si="120">SUM(D940:D941)</f>
        <v>50.450480000000006</v>
      </c>
      <c r="E939" s="133">
        <f t="shared" si="120"/>
        <v>3.5160646699999996</v>
      </c>
      <c r="F939" s="133">
        <f t="shared" si="120"/>
        <v>46.934415330000007</v>
      </c>
      <c r="G939" s="133">
        <f t="shared" si="120"/>
        <v>0</v>
      </c>
      <c r="H939" s="133">
        <f t="shared" si="120"/>
        <v>36.439505440000005</v>
      </c>
      <c r="I939" s="133">
        <f t="shared" si="120"/>
        <v>4.4116540000000003E-2</v>
      </c>
      <c r="J939" s="133">
        <f t="shared" si="120"/>
        <v>1.9421029999999999E-2</v>
      </c>
      <c r="K939" s="133">
        <f t="shared" si="120"/>
        <v>1.9421029999999999E-2</v>
      </c>
      <c r="L939" s="133">
        <f t="shared" si="120"/>
        <v>35.596925939999998</v>
      </c>
      <c r="M939" s="133">
        <f t="shared" si="120"/>
        <v>2.4695510000000004E-2</v>
      </c>
      <c r="N939" s="133">
        <f t="shared" si="120"/>
        <v>0.2478175</v>
      </c>
      <c r="O939" s="133">
        <f t="shared" si="120"/>
        <v>0</v>
      </c>
      <c r="P939" s="133">
        <f t="shared" si="120"/>
        <v>0.57534097000000017</v>
      </c>
      <c r="Q939" s="133">
        <f t="shared" si="120"/>
        <v>0</v>
      </c>
      <c r="R939" s="133">
        <f t="shared" si="120"/>
        <v>36.3953889</v>
      </c>
      <c r="S939" s="133">
        <f t="shared" si="120"/>
        <v>0</v>
      </c>
      <c r="T939" s="133">
        <f t="shared" si="120"/>
        <v>36.3953889</v>
      </c>
      <c r="U939" s="133">
        <f t="shared" si="120"/>
        <v>0</v>
      </c>
      <c r="V939" s="133">
        <f t="shared" si="120"/>
        <v>0</v>
      </c>
    </row>
    <row r="940" spans="1:22" ht="46.65" x14ac:dyDescent="0.35">
      <c r="A940" s="115" t="s">
        <v>1663</v>
      </c>
      <c r="B940" s="111" t="s">
        <v>234</v>
      </c>
      <c r="C940" s="108" t="s">
        <v>235</v>
      </c>
      <c r="D940" s="122">
        <v>12.52243</v>
      </c>
      <c r="E940" s="122">
        <v>3.5160646699999996</v>
      </c>
      <c r="F940" s="122">
        <v>9.0063653300000013</v>
      </c>
      <c r="G940" s="123"/>
      <c r="H940" s="122">
        <v>1.0903970000000003</v>
      </c>
      <c r="I940" s="126">
        <v>4.4116540000000003E-2</v>
      </c>
      <c r="J940" s="122">
        <v>1.9421029999999999E-2</v>
      </c>
      <c r="K940" s="122">
        <v>1.9421029999999999E-2</v>
      </c>
      <c r="L940" s="122">
        <v>0.2478175</v>
      </c>
      <c r="M940" s="122">
        <v>2.4695510000000004E-2</v>
      </c>
      <c r="N940" s="122">
        <v>0.2478175</v>
      </c>
      <c r="O940" s="123"/>
      <c r="P940" s="122">
        <v>0.57534097000000017</v>
      </c>
      <c r="Q940" s="123"/>
      <c r="R940" s="122">
        <v>1.0462804600000002</v>
      </c>
      <c r="S940" s="122"/>
      <c r="T940" s="122">
        <v>1.0462804600000002</v>
      </c>
      <c r="U940" s="123"/>
      <c r="V940" s="123"/>
    </row>
    <row r="941" spans="1:22" ht="46.65" x14ac:dyDescent="0.35">
      <c r="A941" s="115" t="s">
        <v>1663</v>
      </c>
      <c r="B941" s="111" t="s">
        <v>480</v>
      </c>
      <c r="C941" s="108" t="s">
        <v>600</v>
      </c>
      <c r="D941" s="122">
        <v>37.928050000000006</v>
      </c>
      <c r="E941" s="122">
        <v>0</v>
      </c>
      <c r="F941" s="122">
        <v>37.928050000000006</v>
      </c>
      <c r="G941" s="123"/>
      <c r="H941" s="122">
        <v>35.349108440000002</v>
      </c>
      <c r="I941" s="126">
        <v>0</v>
      </c>
      <c r="J941" s="122">
        <v>0</v>
      </c>
      <c r="K941" s="122">
        <v>0</v>
      </c>
      <c r="L941" s="122">
        <v>35.349108440000002</v>
      </c>
      <c r="M941" s="122">
        <v>0</v>
      </c>
      <c r="N941" s="122">
        <v>0</v>
      </c>
      <c r="O941" s="123"/>
      <c r="P941" s="122">
        <v>0</v>
      </c>
      <c r="Q941" s="123"/>
      <c r="R941" s="122">
        <v>35.349108440000002</v>
      </c>
      <c r="S941" s="122"/>
      <c r="T941" s="122">
        <v>35.349108440000002</v>
      </c>
      <c r="U941" s="123"/>
      <c r="V941" s="123"/>
    </row>
    <row r="942" spans="1:22" x14ac:dyDescent="0.35">
      <c r="A942" s="119"/>
      <c r="B942" s="118" t="s">
        <v>64</v>
      </c>
      <c r="C942" s="105"/>
      <c r="D942" s="133">
        <f t="shared" ref="D942:V942" si="121">SUM(D943:D946)</f>
        <v>3.4599999999999995</v>
      </c>
      <c r="E942" s="133">
        <f t="shared" si="121"/>
        <v>5.6694589999999996E-2</v>
      </c>
      <c r="F942" s="133">
        <f t="shared" si="121"/>
        <v>3.4033054099999998</v>
      </c>
      <c r="G942" s="133">
        <f t="shared" si="121"/>
        <v>0</v>
      </c>
      <c r="H942" s="133">
        <f t="shared" si="121"/>
        <v>3.3509799999999998</v>
      </c>
      <c r="I942" s="133">
        <f t="shared" si="121"/>
        <v>0.20052854000000001</v>
      </c>
      <c r="J942" s="133">
        <f t="shared" si="121"/>
        <v>0</v>
      </c>
      <c r="K942" s="133">
        <f t="shared" si="121"/>
        <v>0.12144333</v>
      </c>
      <c r="L942" s="133">
        <f t="shared" si="121"/>
        <v>0.82366500000000009</v>
      </c>
      <c r="M942" s="133">
        <f t="shared" si="121"/>
        <v>7.9085210000000003E-2</v>
      </c>
      <c r="N942" s="133">
        <f t="shared" si="121"/>
        <v>2.2565299999999997</v>
      </c>
      <c r="O942" s="133">
        <f t="shared" si="121"/>
        <v>0</v>
      </c>
      <c r="P942" s="133">
        <f t="shared" si="121"/>
        <v>0.27078499999999994</v>
      </c>
      <c r="Q942" s="133">
        <f t="shared" si="121"/>
        <v>0</v>
      </c>
      <c r="R942" s="133">
        <f t="shared" si="121"/>
        <v>3.1504514599999998</v>
      </c>
      <c r="S942" s="133">
        <f t="shared" si="121"/>
        <v>0</v>
      </c>
      <c r="T942" s="133">
        <f t="shared" si="121"/>
        <v>3.1504514599999998</v>
      </c>
      <c r="U942" s="133">
        <f t="shared" si="121"/>
        <v>0</v>
      </c>
      <c r="V942" s="133">
        <f t="shared" si="121"/>
        <v>0</v>
      </c>
    </row>
    <row r="943" spans="1:22" ht="31.1" x14ac:dyDescent="0.35">
      <c r="A943" s="115" t="s">
        <v>1663</v>
      </c>
      <c r="B943" s="111" t="s">
        <v>1900</v>
      </c>
      <c r="C943" s="108" t="s">
        <v>1629</v>
      </c>
      <c r="D943" s="122">
        <v>2.9084299999999996</v>
      </c>
      <c r="E943" s="122">
        <v>0</v>
      </c>
      <c r="F943" s="122">
        <v>2.9084299999999996</v>
      </c>
      <c r="G943" s="123"/>
      <c r="H943" s="122">
        <v>2.8094099999999997</v>
      </c>
      <c r="I943" s="126">
        <v>0</v>
      </c>
      <c r="J943" s="122">
        <v>0</v>
      </c>
      <c r="K943" s="122">
        <v>0</v>
      </c>
      <c r="L943" s="122">
        <v>0.68827250000000006</v>
      </c>
      <c r="M943" s="122">
        <v>0</v>
      </c>
      <c r="N943" s="122">
        <v>2.1211374999999997</v>
      </c>
      <c r="O943" s="123"/>
      <c r="P943" s="122">
        <v>0</v>
      </c>
      <c r="Q943" s="123"/>
      <c r="R943" s="122">
        <v>2.8094099999999997</v>
      </c>
      <c r="S943" s="122"/>
      <c r="T943" s="122">
        <v>2.8094099999999997</v>
      </c>
      <c r="U943" s="123"/>
      <c r="V943" s="123"/>
    </row>
    <row r="944" spans="1:22" ht="62.2" x14ac:dyDescent="0.35">
      <c r="A944" s="115" t="s">
        <v>1663</v>
      </c>
      <c r="B944" s="111" t="s">
        <v>1901</v>
      </c>
      <c r="C944" s="108" t="s">
        <v>1630</v>
      </c>
      <c r="D944" s="122">
        <v>0.55157</v>
      </c>
      <c r="E944" s="122">
        <v>5.6694589999999996E-2</v>
      </c>
      <c r="F944" s="122">
        <v>0.49487541000000002</v>
      </c>
      <c r="G944" s="123"/>
      <c r="H944" s="122">
        <v>0.54156999999999988</v>
      </c>
      <c r="I944" s="126">
        <v>0</v>
      </c>
      <c r="J944" s="122">
        <v>0</v>
      </c>
      <c r="K944" s="122">
        <v>0</v>
      </c>
      <c r="L944" s="122">
        <v>0.1353925</v>
      </c>
      <c r="M944" s="122">
        <v>0</v>
      </c>
      <c r="N944" s="122">
        <v>0.1353925</v>
      </c>
      <c r="O944" s="123"/>
      <c r="P944" s="122">
        <v>0.27078499999999994</v>
      </c>
      <c r="Q944" s="123"/>
      <c r="R944" s="122">
        <v>0.54156999999999988</v>
      </c>
      <c r="S944" s="122"/>
      <c r="T944" s="122">
        <v>0.54156999999999988</v>
      </c>
      <c r="U944" s="123"/>
      <c r="V944" s="123"/>
    </row>
    <row r="945" spans="1:22" ht="46.65" x14ac:dyDescent="0.35">
      <c r="A945" s="115" t="s">
        <v>1663</v>
      </c>
      <c r="B945" s="111" t="s">
        <v>1902</v>
      </c>
      <c r="C945" s="108" t="s">
        <v>1631</v>
      </c>
      <c r="D945" s="122">
        <v>0</v>
      </c>
      <c r="E945" s="122">
        <v>0</v>
      </c>
      <c r="F945" s="122">
        <v>0</v>
      </c>
      <c r="G945" s="123"/>
      <c r="H945" s="122">
        <v>0</v>
      </c>
      <c r="I945" s="126">
        <v>0.12144333</v>
      </c>
      <c r="J945" s="122">
        <v>0</v>
      </c>
      <c r="K945" s="122">
        <v>0.12144333</v>
      </c>
      <c r="L945" s="122">
        <v>0</v>
      </c>
      <c r="M945" s="122">
        <v>0</v>
      </c>
      <c r="N945" s="122">
        <v>0</v>
      </c>
      <c r="O945" s="123"/>
      <c r="P945" s="122">
        <v>0</v>
      </c>
      <c r="Q945" s="123"/>
      <c r="R945" s="122">
        <v>-0.12144333</v>
      </c>
      <c r="S945" s="122"/>
      <c r="T945" s="122">
        <v>-0.12144333</v>
      </c>
      <c r="U945" s="123"/>
      <c r="V945" s="123"/>
    </row>
    <row r="946" spans="1:22" ht="31.1" x14ac:dyDescent="0.35">
      <c r="A946" s="115" t="s">
        <v>1663</v>
      </c>
      <c r="B946" s="111" t="s">
        <v>1903</v>
      </c>
      <c r="C946" s="108" t="s">
        <v>1973</v>
      </c>
      <c r="D946" s="122"/>
      <c r="E946" s="122"/>
      <c r="F946" s="122">
        <v>0</v>
      </c>
      <c r="G946" s="123"/>
      <c r="H946" s="122">
        <v>0</v>
      </c>
      <c r="I946" s="126">
        <v>7.9085210000000003E-2</v>
      </c>
      <c r="J946" s="122"/>
      <c r="K946" s="122"/>
      <c r="L946" s="122"/>
      <c r="M946" s="122">
        <v>7.9085210000000003E-2</v>
      </c>
      <c r="N946" s="122"/>
      <c r="O946" s="123"/>
      <c r="P946" s="122"/>
      <c r="Q946" s="123"/>
      <c r="R946" s="122">
        <v>-7.9085210000000003E-2</v>
      </c>
      <c r="S946" s="122"/>
      <c r="T946" s="122">
        <v>-7.9085210000000003E-2</v>
      </c>
      <c r="U946" s="123"/>
      <c r="V946" s="123"/>
    </row>
    <row r="947" spans="1:22" x14ac:dyDescent="0.35">
      <c r="A947" s="117"/>
      <c r="B947" s="118" t="s">
        <v>39</v>
      </c>
      <c r="C947" s="105"/>
      <c r="D947" s="133">
        <f t="shared" ref="D947:V947" si="122">SUM(D948)</f>
        <v>0.97826000000000002</v>
      </c>
      <c r="E947" s="133">
        <f t="shared" si="122"/>
        <v>2.4167000000000001E-4</v>
      </c>
      <c r="F947" s="133">
        <f t="shared" si="122"/>
        <v>0.97801833000000005</v>
      </c>
      <c r="G947" s="133">
        <f t="shared" si="122"/>
        <v>0</v>
      </c>
      <c r="H947" s="133">
        <f t="shared" si="122"/>
        <v>0.96826000000000001</v>
      </c>
      <c r="I947" s="133">
        <f t="shared" si="122"/>
        <v>4.3092470000000001E-2</v>
      </c>
      <c r="J947" s="133">
        <f t="shared" si="122"/>
        <v>1.8970220000000003E-2</v>
      </c>
      <c r="K947" s="133">
        <f t="shared" si="122"/>
        <v>1.8970220000000003E-2</v>
      </c>
      <c r="L947" s="133">
        <f t="shared" si="122"/>
        <v>0.27450778000000003</v>
      </c>
      <c r="M947" s="133">
        <f t="shared" si="122"/>
        <v>2.4122249999999998E-2</v>
      </c>
      <c r="N947" s="133">
        <f t="shared" si="122"/>
        <v>0.67478199999999999</v>
      </c>
      <c r="O947" s="133">
        <f t="shared" si="122"/>
        <v>0</v>
      </c>
      <c r="P947" s="133">
        <f t="shared" si="122"/>
        <v>0</v>
      </c>
      <c r="Q947" s="133">
        <f t="shared" si="122"/>
        <v>0</v>
      </c>
      <c r="R947" s="133">
        <f t="shared" si="122"/>
        <v>0.92516752999999996</v>
      </c>
      <c r="S947" s="133">
        <f t="shared" si="122"/>
        <v>0</v>
      </c>
      <c r="T947" s="133">
        <f t="shared" si="122"/>
        <v>0.92516752999999996</v>
      </c>
      <c r="U947" s="133">
        <f t="shared" si="122"/>
        <v>0</v>
      </c>
      <c r="V947" s="133">
        <f t="shared" si="122"/>
        <v>0</v>
      </c>
    </row>
    <row r="948" spans="1:22" ht="31.1" x14ac:dyDescent="0.35">
      <c r="A948" s="115" t="s">
        <v>1663</v>
      </c>
      <c r="B948" s="111" t="s">
        <v>1113</v>
      </c>
      <c r="C948" s="108" t="s">
        <v>1632</v>
      </c>
      <c r="D948" s="122">
        <v>0.97826000000000002</v>
      </c>
      <c r="E948" s="122">
        <v>2.4167000000000001E-4</v>
      </c>
      <c r="F948" s="122">
        <v>0.97801833000000005</v>
      </c>
      <c r="G948" s="123"/>
      <c r="H948" s="122">
        <v>0.96826000000000001</v>
      </c>
      <c r="I948" s="126">
        <v>4.3092470000000001E-2</v>
      </c>
      <c r="J948" s="122">
        <v>1.8970220000000003E-2</v>
      </c>
      <c r="K948" s="122">
        <v>1.8970220000000003E-2</v>
      </c>
      <c r="L948" s="122">
        <v>0.27450778000000003</v>
      </c>
      <c r="M948" s="122">
        <v>2.4122249999999998E-2</v>
      </c>
      <c r="N948" s="122">
        <v>0.67478199999999999</v>
      </c>
      <c r="O948" s="123"/>
      <c r="P948" s="122">
        <v>0</v>
      </c>
      <c r="Q948" s="123"/>
      <c r="R948" s="122">
        <v>0.92516752999999996</v>
      </c>
      <c r="S948" s="122"/>
      <c r="T948" s="122">
        <v>0.92516752999999996</v>
      </c>
      <c r="U948" s="123"/>
      <c r="V948" s="123"/>
    </row>
    <row r="949" spans="1:22" x14ac:dyDescent="0.35">
      <c r="A949" s="119"/>
      <c r="B949" s="118" t="s">
        <v>91</v>
      </c>
      <c r="C949" s="105"/>
      <c r="D949" s="133">
        <f t="shared" ref="D949:V949" si="123">SUM(D950:D958)</f>
        <v>117.93573999999998</v>
      </c>
      <c r="E949" s="133">
        <f t="shared" si="123"/>
        <v>1.8063303299999998</v>
      </c>
      <c r="F949" s="133">
        <f t="shared" si="123"/>
        <v>116.12940966999999</v>
      </c>
      <c r="G949" s="133">
        <f t="shared" si="123"/>
        <v>0</v>
      </c>
      <c r="H949" s="133">
        <f t="shared" si="123"/>
        <v>38.097270439999996</v>
      </c>
      <c r="I949" s="133">
        <f t="shared" si="123"/>
        <v>0.94682821999999989</v>
      </c>
      <c r="J949" s="133">
        <f t="shared" si="123"/>
        <v>0.29239521000000002</v>
      </c>
      <c r="K949" s="133">
        <f t="shared" si="123"/>
        <v>0.29239521000000002</v>
      </c>
      <c r="L949" s="133">
        <f t="shared" si="123"/>
        <v>7.1427702499999999</v>
      </c>
      <c r="M949" s="133">
        <f t="shared" si="123"/>
        <v>0.65443301000000009</v>
      </c>
      <c r="N949" s="133">
        <f t="shared" si="123"/>
        <v>9.4814679999999996</v>
      </c>
      <c r="O949" s="133">
        <f t="shared" si="123"/>
        <v>0</v>
      </c>
      <c r="P949" s="133">
        <f t="shared" si="123"/>
        <v>21.180636980000003</v>
      </c>
      <c r="Q949" s="133">
        <f t="shared" si="123"/>
        <v>0</v>
      </c>
      <c r="R949" s="133">
        <f t="shared" si="123"/>
        <v>37.150442220000009</v>
      </c>
      <c r="S949" s="133">
        <f t="shared" si="123"/>
        <v>0</v>
      </c>
      <c r="T949" s="133">
        <f t="shared" si="123"/>
        <v>37.150442220000009</v>
      </c>
      <c r="U949" s="133">
        <f t="shared" si="123"/>
        <v>0</v>
      </c>
      <c r="V949" s="133">
        <f t="shared" si="123"/>
        <v>0</v>
      </c>
    </row>
    <row r="950" spans="1:22" ht="62.2" x14ac:dyDescent="0.35">
      <c r="A950" s="115" t="s">
        <v>1663</v>
      </c>
      <c r="B950" s="111" t="s">
        <v>1114</v>
      </c>
      <c r="C950" s="108" t="s">
        <v>720</v>
      </c>
      <c r="D950" s="122">
        <v>12.207000000000001</v>
      </c>
      <c r="E950" s="122">
        <v>0</v>
      </c>
      <c r="F950" s="122">
        <v>12.207000000000001</v>
      </c>
      <c r="G950" s="123"/>
      <c r="H950" s="122">
        <v>10.432923659999998</v>
      </c>
      <c r="I950" s="126">
        <v>0</v>
      </c>
      <c r="J950" s="122">
        <v>0</v>
      </c>
      <c r="K950" s="122">
        <v>0</v>
      </c>
      <c r="L950" s="122">
        <v>2.6180224999999999</v>
      </c>
      <c r="M950" s="122">
        <v>0</v>
      </c>
      <c r="N950" s="122">
        <v>2.6180224999999999</v>
      </c>
      <c r="O950" s="123"/>
      <c r="P950" s="122">
        <v>5.1968786599999985</v>
      </c>
      <c r="Q950" s="123"/>
      <c r="R950" s="122">
        <v>10.432923659999998</v>
      </c>
      <c r="S950" s="122"/>
      <c r="T950" s="122">
        <v>10.432923659999998</v>
      </c>
      <c r="U950" s="123"/>
      <c r="V950" s="123"/>
    </row>
    <row r="951" spans="1:22" ht="46.65" x14ac:dyDescent="0.35">
      <c r="A951" s="115" t="s">
        <v>1663</v>
      </c>
      <c r="B951" s="111" t="s">
        <v>481</v>
      </c>
      <c r="C951" s="108" t="s">
        <v>1633</v>
      </c>
      <c r="D951" s="122">
        <v>79.975889999999993</v>
      </c>
      <c r="E951" s="122">
        <v>0.55096546999999996</v>
      </c>
      <c r="F951" s="122">
        <v>79.424924529999998</v>
      </c>
      <c r="G951" s="123"/>
      <c r="H951" s="122">
        <v>12.590446000000002</v>
      </c>
      <c r="I951" s="126">
        <v>0.50939858000000005</v>
      </c>
      <c r="J951" s="122">
        <v>0.22424812</v>
      </c>
      <c r="K951" s="122">
        <v>0.22424812</v>
      </c>
      <c r="L951" s="122">
        <v>0</v>
      </c>
      <c r="M951" s="122">
        <v>0.28515046000000005</v>
      </c>
      <c r="N951" s="122">
        <v>3.4337580000000001</v>
      </c>
      <c r="O951" s="123"/>
      <c r="P951" s="122">
        <v>8.9324398800000022</v>
      </c>
      <c r="Q951" s="123"/>
      <c r="R951" s="122">
        <v>12.081047420000001</v>
      </c>
      <c r="S951" s="122"/>
      <c r="T951" s="122">
        <v>12.081047420000001</v>
      </c>
      <c r="U951" s="123"/>
      <c r="V951" s="123"/>
    </row>
    <row r="952" spans="1:22" ht="31.1" x14ac:dyDescent="0.35">
      <c r="A952" s="115" t="s">
        <v>1663</v>
      </c>
      <c r="B952" s="111" t="s">
        <v>482</v>
      </c>
      <c r="C952" s="108" t="s">
        <v>601</v>
      </c>
      <c r="D952" s="122">
        <v>2.6249799999999999</v>
      </c>
      <c r="E952" s="122">
        <v>0</v>
      </c>
      <c r="F952" s="122">
        <v>2.6249799999999999</v>
      </c>
      <c r="G952" s="123"/>
      <c r="H952" s="122">
        <v>2.2744877800000003</v>
      </c>
      <c r="I952" s="126">
        <v>0</v>
      </c>
      <c r="J952" s="122">
        <v>0</v>
      </c>
      <c r="K952" s="122">
        <v>0</v>
      </c>
      <c r="L952" s="122">
        <v>0</v>
      </c>
      <c r="M952" s="122">
        <v>0</v>
      </c>
      <c r="N952" s="122">
        <v>0</v>
      </c>
      <c r="O952" s="123"/>
      <c r="P952" s="122">
        <v>2.2744877800000003</v>
      </c>
      <c r="Q952" s="123"/>
      <c r="R952" s="122">
        <v>2.2744877800000003</v>
      </c>
      <c r="S952" s="122"/>
      <c r="T952" s="122">
        <v>2.2744877800000003</v>
      </c>
      <c r="U952" s="123"/>
      <c r="V952" s="123"/>
    </row>
    <row r="953" spans="1:22" ht="46.65" x14ac:dyDescent="0.35">
      <c r="A953" s="115" t="s">
        <v>1663</v>
      </c>
      <c r="B953" s="111" t="s">
        <v>1115</v>
      </c>
      <c r="C953" s="108" t="s">
        <v>1634</v>
      </c>
      <c r="D953" s="122">
        <v>9.4020200000000003</v>
      </c>
      <c r="E953" s="122">
        <v>0</v>
      </c>
      <c r="F953" s="122">
        <v>9.4020200000000003</v>
      </c>
      <c r="G953" s="123"/>
      <c r="H953" s="122">
        <v>9.1627079999999985</v>
      </c>
      <c r="I953" s="126">
        <v>0</v>
      </c>
      <c r="J953" s="122">
        <v>0</v>
      </c>
      <c r="K953" s="122">
        <v>0</v>
      </c>
      <c r="L953" s="122">
        <v>2.2916624999999997</v>
      </c>
      <c r="M953" s="122">
        <v>0</v>
      </c>
      <c r="N953" s="122">
        <v>2.2916624999999997</v>
      </c>
      <c r="O953" s="123"/>
      <c r="P953" s="122">
        <v>4.579383</v>
      </c>
      <c r="Q953" s="123"/>
      <c r="R953" s="122">
        <v>9.1627079999999985</v>
      </c>
      <c r="S953" s="122"/>
      <c r="T953" s="122">
        <v>9.1627079999999985</v>
      </c>
      <c r="U953" s="123"/>
      <c r="V953" s="123"/>
    </row>
    <row r="954" spans="1:22" ht="31.1" x14ac:dyDescent="0.35">
      <c r="A954" s="115" t="s">
        <v>1663</v>
      </c>
      <c r="B954" s="111" t="s">
        <v>484</v>
      </c>
      <c r="C954" s="108" t="s">
        <v>603</v>
      </c>
      <c r="D954" s="122">
        <v>11.8116</v>
      </c>
      <c r="E954" s="122">
        <v>1.0263171299999998</v>
      </c>
      <c r="F954" s="122">
        <v>10.78528287</v>
      </c>
      <c r="G954" s="123"/>
      <c r="H954" s="122">
        <v>1.7424550000000001</v>
      </c>
      <c r="I954" s="126">
        <v>7.049822E-2</v>
      </c>
      <c r="J954" s="122">
        <v>3.1034809999999999E-2</v>
      </c>
      <c r="K954" s="122">
        <v>3.1034809999999999E-2</v>
      </c>
      <c r="L954" s="122">
        <v>1.7114201900000001</v>
      </c>
      <c r="M954" s="122">
        <v>3.9463410000000004E-2</v>
      </c>
      <c r="N954" s="122">
        <v>0</v>
      </c>
      <c r="O954" s="123"/>
      <c r="P954" s="122">
        <v>0</v>
      </c>
      <c r="Q954" s="123"/>
      <c r="R954" s="122">
        <v>1.6719567800000001</v>
      </c>
      <c r="S954" s="122"/>
      <c r="T954" s="122">
        <v>1.6719567800000001</v>
      </c>
      <c r="U954" s="123"/>
      <c r="V954" s="123"/>
    </row>
    <row r="955" spans="1:22" ht="31.1" x14ac:dyDescent="0.35">
      <c r="A955" s="115" t="s">
        <v>1663</v>
      </c>
      <c r="B955" s="111" t="s">
        <v>1904</v>
      </c>
      <c r="C955" s="108" t="s">
        <v>1635</v>
      </c>
      <c r="D955" s="122">
        <v>0.42099999999999999</v>
      </c>
      <c r="E955" s="122">
        <v>2.4167000000000001E-4</v>
      </c>
      <c r="F955" s="122">
        <v>0.42075832999999996</v>
      </c>
      <c r="G955" s="123"/>
      <c r="H955" s="122">
        <v>0.41100000000000003</v>
      </c>
      <c r="I955" s="126">
        <v>1.8291560000000002E-2</v>
      </c>
      <c r="J955" s="122">
        <v>8.0523400000000016E-3</v>
      </c>
      <c r="K955" s="122">
        <v>8.0523400000000016E-3</v>
      </c>
      <c r="L955" s="122">
        <v>0.10274999999999999</v>
      </c>
      <c r="M955" s="122">
        <v>1.023922E-2</v>
      </c>
      <c r="N955" s="122">
        <v>0.10274999999999999</v>
      </c>
      <c r="O955" s="123"/>
      <c r="P955" s="122">
        <v>0.19744766</v>
      </c>
      <c r="Q955" s="123"/>
      <c r="R955" s="122">
        <v>0.39270844000000005</v>
      </c>
      <c r="S955" s="122"/>
      <c r="T955" s="122">
        <v>0.39270844000000005</v>
      </c>
      <c r="U955" s="123"/>
      <c r="V955" s="123"/>
    </row>
    <row r="956" spans="1:22" ht="46.65" x14ac:dyDescent="0.35">
      <c r="A956" s="115" t="s">
        <v>1663</v>
      </c>
      <c r="B956" s="111" t="s">
        <v>1905</v>
      </c>
      <c r="C956" s="108" t="s">
        <v>1636</v>
      </c>
      <c r="D956" s="122">
        <v>1.49325</v>
      </c>
      <c r="E956" s="122">
        <v>0.22880606000000001</v>
      </c>
      <c r="F956" s="122">
        <v>1.26444394</v>
      </c>
      <c r="G956" s="123"/>
      <c r="H956" s="122">
        <v>1.48325</v>
      </c>
      <c r="I956" s="126">
        <v>0.20308843999999998</v>
      </c>
      <c r="J956" s="122">
        <v>2.9059939999999996E-2</v>
      </c>
      <c r="K956" s="122">
        <v>2.9059939999999996E-2</v>
      </c>
      <c r="L956" s="122">
        <v>0.41891506000000001</v>
      </c>
      <c r="M956" s="122">
        <v>0.17402849999999997</v>
      </c>
      <c r="N956" s="122">
        <v>1.0352749999999999</v>
      </c>
      <c r="O956" s="123"/>
      <c r="P956" s="122">
        <v>0</v>
      </c>
      <c r="Q956" s="123"/>
      <c r="R956" s="122">
        <v>1.28016156</v>
      </c>
      <c r="S956" s="122"/>
      <c r="T956" s="122">
        <v>1.28016156</v>
      </c>
      <c r="U956" s="123"/>
      <c r="V956" s="123"/>
    </row>
    <row r="957" spans="1:22" ht="46.65" x14ac:dyDescent="0.35">
      <c r="A957" s="115" t="s">
        <v>1663</v>
      </c>
      <c r="B957" s="111" t="s">
        <v>483</v>
      </c>
      <c r="C957" s="108" t="s">
        <v>602</v>
      </c>
      <c r="D957" s="122">
        <v>0</v>
      </c>
      <c r="E957" s="122">
        <v>0</v>
      </c>
      <c r="F957" s="122">
        <v>0</v>
      </c>
      <c r="G957" s="123"/>
      <c r="H957" s="122">
        <v>0</v>
      </c>
      <c r="I957" s="126">
        <v>0</v>
      </c>
      <c r="J957" s="122">
        <v>0</v>
      </c>
      <c r="K957" s="122">
        <v>0</v>
      </c>
      <c r="L957" s="122">
        <v>0</v>
      </c>
      <c r="M957" s="122">
        <v>0</v>
      </c>
      <c r="N957" s="122">
        <v>0</v>
      </c>
      <c r="O957" s="123"/>
      <c r="P957" s="122">
        <v>0</v>
      </c>
      <c r="Q957" s="123"/>
      <c r="R957" s="122">
        <v>0</v>
      </c>
      <c r="S957" s="122"/>
      <c r="T957" s="122">
        <v>0</v>
      </c>
      <c r="U957" s="123"/>
      <c r="V957" s="123"/>
    </row>
    <row r="958" spans="1:22" ht="46.65" x14ac:dyDescent="0.35">
      <c r="A958" s="115" t="s">
        <v>1663</v>
      </c>
      <c r="B958" s="111" t="s">
        <v>1906</v>
      </c>
      <c r="C958" s="108" t="s">
        <v>1910</v>
      </c>
      <c r="D958" s="122"/>
      <c r="E958" s="122"/>
      <c r="F958" s="122">
        <v>0</v>
      </c>
      <c r="G958" s="123"/>
      <c r="H958" s="122">
        <v>0</v>
      </c>
      <c r="I958" s="126">
        <v>0.14555142000000001</v>
      </c>
      <c r="J958" s="122"/>
      <c r="K958" s="122"/>
      <c r="L958" s="122"/>
      <c r="M958" s="122">
        <v>0.14555142000000001</v>
      </c>
      <c r="N958" s="122"/>
      <c r="O958" s="123"/>
      <c r="P958" s="122"/>
      <c r="Q958" s="123"/>
      <c r="R958" s="122">
        <v>-0.14555142000000001</v>
      </c>
      <c r="S958" s="122"/>
      <c r="T958" s="122">
        <v>-0.14555142000000001</v>
      </c>
      <c r="U958" s="123"/>
      <c r="V958" s="123"/>
    </row>
    <row r="959" spans="1:22" x14ac:dyDescent="0.35">
      <c r="A959" s="119"/>
      <c r="B959" s="118" t="s">
        <v>40</v>
      </c>
      <c r="C959" s="105"/>
      <c r="D959" s="133">
        <f t="shared" ref="D959:V959" si="124">SUM(D960:D963)</f>
        <v>8.8624099999999988</v>
      </c>
      <c r="E959" s="133">
        <f t="shared" si="124"/>
        <v>0.54664855000000001</v>
      </c>
      <c r="F959" s="133">
        <f t="shared" si="124"/>
        <v>8.3157614500000001</v>
      </c>
      <c r="G959" s="133">
        <f t="shared" si="124"/>
        <v>0</v>
      </c>
      <c r="H959" s="133">
        <f t="shared" si="124"/>
        <v>7.54406789</v>
      </c>
      <c r="I959" s="133">
        <f t="shared" si="124"/>
        <v>3.2014698499999996</v>
      </c>
      <c r="J959" s="133">
        <f t="shared" si="124"/>
        <v>6.6332699999999994E-2</v>
      </c>
      <c r="K959" s="133">
        <f t="shared" si="124"/>
        <v>0.15245092999999998</v>
      </c>
      <c r="L959" s="133">
        <f t="shared" si="124"/>
        <v>4.1598778899999997</v>
      </c>
      <c r="M959" s="133">
        <f t="shared" si="124"/>
        <v>3.04901892</v>
      </c>
      <c r="N959" s="133">
        <f t="shared" si="124"/>
        <v>1.015207</v>
      </c>
      <c r="O959" s="133">
        <f t="shared" si="124"/>
        <v>0</v>
      </c>
      <c r="P959" s="133">
        <f t="shared" si="124"/>
        <v>2.3026503000000003</v>
      </c>
      <c r="Q959" s="133">
        <f t="shared" si="124"/>
        <v>0</v>
      </c>
      <c r="R959" s="133">
        <f t="shared" si="124"/>
        <v>4.3425980400000004</v>
      </c>
      <c r="S959" s="133">
        <f t="shared" si="124"/>
        <v>0</v>
      </c>
      <c r="T959" s="133">
        <f t="shared" si="124"/>
        <v>4.3425980400000004</v>
      </c>
      <c r="U959" s="133">
        <f t="shared" si="124"/>
        <v>0</v>
      </c>
      <c r="V959" s="133">
        <f t="shared" si="124"/>
        <v>0</v>
      </c>
    </row>
    <row r="960" spans="1:22" ht="31.1" x14ac:dyDescent="0.35">
      <c r="A960" s="115" t="s">
        <v>1663</v>
      </c>
      <c r="B960" s="111" t="s">
        <v>669</v>
      </c>
      <c r="C960" s="108" t="s">
        <v>718</v>
      </c>
      <c r="D960" s="122">
        <v>4.6956699999999998</v>
      </c>
      <c r="E960" s="122">
        <v>0</v>
      </c>
      <c r="F960" s="122">
        <v>4.6956699999999998</v>
      </c>
      <c r="G960" s="123"/>
      <c r="H960" s="122">
        <v>4.1573778899999994</v>
      </c>
      <c r="I960" s="126">
        <v>0</v>
      </c>
      <c r="J960" s="122">
        <v>0</v>
      </c>
      <c r="K960" s="122">
        <v>0</v>
      </c>
      <c r="L960" s="122">
        <v>4.1573778899999994</v>
      </c>
      <c r="M960" s="122">
        <v>0</v>
      </c>
      <c r="N960" s="122">
        <v>0</v>
      </c>
      <c r="O960" s="123"/>
      <c r="P960" s="122">
        <v>0</v>
      </c>
      <c r="Q960" s="123"/>
      <c r="R960" s="122">
        <v>4.1573778899999994</v>
      </c>
      <c r="S960" s="122"/>
      <c r="T960" s="122">
        <v>4.1573778899999994</v>
      </c>
      <c r="U960" s="123"/>
      <c r="V960" s="123"/>
    </row>
    <row r="961" spans="1:22" ht="31.1" x14ac:dyDescent="0.35">
      <c r="A961" s="115" t="s">
        <v>1663</v>
      </c>
      <c r="B961" s="111" t="s">
        <v>485</v>
      </c>
      <c r="C961" s="108" t="s">
        <v>719</v>
      </c>
      <c r="D961" s="122">
        <v>0.78104999999999991</v>
      </c>
      <c r="E961" s="122">
        <v>0.35349627000000006</v>
      </c>
      <c r="F961" s="122">
        <v>0.42755372999999985</v>
      </c>
      <c r="G961" s="123"/>
      <c r="H961" s="122">
        <v>1.0999999999999999E-2</v>
      </c>
      <c r="I961" s="126">
        <v>4.4504000000000001E-4</v>
      </c>
      <c r="J961" s="122">
        <v>1.9593E-4</v>
      </c>
      <c r="K961" s="122">
        <v>1.9593E-4</v>
      </c>
      <c r="L961" s="122">
        <v>2.5000000000000001E-3</v>
      </c>
      <c r="M961" s="122">
        <v>2.4910999999999998E-4</v>
      </c>
      <c r="N961" s="122">
        <v>2.5000000000000001E-3</v>
      </c>
      <c r="O961" s="123"/>
      <c r="P961" s="122">
        <v>5.8040699999999997E-3</v>
      </c>
      <c r="Q961" s="123"/>
      <c r="R961" s="122">
        <v>1.0554959999999999E-2</v>
      </c>
      <c r="S961" s="122"/>
      <c r="T961" s="122">
        <v>1.0554959999999999E-2</v>
      </c>
      <c r="U961" s="123"/>
      <c r="V961" s="123"/>
    </row>
    <row r="962" spans="1:22" ht="46.65" x14ac:dyDescent="0.35">
      <c r="A962" s="115" t="s">
        <v>1663</v>
      </c>
      <c r="B962" s="111" t="s">
        <v>755</v>
      </c>
      <c r="C962" s="108" t="s">
        <v>1637</v>
      </c>
      <c r="D962" s="122">
        <v>3.3856899999999999</v>
      </c>
      <c r="E962" s="122">
        <v>0.19315227999999998</v>
      </c>
      <c r="F962" s="122">
        <v>3.1925377199999998</v>
      </c>
      <c r="G962" s="123"/>
      <c r="H962" s="122">
        <v>3.3756900000000005</v>
      </c>
      <c r="I962" s="126">
        <v>3.0779129599999999</v>
      </c>
      <c r="J962" s="122">
        <v>6.6136769999999998E-2</v>
      </c>
      <c r="K962" s="122">
        <v>6.6136769999999998E-2</v>
      </c>
      <c r="L962" s="122">
        <v>0</v>
      </c>
      <c r="M962" s="122">
        <v>3.01177619</v>
      </c>
      <c r="N962" s="122">
        <v>1.012707</v>
      </c>
      <c r="O962" s="123"/>
      <c r="P962" s="122">
        <v>2.2968462300000003</v>
      </c>
      <c r="Q962" s="123"/>
      <c r="R962" s="122">
        <v>0.2977770400000006</v>
      </c>
      <c r="S962" s="122"/>
      <c r="T962" s="122">
        <v>0.2977770400000006</v>
      </c>
      <c r="U962" s="123"/>
      <c r="V962" s="123"/>
    </row>
    <row r="963" spans="1:22" ht="31.1" x14ac:dyDescent="0.35">
      <c r="A963" s="115" t="s">
        <v>1663</v>
      </c>
      <c r="B963" s="111" t="s">
        <v>1116</v>
      </c>
      <c r="C963" s="108" t="s">
        <v>1638</v>
      </c>
      <c r="D963" s="122">
        <v>0</v>
      </c>
      <c r="E963" s="122">
        <v>0</v>
      </c>
      <c r="F963" s="122">
        <v>0</v>
      </c>
      <c r="G963" s="123"/>
      <c r="H963" s="122">
        <v>0</v>
      </c>
      <c r="I963" s="126">
        <v>0.12311185000000001</v>
      </c>
      <c r="J963" s="122">
        <v>0</v>
      </c>
      <c r="K963" s="122">
        <v>8.611822999999999E-2</v>
      </c>
      <c r="L963" s="122">
        <v>0</v>
      </c>
      <c r="M963" s="122">
        <v>3.6993620000000019E-2</v>
      </c>
      <c r="N963" s="122">
        <v>0</v>
      </c>
      <c r="O963" s="123"/>
      <c r="P963" s="122">
        <v>0</v>
      </c>
      <c r="Q963" s="123"/>
      <c r="R963" s="122">
        <v>-0.12311185000000001</v>
      </c>
      <c r="S963" s="122"/>
      <c r="T963" s="122">
        <v>-0.12311185000000001</v>
      </c>
      <c r="U963" s="123"/>
      <c r="V963" s="123"/>
    </row>
    <row r="964" spans="1:22" x14ac:dyDescent="0.35">
      <c r="A964" s="119"/>
      <c r="B964" s="118" t="s">
        <v>85</v>
      </c>
      <c r="C964" s="105"/>
      <c r="D964" s="133">
        <f t="shared" ref="D964:V964" si="125">SUM(D965:D965)</f>
        <v>23.49089</v>
      </c>
      <c r="E964" s="133">
        <f t="shared" si="125"/>
        <v>1.022903E-2</v>
      </c>
      <c r="F964" s="133">
        <f t="shared" si="125"/>
        <v>23.480660969999999</v>
      </c>
      <c r="G964" s="133">
        <f t="shared" si="125"/>
        <v>0</v>
      </c>
      <c r="H964" s="133">
        <f t="shared" si="125"/>
        <v>5.6037739999999996</v>
      </c>
      <c r="I964" s="133">
        <f t="shared" si="125"/>
        <v>0.22672383999999998</v>
      </c>
      <c r="J964" s="133">
        <f t="shared" si="125"/>
        <v>9.9808649999999999E-2</v>
      </c>
      <c r="K964" s="133">
        <f t="shared" si="125"/>
        <v>9.9808649999999999E-2</v>
      </c>
      <c r="L964" s="133">
        <f t="shared" si="125"/>
        <v>1.273585</v>
      </c>
      <c r="M964" s="133">
        <f t="shared" si="125"/>
        <v>0.12691518999999998</v>
      </c>
      <c r="N964" s="133">
        <f t="shared" si="125"/>
        <v>1.273585</v>
      </c>
      <c r="O964" s="133">
        <f t="shared" si="125"/>
        <v>0</v>
      </c>
      <c r="P964" s="133">
        <f t="shared" si="125"/>
        <v>2.9567953500000002</v>
      </c>
      <c r="Q964" s="133">
        <f t="shared" si="125"/>
        <v>0</v>
      </c>
      <c r="R964" s="133">
        <f t="shared" si="125"/>
        <v>5.3770501599999996</v>
      </c>
      <c r="S964" s="133">
        <f t="shared" si="125"/>
        <v>0</v>
      </c>
      <c r="T964" s="133">
        <f t="shared" si="125"/>
        <v>5.3770501599999996</v>
      </c>
      <c r="U964" s="133">
        <f t="shared" si="125"/>
        <v>0</v>
      </c>
      <c r="V964" s="133">
        <f t="shared" si="125"/>
        <v>0</v>
      </c>
    </row>
    <row r="965" spans="1:22" ht="62.2" x14ac:dyDescent="0.35">
      <c r="A965" s="115" t="s">
        <v>1663</v>
      </c>
      <c r="B965" s="111" t="s">
        <v>1117</v>
      </c>
      <c r="C965" s="108" t="s">
        <v>1639</v>
      </c>
      <c r="D965" s="122">
        <v>23.49089</v>
      </c>
      <c r="E965" s="122">
        <v>1.022903E-2</v>
      </c>
      <c r="F965" s="122">
        <v>23.480660969999999</v>
      </c>
      <c r="G965" s="123"/>
      <c r="H965" s="122">
        <v>5.6037739999999996</v>
      </c>
      <c r="I965" s="126">
        <v>0.22672383999999998</v>
      </c>
      <c r="J965" s="122">
        <v>9.9808649999999999E-2</v>
      </c>
      <c r="K965" s="122">
        <v>9.9808649999999999E-2</v>
      </c>
      <c r="L965" s="122">
        <v>1.273585</v>
      </c>
      <c r="M965" s="122">
        <v>0.12691518999999998</v>
      </c>
      <c r="N965" s="122">
        <v>1.273585</v>
      </c>
      <c r="O965" s="123"/>
      <c r="P965" s="122">
        <v>2.9567953500000002</v>
      </c>
      <c r="Q965" s="123"/>
      <c r="R965" s="122">
        <v>5.3770501599999996</v>
      </c>
      <c r="S965" s="122"/>
      <c r="T965" s="122">
        <v>5.3770501599999996</v>
      </c>
      <c r="U965" s="123"/>
      <c r="V965" s="123"/>
    </row>
    <row r="966" spans="1:22" x14ac:dyDescent="0.35">
      <c r="A966" s="119"/>
      <c r="B966" s="118" t="s">
        <v>374</v>
      </c>
      <c r="C966" s="105"/>
      <c r="D966" s="133">
        <f t="shared" ref="D966:V966" si="126">SUM(D967:D971)</f>
        <v>57.118570000000005</v>
      </c>
      <c r="E966" s="133">
        <f t="shared" si="126"/>
        <v>19.899771470000001</v>
      </c>
      <c r="F966" s="133">
        <f t="shared" si="126"/>
        <v>37.218798530000001</v>
      </c>
      <c r="G966" s="133">
        <f t="shared" si="126"/>
        <v>0</v>
      </c>
      <c r="H966" s="133">
        <f t="shared" si="126"/>
        <v>12.472550820000002</v>
      </c>
      <c r="I966" s="133">
        <f t="shared" si="126"/>
        <v>1.2608401499999999</v>
      </c>
      <c r="J966" s="133">
        <f t="shared" si="126"/>
        <v>1.7902696600000025</v>
      </c>
      <c r="K966" s="133">
        <f t="shared" si="126"/>
        <v>1.0625681499999995</v>
      </c>
      <c r="L966" s="133">
        <f t="shared" si="126"/>
        <v>2.5959924999999999</v>
      </c>
      <c r="M966" s="133">
        <f t="shared" si="126"/>
        <v>0.19827200000000003</v>
      </c>
      <c r="N966" s="133">
        <f t="shared" si="126"/>
        <v>2.5959924999999999</v>
      </c>
      <c r="O966" s="133">
        <f t="shared" si="126"/>
        <v>0</v>
      </c>
      <c r="P966" s="133">
        <f t="shared" si="126"/>
        <v>5.4902961600000015</v>
      </c>
      <c r="Q966" s="133">
        <f t="shared" si="126"/>
        <v>0</v>
      </c>
      <c r="R966" s="133">
        <f t="shared" si="126"/>
        <v>11.211710670000002</v>
      </c>
      <c r="S966" s="133">
        <f t="shared" si="126"/>
        <v>0</v>
      </c>
      <c r="T966" s="133">
        <f t="shared" si="126"/>
        <v>11.211710670000002</v>
      </c>
      <c r="U966" s="133">
        <f t="shared" si="126"/>
        <v>0</v>
      </c>
      <c r="V966" s="133">
        <f t="shared" si="126"/>
        <v>0</v>
      </c>
    </row>
    <row r="967" spans="1:22" ht="62.2" x14ac:dyDescent="0.35">
      <c r="A967" s="115" t="s">
        <v>1663</v>
      </c>
      <c r="B967" s="111" t="s">
        <v>193</v>
      </c>
      <c r="C967" s="108" t="s">
        <v>194</v>
      </c>
      <c r="D967" s="122">
        <v>20.691400000000002</v>
      </c>
      <c r="E967" s="122">
        <v>19.141922050000002</v>
      </c>
      <c r="F967" s="122">
        <v>1.54947795</v>
      </c>
      <c r="G967" s="123"/>
      <c r="H967" s="122">
        <v>1.6143467800000024</v>
      </c>
      <c r="I967" s="126">
        <v>0.88664526999999993</v>
      </c>
      <c r="J967" s="122">
        <v>1.6143467800000024</v>
      </c>
      <c r="K967" s="122">
        <v>0.88664526999999949</v>
      </c>
      <c r="L967" s="122">
        <v>0</v>
      </c>
      <c r="M967" s="122">
        <v>0</v>
      </c>
      <c r="N967" s="122">
        <v>0</v>
      </c>
      <c r="O967" s="123"/>
      <c r="P967" s="122">
        <v>0</v>
      </c>
      <c r="Q967" s="123"/>
      <c r="R967" s="122">
        <v>0.72770151000000249</v>
      </c>
      <c r="S967" s="122"/>
      <c r="T967" s="122">
        <v>0.72770151000000249</v>
      </c>
      <c r="U967" s="123"/>
      <c r="V967" s="123"/>
    </row>
    <row r="968" spans="1:22" ht="46.65" x14ac:dyDescent="0.35">
      <c r="A968" s="115" t="s">
        <v>1663</v>
      </c>
      <c r="B968" s="111" t="s">
        <v>1118</v>
      </c>
      <c r="C968" s="108" t="s">
        <v>1640</v>
      </c>
      <c r="D968" s="122">
        <v>22.56784</v>
      </c>
      <c r="E968" s="122">
        <v>6.7613600000000001E-3</v>
      </c>
      <c r="F968" s="122">
        <v>22.561078640000002</v>
      </c>
      <c r="G968" s="123"/>
      <c r="H968" s="122">
        <v>2.8167040000000005</v>
      </c>
      <c r="I968" s="126">
        <v>0.11396141</v>
      </c>
      <c r="J968" s="122">
        <v>5.0168239999999996E-2</v>
      </c>
      <c r="K968" s="122">
        <v>5.0168239999999996E-2</v>
      </c>
      <c r="L968" s="122">
        <v>0.64015999999999995</v>
      </c>
      <c r="M968" s="122">
        <v>6.379317000000001E-2</v>
      </c>
      <c r="N968" s="122">
        <v>0.64015999999999995</v>
      </c>
      <c r="O968" s="123"/>
      <c r="P968" s="122">
        <v>1.4862157600000006</v>
      </c>
      <c r="Q968" s="123"/>
      <c r="R968" s="122">
        <v>2.7027425900000006</v>
      </c>
      <c r="S968" s="122"/>
      <c r="T968" s="122">
        <v>2.7027425900000006</v>
      </c>
      <c r="U968" s="123"/>
      <c r="V968" s="123"/>
    </row>
    <row r="969" spans="1:22" ht="62.2" x14ac:dyDescent="0.35">
      <c r="A969" s="115" t="s">
        <v>1663</v>
      </c>
      <c r="B969" s="111" t="s">
        <v>1119</v>
      </c>
      <c r="C969" s="108" t="s">
        <v>1641</v>
      </c>
      <c r="D969" s="122">
        <v>5.9895699999999996</v>
      </c>
      <c r="E969" s="122">
        <v>2.2559500000000001E-3</v>
      </c>
      <c r="F969" s="122">
        <v>5.9873140499999993</v>
      </c>
      <c r="G969" s="123"/>
      <c r="H969" s="122">
        <v>0.62850700000000015</v>
      </c>
      <c r="I969" s="126">
        <v>0</v>
      </c>
      <c r="J969" s="122">
        <v>1.1194319999999999E-2</v>
      </c>
      <c r="K969" s="122">
        <v>1.1194319999999999E-2</v>
      </c>
      <c r="L969" s="122">
        <v>0.14284250000000001</v>
      </c>
      <c r="M969" s="122">
        <v>-1.1194319999999999E-2</v>
      </c>
      <c r="N969" s="122">
        <v>0.14284250000000001</v>
      </c>
      <c r="O969" s="123"/>
      <c r="P969" s="122">
        <v>0.33162768000000015</v>
      </c>
      <c r="Q969" s="123"/>
      <c r="R969" s="122">
        <v>0.62850700000000015</v>
      </c>
      <c r="S969" s="122"/>
      <c r="T969" s="122">
        <v>0.62850700000000015</v>
      </c>
      <c r="U969" s="123"/>
      <c r="V969" s="123"/>
    </row>
    <row r="970" spans="1:22" ht="46.65" x14ac:dyDescent="0.35">
      <c r="A970" s="115" t="s">
        <v>1663</v>
      </c>
      <c r="B970" s="111" t="s">
        <v>1120</v>
      </c>
      <c r="C970" s="108" t="s">
        <v>604</v>
      </c>
      <c r="D970" s="122">
        <v>6.4550799999999997</v>
      </c>
      <c r="E970" s="122">
        <v>0.63567687000000006</v>
      </c>
      <c r="F970" s="122">
        <v>5.8194031299999995</v>
      </c>
      <c r="G970" s="123"/>
      <c r="H970" s="122">
        <v>6.0083130400000009</v>
      </c>
      <c r="I970" s="126">
        <v>0.26023347000000002</v>
      </c>
      <c r="J970" s="122">
        <v>0.11456032000000001</v>
      </c>
      <c r="K970" s="122">
        <v>0.11456032000000001</v>
      </c>
      <c r="L970" s="122">
        <v>1.4618199999999999</v>
      </c>
      <c r="M970" s="122">
        <v>0.14567315000000003</v>
      </c>
      <c r="N970" s="122">
        <v>1.4618199999999999</v>
      </c>
      <c r="O970" s="123"/>
      <c r="P970" s="122">
        <v>2.9701127200000008</v>
      </c>
      <c r="Q970" s="123"/>
      <c r="R970" s="122">
        <v>5.7480795700000007</v>
      </c>
      <c r="S970" s="122"/>
      <c r="T970" s="122">
        <v>5.7480795700000007</v>
      </c>
      <c r="U970" s="123"/>
      <c r="V970" s="123"/>
    </row>
    <row r="971" spans="1:22" ht="46.65" x14ac:dyDescent="0.35">
      <c r="A971" s="115" t="s">
        <v>1662</v>
      </c>
      <c r="B971" s="107" t="s">
        <v>1907</v>
      </c>
      <c r="C971" s="108" t="s">
        <v>1642</v>
      </c>
      <c r="D971" s="122">
        <v>1.4146800000000002</v>
      </c>
      <c r="E971" s="122">
        <v>0.11315524</v>
      </c>
      <c r="F971" s="122">
        <v>1.3015247600000002</v>
      </c>
      <c r="G971" s="122"/>
      <c r="H971" s="122">
        <v>1.4046799999999999</v>
      </c>
      <c r="I971" s="126">
        <v>0</v>
      </c>
      <c r="J971" s="122">
        <v>0</v>
      </c>
      <c r="K971" s="122">
        <v>0</v>
      </c>
      <c r="L971" s="122">
        <v>0.35117000000000004</v>
      </c>
      <c r="M971" s="122">
        <v>0</v>
      </c>
      <c r="N971" s="122">
        <v>0.35117000000000004</v>
      </c>
      <c r="O971" s="122"/>
      <c r="P971" s="122">
        <v>0.70233999999999996</v>
      </c>
      <c r="Q971" s="122"/>
      <c r="R971" s="122">
        <v>1.4046799999999999</v>
      </c>
      <c r="S971" s="122"/>
      <c r="T971" s="122">
        <v>1.4046799999999999</v>
      </c>
      <c r="U971" s="122"/>
      <c r="V971" s="122"/>
    </row>
    <row r="972" spans="1:22" x14ac:dyDescent="0.35">
      <c r="A972" s="119"/>
      <c r="B972" s="118" t="s">
        <v>66</v>
      </c>
      <c r="C972" s="105"/>
      <c r="D972" s="133">
        <f t="shared" ref="D972:V972" si="127">SUM(D973:D977)</f>
        <v>37.280340000000002</v>
      </c>
      <c r="E972" s="133">
        <f t="shared" si="127"/>
        <v>1.6369359099999998</v>
      </c>
      <c r="F972" s="133">
        <f t="shared" si="127"/>
        <v>35.643404090000004</v>
      </c>
      <c r="G972" s="133">
        <f t="shared" si="127"/>
        <v>0</v>
      </c>
      <c r="H972" s="133">
        <f t="shared" si="127"/>
        <v>26.6682153</v>
      </c>
      <c r="I972" s="133">
        <f t="shared" si="127"/>
        <v>19.958217879999996</v>
      </c>
      <c r="J972" s="133">
        <f t="shared" si="127"/>
        <v>0.51475428000000012</v>
      </c>
      <c r="K972" s="133">
        <f t="shared" si="127"/>
        <v>0.51475428000000012</v>
      </c>
      <c r="L972" s="133">
        <f t="shared" si="127"/>
        <v>2.29832532</v>
      </c>
      <c r="M972" s="133">
        <f t="shared" si="127"/>
        <v>19.443463599999994</v>
      </c>
      <c r="N972" s="133">
        <f t="shared" si="127"/>
        <v>9.4828699999999984</v>
      </c>
      <c r="O972" s="133">
        <f t="shared" si="127"/>
        <v>0</v>
      </c>
      <c r="P972" s="133">
        <f t="shared" si="127"/>
        <v>14.372265700000002</v>
      </c>
      <c r="Q972" s="133">
        <f t="shared" si="127"/>
        <v>0</v>
      </c>
      <c r="R972" s="133">
        <f t="shared" si="127"/>
        <v>6.7099974200000032</v>
      </c>
      <c r="S972" s="133">
        <f t="shared" si="127"/>
        <v>0</v>
      </c>
      <c r="T972" s="133">
        <f t="shared" si="127"/>
        <v>6.7099974200000032</v>
      </c>
      <c r="U972" s="133">
        <f t="shared" si="127"/>
        <v>0</v>
      </c>
      <c r="V972" s="133">
        <f t="shared" si="127"/>
        <v>0</v>
      </c>
    </row>
    <row r="973" spans="1:22" ht="31.1" x14ac:dyDescent="0.35">
      <c r="A973" s="115" t="s">
        <v>1663</v>
      </c>
      <c r="B973" s="111" t="s">
        <v>486</v>
      </c>
      <c r="C973" s="108" t="s">
        <v>605</v>
      </c>
      <c r="D973" s="122">
        <v>17.783770000000001</v>
      </c>
      <c r="E973" s="122">
        <v>1.62891959</v>
      </c>
      <c r="F973" s="122">
        <v>16.154850410000002</v>
      </c>
      <c r="G973" s="123"/>
      <c r="H973" s="122">
        <v>15.652192300000001</v>
      </c>
      <c r="I973" s="126">
        <v>16.737962909999997</v>
      </c>
      <c r="J973" s="122">
        <v>0.32707514000000004</v>
      </c>
      <c r="K973" s="122">
        <v>0.32707514000000004</v>
      </c>
      <c r="L973" s="122">
        <v>0</v>
      </c>
      <c r="M973" s="122">
        <v>16.410887769999995</v>
      </c>
      <c r="N973" s="122">
        <v>5.0082779999999989</v>
      </c>
      <c r="O973" s="123"/>
      <c r="P973" s="122">
        <v>10.316839160000002</v>
      </c>
      <c r="Q973" s="123"/>
      <c r="R973" s="122">
        <v>-1.0857706099999955</v>
      </c>
      <c r="S973" s="122"/>
      <c r="T973" s="122">
        <v>-1.0857706099999955</v>
      </c>
      <c r="U973" s="123"/>
      <c r="V973" s="123"/>
    </row>
    <row r="974" spans="1:22" ht="31.1" x14ac:dyDescent="0.35">
      <c r="A974" s="115" t="s">
        <v>1663</v>
      </c>
      <c r="B974" s="111" t="s">
        <v>487</v>
      </c>
      <c r="C974" s="108" t="s">
        <v>606</v>
      </c>
      <c r="D974" s="122">
        <v>9.5855200000000007</v>
      </c>
      <c r="E974" s="122">
        <v>0</v>
      </c>
      <c r="F974" s="122">
        <v>9.5855200000000007</v>
      </c>
      <c r="G974" s="123"/>
      <c r="H974" s="122">
        <v>1.4762109999999999</v>
      </c>
      <c r="I974" s="126">
        <v>0</v>
      </c>
      <c r="J974" s="122">
        <v>0</v>
      </c>
      <c r="K974" s="122">
        <v>0</v>
      </c>
      <c r="L974" s="122">
        <v>0</v>
      </c>
      <c r="M974" s="122">
        <v>0</v>
      </c>
      <c r="N974" s="122">
        <v>0</v>
      </c>
      <c r="O974" s="123"/>
      <c r="P974" s="122">
        <v>1.4762109999999999</v>
      </c>
      <c r="Q974" s="123"/>
      <c r="R974" s="122">
        <v>1.4762109999999999</v>
      </c>
      <c r="S974" s="122"/>
      <c r="T974" s="122">
        <v>1.4762109999999999</v>
      </c>
      <c r="U974" s="123"/>
      <c r="V974" s="123"/>
    </row>
    <row r="975" spans="1:22" ht="62.2" x14ac:dyDescent="0.35">
      <c r="A975" s="115" t="s">
        <v>1663</v>
      </c>
      <c r="B975" s="111" t="s">
        <v>1908</v>
      </c>
      <c r="C975" s="108" t="s">
        <v>1643</v>
      </c>
      <c r="D975" s="122">
        <v>3.8406899999999999</v>
      </c>
      <c r="E975" s="122">
        <v>1.2083199999999999E-3</v>
      </c>
      <c r="F975" s="122">
        <v>3.83948168</v>
      </c>
      <c r="G975" s="123"/>
      <c r="H975" s="122">
        <v>3.7906900000000001</v>
      </c>
      <c r="I975" s="126">
        <v>0.16870484999999999</v>
      </c>
      <c r="J975" s="122">
        <v>7.4267459999999993E-2</v>
      </c>
      <c r="K975" s="122">
        <v>7.4267459999999993E-2</v>
      </c>
      <c r="L975" s="122">
        <v>0</v>
      </c>
      <c r="M975" s="122">
        <v>9.4437389999999996E-2</v>
      </c>
      <c r="N975" s="122">
        <v>1.1372069999999999</v>
      </c>
      <c r="O975" s="123"/>
      <c r="P975" s="122">
        <v>2.5792155400000003</v>
      </c>
      <c r="Q975" s="123"/>
      <c r="R975" s="122">
        <v>3.62198515</v>
      </c>
      <c r="S975" s="122"/>
      <c r="T975" s="122">
        <v>3.62198515</v>
      </c>
      <c r="U975" s="123"/>
      <c r="V975" s="123"/>
    </row>
    <row r="976" spans="1:22" ht="31.1" x14ac:dyDescent="0.35">
      <c r="A976" s="115" t="s">
        <v>1663</v>
      </c>
      <c r="B976" s="111" t="s">
        <v>1121</v>
      </c>
      <c r="C976" s="108" t="s">
        <v>1644</v>
      </c>
      <c r="D976" s="122">
        <v>0.89630999999999994</v>
      </c>
      <c r="E976" s="122">
        <v>8.8909999999999998E-4</v>
      </c>
      <c r="F976" s="122">
        <v>0.89542089999999996</v>
      </c>
      <c r="G976" s="123"/>
      <c r="H976" s="122">
        <v>0.85952200000000001</v>
      </c>
      <c r="I976" s="126">
        <v>0.83788477000000006</v>
      </c>
      <c r="J976" s="122">
        <v>1.6839800000000002E-2</v>
      </c>
      <c r="K976" s="122">
        <v>1.6839800000000002E-2</v>
      </c>
      <c r="L976" s="122">
        <v>0.84268220000000005</v>
      </c>
      <c r="M976" s="122">
        <v>0.8210449700000001</v>
      </c>
      <c r="N976" s="122">
        <v>0</v>
      </c>
      <c r="O976" s="123"/>
      <c r="P976" s="122">
        <v>0</v>
      </c>
      <c r="Q976" s="123"/>
      <c r="R976" s="122">
        <v>2.1637229999999952E-2</v>
      </c>
      <c r="S976" s="122"/>
      <c r="T976" s="122">
        <v>2.1637229999999952E-2</v>
      </c>
      <c r="U976" s="123"/>
      <c r="V976" s="123"/>
    </row>
    <row r="977" spans="1:22" ht="31.1" x14ac:dyDescent="0.35">
      <c r="A977" s="115" t="s">
        <v>1663</v>
      </c>
      <c r="B977" s="111" t="s">
        <v>1122</v>
      </c>
      <c r="C977" s="108" t="s">
        <v>1645</v>
      </c>
      <c r="D977" s="122">
        <v>5.1740500000000003</v>
      </c>
      <c r="E977" s="122">
        <v>5.9188999999999995E-3</v>
      </c>
      <c r="F977" s="122">
        <v>5.1681311000000001</v>
      </c>
      <c r="G977" s="123"/>
      <c r="H977" s="122">
        <v>4.8895999999999997</v>
      </c>
      <c r="I977" s="126">
        <v>2.2136653500000003</v>
      </c>
      <c r="J977" s="122">
        <v>9.6571880000000013E-2</v>
      </c>
      <c r="K977" s="122">
        <v>9.6571880000000013E-2</v>
      </c>
      <c r="L977" s="122">
        <v>1.45564312</v>
      </c>
      <c r="M977" s="122">
        <v>2.1170934700000004</v>
      </c>
      <c r="N977" s="122">
        <v>3.3373850000000003</v>
      </c>
      <c r="O977" s="123"/>
      <c r="P977" s="122">
        <v>0</v>
      </c>
      <c r="Q977" s="123"/>
      <c r="R977" s="122">
        <v>2.6759346499999994</v>
      </c>
      <c r="S977" s="122"/>
      <c r="T977" s="122">
        <v>2.6759346499999994</v>
      </c>
      <c r="U977" s="123"/>
      <c r="V977" s="123"/>
    </row>
    <row r="978" spans="1:22" x14ac:dyDescent="0.35">
      <c r="A978" s="119"/>
      <c r="B978" s="118" t="s">
        <v>88</v>
      </c>
      <c r="C978" s="105"/>
      <c r="D978" s="133">
        <f t="shared" ref="D978:V978" si="128">SUM(D979:D979)</f>
        <v>55.36403</v>
      </c>
      <c r="E978" s="133">
        <f t="shared" si="128"/>
        <v>52.025742530000002</v>
      </c>
      <c r="F978" s="133">
        <f t="shared" si="128"/>
        <v>3.3382874699999974</v>
      </c>
      <c r="G978" s="133">
        <f t="shared" si="128"/>
        <v>0</v>
      </c>
      <c r="H978" s="133">
        <f t="shared" si="128"/>
        <v>1.3899599999999999</v>
      </c>
      <c r="I978" s="133">
        <f t="shared" si="128"/>
        <v>5.623657E-2</v>
      </c>
      <c r="J978" s="133">
        <f t="shared" si="128"/>
        <v>2.4756529999999999E-2</v>
      </c>
      <c r="K978" s="133">
        <f t="shared" si="128"/>
        <v>2.4756529999999999E-2</v>
      </c>
      <c r="L978" s="133">
        <f t="shared" si="128"/>
        <v>0.31589999999999996</v>
      </c>
      <c r="M978" s="133">
        <f t="shared" si="128"/>
        <v>3.1480040000000001E-2</v>
      </c>
      <c r="N978" s="133">
        <f t="shared" si="128"/>
        <v>0.31589999999999996</v>
      </c>
      <c r="O978" s="133">
        <f t="shared" si="128"/>
        <v>0</v>
      </c>
      <c r="P978" s="133">
        <f t="shared" si="128"/>
        <v>0.73340346999999984</v>
      </c>
      <c r="Q978" s="133">
        <f t="shared" si="128"/>
        <v>0</v>
      </c>
      <c r="R978" s="133">
        <f t="shared" si="128"/>
        <v>1.3337234299999998</v>
      </c>
      <c r="S978" s="133">
        <f t="shared" si="128"/>
        <v>0</v>
      </c>
      <c r="T978" s="133">
        <f t="shared" si="128"/>
        <v>1.3337234299999998</v>
      </c>
      <c r="U978" s="133">
        <f t="shared" si="128"/>
        <v>0</v>
      </c>
      <c r="V978" s="133">
        <f t="shared" si="128"/>
        <v>0</v>
      </c>
    </row>
    <row r="979" spans="1:22" ht="62.2" x14ac:dyDescent="0.35">
      <c r="A979" s="115" t="s">
        <v>1663</v>
      </c>
      <c r="B979" s="111" t="s">
        <v>158</v>
      </c>
      <c r="C979" s="108" t="s">
        <v>607</v>
      </c>
      <c r="D979" s="122">
        <v>55.36403</v>
      </c>
      <c r="E979" s="122">
        <v>52.025742530000002</v>
      </c>
      <c r="F979" s="122">
        <v>3.3382874699999974</v>
      </c>
      <c r="G979" s="123"/>
      <c r="H979" s="122">
        <v>1.3899599999999999</v>
      </c>
      <c r="I979" s="126">
        <v>5.623657E-2</v>
      </c>
      <c r="J979" s="122">
        <v>2.4756529999999999E-2</v>
      </c>
      <c r="K979" s="122">
        <v>2.4756529999999999E-2</v>
      </c>
      <c r="L979" s="122">
        <v>0.31589999999999996</v>
      </c>
      <c r="M979" s="122">
        <v>3.1480040000000001E-2</v>
      </c>
      <c r="N979" s="122">
        <v>0.31589999999999996</v>
      </c>
      <c r="O979" s="123"/>
      <c r="P979" s="122">
        <v>0.73340346999999984</v>
      </c>
      <c r="Q979" s="123"/>
      <c r="R979" s="122">
        <v>1.3337234299999998</v>
      </c>
      <c r="S979" s="122"/>
      <c r="T979" s="122">
        <v>1.3337234299999998</v>
      </c>
      <c r="U979" s="123"/>
      <c r="V979" s="123"/>
    </row>
    <row r="980" spans="1:22" x14ac:dyDescent="0.35">
      <c r="A980" s="119"/>
      <c r="B980" s="118" t="s">
        <v>148</v>
      </c>
      <c r="C980" s="105"/>
      <c r="D980" s="133">
        <f t="shared" ref="D980:V980" si="129">SUM(D981)</f>
        <v>5.6726999999999999</v>
      </c>
      <c r="E980" s="133">
        <f t="shared" si="129"/>
        <v>0.46862639</v>
      </c>
      <c r="F980" s="133">
        <f t="shared" si="129"/>
        <v>5.20407361</v>
      </c>
      <c r="G980" s="133">
        <f t="shared" si="129"/>
        <v>0</v>
      </c>
      <c r="H980" s="133">
        <f t="shared" si="129"/>
        <v>3.6193740000000001</v>
      </c>
      <c r="I980" s="133">
        <f t="shared" si="129"/>
        <v>3.3454273099999998</v>
      </c>
      <c r="J980" s="133">
        <f t="shared" si="129"/>
        <v>6.4464590000000002E-2</v>
      </c>
      <c r="K980" s="133">
        <f t="shared" si="129"/>
        <v>6.4464590000000002E-2</v>
      </c>
      <c r="L980" s="133">
        <f t="shared" si="129"/>
        <v>3.55490941</v>
      </c>
      <c r="M980" s="133">
        <f t="shared" si="129"/>
        <v>3.2809627199999998</v>
      </c>
      <c r="N980" s="133">
        <f t="shared" si="129"/>
        <v>0</v>
      </c>
      <c r="O980" s="133">
        <f t="shared" si="129"/>
        <v>0</v>
      </c>
      <c r="P980" s="133">
        <f t="shared" si="129"/>
        <v>0</v>
      </c>
      <c r="Q980" s="133">
        <f t="shared" si="129"/>
        <v>0</v>
      </c>
      <c r="R980" s="133">
        <f t="shared" si="129"/>
        <v>0.27394669000000027</v>
      </c>
      <c r="S980" s="133">
        <f t="shared" si="129"/>
        <v>0</v>
      </c>
      <c r="T980" s="133">
        <f t="shared" si="129"/>
        <v>0.27394669000000027</v>
      </c>
      <c r="U980" s="133">
        <f t="shared" si="129"/>
        <v>0</v>
      </c>
      <c r="V980" s="133">
        <f t="shared" si="129"/>
        <v>0</v>
      </c>
    </row>
    <row r="981" spans="1:22" ht="62.2" x14ac:dyDescent="0.35">
      <c r="A981" s="115" t="s">
        <v>1663</v>
      </c>
      <c r="B981" s="111" t="s">
        <v>488</v>
      </c>
      <c r="C981" s="108" t="s">
        <v>1646</v>
      </c>
      <c r="D981" s="122">
        <v>5.6726999999999999</v>
      </c>
      <c r="E981" s="122">
        <v>0.46862639</v>
      </c>
      <c r="F981" s="122">
        <v>5.20407361</v>
      </c>
      <c r="G981" s="123"/>
      <c r="H981" s="122">
        <v>3.6193740000000001</v>
      </c>
      <c r="I981" s="126">
        <v>3.3454273099999998</v>
      </c>
      <c r="J981" s="122">
        <v>6.4464590000000002E-2</v>
      </c>
      <c r="K981" s="122">
        <v>6.4464590000000002E-2</v>
      </c>
      <c r="L981" s="122">
        <v>3.55490941</v>
      </c>
      <c r="M981" s="122">
        <v>3.2809627199999998</v>
      </c>
      <c r="N981" s="122">
        <v>0</v>
      </c>
      <c r="O981" s="123"/>
      <c r="P981" s="122">
        <v>0</v>
      </c>
      <c r="Q981" s="123"/>
      <c r="R981" s="122">
        <v>0.27394669000000027</v>
      </c>
      <c r="S981" s="122"/>
      <c r="T981" s="122">
        <v>0.27394669000000027</v>
      </c>
      <c r="U981" s="123"/>
      <c r="V981" s="123"/>
    </row>
    <row r="982" spans="1:22" x14ac:dyDescent="0.35">
      <c r="A982" s="119"/>
      <c r="B982" s="118" t="s">
        <v>89</v>
      </c>
      <c r="C982" s="105"/>
      <c r="D982" s="133">
        <f t="shared" ref="D982:V982" si="130">SUM(D983:D983)</f>
        <v>1.3557900000000001</v>
      </c>
      <c r="E982" s="133">
        <f t="shared" si="130"/>
        <v>1.3173113999999999</v>
      </c>
      <c r="F982" s="133">
        <f t="shared" si="130"/>
        <v>3.847860000000014E-2</v>
      </c>
      <c r="G982" s="133">
        <f t="shared" si="130"/>
        <v>0</v>
      </c>
      <c r="H982" s="133">
        <f t="shared" si="130"/>
        <v>0</v>
      </c>
      <c r="I982" s="133">
        <f t="shared" si="130"/>
        <v>4.4175699999999998E-2</v>
      </c>
      <c r="J982" s="133">
        <f t="shared" si="130"/>
        <v>0</v>
      </c>
      <c r="K982" s="133">
        <f t="shared" si="130"/>
        <v>1.944709E-2</v>
      </c>
      <c r="L982" s="133">
        <f t="shared" si="130"/>
        <v>0</v>
      </c>
      <c r="M982" s="133">
        <f t="shared" si="130"/>
        <v>2.4728609999999998E-2</v>
      </c>
      <c r="N982" s="133">
        <f t="shared" si="130"/>
        <v>0</v>
      </c>
      <c r="O982" s="133">
        <f t="shared" si="130"/>
        <v>0</v>
      </c>
      <c r="P982" s="133">
        <f t="shared" si="130"/>
        <v>0</v>
      </c>
      <c r="Q982" s="133">
        <f t="shared" si="130"/>
        <v>0</v>
      </c>
      <c r="R982" s="133">
        <f t="shared" si="130"/>
        <v>-4.4175699999999998E-2</v>
      </c>
      <c r="S982" s="133">
        <f t="shared" si="130"/>
        <v>0</v>
      </c>
      <c r="T982" s="133">
        <f t="shared" si="130"/>
        <v>-4.4175699999999998E-2</v>
      </c>
      <c r="U982" s="133">
        <f t="shared" si="130"/>
        <v>0</v>
      </c>
      <c r="V982" s="133">
        <f t="shared" si="130"/>
        <v>0</v>
      </c>
    </row>
    <row r="983" spans="1:22" ht="31.1" x14ac:dyDescent="0.35">
      <c r="A983" s="115" t="s">
        <v>1663</v>
      </c>
      <c r="B983" s="111" t="s">
        <v>489</v>
      </c>
      <c r="C983" s="108" t="s">
        <v>608</v>
      </c>
      <c r="D983" s="122">
        <v>1.3557900000000001</v>
      </c>
      <c r="E983" s="122">
        <v>1.3173113999999999</v>
      </c>
      <c r="F983" s="122">
        <v>3.847860000000014E-2</v>
      </c>
      <c r="G983" s="123"/>
      <c r="H983" s="122">
        <v>0</v>
      </c>
      <c r="I983" s="126">
        <v>4.4175699999999998E-2</v>
      </c>
      <c r="J983" s="122">
        <v>0</v>
      </c>
      <c r="K983" s="122">
        <v>1.944709E-2</v>
      </c>
      <c r="L983" s="122">
        <v>0</v>
      </c>
      <c r="M983" s="122">
        <v>2.4728609999999998E-2</v>
      </c>
      <c r="N983" s="122">
        <v>0</v>
      </c>
      <c r="O983" s="123"/>
      <c r="P983" s="122">
        <v>0</v>
      </c>
      <c r="Q983" s="123"/>
      <c r="R983" s="122">
        <v>-4.4175699999999998E-2</v>
      </c>
      <c r="S983" s="122"/>
      <c r="T983" s="122">
        <v>-4.4175699999999998E-2</v>
      </c>
      <c r="U983" s="123"/>
      <c r="V983" s="123"/>
    </row>
    <row r="984" spans="1:22" x14ac:dyDescent="0.35">
      <c r="A984" s="119"/>
      <c r="B984" s="118" t="s">
        <v>1123</v>
      </c>
      <c r="C984" s="105"/>
      <c r="D984" s="133">
        <f t="shared" ref="D984:V984" si="131">SUM(D985:D986)</f>
        <v>8.7139399999999991</v>
      </c>
      <c r="E984" s="133">
        <f t="shared" si="131"/>
        <v>2.4167000000000001E-4</v>
      </c>
      <c r="F984" s="133">
        <f t="shared" si="131"/>
        <v>8.7136983299999997</v>
      </c>
      <c r="G984" s="133">
        <f t="shared" si="131"/>
        <v>0</v>
      </c>
      <c r="H984" s="133">
        <f t="shared" si="131"/>
        <v>8.551919569999999</v>
      </c>
      <c r="I984" s="133">
        <f t="shared" si="131"/>
        <v>0.30992115999999997</v>
      </c>
      <c r="J984" s="133">
        <f t="shared" si="131"/>
        <v>0.13643389000000003</v>
      </c>
      <c r="K984" s="133">
        <f t="shared" si="131"/>
        <v>0.13643389000000003</v>
      </c>
      <c r="L984" s="133">
        <f t="shared" si="131"/>
        <v>0.37767500000000004</v>
      </c>
      <c r="M984" s="133">
        <f t="shared" si="131"/>
        <v>0.17348726999999994</v>
      </c>
      <c r="N984" s="133">
        <f t="shared" si="131"/>
        <v>2.4667939999999997</v>
      </c>
      <c r="O984" s="133">
        <f t="shared" si="131"/>
        <v>0</v>
      </c>
      <c r="P984" s="133">
        <f t="shared" si="131"/>
        <v>5.5710166799999996</v>
      </c>
      <c r="Q984" s="133">
        <f t="shared" si="131"/>
        <v>0</v>
      </c>
      <c r="R984" s="133">
        <f t="shared" si="131"/>
        <v>8.2419984100000008</v>
      </c>
      <c r="S984" s="133">
        <f t="shared" si="131"/>
        <v>0</v>
      </c>
      <c r="T984" s="133">
        <f t="shared" si="131"/>
        <v>8.2419984100000008</v>
      </c>
      <c r="U984" s="133">
        <f t="shared" si="131"/>
        <v>0</v>
      </c>
      <c r="V984" s="133">
        <f t="shared" si="131"/>
        <v>0</v>
      </c>
    </row>
    <row r="985" spans="1:22" ht="46.65" x14ac:dyDescent="0.35">
      <c r="A985" s="115" t="s">
        <v>1663</v>
      </c>
      <c r="B985" s="111" t="s">
        <v>1124</v>
      </c>
      <c r="C985" s="108" t="s">
        <v>1647</v>
      </c>
      <c r="D985" s="122">
        <v>1.74021</v>
      </c>
      <c r="E985" s="122">
        <v>0</v>
      </c>
      <c r="F985" s="122">
        <v>1.74021</v>
      </c>
      <c r="G985" s="123"/>
      <c r="H985" s="122">
        <v>1.5881895699999999</v>
      </c>
      <c r="I985" s="126">
        <v>0</v>
      </c>
      <c r="J985" s="122">
        <v>0</v>
      </c>
      <c r="K985" s="122">
        <v>0</v>
      </c>
      <c r="L985" s="122">
        <v>0.37767500000000004</v>
      </c>
      <c r="M985" s="122">
        <v>0</v>
      </c>
      <c r="N985" s="122">
        <v>0.37767500000000004</v>
      </c>
      <c r="O985" s="123"/>
      <c r="P985" s="122">
        <v>0.83283956999999986</v>
      </c>
      <c r="Q985" s="123"/>
      <c r="R985" s="122">
        <v>1.5881895699999999</v>
      </c>
      <c r="S985" s="122"/>
      <c r="T985" s="122">
        <v>1.5881895699999999</v>
      </c>
      <c r="U985" s="123"/>
      <c r="V985" s="123"/>
    </row>
    <row r="986" spans="1:22" ht="46.65" x14ac:dyDescent="0.35">
      <c r="A986" s="106" t="s">
        <v>1663</v>
      </c>
      <c r="B986" s="107" t="s">
        <v>1125</v>
      </c>
      <c r="C986" s="108" t="s">
        <v>1648</v>
      </c>
      <c r="D986" s="122">
        <v>6.9737299999999998</v>
      </c>
      <c r="E986" s="122">
        <v>2.4167000000000001E-4</v>
      </c>
      <c r="F986" s="122">
        <v>6.9734883299999995</v>
      </c>
      <c r="G986" s="122"/>
      <c r="H986" s="122">
        <v>6.96373</v>
      </c>
      <c r="I986" s="126">
        <v>0.30992115999999997</v>
      </c>
      <c r="J986" s="122">
        <v>0.13643389000000003</v>
      </c>
      <c r="K986" s="122">
        <v>0.13643389000000003</v>
      </c>
      <c r="L986" s="122">
        <v>0</v>
      </c>
      <c r="M986" s="122">
        <v>0.17348726999999994</v>
      </c>
      <c r="N986" s="122">
        <v>2.0891189999999997</v>
      </c>
      <c r="O986" s="122"/>
      <c r="P986" s="122">
        <v>4.7381771099999996</v>
      </c>
      <c r="Q986" s="122"/>
      <c r="R986" s="122">
        <v>6.6538088399999999</v>
      </c>
      <c r="S986" s="122"/>
      <c r="T986" s="122">
        <v>6.6538088399999999</v>
      </c>
      <c r="U986" s="122"/>
      <c r="V986" s="122"/>
    </row>
    <row r="987" spans="1:22" x14ac:dyDescent="0.35">
      <c r="A987" s="119"/>
      <c r="B987" s="118" t="s">
        <v>448</v>
      </c>
      <c r="C987" s="105"/>
      <c r="D987" s="133">
        <f t="shared" ref="D987:V987" si="132">SUM(D988:D989)</f>
        <v>3.6827599999999996</v>
      </c>
      <c r="E987" s="133">
        <f t="shared" si="132"/>
        <v>0.51957783999999996</v>
      </c>
      <c r="F987" s="133">
        <f t="shared" si="132"/>
        <v>3.1631821599999999</v>
      </c>
      <c r="G987" s="133">
        <f t="shared" si="132"/>
        <v>0</v>
      </c>
      <c r="H987" s="133">
        <f t="shared" si="132"/>
        <v>3.2052830699999997</v>
      </c>
      <c r="I987" s="133">
        <f t="shared" si="132"/>
        <v>1.8069470000000004E-2</v>
      </c>
      <c r="J987" s="133">
        <f t="shared" si="132"/>
        <v>6.3359579999999999E-2</v>
      </c>
      <c r="K987" s="133">
        <f t="shared" si="132"/>
        <v>6.3359579999999999E-2</v>
      </c>
      <c r="L987" s="133">
        <f t="shared" si="132"/>
        <v>0.8084849999999999</v>
      </c>
      <c r="M987" s="133">
        <f t="shared" si="132"/>
        <v>-4.5290110000000001E-2</v>
      </c>
      <c r="N987" s="133">
        <f t="shared" si="132"/>
        <v>0.8084849999999999</v>
      </c>
      <c r="O987" s="133">
        <f t="shared" si="132"/>
        <v>0</v>
      </c>
      <c r="P987" s="133">
        <f t="shared" si="132"/>
        <v>1.5249534899999997</v>
      </c>
      <c r="Q987" s="133">
        <f t="shared" si="132"/>
        <v>0</v>
      </c>
      <c r="R987" s="133">
        <f t="shared" si="132"/>
        <v>3.1872135999999998</v>
      </c>
      <c r="S987" s="133">
        <f t="shared" si="132"/>
        <v>0</v>
      </c>
      <c r="T987" s="133">
        <f t="shared" si="132"/>
        <v>3.1872135999999998</v>
      </c>
      <c r="U987" s="133">
        <f t="shared" si="132"/>
        <v>0</v>
      </c>
      <c r="V987" s="133">
        <f t="shared" si="132"/>
        <v>0</v>
      </c>
    </row>
    <row r="988" spans="1:22" ht="46.65" x14ac:dyDescent="0.35">
      <c r="A988" s="115" t="s">
        <v>1663</v>
      </c>
      <c r="B988" s="111" t="s">
        <v>490</v>
      </c>
      <c r="C988" s="108" t="s">
        <v>609</v>
      </c>
      <c r="D988" s="122">
        <v>3.0424499999999997</v>
      </c>
      <c r="E988" s="122">
        <v>0.26275552000000002</v>
      </c>
      <c r="F988" s="122">
        <v>2.7796944799999999</v>
      </c>
      <c r="G988" s="123"/>
      <c r="H988" s="122">
        <v>2.8279284899999997</v>
      </c>
      <c r="I988" s="126">
        <v>0</v>
      </c>
      <c r="J988" s="122">
        <v>5.5405010000000005E-2</v>
      </c>
      <c r="K988" s="122">
        <v>5.5405010000000005E-2</v>
      </c>
      <c r="L988" s="122">
        <v>0.70698249999999996</v>
      </c>
      <c r="M988" s="122">
        <v>-5.5405010000000005E-2</v>
      </c>
      <c r="N988" s="122">
        <v>0.70698249999999996</v>
      </c>
      <c r="O988" s="123"/>
      <c r="P988" s="122">
        <v>1.3585584799999997</v>
      </c>
      <c r="Q988" s="123"/>
      <c r="R988" s="122">
        <v>2.8279284899999997</v>
      </c>
      <c r="S988" s="122"/>
      <c r="T988" s="122">
        <v>2.8279284899999997</v>
      </c>
      <c r="U988" s="123"/>
      <c r="V988" s="123"/>
    </row>
    <row r="989" spans="1:22" ht="46.65" x14ac:dyDescent="0.35">
      <c r="A989" s="115" t="s">
        <v>1663</v>
      </c>
      <c r="B989" s="111" t="s">
        <v>232</v>
      </c>
      <c r="C989" s="108" t="s">
        <v>721</v>
      </c>
      <c r="D989" s="122">
        <v>0.64030999999999993</v>
      </c>
      <c r="E989" s="122">
        <v>0.25682231999999999</v>
      </c>
      <c r="F989" s="122">
        <v>0.38348767999999994</v>
      </c>
      <c r="G989" s="123"/>
      <c r="H989" s="122">
        <v>0.37735457999999994</v>
      </c>
      <c r="I989" s="126">
        <v>1.8069470000000004E-2</v>
      </c>
      <c r="J989" s="122">
        <v>7.9545699999999993E-3</v>
      </c>
      <c r="K989" s="122">
        <v>7.9545699999999993E-3</v>
      </c>
      <c r="L989" s="122">
        <v>0.1015025</v>
      </c>
      <c r="M989" s="122">
        <v>1.0114900000000005E-2</v>
      </c>
      <c r="N989" s="122">
        <v>0.1015025</v>
      </c>
      <c r="O989" s="123"/>
      <c r="P989" s="122">
        <v>0.16639500999999995</v>
      </c>
      <c r="Q989" s="123"/>
      <c r="R989" s="122">
        <v>0.35928510999999996</v>
      </c>
      <c r="S989" s="122"/>
      <c r="T989" s="122">
        <v>0.35928510999999996</v>
      </c>
      <c r="U989" s="123"/>
      <c r="V989" s="123"/>
    </row>
    <row r="990" spans="1:22" x14ac:dyDescent="0.35">
      <c r="A990" s="119"/>
      <c r="B990" s="118" t="s">
        <v>443</v>
      </c>
      <c r="C990" s="105"/>
      <c r="D990" s="133">
        <f t="shared" ref="D990:V990" si="133">SUM(D991)</f>
        <v>52.577690000000004</v>
      </c>
      <c r="E990" s="133">
        <f t="shared" si="133"/>
        <v>2.4167000000000001E-4</v>
      </c>
      <c r="F990" s="133">
        <f t="shared" si="133"/>
        <v>52.577448330000003</v>
      </c>
      <c r="G990" s="133">
        <f t="shared" si="133"/>
        <v>0</v>
      </c>
      <c r="H990" s="133">
        <f t="shared" si="133"/>
        <v>7.2454359999999998</v>
      </c>
      <c r="I990" s="133">
        <f t="shared" si="133"/>
        <v>0.30282279000000001</v>
      </c>
      <c r="J990" s="133">
        <f t="shared" si="133"/>
        <v>0.12904828999999998</v>
      </c>
      <c r="K990" s="133">
        <f t="shared" si="133"/>
        <v>0.12904828999999998</v>
      </c>
      <c r="L990" s="133">
        <f t="shared" si="133"/>
        <v>1.64669</v>
      </c>
      <c r="M990" s="133">
        <f t="shared" si="133"/>
        <v>0.17377450000000003</v>
      </c>
      <c r="N990" s="133">
        <f t="shared" si="133"/>
        <v>1.64669</v>
      </c>
      <c r="O990" s="133">
        <f t="shared" si="133"/>
        <v>0</v>
      </c>
      <c r="P990" s="133">
        <f t="shared" si="133"/>
        <v>3.8230077100000002</v>
      </c>
      <c r="Q990" s="133">
        <f t="shared" si="133"/>
        <v>0</v>
      </c>
      <c r="R990" s="133">
        <f t="shared" si="133"/>
        <v>6.9426132099999993</v>
      </c>
      <c r="S990" s="133">
        <f t="shared" si="133"/>
        <v>0</v>
      </c>
      <c r="T990" s="133">
        <f t="shared" si="133"/>
        <v>6.9426132099999993</v>
      </c>
      <c r="U990" s="133">
        <f t="shared" si="133"/>
        <v>0</v>
      </c>
      <c r="V990" s="133">
        <f t="shared" si="133"/>
        <v>0</v>
      </c>
    </row>
    <row r="991" spans="1:22" ht="62.2" x14ac:dyDescent="0.35">
      <c r="A991" s="106" t="s">
        <v>1663</v>
      </c>
      <c r="B991" s="107" t="s">
        <v>1126</v>
      </c>
      <c r="C991" s="108" t="s">
        <v>1649</v>
      </c>
      <c r="D991" s="122">
        <v>52.577690000000004</v>
      </c>
      <c r="E991" s="122">
        <v>2.4167000000000001E-4</v>
      </c>
      <c r="F991" s="122">
        <v>52.577448330000003</v>
      </c>
      <c r="G991" s="122"/>
      <c r="H991" s="122">
        <v>7.2454359999999998</v>
      </c>
      <c r="I991" s="126">
        <v>0.30282279000000001</v>
      </c>
      <c r="J991" s="122">
        <v>0.12904828999999998</v>
      </c>
      <c r="K991" s="122">
        <v>0.12904828999999998</v>
      </c>
      <c r="L991" s="122">
        <v>1.64669</v>
      </c>
      <c r="M991" s="122">
        <v>0.17377450000000003</v>
      </c>
      <c r="N991" s="122">
        <v>1.64669</v>
      </c>
      <c r="O991" s="122"/>
      <c r="P991" s="122">
        <v>3.8230077100000002</v>
      </c>
      <c r="Q991" s="122"/>
      <c r="R991" s="122">
        <v>6.9426132099999993</v>
      </c>
      <c r="S991" s="122"/>
      <c r="T991" s="122">
        <v>6.9426132099999993</v>
      </c>
      <c r="U991" s="122"/>
      <c r="V991" s="122"/>
    </row>
    <row r="992" spans="1:22" x14ac:dyDescent="0.35">
      <c r="A992" s="120"/>
      <c r="B992" s="116" t="s">
        <v>236</v>
      </c>
      <c r="C992" s="101"/>
      <c r="D992" s="132">
        <f t="shared" ref="D992:V992" si="134">SUM(D993:D999)</f>
        <v>824.9</v>
      </c>
      <c r="E992" s="132">
        <f t="shared" si="134"/>
        <v>0</v>
      </c>
      <c r="F992" s="132">
        <f t="shared" si="134"/>
        <v>824.9</v>
      </c>
      <c r="G992" s="132">
        <f t="shared" si="134"/>
        <v>0</v>
      </c>
      <c r="H992" s="132">
        <f t="shared" si="134"/>
        <v>0</v>
      </c>
      <c r="I992" s="132">
        <f t="shared" si="134"/>
        <v>225.97273783000003</v>
      </c>
      <c r="J992" s="132">
        <f t="shared" si="134"/>
        <v>0</v>
      </c>
      <c r="K992" s="132">
        <f t="shared" si="134"/>
        <v>114.7545884</v>
      </c>
      <c r="L992" s="132">
        <f t="shared" si="134"/>
        <v>0</v>
      </c>
      <c r="M992" s="132">
        <f t="shared" si="134"/>
        <v>111.21814943</v>
      </c>
      <c r="N992" s="132">
        <f t="shared" si="134"/>
        <v>0</v>
      </c>
      <c r="O992" s="132">
        <f t="shared" si="134"/>
        <v>0</v>
      </c>
      <c r="P992" s="132">
        <f t="shared" si="134"/>
        <v>0</v>
      </c>
      <c r="Q992" s="132">
        <f t="shared" si="134"/>
        <v>0</v>
      </c>
      <c r="R992" s="132">
        <f t="shared" si="134"/>
        <v>-225.97273783000003</v>
      </c>
      <c r="S992" s="132">
        <f t="shared" si="134"/>
        <v>0</v>
      </c>
      <c r="T992" s="132">
        <f t="shared" si="134"/>
        <v>-225.97273783000003</v>
      </c>
      <c r="U992" s="132">
        <f t="shared" si="134"/>
        <v>0</v>
      </c>
      <c r="V992" s="132">
        <f t="shared" si="134"/>
        <v>0</v>
      </c>
    </row>
    <row r="993" spans="1:22" ht="18.149999999999999" x14ac:dyDescent="0.35">
      <c r="A993" s="106" t="s">
        <v>1665</v>
      </c>
      <c r="B993" s="121" t="s">
        <v>237</v>
      </c>
      <c r="C993" s="72"/>
      <c r="D993" s="122">
        <v>100</v>
      </c>
      <c r="E993" s="122">
        <v>0</v>
      </c>
      <c r="F993" s="122">
        <v>100</v>
      </c>
      <c r="G993" s="125"/>
      <c r="H993" s="72"/>
      <c r="I993" s="126">
        <v>35.131242619999995</v>
      </c>
      <c r="J993" s="125"/>
      <c r="K993" s="86">
        <v>19.33272676</v>
      </c>
      <c r="L993" s="72"/>
      <c r="M993" s="122">
        <v>15.798515859999995</v>
      </c>
      <c r="N993" s="72"/>
      <c r="O993" s="72"/>
      <c r="P993" s="72"/>
      <c r="Q993" s="72"/>
      <c r="R993" s="122">
        <v>-35.131242619999995</v>
      </c>
      <c r="S993" s="122"/>
      <c r="T993" s="122">
        <v>-35.131242619999995</v>
      </c>
      <c r="U993" s="127"/>
      <c r="V993" s="72"/>
    </row>
    <row r="994" spans="1:22" ht="18.149999999999999" x14ac:dyDescent="0.35">
      <c r="A994" s="106" t="s">
        <v>1665</v>
      </c>
      <c r="B994" s="121" t="s">
        <v>238</v>
      </c>
      <c r="C994" s="72"/>
      <c r="D994" s="122">
        <v>110</v>
      </c>
      <c r="E994" s="122">
        <v>0</v>
      </c>
      <c r="F994" s="122">
        <v>110</v>
      </c>
      <c r="G994" s="125"/>
      <c r="H994" s="72"/>
      <c r="I994" s="126">
        <v>26.387536209999997</v>
      </c>
      <c r="J994" s="125"/>
      <c r="K994" s="86">
        <v>24.561929880000001</v>
      </c>
      <c r="L994" s="72"/>
      <c r="M994" s="122">
        <v>1.8256063299999958</v>
      </c>
      <c r="N994" s="72"/>
      <c r="O994" s="72"/>
      <c r="P994" s="72"/>
      <c r="Q994" s="72"/>
      <c r="R994" s="122">
        <v>-26.387536209999997</v>
      </c>
      <c r="S994" s="122"/>
      <c r="T994" s="122">
        <v>-26.387536209999997</v>
      </c>
      <c r="U994" s="127"/>
      <c r="V994" s="72"/>
    </row>
    <row r="995" spans="1:22" ht="18.149999999999999" x14ac:dyDescent="0.35">
      <c r="A995" s="106" t="s">
        <v>1665</v>
      </c>
      <c r="B995" s="121" t="s">
        <v>239</v>
      </c>
      <c r="C995" s="72"/>
      <c r="D995" s="122">
        <v>70</v>
      </c>
      <c r="E995" s="122">
        <v>0</v>
      </c>
      <c r="F995" s="122">
        <v>70</v>
      </c>
      <c r="G995" s="125"/>
      <c r="H995" s="72"/>
      <c r="I995" s="126">
        <v>13.33283333</v>
      </c>
      <c r="J995" s="125"/>
      <c r="K995" s="86">
        <v>0</v>
      </c>
      <c r="L995" s="72"/>
      <c r="M995" s="122">
        <v>13.33283333</v>
      </c>
      <c r="N995" s="72"/>
      <c r="O995" s="72"/>
      <c r="P995" s="72"/>
      <c r="Q995" s="72"/>
      <c r="R995" s="122">
        <v>-13.33283333</v>
      </c>
      <c r="S995" s="122"/>
      <c r="T995" s="122">
        <v>-13.33283333</v>
      </c>
      <c r="U995" s="127"/>
      <c r="V995" s="72"/>
    </row>
    <row r="996" spans="1:22" ht="18.149999999999999" x14ac:dyDescent="0.35">
      <c r="A996" s="106" t="s">
        <v>1665</v>
      </c>
      <c r="B996" s="121" t="s">
        <v>240</v>
      </c>
      <c r="C996" s="72"/>
      <c r="D996" s="122">
        <v>250</v>
      </c>
      <c r="E996" s="122">
        <v>0</v>
      </c>
      <c r="F996" s="122">
        <v>250</v>
      </c>
      <c r="G996" s="125"/>
      <c r="H996" s="72"/>
      <c r="I996" s="126">
        <v>125.91261964</v>
      </c>
      <c r="J996" s="125"/>
      <c r="K996" s="86">
        <v>63.933389679999998</v>
      </c>
      <c r="L996" s="72"/>
      <c r="M996" s="122">
        <v>61.979229960000005</v>
      </c>
      <c r="N996" s="72"/>
      <c r="O996" s="72"/>
      <c r="P996" s="72"/>
      <c r="Q996" s="72"/>
      <c r="R996" s="122">
        <v>-125.91261964</v>
      </c>
      <c r="S996" s="122"/>
      <c r="T996" s="122">
        <v>-125.91261964</v>
      </c>
      <c r="U996" s="127"/>
      <c r="V996" s="72"/>
    </row>
    <row r="997" spans="1:22" ht="18.149999999999999" x14ac:dyDescent="0.35">
      <c r="A997" s="106" t="s">
        <v>1665</v>
      </c>
      <c r="B997" s="121" t="s">
        <v>241</v>
      </c>
      <c r="C997" s="72"/>
      <c r="D997" s="122">
        <v>70</v>
      </c>
      <c r="E997" s="122">
        <v>0</v>
      </c>
      <c r="F997" s="122">
        <v>70</v>
      </c>
      <c r="G997" s="125"/>
      <c r="H997" s="72"/>
      <c r="I997" s="126">
        <v>24.53901454</v>
      </c>
      <c r="J997" s="125"/>
      <c r="K997" s="86">
        <v>6.2570505899999995</v>
      </c>
      <c r="L997" s="72"/>
      <c r="M997" s="122">
        <v>18.281963950000002</v>
      </c>
      <c r="N997" s="72"/>
      <c r="O997" s="72"/>
      <c r="P997" s="72"/>
      <c r="Q997" s="72"/>
      <c r="R997" s="122">
        <v>-24.53901454</v>
      </c>
      <c r="S997" s="122"/>
      <c r="T997" s="122">
        <v>-24.53901454</v>
      </c>
      <c r="U997" s="127"/>
      <c r="V997" s="72"/>
    </row>
    <row r="998" spans="1:22" ht="18.149999999999999" x14ac:dyDescent="0.35">
      <c r="A998" s="106" t="s">
        <v>1665</v>
      </c>
      <c r="B998" s="121" t="s">
        <v>242</v>
      </c>
      <c r="C998" s="72"/>
      <c r="D998" s="122">
        <v>212.4</v>
      </c>
      <c r="E998" s="122">
        <v>0</v>
      </c>
      <c r="F998" s="122">
        <v>212.4</v>
      </c>
      <c r="G998" s="125"/>
      <c r="H998" s="72"/>
      <c r="I998" s="126">
        <v>0</v>
      </c>
      <c r="J998" s="125"/>
      <c r="K998" s="86">
        <v>0</v>
      </c>
      <c r="L998" s="72"/>
      <c r="M998" s="122">
        <v>0</v>
      </c>
      <c r="N998" s="72"/>
      <c r="O998" s="72"/>
      <c r="P998" s="72"/>
      <c r="Q998" s="72"/>
      <c r="R998" s="122">
        <v>0</v>
      </c>
      <c r="S998" s="122"/>
      <c r="T998" s="122">
        <v>0</v>
      </c>
      <c r="U998" s="127"/>
      <c r="V998" s="72"/>
    </row>
    <row r="999" spans="1:22" ht="18.149999999999999" x14ac:dyDescent="0.35">
      <c r="A999" s="106" t="s">
        <v>1665</v>
      </c>
      <c r="B999" s="121" t="s">
        <v>670</v>
      </c>
      <c r="C999" s="72"/>
      <c r="D999" s="122">
        <v>12.5</v>
      </c>
      <c r="E999" s="122">
        <v>0</v>
      </c>
      <c r="F999" s="122">
        <v>12.5</v>
      </c>
      <c r="G999" s="125"/>
      <c r="H999" s="72"/>
      <c r="I999" s="126">
        <v>0.66949148999999997</v>
      </c>
      <c r="J999" s="125"/>
      <c r="K999" s="86">
        <v>0.66949148999999997</v>
      </c>
      <c r="L999" s="72"/>
      <c r="M999" s="122">
        <v>0</v>
      </c>
      <c r="N999" s="72"/>
      <c r="O999" s="72"/>
      <c r="P999" s="72"/>
      <c r="Q999" s="72"/>
      <c r="R999" s="122">
        <v>-0.66949148999999997</v>
      </c>
      <c r="S999" s="122"/>
      <c r="T999" s="122">
        <v>-0.66949148999999997</v>
      </c>
      <c r="U999" s="127"/>
      <c r="V999" s="72"/>
    </row>
  </sheetData>
  <protectedRanges>
    <protectedRange password="DCF9" sqref="B556:B557 B559" name="Марков_1_2_1_1_1" securityDescriptor="O:WDG:WDD:(A;;CC;;;S-1-5-21-4209254059-3116082339-372357167-6269)"/>
  </protectedRanges>
  <autoFilter ref="A17:W999"/>
  <mergeCells count="25">
    <mergeCell ref="F14:G14"/>
    <mergeCell ref="F15:F16"/>
    <mergeCell ref="T14:U15"/>
    <mergeCell ref="V14:V16"/>
    <mergeCell ref="G15:G16"/>
    <mergeCell ref="H15:I15"/>
    <mergeCell ref="J15:K15"/>
    <mergeCell ref="L15:M15"/>
    <mergeCell ref="N15:O15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H12:Q12"/>
    <mergeCell ref="T2:V2"/>
    <mergeCell ref="A3:V3"/>
    <mergeCell ref="G6:P6"/>
    <mergeCell ref="G7:P7"/>
    <mergeCell ref="H11:Q11"/>
  </mergeCells>
  <pageMargins left="0.39370078740157483" right="0.39370078740157483" top="0.78740157480314965" bottom="0.39370078740157483" header="0.19685039370078741" footer="0.19685039370078741"/>
  <pageSetup paperSize="8" scale="5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B1001"/>
  <sheetViews>
    <sheetView view="pageBreakPreview" topLeftCell="J1" zoomScale="55" zoomScaleNormal="100" zoomScaleSheetLayoutView="55" workbookViewId="0">
      <selection activeCell="BC20" activeCellId="1" sqref="AV20 BC20"/>
    </sheetView>
  </sheetViews>
  <sheetFormatPr defaultColWidth="9.1796875" defaultRowHeight="15.55" x14ac:dyDescent="0.35"/>
  <cols>
    <col min="1" max="1" width="15.453125" style="1" customWidth="1"/>
    <col min="2" max="2" width="44" style="1" customWidth="1"/>
    <col min="3" max="3" width="22.1796875" style="1" customWidth="1"/>
    <col min="4" max="4" width="12.453125" style="34" customWidth="1"/>
    <col min="5" max="5" width="9.453125" style="34" customWidth="1"/>
    <col min="6" max="6" width="13.453125" style="34" customWidth="1"/>
    <col min="7" max="7" width="11.1796875" style="34" customWidth="1"/>
    <col min="8" max="8" width="6.7265625" style="1" customWidth="1"/>
    <col min="9" max="9" width="9.81640625" style="34" customWidth="1"/>
    <col min="10" max="10" width="6.54296875" style="34" customWidth="1"/>
    <col min="11" max="11" width="7.26953125" style="34" customWidth="1"/>
    <col min="12" max="12" width="9.453125" style="34" customWidth="1"/>
    <col min="13" max="13" width="10.81640625" style="34" customWidth="1"/>
    <col min="14" max="14" width="8.453125" style="34" customWidth="1"/>
    <col min="15" max="15" width="8.26953125" style="34" customWidth="1"/>
    <col min="16" max="16" width="9.7265625" style="34" customWidth="1"/>
    <col min="17" max="17" width="6.453125" style="34" customWidth="1"/>
    <col min="18" max="18" width="7.81640625" style="34" customWidth="1"/>
    <col min="19" max="19" width="7" style="34" customWidth="1"/>
    <col min="20" max="20" width="11.54296875" style="34" customWidth="1"/>
    <col min="21" max="21" width="8.7265625" style="34" customWidth="1"/>
    <col min="22" max="22" width="6.7265625" style="34" customWidth="1"/>
    <col min="23" max="23" width="8.453125" style="34" customWidth="1"/>
    <col min="24" max="24" width="6.7265625" style="34" customWidth="1"/>
    <col min="25" max="25" width="7.54296875" style="34" customWidth="1"/>
    <col min="26" max="26" width="9.453125" style="34" customWidth="1"/>
    <col min="27" max="27" width="10.1796875" style="34" customWidth="1"/>
    <col min="28" max="28" width="9.453125" style="34" customWidth="1"/>
    <col min="29" max="29" width="7.81640625" style="34" customWidth="1"/>
    <col min="30" max="30" width="8.1796875" style="34" customWidth="1"/>
    <col min="31" max="31" width="9.26953125" style="34" customWidth="1"/>
    <col min="32" max="32" width="8.453125" style="34" customWidth="1"/>
    <col min="33" max="33" width="9.453125" style="34" customWidth="1"/>
    <col min="34" max="34" width="14" style="34" customWidth="1"/>
    <col min="35" max="35" width="8.1796875" style="34" customWidth="1"/>
    <col min="36" max="36" width="8.453125" style="34" customWidth="1"/>
    <col min="37" max="37" width="8.1796875" style="34" customWidth="1"/>
    <col min="38" max="38" width="7.1796875" style="34" customWidth="1"/>
    <col min="39" max="39" width="8.26953125" style="34" customWidth="1"/>
    <col min="40" max="40" width="9.7265625" style="34" customWidth="1"/>
    <col min="41" max="41" width="13.26953125" style="34" customWidth="1"/>
    <col min="42" max="42" width="10.81640625" style="34" customWidth="1"/>
    <col min="43" max="43" width="8" style="34" customWidth="1"/>
    <col min="44" max="44" width="10.453125" style="34" customWidth="1"/>
    <col min="45" max="45" width="7.453125" style="34" customWidth="1"/>
    <col min="46" max="46" width="10" style="34" customWidth="1"/>
    <col min="47" max="47" width="9.7265625" style="34" customWidth="1"/>
    <col min="48" max="48" width="14.81640625" style="34" customWidth="1"/>
    <col min="49" max="49" width="8.26953125" style="34" customWidth="1"/>
    <col min="50" max="50" width="10.453125" style="34" customWidth="1"/>
    <col min="51" max="51" width="9.81640625" style="34" customWidth="1"/>
    <col min="52" max="53" width="7.1796875" style="34" customWidth="1"/>
    <col min="54" max="54" width="9.7265625" style="34" customWidth="1"/>
    <col min="55" max="55" width="10.54296875" style="34" customWidth="1"/>
    <col min="56" max="56" width="8" style="34" customWidth="1"/>
    <col min="57" max="57" width="6.54296875" style="34" customWidth="1"/>
    <col min="58" max="58" width="8.54296875" style="34" customWidth="1"/>
    <col min="59" max="59" width="6.1796875" style="34" customWidth="1"/>
    <col min="60" max="60" width="5.7265625" style="34" customWidth="1"/>
    <col min="61" max="61" width="9.7265625" style="34" customWidth="1"/>
    <col min="62" max="62" width="9.1796875" style="34" customWidth="1"/>
    <col min="63" max="63" width="9.453125" style="34" customWidth="1"/>
    <col min="64" max="64" width="6.453125" style="34" customWidth="1"/>
    <col min="65" max="65" width="8.453125" style="34" customWidth="1"/>
    <col min="66" max="66" width="5.81640625" style="34" customWidth="1"/>
    <col min="67" max="67" width="5.54296875" style="34" customWidth="1"/>
    <col min="68" max="68" width="9.7265625" style="34" customWidth="1"/>
    <col min="69" max="69" width="10.7265625" style="34" customWidth="1"/>
    <col min="70" max="70" width="8.7265625" style="34" customWidth="1"/>
    <col min="71" max="71" width="8" style="34" customWidth="1"/>
    <col min="72" max="72" width="7.453125" style="34" customWidth="1"/>
    <col min="73" max="73" width="6.54296875" style="34" customWidth="1"/>
    <col min="74" max="74" width="6.26953125" style="34" customWidth="1"/>
    <col min="75" max="75" width="12.54296875" style="34" customWidth="1"/>
    <col min="76" max="76" width="7.7265625" style="34" customWidth="1"/>
    <col min="77" max="77" width="12.1796875" style="34" customWidth="1"/>
    <col min="78" max="78" width="8.453125" style="34" customWidth="1"/>
    <col min="79" max="79" width="10.453125" style="34" customWidth="1"/>
    <col min="80" max="256" width="9.1796875" style="1"/>
    <col min="257" max="257" width="7.26953125" style="1" customWidth="1"/>
    <col min="258" max="258" width="44" style="1" customWidth="1"/>
    <col min="259" max="259" width="15" style="1" customWidth="1"/>
    <col min="260" max="260" width="9.7265625" style="1" customWidth="1"/>
    <col min="261" max="261" width="9.453125" style="1" customWidth="1"/>
    <col min="262" max="262" width="9" style="1" customWidth="1"/>
    <col min="263" max="263" width="8.26953125" style="1" customWidth="1"/>
    <col min="264" max="264" width="5.453125" style="1" customWidth="1"/>
    <col min="265" max="265" width="8" style="1" customWidth="1"/>
    <col min="266" max="266" width="6.54296875" style="1" customWidth="1"/>
    <col min="267" max="267" width="6.1796875" style="1" customWidth="1"/>
    <col min="268" max="268" width="9.453125" style="1" customWidth="1"/>
    <col min="269" max="269" width="9.26953125" style="1" customWidth="1"/>
    <col min="270" max="270" width="6.26953125" style="1" customWidth="1"/>
    <col min="271" max="271" width="5.81640625" style="1" customWidth="1"/>
    <col min="272" max="272" width="9.7265625" style="1" customWidth="1"/>
    <col min="273" max="273" width="6.1796875" style="1" customWidth="1"/>
    <col min="274" max="274" width="6.26953125" style="1" customWidth="1"/>
    <col min="275" max="275" width="5.1796875" style="1" customWidth="1"/>
    <col min="276" max="276" width="7.81640625" style="1" customWidth="1"/>
    <col min="277" max="278" width="5.7265625" style="1" customWidth="1"/>
    <col min="279" max="279" width="7.1796875" style="1" customWidth="1"/>
    <col min="280" max="280" width="5" style="1" customWidth="1"/>
    <col min="281" max="281" width="5.81640625" style="1" customWidth="1"/>
    <col min="282" max="282" width="9.453125" style="1" customWidth="1"/>
    <col min="283" max="283" width="6.7265625" style="1" customWidth="1"/>
    <col min="284" max="284" width="6.453125" style="1" customWidth="1"/>
    <col min="285" max="285" width="5.1796875" style="1" customWidth="1"/>
    <col min="286" max="286" width="5.54296875" style="1" customWidth="1"/>
    <col min="287" max="287" width="9.26953125" style="1" customWidth="1"/>
    <col min="288" max="288" width="5.26953125" style="1" customWidth="1"/>
    <col min="289" max="289" width="9.453125" style="1" customWidth="1"/>
    <col min="290" max="290" width="10.1796875" style="1" customWidth="1"/>
    <col min="291" max="291" width="8.1796875" style="1" customWidth="1"/>
    <col min="292" max="292" width="6" style="1" customWidth="1"/>
    <col min="293" max="293" width="8.1796875" style="1" customWidth="1"/>
    <col min="294" max="294" width="4.81640625" style="1" customWidth="1"/>
    <col min="295" max="295" width="5.26953125" style="1" customWidth="1"/>
    <col min="296" max="296" width="9.7265625" style="1" customWidth="1"/>
    <col min="297" max="297" width="7.81640625" style="1" customWidth="1"/>
    <col min="298" max="298" width="10.81640625" style="1" customWidth="1"/>
    <col min="299" max="299" width="8" style="1" customWidth="1"/>
    <col min="300" max="301" width="7.453125" style="1" customWidth="1"/>
    <col min="302" max="302" width="10" style="1" customWidth="1"/>
    <col min="303" max="303" width="9.7265625" style="1" customWidth="1"/>
    <col min="304" max="304" width="8.81640625" style="1" customWidth="1"/>
    <col min="305" max="305" width="8.26953125" style="1" customWidth="1"/>
    <col min="306" max="306" width="10.453125" style="1" customWidth="1"/>
    <col min="307" max="307" width="7" style="1" customWidth="1"/>
    <col min="308" max="308" width="7.1796875" style="1" customWidth="1"/>
    <col min="309" max="309" width="5.54296875" style="1" customWidth="1"/>
    <col min="310" max="310" width="9.7265625" style="1" customWidth="1"/>
    <col min="311" max="311" width="8.1796875" style="1" customWidth="1"/>
    <col min="312" max="312" width="8" style="1" customWidth="1"/>
    <col min="313" max="313" width="4.7265625" style="1" customWidth="1"/>
    <col min="314" max="314" width="8.54296875" style="1" customWidth="1"/>
    <col min="315" max="315" width="5.26953125" style="1" customWidth="1"/>
    <col min="316" max="316" width="5.7265625" style="1" customWidth="1"/>
    <col min="317" max="317" width="9.7265625" style="1" customWidth="1"/>
    <col min="318" max="318" width="9.1796875" style="1" customWidth="1"/>
    <col min="319" max="319" width="9.453125" style="1" customWidth="1"/>
    <col min="320" max="320" width="6.453125" style="1" customWidth="1"/>
    <col min="321" max="321" width="8.453125" style="1" customWidth="1"/>
    <col min="322" max="322" width="5.81640625" style="1" customWidth="1"/>
    <col min="323" max="323" width="5.54296875" style="1" customWidth="1"/>
    <col min="324" max="324" width="9.7265625" style="1" customWidth="1"/>
    <col min="325" max="325" width="8.1796875" style="1" customWidth="1"/>
    <col min="326" max="326" width="6.453125" style="1" customWidth="1"/>
    <col min="327" max="327" width="8" style="1" customWidth="1"/>
    <col min="328" max="328" width="7.453125" style="1" customWidth="1"/>
    <col min="329" max="329" width="5.453125" style="1" customWidth="1"/>
    <col min="330" max="330" width="4.81640625" style="1" customWidth="1"/>
    <col min="331" max="331" width="7.7265625" style="1" customWidth="1"/>
    <col min="332" max="332" width="6" style="1" customWidth="1"/>
    <col min="333" max="333" width="7.7265625" style="1" customWidth="1"/>
    <col min="334" max="334" width="8.453125" style="1" customWidth="1"/>
    <col min="335" max="335" width="10.453125" style="1" customWidth="1"/>
    <col min="336" max="512" width="9.1796875" style="1"/>
    <col min="513" max="513" width="7.26953125" style="1" customWidth="1"/>
    <col min="514" max="514" width="44" style="1" customWidth="1"/>
    <col min="515" max="515" width="15" style="1" customWidth="1"/>
    <col min="516" max="516" width="9.7265625" style="1" customWidth="1"/>
    <col min="517" max="517" width="9.453125" style="1" customWidth="1"/>
    <col min="518" max="518" width="9" style="1" customWidth="1"/>
    <col min="519" max="519" width="8.26953125" style="1" customWidth="1"/>
    <col min="520" max="520" width="5.453125" style="1" customWidth="1"/>
    <col min="521" max="521" width="8" style="1" customWidth="1"/>
    <col min="522" max="522" width="6.54296875" style="1" customWidth="1"/>
    <col min="523" max="523" width="6.1796875" style="1" customWidth="1"/>
    <col min="524" max="524" width="9.453125" style="1" customWidth="1"/>
    <col min="525" max="525" width="9.26953125" style="1" customWidth="1"/>
    <col min="526" max="526" width="6.26953125" style="1" customWidth="1"/>
    <col min="527" max="527" width="5.81640625" style="1" customWidth="1"/>
    <col min="528" max="528" width="9.7265625" style="1" customWidth="1"/>
    <col min="529" max="529" width="6.1796875" style="1" customWidth="1"/>
    <col min="530" max="530" width="6.26953125" style="1" customWidth="1"/>
    <col min="531" max="531" width="5.1796875" style="1" customWidth="1"/>
    <col min="532" max="532" width="7.81640625" style="1" customWidth="1"/>
    <col min="533" max="534" width="5.7265625" style="1" customWidth="1"/>
    <col min="535" max="535" width="7.1796875" style="1" customWidth="1"/>
    <col min="536" max="536" width="5" style="1" customWidth="1"/>
    <col min="537" max="537" width="5.81640625" style="1" customWidth="1"/>
    <col min="538" max="538" width="9.453125" style="1" customWidth="1"/>
    <col min="539" max="539" width="6.7265625" style="1" customWidth="1"/>
    <col min="540" max="540" width="6.453125" style="1" customWidth="1"/>
    <col min="541" max="541" width="5.1796875" style="1" customWidth="1"/>
    <col min="542" max="542" width="5.54296875" style="1" customWidth="1"/>
    <col min="543" max="543" width="9.26953125" style="1" customWidth="1"/>
    <col min="544" max="544" width="5.26953125" style="1" customWidth="1"/>
    <col min="545" max="545" width="9.453125" style="1" customWidth="1"/>
    <col min="546" max="546" width="10.1796875" style="1" customWidth="1"/>
    <col min="547" max="547" width="8.1796875" style="1" customWidth="1"/>
    <col min="548" max="548" width="6" style="1" customWidth="1"/>
    <col min="549" max="549" width="8.1796875" style="1" customWidth="1"/>
    <col min="550" max="550" width="4.81640625" style="1" customWidth="1"/>
    <col min="551" max="551" width="5.26953125" style="1" customWidth="1"/>
    <col min="552" max="552" width="9.7265625" style="1" customWidth="1"/>
    <col min="553" max="553" width="7.81640625" style="1" customWidth="1"/>
    <col min="554" max="554" width="10.81640625" style="1" customWidth="1"/>
    <col min="555" max="555" width="8" style="1" customWidth="1"/>
    <col min="556" max="557" width="7.453125" style="1" customWidth="1"/>
    <col min="558" max="558" width="10" style="1" customWidth="1"/>
    <col min="559" max="559" width="9.7265625" style="1" customWidth="1"/>
    <col min="560" max="560" width="8.81640625" style="1" customWidth="1"/>
    <col min="561" max="561" width="8.26953125" style="1" customWidth="1"/>
    <col min="562" max="562" width="10.453125" style="1" customWidth="1"/>
    <col min="563" max="563" width="7" style="1" customWidth="1"/>
    <col min="564" max="564" width="7.1796875" style="1" customWidth="1"/>
    <col min="565" max="565" width="5.54296875" style="1" customWidth="1"/>
    <col min="566" max="566" width="9.7265625" style="1" customWidth="1"/>
    <col min="567" max="567" width="8.1796875" style="1" customWidth="1"/>
    <col min="568" max="568" width="8" style="1" customWidth="1"/>
    <col min="569" max="569" width="4.7265625" style="1" customWidth="1"/>
    <col min="570" max="570" width="8.54296875" style="1" customWidth="1"/>
    <col min="571" max="571" width="5.26953125" style="1" customWidth="1"/>
    <col min="572" max="572" width="5.7265625" style="1" customWidth="1"/>
    <col min="573" max="573" width="9.7265625" style="1" customWidth="1"/>
    <col min="574" max="574" width="9.1796875" style="1" customWidth="1"/>
    <col min="575" max="575" width="9.453125" style="1" customWidth="1"/>
    <col min="576" max="576" width="6.453125" style="1" customWidth="1"/>
    <col min="577" max="577" width="8.453125" style="1" customWidth="1"/>
    <col min="578" max="578" width="5.81640625" style="1" customWidth="1"/>
    <col min="579" max="579" width="5.54296875" style="1" customWidth="1"/>
    <col min="580" max="580" width="9.7265625" style="1" customWidth="1"/>
    <col min="581" max="581" width="8.1796875" style="1" customWidth="1"/>
    <col min="582" max="582" width="6.453125" style="1" customWidth="1"/>
    <col min="583" max="583" width="8" style="1" customWidth="1"/>
    <col min="584" max="584" width="7.453125" style="1" customWidth="1"/>
    <col min="585" max="585" width="5.453125" style="1" customWidth="1"/>
    <col min="586" max="586" width="4.81640625" style="1" customWidth="1"/>
    <col min="587" max="587" width="7.7265625" style="1" customWidth="1"/>
    <col min="588" max="588" width="6" style="1" customWidth="1"/>
    <col min="589" max="589" width="7.7265625" style="1" customWidth="1"/>
    <col min="590" max="590" width="8.453125" style="1" customWidth="1"/>
    <col min="591" max="591" width="10.453125" style="1" customWidth="1"/>
    <col min="592" max="768" width="9.1796875" style="1"/>
    <col min="769" max="769" width="7.26953125" style="1" customWidth="1"/>
    <col min="770" max="770" width="44" style="1" customWidth="1"/>
    <col min="771" max="771" width="15" style="1" customWidth="1"/>
    <col min="772" max="772" width="9.7265625" style="1" customWidth="1"/>
    <col min="773" max="773" width="9.453125" style="1" customWidth="1"/>
    <col min="774" max="774" width="9" style="1" customWidth="1"/>
    <col min="775" max="775" width="8.26953125" style="1" customWidth="1"/>
    <col min="776" max="776" width="5.453125" style="1" customWidth="1"/>
    <col min="777" max="777" width="8" style="1" customWidth="1"/>
    <col min="778" max="778" width="6.54296875" style="1" customWidth="1"/>
    <col min="779" max="779" width="6.1796875" style="1" customWidth="1"/>
    <col min="780" max="780" width="9.453125" style="1" customWidth="1"/>
    <col min="781" max="781" width="9.26953125" style="1" customWidth="1"/>
    <col min="782" max="782" width="6.26953125" style="1" customWidth="1"/>
    <col min="783" max="783" width="5.81640625" style="1" customWidth="1"/>
    <col min="784" max="784" width="9.7265625" style="1" customWidth="1"/>
    <col min="785" max="785" width="6.1796875" style="1" customWidth="1"/>
    <col min="786" max="786" width="6.26953125" style="1" customWidth="1"/>
    <col min="787" max="787" width="5.1796875" style="1" customWidth="1"/>
    <col min="788" max="788" width="7.81640625" style="1" customWidth="1"/>
    <col min="789" max="790" width="5.7265625" style="1" customWidth="1"/>
    <col min="791" max="791" width="7.1796875" style="1" customWidth="1"/>
    <col min="792" max="792" width="5" style="1" customWidth="1"/>
    <col min="793" max="793" width="5.81640625" style="1" customWidth="1"/>
    <col min="794" max="794" width="9.453125" style="1" customWidth="1"/>
    <col min="795" max="795" width="6.7265625" style="1" customWidth="1"/>
    <col min="796" max="796" width="6.453125" style="1" customWidth="1"/>
    <col min="797" max="797" width="5.1796875" style="1" customWidth="1"/>
    <col min="798" max="798" width="5.54296875" style="1" customWidth="1"/>
    <col min="799" max="799" width="9.26953125" style="1" customWidth="1"/>
    <col min="800" max="800" width="5.26953125" style="1" customWidth="1"/>
    <col min="801" max="801" width="9.453125" style="1" customWidth="1"/>
    <col min="802" max="802" width="10.1796875" style="1" customWidth="1"/>
    <col min="803" max="803" width="8.1796875" style="1" customWidth="1"/>
    <col min="804" max="804" width="6" style="1" customWidth="1"/>
    <col min="805" max="805" width="8.1796875" style="1" customWidth="1"/>
    <col min="806" max="806" width="4.81640625" style="1" customWidth="1"/>
    <col min="807" max="807" width="5.26953125" style="1" customWidth="1"/>
    <col min="808" max="808" width="9.7265625" style="1" customWidth="1"/>
    <col min="809" max="809" width="7.81640625" style="1" customWidth="1"/>
    <col min="810" max="810" width="10.81640625" style="1" customWidth="1"/>
    <col min="811" max="811" width="8" style="1" customWidth="1"/>
    <col min="812" max="813" width="7.453125" style="1" customWidth="1"/>
    <col min="814" max="814" width="10" style="1" customWidth="1"/>
    <col min="815" max="815" width="9.7265625" style="1" customWidth="1"/>
    <col min="816" max="816" width="8.81640625" style="1" customWidth="1"/>
    <col min="817" max="817" width="8.26953125" style="1" customWidth="1"/>
    <col min="818" max="818" width="10.453125" style="1" customWidth="1"/>
    <col min="819" max="819" width="7" style="1" customWidth="1"/>
    <col min="820" max="820" width="7.1796875" style="1" customWidth="1"/>
    <col min="821" max="821" width="5.54296875" style="1" customWidth="1"/>
    <col min="822" max="822" width="9.7265625" style="1" customWidth="1"/>
    <col min="823" max="823" width="8.1796875" style="1" customWidth="1"/>
    <col min="824" max="824" width="8" style="1" customWidth="1"/>
    <col min="825" max="825" width="4.7265625" style="1" customWidth="1"/>
    <col min="826" max="826" width="8.54296875" style="1" customWidth="1"/>
    <col min="827" max="827" width="5.26953125" style="1" customWidth="1"/>
    <col min="828" max="828" width="5.7265625" style="1" customWidth="1"/>
    <col min="829" max="829" width="9.7265625" style="1" customWidth="1"/>
    <col min="830" max="830" width="9.1796875" style="1" customWidth="1"/>
    <col min="831" max="831" width="9.453125" style="1" customWidth="1"/>
    <col min="832" max="832" width="6.453125" style="1" customWidth="1"/>
    <col min="833" max="833" width="8.453125" style="1" customWidth="1"/>
    <col min="834" max="834" width="5.81640625" style="1" customWidth="1"/>
    <col min="835" max="835" width="5.54296875" style="1" customWidth="1"/>
    <col min="836" max="836" width="9.7265625" style="1" customWidth="1"/>
    <col min="837" max="837" width="8.1796875" style="1" customWidth="1"/>
    <col min="838" max="838" width="6.453125" style="1" customWidth="1"/>
    <col min="839" max="839" width="8" style="1" customWidth="1"/>
    <col min="840" max="840" width="7.453125" style="1" customWidth="1"/>
    <col min="841" max="841" width="5.453125" style="1" customWidth="1"/>
    <col min="842" max="842" width="4.81640625" style="1" customWidth="1"/>
    <col min="843" max="843" width="7.7265625" style="1" customWidth="1"/>
    <col min="844" max="844" width="6" style="1" customWidth="1"/>
    <col min="845" max="845" width="7.7265625" style="1" customWidth="1"/>
    <col min="846" max="846" width="8.453125" style="1" customWidth="1"/>
    <col min="847" max="847" width="10.453125" style="1" customWidth="1"/>
    <col min="848" max="1024" width="9.1796875" style="1"/>
    <col min="1025" max="1025" width="7.26953125" style="1" customWidth="1"/>
    <col min="1026" max="1026" width="44" style="1" customWidth="1"/>
    <col min="1027" max="1027" width="15" style="1" customWidth="1"/>
    <col min="1028" max="1028" width="9.7265625" style="1" customWidth="1"/>
    <col min="1029" max="1029" width="9.453125" style="1" customWidth="1"/>
    <col min="1030" max="1030" width="9" style="1" customWidth="1"/>
    <col min="1031" max="1031" width="8.26953125" style="1" customWidth="1"/>
    <col min="1032" max="1032" width="5.453125" style="1" customWidth="1"/>
    <col min="1033" max="1033" width="8" style="1" customWidth="1"/>
    <col min="1034" max="1034" width="6.54296875" style="1" customWidth="1"/>
    <col min="1035" max="1035" width="6.1796875" style="1" customWidth="1"/>
    <col min="1036" max="1036" width="9.453125" style="1" customWidth="1"/>
    <col min="1037" max="1037" width="9.26953125" style="1" customWidth="1"/>
    <col min="1038" max="1038" width="6.26953125" style="1" customWidth="1"/>
    <col min="1039" max="1039" width="5.81640625" style="1" customWidth="1"/>
    <col min="1040" max="1040" width="9.7265625" style="1" customWidth="1"/>
    <col min="1041" max="1041" width="6.1796875" style="1" customWidth="1"/>
    <col min="1042" max="1042" width="6.26953125" style="1" customWidth="1"/>
    <col min="1043" max="1043" width="5.1796875" style="1" customWidth="1"/>
    <col min="1044" max="1044" width="7.81640625" style="1" customWidth="1"/>
    <col min="1045" max="1046" width="5.7265625" style="1" customWidth="1"/>
    <col min="1047" max="1047" width="7.1796875" style="1" customWidth="1"/>
    <col min="1048" max="1048" width="5" style="1" customWidth="1"/>
    <col min="1049" max="1049" width="5.81640625" style="1" customWidth="1"/>
    <col min="1050" max="1050" width="9.453125" style="1" customWidth="1"/>
    <col min="1051" max="1051" width="6.7265625" style="1" customWidth="1"/>
    <col min="1052" max="1052" width="6.453125" style="1" customWidth="1"/>
    <col min="1053" max="1053" width="5.1796875" style="1" customWidth="1"/>
    <col min="1054" max="1054" width="5.54296875" style="1" customWidth="1"/>
    <col min="1055" max="1055" width="9.26953125" style="1" customWidth="1"/>
    <col min="1056" max="1056" width="5.26953125" style="1" customWidth="1"/>
    <col min="1057" max="1057" width="9.453125" style="1" customWidth="1"/>
    <col min="1058" max="1058" width="10.1796875" style="1" customWidth="1"/>
    <col min="1059" max="1059" width="8.1796875" style="1" customWidth="1"/>
    <col min="1060" max="1060" width="6" style="1" customWidth="1"/>
    <col min="1061" max="1061" width="8.1796875" style="1" customWidth="1"/>
    <col min="1062" max="1062" width="4.81640625" style="1" customWidth="1"/>
    <col min="1063" max="1063" width="5.26953125" style="1" customWidth="1"/>
    <col min="1064" max="1064" width="9.7265625" style="1" customWidth="1"/>
    <col min="1065" max="1065" width="7.81640625" style="1" customWidth="1"/>
    <col min="1066" max="1066" width="10.81640625" style="1" customWidth="1"/>
    <col min="1067" max="1067" width="8" style="1" customWidth="1"/>
    <col min="1068" max="1069" width="7.453125" style="1" customWidth="1"/>
    <col min="1070" max="1070" width="10" style="1" customWidth="1"/>
    <col min="1071" max="1071" width="9.7265625" style="1" customWidth="1"/>
    <col min="1072" max="1072" width="8.81640625" style="1" customWidth="1"/>
    <col min="1073" max="1073" width="8.26953125" style="1" customWidth="1"/>
    <col min="1074" max="1074" width="10.453125" style="1" customWidth="1"/>
    <col min="1075" max="1075" width="7" style="1" customWidth="1"/>
    <col min="1076" max="1076" width="7.1796875" style="1" customWidth="1"/>
    <col min="1077" max="1077" width="5.54296875" style="1" customWidth="1"/>
    <col min="1078" max="1078" width="9.7265625" style="1" customWidth="1"/>
    <col min="1079" max="1079" width="8.1796875" style="1" customWidth="1"/>
    <col min="1080" max="1080" width="8" style="1" customWidth="1"/>
    <col min="1081" max="1081" width="4.7265625" style="1" customWidth="1"/>
    <col min="1082" max="1082" width="8.54296875" style="1" customWidth="1"/>
    <col min="1083" max="1083" width="5.26953125" style="1" customWidth="1"/>
    <col min="1084" max="1084" width="5.7265625" style="1" customWidth="1"/>
    <col min="1085" max="1085" width="9.7265625" style="1" customWidth="1"/>
    <col min="1086" max="1086" width="9.1796875" style="1" customWidth="1"/>
    <col min="1087" max="1087" width="9.453125" style="1" customWidth="1"/>
    <col min="1088" max="1088" width="6.453125" style="1" customWidth="1"/>
    <col min="1089" max="1089" width="8.453125" style="1" customWidth="1"/>
    <col min="1090" max="1090" width="5.81640625" style="1" customWidth="1"/>
    <col min="1091" max="1091" width="5.54296875" style="1" customWidth="1"/>
    <col min="1092" max="1092" width="9.7265625" style="1" customWidth="1"/>
    <col min="1093" max="1093" width="8.1796875" style="1" customWidth="1"/>
    <col min="1094" max="1094" width="6.453125" style="1" customWidth="1"/>
    <col min="1095" max="1095" width="8" style="1" customWidth="1"/>
    <col min="1096" max="1096" width="7.453125" style="1" customWidth="1"/>
    <col min="1097" max="1097" width="5.453125" style="1" customWidth="1"/>
    <col min="1098" max="1098" width="4.81640625" style="1" customWidth="1"/>
    <col min="1099" max="1099" width="7.7265625" style="1" customWidth="1"/>
    <col min="1100" max="1100" width="6" style="1" customWidth="1"/>
    <col min="1101" max="1101" width="7.7265625" style="1" customWidth="1"/>
    <col min="1102" max="1102" width="8.453125" style="1" customWidth="1"/>
    <col min="1103" max="1103" width="10.453125" style="1" customWidth="1"/>
    <col min="1104" max="1280" width="9.1796875" style="1"/>
    <col min="1281" max="1281" width="7.26953125" style="1" customWidth="1"/>
    <col min="1282" max="1282" width="44" style="1" customWidth="1"/>
    <col min="1283" max="1283" width="15" style="1" customWidth="1"/>
    <col min="1284" max="1284" width="9.7265625" style="1" customWidth="1"/>
    <col min="1285" max="1285" width="9.453125" style="1" customWidth="1"/>
    <col min="1286" max="1286" width="9" style="1" customWidth="1"/>
    <col min="1287" max="1287" width="8.26953125" style="1" customWidth="1"/>
    <col min="1288" max="1288" width="5.453125" style="1" customWidth="1"/>
    <col min="1289" max="1289" width="8" style="1" customWidth="1"/>
    <col min="1290" max="1290" width="6.54296875" style="1" customWidth="1"/>
    <col min="1291" max="1291" width="6.1796875" style="1" customWidth="1"/>
    <col min="1292" max="1292" width="9.453125" style="1" customWidth="1"/>
    <col min="1293" max="1293" width="9.26953125" style="1" customWidth="1"/>
    <col min="1294" max="1294" width="6.26953125" style="1" customWidth="1"/>
    <col min="1295" max="1295" width="5.81640625" style="1" customWidth="1"/>
    <col min="1296" max="1296" width="9.7265625" style="1" customWidth="1"/>
    <col min="1297" max="1297" width="6.1796875" style="1" customWidth="1"/>
    <col min="1298" max="1298" width="6.26953125" style="1" customWidth="1"/>
    <col min="1299" max="1299" width="5.1796875" style="1" customWidth="1"/>
    <col min="1300" max="1300" width="7.81640625" style="1" customWidth="1"/>
    <col min="1301" max="1302" width="5.7265625" style="1" customWidth="1"/>
    <col min="1303" max="1303" width="7.1796875" style="1" customWidth="1"/>
    <col min="1304" max="1304" width="5" style="1" customWidth="1"/>
    <col min="1305" max="1305" width="5.81640625" style="1" customWidth="1"/>
    <col min="1306" max="1306" width="9.453125" style="1" customWidth="1"/>
    <col min="1307" max="1307" width="6.7265625" style="1" customWidth="1"/>
    <col min="1308" max="1308" width="6.453125" style="1" customWidth="1"/>
    <col min="1309" max="1309" width="5.1796875" style="1" customWidth="1"/>
    <col min="1310" max="1310" width="5.54296875" style="1" customWidth="1"/>
    <col min="1311" max="1311" width="9.26953125" style="1" customWidth="1"/>
    <col min="1312" max="1312" width="5.26953125" style="1" customWidth="1"/>
    <col min="1313" max="1313" width="9.453125" style="1" customWidth="1"/>
    <col min="1314" max="1314" width="10.1796875" style="1" customWidth="1"/>
    <col min="1315" max="1315" width="8.1796875" style="1" customWidth="1"/>
    <col min="1316" max="1316" width="6" style="1" customWidth="1"/>
    <col min="1317" max="1317" width="8.1796875" style="1" customWidth="1"/>
    <col min="1318" max="1318" width="4.81640625" style="1" customWidth="1"/>
    <col min="1319" max="1319" width="5.26953125" style="1" customWidth="1"/>
    <col min="1320" max="1320" width="9.7265625" style="1" customWidth="1"/>
    <col min="1321" max="1321" width="7.81640625" style="1" customWidth="1"/>
    <col min="1322" max="1322" width="10.81640625" style="1" customWidth="1"/>
    <col min="1323" max="1323" width="8" style="1" customWidth="1"/>
    <col min="1324" max="1325" width="7.453125" style="1" customWidth="1"/>
    <col min="1326" max="1326" width="10" style="1" customWidth="1"/>
    <col min="1327" max="1327" width="9.7265625" style="1" customWidth="1"/>
    <col min="1328" max="1328" width="8.81640625" style="1" customWidth="1"/>
    <col min="1329" max="1329" width="8.26953125" style="1" customWidth="1"/>
    <col min="1330" max="1330" width="10.453125" style="1" customWidth="1"/>
    <col min="1331" max="1331" width="7" style="1" customWidth="1"/>
    <col min="1332" max="1332" width="7.1796875" style="1" customWidth="1"/>
    <col min="1333" max="1333" width="5.54296875" style="1" customWidth="1"/>
    <col min="1334" max="1334" width="9.7265625" style="1" customWidth="1"/>
    <col min="1335" max="1335" width="8.1796875" style="1" customWidth="1"/>
    <col min="1336" max="1336" width="8" style="1" customWidth="1"/>
    <col min="1337" max="1337" width="4.7265625" style="1" customWidth="1"/>
    <col min="1338" max="1338" width="8.54296875" style="1" customWidth="1"/>
    <col min="1339" max="1339" width="5.26953125" style="1" customWidth="1"/>
    <col min="1340" max="1340" width="5.7265625" style="1" customWidth="1"/>
    <col min="1341" max="1341" width="9.7265625" style="1" customWidth="1"/>
    <col min="1342" max="1342" width="9.1796875" style="1" customWidth="1"/>
    <col min="1343" max="1343" width="9.453125" style="1" customWidth="1"/>
    <col min="1344" max="1344" width="6.453125" style="1" customWidth="1"/>
    <col min="1345" max="1345" width="8.453125" style="1" customWidth="1"/>
    <col min="1346" max="1346" width="5.81640625" style="1" customWidth="1"/>
    <col min="1347" max="1347" width="5.54296875" style="1" customWidth="1"/>
    <col min="1348" max="1348" width="9.7265625" style="1" customWidth="1"/>
    <col min="1349" max="1349" width="8.1796875" style="1" customWidth="1"/>
    <col min="1350" max="1350" width="6.453125" style="1" customWidth="1"/>
    <col min="1351" max="1351" width="8" style="1" customWidth="1"/>
    <col min="1352" max="1352" width="7.453125" style="1" customWidth="1"/>
    <col min="1353" max="1353" width="5.453125" style="1" customWidth="1"/>
    <col min="1354" max="1354" width="4.81640625" style="1" customWidth="1"/>
    <col min="1355" max="1355" width="7.7265625" style="1" customWidth="1"/>
    <col min="1356" max="1356" width="6" style="1" customWidth="1"/>
    <col min="1357" max="1357" width="7.7265625" style="1" customWidth="1"/>
    <col min="1358" max="1358" width="8.453125" style="1" customWidth="1"/>
    <col min="1359" max="1359" width="10.453125" style="1" customWidth="1"/>
    <col min="1360" max="1536" width="9.1796875" style="1"/>
    <col min="1537" max="1537" width="7.26953125" style="1" customWidth="1"/>
    <col min="1538" max="1538" width="44" style="1" customWidth="1"/>
    <col min="1539" max="1539" width="15" style="1" customWidth="1"/>
    <col min="1540" max="1540" width="9.7265625" style="1" customWidth="1"/>
    <col min="1541" max="1541" width="9.453125" style="1" customWidth="1"/>
    <col min="1542" max="1542" width="9" style="1" customWidth="1"/>
    <col min="1543" max="1543" width="8.26953125" style="1" customWidth="1"/>
    <col min="1544" max="1544" width="5.453125" style="1" customWidth="1"/>
    <col min="1545" max="1545" width="8" style="1" customWidth="1"/>
    <col min="1546" max="1546" width="6.54296875" style="1" customWidth="1"/>
    <col min="1547" max="1547" width="6.1796875" style="1" customWidth="1"/>
    <col min="1548" max="1548" width="9.453125" style="1" customWidth="1"/>
    <col min="1549" max="1549" width="9.26953125" style="1" customWidth="1"/>
    <col min="1550" max="1550" width="6.26953125" style="1" customWidth="1"/>
    <col min="1551" max="1551" width="5.81640625" style="1" customWidth="1"/>
    <col min="1552" max="1552" width="9.7265625" style="1" customWidth="1"/>
    <col min="1553" max="1553" width="6.1796875" style="1" customWidth="1"/>
    <col min="1554" max="1554" width="6.26953125" style="1" customWidth="1"/>
    <col min="1555" max="1555" width="5.1796875" style="1" customWidth="1"/>
    <col min="1556" max="1556" width="7.81640625" style="1" customWidth="1"/>
    <col min="1557" max="1558" width="5.7265625" style="1" customWidth="1"/>
    <col min="1559" max="1559" width="7.1796875" style="1" customWidth="1"/>
    <col min="1560" max="1560" width="5" style="1" customWidth="1"/>
    <col min="1561" max="1561" width="5.81640625" style="1" customWidth="1"/>
    <col min="1562" max="1562" width="9.453125" style="1" customWidth="1"/>
    <col min="1563" max="1563" width="6.7265625" style="1" customWidth="1"/>
    <col min="1564" max="1564" width="6.453125" style="1" customWidth="1"/>
    <col min="1565" max="1565" width="5.1796875" style="1" customWidth="1"/>
    <col min="1566" max="1566" width="5.54296875" style="1" customWidth="1"/>
    <col min="1567" max="1567" width="9.26953125" style="1" customWidth="1"/>
    <col min="1568" max="1568" width="5.26953125" style="1" customWidth="1"/>
    <col min="1569" max="1569" width="9.453125" style="1" customWidth="1"/>
    <col min="1570" max="1570" width="10.1796875" style="1" customWidth="1"/>
    <col min="1571" max="1571" width="8.1796875" style="1" customWidth="1"/>
    <col min="1572" max="1572" width="6" style="1" customWidth="1"/>
    <col min="1573" max="1573" width="8.1796875" style="1" customWidth="1"/>
    <col min="1574" max="1574" width="4.81640625" style="1" customWidth="1"/>
    <col min="1575" max="1575" width="5.26953125" style="1" customWidth="1"/>
    <col min="1576" max="1576" width="9.7265625" style="1" customWidth="1"/>
    <col min="1577" max="1577" width="7.81640625" style="1" customWidth="1"/>
    <col min="1578" max="1578" width="10.81640625" style="1" customWidth="1"/>
    <col min="1579" max="1579" width="8" style="1" customWidth="1"/>
    <col min="1580" max="1581" width="7.453125" style="1" customWidth="1"/>
    <col min="1582" max="1582" width="10" style="1" customWidth="1"/>
    <col min="1583" max="1583" width="9.7265625" style="1" customWidth="1"/>
    <col min="1584" max="1584" width="8.81640625" style="1" customWidth="1"/>
    <col min="1585" max="1585" width="8.26953125" style="1" customWidth="1"/>
    <col min="1586" max="1586" width="10.453125" style="1" customWidth="1"/>
    <col min="1587" max="1587" width="7" style="1" customWidth="1"/>
    <col min="1588" max="1588" width="7.1796875" style="1" customWidth="1"/>
    <col min="1589" max="1589" width="5.54296875" style="1" customWidth="1"/>
    <col min="1590" max="1590" width="9.7265625" style="1" customWidth="1"/>
    <col min="1591" max="1591" width="8.1796875" style="1" customWidth="1"/>
    <col min="1592" max="1592" width="8" style="1" customWidth="1"/>
    <col min="1593" max="1593" width="4.7265625" style="1" customWidth="1"/>
    <col min="1594" max="1594" width="8.54296875" style="1" customWidth="1"/>
    <col min="1595" max="1595" width="5.26953125" style="1" customWidth="1"/>
    <col min="1596" max="1596" width="5.7265625" style="1" customWidth="1"/>
    <col min="1597" max="1597" width="9.7265625" style="1" customWidth="1"/>
    <col min="1598" max="1598" width="9.1796875" style="1" customWidth="1"/>
    <col min="1599" max="1599" width="9.453125" style="1" customWidth="1"/>
    <col min="1600" max="1600" width="6.453125" style="1" customWidth="1"/>
    <col min="1601" max="1601" width="8.453125" style="1" customWidth="1"/>
    <col min="1602" max="1602" width="5.81640625" style="1" customWidth="1"/>
    <col min="1603" max="1603" width="5.54296875" style="1" customWidth="1"/>
    <col min="1604" max="1604" width="9.7265625" style="1" customWidth="1"/>
    <col min="1605" max="1605" width="8.1796875" style="1" customWidth="1"/>
    <col min="1606" max="1606" width="6.453125" style="1" customWidth="1"/>
    <col min="1607" max="1607" width="8" style="1" customWidth="1"/>
    <col min="1608" max="1608" width="7.453125" style="1" customWidth="1"/>
    <col min="1609" max="1609" width="5.453125" style="1" customWidth="1"/>
    <col min="1610" max="1610" width="4.81640625" style="1" customWidth="1"/>
    <col min="1611" max="1611" width="7.7265625" style="1" customWidth="1"/>
    <col min="1612" max="1612" width="6" style="1" customWidth="1"/>
    <col min="1613" max="1613" width="7.7265625" style="1" customWidth="1"/>
    <col min="1614" max="1614" width="8.453125" style="1" customWidth="1"/>
    <col min="1615" max="1615" width="10.453125" style="1" customWidth="1"/>
    <col min="1616" max="1792" width="9.1796875" style="1"/>
    <col min="1793" max="1793" width="7.26953125" style="1" customWidth="1"/>
    <col min="1794" max="1794" width="44" style="1" customWidth="1"/>
    <col min="1795" max="1795" width="15" style="1" customWidth="1"/>
    <col min="1796" max="1796" width="9.7265625" style="1" customWidth="1"/>
    <col min="1797" max="1797" width="9.453125" style="1" customWidth="1"/>
    <col min="1798" max="1798" width="9" style="1" customWidth="1"/>
    <col min="1799" max="1799" width="8.26953125" style="1" customWidth="1"/>
    <col min="1800" max="1800" width="5.453125" style="1" customWidth="1"/>
    <col min="1801" max="1801" width="8" style="1" customWidth="1"/>
    <col min="1802" max="1802" width="6.54296875" style="1" customWidth="1"/>
    <col min="1803" max="1803" width="6.1796875" style="1" customWidth="1"/>
    <col min="1804" max="1804" width="9.453125" style="1" customWidth="1"/>
    <col min="1805" max="1805" width="9.26953125" style="1" customWidth="1"/>
    <col min="1806" max="1806" width="6.26953125" style="1" customWidth="1"/>
    <col min="1807" max="1807" width="5.81640625" style="1" customWidth="1"/>
    <col min="1808" max="1808" width="9.7265625" style="1" customWidth="1"/>
    <col min="1809" max="1809" width="6.1796875" style="1" customWidth="1"/>
    <col min="1810" max="1810" width="6.26953125" style="1" customWidth="1"/>
    <col min="1811" max="1811" width="5.1796875" style="1" customWidth="1"/>
    <col min="1812" max="1812" width="7.81640625" style="1" customWidth="1"/>
    <col min="1813" max="1814" width="5.7265625" style="1" customWidth="1"/>
    <col min="1815" max="1815" width="7.1796875" style="1" customWidth="1"/>
    <col min="1816" max="1816" width="5" style="1" customWidth="1"/>
    <col min="1817" max="1817" width="5.81640625" style="1" customWidth="1"/>
    <col min="1818" max="1818" width="9.453125" style="1" customWidth="1"/>
    <col min="1819" max="1819" width="6.7265625" style="1" customWidth="1"/>
    <col min="1820" max="1820" width="6.453125" style="1" customWidth="1"/>
    <col min="1821" max="1821" width="5.1796875" style="1" customWidth="1"/>
    <col min="1822" max="1822" width="5.54296875" style="1" customWidth="1"/>
    <col min="1823" max="1823" width="9.26953125" style="1" customWidth="1"/>
    <col min="1824" max="1824" width="5.26953125" style="1" customWidth="1"/>
    <col min="1825" max="1825" width="9.453125" style="1" customWidth="1"/>
    <col min="1826" max="1826" width="10.1796875" style="1" customWidth="1"/>
    <col min="1827" max="1827" width="8.1796875" style="1" customWidth="1"/>
    <col min="1828" max="1828" width="6" style="1" customWidth="1"/>
    <col min="1829" max="1829" width="8.1796875" style="1" customWidth="1"/>
    <col min="1830" max="1830" width="4.81640625" style="1" customWidth="1"/>
    <col min="1831" max="1831" width="5.26953125" style="1" customWidth="1"/>
    <col min="1832" max="1832" width="9.7265625" style="1" customWidth="1"/>
    <col min="1833" max="1833" width="7.81640625" style="1" customWidth="1"/>
    <col min="1834" max="1834" width="10.81640625" style="1" customWidth="1"/>
    <col min="1835" max="1835" width="8" style="1" customWidth="1"/>
    <col min="1836" max="1837" width="7.453125" style="1" customWidth="1"/>
    <col min="1838" max="1838" width="10" style="1" customWidth="1"/>
    <col min="1839" max="1839" width="9.7265625" style="1" customWidth="1"/>
    <col min="1840" max="1840" width="8.81640625" style="1" customWidth="1"/>
    <col min="1841" max="1841" width="8.26953125" style="1" customWidth="1"/>
    <col min="1842" max="1842" width="10.453125" style="1" customWidth="1"/>
    <col min="1843" max="1843" width="7" style="1" customWidth="1"/>
    <col min="1844" max="1844" width="7.1796875" style="1" customWidth="1"/>
    <col min="1845" max="1845" width="5.54296875" style="1" customWidth="1"/>
    <col min="1846" max="1846" width="9.7265625" style="1" customWidth="1"/>
    <col min="1847" max="1847" width="8.1796875" style="1" customWidth="1"/>
    <col min="1848" max="1848" width="8" style="1" customWidth="1"/>
    <col min="1849" max="1849" width="4.7265625" style="1" customWidth="1"/>
    <col min="1850" max="1850" width="8.54296875" style="1" customWidth="1"/>
    <col min="1851" max="1851" width="5.26953125" style="1" customWidth="1"/>
    <col min="1852" max="1852" width="5.7265625" style="1" customWidth="1"/>
    <col min="1853" max="1853" width="9.7265625" style="1" customWidth="1"/>
    <col min="1854" max="1854" width="9.1796875" style="1" customWidth="1"/>
    <col min="1855" max="1855" width="9.453125" style="1" customWidth="1"/>
    <col min="1856" max="1856" width="6.453125" style="1" customWidth="1"/>
    <col min="1857" max="1857" width="8.453125" style="1" customWidth="1"/>
    <col min="1858" max="1858" width="5.81640625" style="1" customWidth="1"/>
    <col min="1859" max="1859" width="5.54296875" style="1" customWidth="1"/>
    <col min="1860" max="1860" width="9.7265625" style="1" customWidth="1"/>
    <col min="1861" max="1861" width="8.1796875" style="1" customWidth="1"/>
    <col min="1862" max="1862" width="6.453125" style="1" customWidth="1"/>
    <col min="1863" max="1863" width="8" style="1" customWidth="1"/>
    <col min="1864" max="1864" width="7.453125" style="1" customWidth="1"/>
    <col min="1865" max="1865" width="5.453125" style="1" customWidth="1"/>
    <col min="1866" max="1866" width="4.81640625" style="1" customWidth="1"/>
    <col min="1867" max="1867" width="7.7265625" style="1" customWidth="1"/>
    <col min="1868" max="1868" width="6" style="1" customWidth="1"/>
    <col min="1869" max="1869" width="7.7265625" style="1" customWidth="1"/>
    <col min="1870" max="1870" width="8.453125" style="1" customWidth="1"/>
    <col min="1871" max="1871" width="10.453125" style="1" customWidth="1"/>
    <col min="1872" max="2048" width="9.1796875" style="1"/>
    <col min="2049" max="2049" width="7.26953125" style="1" customWidth="1"/>
    <col min="2050" max="2050" width="44" style="1" customWidth="1"/>
    <col min="2051" max="2051" width="15" style="1" customWidth="1"/>
    <col min="2052" max="2052" width="9.7265625" style="1" customWidth="1"/>
    <col min="2053" max="2053" width="9.453125" style="1" customWidth="1"/>
    <col min="2054" max="2054" width="9" style="1" customWidth="1"/>
    <col min="2055" max="2055" width="8.26953125" style="1" customWidth="1"/>
    <col min="2056" max="2056" width="5.453125" style="1" customWidth="1"/>
    <col min="2057" max="2057" width="8" style="1" customWidth="1"/>
    <col min="2058" max="2058" width="6.54296875" style="1" customWidth="1"/>
    <col min="2059" max="2059" width="6.1796875" style="1" customWidth="1"/>
    <col min="2060" max="2060" width="9.453125" style="1" customWidth="1"/>
    <col min="2061" max="2061" width="9.26953125" style="1" customWidth="1"/>
    <col min="2062" max="2062" width="6.26953125" style="1" customWidth="1"/>
    <col min="2063" max="2063" width="5.81640625" style="1" customWidth="1"/>
    <col min="2064" max="2064" width="9.7265625" style="1" customWidth="1"/>
    <col min="2065" max="2065" width="6.1796875" style="1" customWidth="1"/>
    <col min="2066" max="2066" width="6.26953125" style="1" customWidth="1"/>
    <col min="2067" max="2067" width="5.1796875" style="1" customWidth="1"/>
    <col min="2068" max="2068" width="7.81640625" style="1" customWidth="1"/>
    <col min="2069" max="2070" width="5.7265625" style="1" customWidth="1"/>
    <col min="2071" max="2071" width="7.1796875" style="1" customWidth="1"/>
    <col min="2072" max="2072" width="5" style="1" customWidth="1"/>
    <col min="2073" max="2073" width="5.81640625" style="1" customWidth="1"/>
    <col min="2074" max="2074" width="9.453125" style="1" customWidth="1"/>
    <col min="2075" max="2075" width="6.7265625" style="1" customWidth="1"/>
    <col min="2076" max="2076" width="6.453125" style="1" customWidth="1"/>
    <col min="2077" max="2077" width="5.1796875" style="1" customWidth="1"/>
    <col min="2078" max="2078" width="5.54296875" style="1" customWidth="1"/>
    <col min="2079" max="2079" width="9.26953125" style="1" customWidth="1"/>
    <col min="2080" max="2080" width="5.26953125" style="1" customWidth="1"/>
    <col min="2081" max="2081" width="9.453125" style="1" customWidth="1"/>
    <col min="2082" max="2082" width="10.1796875" style="1" customWidth="1"/>
    <col min="2083" max="2083" width="8.1796875" style="1" customWidth="1"/>
    <col min="2084" max="2084" width="6" style="1" customWidth="1"/>
    <col min="2085" max="2085" width="8.1796875" style="1" customWidth="1"/>
    <col min="2086" max="2086" width="4.81640625" style="1" customWidth="1"/>
    <col min="2087" max="2087" width="5.26953125" style="1" customWidth="1"/>
    <col min="2088" max="2088" width="9.7265625" style="1" customWidth="1"/>
    <col min="2089" max="2089" width="7.81640625" style="1" customWidth="1"/>
    <col min="2090" max="2090" width="10.81640625" style="1" customWidth="1"/>
    <col min="2091" max="2091" width="8" style="1" customWidth="1"/>
    <col min="2092" max="2093" width="7.453125" style="1" customWidth="1"/>
    <col min="2094" max="2094" width="10" style="1" customWidth="1"/>
    <col min="2095" max="2095" width="9.7265625" style="1" customWidth="1"/>
    <col min="2096" max="2096" width="8.81640625" style="1" customWidth="1"/>
    <col min="2097" max="2097" width="8.26953125" style="1" customWidth="1"/>
    <col min="2098" max="2098" width="10.453125" style="1" customWidth="1"/>
    <col min="2099" max="2099" width="7" style="1" customWidth="1"/>
    <col min="2100" max="2100" width="7.1796875" style="1" customWidth="1"/>
    <col min="2101" max="2101" width="5.54296875" style="1" customWidth="1"/>
    <col min="2102" max="2102" width="9.7265625" style="1" customWidth="1"/>
    <col min="2103" max="2103" width="8.1796875" style="1" customWidth="1"/>
    <col min="2104" max="2104" width="8" style="1" customWidth="1"/>
    <col min="2105" max="2105" width="4.7265625" style="1" customWidth="1"/>
    <col min="2106" max="2106" width="8.54296875" style="1" customWidth="1"/>
    <col min="2107" max="2107" width="5.26953125" style="1" customWidth="1"/>
    <col min="2108" max="2108" width="5.7265625" style="1" customWidth="1"/>
    <col min="2109" max="2109" width="9.7265625" style="1" customWidth="1"/>
    <col min="2110" max="2110" width="9.1796875" style="1" customWidth="1"/>
    <col min="2111" max="2111" width="9.453125" style="1" customWidth="1"/>
    <col min="2112" max="2112" width="6.453125" style="1" customWidth="1"/>
    <col min="2113" max="2113" width="8.453125" style="1" customWidth="1"/>
    <col min="2114" max="2114" width="5.81640625" style="1" customWidth="1"/>
    <col min="2115" max="2115" width="5.54296875" style="1" customWidth="1"/>
    <col min="2116" max="2116" width="9.7265625" style="1" customWidth="1"/>
    <col min="2117" max="2117" width="8.1796875" style="1" customWidth="1"/>
    <col min="2118" max="2118" width="6.453125" style="1" customWidth="1"/>
    <col min="2119" max="2119" width="8" style="1" customWidth="1"/>
    <col min="2120" max="2120" width="7.453125" style="1" customWidth="1"/>
    <col min="2121" max="2121" width="5.453125" style="1" customWidth="1"/>
    <col min="2122" max="2122" width="4.81640625" style="1" customWidth="1"/>
    <col min="2123" max="2123" width="7.7265625" style="1" customWidth="1"/>
    <col min="2124" max="2124" width="6" style="1" customWidth="1"/>
    <col min="2125" max="2125" width="7.7265625" style="1" customWidth="1"/>
    <col min="2126" max="2126" width="8.453125" style="1" customWidth="1"/>
    <col min="2127" max="2127" width="10.453125" style="1" customWidth="1"/>
    <col min="2128" max="2304" width="9.1796875" style="1"/>
    <col min="2305" max="2305" width="7.26953125" style="1" customWidth="1"/>
    <col min="2306" max="2306" width="44" style="1" customWidth="1"/>
    <col min="2307" max="2307" width="15" style="1" customWidth="1"/>
    <col min="2308" max="2308" width="9.7265625" style="1" customWidth="1"/>
    <col min="2309" max="2309" width="9.453125" style="1" customWidth="1"/>
    <col min="2310" max="2310" width="9" style="1" customWidth="1"/>
    <col min="2311" max="2311" width="8.26953125" style="1" customWidth="1"/>
    <col min="2312" max="2312" width="5.453125" style="1" customWidth="1"/>
    <col min="2313" max="2313" width="8" style="1" customWidth="1"/>
    <col min="2314" max="2314" width="6.54296875" style="1" customWidth="1"/>
    <col min="2315" max="2315" width="6.1796875" style="1" customWidth="1"/>
    <col min="2316" max="2316" width="9.453125" style="1" customWidth="1"/>
    <col min="2317" max="2317" width="9.26953125" style="1" customWidth="1"/>
    <col min="2318" max="2318" width="6.26953125" style="1" customWidth="1"/>
    <col min="2319" max="2319" width="5.81640625" style="1" customWidth="1"/>
    <col min="2320" max="2320" width="9.7265625" style="1" customWidth="1"/>
    <col min="2321" max="2321" width="6.1796875" style="1" customWidth="1"/>
    <col min="2322" max="2322" width="6.26953125" style="1" customWidth="1"/>
    <col min="2323" max="2323" width="5.1796875" style="1" customWidth="1"/>
    <col min="2324" max="2324" width="7.81640625" style="1" customWidth="1"/>
    <col min="2325" max="2326" width="5.7265625" style="1" customWidth="1"/>
    <col min="2327" max="2327" width="7.1796875" style="1" customWidth="1"/>
    <col min="2328" max="2328" width="5" style="1" customWidth="1"/>
    <col min="2329" max="2329" width="5.81640625" style="1" customWidth="1"/>
    <col min="2330" max="2330" width="9.453125" style="1" customWidth="1"/>
    <col min="2331" max="2331" width="6.7265625" style="1" customWidth="1"/>
    <col min="2332" max="2332" width="6.453125" style="1" customWidth="1"/>
    <col min="2333" max="2333" width="5.1796875" style="1" customWidth="1"/>
    <col min="2334" max="2334" width="5.54296875" style="1" customWidth="1"/>
    <col min="2335" max="2335" width="9.26953125" style="1" customWidth="1"/>
    <col min="2336" max="2336" width="5.26953125" style="1" customWidth="1"/>
    <col min="2337" max="2337" width="9.453125" style="1" customWidth="1"/>
    <col min="2338" max="2338" width="10.1796875" style="1" customWidth="1"/>
    <col min="2339" max="2339" width="8.1796875" style="1" customWidth="1"/>
    <col min="2340" max="2340" width="6" style="1" customWidth="1"/>
    <col min="2341" max="2341" width="8.1796875" style="1" customWidth="1"/>
    <col min="2342" max="2342" width="4.81640625" style="1" customWidth="1"/>
    <col min="2343" max="2343" width="5.26953125" style="1" customWidth="1"/>
    <col min="2344" max="2344" width="9.7265625" style="1" customWidth="1"/>
    <col min="2345" max="2345" width="7.81640625" style="1" customWidth="1"/>
    <col min="2346" max="2346" width="10.81640625" style="1" customWidth="1"/>
    <col min="2347" max="2347" width="8" style="1" customWidth="1"/>
    <col min="2348" max="2349" width="7.453125" style="1" customWidth="1"/>
    <col min="2350" max="2350" width="10" style="1" customWidth="1"/>
    <col min="2351" max="2351" width="9.7265625" style="1" customWidth="1"/>
    <col min="2352" max="2352" width="8.81640625" style="1" customWidth="1"/>
    <col min="2353" max="2353" width="8.26953125" style="1" customWidth="1"/>
    <col min="2354" max="2354" width="10.453125" style="1" customWidth="1"/>
    <col min="2355" max="2355" width="7" style="1" customWidth="1"/>
    <col min="2356" max="2356" width="7.1796875" style="1" customWidth="1"/>
    <col min="2357" max="2357" width="5.54296875" style="1" customWidth="1"/>
    <col min="2358" max="2358" width="9.7265625" style="1" customWidth="1"/>
    <col min="2359" max="2359" width="8.1796875" style="1" customWidth="1"/>
    <col min="2360" max="2360" width="8" style="1" customWidth="1"/>
    <col min="2361" max="2361" width="4.7265625" style="1" customWidth="1"/>
    <col min="2362" max="2362" width="8.54296875" style="1" customWidth="1"/>
    <col min="2363" max="2363" width="5.26953125" style="1" customWidth="1"/>
    <col min="2364" max="2364" width="5.7265625" style="1" customWidth="1"/>
    <col min="2365" max="2365" width="9.7265625" style="1" customWidth="1"/>
    <col min="2366" max="2366" width="9.1796875" style="1" customWidth="1"/>
    <col min="2367" max="2367" width="9.453125" style="1" customWidth="1"/>
    <col min="2368" max="2368" width="6.453125" style="1" customWidth="1"/>
    <col min="2369" max="2369" width="8.453125" style="1" customWidth="1"/>
    <col min="2370" max="2370" width="5.81640625" style="1" customWidth="1"/>
    <col min="2371" max="2371" width="5.54296875" style="1" customWidth="1"/>
    <col min="2372" max="2372" width="9.7265625" style="1" customWidth="1"/>
    <col min="2373" max="2373" width="8.1796875" style="1" customWidth="1"/>
    <col min="2374" max="2374" width="6.453125" style="1" customWidth="1"/>
    <col min="2375" max="2375" width="8" style="1" customWidth="1"/>
    <col min="2376" max="2376" width="7.453125" style="1" customWidth="1"/>
    <col min="2377" max="2377" width="5.453125" style="1" customWidth="1"/>
    <col min="2378" max="2378" width="4.81640625" style="1" customWidth="1"/>
    <col min="2379" max="2379" width="7.7265625" style="1" customWidth="1"/>
    <col min="2380" max="2380" width="6" style="1" customWidth="1"/>
    <col min="2381" max="2381" width="7.7265625" style="1" customWidth="1"/>
    <col min="2382" max="2382" width="8.453125" style="1" customWidth="1"/>
    <col min="2383" max="2383" width="10.453125" style="1" customWidth="1"/>
    <col min="2384" max="2560" width="9.1796875" style="1"/>
    <col min="2561" max="2561" width="7.26953125" style="1" customWidth="1"/>
    <col min="2562" max="2562" width="44" style="1" customWidth="1"/>
    <col min="2563" max="2563" width="15" style="1" customWidth="1"/>
    <col min="2564" max="2564" width="9.7265625" style="1" customWidth="1"/>
    <col min="2565" max="2565" width="9.453125" style="1" customWidth="1"/>
    <col min="2566" max="2566" width="9" style="1" customWidth="1"/>
    <col min="2567" max="2567" width="8.26953125" style="1" customWidth="1"/>
    <col min="2568" max="2568" width="5.453125" style="1" customWidth="1"/>
    <col min="2569" max="2569" width="8" style="1" customWidth="1"/>
    <col min="2570" max="2570" width="6.54296875" style="1" customWidth="1"/>
    <col min="2571" max="2571" width="6.1796875" style="1" customWidth="1"/>
    <col min="2572" max="2572" width="9.453125" style="1" customWidth="1"/>
    <col min="2573" max="2573" width="9.26953125" style="1" customWidth="1"/>
    <col min="2574" max="2574" width="6.26953125" style="1" customWidth="1"/>
    <col min="2575" max="2575" width="5.81640625" style="1" customWidth="1"/>
    <col min="2576" max="2576" width="9.7265625" style="1" customWidth="1"/>
    <col min="2577" max="2577" width="6.1796875" style="1" customWidth="1"/>
    <col min="2578" max="2578" width="6.26953125" style="1" customWidth="1"/>
    <col min="2579" max="2579" width="5.1796875" style="1" customWidth="1"/>
    <col min="2580" max="2580" width="7.81640625" style="1" customWidth="1"/>
    <col min="2581" max="2582" width="5.7265625" style="1" customWidth="1"/>
    <col min="2583" max="2583" width="7.1796875" style="1" customWidth="1"/>
    <col min="2584" max="2584" width="5" style="1" customWidth="1"/>
    <col min="2585" max="2585" width="5.81640625" style="1" customWidth="1"/>
    <col min="2586" max="2586" width="9.453125" style="1" customWidth="1"/>
    <col min="2587" max="2587" width="6.7265625" style="1" customWidth="1"/>
    <col min="2588" max="2588" width="6.453125" style="1" customWidth="1"/>
    <col min="2589" max="2589" width="5.1796875" style="1" customWidth="1"/>
    <col min="2590" max="2590" width="5.54296875" style="1" customWidth="1"/>
    <col min="2591" max="2591" width="9.26953125" style="1" customWidth="1"/>
    <col min="2592" max="2592" width="5.26953125" style="1" customWidth="1"/>
    <col min="2593" max="2593" width="9.453125" style="1" customWidth="1"/>
    <col min="2594" max="2594" width="10.1796875" style="1" customWidth="1"/>
    <col min="2595" max="2595" width="8.1796875" style="1" customWidth="1"/>
    <col min="2596" max="2596" width="6" style="1" customWidth="1"/>
    <col min="2597" max="2597" width="8.1796875" style="1" customWidth="1"/>
    <col min="2598" max="2598" width="4.81640625" style="1" customWidth="1"/>
    <col min="2599" max="2599" width="5.26953125" style="1" customWidth="1"/>
    <col min="2600" max="2600" width="9.7265625" style="1" customWidth="1"/>
    <col min="2601" max="2601" width="7.81640625" style="1" customWidth="1"/>
    <col min="2602" max="2602" width="10.81640625" style="1" customWidth="1"/>
    <col min="2603" max="2603" width="8" style="1" customWidth="1"/>
    <col min="2604" max="2605" width="7.453125" style="1" customWidth="1"/>
    <col min="2606" max="2606" width="10" style="1" customWidth="1"/>
    <col min="2607" max="2607" width="9.7265625" style="1" customWidth="1"/>
    <col min="2608" max="2608" width="8.81640625" style="1" customWidth="1"/>
    <col min="2609" max="2609" width="8.26953125" style="1" customWidth="1"/>
    <col min="2610" max="2610" width="10.453125" style="1" customWidth="1"/>
    <col min="2611" max="2611" width="7" style="1" customWidth="1"/>
    <col min="2612" max="2612" width="7.1796875" style="1" customWidth="1"/>
    <col min="2613" max="2613" width="5.54296875" style="1" customWidth="1"/>
    <col min="2614" max="2614" width="9.7265625" style="1" customWidth="1"/>
    <col min="2615" max="2615" width="8.1796875" style="1" customWidth="1"/>
    <col min="2616" max="2616" width="8" style="1" customWidth="1"/>
    <col min="2617" max="2617" width="4.7265625" style="1" customWidth="1"/>
    <col min="2618" max="2618" width="8.54296875" style="1" customWidth="1"/>
    <col min="2619" max="2619" width="5.26953125" style="1" customWidth="1"/>
    <col min="2620" max="2620" width="5.7265625" style="1" customWidth="1"/>
    <col min="2621" max="2621" width="9.7265625" style="1" customWidth="1"/>
    <col min="2622" max="2622" width="9.1796875" style="1" customWidth="1"/>
    <col min="2623" max="2623" width="9.453125" style="1" customWidth="1"/>
    <col min="2624" max="2624" width="6.453125" style="1" customWidth="1"/>
    <col min="2625" max="2625" width="8.453125" style="1" customWidth="1"/>
    <col min="2626" max="2626" width="5.81640625" style="1" customWidth="1"/>
    <col min="2627" max="2627" width="5.54296875" style="1" customWidth="1"/>
    <col min="2628" max="2628" width="9.7265625" style="1" customWidth="1"/>
    <col min="2629" max="2629" width="8.1796875" style="1" customWidth="1"/>
    <col min="2630" max="2630" width="6.453125" style="1" customWidth="1"/>
    <col min="2631" max="2631" width="8" style="1" customWidth="1"/>
    <col min="2632" max="2632" width="7.453125" style="1" customWidth="1"/>
    <col min="2633" max="2633" width="5.453125" style="1" customWidth="1"/>
    <col min="2634" max="2634" width="4.81640625" style="1" customWidth="1"/>
    <col min="2635" max="2635" width="7.7265625" style="1" customWidth="1"/>
    <col min="2636" max="2636" width="6" style="1" customWidth="1"/>
    <col min="2637" max="2637" width="7.7265625" style="1" customWidth="1"/>
    <col min="2638" max="2638" width="8.453125" style="1" customWidth="1"/>
    <col min="2639" max="2639" width="10.453125" style="1" customWidth="1"/>
    <col min="2640" max="2816" width="9.1796875" style="1"/>
    <col min="2817" max="2817" width="7.26953125" style="1" customWidth="1"/>
    <col min="2818" max="2818" width="44" style="1" customWidth="1"/>
    <col min="2819" max="2819" width="15" style="1" customWidth="1"/>
    <col min="2820" max="2820" width="9.7265625" style="1" customWidth="1"/>
    <col min="2821" max="2821" width="9.453125" style="1" customWidth="1"/>
    <col min="2822" max="2822" width="9" style="1" customWidth="1"/>
    <col min="2823" max="2823" width="8.26953125" style="1" customWidth="1"/>
    <col min="2824" max="2824" width="5.453125" style="1" customWidth="1"/>
    <col min="2825" max="2825" width="8" style="1" customWidth="1"/>
    <col min="2826" max="2826" width="6.54296875" style="1" customWidth="1"/>
    <col min="2827" max="2827" width="6.1796875" style="1" customWidth="1"/>
    <col min="2828" max="2828" width="9.453125" style="1" customWidth="1"/>
    <col min="2829" max="2829" width="9.26953125" style="1" customWidth="1"/>
    <col min="2830" max="2830" width="6.26953125" style="1" customWidth="1"/>
    <col min="2831" max="2831" width="5.81640625" style="1" customWidth="1"/>
    <col min="2832" max="2832" width="9.7265625" style="1" customWidth="1"/>
    <col min="2833" max="2833" width="6.1796875" style="1" customWidth="1"/>
    <col min="2834" max="2834" width="6.26953125" style="1" customWidth="1"/>
    <col min="2835" max="2835" width="5.1796875" style="1" customWidth="1"/>
    <col min="2836" max="2836" width="7.81640625" style="1" customWidth="1"/>
    <col min="2837" max="2838" width="5.7265625" style="1" customWidth="1"/>
    <col min="2839" max="2839" width="7.1796875" style="1" customWidth="1"/>
    <col min="2840" max="2840" width="5" style="1" customWidth="1"/>
    <col min="2841" max="2841" width="5.81640625" style="1" customWidth="1"/>
    <col min="2842" max="2842" width="9.453125" style="1" customWidth="1"/>
    <col min="2843" max="2843" width="6.7265625" style="1" customWidth="1"/>
    <col min="2844" max="2844" width="6.453125" style="1" customWidth="1"/>
    <col min="2845" max="2845" width="5.1796875" style="1" customWidth="1"/>
    <col min="2846" max="2846" width="5.54296875" style="1" customWidth="1"/>
    <col min="2847" max="2847" width="9.26953125" style="1" customWidth="1"/>
    <col min="2848" max="2848" width="5.26953125" style="1" customWidth="1"/>
    <col min="2849" max="2849" width="9.453125" style="1" customWidth="1"/>
    <col min="2850" max="2850" width="10.1796875" style="1" customWidth="1"/>
    <col min="2851" max="2851" width="8.1796875" style="1" customWidth="1"/>
    <col min="2852" max="2852" width="6" style="1" customWidth="1"/>
    <col min="2853" max="2853" width="8.1796875" style="1" customWidth="1"/>
    <col min="2854" max="2854" width="4.81640625" style="1" customWidth="1"/>
    <col min="2855" max="2855" width="5.26953125" style="1" customWidth="1"/>
    <col min="2856" max="2856" width="9.7265625" style="1" customWidth="1"/>
    <col min="2857" max="2857" width="7.81640625" style="1" customWidth="1"/>
    <col min="2858" max="2858" width="10.81640625" style="1" customWidth="1"/>
    <col min="2859" max="2859" width="8" style="1" customWidth="1"/>
    <col min="2860" max="2861" width="7.453125" style="1" customWidth="1"/>
    <col min="2862" max="2862" width="10" style="1" customWidth="1"/>
    <col min="2863" max="2863" width="9.7265625" style="1" customWidth="1"/>
    <col min="2864" max="2864" width="8.81640625" style="1" customWidth="1"/>
    <col min="2865" max="2865" width="8.26953125" style="1" customWidth="1"/>
    <col min="2866" max="2866" width="10.453125" style="1" customWidth="1"/>
    <col min="2867" max="2867" width="7" style="1" customWidth="1"/>
    <col min="2868" max="2868" width="7.1796875" style="1" customWidth="1"/>
    <col min="2869" max="2869" width="5.54296875" style="1" customWidth="1"/>
    <col min="2870" max="2870" width="9.7265625" style="1" customWidth="1"/>
    <col min="2871" max="2871" width="8.1796875" style="1" customWidth="1"/>
    <col min="2872" max="2872" width="8" style="1" customWidth="1"/>
    <col min="2873" max="2873" width="4.7265625" style="1" customWidth="1"/>
    <col min="2874" max="2874" width="8.54296875" style="1" customWidth="1"/>
    <col min="2875" max="2875" width="5.26953125" style="1" customWidth="1"/>
    <col min="2876" max="2876" width="5.7265625" style="1" customWidth="1"/>
    <col min="2877" max="2877" width="9.7265625" style="1" customWidth="1"/>
    <col min="2878" max="2878" width="9.1796875" style="1" customWidth="1"/>
    <col min="2879" max="2879" width="9.453125" style="1" customWidth="1"/>
    <col min="2880" max="2880" width="6.453125" style="1" customWidth="1"/>
    <col min="2881" max="2881" width="8.453125" style="1" customWidth="1"/>
    <col min="2882" max="2882" width="5.81640625" style="1" customWidth="1"/>
    <col min="2883" max="2883" width="5.54296875" style="1" customWidth="1"/>
    <col min="2884" max="2884" width="9.7265625" style="1" customWidth="1"/>
    <col min="2885" max="2885" width="8.1796875" style="1" customWidth="1"/>
    <col min="2886" max="2886" width="6.453125" style="1" customWidth="1"/>
    <col min="2887" max="2887" width="8" style="1" customWidth="1"/>
    <col min="2888" max="2888" width="7.453125" style="1" customWidth="1"/>
    <col min="2889" max="2889" width="5.453125" style="1" customWidth="1"/>
    <col min="2890" max="2890" width="4.81640625" style="1" customWidth="1"/>
    <col min="2891" max="2891" width="7.7265625" style="1" customWidth="1"/>
    <col min="2892" max="2892" width="6" style="1" customWidth="1"/>
    <col min="2893" max="2893" width="7.7265625" style="1" customWidth="1"/>
    <col min="2894" max="2894" width="8.453125" style="1" customWidth="1"/>
    <col min="2895" max="2895" width="10.453125" style="1" customWidth="1"/>
    <col min="2896" max="3072" width="9.1796875" style="1"/>
    <col min="3073" max="3073" width="7.26953125" style="1" customWidth="1"/>
    <col min="3074" max="3074" width="44" style="1" customWidth="1"/>
    <col min="3075" max="3075" width="15" style="1" customWidth="1"/>
    <col min="3076" max="3076" width="9.7265625" style="1" customWidth="1"/>
    <col min="3077" max="3077" width="9.453125" style="1" customWidth="1"/>
    <col min="3078" max="3078" width="9" style="1" customWidth="1"/>
    <col min="3079" max="3079" width="8.26953125" style="1" customWidth="1"/>
    <col min="3080" max="3080" width="5.453125" style="1" customWidth="1"/>
    <col min="3081" max="3081" width="8" style="1" customWidth="1"/>
    <col min="3082" max="3082" width="6.54296875" style="1" customWidth="1"/>
    <col min="3083" max="3083" width="6.1796875" style="1" customWidth="1"/>
    <col min="3084" max="3084" width="9.453125" style="1" customWidth="1"/>
    <col min="3085" max="3085" width="9.26953125" style="1" customWidth="1"/>
    <col min="3086" max="3086" width="6.26953125" style="1" customWidth="1"/>
    <col min="3087" max="3087" width="5.81640625" style="1" customWidth="1"/>
    <col min="3088" max="3088" width="9.7265625" style="1" customWidth="1"/>
    <col min="3089" max="3089" width="6.1796875" style="1" customWidth="1"/>
    <col min="3090" max="3090" width="6.26953125" style="1" customWidth="1"/>
    <col min="3091" max="3091" width="5.1796875" style="1" customWidth="1"/>
    <col min="3092" max="3092" width="7.81640625" style="1" customWidth="1"/>
    <col min="3093" max="3094" width="5.7265625" style="1" customWidth="1"/>
    <col min="3095" max="3095" width="7.1796875" style="1" customWidth="1"/>
    <col min="3096" max="3096" width="5" style="1" customWidth="1"/>
    <col min="3097" max="3097" width="5.81640625" style="1" customWidth="1"/>
    <col min="3098" max="3098" width="9.453125" style="1" customWidth="1"/>
    <col min="3099" max="3099" width="6.7265625" style="1" customWidth="1"/>
    <col min="3100" max="3100" width="6.453125" style="1" customWidth="1"/>
    <col min="3101" max="3101" width="5.1796875" style="1" customWidth="1"/>
    <col min="3102" max="3102" width="5.54296875" style="1" customWidth="1"/>
    <col min="3103" max="3103" width="9.26953125" style="1" customWidth="1"/>
    <col min="3104" max="3104" width="5.26953125" style="1" customWidth="1"/>
    <col min="3105" max="3105" width="9.453125" style="1" customWidth="1"/>
    <col min="3106" max="3106" width="10.1796875" style="1" customWidth="1"/>
    <col min="3107" max="3107" width="8.1796875" style="1" customWidth="1"/>
    <col min="3108" max="3108" width="6" style="1" customWidth="1"/>
    <col min="3109" max="3109" width="8.1796875" style="1" customWidth="1"/>
    <col min="3110" max="3110" width="4.81640625" style="1" customWidth="1"/>
    <col min="3111" max="3111" width="5.26953125" style="1" customWidth="1"/>
    <col min="3112" max="3112" width="9.7265625" style="1" customWidth="1"/>
    <col min="3113" max="3113" width="7.81640625" style="1" customWidth="1"/>
    <col min="3114" max="3114" width="10.81640625" style="1" customWidth="1"/>
    <col min="3115" max="3115" width="8" style="1" customWidth="1"/>
    <col min="3116" max="3117" width="7.453125" style="1" customWidth="1"/>
    <col min="3118" max="3118" width="10" style="1" customWidth="1"/>
    <col min="3119" max="3119" width="9.7265625" style="1" customWidth="1"/>
    <col min="3120" max="3120" width="8.81640625" style="1" customWidth="1"/>
    <col min="3121" max="3121" width="8.26953125" style="1" customWidth="1"/>
    <col min="3122" max="3122" width="10.453125" style="1" customWidth="1"/>
    <col min="3123" max="3123" width="7" style="1" customWidth="1"/>
    <col min="3124" max="3124" width="7.1796875" style="1" customWidth="1"/>
    <col min="3125" max="3125" width="5.54296875" style="1" customWidth="1"/>
    <col min="3126" max="3126" width="9.7265625" style="1" customWidth="1"/>
    <col min="3127" max="3127" width="8.1796875" style="1" customWidth="1"/>
    <col min="3128" max="3128" width="8" style="1" customWidth="1"/>
    <col min="3129" max="3129" width="4.7265625" style="1" customWidth="1"/>
    <col min="3130" max="3130" width="8.54296875" style="1" customWidth="1"/>
    <col min="3131" max="3131" width="5.26953125" style="1" customWidth="1"/>
    <col min="3132" max="3132" width="5.7265625" style="1" customWidth="1"/>
    <col min="3133" max="3133" width="9.7265625" style="1" customWidth="1"/>
    <col min="3134" max="3134" width="9.1796875" style="1" customWidth="1"/>
    <col min="3135" max="3135" width="9.453125" style="1" customWidth="1"/>
    <col min="3136" max="3136" width="6.453125" style="1" customWidth="1"/>
    <col min="3137" max="3137" width="8.453125" style="1" customWidth="1"/>
    <col min="3138" max="3138" width="5.81640625" style="1" customWidth="1"/>
    <col min="3139" max="3139" width="5.54296875" style="1" customWidth="1"/>
    <col min="3140" max="3140" width="9.7265625" style="1" customWidth="1"/>
    <col min="3141" max="3141" width="8.1796875" style="1" customWidth="1"/>
    <col min="3142" max="3142" width="6.453125" style="1" customWidth="1"/>
    <col min="3143" max="3143" width="8" style="1" customWidth="1"/>
    <col min="3144" max="3144" width="7.453125" style="1" customWidth="1"/>
    <col min="3145" max="3145" width="5.453125" style="1" customWidth="1"/>
    <col min="3146" max="3146" width="4.81640625" style="1" customWidth="1"/>
    <col min="3147" max="3147" width="7.7265625" style="1" customWidth="1"/>
    <col min="3148" max="3148" width="6" style="1" customWidth="1"/>
    <col min="3149" max="3149" width="7.7265625" style="1" customWidth="1"/>
    <col min="3150" max="3150" width="8.453125" style="1" customWidth="1"/>
    <col min="3151" max="3151" width="10.453125" style="1" customWidth="1"/>
    <col min="3152" max="3328" width="9.1796875" style="1"/>
    <col min="3329" max="3329" width="7.26953125" style="1" customWidth="1"/>
    <col min="3330" max="3330" width="44" style="1" customWidth="1"/>
    <col min="3331" max="3331" width="15" style="1" customWidth="1"/>
    <col min="3332" max="3332" width="9.7265625" style="1" customWidth="1"/>
    <col min="3333" max="3333" width="9.453125" style="1" customWidth="1"/>
    <col min="3334" max="3334" width="9" style="1" customWidth="1"/>
    <col min="3335" max="3335" width="8.26953125" style="1" customWidth="1"/>
    <col min="3336" max="3336" width="5.453125" style="1" customWidth="1"/>
    <col min="3337" max="3337" width="8" style="1" customWidth="1"/>
    <col min="3338" max="3338" width="6.54296875" style="1" customWidth="1"/>
    <col min="3339" max="3339" width="6.1796875" style="1" customWidth="1"/>
    <col min="3340" max="3340" width="9.453125" style="1" customWidth="1"/>
    <col min="3341" max="3341" width="9.26953125" style="1" customWidth="1"/>
    <col min="3342" max="3342" width="6.26953125" style="1" customWidth="1"/>
    <col min="3343" max="3343" width="5.81640625" style="1" customWidth="1"/>
    <col min="3344" max="3344" width="9.7265625" style="1" customWidth="1"/>
    <col min="3345" max="3345" width="6.1796875" style="1" customWidth="1"/>
    <col min="3346" max="3346" width="6.26953125" style="1" customWidth="1"/>
    <col min="3347" max="3347" width="5.1796875" style="1" customWidth="1"/>
    <col min="3348" max="3348" width="7.81640625" style="1" customWidth="1"/>
    <col min="3349" max="3350" width="5.7265625" style="1" customWidth="1"/>
    <col min="3351" max="3351" width="7.1796875" style="1" customWidth="1"/>
    <col min="3352" max="3352" width="5" style="1" customWidth="1"/>
    <col min="3353" max="3353" width="5.81640625" style="1" customWidth="1"/>
    <col min="3354" max="3354" width="9.453125" style="1" customWidth="1"/>
    <col min="3355" max="3355" width="6.7265625" style="1" customWidth="1"/>
    <col min="3356" max="3356" width="6.453125" style="1" customWidth="1"/>
    <col min="3357" max="3357" width="5.1796875" style="1" customWidth="1"/>
    <col min="3358" max="3358" width="5.54296875" style="1" customWidth="1"/>
    <col min="3359" max="3359" width="9.26953125" style="1" customWidth="1"/>
    <col min="3360" max="3360" width="5.26953125" style="1" customWidth="1"/>
    <col min="3361" max="3361" width="9.453125" style="1" customWidth="1"/>
    <col min="3362" max="3362" width="10.1796875" style="1" customWidth="1"/>
    <col min="3363" max="3363" width="8.1796875" style="1" customWidth="1"/>
    <col min="3364" max="3364" width="6" style="1" customWidth="1"/>
    <col min="3365" max="3365" width="8.1796875" style="1" customWidth="1"/>
    <col min="3366" max="3366" width="4.81640625" style="1" customWidth="1"/>
    <col min="3367" max="3367" width="5.26953125" style="1" customWidth="1"/>
    <col min="3368" max="3368" width="9.7265625" style="1" customWidth="1"/>
    <col min="3369" max="3369" width="7.81640625" style="1" customWidth="1"/>
    <col min="3370" max="3370" width="10.81640625" style="1" customWidth="1"/>
    <col min="3371" max="3371" width="8" style="1" customWidth="1"/>
    <col min="3372" max="3373" width="7.453125" style="1" customWidth="1"/>
    <col min="3374" max="3374" width="10" style="1" customWidth="1"/>
    <col min="3375" max="3375" width="9.7265625" style="1" customWidth="1"/>
    <col min="3376" max="3376" width="8.81640625" style="1" customWidth="1"/>
    <col min="3377" max="3377" width="8.26953125" style="1" customWidth="1"/>
    <col min="3378" max="3378" width="10.453125" style="1" customWidth="1"/>
    <col min="3379" max="3379" width="7" style="1" customWidth="1"/>
    <col min="3380" max="3380" width="7.1796875" style="1" customWidth="1"/>
    <col min="3381" max="3381" width="5.54296875" style="1" customWidth="1"/>
    <col min="3382" max="3382" width="9.7265625" style="1" customWidth="1"/>
    <col min="3383" max="3383" width="8.1796875" style="1" customWidth="1"/>
    <col min="3384" max="3384" width="8" style="1" customWidth="1"/>
    <col min="3385" max="3385" width="4.7265625" style="1" customWidth="1"/>
    <col min="3386" max="3386" width="8.54296875" style="1" customWidth="1"/>
    <col min="3387" max="3387" width="5.26953125" style="1" customWidth="1"/>
    <col min="3388" max="3388" width="5.7265625" style="1" customWidth="1"/>
    <col min="3389" max="3389" width="9.7265625" style="1" customWidth="1"/>
    <col min="3390" max="3390" width="9.1796875" style="1" customWidth="1"/>
    <col min="3391" max="3391" width="9.453125" style="1" customWidth="1"/>
    <col min="3392" max="3392" width="6.453125" style="1" customWidth="1"/>
    <col min="3393" max="3393" width="8.453125" style="1" customWidth="1"/>
    <col min="3394" max="3394" width="5.81640625" style="1" customWidth="1"/>
    <col min="3395" max="3395" width="5.54296875" style="1" customWidth="1"/>
    <col min="3396" max="3396" width="9.7265625" style="1" customWidth="1"/>
    <col min="3397" max="3397" width="8.1796875" style="1" customWidth="1"/>
    <col min="3398" max="3398" width="6.453125" style="1" customWidth="1"/>
    <col min="3399" max="3399" width="8" style="1" customWidth="1"/>
    <col min="3400" max="3400" width="7.453125" style="1" customWidth="1"/>
    <col min="3401" max="3401" width="5.453125" style="1" customWidth="1"/>
    <col min="3402" max="3402" width="4.81640625" style="1" customWidth="1"/>
    <col min="3403" max="3403" width="7.7265625" style="1" customWidth="1"/>
    <col min="3404" max="3404" width="6" style="1" customWidth="1"/>
    <col min="3405" max="3405" width="7.7265625" style="1" customWidth="1"/>
    <col min="3406" max="3406" width="8.453125" style="1" customWidth="1"/>
    <col min="3407" max="3407" width="10.453125" style="1" customWidth="1"/>
    <col min="3408" max="3584" width="9.1796875" style="1"/>
    <col min="3585" max="3585" width="7.26953125" style="1" customWidth="1"/>
    <col min="3586" max="3586" width="44" style="1" customWidth="1"/>
    <col min="3587" max="3587" width="15" style="1" customWidth="1"/>
    <col min="3588" max="3588" width="9.7265625" style="1" customWidth="1"/>
    <col min="3589" max="3589" width="9.453125" style="1" customWidth="1"/>
    <col min="3590" max="3590" width="9" style="1" customWidth="1"/>
    <col min="3591" max="3591" width="8.26953125" style="1" customWidth="1"/>
    <col min="3592" max="3592" width="5.453125" style="1" customWidth="1"/>
    <col min="3593" max="3593" width="8" style="1" customWidth="1"/>
    <col min="3594" max="3594" width="6.54296875" style="1" customWidth="1"/>
    <col min="3595" max="3595" width="6.1796875" style="1" customWidth="1"/>
    <col min="3596" max="3596" width="9.453125" style="1" customWidth="1"/>
    <col min="3597" max="3597" width="9.26953125" style="1" customWidth="1"/>
    <col min="3598" max="3598" width="6.26953125" style="1" customWidth="1"/>
    <col min="3599" max="3599" width="5.81640625" style="1" customWidth="1"/>
    <col min="3600" max="3600" width="9.7265625" style="1" customWidth="1"/>
    <col min="3601" max="3601" width="6.1796875" style="1" customWidth="1"/>
    <col min="3602" max="3602" width="6.26953125" style="1" customWidth="1"/>
    <col min="3603" max="3603" width="5.1796875" style="1" customWidth="1"/>
    <col min="3604" max="3604" width="7.81640625" style="1" customWidth="1"/>
    <col min="3605" max="3606" width="5.7265625" style="1" customWidth="1"/>
    <col min="3607" max="3607" width="7.1796875" style="1" customWidth="1"/>
    <col min="3608" max="3608" width="5" style="1" customWidth="1"/>
    <col min="3609" max="3609" width="5.81640625" style="1" customWidth="1"/>
    <col min="3610" max="3610" width="9.453125" style="1" customWidth="1"/>
    <col min="3611" max="3611" width="6.7265625" style="1" customWidth="1"/>
    <col min="3612" max="3612" width="6.453125" style="1" customWidth="1"/>
    <col min="3613" max="3613" width="5.1796875" style="1" customWidth="1"/>
    <col min="3614" max="3614" width="5.54296875" style="1" customWidth="1"/>
    <col min="3615" max="3615" width="9.26953125" style="1" customWidth="1"/>
    <col min="3616" max="3616" width="5.26953125" style="1" customWidth="1"/>
    <col min="3617" max="3617" width="9.453125" style="1" customWidth="1"/>
    <col min="3618" max="3618" width="10.1796875" style="1" customWidth="1"/>
    <col min="3619" max="3619" width="8.1796875" style="1" customWidth="1"/>
    <col min="3620" max="3620" width="6" style="1" customWidth="1"/>
    <col min="3621" max="3621" width="8.1796875" style="1" customWidth="1"/>
    <col min="3622" max="3622" width="4.81640625" style="1" customWidth="1"/>
    <col min="3623" max="3623" width="5.26953125" style="1" customWidth="1"/>
    <col min="3624" max="3624" width="9.7265625" style="1" customWidth="1"/>
    <col min="3625" max="3625" width="7.81640625" style="1" customWidth="1"/>
    <col min="3626" max="3626" width="10.81640625" style="1" customWidth="1"/>
    <col min="3627" max="3627" width="8" style="1" customWidth="1"/>
    <col min="3628" max="3629" width="7.453125" style="1" customWidth="1"/>
    <col min="3630" max="3630" width="10" style="1" customWidth="1"/>
    <col min="3631" max="3631" width="9.7265625" style="1" customWidth="1"/>
    <col min="3632" max="3632" width="8.81640625" style="1" customWidth="1"/>
    <col min="3633" max="3633" width="8.26953125" style="1" customWidth="1"/>
    <col min="3634" max="3634" width="10.453125" style="1" customWidth="1"/>
    <col min="3635" max="3635" width="7" style="1" customWidth="1"/>
    <col min="3636" max="3636" width="7.1796875" style="1" customWidth="1"/>
    <col min="3637" max="3637" width="5.54296875" style="1" customWidth="1"/>
    <col min="3638" max="3638" width="9.7265625" style="1" customWidth="1"/>
    <col min="3639" max="3639" width="8.1796875" style="1" customWidth="1"/>
    <col min="3640" max="3640" width="8" style="1" customWidth="1"/>
    <col min="3641" max="3641" width="4.7265625" style="1" customWidth="1"/>
    <col min="3642" max="3642" width="8.54296875" style="1" customWidth="1"/>
    <col min="3643" max="3643" width="5.26953125" style="1" customWidth="1"/>
    <col min="3644" max="3644" width="5.7265625" style="1" customWidth="1"/>
    <col min="3645" max="3645" width="9.7265625" style="1" customWidth="1"/>
    <col min="3646" max="3646" width="9.1796875" style="1" customWidth="1"/>
    <col min="3647" max="3647" width="9.453125" style="1" customWidth="1"/>
    <col min="3648" max="3648" width="6.453125" style="1" customWidth="1"/>
    <col min="3649" max="3649" width="8.453125" style="1" customWidth="1"/>
    <col min="3650" max="3650" width="5.81640625" style="1" customWidth="1"/>
    <col min="3651" max="3651" width="5.54296875" style="1" customWidth="1"/>
    <col min="3652" max="3652" width="9.7265625" style="1" customWidth="1"/>
    <col min="3653" max="3653" width="8.1796875" style="1" customWidth="1"/>
    <col min="3654" max="3654" width="6.453125" style="1" customWidth="1"/>
    <col min="3655" max="3655" width="8" style="1" customWidth="1"/>
    <col min="3656" max="3656" width="7.453125" style="1" customWidth="1"/>
    <col min="3657" max="3657" width="5.453125" style="1" customWidth="1"/>
    <col min="3658" max="3658" width="4.81640625" style="1" customWidth="1"/>
    <col min="3659" max="3659" width="7.7265625" style="1" customWidth="1"/>
    <col min="3660" max="3660" width="6" style="1" customWidth="1"/>
    <col min="3661" max="3661" width="7.7265625" style="1" customWidth="1"/>
    <col min="3662" max="3662" width="8.453125" style="1" customWidth="1"/>
    <col min="3663" max="3663" width="10.453125" style="1" customWidth="1"/>
    <col min="3664" max="3840" width="9.1796875" style="1"/>
    <col min="3841" max="3841" width="7.26953125" style="1" customWidth="1"/>
    <col min="3842" max="3842" width="44" style="1" customWidth="1"/>
    <col min="3843" max="3843" width="15" style="1" customWidth="1"/>
    <col min="3844" max="3844" width="9.7265625" style="1" customWidth="1"/>
    <col min="3845" max="3845" width="9.453125" style="1" customWidth="1"/>
    <col min="3846" max="3846" width="9" style="1" customWidth="1"/>
    <col min="3847" max="3847" width="8.26953125" style="1" customWidth="1"/>
    <col min="3848" max="3848" width="5.453125" style="1" customWidth="1"/>
    <col min="3849" max="3849" width="8" style="1" customWidth="1"/>
    <col min="3850" max="3850" width="6.54296875" style="1" customWidth="1"/>
    <col min="3851" max="3851" width="6.1796875" style="1" customWidth="1"/>
    <col min="3852" max="3852" width="9.453125" style="1" customWidth="1"/>
    <col min="3853" max="3853" width="9.26953125" style="1" customWidth="1"/>
    <col min="3854" max="3854" width="6.26953125" style="1" customWidth="1"/>
    <col min="3855" max="3855" width="5.81640625" style="1" customWidth="1"/>
    <col min="3856" max="3856" width="9.7265625" style="1" customWidth="1"/>
    <col min="3857" max="3857" width="6.1796875" style="1" customWidth="1"/>
    <col min="3858" max="3858" width="6.26953125" style="1" customWidth="1"/>
    <col min="3859" max="3859" width="5.1796875" style="1" customWidth="1"/>
    <col min="3860" max="3860" width="7.81640625" style="1" customWidth="1"/>
    <col min="3861" max="3862" width="5.7265625" style="1" customWidth="1"/>
    <col min="3863" max="3863" width="7.1796875" style="1" customWidth="1"/>
    <col min="3864" max="3864" width="5" style="1" customWidth="1"/>
    <col min="3865" max="3865" width="5.81640625" style="1" customWidth="1"/>
    <col min="3866" max="3866" width="9.453125" style="1" customWidth="1"/>
    <col min="3867" max="3867" width="6.7265625" style="1" customWidth="1"/>
    <col min="3868" max="3868" width="6.453125" style="1" customWidth="1"/>
    <col min="3869" max="3869" width="5.1796875" style="1" customWidth="1"/>
    <col min="3870" max="3870" width="5.54296875" style="1" customWidth="1"/>
    <col min="3871" max="3871" width="9.26953125" style="1" customWidth="1"/>
    <col min="3872" max="3872" width="5.26953125" style="1" customWidth="1"/>
    <col min="3873" max="3873" width="9.453125" style="1" customWidth="1"/>
    <col min="3874" max="3874" width="10.1796875" style="1" customWidth="1"/>
    <col min="3875" max="3875" width="8.1796875" style="1" customWidth="1"/>
    <col min="3876" max="3876" width="6" style="1" customWidth="1"/>
    <col min="3877" max="3877" width="8.1796875" style="1" customWidth="1"/>
    <col min="3878" max="3878" width="4.81640625" style="1" customWidth="1"/>
    <col min="3879" max="3879" width="5.26953125" style="1" customWidth="1"/>
    <col min="3880" max="3880" width="9.7265625" style="1" customWidth="1"/>
    <col min="3881" max="3881" width="7.81640625" style="1" customWidth="1"/>
    <col min="3882" max="3882" width="10.81640625" style="1" customWidth="1"/>
    <col min="3883" max="3883" width="8" style="1" customWidth="1"/>
    <col min="3884" max="3885" width="7.453125" style="1" customWidth="1"/>
    <col min="3886" max="3886" width="10" style="1" customWidth="1"/>
    <col min="3887" max="3887" width="9.7265625" style="1" customWidth="1"/>
    <col min="3888" max="3888" width="8.81640625" style="1" customWidth="1"/>
    <col min="3889" max="3889" width="8.26953125" style="1" customWidth="1"/>
    <col min="3890" max="3890" width="10.453125" style="1" customWidth="1"/>
    <col min="3891" max="3891" width="7" style="1" customWidth="1"/>
    <col min="3892" max="3892" width="7.1796875" style="1" customWidth="1"/>
    <col min="3893" max="3893" width="5.54296875" style="1" customWidth="1"/>
    <col min="3894" max="3894" width="9.7265625" style="1" customWidth="1"/>
    <col min="3895" max="3895" width="8.1796875" style="1" customWidth="1"/>
    <col min="3896" max="3896" width="8" style="1" customWidth="1"/>
    <col min="3897" max="3897" width="4.7265625" style="1" customWidth="1"/>
    <col min="3898" max="3898" width="8.54296875" style="1" customWidth="1"/>
    <col min="3899" max="3899" width="5.26953125" style="1" customWidth="1"/>
    <col min="3900" max="3900" width="5.7265625" style="1" customWidth="1"/>
    <col min="3901" max="3901" width="9.7265625" style="1" customWidth="1"/>
    <col min="3902" max="3902" width="9.1796875" style="1" customWidth="1"/>
    <col min="3903" max="3903" width="9.453125" style="1" customWidth="1"/>
    <col min="3904" max="3904" width="6.453125" style="1" customWidth="1"/>
    <col min="3905" max="3905" width="8.453125" style="1" customWidth="1"/>
    <col min="3906" max="3906" width="5.81640625" style="1" customWidth="1"/>
    <col min="3907" max="3907" width="5.54296875" style="1" customWidth="1"/>
    <col min="3908" max="3908" width="9.7265625" style="1" customWidth="1"/>
    <col min="3909" max="3909" width="8.1796875" style="1" customWidth="1"/>
    <col min="3910" max="3910" width="6.453125" style="1" customWidth="1"/>
    <col min="3911" max="3911" width="8" style="1" customWidth="1"/>
    <col min="3912" max="3912" width="7.453125" style="1" customWidth="1"/>
    <col min="3913" max="3913" width="5.453125" style="1" customWidth="1"/>
    <col min="3914" max="3914" width="4.81640625" style="1" customWidth="1"/>
    <col min="3915" max="3915" width="7.7265625" style="1" customWidth="1"/>
    <col min="3916" max="3916" width="6" style="1" customWidth="1"/>
    <col min="3917" max="3917" width="7.7265625" style="1" customWidth="1"/>
    <col min="3918" max="3918" width="8.453125" style="1" customWidth="1"/>
    <col min="3919" max="3919" width="10.453125" style="1" customWidth="1"/>
    <col min="3920" max="4096" width="9.1796875" style="1"/>
    <col min="4097" max="4097" width="7.26953125" style="1" customWidth="1"/>
    <col min="4098" max="4098" width="44" style="1" customWidth="1"/>
    <col min="4099" max="4099" width="15" style="1" customWidth="1"/>
    <col min="4100" max="4100" width="9.7265625" style="1" customWidth="1"/>
    <col min="4101" max="4101" width="9.453125" style="1" customWidth="1"/>
    <col min="4102" max="4102" width="9" style="1" customWidth="1"/>
    <col min="4103" max="4103" width="8.26953125" style="1" customWidth="1"/>
    <col min="4104" max="4104" width="5.453125" style="1" customWidth="1"/>
    <col min="4105" max="4105" width="8" style="1" customWidth="1"/>
    <col min="4106" max="4106" width="6.54296875" style="1" customWidth="1"/>
    <col min="4107" max="4107" width="6.1796875" style="1" customWidth="1"/>
    <col min="4108" max="4108" width="9.453125" style="1" customWidth="1"/>
    <col min="4109" max="4109" width="9.26953125" style="1" customWidth="1"/>
    <col min="4110" max="4110" width="6.26953125" style="1" customWidth="1"/>
    <col min="4111" max="4111" width="5.81640625" style="1" customWidth="1"/>
    <col min="4112" max="4112" width="9.7265625" style="1" customWidth="1"/>
    <col min="4113" max="4113" width="6.1796875" style="1" customWidth="1"/>
    <col min="4114" max="4114" width="6.26953125" style="1" customWidth="1"/>
    <col min="4115" max="4115" width="5.1796875" style="1" customWidth="1"/>
    <col min="4116" max="4116" width="7.81640625" style="1" customWidth="1"/>
    <col min="4117" max="4118" width="5.7265625" style="1" customWidth="1"/>
    <col min="4119" max="4119" width="7.1796875" style="1" customWidth="1"/>
    <col min="4120" max="4120" width="5" style="1" customWidth="1"/>
    <col min="4121" max="4121" width="5.81640625" style="1" customWidth="1"/>
    <col min="4122" max="4122" width="9.453125" style="1" customWidth="1"/>
    <col min="4123" max="4123" width="6.7265625" style="1" customWidth="1"/>
    <col min="4124" max="4124" width="6.453125" style="1" customWidth="1"/>
    <col min="4125" max="4125" width="5.1796875" style="1" customWidth="1"/>
    <col min="4126" max="4126" width="5.54296875" style="1" customWidth="1"/>
    <col min="4127" max="4127" width="9.26953125" style="1" customWidth="1"/>
    <col min="4128" max="4128" width="5.26953125" style="1" customWidth="1"/>
    <col min="4129" max="4129" width="9.453125" style="1" customWidth="1"/>
    <col min="4130" max="4130" width="10.1796875" style="1" customWidth="1"/>
    <col min="4131" max="4131" width="8.1796875" style="1" customWidth="1"/>
    <col min="4132" max="4132" width="6" style="1" customWidth="1"/>
    <col min="4133" max="4133" width="8.1796875" style="1" customWidth="1"/>
    <col min="4134" max="4134" width="4.81640625" style="1" customWidth="1"/>
    <col min="4135" max="4135" width="5.26953125" style="1" customWidth="1"/>
    <col min="4136" max="4136" width="9.7265625" style="1" customWidth="1"/>
    <col min="4137" max="4137" width="7.81640625" style="1" customWidth="1"/>
    <col min="4138" max="4138" width="10.81640625" style="1" customWidth="1"/>
    <col min="4139" max="4139" width="8" style="1" customWidth="1"/>
    <col min="4140" max="4141" width="7.453125" style="1" customWidth="1"/>
    <col min="4142" max="4142" width="10" style="1" customWidth="1"/>
    <col min="4143" max="4143" width="9.7265625" style="1" customWidth="1"/>
    <col min="4144" max="4144" width="8.81640625" style="1" customWidth="1"/>
    <col min="4145" max="4145" width="8.26953125" style="1" customWidth="1"/>
    <col min="4146" max="4146" width="10.453125" style="1" customWidth="1"/>
    <col min="4147" max="4147" width="7" style="1" customWidth="1"/>
    <col min="4148" max="4148" width="7.1796875" style="1" customWidth="1"/>
    <col min="4149" max="4149" width="5.54296875" style="1" customWidth="1"/>
    <col min="4150" max="4150" width="9.7265625" style="1" customWidth="1"/>
    <col min="4151" max="4151" width="8.1796875" style="1" customWidth="1"/>
    <col min="4152" max="4152" width="8" style="1" customWidth="1"/>
    <col min="4153" max="4153" width="4.7265625" style="1" customWidth="1"/>
    <col min="4154" max="4154" width="8.54296875" style="1" customWidth="1"/>
    <col min="4155" max="4155" width="5.26953125" style="1" customWidth="1"/>
    <col min="4156" max="4156" width="5.7265625" style="1" customWidth="1"/>
    <col min="4157" max="4157" width="9.7265625" style="1" customWidth="1"/>
    <col min="4158" max="4158" width="9.1796875" style="1" customWidth="1"/>
    <col min="4159" max="4159" width="9.453125" style="1" customWidth="1"/>
    <col min="4160" max="4160" width="6.453125" style="1" customWidth="1"/>
    <col min="4161" max="4161" width="8.453125" style="1" customWidth="1"/>
    <col min="4162" max="4162" width="5.81640625" style="1" customWidth="1"/>
    <col min="4163" max="4163" width="5.54296875" style="1" customWidth="1"/>
    <col min="4164" max="4164" width="9.7265625" style="1" customWidth="1"/>
    <col min="4165" max="4165" width="8.1796875" style="1" customWidth="1"/>
    <col min="4166" max="4166" width="6.453125" style="1" customWidth="1"/>
    <col min="4167" max="4167" width="8" style="1" customWidth="1"/>
    <col min="4168" max="4168" width="7.453125" style="1" customWidth="1"/>
    <col min="4169" max="4169" width="5.453125" style="1" customWidth="1"/>
    <col min="4170" max="4170" width="4.81640625" style="1" customWidth="1"/>
    <col min="4171" max="4171" width="7.7265625" style="1" customWidth="1"/>
    <col min="4172" max="4172" width="6" style="1" customWidth="1"/>
    <col min="4173" max="4173" width="7.7265625" style="1" customWidth="1"/>
    <col min="4174" max="4174" width="8.453125" style="1" customWidth="1"/>
    <col min="4175" max="4175" width="10.453125" style="1" customWidth="1"/>
    <col min="4176" max="4352" width="9.1796875" style="1"/>
    <col min="4353" max="4353" width="7.26953125" style="1" customWidth="1"/>
    <col min="4354" max="4354" width="44" style="1" customWidth="1"/>
    <col min="4355" max="4355" width="15" style="1" customWidth="1"/>
    <col min="4356" max="4356" width="9.7265625" style="1" customWidth="1"/>
    <col min="4357" max="4357" width="9.453125" style="1" customWidth="1"/>
    <col min="4358" max="4358" width="9" style="1" customWidth="1"/>
    <col min="4359" max="4359" width="8.26953125" style="1" customWidth="1"/>
    <col min="4360" max="4360" width="5.453125" style="1" customWidth="1"/>
    <col min="4361" max="4361" width="8" style="1" customWidth="1"/>
    <col min="4362" max="4362" width="6.54296875" style="1" customWidth="1"/>
    <col min="4363" max="4363" width="6.1796875" style="1" customWidth="1"/>
    <col min="4364" max="4364" width="9.453125" style="1" customWidth="1"/>
    <col min="4365" max="4365" width="9.26953125" style="1" customWidth="1"/>
    <col min="4366" max="4366" width="6.26953125" style="1" customWidth="1"/>
    <col min="4367" max="4367" width="5.81640625" style="1" customWidth="1"/>
    <col min="4368" max="4368" width="9.7265625" style="1" customWidth="1"/>
    <col min="4369" max="4369" width="6.1796875" style="1" customWidth="1"/>
    <col min="4370" max="4370" width="6.26953125" style="1" customWidth="1"/>
    <col min="4371" max="4371" width="5.1796875" style="1" customWidth="1"/>
    <col min="4372" max="4372" width="7.81640625" style="1" customWidth="1"/>
    <col min="4373" max="4374" width="5.7265625" style="1" customWidth="1"/>
    <col min="4375" max="4375" width="7.1796875" style="1" customWidth="1"/>
    <col min="4376" max="4376" width="5" style="1" customWidth="1"/>
    <col min="4377" max="4377" width="5.81640625" style="1" customWidth="1"/>
    <col min="4378" max="4378" width="9.453125" style="1" customWidth="1"/>
    <col min="4379" max="4379" width="6.7265625" style="1" customWidth="1"/>
    <col min="4380" max="4380" width="6.453125" style="1" customWidth="1"/>
    <col min="4381" max="4381" width="5.1796875" style="1" customWidth="1"/>
    <col min="4382" max="4382" width="5.54296875" style="1" customWidth="1"/>
    <col min="4383" max="4383" width="9.26953125" style="1" customWidth="1"/>
    <col min="4384" max="4384" width="5.26953125" style="1" customWidth="1"/>
    <col min="4385" max="4385" width="9.453125" style="1" customWidth="1"/>
    <col min="4386" max="4386" width="10.1796875" style="1" customWidth="1"/>
    <col min="4387" max="4387" width="8.1796875" style="1" customWidth="1"/>
    <col min="4388" max="4388" width="6" style="1" customWidth="1"/>
    <col min="4389" max="4389" width="8.1796875" style="1" customWidth="1"/>
    <col min="4390" max="4390" width="4.81640625" style="1" customWidth="1"/>
    <col min="4391" max="4391" width="5.26953125" style="1" customWidth="1"/>
    <col min="4392" max="4392" width="9.7265625" style="1" customWidth="1"/>
    <col min="4393" max="4393" width="7.81640625" style="1" customWidth="1"/>
    <col min="4394" max="4394" width="10.81640625" style="1" customWidth="1"/>
    <col min="4395" max="4395" width="8" style="1" customWidth="1"/>
    <col min="4396" max="4397" width="7.453125" style="1" customWidth="1"/>
    <col min="4398" max="4398" width="10" style="1" customWidth="1"/>
    <col min="4399" max="4399" width="9.7265625" style="1" customWidth="1"/>
    <col min="4400" max="4400" width="8.81640625" style="1" customWidth="1"/>
    <col min="4401" max="4401" width="8.26953125" style="1" customWidth="1"/>
    <col min="4402" max="4402" width="10.453125" style="1" customWidth="1"/>
    <col min="4403" max="4403" width="7" style="1" customWidth="1"/>
    <col min="4404" max="4404" width="7.1796875" style="1" customWidth="1"/>
    <col min="4405" max="4405" width="5.54296875" style="1" customWidth="1"/>
    <col min="4406" max="4406" width="9.7265625" style="1" customWidth="1"/>
    <col min="4407" max="4407" width="8.1796875" style="1" customWidth="1"/>
    <col min="4408" max="4408" width="8" style="1" customWidth="1"/>
    <col min="4409" max="4409" width="4.7265625" style="1" customWidth="1"/>
    <col min="4410" max="4410" width="8.54296875" style="1" customWidth="1"/>
    <col min="4411" max="4411" width="5.26953125" style="1" customWidth="1"/>
    <col min="4412" max="4412" width="5.7265625" style="1" customWidth="1"/>
    <col min="4413" max="4413" width="9.7265625" style="1" customWidth="1"/>
    <col min="4414" max="4414" width="9.1796875" style="1" customWidth="1"/>
    <col min="4415" max="4415" width="9.453125" style="1" customWidth="1"/>
    <col min="4416" max="4416" width="6.453125" style="1" customWidth="1"/>
    <col min="4417" max="4417" width="8.453125" style="1" customWidth="1"/>
    <col min="4418" max="4418" width="5.81640625" style="1" customWidth="1"/>
    <col min="4419" max="4419" width="5.54296875" style="1" customWidth="1"/>
    <col min="4420" max="4420" width="9.7265625" style="1" customWidth="1"/>
    <col min="4421" max="4421" width="8.1796875" style="1" customWidth="1"/>
    <col min="4422" max="4422" width="6.453125" style="1" customWidth="1"/>
    <col min="4423" max="4423" width="8" style="1" customWidth="1"/>
    <col min="4424" max="4424" width="7.453125" style="1" customWidth="1"/>
    <col min="4425" max="4425" width="5.453125" style="1" customWidth="1"/>
    <col min="4426" max="4426" width="4.81640625" style="1" customWidth="1"/>
    <col min="4427" max="4427" width="7.7265625" style="1" customWidth="1"/>
    <col min="4428" max="4428" width="6" style="1" customWidth="1"/>
    <col min="4429" max="4429" width="7.7265625" style="1" customWidth="1"/>
    <col min="4430" max="4430" width="8.453125" style="1" customWidth="1"/>
    <col min="4431" max="4431" width="10.453125" style="1" customWidth="1"/>
    <col min="4432" max="4608" width="9.1796875" style="1"/>
    <col min="4609" max="4609" width="7.26953125" style="1" customWidth="1"/>
    <col min="4610" max="4610" width="44" style="1" customWidth="1"/>
    <col min="4611" max="4611" width="15" style="1" customWidth="1"/>
    <col min="4612" max="4612" width="9.7265625" style="1" customWidth="1"/>
    <col min="4613" max="4613" width="9.453125" style="1" customWidth="1"/>
    <col min="4614" max="4614" width="9" style="1" customWidth="1"/>
    <col min="4615" max="4615" width="8.26953125" style="1" customWidth="1"/>
    <col min="4616" max="4616" width="5.453125" style="1" customWidth="1"/>
    <col min="4617" max="4617" width="8" style="1" customWidth="1"/>
    <col min="4618" max="4618" width="6.54296875" style="1" customWidth="1"/>
    <col min="4619" max="4619" width="6.1796875" style="1" customWidth="1"/>
    <col min="4620" max="4620" width="9.453125" style="1" customWidth="1"/>
    <col min="4621" max="4621" width="9.26953125" style="1" customWidth="1"/>
    <col min="4622" max="4622" width="6.26953125" style="1" customWidth="1"/>
    <col min="4623" max="4623" width="5.81640625" style="1" customWidth="1"/>
    <col min="4624" max="4624" width="9.7265625" style="1" customWidth="1"/>
    <col min="4625" max="4625" width="6.1796875" style="1" customWidth="1"/>
    <col min="4626" max="4626" width="6.26953125" style="1" customWidth="1"/>
    <col min="4627" max="4627" width="5.1796875" style="1" customWidth="1"/>
    <col min="4628" max="4628" width="7.81640625" style="1" customWidth="1"/>
    <col min="4629" max="4630" width="5.7265625" style="1" customWidth="1"/>
    <col min="4631" max="4631" width="7.1796875" style="1" customWidth="1"/>
    <col min="4632" max="4632" width="5" style="1" customWidth="1"/>
    <col min="4633" max="4633" width="5.81640625" style="1" customWidth="1"/>
    <col min="4634" max="4634" width="9.453125" style="1" customWidth="1"/>
    <col min="4635" max="4635" width="6.7265625" style="1" customWidth="1"/>
    <col min="4636" max="4636" width="6.453125" style="1" customWidth="1"/>
    <col min="4637" max="4637" width="5.1796875" style="1" customWidth="1"/>
    <col min="4638" max="4638" width="5.54296875" style="1" customWidth="1"/>
    <col min="4639" max="4639" width="9.26953125" style="1" customWidth="1"/>
    <col min="4640" max="4640" width="5.26953125" style="1" customWidth="1"/>
    <col min="4641" max="4641" width="9.453125" style="1" customWidth="1"/>
    <col min="4642" max="4642" width="10.1796875" style="1" customWidth="1"/>
    <col min="4643" max="4643" width="8.1796875" style="1" customWidth="1"/>
    <col min="4644" max="4644" width="6" style="1" customWidth="1"/>
    <col min="4645" max="4645" width="8.1796875" style="1" customWidth="1"/>
    <col min="4646" max="4646" width="4.81640625" style="1" customWidth="1"/>
    <col min="4647" max="4647" width="5.26953125" style="1" customWidth="1"/>
    <col min="4648" max="4648" width="9.7265625" style="1" customWidth="1"/>
    <col min="4649" max="4649" width="7.81640625" style="1" customWidth="1"/>
    <col min="4650" max="4650" width="10.81640625" style="1" customWidth="1"/>
    <col min="4651" max="4651" width="8" style="1" customWidth="1"/>
    <col min="4652" max="4653" width="7.453125" style="1" customWidth="1"/>
    <col min="4654" max="4654" width="10" style="1" customWidth="1"/>
    <col min="4655" max="4655" width="9.7265625" style="1" customWidth="1"/>
    <col min="4656" max="4656" width="8.81640625" style="1" customWidth="1"/>
    <col min="4657" max="4657" width="8.26953125" style="1" customWidth="1"/>
    <col min="4658" max="4658" width="10.453125" style="1" customWidth="1"/>
    <col min="4659" max="4659" width="7" style="1" customWidth="1"/>
    <col min="4660" max="4660" width="7.1796875" style="1" customWidth="1"/>
    <col min="4661" max="4661" width="5.54296875" style="1" customWidth="1"/>
    <col min="4662" max="4662" width="9.7265625" style="1" customWidth="1"/>
    <col min="4663" max="4663" width="8.1796875" style="1" customWidth="1"/>
    <col min="4664" max="4664" width="8" style="1" customWidth="1"/>
    <col min="4665" max="4665" width="4.7265625" style="1" customWidth="1"/>
    <col min="4666" max="4666" width="8.54296875" style="1" customWidth="1"/>
    <col min="4667" max="4667" width="5.26953125" style="1" customWidth="1"/>
    <col min="4668" max="4668" width="5.7265625" style="1" customWidth="1"/>
    <col min="4669" max="4669" width="9.7265625" style="1" customWidth="1"/>
    <col min="4670" max="4670" width="9.1796875" style="1" customWidth="1"/>
    <col min="4671" max="4671" width="9.453125" style="1" customWidth="1"/>
    <col min="4672" max="4672" width="6.453125" style="1" customWidth="1"/>
    <col min="4673" max="4673" width="8.453125" style="1" customWidth="1"/>
    <col min="4674" max="4674" width="5.81640625" style="1" customWidth="1"/>
    <col min="4675" max="4675" width="5.54296875" style="1" customWidth="1"/>
    <col min="4676" max="4676" width="9.7265625" style="1" customWidth="1"/>
    <col min="4677" max="4677" width="8.1796875" style="1" customWidth="1"/>
    <col min="4678" max="4678" width="6.453125" style="1" customWidth="1"/>
    <col min="4679" max="4679" width="8" style="1" customWidth="1"/>
    <col min="4680" max="4680" width="7.453125" style="1" customWidth="1"/>
    <col min="4681" max="4681" width="5.453125" style="1" customWidth="1"/>
    <col min="4682" max="4682" width="4.81640625" style="1" customWidth="1"/>
    <col min="4683" max="4683" width="7.7265625" style="1" customWidth="1"/>
    <col min="4684" max="4684" width="6" style="1" customWidth="1"/>
    <col min="4685" max="4685" width="7.7265625" style="1" customWidth="1"/>
    <col min="4686" max="4686" width="8.453125" style="1" customWidth="1"/>
    <col min="4687" max="4687" width="10.453125" style="1" customWidth="1"/>
    <col min="4688" max="4864" width="9.1796875" style="1"/>
    <col min="4865" max="4865" width="7.26953125" style="1" customWidth="1"/>
    <col min="4866" max="4866" width="44" style="1" customWidth="1"/>
    <col min="4867" max="4867" width="15" style="1" customWidth="1"/>
    <col min="4868" max="4868" width="9.7265625" style="1" customWidth="1"/>
    <col min="4869" max="4869" width="9.453125" style="1" customWidth="1"/>
    <col min="4870" max="4870" width="9" style="1" customWidth="1"/>
    <col min="4871" max="4871" width="8.26953125" style="1" customWidth="1"/>
    <col min="4872" max="4872" width="5.453125" style="1" customWidth="1"/>
    <col min="4873" max="4873" width="8" style="1" customWidth="1"/>
    <col min="4874" max="4874" width="6.54296875" style="1" customWidth="1"/>
    <col min="4875" max="4875" width="6.1796875" style="1" customWidth="1"/>
    <col min="4876" max="4876" width="9.453125" style="1" customWidth="1"/>
    <col min="4877" max="4877" width="9.26953125" style="1" customWidth="1"/>
    <col min="4878" max="4878" width="6.26953125" style="1" customWidth="1"/>
    <col min="4879" max="4879" width="5.81640625" style="1" customWidth="1"/>
    <col min="4880" max="4880" width="9.7265625" style="1" customWidth="1"/>
    <col min="4881" max="4881" width="6.1796875" style="1" customWidth="1"/>
    <col min="4882" max="4882" width="6.26953125" style="1" customWidth="1"/>
    <col min="4883" max="4883" width="5.1796875" style="1" customWidth="1"/>
    <col min="4884" max="4884" width="7.81640625" style="1" customWidth="1"/>
    <col min="4885" max="4886" width="5.7265625" style="1" customWidth="1"/>
    <col min="4887" max="4887" width="7.1796875" style="1" customWidth="1"/>
    <col min="4888" max="4888" width="5" style="1" customWidth="1"/>
    <col min="4889" max="4889" width="5.81640625" style="1" customWidth="1"/>
    <col min="4890" max="4890" width="9.453125" style="1" customWidth="1"/>
    <col min="4891" max="4891" width="6.7265625" style="1" customWidth="1"/>
    <col min="4892" max="4892" width="6.453125" style="1" customWidth="1"/>
    <col min="4893" max="4893" width="5.1796875" style="1" customWidth="1"/>
    <col min="4894" max="4894" width="5.54296875" style="1" customWidth="1"/>
    <col min="4895" max="4895" width="9.26953125" style="1" customWidth="1"/>
    <col min="4896" max="4896" width="5.26953125" style="1" customWidth="1"/>
    <col min="4897" max="4897" width="9.453125" style="1" customWidth="1"/>
    <col min="4898" max="4898" width="10.1796875" style="1" customWidth="1"/>
    <col min="4899" max="4899" width="8.1796875" style="1" customWidth="1"/>
    <col min="4900" max="4900" width="6" style="1" customWidth="1"/>
    <col min="4901" max="4901" width="8.1796875" style="1" customWidth="1"/>
    <col min="4902" max="4902" width="4.81640625" style="1" customWidth="1"/>
    <col min="4903" max="4903" width="5.26953125" style="1" customWidth="1"/>
    <col min="4904" max="4904" width="9.7265625" style="1" customWidth="1"/>
    <col min="4905" max="4905" width="7.81640625" style="1" customWidth="1"/>
    <col min="4906" max="4906" width="10.81640625" style="1" customWidth="1"/>
    <col min="4907" max="4907" width="8" style="1" customWidth="1"/>
    <col min="4908" max="4909" width="7.453125" style="1" customWidth="1"/>
    <col min="4910" max="4910" width="10" style="1" customWidth="1"/>
    <col min="4911" max="4911" width="9.7265625" style="1" customWidth="1"/>
    <col min="4912" max="4912" width="8.81640625" style="1" customWidth="1"/>
    <col min="4913" max="4913" width="8.26953125" style="1" customWidth="1"/>
    <col min="4914" max="4914" width="10.453125" style="1" customWidth="1"/>
    <col min="4915" max="4915" width="7" style="1" customWidth="1"/>
    <col min="4916" max="4916" width="7.1796875" style="1" customWidth="1"/>
    <col min="4917" max="4917" width="5.54296875" style="1" customWidth="1"/>
    <col min="4918" max="4918" width="9.7265625" style="1" customWidth="1"/>
    <col min="4919" max="4919" width="8.1796875" style="1" customWidth="1"/>
    <col min="4920" max="4920" width="8" style="1" customWidth="1"/>
    <col min="4921" max="4921" width="4.7265625" style="1" customWidth="1"/>
    <col min="4922" max="4922" width="8.54296875" style="1" customWidth="1"/>
    <col min="4923" max="4923" width="5.26953125" style="1" customWidth="1"/>
    <col min="4924" max="4924" width="5.7265625" style="1" customWidth="1"/>
    <col min="4925" max="4925" width="9.7265625" style="1" customWidth="1"/>
    <col min="4926" max="4926" width="9.1796875" style="1" customWidth="1"/>
    <col min="4927" max="4927" width="9.453125" style="1" customWidth="1"/>
    <col min="4928" max="4928" width="6.453125" style="1" customWidth="1"/>
    <col min="4929" max="4929" width="8.453125" style="1" customWidth="1"/>
    <col min="4930" max="4930" width="5.81640625" style="1" customWidth="1"/>
    <col min="4931" max="4931" width="5.54296875" style="1" customWidth="1"/>
    <col min="4932" max="4932" width="9.7265625" style="1" customWidth="1"/>
    <col min="4933" max="4933" width="8.1796875" style="1" customWidth="1"/>
    <col min="4934" max="4934" width="6.453125" style="1" customWidth="1"/>
    <col min="4935" max="4935" width="8" style="1" customWidth="1"/>
    <col min="4936" max="4936" width="7.453125" style="1" customWidth="1"/>
    <col min="4937" max="4937" width="5.453125" style="1" customWidth="1"/>
    <col min="4938" max="4938" width="4.81640625" style="1" customWidth="1"/>
    <col min="4939" max="4939" width="7.7265625" style="1" customWidth="1"/>
    <col min="4940" max="4940" width="6" style="1" customWidth="1"/>
    <col min="4941" max="4941" width="7.7265625" style="1" customWidth="1"/>
    <col min="4942" max="4942" width="8.453125" style="1" customWidth="1"/>
    <col min="4943" max="4943" width="10.453125" style="1" customWidth="1"/>
    <col min="4944" max="5120" width="9.1796875" style="1"/>
    <col min="5121" max="5121" width="7.26953125" style="1" customWidth="1"/>
    <col min="5122" max="5122" width="44" style="1" customWidth="1"/>
    <col min="5123" max="5123" width="15" style="1" customWidth="1"/>
    <col min="5124" max="5124" width="9.7265625" style="1" customWidth="1"/>
    <col min="5125" max="5125" width="9.453125" style="1" customWidth="1"/>
    <col min="5126" max="5126" width="9" style="1" customWidth="1"/>
    <col min="5127" max="5127" width="8.26953125" style="1" customWidth="1"/>
    <col min="5128" max="5128" width="5.453125" style="1" customWidth="1"/>
    <col min="5129" max="5129" width="8" style="1" customWidth="1"/>
    <col min="5130" max="5130" width="6.54296875" style="1" customWidth="1"/>
    <col min="5131" max="5131" width="6.1796875" style="1" customWidth="1"/>
    <col min="5132" max="5132" width="9.453125" style="1" customWidth="1"/>
    <col min="5133" max="5133" width="9.26953125" style="1" customWidth="1"/>
    <col min="5134" max="5134" width="6.26953125" style="1" customWidth="1"/>
    <col min="5135" max="5135" width="5.81640625" style="1" customWidth="1"/>
    <col min="5136" max="5136" width="9.7265625" style="1" customWidth="1"/>
    <col min="5137" max="5137" width="6.1796875" style="1" customWidth="1"/>
    <col min="5138" max="5138" width="6.26953125" style="1" customWidth="1"/>
    <col min="5139" max="5139" width="5.1796875" style="1" customWidth="1"/>
    <col min="5140" max="5140" width="7.81640625" style="1" customWidth="1"/>
    <col min="5141" max="5142" width="5.7265625" style="1" customWidth="1"/>
    <col min="5143" max="5143" width="7.1796875" style="1" customWidth="1"/>
    <col min="5144" max="5144" width="5" style="1" customWidth="1"/>
    <col min="5145" max="5145" width="5.81640625" style="1" customWidth="1"/>
    <col min="5146" max="5146" width="9.453125" style="1" customWidth="1"/>
    <col min="5147" max="5147" width="6.7265625" style="1" customWidth="1"/>
    <col min="5148" max="5148" width="6.453125" style="1" customWidth="1"/>
    <col min="5149" max="5149" width="5.1796875" style="1" customWidth="1"/>
    <col min="5150" max="5150" width="5.54296875" style="1" customWidth="1"/>
    <col min="5151" max="5151" width="9.26953125" style="1" customWidth="1"/>
    <col min="5152" max="5152" width="5.26953125" style="1" customWidth="1"/>
    <col min="5153" max="5153" width="9.453125" style="1" customWidth="1"/>
    <col min="5154" max="5154" width="10.1796875" style="1" customWidth="1"/>
    <col min="5155" max="5155" width="8.1796875" style="1" customWidth="1"/>
    <col min="5156" max="5156" width="6" style="1" customWidth="1"/>
    <col min="5157" max="5157" width="8.1796875" style="1" customWidth="1"/>
    <col min="5158" max="5158" width="4.81640625" style="1" customWidth="1"/>
    <col min="5159" max="5159" width="5.26953125" style="1" customWidth="1"/>
    <col min="5160" max="5160" width="9.7265625" style="1" customWidth="1"/>
    <col min="5161" max="5161" width="7.81640625" style="1" customWidth="1"/>
    <col min="5162" max="5162" width="10.81640625" style="1" customWidth="1"/>
    <col min="5163" max="5163" width="8" style="1" customWidth="1"/>
    <col min="5164" max="5165" width="7.453125" style="1" customWidth="1"/>
    <col min="5166" max="5166" width="10" style="1" customWidth="1"/>
    <col min="5167" max="5167" width="9.7265625" style="1" customWidth="1"/>
    <col min="5168" max="5168" width="8.81640625" style="1" customWidth="1"/>
    <col min="5169" max="5169" width="8.26953125" style="1" customWidth="1"/>
    <col min="5170" max="5170" width="10.453125" style="1" customWidth="1"/>
    <col min="5171" max="5171" width="7" style="1" customWidth="1"/>
    <col min="5172" max="5172" width="7.1796875" style="1" customWidth="1"/>
    <col min="5173" max="5173" width="5.54296875" style="1" customWidth="1"/>
    <col min="5174" max="5174" width="9.7265625" style="1" customWidth="1"/>
    <col min="5175" max="5175" width="8.1796875" style="1" customWidth="1"/>
    <col min="5176" max="5176" width="8" style="1" customWidth="1"/>
    <col min="5177" max="5177" width="4.7265625" style="1" customWidth="1"/>
    <col min="5178" max="5178" width="8.54296875" style="1" customWidth="1"/>
    <col min="5179" max="5179" width="5.26953125" style="1" customWidth="1"/>
    <col min="5180" max="5180" width="5.7265625" style="1" customWidth="1"/>
    <col min="5181" max="5181" width="9.7265625" style="1" customWidth="1"/>
    <col min="5182" max="5182" width="9.1796875" style="1" customWidth="1"/>
    <col min="5183" max="5183" width="9.453125" style="1" customWidth="1"/>
    <col min="5184" max="5184" width="6.453125" style="1" customWidth="1"/>
    <col min="5185" max="5185" width="8.453125" style="1" customWidth="1"/>
    <col min="5186" max="5186" width="5.81640625" style="1" customWidth="1"/>
    <col min="5187" max="5187" width="5.54296875" style="1" customWidth="1"/>
    <col min="5188" max="5188" width="9.7265625" style="1" customWidth="1"/>
    <col min="5189" max="5189" width="8.1796875" style="1" customWidth="1"/>
    <col min="5190" max="5190" width="6.453125" style="1" customWidth="1"/>
    <col min="5191" max="5191" width="8" style="1" customWidth="1"/>
    <col min="5192" max="5192" width="7.453125" style="1" customWidth="1"/>
    <col min="5193" max="5193" width="5.453125" style="1" customWidth="1"/>
    <col min="5194" max="5194" width="4.81640625" style="1" customWidth="1"/>
    <col min="5195" max="5195" width="7.7265625" style="1" customWidth="1"/>
    <col min="5196" max="5196" width="6" style="1" customWidth="1"/>
    <col min="5197" max="5197" width="7.7265625" style="1" customWidth="1"/>
    <col min="5198" max="5198" width="8.453125" style="1" customWidth="1"/>
    <col min="5199" max="5199" width="10.453125" style="1" customWidth="1"/>
    <col min="5200" max="5376" width="9.1796875" style="1"/>
    <col min="5377" max="5377" width="7.26953125" style="1" customWidth="1"/>
    <col min="5378" max="5378" width="44" style="1" customWidth="1"/>
    <col min="5379" max="5379" width="15" style="1" customWidth="1"/>
    <col min="5380" max="5380" width="9.7265625" style="1" customWidth="1"/>
    <col min="5381" max="5381" width="9.453125" style="1" customWidth="1"/>
    <col min="5382" max="5382" width="9" style="1" customWidth="1"/>
    <col min="5383" max="5383" width="8.26953125" style="1" customWidth="1"/>
    <col min="5384" max="5384" width="5.453125" style="1" customWidth="1"/>
    <col min="5385" max="5385" width="8" style="1" customWidth="1"/>
    <col min="5386" max="5386" width="6.54296875" style="1" customWidth="1"/>
    <col min="5387" max="5387" width="6.1796875" style="1" customWidth="1"/>
    <col min="5388" max="5388" width="9.453125" style="1" customWidth="1"/>
    <col min="5389" max="5389" width="9.26953125" style="1" customWidth="1"/>
    <col min="5390" max="5390" width="6.26953125" style="1" customWidth="1"/>
    <col min="5391" max="5391" width="5.81640625" style="1" customWidth="1"/>
    <col min="5392" max="5392" width="9.7265625" style="1" customWidth="1"/>
    <col min="5393" max="5393" width="6.1796875" style="1" customWidth="1"/>
    <col min="5394" max="5394" width="6.26953125" style="1" customWidth="1"/>
    <col min="5395" max="5395" width="5.1796875" style="1" customWidth="1"/>
    <col min="5396" max="5396" width="7.81640625" style="1" customWidth="1"/>
    <col min="5397" max="5398" width="5.7265625" style="1" customWidth="1"/>
    <col min="5399" max="5399" width="7.1796875" style="1" customWidth="1"/>
    <col min="5400" max="5400" width="5" style="1" customWidth="1"/>
    <col min="5401" max="5401" width="5.81640625" style="1" customWidth="1"/>
    <col min="5402" max="5402" width="9.453125" style="1" customWidth="1"/>
    <col min="5403" max="5403" width="6.7265625" style="1" customWidth="1"/>
    <col min="5404" max="5404" width="6.453125" style="1" customWidth="1"/>
    <col min="5405" max="5405" width="5.1796875" style="1" customWidth="1"/>
    <col min="5406" max="5406" width="5.54296875" style="1" customWidth="1"/>
    <col min="5407" max="5407" width="9.26953125" style="1" customWidth="1"/>
    <col min="5408" max="5408" width="5.26953125" style="1" customWidth="1"/>
    <col min="5409" max="5409" width="9.453125" style="1" customWidth="1"/>
    <col min="5410" max="5410" width="10.1796875" style="1" customWidth="1"/>
    <col min="5411" max="5411" width="8.1796875" style="1" customWidth="1"/>
    <col min="5412" max="5412" width="6" style="1" customWidth="1"/>
    <col min="5413" max="5413" width="8.1796875" style="1" customWidth="1"/>
    <col min="5414" max="5414" width="4.81640625" style="1" customWidth="1"/>
    <col min="5415" max="5415" width="5.26953125" style="1" customWidth="1"/>
    <col min="5416" max="5416" width="9.7265625" style="1" customWidth="1"/>
    <col min="5417" max="5417" width="7.81640625" style="1" customWidth="1"/>
    <col min="5418" max="5418" width="10.81640625" style="1" customWidth="1"/>
    <col min="5419" max="5419" width="8" style="1" customWidth="1"/>
    <col min="5420" max="5421" width="7.453125" style="1" customWidth="1"/>
    <col min="5422" max="5422" width="10" style="1" customWidth="1"/>
    <col min="5423" max="5423" width="9.7265625" style="1" customWidth="1"/>
    <col min="5424" max="5424" width="8.81640625" style="1" customWidth="1"/>
    <col min="5425" max="5425" width="8.26953125" style="1" customWidth="1"/>
    <col min="5426" max="5426" width="10.453125" style="1" customWidth="1"/>
    <col min="5427" max="5427" width="7" style="1" customWidth="1"/>
    <col min="5428" max="5428" width="7.1796875" style="1" customWidth="1"/>
    <col min="5429" max="5429" width="5.54296875" style="1" customWidth="1"/>
    <col min="5430" max="5430" width="9.7265625" style="1" customWidth="1"/>
    <col min="5431" max="5431" width="8.1796875" style="1" customWidth="1"/>
    <col min="5432" max="5432" width="8" style="1" customWidth="1"/>
    <col min="5433" max="5433" width="4.7265625" style="1" customWidth="1"/>
    <col min="5434" max="5434" width="8.54296875" style="1" customWidth="1"/>
    <col min="5435" max="5435" width="5.26953125" style="1" customWidth="1"/>
    <col min="5436" max="5436" width="5.7265625" style="1" customWidth="1"/>
    <col min="5437" max="5437" width="9.7265625" style="1" customWidth="1"/>
    <col min="5438" max="5438" width="9.1796875" style="1" customWidth="1"/>
    <col min="5439" max="5439" width="9.453125" style="1" customWidth="1"/>
    <col min="5440" max="5440" width="6.453125" style="1" customWidth="1"/>
    <col min="5441" max="5441" width="8.453125" style="1" customWidth="1"/>
    <col min="5442" max="5442" width="5.81640625" style="1" customWidth="1"/>
    <col min="5443" max="5443" width="5.54296875" style="1" customWidth="1"/>
    <col min="5444" max="5444" width="9.7265625" style="1" customWidth="1"/>
    <col min="5445" max="5445" width="8.1796875" style="1" customWidth="1"/>
    <col min="5446" max="5446" width="6.453125" style="1" customWidth="1"/>
    <col min="5447" max="5447" width="8" style="1" customWidth="1"/>
    <col min="5448" max="5448" width="7.453125" style="1" customWidth="1"/>
    <col min="5449" max="5449" width="5.453125" style="1" customWidth="1"/>
    <col min="5450" max="5450" width="4.81640625" style="1" customWidth="1"/>
    <col min="5451" max="5451" width="7.7265625" style="1" customWidth="1"/>
    <col min="5452" max="5452" width="6" style="1" customWidth="1"/>
    <col min="5453" max="5453" width="7.7265625" style="1" customWidth="1"/>
    <col min="5454" max="5454" width="8.453125" style="1" customWidth="1"/>
    <col min="5455" max="5455" width="10.453125" style="1" customWidth="1"/>
    <col min="5456" max="5632" width="9.1796875" style="1"/>
    <col min="5633" max="5633" width="7.26953125" style="1" customWidth="1"/>
    <col min="5634" max="5634" width="44" style="1" customWidth="1"/>
    <col min="5635" max="5635" width="15" style="1" customWidth="1"/>
    <col min="5636" max="5636" width="9.7265625" style="1" customWidth="1"/>
    <col min="5637" max="5637" width="9.453125" style="1" customWidth="1"/>
    <col min="5638" max="5638" width="9" style="1" customWidth="1"/>
    <col min="5639" max="5639" width="8.26953125" style="1" customWidth="1"/>
    <col min="5640" max="5640" width="5.453125" style="1" customWidth="1"/>
    <col min="5641" max="5641" width="8" style="1" customWidth="1"/>
    <col min="5642" max="5642" width="6.54296875" style="1" customWidth="1"/>
    <col min="5643" max="5643" width="6.1796875" style="1" customWidth="1"/>
    <col min="5644" max="5644" width="9.453125" style="1" customWidth="1"/>
    <col min="5645" max="5645" width="9.26953125" style="1" customWidth="1"/>
    <col min="5646" max="5646" width="6.26953125" style="1" customWidth="1"/>
    <col min="5647" max="5647" width="5.81640625" style="1" customWidth="1"/>
    <col min="5648" max="5648" width="9.7265625" style="1" customWidth="1"/>
    <col min="5649" max="5649" width="6.1796875" style="1" customWidth="1"/>
    <col min="5650" max="5650" width="6.26953125" style="1" customWidth="1"/>
    <col min="5651" max="5651" width="5.1796875" style="1" customWidth="1"/>
    <col min="5652" max="5652" width="7.81640625" style="1" customWidth="1"/>
    <col min="5653" max="5654" width="5.7265625" style="1" customWidth="1"/>
    <col min="5655" max="5655" width="7.1796875" style="1" customWidth="1"/>
    <col min="5656" max="5656" width="5" style="1" customWidth="1"/>
    <col min="5657" max="5657" width="5.81640625" style="1" customWidth="1"/>
    <col min="5658" max="5658" width="9.453125" style="1" customWidth="1"/>
    <col min="5659" max="5659" width="6.7265625" style="1" customWidth="1"/>
    <col min="5660" max="5660" width="6.453125" style="1" customWidth="1"/>
    <col min="5661" max="5661" width="5.1796875" style="1" customWidth="1"/>
    <col min="5662" max="5662" width="5.54296875" style="1" customWidth="1"/>
    <col min="5663" max="5663" width="9.26953125" style="1" customWidth="1"/>
    <col min="5664" max="5664" width="5.26953125" style="1" customWidth="1"/>
    <col min="5665" max="5665" width="9.453125" style="1" customWidth="1"/>
    <col min="5666" max="5666" width="10.1796875" style="1" customWidth="1"/>
    <col min="5667" max="5667" width="8.1796875" style="1" customWidth="1"/>
    <col min="5668" max="5668" width="6" style="1" customWidth="1"/>
    <col min="5669" max="5669" width="8.1796875" style="1" customWidth="1"/>
    <col min="5670" max="5670" width="4.81640625" style="1" customWidth="1"/>
    <col min="5671" max="5671" width="5.26953125" style="1" customWidth="1"/>
    <col min="5672" max="5672" width="9.7265625" style="1" customWidth="1"/>
    <col min="5673" max="5673" width="7.81640625" style="1" customWidth="1"/>
    <col min="5674" max="5674" width="10.81640625" style="1" customWidth="1"/>
    <col min="5675" max="5675" width="8" style="1" customWidth="1"/>
    <col min="5676" max="5677" width="7.453125" style="1" customWidth="1"/>
    <col min="5678" max="5678" width="10" style="1" customWidth="1"/>
    <col min="5679" max="5679" width="9.7265625" style="1" customWidth="1"/>
    <col min="5680" max="5680" width="8.81640625" style="1" customWidth="1"/>
    <col min="5681" max="5681" width="8.26953125" style="1" customWidth="1"/>
    <col min="5682" max="5682" width="10.453125" style="1" customWidth="1"/>
    <col min="5683" max="5683" width="7" style="1" customWidth="1"/>
    <col min="5684" max="5684" width="7.1796875" style="1" customWidth="1"/>
    <col min="5685" max="5685" width="5.54296875" style="1" customWidth="1"/>
    <col min="5686" max="5686" width="9.7265625" style="1" customWidth="1"/>
    <col min="5687" max="5687" width="8.1796875" style="1" customWidth="1"/>
    <col min="5688" max="5688" width="8" style="1" customWidth="1"/>
    <col min="5689" max="5689" width="4.7265625" style="1" customWidth="1"/>
    <col min="5690" max="5690" width="8.54296875" style="1" customWidth="1"/>
    <col min="5691" max="5691" width="5.26953125" style="1" customWidth="1"/>
    <col min="5692" max="5692" width="5.7265625" style="1" customWidth="1"/>
    <col min="5693" max="5693" width="9.7265625" style="1" customWidth="1"/>
    <col min="5694" max="5694" width="9.1796875" style="1" customWidth="1"/>
    <col min="5695" max="5695" width="9.453125" style="1" customWidth="1"/>
    <col min="5696" max="5696" width="6.453125" style="1" customWidth="1"/>
    <col min="5697" max="5697" width="8.453125" style="1" customWidth="1"/>
    <col min="5698" max="5698" width="5.81640625" style="1" customWidth="1"/>
    <col min="5699" max="5699" width="5.54296875" style="1" customWidth="1"/>
    <col min="5700" max="5700" width="9.7265625" style="1" customWidth="1"/>
    <col min="5701" max="5701" width="8.1796875" style="1" customWidth="1"/>
    <col min="5702" max="5702" width="6.453125" style="1" customWidth="1"/>
    <col min="5703" max="5703" width="8" style="1" customWidth="1"/>
    <col min="5704" max="5704" width="7.453125" style="1" customWidth="1"/>
    <col min="5705" max="5705" width="5.453125" style="1" customWidth="1"/>
    <col min="5706" max="5706" width="4.81640625" style="1" customWidth="1"/>
    <col min="5707" max="5707" width="7.7265625" style="1" customWidth="1"/>
    <col min="5708" max="5708" width="6" style="1" customWidth="1"/>
    <col min="5709" max="5709" width="7.7265625" style="1" customWidth="1"/>
    <col min="5710" max="5710" width="8.453125" style="1" customWidth="1"/>
    <col min="5711" max="5711" width="10.453125" style="1" customWidth="1"/>
    <col min="5712" max="5888" width="9.1796875" style="1"/>
    <col min="5889" max="5889" width="7.26953125" style="1" customWidth="1"/>
    <col min="5890" max="5890" width="44" style="1" customWidth="1"/>
    <col min="5891" max="5891" width="15" style="1" customWidth="1"/>
    <col min="5892" max="5892" width="9.7265625" style="1" customWidth="1"/>
    <col min="5893" max="5893" width="9.453125" style="1" customWidth="1"/>
    <col min="5894" max="5894" width="9" style="1" customWidth="1"/>
    <col min="5895" max="5895" width="8.26953125" style="1" customWidth="1"/>
    <col min="5896" max="5896" width="5.453125" style="1" customWidth="1"/>
    <col min="5897" max="5897" width="8" style="1" customWidth="1"/>
    <col min="5898" max="5898" width="6.54296875" style="1" customWidth="1"/>
    <col min="5899" max="5899" width="6.1796875" style="1" customWidth="1"/>
    <col min="5900" max="5900" width="9.453125" style="1" customWidth="1"/>
    <col min="5901" max="5901" width="9.26953125" style="1" customWidth="1"/>
    <col min="5902" max="5902" width="6.26953125" style="1" customWidth="1"/>
    <col min="5903" max="5903" width="5.81640625" style="1" customWidth="1"/>
    <col min="5904" max="5904" width="9.7265625" style="1" customWidth="1"/>
    <col min="5905" max="5905" width="6.1796875" style="1" customWidth="1"/>
    <col min="5906" max="5906" width="6.26953125" style="1" customWidth="1"/>
    <col min="5907" max="5907" width="5.1796875" style="1" customWidth="1"/>
    <col min="5908" max="5908" width="7.81640625" style="1" customWidth="1"/>
    <col min="5909" max="5910" width="5.7265625" style="1" customWidth="1"/>
    <col min="5911" max="5911" width="7.1796875" style="1" customWidth="1"/>
    <col min="5912" max="5912" width="5" style="1" customWidth="1"/>
    <col min="5913" max="5913" width="5.81640625" style="1" customWidth="1"/>
    <col min="5914" max="5914" width="9.453125" style="1" customWidth="1"/>
    <col min="5915" max="5915" width="6.7265625" style="1" customWidth="1"/>
    <col min="5916" max="5916" width="6.453125" style="1" customWidth="1"/>
    <col min="5917" max="5917" width="5.1796875" style="1" customWidth="1"/>
    <col min="5918" max="5918" width="5.54296875" style="1" customWidth="1"/>
    <col min="5919" max="5919" width="9.26953125" style="1" customWidth="1"/>
    <col min="5920" max="5920" width="5.26953125" style="1" customWidth="1"/>
    <col min="5921" max="5921" width="9.453125" style="1" customWidth="1"/>
    <col min="5922" max="5922" width="10.1796875" style="1" customWidth="1"/>
    <col min="5923" max="5923" width="8.1796875" style="1" customWidth="1"/>
    <col min="5924" max="5924" width="6" style="1" customWidth="1"/>
    <col min="5925" max="5925" width="8.1796875" style="1" customWidth="1"/>
    <col min="5926" max="5926" width="4.81640625" style="1" customWidth="1"/>
    <col min="5927" max="5927" width="5.26953125" style="1" customWidth="1"/>
    <col min="5928" max="5928" width="9.7265625" style="1" customWidth="1"/>
    <col min="5929" max="5929" width="7.81640625" style="1" customWidth="1"/>
    <col min="5930" max="5930" width="10.81640625" style="1" customWidth="1"/>
    <col min="5931" max="5931" width="8" style="1" customWidth="1"/>
    <col min="5932" max="5933" width="7.453125" style="1" customWidth="1"/>
    <col min="5934" max="5934" width="10" style="1" customWidth="1"/>
    <col min="5935" max="5935" width="9.7265625" style="1" customWidth="1"/>
    <col min="5936" max="5936" width="8.81640625" style="1" customWidth="1"/>
    <col min="5937" max="5937" width="8.26953125" style="1" customWidth="1"/>
    <col min="5938" max="5938" width="10.453125" style="1" customWidth="1"/>
    <col min="5939" max="5939" width="7" style="1" customWidth="1"/>
    <col min="5940" max="5940" width="7.1796875" style="1" customWidth="1"/>
    <col min="5941" max="5941" width="5.54296875" style="1" customWidth="1"/>
    <col min="5942" max="5942" width="9.7265625" style="1" customWidth="1"/>
    <col min="5943" max="5943" width="8.1796875" style="1" customWidth="1"/>
    <col min="5944" max="5944" width="8" style="1" customWidth="1"/>
    <col min="5945" max="5945" width="4.7265625" style="1" customWidth="1"/>
    <col min="5946" max="5946" width="8.54296875" style="1" customWidth="1"/>
    <col min="5947" max="5947" width="5.26953125" style="1" customWidth="1"/>
    <col min="5948" max="5948" width="5.7265625" style="1" customWidth="1"/>
    <col min="5949" max="5949" width="9.7265625" style="1" customWidth="1"/>
    <col min="5950" max="5950" width="9.1796875" style="1" customWidth="1"/>
    <col min="5951" max="5951" width="9.453125" style="1" customWidth="1"/>
    <col min="5952" max="5952" width="6.453125" style="1" customWidth="1"/>
    <col min="5953" max="5953" width="8.453125" style="1" customWidth="1"/>
    <col min="5954" max="5954" width="5.81640625" style="1" customWidth="1"/>
    <col min="5955" max="5955" width="5.54296875" style="1" customWidth="1"/>
    <col min="5956" max="5956" width="9.7265625" style="1" customWidth="1"/>
    <col min="5957" max="5957" width="8.1796875" style="1" customWidth="1"/>
    <col min="5958" max="5958" width="6.453125" style="1" customWidth="1"/>
    <col min="5959" max="5959" width="8" style="1" customWidth="1"/>
    <col min="5960" max="5960" width="7.453125" style="1" customWidth="1"/>
    <col min="5961" max="5961" width="5.453125" style="1" customWidth="1"/>
    <col min="5962" max="5962" width="4.81640625" style="1" customWidth="1"/>
    <col min="5963" max="5963" width="7.7265625" style="1" customWidth="1"/>
    <col min="5964" max="5964" width="6" style="1" customWidth="1"/>
    <col min="5965" max="5965" width="7.7265625" style="1" customWidth="1"/>
    <col min="5966" max="5966" width="8.453125" style="1" customWidth="1"/>
    <col min="5967" max="5967" width="10.453125" style="1" customWidth="1"/>
    <col min="5968" max="6144" width="9.1796875" style="1"/>
    <col min="6145" max="6145" width="7.26953125" style="1" customWidth="1"/>
    <col min="6146" max="6146" width="44" style="1" customWidth="1"/>
    <col min="6147" max="6147" width="15" style="1" customWidth="1"/>
    <col min="6148" max="6148" width="9.7265625" style="1" customWidth="1"/>
    <col min="6149" max="6149" width="9.453125" style="1" customWidth="1"/>
    <col min="6150" max="6150" width="9" style="1" customWidth="1"/>
    <col min="6151" max="6151" width="8.26953125" style="1" customWidth="1"/>
    <col min="6152" max="6152" width="5.453125" style="1" customWidth="1"/>
    <col min="6153" max="6153" width="8" style="1" customWidth="1"/>
    <col min="6154" max="6154" width="6.54296875" style="1" customWidth="1"/>
    <col min="6155" max="6155" width="6.1796875" style="1" customWidth="1"/>
    <col min="6156" max="6156" width="9.453125" style="1" customWidth="1"/>
    <col min="6157" max="6157" width="9.26953125" style="1" customWidth="1"/>
    <col min="6158" max="6158" width="6.26953125" style="1" customWidth="1"/>
    <col min="6159" max="6159" width="5.81640625" style="1" customWidth="1"/>
    <col min="6160" max="6160" width="9.7265625" style="1" customWidth="1"/>
    <col min="6161" max="6161" width="6.1796875" style="1" customWidth="1"/>
    <col min="6162" max="6162" width="6.26953125" style="1" customWidth="1"/>
    <col min="6163" max="6163" width="5.1796875" style="1" customWidth="1"/>
    <col min="6164" max="6164" width="7.81640625" style="1" customWidth="1"/>
    <col min="6165" max="6166" width="5.7265625" style="1" customWidth="1"/>
    <col min="6167" max="6167" width="7.1796875" style="1" customWidth="1"/>
    <col min="6168" max="6168" width="5" style="1" customWidth="1"/>
    <col min="6169" max="6169" width="5.81640625" style="1" customWidth="1"/>
    <col min="6170" max="6170" width="9.453125" style="1" customWidth="1"/>
    <col min="6171" max="6171" width="6.7265625" style="1" customWidth="1"/>
    <col min="6172" max="6172" width="6.453125" style="1" customWidth="1"/>
    <col min="6173" max="6173" width="5.1796875" style="1" customWidth="1"/>
    <col min="6174" max="6174" width="5.54296875" style="1" customWidth="1"/>
    <col min="6175" max="6175" width="9.26953125" style="1" customWidth="1"/>
    <col min="6176" max="6176" width="5.26953125" style="1" customWidth="1"/>
    <col min="6177" max="6177" width="9.453125" style="1" customWidth="1"/>
    <col min="6178" max="6178" width="10.1796875" style="1" customWidth="1"/>
    <col min="6179" max="6179" width="8.1796875" style="1" customWidth="1"/>
    <col min="6180" max="6180" width="6" style="1" customWidth="1"/>
    <col min="6181" max="6181" width="8.1796875" style="1" customWidth="1"/>
    <col min="6182" max="6182" width="4.81640625" style="1" customWidth="1"/>
    <col min="6183" max="6183" width="5.26953125" style="1" customWidth="1"/>
    <col min="6184" max="6184" width="9.7265625" style="1" customWidth="1"/>
    <col min="6185" max="6185" width="7.81640625" style="1" customWidth="1"/>
    <col min="6186" max="6186" width="10.81640625" style="1" customWidth="1"/>
    <col min="6187" max="6187" width="8" style="1" customWidth="1"/>
    <col min="6188" max="6189" width="7.453125" style="1" customWidth="1"/>
    <col min="6190" max="6190" width="10" style="1" customWidth="1"/>
    <col min="6191" max="6191" width="9.7265625" style="1" customWidth="1"/>
    <col min="6192" max="6192" width="8.81640625" style="1" customWidth="1"/>
    <col min="6193" max="6193" width="8.26953125" style="1" customWidth="1"/>
    <col min="6194" max="6194" width="10.453125" style="1" customWidth="1"/>
    <col min="6195" max="6195" width="7" style="1" customWidth="1"/>
    <col min="6196" max="6196" width="7.1796875" style="1" customWidth="1"/>
    <col min="6197" max="6197" width="5.54296875" style="1" customWidth="1"/>
    <col min="6198" max="6198" width="9.7265625" style="1" customWidth="1"/>
    <col min="6199" max="6199" width="8.1796875" style="1" customWidth="1"/>
    <col min="6200" max="6200" width="8" style="1" customWidth="1"/>
    <col min="6201" max="6201" width="4.7265625" style="1" customWidth="1"/>
    <col min="6202" max="6202" width="8.54296875" style="1" customWidth="1"/>
    <col min="6203" max="6203" width="5.26953125" style="1" customWidth="1"/>
    <col min="6204" max="6204" width="5.7265625" style="1" customWidth="1"/>
    <col min="6205" max="6205" width="9.7265625" style="1" customWidth="1"/>
    <col min="6206" max="6206" width="9.1796875" style="1" customWidth="1"/>
    <col min="6207" max="6207" width="9.453125" style="1" customWidth="1"/>
    <col min="6208" max="6208" width="6.453125" style="1" customWidth="1"/>
    <col min="6209" max="6209" width="8.453125" style="1" customWidth="1"/>
    <col min="6210" max="6210" width="5.81640625" style="1" customWidth="1"/>
    <col min="6211" max="6211" width="5.54296875" style="1" customWidth="1"/>
    <col min="6212" max="6212" width="9.7265625" style="1" customWidth="1"/>
    <col min="6213" max="6213" width="8.1796875" style="1" customWidth="1"/>
    <col min="6214" max="6214" width="6.453125" style="1" customWidth="1"/>
    <col min="6215" max="6215" width="8" style="1" customWidth="1"/>
    <col min="6216" max="6216" width="7.453125" style="1" customWidth="1"/>
    <col min="6217" max="6217" width="5.453125" style="1" customWidth="1"/>
    <col min="6218" max="6218" width="4.81640625" style="1" customWidth="1"/>
    <col min="6219" max="6219" width="7.7265625" style="1" customWidth="1"/>
    <col min="6220" max="6220" width="6" style="1" customWidth="1"/>
    <col min="6221" max="6221" width="7.7265625" style="1" customWidth="1"/>
    <col min="6222" max="6222" width="8.453125" style="1" customWidth="1"/>
    <col min="6223" max="6223" width="10.453125" style="1" customWidth="1"/>
    <col min="6224" max="6400" width="9.1796875" style="1"/>
    <col min="6401" max="6401" width="7.26953125" style="1" customWidth="1"/>
    <col min="6402" max="6402" width="44" style="1" customWidth="1"/>
    <col min="6403" max="6403" width="15" style="1" customWidth="1"/>
    <col min="6404" max="6404" width="9.7265625" style="1" customWidth="1"/>
    <col min="6405" max="6405" width="9.453125" style="1" customWidth="1"/>
    <col min="6406" max="6406" width="9" style="1" customWidth="1"/>
    <col min="6407" max="6407" width="8.26953125" style="1" customWidth="1"/>
    <col min="6408" max="6408" width="5.453125" style="1" customWidth="1"/>
    <col min="6409" max="6409" width="8" style="1" customWidth="1"/>
    <col min="6410" max="6410" width="6.54296875" style="1" customWidth="1"/>
    <col min="6411" max="6411" width="6.1796875" style="1" customWidth="1"/>
    <col min="6412" max="6412" width="9.453125" style="1" customWidth="1"/>
    <col min="6413" max="6413" width="9.26953125" style="1" customWidth="1"/>
    <col min="6414" max="6414" width="6.26953125" style="1" customWidth="1"/>
    <col min="6415" max="6415" width="5.81640625" style="1" customWidth="1"/>
    <col min="6416" max="6416" width="9.7265625" style="1" customWidth="1"/>
    <col min="6417" max="6417" width="6.1796875" style="1" customWidth="1"/>
    <col min="6418" max="6418" width="6.26953125" style="1" customWidth="1"/>
    <col min="6419" max="6419" width="5.1796875" style="1" customWidth="1"/>
    <col min="6420" max="6420" width="7.81640625" style="1" customWidth="1"/>
    <col min="6421" max="6422" width="5.7265625" style="1" customWidth="1"/>
    <col min="6423" max="6423" width="7.1796875" style="1" customWidth="1"/>
    <col min="6424" max="6424" width="5" style="1" customWidth="1"/>
    <col min="6425" max="6425" width="5.81640625" style="1" customWidth="1"/>
    <col min="6426" max="6426" width="9.453125" style="1" customWidth="1"/>
    <col min="6427" max="6427" width="6.7265625" style="1" customWidth="1"/>
    <col min="6428" max="6428" width="6.453125" style="1" customWidth="1"/>
    <col min="6429" max="6429" width="5.1796875" style="1" customWidth="1"/>
    <col min="6430" max="6430" width="5.54296875" style="1" customWidth="1"/>
    <col min="6431" max="6431" width="9.26953125" style="1" customWidth="1"/>
    <col min="6432" max="6432" width="5.26953125" style="1" customWidth="1"/>
    <col min="6433" max="6433" width="9.453125" style="1" customWidth="1"/>
    <col min="6434" max="6434" width="10.1796875" style="1" customWidth="1"/>
    <col min="6435" max="6435" width="8.1796875" style="1" customWidth="1"/>
    <col min="6436" max="6436" width="6" style="1" customWidth="1"/>
    <col min="6437" max="6437" width="8.1796875" style="1" customWidth="1"/>
    <col min="6438" max="6438" width="4.81640625" style="1" customWidth="1"/>
    <col min="6439" max="6439" width="5.26953125" style="1" customWidth="1"/>
    <col min="6440" max="6440" width="9.7265625" style="1" customWidth="1"/>
    <col min="6441" max="6441" width="7.81640625" style="1" customWidth="1"/>
    <col min="6442" max="6442" width="10.81640625" style="1" customWidth="1"/>
    <col min="6443" max="6443" width="8" style="1" customWidth="1"/>
    <col min="6444" max="6445" width="7.453125" style="1" customWidth="1"/>
    <col min="6446" max="6446" width="10" style="1" customWidth="1"/>
    <col min="6447" max="6447" width="9.7265625" style="1" customWidth="1"/>
    <col min="6448" max="6448" width="8.81640625" style="1" customWidth="1"/>
    <col min="6449" max="6449" width="8.26953125" style="1" customWidth="1"/>
    <col min="6450" max="6450" width="10.453125" style="1" customWidth="1"/>
    <col min="6451" max="6451" width="7" style="1" customWidth="1"/>
    <col min="6452" max="6452" width="7.1796875" style="1" customWidth="1"/>
    <col min="6453" max="6453" width="5.54296875" style="1" customWidth="1"/>
    <col min="6454" max="6454" width="9.7265625" style="1" customWidth="1"/>
    <col min="6455" max="6455" width="8.1796875" style="1" customWidth="1"/>
    <col min="6456" max="6456" width="8" style="1" customWidth="1"/>
    <col min="6457" max="6457" width="4.7265625" style="1" customWidth="1"/>
    <col min="6458" max="6458" width="8.54296875" style="1" customWidth="1"/>
    <col min="6459" max="6459" width="5.26953125" style="1" customWidth="1"/>
    <col min="6460" max="6460" width="5.7265625" style="1" customWidth="1"/>
    <col min="6461" max="6461" width="9.7265625" style="1" customWidth="1"/>
    <col min="6462" max="6462" width="9.1796875" style="1" customWidth="1"/>
    <col min="6463" max="6463" width="9.453125" style="1" customWidth="1"/>
    <col min="6464" max="6464" width="6.453125" style="1" customWidth="1"/>
    <col min="6465" max="6465" width="8.453125" style="1" customWidth="1"/>
    <col min="6466" max="6466" width="5.81640625" style="1" customWidth="1"/>
    <col min="6467" max="6467" width="5.54296875" style="1" customWidth="1"/>
    <col min="6468" max="6468" width="9.7265625" style="1" customWidth="1"/>
    <col min="6469" max="6469" width="8.1796875" style="1" customWidth="1"/>
    <col min="6470" max="6470" width="6.453125" style="1" customWidth="1"/>
    <col min="6471" max="6471" width="8" style="1" customWidth="1"/>
    <col min="6472" max="6472" width="7.453125" style="1" customWidth="1"/>
    <col min="6473" max="6473" width="5.453125" style="1" customWidth="1"/>
    <col min="6474" max="6474" width="4.81640625" style="1" customWidth="1"/>
    <col min="6475" max="6475" width="7.7265625" style="1" customWidth="1"/>
    <col min="6476" max="6476" width="6" style="1" customWidth="1"/>
    <col min="6477" max="6477" width="7.7265625" style="1" customWidth="1"/>
    <col min="6478" max="6478" width="8.453125" style="1" customWidth="1"/>
    <col min="6479" max="6479" width="10.453125" style="1" customWidth="1"/>
    <col min="6480" max="6656" width="9.1796875" style="1"/>
    <col min="6657" max="6657" width="7.26953125" style="1" customWidth="1"/>
    <col min="6658" max="6658" width="44" style="1" customWidth="1"/>
    <col min="6659" max="6659" width="15" style="1" customWidth="1"/>
    <col min="6660" max="6660" width="9.7265625" style="1" customWidth="1"/>
    <col min="6661" max="6661" width="9.453125" style="1" customWidth="1"/>
    <col min="6662" max="6662" width="9" style="1" customWidth="1"/>
    <col min="6663" max="6663" width="8.26953125" style="1" customWidth="1"/>
    <col min="6664" max="6664" width="5.453125" style="1" customWidth="1"/>
    <col min="6665" max="6665" width="8" style="1" customWidth="1"/>
    <col min="6666" max="6666" width="6.54296875" style="1" customWidth="1"/>
    <col min="6667" max="6667" width="6.1796875" style="1" customWidth="1"/>
    <col min="6668" max="6668" width="9.453125" style="1" customWidth="1"/>
    <col min="6669" max="6669" width="9.26953125" style="1" customWidth="1"/>
    <col min="6670" max="6670" width="6.26953125" style="1" customWidth="1"/>
    <col min="6671" max="6671" width="5.81640625" style="1" customWidth="1"/>
    <col min="6672" max="6672" width="9.7265625" style="1" customWidth="1"/>
    <col min="6673" max="6673" width="6.1796875" style="1" customWidth="1"/>
    <col min="6674" max="6674" width="6.26953125" style="1" customWidth="1"/>
    <col min="6675" max="6675" width="5.1796875" style="1" customWidth="1"/>
    <col min="6676" max="6676" width="7.81640625" style="1" customWidth="1"/>
    <col min="6677" max="6678" width="5.7265625" style="1" customWidth="1"/>
    <col min="6679" max="6679" width="7.1796875" style="1" customWidth="1"/>
    <col min="6680" max="6680" width="5" style="1" customWidth="1"/>
    <col min="6681" max="6681" width="5.81640625" style="1" customWidth="1"/>
    <col min="6682" max="6682" width="9.453125" style="1" customWidth="1"/>
    <col min="6683" max="6683" width="6.7265625" style="1" customWidth="1"/>
    <col min="6684" max="6684" width="6.453125" style="1" customWidth="1"/>
    <col min="6685" max="6685" width="5.1796875" style="1" customWidth="1"/>
    <col min="6686" max="6686" width="5.54296875" style="1" customWidth="1"/>
    <col min="6687" max="6687" width="9.26953125" style="1" customWidth="1"/>
    <col min="6688" max="6688" width="5.26953125" style="1" customWidth="1"/>
    <col min="6689" max="6689" width="9.453125" style="1" customWidth="1"/>
    <col min="6690" max="6690" width="10.1796875" style="1" customWidth="1"/>
    <col min="6691" max="6691" width="8.1796875" style="1" customWidth="1"/>
    <col min="6692" max="6692" width="6" style="1" customWidth="1"/>
    <col min="6693" max="6693" width="8.1796875" style="1" customWidth="1"/>
    <col min="6694" max="6694" width="4.81640625" style="1" customWidth="1"/>
    <col min="6695" max="6695" width="5.26953125" style="1" customWidth="1"/>
    <col min="6696" max="6696" width="9.7265625" style="1" customWidth="1"/>
    <col min="6697" max="6697" width="7.81640625" style="1" customWidth="1"/>
    <col min="6698" max="6698" width="10.81640625" style="1" customWidth="1"/>
    <col min="6699" max="6699" width="8" style="1" customWidth="1"/>
    <col min="6700" max="6701" width="7.453125" style="1" customWidth="1"/>
    <col min="6702" max="6702" width="10" style="1" customWidth="1"/>
    <col min="6703" max="6703" width="9.7265625" style="1" customWidth="1"/>
    <col min="6704" max="6704" width="8.81640625" style="1" customWidth="1"/>
    <col min="6705" max="6705" width="8.26953125" style="1" customWidth="1"/>
    <col min="6706" max="6706" width="10.453125" style="1" customWidth="1"/>
    <col min="6707" max="6707" width="7" style="1" customWidth="1"/>
    <col min="6708" max="6708" width="7.1796875" style="1" customWidth="1"/>
    <col min="6709" max="6709" width="5.54296875" style="1" customWidth="1"/>
    <col min="6710" max="6710" width="9.7265625" style="1" customWidth="1"/>
    <col min="6711" max="6711" width="8.1796875" style="1" customWidth="1"/>
    <col min="6712" max="6712" width="8" style="1" customWidth="1"/>
    <col min="6713" max="6713" width="4.7265625" style="1" customWidth="1"/>
    <col min="6714" max="6714" width="8.54296875" style="1" customWidth="1"/>
    <col min="6715" max="6715" width="5.26953125" style="1" customWidth="1"/>
    <col min="6716" max="6716" width="5.7265625" style="1" customWidth="1"/>
    <col min="6717" max="6717" width="9.7265625" style="1" customWidth="1"/>
    <col min="6718" max="6718" width="9.1796875" style="1" customWidth="1"/>
    <col min="6719" max="6719" width="9.453125" style="1" customWidth="1"/>
    <col min="6720" max="6720" width="6.453125" style="1" customWidth="1"/>
    <col min="6721" max="6721" width="8.453125" style="1" customWidth="1"/>
    <col min="6722" max="6722" width="5.81640625" style="1" customWidth="1"/>
    <col min="6723" max="6723" width="5.54296875" style="1" customWidth="1"/>
    <col min="6724" max="6724" width="9.7265625" style="1" customWidth="1"/>
    <col min="6725" max="6725" width="8.1796875" style="1" customWidth="1"/>
    <col min="6726" max="6726" width="6.453125" style="1" customWidth="1"/>
    <col min="6727" max="6727" width="8" style="1" customWidth="1"/>
    <col min="6728" max="6728" width="7.453125" style="1" customWidth="1"/>
    <col min="6729" max="6729" width="5.453125" style="1" customWidth="1"/>
    <col min="6730" max="6730" width="4.81640625" style="1" customWidth="1"/>
    <col min="6731" max="6731" width="7.7265625" style="1" customWidth="1"/>
    <col min="6732" max="6732" width="6" style="1" customWidth="1"/>
    <col min="6733" max="6733" width="7.7265625" style="1" customWidth="1"/>
    <col min="6734" max="6734" width="8.453125" style="1" customWidth="1"/>
    <col min="6735" max="6735" width="10.453125" style="1" customWidth="1"/>
    <col min="6736" max="6912" width="9.1796875" style="1"/>
    <col min="6913" max="6913" width="7.26953125" style="1" customWidth="1"/>
    <col min="6914" max="6914" width="44" style="1" customWidth="1"/>
    <col min="6915" max="6915" width="15" style="1" customWidth="1"/>
    <col min="6916" max="6916" width="9.7265625" style="1" customWidth="1"/>
    <col min="6917" max="6917" width="9.453125" style="1" customWidth="1"/>
    <col min="6918" max="6918" width="9" style="1" customWidth="1"/>
    <col min="6919" max="6919" width="8.26953125" style="1" customWidth="1"/>
    <col min="6920" max="6920" width="5.453125" style="1" customWidth="1"/>
    <col min="6921" max="6921" width="8" style="1" customWidth="1"/>
    <col min="6922" max="6922" width="6.54296875" style="1" customWidth="1"/>
    <col min="6923" max="6923" width="6.1796875" style="1" customWidth="1"/>
    <col min="6924" max="6924" width="9.453125" style="1" customWidth="1"/>
    <col min="6925" max="6925" width="9.26953125" style="1" customWidth="1"/>
    <col min="6926" max="6926" width="6.26953125" style="1" customWidth="1"/>
    <col min="6927" max="6927" width="5.81640625" style="1" customWidth="1"/>
    <col min="6928" max="6928" width="9.7265625" style="1" customWidth="1"/>
    <col min="6929" max="6929" width="6.1796875" style="1" customWidth="1"/>
    <col min="6930" max="6930" width="6.26953125" style="1" customWidth="1"/>
    <col min="6931" max="6931" width="5.1796875" style="1" customWidth="1"/>
    <col min="6932" max="6932" width="7.81640625" style="1" customWidth="1"/>
    <col min="6933" max="6934" width="5.7265625" style="1" customWidth="1"/>
    <col min="6935" max="6935" width="7.1796875" style="1" customWidth="1"/>
    <col min="6936" max="6936" width="5" style="1" customWidth="1"/>
    <col min="6937" max="6937" width="5.81640625" style="1" customWidth="1"/>
    <col min="6938" max="6938" width="9.453125" style="1" customWidth="1"/>
    <col min="6939" max="6939" width="6.7265625" style="1" customWidth="1"/>
    <col min="6940" max="6940" width="6.453125" style="1" customWidth="1"/>
    <col min="6941" max="6941" width="5.1796875" style="1" customWidth="1"/>
    <col min="6942" max="6942" width="5.54296875" style="1" customWidth="1"/>
    <col min="6943" max="6943" width="9.26953125" style="1" customWidth="1"/>
    <col min="6944" max="6944" width="5.26953125" style="1" customWidth="1"/>
    <col min="6945" max="6945" width="9.453125" style="1" customWidth="1"/>
    <col min="6946" max="6946" width="10.1796875" style="1" customWidth="1"/>
    <col min="6947" max="6947" width="8.1796875" style="1" customWidth="1"/>
    <col min="6948" max="6948" width="6" style="1" customWidth="1"/>
    <col min="6949" max="6949" width="8.1796875" style="1" customWidth="1"/>
    <col min="6950" max="6950" width="4.81640625" style="1" customWidth="1"/>
    <col min="6951" max="6951" width="5.26953125" style="1" customWidth="1"/>
    <col min="6952" max="6952" width="9.7265625" style="1" customWidth="1"/>
    <col min="6953" max="6953" width="7.81640625" style="1" customWidth="1"/>
    <col min="6954" max="6954" width="10.81640625" style="1" customWidth="1"/>
    <col min="6955" max="6955" width="8" style="1" customWidth="1"/>
    <col min="6956" max="6957" width="7.453125" style="1" customWidth="1"/>
    <col min="6958" max="6958" width="10" style="1" customWidth="1"/>
    <col min="6959" max="6959" width="9.7265625" style="1" customWidth="1"/>
    <col min="6960" max="6960" width="8.81640625" style="1" customWidth="1"/>
    <col min="6961" max="6961" width="8.26953125" style="1" customWidth="1"/>
    <col min="6962" max="6962" width="10.453125" style="1" customWidth="1"/>
    <col min="6963" max="6963" width="7" style="1" customWidth="1"/>
    <col min="6964" max="6964" width="7.1796875" style="1" customWidth="1"/>
    <col min="6965" max="6965" width="5.54296875" style="1" customWidth="1"/>
    <col min="6966" max="6966" width="9.7265625" style="1" customWidth="1"/>
    <col min="6967" max="6967" width="8.1796875" style="1" customWidth="1"/>
    <col min="6968" max="6968" width="8" style="1" customWidth="1"/>
    <col min="6969" max="6969" width="4.7265625" style="1" customWidth="1"/>
    <col min="6970" max="6970" width="8.54296875" style="1" customWidth="1"/>
    <col min="6971" max="6971" width="5.26953125" style="1" customWidth="1"/>
    <col min="6972" max="6972" width="5.7265625" style="1" customWidth="1"/>
    <col min="6973" max="6973" width="9.7265625" style="1" customWidth="1"/>
    <col min="6974" max="6974" width="9.1796875" style="1" customWidth="1"/>
    <col min="6975" max="6975" width="9.453125" style="1" customWidth="1"/>
    <col min="6976" max="6976" width="6.453125" style="1" customWidth="1"/>
    <col min="6977" max="6977" width="8.453125" style="1" customWidth="1"/>
    <col min="6978" max="6978" width="5.81640625" style="1" customWidth="1"/>
    <col min="6979" max="6979" width="5.54296875" style="1" customWidth="1"/>
    <col min="6980" max="6980" width="9.7265625" style="1" customWidth="1"/>
    <col min="6981" max="6981" width="8.1796875" style="1" customWidth="1"/>
    <col min="6982" max="6982" width="6.453125" style="1" customWidth="1"/>
    <col min="6983" max="6983" width="8" style="1" customWidth="1"/>
    <col min="6984" max="6984" width="7.453125" style="1" customWidth="1"/>
    <col min="6985" max="6985" width="5.453125" style="1" customWidth="1"/>
    <col min="6986" max="6986" width="4.81640625" style="1" customWidth="1"/>
    <col min="6987" max="6987" width="7.7265625" style="1" customWidth="1"/>
    <col min="6988" max="6988" width="6" style="1" customWidth="1"/>
    <col min="6989" max="6989" width="7.7265625" style="1" customWidth="1"/>
    <col min="6990" max="6990" width="8.453125" style="1" customWidth="1"/>
    <col min="6991" max="6991" width="10.453125" style="1" customWidth="1"/>
    <col min="6992" max="7168" width="9.1796875" style="1"/>
    <col min="7169" max="7169" width="7.26953125" style="1" customWidth="1"/>
    <col min="7170" max="7170" width="44" style="1" customWidth="1"/>
    <col min="7171" max="7171" width="15" style="1" customWidth="1"/>
    <col min="7172" max="7172" width="9.7265625" style="1" customWidth="1"/>
    <col min="7173" max="7173" width="9.453125" style="1" customWidth="1"/>
    <col min="7174" max="7174" width="9" style="1" customWidth="1"/>
    <col min="7175" max="7175" width="8.26953125" style="1" customWidth="1"/>
    <col min="7176" max="7176" width="5.453125" style="1" customWidth="1"/>
    <col min="7177" max="7177" width="8" style="1" customWidth="1"/>
    <col min="7178" max="7178" width="6.54296875" style="1" customWidth="1"/>
    <col min="7179" max="7179" width="6.1796875" style="1" customWidth="1"/>
    <col min="7180" max="7180" width="9.453125" style="1" customWidth="1"/>
    <col min="7181" max="7181" width="9.26953125" style="1" customWidth="1"/>
    <col min="7182" max="7182" width="6.26953125" style="1" customWidth="1"/>
    <col min="7183" max="7183" width="5.81640625" style="1" customWidth="1"/>
    <col min="7184" max="7184" width="9.7265625" style="1" customWidth="1"/>
    <col min="7185" max="7185" width="6.1796875" style="1" customWidth="1"/>
    <col min="7186" max="7186" width="6.26953125" style="1" customWidth="1"/>
    <col min="7187" max="7187" width="5.1796875" style="1" customWidth="1"/>
    <col min="7188" max="7188" width="7.81640625" style="1" customWidth="1"/>
    <col min="7189" max="7190" width="5.7265625" style="1" customWidth="1"/>
    <col min="7191" max="7191" width="7.1796875" style="1" customWidth="1"/>
    <col min="7192" max="7192" width="5" style="1" customWidth="1"/>
    <col min="7193" max="7193" width="5.81640625" style="1" customWidth="1"/>
    <col min="7194" max="7194" width="9.453125" style="1" customWidth="1"/>
    <col min="7195" max="7195" width="6.7265625" style="1" customWidth="1"/>
    <col min="7196" max="7196" width="6.453125" style="1" customWidth="1"/>
    <col min="7197" max="7197" width="5.1796875" style="1" customWidth="1"/>
    <col min="7198" max="7198" width="5.54296875" style="1" customWidth="1"/>
    <col min="7199" max="7199" width="9.26953125" style="1" customWidth="1"/>
    <col min="7200" max="7200" width="5.26953125" style="1" customWidth="1"/>
    <col min="7201" max="7201" width="9.453125" style="1" customWidth="1"/>
    <col min="7202" max="7202" width="10.1796875" style="1" customWidth="1"/>
    <col min="7203" max="7203" width="8.1796875" style="1" customWidth="1"/>
    <col min="7204" max="7204" width="6" style="1" customWidth="1"/>
    <col min="7205" max="7205" width="8.1796875" style="1" customWidth="1"/>
    <col min="7206" max="7206" width="4.81640625" style="1" customWidth="1"/>
    <col min="7207" max="7207" width="5.26953125" style="1" customWidth="1"/>
    <col min="7208" max="7208" width="9.7265625" style="1" customWidth="1"/>
    <col min="7209" max="7209" width="7.81640625" style="1" customWidth="1"/>
    <col min="7210" max="7210" width="10.81640625" style="1" customWidth="1"/>
    <col min="7211" max="7211" width="8" style="1" customWidth="1"/>
    <col min="7212" max="7213" width="7.453125" style="1" customWidth="1"/>
    <col min="7214" max="7214" width="10" style="1" customWidth="1"/>
    <col min="7215" max="7215" width="9.7265625" style="1" customWidth="1"/>
    <col min="7216" max="7216" width="8.81640625" style="1" customWidth="1"/>
    <col min="7217" max="7217" width="8.26953125" style="1" customWidth="1"/>
    <col min="7218" max="7218" width="10.453125" style="1" customWidth="1"/>
    <col min="7219" max="7219" width="7" style="1" customWidth="1"/>
    <col min="7220" max="7220" width="7.1796875" style="1" customWidth="1"/>
    <col min="7221" max="7221" width="5.54296875" style="1" customWidth="1"/>
    <col min="7222" max="7222" width="9.7265625" style="1" customWidth="1"/>
    <col min="7223" max="7223" width="8.1796875" style="1" customWidth="1"/>
    <col min="7224" max="7224" width="8" style="1" customWidth="1"/>
    <col min="7225" max="7225" width="4.7265625" style="1" customWidth="1"/>
    <col min="7226" max="7226" width="8.54296875" style="1" customWidth="1"/>
    <col min="7227" max="7227" width="5.26953125" style="1" customWidth="1"/>
    <col min="7228" max="7228" width="5.7265625" style="1" customWidth="1"/>
    <col min="7229" max="7229" width="9.7265625" style="1" customWidth="1"/>
    <col min="7230" max="7230" width="9.1796875" style="1" customWidth="1"/>
    <col min="7231" max="7231" width="9.453125" style="1" customWidth="1"/>
    <col min="7232" max="7232" width="6.453125" style="1" customWidth="1"/>
    <col min="7233" max="7233" width="8.453125" style="1" customWidth="1"/>
    <col min="7234" max="7234" width="5.81640625" style="1" customWidth="1"/>
    <col min="7235" max="7235" width="5.54296875" style="1" customWidth="1"/>
    <col min="7236" max="7236" width="9.7265625" style="1" customWidth="1"/>
    <col min="7237" max="7237" width="8.1796875" style="1" customWidth="1"/>
    <col min="7238" max="7238" width="6.453125" style="1" customWidth="1"/>
    <col min="7239" max="7239" width="8" style="1" customWidth="1"/>
    <col min="7240" max="7240" width="7.453125" style="1" customWidth="1"/>
    <col min="7241" max="7241" width="5.453125" style="1" customWidth="1"/>
    <col min="7242" max="7242" width="4.81640625" style="1" customWidth="1"/>
    <col min="7243" max="7243" width="7.7265625" style="1" customWidth="1"/>
    <col min="7244" max="7244" width="6" style="1" customWidth="1"/>
    <col min="7245" max="7245" width="7.7265625" style="1" customWidth="1"/>
    <col min="7246" max="7246" width="8.453125" style="1" customWidth="1"/>
    <col min="7247" max="7247" width="10.453125" style="1" customWidth="1"/>
    <col min="7248" max="7424" width="9.1796875" style="1"/>
    <col min="7425" max="7425" width="7.26953125" style="1" customWidth="1"/>
    <col min="7426" max="7426" width="44" style="1" customWidth="1"/>
    <col min="7427" max="7427" width="15" style="1" customWidth="1"/>
    <col min="7428" max="7428" width="9.7265625" style="1" customWidth="1"/>
    <col min="7429" max="7429" width="9.453125" style="1" customWidth="1"/>
    <col min="7430" max="7430" width="9" style="1" customWidth="1"/>
    <col min="7431" max="7431" width="8.26953125" style="1" customWidth="1"/>
    <col min="7432" max="7432" width="5.453125" style="1" customWidth="1"/>
    <col min="7433" max="7433" width="8" style="1" customWidth="1"/>
    <col min="7434" max="7434" width="6.54296875" style="1" customWidth="1"/>
    <col min="7435" max="7435" width="6.1796875" style="1" customWidth="1"/>
    <col min="7436" max="7436" width="9.453125" style="1" customWidth="1"/>
    <col min="7437" max="7437" width="9.26953125" style="1" customWidth="1"/>
    <col min="7438" max="7438" width="6.26953125" style="1" customWidth="1"/>
    <col min="7439" max="7439" width="5.81640625" style="1" customWidth="1"/>
    <col min="7440" max="7440" width="9.7265625" style="1" customWidth="1"/>
    <col min="7441" max="7441" width="6.1796875" style="1" customWidth="1"/>
    <col min="7442" max="7442" width="6.26953125" style="1" customWidth="1"/>
    <col min="7443" max="7443" width="5.1796875" style="1" customWidth="1"/>
    <col min="7444" max="7444" width="7.81640625" style="1" customWidth="1"/>
    <col min="7445" max="7446" width="5.7265625" style="1" customWidth="1"/>
    <col min="7447" max="7447" width="7.1796875" style="1" customWidth="1"/>
    <col min="7448" max="7448" width="5" style="1" customWidth="1"/>
    <col min="7449" max="7449" width="5.81640625" style="1" customWidth="1"/>
    <col min="7450" max="7450" width="9.453125" style="1" customWidth="1"/>
    <col min="7451" max="7451" width="6.7265625" style="1" customWidth="1"/>
    <col min="7452" max="7452" width="6.453125" style="1" customWidth="1"/>
    <col min="7453" max="7453" width="5.1796875" style="1" customWidth="1"/>
    <col min="7454" max="7454" width="5.54296875" style="1" customWidth="1"/>
    <col min="7455" max="7455" width="9.26953125" style="1" customWidth="1"/>
    <col min="7456" max="7456" width="5.26953125" style="1" customWidth="1"/>
    <col min="7457" max="7457" width="9.453125" style="1" customWidth="1"/>
    <col min="7458" max="7458" width="10.1796875" style="1" customWidth="1"/>
    <col min="7459" max="7459" width="8.1796875" style="1" customWidth="1"/>
    <col min="7460" max="7460" width="6" style="1" customWidth="1"/>
    <col min="7461" max="7461" width="8.1796875" style="1" customWidth="1"/>
    <col min="7462" max="7462" width="4.81640625" style="1" customWidth="1"/>
    <col min="7463" max="7463" width="5.26953125" style="1" customWidth="1"/>
    <col min="7464" max="7464" width="9.7265625" style="1" customWidth="1"/>
    <col min="7465" max="7465" width="7.81640625" style="1" customWidth="1"/>
    <col min="7466" max="7466" width="10.81640625" style="1" customWidth="1"/>
    <col min="7467" max="7467" width="8" style="1" customWidth="1"/>
    <col min="7468" max="7469" width="7.453125" style="1" customWidth="1"/>
    <col min="7470" max="7470" width="10" style="1" customWidth="1"/>
    <col min="7471" max="7471" width="9.7265625" style="1" customWidth="1"/>
    <col min="7472" max="7472" width="8.81640625" style="1" customWidth="1"/>
    <col min="7473" max="7473" width="8.26953125" style="1" customWidth="1"/>
    <col min="7474" max="7474" width="10.453125" style="1" customWidth="1"/>
    <col min="7475" max="7475" width="7" style="1" customWidth="1"/>
    <col min="7476" max="7476" width="7.1796875" style="1" customWidth="1"/>
    <col min="7477" max="7477" width="5.54296875" style="1" customWidth="1"/>
    <col min="7478" max="7478" width="9.7265625" style="1" customWidth="1"/>
    <col min="7479" max="7479" width="8.1796875" style="1" customWidth="1"/>
    <col min="7480" max="7480" width="8" style="1" customWidth="1"/>
    <col min="7481" max="7481" width="4.7265625" style="1" customWidth="1"/>
    <col min="7482" max="7482" width="8.54296875" style="1" customWidth="1"/>
    <col min="7483" max="7483" width="5.26953125" style="1" customWidth="1"/>
    <col min="7484" max="7484" width="5.7265625" style="1" customWidth="1"/>
    <col min="7485" max="7485" width="9.7265625" style="1" customWidth="1"/>
    <col min="7486" max="7486" width="9.1796875" style="1" customWidth="1"/>
    <col min="7487" max="7487" width="9.453125" style="1" customWidth="1"/>
    <col min="7488" max="7488" width="6.453125" style="1" customWidth="1"/>
    <col min="7489" max="7489" width="8.453125" style="1" customWidth="1"/>
    <col min="7490" max="7490" width="5.81640625" style="1" customWidth="1"/>
    <col min="7491" max="7491" width="5.54296875" style="1" customWidth="1"/>
    <col min="7492" max="7492" width="9.7265625" style="1" customWidth="1"/>
    <col min="7493" max="7493" width="8.1796875" style="1" customWidth="1"/>
    <col min="7494" max="7494" width="6.453125" style="1" customWidth="1"/>
    <col min="7495" max="7495" width="8" style="1" customWidth="1"/>
    <col min="7496" max="7496" width="7.453125" style="1" customWidth="1"/>
    <col min="7497" max="7497" width="5.453125" style="1" customWidth="1"/>
    <col min="7498" max="7498" width="4.81640625" style="1" customWidth="1"/>
    <col min="7499" max="7499" width="7.7265625" style="1" customWidth="1"/>
    <col min="7500" max="7500" width="6" style="1" customWidth="1"/>
    <col min="7501" max="7501" width="7.7265625" style="1" customWidth="1"/>
    <col min="7502" max="7502" width="8.453125" style="1" customWidth="1"/>
    <col min="7503" max="7503" width="10.453125" style="1" customWidth="1"/>
    <col min="7504" max="7680" width="9.1796875" style="1"/>
    <col min="7681" max="7681" width="7.26953125" style="1" customWidth="1"/>
    <col min="7682" max="7682" width="44" style="1" customWidth="1"/>
    <col min="7683" max="7683" width="15" style="1" customWidth="1"/>
    <col min="7684" max="7684" width="9.7265625" style="1" customWidth="1"/>
    <col min="7685" max="7685" width="9.453125" style="1" customWidth="1"/>
    <col min="7686" max="7686" width="9" style="1" customWidth="1"/>
    <col min="7687" max="7687" width="8.26953125" style="1" customWidth="1"/>
    <col min="7688" max="7688" width="5.453125" style="1" customWidth="1"/>
    <col min="7689" max="7689" width="8" style="1" customWidth="1"/>
    <col min="7690" max="7690" width="6.54296875" style="1" customWidth="1"/>
    <col min="7691" max="7691" width="6.1796875" style="1" customWidth="1"/>
    <col min="7692" max="7692" width="9.453125" style="1" customWidth="1"/>
    <col min="7693" max="7693" width="9.26953125" style="1" customWidth="1"/>
    <col min="7694" max="7694" width="6.26953125" style="1" customWidth="1"/>
    <col min="7695" max="7695" width="5.81640625" style="1" customWidth="1"/>
    <col min="7696" max="7696" width="9.7265625" style="1" customWidth="1"/>
    <col min="7697" max="7697" width="6.1796875" style="1" customWidth="1"/>
    <col min="7698" max="7698" width="6.26953125" style="1" customWidth="1"/>
    <col min="7699" max="7699" width="5.1796875" style="1" customWidth="1"/>
    <col min="7700" max="7700" width="7.81640625" style="1" customWidth="1"/>
    <col min="7701" max="7702" width="5.7265625" style="1" customWidth="1"/>
    <col min="7703" max="7703" width="7.1796875" style="1" customWidth="1"/>
    <col min="7704" max="7704" width="5" style="1" customWidth="1"/>
    <col min="7705" max="7705" width="5.81640625" style="1" customWidth="1"/>
    <col min="7706" max="7706" width="9.453125" style="1" customWidth="1"/>
    <col min="7707" max="7707" width="6.7265625" style="1" customWidth="1"/>
    <col min="7708" max="7708" width="6.453125" style="1" customWidth="1"/>
    <col min="7709" max="7709" width="5.1796875" style="1" customWidth="1"/>
    <col min="7710" max="7710" width="5.54296875" style="1" customWidth="1"/>
    <col min="7711" max="7711" width="9.26953125" style="1" customWidth="1"/>
    <col min="7712" max="7712" width="5.26953125" style="1" customWidth="1"/>
    <col min="7713" max="7713" width="9.453125" style="1" customWidth="1"/>
    <col min="7714" max="7714" width="10.1796875" style="1" customWidth="1"/>
    <col min="7715" max="7715" width="8.1796875" style="1" customWidth="1"/>
    <col min="7716" max="7716" width="6" style="1" customWidth="1"/>
    <col min="7717" max="7717" width="8.1796875" style="1" customWidth="1"/>
    <col min="7718" max="7718" width="4.81640625" style="1" customWidth="1"/>
    <col min="7719" max="7719" width="5.26953125" style="1" customWidth="1"/>
    <col min="7720" max="7720" width="9.7265625" style="1" customWidth="1"/>
    <col min="7721" max="7721" width="7.81640625" style="1" customWidth="1"/>
    <col min="7722" max="7722" width="10.81640625" style="1" customWidth="1"/>
    <col min="7723" max="7723" width="8" style="1" customWidth="1"/>
    <col min="7724" max="7725" width="7.453125" style="1" customWidth="1"/>
    <col min="7726" max="7726" width="10" style="1" customWidth="1"/>
    <col min="7727" max="7727" width="9.7265625" style="1" customWidth="1"/>
    <col min="7728" max="7728" width="8.81640625" style="1" customWidth="1"/>
    <col min="7729" max="7729" width="8.26953125" style="1" customWidth="1"/>
    <col min="7730" max="7730" width="10.453125" style="1" customWidth="1"/>
    <col min="7731" max="7731" width="7" style="1" customWidth="1"/>
    <col min="7732" max="7732" width="7.1796875" style="1" customWidth="1"/>
    <col min="7733" max="7733" width="5.54296875" style="1" customWidth="1"/>
    <col min="7734" max="7734" width="9.7265625" style="1" customWidth="1"/>
    <col min="7735" max="7735" width="8.1796875" style="1" customWidth="1"/>
    <col min="7736" max="7736" width="8" style="1" customWidth="1"/>
    <col min="7737" max="7737" width="4.7265625" style="1" customWidth="1"/>
    <col min="7738" max="7738" width="8.54296875" style="1" customWidth="1"/>
    <col min="7739" max="7739" width="5.26953125" style="1" customWidth="1"/>
    <col min="7740" max="7740" width="5.7265625" style="1" customWidth="1"/>
    <col min="7741" max="7741" width="9.7265625" style="1" customWidth="1"/>
    <col min="7742" max="7742" width="9.1796875" style="1" customWidth="1"/>
    <col min="7743" max="7743" width="9.453125" style="1" customWidth="1"/>
    <col min="7744" max="7744" width="6.453125" style="1" customWidth="1"/>
    <col min="7745" max="7745" width="8.453125" style="1" customWidth="1"/>
    <col min="7746" max="7746" width="5.81640625" style="1" customWidth="1"/>
    <col min="7747" max="7747" width="5.54296875" style="1" customWidth="1"/>
    <col min="7748" max="7748" width="9.7265625" style="1" customWidth="1"/>
    <col min="7749" max="7749" width="8.1796875" style="1" customWidth="1"/>
    <col min="7750" max="7750" width="6.453125" style="1" customWidth="1"/>
    <col min="7751" max="7751" width="8" style="1" customWidth="1"/>
    <col min="7752" max="7752" width="7.453125" style="1" customWidth="1"/>
    <col min="7753" max="7753" width="5.453125" style="1" customWidth="1"/>
    <col min="7754" max="7754" width="4.81640625" style="1" customWidth="1"/>
    <col min="7755" max="7755" width="7.7265625" style="1" customWidth="1"/>
    <col min="7756" max="7756" width="6" style="1" customWidth="1"/>
    <col min="7757" max="7757" width="7.7265625" style="1" customWidth="1"/>
    <col min="7758" max="7758" width="8.453125" style="1" customWidth="1"/>
    <col min="7759" max="7759" width="10.453125" style="1" customWidth="1"/>
    <col min="7760" max="7936" width="9.1796875" style="1"/>
    <col min="7937" max="7937" width="7.26953125" style="1" customWidth="1"/>
    <col min="7938" max="7938" width="44" style="1" customWidth="1"/>
    <col min="7939" max="7939" width="15" style="1" customWidth="1"/>
    <col min="7940" max="7940" width="9.7265625" style="1" customWidth="1"/>
    <col min="7941" max="7941" width="9.453125" style="1" customWidth="1"/>
    <col min="7942" max="7942" width="9" style="1" customWidth="1"/>
    <col min="7943" max="7943" width="8.26953125" style="1" customWidth="1"/>
    <col min="7944" max="7944" width="5.453125" style="1" customWidth="1"/>
    <col min="7945" max="7945" width="8" style="1" customWidth="1"/>
    <col min="7946" max="7946" width="6.54296875" style="1" customWidth="1"/>
    <col min="7947" max="7947" width="6.1796875" style="1" customWidth="1"/>
    <col min="7948" max="7948" width="9.453125" style="1" customWidth="1"/>
    <col min="7949" max="7949" width="9.26953125" style="1" customWidth="1"/>
    <col min="7950" max="7950" width="6.26953125" style="1" customWidth="1"/>
    <col min="7951" max="7951" width="5.81640625" style="1" customWidth="1"/>
    <col min="7952" max="7952" width="9.7265625" style="1" customWidth="1"/>
    <col min="7953" max="7953" width="6.1796875" style="1" customWidth="1"/>
    <col min="7954" max="7954" width="6.26953125" style="1" customWidth="1"/>
    <col min="7955" max="7955" width="5.1796875" style="1" customWidth="1"/>
    <col min="7956" max="7956" width="7.81640625" style="1" customWidth="1"/>
    <col min="7957" max="7958" width="5.7265625" style="1" customWidth="1"/>
    <col min="7959" max="7959" width="7.1796875" style="1" customWidth="1"/>
    <col min="7960" max="7960" width="5" style="1" customWidth="1"/>
    <col min="7961" max="7961" width="5.81640625" style="1" customWidth="1"/>
    <col min="7962" max="7962" width="9.453125" style="1" customWidth="1"/>
    <col min="7963" max="7963" width="6.7265625" style="1" customWidth="1"/>
    <col min="7964" max="7964" width="6.453125" style="1" customWidth="1"/>
    <col min="7965" max="7965" width="5.1796875" style="1" customWidth="1"/>
    <col min="7966" max="7966" width="5.54296875" style="1" customWidth="1"/>
    <col min="7967" max="7967" width="9.26953125" style="1" customWidth="1"/>
    <col min="7968" max="7968" width="5.26953125" style="1" customWidth="1"/>
    <col min="7969" max="7969" width="9.453125" style="1" customWidth="1"/>
    <col min="7970" max="7970" width="10.1796875" style="1" customWidth="1"/>
    <col min="7971" max="7971" width="8.1796875" style="1" customWidth="1"/>
    <col min="7972" max="7972" width="6" style="1" customWidth="1"/>
    <col min="7973" max="7973" width="8.1796875" style="1" customWidth="1"/>
    <col min="7974" max="7974" width="4.81640625" style="1" customWidth="1"/>
    <col min="7975" max="7975" width="5.26953125" style="1" customWidth="1"/>
    <col min="7976" max="7976" width="9.7265625" style="1" customWidth="1"/>
    <col min="7977" max="7977" width="7.81640625" style="1" customWidth="1"/>
    <col min="7978" max="7978" width="10.81640625" style="1" customWidth="1"/>
    <col min="7979" max="7979" width="8" style="1" customWidth="1"/>
    <col min="7980" max="7981" width="7.453125" style="1" customWidth="1"/>
    <col min="7982" max="7982" width="10" style="1" customWidth="1"/>
    <col min="7983" max="7983" width="9.7265625" style="1" customWidth="1"/>
    <col min="7984" max="7984" width="8.81640625" style="1" customWidth="1"/>
    <col min="7985" max="7985" width="8.26953125" style="1" customWidth="1"/>
    <col min="7986" max="7986" width="10.453125" style="1" customWidth="1"/>
    <col min="7987" max="7987" width="7" style="1" customWidth="1"/>
    <col min="7988" max="7988" width="7.1796875" style="1" customWidth="1"/>
    <col min="7989" max="7989" width="5.54296875" style="1" customWidth="1"/>
    <col min="7990" max="7990" width="9.7265625" style="1" customWidth="1"/>
    <col min="7991" max="7991" width="8.1796875" style="1" customWidth="1"/>
    <col min="7992" max="7992" width="8" style="1" customWidth="1"/>
    <col min="7993" max="7993" width="4.7265625" style="1" customWidth="1"/>
    <col min="7994" max="7994" width="8.54296875" style="1" customWidth="1"/>
    <col min="7995" max="7995" width="5.26953125" style="1" customWidth="1"/>
    <col min="7996" max="7996" width="5.7265625" style="1" customWidth="1"/>
    <col min="7997" max="7997" width="9.7265625" style="1" customWidth="1"/>
    <col min="7998" max="7998" width="9.1796875" style="1" customWidth="1"/>
    <col min="7999" max="7999" width="9.453125" style="1" customWidth="1"/>
    <col min="8000" max="8000" width="6.453125" style="1" customWidth="1"/>
    <col min="8001" max="8001" width="8.453125" style="1" customWidth="1"/>
    <col min="8002" max="8002" width="5.81640625" style="1" customWidth="1"/>
    <col min="8003" max="8003" width="5.54296875" style="1" customWidth="1"/>
    <col min="8004" max="8004" width="9.7265625" style="1" customWidth="1"/>
    <col min="8005" max="8005" width="8.1796875" style="1" customWidth="1"/>
    <col min="8006" max="8006" width="6.453125" style="1" customWidth="1"/>
    <col min="8007" max="8007" width="8" style="1" customWidth="1"/>
    <col min="8008" max="8008" width="7.453125" style="1" customWidth="1"/>
    <col min="8009" max="8009" width="5.453125" style="1" customWidth="1"/>
    <col min="8010" max="8010" width="4.81640625" style="1" customWidth="1"/>
    <col min="8011" max="8011" width="7.7265625" style="1" customWidth="1"/>
    <col min="8012" max="8012" width="6" style="1" customWidth="1"/>
    <col min="8013" max="8013" width="7.7265625" style="1" customWidth="1"/>
    <col min="8014" max="8014" width="8.453125" style="1" customWidth="1"/>
    <col min="8015" max="8015" width="10.453125" style="1" customWidth="1"/>
    <col min="8016" max="8192" width="9.1796875" style="1"/>
    <col min="8193" max="8193" width="7.26953125" style="1" customWidth="1"/>
    <col min="8194" max="8194" width="44" style="1" customWidth="1"/>
    <col min="8195" max="8195" width="15" style="1" customWidth="1"/>
    <col min="8196" max="8196" width="9.7265625" style="1" customWidth="1"/>
    <col min="8197" max="8197" width="9.453125" style="1" customWidth="1"/>
    <col min="8198" max="8198" width="9" style="1" customWidth="1"/>
    <col min="8199" max="8199" width="8.26953125" style="1" customWidth="1"/>
    <col min="8200" max="8200" width="5.453125" style="1" customWidth="1"/>
    <col min="8201" max="8201" width="8" style="1" customWidth="1"/>
    <col min="8202" max="8202" width="6.54296875" style="1" customWidth="1"/>
    <col min="8203" max="8203" width="6.1796875" style="1" customWidth="1"/>
    <col min="8204" max="8204" width="9.453125" style="1" customWidth="1"/>
    <col min="8205" max="8205" width="9.26953125" style="1" customWidth="1"/>
    <col min="8206" max="8206" width="6.26953125" style="1" customWidth="1"/>
    <col min="8207" max="8207" width="5.81640625" style="1" customWidth="1"/>
    <col min="8208" max="8208" width="9.7265625" style="1" customWidth="1"/>
    <col min="8209" max="8209" width="6.1796875" style="1" customWidth="1"/>
    <col min="8210" max="8210" width="6.26953125" style="1" customWidth="1"/>
    <col min="8211" max="8211" width="5.1796875" style="1" customWidth="1"/>
    <col min="8212" max="8212" width="7.81640625" style="1" customWidth="1"/>
    <col min="8213" max="8214" width="5.7265625" style="1" customWidth="1"/>
    <col min="8215" max="8215" width="7.1796875" style="1" customWidth="1"/>
    <col min="8216" max="8216" width="5" style="1" customWidth="1"/>
    <col min="8217" max="8217" width="5.81640625" style="1" customWidth="1"/>
    <col min="8218" max="8218" width="9.453125" style="1" customWidth="1"/>
    <col min="8219" max="8219" width="6.7265625" style="1" customWidth="1"/>
    <col min="8220" max="8220" width="6.453125" style="1" customWidth="1"/>
    <col min="8221" max="8221" width="5.1796875" style="1" customWidth="1"/>
    <col min="8222" max="8222" width="5.54296875" style="1" customWidth="1"/>
    <col min="8223" max="8223" width="9.26953125" style="1" customWidth="1"/>
    <col min="8224" max="8224" width="5.26953125" style="1" customWidth="1"/>
    <col min="8225" max="8225" width="9.453125" style="1" customWidth="1"/>
    <col min="8226" max="8226" width="10.1796875" style="1" customWidth="1"/>
    <col min="8227" max="8227" width="8.1796875" style="1" customWidth="1"/>
    <col min="8228" max="8228" width="6" style="1" customWidth="1"/>
    <col min="8229" max="8229" width="8.1796875" style="1" customWidth="1"/>
    <col min="8230" max="8230" width="4.81640625" style="1" customWidth="1"/>
    <col min="8231" max="8231" width="5.26953125" style="1" customWidth="1"/>
    <col min="8232" max="8232" width="9.7265625" style="1" customWidth="1"/>
    <col min="8233" max="8233" width="7.81640625" style="1" customWidth="1"/>
    <col min="8234" max="8234" width="10.81640625" style="1" customWidth="1"/>
    <col min="8235" max="8235" width="8" style="1" customWidth="1"/>
    <col min="8236" max="8237" width="7.453125" style="1" customWidth="1"/>
    <col min="8238" max="8238" width="10" style="1" customWidth="1"/>
    <col min="8239" max="8239" width="9.7265625" style="1" customWidth="1"/>
    <col min="8240" max="8240" width="8.81640625" style="1" customWidth="1"/>
    <col min="8241" max="8241" width="8.26953125" style="1" customWidth="1"/>
    <col min="8242" max="8242" width="10.453125" style="1" customWidth="1"/>
    <col min="8243" max="8243" width="7" style="1" customWidth="1"/>
    <col min="8244" max="8244" width="7.1796875" style="1" customWidth="1"/>
    <col min="8245" max="8245" width="5.54296875" style="1" customWidth="1"/>
    <col min="8246" max="8246" width="9.7265625" style="1" customWidth="1"/>
    <col min="8247" max="8247" width="8.1796875" style="1" customWidth="1"/>
    <col min="8248" max="8248" width="8" style="1" customWidth="1"/>
    <col min="8249" max="8249" width="4.7265625" style="1" customWidth="1"/>
    <col min="8250" max="8250" width="8.54296875" style="1" customWidth="1"/>
    <col min="8251" max="8251" width="5.26953125" style="1" customWidth="1"/>
    <col min="8252" max="8252" width="5.7265625" style="1" customWidth="1"/>
    <col min="8253" max="8253" width="9.7265625" style="1" customWidth="1"/>
    <col min="8254" max="8254" width="9.1796875" style="1" customWidth="1"/>
    <col min="8255" max="8255" width="9.453125" style="1" customWidth="1"/>
    <col min="8256" max="8256" width="6.453125" style="1" customWidth="1"/>
    <col min="8257" max="8257" width="8.453125" style="1" customWidth="1"/>
    <col min="8258" max="8258" width="5.81640625" style="1" customWidth="1"/>
    <col min="8259" max="8259" width="5.54296875" style="1" customWidth="1"/>
    <col min="8260" max="8260" width="9.7265625" style="1" customWidth="1"/>
    <col min="8261" max="8261" width="8.1796875" style="1" customWidth="1"/>
    <col min="8262" max="8262" width="6.453125" style="1" customWidth="1"/>
    <col min="8263" max="8263" width="8" style="1" customWidth="1"/>
    <col min="8264" max="8264" width="7.453125" style="1" customWidth="1"/>
    <col min="8265" max="8265" width="5.453125" style="1" customWidth="1"/>
    <col min="8266" max="8266" width="4.81640625" style="1" customWidth="1"/>
    <col min="8267" max="8267" width="7.7265625" style="1" customWidth="1"/>
    <col min="8268" max="8268" width="6" style="1" customWidth="1"/>
    <col min="8269" max="8269" width="7.7265625" style="1" customWidth="1"/>
    <col min="8270" max="8270" width="8.453125" style="1" customWidth="1"/>
    <col min="8271" max="8271" width="10.453125" style="1" customWidth="1"/>
    <col min="8272" max="8448" width="9.1796875" style="1"/>
    <col min="8449" max="8449" width="7.26953125" style="1" customWidth="1"/>
    <col min="8450" max="8450" width="44" style="1" customWidth="1"/>
    <col min="8451" max="8451" width="15" style="1" customWidth="1"/>
    <col min="8452" max="8452" width="9.7265625" style="1" customWidth="1"/>
    <col min="8453" max="8453" width="9.453125" style="1" customWidth="1"/>
    <col min="8454" max="8454" width="9" style="1" customWidth="1"/>
    <col min="8455" max="8455" width="8.26953125" style="1" customWidth="1"/>
    <col min="8456" max="8456" width="5.453125" style="1" customWidth="1"/>
    <col min="8457" max="8457" width="8" style="1" customWidth="1"/>
    <col min="8458" max="8458" width="6.54296875" style="1" customWidth="1"/>
    <col min="8459" max="8459" width="6.1796875" style="1" customWidth="1"/>
    <col min="8460" max="8460" width="9.453125" style="1" customWidth="1"/>
    <col min="8461" max="8461" width="9.26953125" style="1" customWidth="1"/>
    <col min="8462" max="8462" width="6.26953125" style="1" customWidth="1"/>
    <col min="8463" max="8463" width="5.81640625" style="1" customWidth="1"/>
    <col min="8464" max="8464" width="9.7265625" style="1" customWidth="1"/>
    <col min="8465" max="8465" width="6.1796875" style="1" customWidth="1"/>
    <col min="8466" max="8466" width="6.26953125" style="1" customWidth="1"/>
    <col min="8467" max="8467" width="5.1796875" style="1" customWidth="1"/>
    <col min="8468" max="8468" width="7.81640625" style="1" customWidth="1"/>
    <col min="8469" max="8470" width="5.7265625" style="1" customWidth="1"/>
    <col min="8471" max="8471" width="7.1796875" style="1" customWidth="1"/>
    <col min="8472" max="8472" width="5" style="1" customWidth="1"/>
    <col min="8473" max="8473" width="5.81640625" style="1" customWidth="1"/>
    <col min="8474" max="8474" width="9.453125" style="1" customWidth="1"/>
    <col min="8475" max="8475" width="6.7265625" style="1" customWidth="1"/>
    <col min="8476" max="8476" width="6.453125" style="1" customWidth="1"/>
    <col min="8477" max="8477" width="5.1796875" style="1" customWidth="1"/>
    <col min="8478" max="8478" width="5.54296875" style="1" customWidth="1"/>
    <col min="8479" max="8479" width="9.26953125" style="1" customWidth="1"/>
    <col min="8480" max="8480" width="5.26953125" style="1" customWidth="1"/>
    <col min="8481" max="8481" width="9.453125" style="1" customWidth="1"/>
    <col min="8482" max="8482" width="10.1796875" style="1" customWidth="1"/>
    <col min="8483" max="8483" width="8.1796875" style="1" customWidth="1"/>
    <col min="8484" max="8484" width="6" style="1" customWidth="1"/>
    <col min="8485" max="8485" width="8.1796875" style="1" customWidth="1"/>
    <col min="8486" max="8486" width="4.81640625" style="1" customWidth="1"/>
    <col min="8487" max="8487" width="5.26953125" style="1" customWidth="1"/>
    <col min="8488" max="8488" width="9.7265625" style="1" customWidth="1"/>
    <col min="8489" max="8489" width="7.81640625" style="1" customWidth="1"/>
    <col min="8490" max="8490" width="10.81640625" style="1" customWidth="1"/>
    <col min="8491" max="8491" width="8" style="1" customWidth="1"/>
    <col min="8492" max="8493" width="7.453125" style="1" customWidth="1"/>
    <col min="8494" max="8494" width="10" style="1" customWidth="1"/>
    <col min="8495" max="8495" width="9.7265625" style="1" customWidth="1"/>
    <col min="8496" max="8496" width="8.81640625" style="1" customWidth="1"/>
    <col min="8497" max="8497" width="8.26953125" style="1" customWidth="1"/>
    <col min="8498" max="8498" width="10.453125" style="1" customWidth="1"/>
    <col min="8499" max="8499" width="7" style="1" customWidth="1"/>
    <col min="8500" max="8500" width="7.1796875" style="1" customWidth="1"/>
    <col min="8501" max="8501" width="5.54296875" style="1" customWidth="1"/>
    <col min="8502" max="8502" width="9.7265625" style="1" customWidth="1"/>
    <col min="8503" max="8503" width="8.1796875" style="1" customWidth="1"/>
    <col min="8504" max="8504" width="8" style="1" customWidth="1"/>
    <col min="8505" max="8505" width="4.7265625" style="1" customWidth="1"/>
    <col min="8506" max="8506" width="8.54296875" style="1" customWidth="1"/>
    <col min="8507" max="8507" width="5.26953125" style="1" customWidth="1"/>
    <col min="8508" max="8508" width="5.7265625" style="1" customWidth="1"/>
    <col min="8509" max="8509" width="9.7265625" style="1" customWidth="1"/>
    <col min="8510" max="8510" width="9.1796875" style="1" customWidth="1"/>
    <col min="8511" max="8511" width="9.453125" style="1" customWidth="1"/>
    <col min="8512" max="8512" width="6.453125" style="1" customWidth="1"/>
    <col min="8513" max="8513" width="8.453125" style="1" customWidth="1"/>
    <col min="8514" max="8514" width="5.81640625" style="1" customWidth="1"/>
    <col min="8515" max="8515" width="5.54296875" style="1" customWidth="1"/>
    <col min="8516" max="8516" width="9.7265625" style="1" customWidth="1"/>
    <col min="8517" max="8517" width="8.1796875" style="1" customWidth="1"/>
    <col min="8518" max="8518" width="6.453125" style="1" customWidth="1"/>
    <col min="8519" max="8519" width="8" style="1" customWidth="1"/>
    <col min="8520" max="8520" width="7.453125" style="1" customWidth="1"/>
    <col min="8521" max="8521" width="5.453125" style="1" customWidth="1"/>
    <col min="8522" max="8522" width="4.81640625" style="1" customWidth="1"/>
    <col min="8523" max="8523" width="7.7265625" style="1" customWidth="1"/>
    <col min="8524" max="8524" width="6" style="1" customWidth="1"/>
    <col min="8525" max="8525" width="7.7265625" style="1" customWidth="1"/>
    <col min="8526" max="8526" width="8.453125" style="1" customWidth="1"/>
    <col min="8527" max="8527" width="10.453125" style="1" customWidth="1"/>
    <col min="8528" max="8704" width="9.1796875" style="1"/>
    <col min="8705" max="8705" width="7.26953125" style="1" customWidth="1"/>
    <col min="8706" max="8706" width="44" style="1" customWidth="1"/>
    <col min="8707" max="8707" width="15" style="1" customWidth="1"/>
    <col min="8708" max="8708" width="9.7265625" style="1" customWidth="1"/>
    <col min="8709" max="8709" width="9.453125" style="1" customWidth="1"/>
    <col min="8710" max="8710" width="9" style="1" customWidth="1"/>
    <col min="8711" max="8711" width="8.26953125" style="1" customWidth="1"/>
    <col min="8712" max="8712" width="5.453125" style="1" customWidth="1"/>
    <col min="8713" max="8713" width="8" style="1" customWidth="1"/>
    <col min="8714" max="8714" width="6.54296875" style="1" customWidth="1"/>
    <col min="8715" max="8715" width="6.1796875" style="1" customWidth="1"/>
    <col min="8716" max="8716" width="9.453125" style="1" customWidth="1"/>
    <col min="8717" max="8717" width="9.26953125" style="1" customWidth="1"/>
    <col min="8718" max="8718" width="6.26953125" style="1" customWidth="1"/>
    <col min="8719" max="8719" width="5.81640625" style="1" customWidth="1"/>
    <col min="8720" max="8720" width="9.7265625" style="1" customWidth="1"/>
    <col min="8721" max="8721" width="6.1796875" style="1" customWidth="1"/>
    <col min="8722" max="8722" width="6.26953125" style="1" customWidth="1"/>
    <col min="8723" max="8723" width="5.1796875" style="1" customWidth="1"/>
    <col min="8724" max="8724" width="7.81640625" style="1" customWidth="1"/>
    <col min="8725" max="8726" width="5.7265625" style="1" customWidth="1"/>
    <col min="8727" max="8727" width="7.1796875" style="1" customWidth="1"/>
    <col min="8728" max="8728" width="5" style="1" customWidth="1"/>
    <col min="8729" max="8729" width="5.81640625" style="1" customWidth="1"/>
    <col min="8730" max="8730" width="9.453125" style="1" customWidth="1"/>
    <col min="8731" max="8731" width="6.7265625" style="1" customWidth="1"/>
    <col min="8732" max="8732" width="6.453125" style="1" customWidth="1"/>
    <col min="8733" max="8733" width="5.1796875" style="1" customWidth="1"/>
    <col min="8734" max="8734" width="5.54296875" style="1" customWidth="1"/>
    <col min="8735" max="8735" width="9.26953125" style="1" customWidth="1"/>
    <col min="8736" max="8736" width="5.26953125" style="1" customWidth="1"/>
    <col min="8737" max="8737" width="9.453125" style="1" customWidth="1"/>
    <col min="8738" max="8738" width="10.1796875" style="1" customWidth="1"/>
    <col min="8739" max="8739" width="8.1796875" style="1" customWidth="1"/>
    <col min="8740" max="8740" width="6" style="1" customWidth="1"/>
    <col min="8741" max="8741" width="8.1796875" style="1" customWidth="1"/>
    <col min="8742" max="8742" width="4.81640625" style="1" customWidth="1"/>
    <col min="8743" max="8743" width="5.26953125" style="1" customWidth="1"/>
    <col min="8744" max="8744" width="9.7265625" style="1" customWidth="1"/>
    <col min="8745" max="8745" width="7.81640625" style="1" customWidth="1"/>
    <col min="8746" max="8746" width="10.81640625" style="1" customWidth="1"/>
    <col min="8747" max="8747" width="8" style="1" customWidth="1"/>
    <col min="8748" max="8749" width="7.453125" style="1" customWidth="1"/>
    <col min="8750" max="8750" width="10" style="1" customWidth="1"/>
    <col min="8751" max="8751" width="9.7265625" style="1" customWidth="1"/>
    <col min="8752" max="8752" width="8.81640625" style="1" customWidth="1"/>
    <col min="8753" max="8753" width="8.26953125" style="1" customWidth="1"/>
    <col min="8754" max="8754" width="10.453125" style="1" customWidth="1"/>
    <col min="8755" max="8755" width="7" style="1" customWidth="1"/>
    <col min="8756" max="8756" width="7.1796875" style="1" customWidth="1"/>
    <col min="8757" max="8757" width="5.54296875" style="1" customWidth="1"/>
    <col min="8758" max="8758" width="9.7265625" style="1" customWidth="1"/>
    <col min="8759" max="8759" width="8.1796875" style="1" customWidth="1"/>
    <col min="8760" max="8760" width="8" style="1" customWidth="1"/>
    <col min="8761" max="8761" width="4.7265625" style="1" customWidth="1"/>
    <col min="8762" max="8762" width="8.54296875" style="1" customWidth="1"/>
    <col min="8763" max="8763" width="5.26953125" style="1" customWidth="1"/>
    <col min="8764" max="8764" width="5.7265625" style="1" customWidth="1"/>
    <col min="8765" max="8765" width="9.7265625" style="1" customWidth="1"/>
    <col min="8766" max="8766" width="9.1796875" style="1" customWidth="1"/>
    <col min="8767" max="8767" width="9.453125" style="1" customWidth="1"/>
    <col min="8768" max="8768" width="6.453125" style="1" customWidth="1"/>
    <col min="8769" max="8769" width="8.453125" style="1" customWidth="1"/>
    <col min="8770" max="8770" width="5.81640625" style="1" customWidth="1"/>
    <col min="8771" max="8771" width="5.54296875" style="1" customWidth="1"/>
    <col min="8772" max="8772" width="9.7265625" style="1" customWidth="1"/>
    <col min="8773" max="8773" width="8.1796875" style="1" customWidth="1"/>
    <col min="8774" max="8774" width="6.453125" style="1" customWidth="1"/>
    <col min="8775" max="8775" width="8" style="1" customWidth="1"/>
    <col min="8776" max="8776" width="7.453125" style="1" customWidth="1"/>
    <col min="8777" max="8777" width="5.453125" style="1" customWidth="1"/>
    <col min="8778" max="8778" width="4.81640625" style="1" customWidth="1"/>
    <col min="8779" max="8779" width="7.7265625" style="1" customWidth="1"/>
    <col min="8780" max="8780" width="6" style="1" customWidth="1"/>
    <col min="8781" max="8781" width="7.7265625" style="1" customWidth="1"/>
    <col min="8782" max="8782" width="8.453125" style="1" customWidth="1"/>
    <col min="8783" max="8783" width="10.453125" style="1" customWidth="1"/>
    <col min="8784" max="8960" width="9.1796875" style="1"/>
    <col min="8961" max="8961" width="7.26953125" style="1" customWidth="1"/>
    <col min="8962" max="8962" width="44" style="1" customWidth="1"/>
    <col min="8963" max="8963" width="15" style="1" customWidth="1"/>
    <col min="8964" max="8964" width="9.7265625" style="1" customWidth="1"/>
    <col min="8965" max="8965" width="9.453125" style="1" customWidth="1"/>
    <col min="8966" max="8966" width="9" style="1" customWidth="1"/>
    <col min="8967" max="8967" width="8.26953125" style="1" customWidth="1"/>
    <col min="8968" max="8968" width="5.453125" style="1" customWidth="1"/>
    <col min="8969" max="8969" width="8" style="1" customWidth="1"/>
    <col min="8970" max="8970" width="6.54296875" style="1" customWidth="1"/>
    <col min="8971" max="8971" width="6.1796875" style="1" customWidth="1"/>
    <col min="8972" max="8972" width="9.453125" style="1" customWidth="1"/>
    <col min="8973" max="8973" width="9.26953125" style="1" customWidth="1"/>
    <col min="8974" max="8974" width="6.26953125" style="1" customWidth="1"/>
    <col min="8975" max="8975" width="5.81640625" style="1" customWidth="1"/>
    <col min="8976" max="8976" width="9.7265625" style="1" customWidth="1"/>
    <col min="8977" max="8977" width="6.1796875" style="1" customWidth="1"/>
    <col min="8978" max="8978" width="6.26953125" style="1" customWidth="1"/>
    <col min="8979" max="8979" width="5.1796875" style="1" customWidth="1"/>
    <col min="8980" max="8980" width="7.81640625" style="1" customWidth="1"/>
    <col min="8981" max="8982" width="5.7265625" style="1" customWidth="1"/>
    <col min="8983" max="8983" width="7.1796875" style="1" customWidth="1"/>
    <col min="8984" max="8984" width="5" style="1" customWidth="1"/>
    <col min="8985" max="8985" width="5.81640625" style="1" customWidth="1"/>
    <col min="8986" max="8986" width="9.453125" style="1" customWidth="1"/>
    <col min="8987" max="8987" width="6.7265625" style="1" customWidth="1"/>
    <col min="8988" max="8988" width="6.453125" style="1" customWidth="1"/>
    <col min="8989" max="8989" width="5.1796875" style="1" customWidth="1"/>
    <col min="8990" max="8990" width="5.54296875" style="1" customWidth="1"/>
    <col min="8991" max="8991" width="9.26953125" style="1" customWidth="1"/>
    <col min="8992" max="8992" width="5.26953125" style="1" customWidth="1"/>
    <col min="8993" max="8993" width="9.453125" style="1" customWidth="1"/>
    <col min="8994" max="8994" width="10.1796875" style="1" customWidth="1"/>
    <col min="8995" max="8995" width="8.1796875" style="1" customWidth="1"/>
    <col min="8996" max="8996" width="6" style="1" customWidth="1"/>
    <col min="8997" max="8997" width="8.1796875" style="1" customWidth="1"/>
    <col min="8998" max="8998" width="4.81640625" style="1" customWidth="1"/>
    <col min="8999" max="8999" width="5.26953125" style="1" customWidth="1"/>
    <col min="9000" max="9000" width="9.7265625" style="1" customWidth="1"/>
    <col min="9001" max="9001" width="7.81640625" style="1" customWidth="1"/>
    <col min="9002" max="9002" width="10.81640625" style="1" customWidth="1"/>
    <col min="9003" max="9003" width="8" style="1" customWidth="1"/>
    <col min="9004" max="9005" width="7.453125" style="1" customWidth="1"/>
    <col min="9006" max="9006" width="10" style="1" customWidth="1"/>
    <col min="9007" max="9007" width="9.7265625" style="1" customWidth="1"/>
    <col min="9008" max="9008" width="8.81640625" style="1" customWidth="1"/>
    <col min="9009" max="9009" width="8.26953125" style="1" customWidth="1"/>
    <col min="9010" max="9010" width="10.453125" style="1" customWidth="1"/>
    <col min="9011" max="9011" width="7" style="1" customWidth="1"/>
    <col min="9012" max="9012" width="7.1796875" style="1" customWidth="1"/>
    <col min="9013" max="9013" width="5.54296875" style="1" customWidth="1"/>
    <col min="9014" max="9014" width="9.7265625" style="1" customWidth="1"/>
    <col min="9015" max="9015" width="8.1796875" style="1" customWidth="1"/>
    <col min="9016" max="9016" width="8" style="1" customWidth="1"/>
    <col min="9017" max="9017" width="4.7265625" style="1" customWidth="1"/>
    <col min="9018" max="9018" width="8.54296875" style="1" customWidth="1"/>
    <col min="9019" max="9019" width="5.26953125" style="1" customWidth="1"/>
    <col min="9020" max="9020" width="5.7265625" style="1" customWidth="1"/>
    <col min="9021" max="9021" width="9.7265625" style="1" customWidth="1"/>
    <col min="9022" max="9022" width="9.1796875" style="1" customWidth="1"/>
    <col min="9023" max="9023" width="9.453125" style="1" customWidth="1"/>
    <col min="9024" max="9024" width="6.453125" style="1" customWidth="1"/>
    <col min="9025" max="9025" width="8.453125" style="1" customWidth="1"/>
    <col min="9026" max="9026" width="5.81640625" style="1" customWidth="1"/>
    <col min="9027" max="9027" width="5.54296875" style="1" customWidth="1"/>
    <col min="9028" max="9028" width="9.7265625" style="1" customWidth="1"/>
    <col min="9029" max="9029" width="8.1796875" style="1" customWidth="1"/>
    <col min="9030" max="9030" width="6.453125" style="1" customWidth="1"/>
    <col min="9031" max="9031" width="8" style="1" customWidth="1"/>
    <col min="9032" max="9032" width="7.453125" style="1" customWidth="1"/>
    <col min="9033" max="9033" width="5.453125" style="1" customWidth="1"/>
    <col min="9034" max="9034" width="4.81640625" style="1" customWidth="1"/>
    <col min="9035" max="9035" width="7.7265625" style="1" customWidth="1"/>
    <col min="9036" max="9036" width="6" style="1" customWidth="1"/>
    <col min="9037" max="9037" width="7.7265625" style="1" customWidth="1"/>
    <col min="9038" max="9038" width="8.453125" style="1" customWidth="1"/>
    <col min="9039" max="9039" width="10.453125" style="1" customWidth="1"/>
    <col min="9040" max="9216" width="9.1796875" style="1"/>
    <col min="9217" max="9217" width="7.26953125" style="1" customWidth="1"/>
    <col min="9218" max="9218" width="44" style="1" customWidth="1"/>
    <col min="9219" max="9219" width="15" style="1" customWidth="1"/>
    <col min="9220" max="9220" width="9.7265625" style="1" customWidth="1"/>
    <col min="9221" max="9221" width="9.453125" style="1" customWidth="1"/>
    <col min="9222" max="9222" width="9" style="1" customWidth="1"/>
    <col min="9223" max="9223" width="8.26953125" style="1" customWidth="1"/>
    <col min="9224" max="9224" width="5.453125" style="1" customWidth="1"/>
    <col min="9225" max="9225" width="8" style="1" customWidth="1"/>
    <col min="9226" max="9226" width="6.54296875" style="1" customWidth="1"/>
    <col min="9227" max="9227" width="6.1796875" style="1" customWidth="1"/>
    <col min="9228" max="9228" width="9.453125" style="1" customWidth="1"/>
    <col min="9229" max="9229" width="9.26953125" style="1" customWidth="1"/>
    <col min="9230" max="9230" width="6.26953125" style="1" customWidth="1"/>
    <col min="9231" max="9231" width="5.81640625" style="1" customWidth="1"/>
    <col min="9232" max="9232" width="9.7265625" style="1" customWidth="1"/>
    <col min="9233" max="9233" width="6.1796875" style="1" customWidth="1"/>
    <col min="9234" max="9234" width="6.26953125" style="1" customWidth="1"/>
    <col min="9235" max="9235" width="5.1796875" style="1" customWidth="1"/>
    <col min="9236" max="9236" width="7.81640625" style="1" customWidth="1"/>
    <col min="9237" max="9238" width="5.7265625" style="1" customWidth="1"/>
    <col min="9239" max="9239" width="7.1796875" style="1" customWidth="1"/>
    <col min="9240" max="9240" width="5" style="1" customWidth="1"/>
    <col min="9241" max="9241" width="5.81640625" style="1" customWidth="1"/>
    <col min="9242" max="9242" width="9.453125" style="1" customWidth="1"/>
    <col min="9243" max="9243" width="6.7265625" style="1" customWidth="1"/>
    <col min="9244" max="9244" width="6.453125" style="1" customWidth="1"/>
    <col min="9245" max="9245" width="5.1796875" style="1" customWidth="1"/>
    <col min="9246" max="9246" width="5.54296875" style="1" customWidth="1"/>
    <col min="9247" max="9247" width="9.26953125" style="1" customWidth="1"/>
    <col min="9248" max="9248" width="5.26953125" style="1" customWidth="1"/>
    <col min="9249" max="9249" width="9.453125" style="1" customWidth="1"/>
    <col min="9250" max="9250" width="10.1796875" style="1" customWidth="1"/>
    <col min="9251" max="9251" width="8.1796875" style="1" customWidth="1"/>
    <col min="9252" max="9252" width="6" style="1" customWidth="1"/>
    <col min="9253" max="9253" width="8.1796875" style="1" customWidth="1"/>
    <col min="9254" max="9254" width="4.81640625" style="1" customWidth="1"/>
    <col min="9255" max="9255" width="5.26953125" style="1" customWidth="1"/>
    <col min="9256" max="9256" width="9.7265625" style="1" customWidth="1"/>
    <col min="9257" max="9257" width="7.81640625" style="1" customWidth="1"/>
    <col min="9258" max="9258" width="10.81640625" style="1" customWidth="1"/>
    <col min="9259" max="9259" width="8" style="1" customWidth="1"/>
    <col min="9260" max="9261" width="7.453125" style="1" customWidth="1"/>
    <col min="9262" max="9262" width="10" style="1" customWidth="1"/>
    <col min="9263" max="9263" width="9.7265625" style="1" customWidth="1"/>
    <col min="9264" max="9264" width="8.81640625" style="1" customWidth="1"/>
    <col min="9265" max="9265" width="8.26953125" style="1" customWidth="1"/>
    <col min="9266" max="9266" width="10.453125" style="1" customWidth="1"/>
    <col min="9267" max="9267" width="7" style="1" customWidth="1"/>
    <col min="9268" max="9268" width="7.1796875" style="1" customWidth="1"/>
    <col min="9269" max="9269" width="5.54296875" style="1" customWidth="1"/>
    <col min="9270" max="9270" width="9.7265625" style="1" customWidth="1"/>
    <col min="9271" max="9271" width="8.1796875" style="1" customWidth="1"/>
    <col min="9272" max="9272" width="8" style="1" customWidth="1"/>
    <col min="9273" max="9273" width="4.7265625" style="1" customWidth="1"/>
    <col min="9274" max="9274" width="8.54296875" style="1" customWidth="1"/>
    <col min="9275" max="9275" width="5.26953125" style="1" customWidth="1"/>
    <col min="9276" max="9276" width="5.7265625" style="1" customWidth="1"/>
    <col min="9277" max="9277" width="9.7265625" style="1" customWidth="1"/>
    <col min="9278" max="9278" width="9.1796875" style="1" customWidth="1"/>
    <col min="9279" max="9279" width="9.453125" style="1" customWidth="1"/>
    <col min="9280" max="9280" width="6.453125" style="1" customWidth="1"/>
    <col min="9281" max="9281" width="8.453125" style="1" customWidth="1"/>
    <col min="9282" max="9282" width="5.81640625" style="1" customWidth="1"/>
    <col min="9283" max="9283" width="5.54296875" style="1" customWidth="1"/>
    <col min="9284" max="9284" width="9.7265625" style="1" customWidth="1"/>
    <col min="9285" max="9285" width="8.1796875" style="1" customWidth="1"/>
    <col min="9286" max="9286" width="6.453125" style="1" customWidth="1"/>
    <col min="9287" max="9287" width="8" style="1" customWidth="1"/>
    <col min="9288" max="9288" width="7.453125" style="1" customWidth="1"/>
    <col min="9289" max="9289" width="5.453125" style="1" customWidth="1"/>
    <col min="9290" max="9290" width="4.81640625" style="1" customWidth="1"/>
    <col min="9291" max="9291" width="7.7265625" style="1" customWidth="1"/>
    <col min="9292" max="9292" width="6" style="1" customWidth="1"/>
    <col min="9293" max="9293" width="7.7265625" style="1" customWidth="1"/>
    <col min="9294" max="9294" width="8.453125" style="1" customWidth="1"/>
    <col min="9295" max="9295" width="10.453125" style="1" customWidth="1"/>
    <col min="9296" max="9472" width="9.1796875" style="1"/>
    <col min="9473" max="9473" width="7.26953125" style="1" customWidth="1"/>
    <col min="9474" max="9474" width="44" style="1" customWidth="1"/>
    <col min="9475" max="9475" width="15" style="1" customWidth="1"/>
    <col min="9476" max="9476" width="9.7265625" style="1" customWidth="1"/>
    <col min="9477" max="9477" width="9.453125" style="1" customWidth="1"/>
    <col min="9478" max="9478" width="9" style="1" customWidth="1"/>
    <col min="9479" max="9479" width="8.26953125" style="1" customWidth="1"/>
    <col min="9480" max="9480" width="5.453125" style="1" customWidth="1"/>
    <col min="9481" max="9481" width="8" style="1" customWidth="1"/>
    <col min="9482" max="9482" width="6.54296875" style="1" customWidth="1"/>
    <col min="9483" max="9483" width="6.1796875" style="1" customWidth="1"/>
    <col min="9484" max="9484" width="9.453125" style="1" customWidth="1"/>
    <col min="9485" max="9485" width="9.26953125" style="1" customWidth="1"/>
    <col min="9486" max="9486" width="6.26953125" style="1" customWidth="1"/>
    <col min="9487" max="9487" width="5.81640625" style="1" customWidth="1"/>
    <col min="9488" max="9488" width="9.7265625" style="1" customWidth="1"/>
    <col min="9489" max="9489" width="6.1796875" style="1" customWidth="1"/>
    <col min="9490" max="9490" width="6.26953125" style="1" customWidth="1"/>
    <col min="9491" max="9491" width="5.1796875" style="1" customWidth="1"/>
    <col min="9492" max="9492" width="7.81640625" style="1" customWidth="1"/>
    <col min="9493" max="9494" width="5.7265625" style="1" customWidth="1"/>
    <col min="9495" max="9495" width="7.1796875" style="1" customWidth="1"/>
    <col min="9496" max="9496" width="5" style="1" customWidth="1"/>
    <col min="9497" max="9497" width="5.81640625" style="1" customWidth="1"/>
    <col min="9498" max="9498" width="9.453125" style="1" customWidth="1"/>
    <col min="9499" max="9499" width="6.7265625" style="1" customWidth="1"/>
    <col min="9500" max="9500" width="6.453125" style="1" customWidth="1"/>
    <col min="9501" max="9501" width="5.1796875" style="1" customWidth="1"/>
    <col min="9502" max="9502" width="5.54296875" style="1" customWidth="1"/>
    <col min="9503" max="9503" width="9.26953125" style="1" customWidth="1"/>
    <col min="9504" max="9504" width="5.26953125" style="1" customWidth="1"/>
    <col min="9505" max="9505" width="9.453125" style="1" customWidth="1"/>
    <col min="9506" max="9506" width="10.1796875" style="1" customWidth="1"/>
    <col min="9507" max="9507" width="8.1796875" style="1" customWidth="1"/>
    <col min="9508" max="9508" width="6" style="1" customWidth="1"/>
    <col min="9509" max="9509" width="8.1796875" style="1" customWidth="1"/>
    <col min="9510" max="9510" width="4.81640625" style="1" customWidth="1"/>
    <col min="9511" max="9511" width="5.26953125" style="1" customWidth="1"/>
    <col min="9512" max="9512" width="9.7265625" style="1" customWidth="1"/>
    <col min="9513" max="9513" width="7.81640625" style="1" customWidth="1"/>
    <col min="9514" max="9514" width="10.81640625" style="1" customWidth="1"/>
    <col min="9515" max="9515" width="8" style="1" customWidth="1"/>
    <col min="9516" max="9517" width="7.453125" style="1" customWidth="1"/>
    <col min="9518" max="9518" width="10" style="1" customWidth="1"/>
    <col min="9519" max="9519" width="9.7265625" style="1" customWidth="1"/>
    <col min="9520" max="9520" width="8.81640625" style="1" customWidth="1"/>
    <col min="9521" max="9521" width="8.26953125" style="1" customWidth="1"/>
    <col min="9522" max="9522" width="10.453125" style="1" customWidth="1"/>
    <col min="9523" max="9523" width="7" style="1" customWidth="1"/>
    <col min="9524" max="9524" width="7.1796875" style="1" customWidth="1"/>
    <col min="9525" max="9525" width="5.54296875" style="1" customWidth="1"/>
    <col min="9526" max="9526" width="9.7265625" style="1" customWidth="1"/>
    <col min="9527" max="9527" width="8.1796875" style="1" customWidth="1"/>
    <col min="9528" max="9528" width="8" style="1" customWidth="1"/>
    <col min="9529" max="9529" width="4.7265625" style="1" customWidth="1"/>
    <col min="9530" max="9530" width="8.54296875" style="1" customWidth="1"/>
    <col min="9531" max="9531" width="5.26953125" style="1" customWidth="1"/>
    <col min="9532" max="9532" width="5.7265625" style="1" customWidth="1"/>
    <col min="9533" max="9533" width="9.7265625" style="1" customWidth="1"/>
    <col min="9534" max="9534" width="9.1796875" style="1" customWidth="1"/>
    <col min="9535" max="9535" width="9.453125" style="1" customWidth="1"/>
    <col min="9536" max="9536" width="6.453125" style="1" customWidth="1"/>
    <col min="9537" max="9537" width="8.453125" style="1" customWidth="1"/>
    <col min="9538" max="9538" width="5.81640625" style="1" customWidth="1"/>
    <col min="9539" max="9539" width="5.54296875" style="1" customWidth="1"/>
    <col min="9540" max="9540" width="9.7265625" style="1" customWidth="1"/>
    <col min="9541" max="9541" width="8.1796875" style="1" customWidth="1"/>
    <col min="9542" max="9542" width="6.453125" style="1" customWidth="1"/>
    <col min="9543" max="9543" width="8" style="1" customWidth="1"/>
    <col min="9544" max="9544" width="7.453125" style="1" customWidth="1"/>
    <col min="9545" max="9545" width="5.453125" style="1" customWidth="1"/>
    <col min="9546" max="9546" width="4.81640625" style="1" customWidth="1"/>
    <col min="9547" max="9547" width="7.7265625" style="1" customWidth="1"/>
    <col min="9548" max="9548" width="6" style="1" customWidth="1"/>
    <col min="9549" max="9549" width="7.7265625" style="1" customWidth="1"/>
    <col min="9550" max="9550" width="8.453125" style="1" customWidth="1"/>
    <col min="9551" max="9551" width="10.453125" style="1" customWidth="1"/>
    <col min="9552" max="9728" width="9.1796875" style="1"/>
    <col min="9729" max="9729" width="7.26953125" style="1" customWidth="1"/>
    <col min="9730" max="9730" width="44" style="1" customWidth="1"/>
    <col min="9731" max="9731" width="15" style="1" customWidth="1"/>
    <col min="9732" max="9732" width="9.7265625" style="1" customWidth="1"/>
    <col min="9733" max="9733" width="9.453125" style="1" customWidth="1"/>
    <col min="9734" max="9734" width="9" style="1" customWidth="1"/>
    <col min="9735" max="9735" width="8.26953125" style="1" customWidth="1"/>
    <col min="9736" max="9736" width="5.453125" style="1" customWidth="1"/>
    <col min="9737" max="9737" width="8" style="1" customWidth="1"/>
    <col min="9738" max="9738" width="6.54296875" style="1" customWidth="1"/>
    <col min="9739" max="9739" width="6.1796875" style="1" customWidth="1"/>
    <col min="9740" max="9740" width="9.453125" style="1" customWidth="1"/>
    <col min="9741" max="9741" width="9.26953125" style="1" customWidth="1"/>
    <col min="9742" max="9742" width="6.26953125" style="1" customWidth="1"/>
    <col min="9743" max="9743" width="5.81640625" style="1" customWidth="1"/>
    <col min="9744" max="9744" width="9.7265625" style="1" customWidth="1"/>
    <col min="9745" max="9745" width="6.1796875" style="1" customWidth="1"/>
    <col min="9746" max="9746" width="6.26953125" style="1" customWidth="1"/>
    <col min="9747" max="9747" width="5.1796875" style="1" customWidth="1"/>
    <col min="9748" max="9748" width="7.81640625" style="1" customWidth="1"/>
    <col min="9749" max="9750" width="5.7265625" style="1" customWidth="1"/>
    <col min="9751" max="9751" width="7.1796875" style="1" customWidth="1"/>
    <col min="9752" max="9752" width="5" style="1" customWidth="1"/>
    <col min="9753" max="9753" width="5.81640625" style="1" customWidth="1"/>
    <col min="9754" max="9754" width="9.453125" style="1" customWidth="1"/>
    <col min="9755" max="9755" width="6.7265625" style="1" customWidth="1"/>
    <col min="9756" max="9756" width="6.453125" style="1" customWidth="1"/>
    <col min="9757" max="9757" width="5.1796875" style="1" customWidth="1"/>
    <col min="9758" max="9758" width="5.54296875" style="1" customWidth="1"/>
    <col min="9759" max="9759" width="9.26953125" style="1" customWidth="1"/>
    <col min="9760" max="9760" width="5.26953125" style="1" customWidth="1"/>
    <col min="9761" max="9761" width="9.453125" style="1" customWidth="1"/>
    <col min="9762" max="9762" width="10.1796875" style="1" customWidth="1"/>
    <col min="9763" max="9763" width="8.1796875" style="1" customWidth="1"/>
    <col min="9764" max="9764" width="6" style="1" customWidth="1"/>
    <col min="9765" max="9765" width="8.1796875" style="1" customWidth="1"/>
    <col min="9766" max="9766" width="4.81640625" style="1" customWidth="1"/>
    <col min="9767" max="9767" width="5.26953125" style="1" customWidth="1"/>
    <col min="9768" max="9768" width="9.7265625" style="1" customWidth="1"/>
    <col min="9769" max="9769" width="7.81640625" style="1" customWidth="1"/>
    <col min="9770" max="9770" width="10.81640625" style="1" customWidth="1"/>
    <col min="9771" max="9771" width="8" style="1" customWidth="1"/>
    <col min="9772" max="9773" width="7.453125" style="1" customWidth="1"/>
    <col min="9774" max="9774" width="10" style="1" customWidth="1"/>
    <col min="9775" max="9775" width="9.7265625" style="1" customWidth="1"/>
    <col min="9776" max="9776" width="8.81640625" style="1" customWidth="1"/>
    <col min="9777" max="9777" width="8.26953125" style="1" customWidth="1"/>
    <col min="9778" max="9778" width="10.453125" style="1" customWidth="1"/>
    <col min="9779" max="9779" width="7" style="1" customWidth="1"/>
    <col min="9780" max="9780" width="7.1796875" style="1" customWidth="1"/>
    <col min="9781" max="9781" width="5.54296875" style="1" customWidth="1"/>
    <col min="9782" max="9782" width="9.7265625" style="1" customWidth="1"/>
    <col min="9783" max="9783" width="8.1796875" style="1" customWidth="1"/>
    <col min="9784" max="9784" width="8" style="1" customWidth="1"/>
    <col min="9785" max="9785" width="4.7265625" style="1" customWidth="1"/>
    <col min="9786" max="9786" width="8.54296875" style="1" customWidth="1"/>
    <col min="9787" max="9787" width="5.26953125" style="1" customWidth="1"/>
    <col min="9788" max="9788" width="5.7265625" style="1" customWidth="1"/>
    <col min="9789" max="9789" width="9.7265625" style="1" customWidth="1"/>
    <col min="9790" max="9790" width="9.1796875" style="1" customWidth="1"/>
    <col min="9791" max="9791" width="9.453125" style="1" customWidth="1"/>
    <col min="9792" max="9792" width="6.453125" style="1" customWidth="1"/>
    <col min="9793" max="9793" width="8.453125" style="1" customWidth="1"/>
    <col min="9794" max="9794" width="5.81640625" style="1" customWidth="1"/>
    <col min="9795" max="9795" width="5.54296875" style="1" customWidth="1"/>
    <col min="9796" max="9796" width="9.7265625" style="1" customWidth="1"/>
    <col min="9797" max="9797" width="8.1796875" style="1" customWidth="1"/>
    <col min="9798" max="9798" width="6.453125" style="1" customWidth="1"/>
    <col min="9799" max="9799" width="8" style="1" customWidth="1"/>
    <col min="9800" max="9800" width="7.453125" style="1" customWidth="1"/>
    <col min="9801" max="9801" width="5.453125" style="1" customWidth="1"/>
    <col min="9802" max="9802" width="4.81640625" style="1" customWidth="1"/>
    <col min="9803" max="9803" width="7.7265625" style="1" customWidth="1"/>
    <col min="9804" max="9804" width="6" style="1" customWidth="1"/>
    <col min="9805" max="9805" width="7.7265625" style="1" customWidth="1"/>
    <col min="9806" max="9806" width="8.453125" style="1" customWidth="1"/>
    <col min="9807" max="9807" width="10.453125" style="1" customWidth="1"/>
    <col min="9808" max="9984" width="9.1796875" style="1"/>
    <col min="9985" max="9985" width="7.26953125" style="1" customWidth="1"/>
    <col min="9986" max="9986" width="44" style="1" customWidth="1"/>
    <col min="9987" max="9987" width="15" style="1" customWidth="1"/>
    <col min="9988" max="9988" width="9.7265625" style="1" customWidth="1"/>
    <col min="9989" max="9989" width="9.453125" style="1" customWidth="1"/>
    <col min="9990" max="9990" width="9" style="1" customWidth="1"/>
    <col min="9991" max="9991" width="8.26953125" style="1" customWidth="1"/>
    <col min="9992" max="9992" width="5.453125" style="1" customWidth="1"/>
    <col min="9993" max="9993" width="8" style="1" customWidth="1"/>
    <col min="9994" max="9994" width="6.54296875" style="1" customWidth="1"/>
    <col min="9995" max="9995" width="6.1796875" style="1" customWidth="1"/>
    <col min="9996" max="9996" width="9.453125" style="1" customWidth="1"/>
    <col min="9997" max="9997" width="9.26953125" style="1" customWidth="1"/>
    <col min="9998" max="9998" width="6.26953125" style="1" customWidth="1"/>
    <col min="9999" max="9999" width="5.81640625" style="1" customWidth="1"/>
    <col min="10000" max="10000" width="9.7265625" style="1" customWidth="1"/>
    <col min="10001" max="10001" width="6.1796875" style="1" customWidth="1"/>
    <col min="10002" max="10002" width="6.26953125" style="1" customWidth="1"/>
    <col min="10003" max="10003" width="5.1796875" style="1" customWidth="1"/>
    <col min="10004" max="10004" width="7.81640625" style="1" customWidth="1"/>
    <col min="10005" max="10006" width="5.7265625" style="1" customWidth="1"/>
    <col min="10007" max="10007" width="7.1796875" style="1" customWidth="1"/>
    <col min="10008" max="10008" width="5" style="1" customWidth="1"/>
    <col min="10009" max="10009" width="5.81640625" style="1" customWidth="1"/>
    <col min="10010" max="10010" width="9.453125" style="1" customWidth="1"/>
    <col min="10011" max="10011" width="6.7265625" style="1" customWidth="1"/>
    <col min="10012" max="10012" width="6.453125" style="1" customWidth="1"/>
    <col min="10013" max="10013" width="5.1796875" style="1" customWidth="1"/>
    <col min="10014" max="10014" width="5.54296875" style="1" customWidth="1"/>
    <col min="10015" max="10015" width="9.26953125" style="1" customWidth="1"/>
    <col min="10016" max="10016" width="5.26953125" style="1" customWidth="1"/>
    <col min="10017" max="10017" width="9.453125" style="1" customWidth="1"/>
    <col min="10018" max="10018" width="10.1796875" style="1" customWidth="1"/>
    <col min="10019" max="10019" width="8.1796875" style="1" customWidth="1"/>
    <col min="10020" max="10020" width="6" style="1" customWidth="1"/>
    <col min="10021" max="10021" width="8.1796875" style="1" customWidth="1"/>
    <col min="10022" max="10022" width="4.81640625" style="1" customWidth="1"/>
    <col min="10023" max="10023" width="5.26953125" style="1" customWidth="1"/>
    <col min="10024" max="10024" width="9.7265625" style="1" customWidth="1"/>
    <col min="10025" max="10025" width="7.81640625" style="1" customWidth="1"/>
    <col min="10026" max="10026" width="10.81640625" style="1" customWidth="1"/>
    <col min="10027" max="10027" width="8" style="1" customWidth="1"/>
    <col min="10028" max="10029" width="7.453125" style="1" customWidth="1"/>
    <col min="10030" max="10030" width="10" style="1" customWidth="1"/>
    <col min="10031" max="10031" width="9.7265625" style="1" customWidth="1"/>
    <col min="10032" max="10032" width="8.81640625" style="1" customWidth="1"/>
    <col min="10033" max="10033" width="8.26953125" style="1" customWidth="1"/>
    <col min="10034" max="10034" width="10.453125" style="1" customWidth="1"/>
    <col min="10035" max="10035" width="7" style="1" customWidth="1"/>
    <col min="10036" max="10036" width="7.1796875" style="1" customWidth="1"/>
    <col min="10037" max="10037" width="5.54296875" style="1" customWidth="1"/>
    <col min="10038" max="10038" width="9.7265625" style="1" customWidth="1"/>
    <col min="10039" max="10039" width="8.1796875" style="1" customWidth="1"/>
    <col min="10040" max="10040" width="8" style="1" customWidth="1"/>
    <col min="10041" max="10041" width="4.7265625" style="1" customWidth="1"/>
    <col min="10042" max="10042" width="8.54296875" style="1" customWidth="1"/>
    <col min="10043" max="10043" width="5.26953125" style="1" customWidth="1"/>
    <col min="10044" max="10044" width="5.7265625" style="1" customWidth="1"/>
    <col min="10045" max="10045" width="9.7265625" style="1" customWidth="1"/>
    <col min="10046" max="10046" width="9.1796875" style="1" customWidth="1"/>
    <col min="10047" max="10047" width="9.453125" style="1" customWidth="1"/>
    <col min="10048" max="10048" width="6.453125" style="1" customWidth="1"/>
    <col min="10049" max="10049" width="8.453125" style="1" customWidth="1"/>
    <col min="10050" max="10050" width="5.81640625" style="1" customWidth="1"/>
    <col min="10051" max="10051" width="5.54296875" style="1" customWidth="1"/>
    <col min="10052" max="10052" width="9.7265625" style="1" customWidth="1"/>
    <col min="10053" max="10053" width="8.1796875" style="1" customWidth="1"/>
    <col min="10054" max="10054" width="6.453125" style="1" customWidth="1"/>
    <col min="10055" max="10055" width="8" style="1" customWidth="1"/>
    <col min="10056" max="10056" width="7.453125" style="1" customWidth="1"/>
    <col min="10057" max="10057" width="5.453125" style="1" customWidth="1"/>
    <col min="10058" max="10058" width="4.81640625" style="1" customWidth="1"/>
    <col min="10059" max="10059" width="7.7265625" style="1" customWidth="1"/>
    <col min="10060" max="10060" width="6" style="1" customWidth="1"/>
    <col min="10061" max="10061" width="7.7265625" style="1" customWidth="1"/>
    <col min="10062" max="10062" width="8.453125" style="1" customWidth="1"/>
    <col min="10063" max="10063" width="10.453125" style="1" customWidth="1"/>
    <col min="10064" max="10240" width="9.1796875" style="1"/>
    <col min="10241" max="10241" width="7.26953125" style="1" customWidth="1"/>
    <col min="10242" max="10242" width="44" style="1" customWidth="1"/>
    <col min="10243" max="10243" width="15" style="1" customWidth="1"/>
    <col min="10244" max="10244" width="9.7265625" style="1" customWidth="1"/>
    <col min="10245" max="10245" width="9.453125" style="1" customWidth="1"/>
    <col min="10246" max="10246" width="9" style="1" customWidth="1"/>
    <col min="10247" max="10247" width="8.26953125" style="1" customWidth="1"/>
    <col min="10248" max="10248" width="5.453125" style="1" customWidth="1"/>
    <col min="10249" max="10249" width="8" style="1" customWidth="1"/>
    <col min="10250" max="10250" width="6.54296875" style="1" customWidth="1"/>
    <col min="10251" max="10251" width="6.1796875" style="1" customWidth="1"/>
    <col min="10252" max="10252" width="9.453125" style="1" customWidth="1"/>
    <col min="10253" max="10253" width="9.26953125" style="1" customWidth="1"/>
    <col min="10254" max="10254" width="6.26953125" style="1" customWidth="1"/>
    <col min="10255" max="10255" width="5.81640625" style="1" customWidth="1"/>
    <col min="10256" max="10256" width="9.7265625" style="1" customWidth="1"/>
    <col min="10257" max="10257" width="6.1796875" style="1" customWidth="1"/>
    <col min="10258" max="10258" width="6.26953125" style="1" customWidth="1"/>
    <col min="10259" max="10259" width="5.1796875" style="1" customWidth="1"/>
    <col min="10260" max="10260" width="7.81640625" style="1" customWidth="1"/>
    <col min="10261" max="10262" width="5.7265625" style="1" customWidth="1"/>
    <col min="10263" max="10263" width="7.1796875" style="1" customWidth="1"/>
    <col min="10264" max="10264" width="5" style="1" customWidth="1"/>
    <col min="10265" max="10265" width="5.81640625" style="1" customWidth="1"/>
    <col min="10266" max="10266" width="9.453125" style="1" customWidth="1"/>
    <col min="10267" max="10267" width="6.7265625" style="1" customWidth="1"/>
    <col min="10268" max="10268" width="6.453125" style="1" customWidth="1"/>
    <col min="10269" max="10269" width="5.1796875" style="1" customWidth="1"/>
    <col min="10270" max="10270" width="5.54296875" style="1" customWidth="1"/>
    <col min="10271" max="10271" width="9.26953125" style="1" customWidth="1"/>
    <col min="10272" max="10272" width="5.26953125" style="1" customWidth="1"/>
    <col min="10273" max="10273" width="9.453125" style="1" customWidth="1"/>
    <col min="10274" max="10274" width="10.1796875" style="1" customWidth="1"/>
    <col min="10275" max="10275" width="8.1796875" style="1" customWidth="1"/>
    <col min="10276" max="10276" width="6" style="1" customWidth="1"/>
    <col min="10277" max="10277" width="8.1796875" style="1" customWidth="1"/>
    <col min="10278" max="10278" width="4.81640625" style="1" customWidth="1"/>
    <col min="10279" max="10279" width="5.26953125" style="1" customWidth="1"/>
    <col min="10280" max="10280" width="9.7265625" style="1" customWidth="1"/>
    <col min="10281" max="10281" width="7.81640625" style="1" customWidth="1"/>
    <col min="10282" max="10282" width="10.81640625" style="1" customWidth="1"/>
    <col min="10283" max="10283" width="8" style="1" customWidth="1"/>
    <col min="10284" max="10285" width="7.453125" style="1" customWidth="1"/>
    <col min="10286" max="10286" width="10" style="1" customWidth="1"/>
    <col min="10287" max="10287" width="9.7265625" style="1" customWidth="1"/>
    <col min="10288" max="10288" width="8.81640625" style="1" customWidth="1"/>
    <col min="10289" max="10289" width="8.26953125" style="1" customWidth="1"/>
    <col min="10290" max="10290" width="10.453125" style="1" customWidth="1"/>
    <col min="10291" max="10291" width="7" style="1" customWidth="1"/>
    <col min="10292" max="10292" width="7.1796875" style="1" customWidth="1"/>
    <col min="10293" max="10293" width="5.54296875" style="1" customWidth="1"/>
    <col min="10294" max="10294" width="9.7265625" style="1" customWidth="1"/>
    <col min="10295" max="10295" width="8.1796875" style="1" customWidth="1"/>
    <col min="10296" max="10296" width="8" style="1" customWidth="1"/>
    <col min="10297" max="10297" width="4.7265625" style="1" customWidth="1"/>
    <col min="10298" max="10298" width="8.54296875" style="1" customWidth="1"/>
    <col min="10299" max="10299" width="5.26953125" style="1" customWidth="1"/>
    <col min="10300" max="10300" width="5.7265625" style="1" customWidth="1"/>
    <col min="10301" max="10301" width="9.7265625" style="1" customWidth="1"/>
    <col min="10302" max="10302" width="9.1796875" style="1" customWidth="1"/>
    <col min="10303" max="10303" width="9.453125" style="1" customWidth="1"/>
    <col min="10304" max="10304" width="6.453125" style="1" customWidth="1"/>
    <col min="10305" max="10305" width="8.453125" style="1" customWidth="1"/>
    <col min="10306" max="10306" width="5.81640625" style="1" customWidth="1"/>
    <col min="10307" max="10307" width="5.54296875" style="1" customWidth="1"/>
    <col min="10308" max="10308" width="9.7265625" style="1" customWidth="1"/>
    <col min="10309" max="10309" width="8.1796875" style="1" customWidth="1"/>
    <col min="10310" max="10310" width="6.453125" style="1" customWidth="1"/>
    <col min="10311" max="10311" width="8" style="1" customWidth="1"/>
    <col min="10312" max="10312" width="7.453125" style="1" customWidth="1"/>
    <col min="10313" max="10313" width="5.453125" style="1" customWidth="1"/>
    <col min="10314" max="10314" width="4.81640625" style="1" customWidth="1"/>
    <col min="10315" max="10315" width="7.7265625" style="1" customWidth="1"/>
    <col min="10316" max="10316" width="6" style="1" customWidth="1"/>
    <col min="10317" max="10317" width="7.7265625" style="1" customWidth="1"/>
    <col min="10318" max="10318" width="8.453125" style="1" customWidth="1"/>
    <col min="10319" max="10319" width="10.453125" style="1" customWidth="1"/>
    <col min="10320" max="10496" width="9.1796875" style="1"/>
    <col min="10497" max="10497" width="7.26953125" style="1" customWidth="1"/>
    <col min="10498" max="10498" width="44" style="1" customWidth="1"/>
    <col min="10499" max="10499" width="15" style="1" customWidth="1"/>
    <col min="10500" max="10500" width="9.7265625" style="1" customWidth="1"/>
    <col min="10501" max="10501" width="9.453125" style="1" customWidth="1"/>
    <col min="10502" max="10502" width="9" style="1" customWidth="1"/>
    <col min="10503" max="10503" width="8.26953125" style="1" customWidth="1"/>
    <col min="10504" max="10504" width="5.453125" style="1" customWidth="1"/>
    <col min="10505" max="10505" width="8" style="1" customWidth="1"/>
    <col min="10506" max="10506" width="6.54296875" style="1" customWidth="1"/>
    <col min="10507" max="10507" width="6.1796875" style="1" customWidth="1"/>
    <col min="10508" max="10508" width="9.453125" style="1" customWidth="1"/>
    <col min="10509" max="10509" width="9.26953125" style="1" customWidth="1"/>
    <col min="10510" max="10510" width="6.26953125" style="1" customWidth="1"/>
    <col min="10511" max="10511" width="5.81640625" style="1" customWidth="1"/>
    <col min="10512" max="10512" width="9.7265625" style="1" customWidth="1"/>
    <col min="10513" max="10513" width="6.1796875" style="1" customWidth="1"/>
    <col min="10514" max="10514" width="6.26953125" style="1" customWidth="1"/>
    <col min="10515" max="10515" width="5.1796875" style="1" customWidth="1"/>
    <col min="10516" max="10516" width="7.81640625" style="1" customWidth="1"/>
    <col min="10517" max="10518" width="5.7265625" style="1" customWidth="1"/>
    <col min="10519" max="10519" width="7.1796875" style="1" customWidth="1"/>
    <col min="10520" max="10520" width="5" style="1" customWidth="1"/>
    <col min="10521" max="10521" width="5.81640625" style="1" customWidth="1"/>
    <col min="10522" max="10522" width="9.453125" style="1" customWidth="1"/>
    <col min="10523" max="10523" width="6.7265625" style="1" customWidth="1"/>
    <col min="10524" max="10524" width="6.453125" style="1" customWidth="1"/>
    <col min="10525" max="10525" width="5.1796875" style="1" customWidth="1"/>
    <col min="10526" max="10526" width="5.54296875" style="1" customWidth="1"/>
    <col min="10527" max="10527" width="9.26953125" style="1" customWidth="1"/>
    <col min="10528" max="10528" width="5.26953125" style="1" customWidth="1"/>
    <col min="10529" max="10529" width="9.453125" style="1" customWidth="1"/>
    <col min="10530" max="10530" width="10.1796875" style="1" customWidth="1"/>
    <col min="10531" max="10531" width="8.1796875" style="1" customWidth="1"/>
    <col min="10532" max="10532" width="6" style="1" customWidth="1"/>
    <col min="10533" max="10533" width="8.1796875" style="1" customWidth="1"/>
    <col min="10534" max="10534" width="4.81640625" style="1" customWidth="1"/>
    <col min="10535" max="10535" width="5.26953125" style="1" customWidth="1"/>
    <col min="10536" max="10536" width="9.7265625" style="1" customWidth="1"/>
    <col min="10537" max="10537" width="7.81640625" style="1" customWidth="1"/>
    <col min="10538" max="10538" width="10.81640625" style="1" customWidth="1"/>
    <col min="10539" max="10539" width="8" style="1" customWidth="1"/>
    <col min="10540" max="10541" width="7.453125" style="1" customWidth="1"/>
    <col min="10542" max="10542" width="10" style="1" customWidth="1"/>
    <col min="10543" max="10543" width="9.7265625" style="1" customWidth="1"/>
    <col min="10544" max="10544" width="8.81640625" style="1" customWidth="1"/>
    <col min="10545" max="10545" width="8.26953125" style="1" customWidth="1"/>
    <col min="10546" max="10546" width="10.453125" style="1" customWidth="1"/>
    <col min="10547" max="10547" width="7" style="1" customWidth="1"/>
    <col min="10548" max="10548" width="7.1796875" style="1" customWidth="1"/>
    <col min="10549" max="10549" width="5.54296875" style="1" customWidth="1"/>
    <col min="10550" max="10550" width="9.7265625" style="1" customWidth="1"/>
    <col min="10551" max="10551" width="8.1796875" style="1" customWidth="1"/>
    <col min="10552" max="10552" width="8" style="1" customWidth="1"/>
    <col min="10553" max="10553" width="4.7265625" style="1" customWidth="1"/>
    <col min="10554" max="10554" width="8.54296875" style="1" customWidth="1"/>
    <col min="10555" max="10555" width="5.26953125" style="1" customWidth="1"/>
    <col min="10556" max="10556" width="5.7265625" style="1" customWidth="1"/>
    <col min="10557" max="10557" width="9.7265625" style="1" customWidth="1"/>
    <col min="10558" max="10558" width="9.1796875" style="1" customWidth="1"/>
    <col min="10559" max="10559" width="9.453125" style="1" customWidth="1"/>
    <col min="10560" max="10560" width="6.453125" style="1" customWidth="1"/>
    <col min="10561" max="10561" width="8.453125" style="1" customWidth="1"/>
    <col min="10562" max="10562" width="5.81640625" style="1" customWidth="1"/>
    <col min="10563" max="10563" width="5.54296875" style="1" customWidth="1"/>
    <col min="10564" max="10564" width="9.7265625" style="1" customWidth="1"/>
    <col min="10565" max="10565" width="8.1796875" style="1" customWidth="1"/>
    <col min="10566" max="10566" width="6.453125" style="1" customWidth="1"/>
    <col min="10567" max="10567" width="8" style="1" customWidth="1"/>
    <col min="10568" max="10568" width="7.453125" style="1" customWidth="1"/>
    <col min="10569" max="10569" width="5.453125" style="1" customWidth="1"/>
    <col min="10570" max="10570" width="4.81640625" style="1" customWidth="1"/>
    <col min="10571" max="10571" width="7.7265625" style="1" customWidth="1"/>
    <col min="10572" max="10572" width="6" style="1" customWidth="1"/>
    <col min="10573" max="10573" width="7.7265625" style="1" customWidth="1"/>
    <col min="10574" max="10574" width="8.453125" style="1" customWidth="1"/>
    <col min="10575" max="10575" width="10.453125" style="1" customWidth="1"/>
    <col min="10576" max="10752" width="9.1796875" style="1"/>
    <col min="10753" max="10753" width="7.26953125" style="1" customWidth="1"/>
    <col min="10754" max="10754" width="44" style="1" customWidth="1"/>
    <col min="10755" max="10755" width="15" style="1" customWidth="1"/>
    <col min="10756" max="10756" width="9.7265625" style="1" customWidth="1"/>
    <col min="10757" max="10757" width="9.453125" style="1" customWidth="1"/>
    <col min="10758" max="10758" width="9" style="1" customWidth="1"/>
    <col min="10759" max="10759" width="8.26953125" style="1" customWidth="1"/>
    <col min="10760" max="10760" width="5.453125" style="1" customWidth="1"/>
    <col min="10761" max="10761" width="8" style="1" customWidth="1"/>
    <col min="10762" max="10762" width="6.54296875" style="1" customWidth="1"/>
    <col min="10763" max="10763" width="6.1796875" style="1" customWidth="1"/>
    <col min="10764" max="10764" width="9.453125" style="1" customWidth="1"/>
    <col min="10765" max="10765" width="9.26953125" style="1" customWidth="1"/>
    <col min="10766" max="10766" width="6.26953125" style="1" customWidth="1"/>
    <col min="10767" max="10767" width="5.81640625" style="1" customWidth="1"/>
    <col min="10768" max="10768" width="9.7265625" style="1" customWidth="1"/>
    <col min="10769" max="10769" width="6.1796875" style="1" customWidth="1"/>
    <col min="10770" max="10770" width="6.26953125" style="1" customWidth="1"/>
    <col min="10771" max="10771" width="5.1796875" style="1" customWidth="1"/>
    <col min="10772" max="10772" width="7.81640625" style="1" customWidth="1"/>
    <col min="10773" max="10774" width="5.7265625" style="1" customWidth="1"/>
    <col min="10775" max="10775" width="7.1796875" style="1" customWidth="1"/>
    <col min="10776" max="10776" width="5" style="1" customWidth="1"/>
    <col min="10777" max="10777" width="5.81640625" style="1" customWidth="1"/>
    <col min="10778" max="10778" width="9.453125" style="1" customWidth="1"/>
    <col min="10779" max="10779" width="6.7265625" style="1" customWidth="1"/>
    <col min="10780" max="10780" width="6.453125" style="1" customWidth="1"/>
    <col min="10781" max="10781" width="5.1796875" style="1" customWidth="1"/>
    <col min="10782" max="10782" width="5.54296875" style="1" customWidth="1"/>
    <col min="10783" max="10783" width="9.26953125" style="1" customWidth="1"/>
    <col min="10784" max="10784" width="5.26953125" style="1" customWidth="1"/>
    <col min="10785" max="10785" width="9.453125" style="1" customWidth="1"/>
    <col min="10786" max="10786" width="10.1796875" style="1" customWidth="1"/>
    <col min="10787" max="10787" width="8.1796875" style="1" customWidth="1"/>
    <col min="10788" max="10788" width="6" style="1" customWidth="1"/>
    <col min="10789" max="10789" width="8.1796875" style="1" customWidth="1"/>
    <col min="10790" max="10790" width="4.81640625" style="1" customWidth="1"/>
    <col min="10791" max="10791" width="5.26953125" style="1" customWidth="1"/>
    <col min="10792" max="10792" width="9.7265625" style="1" customWidth="1"/>
    <col min="10793" max="10793" width="7.81640625" style="1" customWidth="1"/>
    <col min="10794" max="10794" width="10.81640625" style="1" customWidth="1"/>
    <col min="10795" max="10795" width="8" style="1" customWidth="1"/>
    <col min="10796" max="10797" width="7.453125" style="1" customWidth="1"/>
    <col min="10798" max="10798" width="10" style="1" customWidth="1"/>
    <col min="10799" max="10799" width="9.7265625" style="1" customWidth="1"/>
    <col min="10800" max="10800" width="8.81640625" style="1" customWidth="1"/>
    <col min="10801" max="10801" width="8.26953125" style="1" customWidth="1"/>
    <col min="10802" max="10802" width="10.453125" style="1" customWidth="1"/>
    <col min="10803" max="10803" width="7" style="1" customWidth="1"/>
    <col min="10804" max="10804" width="7.1796875" style="1" customWidth="1"/>
    <col min="10805" max="10805" width="5.54296875" style="1" customWidth="1"/>
    <col min="10806" max="10806" width="9.7265625" style="1" customWidth="1"/>
    <col min="10807" max="10807" width="8.1796875" style="1" customWidth="1"/>
    <col min="10808" max="10808" width="8" style="1" customWidth="1"/>
    <col min="10809" max="10809" width="4.7265625" style="1" customWidth="1"/>
    <col min="10810" max="10810" width="8.54296875" style="1" customWidth="1"/>
    <col min="10811" max="10811" width="5.26953125" style="1" customWidth="1"/>
    <col min="10812" max="10812" width="5.7265625" style="1" customWidth="1"/>
    <col min="10813" max="10813" width="9.7265625" style="1" customWidth="1"/>
    <col min="10814" max="10814" width="9.1796875" style="1" customWidth="1"/>
    <col min="10815" max="10815" width="9.453125" style="1" customWidth="1"/>
    <col min="10816" max="10816" width="6.453125" style="1" customWidth="1"/>
    <col min="10817" max="10817" width="8.453125" style="1" customWidth="1"/>
    <col min="10818" max="10818" width="5.81640625" style="1" customWidth="1"/>
    <col min="10819" max="10819" width="5.54296875" style="1" customWidth="1"/>
    <col min="10820" max="10820" width="9.7265625" style="1" customWidth="1"/>
    <col min="10821" max="10821" width="8.1796875" style="1" customWidth="1"/>
    <col min="10822" max="10822" width="6.453125" style="1" customWidth="1"/>
    <col min="10823" max="10823" width="8" style="1" customWidth="1"/>
    <col min="10824" max="10824" width="7.453125" style="1" customWidth="1"/>
    <col min="10825" max="10825" width="5.453125" style="1" customWidth="1"/>
    <col min="10826" max="10826" width="4.81640625" style="1" customWidth="1"/>
    <col min="10827" max="10827" width="7.7265625" style="1" customWidth="1"/>
    <col min="10828" max="10828" width="6" style="1" customWidth="1"/>
    <col min="10829" max="10829" width="7.7265625" style="1" customWidth="1"/>
    <col min="10830" max="10830" width="8.453125" style="1" customWidth="1"/>
    <col min="10831" max="10831" width="10.453125" style="1" customWidth="1"/>
    <col min="10832" max="11008" width="9.1796875" style="1"/>
    <col min="11009" max="11009" width="7.26953125" style="1" customWidth="1"/>
    <col min="11010" max="11010" width="44" style="1" customWidth="1"/>
    <col min="11011" max="11011" width="15" style="1" customWidth="1"/>
    <col min="11012" max="11012" width="9.7265625" style="1" customWidth="1"/>
    <col min="11013" max="11013" width="9.453125" style="1" customWidth="1"/>
    <col min="11014" max="11014" width="9" style="1" customWidth="1"/>
    <col min="11015" max="11015" width="8.26953125" style="1" customWidth="1"/>
    <col min="11016" max="11016" width="5.453125" style="1" customWidth="1"/>
    <col min="11017" max="11017" width="8" style="1" customWidth="1"/>
    <col min="11018" max="11018" width="6.54296875" style="1" customWidth="1"/>
    <col min="11019" max="11019" width="6.1796875" style="1" customWidth="1"/>
    <col min="11020" max="11020" width="9.453125" style="1" customWidth="1"/>
    <col min="11021" max="11021" width="9.26953125" style="1" customWidth="1"/>
    <col min="11022" max="11022" width="6.26953125" style="1" customWidth="1"/>
    <col min="11023" max="11023" width="5.81640625" style="1" customWidth="1"/>
    <col min="11024" max="11024" width="9.7265625" style="1" customWidth="1"/>
    <col min="11025" max="11025" width="6.1796875" style="1" customWidth="1"/>
    <col min="11026" max="11026" width="6.26953125" style="1" customWidth="1"/>
    <col min="11027" max="11027" width="5.1796875" style="1" customWidth="1"/>
    <col min="11028" max="11028" width="7.81640625" style="1" customWidth="1"/>
    <col min="11029" max="11030" width="5.7265625" style="1" customWidth="1"/>
    <col min="11031" max="11031" width="7.1796875" style="1" customWidth="1"/>
    <col min="11032" max="11032" width="5" style="1" customWidth="1"/>
    <col min="11033" max="11033" width="5.81640625" style="1" customWidth="1"/>
    <col min="11034" max="11034" width="9.453125" style="1" customWidth="1"/>
    <col min="11035" max="11035" width="6.7265625" style="1" customWidth="1"/>
    <col min="11036" max="11036" width="6.453125" style="1" customWidth="1"/>
    <col min="11037" max="11037" width="5.1796875" style="1" customWidth="1"/>
    <col min="11038" max="11038" width="5.54296875" style="1" customWidth="1"/>
    <col min="11039" max="11039" width="9.26953125" style="1" customWidth="1"/>
    <col min="11040" max="11040" width="5.26953125" style="1" customWidth="1"/>
    <col min="11041" max="11041" width="9.453125" style="1" customWidth="1"/>
    <col min="11042" max="11042" width="10.1796875" style="1" customWidth="1"/>
    <col min="11043" max="11043" width="8.1796875" style="1" customWidth="1"/>
    <col min="11044" max="11044" width="6" style="1" customWidth="1"/>
    <col min="11045" max="11045" width="8.1796875" style="1" customWidth="1"/>
    <col min="11046" max="11046" width="4.81640625" style="1" customWidth="1"/>
    <col min="11047" max="11047" width="5.26953125" style="1" customWidth="1"/>
    <col min="11048" max="11048" width="9.7265625" style="1" customWidth="1"/>
    <col min="11049" max="11049" width="7.81640625" style="1" customWidth="1"/>
    <col min="11050" max="11050" width="10.81640625" style="1" customWidth="1"/>
    <col min="11051" max="11051" width="8" style="1" customWidth="1"/>
    <col min="11052" max="11053" width="7.453125" style="1" customWidth="1"/>
    <col min="11054" max="11054" width="10" style="1" customWidth="1"/>
    <col min="11055" max="11055" width="9.7265625" style="1" customWidth="1"/>
    <col min="11056" max="11056" width="8.81640625" style="1" customWidth="1"/>
    <col min="11057" max="11057" width="8.26953125" style="1" customWidth="1"/>
    <col min="11058" max="11058" width="10.453125" style="1" customWidth="1"/>
    <col min="11059" max="11059" width="7" style="1" customWidth="1"/>
    <col min="11060" max="11060" width="7.1796875" style="1" customWidth="1"/>
    <col min="11061" max="11061" width="5.54296875" style="1" customWidth="1"/>
    <col min="11062" max="11062" width="9.7265625" style="1" customWidth="1"/>
    <col min="11063" max="11063" width="8.1796875" style="1" customWidth="1"/>
    <col min="11064" max="11064" width="8" style="1" customWidth="1"/>
    <col min="11065" max="11065" width="4.7265625" style="1" customWidth="1"/>
    <col min="11066" max="11066" width="8.54296875" style="1" customWidth="1"/>
    <col min="11067" max="11067" width="5.26953125" style="1" customWidth="1"/>
    <col min="11068" max="11068" width="5.7265625" style="1" customWidth="1"/>
    <col min="11069" max="11069" width="9.7265625" style="1" customWidth="1"/>
    <col min="11070" max="11070" width="9.1796875" style="1" customWidth="1"/>
    <col min="11071" max="11071" width="9.453125" style="1" customWidth="1"/>
    <col min="11072" max="11072" width="6.453125" style="1" customWidth="1"/>
    <col min="11073" max="11073" width="8.453125" style="1" customWidth="1"/>
    <col min="11074" max="11074" width="5.81640625" style="1" customWidth="1"/>
    <col min="11075" max="11075" width="5.54296875" style="1" customWidth="1"/>
    <col min="11076" max="11076" width="9.7265625" style="1" customWidth="1"/>
    <col min="11077" max="11077" width="8.1796875" style="1" customWidth="1"/>
    <col min="11078" max="11078" width="6.453125" style="1" customWidth="1"/>
    <col min="11079" max="11079" width="8" style="1" customWidth="1"/>
    <col min="11080" max="11080" width="7.453125" style="1" customWidth="1"/>
    <col min="11081" max="11081" width="5.453125" style="1" customWidth="1"/>
    <col min="11082" max="11082" width="4.81640625" style="1" customWidth="1"/>
    <col min="11083" max="11083" width="7.7265625" style="1" customWidth="1"/>
    <col min="11084" max="11084" width="6" style="1" customWidth="1"/>
    <col min="11085" max="11085" width="7.7265625" style="1" customWidth="1"/>
    <col min="11086" max="11086" width="8.453125" style="1" customWidth="1"/>
    <col min="11087" max="11087" width="10.453125" style="1" customWidth="1"/>
    <col min="11088" max="11264" width="9.1796875" style="1"/>
    <col min="11265" max="11265" width="7.26953125" style="1" customWidth="1"/>
    <col min="11266" max="11266" width="44" style="1" customWidth="1"/>
    <col min="11267" max="11267" width="15" style="1" customWidth="1"/>
    <col min="11268" max="11268" width="9.7265625" style="1" customWidth="1"/>
    <col min="11269" max="11269" width="9.453125" style="1" customWidth="1"/>
    <col min="11270" max="11270" width="9" style="1" customWidth="1"/>
    <col min="11271" max="11271" width="8.26953125" style="1" customWidth="1"/>
    <col min="11272" max="11272" width="5.453125" style="1" customWidth="1"/>
    <col min="11273" max="11273" width="8" style="1" customWidth="1"/>
    <col min="11274" max="11274" width="6.54296875" style="1" customWidth="1"/>
    <col min="11275" max="11275" width="6.1796875" style="1" customWidth="1"/>
    <col min="11276" max="11276" width="9.453125" style="1" customWidth="1"/>
    <col min="11277" max="11277" width="9.26953125" style="1" customWidth="1"/>
    <col min="11278" max="11278" width="6.26953125" style="1" customWidth="1"/>
    <col min="11279" max="11279" width="5.81640625" style="1" customWidth="1"/>
    <col min="11280" max="11280" width="9.7265625" style="1" customWidth="1"/>
    <col min="11281" max="11281" width="6.1796875" style="1" customWidth="1"/>
    <col min="11282" max="11282" width="6.26953125" style="1" customWidth="1"/>
    <col min="11283" max="11283" width="5.1796875" style="1" customWidth="1"/>
    <col min="11284" max="11284" width="7.81640625" style="1" customWidth="1"/>
    <col min="11285" max="11286" width="5.7265625" style="1" customWidth="1"/>
    <col min="11287" max="11287" width="7.1796875" style="1" customWidth="1"/>
    <col min="11288" max="11288" width="5" style="1" customWidth="1"/>
    <col min="11289" max="11289" width="5.81640625" style="1" customWidth="1"/>
    <col min="11290" max="11290" width="9.453125" style="1" customWidth="1"/>
    <col min="11291" max="11291" width="6.7265625" style="1" customWidth="1"/>
    <col min="11292" max="11292" width="6.453125" style="1" customWidth="1"/>
    <col min="11293" max="11293" width="5.1796875" style="1" customWidth="1"/>
    <col min="11294" max="11294" width="5.54296875" style="1" customWidth="1"/>
    <col min="11295" max="11295" width="9.26953125" style="1" customWidth="1"/>
    <col min="11296" max="11296" width="5.26953125" style="1" customWidth="1"/>
    <col min="11297" max="11297" width="9.453125" style="1" customWidth="1"/>
    <col min="11298" max="11298" width="10.1796875" style="1" customWidth="1"/>
    <col min="11299" max="11299" width="8.1796875" style="1" customWidth="1"/>
    <col min="11300" max="11300" width="6" style="1" customWidth="1"/>
    <col min="11301" max="11301" width="8.1796875" style="1" customWidth="1"/>
    <col min="11302" max="11302" width="4.81640625" style="1" customWidth="1"/>
    <col min="11303" max="11303" width="5.26953125" style="1" customWidth="1"/>
    <col min="11304" max="11304" width="9.7265625" style="1" customWidth="1"/>
    <col min="11305" max="11305" width="7.81640625" style="1" customWidth="1"/>
    <col min="11306" max="11306" width="10.81640625" style="1" customWidth="1"/>
    <col min="11307" max="11307" width="8" style="1" customWidth="1"/>
    <col min="11308" max="11309" width="7.453125" style="1" customWidth="1"/>
    <col min="11310" max="11310" width="10" style="1" customWidth="1"/>
    <col min="11311" max="11311" width="9.7265625" style="1" customWidth="1"/>
    <col min="11312" max="11312" width="8.81640625" style="1" customWidth="1"/>
    <col min="11313" max="11313" width="8.26953125" style="1" customWidth="1"/>
    <col min="11314" max="11314" width="10.453125" style="1" customWidth="1"/>
    <col min="11315" max="11315" width="7" style="1" customWidth="1"/>
    <col min="11316" max="11316" width="7.1796875" style="1" customWidth="1"/>
    <col min="11317" max="11317" width="5.54296875" style="1" customWidth="1"/>
    <col min="11318" max="11318" width="9.7265625" style="1" customWidth="1"/>
    <col min="11319" max="11319" width="8.1796875" style="1" customWidth="1"/>
    <col min="11320" max="11320" width="8" style="1" customWidth="1"/>
    <col min="11321" max="11321" width="4.7265625" style="1" customWidth="1"/>
    <col min="11322" max="11322" width="8.54296875" style="1" customWidth="1"/>
    <col min="11323" max="11323" width="5.26953125" style="1" customWidth="1"/>
    <col min="11324" max="11324" width="5.7265625" style="1" customWidth="1"/>
    <col min="11325" max="11325" width="9.7265625" style="1" customWidth="1"/>
    <col min="11326" max="11326" width="9.1796875" style="1" customWidth="1"/>
    <col min="11327" max="11327" width="9.453125" style="1" customWidth="1"/>
    <col min="11328" max="11328" width="6.453125" style="1" customWidth="1"/>
    <col min="11329" max="11329" width="8.453125" style="1" customWidth="1"/>
    <col min="11330" max="11330" width="5.81640625" style="1" customWidth="1"/>
    <col min="11331" max="11331" width="5.54296875" style="1" customWidth="1"/>
    <col min="11332" max="11332" width="9.7265625" style="1" customWidth="1"/>
    <col min="11333" max="11333" width="8.1796875" style="1" customWidth="1"/>
    <col min="11334" max="11334" width="6.453125" style="1" customWidth="1"/>
    <col min="11335" max="11335" width="8" style="1" customWidth="1"/>
    <col min="11336" max="11336" width="7.453125" style="1" customWidth="1"/>
    <col min="11337" max="11337" width="5.453125" style="1" customWidth="1"/>
    <col min="11338" max="11338" width="4.81640625" style="1" customWidth="1"/>
    <col min="11339" max="11339" width="7.7265625" style="1" customWidth="1"/>
    <col min="11340" max="11340" width="6" style="1" customWidth="1"/>
    <col min="11341" max="11341" width="7.7265625" style="1" customWidth="1"/>
    <col min="11342" max="11342" width="8.453125" style="1" customWidth="1"/>
    <col min="11343" max="11343" width="10.453125" style="1" customWidth="1"/>
    <col min="11344" max="11520" width="9.1796875" style="1"/>
    <col min="11521" max="11521" width="7.26953125" style="1" customWidth="1"/>
    <col min="11522" max="11522" width="44" style="1" customWidth="1"/>
    <col min="11523" max="11523" width="15" style="1" customWidth="1"/>
    <col min="11524" max="11524" width="9.7265625" style="1" customWidth="1"/>
    <col min="11525" max="11525" width="9.453125" style="1" customWidth="1"/>
    <col min="11526" max="11526" width="9" style="1" customWidth="1"/>
    <col min="11527" max="11527" width="8.26953125" style="1" customWidth="1"/>
    <col min="11528" max="11528" width="5.453125" style="1" customWidth="1"/>
    <col min="11529" max="11529" width="8" style="1" customWidth="1"/>
    <col min="11530" max="11530" width="6.54296875" style="1" customWidth="1"/>
    <col min="11531" max="11531" width="6.1796875" style="1" customWidth="1"/>
    <col min="11532" max="11532" width="9.453125" style="1" customWidth="1"/>
    <col min="11533" max="11533" width="9.26953125" style="1" customWidth="1"/>
    <col min="11534" max="11534" width="6.26953125" style="1" customWidth="1"/>
    <col min="11535" max="11535" width="5.81640625" style="1" customWidth="1"/>
    <col min="11536" max="11536" width="9.7265625" style="1" customWidth="1"/>
    <col min="11537" max="11537" width="6.1796875" style="1" customWidth="1"/>
    <col min="11538" max="11538" width="6.26953125" style="1" customWidth="1"/>
    <col min="11539" max="11539" width="5.1796875" style="1" customWidth="1"/>
    <col min="11540" max="11540" width="7.81640625" style="1" customWidth="1"/>
    <col min="11541" max="11542" width="5.7265625" style="1" customWidth="1"/>
    <col min="11543" max="11543" width="7.1796875" style="1" customWidth="1"/>
    <col min="11544" max="11544" width="5" style="1" customWidth="1"/>
    <col min="11545" max="11545" width="5.81640625" style="1" customWidth="1"/>
    <col min="11546" max="11546" width="9.453125" style="1" customWidth="1"/>
    <col min="11547" max="11547" width="6.7265625" style="1" customWidth="1"/>
    <col min="11548" max="11548" width="6.453125" style="1" customWidth="1"/>
    <col min="11549" max="11549" width="5.1796875" style="1" customWidth="1"/>
    <col min="11550" max="11550" width="5.54296875" style="1" customWidth="1"/>
    <col min="11551" max="11551" width="9.26953125" style="1" customWidth="1"/>
    <col min="11552" max="11552" width="5.26953125" style="1" customWidth="1"/>
    <col min="11553" max="11553" width="9.453125" style="1" customWidth="1"/>
    <col min="11554" max="11554" width="10.1796875" style="1" customWidth="1"/>
    <col min="11555" max="11555" width="8.1796875" style="1" customWidth="1"/>
    <col min="11556" max="11556" width="6" style="1" customWidth="1"/>
    <col min="11557" max="11557" width="8.1796875" style="1" customWidth="1"/>
    <col min="11558" max="11558" width="4.81640625" style="1" customWidth="1"/>
    <col min="11559" max="11559" width="5.26953125" style="1" customWidth="1"/>
    <col min="11560" max="11560" width="9.7265625" style="1" customWidth="1"/>
    <col min="11561" max="11561" width="7.81640625" style="1" customWidth="1"/>
    <col min="11562" max="11562" width="10.81640625" style="1" customWidth="1"/>
    <col min="11563" max="11563" width="8" style="1" customWidth="1"/>
    <col min="11564" max="11565" width="7.453125" style="1" customWidth="1"/>
    <col min="11566" max="11566" width="10" style="1" customWidth="1"/>
    <col min="11567" max="11567" width="9.7265625" style="1" customWidth="1"/>
    <col min="11568" max="11568" width="8.81640625" style="1" customWidth="1"/>
    <col min="11569" max="11569" width="8.26953125" style="1" customWidth="1"/>
    <col min="11570" max="11570" width="10.453125" style="1" customWidth="1"/>
    <col min="11571" max="11571" width="7" style="1" customWidth="1"/>
    <col min="11572" max="11572" width="7.1796875" style="1" customWidth="1"/>
    <col min="11573" max="11573" width="5.54296875" style="1" customWidth="1"/>
    <col min="11574" max="11574" width="9.7265625" style="1" customWidth="1"/>
    <col min="11575" max="11575" width="8.1796875" style="1" customWidth="1"/>
    <col min="11576" max="11576" width="8" style="1" customWidth="1"/>
    <col min="11577" max="11577" width="4.7265625" style="1" customWidth="1"/>
    <col min="11578" max="11578" width="8.54296875" style="1" customWidth="1"/>
    <col min="11579" max="11579" width="5.26953125" style="1" customWidth="1"/>
    <col min="11580" max="11580" width="5.7265625" style="1" customWidth="1"/>
    <col min="11581" max="11581" width="9.7265625" style="1" customWidth="1"/>
    <col min="11582" max="11582" width="9.1796875" style="1" customWidth="1"/>
    <col min="11583" max="11583" width="9.453125" style="1" customWidth="1"/>
    <col min="11584" max="11584" width="6.453125" style="1" customWidth="1"/>
    <col min="11585" max="11585" width="8.453125" style="1" customWidth="1"/>
    <col min="11586" max="11586" width="5.81640625" style="1" customWidth="1"/>
    <col min="11587" max="11587" width="5.54296875" style="1" customWidth="1"/>
    <col min="11588" max="11588" width="9.7265625" style="1" customWidth="1"/>
    <col min="11589" max="11589" width="8.1796875" style="1" customWidth="1"/>
    <col min="11590" max="11590" width="6.453125" style="1" customWidth="1"/>
    <col min="11591" max="11591" width="8" style="1" customWidth="1"/>
    <col min="11592" max="11592" width="7.453125" style="1" customWidth="1"/>
    <col min="11593" max="11593" width="5.453125" style="1" customWidth="1"/>
    <col min="11594" max="11594" width="4.81640625" style="1" customWidth="1"/>
    <col min="11595" max="11595" width="7.7265625" style="1" customWidth="1"/>
    <col min="11596" max="11596" width="6" style="1" customWidth="1"/>
    <col min="11597" max="11597" width="7.7265625" style="1" customWidth="1"/>
    <col min="11598" max="11598" width="8.453125" style="1" customWidth="1"/>
    <col min="11599" max="11599" width="10.453125" style="1" customWidth="1"/>
    <col min="11600" max="11776" width="9.1796875" style="1"/>
    <col min="11777" max="11777" width="7.26953125" style="1" customWidth="1"/>
    <col min="11778" max="11778" width="44" style="1" customWidth="1"/>
    <col min="11779" max="11779" width="15" style="1" customWidth="1"/>
    <col min="11780" max="11780" width="9.7265625" style="1" customWidth="1"/>
    <col min="11781" max="11781" width="9.453125" style="1" customWidth="1"/>
    <col min="11782" max="11782" width="9" style="1" customWidth="1"/>
    <col min="11783" max="11783" width="8.26953125" style="1" customWidth="1"/>
    <col min="11784" max="11784" width="5.453125" style="1" customWidth="1"/>
    <col min="11785" max="11785" width="8" style="1" customWidth="1"/>
    <col min="11786" max="11786" width="6.54296875" style="1" customWidth="1"/>
    <col min="11787" max="11787" width="6.1796875" style="1" customWidth="1"/>
    <col min="11788" max="11788" width="9.453125" style="1" customWidth="1"/>
    <col min="11789" max="11789" width="9.26953125" style="1" customWidth="1"/>
    <col min="11790" max="11790" width="6.26953125" style="1" customWidth="1"/>
    <col min="11791" max="11791" width="5.81640625" style="1" customWidth="1"/>
    <col min="11792" max="11792" width="9.7265625" style="1" customWidth="1"/>
    <col min="11793" max="11793" width="6.1796875" style="1" customWidth="1"/>
    <col min="11794" max="11794" width="6.26953125" style="1" customWidth="1"/>
    <col min="11795" max="11795" width="5.1796875" style="1" customWidth="1"/>
    <col min="11796" max="11796" width="7.81640625" style="1" customWidth="1"/>
    <col min="11797" max="11798" width="5.7265625" style="1" customWidth="1"/>
    <col min="11799" max="11799" width="7.1796875" style="1" customWidth="1"/>
    <col min="11800" max="11800" width="5" style="1" customWidth="1"/>
    <col min="11801" max="11801" width="5.81640625" style="1" customWidth="1"/>
    <col min="11802" max="11802" width="9.453125" style="1" customWidth="1"/>
    <col min="11803" max="11803" width="6.7265625" style="1" customWidth="1"/>
    <col min="11804" max="11804" width="6.453125" style="1" customWidth="1"/>
    <col min="11805" max="11805" width="5.1796875" style="1" customWidth="1"/>
    <col min="11806" max="11806" width="5.54296875" style="1" customWidth="1"/>
    <col min="11807" max="11807" width="9.26953125" style="1" customWidth="1"/>
    <col min="11808" max="11808" width="5.26953125" style="1" customWidth="1"/>
    <col min="11809" max="11809" width="9.453125" style="1" customWidth="1"/>
    <col min="11810" max="11810" width="10.1796875" style="1" customWidth="1"/>
    <col min="11811" max="11811" width="8.1796875" style="1" customWidth="1"/>
    <col min="11812" max="11812" width="6" style="1" customWidth="1"/>
    <col min="11813" max="11813" width="8.1796875" style="1" customWidth="1"/>
    <col min="11814" max="11814" width="4.81640625" style="1" customWidth="1"/>
    <col min="11815" max="11815" width="5.26953125" style="1" customWidth="1"/>
    <col min="11816" max="11816" width="9.7265625" style="1" customWidth="1"/>
    <col min="11817" max="11817" width="7.81640625" style="1" customWidth="1"/>
    <col min="11818" max="11818" width="10.81640625" style="1" customWidth="1"/>
    <col min="11819" max="11819" width="8" style="1" customWidth="1"/>
    <col min="11820" max="11821" width="7.453125" style="1" customWidth="1"/>
    <col min="11822" max="11822" width="10" style="1" customWidth="1"/>
    <col min="11823" max="11823" width="9.7265625" style="1" customWidth="1"/>
    <col min="11824" max="11824" width="8.81640625" style="1" customWidth="1"/>
    <col min="11825" max="11825" width="8.26953125" style="1" customWidth="1"/>
    <col min="11826" max="11826" width="10.453125" style="1" customWidth="1"/>
    <col min="11827" max="11827" width="7" style="1" customWidth="1"/>
    <col min="11828" max="11828" width="7.1796875" style="1" customWidth="1"/>
    <col min="11829" max="11829" width="5.54296875" style="1" customWidth="1"/>
    <col min="11830" max="11830" width="9.7265625" style="1" customWidth="1"/>
    <col min="11831" max="11831" width="8.1796875" style="1" customWidth="1"/>
    <col min="11832" max="11832" width="8" style="1" customWidth="1"/>
    <col min="11833" max="11833" width="4.7265625" style="1" customWidth="1"/>
    <col min="11834" max="11834" width="8.54296875" style="1" customWidth="1"/>
    <col min="11835" max="11835" width="5.26953125" style="1" customWidth="1"/>
    <col min="11836" max="11836" width="5.7265625" style="1" customWidth="1"/>
    <col min="11837" max="11837" width="9.7265625" style="1" customWidth="1"/>
    <col min="11838" max="11838" width="9.1796875" style="1" customWidth="1"/>
    <col min="11839" max="11839" width="9.453125" style="1" customWidth="1"/>
    <col min="11840" max="11840" width="6.453125" style="1" customWidth="1"/>
    <col min="11841" max="11841" width="8.453125" style="1" customWidth="1"/>
    <col min="11842" max="11842" width="5.81640625" style="1" customWidth="1"/>
    <col min="11843" max="11843" width="5.54296875" style="1" customWidth="1"/>
    <col min="11844" max="11844" width="9.7265625" style="1" customWidth="1"/>
    <col min="11845" max="11845" width="8.1796875" style="1" customWidth="1"/>
    <col min="11846" max="11846" width="6.453125" style="1" customWidth="1"/>
    <col min="11847" max="11847" width="8" style="1" customWidth="1"/>
    <col min="11848" max="11848" width="7.453125" style="1" customWidth="1"/>
    <col min="11849" max="11849" width="5.453125" style="1" customWidth="1"/>
    <col min="11850" max="11850" width="4.81640625" style="1" customWidth="1"/>
    <col min="11851" max="11851" width="7.7265625" style="1" customWidth="1"/>
    <col min="11852" max="11852" width="6" style="1" customWidth="1"/>
    <col min="11853" max="11853" width="7.7265625" style="1" customWidth="1"/>
    <col min="11854" max="11854" width="8.453125" style="1" customWidth="1"/>
    <col min="11855" max="11855" width="10.453125" style="1" customWidth="1"/>
    <col min="11856" max="12032" width="9.1796875" style="1"/>
    <col min="12033" max="12033" width="7.26953125" style="1" customWidth="1"/>
    <col min="12034" max="12034" width="44" style="1" customWidth="1"/>
    <col min="12035" max="12035" width="15" style="1" customWidth="1"/>
    <col min="12036" max="12036" width="9.7265625" style="1" customWidth="1"/>
    <col min="12037" max="12037" width="9.453125" style="1" customWidth="1"/>
    <col min="12038" max="12038" width="9" style="1" customWidth="1"/>
    <col min="12039" max="12039" width="8.26953125" style="1" customWidth="1"/>
    <col min="12040" max="12040" width="5.453125" style="1" customWidth="1"/>
    <col min="12041" max="12041" width="8" style="1" customWidth="1"/>
    <col min="12042" max="12042" width="6.54296875" style="1" customWidth="1"/>
    <col min="12043" max="12043" width="6.1796875" style="1" customWidth="1"/>
    <col min="12044" max="12044" width="9.453125" style="1" customWidth="1"/>
    <col min="12045" max="12045" width="9.26953125" style="1" customWidth="1"/>
    <col min="12046" max="12046" width="6.26953125" style="1" customWidth="1"/>
    <col min="12047" max="12047" width="5.81640625" style="1" customWidth="1"/>
    <col min="12048" max="12048" width="9.7265625" style="1" customWidth="1"/>
    <col min="12049" max="12049" width="6.1796875" style="1" customWidth="1"/>
    <col min="12050" max="12050" width="6.26953125" style="1" customWidth="1"/>
    <col min="12051" max="12051" width="5.1796875" style="1" customWidth="1"/>
    <col min="12052" max="12052" width="7.81640625" style="1" customWidth="1"/>
    <col min="12053" max="12054" width="5.7265625" style="1" customWidth="1"/>
    <col min="12055" max="12055" width="7.1796875" style="1" customWidth="1"/>
    <col min="12056" max="12056" width="5" style="1" customWidth="1"/>
    <col min="12057" max="12057" width="5.81640625" style="1" customWidth="1"/>
    <col min="12058" max="12058" width="9.453125" style="1" customWidth="1"/>
    <col min="12059" max="12059" width="6.7265625" style="1" customWidth="1"/>
    <col min="12060" max="12060" width="6.453125" style="1" customWidth="1"/>
    <col min="12061" max="12061" width="5.1796875" style="1" customWidth="1"/>
    <col min="12062" max="12062" width="5.54296875" style="1" customWidth="1"/>
    <col min="12063" max="12063" width="9.26953125" style="1" customWidth="1"/>
    <col min="12064" max="12064" width="5.26953125" style="1" customWidth="1"/>
    <col min="12065" max="12065" width="9.453125" style="1" customWidth="1"/>
    <col min="12066" max="12066" width="10.1796875" style="1" customWidth="1"/>
    <col min="12067" max="12067" width="8.1796875" style="1" customWidth="1"/>
    <col min="12068" max="12068" width="6" style="1" customWidth="1"/>
    <col min="12069" max="12069" width="8.1796875" style="1" customWidth="1"/>
    <col min="12070" max="12070" width="4.81640625" style="1" customWidth="1"/>
    <col min="12071" max="12071" width="5.26953125" style="1" customWidth="1"/>
    <col min="12072" max="12072" width="9.7265625" style="1" customWidth="1"/>
    <col min="12073" max="12073" width="7.81640625" style="1" customWidth="1"/>
    <col min="12074" max="12074" width="10.81640625" style="1" customWidth="1"/>
    <col min="12075" max="12075" width="8" style="1" customWidth="1"/>
    <col min="12076" max="12077" width="7.453125" style="1" customWidth="1"/>
    <col min="12078" max="12078" width="10" style="1" customWidth="1"/>
    <col min="12079" max="12079" width="9.7265625" style="1" customWidth="1"/>
    <col min="12080" max="12080" width="8.81640625" style="1" customWidth="1"/>
    <col min="12081" max="12081" width="8.26953125" style="1" customWidth="1"/>
    <col min="12082" max="12082" width="10.453125" style="1" customWidth="1"/>
    <col min="12083" max="12083" width="7" style="1" customWidth="1"/>
    <col min="12084" max="12084" width="7.1796875" style="1" customWidth="1"/>
    <col min="12085" max="12085" width="5.54296875" style="1" customWidth="1"/>
    <col min="12086" max="12086" width="9.7265625" style="1" customWidth="1"/>
    <col min="12087" max="12087" width="8.1796875" style="1" customWidth="1"/>
    <col min="12088" max="12088" width="8" style="1" customWidth="1"/>
    <col min="12089" max="12089" width="4.7265625" style="1" customWidth="1"/>
    <col min="12090" max="12090" width="8.54296875" style="1" customWidth="1"/>
    <col min="12091" max="12091" width="5.26953125" style="1" customWidth="1"/>
    <col min="12092" max="12092" width="5.7265625" style="1" customWidth="1"/>
    <col min="12093" max="12093" width="9.7265625" style="1" customWidth="1"/>
    <col min="12094" max="12094" width="9.1796875" style="1" customWidth="1"/>
    <col min="12095" max="12095" width="9.453125" style="1" customWidth="1"/>
    <col min="12096" max="12096" width="6.453125" style="1" customWidth="1"/>
    <col min="12097" max="12097" width="8.453125" style="1" customWidth="1"/>
    <col min="12098" max="12098" width="5.81640625" style="1" customWidth="1"/>
    <col min="12099" max="12099" width="5.54296875" style="1" customWidth="1"/>
    <col min="12100" max="12100" width="9.7265625" style="1" customWidth="1"/>
    <col min="12101" max="12101" width="8.1796875" style="1" customWidth="1"/>
    <col min="12102" max="12102" width="6.453125" style="1" customWidth="1"/>
    <col min="12103" max="12103" width="8" style="1" customWidth="1"/>
    <col min="12104" max="12104" width="7.453125" style="1" customWidth="1"/>
    <col min="12105" max="12105" width="5.453125" style="1" customWidth="1"/>
    <col min="12106" max="12106" width="4.81640625" style="1" customWidth="1"/>
    <col min="12107" max="12107" width="7.7265625" style="1" customWidth="1"/>
    <col min="12108" max="12108" width="6" style="1" customWidth="1"/>
    <col min="12109" max="12109" width="7.7265625" style="1" customWidth="1"/>
    <col min="12110" max="12110" width="8.453125" style="1" customWidth="1"/>
    <col min="12111" max="12111" width="10.453125" style="1" customWidth="1"/>
    <col min="12112" max="12288" width="9.1796875" style="1"/>
    <col min="12289" max="12289" width="7.26953125" style="1" customWidth="1"/>
    <col min="12290" max="12290" width="44" style="1" customWidth="1"/>
    <col min="12291" max="12291" width="15" style="1" customWidth="1"/>
    <col min="12292" max="12292" width="9.7265625" style="1" customWidth="1"/>
    <col min="12293" max="12293" width="9.453125" style="1" customWidth="1"/>
    <col min="12294" max="12294" width="9" style="1" customWidth="1"/>
    <col min="12295" max="12295" width="8.26953125" style="1" customWidth="1"/>
    <col min="12296" max="12296" width="5.453125" style="1" customWidth="1"/>
    <col min="12297" max="12297" width="8" style="1" customWidth="1"/>
    <col min="12298" max="12298" width="6.54296875" style="1" customWidth="1"/>
    <col min="12299" max="12299" width="6.1796875" style="1" customWidth="1"/>
    <col min="12300" max="12300" width="9.453125" style="1" customWidth="1"/>
    <col min="12301" max="12301" width="9.26953125" style="1" customWidth="1"/>
    <col min="12302" max="12302" width="6.26953125" style="1" customWidth="1"/>
    <col min="12303" max="12303" width="5.81640625" style="1" customWidth="1"/>
    <col min="12304" max="12304" width="9.7265625" style="1" customWidth="1"/>
    <col min="12305" max="12305" width="6.1796875" style="1" customWidth="1"/>
    <col min="12306" max="12306" width="6.26953125" style="1" customWidth="1"/>
    <col min="12307" max="12307" width="5.1796875" style="1" customWidth="1"/>
    <col min="12308" max="12308" width="7.81640625" style="1" customWidth="1"/>
    <col min="12309" max="12310" width="5.7265625" style="1" customWidth="1"/>
    <col min="12311" max="12311" width="7.1796875" style="1" customWidth="1"/>
    <col min="12312" max="12312" width="5" style="1" customWidth="1"/>
    <col min="12313" max="12313" width="5.81640625" style="1" customWidth="1"/>
    <col min="12314" max="12314" width="9.453125" style="1" customWidth="1"/>
    <col min="12315" max="12315" width="6.7265625" style="1" customWidth="1"/>
    <col min="12316" max="12316" width="6.453125" style="1" customWidth="1"/>
    <col min="12317" max="12317" width="5.1796875" style="1" customWidth="1"/>
    <col min="12318" max="12318" width="5.54296875" style="1" customWidth="1"/>
    <col min="12319" max="12319" width="9.26953125" style="1" customWidth="1"/>
    <col min="12320" max="12320" width="5.26953125" style="1" customWidth="1"/>
    <col min="12321" max="12321" width="9.453125" style="1" customWidth="1"/>
    <col min="12322" max="12322" width="10.1796875" style="1" customWidth="1"/>
    <col min="12323" max="12323" width="8.1796875" style="1" customWidth="1"/>
    <col min="12324" max="12324" width="6" style="1" customWidth="1"/>
    <col min="12325" max="12325" width="8.1796875" style="1" customWidth="1"/>
    <col min="12326" max="12326" width="4.81640625" style="1" customWidth="1"/>
    <col min="12327" max="12327" width="5.26953125" style="1" customWidth="1"/>
    <col min="12328" max="12328" width="9.7265625" style="1" customWidth="1"/>
    <col min="12329" max="12329" width="7.81640625" style="1" customWidth="1"/>
    <col min="12330" max="12330" width="10.81640625" style="1" customWidth="1"/>
    <col min="12331" max="12331" width="8" style="1" customWidth="1"/>
    <col min="12332" max="12333" width="7.453125" style="1" customWidth="1"/>
    <col min="12334" max="12334" width="10" style="1" customWidth="1"/>
    <col min="12335" max="12335" width="9.7265625" style="1" customWidth="1"/>
    <col min="12336" max="12336" width="8.81640625" style="1" customWidth="1"/>
    <col min="12337" max="12337" width="8.26953125" style="1" customWidth="1"/>
    <col min="12338" max="12338" width="10.453125" style="1" customWidth="1"/>
    <col min="12339" max="12339" width="7" style="1" customWidth="1"/>
    <col min="12340" max="12340" width="7.1796875" style="1" customWidth="1"/>
    <col min="12341" max="12341" width="5.54296875" style="1" customWidth="1"/>
    <col min="12342" max="12342" width="9.7265625" style="1" customWidth="1"/>
    <col min="12343" max="12343" width="8.1796875" style="1" customWidth="1"/>
    <col min="12344" max="12344" width="8" style="1" customWidth="1"/>
    <col min="12345" max="12345" width="4.7265625" style="1" customWidth="1"/>
    <col min="12346" max="12346" width="8.54296875" style="1" customWidth="1"/>
    <col min="12347" max="12347" width="5.26953125" style="1" customWidth="1"/>
    <col min="12348" max="12348" width="5.7265625" style="1" customWidth="1"/>
    <col min="12349" max="12349" width="9.7265625" style="1" customWidth="1"/>
    <col min="12350" max="12350" width="9.1796875" style="1" customWidth="1"/>
    <col min="12351" max="12351" width="9.453125" style="1" customWidth="1"/>
    <col min="12352" max="12352" width="6.453125" style="1" customWidth="1"/>
    <col min="12353" max="12353" width="8.453125" style="1" customWidth="1"/>
    <col min="12354" max="12354" width="5.81640625" style="1" customWidth="1"/>
    <col min="12355" max="12355" width="5.54296875" style="1" customWidth="1"/>
    <col min="12356" max="12356" width="9.7265625" style="1" customWidth="1"/>
    <col min="12357" max="12357" width="8.1796875" style="1" customWidth="1"/>
    <col min="12358" max="12358" width="6.453125" style="1" customWidth="1"/>
    <col min="12359" max="12359" width="8" style="1" customWidth="1"/>
    <col min="12360" max="12360" width="7.453125" style="1" customWidth="1"/>
    <col min="12361" max="12361" width="5.453125" style="1" customWidth="1"/>
    <col min="12362" max="12362" width="4.81640625" style="1" customWidth="1"/>
    <col min="12363" max="12363" width="7.7265625" style="1" customWidth="1"/>
    <col min="12364" max="12364" width="6" style="1" customWidth="1"/>
    <col min="12365" max="12365" width="7.7265625" style="1" customWidth="1"/>
    <col min="12366" max="12366" width="8.453125" style="1" customWidth="1"/>
    <col min="12367" max="12367" width="10.453125" style="1" customWidth="1"/>
    <col min="12368" max="12544" width="9.1796875" style="1"/>
    <col min="12545" max="12545" width="7.26953125" style="1" customWidth="1"/>
    <col min="12546" max="12546" width="44" style="1" customWidth="1"/>
    <col min="12547" max="12547" width="15" style="1" customWidth="1"/>
    <col min="12548" max="12548" width="9.7265625" style="1" customWidth="1"/>
    <col min="12549" max="12549" width="9.453125" style="1" customWidth="1"/>
    <col min="12550" max="12550" width="9" style="1" customWidth="1"/>
    <col min="12551" max="12551" width="8.26953125" style="1" customWidth="1"/>
    <col min="12552" max="12552" width="5.453125" style="1" customWidth="1"/>
    <col min="12553" max="12553" width="8" style="1" customWidth="1"/>
    <col min="12554" max="12554" width="6.54296875" style="1" customWidth="1"/>
    <col min="12555" max="12555" width="6.1796875" style="1" customWidth="1"/>
    <col min="12556" max="12556" width="9.453125" style="1" customWidth="1"/>
    <col min="12557" max="12557" width="9.26953125" style="1" customWidth="1"/>
    <col min="12558" max="12558" width="6.26953125" style="1" customWidth="1"/>
    <col min="12559" max="12559" width="5.81640625" style="1" customWidth="1"/>
    <col min="12560" max="12560" width="9.7265625" style="1" customWidth="1"/>
    <col min="12561" max="12561" width="6.1796875" style="1" customWidth="1"/>
    <col min="12562" max="12562" width="6.26953125" style="1" customWidth="1"/>
    <col min="12563" max="12563" width="5.1796875" style="1" customWidth="1"/>
    <col min="12564" max="12564" width="7.81640625" style="1" customWidth="1"/>
    <col min="12565" max="12566" width="5.7265625" style="1" customWidth="1"/>
    <col min="12567" max="12567" width="7.1796875" style="1" customWidth="1"/>
    <col min="12568" max="12568" width="5" style="1" customWidth="1"/>
    <col min="12569" max="12569" width="5.81640625" style="1" customWidth="1"/>
    <col min="12570" max="12570" width="9.453125" style="1" customWidth="1"/>
    <col min="12571" max="12571" width="6.7265625" style="1" customWidth="1"/>
    <col min="12572" max="12572" width="6.453125" style="1" customWidth="1"/>
    <col min="12573" max="12573" width="5.1796875" style="1" customWidth="1"/>
    <col min="12574" max="12574" width="5.54296875" style="1" customWidth="1"/>
    <col min="12575" max="12575" width="9.26953125" style="1" customWidth="1"/>
    <col min="12576" max="12576" width="5.26953125" style="1" customWidth="1"/>
    <col min="12577" max="12577" width="9.453125" style="1" customWidth="1"/>
    <col min="12578" max="12578" width="10.1796875" style="1" customWidth="1"/>
    <col min="12579" max="12579" width="8.1796875" style="1" customWidth="1"/>
    <col min="12580" max="12580" width="6" style="1" customWidth="1"/>
    <col min="12581" max="12581" width="8.1796875" style="1" customWidth="1"/>
    <col min="12582" max="12582" width="4.81640625" style="1" customWidth="1"/>
    <col min="12583" max="12583" width="5.26953125" style="1" customWidth="1"/>
    <col min="12584" max="12584" width="9.7265625" style="1" customWidth="1"/>
    <col min="12585" max="12585" width="7.81640625" style="1" customWidth="1"/>
    <col min="12586" max="12586" width="10.81640625" style="1" customWidth="1"/>
    <col min="12587" max="12587" width="8" style="1" customWidth="1"/>
    <col min="12588" max="12589" width="7.453125" style="1" customWidth="1"/>
    <col min="12590" max="12590" width="10" style="1" customWidth="1"/>
    <col min="12591" max="12591" width="9.7265625" style="1" customWidth="1"/>
    <col min="12592" max="12592" width="8.81640625" style="1" customWidth="1"/>
    <col min="12593" max="12593" width="8.26953125" style="1" customWidth="1"/>
    <col min="12594" max="12594" width="10.453125" style="1" customWidth="1"/>
    <col min="12595" max="12595" width="7" style="1" customWidth="1"/>
    <col min="12596" max="12596" width="7.1796875" style="1" customWidth="1"/>
    <col min="12597" max="12597" width="5.54296875" style="1" customWidth="1"/>
    <col min="12598" max="12598" width="9.7265625" style="1" customWidth="1"/>
    <col min="12599" max="12599" width="8.1796875" style="1" customWidth="1"/>
    <col min="12600" max="12600" width="8" style="1" customWidth="1"/>
    <col min="12601" max="12601" width="4.7265625" style="1" customWidth="1"/>
    <col min="12602" max="12602" width="8.54296875" style="1" customWidth="1"/>
    <col min="12603" max="12603" width="5.26953125" style="1" customWidth="1"/>
    <col min="12604" max="12604" width="5.7265625" style="1" customWidth="1"/>
    <col min="12605" max="12605" width="9.7265625" style="1" customWidth="1"/>
    <col min="12606" max="12606" width="9.1796875" style="1" customWidth="1"/>
    <col min="12607" max="12607" width="9.453125" style="1" customWidth="1"/>
    <col min="12608" max="12608" width="6.453125" style="1" customWidth="1"/>
    <col min="12609" max="12609" width="8.453125" style="1" customWidth="1"/>
    <col min="12610" max="12610" width="5.81640625" style="1" customWidth="1"/>
    <col min="12611" max="12611" width="5.54296875" style="1" customWidth="1"/>
    <col min="12612" max="12612" width="9.7265625" style="1" customWidth="1"/>
    <col min="12613" max="12613" width="8.1796875" style="1" customWidth="1"/>
    <col min="12614" max="12614" width="6.453125" style="1" customWidth="1"/>
    <col min="12615" max="12615" width="8" style="1" customWidth="1"/>
    <col min="12616" max="12616" width="7.453125" style="1" customWidth="1"/>
    <col min="12617" max="12617" width="5.453125" style="1" customWidth="1"/>
    <col min="12618" max="12618" width="4.81640625" style="1" customWidth="1"/>
    <col min="12619" max="12619" width="7.7265625" style="1" customWidth="1"/>
    <col min="12620" max="12620" width="6" style="1" customWidth="1"/>
    <col min="12621" max="12621" width="7.7265625" style="1" customWidth="1"/>
    <col min="12622" max="12622" width="8.453125" style="1" customWidth="1"/>
    <col min="12623" max="12623" width="10.453125" style="1" customWidth="1"/>
    <col min="12624" max="12800" width="9.1796875" style="1"/>
    <col min="12801" max="12801" width="7.26953125" style="1" customWidth="1"/>
    <col min="12802" max="12802" width="44" style="1" customWidth="1"/>
    <col min="12803" max="12803" width="15" style="1" customWidth="1"/>
    <col min="12804" max="12804" width="9.7265625" style="1" customWidth="1"/>
    <col min="12805" max="12805" width="9.453125" style="1" customWidth="1"/>
    <col min="12806" max="12806" width="9" style="1" customWidth="1"/>
    <col min="12807" max="12807" width="8.26953125" style="1" customWidth="1"/>
    <col min="12808" max="12808" width="5.453125" style="1" customWidth="1"/>
    <col min="12809" max="12809" width="8" style="1" customWidth="1"/>
    <col min="12810" max="12810" width="6.54296875" style="1" customWidth="1"/>
    <col min="12811" max="12811" width="6.1796875" style="1" customWidth="1"/>
    <col min="12812" max="12812" width="9.453125" style="1" customWidth="1"/>
    <col min="12813" max="12813" width="9.26953125" style="1" customWidth="1"/>
    <col min="12814" max="12814" width="6.26953125" style="1" customWidth="1"/>
    <col min="12815" max="12815" width="5.81640625" style="1" customWidth="1"/>
    <col min="12816" max="12816" width="9.7265625" style="1" customWidth="1"/>
    <col min="12817" max="12817" width="6.1796875" style="1" customWidth="1"/>
    <col min="12818" max="12818" width="6.26953125" style="1" customWidth="1"/>
    <col min="12819" max="12819" width="5.1796875" style="1" customWidth="1"/>
    <col min="12820" max="12820" width="7.81640625" style="1" customWidth="1"/>
    <col min="12821" max="12822" width="5.7265625" style="1" customWidth="1"/>
    <col min="12823" max="12823" width="7.1796875" style="1" customWidth="1"/>
    <col min="12824" max="12824" width="5" style="1" customWidth="1"/>
    <col min="12825" max="12825" width="5.81640625" style="1" customWidth="1"/>
    <col min="12826" max="12826" width="9.453125" style="1" customWidth="1"/>
    <col min="12827" max="12827" width="6.7265625" style="1" customWidth="1"/>
    <col min="12828" max="12828" width="6.453125" style="1" customWidth="1"/>
    <col min="12829" max="12829" width="5.1796875" style="1" customWidth="1"/>
    <col min="12830" max="12830" width="5.54296875" style="1" customWidth="1"/>
    <col min="12831" max="12831" width="9.26953125" style="1" customWidth="1"/>
    <col min="12832" max="12832" width="5.26953125" style="1" customWidth="1"/>
    <col min="12833" max="12833" width="9.453125" style="1" customWidth="1"/>
    <col min="12834" max="12834" width="10.1796875" style="1" customWidth="1"/>
    <col min="12835" max="12835" width="8.1796875" style="1" customWidth="1"/>
    <col min="12836" max="12836" width="6" style="1" customWidth="1"/>
    <col min="12837" max="12837" width="8.1796875" style="1" customWidth="1"/>
    <col min="12838" max="12838" width="4.81640625" style="1" customWidth="1"/>
    <col min="12839" max="12839" width="5.26953125" style="1" customWidth="1"/>
    <col min="12840" max="12840" width="9.7265625" style="1" customWidth="1"/>
    <col min="12841" max="12841" width="7.81640625" style="1" customWidth="1"/>
    <col min="12842" max="12842" width="10.81640625" style="1" customWidth="1"/>
    <col min="12843" max="12843" width="8" style="1" customWidth="1"/>
    <col min="12844" max="12845" width="7.453125" style="1" customWidth="1"/>
    <col min="12846" max="12846" width="10" style="1" customWidth="1"/>
    <col min="12847" max="12847" width="9.7265625" style="1" customWidth="1"/>
    <col min="12848" max="12848" width="8.81640625" style="1" customWidth="1"/>
    <col min="12849" max="12849" width="8.26953125" style="1" customWidth="1"/>
    <col min="12850" max="12850" width="10.453125" style="1" customWidth="1"/>
    <col min="12851" max="12851" width="7" style="1" customWidth="1"/>
    <col min="12852" max="12852" width="7.1796875" style="1" customWidth="1"/>
    <col min="12853" max="12853" width="5.54296875" style="1" customWidth="1"/>
    <col min="12854" max="12854" width="9.7265625" style="1" customWidth="1"/>
    <col min="12855" max="12855" width="8.1796875" style="1" customWidth="1"/>
    <col min="12856" max="12856" width="8" style="1" customWidth="1"/>
    <col min="12857" max="12857" width="4.7265625" style="1" customWidth="1"/>
    <col min="12858" max="12858" width="8.54296875" style="1" customWidth="1"/>
    <col min="12859" max="12859" width="5.26953125" style="1" customWidth="1"/>
    <col min="12860" max="12860" width="5.7265625" style="1" customWidth="1"/>
    <col min="12861" max="12861" width="9.7265625" style="1" customWidth="1"/>
    <col min="12862" max="12862" width="9.1796875" style="1" customWidth="1"/>
    <col min="12863" max="12863" width="9.453125" style="1" customWidth="1"/>
    <col min="12864" max="12864" width="6.453125" style="1" customWidth="1"/>
    <col min="12865" max="12865" width="8.453125" style="1" customWidth="1"/>
    <col min="12866" max="12866" width="5.81640625" style="1" customWidth="1"/>
    <col min="12867" max="12867" width="5.54296875" style="1" customWidth="1"/>
    <col min="12868" max="12868" width="9.7265625" style="1" customWidth="1"/>
    <col min="12869" max="12869" width="8.1796875" style="1" customWidth="1"/>
    <col min="12870" max="12870" width="6.453125" style="1" customWidth="1"/>
    <col min="12871" max="12871" width="8" style="1" customWidth="1"/>
    <col min="12872" max="12872" width="7.453125" style="1" customWidth="1"/>
    <col min="12873" max="12873" width="5.453125" style="1" customWidth="1"/>
    <col min="12874" max="12874" width="4.81640625" style="1" customWidth="1"/>
    <col min="12875" max="12875" width="7.7265625" style="1" customWidth="1"/>
    <col min="12876" max="12876" width="6" style="1" customWidth="1"/>
    <col min="12877" max="12877" width="7.7265625" style="1" customWidth="1"/>
    <col min="12878" max="12878" width="8.453125" style="1" customWidth="1"/>
    <col min="12879" max="12879" width="10.453125" style="1" customWidth="1"/>
    <col min="12880" max="13056" width="9.1796875" style="1"/>
    <col min="13057" max="13057" width="7.26953125" style="1" customWidth="1"/>
    <col min="13058" max="13058" width="44" style="1" customWidth="1"/>
    <col min="13059" max="13059" width="15" style="1" customWidth="1"/>
    <col min="13060" max="13060" width="9.7265625" style="1" customWidth="1"/>
    <col min="13061" max="13061" width="9.453125" style="1" customWidth="1"/>
    <col min="13062" max="13062" width="9" style="1" customWidth="1"/>
    <col min="13063" max="13063" width="8.26953125" style="1" customWidth="1"/>
    <col min="13064" max="13064" width="5.453125" style="1" customWidth="1"/>
    <col min="13065" max="13065" width="8" style="1" customWidth="1"/>
    <col min="13066" max="13066" width="6.54296875" style="1" customWidth="1"/>
    <col min="13067" max="13067" width="6.1796875" style="1" customWidth="1"/>
    <col min="13068" max="13068" width="9.453125" style="1" customWidth="1"/>
    <col min="13069" max="13069" width="9.26953125" style="1" customWidth="1"/>
    <col min="13070" max="13070" width="6.26953125" style="1" customWidth="1"/>
    <col min="13071" max="13071" width="5.81640625" style="1" customWidth="1"/>
    <col min="13072" max="13072" width="9.7265625" style="1" customWidth="1"/>
    <col min="13073" max="13073" width="6.1796875" style="1" customWidth="1"/>
    <col min="13074" max="13074" width="6.26953125" style="1" customWidth="1"/>
    <col min="13075" max="13075" width="5.1796875" style="1" customWidth="1"/>
    <col min="13076" max="13076" width="7.81640625" style="1" customWidth="1"/>
    <col min="13077" max="13078" width="5.7265625" style="1" customWidth="1"/>
    <col min="13079" max="13079" width="7.1796875" style="1" customWidth="1"/>
    <col min="13080" max="13080" width="5" style="1" customWidth="1"/>
    <col min="13081" max="13081" width="5.81640625" style="1" customWidth="1"/>
    <col min="13082" max="13082" width="9.453125" style="1" customWidth="1"/>
    <col min="13083" max="13083" width="6.7265625" style="1" customWidth="1"/>
    <col min="13084" max="13084" width="6.453125" style="1" customWidth="1"/>
    <col min="13085" max="13085" width="5.1796875" style="1" customWidth="1"/>
    <col min="13086" max="13086" width="5.54296875" style="1" customWidth="1"/>
    <col min="13087" max="13087" width="9.26953125" style="1" customWidth="1"/>
    <col min="13088" max="13088" width="5.26953125" style="1" customWidth="1"/>
    <col min="13089" max="13089" width="9.453125" style="1" customWidth="1"/>
    <col min="13090" max="13090" width="10.1796875" style="1" customWidth="1"/>
    <col min="13091" max="13091" width="8.1796875" style="1" customWidth="1"/>
    <col min="13092" max="13092" width="6" style="1" customWidth="1"/>
    <col min="13093" max="13093" width="8.1796875" style="1" customWidth="1"/>
    <col min="13094" max="13094" width="4.81640625" style="1" customWidth="1"/>
    <col min="13095" max="13095" width="5.26953125" style="1" customWidth="1"/>
    <col min="13096" max="13096" width="9.7265625" style="1" customWidth="1"/>
    <col min="13097" max="13097" width="7.81640625" style="1" customWidth="1"/>
    <col min="13098" max="13098" width="10.81640625" style="1" customWidth="1"/>
    <col min="13099" max="13099" width="8" style="1" customWidth="1"/>
    <col min="13100" max="13101" width="7.453125" style="1" customWidth="1"/>
    <col min="13102" max="13102" width="10" style="1" customWidth="1"/>
    <col min="13103" max="13103" width="9.7265625" style="1" customWidth="1"/>
    <col min="13104" max="13104" width="8.81640625" style="1" customWidth="1"/>
    <col min="13105" max="13105" width="8.26953125" style="1" customWidth="1"/>
    <col min="13106" max="13106" width="10.453125" style="1" customWidth="1"/>
    <col min="13107" max="13107" width="7" style="1" customWidth="1"/>
    <col min="13108" max="13108" width="7.1796875" style="1" customWidth="1"/>
    <col min="13109" max="13109" width="5.54296875" style="1" customWidth="1"/>
    <col min="13110" max="13110" width="9.7265625" style="1" customWidth="1"/>
    <col min="13111" max="13111" width="8.1796875" style="1" customWidth="1"/>
    <col min="13112" max="13112" width="8" style="1" customWidth="1"/>
    <col min="13113" max="13113" width="4.7265625" style="1" customWidth="1"/>
    <col min="13114" max="13114" width="8.54296875" style="1" customWidth="1"/>
    <col min="13115" max="13115" width="5.26953125" style="1" customWidth="1"/>
    <col min="13116" max="13116" width="5.7265625" style="1" customWidth="1"/>
    <col min="13117" max="13117" width="9.7265625" style="1" customWidth="1"/>
    <col min="13118" max="13118" width="9.1796875" style="1" customWidth="1"/>
    <col min="13119" max="13119" width="9.453125" style="1" customWidth="1"/>
    <col min="13120" max="13120" width="6.453125" style="1" customWidth="1"/>
    <col min="13121" max="13121" width="8.453125" style="1" customWidth="1"/>
    <col min="13122" max="13122" width="5.81640625" style="1" customWidth="1"/>
    <col min="13123" max="13123" width="5.54296875" style="1" customWidth="1"/>
    <col min="13124" max="13124" width="9.7265625" style="1" customWidth="1"/>
    <col min="13125" max="13125" width="8.1796875" style="1" customWidth="1"/>
    <col min="13126" max="13126" width="6.453125" style="1" customWidth="1"/>
    <col min="13127" max="13127" width="8" style="1" customWidth="1"/>
    <col min="13128" max="13128" width="7.453125" style="1" customWidth="1"/>
    <col min="13129" max="13129" width="5.453125" style="1" customWidth="1"/>
    <col min="13130" max="13130" width="4.81640625" style="1" customWidth="1"/>
    <col min="13131" max="13131" width="7.7265625" style="1" customWidth="1"/>
    <col min="13132" max="13132" width="6" style="1" customWidth="1"/>
    <col min="13133" max="13133" width="7.7265625" style="1" customWidth="1"/>
    <col min="13134" max="13134" width="8.453125" style="1" customWidth="1"/>
    <col min="13135" max="13135" width="10.453125" style="1" customWidth="1"/>
    <col min="13136" max="13312" width="9.1796875" style="1"/>
    <col min="13313" max="13313" width="7.26953125" style="1" customWidth="1"/>
    <col min="13314" max="13314" width="44" style="1" customWidth="1"/>
    <col min="13315" max="13315" width="15" style="1" customWidth="1"/>
    <col min="13316" max="13316" width="9.7265625" style="1" customWidth="1"/>
    <col min="13317" max="13317" width="9.453125" style="1" customWidth="1"/>
    <col min="13318" max="13318" width="9" style="1" customWidth="1"/>
    <col min="13319" max="13319" width="8.26953125" style="1" customWidth="1"/>
    <col min="13320" max="13320" width="5.453125" style="1" customWidth="1"/>
    <col min="13321" max="13321" width="8" style="1" customWidth="1"/>
    <col min="13322" max="13322" width="6.54296875" style="1" customWidth="1"/>
    <col min="13323" max="13323" width="6.1796875" style="1" customWidth="1"/>
    <col min="13324" max="13324" width="9.453125" style="1" customWidth="1"/>
    <col min="13325" max="13325" width="9.26953125" style="1" customWidth="1"/>
    <col min="13326" max="13326" width="6.26953125" style="1" customWidth="1"/>
    <col min="13327" max="13327" width="5.81640625" style="1" customWidth="1"/>
    <col min="13328" max="13328" width="9.7265625" style="1" customWidth="1"/>
    <col min="13329" max="13329" width="6.1796875" style="1" customWidth="1"/>
    <col min="13330" max="13330" width="6.26953125" style="1" customWidth="1"/>
    <col min="13331" max="13331" width="5.1796875" style="1" customWidth="1"/>
    <col min="13332" max="13332" width="7.81640625" style="1" customWidth="1"/>
    <col min="13333" max="13334" width="5.7265625" style="1" customWidth="1"/>
    <col min="13335" max="13335" width="7.1796875" style="1" customWidth="1"/>
    <col min="13336" max="13336" width="5" style="1" customWidth="1"/>
    <col min="13337" max="13337" width="5.81640625" style="1" customWidth="1"/>
    <col min="13338" max="13338" width="9.453125" style="1" customWidth="1"/>
    <col min="13339" max="13339" width="6.7265625" style="1" customWidth="1"/>
    <col min="13340" max="13340" width="6.453125" style="1" customWidth="1"/>
    <col min="13341" max="13341" width="5.1796875" style="1" customWidth="1"/>
    <col min="13342" max="13342" width="5.54296875" style="1" customWidth="1"/>
    <col min="13343" max="13343" width="9.26953125" style="1" customWidth="1"/>
    <col min="13344" max="13344" width="5.26953125" style="1" customWidth="1"/>
    <col min="13345" max="13345" width="9.453125" style="1" customWidth="1"/>
    <col min="13346" max="13346" width="10.1796875" style="1" customWidth="1"/>
    <col min="13347" max="13347" width="8.1796875" style="1" customWidth="1"/>
    <col min="13348" max="13348" width="6" style="1" customWidth="1"/>
    <col min="13349" max="13349" width="8.1796875" style="1" customWidth="1"/>
    <col min="13350" max="13350" width="4.81640625" style="1" customWidth="1"/>
    <col min="13351" max="13351" width="5.26953125" style="1" customWidth="1"/>
    <col min="13352" max="13352" width="9.7265625" style="1" customWidth="1"/>
    <col min="13353" max="13353" width="7.81640625" style="1" customWidth="1"/>
    <col min="13354" max="13354" width="10.81640625" style="1" customWidth="1"/>
    <col min="13355" max="13355" width="8" style="1" customWidth="1"/>
    <col min="13356" max="13357" width="7.453125" style="1" customWidth="1"/>
    <col min="13358" max="13358" width="10" style="1" customWidth="1"/>
    <col min="13359" max="13359" width="9.7265625" style="1" customWidth="1"/>
    <col min="13360" max="13360" width="8.81640625" style="1" customWidth="1"/>
    <col min="13361" max="13361" width="8.26953125" style="1" customWidth="1"/>
    <col min="13362" max="13362" width="10.453125" style="1" customWidth="1"/>
    <col min="13363" max="13363" width="7" style="1" customWidth="1"/>
    <col min="13364" max="13364" width="7.1796875" style="1" customWidth="1"/>
    <col min="13365" max="13365" width="5.54296875" style="1" customWidth="1"/>
    <col min="13366" max="13366" width="9.7265625" style="1" customWidth="1"/>
    <col min="13367" max="13367" width="8.1796875" style="1" customWidth="1"/>
    <col min="13368" max="13368" width="8" style="1" customWidth="1"/>
    <col min="13369" max="13369" width="4.7265625" style="1" customWidth="1"/>
    <col min="13370" max="13370" width="8.54296875" style="1" customWidth="1"/>
    <col min="13371" max="13371" width="5.26953125" style="1" customWidth="1"/>
    <col min="13372" max="13372" width="5.7265625" style="1" customWidth="1"/>
    <col min="13373" max="13373" width="9.7265625" style="1" customWidth="1"/>
    <col min="13374" max="13374" width="9.1796875" style="1" customWidth="1"/>
    <col min="13375" max="13375" width="9.453125" style="1" customWidth="1"/>
    <col min="13376" max="13376" width="6.453125" style="1" customWidth="1"/>
    <col min="13377" max="13377" width="8.453125" style="1" customWidth="1"/>
    <col min="13378" max="13378" width="5.81640625" style="1" customWidth="1"/>
    <col min="13379" max="13379" width="5.54296875" style="1" customWidth="1"/>
    <col min="13380" max="13380" width="9.7265625" style="1" customWidth="1"/>
    <col min="13381" max="13381" width="8.1796875" style="1" customWidth="1"/>
    <col min="13382" max="13382" width="6.453125" style="1" customWidth="1"/>
    <col min="13383" max="13383" width="8" style="1" customWidth="1"/>
    <col min="13384" max="13384" width="7.453125" style="1" customWidth="1"/>
    <col min="13385" max="13385" width="5.453125" style="1" customWidth="1"/>
    <col min="13386" max="13386" width="4.81640625" style="1" customWidth="1"/>
    <col min="13387" max="13387" width="7.7265625" style="1" customWidth="1"/>
    <col min="13388" max="13388" width="6" style="1" customWidth="1"/>
    <col min="13389" max="13389" width="7.7265625" style="1" customWidth="1"/>
    <col min="13390" max="13390" width="8.453125" style="1" customWidth="1"/>
    <col min="13391" max="13391" width="10.453125" style="1" customWidth="1"/>
    <col min="13392" max="13568" width="9.1796875" style="1"/>
    <col min="13569" max="13569" width="7.26953125" style="1" customWidth="1"/>
    <col min="13570" max="13570" width="44" style="1" customWidth="1"/>
    <col min="13571" max="13571" width="15" style="1" customWidth="1"/>
    <col min="13572" max="13572" width="9.7265625" style="1" customWidth="1"/>
    <col min="13573" max="13573" width="9.453125" style="1" customWidth="1"/>
    <col min="13574" max="13574" width="9" style="1" customWidth="1"/>
    <col min="13575" max="13575" width="8.26953125" style="1" customWidth="1"/>
    <col min="13576" max="13576" width="5.453125" style="1" customWidth="1"/>
    <col min="13577" max="13577" width="8" style="1" customWidth="1"/>
    <col min="13578" max="13578" width="6.54296875" style="1" customWidth="1"/>
    <col min="13579" max="13579" width="6.1796875" style="1" customWidth="1"/>
    <col min="13580" max="13580" width="9.453125" style="1" customWidth="1"/>
    <col min="13581" max="13581" width="9.26953125" style="1" customWidth="1"/>
    <col min="13582" max="13582" width="6.26953125" style="1" customWidth="1"/>
    <col min="13583" max="13583" width="5.81640625" style="1" customWidth="1"/>
    <col min="13584" max="13584" width="9.7265625" style="1" customWidth="1"/>
    <col min="13585" max="13585" width="6.1796875" style="1" customWidth="1"/>
    <col min="13586" max="13586" width="6.26953125" style="1" customWidth="1"/>
    <col min="13587" max="13587" width="5.1796875" style="1" customWidth="1"/>
    <col min="13588" max="13588" width="7.81640625" style="1" customWidth="1"/>
    <col min="13589" max="13590" width="5.7265625" style="1" customWidth="1"/>
    <col min="13591" max="13591" width="7.1796875" style="1" customWidth="1"/>
    <col min="13592" max="13592" width="5" style="1" customWidth="1"/>
    <col min="13593" max="13593" width="5.81640625" style="1" customWidth="1"/>
    <col min="13594" max="13594" width="9.453125" style="1" customWidth="1"/>
    <col min="13595" max="13595" width="6.7265625" style="1" customWidth="1"/>
    <col min="13596" max="13596" width="6.453125" style="1" customWidth="1"/>
    <col min="13597" max="13597" width="5.1796875" style="1" customWidth="1"/>
    <col min="13598" max="13598" width="5.54296875" style="1" customWidth="1"/>
    <col min="13599" max="13599" width="9.26953125" style="1" customWidth="1"/>
    <col min="13600" max="13600" width="5.26953125" style="1" customWidth="1"/>
    <col min="13601" max="13601" width="9.453125" style="1" customWidth="1"/>
    <col min="13602" max="13602" width="10.1796875" style="1" customWidth="1"/>
    <col min="13603" max="13603" width="8.1796875" style="1" customWidth="1"/>
    <col min="13604" max="13604" width="6" style="1" customWidth="1"/>
    <col min="13605" max="13605" width="8.1796875" style="1" customWidth="1"/>
    <col min="13606" max="13606" width="4.81640625" style="1" customWidth="1"/>
    <col min="13607" max="13607" width="5.26953125" style="1" customWidth="1"/>
    <col min="13608" max="13608" width="9.7265625" style="1" customWidth="1"/>
    <col min="13609" max="13609" width="7.81640625" style="1" customWidth="1"/>
    <col min="13610" max="13610" width="10.81640625" style="1" customWidth="1"/>
    <col min="13611" max="13611" width="8" style="1" customWidth="1"/>
    <col min="13612" max="13613" width="7.453125" style="1" customWidth="1"/>
    <col min="13614" max="13614" width="10" style="1" customWidth="1"/>
    <col min="13615" max="13615" width="9.7265625" style="1" customWidth="1"/>
    <col min="13616" max="13616" width="8.81640625" style="1" customWidth="1"/>
    <col min="13617" max="13617" width="8.26953125" style="1" customWidth="1"/>
    <col min="13618" max="13618" width="10.453125" style="1" customWidth="1"/>
    <col min="13619" max="13619" width="7" style="1" customWidth="1"/>
    <col min="13620" max="13620" width="7.1796875" style="1" customWidth="1"/>
    <col min="13621" max="13621" width="5.54296875" style="1" customWidth="1"/>
    <col min="13622" max="13622" width="9.7265625" style="1" customWidth="1"/>
    <col min="13623" max="13623" width="8.1796875" style="1" customWidth="1"/>
    <col min="13624" max="13624" width="8" style="1" customWidth="1"/>
    <col min="13625" max="13625" width="4.7265625" style="1" customWidth="1"/>
    <col min="13626" max="13626" width="8.54296875" style="1" customWidth="1"/>
    <col min="13627" max="13627" width="5.26953125" style="1" customWidth="1"/>
    <col min="13628" max="13628" width="5.7265625" style="1" customWidth="1"/>
    <col min="13629" max="13629" width="9.7265625" style="1" customWidth="1"/>
    <col min="13630" max="13630" width="9.1796875" style="1" customWidth="1"/>
    <col min="13631" max="13631" width="9.453125" style="1" customWidth="1"/>
    <col min="13632" max="13632" width="6.453125" style="1" customWidth="1"/>
    <col min="13633" max="13633" width="8.453125" style="1" customWidth="1"/>
    <col min="13634" max="13634" width="5.81640625" style="1" customWidth="1"/>
    <col min="13635" max="13635" width="5.54296875" style="1" customWidth="1"/>
    <col min="13636" max="13636" width="9.7265625" style="1" customWidth="1"/>
    <col min="13637" max="13637" width="8.1796875" style="1" customWidth="1"/>
    <col min="13638" max="13638" width="6.453125" style="1" customWidth="1"/>
    <col min="13639" max="13639" width="8" style="1" customWidth="1"/>
    <col min="13640" max="13640" width="7.453125" style="1" customWidth="1"/>
    <col min="13641" max="13641" width="5.453125" style="1" customWidth="1"/>
    <col min="13642" max="13642" width="4.81640625" style="1" customWidth="1"/>
    <col min="13643" max="13643" width="7.7265625" style="1" customWidth="1"/>
    <col min="13644" max="13644" width="6" style="1" customWidth="1"/>
    <col min="13645" max="13645" width="7.7265625" style="1" customWidth="1"/>
    <col min="13646" max="13646" width="8.453125" style="1" customWidth="1"/>
    <col min="13647" max="13647" width="10.453125" style="1" customWidth="1"/>
    <col min="13648" max="13824" width="9.1796875" style="1"/>
    <col min="13825" max="13825" width="7.26953125" style="1" customWidth="1"/>
    <col min="13826" max="13826" width="44" style="1" customWidth="1"/>
    <col min="13827" max="13827" width="15" style="1" customWidth="1"/>
    <col min="13828" max="13828" width="9.7265625" style="1" customWidth="1"/>
    <col min="13829" max="13829" width="9.453125" style="1" customWidth="1"/>
    <col min="13830" max="13830" width="9" style="1" customWidth="1"/>
    <col min="13831" max="13831" width="8.26953125" style="1" customWidth="1"/>
    <col min="13832" max="13832" width="5.453125" style="1" customWidth="1"/>
    <col min="13833" max="13833" width="8" style="1" customWidth="1"/>
    <col min="13834" max="13834" width="6.54296875" style="1" customWidth="1"/>
    <col min="13835" max="13835" width="6.1796875" style="1" customWidth="1"/>
    <col min="13836" max="13836" width="9.453125" style="1" customWidth="1"/>
    <col min="13837" max="13837" width="9.26953125" style="1" customWidth="1"/>
    <col min="13838" max="13838" width="6.26953125" style="1" customWidth="1"/>
    <col min="13839" max="13839" width="5.81640625" style="1" customWidth="1"/>
    <col min="13840" max="13840" width="9.7265625" style="1" customWidth="1"/>
    <col min="13841" max="13841" width="6.1796875" style="1" customWidth="1"/>
    <col min="13842" max="13842" width="6.26953125" style="1" customWidth="1"/>
    <col min="13843" max="13843" width="5.1796875" style="1" customWidth="1"/>
    <col min="13844" max="13844" width="7.81640625" style="1" customWidth="1"/>
    <col min="13845" max="13846" width="5.7265625" style="1" customWidth="1"/>
    <col min="13847" max="13847" width="7.1796875" style="1" customWidth="1"/>
    <col min="13848" max="13848" width="5" style="1" customWidth="1"/>
    <col min="13849" max="13849" width="5.81640625" style="1" customWidth="1"/>
    <col min="13850" max="13850" width="9.453125" style="1" customWidth="1"/>
    <col min="13851" max="13851" width="6.7265625" style="1" customWidth="1"/>
    <col min="13852" max="13852" width="6.453125" style="1" customWidth="1"/>
    <col min="13853" max="13853" width="5.1796875" style="1" customWidth="1"/>
    <col min="13854" max="13854" width="5.54296875" style="1" customWidth="1"/>
    <col min="13855" max="13855" width="9.26953125" style="1" customWidth="1"/>
    <col min="13856" max="13856" width="5.26953125" style="1" customWidth="1"/>
    <col min="13857" max="13857" width="9.453125" style="1" customWidth="1"/>
    <col min="13858" max="13858" width="10.1796875" style="1" customWidth="1"/>
    <col min="13859" max="13859" width="8.1796875" style="1" customWidth="1"/>
    <col min="13860" max="13860" width="6" style="1" customWidth="1"/>
    <col min="13861" max="13861" width="8.1796875" style="1" customWidth="1"/>
    <col min="13862" max="13862" width="4.81640625" style="1" customWidth="1"/>
    <col min="13863" max="13863" width="5.26953125" style="1" customWidth="1"/>
    <col min="13864" max="13864" width="9.7265625" style="1" customWidth="1"/>
    <col min="13865" max="13865" width="7.81640625" style="1" customWidth="1"/>
    <col min="13866" max="13866" width="10.81640625" style="1" customWidth="1"/>
    <col min="13867" max="13867" width="8" style="1" customWidth="1"/>
    <col min="13868" max="13869" width="7.453125" style="1" customWidth="1"/>
    <col min="13870" max="13870" width="10" style="1" customWidth="1"/>
    <col min="13871" max="13871" width="9.7265625" style="1" customWidth="1"/>
    <col min="13872" max="13872" width="8.81640625" style="1" customWidth="1"/>
    <col min="13873" max="13873" width="8.26953125" style="1" customWidth="1"/>
    <col min="13874" max="13874" width="10.453125" style="1" customWidth="1"/>
    <col min="13875" max="13875" width="7" style="1" customWidth="1"/>
    <col min="13876" max="13876" width="7.1796875" style="1" customWidth="1"/>
    <col min="13877" max="13877" width="5.54296875" style="1" customWidth="1"/>
    <col min="13878" max="13878" width="9.7265625" style="1" customWidth="1"/>
    <col min="13879" max="13879" width="8.1796875" style="1" customWidth="1"/>
    <col min="13880" max="13880" width="8" style="1" customWidth="1"/>
    <col min="13881" max="13881" width="4.7265625" style="1" customWidth="1"/>
    <col min="13882" max="13882" width="8.54296875" style="1" customWidth="1"/>
    <col min="13883" max="13883" width="5.26953125" style="1" customWidth="1"/>
    <col min="13884" max="13884" width="5.7265625" style="1" customWidth="1"/>
    <col min="13885" max="13885" width="9.7265625" style="1" customWidth="1"/>
    <col min="13886" max="13886" width="9.1796875" style="1" customWidth="1"/>
    <col min="13887" max="13887" width="9.453125" style="1" customWidth="1"/>
    <col min="13888" max="13888" width="6.453125" style="1" customWidth="1"/>
    <col min="13889" max="13889" width="8.453125" style="1" customWidth="1"/>
    <col min="13890" max="13890" width="5.81640625" style="1" customWidth="1"/>
    <col min="13891" max="13891" width="5.54296875" style="1" customWidth="1"/>
    <col min="13892" max="13892" width="9.7265625" style="1" customWidth="1"/>
    <col min="13893" max="13893" width="8.1796875" style="1" customWidth="1"/>
    <col min="13894" max="13894" width="6.453125" style="1" customWidth="1"/>
    <col min="13895" max="13895" width="8" style="1" customWidth="1"/>
    <col min="13896" max="13896" width="7.453125" style="1" customWidth="1"/>
    <col min="13897" max="13897" width="5.453125" style="1" customWidth="1"/>
    <col min="13898" max="13898" width="4.81640625" style="1" customWidth="1"/>
    <col min="13899" max="13899" width="7.7265625" style="1" customWidth="1"/>
    <col min="13900" max="13900" width="6" style="1" customWidth="1"/>
    <col min="13901" max="13901" width="7.7265625" style="1" customWidth="1"/>
    <col min="13902" max="13902" width="8.453125" style="1" customWidth="1"/>
    <col min="13903" max="13903" width="10.453125" style="1" customWidth="1"/>
    <col min="13904" max="14080" width="9.1796875" style="1"/>
    <col min="14081" max="14081" width="7.26953125" style="1" customWidth="1"/>
    <col min="14082" max="14082" width="44" style="1" customWidth="1"/>
    <col min="14083" max="14083" width="15" style="1" customWidth="1"/>
    <col min="14084" max="14084" width="9.7265625" style="1" customWidth="1"/>
    <col min="14085" max="14085" width="9.453125" style="1" customWidth="1"/>
    <col min="14086" max="14086" width="9" style="1" customWidth="1"/>
    <col min="14087" max="14087" width="8.26953125" style="1" customWidth="1"/>
    <col min="14088" max="14088" width="5.453125" style="1" customWidth="1"/>
    <col min="14089" max="14089" width="8" style="1" customWidth="1"/>
    <col min="14090" max="14090" width="6.54296875" style="1" customWidth="1"/>
    <col min="14091" max="14091" width="6.1796875" style="1" customWidth="1"/>
    <col min="14092" max="14092" width="9.453125" style="1" customWidth="1"/>
    <col min="14093" max="14093" width="9.26953125" style="1" customWidth="1"/>
    <col min="14094" max="14094" width="6.26953125" style="1" customWidth="1"/>
    <col min="14095" max="14095" width="5.81640625" style="1" customWidth="1"/>
    <col min="14096" max="14096" width="9.7265625" style="1" customWidth="1"/>
    <col min="14097" max="14097" width="6.1796875" style="1" customWidth="1"/>
    <col min="14098" max="14098" width="6.26953125" style="1" customWidth="1"/>
    <col min="14099" max="14099" width="5.1796875" style="1" customWidth="1"/>
    <col min="14100" max="14100" width="7.81640625" style="1" customWidth="1"/>
    <col min="14101" max="14102" width="5.7265625" style="1" customWidth="1"/>
    <col min="14103" max="14103" width="7.1796875" style="1" customWidth="1"/>
    <col min="14104" max="14104" width="5" style="1" customWidth="1"/>
    <col min="14105" max="14105" width="5.81640625" style="1" customWidth="1"/>
    <col min="14106" max="14106" width="9.453125" style="1" customWidth="1"/>
    <col min="14107" max="14107" width="6.7265625" style="1" customWidth="1"/>
    <col min="14108" max="14108" width="6.453125" style="1" customWidth="1"/>
    <col min="14109" max="14109" width="5.1796875" style="1" customWidth="1"/>
    <col min="14110" max="14110" width="5.54296875" style="1" customWidth="1"/>
    <col min="14111" max="14111" width="9.26953125" style="1" customWidth="1"/>
    <col min="14112" max="14112" width="5.26953125" style="1" customWidth="1"/>
    <col min="14113" max="14113" width="9.453125" style="1" customWidth="1"/>
    <col min="14114" max="14114" width="10.1796875" style="1" customWidth="1"/>
    <col min="14115" max="14115" width="8.1796875" style="1" customWidth="1"/>
    <col min="14116" max="14116" width="6" style="1" customWidth="1"/>
    <col min="14117" max="14117" width="8.1796875" style="1" customWidth="1"/>
    <col min="14118" max="14118" width="4.81640625" style="1" customWidth="1"/>
    <col min="14119" max="14119" width="5.26953125" style="1" customWidth="1"/>
    <col min="14120" max="14120" width="9.7265625" style="1" customWidth="1"/>
    <col min="14121" max="14121" width="7.81640625" style="1" customWidth="1"/>
    <col min="14122" max="14122" width="10.81640625" style="1" customWidth="1"/>
    <col min="14123" max="14123" width="8" style="1" customWidth="1"/>
    <col min="14124" max="14125" width="7.453125" style="1" customWidth="1"/>
    <col min="14126" max="14126" width="10" style="1" customWidth="1"/>
    <col min="14127" max="14127" width="9.7265625" style="1" customWidth="1"/>
    <col min="14128" max="14128" width="8.81640625" style="1" customWidth="1"/>
    <col min="14129" max="14129" width="8.26953125" style="1" customWidth="1"/>
    <col min="14130" max="14130" width="10.453125" style="1" customWidth="1"/>
    <col min="14131" max="14131" width="7" style="1" customWidth="1"/>
    <col min="14132" max="14132" width="7.1796875" style="1" customWidth="1"/>
    <col min="14133" max="14133" width="5.54296875" style="1" customWidth="1"/>
    <col min="14134" max="14134" width="9.7265625" style="1" customWidth="1"/>
    <col min="14135" max="14135" width="8.1796875" style="1" customWidth="1"/>
    <col min="14136" max="14136" width="8" style="1" customWidth="1"/>
    <col min="14137" max="14137" width="4.7265625" style="1" customWidth="1"/>
    <col min="14138" max="14138" width="8.54296875" style="1" customWidth="1"/>
    <col min="14139" max="14139" width="5.26953125" style="1" customWidth="1"/>
    <col min="14140" max="14140" width="5.7265625" style="1" customWidth="1"/>
    <col min="14141" max="14141" width="9.7265625" style="1" customWidth="1"/>
    <col min="14142" max="14142" width="9.1796875" style="1" customWidth="1"/>
    <col min="14143" max="14143" width="9.453125" style="1" customWidth="1"/>
    <col min="14144" max="14144" width="6.453125" style="1" customWidth="1"/>
    <col min="14145" max="14145" width="8.453125" style="1" customWidth="1"/>
    <col min="14146" max="14146" width="5.81640625" style="1" customWidth="1"/>
    <col min="14147" max="14147" width="5.54296875" style="1" customWidth="1"/>
    <col min="14148" max="14148" width="9.7265625" style="1" customWidth="1"/>
    <col min="14149" max="14149" width="8.1796875" style="1" customWidth="1"/>
    <col min="14150" max="14150" width="6.453125" style="1" customWidth="1"/>
    <col min="14151" max="14151" width="8" style="1" customWidth="1"/>
    <col min="14152" max="14152" width="7.453125" style="1" customWidth="1"/>
    <col min="14153" max="14153" width="5.453125" style="1" customWidth="1"/>
    <col min="14154" max="14154" width="4.81640625" style="1" customWidth="1"/>
    <col min="14155" max="14155" width="7.7265625" style="1" customWidth="1"/>
    <col min="14156" max="14156" width="6" style="1" customWidth="1"/>
    <col min="14157" max="14157" width="7.7265625" style="1" customWidth="1"/>
    <col min="14158" max="14158" width="8.453125" style="1" customWidth="1"/>
    <col min="14159" max="14159" width="10.453125" style="1" customWidth="1"/>
    <col min="14160" max="14336" width="9.1796875" style="1"/>
    <col min="14337" max="14337" width="7.26953125" style="1" customWidth="1"/>
    <col min="14338" max="14338" width="44" style="1" customWidth="1"/>
    <col min="14339" max="14339" width="15" style="1" customWidth="1"/>
    <col min="14340" max="14340" width="9.7265625" style="1" customWidth="1"/>
    <col min="14341" max="14341" width="9.453125" style="1" customWidth="1"/>
    <col min="14342" max="14342" width="9" style="1" customWidth="1"/>
    <col min="14343" max="14343" width="8.26953125" style="1" customWidth="1"/>
    <col min="14344" max="14344" width="5.453125" style="1" customWidth="1"/>
    <col min="14345" max="14345" width="8" style="1" customWidth="1"/>
    <col min="14346" max="14346" width="6.54296875" style="1" customWidth="1"/>
    <col min="14347" max="14347" width="6.1796875" style="1" customWidth="1"/>
    <col min="14348" max="14348" width="9.453125" style="1" customWidth="1"/>
    <col min="14349" max="14349" width="9.26953125" style="1" customWidth="1"/>
    <col min="14350" max="14350" width="6.26953125" style="1" customWidth="1"/>
    <col min="14351" max="14351" width="5.81640625" style="1" customWidth="1"/>
    <col min="14352" max="14352" width="9.7265625" style="1" customWidth="1"/>
    <col min="14353" max="14353" width="6.1796875" style="1" customWidth="1"/>
    <col min="14354" max="14354" width="6.26953125" style="1" customWidth="1"/>
    <col min="14355" max="14355" width="5.1796875" style="1" customWidth="1"/>
    <col min="14356" max="14356" width="7.81640625" style="1" customWidth="1"/>
    <col min="14357" max="14358" width="5.7265625" style="1" customWidth="1"/>
    <col min="14359" max="14359" width="7.1796875" style="1" customWidth="1"/>
    <col min="14360" max="14360" width="5" style="1" customWidth="1"/>
    <col min="14361" max="14361" width="5.81640625" style="1" customWidth="1"/>
    <col min="14362" max="14362" width="9.453125" style="1" customWidth="1"/>
    <col min="14363" max="14363" width="6.7265625" style="1" customWidth="1"/>
    <col min="14364" max="14364" width="6.453125" style="1" customWidth="1"/>
    <col min="14365" max="14365" width="5.1796875" style="1" customWidth="1"/>
    <col min="14366" max="14366" width="5.54296875" style="1" customWidth="1"/>
    <col min="14367" max="14367" width="9.26953125" style="1" customWidth="1"/>
    <col min="14368" max="14368" width="5.26953125" style="1" customWidth="1"/>
    <col min="14369" max="14369" width="9.453125" style="1" customWidth="1"/>
    <col min="14370" max="14370" width="10.1796875" style="1" customWidth="1"/>
    <col min="14371" max="14371" width="8.1796875" style="1" customWidth="1"/>
    <col min="14372" max="14372" width="6" style="1" customWidth="1"/>
    <col min="14373" max="14373" width="8.1796875" style="1" customWidth="1"/>
    <col min="14374" max="14374" width="4.81640625" style="1" customWidth="1"/>
    <col min="14375" max="14375" width="5.26953125" style="1" customWidth="1"/>
    <col min="14376" max="14376" width="9.7265625" style="1" customWidth="1"/>
    <col min="14377" max="14377" width="7.81640625" style="1" customWidth="1"/>
    <col min="14378" max="14378" width="10.81640625" style="1" customWidth="1"/>
    <col min="14379" max="14379" width="8" style="1" customWidth="1"/>
    <col min="14380" max="14381" width="7.453125" style="1" customWidth="1"/>
    <col min="14382" max="14382" width="10" style="1" customWidth="1"/>
    <col min="14383" max="14383" width="9.7265625" style="1" customWidth="1"/>
    <col min="14384" max="14384" width="8.81640625" style="1" customWidth="1"/>
    <col min="14385" max="14385" width="8.26953125" style="1" customWidth="1"/>
    <col min="14386" max="14386" width="10.453125" style="1" customWidth="1"/>
    <col min="14387" max="14387" width="7" style="1" customWidth="1"/>
    <col min="14388" max="14388" width="7.1796875" style="1" customWidth="1"/>
    <col min="14389" max="14389" width="5.54296875" style="1" customWidth="1"/>
    <col min="14390" max="14390" width="9.7265625" style="1" customWidth="1"/>
    <col min="14391" max="14391" width="8.1796875" style="1" customWidth="1"/>
    <col min="14392" max="14392" width="8" style="1" customWidth="1"/>
    <col min="14393" max="14393" width="4.7265625" style="1" customWidth="1"/>
    <col min="14394" max="14394" width="8.54296875" style="1" customWidth="1"/>
    <col min="14395" max="14395" width="5.26953125" style="1" customWidth="1"/>
    <col min="14396" max="14396" width="5.7265625" style="1" customWidth="1"/>
    <col min="14397" max="14397" width="9.7265625" style="1" customWidth="1"/>
    <col min="14398" max="14398" width="9.1796875" style="1" customWidth="1"/>
    <col min="14399" max="14399" width="9.453125" style="1" customWidth="1"/>
    <col min="14400" max="14400" width="6.453125" style="1" customWidth="1"/>
    <col min="14401" max="14401" width="8.453125" style="1" customWidth="1"/>
    <col min="14402" max="14402" width="5.81640625" style="1" customWidth="1"/>
    <col min="14403" max="14403" width="5.54296875" style="1" customWidth="1"/>
    <col min="14404" max="14404" width="9.7265625" style="1" customWidth="1"/>
    <col min="14405" max="14405" width="8.1796875" style="1" customWidth="1"/>
    <col min="14406" max="14406" width="6.453125" style="1" customWidth="1"/>
    <col min="14407" max="14407" width="8" style="1" customWidth="1"/>
    <col min="14408" max="14408" width="7.453125" style="1" customWidth="1"/>
    <col min="14409" max="14409" width="5.453125" style="1" customWidth="1"/>
    <col min="14410" max="14410" width="4.81640625" style="1" customWidth="1"/>
    <col min="14411" max="14411" width="7.7265625" style="1" customWidth="1"/>
    <col min="14412" max="14412" width="6" style="1" customWidth="1"/>
    <col min="14413" max="14413" width="7.7265625" style="1" customWidth="1"/>
    <col min="14414" max="14414" width="8.453125" style="1" customWidth="1"/>
    <col min="14415" max="14415" width="10.453125" style="1" customWidth="1"/>
    <col min="14416" max="14592" width="9.1796875" style="1"/>
    <col min="14593" max="14593" width="7.26953125" style="1" customWidth="1"/>
    <col min="14594" max="14594" width="44" style="1" customWidth="1"/>
    <col min="14595" max="14595" width="15" style="1" customWidth="1"/>
    <col min="14596" max="14596" width="9.7265625" style="1" customWidth="1"/>
    <col min="14597" max="14597" width="9.453125" style="1" customWidth="1"/>
    <col min="14598" max="14598" width="9" style="1" customWidth="1"/>
    <col min="14599" max="14599" width="8.26953125" style="1" customWidth="1"/>
    <col min="14600" max="14600" width="5.453125" style="1" customWidth="1"/>
    <col min="14601" max="14601" width="8" style="1" customWidth="1"/>
    <col min="14602" max="14602" width="6.54296875" style="1" customWidth="1"/>
    <col min="14603" max="14603" width="6.1796875" style="1" customWidth="1"/>
    <col min="14604" max="14604" width="9.453125" style="1" customWidth="1"/>
    <col min="14605" max="14605" width="9.26953125" style="1" customWidth="1"/>
    <col min="14606" max="14606" width="6.26953125" style="1" customWidth="1"/>
    <col min="14607" max="14607" width="5.81640625" style="1" customWidth="1"/>
    <col min="14608" max="14608" width="9.7265625" style="1" customWidth="1"/>
    <col min="14609" max="14609" width="6.1796875" style="1" customWidth="1"/>
    <col min="14610" max="14610" width="6.26953125" style="1" customWidth="1"/>
    <col min="14611" max="14611" width="5.1796875" style="1" customWidth="1"/>
    <col min="14612" max="14612" width="7.81640625" style="1" customWidth="1"/>
    <col min="14613" max="14614" width="5.7265625" style="1" customWidth="1"/>
    <col min="14615" max="14615" width="7.1796875" style="1" customWidth="1"/>
    <col min="14616" max="14616" width="5" style="1" customWidth="1"/>
    <col min="14617" max="14617" width="5.81640625" style="1" customWidth="1"/>
    <col min="14618" max="14618" width="9.453125" style="1" customWidth="1"/>
    <col min="14619" max="14619" width="6.7265625" style="1" customWidth="1"/>
    <col min="14620" max="14620" width="6.453125" style="1" customWidth="1"/>
    <col min="14621" max="14621" width="5.1796875" style="1" customWidth="1"/>
    <col min="14622" max="14622" width="5.54296875" style="1" customWidth="1"/>
    <col min="14623" max="14623" width="9.26953125" style="1" customWidth="1"/>
    <col min="14624" max="14624" width="5.26953125" style="1" customWidth="1"/>
    <col min="14625" max="14625" width="9.453125" style="1" customWidth="1"/>
    <col min="14626" max="14626" width="10.1796875" style="1" customWidth="1"/>
    <col min="14627" max="14627" width="8.1796875" style="1" customWidth="1"/>
    <col min="14628" max="14628" width="6" style="1" customWidth="1"/>
    <col min="14629" max="14629" width="8.1796875" style="1" customWidth="1"/>
    <col min="14630" max="14630" width="4.81640625" style="1" customWidth="1"/>
    <col min="14631" max="14631" width="5.26953125" style="1" customWidth="1"/>
    <col min="14632" max="14632" width="9.7265625" style="1" customWidth="1"/>
    <col min="14633" max="14633" width="7.81640625" style="1" customWidth="1"/>
    <col min="14634" max="14634" width="10.81640625" style="1" customWidth="1"/>
    <col min="14635" max="14635" width="8" style="1" customWidth="1"/>
    <col min="14636" max="14637" width="7.453125" style="1" customWidth="1"/>
    <col min="14638" max="14638" width="10" style="1" customWidth="1"/>
    <col min="14639" max="14639" width="9.7265625" style="1" customWidth="1"/>
    <col min="14640" max="14640" width="8.81640625" style="1" customWidth="1"/>
    <col min="14641" max="14641" width="8.26953125" style="1" customWidth="1"/>
    <col min="14642" max="14642" width="10.453125" style="1" customWidth="1"/>
    <col min="14643" max="14643" width="7" style="1" customWidth="1"/>
    <col min="14644" max="14644" width="7.1796875" style="1" customWidth="1"/>
    <col min="14645" max="14645" width="5.54296875" style="1" customWidth="1"/>
    <col min="14646" max="14646" width="9.7265625" style="1" customWidth="1"/>
    <col min="14647" max="14647" width="8.1796875" style="1" customWidth="1"/>
    <col min="14648" max="14648" width="8" style="1" customWidth="1"/>
    <col min="14649" max="14649" width="4.7265625" style="1" customWidth="1"/>
    <col min="14650" max="14650" width="8.54296875" style="1" customWidth="1"/>
    <col min="14651" max="14651" width="5.26953125" style="1" customWidth="1"/>
    <col min="14652" max="14652" width="5.7265625" style="1" customWidth="1"/>
    <col min="14653" max="14653" width="9.7265625" style="1" customWidth="1"/>
    <col min="14654" max="14654" width="9.1796875" style="1" customWidth="1"/>
    <col min="14655" max="14655" width="9.453125" style="1" customWidth="1"/>
    <col min="14656" max="14656" width="6.453125" style="1" customWidth="1"/>
    <col min="14657" max="14657" width="8.453125" style="1" customWidth="1"/>
    <col min="14658" max="14658" width="5.81640625" style="1" customWidth="1"/>
    <col min="14659" max="14659" width="5.54296875" style="1" customWidth="1"/>
    <col min="14660" max="14660" width="9.7265625" style="1" customWidth="1"/>
    <col min="14661" max="14661" width="8.1796875" style="1" customWidth="1"/>
    <col min="14662" max="14662" width="6.453125" style="1" customWidth="1"/>
    <col min="14663" max="14663" width="8" style="1" customWidth="1"/>
    <col min="14664" max="14664" width="7.453125" style="1" customWidth="1"/>
    <col min="14665" max="14665" width="5.453125" style="1" customWidth="1"/>
    <col min="14666" max="14666" width="4.81640625" style="1" customWidth="1"/>
    <col min="14667" max="14667" width="7.7265625" style="1" customWidth="1"/>
    <col min="14668" max="14668" width="6" style="1" customWidth="1"/>
    <col min="14669" max="14669" width="7.7265625" style="1" customWidth="1"/>
    <col min="14670" max="14670" width="8.453125" style="1" customWidth="1"/>
    <col min="14671" max="14671" width="10.453125" style="1" customWidth="1"/>
    <col min="14672" max="14848" width="9.1796875" style="1"/>
    <col min="14849" max="14849" width="7.26953125" style="1" customWidth="1"/>
    <col min="14850" max="14850" width="44" style="1" customWidth="1"/>
    <col min="14851" max="14851" width="15" style="1" customWidth="1"/>
    <col min="14852" max="14852" width="9.7265625" style="1" customWidth="1"/>
    <col min="14853" max="14853" width="9.453125" style="1" customWidth="1"/>
    <col min="14854" max="14854" width="9" style="1" customWidth="1"/>
    <col min="14855" max="14855" width="8.26953125" style="1" customWidth="1"/>
    <col min="14856" max="14856" width="5.453125" style="1" customWidth="1"/>
    <col min="14857" max="14857" width="8" style="1" customWidth="1"/>
    <col min="14858" max="14858" width="6.54296875" style="1" customWidth="1"/>
    <col min="14859" max="14859" width="6.1796875" style="1" customWidth="1"/>
    <col min="14860" max="14860" width="9.453125" style="1" customWidth="1"/>
    <col min="14861" max="14861" width="9.26953125" style="1" customWidth="1"/>
    <col min="14862" max="14862" width="6.26953125" style="1" customWidth="1"/>
    <col min="14863" max="14863" width="5.81640625" style="1" customWidth="1"/>
    <col min="14864" max="14864" width="9.7265625" style="1" customWidth="1"/>
    <col min="14865" max="14865" width="6.1796875" style="1" customWidth="1"/>
    <col min="14866" max="14866" width="6.26953125" style="1" customWidth="1"/>
    <col min="14867" max="14867" width="5.1796875" style="1" customWidth="1"/>
    <col min="14868" max="14868" width="7.81640625" style="1" customWidth="1"/>
    <col min="14869" max="14870" width="5.7265625" style="1" customWidth="1"/>
    <col min="14871" max="14871" width="7.1796875" style="1" customWidth="1"/>
    <col min="14872" max="14872" width="5" style="1" customWidth="1"/>
    <col min="14873" max="14873" width="5.81640625" style="1" customWidth="1"/>
    <col min="14874" max="14874" width="9.453125" style="1" customWidth="1"/>
    <col min="14875" max="14875" width="6.7265625" style="1" customWidth="1"/>
    <col min="14876" max="14876" width="6.453125" style="1" customWidth="1"/>
    <col min="14877" max="14877" width="5.1796875" style="1" customWidth="1"/>
    <col min="14878" max="14878" width="5.54296875" style="1" customWidth="1"/>
    <col min="14879" max="14879" width="9.26953125" style="1" customWidth="1"/>
    <col min="14880" max="14880" width="5.26953125" style="1" customWidth="1"/>
    <col min="14881" max="14881" width="9.453125" style="1" customWidth="1"/>
    <col min="14882" max="14882" width="10.1796875" style="1" customWidth="1"/>
    <col min="14883" max="14883" width="8.1796875" style="1" customWidth="1"/>
    <col min="14884" max="14884" width="6" style="1" customWidth="1"/>
    <col min="14885" max="14885" width="8.1796875" style="1" customWidth="1"/>
    <col min="14886" max="14886" width="4.81640625" style="1" customWidth="1"/>
    <col min="14887" max="14887" width="5.26953125" style="1" customWidth="1"/>
    <col min="14888" max="14888" width="9.7265625" style="1" customWidth="1"/>
    <col min="14889" max="14889" width="7.81640625" style="1" customWidth="1"/>
    <col min="14890" max="14890" width="10.81640625" style="1" customWidth="1"/>
    <col min="14891" max="14891" width="8" style="1" customWidth="1"/>
    <col min="14892" max="14893" width="7.453125" style="1" customWidth="1"/>
    <col min="14894" max="14894" width="10" style="1" customWidth="1"/>
    <col min="14895" max="14895" width="9.7265625" style="1" customWidth="1"/>
    <col min="14896" max="14896" width="8.81640625" style="1" customWidth="1"/>
    <col min="14897" max="14897" width="8.26953125" style="1" customWidth="1"/>
    <col min="14898" max="14898" width="10.453125" style="1" customWidth="1"/>
    <col min="14899" max="14899" width="7" style="1" customWidth="1"/>
    <col min="14900" max="14900" width="7.1796875" style="1" customWidth="1"/>
    <col min="14901" max="14901" width="5.54296875" style="1" customWidth="1"/>
    <col min="14902" max="14902" width="9.7265625" style="1" customWidth="1"/>
    <col min="14903" max="14903" width="8.1796875" style="1" customWidth="1"/>
    <col min="14904" max="14904" width="8" style="1" customWidth="1"/>
    <col min="14905" max="14905" width="4.7265625" style="1" customWidth="1"/>
    <col min="14906" max="14906" width="8.54296875" style="1" customWidth="1"/>
    <col min="14907" max="14907" width="5.26953125" style="1" customWidth="1"/>
    <col min="14908" max="14908" width="5.7265625" style="1" customWidth="1"/>
    <col min="14909" max="14909" width="9.7265625" style="1" customWidth="1"/>
    <col min="14910" max="14910" width="9.1796875" style="1" customWidth="1"/>
    <col min="14911" max="14911" width="9.453125" style="1" customWidth="1"/>
    <col min="14912" max="14912" width="6.453125" style="1" customWidth="1"/>
    <col min="14913" max="14913" width="8.453125" style="1" customWidth="1"/>
    <col min="14914" max="14914" width="5.81640625" style="1" customWidth="1"/>
    <col min="14915" max="14915" width="5.54296875" style="1" customWidth="1"/>
    <col min="14916" max="14916" width="9.7265625" style="1" customWidth="1"/>
    <col min="14917" max="14917" width="8.1796875" style="1" customWidth="1"/>
    <col min="14918" max="14918" width="6.453125" style="1" customWidth="1"/>
    <col min="14919" max="14919" width="8" style="1" customWidth="1"/>
    <col min="14920" max="14920" width="7.453125" style="1" customWidth="1"/>
    <col min="14921" max="14921" width="5.453125" style="1" customWidth="1"/>
    <col min="14922" max="14922" width="4.81640625" style="1" customWidth="1"/>
    <col min="14923" max="14923" width="7.7265625" style="1" customWidth="1"/>
    <col min="14924" max="14924" width="6" style="1" customWidth="1"/>
    <col min="14925" max="14925" width="7.7265625" style="1" customWidth="1"/>
    <col min="14926" max="14926" width="8.453125" style="1" customWidth="1"/>
    <col min="14927" max="14927" width="10.453125" style="1" customWidth="1"/>
    <col min="14928" max="15104" width="9.1796875" style="1"/>
    <col min="15105" max="15105" width="7.26953125" style="1" customWidth="1"/>
    <col min="15106" max="15106" width="44" style="1" customWidth="1"/>
    <col min="15107" max="15107" width="15" style="1" customWidth="1"/>
    <col min="15108" max="15108" width="9.7265625" style="1" customWidth="1"/>
    <col min="15109" max="15109" width="9.453125" style="1" customWidth="1"/>
    <col min="15110" max="15110" width="9" style="1" customWidth="1"/>
    <col min="15111" max="15111" width="8.26953125" style="1" customWidth="1"/>
    <col min="15112" max="15112" width="5.453125" style="1" customWidth="1"/>
    <col min="15113" max="15113" width="8" style="1" customWidth="1"/>
    <col min="15114" max="15114" width="6.54296875" style="1" customWidth="1"/>
    <col min="15115" max="15115" width="6.1796875" style="1" customWidth="1"/>
    <col min="15116" max="15116" width="9.453125" style="1" customWidth="1"/>
    <col min="15117" max="15117" width="9.26953125" style="1" customWidth="1"/>
    <col min="15118" max="15118" width="6.26953125" style="1" customWidth="1"/>
    <col min="15119" max="15119" width="5.81640625" style="1" customWidth="1"/>
    <col min="15120" max="15120" width="9.7265625" style="1" customWidth="1"/>
    <col min="15121" max="15121" width="6.1796875" style="1" customWidth="1"/>
    <col min="15122" max="15122" width="6.26953125" style="1" customWidth="1"/>
    <col min="15123" max="15123" width="5.1796875" style="1" customWidth="1"/>
    <col min="15124" max="15124" width="7.81640625" style="1" customWidth="1"/>
    <col min="15125" max="15126" width="5.7265625" style="1" customWidth="1"/>
    <col min="15127" max="15127" width="7.1796875" style="1" customWidth="1"/>
    <col min="15128" max="15128" width="5" style="1" customWidth="1"/>
    <col min="15129" max="15129" width="5.81640625" style="1" customWidth="1"/>
    <col min="15130" max="15130" width="9.453125" style="1" customWidth="1"/>
    <col min="15131" max="15131" width="6.7265625" style="1" customWidth="1"/>
    <col min="15132" max="15132" width="6.453125" style="1" customWidth="1"/>
    <col min="15133" max="15133" width="5.1796875" style="1" customWidth="1"/>
    <col min="15134" max="15134" width="5.54296875" style="1" customWidth="1"/>
    <col min="15135" max="15135" width="9.26953125" style="1" customWidth="1"/>
    <col min="15136" max="15136" width="5.26953125" style="1" customWidth="1"/>
    <col min="15137" max="15137" width="9.453125" style="1" customWidth="1"/>
    <col min="15138" max="15138" width="10.1796875" style="1" customWidth="1"/>
    <col min="15139" max="15139" width="8.1796875" style="1" customWidth="1"/>
    <col min="15140" max="15140" width="6" style="1" customWidth="1"/>
    <col min="15141" max="15141" width="8.1796875" style="1" customWidth="1"/>
    <col min="15142" max="15142" width="4.81640625" style="1" customWidth="1"/>
    <col min="15143" max="15143" width="5.26953125" style="1" customWidth="1"/>
    <col min="15144" max="15144" width="9.7265625" style="1" customWidth="1"/>
    <col min="15145" max="15145" width="7.81640625" style="1" customWidth="1"/>
    <col min="15146" max="15146" width="10.81640625" style="1" customWidth="1"/>
    <col min="15147" max="15147" width="8" style="1" customWidth="1"/>
    <col min="15148" max="15149" width="7.453125" style="1" customWidth="1"/>
    <col min="15150" max="15150" width="10" style="1" customWidth="1"/>
    <col min="15151" max="15151" width="9.7265625" style="1" customWidth="1"/>
    <col min="15152" max="15152" width="8.81640625" style="1" customWidth="1"/>
    <col min="15153" max="15153" width="8.26953125" style="1" customWidth="1"/>
    <col min="15154" max="15154" width="10.453125" style="1" customWidth="1"/>
    <col min="15155" max="15155" width="7" style="1" customWidth="1"/>
    <col min="15156" max="15156" width="7.1796875" style="1" customWidth="1"/>
    <col min="15157" max="15157" width="5.54296875" style="1" customWidth="1"/>
    <col min="15158" max="15158" width="9.7265625" style="1" customWidth="1"/>
    <col min="15159" max="15159" width="8.1796875" style="1" customWidth="1"/>
    <col min="15160" max="15160" width="8" style="1" customWidth="1"/>
    <col min="15161" max="15161" width="4.7265625" style="1" customWidth="1"/>
    <col min="15162" max="15162" width="8.54296875" style="1" customWidth="1"/>
    <col min="15163" max="15163" width="5.26953125" style="1" customWidth="1"/>
    <col min="15164" max="15164" width="5.7265625" style="1" customWidth="1"/>
    <col min="15165" max="15165" width="9.7265625" style="1" customWidth="1"/>
    <col min="15166" max="15166" width="9.1796875" style="1" customWidth="1"/>
    <col min="15167" max="15167" width="9.453125" style="1" customWidth="1"/>
    <col min="15168" max="15168" width="6.453125" style="1" customWidth="1"/>
    <col min="15169" max="15169" width="8.453125" style="1" customWidth="1"/>
    <col min="15170" max="15170" width="5.81640625" style="1" customWidth="1"/>
    <col min="15171" max="15171" width="5.54296875" style="1" customWidth="1"/>
    <col min="15172" max="15172" width="9.7265625" style="1" customWidth="1"/>
    <col min="15173" max="15173" width="8.1796875" style="1" customWidth="1"/>
    <col min="15174" max="15174" width="6.453125" style="1" customWidth="1"/>
    <col min="15175" max="15175" width="8" style="1" customWidth="1"/>
    <col min="15176" max="15176" width="7.453125" style="1" customWidth="1"/>
    <col min="15177" max="15177" width="5.453125" style="1" customWidth="1"/>
    <col min="15178" max="15178" width="4.81640625" style="1" customWidth="1"/>
    <col min="15179" max="15179" width="7.7265625" style="1" customWidth="1"/>
    <col min="15180" max="15180" width="6" style="1" customWidth="1"/>
    <col min="15181" max="15181" width="7.7265625" style="1" customWidth="1"/>
    <col min="15182" max="15182" width="8.453125" style="1" customWidth="1"/>
    <col min="15183" max="15183" width="10.453125" style="1" customWidth="1"/>
    <col min="15184" max="15360" width="9.1796875" style="1"/>
    <col min="15361" max="15361" width="7.26953125" style="1" customWidth="1"/>
    <col min="15362" max="15362" width="44" style="1" customWidth="1"/>
    <col min="15363" max="15363" width="15" style="1" customWidth="1"/>
    <col min="15364" max="15364" width="9.7265625" style="1" customWidth="1"/>
    <col min="15365" max="15365" width="9.453125" style="1" customWidth="1"/>
    <col min="15366" max="15366" width="9" style="1" customWidth="1"/>
    <col min="15367" max="15367" width="8.26953125" style="1" customWidth="1"/>
    <col min="15368" max="15368" width="5.453125" style="1" customWidth="1"/>
    <col min="15369" max="15369" width="8" style="1" customWidth="1"/>
    <col min="15370" max="15370" width="6.54296875" style="1" customWidth="1"/>
    <col min="15371" max="15371" width="6.1796875" style="1" customWidth="1"/>
    <col min="15372" max="15372" width="9.453125" style="1" customWidth="1"/>
    <col min="15373" max="15373" width="9.26953125" style="1" customWidth="1"/>
    <col min="15374" max="15374" width="6.26953125" style="1" customWidth="1"/>
    <col min="15375" max="15375" width="5.81640625" style="1" customWidth="1"/>
    <col min="15376" max="15376" width="9.7265625" style="1" customWidth="1"/>
    <col min="15377" max="15377" width="6.1796875" style="1" customWidth="1"/>
    <col min="15378" max="15378" width="6.26953125" style="1" customWidth="1"/>
    <col min="15379" max="15379" width="5.1796875" style="1" customWidth="1"/>
    <col min="15380" max="15380" width="7.81640625" style="1" customWidth="1"/>
    <col min="15381" max="15382" width="5.7265625" style="1" customWidth="1"/>
    <col min="15383" max="15383" width="7.1796875" style="1" customWidth="1"/>
    <col min="15384" max="15384" width="5" style="1" customWidth="1"/>
    <col min="15385" max="15385" width="5.81640625" style="1" customWidth="1"/>
    <col min="15386" max="15386" width="9.453125" style="1" customWidth="1"/>
    <col min="15387" max="15387" width="6.7265625" style="1" customWidth="1"/>
    <col min="15388" max="15388" width="6.453125" style="1" customWidth="1"/>
    <col min="15389" max="15389" width="5.1796875" style="1" customWidth="1"/>
    <col min="15390" max="15390" width="5.54296875" style="1" customWidth="1"/>
    <col min="15391" max="15391" width="9.26953125" style="1" customWidth="1"/>
    <col min="15392" max="15392" width="5.26953125" style="1" customWidth="1"/>
    <col min="15393" max="15393" width="9.453125" style="1" customWidth="1"/>
    <col min="15394" max="15394" width="10.1796875" style="1" customWidth="1"/>
    <col min="15395" max="15395" width="8.1796875" style="1" customWidth="1"/>
    <col min="15396" max="15396" width="6" style="1" customWidth="1"/>
    <col min="15397" max="15397" width="8.1796875" style="1" customWidth="1"/>
    <col min="15398" max="15398" width="4.81640625" style="1" customWidth="1"/>
    <col min="15399" max="15399" width="5.26953125" style="1" customWidth="1"/>
    <col min="15400" max="15400" width="9.7265625" style="1" customWidth="1"/>
    <col min="15401" max="15401" width="7.81640625" style="1" customWidth="1"/>
    <col min="15402" max="15402" width="10.81640625" style="1" customWidth="1"/>
    <col min="15403" max="15403" width="8" style="1" customWidth="1"/>
    <col min="15404" max="15405" width="7.453125" style="1" customWidth="1"/>
    <col min="15406" max="15406" width="10" style="1" customWidth="1"/>
    <col min="15407" max="15407" width="9.7265625" style="1" customWidth="1"/>
    <col min="15408" max="15408" width="8.81640625" style="1" customWidth="1"/>
    <col min="15409" max="15409" width="8.26953125" style="1" customWidth="1"/>
    <col min="15410" max="15410" width="10.453125" style="1" customWidth="1"/>
    <col min="15411" max="15411" width="7" style="1" customWidth="1"/>
    <col min="15412" max="15412" width="7.1796875" style="1" customWidth="1"/>
    <col min="15413" max="15413" width="5.54296875" style="1" customWidth="1"/>
    <col min="15414" max="15414" width="9.7265625" style="1" customWidth="1"/>
    <col min="15415" max="15415" width="8.1796875" style="1" customWidth="1"/>
    <col min="15416" max="15416" width="8" style="1" customWidth="1"/>
    <col min="15417" max="15417" width="4.7265625" style="1" customWidth="1"/>
    <col min="15418" max="15418" width="8.54296875" style="1" customWidth="1"/>
    <col min="15419" max="15419" width="5.26953125" style="1" customWidth="1"/>
    <col min="15420" max="15420" width="5.7265625" style="1" customWidth="1"/>
    <col min="15421" max="15421" width="9.7265625" style="1" customWidth="1"/>
    <col min="15422" max="15422" width="9.1796875" style="1" customWidth="1"/>
    <col min="15423" max="15423" width="9.453125" style="1" customWidth="1"/>
    <col min="15424" max="15424" width="6.453125" style="1" customWidth="1"/>
    <col min="15425" max="15425" width="8.453125" style="1" customWidth="1"/>
    <col min="15426" max="15426" width="5.81640625" style="1" customWidth="1"/>
    <col min="15427" max="15427" width="5.54296875" style="1" customWidth="1"/>
    <col min="15428" max="15428" width="9.7265625" style="1" customWidth="1"/>
    <col min="15429" max="15429" width="8.1796875" style="1" customWidth="1"/>
    <col min="15430" max="15430" width="6.453125" style="1" customWidth="1"/>
    <col min="15431" max="15431" width="8" style="1" customWidth="1"/>
    <col min="15432" max="15432" width="7.453125" style="1" customWidth="1"/>
    <col min="15433" max="15433" width="5.453125" style="1" customWidth="1"/>
    <col min="15434" max="15434" width="4.81640625" style="1" customWidth="1"/>
    <col min="15435" max="15435" width="7.7265625" style="1" customWidth="1"/>
    <col min="15436" max="15436" width="6" style="1" customWidth="1"/>
    <col min="15437" max="15437" width="7.7265625" style="1" customWidth="1"/>
    <col min="15438" max="15438" width="8.453125" style="1" customWidth="1"/>
    <col min="15439" max="15439" width="10.453125" style="1" customWidth="1"/>
    <col min="15440" max="15616" width="9.1796875" style="1"/>
    <col min="15617" max="15617" width="7.26953125" style="1" customWidth="1"/>
    <col min="15618" max="15618" width="44" style="1" customWidth="1"/>
    <col min="15619" max="15619" width="15" style="1" customWidth="1"/>
    <col min="15620" max="15620" width="9.7265625" style="1" customWidth="1"/>
    <col min="15621" max="15621" width="9.453125" style="1" customWidth="1"/>
    <col min="15622" max="15622" width="9" style="1" customWidth="1"/>
    <col min="15623" max="15623" width="8.26953125" style="1" customWidth="1"/>
    <col min="15624" max="15624" width="5.453125" style="1" customWidth="1"/>
    <col min="15625" max="15625" width="8" style="1" customWidth="1"/>
    <col min="15626" max="15626" width="6.54296875" style="1" customWidth="1"/>
    <col min="15627" max="15627" width="6.1796875" style="1" customWidth="1"/>
    <col min="15628" max="15628" width="9.453125" style="1" customWidth="1"/>
    <col min="15629" max="15629" width="9.26953125" style="1" customWidth="1"/>
    <col min="15630" max="15630" width="6.26953125" style="1" customWidth="1"/>
    <col min="15631" max="15631" width="5.81640625" style="1" customWidth="1"/>
    <col min="15632" max="15632" width="9.7265625" style="1" customWidth="1"/>
    <col min="15633" max="15633" width="6.1796875" style="1" customWidth="1"/>
    <col min="15634" max="15634" width="6.26953125" style="1" customWidth="1"/>
    <col min="15635" max="15635" width="5.1796875" style="1" customWidth="1"/>
    <col min="15636" max="15636" width="7.81640625" style="1" customWidth="1"/>
    <col min="15637" max="15638" width="5.7265625" style="1" customWidth="1"/>
    <col min="15639" max="15639" width="7.1796875" style="1" customWidth="1"/>
    <col min="15640" max="15640" width="5" style="1" customWidth="1"/>
    <col min="15641" max="15641" width="5.81640625" style="1" customWidth="1"/>
    <col min="15642" max="15642" width="9.453125" style="1" customWidth="1"/>
    <col min="15643" max="15643" width="6.7265625" style="1" customWidth="1"/>
    <col min="15644" max="15644" width="6.453125" style="1" customWidth="1"/>
    <col min="15645" max="15645" width="5.1796875" style="1" customWidth="1"/>
    <col min="15646" max="15646" width="5.54296875" style="1" customWidth="1"/>
    <col min="15647" max="15647" width="9.26953125" style="1" customWidth="1"/>
    <col min="15648" max="15648" width="5.26953125" style="1" customWidth="1"/>
    <col min="15649" max="15649" width="9.453125" style="1" customWidth="1"/>
    <col min="15650" max="15650" width="10.1796875" style="1" customWidth="1"/>
    <col min="15651" max="15651" width="8.1796875" style="1" customWidth="1"/>
    <col min="15652" max="15652" width="6" style="1" customWidth="1"/>
    <col min="15653" max="15653" width="8.1796875" style="1" customWidth="1"/>
    <col min="15654" max="15654" width="4.81640625" style="1" customWidth="1"/>
    <col min="15655" max="15655" width="5.26953125" style="1" customWidth="1"/>
    <col min="15656" max="15656" width="9.7265625" style="1" customWidth="1"/>
    <col min="15657" max="15657" width="7.81640625" style="1" customWidth="1"/>
    <col min="15658" max="15658" width="10.81640625" style="1" customWidth="1"/>
    <col min="15659" max="15659" width="8" style="1" customWidth="1"/>
    <col min="15660" max="15661" width="7.453125" style="1" customWidth="1"/>
    <col min="15662" max="15662" width="10" style="1" customWidth="1"/>
    <col min="15663" max="15663" width="9.7265625" style="1" customWidth="1"/>
    <col min="15664" max="15664" width="8.81640625" style="1" customWidth="1"/>
    <col min="15665" max="15665" width="8.26953125" style="1" customWidth="1"/>
    <col min="15666" max="15666" width="10.453125" style="1" customWidth="1"/>
    <col min="15667" max="15667" width="7" style="1" customWidth="1"/>
    <col min="15668" max="15668" width="7.1796875" style="1" customWidth="1"/>
    <col min="15669" max="15669" width="5.54296875" style="1" customWidth="1"/>
    <col min="15670" max="15670" width="9.7265625" style="1" customWidth="1"/>
    <col min="15671" max="15671" width="8.1796875" style="1" customWidth="1"/>
    <col min="15672" max="15672" width="8" style="1" customWidth="1"/>
    <col min="15673" max="15673" width="4.7265625" style="1" customWidth="1"/>
    <col min="15674" max="15674" width="8.54296875" style="1" customWidth="1"/>
    <col min="15675" max="15675" width="5.26953125" style="1" customWidth="1"/>
    <col min="15676" max="15676" width="5.7265625" style="1" customWidth="1"/>
    <col min="15677" max="15677" width="9.7265625" style="1" customWidth="1"/>
    <col min="15678" max="15678" width="9.1796875" style="1" customWidth="1"/>
    <col min="15679" max="15679" width="9.453125" style="1" customWidth="1"/>
    <col min="15680" max="15680" width="6.453125" style="1" customWidth="1"/>
    <col min="15681" max="15681" width="8.453125" style="1" customWidth="1"/>
    <col min="15682" max="15682" width="5.81640625" style="1" customWidth="1"/>
    <col min="15683" max="15683" width="5.54296875" style="1" customWidth="1"/>
    <col min="15684" max="15684" width="9.7265625" style="1" customWidth="1"/>
    <col min="15685" max="15685" width="8.1796875" style="1" customWidth="1"/>
    <col min="15686" max="15686" width="6.453125" style="1" customWidth="1"/>
    <col min="15687" max="15687" width="8" style="1" customWidth="1"/>
    <col min="15688" max="15688" width="7.453125" style="1" customWidth="1"/>
    <col min="15689" max="15689" width="5.453125" style="1" customWidth="1"/>
    <col min="15690" max="15690" width="4.81640625" style="1" customWidth="1"/>
    <col min="15691" max="15691" width="7.7265625" style="1" customWidth="1"/>
    <col min="15692" max="15692" width="6" style="1" customWidth="1"/>
    <col min="15693" max="15693" width="7.7265625" style="1" customWidth="1"/>
    <col min="15694" max="15694" width="8.453125" style="1" customWidth="1"/>
    <col min="15695" max="15695" width="10.453125" style="1" customWidth="1"/>
    <col min="15696" max="15872" width="9.1796875" style="1"/>
    <col min="15873" max="15873" width="7.26953125" style="1" customWidth="1"/>
    <col min="15874" max="15874" width="44" style="1" customWidth="1"/>
    <col min="15875" max="15875" width="15" style="1" customWidth="1"/>
    <col min="15876" max="15876" width="9.7265625" style="1" customWidth="1"/>
    <col min="15877" max="15877" width="9.453125" style="1" customWidth="1"/>
    <col min="15878" max="15878" width="9" style="1" customWidth="1"/>
    <col min="15879" max="15879" width="8.26953125" style="1" customWidth="1"/>
    <col min="15880" max="15880" width="5.453125" style="1" customWidth="1"/>
    <col min="15881" max="15881" width="8" style="1" customWidth="1"/>
    <col min="15882" max="15882" width="6.54296875" style="1" customWidth="1"/>
    <col min="15883" max="15883" width="6.1796875" style="1" customWidth="1"/>
    <col min="15884" max="15884" width="9.453125" style="1" customWidth="1"/>
    <col min="15885" max="15885" width="9.26953125" style="1" customWidth="1"/>
    <col min="15886" max="15886" width="6.26953125" style="1" customWidth="1"/>
    <col min="15887" max="15887" width="5.81640625" style="1" customWidth="1"/>
    <col min="15888" max="15888" width="9.7265625" style="1" customWidth="1"/>
    <col min="15889" max="15889" width="6.1796875" style="1" customWidth="1"/>
    <col min="15890" max="15890" width="6.26953125" style="1" customWidth="1"/>
    <col min="15891" max="15891" width="5.1796875" style="1" customWidth="1"/>
    <col min="15892" max="15892" width="7.81640625" style="1" customWidth="1"/>
    <col min="15893" max="15894" width="5.7265625" style="1" customWidth="1"/>
    <col min="15895" max="15895" width="7.1796875" style="1" customWidth="1"/>
    <col min="15896" max="15896" width="5" style="1" customWidth="1"/>
    <col min="15897" max="15897" width="5.81640625" style="1" customWidth="1"/>
    <col min="15898" max="15898" width="9.453125" style="1" customWidth="1"/>
    <col min="15899" max="15899" width="6.7265625" style="1" customWidth="1"/>
    <col min="15900" max="15900" width="6.453125" style="1" customWidth="1"/>
    <col min="15901" max="15901" width="5.1796875" style="1" customWidth="1"/>
    <col min="15902" max="15902" width="5.54296875" style="1" customWidth="1"/>
    <col min="15903" max="15903" width="9.26953125" style="1" customWidth="1"/>
    <col min="15904" max="15904" width="5.26953125" style="1" customWidth="1"/>
    <col min="15905" max="15905" width="9.453125" style="1" customWidth="1"/>
    <col min="15906" max="15906" width="10.1796875" style="1" customWidth="1"/>
    <col min="15907" max="15907" width="8.1796875" style="1" customWidth="1"/>
    <col min="15908" max="15908" width="6" style="1" customWidth="1"/>
    <col min="15909" max="15909" width="8.1796875" style="1" customWidth="1"/>
    <col min="15910" max="15910" width="4.81640625" style="1" customWidth="1"/>
    <col min="15911" max="15911" width="5.26953125" style="1" customWidth="1"/>
    <col min="15912" max="15912" width="9.7265625" style="1" customWidth="1"/>
    <col min="15913" max="15913" width="7.81640625" style="1" customWidth="1"/>
    <col min="15914" max="15914" width="10.81640625" style="1" customWidth="1"/>
    <col min="15915" max="15915" width="8" style="1" customWidth="1"/>
    <col min="15916" max="15917" width="7.453125" style="1" customWidth="1"/>
    <col min="15918" max="15918" width="10" style="1" customWidth="1"/>
    <col min="15919" max="15919" width="9.7265625" style="1" customWidth="1"/>
    <col min="15920" max="15920" width="8.81640625" style="1" customWidth="1"/>
    <col min="15921" max="15921" width="8.26953125" style="1" customWidth="1"/>
    <col min="15922" max="15922" width="10.453125" style="1" customWidth="1"/>
    <col min="15923" max="15923" width="7" style="1" customWidth="1"/>
    <col min="15924" max="15924" width="7.1796875" style="1" customWidth="1"/>
    <col min="15925" max="15925" width="5.54296875" style="1" customWidth="1"/>
    <col min="15926" max="15926" width="9.7265625" style="1" customWidth="1"/>
    <col min="15927" max="15927" width="8.1796875" style="1" customWidth="1"/>
    <col min="15928" max="15928" width="8" style="1" customWidth="1"/>
    <col min="15929" max="15929" width="4.7265625" style="1" customWidth="1"/>
    <col min="15930" max="15930" width="8.54296875" style="1" customWidth="1"/>
    <col min="15931" max="15931" width="5.26953125" style="1" customWidth="1"/>
    <col min="15932" max="15932" width="5.7265625" style="1" customWidth="1"/>
    <col min="15933" max="15933" width="9.7265625" style="1" customWidth="1"/>
    <col min="15934" max="15934" width="9.1796875" style="1" customWidth="1"/>
    <col min="15935" max="15935" width="9.453125" style="1" customWidth="1"/>
    <col min="15936" max="15936" width="6.453125" style="1" customWidth="1"/>
    <col min="15937" max="15937" width="8.453125" style="1" customWidth="1"/>
    <col min="15938" max="15938" width="5.81640625" style="1" customWidth="1"/>
    <col min="15939" max="15939" width="5.54296875" style="1" customWidth="1"/>
    <col min="15940" max="15940" width="9.7265625" style="1" customWidth="1"/>
    <col min="15941" max="15941" width="8.1796875" style="1" customWidth="1"/>
    <col min="15942" max="15942" width="6.453125" style="1" customWidth="1"/>
    <col min="15943" max="15943" width="8" style="1" customWidth="1"/>
    <col min="15944" max="15944" width="7.453125" style="1" customWidth="1"/>
    <col min="15945" max="15945" width="5.453125" style="1" customWidth="1"/>
    <col min="15946" max="15946" width="4.81640625" style="1" customWidth="1"/>
    <col min="15947" max="15947" width="7.7265625" style="1" customWidth="1"/>
    <col min="15948" max="15948" width="6" style="1" customWidth="1"/>
    <col min="15949" max="15949" width="7.7265625" style="1" customWidth="1"/>
    <col min="15950" max="15950" width="8.453125" style="1" customWidth="1"/>
    <col min="15951" max="15951" width="10.453125" style="1" customWidth="1"/>
    <col min="15952" max="16128" width="9.1796875" style="1"/>
    <col min="16129" max="16129" width="7.26953125" style="1" customWidth="1"/>
    <col min="16130" max="16130" width="44" style="1" customWidth="1"/>
    <col min="16131" max="16131" width="15" style="1" customWidth="1"/>
    <col min="16132" max="16132" width="9.7265625" style="1" customWidth="1"/>
    <col min="16133" max="16133" width="9.453125" style="1" customWidth="1"/>
    <col min="16134" max="16134" width="9" style="1" customWidth="1"/>
    <col min="16135" max="16135" width="8.26953125" style="1" customWidth="1"/>
    <col min="16136" max="16136" width="5.453125" style="1" customWidth="1"/>
    <col min="16137" max="16137" width="8" style="1" customWidth="1"/>
    <col min="16138" max="16138" width="6.54296875" style="1" customWidth="1"/>
    <col min="16139" max="16139" width="6.1796875" style="1" customWidth="1"/>
    <col min="16140" max="16140" width="9.453125" style="1" customWidth="1"/>
    <col min="16141" max="16141" width="9.26953125" style="1" customWidth="1"/>
    <col min="16142" max="16142" width="6.26953125" style="1" customWidth="1"/>
    <col min="16143" max="16143" width="5.81640625" style="1" customWidth="1"/>
    <col min="16144" max="16144" width="9.7265625" style="1" customWidth="1"/>
    <col min="16145" max="16145" width="6.1796875" style="1" customWidth="1"/>
    <col min="16146" max="16146" width="6.26953125" style="1" customWidth="1"/>
    <col min="16147" max="16147" width="5.1796875" style="1" customWidth="1"/>
    <col min="16148" max="16148" width="7.81640625" style="1" customWidth="1"/>
    <col min="16149" max="16150" width="5.7265625" style="1" customWidth="1"/>
    <col min="16151" max="16151" width="7.1796875" style="1" customWidth="1"/>
    <col min="16152" max="16152" width="5" style="1" customWidth="1"/>
    <col min="16153" max="16153" width="5.81640625" style="1" customWidth="1"/>
    <col min="16154" max="16154" width="9.453125" style="1" customWidth="1"/>
    <col min="16155" max="16155" width="6.7265625" style="1" customWidth="1"/>
    <col min="16156" max="16156" width="6.453125" style="1" customWidth="1"/>
    <col min="16157" max="16157" width="5.1796875" style="1" customWidth="1"/>
    <col min="16158" max="16158" width="5.54296875" style="1" customWidth="1"/>
    <col min="16159" max="16159" width="9.26953125" style="1" customWidth="1"/>
    <col min="16160" max="16160" width="5.26953125" style="1" customWidth="1"/>
    <col min="16161" max="16161" width="9.453125" style="1" customWidth="1"/>
    <col min="16162" max="16162" width="10.1796875" style="1" customWidth="1"/>
    <col min="16163" max="16163" width="8.1796875" style="1" customWidth="1"/>
    <col min="16164" max="16164" width="6" style="1" customWidth="1"/>
    <col min="16165" max="16165" width="8.1796875" style="1" customWidth="1"/>
    <col min="16166" max="16166" width="4.81640625" style="1" customWidth="1"/>
    <col min="16167" max="16167" width="5.26953125" style="1" customWidth="1"/>
    <col min="16168" max="16168" width="9.7265625" style="1" customWidth="1"/>
    <col min="16169" max="16169" width="7.81640625" style="1" customWidth="1"/>
    <col min="16170" max="16170" width="10.81640625" style="1" customWidth="1"/>
    <col min="16171" max="16171" width="8" style="1" customWidth="1"/>
    <col min="16172" max="16173" width="7.453125" style="1" customWidth="1"/>
    <col min="16174" max="16174" width="10" style="1" customWidth="1"/>
    <col min="16175" max="16175" width="9.7265625" style="1" customWidth="1"/>
    <col min="16176" max="16176" width="8.81640625" style="1" customWidth="1"/>
    <col min="16177" max="16177" width="8.26953125" style="1" customWidth="1"/>
    <col min="16178" max="16178" width="10.453125" style="1" customWidth="1"/>
    <col min="16179" max="16179" width="7" style="1" customWidth="1"/>
    <col min="16180" max="16180" width="7.1796875" style="1" customWidth="1"/>
    <col min="16181" max="16181" width="5.54296875" style="1" customWidth="1"/>
    <col min="16182" max="16182" width="9.7265625" style="1" customWidth="1"/>
    <col min="16183" max="16183" width="8.1796875" style="1" customWidth="1"/>
    <col min="16184" max="16184" width="8" style="1" customWidth="1"/>
    <col min="16185" max="16185" width="4.7265625" style="1" customWidth="1"/>
    <col min="16186" max="16186" width="8.54296875" style="1" customWidth="1"/>
    <col min="16187" max="16187" width="5.26953125" style="1" customWidth="1"/>
    <col min="16188" max="16188" width="5.7265625" style="1" customWidth="1"/>
    <col min="16189" max="16189" width="9.7265625" style="1" customWidth="1"/>
    <col min="16190" max="16190" width="9.1796875" style="1" customWidth="1"/>
    <col min="16191" max="16191" width="9.453125" style="1" customWidth="1"/>
    <col min="16192" max="16192" width="6.453125" style="1" customWidth="1"/>
    <col min="16193" max="16193" width="8.453125" style="1" customWidth="1"/>
    <col min="16194" max="16194" width="5.81640625" style="1" customWidth="1"/>
    <col min="16195" max="16195" width="5.54296875" style="1" customWidth="1"/>
    <col min="16196" max="16196" width="9.7265625" style="1" customWidth="1"/>
    <col min="16197" max="16197" width="8.1796875" style="1" customWidth="1"/>
    <col min="16198" max="16198" width="6.453125" style="1" customWidth="1"/>
    <col min="16199" max="16199" width="8" style="1" customWidth="1"/>
    <col min="16200" max="16200" width="7.453125" style="1" customWidth="1"/>
    <col min="16201" max="16201" width="5.453125" style="1" customWidth="1"/>
    <col min="16202" max="16202" width="4.81640625" style="1" customWidth="1"/>
    <col min="16203" max="16203" width="7.7265625" style="1" customWidth="1"/>
    <col min="16204" max="16204" width="6" style="1" customWidth="1"/>
    <col min="16205" max="16205" width="7.7265625" style="1" customWidth="1"/>
    <col min="16206" max="16206" width="8.453125" style="1" customWidth="1"/>
    <col min="16207" max="16207" width="10.453125" style="1" customWidth="1"/>
    <col min="16208" max="16384" width="9.1796875" style="1"/>
  </cols>
  <sheetData>
    <row r="1" spans="1:79" s="22" customFormat="1" ht="12.95" x14ac:dyDescent="0.3">
      <c r="A1" s="7"/>
      <c r="B1" s="7"/>
      <c r="C1" s="79"/>
      <c r="D1" s="62"/>
      <c r="E1" s="62"/>
      <c r="F1" s="62"/>
      <c r="G1" s="62"/>
      <c r="H1" s="7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 t="s">
        <v>259</v>
      </c>
    </row>
    <row r="2" spans="1:79" s="22" customFormat="1" ht="12.95" x14ac:dyDescent="0.3">
      <c r="A2" s="7"/>
      <c r="B2" s="7"/>
      <c r="C2" s="79"/>
      <c r="D2" s="62"/>
      <c r="E2" s="62"/>
      <c r="F2" s="62"/>
      <c r="G2" s="62"/>
      <c r="H2" s="7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8"/>
      <c r="BY2" s="265" t="s">
        <v>4</v>
      </c>
      <c r="BZ2" s="265"/>
      <c r="CA2" s="265"/>
    </row>
    <row r="3" spans="1:79" s="24" customFormat="1" ht="12.95" x14ac:dyDescent="0.3">
      <c r="A3" s="229" t="s">
        <v>260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</row>
    <row r="4" spans="1:79" s="24" customFormat="1" ht="12.95" x14ac:dyDescent="0.3">
      <c r="A4" s="7"/>
      <c r="B4" s="7"/>
      <c r="C4" s="79"/>
      <c r="D4" s="62"/>
      <c r="E4" s="62"/>
      <c r="F4" s="62"/>
      <c r="G4" s="62"/>
      <c r="H4" s="7"/>
      <c r="I4" s="62"/>
      <c r="J4" s="62"/>
      <c r="K4" s="62"/>
      <c r="L4" s="62"/>
      <c r="M4" s="62"/>
      <c r="N4" s="62" t="s">
        <v>249</v>
      </c>
      <c r="O4" s="224" t="s">
        <v>1974</v>
      </c>
      <c r="P4" s="224"/>
      <c r="Q4" s="229" t="s">
        <v>610</v>
      </c>
      <c r="R4" s="229"/>
      <c r="S4" s="65" t="s">
        <v>1656</v>
      </c>
      <c r="T4" s="62" t="s">
        <v>24</v>
      </c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</row>
    <row r="5" spans="1:79" x14ac:dyDescent="0.35">
      <c r="A5" s="7"/>
      <c r="B5" s="7"/>
      <c r="C5" s="79"/>
      <c r="D5" s="62"/>
      <c r="E5" s="62"/>
      <c r="F5" s="62"/>
      <c r="G5" s="62"/>
      <c r="H5" s="7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3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</row>
    <row r="6" spans="1:79" s="24" customFormat="1" ht="12.7" customHeight="1" x14ac:dyDescent="0.3">
      <c r="A6" s="7"/>
      <c r="B6" s="7"/>
      <c r="C6" s="79"/>
      <c r="D6" s="62"/>
      <c r="E6" s="62"/>
      <c r="F6" s="62"/>
      <c r="G6" s="62"/>
      <c r="H6" s="7"/>
      <c r="I6" s="266" t="s">
        <v>250</v>
      </c>
      <c r="J6" s="266"/>
      <c r="K6" s="266"/>
      <c r="L6" s="266"/>
      <c r="M6" s="266"/>
      <c r="N6" s="222" t="s">
        <v>145</v>
      </c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</row>
    <row r="7" spans="1:79" s="25" customFormat="1" ht="12.95" x14ac:dyDescent="0.3">
      <c r="A7" s="7"/>
      <c r="B7" s="7"/>
      <c r="C7" s="79"/>
      <c r="D7" s="62"/>
      <c r="E7" s="62"/>
      <c r="F7" s="62"/>
      <c r="G7" s="62"/>
      <c r="H7" s="7"/>
      <c r="I7" s="62"/>
      <c r="J7" s="62"/>
      <c r="K7" s="62"/>
      <c r="L7" s="62"/>
      <c r="M7" s="62"/>
      <c r="N7" s="257" t="s">
        <v>5</v>
      </c>
      <c r="O7" s="257"/>
      <c r="P7" s="257"/>
      <c r="Q7" s="257"/>
      <c r="R7" s="257"/>
      <c r="S7" s="257"/>
      <c r="T7" s="257"/>
      <c r="U7" s="257"/>
      <c r="V7" s="257"/>
      <c r="W7" s="257"/>
      <c r="X7" s="257"/>
      <c r="Y7" s="257"/>
      <c r="Z7" s="257"/>
      <c r="AA7" s="66"/>
      <c r="AB7" s="62"/>
      <c r="AC7" s="62"/>
      <c r="AD7" s="62"/>
      <c r="AE7" s="62"/>
      <c r="AF7" s="62"/>
      <c r="AG7" s="62"/>
      <c r="AH7" s="62"/>
      <c r="AI7" s="62"/>
      <c r="AJ7" s="66"/>
      <c r="AK7" s="66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</row>
    <row r="8" spans="1:79" x14ac:dyDescent="0.35">
      <c r="A8" s="7"/>
      <c r="B8" s="7"/>
      <c r="C8" s="79"/>
      <c r="D8" s="62"/>
      <c r="E8" s="62"/>
      <c r="F8" s="62"/>
      <c r="G8" s="62"/>
      <c r="H8" s="7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3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3"/>
      <c r="AS8" s="63"/>
      <c r="AT8" s="63"/>
      <c r="AU8" s="63"/>
      <c r="AV8" s="62"/>
      <c r="AW8" s="63"/>
      <c r="AX8" s="63"/>
      <c r="AY8" s="62"/>
      <c r="AZ8" s="62"/>
      <c r="BA8" s="63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3"/>
      <c r="BR8" s="62"/>
      <c r="BS8" s="62"/>
      <c r="BT8" s="62"/>
      <c r="BU8" s="62"/>
      <c r="BV8" s="62"/>
      <c r="BW8" s="62"/>
      <c r="BX8" s="62"/>
      <c r="BY8" s="62"/>
      <c r="BZ8" s="62"/>
      <c r="CA8" s="62"/>
    </row>
    <row r="9" spans="1:79" s="24" customFormat="1" ht="12.95" x14ac:dyDescent="0.3">
      <c r="A9" s="7"/>
      <c r="B9" s="7"/>
      <c r="C9" s="79"/>
      <c r="D9" s="62"/>
      <c r="E9" s="62"/>
      <c r="F9" s="62"/>
      <c r="G9" s="62"/>
      <c r="H9" s="7"/>
      <c r="I9" s="62"/>
      <c r="J9" s="62"/>
      <c r="K9" s="62"/>
      <c r="L9" s="62"/>
      <c r="M9" s="62"/>
      <c r="N9" s="62"/>
      <c r="O9" s="62"/>
      <c r="P9" s="62"/>
      <c r="Q9" s="62"/>
      <c r="R9" s="62" t="s">
        <v>6</v>
      </c>
      <c r="S9" s="65" t="s">
        <v>1656</v>
      </c>
      <c r="T9" s="62" t="s">
        <v>7</v>
      </c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</row>
    <row r="10" spans="1:79" x14ac:dyDescent="0.35">
      <c r="A10" s="7"/>
      <c r="B10" s="7"/>
      <c r="C10" s="79"/>
      <c r="D10" s="62"/>
      <c r="E10" s="62"/>
      <c r="F10" s="62"/>
      <c r="G10" s="62"/>
      <c r="H10" s="7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3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3"/>
      <c r="BA10" s="62"/>
      <c r="BB10" s="62"/>
      <c r="BC10" s="62"/>
      <c r="BD10" s="63"/>
      <c r="BE10" s="62"/>
      <c r="BF10" s="63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3"/>
      <c r="BR10" s="62"/>
      <c r="BS10" s="62"/>
      <c r="BT10" s="62"/>
      <c r="BU10" s="62"/>
      <c r="BV10" s="62"/>
      <c r="BW10" s="62"/>
      <c r="BX10" s="62"/>
      <c r="BY10" s="62"/>
      <c r="BZ10" s="62"/>
      <c r="CA10" s="62"/>
    </row>
    <row r="11" spans="1:79" s="24" customFormat="1" ht="12.7" customHeight="1" x14ac:dyDescent="0.3">
      <c r="A11" s="7"/>
      <c r="B11" s="7"/>
      <c r="C11" s="79"/>
      <c r="D11" s="62"/>
      <c r="E11" s="83"/>
      <c r="F11" s="62"/>
      <c r="G11" s="62"/>
      <c r="H11" s="7"/>
      <c r="I11" s="62"/>
      <c r="J11" s="62"/>
      <c r="K11" s="229" t="s">
        <v>8</v>
      </c>
      <c r="L11" s="229"/>
      <c r="M11" s="229"/>
      <c r="N11" s="229"/>
      <c r="O11" s="229"/>
      <c r="P11" s="229"/>
      <c r="Q11" s="261" t="s">
        <v>1657</v>
      </c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69"/>
      <c r="AD11" s="69"/>
      <c r="AE11" s="69"/>
      <c r="AF11" s="69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3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3"/>
      <c r="BY11" s="62"/>
      <c r="BZ11" s="62"/>
      <c r="CA11" s="62"/>
    </row>
    <row r="12" spans="1:79" s="25" customFormat="1" ht="12.95" x14ac:dyDescent="0.3">
      <c r="A12" s="7"/>
      <c r="B12" s="7"/>
      <c r="C12" s="79"/>
      <c r="D12" s="62"/>
      <c r="E12" s="62"/>
      <c r="F12" s="62"/>
      <c r="G12" s="62"/>
      <c r="H12" s="7"/>
      <c r="I12" s="62"/>
      <c r="J12" s="62"/>
      <c r="K12" s="62"/>
      <c r="L12" s="62"/>
      <c r="M12" s="62"/>
      <c r="N12" s="62"/>
      <c r="O12" s="62"/>
      <c r="P12" s="62"/>
      <c r="Q12" s="262" t="s">
        <v>9</v>
      </c>
      <c r="R12" s="262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66"/>
      <c r="AD12" s="66"/>
      <c r="AE12" s="66"/>
      <c r="AF12" s="66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83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263"/>
      <c r="BR12" s="263"/>
      <c r="BS12" s="263"/>
      <c r="BT12" s="263"/>
      <c r="BU12" s="263"/>
      <c r="BV12" s="263"/>
      <c r="BW12" s="62"/>
      <c r="BX12" s="62"/>
      <c r="BY12" s="62"/>
      <c r="BZ12" s="62"/>
      <c r="CA12" s="62"/>
    </row>
    <row r="13" spans="1:79" s="22" customFormat="1" ht="12.95" x14ac:dyDescent="0.3">
      <c r="A13" s="7"/>
      <c r="B13" s="7"/>
      <c r="C13" s="79"/>
      <c r="D13" s="62"/>
      <c r="E13" s="62"/>
      <c r="F13" s="63"/>
      <c r="G13" s="70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</row>
    <row r="14" spans="1:79" s="26" customFormat="1" ht="10.5" customHeight="1" x14ac:dyDescent="0.2">
      <c r="A14" s="226" t="s">
        <v>10</v>
      </c>
      <c r="B14" s="226" t="s">
        <v>11</v>
      </c>
      <c r="C14" s="226" t="s">
        <v>612</v>
      </c>
      <c r="D14" s="226" t="s">
        <v>261</v>
      </c>
      <c r="E14" s="264" t="s">
        <v>262</v>
      </c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0" t="s">
        <v>722</v>
      </c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260"/>
      <c r="BW14" s="226" t="s">
        <v>263</v>
      </c>
      <c r="BX14" s="226"/>
      <c r="BY14" s="226"/>
      <c r="BZ14" s="226"/>
      <c r="CA14" s="226" t="s">
        <v>3</v>
      </c>
    </row>
    <row r="15" spans="1:79" s="26" customFormat="1" ht="10.5" customHeight="1" x14ac:dyDescent="0.2">
      <c r="A15" s="226"/>
      <c r="B15" s="226"/>
      <c r="C15" s="226"/>
      <c r="D15" s="226"/>
      <c r="E15" s="226" t="s">
        <v>0</v>
      </c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 t="s">
        <v>1</v>
      </c>
      <c r="AO15" s="226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  <c r="BR15" s="226"/>
      <c r="BS15" s="226"/>
      <c r="BT15" s="226"/>
      <c r="BU15" s="226"/>
      <c r="BV15" s="226"/>
      <c r="BW15" s="226"/>
      <c r="BX15" s="226"/>
      <c r="BY15" s="226"/>
      <c r="BZ15" s="226"/>
      <c r="CA15" s="226"/>
    </row>
    <row r="16" spans="1:79" s="26" customFormat="1" ht="10.5" customHeight="1" x14ac:dyDescent="0.2">
      <c r="A16" s="226"/>
      <c r="B16" s="226"/>
      <c r="C16" s="226"/>
      <c r="D16" s="226"/>
      <c r="E16" s="226" t="s">
        <v>14</v>
      </c>
      <c r="F16" s="226"/>
      <c r="G16" s="226"/>
      <c r="H16" s="226"/>
      <c r="I16" s="226"/>
      <c r="J16" s="226"/>
      <c r="K16" s="226"/>
      <c r="L16" s="226" t="s">
        <v>15</v>
      </c>
      <c r="M16" s="226"/>
      <c r="N16" s="226"/>
      <c r="O16" s="226"/>
      <c r="P16" s="226"/>
      <c r="Q16" s="226"/>
      <c r="R16" s="226"/>
      <c r="S16" s="226" t="s">
        <v>16</v>
      </c>
      <c r="T16" s="226"/>
      <c r="U16" s="226"/>
      <c r="V16" s="226"/>
      <c r="W16" s="226"/>
      <c r="X16" s="226"/>
      <c r="Y16" s="226"/>
      <c r="Z16" s="226" t="s">
        <v>17</v>
      </c>
      <c r="AA16" s="226"/>
      <c r="AB16" s="226"/>
      <c r="AC16" s="226"/>
      <c r="AD16" s="226"/>
      <c r="AE16" s="226"/>
      <c r="AF16" s="226"/>
      <c r="AG16" s="226" t="s">
        <v>18</v>
      </c>
      <c r="AH16" s="226"/>
      <c r="AI16" s="226"/>
      <c r="AJ16" s="226"/>
      <c r="AK16" s="226"/>
      <c r="AL16" s="226"/>
      <c r="AM16" s="226"/>
      <c r="AN16" s="226" t="s">
        <v>14</v>
      </c>
      <c r="AO16" s="226"/>
      <c r="AP16" s="226"/>
      <c r="AQ16" s="226"/>
      <c r="AR16" s="226"/>
      <c r="AS16" s="226"/>
      <c r="AT16" s="226"/>
      <c r="AU16" s="226" t="s">
        <v>15</v>
      </c>
      <c r="AV16" s="226"/>
      <c r="AW16" s="226"/>
      <c r="AX16" s="226"/>
      <c r="AY16" s="226"/>
      <c r="AZ16" s="226"/>
      <c r="BA16" s="226"/>
      <c r="BB16" s="226" t="s">
        <v>16</v>
      </c>
      <c r="BC16" s="226"/>
      <c r="BD16" s="226"/>
      <c r="BE16" s="226"/>
      <c r="BF16" s="226"/>
      <c r="BG16" s="226"/>
      <c r="BH16" s="226"/>
      <c r="BI16" s="226" t="s">
        <v>17</v>
      </c>
      <c r="BJ16" s="226"/>
      <c r="BK16" s="226"/>
      <c r="BL16" s="226"/>
      <c r="BM16" s="226"/>
      <c r="BN16" s="226"/>
      <c r="BO16" s="226"/>
      <c r="BP16" s="226" t="s">
        <v>18</v>
      </c>
      <c r="BQ16" s="226"/>
      <c r="BR16" s="226"/>
      <c r="BS16" s="226"/>
      <c r="BT16" s="226"/>
      <c r="BU16" s="226"/>
      <c r="BV16" s="226"/>
      <c r="BW16" s="226"/>
      <c r="BX16" s="226"/>
      <c r="BY16" s="226"/>
      <c r="BZ16" s="226"/>
      <c r="CA16" s="226"/>
    </row>
    <row r="17" spans="1:80" s="26" customFormat="1" ht="38.85" x14ac:dyDescent="0.2">
      <c r="A17" s="226"/>
      <c r="B17" s="226"/>
      <c r="C17" s="226"/>
      <c r="D17" s="226"/>
      <c r="E17" s="76" t="s">
        <v>264</v>
      </c>
      <c r="F17" s="226" t="s">
        <v>265</v>
      </c>
      <c r="G17" s="226"/>
      <c r="H17" s="226"/>
      <c r="I17" s="226"/>
      <c r="J17" s="226"/>
      <c r="K17" s="226"/>
      <c r="L17" s="76" t="s">
        <v>264</v>
      </c>
      <c r="M17" s="226" t="s">
        <v>265</v>
      </c>
      <c r="N17" s="226"/>
      <c r="O17" s="226"/>
      <c r="P17" s="226"/>
      <c r="Q17" s="226"/>
      <c r="R17" s="226"/>
      <c r="S17" s="76" t="s">
        <v>264</v>
      </c>
      <c r="T17" s="226" t="s">
        <v>265</v>
      </c>
      <c r="U17" s="226"/>
      <c r="V17" s="226"/>
      <c r="W17" s="226"/>
      <c r="X17" s="226"/>
      <c r="Y17" s="226"/>
      <c r="Z17" s="76" t="s">
        <v>264</v>
      </c>
      <c r="AA17" s="226" t="s">
        <v>265</v>
      </c>
      <c r="AB17" s="226"/>
      <c r="AC17" s="226"/>
      <c r="AD17" s="226"/>
      <c r="AE17" s="226"/>
      <c r="AF17" s="226"/>
      <c r="AG17" s="76" t="s">
        <v>264</v>
      </c>
      <c r="AH17" s="226" t="s">
        <v>265</v>
      </c>
      <c r="AI17" s="226"/>
      <c r="AJ17" s="226"/>
      <c r="AK17" s="226"/>
      <c r="AL17" s="226"/>
      <c r="AM17" s="226"/>
      <c r="AN17" s="76" t="s">
        <v>264</v>
      </c>
      <c r="AO17" s="226" t="s">
        <v>265</v>
      </c>
      <c r="AP17" s="226"/>
      <c r="AQ17" s="226"/>
      <c r="AR17" s="226"/>
      <c r="AS17" s="226"/>
      <c r="AT17" s="226"/>
      <c r="AU17" s="76" t="s">
        <v>264</v>
      </c>
      <c r="AV17" s="226" t="s">
        <v>265</v>
      </c>
      <c r="AW17" s="226"/>
      <c r="AX17" s="226"/>
      <c r="AY17" s="226"/>
      <c r="AZ17" s="226"/>
      <c r="BA17" s="226"/>
      <c r="BB17" s="76" t="s">
        <v>264</v>
      </c>
      <c r="BC17" s="226" t="s">
        <v>265</v>
      </c>
      <c r="BD17" s="226"/>
      <c r="BE17" s="226"/>
      <c r="BF17" s="226"/>
      <c r="BG17" s="226"/>
      <c r="BH17" s="226"/>
      <c r="BI17" s="76" t="s">
        <v>264</v>
      </c>
      <c r="BJ17" s="226" t="s">
        <v>265</v>
      </c>
      <c r="BK17" s="226"/>
      <c r="BL17" s="226"/>
      <c r="BM17" s="226"/>
      <c r="BN17" s="226"/>
      <c r="BO17" s="226"/>
      <c r="BP17" s="76" t="s">
        <v>264</v>
      </c>
      <c r="BQ17" s="226" t="s">
        <v>265</v>
      </c>
      <c r="BR17" s="226"/>
      <c r="BS17" s="226"/>
      <c r="BT17" s="226"/>
      <c r="BU17" s="226"/>
      <c r="BV17" s="226"/>
      <c r="BW17" s="226" t="s">
        <v>264</v>
      </c>
      <c r="BX17" s="226"/>
      <c r="BY17" s="226" t="s">
        <v>265</v>
      </c>
      <c r="BZ17" s="226"/>
      <c r="CA17" s="226"/>
    </row>
    <row r="18" spans="1:80" s="26" customFormat="1" ht="51.8" customHeight="1" x14ac:dyDescent="0.2">
      <c r="A18" s="226"/>
      <c r="B18" s="226"/>
      <c r="C18" s="226"/>
      <c r="D18" s="226"/>
      <c r="E18" s="77" t="s">
        <v>266</v>
      </c>
      <c r="F18" s="77" t="s">
        <v>266</v>
      </c>
      <c r="G18" s="77" t="s">
        <v>267</v>
      </c>
      <c r="H18" s="77" t="s">
        <v>268</v>
      </c>
      <c r="I18" s="77" t="s">
        <v>269</v>
      </c>
      <c r="J18" s="77" t="s">
        <v>270</v>
      </c>
      <c r="K18" s="77" t="s">
        <v>271</v>
      </c>
      <c r="L18" s="77" t="s">
        <v>266</v>
      </c>
      <c r="M18" s="77" t="s">
        <v>266</v>
      </c>
      <c r="N18" s="77" t="s">
        <v>267</v>
      </c>
      <c r="O18" s="77" t="s">
        <v>268</v>
      </c>
      <c r="P18" s="77" t="s">
        <v>269</v>
      </c>
      <c r="Q18" s="77" t="s">
        <v>270</v>
      </c>
      <c r="R18" s="77" t="s">
        <v>271</v>
      </c>
      <c r="S18" s="77" t="s">
        <v>266</v>
      </c>
      <c r="T18" s="77" t="s">
        <v>266</v>
      </c>
      <c r="U18" s="77" t="s">
        <v>267</v>
      </c>
      <c r="V18" s="77" t="s">
        <v>268</v>
      </c>
      <c r="W18" s="77" t="s">
        <v>269</v>
      </c>
      <c r="X18" s="77" t="s">
        <v>270</v>
      </c>
      <c r="Y18" s="77" t="s">
        <v>271</v>
      </c>
      <c r="Z18" s="77" t="s">
        <v>266</v>
      </c>
      <c r="AA18" s="77" t="s">
        <v>266</v>
      </c>
      <c r="AB18" s="77" t="s">
        <v>267</v>
      </c>
      <c r="AC18" s="77" t="s">
        <v>268</v>
      </c>
      <c r="AD18" s="77" t="s">
        <v>269</v>
      </c>
      <c r="AE18" s="77" t="s">
        <v>270</v>
      </c>
      <c r="AF18" s="77" t="s">
        <v>271</v>
      </c>
      <c r="AG18" s="77" t="s">
        <v>266</v>
      </c>
      <c r="AH18" s="77" t="s">
        <v>266</v>
      </c>
      <c r="AI18" s="77" t="s">
        <v>267</v>
      </c>
      <c r="AJ18" s="77" t="s">
        <v>268</v>
      </c>
      <c r="AK18" s="77" t="s">
        <v>269</v>
      </c>
      <c r="AL18" s="77" t="s">
        <v>270</v>
      </c>
      <c r="AM18" s="77" t="s">
        <v>271</v>
      </c>
      <c r="AN18" s="77" t="s">
        <v>266</v>
      </c>
      <c r="AO18" s="77" t="s">
        <v>266</v>
      </c>
      <c r="AP18" s="77" t="s">
        <v>267</v>
      </c>
      <c r="AQ18" s="77" t="s">
        <v>268</v>
      </c>
      <c r="AR18" s="77" t="s">
        <v>269</v>
      </c>
      <c r="AS18" s="77" t="s">
        <v>270</v>
      </c>
      <c r="AT18" s="77" t="s">
        <v>271</v>
      </c>
      <c r="AU18" s="77" t="s">
        <v>266</v>
      </c>
      <c r="AV18" s="77" t="s">
        <v>266</v>
      </c>
      <c r="AW18" s="77" t="s">
        <v>267</v>
      </c>
      <c r="AX18" s="77" t="s">
        <v>268</v>
      </c>
      <c r="AY18" s="77" t="s">
        <v>269</v>
      </c>
      <c r="AZ18" s="77" t="s">
        <v>270</v>
      </c>
      <c r="BA18" s="77" t="s">
        <v>271</v>
      </c>
      <c r="BB18" s="77" t="s">
        <v>266</v>
      </c>
      <c r="BC18" s="77" t="s">
        <v>266</v>
      </c>
      <c r="BD18" s="77" t="s">
        <v>267</v>
      </c>
      <c r="BE18" s="77" t="s">
        <v>268</v>
      </c>
      <c r="BF18" s="77" t="s">
        <v>269</v>
      </c>
      <c r="BG18" s="77" t="s">
        <v>270</v>
      </c>
      <c r="BH18" s="77" t="s">
        <v>271</v>
      </c>
      <c r="BI18" s="77" t="s">
        <v>266</v>
      </c>
      <c r="BJ18" s="77" t="s">
        <v>266</v>
      </c>
      <c r="BK18" s="77" t="s">
        <v>267</v>
      </c>
      <c r="BL18" s="77" t="s">
        <v>268</v>
      </c>
      <c r="BM18" s="77" t="s">
        <v>269</v>
      </c>
      <c r="BN18" s="77" t="s">
        <v>270</v>
      </c>
      <c r="BO18" s="77" t="s">
        <v>271</v>
      </c>
      <c r="BP18" s="77" t="s">
        <v>266</v>
      </c>
      <c r="BQ18" s="77" t="s">
        <v>266</v>
      </c>
      <c r="BR18" s="77" t="s">
        <v>267</v>
      </c>
      <c r="BS18" s="77" t="s">
        <v>268</v>
      </c>
      <c r="BT18" s="77" t="s">
        <v>269</v>
      </c>
      <c r="BU18" s="77" t="s">
        <v>270</v>
      </c>
      <c r="BV18" s="77" t="s">
        <v>271</v>
      </c>
      <c r="BW18" s="76" t="s">
        <v>266</v>
      </c>
      <c r="BX18" s="76" t="s">
        <v>2</v>
      </c>
      <c r="BY18" s="76" t="s">
        <v>266</v>
      </c>
      <c r="BZ18" s="76" t="s">
        <v>2</v>
      </c>
      <c r="CA18" s="226"/>
    </row>
    <row r="19" spans="1:80" s="26" customFormat="1" ht="26.45" customHeight="1" x14ac:dyDescent="0.2">
      <c r="A19" s="42">
        <v>1</v>
      </c>
      <c r="B19" s="42">
        <v>2</v>
      </c>
      <c r="C19" s="42">
        <v>3</v>
      </c>
      <c r="D19" s="42">
        <v>4</v>
      </c>
      <c r="E19" s="42" t="s">
        <v>272</v>
      </c>
      <c r="F19" s="42" t="s">
        <v>273</v>
      </c>
      <c r="G19" s="42" t="s">
        <v>274</v>
      </c>
      <c r="H19" s="42" t="s">
        <v>275</v>
      </c>
      <c r="I19" s="42" t="s">
        <v>276</v>
      </c>
      <c r="J19" s="42" t="s">
        <v>277</v>
      </c>
      <c r="K19" s="42" t="s">
        <v>278</v>
      </c>
      <c r="L19" s="42" t="s">
        <v>279</v>
      </c>
      <c r="M19" s="42" t="s">
        <v>280</v>
      </c>
      <c r="N19" s="42" t="s">
        <v>281</v>
      </c>
      <c r="O19" s="42" t="s">
        <v>282</v>
      </c>
      <c r="P19" s="42" t="s">
        <v>283</v>
      </c>
      <c r="Q19" s="42" t="s">
        <v>284</v>
      </c>
      <c r="R19" s="42" t="s">
        <v>285</v>
      </c>
      <c r="S19" s="42" t="s">
        <v>286</v>
      </c>
      <c r="T19" s="42" t="s">
        <v>287</v>
      </c>
      <c r="U19" s="42" t="s">
        <v>288</v>
      </c>
      <c r="V19" s="42" t="s">
        <v>289</v>
      </c>
      <c r="W19" s="42" t="s">
        <v>290</v>
      </c>
      <c r="X19" s="42" t="s">
        <v>291</v>
      </c>
      <c r="Y19" s="42" t="s">
        <v>292</v>
      </c>
      <c r="Z19" s="42" t="s">
        <v>293</v>
      </c>
      <c r="AA19" s="42" t="s">
        <v>294</v>
      </c>
      <c r="AB19" s="42" t="s">
        <v>295</v>
      </c>
      <c r="AC19" s="42" t="s">
        <v>296</v>
      </c>
      <c r="AD19" s="42" t="s">
        <v>297</v>
      </c>
      <c r="AE19" s="42" t="s">
        <v>298</v>
      </c>
      <c r="AF19" s="42" t="s">
        <v>299</v>
      </c>
      <c r="AG19" s="42" t="s">
        <v>300</v>
      </c>
      <c r="AH19" s="42" t="s">
        <v>301</v>
      </c>
      <c r="AI19" s="42" t="s">
        <v>302</v>
      </c>
      <c r="AJ19" s="42" t="s">
        <v>303</v>
      </c>
      <c r="AK19" s="42" t="s">
        <v>304</v>
      </c>
      <c r="AL19" s="42" t="s">
        <v>305</v>
      </c>
      <c r="AM19" s="42" t="s">
        <v>306</v>
      </c>
      <c r="AN19" s="42" t="s">
        <v>307</v>
      </c>
      <c r="AO19" s="42" t="s">
        <v>308</v>
      </c>
      <c r="AP19" s="42" t="s">
        <v>309</v>
      </c>
      <c r="AQ19" s="42" t="s">
        <v>310</v>
      </c>
      <c r="AR19" s="42" t="s">
        <v>311</v>
      </c>
      <c r="AS19" s="42" t="s">
        <v>312</v>
      </c>
      <c r="AT19" s="42" t="s">
        <v>313</v>
      </c>
      <c r="AU19" s="42" t="s">
        <v>314</v>
      </c>
      <c r="AV19" s="42" t="s">
        <v>315</v>
      </c>
      <c r="AW19" s="42" t="s">
        <v>316</v>
      </c>
      <c r="AX19" s="42" t="s">
        <v>317</v>
      </c>
      <c r="AY19" s="42" t="s">
        <v>318</v>
      </c>
      <c r="AZ19" s="42" t="s">
        <v>319</v>
      </c>
      <c r="BA19" s="42" t="s">
        <v>320</v>
      </c>
      <c r="BB19" s="42" t="s">
        <v>321</v>
      </c>
      <c r="BC19" s="42" t="s">
        <v>322</v>
      </c>
      <c r="BD19" s="42" t="s">
        <v>323</v>
      </c>
      <c r="BE19" s="42" t="s">
        <v>324</v>
      </c>
      <c r="BF19" s="42" t="s">
        <v>325</v>
      </c>
      <c r="BG19" s="42" t="s">
        <v>326</v>
      </c>
      <c r="BH19" s="42" t="s">
        <v>327</v>
      </c>
      <c r="BI19" s="42" t="s">
        <v>328</v>
      </c>
      <c r="BJ19" s="42" t="s">
        <v>329</v>
      </c>
      <c r="BK19" s="42" t="s">
        <v>330</v>
      </c>
      <c r="BL19" s="42" t="s">
        <v>331</v>
      </c>
      <c r="BM19" s="42" t="s">
        <v>332</v>
      </c>
      <c r="BN19" s="42" t="s">
        <v>333</v>
      </c>
      <c r="BO19" s="42" t="s">
        <v>334</v>
      </c>
      <c r="BP19" s="42" t="s">
        <v>335</v>
      </c>
      <c r="BQ19" s="42" t="s">
        <v>336</v>
      </c>
      <c r="BR19" s="42" t="s">
        <v>337</v>
      </c>
      <c r="BS19" s="42" t="s">
        <v>338</v>
      </c>
      <c r="BT19" s="42" t="s">
        <v>339</v>
      </c>
      <c r="BU19" s="42" t="s">
        <v>340</v>
      </c>
      <c r="BV19" s="42" t="s">
        <v>341</v>
      </c>
      <c r="BW19" s="42">
        <v>7</v>
      </c>
      <c r="BX19" s="42">
        <v>8</v>
      </c>
      <c r="BY19" s="42">
        <v>9</v>
      </c>
      <c r="BZ19" s="42">
        <v>10</v>
      </c>
      <c r="CA19" s="42">
        <v>11</v>
      </c>
    </row>
    <row r="20" spans="1:80" s="90" customFormat="1" ht="15.05" x14ac:dyDescent="0.3">
      <c r="A20" s="99"/>
      <c r="B20" s="100" t="s">
        <v>415</v>
      </c>
      <c r="C20" s="101"/>
      <c r="D20" s="132">
        <f t="shared" ref="D20:BN20" si="0">D21+D410+D791+D994</f>
        <v>10095.574102569999</v>
      </c>
      <c r="E20" s="132">
        <f t="shared" si="0"/>
        <v>0</v>
      </c>
      <c r="F20" s="132">
        <f t="shared" si="0"/>
        <v>3086.7086205599994</v>
      </c>
      <c r="G20" s="132">
        <f t="shared" si="0"/>
        <v>138.696</v>
      </c>
      <c r="H20" s="132">
        <f t="shared" si="0"/>
        <v>0</v>
      </c>
      <c r="I20" s="132">
        <f t="shared" si="0"/>
        <v>225.52090000000001</v>
      </c>
      <c r="J20" s="132">
        <f t="shared" si="0"/>
        <v>0</v>
      </c>
      <c r="K20" s="132">
        <f t="shared" si="0"/>
        <v>0</v>
      </c>
      <c r="L20" s="132">
        <f t="shared" si="0"/>
        <v>0</v>
      </c>
      <c r="M20" s="132">
        <f t="shared" si="0"/>
        <v>0</v>
      </c>
      <c r="N20" s="132">
        <f t="shared" si="0"/>
        <v>0</v>
      </c>
      <c r="O20" s="132">
        <f t="shared" si="0"/>
        <v>0</v>
      </c>
      <c r="P20" s="132">
        <f t="shared" si="0"/>
        <v>0</v>
      </c>
      <c r="Q20" s="132">
        <f t="shared" si="0"/>
        <v>0</v>
      </c>
      <c r="R20" s="132">
        <f t="shared" si="0"/>
        <v>0</v>
      </c>
      <c r="S20" s="132">
        <f t="shared" si="0"/>
        <v>0</v>
      </c>
      <c r="T20" s="132">
        <f t="shared" si="0"/>
        <v>0</v>
      </c>
      <c r="U20" s="132">
        <f t="shared" si="0"/>
        <v>0</v>
      </c>
      <c r="V20" s="132">
        <f t="shared" si="0"/>
        <v>0</v>
      </c>
      <c r="W20" s="132">
        <f t="shared" si="0"/>
        <v>0</v>
      </c>
      <c r="X20" s="132">
        <f t="shared" si="0"/>
        <v>0</v>
      </c>
      <c r="Y20" s="132">
        <f t="shared" si="0"/>
        <v>0</v>
      </c>
      <c r="Z20" s="132">
        <f t="shared" si="0"/>
        <v>0</v>
      </c>
      <c r="AA20" s="132">
        <f t="shared" si="0"/>
        <v>0</v>
      </c>
      <c r="AB20" s="132">
        <f t="shared" si="0"/>
        <v>0</v>
      </c>
      <c r="AC20" s="132">
        <f t="shared" si="0"/>
        <v>0</v>
      </c>
      <c r="AD20" s="132">
        <f t="shared" si="0"/>
        <v>0</v>
      </c>
      <c r="AE20" s="132">
        <f t="shared" si="0"/>
        <v>0</v>
      </c>
      <c r="AF20" s="132">
        <f t="shared" si="0"/>
        <v>0</v>
      </c>
      <c r="AG20" s="132">
        <f t="shared" si="0"/>
        <v>0</v>
      </c>
      <c r="AH20" s="132">
        <f t="shared" si="0"/>
        <v>3086.7086205599994</v>
      </c>
      <c r="AI20" s="132">
        <f t="shared" si="0"/>
        <v>138.696</v>
      </c>
      <c r="AJ20" s="132">
        <f t="shared" si="0"/>
        <v>0</v>
      </c>
      <c r="AK20" s="132">
        <f t="shared" si="0"/>
        <v>225.52090000000001</v>
      </c>
      <c r="AL20" s="132">
        <f t="shared" si="0"/>
        <v>0</v>
      </c>
      <c r="AM20" s="132">
        <f t="shared" si="0"/>
        <v>0</v>
      </c>
      <c r="AN20" s="132">
        <f t="shared" si="0"/>
        <v>0</v>
      </c>
      <c r="AO20" s="132">
        <f t="shared" si="0"/>
        <v>1002.9293851399999</v>
      </c>
      <c r="AP20" s="132">
        <f t="shared" si="0"/>
        <v>69.415999999999997</v>
      </c>
      <c r="AQ20" s="132">
        <f t="shared" si="0"/>
        <v>0</v>
      </c>
      <c r="AR20" s="132">
        <f t="shared" si="0"/>
        <v>119.06579000000002</v>
      </c>
      <c r="AS20" s="132">
        <f t="shared" si="0"/>
        <v>0</v>
      </c>
      <c r="AT20" s="132">
        <f t="shared" si="0"/>
        <v>0</v>
      </c>
      <c r="AU20" s="132">
        <f t="shared" si="0"/>
        <v>0</v>
      </c>
      <c r="AV20" s="132">
        <f t="shared" si="0"/>
        <v>477.49931115000004</v>
      </c>
      <c r="AW20" s="132">
        <f t="shared" si="0"/>
        <v>38.6</v>
      </c>
      <c r="AX20" s="132">
        <f t="shared" si="0"/>
        <v>0</v>
      </c>
      <c r="AY20" s="132">
        <f t="shared" si="0"/>
        <v>56.072450000000003</v>
      </c>
      <c r="AZ20" s="132">
        <f t="shared" si="0"/>
        <v>0</v>
      </c>
      <c r="BA20" s="132">
        <f t="shared" si="0"/>
        <v>0</v>
      </c>
      <c r="BB20" s="132">
        <f t="shared" si="0"/>
        <v>0</v>
      </c>
      <c r="BC20" s="132">
        <f t="shared" si="0"/>
        <v>525.43007398999998</v>
      </c>
      <c r="BD20" s="132">
        <f t="shared" si="0"/>
        <v>30.816000000000003</v>
      </c>
      <c r="BE20" s="132">
        <f t="shared" si="0"/>
        <v>0</v>
      </c>
      <c r="BF20" s="132">
        <f t="shared" si="0"/>
        <v>62.993340000000003</v>
      </c>
      <c r="BG20" s="132">
        <f t="shared" si="0"/>
        <v>0</v>
      </c>
      <c r="BH20" s="132">
        <f t="shared" si="0"/>
        <v>0</v>
      </c>
      <c r="BI20" s="132">
        <f t="shared" si="0"/>
        <v>0</v>
      </c>
      <c r="BJ20" s="132">
        <f t="shared" si="0"/>
        <v>0</v>
      </c>
      <c r="BK20" s="132">
        <f t="shared" si="0"/>
        <v>0</v>
      </c>
      <c r="BL20" s="132">
        <f t="shared" si="0"/>
        <v>0</v>
      </c>
      <c r="BM20" s="132">
        <f t="shared" si="0"/>
        <v>0</v>
      </c>
      <c r="BN20" s="132">
        <f t="shared" si="0"/>
        <v>0</v>
      </c>
      <c r="BO20" s="132">
        <f t="shared" ref="BO20:CA20" si="1">BO21+BO410+BO791+BO994</f>
        <v>0</v>
      </c>
      <c r="BP20" s="132">
        <f t="shared" si="1"/>
        <v>0</v>
      </c>
      <c r="BQ20" s="132">
        <f t="shared" si="1"/>
        <v>0</v>
      </c>
      <c r="BR20" s="132">
        <f t="shared" si="1"/>
        <v>0</v>
      </c>
      <c r="BS20" s="132">
        <f t="shared" si="1"/>
        <v>0</v>
      </c>
      <c r="BT20" s="132">
        <f t="shared" si="1"/>
        <v>0</v>
      </c>
      <c r="BU20" s="132">
        <f t="shared" si="1"/>
        <v>0</v>
      </c>
      <c r="BV20" s="132">
        <f t="shared" si="1"/>
        <v>0</v>
      </c>
      <c r="BW20" s="132">
        <f t="shared" si="1"/>
        <v>0</v>
      </c>
      <c r="BX20" s="132">
        <f t="shared" si="1"/>
        <v>0</v>
      </c>
      <c r="BY20" s="132">
        <f t="shared" si="1"/>
        <v>2083.7792354199996</v>
      </c>
      <c r="BZ20" s="132">
        <f t="shared" si="1"/>
        <v>0</v>
      </c>
      <c r="CA20" s="132">
        <f t="shared" si="1"/>
        <v>0</v>
      </c>
      <c r="CB20" s="98"/>
    </row>
    <row r="21" spans="1:80" s="90" customFormat="1" ht="30.05" x14ac:dyDescent="0.3">
      <c r="A21" s="102"/>
      <c r="B21" s="100" t="s">
        <v>25</v>
      </c>
      <c r="C21" s="101"/>
      <c r="D21" s="132">
        <f t="shared" ref="D21:BN21" si="2">D22+D25+D30+D33+D40+D47+D54+D58+D61+D77+D80+D89+D105+D111+D118+D124+D129+D133+D135+D153+D171+D190+D192+D197+D212+D216+D218+D222+D226+D238+D242+D249+D260+D268+D277+D316+D322+D332+D335+D340+D348+D365+D402</f>
        <v>2348.2250100000001</v>
      </c>
      <c r="E21" s="132">
        <f t="shared" si="2"/>
        <v>0</v>
      </c>
      <c r="F21" s="132">
        <f t="shared" si="2"/>
        <v>1178.65472</v>
      </c>
      <c r="G21" s="132">
        <f t="shared" si="2"/>
        <v>80.62</v>
      </c>
      <c r="H21" s="132">
        <f t="shared" si="2"/>
        <v>0</v>
      </c>
      <c r="I21" s="132">
        <f t="shared" si="2"/>
        <v>53.997900000000008</v>
      </c>
      <c r="J21" s="132">
        <f t="shared" si="2"/>
        <v>0</v>
      </c>
      <c r="K21" s="132">
        <f t="shared" si="2"/>
        <v>0</v>
      </c>
      <c r="L21" s="132">
        <f t="shared" si="2"/>
        <v>0</v>
      </c>
      <c r="M21" s="132">
        <f t="shared" si="2"/>
        <v>0</v>
      </c>
      <c r="N21" s="132">
        <f t="shared" si="2"/>
        <v>0</v>
      </c>
      <c r="O21" s="132">
        <f t="shared" si="2"/>
        <v>0</v>
      </c>
      <c r="P21" s="132">
        <f t="shared" si="2"/>
        <v>0</v>
      </c>
      <c r="Q21" s="132">
        <f t="shared" si="2"/>
        <v>0</v>
      </c>
      <c r="R21" s="132">
        <f t="shared" si="2"/>
        <v>0</v>
      </c>
      <c r="S21" s="132">
        <f t="shared" si="2"/>
        <v>0</v>
      </c>
      <c r="T21" s="132">
        <f t="shared" si="2"/>
        <v>0</v>
      </c>
      <c r="U21" s="132">
        <f t="shared" si="2"/>
        <v>0</v>
      </c>
      <c r="V21" s="132">
        <f t="shared" si="2"/>
        <v>0</v>
      </c>
      <c r="W21" s="132">
        <f t="shared" si="2"/>
        <v>0</v>
      </c>
      <c r="X21" s="132">
        <f t="shared" si="2"/>
        <v>0</v>
      </c>
      <c r="Y21" s="132">
        <f t="shared" si="2"/>
        <v>0</v>
      </c>
      <c r="Z21" s="132">
        <f t="shared" si="2"/>
        <v>0</v>
      </c>
      <c r="AA21" s="132">
        <f t="shared" si="2"/>
        <v>0</v>
      </c>
      <c r="AB21" s="132">
        <f t="shared" si="2"/>
        <v>0</v>
      </c>
      <c r="AC21" s="132">
        <f t="shared" si="2"/>
        <v>0</v>
      </c>
      <c r="AD21" s="132">
        <f t="shared" si="2"/>
        <v>0</v>
      </c>
      <c r="AE21" s="132">
        <f t="shared" si="2"/>
        <v>0</v>
      </c>
      <c r="AF21" s="132">
        <f t="shared" si="2"/>
        <v>0</v>
      </c>
      <c r="AG21" s="132">
        <f t="shared" si="2"/>
        <v>0</v>
      </c>
      <c r="AH21" s="132">
        <f t="shared" si="2"/>
        <v>1178.65472</v>
      </c>
      <c r="AI21" s="132">
        <f t="shared" si="2"/>
        <v>80.62</v>
      </c>
      <c r="AJ21" s="132">
        <f t="shared" si="2"/>
        <v>0</v>
      </c>
      <c r="AK21" s="132">
        <f t="shared" si="2"/>
        <v>53.997900000000008</v>
      </c>
      <c r="AL21" s="132">
        <f t="shared" si="2"/>
        <v>0</v>
      </c>
      <c r="AM21" s="132">
        <f t="shared" si="2"/>
        <v>0</v>
      </c>
      <c r="AN21" s="132">
        <f t="shared" si="2"/>
        <v>0</v>
      </c>
      <c r="AO21" s="132">
        <f t="shared" si="2"/>
        <v>284.31188860000003</v>
      </c>
      <c r="AP21" s="132">
        <f t="shared" si="2"/>
        <v>45.92</v>
      </c>
      <c r="AQ21" s="132">
        <f t="shared" si="2"/>
        <v>0</v>
      </c>
      <c r="AR21" s="132">
        <f t="shared" si="2"/>
        <v>38.885600000000011</v>
      </c>
      <c r="AS21" s="132">
        <f t="shared" si="2"/>
        <v>0</v>
      </c>
      <c r="AT21" s="132">
        <f t="shared" si="2"/>
        <v>0</v>
      </c>
      <c r="AU21" s="132">
        <f t="shared" si="2"/>
        <v>0</v>
      </c>
      <c r="AV21" s="132">
        <f t="shared" si="2"/>
        <v>139.09407876</v>
      </c>
      <c r="AW21" s="132">
        <f t="shared" si="2"/>
        <v>29.560000000000002</v>
      </c>
      <c r="AX21" s="132">
        <f t="shared" si="2"/>
        <v>0</v>
      </c>
      <c r="AY21" s="132">
        <f t="shared" si="2"/>
        <v>20.801600000000001</v>
      </c>
      <c r="AZ21" s="132">
        <f t="shared" si="2"/>
        <v>0</v>
      </c>
      <c r="BA21" s="132">
        <f t="shared" si="2"/>
        <v>0</v>
      </c>
      <c r="BB21" s="132">
        <f t="shared" si="2"/>
        <v>0</v>
      </c>
      <c r="BC21" s="132">
        <f t="shared" si="2"/>
        <v>145.21780984000003</v>
      </c>
      <c r="BD21" s="132">
        <f t="shared" si="2"/>
        <v>16.360000000000003</v>
      </c>
      <c r="BE21" s="132">
        <f t="shared" si="2"/>
        <v>0</v>
      </c>
      <c r="BF21" s="132">
        <f t="shared" si="2"/>
        <v>18.084000000000003</v>
      </c>
      <c r="BG21" s="132">
        <f t="shared" si="2"/>
        <v>0</v>
      </c>
      <c r="BH21" s="132">
        <f t="shared" si="2"/>
        <v>0</v>
      </c>
      <c r="BI21" s="132">
        <f t="shared" si="2"/>
        <v>0</v>
      </c>
      <c r="BJ21" s="132">
        <f t="shared" si="2"/>
        <v>0</v>
      </c>
      <c r="BK21" s="132">
        <f t="shared" si="2"/>
        <v>0</v>
      </c>
      <c r="BL21" s="132">
        <f t="shared" si="2"/>
        <v>0</v>
      </c>
      <c r="BM21" s="132">
        <f t="shared" si="2"/>
        <v>0</v>
      </c>
      <c r="BN21" s="132">
        <f t="shared" si="2"/>
        <v>0</v>
      </c>
      <c r="BO21" s="132">
        <f t="shared" ref="BO21:CA21" si="3">BO22+BO25+BO30+BO33+BO40+BO47+BO54+BO58+BO61+BO77+BO80+BO89+BO105+BO111+BO118+BO124+BO129+BO133+BO135+BO153+BO171+BO190+BO192+BO197+BO212+BO216+BO218+BO222+BO226+BO238+BO242+BO249+BO260+BO268+BO277+BO316+BO322+BO332+BO335+BO340+BO348+BO365+BO402</f>
        <v>0</v>
      </c>
      <c r="BP21" s="132">
        <f t="shared" si="3"/>
        <v>0</v>
      </c>
      <c r="BQ21" s="132">
        <f t="shared" si="3"/>
        <v>0</v>
      </c>
      <c r="BR21" s="132">
        <f t="shared" si="3"/>
        <v>0</v>
      </c>
      <c r="BS21" s="132">
        <f t="shared" si="3"/>
        <v>0</v>
      </c>
      <c r="BT21" s="132">
        <f t="shared" si="3"/>
        <v>0</v>
      </c>
      <c r="BU21" s="132">
        <f t="shared" si="3"/>
        <v>0</v>
      </c>
      <c r="BV21" s="132">
        <f t="shared" si="3"/>
        <v>0</v>
      </c>
      <c r="BW21" s="132">
        <f t="shared" si="3"/>
        <v>0</v>
      </c>
      <c r="BX21" s="132">
        <f t="shared" si="3"/>
        <v>0</v>
      </c>
      <c r="BY21" s="132">
        <f t="shared" si="3"/>
        <v>894.34283140000002</v>
      </c>
      <c r="BZ21" s="132">
        <f t="shared" si="3"/>
        <v>0</v>
      </c>
      <c r="CA21" s="132">
        <f t="shared" si="3"/>
        <v>0</v>
      </c>
      <c r="CB21" s="98"/>
    </row>
    <row r="22" spans="1:80" s="90" customFormat="1" x14ac:dyDescent="0.3">
      <c r="A22" s="103"/>
      <c r="B22" s="104" t="s">
        <v>26</v>
      </c>
      <c r="C22" s="105"/>
      <c r="D22" s="133">
        <f t="shared" ref="D22:BN22" si="4">SUM(D23:D24)</f>
        <v>0</v>
      </c>
      <c r="E22" s="133">
        <f t="shared" si="4"/>
        <v>0</v>
      </c>
      <c r="F22" s="133">
        <f t="shared" si="4"/>
        <v>0</v>
      </c>
      <c r="G22" s="133">
        <f t="shared" si="4"/>
        <v>0</v>
      </c>
      <c r="H22" s="133">
        <f t="shared" si="4"/>
        <v>0</v>
      </c>
      <c r="I22" s="133">
        <f t="shared" si="4"/>
        <v>0</v>
      </c>
      <c r="J22" s="133">
        <f t="shared" si="4"/>
        <v>0</v>
      </c>
      <c r="K22" s="133">
        <f t="shared" si="4"/>
        <v>0</v>
      </c>
      <c r="L22" s="133">
        <f t="shared" si="4"/>
        <v>0</v>
      </c>
      <c r="M22" s="133">
        <f t="shared" si="4"/>
        <v>0</v>
      </c>
      <c r="N22" s="133">
        <f t="shared" si="4"/>
        <v>0</v>
      </c>
      <c r="O22" s="133">
        <f t="shared" si="4"/>
        <v>0</v>
      </c>
      <c r="P22" s="133">
        <f t="shared" si="4"/>
        <v>0</v>
      </c>
      <c r="Q22" s="133">
        <f t="shared" si="4"/>
        <v>0</v>
      </c>
      <c r="R22" s="133">
        <f t="shared" si="4"/>
        <v>0</v>
      </c>
      <c r="S22" s="133">
        <f t="shared" si="4"/>
        <v>0</v>
      </c>
      <c r="T22" s="133">
        <f t="shared" si="4"/>
        <v>0</v>
      </c>
      <c r="U22" s="133">
        <f t="shared" si="4"/>
        <v>0</v>
      </c>
      <c r="V22" s="133">
        <f t="shared" si="4"/>
        <v>0</v>
      </c>
      <c r="W22" s="133">
        <f t="shared" si="4"/>
        <v>0</v>
      </c>
      <c r="X22" s="133">
        <f t="shared" si="4"/>
        <v>0</v>
      </c>
      <c r="Y22" s="133">
        <f t="shared" si="4"/>
        <v>0</v>
      </c>
      <c r="Z22" s="133">
        <f t="shared" si="4"/>
        <v>0</v>
      </c>
      <c r="AA22" s="133">
        <f t="shared" si="4"/>
        <v>0</v>
      </c>
      <c r="AB22" s="133">
        <f t="shared" si="4"/>
        <v>0</v>
      </c>
      <c r="AC22" s="133">
        <f t="shared" si="4"/>
        <v>0</v>
      </c>
      <c r="AD22" s="133">
        <f t="shared" si="4"/>
        <v>0</v>
      </c>
      <c r="AE22" s="133">
        <f t="shared" si="4"/>
        <v>0</v>
      </c>
      <c r="AF22" s="133">
        <f t="shared" si="4"/>
        <v>0</v>
      </c>
      <c r="AG22" s="133">
        <f t="shared" si="4"/>
        <v>0</v>
      </c>
      <c r="AH22" s="133">
        <f t="shared" si="4"/>
        <v>0</v>
      </c>
      <c r="AI22" s="133">
        <f t="shared" si="4"/>
        <v>0</v>
      </c>
      <c r="AJ22" s="133">
        <f t="shared" si="4"/>
        <v>0</v>
      </c>
      <c r="AK22" s="133">
        <f t="shared" si="4"/>
        <v>0</v>
      </c>
      <c r="AL22" s="133">
        <f t="shared" si="4"/>
        <v>0</v>
      </c>
      <c r="AM22" s="133">
        <f t="shared" si="4"/>
        <v>0</v>
      </c>
      <c r="AN22" s="133">
        <f t="shared" si="4"/>
        <v>0</v>
      </c>
      <c r="AO22" s="133">
        <f t="shared" si="4"/>
        <v>0.22856164000000001</v>
      </c>
      <c r="AP22" s="133">
        <f t="shared" si="4"/>
        <v>0.4</v>
      </c>
      <c r="AQ22" s="133">
        <f t="shared" si="4"/>
        <v>0</v>
      </c>
      <c r="AR22" s="133">
        <f t="shared" si="4"/>
        <v>0</v>
      </c>
      <c r="AS22" s="133">
        <f t="shared" si="4"/>
        <v>0</v>
      </c>
      <c r="AT22" s="133">
        <f t="shared" si="4"/>
        <v>0</v>
      </c>
      <c r="AU22" s="133">
        <f t="shared" si="4"/>
        <v>0</v>
      </c>
      <c r="AV22" s="133">
        <f t="shared" si="4"/>
        <v>0</v>
      </c>
      <c r="AW22" s="133">
        <f t="shared" si="4"/>
        <v>0</v>
      </c>
      <c r="AX22" s="133">
        <f t="shared" si="4"/>
        <v>0</v>
      </c>
      <c r="AY22" s="133">
        <f t="shared" si="4"/>
        <v>0</v>
      </c>
      <c r="AZ22" s="133">
        <f t="shared" si="4"/>
        <v>0</v>
      </c>
      <c r="BA22" s="133">
        <f t="shared" si="4"/>
        <v>0</v>
      </c>
      <c r="BB22" s="133">
        <f t="shared" si="4"/>
        <v>0</v>
      </c>
      <c r="BC22" s="133">
        <f t="shared" si="4"/>
        <v>0.22856164000000001</v>
      </c>
      <c r="BD22" s="133">
        <f t="shared" si="4"/>
        <v>0.4</v>
      </c>
      <c r="BE22" s="133">
        <f t="shared" si="4"/>
        <v>0</v>
      </c>
      <c r="BF22" s="133">
        <f t="shared" si="4"/>
        <v>0</v>
      </c>
      <c r="BG22" s="133">
        <f t="shared" si="4"/>
        <v>0</v>
      </c>
      <c r="BH22" s="133">
        <f t="shared" si="4"/>
        <v>0</v>
      </c>
      <c r="BI22" s="133">
        <f t="shared" si="4"/>
        <v>0</v>
      </c>
      <c r="BJ22" s="133">
        <f t="shared" si="4"/>
        <v>0</v>
      </c>
      <c r="BK22" s="133">
        <f t="shared" si="4"/>
        <v>0</v>
      </c>
      <c r="BL22" s="133">
        <f t="shared" si="4"/>
        <v>0</v>
      </c>
      <c r="BM22" s="133">
        <f t="shared" si="4"/>
        <v>0</v>
      </c>
      <c r="BN22" s="133">
        <f t="shared" si="4"/>
        <v>0</v>
      </c>
      <c r="BO22" s="133">
        <f t="shared" ref="BO22:CA22" si="5">SUM(BO23:BO24)</f>
        <v>0</v>
      </c>
      <c r="BP22" s="133">
        <f t="shared" si="5"/>
        <v>0</v>
      </c>
      <c r="BQ22" s="133">
        <f t="shared" si="5"/>
        <v>0</v>
      </c>
      <c r="BR22" s="133">
        <f t="shared" si="5"/>
        <v>0</v>
      </c>
      <c r="BS22" s="133">
        <f t="shared" si="5"/>
        <v>0</v>
      </c>
      <c r="BT22" s="133">
        <f t="shared" si="5"/>
        <v>0</v>
      </c>
      <c r="BU22" s="133">
        <f t="shared" si="5"/>
        <v>0</v>
      </c>
      <c r="BV22" s="133">
        <f t="shared" si="5"/>
        <v>0</v>
      </c>
      <c r="BW22" s="133">
        <f t="shared" si="5"/>
        <v>0</v>
      </c>
      <c r="BX22" s="133">
        <f t="shared" si="5"/>
        <v>0</v>
      </c>
      <c r="BY22" s="133">
        <f t="shared" si="5"/>
        <v>-0.22856164000000001</v>
      </c>
      <c r="BZ22" s="133">
        <f t="shared" si="5"/>
        <v>0</v>
      </c>
      <c r="CA22" s="133">
        <f t="shared" si="5"/>
        <v>0</v>
      </c>
      <c r="CB22" s="98"/>
    </row>
    <row r="23" spans="1:80" s="90" customFormat="1" ht="62.2" x14ac:dyDescent="0.3">
      <c r="A23" s="106" t="s">
        <v>1660</v>
      </c>
      <c r="B23" s="107" t="s">
        <v>728</v>
      </c>
      <c r="C23" s="108" t="s">
        <v>1127</v>
      </c>
      <c r="D23" s="122">
        <v>0</v>
      </c>
      <c r="E23" s="122"/>
      <c r="F23" s="122">
        <f>VLOOKUP(C23,'[1]13'!$C$23:$AZ$935,4,0)</f>
        <v>0</v>
      </c>
      <c r="G23" s="122">
        <f>VLOOKUP(C23,'[1]13'!$C$23:$AZ$935,5,0)</f>
        <v>0</v>
      </c>
      <c r="H23" s="122"/>
      <c r="I23" s="122">
        <f>VLOOKUP(C23,'[1]13'!$C$23:$AZ$935,7,0)</f>
        <v>0</v>
      </c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>
        <v>0</v>
      </c>
      <c r="AI23" s="122">
        <v>0</v>
      </c>
      <c r="AJ23" s="122"/>
      <c r="AK23" s="122">
        <v>0</v>
      </c>
      <c r="AL23" s="122"/>
      <c r="AM23" s="122"/>
      <c r="AN23" s="122"/>
      <c r="AO23" s="122">
        <f>AV23+BC23</f>
        <v>0.22856164000000001</v>
      </c>
      <c r="AP23" s="122">
        <f t="shared" ref="AP23:AR23" si="6">AW23+BD23</f>
        <v>0.4</v>
      </c>
      <c r="AQ23" s="122">
        <f t="shared" si="6"/>
        <v>0</v>
      </c>
      <c r="AR23" s="122">
        <f t="shared" si="6"/>
        <v>0</v>
      </c>
      <c r="AS23" s="122"/>
      <c r="AT23" s="122"/>
      <c r="AU23" s="122"/>
      <c r="AV23" s="122">
        <f>VLOOKUP(C23,'[1]13'!$C$23:$AZ$935,46,0)</f>
        <v>0</v>
      </c>
      <c r="AW23" s="122">
        <f>VLOOKUP(C23,'[1]13'!$C$23:$AZ$935,47,0)</f>
        <v>0</v>
      </c>
      <c r="AX23" s="122"/>
      <c r="AY23" s="122">
        <f>VLOOKUP(C23,'[1]13'!$C$23:$AZ$935,49,0)</f>
        <v>0</v>
      </c>
      <c r="AZ23" s="122"/>
      <c r="BA23" s="122"/>
      <c r="BB23" s="122"/>
      <c r="BC23" s="122">
        <v>0.22856164000000001</v>
      </c>
      <c r="BD23" s="122">
        <v>0.4</v>
      </c>
      <c r="BE23" s="122"/>
      <c r="BF23" s="122">
        <v>0</v>
      </c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>
        <f>F23-AO23</f>
        <v>-0.22856164000000001</v>
      </c>
      <c r="BZ23" s="122"/>
      <c r="CA23" s="122"/>
      <c r="CB23" s="98"/>
    </row>
    <row r="24" spans="1:80" s="90" customFormat="1" ht="32.25" customHeight="1" x14ac:dyDescent="0.3">
      <c r="A24" s="106" t="s">
        <v>1660</v>
      </c>
      <c r="B24" s="107" t="s">
        <v>1672</v>
      </c>
      <c r="C24" s="108" t="s">
        <v>1128</v>
      </c>
      <c r="D24" s="122">
        <v>0</v>
      </c>
      <c r="E24" s="122"/>
      <c r="F24" s="122">
        <f>VLOOKUP(C24,'[1]13'!$C$23:$AZ$935,4,0)</f>
        <v>0</v>
      </c>
      <c r="G24" s="122">
        <f>VLOOKUP(C24,'[1]13'!$C$23:$AZ$935,5,0)</f>
        <v>0</v>
      </c>
      <c r="H24" s="122"/>
      <c r="I24" s="122">
        <f>VLOOKUP(C24,'[1]13'!$C$23:$AZ$935,7,0)</f>
        <v>0</v>
      </c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>
        <v>0</v>
      </c>
      <c r="AI24" s="122">
        <v>0</v>
      </c>
      <c r="AJ24" s="122"/>
      <c r="AK24" s="122">
        <v>0</v>
      </c>
      <c r="AL24" s="122"/>
      <c r="AM24" s="122"/>
      <c r="AN24" s="122"/>
      <c r="AO24" s="122">
        <f>AV24+BC24</f>
        <v>0</v>
      </c>
      <c r="AP24" s="122">
        <f t="shared" ref="AP24" si="7">AW24+BD24</f>
        <v>0</v>
      </c>
      <c r="AQ24" s="122">
        <f t="shared" ref="AQ24" si="8">AX24+BE24</f>
        <v>0</v>
      </c>
      <c r="AR24" s="122">
        <f t="shared" ref="AR24" si="9">AY24+BF24</f>
        <v>0</v>
      </c>
      <c r="AS24" s="122"/>
      <c r="AT24" s="122"/>
      <c r="AU24" s="122"/>
      <c r="AV24" s="122">
        <f>VLOOKUP(C24,'[1]13'!$C$23:$AZ$935,46,0)</f>
        <v>0</v>
      </c>
      <c r="AW24" s="122">
        <f>VLOOKUP(C24,'[1]13'!$C$23:$AZ$935,47,0)</f>
        <v>0</v>
      </c>
      <c r="AX24" s="122"/>
      <c r="AY24" s="122">
        <f>VLOOKUP(C24,'[1]13'!$C$23:$AZ$935,49,0)</f>
        <v>0</v>
      </c>
      <c r="AZ24" s="122"/>
      <c r="BA24" s="122"/>
      <c r="BB24" s="122"/>
      <c r="BC24" s="122">
        <v>0</v>
      </c>
      <c r="BD24" s="122">
        <v>0</v>
      </c>
      <c r="BE24" s="122"/>
      <c r="BF24" s="122">
        <v>0</v>
      </c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>
        <f>F24-AO24</f>
        <v>0</v>
      </c>
      <c r="BZ24" s="122"/>
      <c r="CA24" s="122"/>
      <c r="CB24" s="98"/>
    </row>
    <row r="25" spans="1:80" s="90" customFormat="1" x14ac:dyDescent="0.3">
      <c r="A25" s="103"/>
      <c r="B25" s="109" t="s">
        <v>27</v>
      </c>
      <c r="C25" s="105"/>
      <c r="D25" s="133">
        <f t="shared" ref="D25:BN25" si="10">SUM(D26:D29)</f>
        <v>12.020010000000001</v>
      </c>
      <c r="E25" s="133">
        <f t="shared" si="10"/>
        <v>0</v>
      </c>
      <c r="F25" s="133">
        <f t="shared" si="10"/>
        <v>11.28077</v>
      </c>
      <c r="G25" s="133">
        <f t="shared" si="10"/>
        <v>1.26</v>
      </c>
      <c r="H25" s="133">
        <f t="shared" si="10"/>
        <v>0</v>
      </c>
      <c r="I25" s="133">
        <f t="shared" si="10"/>
        <v>1.0449999999999999</v>
      </c>
      <c r="J25" s="133">
        <f t="shared" si="10"/>
        <v>0</v>
      </c>
      <c r="K25" s="133">
        <f t="shared" si="10"/>
        <v>0</v>
      </c>
      <c r="L25" s="133">
        <f t="shared" si="10"/>
        <v>0</v>
      </c>
      <c r="M25" s="133">
        <f t="shared" si="10"/>
        <v>0</v>
      </c>
      <c r="N25" s="133">
        <f t="shared" si="10"/>
        <v>0</v>
      </c>
      <c r="O25" s="133">
        <f t="shared" si="10"/>
        <v>0</v>
      </c>
      <c r="P25" s="133">
        <f t="shared" si="10"/>
        <v>0</v>
      </c>
      <c r="Q25" s="133">
        <f t="shared" si="10"/>
        <v>0</v>
      </c>
      <c r="R25" s="133">
        <f t="shared" si="10"/>
        <v>0</v>
      </c>
      <c r="S25" s="133">
        <f t="shared" si="10"/>
        <v>0</v>
      </c>
      <c r="T25" s="133">
        <f t="shared" si="10"/>
        <v>0</v>
      </c>
      <c r="U25" s="133">
        <f t="shared" si="10"/>
        <v>0</v>
      </c>
      <c r="V25" s="133">
        <f t="shared" si="10"/>
        <v>0</v>
      </c>
      <c r="W25" s="133">
        <f t="shared" si="10"/>
        <v>0</v>
      </c>
      <c r="X25" s="133">
        <f t="shared" si="10"/>
        <v>0</v>
      </c>
      <c r="Y25" s="133">
        <f t="shared" si="10"/>
        <v>0</v>
      </c>
      <c r="Z25" s="133">
        <f t="shared" si="10"/>
        <v>0</v>
      </c>
      <c r="AA25" s="133">
        <f t="shared" si="10"/>
        <v>0</v>
      </c>
      <c r="AB25" s="133">
        <f t="shared" si="10"/>
        <v>0</v>
      </c>
      <c r="AC25" s="133">
        <f t="shared" si="10"/>
        <v>0</v>
      </c>
      <c r="AD25" s="133">
        <f t="shared" si="10"/>
        <v>0</v>
      </c>
      <c r="AE25" s="133">
        <f t="shared" si="10"/>
        <v>0</v>
      </c>
      <c r="AF25" s="133">
        <f t="shared" si="10"/>
        <v>0</v>
      </c>
      <c r="AG25" s="133">
        <f t="shared" si="10"/>
        <v>0</v>
      </c>
      <c r="AH25" s="133">
        <f t="shared" si="10"/>
        <v>11.28077</v>
      </c>
      <c r="AI25" s="133">
        <f t="shared" si="10"/>
        <v>1.26</v>
      </c>
      <c r="AJ25" s="133">
        <f t="shared" si="10"/>
        <v>0</v>
      </c>
      <c r="AK25" s="133">
        <f t="shared" si="10"/>
        <v>1.0449999999999999</v>
      </c>
      <c r="AL25" s="133">
        <f t="shared" si="10"/>
        <v>0</v>
      </c>
      <c r="AM25" s="133">
        <f t="shared" si="10"/>
        <v>0</v>
      </c>
      <c r="AN25" s="133">
        <f t="shared" si="10"/>
        <v>0</v>
      </c>
      <c r="AO25" s="133">
        <f t="shared" si="10"/>
        <v>8.0906963699999999</v>
      </c>
      <c r="AP25" s="133">
        <f t="shared" si="10"/>
        <v>0</v>
      </c>
      <c r="AQ25" s="133">
        <f t="shared" si="10"/>
        <v>0</v>
      </c>
      <c r="AR25" s="133">
        <f t="shared" si="10"/>
        <v>1.8260000000000001</v>
      </c>
      <c r="AS25" s="133">
        <f t="shared" si="10"/>
        <v>0</v>
      </c>
      <c r="AT25" s="133">
        <f t="shared" si="10"/>
        <v>0</v>
      </c>
      <c r="AU25" s="133">
        <f t="shared" si="10"/>
        <v>0</v>
      </c>
      <c r="AV25" s="133">
        <f t="shared" si="10"/>
        <v>0</v>
      </c>
      <c r="AW25" s="133">
        <f t="shared" si="10"/>
        <v>0</v>
      </c>
      <c r="AX25" s="133">
        <f t="shared" si="10"/>
        <v>0</v>
      </c>
      <c r="AY25" s="133">
        <f t="shared" si="10"/>
        <v>0</v>
      </c>
      <c r="AZ25" s="133">
        <f t="shared" si="10"/>
        <v>0</v>
      </c>
      <c r="BA25" s="133">
        <f t="shared" si="10"/>
        <v>0</v>
      </c>
      <c r="BB25" s="133">
        <f t="shared" si="10"/>
        <v>0</v>
      </c>
      <c r="BC25" s="133">
        <f t="shared" si="10"/>
        <v>8.0906963699999999</v>
      </c>
      <c r="BD25" s="133">
        <f t="shared" si="10"/>
        <v>0</v>
      </c>
      <c r="BE25" s="133">
        <f t="shared" si="10"/>
        <v>0</v>
      </c>
      <c r="BF25" s="133">
        <f t="shared" si="10"/>
        <v>1.8260000000000001</v>
      </c>
      <c r="BG25" s="133">
        <f t="shared" si="10"/>
        <v>0</v>
      </c>
      <c r="BH25" s="133">
        <f t="shared" si="10"/>
        <v>0</v>
      </c>
      <c r="BI25" s="133">
        <f t="shared" si="10"/>
        <v>0</v>
      </c>
      <c r="BJ25" s="133">
        <f t="shared" si="10"/>
        <v>0</v>
      </c>
      <c r="BK25" s="133">
        <f t="shared" si="10"/>
        <v>0</v>
      </c>
      <c r="BL25" s="133">
        <f t="shared" si="10"/>
        <v>0</v>
      </c>
      <c r="BM25" s="133">
        <f t="shared" si="10"/>
        <v>0</v>
      </c>
      <c r="BN25" s="133">
        <f t="shared" si="10"/>
        <v>0</v>
      </c>
      <c r="BO25" s="133">
        <f t="shared" ref="BO25:CA25" si="11">SUM(BO26:BO29)</f>
        <v>0</v>
      </c>
      <c r="BP25" s="133">
        <f t="shared" si="11"/>
        <v>0</v>
      </c>
      <c r="BQ25" s="133">
        <f t="shared" si="11"/>
        <v>0</v>
      </c>
      <c r="BR25" s="133">
        <f t="shared" si="11"/>
        <v>0</v>
      </c>
      <c r="BS25" s="133">
        <f t="shared" si="11"/>
        <v>0</v>
      </c>
      <c r="BT25" s="133">
        <f t="shared" si="11"/>
        <v>0</v>
      </c>
      <c r="BU25" s="133">
        <f t="shared" si="11"/>
        <v>0</v>
      </c>
      <c r="BV25" s="133">
        <f t="shared" si="11"/>
        <v>0</v>
      </c>
      <c r="BW25" s="133">
        <f t="shared" si="11"/>
        <v>0</v>
      </c>
      <c r="BX25" s="133">
        <f t="shared" si="11"/>
        <v>0</v>
      </c>
      <c r="BY25" s="133">
        <f t="shared" si="11"/>
        <v>3.1900736300000005</v>
      </c>
      <c r="BZ25" s="133">
        <f t="shared" si="11"/>
        <v>0</v>
      </c>
      <c r="CA25" s="133">
        <f t="shared" si="11"/>
        <v>0</v>
      </c>
      <c r="CB25" s="98"/>
    </row>
    <row r="26" spans="1:80" s="90" customFormat="1" ht="57" customHeight="1" x14ac:dyDescent="0.3">
      <c r="A26" s="106" t="s">
        <v>1660</v>
      </c>
      <c r="B26" s="107" t="s">
        <v>729</v>
      </c>
      <c r="C26" s="108" t="s">
        <v>671</v>
      </c>
      <c r="D26" s="122">
        <v>0.73924000000000001</v>
      </c>
      <c r="E26" s="122"/>
      <c r="F26" s="122">
        <f>VLOOKUP(C26,'[1]13'!$C$23:$AZ$935,4,0)</f>
        <v>0</v>
      </c>
      <c r="G26" s="122">
        <f>VLOOKUP(C26,'[1]13'!$C$23:$AZ$935,5,0)</f>
        <v>0</v>
      </c>
      <c r="H26" s="122"/>
      <c r="I26" s="122">
        <f>VLOOKUP(C26,'[1]13'!$C$23:$AZ$935,7,0)</f>
        <v>0</v>
      </c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>
        <v>0</v>
      </c>
      <c r="AI26" s="122">
        <v>0</v>
      </c>
      <c r="AJ26" s="122"/>
      <c r="AK26" s="122">
        <v>0</v>
      </c>
      <c r="AL26" s="122"/>
      <c r="AM26" s="122"/>
      <c r="AN26" s="122"/>
      <c r="AO26" s="122">
        <f t="shared" ref="AO26:AO29" si="12">AV26+BC26</f>
        <v>0</v>
      </c>
      <c r="AP26" s="122">
        <f t="shared" ref="AP26:AP29" si="13">AW26+BD26</f>
        <v>0</v>
      </c>
      <c r="AQ26" s="122">
        <f t="shared" ref="AQ26:AQ29" si="14">AX26+BE26</f>
        <v>0</v>
      </c>
      <c r="AR26" s="122">
        <f t="shared" ref="AR26:AR29" si="15">AY26+BF26</f>
        <v>0</v>
      </c>
      <c r="AS26" s="122"/>
      <c r="AT26" s="122"/>
      <c r="AU26" s="122"/>
      <c r="AV26" s="122">
        <f>VLOOKUP(C26,'[1]13'!$C$23:$AZ$935,46,0)</f>
        <v>0</v>
      </c>
      <c r="AW26" s="122">
        <f>VLOOKUP(C26,'[1]13'!$C$23:$AZ$935,47,0)</f>
        <v>0</v>
      </c>
      <c r="AX26" s="122"/>
      <c r="AY26" s="122">
        <f>VLOOKUP(C26,'[1]13'!$C$23:$AZ$935,49,0)</f>
        <v>0</v>
      </c>
      <c r="AZ26" s="122"/>
      <c r="BA26" s="122"/>
      <c r="BB26" s="122"/>
      <c r="BC26" s="122">
        <v>0</v>
      </c>
      <c r="BD26" s="122">
        <v>0</v>
      </c>
      <c r="BE26" s="122"/>
      <c r="BF26" s="122">
        <v>0</v>
      </c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>
        <f t="shared" ref="BY26:BY29" si="16">F26-AO26</f>
        <v>0</v>
      </c>
      <c r="BZ26" s="122"/>
      <c r="CA26" s="122"/>
      <c r="CB26" s="98"/>
    </row>
    <row r="27" spans="1:80" s="90" customFormat="1" ht="62.2" x14ac:dyDescent="0.3">
      <c r="A27" s="106" t="s">
        <v>1660</v>
      </c>
      <c r="B27" s="107" t="s">
        <v>28</v>
      </c>
      <c r="C27" s="108" t="s">
        <v>499</v>
      </c>
      <c r="D27" s="122">
        <v>8.3857400000000002</v>
      </c>
      <c r="E27" s="122"/>
      <c r="F27" s="122">
        <f>VLOOKUP(C27,'[1]13'!$C$23:$AZ$935,4,0)</f>
        <v>8.3857400000000002</v>
      </c>
      <c r="G27" s="122">
        <f>VLOOKUP(C27,'[1]13'!$C$23:$AZ$935,5,0)</f>
        <v>0</v>
      </c>
      <c r="H27" s="122"/>
      <c r="I27" s="122">
        <f>VLOOKUP(C27,'[1]13'!$C$23:$AZ$935,7,0)</f>
        <v>1.0449999999999999</v>
      </c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>
        <v>8.3857400000000002</v>
      </c>
      <c r="AI27" s="122">
        <v>0</v>
      </c>
      <c r="AJ27" s="122"/>
      <c r="AK27" s="122">
        <v>1.0449999999999999</v>
      </c>
      <c r="AL27" s="122"/>
      <c r="AM27" s="122"/>
      <c r="AN27" s="122"/>
      <c r="AO27" s="122">
        <f t="shared" si="12"/>
        <v>7.86543232</v>
      </c>
      <c r="AP27" s="122">
        <f t="shared" si="13"/>
        <v>0</v>
      </c>
      <c r="AQ27" s="122">
        <f t="shared" si="14"/>
        <v>0</v>
      </c>
      <c r="AR27" s="122">
        <f t="shared" si="15"/>
        <v>1.2510000000000001</v>
      </c>
      <c r="AS27" s="122"/>
      <c r="AT27" s="122"/>
      <c r="AU27" s="122"/>
      <c r="AV27" s="122">
        <f>VLOOKUP(C27,'[1]13'!$C$23:$AZ$935,46,0)</f>
        <v>0</v>
      </c>
      <c r="AW27" s="122">
        <f>VLOOKUP(C27,'[1]13'!$C$23:$AZ$935,47,0)</f>
        <v>0</v>
      </c>
      <c r="AX27" s="122"/>
      <c r="AY27" s="122">
        <f>VLOOKUP(C27,'[1]13'!$C$23:$AZ$935,49,0)</f>
        <v>0</v>
      </c>
      <c r="AZ27" s="122"/>
      <c r="BA27" s="122"/>
      <c r="BB27" s="122"/>
      <c r="BC27" s="122">
        <v>7.86543232</v>
      </c>
      <c r="BD27" s="122">
        <v>0</v>
      </c>
      <c r="BE27" s="122"/>
      <c r="BF27" s="122">
        <v>1.2510000000000001</v>
      </c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>
        <f t="shared" si="16"/>
        <v>0.52030768000000016</v>
      </c>
      <c r="BZ27" s="122"/>
      <c r="CA27" s="122"/>
      <c r="CB27" s="98"/>
    </row>
    <row r="28" spans="1:80" s="90" customFormat="1" ht="46.65" x14ac:dyDescent="0.3">
      <c r="A28" s="106" t="s">
        <v>1660</v>
      </c>
      <c r="B28" s="107" t="s">
        <v>730</v>
      </c>
      <c r="C28" s="108" t="s">
        <v>1129</v>
      </c>
      <c r="D28" s="122">
        <v>2.8950300000000002</v>
      </c>
      <c r="E28" s="122"/>
      <c r="F28" s="122">
        <f>VLOOKUP(C28,'[1]13'!$C$23:$AZ$935,4,0)</f>
        <v>2.8950300000000002</v>
      </c>
      <c r="G28" s="122">
        <f>VLOOKUP(C28,'[1]13'!$C$23:$AZ$935,5,0)</f>
        <v>1.26</v>
      </c>
      <c r="H28" s="122"/>
      <c r="I28" s="122">
        <f>VLOOKUP(C28,'[1]13'!$C$23:$AZ$935,7,0)</f>
        <v>0</v>
      </c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>
        <v>2.8950300000000002</v>
      </c>
      <c r="AI28" s="122">
        <v>1.26</v>
      </c>
      <c r="AJ28" s="122"/>
      <c r="AK28" s="122">
        <v>0</v>
      </c>
      <c r="AL28" s="122"/>
      <c r="AM28" s="122"/>
      <c r="AN28" s="122"/>
      <c r="AO28" s="122">
        <f t="shared" si="12"/>
        <v>0</v>
      </c>
      <c r="AP28" s="122">
        <f t="shared" si="13"/>
        <v>0</v>
      </c>
      <c r="AQ28" s="122">
        <f t="shared" si="14"/>
        <v>0</v>
      </c>
      <c r="AR28" s="122">
        <f t="shared" si="15"/>
        <v>0</v>
      </c>
      <c r="AS28" s="122"/>
      <c r="AT28" s="122"/>
      <c r="AU28" s="122"/>
      <c r="AV28" s="122">
        <f>VLOOKUP(C28,'[1]13'!$C$23:$AZ$935,46,0)</f>
        <v>0</v>
      </c>
      <c r="AW28" s="122">
        <f>VLOOKUP(C28,'[1]13'!$C$23:$AZ$935,47,0)</f>
        <v>0</v>
      </c>
      <c r="AX28" s="122"/>
      <c r="AY28" s="122">
        <f>VLOOKUP(C28,'[1]13'!$C$23:$AZ$935,49,0)</f>
        <v>0</v>
      </c>
      <c r="AZ28" s="122"/>
      <c r="BA28" s="122"/>
      <c r="BB28" s="122"/>
      <c r="BC28" s="122">
        <v>0</v>
      </c>
      <c r="BD28" s="122">
        <v>0</v>
      </c>
      <c r="BE28" s="122"/>
      <c r="BF28" s="122">
        <v>0</v>
      </c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>
        <f t="shared" si="16"/>
        <v>2.8950300000000002</v>
      </c>
      <c r="BZ28" s="122"/>
      <c r="CA28" s="122"/>
      <c r="CB28" s="98"/>
    </row>
    <row r="29" spans="1:80" s="90" customFormat="1" ht="62.2" x14ac:dyDescent="0.3">
      <c r="A29" s="106" t="s">
        <v>1661</v>
      </c>
      <c r="B29" s="107" t="s">
        <v>1673</v>
      </c>
      <c r="C29" s="108" t="s">
        <v>1911</v>
      </c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>
        <f t="shared" si="12"/>
        <v>0.22526404999999999</v>
      </c>
      <c r="AP29" s="122">
        <f t="shared" si="13"/>
        <v>0</v>
      </c>
      <c r="AQ29" s="122">
        <f t="shared" si="14"/>
        <v>0</v>
      </c>
      <c r="AR29" s="122">
        <f t="shared" si="15"/>
        <v>0.57499999999999996</v>
      </c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>
        <v>0.22526404999999999</v>
      </c>
      <c r="BD29" s="122">
        <v>0</v>
      </c>
      <c r="BE29" s="122"/>
      <c r="BF29" s="122">
        <v>0.57499999999999996</v>
      </c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>
        <f t="shared" si="16"/>
        <v>-0.22526404999999999</v>
      </c>
      <c r="BZ29" s="122"/>
      <c r="CA29" s="122"/>
      <c r="CB29" s="98"/>
    </row>
    <row r="30" spans="1:80" s="90" customFormat="1" ht="37.549999999999997" customHeight="1" x14ac:dyDescent="0.3">
      <c r="A30" s="103"/>
      <c r="B30" s="104" t="s">
        <v>416</v>
      </c>
      <c r="C30" s="105"/>
      <c r="D30" s="133">
        <f t="shared" ref="D30:BN30" si="17">SUM(D31:D32)</f>
        <v>4.0003700000000002</v>
      </c>
      <c r="E30" s="133">
        <f t="shared" si="17"/>
        <v>0</v>
      </c>
      <c r="F30" s="133">
        <f t="shared" si="17"/>
        <v>4.0003700000000002</v>
      </c>
      <c r="G30" s="133">
        <f t="shared" si="17"/>
        <v>0</v>
      </c>
      <c r="H30" s="133">
        <f t="shared" si="17"/>
        <v>0</v>
      </c>
      <c r="I30" s="133">
        <f t="shared" si="17"/>
        <v>0</v>
      </c>
      <c r="J30" s="133">
        <f t="shared" si="17"/>
        <v>0</v>
      </c>
      <c r="K30" s="133">
        <f t="shared" si="17"/>
        <v>0</v>
      </c>
      <c r="L30" s="133">
        <f t="shared" si="17"/>
        <v>0</v>
      </c>
      <c r="M30" s="133">
        <f t="shared" si="17"/>
        <v>0</v>
      </c>
      <c r="N30" s="133">
        <f t="shared" si="17"/>
        <v>0</v>
      </c>
      <c r="O30" s="133">
        <f t="shared" si="17"/>
        <v>0</v>
      </c>
      <c r="P30" s="133">
        <f t="shared" si="17"/>
        <v>0</v>
      </c>
      <c r="Q30" s="133">
        <f t="shared" si="17"/>
        <v>0</v>
      </c>
      <c r="R30" s="133">
        <f t="shared" si="17"/>
        <v>0</v>
      </c>
      <c r="S30" s="133">
        <f t="shared" si="17"/>
        <v>0</v>
      </c>
      <c r="T30" s="133">
        <f t="shared" si="17"/>
        <v>0</v>
      </c>
      <c r="U30" s="133">
        <f t="shared" si="17"/>
        <v>0</v>
      </c>
      <c r="V30" s="133">
        <f t="shared" si="17"/>
        <v>0</v>
      </c>
      <c r="W30" s="133">
        <f t="shared" si="17"/>
        <v>0</v>
      </c>
      <c r="X30" s="133">
        <f t="shared" si="17"/>
        <v>0</v>
      </c>
      <c r="Y30" s="133">
        <f t="shared" si="17"/>
        <v>0</v>
      </c>
      <c r="Z30" s="133">
        <f t="shared" si="17"/>
        <v>0</v>
      </c>
      <c r="AA30" s="133">
        <f t="shared" si="17"/>
        <v>0</v>
      </c>
      <c r="AB30" s="133">
        <f t="shared" si="17"/>
        <v>0</v>
      </c>
      <c r="AC30" s="133">
        <f t="shared" si="17"/>
        <v>0</v>
      </c>
      <c r="AD30" s="133">
        <f t="shared" si="17"/>
        <v>0</v>
      </c>
      <c r="AE30" s="133">
        <f t="shared" si="17"/>
        <v>0</v>
      </c>
      <c r="AF30" s="133">
        <f t="shared" si="17"/>
        <v>0</v>
      </c>
      <c r="AG30" s="133">
        <f t="shared" si="17"/>
        <v>0</v>
      </c>
      <c r="AH30" s="133">
        <f t="shared" si="17"/>
        <v>4.0003700000000002</v>
      </c>
      <c r="AI30" s="133">
        <f t="shared" si="17"/>
        <v>0</v>
      </c>
      <c r="AJ30" s="133">
        <f t="shared" si="17"/>
        <v>0</v>
      </c>
      <c r="AK30" s="133">
        <f t="shared" si="17"/>
        <v>0</v>
      </c>
      <c r="AL30" s="133">
        <f t="shared" si="17"/>
        <v>0</v>
      </c>
      <c r="AM30" s="133">
        <f t="shared" si="17"/>
        <v>0</v>
      </c>
      <c r="AN30" s="133">
        <f t="shared" si="17"/>
        <v>0</v>
      </c>
      <c r="AO30" s="133">
        <f t="shared" si="17"/>
        <v>3.5449935400000001</v>
      </c>
      <c r="AP30" s="133">
        <f t="shared" si="17"/>
        <v>0</v>
      </c>
      <c r="AQ30" s="133">
        <f t="shared" si="17"/>
        <v>0</v>
      </c>
      <c r="AR30" s="133">
        <f t="shared" si="17"/>
        <v>0</v>
      </c>
      <c r="AS30" s="133">
        <f t="shared" si="17"/>
        <v>0</v>
      </c>
      <c r="AT30" s="133">
        <f t="shared" si="17"/>
        <v>0</v>
      </c>
      <c r="AU30" s="133">
        <f t="shared" si="17"/>
        <v>0</v>
      </c>
      <c r="AV30" s="133">
        <f t="shared" si="17"/>
        <v>0</v>
      </c>
      <c r="AW30" s="133">
        <f t="shared" si="17"/>
        <v>0</v>
      </c>
      <c r="AX30" s="133">
        <f t="shared" si="17"/>
        <v>0</v>
      </c>
      <c r="AY30" s="133">
        <f t="shared" si="17"/>
        <v>0</v>
      </c>
      <c r="AZ30" s="133">
        <f t="shared" si="17"/>
        <v>0</v>
      </c>
      <c r="BA30" s="133">
        <f t="shared" si="17"/>
        <v>0</v>
      </c>
      <c r="BB30" s="133">
        <f t="shared" si="17"/>
        <v>0</v>
      </c>
      <c r="BC30" s="133">
        <f t="shared" si="17"/>
        <v>3.5449935400000001</v>
      </c>
      <c r="BD30" s="133">
        <f t="shared" si="17"/>
        <v>0</v>
      </c>
      <c r="BE30" s="133">
        <f t="shared" si="17"/>
        <v>0</v>
      </c>
      <c r="BF30" s="133">
        <f t="shared" si="17"/>
        <v>0</v>
      </c>
      <c r="BG30" s="133">
        <f t="shared" si="17"/>
        <v>0</v>
      </c>
      <c r="BH30" s="133">
        <f t="shared" si="17"/>
        <v>0</v>
      </c>
      <c r="BI30" s="133">
        <f t="shared" si="17"/>
        <v>0</v>
      </c>
      <c r="BJ30" s="133">
        <f t="shared" si="17"/>
        <v>0</v>
      </c>
      <c r="BK30" s="133">
        <f t="shared" si="17"/>
        <v>0</v>
      </c>
      <c r="BL30" s="133">
        <f t="shared" si="17"/>
        <v>0</v>
      </c>
      <c r="BM30" s="133">
        <f t="shared" si="17"/>
        <v>0</v>
      </c>
      <c r="BN30" s="133">
        <f t="shared" si="17"/>
        <v>0</v>
      </c>
      <c r="BO30" s="133">
        <f t="shared" ref="BO30:CA30" si="18">SUM(BO31:BO32)</f>
        <v>0</v>
      </c>
      <c r="BP30" s="133">
        <f t="shared" si="18"/>
        <v>0</v>
      </c>
      <c r="BQ30" s="133">
        <f t="shared" si="18"/>
        <v>0</v>
      </c>
      <c r="BR30" s="133">
        <f t="shared" si="18"/>
        <v>0</v>
      </c>
      <c r="BS30" s="133">
        <f t="shared" si="18"/>
        <v>0</v>
      </c>
      <c r="BT30" s="133">
        <f t="shared" si="18"/>
        <v>0</v>
      </c>
      <c r="BU30" s="133">
        <f t="shared" si="18"/>
        <v>0</v>
      </c>
      <c r="BV30" s="133">
        <f t="shared" si="18"/>
        <v>0</v>
      </c>
      <c r="BW30" s="133">
        <f t="shared" si="18"/>
        <v>0</v>
      </c>
      <c r="BX30" s="133">
        <f t="shared" si="18"/>
        <v>0</v>
      </c>
      <c r="BY30" s="133">
        <f t="shared" si="18"/>
        <v>0.45537646000000032</v>
      </c>
      <c r="BZ30" s="133">
        <f t="shared" si="18"/>
        <v>0</v>
      </c>
      <c r="CA30" s="133">
        <f t="shared" si="18"/>
        <v>0</v>
      </c>
      <c r="CB30" s="98"/>
    </row>
    <row r="31" spans="1:80" s="90" customFormat="1" ht="35.25" customHeight="1" x14ac:dyDescent="0.3">
      <c r="A31" s="106" t="s">
        <v>1660</v>
      </c>
      <c r="B31" s="107" t="s">
        <v>731</v>
      </c>
      <c r="C31" s="108" t="s">
        <v>1130</v>
      </c>
      <c r="D31" s="122">
        <v>1.71444</v>
      </c>
      <c r="E31" s="122"/>
      <c r="F31" s="122">
        <f>VLOOKUP(C31,'[1]13'!$C$23:$AZ$935,4,0)</f>
        <v>1.7144400000000002</v>
      </c>
      <c r="G31" s="122">
        <f>VLOOKUP(C31,'[1]13'!$C$23:$AZ$935,5,0)</f>
        <v>0</v>
      </c>
      <c r="H31" s="122"/>
      <c r="I31" s="122">
        <f>VLOOKUP(C31,'[1]13'!$C$23:$AZ$935,7,0)</f>
        <v>0</v>
      </c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>
        <v>1.7144400000000002</v>
      </c>
      <c r="AI31" s="122">
        <v>0</v>
      </c>
      <c r="AJ31" s="122"/>
      <c r="AK31" s="122">
        <v>0</v>
      </c>
      <c r="AL31" s="122"/>
      <c r="AM31" s="122"/>
      <c r="AN31" s="122"/>
      <c r="AO31" s="122">
        <f t="shared" ref="AO31:AO32" si="19">AV31+BC31</f>
        <v>1.62949013</v>
      </c>
      <c r="AP31" s="122">
        <f t="shared" ref="AP31:AP32" si="20">AW31+BD31</f>
        <v>0</v>
      </c>
      <c r="AQ31" s="122">
        <f t="shared" ref="AQ31:AQ32" si="21">AX31+BE31</f>
        <v>0</v>
      </c>
      <c r="AR31" s="122">
        <f t="shared" ref="AR31:AR32" si="22">AY31+BF31</f>
        <v>0</v>
      </c>
      <c r="AS31" s="122"/>
      <c r="AT31" s="122"/>
      <c r="AU31" s="122"/>
      <c r="AV31" s="122">
        <f>VLOOKUP(C31,'[1]13'!$C$23:$AZ$935,46,0)</f>
        <v>0</v>
      </c>
      <c r="AW31" s="122">
        <f>VLOOKUP(C31,'[1]13'!$C$23:$AZ$935,47,0)</f>
        <v>0</v>
      </c>
      <c r="AX31" s="122"/>
      <c r="AY31" s="122">
        <f>VLOOKUP(C31,'[1]13'!$C$23:$AZ$935,49,0)</f>
        <v>0</v>
      </c>
      <c r="AZ31" s="122"/>
      <c r="BA31" s="122"/>
      <c r="BB31" s="122"/>
      <c r="BC31" s="122">
        <v>1.62949013</v>
      </c>
      <c r="BD31" s="122">
        <v>0</v>
      </c>
      <c r="BE31" s="122"/>
      <c r="BF31" s="122">
        <v>0</v>
      </c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>
        <f t="shared" ref="BY31:BY32" si="23">F31-AO31</f>
        <v>8.4949870000000205E-2</v>
      </c>
      <c r="BZ31" s="122"/>
      <c r="CA31" s="122"/>
      <c r="CB31" s="98"/>
    </row>
    <row r="32" spans="1:80" s="90" customFormat="1" ht="31.1" x14ac:dyDescent="0.3">
      <c r="A32" s="106" t="s">
        <v>1660</v>
      </c>
      <c r="B32" s="107" t="s">
        <v>732</v>
      </c>
      <c r="C32" s="108" t="s">
        <v>1131</v>
      </c>
      <c r="D32" s="122">
        <v>2.28593</v>
      </c>
      <c r="E32" s="122"/>
      <c r="F32" s="122">
        <f>VLOOKUP(C32,'[1]13'!$C$23:$AZ$935,4,0)</f>
        <v>2.28593</v>
      </c>
      <c r="G32" s="122">
        <f>VLOOKUP(C32,'[1]13'!$C$23:$AZ$935,5,0)</f>
        <v>0</v>
      </c>
      <c r="H32" s="122"/>
      <c r="I32" s="122">
        <f>VLOOKUP(C32,'[1]13'!$C$23:$AZ$935,7,0)</f>
        <v>0</v>
      </c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>
        <v>2.28593</v>
      </c>
      <c r="AI32" s="122">
        <v>0</v>
      </c>
      <c r="AJ32" s="122"/>
      <c r="AK32" s="122">
        <v>0</v>
      </c>
      <c r="AL32" s="122"/>
      <c r="AM32" s="122"/>
      <c r="AN32" s="122"/>
      <c r="AO32" s="122">
        <f t="shared" si="19"/>
        <v>1.9155034099999999</v>
      </c>
      <c r="AP32" s="122">
        <f t="shared" si="20"/>
        <v>0</v>
      </c>
      <c r="AQ32" s="122">
        <f t="shared" si="21"/>
        <v>0</v>
      </c>
      <c r="AR32" s="122">
        <f t="shared" si="22"/>
        <v>0</v>
      </c>
      <c r="AS32" s="122"/>
      <c r="AT32" s="122"/>
      <c r="AU32" s="122"/>
      <c r="AV32" s="122">
        <f>VLOOKUP(C32,'[1]13'!$C$23:$AZ$935,46,0)</f>
        <v>0</v>
      </c>
      <c r="AW32" s="122">
        <f>VLOOKUP(C32,'[1]13'!$C$23:$AZ$935,47,0)</f>
        <v>0</v>
      </c>
      <c r="AX32" s="122"/>
      <c r="AY32" s="122">
        <f>VLOOKUP(C32,'[1]13'!$C$23:$AZ$935,49,0)</f>
        <v>0</v>
      </c>
      <c r="AZ32" s="122"/>
      <c r="BA32" s="122"/>
      <c r="BB32" s="122"/>
      <c r="BC32" s="122">
        <v>1.9155034099999999</v>
      </c>
      <c r="BD32" s="122">
        <v>0</v>
      </c>
      <c r="BE32" s="122"/>
      <c r="BF32" s="122">
        <v>0</v>
      </c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>
        <f t="shared" si="23"/>
        <v>0.37042659000000011</v>
      </c>
      <c r="BZ32" s="122"/>
      <c r="CA32" s="122"/>
      <c r="CB32" s="98"/>
    </row>
    <row r="33" spans="1:80" s="90" customFormat="1" x14ac:dyDescent="0.3">
      <c r="A33" s="103"/>
      <c r="B33" s="110" t="s">
        <v>29</v>
      </c>
      <c r="C33" s="105"/>
      <c r="D33" s="133">
        <f t="shared" ref="D33:BN33" si="24">SUM(D34:D39)</f>
        <v>62.196860000000008</v>
      </c>
      <c r="E33" s="133">
        <f t="shared" si="24"/>
        <v>0</v>
      </c>
      <c r="F33" s="133">
        <f t="shared" si="24"/>
        <v>2.7674700000000003</v>
      </c>
      <c r="G33" s="133">
        <f t="shared" si="24"/>
        <v>1.26</v>
      </c>
      <c r="H33" s="133">
        <f t="shared" si="24"/>
        <v>0</v>
      </c>
      <c r="I33" s="133">
        <f t="shared" si="24"/>
        <v>0.32</v>
      </c>
      <c r="J33" s="133">
        <f t="shared" si="24"/>
        <v>0</v>
      </c>
      <c r="K33" s="133">
        <f t="shared" si="24"/>
        <v>0</v>
      </c>
      <c r="L33" s="133">
        <f t="shared" si="24"/>
        <v>0</v>
      </c>
      <c r="M33" s="133">
        <f t="shared" si="24"/>
        <v>0</v>
      </c>
      <c r="N33" s="133">
        <f t="shared" si="24"/>
        <v>0</v>
      </c>
      <c r="O33" s="133">
        <f t="shared" si="24"/>
        <v>0</v>
      </c>
      <c r="P33" s="133">
        <f t="shared" si="24"/>
        <v>0</v>
      </c>
      <c r="Q33" s="133">
        <f t="shared" si="24"/>
        <v>0</v>
      </c>
      <c r="R33" s="133">
        <f t="shared" si="24"/>
        <v>0</v>
      </c>
      <c r="S33" s="133">
        <f t="shared" si="24"/>
        <v>0</v>
      </c>
      <c r="T33" s="133">
        <f t="shared" si="24"/>
        <v>0</v>
      </c>
      <c r="U33" s="133">
        <f t="shared" si="24"/>
        <v>0</v>
      </c>
      <c r="V33" s="133">
        <f t="shared" si="24"/>
        <v>0</v>
      </c>
      <c r="W33" s="133">
        <f t="shared" si="24"/>
        <v>0</v>
      </c>
      <c r="X33" s="133">
        <f t="shared" si="24"/>
        <v>0</v>
      </c>
      <c r="Y33" s="133">
        <f t="shared" si="24"/>
        <v>0</v>
      </c>
      <c r="Z33" s="133">
        <f t="shared" si="24"/>
        <v>0</v>
      </c>
      <c r="AA33" s="133">
        <f t="shared" si="24"/>
        <v>0</v>
      </c>
      <c r="AB33" s="133">
        <f t="shared" si="24"/>
        <v>0</v>
      </c>
      <c r="AC33" s="133">
        <f t="shared" si="24"/>
        <v>0</v>
      </c>
      <c r="AD33" s="133">
        <f t="shared" si="24"/>
        <v>0</v>
      </c>
      <c r="AE33" s="133">
        <f t="shared" si="24"/>
        <v>0</v>
      </c>
      <c r="AF33" s="133">
        <f t="shared" si="24"/>
        <v>0</v>
      </c>
      <c r="AG33" s="133">
        <f t="shared" si="24"/>
        <v>0</v>
      </c>
      <c r="AH33" s="133">
        <f t="shared" si="24"/>
        <v>2.7674700000000003</v>
      </c>
      <c r="AI33" s="133">
        <f t="shared" si="24"/>
        <v>1.26</v>
      </c>
      <c r="AJ33" s="133">
        <f t="shared" si="24"/>
        <v>0</v>
      </c>
      <c r="AK33" s="133">
        <f t="shared" si="24"/>
        <v>0.32</v>
      </c>
      <c r="AL33" s="133">
        <f t="shared" si="24"/>
        <v>0</v>
      </c>
      <c r="AM33" s="133">
        <f t="shared" si="24"/>
        <v>0</v>
      </c>
      <c r="AN33" s="133">
        <f t="shared" si="24"/>
        <v>0</v>
      </c>
      <c r="AO33" s="133">
        <f t="shared" si="24"/>
        <v>6.8157820000000008E-2</v>
      </c>
      <c r="AP33" s="133">
        <f t="shared" si="24"/>
        <v>0</v>
      </c>
      <c r="AQ33" s="133">
        <f t="shared" si="24"/>
        <v>0</v>
      </c>
      <c r="AR33" s="133">
        <f t="shared" si="24"/>
        <v>0.26400000000000001</v>
      </c>
      <c r="AS33" s="133">
        <f t="shared" si="24"/>
        <v>0</v>
      </c>
      <c r="AT33" s="133">
        <f t="shared" si="24"/>
        <v>0</v>
      </c>
      <c r="AU33" s="133">
        <f t="shared" si="24"/>
        <v>0</v>
      </c>
      <c r="AV33" s="133">
        <f t="shared" si="24"/>
        <v>6.8157820000000008E-2</v>
      </c>
      <c r="AW33" s="133">
        <f t="shared" si="24"/>
        <v>0</v>
      </c>
      <c r="AX33" s="133">
        <f t="shared" si="24"/>
        <v>0</v>
      </c>
      <c r="AY33" s="133">
        <f t="shared" si="24"/>
        <v>0.26400000000000001</v>
      </c>
      <c r="AZ33" s="133">
        <f t="shared" si="24"/>
        <v>0</v>
      </c>
      <c r="BA33" s="133">
        <f t="shared" si="24"/>
        <v>0</v>
      </c>
      <c r="BB33" s="133">
        <f t="shared" si="24"/>
        <v>0</v>
      </c>
      <c r="BC33" s="133">
        <f t="shared" si="24"/>
        <v>0</v>
      </c>
      <c r="BD33" s="133">
        <f t="shared" si="24"/>
        <v>0</v>
      </c>
      <c r="BE33" s="133">
        <f t="shared" si="24"/>
        <v>0</v>
      </c>
      <c r="BF33" s="133">
        <f t="shared" si="24"/>
        <v>0</v>
      </c>
      <c r="BG33" s="133">
        <f t="shared" si="24"/>
        <v>0</v>
      </c>
      <c r="BH33" s="133">
        <f t="shared" si="24"/>
        <v>0</v>
      </c>
      <c r="BI33" s="133">
        <f t="shared" si="24"/>
        <v>0</v>
      </c>
      <c r="BJ33" s="133">
        <f t="shared" si="24"/>
        <v>0</v>
      </c>
      <c r="BK33" s="133">
        <f t="shared" si="24"/>
        <v>0</v>
      </c>
      <c r="BL33" s="133">
        <f t="shared" si="24"/>
        <v>0</v>
      </c>
      <c r="BM33" s="133">
        <f t="shared" si="24"/>
        <v>0</v>
      </c>
      <c r="BN33" s="133">
        <f t="shared" si="24"/>
        <v>0</v>
      </c>
      <c r="BO33" s="133">
        <f t="shared" ref="BO33:CA33" si="25">SUM(BO34:BO39)</f>
        <v>0</v>
      </c>
      <c r="BP33" s="133">
        <f t="shared" si="25"/>
        <v>0</v>
      </c>
      <c r="BQ33" s="133">
        <f t="shared" si="25"/>
        <v>0</v>
      </c>
      <c r="BR33" s="133">
        <f t="shared" si="25"/>
        <v>0</v>
      </c>
      <c r="BS33" s="133">
        <f t="shared" si="25"/>
        <v>0</v>
      </c>
      <c r="BT33" s="133">
        <f t="shared" si="25"/>
        <v>0</v>
      </c>
      <c r="BU33" s="133">
        <f t="shared" si="25"/>
        <v>0</v>
      </c>
      <c r="BV33" s="133">
        <f t="shared" si="25"/>
        <v>0</v>
      </c>
      <c r="BW33" s="133">
        <f t="shared" si="25"/>
        <v>0</v>
      </c>
      <c r="BX33" s="133">
        <f t="shared" si="25"/>
        <v>0</v>
      </c>
      <c r="BY33" s="133">
        <f t="shared" si="25"/>
        <v>2.6993121800000002</v>
      </c>
      <c r="BZ33" s="133">
        <f t="shared" si="25"/>
        <v>0</v>
      </c>
      <c r="CA33" s="133">
        <f t="shared" si="25"/>
        <v>0</v>
      </c>
      <c r="CB33" s="98"/>
    </row>
    <row r="34" spans="1:80" s="90" customFormat="1" ht="45.2" customHeight="1" x14ac:dyDescent="0.3">
      <c r="A34" s="106" t="s">
        <v>1660</v>
      </c>
      <c r="B34" s="107" t="s">
        <v>733</v>
      </c>
      <c r="C34" s="108" t="s">
        <v>1132</v>
      </c>
      <c r="D34" s="122">
        <v>2.3225899999999999</v>
      </c>
      <c r="E34" s="122"/>
      <c r="F34" s="122">
        <f>VLOOKUP(C34,'[1]13'!$C$23:$AZ$935,4,0)</f>
        <v>2.3225900000000004</v>
      </c>
      <c r="G34" s="122">
        <f>VLOOKUP(C34,'[1]13'!$C$23:$AZ$935,5,0)</f>
        <v>1.26</v>
      </c>
      <c r="H34" s="122"/>
      <c r="I34" s="122">
        <f>VLOOKUP(C34,'[1]13'!$C$23:$AZ$935,7,0)</f>
        <v>0</v>
      </c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>
        <v>2.3225900000000004</v>
      </c>
      <c r="AI34" s="122">
        <v>1.26</v>
      </c>
      <c r="AJ34" s="122"/>
      <c r="AK34" s="122">
        <v>0</v>
      </c>
      <c r="AL34" s="122"/>
      <c r="AM34" s="122"/>
      <c r="AN34" s="122"/>
      <c r="AO34" s="122">
        <f t="shared" ref="AO34:AO39" si="26">AV34+BC34</f>
        <v>0</v>
      </c>
      <c r="AP34" s="122">
        <f t="shared" ref="AP34:AP39" si="27">AW34+BD34</f>
        <v>0</v>
      </c>
      <c r="AQ34" s="122">
        <f t="shared" ref="AQ34:AQ39" si="28">AX34+BE34</f>
        <v>0</v>
      </c>
      <c r="AR34" s="122">
        <f t="shared" ref="AR34:AR39" si="29">AY34+BF34</f>
        <v>0</v>
      </c>
      <c r="AS34" s="122"/>
      <c r="AT34" s="122"/>
      <c r="AU34" s="122"/>
      <c r="AV34" s="122">
        <f>VLOOKUP(C34,'[1]13'!$C$23:$AZ$935,46,0)</f>
        <v>0</v>
      </c>
      <c r="AW34" s="122">
        <f>VLOOKUP(C34,'[1]13'!$C$23:$AZ$935,47,0)</f>
        <v>0</v>
      </c>
      <c r="AX34" s="122"/>
      <c r="AY34" s="122">
        <f>VLOOKUP(C34,'[1]13'!$C$23:$AZ$935,49,0)</f>
        <v>0</v>
      </c>
      <c r="AZ34" s="122"/>
      <c r="BA34" s="122"/>
      <c r="BB34" s="122"/>
      <c r="BC34" s="122">
        <v>0</v>
      </c>
      <c r="BD34" s="122">
        <v>0</v>
      </c>
      <c r="BE34" s="122"/>
      <c r="BF34" s="122">
        <v>0</v>
      </c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>
        <f t="shared" ref="BY34:BY39" si="30">F34-AO34</f>
        <v>2.3225900000000004</v>
      </c>
      <c r="BZ34" s="122"/>
      <c r="CA34" s="122"/>
      <c r="CB34" s="98"/>
    </row>
    <row r="35" spans="1:80" s="90" customFormat="1" ht="42.75" customHeight="1" x14ac:dyDescent="0.3">
      <c r="A35" s="106" t="s">
        <v>1660</v>
      </c>
      <c r="B35" s="107" t="s">
        <v>734</v>
      </c>
      <c r="C35" s="108" t="s">
        <v>1133</v>
      </c>
      <c r="D35" s="122">
        <v>53.468720000000005</v>
      </c>
      <c r="E35" s="122"/>
      <c r="F35" s="122">
        <f>VLOOKUP(C35,'[1]13'!$C$23:$AZ$935,4,0)</f>
        <v>0</v>
      </c>
      <c r="G35" s="122">
        <f>VLOOKUP(C35,'[1]13'!$C$23:$AZ$935,5,0)</f>
        <v>0</v>
      </c>
      <c r="H35" s="122"/>
      <c r="I35" s="122">
        <f>VLOOKUP(C35,'[1]13'!$C$23:$AZ$935,7,0)</f>
        <v>0</v>
      </c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>
        <v>0</v>
      </c>
      <c r="AI35" s="122">
        <v>0</v>
      </c>
      <c r="AJ35" s="122"/>
      <c r="AK35" s="122">
        <v>0</v>
      </c>
      <c r="AL35" s="122"/>
      <c r="AM35" s="122"/>
      <c r="AN35" s="122"/>
      <c r="AO35" s="122">
        <f t="shared" si="26"/>
        <v>0</v>
      </c>
      <c r="AP35" s="122">
        <f t="shared" si="27"/>
        <v>0</v>
      </c>
      <c r="AQ35" s="122">
        <f t="shared" si="28"/>
        <v>0</v>
      </c>
      <c r="AR35" s="122">
        <f t="shared" si="29"/>
        <v>0</v>
      </c>
      <c r="AS35" s="122"/>
      <c r="AT35" s="122"/>
      <c r="AU35" s="122"/>
      <c r="AV35" s="122">
        <f>VLOOKUP(C35,'[1]13'!$C$23:$AZ$935,46,0)</f>
        <v>0</v>
      </c>
      <c r="AW35" s="122">
        <f>VLOOKUP(C35,'[1]13'!$C$23:$AZ$935,47,0)</f>
        <v>0</v>
      </c>
      <c r="AX35" s="122"/>
      <c r="AY35" s="122">
        <f>VLOOKUP(C35,'[1]13'!$C$23:$AZ$935,49,0)</f>
        <v>0</v>
      </c>
      <c r="AZ35" s="122"/>
      <c r="BA35" s="122"/>
      <c r="BB35" s="122"/>
      <c r="BC35" s="122">
        <v>0</v>
      </c>
      <c r="BD35" s="122">
        <v>0</v>
      </c>
      <c r="BE35" s="122"/>
      <c r="BF35" s="122">
        <v>0</v>
      </c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>
        <f t="shared" si="30"/>
        <v>0</v>
      </c>
      <c r="BZ35" s="122"/>
      <c r="CA35" s="122"/>
      <c r="CB35" s="98"/>
    </row>
    <row r="36" spans="1:80" s="90" customFormat="1" ht="46.65" x14ac:dyDescent="0.3">
      <c r="A36" s="106" t="s">
        <v>1660</v>
      </c>
      <c r="B36" s="107" t="s">
        <v>735</v>
      </c>
      <c r="C36" s="108" t="s">
        <v>1134</v>
      </c>
      <c r="D36" s="122">
        <v>5.9606700000000004</v>
      </c>
      <c r="E36" s="122"/>
      <c r="F36" s="122">
        <f>VLOOKUP(C36,'[1]13'!$C$23:$AZ$935,4,0)</f>
        <v>0</v>
      </c>
      <c r="G36" s="122">
        <f>VLOOKUP(C36,'[1]13'!$C$23:$AZ$935,5,0)</f>
        <v>0</v>
      </c>
      <c r="H36" s="122"/>
      <c r="I36" s="122">
        <f>VLOOKUP(C36,'[1]13'!$C$23:$AZ$935,7,0)</f>
        <v>0</v>
      </c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>
        <v>0</v>
      </c>
      <c r="AI36" s="122">
        <v>0</v>
      </c>
      <c r="AJ36" s="122"/>
      <c r="AK36" s="122">
        <v>0</v>
      </c>
      <c r="AL36" s="122"/>
      <c r="AM36" s="122"/>
      <c r="AN36" s="122"/>
      <c r="AO36" s="122">
        <f t="shared" si="26"/>
        <v>0</v>
      </c>
      <c r="AP36" s="122">
        <f t="shared" si="27"/>
        <v>0</v>
      </c>
      <c r="AQ36" s="122">
        <f t="shared" si="28"/>
        <v>0</v>
      </c>
      <c r="AR36" s="122">
        <f t="shared" si="29"/>
        <v>0</v>
      </c>
      <c r="AS36" s="122"/>
      <c r="AT36" s="122"/>
      <c r="AU36" s="122"/>
      <c r="AV36" s="122">
        <f>VLOOKUP(C36,'[1]13'!$C$23:$AZ$935,46,0)</f>
        <v>0</v>
      </c>
      <c r="AW36" s="122">
        <f>VLOOKUP(C36,'[1]13'!$C$23:$AZ$935,47,0)</f>
        <v>0</v>
      </c>
      <c r="AX36" s="122"/>
      <c r="AY36" s="122">
        <f>VLOOKUP(C36,'[1]13'!$C$23:$AZ$935,49,0)</f>
        <v>0</v>
      </c>
      <c r="AZ36" s="122"/>
      <c r="BA36" s="122"/>
      <c r="BB36" s="122"/>
      <c r="BC36" s="122">
        <v>0</v>
      </c>
      <c r="BD36" s="122">
        <v>0</v>
      </c>
      <c r="BE36" s="122"/>
      <c r="BF36" s="122">
        <v>0</v>
      </c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>
        <f t="shared" si="30"/>
        <v>0</v>
      </c>
      <c r="BZ36" s="122"/>
      <c r="CA36" s="122"/>
      <c r="CB36" s="98"/>
    </row>
    <row r="37" spans="1:80" s="90" customFormat="1" ht="46.65" x14ac:dyDescent="0.3">
      <c r="A37" s="106" t="s">
        <v>1661</v>
      </c>
      <c r="B37" s="107" t="s">
        <v>1674</v>
      </c>
      <c r="C37" s="108" t="s">
        <v>1135</v>
      </c>
      <c r="D37" s="122">
        <v>0.17868999999999999</v>
      </c>
      <c r="E37" s="122"/>
      <c r="F37" s="122">
        <f>VLOOKUP(C37,'[1]13'!$C$23:$AZ$935,4,0)</f>
        <v>0.17869000000000002</v>
      </c>
      <c r="G37" s="122">
        <f>VLOOKUP(C37,'[1]13'!$C$23:$AZ$935,5,0)</f>
        <v>0</v>
      </c>
      <c r="H37" s="122"/>
      <c r="I37" s="122">
        <f>VLOOKUP(C37,'[1]13'!$C$23:$AZ$935,7,0)</f>
        <v>0.13</v>
      </c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>
        <v>0.17869000000000002</v>
      </c>
      <c r="AI37" s="122">
        <v>0</v>
      </c>
      <c r="AJ37" s="122"/>
      <c r="AK37" s="122">
        <v>0.13</v>
      </c>
      <c r="AL37" s="122"/>
      <c r="AM37" s="122"/>
      <c r="AN37" s="122"/>
      <c r="AO37" s="122">
        <f t="shared" si="26"/>
        <v>3.9427980000000008E-2</v>
      </c>
      <c r="AP37" s="122">
        <f t="shared" si="27"/>
        <v>0</v>
      </c>
      <c r="AQ37" s="122">
        <f t="shared" si="28"/>
        <v>0</v>
      </c>
      <c r="AR37" s="122">
        <f t="shared" si="29"/>
        <v>0.14000000000000001</v>
      </c>
      <c r="AS37" s="122"/>
      <c r="AT37" s="122"/>
      <c r="AU37" s="122"/>
      <c r="AV37" s="122">
        <f>VLOOKUP(C37,'[1]13'!$C$23:$AZ$935,46,0)</f>
        <v>3.9427980000000008E-2</v>
      </c>
      <c r="AW37" s="122">
        <f>VLOOKUP(C37,'[1]13'!$C$23:$AZ$935,47,0)</f>
        <v>0</v>
      </c>
      <c r="AX37" s="122"/>
      <c r="AY37" s="122">
        <f>VLOOKUP(C37,'[1]13'!$C$23:$AZ$935,49,0)</f>
        <v>0.14000000000000001</v>
      </c>
      <c r="AZ37" s="122"/>
      <c r="BA37" s="122"/>
      <c r="BB37" s="122"/>
      <c r="BC37" s="122">
        <v>0</v>
      </c>
      <c r="BD37" s="122">
        <v>0</v>
      </c>
      <c r="BE37" s="122"/>
      <c r="BF37" s="122">
        <v>0</v>
      </c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>
        <f t="shared" si="30"/>
        <v>0.13926202000000001</v>
      </c>
      <c r="BZ37" s="122"/>
      <c r="CA37" s="122"/>
      <c r="CB37" s="98"/>
    </row>
    <row r="38" spans="1:80" s="90" customFormat="1" ht="46.65" x14ac:dyDescent="0.3">
      <c r="A38" s="106" t="s">
        <v>1661</v>
      </c>
      <c r="B38" s="107" t="s">
        <v>1675</v>
      </c>
      <c r="C38" s="108" t="s">
        <v>1136</v>
      </c>
      <c r="D38" s="122">
        <v>0.10192</v>
      </c>
      <c r="E38" s="122"/>
      <c r="F38" s="122">
        <f>VLOOKUP(C38,'[1]13'!$C$23:$AZ$935,4,0)</f>
        <v>0.10192</v>
      </c>
      <c r="G38" s="122">
        <f>VLOOKUP(C38,'[1]13'!$C$23:$AZ$935,5,0)</f>
        <v>0</v>
      </c>
      <c r="H38" s="122"/>
      <c r="I38" s="122">
        <f>VLOOKUP(C38,'[1]13'!$C$23:$AZ$935,7,0)</f>
        <v>7.0000000000000007E-2</v>
      </c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>
        <v>0.10192</v>
      </c>
      <c r="AI38" s="122">
        <v>0</v>
      </c>
      <c r="AJ38" s="122"/>
      <c r="AK38" s="122">
        <v>7.0000000000000007E-2</v>
      </c>
      <c r="AL38" s="122"/>
      <c r="AM38" s="122"/>
      <c r="AN38" s="122"/>
      <c r="AO38" s="122">
        <f t="shared" si="26"/>
        <v>1.099405E-2</v>
      </c>
      <c r="AP38" s="122">
        <f t="shared" si="27"/>
        <v>0</v>
      </c>
      <c r="AQ38" s="122">
        <f t="shared" si="28"/>
        <v>0</v>
      </c>
      <c r="AR38" s="122">
        <f t="shared" si="29"/>
        <v>7.3999999999999996E-2</v>
      </c>
      <c r="AS38" s="122"/>
      <c r="AT38" s="122"/>
      <c r="AU38" s="122"/>
      <c r="AV38" s="122">
        <f>VLOOKUP(C38,'[1]13'!$C$23:$AZ$935,46,0)</f>
        <v>1.099405E-2</v>
      </c>
      <c r="AW38" s="122">
        <f>VLOOKUP(C38,'[1]13'!$C$23:$AZ$935,47,0)</f>
        <v>0</v>
      </c>
      <c r="AX38" s="122"/>
      <c r="AY38" s="122">
        <f>VLOOKUP(C38,'[1]13'!$C$23:$AZ$935,49,0)</f>
        <v>7.3999999999999996E-2</v>
      </c>
      <c r="AZ38" s="122"/>
      <c r="BA38" s="122"/>
      <c r="BB38" s="122"/>
      <c r="BC38" s="122">
        <v>0</v>
      </c>
      <c r="BD38" s="122">
        <v>0</v>
      </c>
      <c r="BE38" s="122"/>
      <c r="BF38" s="122">
        <v>0</v>
      </c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>
        <f t="shared" si="30"/>
        <v>9.0925949999999992E-2</v>
      </c>
      <c r="BZ38" s="122"/>
      <c r="CA38" s="122"/>
      <c r="CB38" s="98"/>
    </row>
    <row r="39" spans="1:80" s="90" customFormat="1" ht="108.8" x14ac:dyDescent="0.3">
      <c r="A39" s="106" t="s">
        <v>1661</v>
      </c>
      <c r="B39" s="107" t="s">
        <v>736</v>
      </c>
      <c r="C39" s="108" t="s">
        <v>1137</v>
      </c>
      <c r="D39" s="122">
        <v>0.16427</v>
      </c>
      <c r="E39" s="122"/>
      <c r="F39" s="122">
        <f>VLOOKUP(C39,'[1]13'!$C$23:$AZ$935,4,0)</f>
        <v>0.16427</v>
      </c>
      <c r="G39" s="122">
        <f>VLOOKUP(C39,'[1]13'!$C$23:$AZ$935,5,0)</f>
        <v>0</v>
      </c>
      <c r="H39" s="122"/>
      <c r="I39" s="122">
        <f>VLOOKUP(C39,'[1]13'!$C$23:$AZ$935,7,0)</f>
        <v>0.12</v>
      </c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>
        <v>0.16427</v>
      </c>
      <c r="AI39" s="122">
        <v>0</v>
      </c>
      <c r="AJ39" s="122"/>
      <c r="AK39" s="122">
        <v>0.12</v>
      </c>
      <c r="AL39" s="122"/>
      <c r="AM39" s="122"/>
      <c r="AN39" s="122"/>
      <c r="AO39" s="122">
        <f t="shared" si="26"/>
        <v>1.7735790000000001E-2</v>
      </c>
      <c r="AP39" s="122">
        <f t="shared" si="27"/>
        <v>0</v>
      </c>
      <c r="AQ39" s="122">
        <f t="shared" si="28"/>
        <v>0</v>
      </c>
      <c r="AR39" s="122">
        <f t="shared" si="29"/>
        <v>0.05</v>
      </c>
      <c r="AS39" s="122"/>
      <c r="AT39" s="122"/>
      <c r="AU39" s="122"/>
      <c r="AV39" s="122">
        <f>VLOOKUP(C39,'[1]13'!$C$23:$AZ$935,46,0)</f>
        <v>1.7735790000000001E-2</v>
      </c>
      <c r="AW39" s="122">
        <f>VLOOKUP(C39,'[1]13'!$C$23:$AZ$935,47,0)</f>
        <v>0</v>
      </c>
      <c r="AX39" s="122"/>
      <c r="AY39" s="122">
        <f>VLOOKUP(C39,'[1]13'!$C$23:$AZ$935,49,0)</f>
        <v>0.05</v>
      </c>
      <c r="AZ39" s="122"/>
      <c r="BA39" s="122"/>
      <c r="BB39" s="122"/>
      <c r="BC39" s="122">
        <v>0</v>
      </c>
      <c r="BD39" s="122">
        <v>0</v>
      </c>
      <c r="BE39" s="122"/>
      <c r="BF39" s="122">
        <v>0</v>
      </c>
      <c r="BG39" s="122"/>
      <c r="BH39" s="122"/>
      <c r="BI39" s="122"/>
      <c r="BJ39" s="122"/>
      <c r="BK39" s="122"/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2"/>
      <c r="BW39" s="122"/>
      <c r="BX39" s="122"/>
      <c r="BY39" s="122">
        <f t="shared" si="30"/>
        <v>0.14653421</v>
      </c>
      <c r="BZ39" s="122"/>
      <c r="CA39" s="122"/>
      <c r="CB39" s="98"/>
    </row>
    <row r="40" spans="1:80" s="90" customFormat="1" x14ac:dyDescent="0.3">
      <c r="A40" s="103"/>
      <c r="B40" s="110" t="s">
        <v>30</v>
      </c>
      <c r="C40" s="105"/>
      <c r="D40" s="133">
        <f t="shared" ref="D40:BN40" si="31">SUM(D41:D46)</f>
        <v>3.9562100000000004</v>
      </c>
      <c r="E40" s="133">
        <f t="shared" si="31"/>
        <v>0</v>
      </c>
      <c r="F40" s="133">
        <f t="shared" si="31"/>
        <v>3.9562099999999996</v>
      </c>
      <c r="G40" s="133">
        <f t="shared" si="31"/>
        <v>1.46</v>
      </c>
      <c r="H40" s="133">
        <f t="shared" si="31"/>
        <v>0</v>
      </c>
      <c r="I40" s="133">
        <f t="shared" si="31"/>
        <v>0.16</v>
      </c>
      <c r="J40" s="133">
        <f t="shared" si="31"/>
        <v>0</v>
      </c>
      <c r="K40" s="133">
        <f t="shared" si="31"/>
        <v>0</v>
      </c>
      <c r="L40" s="133">
        <f t="shared" si="31"/>
        <v>0</v>
      </c>
      <c r="M40" s="133">
        <f t="shared" si="31"/>
        <v>0</v>
      </c>
      <c r="N40" s="133">
        <f t="shared" si="31"/>
        <v>0</v>
      </c>
      <c r="O40" s="133">
        <f t="shared" si="31"/>
        <v>0</v>
      </c>
      <c r="P40" s="133">
        <f t="shared" si="31"/>
        <v>0</v>
      </c>
      <c r="Q40" s="133">
        <f t="shared" si="31"/>
        <v>0</v>
      </c>
      <c r="R40" s="133">
        <f t="shared" si="31"/>
        <v>0</v>
      </c>
      <c r="S40" s="133">
        <f t="shared" si="31"/>
        <v>0</v>
      </c>
      <c r="T40" s="133">
        <f t="shared" si="31"/>
        <v>0</v>
      </c>
      <c r="U40" s="133">
        <f t="shared" si="31"/>
        <v>0</v>
      </c>
      <c r="V40" s="133">
        <f t="shared" si="31"/>
        <v>0</v>
      </c>
      <c r="W40" s="133">
        <f t="shared" si="31"/>
        <v>0</v>
      </c>
      <c r="X40" s="133">
        <f t="shared" si="31"/>
        <v>0</v>
      </c>
      <c r="Y40" s="133">
        <f t="shared" si="31"/>
        <v>0</v>
      </c>
      <c r="Z40" s="133">
        <f t="shared" si="31"/>
        <v>0</v>
      </c>
      <c r="AA40" s="133">
        <f t="shared" si="31"/>
        <v>0</v>
      </c>
      <c r="AB40" s="133">
        <f t="shared" si="31"/>
        <v>0</v>
      </c>
      <c r="AC40" s="133">
        <f t="shared" si="31"/>
        <v>0</v>
      </c>
      <c r="AD40" s="133">
        <f t="shared" si="31"/>
        <v>0</v>
      </c>
      <c r="AE40" s="133">
        <f t="shared" si="31"/>
        <v>0</v>
      </c>
      <c r="AF40" s="133">
        <f t="shared" si="31"/>
        <v>0</v>
      </c>
      <c r="AG40" s="133">
        <f t="shared" si="31"/>
        <v>0</v>
      </c>
      <c r="AH40" s="133">
        <f t="shared" si="31"/>
        <v>3.9562099999999996</v>
      </c>
      <c r="AI40" s="133">
        <f t="shared" si="31"/>
        <v>1.46</v>
      </c>
      <c r="AJ40" s="133">
        <f t="shared" si="31"/>
        <v>0</v>
      </c>
      <c r="AK40" s="133">
        <f t="shared" si="31"/>
        <v>0.16</v>
      </c>
      <c r="AL40" s="133">
        <f t="shared" si="31"/>
        <v>0</v>
      </c>
      <c r="AM40" s="133">
        <f t="shared" si="31"/>
        <v>0</v>
      </c>
      <c r="AN40" s="133">
        <f t="shared" si="31"/>
        <v>0</v>
      </c>
      <c r="AO40" s="133">
        <f t="shared" si="31"/>
        <v>2.8550697199999999</v>
      </c>
      <c r="AP40" s="133">
        <f t="shared" si="31"/>
        <v>1.46</v>
      </c>
      <c r="AQ40" s="133">
        <f t="shared" si="31"/>
        <v>0</v>
      </c>
      <c r="AR40" s="133">
        <f t="shared" si="31"/>
        <v>0.31</v>
      </c>
      <c r="AS40" s="133">
        <f t="shared" si="31"/>
        <v>0</v>
      </c>
      <c r="AT40" s="133">
        <f t="shared" si="31"/>
        <v>0</v>
      </c>
      <c r="AU40" s="133">
        <f t="shared" si="31"/>
        <v>0</v>
      </c>
      <c r="AV40" s="133">
        <f t="shared" si="31"/>
        <v>1.8407049500000003</v>
      </c>
      <c r="AW40" s="133">
        <f t="shared" si="31"/>
        <v>1.06</v>
      </c>
      <c r="AX40" s="133">
        <f t="shared" si="31"/>
        <v>0</v>
      </c>
      <c r="AY40" s="133">
        <f t="shared" si="31"/>
        <v>0.2</v>
      </c>
      <c r="AZ40" s="133">
        <f t="shared" si="31"/>
        <v>0</v>
      </c>
      <c r="BA40" s="133">
        <f t="shared" si="31"/>
        <v>0</v>
      </c>
      <c r="BB40" s="133">
        <f t="shared" si="31"/>
        <v>0</v>
      </c>
      <c r="BC40" s="133">
        <f t="shared" si="31"/>
        <v>1.01436477</v>
      </c>
      <c r="BD40" s="133">
        <f t="shared" si="31"/>
        <v>0.4</v>
      </c>
      <c r="BE40" s="133">
        <f t="shared" si="31"/>
        <v>0</v>
      </c>
      <c r="BF40" s="133">
        <f t="shared" si="31"/>
        <v>0.11</v>
      </c>
      <c r="BG40" s="133">
        <f t="shared" si="31"/>
        <v>0</v>
      </c>
      <c r="BH40" s="133">
        <f t="shared" si="31"/>
        <v>0</v>
      </c>
      <c r="BI40" s="133">
        <f t="shared" si="31"/>
        <v>0</v>
      </c>
      <c r="BJ40" s="133">
        <f t="shared" si="31"/>
        <v>0</v>
      </c>
      <c r="BK40" s="133">
        <f t="shared" si="31"/>
        <v>0</v>
      </c>
      <c r="BL40" s="133">
        <f t="shared" si="31"/>
        <v>0</v>
      </c>
      <c r="BM40" s="133">
        <f t="shared" si="31"/>
        <v>0</v>
      </c>
      <c r="BN40" s="133">
        <f t="shared" si="31"/>
        <v>0</v>
      </c>
      <c r="BO40" s="133">
        <f t="shared" ref="BO40:CA40" si="32">SUM(BO41:BO46)</f>
        <v>0</v>
      </c>
      <c r="BP40" s="133">
        <f t="shared" si="32"/>
        <v>0</v>
      </c>
      <c r="BQ40" s="133">
        <f t="shared" si="32"/>
        <v>0</v>
      </c>
      <c r="BR40" s="133">
        <f t="shared" si="32"/>
        <v>0</v>
      </c>
      <c r="BS40" s="133">
        <f t="shared" si="32"/>
        <v>0</v>
      </c>
      <c r="BT40" s="133">
        <f t="shared" si="32"/>
        <v>0</v>
      </c>
      <c r="BU40" s="133">
        <f t="shared" si="32"/>
        <v>0</v>
      </c>
      <c r="BV40" s="133">
        <f t="shared" si="32"/>
        <v>0</v>
      </c>
      <c r="BW40" s="133">
        <f t="shared" si="32"/>
        <v>0</v>
      </c>
      <c r="BX40" s="133">
        <f t="shared" si="32"/>
        <v>0</v>
      </c>
      <c r="BY40" s="133">
        <f t="shared" si="32"/>
        <v>1.1011402799999996</v>
      </c>
      <c r="BZ40" s="133">
        <f t="shared" si="32"/>
        <v>0</v>
      </c>
      <c r="CA40" s="133">
        <f t="shared" si="32"/>
        <v>0</v>
      </c>
      <c r="CB40" s="98"/>
    </row>
    <row r="41" spans="1:80" s="90" customFormat="1" ht="62.2" x14ac:dyDescent="0.3">
      <c r="A41" s="106" t="s">
        <v>1660</v>
      </c>
      <c r="B41" s="107" t="s">
        <v>737</v>
      </c>
      <c r="C41" s="108" t="s">
        <v>672</v>
      </c>
      <c r="D41" s="122">
        <v>0.33811000000000002</v>
      </c>
      <c r="E41" s="122"/>
      <c r="F41" s="122">
        <f>VLOOKUP(C41,'[1]13'!$C$23:$AZ$935,4,0)</f>
        <v>0.33811000000000002</v>
      </c>
      <c r="G41" s="122">
        <f>VLOOKUP(C41,'[1]13'!$C$23:$AZ$935,5,0)</f>
        <v>0.16</v>
      </c>
      <c r="H41" s="122"/>
      <c r="I41" s="122">
        <f>VLOOKUP(C41,'[1]13'!$C$23:$AZ$935,7,0)</f>
        <v>0</v>
      </c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>
        <v>0.33811000000000002</v>
      </c>
      <c r="AI41" s="122">
        <v>0.16</v>
      </c>
      <c r="AJ41" s="122"/>
      <c r="AK41" s="122">
        <v>0</v>
      </c>
      <c r="AL41" s="122"/>
      <c r="AM41" s="122"/>
      <c r="AN41" s="122"/>
      <c r="AO41" s="122">
        <f t="shared" ref="AO41:AO46" si="33">AV41+BC41</f>
        <v>0.44229364000000004</v>
      </c>
      <c r="AP41" s="122">
        <f t="shared" ref="AP41:AP46" si="34">AW41+BD41</f>
        <v>0.16</v>
      </c>
      <c r="AQ41" s="122">
        <f t="shared" ref="AQ41:AQ46" si="35">AX41+BE41</f>
        <v>0</v>
      </c>
      <c r="AR41" s="122">
        <f t="shared" ref="AR41:AR46" si="36">AY41+BF41</f>
        <v>0</v>
      </c>
      <c r="AS41" s="122"/>
      <c r="AT41" s="122"/>
      <c r="AU41" s="122"/>
      <c r="AV41" s="122">
        <f>VLOOKUP(C41,'[1]13'!$C$23:$AZ$935,46,0)</f>
        <v>0.44229364000000004</v>
      </c>
      <c r="AW41" s="122">
        <f>VLOOKUP(C41,'[1]13'!$C$23:$AZ$935,47,0)</f>
        <v>0.16</v>
      </c>
      <c r="AX41" s="122"/>
      <c r="AY41" s="122">
        <f>VLOOKUP(C41,'[1]13'!$C$23:$AZ$935,49,0)</f>
        <v>0</v>
      </c>
      <c r="AZ41" s="122"/>
      <c r="BA41" s="122"/>
      <c r="BB41" s="122"/>
      <c r="BC41" s="122">
        <v>0</v>
      </c>
      <c r="BD41" s="122">
        <v>0</v>
      </c>
      <c r="BE41" s="122"/>
      <c r="BF41" s="122">
        <v>0</v>
      </c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>
        <f t="shared" ref="BY41:BY46" si="37">F41-AO41</f>
        <v>-0.10418364000000002</v>
      </c>
      <c r="BZ41" s="122"/>
      <c r="CA41" s="122"/>
      <c r="CB41" s="98"/>
    </row>
    <row r="42" spans="1:80" s="90" customFormat="1" ht="77.7" x14ac:dyDescent="0.3">
      <c r="A42" s="106" t="s">
        <v>1660</v>
      </c>
      <c r="B42" s="107" t="s">
        <v>417</v>
      </c>
      <c r="C42" s="108" t="s">
        <v>500</v>
      </c>
      <c r="D42" s="122">
        <v>0.68140999999999996</v>
      </c>
      <c r="E42" s="122"/>
      <c r="F42" s="122">
        <f>VLOOKUP(C42,'[1]13'!$C$23:$AZ$935,4,0)</f>
        <v>0.68140999999999996</v>
      </c>
      <c r="G42" s="122">
        <f>VLOOKUP(C42,'[1]13'!$C$23:$AZ$935,5,0)</f>
        <v>0.25</v>
      </c>
      <c r="H42" s="122"/>
      <c r="I42" s="122">
        <f>VLOOKUP(C42,'[1]13'!$C$23:$AZ$935,7,0)</f>
        <v>0.01</v>
      </c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>
        <v>0.68140999999999996</v>
      </c>
      <c r="AI42" s="122">
        <v>0.25</v>
      </c>
      <c r="AJ42" s="122"/>
      <c r="AK42" s="122">
        <v>0.01</v>
      </c>
      <c r="AL42" s="122"/>
      <c r="AM42" s="122"/>
      <c r="AN42" s="122"/>
      <c r="AO42" s="122">
        <f t="shared" si="33"/>
        <v>0.73462068000000014</v>
      </c>
      <c r="AP42" s="122">
        <f t="shared" si="34"/>
        <v>0.25</v>
      </c>
      <c r="AQ42" s="122">
        <f t="shared" si="35"/>
        <v>0</v>
      </c>
      <c r="AR42" s="122">
        <f t="shared" si="36"/>
        <v>0</v>
      </c>
      <c r="AS42" s="122"/>
      <c r="AT42" s="122"/>
      <c r="AU42" s="122"/>
      <c r="AV42" s="122">
        <f>VLOOKUP(C42,'[1]13'!$C$23:$AZ$935,46,0)</f>
        <v>0.73462068000000014</v>
      </c>
      <c r="AW42" s="122">
        <f>VLOOKUP(C42,'[1]13'!$C$23:$AZ$935,47,0)</f>
        <v>0.25</v>
      </c>
      <c r="AX42" s="122"/>
      <c r="AY42" s="122">
        <f>VLOOKUP(C42,'[1]13'!$C$23:$AZ$935,49,0)</f>
        <v>0</v>
      </c>
      <c r="AZ42" s="122"/>
      <c r="BA42" s="122"/>
      <c r="BB42" s="122"/>
      <c r="BC42" s="122">
        <v>0</v>
      </c>
      <c r="BD42" s="122">
        <v>0</v>
      </c>
      <c r="BE42" s="122"/>
      <c r="BF42" s="122">
        <v>0</v>
      </c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>
        <f t="shared" si="37"/>
        <v>-5.3210680000000177E-2</v>
      </c>
      <c r="BZ42" s="122"/>
      <c r="CA42" s="122"/>
      <c r="CB42" s="98"/>
    </row>
    <row r="43" spans="1:80" s="90" customFormat="1" ht="46.65" x14ac:dyDescent="0.3">
      <c r="A43" s="106" t="s">
        <v>1660</v>
      </c>
      <c r="B43" s="107" t="s">
        <v>624</v>
      </c>
      <c r="C43" s="108" t="s">
        <v>673</v>
      </c>
      <c r="D43" s="122">
        <v>1.24108</v>
      </c>
      <c r="E43" s="122"/>
      <c r="F43" s="122">
        <f>VLOOKUP(C43,'[1]13'!$C$23:$AZ$935,4,0)</f>
        <v>1.2410799999999997</v>
      </c>
      <c r="G43" s="122">
        <f>VLOOKUP(C43,'[1]13'!$C$23:$AZ$935,5,0)</f>
        <v>0.4</v>
      </c>
      <c r="H43" s="122"/>
      <c r="I43" s="122">
        <f>VLOOKUP(C43,'[1]13'!$C$23:$AZ$935,7,0)</f>
        <v>0</v>
      </c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>
        <v>1.2410799999999997</v>
      </c>
      <c r="AI43" s="122">
        <v>0.4</v>
      </c>
      <c r="AJ43" s="122"/>
      <c r="AK43" s="122">
        <v>0</v>
      </c>
      <c r="AL43" s="122"/>
      <c r="AM43" s="122"/>
      <c r="AN43" s="122"/>
      <c r="AO43" s="122">
        <f t="shared" si="33"/>
        <v>0.94837815000000003</v>
      </c>
      <c r="AP43" s="122">
        <f t="shared" si="34"/>
        <v>0.4</v>
      </c>
      <c r="AQ43" s="122">
        <f t="shared" si="35"/>
        <v>0</v>
      </c>
      <c r="AR43" s="122">
        <f t="shared" si="36"/>
        <v>0</v>
      </c>
      <c r="AS43" s="122"/>
      <c r="AT43" s="122"/>
      <c r="AU43" s="122"/>
      <c r="AV43" s="122">
        <f>VLOOKUP(C43,'[1]13'!$C$23:$AZ$935,46,0)</f>
        <v>0</v>
      </c>
      <c r="AW43" s="122">
        <f>VLOOKUP(C43,'[1]13'!$C$23:$AZ$935,47,0)</f>
        <v>0</v>
      </c>
      <c r="AX43" s="122"/>
      <c r="AY43" s="122">
        <f>VLOOKUP(C43,'[1]13'!$C$23:$AZ$935,49,0)</f>
        <v>0</v>
      </c>
      <c r="AZ43" s="122"/>
      <c r="BA43" s="122"/>
      <c r="BB43" s="122"/>
      <c r="BC43" s="122">
        <v>0.94837815000000003</v>
      </c>
      <c r="BD43" s="122">
        <v>0.4</v>
      </c>
      <c r="BE43" s="122"/>
      <c r="BF43" s="122">
        <v>0</v>
      </c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>
        <f t="shared" si="37"/>
        <v>0.29270184999999971</v>
      </c>
      <c r="BZ43" s="122"/>
      <c r="CA43" s="122"/>
      <c r="CB43" s="98"/>
    </row>
    <row r="44" spans="1:80" s="90" customFormat="1" ht="62.2" x14ac:dyDescent="0.3">
      <c r="A44" s="106" t="s">
        <v>1660</v>
      </c>
      <c r="B44" s="107" t="s">
        <v>1676</v>
      </c>
      <c r="C44" s="108" t="s">
        <v>1138</v>
      </c>
      <c r="D44" s="122">
        <v>1.3053399999999999</v>
      </c>
      <c r="E44" s="122"/>
      <c r="F44" s="122">
        <f>VLOOKUP(C44,'[1]13'!$C$23:$AZ$935,4,0)</f>
        <v>1.3053399999999999</v>
      </c>
      <c r="G44" s="122">
        <f>VLOOKUP(C44,'[1]13'!$C$23:$AZ$935,5,0)</f>
        <v>0.4</v>
      </c>
      <c r="H44" s="122"/>
      <c r="I44" s="122">
        <f>VLOOKUP(C44,'[1]13'!$C$23:$AZ$935,7,0)</f>
        <v>0.15</v>
      </c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>
        <v>1.3053399999999999</v>
      </c>
      <c r="AI44" s="122">
        <v>0.4</v>
      </c>
      <c r="AJ44" s="122"/>
      <c r="AK44" s="122">
        <v>0.15</v>
      </c>
      <c r="AL44" s="122"/>
      <c r="AM44" s="122"/>
      <c r="AN44" s="122"/>
      <c r="AO44" s="122">
        <f t="shared" si="33"/>
        <v>0.39989701999999999</v>
      </c>
      <c r="AP44" s="122">
        <f t="shared" si="34"/>
        <v>0.4</v>
      </c>
      <c r="AQ44" s="122">
        <f t="shared" si="35"/>
        <v>0</v>
      </c>
      <c r="AR44" s="122">
        <f t="shared" si="36"/>
        <v>0.2</v>
      </c>
      <c r="AS44" s="122"/>
      <c r="AT44" s="122"/>
      <c r="AU44" s="122"/>
      <c r="AV44" s="122">
        <f>VLOOKUP(C44,'[1]13'!$C$23:$AZ$935,46,0)</f>
        <v>0.39989701999999999</v>
      </c>
      <c r="AW44" s="122">
        <f>VLOOKUP(C44,'[1]13'!$C$23:$AZ$935,47,0)</f>
        <v>0.4</v>
      </c>
      <c r="AX44" s="122"/>
      <c r="AY44" s="122">
        <f>VLOOKUP(C44,'[1]13'!$C$23:$AZ$935,49,0)</f>
        <v>0.2</v>
      </c>
      <c r="AZ44" s="122"/>
      <c r="BA44" s="122"/>
      <c r="BB44" s="122"/>
      <c r="BC44" s="122">
        <v>0</v>
      </c>
      <c r="BD44" s="122">
        <v>0</v>
      </c>
      <c r="BE44" s="122"/>
      <c r="BF44" s="122">
        <v>0</v>
      </c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>
        <f t="shared" si="37"/>
        <v>0.9054429799999999</v>
      </c>
      <c r="BZ44" s="122"/>
      <c r="CA44" s="122"/>
      <c r="CB44" s="98"/>
    </row>
    <row r="45" spans="1:80" s="90" customFormat="1" ht="62.2" x14ac:dyDescent="0.3">
      <c r="A45" s="106" t="s">
        <v>1660</v>
      </c>
      <c r="B45" s="107" t="s">
        <v>1677</v>
      </c>
      <c r="C45" s="108" t="s">
        <v>1139</v>
      </c>
      <c r="D45" s="122">
        <v>0.39027000000000001</v>
      </c>
      <c r="E45" s="122"/>
      <c r="F45" s="122">
        <f>VLOOKUP(C45,'[1]13'!$C$23:$AZ$935,4,0)</f>
        <v>0.39027000000000001</v>
      </c>
      <c r="G45" s="122">
        <f>VLOOKUP(C45,'[1]13'!$C$23:$AZ$935,5,0)</f>
        <v>0.25</v>
      </c>
      <c r="H45" s="122"/>
      <c r="I45" s="122">
        <f>VLOOKUP(C45,'[1]13'!$C$23:$AZ$935,7,0)</f>
        <v>0</v>
      </c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>
        <v>0.39027000000000001</v>
      </c>
      <c r="AI45" s="122">
        <v>0.25</v>
      </c>
      <c r="AJ45" s="122"/>
      <c r="AK45" s="122">
        <v>0</v>
      </c>
      <c r="AL45" s="122"/>
      <c r="AM45" s="122"/>
      <c r="AN45" s="122"/>
      <c r="AO45" s="122">
        <f t="shared" si="33"/>
        <v>0.26389361</v>
      </c>
      <c r="AP45" s="122">
        <f t="shared" si="34"/>
        <v>0.25</v>
      </c>
      <c r="AQ45" s="122">
        <f t="shared" si="35"/>
        <v>0</v>
      </c>
      <c r="AR45" s="122">
        <f t="shared" si="36"/>
        <v>0</v>
      </c>
      <c r="AS45" s="122"/>
      <c r="AT45" s="122"/>
      <c r="AU45" s="122"/>
      <c r="AV45" s="122">
        <f>VLOOKUP(C45,'[1]13'!$C$23:$AZ$935,46,0)</f>
        <v>0.26389361</v>
      </c>
      <c r="AW45" s="122">
        <f>VLOOKUP(C45,'[1]13'!$C$23:$AZ$935,47,0)</f>
        <v>0.25</v>
      </c>
      <c r="AX45" s="122"/>
      <c r="AY45" s="122">
        <f>VLOOKUP(C45,'[1]13'!$C$23:$AZ$935,49,0)</f>
        <v>0</v>
      </c>
      <c r="AZ45" s="122"/>
      <c r="BA45" s="122"/>
      <c r="BB45" s="122"/>
      <c r="BC45" s="122">
        <v>0</v>
      </c>
      <c r="BD45" s="122">
        <v>0</v>
      </c>
      <c r="BE45" s="122"/>
      <c r="BF45" s="122">
        <v>0</v>
      </c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>
        <f t="shared" si="37"/>
        <v>0.12637639000000001</v>
      </c>
      <c r="BZ45" s="122"/>
      <c r="CA45" s="122"/>
      <c r="CB45" s="98"/>
    </row>
    <row r="46" spans="1:80" s="90" customFormat="1" ht="77.7" x14ac:dyDescent="0.3">
      <c r="A46" s="106" t="s">
        <v>1661</v>
      </c>
      <c r="B46" s="107" t="s">
        <v>738</v>
      </c>
      <c r="C46" s="108" t="s">
        <v>1140</v>
      </c>
      <c r="D46" s="122">
        <v>0</v>
      </c>
      <c r="E46" s="122"/>
      <c r="F46" s="122">
        <f>VLOOKUP(C46,'[1]13'!$C$23:$AZ$935,4,0)</f>
        <v>0</v>
      </c>
      <c r="G46" s="122">
        <f>VLOOKUP(C46,'[1]13'!$C$23:$AZ$935,5,0)</f>
        <v>0</v>
      </c>
      <c r="H46" s="122"/>
      <c r="I46" s="122">
        <f>VLOOKUP(C46,'[1]13'!$C$23:$AZ$935,7,0)</f>
        <v>0</v>
      </c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>
        <v>0</v>
      </c>
      <c r="AI46" s="122">
        <v>0</v>
      </c>
      <c r="AJ46" s="122"/>
      <c r="AK46" s="122">
        <v>0</v>
      </c>
      <c r="AL46" s="122"/>
      <c r="AM46" s="122"/>
      <c r="AN46" s="122"/>
      <c r="AO46" s="122">
        <f t="shared" si="33"/>
        <v>6.5986619999999996E-2</v>
      </c>
      <c r="AP46" s="122">
        <f t="shared" si="34"/>
        <v>0</v>
      </c>
      <c r="AQ46" s="122">
        <f t="shared" si="35"/>
        <v>0</v>
      </c>
      <c r="AR46" s="122">
        <f t="shared" si="36"/>
        <v>0.11</v>
      </c>
      <c r="AS46" s="122"/>
      <c r="AT46" s="122"/>
      <c r="AU46" s="122"/>
      <c r="AV46" s="122">
        <f>VLOOKUP(C46,'[1]13'!$C$23:$AZ$935,46,0)</f>
        <v>0</v>
      </c>
      <c r="AW46" s="122">
        <f>VLOOKUP(C46,'[1]13'!$C$23:$AZ$935,47,0)</f>
        <v>0</v>
      </c>
      <c r="AX46" s="122"/>
      <c r="AY46" s="122">
        <f>VLOOKUP(C46,'[1]13'!$C$23:$AZ$935,49,0)</f>
        <v>0</v>
      </c>
      <c r="AZ46" s="122"/>
      <c r="BA46" s="122"/>
      <c r="BB46" s="122"/>
      <c r="BC46" s="122">
        <v>6.5986619999999996E-2</v>
      </c>
      <c r="BD46" s="122">
        <v>0</v>
      </c>
      <c r="BE46" s="122"/>
      <c r="BF46" s="122">
        <v>0.11</v>
      </c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>
        <f t="shared" si="37"/>
        <v>-6.5986619999999996E-2</v>
      </c>
      <c r="BZ46" s="122"/>
      <c r="CA46" s="122"/>
      <c r="CB46" s="98"/>
    </row>
    <row r="47" spans="1:80" s="90" customFormat="1" ht="28.5" customHeight="1" x14ac:dyDescent="0.3">
      <c r="A47" s="103"/>
      <c r="B47" s="110" t="s">
        <v>31</v>
      </c>
      <c r="C47" s="105"/>
      <c r="D47" s="133">
        <f t="shared" ref="D47:BN47" si="38">SUM(D48:D53)</f>
        <v>52.10324</v>
      </c>
      <c r="E47" s="133">
        <f t="shared" si="38"/>
        <v>0</v>
      </c>
      <c r="F47" s="133">
        <f t="shared" si="38"/>
        <v>26.406179999999999</v>
      </c>
      <c r="G47" s="133">
        <f t="shared" si="38"/>
        <v>2.16</v>
      </c>
      <c r="H47" s="133">
        <f t="shared" si="38"/>
        <v>0</v>
      </c>
      <c r="I47" s="133">
        <f t="shared" si="38"/>
        <v>0.45</v>
      </c>
      <c r="J47" s="133">
        <f t="shared" si="38"/>
        <v>0</v>
      </c>
      <c r="K47" s="133">
        <f t="shared" si="38"/>
        <v>0</v>
      </c>
      <c r="L47" s="133">
        <f t="shared" si="38"/>
        <v>0</v>
      </c>
      <c r="M47" s="133">
        <f t="shared" si="38"/>
        <v>0</v>
      </c>
      <c r="N47" s="133">
        <f t="shared" si="38"/>
        <v>0</v>
      </c>
      <c r="O47" s="133">
        <f t="shared" si="38"/>
        <v>0</v>
      </c>
      <c r="P47" s="133">
        <f t="shared" si="38"/>
        <v>0</v>
      </c>
      <c r="Q47" s="133">
        <f t="shared" si="38"/>
        <v>0</v>
      </c>
      <c r="R47" s="133">
        <f t="shared" si="38"/>
        <v>0</v>
      </c>
      <c r="S47" s="133">
        <f t="shared" si="38"/>
        <v>0</v>
      </c>
      <c r="T47" s="133">
        <f t="shared" si="38"/>
        <v>0</v>
      </c>
      <c r="U47" s="133">
        <f t="shared" si="38"/>
        <v>0</v>
      </c>
      <c r="V47" s="133">
        <f t="shared" si="38"/>
        <v>0</v>
      </c>
      <c r="W47" s="133">
        <f t="shared" si="38"/>
        <v>0</v>
      </c>
      <c r="X47" s="133">
        <f t="shared" si="38"/>
        <v>0</v>
      </c>
      <c r="Y47" s="133">
        <f t="shared" si="38"/>
        <v>0</v>
      </c>
      <c r="Z47" s="133">
        <f t="shared" si="38"/>
        <v>0</v>
      </c>
      <c r="AA47" s="133">
        <f t="shared" si="38"/>
        <v>0</v>
      </c>
      <c r="AB47" s="133">
        <f t="shared" si="38"/>
        <v>0</v>
      </c>
      <c r="AC47" s="133">
        <f t="shared" si="38"/>
        <v>0</v>
      </c>
      <c r="AD47" s="133">
        <f t="shared" si="38"/>
        <v>0</v>
      </c>
      <c r="AE47" s="133">
        <f t="shared" si="38"/>
        <v>0</v>
      </c>
      <c r="AF47" s="133">
        <f t="shared" si="38"/>
        <v>0</v>
      </c>
      <c r="AG47" s="133">
        <f t="shared" si="38"/>
        <v>0</v>
      </c>
      <c r="AH47" s="133">
        <f t="shared" si="38"/>
        <v>26.406179999999999</v>
      </c>
      <c r="AI47" s="133">
        <f t="shared" si="38"/>
        <v>2.16</v>
      </c>
      <c r="AJ47" s="133">
        <f t="shared" si="38"/>
        <v>0</v>
      </c>
      <c r="AK47" s="133">
        <f t="shared" si="38"/>
        <v>0.45</v>
      </c>
      <c r="AL47" s="133">
        <f t="shared" si="38"/>
        <v>0</v>
      </c>
      <c r="AM47" s="133">
        <f t="shared" si="38"/>
        <v>0</v>
      </c>
      <c r="AN47" s="133">
        <f t="shared" si="38"/>
        <v>0</v>
      </c>
      <c r="AO47" s="133">
        <f t="shared" si="38"/>
        <v>25.416333659999999</v>
      </c>
      <c r="AP47" s="133">
        <f t="shared" si="38"/>
        <v>1.76</v>
      </c>
      <c r="AQ47" s="133">
        <f t="shared" si="38"/>
        <v>0</v>
      </c>
      <c r="AR47" s="133">
        <f t="shared" si="38"/>
        <v>7.4740000000000002</v>
      </c>
      <c r="AS47" s="133">
        <f t="shared" si="38"/>
        <v>0</v>
      </c>
      <c r="AT47" s="133">
        <f t="shared" si="38"/>
        <v>0</v>
      </c>
      <c r="AU47" s="133">
        <f t="shared" si="38"/>
        <v>0</v>
      </c>
      <c r="AV47" s="133">
        <f t="shared" si="38"/>
        <v>23.968385619999999</v>
      </c>
      <c r="AW47" s="133">
        <f t="shared" si="38"/>
        <v>0.5</v>
      </c>
      <c r="AX47" s="133">
        <f t="shared" si="38"/>
        <v>0</v>
      </c>
      <c r="AY47" s="133">
        <f t="shared" si="38"/>
        <v>7.4740000000000002</v>
      </c>
      <c r="AZ47" s="133">
        <f t="shared" si="38"/>
        <v>0</v>
      </c>
      <c r="BA47" s="133">
        <f t="shared" si="38"/>
        <v>0</v>
      </c>
      <c r="BB47" s="133">
        <f t="shared" si="38"/>
        <v>0</v>
      </c>
      <c r="BC47" s="133">
        <f t="shared" si="38"/>
        <v>1.44794804</v>
      </c>
      <c r="BD47" s="133">
        <f t="shared" si="38"/>
        <v>1.26</v>
      </c>
      <c r="BE47" s="133">
        <f t="shared" si="38"/>
        <v>0</v>
      </c>
      <c r="BF47" s="133">
        <f t="shared" si="38"/>
        <v>0</v>
      </c>
      <c r="BG47" s="133">
        <f t="shared" si="38"/>
        <v>0</v>
      </c>
      <c r="BH47" s="133">
        <f t="shared" si="38"/>
        <v>0</v>
      </c>
      <c r="BI47" s="133">
        <f t="shared" si="38"/>
        <v>0</v>
      </c>
      <c r="BJ47" s="133">
        <f t="shared" si="38"/>
        <v>0</v>
      </c>
      <c r="BK47" s="133">
        <f t="shared" si="38"/>
        <v>0</v>
      </c>
      <c r="BL47" s="133">
        <f t="shared" si="38"/>
        <v>0</v>
      </c>
      <c r="BM47" s="133">
        <f t="shared" si="38"/>
        <v>0</v>
      </c>
      <c r="BN47" s="133">
        <f t="shared" si="38"/>
        <v>0</v>
      </c>
      <c r="BO47" s="133">
        <f t="shared" ref="BO47:CA47" si="39">SUM(BO48:BO53)</f>
        <v>0</v>
      </c>
      <c r="BP47" s="133">
        <f t="shared" si="39"/>
        <v>0</v>
      </c>
      <c r="BQ47" s="133">
        <f t="shared" si="39"/>
        <v>0</v>
      </c>
      <c r="BR47" s="133">
        <f t="shared" si="39"/>
        <v>0</v>
      </c>
      <c r="BS47" s="133">
        <f t="shared" si="39"/>
        <v>0</v>
      </c>
      <c r="BT47" s="133">
        <f t="shared" si="39"/>
        <v>0</v>
      </c>
      <c r="BU47" s="133">
        <f t="shared" si="39"/>
        <v>0</v>
      </c>
      <c r="BV47" s="133">
        <f t="shared" si="39"/>
        <v>0</v>
      </c>
      <c r="BW47" s="133">
        <f t="shared" si="39"/>
        <v>0</v>
      </c>
      <c r="BX47" s="133">
        <f t="shared" si="39"/>
        <v>0</v>
      </c>
      <c r="BY47" s="133">
        <f t="shared" si="39"/>
        <v>0.98984633999999816</v>
      </c>
      <c r="BZ47" s="133">
        <f t="shared" si="39"/>
        <v>0</v>
      </c>
      <c r="CA47" s="133">
        <f t="shared" si="39"/>
        <v>0</v>
      </c>
      <c r="CB47" s="98"/>
    </row>
    <row r="48" spans="1:80" s="90" customFormat="1" x14ac:dyDescent="0.3">
      <c r="A48" s="106" t="s">
        <v>1660</v>
      </c>
      <c r="B48" s="107" t="s">
        <v>32</v>
      </c>
      <c r="C48" s="108" t="s">
        <v>33</v>
      </c>
      <c r="D48" s="122">
        <v>23.090889999999998</v>
      </c>
      <c r="E48" s="122"/>
      <c r="F48" s="122">
        <f>VLOOKUP(C48,'[1]13'!$C$23:$AZ$935,4,0)</f>
        <v>23.090889999999998</v>
      </c>
      <c r="G48" s="122">
        <f>VLOOKUP(C48,'[1]13'!$C$23:$AZ$935,5,0)</f>
        <v>0.4</v>
      </c>
      <c r="H48" s="122"/>
      <c r="I48" s="122">
        <f>VLOOKUP(C48,'[1]13'!$C$23:$AZ$935,7,0)</f>
        <v>0</v>
      </c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>
        <v>23.090889999999998</v>
      </c>
      <c r="AI48" s="122">
        <v>0.4</v>
      </c>
      <c r="AJ48" s="122"/>
      <c r="AK48" s="122">
        <v>0</v>
      </c>
      <c r="AL48" s="122"/>
      <c r="AM48" s="122"/>
      <c r="AN48" s="122"/>
      <c r="AO48" s="122">
        <f t="shared" ref="AO48:AO53" si="40">AV48+BC48</f>
        <v>0</v>
      </c>
      <c r="AP48" s="122">
        <f t="shared" ref="AP48:AP53" si="41">AW48+BD48</f>
        <v>0</v>
      </c>
      <c r="AQ48" s="122">
        <f t="shared" ref="AQ48:AQ53" si="42">AX48+BE48</f>
        <v>0</v>
      </c>
      <c r="AR48" s="122">
        <f t="shared" ref="AR48:AR53" si="43">AY48+BF48</f>
        <v>0</v>
      </c>
      <c r="AS48" s="122"/>
      <c r="AT48" s="122"/>
      <c r="AU48" s="122"/>
      <c r="AV48" s="122">
        <f>VLOOKUP(C48,'[1]13'!$C$23:$AZ$935,46,0)</f>
        <v>0</v>
      </c>
      <c r="AW48" s="122">
        <f>VLOOKUP(C48,'[1]13'!$C$23:$AZ$935,47,0)</f>
        <v>0</v>
      </c>
      <c r="AX48" s="122"/>
      <c r="AY48" s="122">
        <f>VLOOKUP(C48,'[1]13'!$C$23:$AZ$935,49,0)</f>
        <v>0</v>
      </c>
      <c r="AZ48" s="122"/>
      <c r="BA48" s="122"/>
      <c r="BB48" s="122"/>
      <c r="BC48" s="122">
        <v>0</v>
      </c>
      <c r="BD48" s="122">
        <v>0</v>
      </c>
      <c r="BE48" s="122"/>
      <c r="BF48" s="122">
        <v>0</v>
      </c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>
        <f t="shared" ref="BY48:BY53" si="44">F48-AO48</f>
        <v>23.090889999999998</v>
      </c>
      <c r="BZ48" s="122"/>
      <c r="CA48" s="122"/>
      <c r="CB48" s="98"/>
    </row>
    <row r="49" spans="1:80" s="90" customFormat="1" ht="46.65" x14ac:dyDescent="0.3">
      <c r="A49" s="106" t="s">
        <v>1660</v>
      </c>
      <c r="B49" s="107" t="s">
        <v>739</v>
      </c>
      <c r="C49" s="108" t="s">
        <v>1141</v>
      </c>
      <c r="D49" s="122">
        <v>1.64883</v>
      </c>
      <c r="E49" s="122"/>
      <c r="F49" s="122">
        <f>VLOOKUP(C49,'[1]13'!$C$23:$AZ$935,4,0)</f>
        <v>1.6488299999999998</v>
      </c>
      <c r="G49" s="122">
        <f>VLOOKUP(C49,'[1]13'!$C$23:$AZ$935,5,0)</f>
        <v>1.26</v>
      </c>
      <c r="H49" s="122"/>
      <c r="I49" s="122">
        <f>VLOOKUP(C49,'[1]13'!$C$23:$AZ$935,7,0)</f>
        <v>0</v>
      </c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>
        <v>1.6488299999999998</v>
      </c>
      <c r="AI49" s="122">
        <v>1.26</v>
      </c>
      <c r="AJ49" s="122"/>
      <c r="AK49" s="122">
        <v>0</v>
      </c>
      <c r="AL49" s="122"/>
      <c r="AM49" s="122"/>
      <c r="AN49" s="122"/>
      <c r="AO49" s="122">
        <f t="shared" si="40"/>
        <v>1.44794804</v>
      </c>
      <c r="AP49" s="122">
        <f t="shared" si="41"/>
        <v>1.26</v>
      </c>
      <c r="AQ49" s="122">
        <f t="shared" si="42"/>
        <v>0</v>
      </c>
      <c r="AR49" s="122">
        <f t="shared" si="43"/>
        <v>0</v>
      </c>
      <c r="AS49" s="122"/>
      <c r="AT49" s="122"/>
      <c r="AU49" s="122"/>
      <c r="AV49" s="122">
        <f>VLOOKUP(C49,'[1]13'!$C$23:$AZ$935,46,0)</f>
        <v>0</v>
      </c>
      <c r="AW49" s="122">
        <f>VLOOKUP(C49,'[1]13'!$C$23:$AZ$935,47,0)</f>
        <v>0</v>
      </c>
      <c r="AX49" s="122"/>
      <c r="AY49" s="122">
        <f>VLOOKUP(C49,'[1]13'!$C$23:$AZ$935,49,0)</f>
        <v>0</v>
      </c>
      <c r="AZ49" s="122"/>
      <c r="BA49" s="122"/>
      <c r="BB49" s="122"/>
      <c r="BC49" s="122">
        <v>1.44794804</v>
      </c>
      <c r="BD49" s="122">
        <v>1.26</v>
      </c>
      <c r="BE49" s="122"/>
      <c r="BF49" s="122">
        <v>0</v>
      </c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>
        <f t="shared" si="44"/>
        <v>0.2008819599999998</v>
      </c>
      <c r="BZ49" s="122"/>
      <c r="CA49" s="122"/>
      <c r="CB49" s="98"/>
    </row>
    <row r="50" spans="1:80" s="90" customFormat="1" ht="46.65" x14ac:dyDescent="0.3">
      <c r="A50" s="106" t="s">
        <v>1661</v>
      </c>
      <c r="B50" s="107" t="s">
        <v>418</v>
      </c>
      <c r="C50" s="108" t="s">
        <v>501</v>
      </c>
      <c r="D50" s="122">
        <v>25.69706</v>
      </c>
      <c r="E50" s="122"/>
      <c r="F50" s="122">
        <f>VLOOKUP(C50,'[1]13'!$C$23:$AZ$935,4,0)</f>
        <v>0</v>
      </c>
      <c r="G50" s="122">
        <f>VLOOKUP(C50,'[1]13'!$C$23:$AZ$935,5,0)</f>
        <v>0</v>
      </c>
      <c r="H50" s="122"/>
      <c r="I50" s="122">
        <f>VLOOKUP(C50,'[1]13'!$C$23:$AZ$935,7,0)</f>
        <v>0</v>
      </c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>
        <v>0</v>
      </c>
      <c r="AI50" s="122">
        <v>0</v>
      </c>
      <c r="AJ50" s="122"/>
      <c r="AK50" s="122">
        <v>0</v>
      </c>
      <c r="AL50" s="122"/>
      <c r="AM50" s="122"/>
      <c r="AN50" s="122"/>
      <c r="AO50" s="122">
        <f t="shared" si="40"/>
        <v>23.08607705</v>
      </c>
      <c r="AP50" s="122">
        <f t="shared" si="41"/>
        <v>0</v>
      </c>
      <c r="AQ50" s="122">
        <f t="shared" si="42"/>
        <v>0</v>
      </c>
      <c r="AR50" s="122">
        <f t="shared" si="43"/>
        <v>6.8580000000000005</v>
      </c>
      <c r="AS50" s="122"/>
      <c r="AT50" s="122"/>
      <c r="AU50" s="122"/>
      <c r="AV50" s="122">
        <f>VLOOKUP(C50,'[1]13'!$C$23:$AZ$935,46,0)</f>
        <v>23.08607705</v>
      </c>
      <c r="AW50" s="122">
        <f>VLOOKUP(C50,'[1]13'!$C$23:$AZ$935,47,0)</f>
        <v>0</v>
      </c>
      <c r="AX50" s="122"/>
      <c r="AY50" s="122">
        <f>VLOOKUP(C50,'[1]13'!$C$23:$AZ$935,49,0)</f>
        <v>6.8580000000000005</v>
      </c>
      <c r="AZ50" s="122"/>
      <c r="BA50" s="122"/>
      <c r="BB50" s="122"/>
      <c r="BC50" s="122">
        <v>0</v>
      </c>
      <c r="BD50" s="122">
        <v>0</v>
      </c>
      <c r="BE50" s="122"/>
      <c r="BF50" s="122">
        <v>0</v>
      </c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>
        <f t="shared" si="44"/>
        <v>-23.08607705</v>
      </c>
      <c r="BZ50" s="122"/>
      <c r="CA50" s="122"/>
      <c r="CB50" s="98"/>
    </row>
    <row r="51" spans="1:80" s="90" customFormat="1" ht="43.55" customHeight="1" x14ac:dyDescent="0.3">
      <c r="A51" s="106" t="s">
        <v>1661</v>
      </c>
      <c r="B51" s="107" t="s">
        <v>740</v>
      </c>
      <c r="C51" s="108" t="s">
        <v>1142</v>
      </c>
      <c r="D51" s="122">
        <v>0.89654999999999996</v>
      </c>
      <c r="E51" s="122"/>
      <c r="F51" s="122">
        <f>VLOOKUP(C51,'[1]13'!$C$23:$AZ$935,4,0)</f>
        <v>0.89654999999999985</v>
      </c>
      <c r="G51" s="122">
        <f>VLOOKUP(C51,'[1]13'!$C$23:$AZ$935,5,0)</f>
        <v>0</v>
      </c>
      <c r="H51" s="122"/>
      <c r="I51" s="122">
        <f>VLOOKUP(C51,'[1]13'!$C$23:$AZ$935,7,0)</f>
        <v>0.45</v>
      </c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>
        <v>0.89654999999999985</v>
      </c>
      <c r="AI51" s="122">
        <v>0</v>
      </c>
      <c r="AJ51" s="122"/>
      <c r="AK51" s="122">
        <v>0.45</v>
      </c>
      <c r="AL51" s="122"/>
      <c r="AM51" s="122"/>
      <c r="AN51" s="122"/>
      <c r="AO51" s="122">
        <f t="shared" si="40"/>
        <v>0.54813489999999998</v>
      </c>
      <c r="AP51" s="122">
        <f t="shared" si="41"/>
        <v>0</v>
      </c>
      <c r="AQ51" s="122">
        <f t="shared" si="42"/>
        <v>0</v>
      </c>
      <c r="AR51" s="122">
        <f t="shared" si="43"/>
        <v>0.61599999999999999</v>
      </c>
      <c r="AS51" s="122"/>
      <c r="AT51" s="122"/>
      <c r="AU51" s="122"/>
      <c r="AV51" s="122">
        <f>VLOOKUP(C51,'[1]13'!$C$23:$AZ$935,46,0)</f>
        <v>0.54813489999999998</v>
      </c>
      <c r="AW51" s="122">
        <f>VLOOKUP(C51,'[1]13'!$C$23:$AZ$935,47,0)</f>
        <v>0</v>
      </c>
      <c r="AX51" s="122"/>
      <c r="AY51" s="122">
        <f>VLOOKUP(C51,'[1]13'!$C$23:$AZ$935,49,0)</f>
        <v>0.61599999999999999</v>
      </c>
      <c r="AZ51" s="122"/>
      <c r="BA51" s="122"/>
      <c r="BB51" s="122"/>
      <c r="BC51" s="122">
        <v>0</v>
      </c>
      <c r="BD51" s="122">
        <v>0</v>
      </c>
      <c r="BE51" s="122"/>
      <c r="BF51" s="122">
        <v>0</v>
      </c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>
        <f t="shared" si="44"/>
        <v>0.34841509999999987</v>
      </c>
      <c r="BZ51" s="122"/>
      <c r="CA51" s="122"/>
      <c r="CB51" s="98"/>
    </row>
    <row r="52" spans="1:80" s="90" customFormat="1" ht="31.1" x14ac:dyDescent="0.3">
      <c r="A52" s="106" t="s">
        <v>1660</v>
      </c>
      <c r="B52" s="107" t="s">
        <v>741</v>
      </c>
      <c r="C52" s="108" t="s">
        <v>1143</v>
      </c>
      <c r="D52" s="122">
        <v>0.76990999999999998</v>
      </c>
      <c r="E52" s="122"/>
      <c r="F52" s="122">
        <f>VLOOKUP(C52,'[1]13'!$C$23:$AZ$935,4,0)</f>
        <v>0.76990999999999998</v>
      </c>
      <c r="G52" s="122">
        <f>VLOOKUP(C52,'[1]13'!$C$23:$AZ$935,5,0)</f>
        <v>0.5</v>
      </c>
      <c r="H52" s="122"/>
      <c r="I52" s="122">
        <f>VLOOKUP(C52,'[1]13'!$C$23:$AZ$935,7,0)</f>
        <v>0</v>
      </c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>
        <v>0.76990999999999998</v>
      </c>
      <c r="AI52" s="122">
        <v>0.5</v>
      </c>
      <c r="AJ52" s="122"/>
      <c r="AK52" s="122">
        <v>0</v>
      </c>
      <c r="AL52" s="122"/>
      <c r="AM52" s="122"/>
      <c r="AN52" s="122"/>
      <c r="AO52" s="122">
        <f t="shared" si="40"/>
        <v>0.33417366999999998</v>
      </c>
      <c r="AP52" s="122">
        <f t="shared" si="41"/>
        <v>0.5</v>
      </c>
      <c r="AQ52" s="122">
        <f t="shared" si="42"/>
        <v>0</v>
      </c>
      <c r="AR52" s="122">
        <f t="shared" si="43"/>
        <v>0</v>
      </c>
      <c r="AS52" s="122"/>
      <c r="AT52" s="122"/>
      <c r="AU52" s="122"/>
      <c r="AV52" s="122">
        <f>VLOOKUP(C52,'[1]13'!$C$23:$AZ$935,46,0)</f>
        <v>0.33417366999999998</v>
      </c>
      <c r="AW52" s="122">
        <f>VLOOKUP(C52,'[1]13'!$C$23:$AZ$935,47,0)</f>
        <v>0.5</v>
      </c>
      <c r="AX52" s="122"/>
      <c r="AY52" s="122">
        <f>VLOOKUP(C52,'[1]13'!$C$23:$AZ$935,49,0)</f>
        <v>0</v>
      </c>
      <c r="AZ52" s="122"/>
      <c r="BA52" s="122"/>
      <c r="BB52" s="122"/>
      <c r="BC52" s="122">
        <v>0</v>
      </c>
      <c r="BD52" s="122">
        <v>0</v>
      </c>
      <c r="BE52" s="122"/>
      <c r="BF52" s="122">
        <v>0</v>
      </c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>
        <f t="shared" si="44"/>
        <v>0.43573633000000001</v>
      </c>
      <c r="BZ52" s="122"/>
      <c r="CA52" s="122"/>
      <c r="CB52" s="98"/>
    </row>
    <row r="53" spans="1:80" s="90" customFormat="1" ht="33.049999999999997" customHeight="1" x14ac:dyDescent="0.3">
      <c r="A53" s="106" t="s">
        <v>1660</v>
      </c>
      <c r="B53" s="107" t="s">
        <v>1678</v>
      </c>
      <c r="C53" s="108" t="s">
        <v>1912</v>
      </c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>
        <f t="shared" si="40"/>
        <v>0</v>
      </c>
      <c r="AP53" s="122">
        <f t="shared" si="41"/>
        <v>0</v>
      </c>
      <c r="AQ53" s="122">
        <f t="shared" si="42"/>
        <v>0</v>
      </c>
      <c r="AR53" s="122">
        <f t="shared" si="43"/>
        <v>0</v>
      </c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>
        <v>0</v>
      </c>
      <c r="BD53" s="122">
        <v>0</v>
      </c>
      <c r="BE53" s="122"/>
      <c r="BF53" s="122">
        <v>0</v>
      </c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>
        <f t="shared" si="44"/>
        <v>0</v>
      </c>
      <c r="BZ53" s="122"/>
      <c r="CA53" s="122"/>
      <c r="CB53" s="98"/>
    </row>
    <row r="54" spans="1:80" s="90" customFormat="1" x14ac:dyDescent="0.3">
      <c r="A54" s="103"/>
      <c r="B54" s="110" t="s">
        <v>35</v>
      </c>
      <c r="C54" s="105"/>
      <c r="D54" s="133">
        <f t="shared" ref="D54:BN54" si="45">SUM(D55:D57)</f>
        <v>55.294640000000001</v>
      </c>
      <c r="E54" s="133">
        <f t="shared" si="45"/>
        <v>0</v>
      </c>
      <c r="F54" s="133">
        <f t="shared" si="45"/>
        <v>1.1421500000000002</v>
      </c>
      <c r="G54" s="133">
        <f t="shared" si="45"/>
        <v>0.5</v>
      </c>
      <c r="H54" s="133">
        <f t="shared" si="45"/>
        <v>0</v>
      </c>
      <c r="I54" s="133">
        <f t="shared" si="45"/>
        <v>0</v>
      </c>
      <c r="J54" s="133">
        <f t="shared" si="45"/>
        <v>0</v>
      </c>
      <c r="K54" s="133">
        <f t="shared" si="45"/>
        <v>0</v>
      </c>
      <c r="L54" s="133">
        <f t="shared" si="45"/>
        <v>0</v>
      </c>
      <c r="M54" s="133">
        <f t="shared" si="45"/>
        <v>0</v>
      </c>
      <c r="N54" s="133">
        <f t="shared" si="45"/>
        <v>0</v>
      </c>
      <c r="O54" s="133">
        <f t="shared" si="45"/>
        <v>0</v>
      </c>
      <c r="P54" s="133">
        <f t="shared" si="45"/>
        <v>0</v>
      </c>
      <c r="Q54" s="133">
        <f t="shared" si="45"/>
        <v>0</v>
      </c>
      <c r="R54" s="133">
        <f t="shared" si="45"/>
        <v>0</v>
      </c>
      <c r="S54" s="133">
        <f t="shared" si="45"/>
        <v>0</v>
      </c>
      <c r="T54" s="133">
        <f t="shared" si="45"/>
        <v>0</v>
      </c>
      <c r="U54" s="133">
        <f t="shared" si="45"/>
        <v>0</v>
      </c>
      <c r="V54" s="133">
        <f t="shared" si="45"/>
        <v>0</v>
      </c>
      <c r="W54" s="133">
        <f t="shared" si="45"/>
        <v>0</v>
      </c>
      <c r="X54" s="133">
        <f t="shared" si="45"/>
        <v>0</v>
      </c>
      <c r="Y54" s="133">
        <f t="shared" si="45"/>
        <v>0</v>
      </c>
      <c r="Z54" s="133">
        <f t="shared" si="45"/>
        <v>0</v>
      </c>
      <c r="AA54" s="133">
        <f t="shared" si="45"/>
        <v>0</v>
      </c>
      <c r="AB54" s="133">
        <f t="shared" si="45"/>
        <v>0</v>
      </c>
      <c r="AC54" s="133">
        <f t="shared" si="45"/>
        <v>0</v>
      </c>
      <c r="AD54" s="133">
        <f t="shared" si="45"/>
        <v>0</v>
      </c>
      <c r="AE54" s="133">
        <f t="shared" si="45"/>
        <v>0</v>
      </c>
      <c r="AF54" s="133">
        <f t="shared" si="45"/>
        <v>0</v>
      </c>
      <c r="AG54" s="133">
        <f t="shared" si="45"/>
        <v>0</v>
      </c>
      <c r="AH54" s="133">
        <f t="shared" si="45"/>
        <v>1.1421500000000002</v>
      </c>
      <c r="AI54" s="133">
        <f t="shared" si="45"/>
        <v>0.5</v>
      </c>
      <c r="AJ54" s="133">
        <f t="shared" si="45"/>
        <v>0</v>
      </c>
      <c r="AK54" s="133">
        <f t="shared" si="45"/>
        <v>0</v>
      </c>
      <c r="AL54" s="133">
        <f t="shared" si="45"/>
        <v>0</v>
      </c>
      <c r="AM54" s="133">
        <f t="shared" si="45"/>
        <v>0</v>
      </c>
      <c r="AN54" s="133">
        <f t="shared" si="45"/>
        <v>0</v>
      </c>
      <c r="AO54" s="133">
        <f t="shared" si="45"/>
        <v>19.622138069999998</v>
      </c>
      <c r="AP54" s="133">
        <f t="shared" si="45"/>
        <v>0.5</v>
      </c>
      <c r="AQ54" s="133">
        <f t="shared" si="45"/>
        <v>0</v>
      </c>
      <c r="AR54" s="133">
        <f t="shared" si="45"/>
        <v>4.8339999999999996</v>
      </c>
      <c r="AS54" s="133">
        <f t="shared" si="45"/>
        <v>0</v>
      </c>
      <c r="AT54" s="133">
        <f t="shared" si="45"/>
        <v>0</v>
      </c>
      <c r="AU54" s="133">
        <f t="shared" si="45"/>
        <v>0</v>
      </c>
      <c r="AV54" s="133">
        <f t="shared" si="45"/>
        <v>0.60163251000000006</v>
      </c>
      <c r="AW54" s="133">
        <f t="shared" si="45"/>
        <v>0.5</v>
      </c>
      <c r="AX54" s="133">
        <f t="shared" si="45"/>
        <v>0</v>
      </c>
      <c r="AY54" s="133">
        <f t="shared" si="45"/>
        <v>1.4999999999999999E-2</v>
      </c>
      <c r="AZ54" s="133">
        <f t="shared" si="45"/>
        <v>0</v>
      </c>
      <c r="BA54" s="133">
        <f t="shared" si="45"/>
        <v>0</v>
      </c>
      <c r="BB54" s="133">
        <f t="shared" si="45"/>
        <v>0</v>
      </c>
      <c r="BC54" s="133">
        <f t="shared" si="45"/>
        <v>19.020505559999997</v>
      </c>
      <c r="BD54" s="133">
        <f t="shared" si="45"/>
        <v>0</v>
      </c>
      <c r="BE54" s="133">
        <f t="shared" si="45"/>
        <v>0</v>
      </c>
      <c r="BF54" s="133">
        <f t="shared" si="45"/>
        <v>4.819</v>
      </c>
      <c r="BG54" s="133">
        <f t="shared" si="45"/>
        <v>0</v>
      </c>
      <c r="BH54" s="133">
        <f t="shared" si="45"/>
        <v>0</v>
      </c>
      <c r="BI54" s="133">
        <f t="shared" si="45"/>
        <v>0</v>
      </c>
      <c r="BJ54" s="133">
        <f t="shared" si="45"/>
        <v>0</v>
      </c>
      <c r="BK54" s="133">
        <f t="shared" si="45"/>
        <v>0</v>
      </c>
      <c r="BL54" s="133">
        <f t="shared" si="45"/>
        <v>0</v>
      </c>
      <c r="BM54" s="133">
        <f t="shared" si="45"/>
        <v>0</v>
      </c>
      <c r="BN54" s="133">
        <f t="shared" si="45"/>
        <v>0</v>
      </c>
      <c r="BO54" s="133">
        <f t="shared" ref="BO54:CA54" si="46">SUM(BO55:BO57)</f>
        <v>0</v>
      </c>
      <c r="BP54" s="133">
        <f t="shared" si="46"/>
        <v>0</v>
      </c>
      <c r="BQ54" s="133">
        <f t="shared" si="46"/>
        <v>0</v>
      </c>
      <c r="BR54" s="133">
        <f t="shared" si="46"/>
        <v>0</v>
      </c>
      <c r="BS54" s="133">
        <f t="shared" si="46"/>
        <v>0</v>
      </c>
      <c r="BT54" s="133">
        <f t="shared" si="46"/>
        <v>0</v>
      </c>
      <c r="BU54" s="133">
        <f t="shared" si="46"/>
        <v>0</v>
      </c>
      <c r="BV54" s="133">
        <f t="shared" si="46"/>
        <v>0</v>
      </c>
      <c r="BW54" s="133">
        <f t="shared" si="46"/>
        <v>0</v>
      </c>
      <c r="BX54" s="133">
        <f t="shared" si="46"/>
        <v>0</v>
      </c>
      <c r="BY54" s="133">
        <f t="shared" si="46"/>
        <v>-18.479988069999997</v>
      </c>
      <c r="BZ54" s="133">
        <f t="shared" si="46"/>
        <v>0</v>
      </c>
      <c r="CA54" s="133">
        <f t="shared" si="46"/>
        <v>0</v>
      </c>
      <c r="CB54" s="98"/>
    </row>
    <row r="55" spans="1:80" s="90" customFormat="1" ht="31.1" x14ac:dyDescent="0.3">
      <c r="A55" s="106" t="s">
        <v>1661</v>
      </c>
      <c r="B55" s="107" t="s">
        <v>742</v>
      </c>
      <c r="C55" s="108" t="s">
        <v>502</v>
      </c>
      <c r="D55" s="122">
        <v>33.77411</v>
      </c>
      <c r="E55" s="122"/>
      <c r="F55" s="122">
        <f>VLOOKUP(C55,'[1]13'!$C$23:$AZ$935,4,0)</f>
        <v>0</v>
      </c>
      <c r="G55" s="122">
        <f>VLOOKUP(C55,'[1]13'!$C$23:$AZ$935,5,0)</f>
        <v>0</v>
      </c>
      <c r="H55" s="122"/>
      <c r="I55" s="122">
        <f>VLOOKUP(C55,'[1]13'!$C$23:$AZ$935,7,0)</f>
        <v>0</v>
      </c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>
        <v>0</v>
      </c>
      <c r="AI55" s="122">
        <v>0</v>
      </c>
      <c r="AJ55" s="122"/>
      <c r="AK55" s="122">
        <v>0</v>
      </c>
      <c r="AL55" s="122"/>
      <c r="AM55" s="122"/>
      <c r="AN55" s="122"/>
      <c r="AO55" s="122">
        <f t="shared" ref="AO55:AO57" si="47">AV55+BC55</f>
        <v>0</v>
      </c>
      <c r="AP55" s="122">
        <f t="shared" ref="AP55:AP57" si="48">AW55+BD55</f>
        <v>0</v>
      </c>
      <c r="AQ55" s="122">
        <f t="shared" ref="AQ55:AQ57" si="49">AX55+BE55</f>
        <v>0</v>
      </c>
      <c r="AR55" s="122">
        <f t="shared" ref="AR55:AR57" si="50">AY55+BF55</f>
        <v>0</v>
      </c>
      <c r="AS55" s="122"/>
      <c r="AT55" s="122"/>
      <c r="AU55" s="122"/>
      <c r="AV55" s="122">
        <f>VLOOKUP(C55,'[1]13'!$C$23:$AZ$935,46,0)</f>
        <v>0</v>
      </c>
      <c r="AW55" s="122">
        <f>VLOOKUP(C55,'[1]13'!$C$23:$AZ$935,47,0)</f>
        <v>0</v>
      </c>
      <c r="AX55" s="122"/>
      <c r="AY55" s="122">
        <f>VLOOKUP(C55,'[1]13'!$C$23:$AZ$935,49,0)</f>
        <v>0</v>
      </c>
      <c r="AZ55" s="122"/>
      <c r="BA55" s="122"/>
      <c r="BB55" s="122"/>
      <c r="BC55" s="122">
        <v>0</v>
      </c>
      <c r="BD55" s="122">
        <v>0</v>
      </c>
      <c r="BE55" s="122"/>
      <c r="BF55" s="122">
        <v>0</v>
      </c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>
        <f t="shared" ref="BY55:BY57" si="51">F55-AO55</f>
        <v>0</v>
      </c>
      <c r="BZ55" s="122"/>
      <c r="CA55" s="122"/>
      <c r="CB55" s="98"/>
    </row>
    <row r="56" spans="1:80" s="90" customFormat="1" ht="62.2" x14ac:dyDescent="0.3">
      <c r="A56" s="106" t="s">
        <v>1661</v>
      </c>
      <c r="B56" s="107" t="s">
        <v>419</v>
      </c>
      <c r="C56" s="108" t="s">
        <v>503</v>
      </c>
      <c r="D56" s="122">
        <v>20.37838</v>
      </c>
      <c r="E56" s="122"/>
      <c r="F56" s="122">
        <f>VLOOKUP(C56,'[1]13'!$C$23:$AZ$935,4,0)</f>
        <v>0</v>
      </c>
      <c r="G56" s="122">
        <f>VLOOKUP(C56,'[1]13'!$C$23:$AZ$935,5,0)</f>
        <v>0</v>
      </c>
      <c r="H56" s="122"/>
      <c r="I56" s="122">
        <f>VLOOKUP(C56,'[1]13'!$C$23:$AZ$935,7,0)</f>
        <v>0</v>
      </c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>
        <v>0</v>
      </c>
      <c r="AI56" s="122">
        <v>0</v>
      </c>
      <c r="AJ56" s="122"/>
      <c r="AK56" s="122">
        <v>0</v>
      </c>
      <c r="AL56" s="122"/>
      <c r="AM56" s="122"/>
      <c r="AN56" s="122"/>
      <c r="AO56" s="122">
        <f t="shared" si="47"/>
        <v>19.020505559999997</v>
      </c>
      <c r="AP56" s="122">
        <f t="shared" si="48"/>
        <v>0</v>
      </c>
      <c r="AQ56" s="122">
        <f t="shared" si="49"/>
        <v>0</v>
      </c>
      <c r="AR56" s="122">
        <f t="shared" si="50"/>
        <v>4.819</v>
      </c>
      <c r="AS56" s="122"/>
      <c r="AT56" s="122"/>
      <c r="AU56" s="122"/>
      <c r="AV56" s="122">
        <f>VLOOKUP(C56,'[1]13'!$C$23:$AZ$935,46,0)</f>
        <v>0</v>
      </c>
      <c r="AW56" s="122">
        <f>VLOOKUP(C56,'[1]13'!$C$23:$AZ$935,47,0)</f>
        <v>0</v>
      </c>
      <c r="AX56" s="122"/>
      <c r="AY56" s="122">
        <f>VLOOKUP(C56,'[1]13'!$C$23:$AZ$935,49,0)</f>
        <v>0</v>
      </c>
      <c r="AZ56" s="122"/>
      <c r="BA56" s="122"/>
      <c r="BB56" s="122"/>
      <c r="BC56" s="122">
        <v>19.020505559999997</v>
      </c>
      <c r="BD56" s="122">
        <v>0</v>
      </c>
      <c r="BE56" s="122"/>
      <c r="BF56" s="122">
        <v>4.819</v>
      </c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>
        <f t="shared" si="51"/>
        <v>-19.020505559999997</v>
      </c>
      <c r="BZ56" s="122"/>
      <c r="CA56" s="122"/>
      <c r="CB56" s="98"/>
    </row>
    <row r="57" spans="1:80" s="90" customFormat="1" ht="46.65" x14ac:dyDescent="0.3">
      <c r="A57" s="106" t="s">
        <v>1660</v>
      </c>
      <c r="B57" s="107" t="s">
        <v>743</v>
      </c>
      <c r="C57" s="108" t="s">
        <v>1144</v>
      </c>
      <c r="D57" s="122">
        <v>1.14215</v>
      </c>
      <c r="E57" s="122"/>
      <c r="F57" s="122">
        <f>VLOOKUP(C57,'[1]13'!$C$23:$AZ$935,4,0)</f>
        <v>1.1421500000000002</v>
      </c>
      <c r="G57" s="122">
        <f>VLOOKUP(C57,'[1]13'!$C$23:$AZ$935,5,0)</f>
        <v>0.5</v>
      </c>
      <c r="H57" s="122"/>
      <c r="I57" s="122">
        <f>VLOOKUP(C57,'[1]13'!$C$23:$AZ$935,7,0)</f>
        <v>0</v>
      </c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>
        <v>1.1421500000000002</v>
      </c>
      <c r="AI57" s="122">
        <v>0.5</v>
      </c>
      <c r="AJ57" s="122"/>
      <c r="AK57" s="122">
        <v>0</v>
      </c>
      <c r="AL57" s="122"/>
      <c r="AM57" s="122"/>
      <c r="AN57" s="122"/>
      <c r="AO57" s="122">
        <f t="shared" si="47"/>
        <v>0.60163251000000006</v>
      </c>
      <c r="AP57" s="122">
        <f t="shared" si="48"/>
        <v>0.5</v>
      </c>
      <c r="AQ57" s="122">
        <f t="shared" si="49"/>
        <v>0</v>
      </c>
      <c r="AR57" s="122">
        <f t="shared" si="50"/>
        <v>1.4999999999999999E-2</v>
      </c>
      <c r="AS57" s="122"/>
      <c r="AT57" s="122"/>
      <c r="AU57" s="122"/>
      <c r="AV57" s="122">
        <f>VLOOKUP(C57,'[1]13'!$C$23:$AZ$935,46,0)</f>
        <v>0.60163251000000006</v>
      </c>
      <c r="AW57" s="122">
        <f>VLOOKUP(C57,'[1]13'!$C$23:$AZ$935,47,0)</f>
        <v>0.5</v>
      </c>
      <c r="AX57" s="122"/>
      <c r="AY57" s="122">
        <f>VLOOKUP(C57,'[1]13'!$C$23:$AZ$935,49,0)</f>
        <v>1.4999999999999999E-2</v>
      </c>
      <c r="AZ57" s="122"/>
      <c r="BA57" s="122"/>
      <c r="BB57" s="122"/>
      <c r="BC57" s="122">
        <v>0</v>
      </c>
      <c r="BD57" s="122">
        <v>0</v>
      </c>
      <c r="BE57" s="122"/>
      <c r="BF57" s="122">
        <v>0</v>
      </c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>
        <f t="shared" si="51"/>
        <v>0.54051749000000016</v>
      </c>
      <c r="BZ57" s="122"/>
      <c r="CA57" s="122"/>
      <c r="CB57" s="98"/>
    </row>
    <row r="58" spans="1:80" s="90" customFormat="1" x14ac:dyDescent="0.3">
      <c r="A58" s="103"/>
      <c r="B58" s="110" t="s">
        <v>36</v>
      </c>
      <c r="C58" s="105"/>
      <c r="D58" s="133">
        <f t="shared" ref="D58:BN58" si="52">SUM(D59:D60)</f>
        <v>37.207970000000003</v>
      </c>
      <c r="E58" s="133">
        <f t="shared" si="52"/>
        <v>0</v>
      </c>
      <c r="F58" s="133">
        <f t="shared" si="52"/>
        <v>0</v>
      </c>
      <c r="G58" s="133">
        <f t="shared" si="52"/>
        <v>0</v>
      </c>
      <c r="H58" s="133">
        <f t="shared" si="52"/>
        <v>0</v>
      </c>
      <c r="I58" s="133">
        <f t="shared" si="52"/>
        <v>0</v>
      </c>
      <c r="J58" s="133">
        <f t="shared" si="52"/>
        <v>0</v>
      </c>
      <c r="K58" s="133">
        <f t="shared" si="52"/>
        <v>0</v>
      </c>
      <c r="L58" s="133">
        <f t="shared" si="52"/>
        <v>0</v>
      </c>
      <c r="M58" s="133">
        <f t="shared" si="52"/>
        <v>0</v>
      </c>
      <c r="N58" s="133">
        <f t="shared" si="52"/>
        <v>0</v>
      </c>
      <c r="O58" s="133">
        <f t="shared" si="52"/>
        <v>0</v>
      </c>
      <c r="P58" s="133">
        <f t="shared" si="52"/>
        <v>0</v>
      </c>
      <c r="Q58" s="133">
        <f t="shared" si="52"/>
        <v>0</v>
      </c>
      <c r="R58" s="133">
        <f t="shared" si="52"/>
        <v>0</v>
      </c>
      <c r="S58" s="133">
        <f t="shared" si="52"/>
        <v>0</v>
      </c>
      <c r="T58" s="133">
        <f t="shared" si="52"/>
        <v>0</v>
      </c>
      <c r="U58" s="133">
        <f t="shared" si="52"/>
        <v>0</v>
      </c>
      <c r="V58" s="133">
        <f t="shared" si="52"/>
        <v>0</v>
      </c>
      <c r="W58" s="133">
        <f t="shared" si="52"/>
        <v>0</v>
      </c>
      <c r="X58" s="133">
        <f t="shared" si="52"/>
        <v>0</v>
      </c>
      <c r="Y58" s="133">
        <f t="shared" si="52"/>
        <v>0</v>
      </c>
      <c r="Z58" s="133">
        <f t="shared" si="52"/>
        <v>0</v>
      </c>
      <c r="AA58" s="133">
        <f t="shared" si="52"/>
        <v>0</v>
      </c>
      <c r="AB58" s="133">
        <f t="shared" si="52"/>
        <v>0</v>
      </c>
      <c r="AC58" s="133">
        <f t="shared" si="52"/>
        <v>0</v>
      </c>
      <c r="AD58" s="133">
        <f t="shared" si="52"/>
        <v>0</v>
      </c>
      <c r="AE58" s="133">
        <f t="shared" si="52"/>
        <v>0</v>
      </c>
      <c r="AF58" s="133">
        <f t="shared" si="52"/>
        <v>0</v>
      </c>
      <c r="AG58" s="133">
        <f t="shared" si="52"/>
        <v>0</v>
      </c>
      <c r="AH58" s="133">
        <f t="shared" si="52"/>
        <v>0</v>
      </c>
      <c r="AI58" s="133">
        <f t="shared" si="52"/>
        <v>0</v>
      </c>
      <c r="AJ58" s="133">
        <f t="shared" si="52"/>
        <v>0</v>
      </c>
      <c r="AK58" s="133">
        <f t="shared" si="52"/>
        <v>0</v>
      </c>
      <c r="AL58" s="133">
        <f t="shared" si="52"/>
        <v>0</v>
      </c>
      <c r="AM58" s="133">
        <f t="shared" si="52"/>
        <v>0</v>
      </c>
      <c r="AN58" s="133">
        <f t="shared" si="52"/>
        <v>0</v>
      </c>
      <c r="AO58" s="133">
        <f t="shared" si="52"/>
        <v>0</v>
      </c>
      <c r="AP58" s="133">
        <f t="shared" si="52"/>
        <v>0</v>
      </c>
      <c r="AQ58" s="133">
        <f t="shared" si="52"/>
        <v>0</v>
      </c>
      <c r="AR58" s="133">
        <f t="shared" si="52"/>
        <v>0</v>
      </c>
      <c r="AS58" s="133">
        <f t="shared" si="52"/>
        <v>0</v>
      </c>
      <c r="AT58" s="133">
        <f t="shared" si="52"/>
        <v>0</v>
      </c>
      <c r="AU58" s="133">
        <f t="shared" si="52"/>
        <v>0</v>
      </c>
      <c r="AV58" s="133">
        <f t="shared" si="52"/>
        <v>0</v>
      </c>
      <c r="AW58" s="133">
        <f t="shared" si="52"/>
        <v>0</v>
      </c>
      <c r="AX58" s="133">
        <f t="shared" si="52"/>
        <v>0</v>
      </c>
      <c r="AY58" s="133">
        <f t="shared" si="52"/>
        <v>0</v>
      </c>
      <c r="AZ58" s="133">
        <f t="shared" si="52"/>
        <v>0</v>
      </c>
      <c r="BA58" s="133">
        <f t="shared" si="52"/>
        <v>0</v>
      </c>
      <c r="BB58" s="133">
        <f t="shared" si="52"/>
        <v>0</v>
      </c>
      <c r="BC58" s="133">
        <f t="shared" si="52"/>
        <v>0</v>
      </c>
      <c r="BD58" s="133">
        <f t="shared" si="52"/>
        <v>0</v>
      </c>
      <c r="BE58" s="133">
        <f t="shared" si="52"/>
        <v>0</v>
      </c>
      <c r="BF58" s="133">
        <f t="shared" si="52"/>
        <v>0</v>
      </c>
      <c r="BG58" s="133">
        <f t="shared" si="52"/>
        <v>0</v>
      </c>
      <c r="BH58" s="133">
        <f t="shared" si="52"/>
        <v>0</v>
      </c>
      <c r="BI58" s="133">
        <f t="shared" si="52"/>
        <v>0</v>
      </c>
      <c r="BJ58" s="133">
        <f t="shared" si="52"/>
        <v>0</v>
      </c>
      <c r="BK58" s="133">
        <f t="shared" si="52"/>
        <v>0</v>
      </c>
      <c r="BL58" s="133">
        <f t="shared" si="52"/>
        <v>0</v>
      </c>
      <c r="BM58" s="133">
        <f t="shared" si="52"/>
        <v>0</v>
      </c>
      <c r="BN58" s="133">
        <f t="shared" si="52"/>
        <v>0</v>
      </c>
      <c r="BO58" s="133">
        <f t="shared" ref="BO58:CA58" si="53">SUM(BO59:BO60)</f>
        <v>0</v>
      </c>
      <c r="BP58" s="133">
        <f t="shared" si="53"/>
        <v>0</v>
      </c>
      <c r="BQ58" s="133">
        <f t="shared" si="53"/>
        <v>0</v>
      </c>
      <c r="BR58" s="133">
        <f t="shared" si="53"/>
        <v>0</v>
      </c>
      <c r="BS58" s="133">
        <f t="shared" si="53"/>
        <v>0</v>
      </c>
      <c r="BT58" s="133">
        <f t="shared" si="53"/>
        <v>0</v>
      </c>
      <c r="BU58" s="133">
        <f t="shared" si="53"/>
        <v>0</v>
      </c>
      <c r="BV58" s="133">
        <f t="shared" si="53"/>
        <v>0</v>
      </c>
      <c r="BW58" s="133">
        <f t="shared" si="53"/>
        <v>0</v>
      </c>
      <c r="BX58" s="133">
        <f t="shared" si="53"/>
        <v>0</v>
      </c>
      <c r="BY58" s="133">
        <f t="shared" si="53"/>
        <v>0</v>
      </c>
      <c r="BZ58" s="133">
        <f t="shared" si="53"/>
        <v>0</v>
      </c>
      <c r="CA58" s="133">
        <f t="shared" si="53"/>
        <v>0</v>
      </c>
      <c r="CB58" s="98"/>
    </row>
    <row r="59" spans="1:80" s="90" customFormat="1" ht="46.65" x14ac:dyDescent="0.3">
      <c r="A59" s="106" t="s">
        <v>1661</v>
      </c>
      <c r="B59" s="107" t="s">
        <v>420</v>
      </c>
      <c r="C59" s="108" t="s">
        <v>113</v>
      </c>
      <c r="D59" s="122">
        <v>37.207970000000003</v>
      </c>
      <c r="E59" s="122"/>
      <c r="F59" s="122">
        <f>VLOOKUP(C59,'[1]13'!$C$23:$AZ$935,4,0)</f>
        <v>0</v>
      </c>
      <c r="G59" s="122">
        <f>VLOOKUP(C59,'[1]13'!$C$23:$AZ$935,5,0)</f>
        <v>0</v>
      </c>
      <c r="H59" s="122"/>
      <c r="I59" s="122">
        <f>VLOOKUP(C59,'[1]13'!$C$23:$AZ$935,7,0)</f>
        <v>0</v>
      </c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>
        <v>0</v>
      </c>
      <c r="AI59" s="122">
        <v>0</v>
      </c>
      <c r="AJ59" s="122"/>
      <c r="AK59" s="122">
        <v>0</v>
      </c>
      <c r="AL59" s="122"/>
      <c r="AM59" s="122"/>
      <c r="AN59" s="122"/>
      <c r="AO59" s="122">
        <f t="shared" ref="AO59:AO60" si="54">AV59+BC59</f>
        <v>0</v>
      </c>
      <c r="AP59" s="122">
        <f t="shared" ref="AP59:AP60" si="55">AW59+BD59</f>
        <v>0</v>
      </c>
      <c r="AQ59" s="122">
        <f t="shared" ref="AQ59:AQ60" si="56">AX59+BE59</f>
        <v>0</v>
      </c>
      <c r="AR59" s="122">
        <f t="shared" ref="AR59:AR60" si="57">AY59+BF59</f>
        <v>0</v>
      </c>
      <c r="AS59" s="122"/>
      <c r="AT59" s="122"/>
      <c r="AU59" s="122"/>
      <c r="AV59" s="122">
        <f>VLOOKUP(C59,'[1]13'!$C$23:$AZ$935,46,0)</f>
        <v>0</v>
      </c>
      <c r="AW59" s="122">
        <f>VLOOKUP(C59,'[1]13'!$C$23:$AZ$935,47,0)</f>
        <v>0</v>
      </c>
      <c r="AX59" s="122"/>
      <c r="AY59" s="122">
        <f>VLOOKUP(C59,'[1]13'!$C$23:$AZ$935,49,0)</f>
        <v>0</v>
      </c>
      <c r="AZ59" s="122"/>
      <c r="BA59" s="122"/>
      <c r="BB59" s="122"/>
      <c r="BC59" s="122">
        <v>0</v>
      </c>
      <c r="BD59" s="122">
        <v>0</v>
      </c>
      <c r="BE59" s="122"/>
      <c r="BF59" s="122">
        <v>0</v>
      </c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>
        <f t="shared" ref="BY59:BY60" si="58">F59-AO59</f>
        <v>0</v>
      </c>
      <c r="BZ59" s="122"/>
      <c r="CA59" s="122"/>
      <c r="CB59" s="98"/>
    </row>
    <row r="60" spans="1:80" s="90" customFormat="1" ht="31.1" x14ac:dyDescent="0.3">
      <c r="A60" s="106" t="s">
        <v>1660</v>
      </c>
      <c r="B60" s="107" t="s">
        <v>1679</v>
      </c>
      <c r="C60" s="108" t="s">
        <v>1913</v>
      </c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>
        <f t="shared" si="54"/>
        <v>0</v>
      </c>
      <c r="AP60" s="122">
        <f t="shared" si="55"/>
        <v>0</v>
      </c>
      <c r="AQ60" s="122">
        <f t="shared" si="56"/>
        <v>0</v>
      </c>
      <c r="AR60" s="122">
        <f t="shared" si="57"/>
        <v>0</v>
      </c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>
        <v>0</v>
      </c>
      <c r="BD60" s="122">
        <v>0</v>
      </c>
      <c r="BE60" s="122"/>
      <c r="BF60" s="122">
        <v>0</v>
      </c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>
        <f t="shared" si="58"/>
        <v>0</v>
      </c>
      <c r="BZ60" s="122"/>
      <c r="CA60" s="122"/>
      <c r="CB60" s="98"/>
    </row>
    <row r="61" spans="1:80" s="90" customFormat="1" x14ac:dyDescent="0.3">
      <c r="A61" s="103"/>
      <c r="B61" s="110" t="s">
        <v>37</v>
      </c>
      <c r="C61" s="105"/>
      <c r="D61" s="133">
        <f t="shared" ref="D61:BN61" si="59">SUM(D62:D76)</f>
        <v>266.36390999999998</v>
      </c>
      <c r="E61" s="133">
        <f t="shared" si="59"/>
        <v>0</v>
      </c>
      <c r="F61" s="133">
        <f t="shared" si="59"/>
        <v>110.42798000000001</v>
      </c>
      <c r="G61" s="133">
        <f t="shared" si="59"/>
        <v>0.4</v>
      </c>
      <c r="H61" s="133">
        <f t="shared" si="59"/>
        <v>0</v>
      </c>
      <c r="I61" s="133">
        <f t="shared" si="59"/>
        <v>9.25</v>
      </c>
      <c r="J61" s="133">
        <f t="shared" si="59"/>
        <v>0</v>
      </c>
      <c r="K61" s="133">
        <f t="shared" si="59"/>
        <v>0</v>
      </c>
      <c r="L61" s="133">
        <f t="shared" si="59"/>
        <v>0</v>
      </c>
      <c r="M61" s="133">
        <f t="shared" si="59"/>
        <v>0</v>
      </c>
      <c r="N61" s="133">
        <f t="shared" si="59"/>
        <v>0</v>
      </c>
      <c r="O61" s="133">
        <f t="shared" si="59"/>
        <v>0</v>
      </c>
      <c r="P61" s="133">
        <f t="shared" si="59"/>
        <v>0</v>
      </c>
      <c r="Q61" s="133">
        <f t="shared" si="59"/>
        <v>0</v>
      </c>
      <c r="R61" s="133">
        <f t="shared" si="59"/>
        <v>0</v>
      </c>
      <c r="S61" s="133">
        <f t="shared" si="59"/>
        <v>0</v>
      </c>
      <c r="T61" s="133">
        <f t="shared" si="59"/>
        <v>0</v>
      </c>
      <c r="U61" s="133">
        <f t="shared" si="59"/>
        <v>0</v>
      </c>
      <c r="V61" s="133">
        <f t="shared" si="59"/>
        <v>0</v>
      </c>
      <c r="W61" s="133">
        <f t="shared" si="59"/>
        <v>0</v>
      </c>
      <c r="X61" s="133">
        <f t="shared" si="59"/>
        <v>0</v>
      </c>
      <c r="Y61" s="133">
        <f t="shared" si="59"/>
        <v>0</v>
      </c>
      <c r="Z61" s="133">
        <f t="shared" si="59"/>
        <v>0</v>
      </c>
      <c r="AA61" s="133">
        <f t="shared" si="59"/>
        <v>0</v>
      </c>
      <c r="AB61" s="133">
        <f t="shared" si="59"/>
        <v>0</v>
      </c>
      <c r="AC61" s="133">
        <f t="shared" si="59"/>
        <v>0</v>
      </c>
      <c r="AD61" s="133">
        <f t="shared" si="59"/>
        <v>0</v>
      </c>
      <c r="AE61" s="133">
        <f t="shared" si="59"/>
        <v>0</v>
      </c>
      <c r="AF61" s="133">
        <f t="shared" si="59"/>
        <v>0</v>
      </c>
      <c r="AG61" s="133">
        <f t="shared" si="59"/>
        <v>0</v>
      </c>
      <c r="AH61" s="133">
        <f t="shared" si="59"/>
        <v>110.42798000000001</v>
      </c>
      <c r="AI61" s="133">
        <f t="shared" si="59"/>
        <v>0.4</v>
      </c>
      <c r="AJ61" s="133">
        <f t="shared" si="59"/>
        <v>0</v>
      </c>
      <c r="AK61" s="133">
        <f t="shared" si="59"/>
        <v>9.25</v>
      </c>
      <c r="AL61" s="133">
        <f t="shared" si="59"/>
        <v>0</v>
      </c>
      <c r="AM61" s="133">
        <f t="shared" si="59"/>
        <v>0</v>
      </c>
      <c r="AN61" s="133">
        <f t="shared" si="59"/>
        <v>0</v>
      </c>
      <c r="AO61" s="133">
        <f t="shared" si="59"/>
        <v>3.7206306699999994</v>
      </c>
      <c r="AP61" s="133">
        <f t="shared" si="59"/>
        <v>0.4</v>
      </c>
      <c r="AQ61" s="133">
        <f t="shared" si="59"/>
        <v>0</v>
      </c>
      <c r="AR61" s="133">
        <f t="shared" si="59"/>
        <v>1.2270000000000003</v>
      </c>
      <c r="AS61" s="133">
        <f t="shared" si="59"/>
        <v>0</v>
      </c>
      <c r="AT61" s="133">
        <f t="shared" si="59"/>
        <v>0</v>
      </c>
      <c r="AU61" s="133">
        <f t="shared" si="59"/>
        <v>0</v>
      </c>
      <c r="AV61" s="133">
        <f t="shared" si="59"/>
        <v>3.2032366899999993</v>
      </c>
      <c r="AW61" s="133">
        <f t="shared" si="59"/>
        <v>0.4</v>
      </c>
      <c r="AX61" s="133">
        <f t="shared" si="59"/>
        <v>0</v>
      </c>
      <c r="AY61" s="133">
        <f t="shared" si="59"/>
        <v>0.71200000000000008</v>
      </c>
      <c r="AZ61" s="133">
        <f t="shared" si="59"/>
        <v>0</v>
      </c>
      <c r="BA61" s="133">
        <f t="shared" si="59"/>
        <v>0</v>
      </c>
      <c r="BB61" s="133">
        <f t="shared" si="59"/>
        <v>0</v>
      </c>
      <c r="BC61" s="133">
        <f t="shared" si="59"/>
        <v>0.51739398000000003</v>
      </c>
      <c r="BD61" s="133">
        <f t="shared" si="59"/>
        <v>0</v>
      </c>
      <c r="BE61" s="133">
        <f t="shared" si="59"/>
        <v>0</v>
      </c>
      <c r="BF61" s="133">
        <f t="shared" si="59"/>
        <v>0.51500000000000001</v>
      </c>
      <c r="BG61" s="133">
        <f t="shared" si="59"/>
        <v>0</v>
      </c>
      <c r="BH61" s="133">
        <f t="shared" si="59"/>
        <v>0</v>
      </c>
      <c r="BI61" s="133">
        <f t="shared" si="59"/>
        <v>0</v>
      </c>
      <c r="BJ61" s="133">
        <f t="shared" si="59"/>
        <v>0</v>
      </c>
      <c r="BK61" s="133">
        <f t="shared" si="59"/>
        <v>0</v>
      </c>
      <c r="BL61" s="133">
        <f t="shared" si="59"/>
        <v>0</v>
      </c>
      <c r="BM61" s="133">
        <f t="shared" si="59"/>
        <v>0</v>
      </c>
      <c r="BN61" s="133">
        <f t="shared" si="59"/>
        <v>0</v>
      </c>
      <c r="BO61" s="133">
        <f t="shared" ref="BO61:CA61" si="60">SUM(BO62:BO76)</f>
        <v>0</v>
      </c>
      <c r="BP61" s="133">
        <f t="shared" si="60"/>
        <v>0</v>
      </c>
      <c r="BQ61" s="133">
        <f t="shared" si="60"/>
        <v>0</v>
      </c>
      <c r="BR61" s="133">
        <f t="shared" si="60"/>
        <v>0</v>
      </c>
      <c r="BS61" s="133">
        <f t="shared" si="60"/>
        <v>0</v>
      </c>
      <c r="BT61" s="133">
        <f t="shared" si="60"/>
        <v>0</v>
      </c>
      <c r="BU61" s="133">
        <f t="shared" si="60"/>
        <v>0</v>
      </c>
      <c r="BV61" s="133">
        <f t="shared" si="60"/>
        <v>0</v>
      </c>
      <c r="BW61" s="133">
        <f t="shared" si="60"/>
        <v>0</v>
      </c>
      <c r="BX61" s="133">
        <f t="shared" si="60"/>
        <v>0</v>
      </c>
      <c r="BY61" s="133">
        <f t="shared" si="60"/>
        <v>106.70734933000001</v>
      </c>
      <c r="BZ61" s="133">
        <f t="shared" si="60"/>
        <v>0</v>
      </c>
      <c r="CA61" s="133">
        <f t="shared" si="60"/>
        <v>0</v>
      </c>
      <c r="CB61" s="98"/>
    </row>
    <row r="62" spans="1:80" s="90" customFormat="1" ht="46.65" x14ac:dyDescent="0.3">
      <c r="A62" s="106" t="s">
        <v>1661</v>
      </c>
      <c r="B62" s="107" t="s">
        <v>744</v>
      </c>
      <c r="C62" s="108" t="s">
        <v>1145</v>
      </c>
      <c r="D62" s="122">
        <v>6.2987799999999998</v>
      </c>
      <c r="E62" s="122"/>
      <c r="F62" s="122">
        <f>VLOOKUP(C62,'[1]13'!$C$23:$AZ$935,4,0)</f>
        <v>0</v>
      </c>
      <c r="G62" s="122">
        <f>VLOOKUP(C62,'[1]13'!$C$23:$AZ$935,5,0)</f>
        <v>0</v>
      </c>
      <c r="H62" s="122"/>
      <c r="I62" s="122">
        <f>VLOOKUP(C62,'[1]13'!$C$23:$AZ$935,7,0)</f>
        <v>0</v>
      </c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>
        <v>0</v>
      </c>
      <c r="AI62" s="122">
        <v>0</v>
      </c>
      <c r="AJ62" s="122"/>
      <c r="AK62" s="122">
        <v>0</v>
      </c>
      <c r="AL62" s="122"/>
      <c r="AM62" s="122"/>
      <c r="AN62" s="122"/>
      <c r="AO62" s="122">
        <f t="shared" ref="AO62:AO76" si="61">AV62+BC62</f>
        <v>0</v>
      </c>
      <c r="AP62" s="122">
        <f t="shared" ref="AP62:AP76" si="62">AW62+BD62</f>
        <v>0</v>
      </c>
      <c r="AQ62" s="122">
        <f t="shared" ref="AQ62:AQ76" si="63">AX62+BE62</f>
        <v>0</v>
      </c>
      <c r="AR62" s="122">
        <f t="shared" ref="AR62:AR76" si="64">AY62+BF62</f>
        <v>0</v>
      </c>
      <c r="AS62" s="122"/>
      <c r="AT62" s="122"/>
      <c r="AU62" s="122"/>
      <c r="AV62" s="122">
        <f>VLOOKUP(C62,'[1]13'!$C$23:$AZ$935,46,0)</f>
        <v>0</v>
      </c>
      <c r="AW62" s="122">
        <f>VLOOKUP(C62,'[1]13'!$C$23:$AZ$935,47,0)</f>
        <v>0</v>
      </c>
      <c r="AX62" s="122"/>
      <c r="AY62" s="122">
        <f>VLOOKUP(C62,'[1]13'!$C$23:$AZ$935,49,0)</f>
        <v>0</v>
      </c>
      <c r="AZ62" s="122"/>
      <c r="BA62" s="122"/>
      <c r="BB62" s="122"/>
      <c r="BC62" s="122">
        <v>0</v>
      </c>
      <c r="BD62" s="122">
        <v>0</v>
      </c>
      <c r="BE62" s="122"/>
      <c r="BF62" s="122">
        <v>0</v>
      </c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>
        <f t="shared" ref="BY62:BY76" si="65">F62-AO62</f>
        <v>0</v>
      </c>
      <c r="BZ62" s="122"/>
      <c r="CA62" s="122"/>
      <c r="CB62" s="98"/>
    </row>
    <row r="63" spans="1:80" s="90" customFormat="1" ht="77.7" x14ac:dyDescent="0.3">
      <c r="A63" s="106" t="s">
        <v>1661</v>
      </c>
      <c r="B63" s="107" t="s">
        <v>745</v>
      </c>
      <c r="C63" s="108" t="s">
        <v>1146</v>
      </c>
      <c r="D63" s="122">
        <v>0.49062</v>
      </c>
      <c r="E63" s="122"/>
      <c r="F63" s="122">
        <f>VLOOKUP(C63,'[1]13'!$C$23:$AZ$935,4,0)</f>
        <v>0.49062000000000006</v>
      </c>
      <c r="G63" s="122">
        <f>VLOOKUP(C63,'[1]13'!$C$23:$AZ$935,5,0)</f>
        <v>0</v>
      </c>
      <c r="H63" s="122"/>
      <c r="I63" s="122">
        <f>VLOOKUP(C63,'[1]13'!$C$23:$AZ$935,7,0)</f>
        <v>0.18</v>
      </c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>
        <v>0.49062000000000006</v>
      </c>
      <c r="AI63" s="122">
        <v>0</v>
      </c>
      <c r="AJ63" s="122"/>
      <c r="AK63" s="122">
        <v>0.18</v>
      </c>
      <c r="AL63" s="122"/>
      <c r="AM63" s="122"/>
      <c r="AN63" s="122"/>
      <c r="AO63" s="122">
        <f t="shared" si="61"/>
        <v>0</v>
      </c>
      <c r="AP63" s="122">
        <f t="shared" si="62"/>
        <v>0</v>
      </c>
      <c r="AQ63" s="122">
        <f t="shared" si="63"/>
        <v>0</v>
      </c>
      <c r="AR63" s="122">
        <f t="shared" si="64"/>
        <v>0</v>
      </c>
      <c r="AS63" s="122"/>
      <c r="AT63" s="122"/>
      <c r="AU63" s="122"/>
      <c r="AV63" s="122">
        <f>VLOOKUP(C63,'[1]13'!$C$23:$AZ$935,46,0)</f>
        <v>0</v>
      </c>
      <c r="AW63" s="122">
        <f>VLOOKUP(C63,'[1]13'!$C$23:$AZ$935,47,0)</f>
        <v>0</v>
      </c>
      <c r="AX63" s="122"/>
      <c r="AY63" s="122">
        <f>VLOOKUP(C63,'[1]13'!$C$23:$AZ$935,49,0)</f>
        <v>0</v>
      </c>
      <c r="AZ63" s="122"/>
      <c r="BA63" s="122"/>
      <c r="BB63" s="122"/>
      <c r="BC63" s="122">
        <v>0</v>
      </c>
      <c r="BD63" s="122">
        <v>0</v>
      </c>
      <c r="BE63" s="122"/>
      <c r="BF63" s="122">
        <v>0</v>
      </c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>
        <f t="shared" si="65"/>
        <v>0.49062000000000006</v>
      </c>
      <c r="BZ63" s="122"/>
      <c r="CA63" s="122"/>
      <c r="CB63" s="98"/>
    </row>
    <row r="64" spans="1:80" s="90" customFormat="1" ht="62.2" x14ac:dyDescent="0.3">
      <c r="A64" s="106" t="s">
        <v>1660</v>
      </c>
      <c r="B64" s="107" t="s">
        <v>746</v>
      </c>
      <c r="C64" s="108" t="s">
        <v>1147</v>
      </c>
      <c r="D64" s="122">
        <v>0.56730999999999998</v>
      </c>
      <c r="E64" s="122"/>
      <c r="F64" s="122">
        <f>VLOOKUP(C64,'[1]13'!$C$23:$AZ$935,4,0)</f>
        <v>0.56730999999999998</v>
      </c>
      <c r="G64" s="122">
        <f>VLOOKUP(C64,'[1]13'!$C$23:$AZ$935,5,0)</f>
        <v>0.4</v>
      </c>
      <c r="H64" s="122"/>
      <c r="I64" s="122">
        <f>VLOOKUP(C64,'[1]13'!$C$23:$AZ$935,7,0)</f>
        <v>0</v>
      </c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>
        <v>0.56730999999999998</v>
      </c>
      <c r="AI64" s="122">
        <v>0.4</v>
      </c>
      <c r="AJ64" s="122"/>
      <c r="AK64" s="122">
        <v>0</v>
      </c>
      <c r="AL64" s="122"/>
      <c r="AM64" s="122"/>
      <c r="AN64" s="122"/>
      <c r="AO64" s="122">
        <f t="shared" si="61"/>
        <v>0.32335654999999996</v>
      </c>
      <c r="AP64" s="122">
        <f t="shared" si="62"/>
        <v>0.4</v>
      </c>
      <c r="AQ64" s="122">
        <f t="shared" si="63"/>
        <v>0</v>
      </c>
      <c r="AR64" s="122">
        <f t="shared" si="64"/>
        <v>0</v>
      </c>
      <c r="AS64" s="122"/>
      <c r="AT64" s="122"/>
      <c r="AU64" s="122"/>
      <c r="AV64" s="122">
        <f>VLOOKUP(C64,'[1]13'!$C$23:$AZ$935,46,0)</f>
        <v>0.32335654999999996</v>
      </c>
      <c r="AW64" s="122">
        <f>VLOOKUP(C64,'[1]13'!$C$23:$AZ$935,47,0)</f>
        <v>0.4</v>
      </c>
      <c r="AX64" s="122"/>
      <c r="AY64" s="122">
        <f>VLOOKUP(C64,'[1]13'!$C$23:$AZ$935,49,0)</f>
        <v>0</v>
      </c>
      <c r="AZ64" s="122"/>
      <c r="BA64" s="122"/>
      <c r="BB64" s="122"/>
      <c r="BC64" s="122">
        <v>0</v>
      </c>
      <c r="BD64" s="122">
        <v>0</v>
      </c>
      <c r="BE64" s="122"/>
      <c r="BF64" s="122">
        <v>0</v>
      </c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>
        <f t="shared" si="65"/>
        <v>0.24395345000000002</v>
      </c>
      <c r="BZ64" s="122"/>
      <c r="CA64" s="122"/>
      <c r="CB64" s="98"/>
    </row>
    <row r="65" spans="1:80" s="90" customFormat="1" ht="42" customHeight="1" x14ac:dyDescent="0.3">
      <c r="A65" s="106" t="s">
        <v>1661</v>
      </c>
      <c r="B65" s="107" t="s">
        <v>747</v>
      </c>
      <c r="C65" s="108" t="s">
        <v>613</v>
      </c>
      <c r="D65" s="122">
        <v>104.55563000000001</v>
      </c>
      <c r="E65" s="122"/>
      <c r="F65" s="122">
        <f>VLOOKUP(C65,'[1]13'!$C$23:$AZ$935,4,0)</f>
        <v>104.55562999999999</v>
      </c>
      <c r="G65" s="122">
        <f>VLOOKUP(C65,'[1]13'!$C$23:$AZ$935,5,0)</f>
        <v>0</v>
      </c>
      <c r="H65" s="122"/>
      <c r="I65" s="122">
        <f>VLOOKUP(C65,'[1]13'!$C$23:$AZ$935,7,0)</f>
        <v>8</v>
      </c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>
        <v>104.55562999999999</v>
      </c>
      <c r="AI65" s="122">
        <v>0</v>
      </c>
      <c r="AJ65" s="122"/>
      <c r="AK65" s="122">
        <v>8</v>
      </c>
      <c r="AL65" s="122"/>
      <c r="AM65" s="122"/>
      <c r="AN65" s="122"/>
      <c r="AO65" s="122">
        <f t="shared" si="61"/>
        <v>0</v>
      </c>
      <c r="AP65" s="122">
        <f t="shared" si="62"/>
        <v>0</v>
      </c>
      <c r="AQ65" s="122">
        <f t="shared" si="63"/>
        <v>0</v>
      </c>
      <c r="AR65" s="122">
        <f t="shared" si="64"/>
        <v>0</v>
      </c>
      <c r="AS65" s="122"/>
      <c r="AT65" s="122"/>
      <c r="AU65" s="122"/>
      <c r="AV65" s="122">
        <f>VLOOKUP(C65,'[1]13'!$C$23:$AZ$935,46,0)</f>
        <v>0</v>
      </c>
      <c r="AW65" s="122">
        <f>VLOOKUP(C65,'[1]13'!$C$23:$AZ$935,47,0)</f>
        <v>0</v>
      </c>
      <c r="AX65" s="122"/>
      <c r="AY65" s="122">
        <f>VLOOKUP(C65,'[1]13'!$C$23:$AZ$935,49,0)</f>
        <v>0</v>
      </c>
      <c r="AZ65" s="122"/>
      <c r="BA65" s="122"/>
      <c r="BB65" s="122"/>
      <c r="BC65" s="122">
        <v>0</v>
      </c>
      <c r="BD65" s="122">
        <v>0</v>
      </c>
      <c r="BE65" s="122"/>
      <c r="BF65" s="122">
        <v>0</v>
      </c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>
        <f t="shared" si="65"/>
        <v>104.55562999999999</v>
      </c>
      <c r="BZ65" s="122"/>
      <c r="CA65" s="122"/>
      <c r="CB65" s="98"/>
    </row>
    <row r="66" spans="1:80" s="90" customFormat="1" ht="36" customHeight="1" x14ac:dyDescent="0.3">
      <c r="A66" s="106" t="s">
        <v>1660</v>
      </c>
      <c r="B66" s="107" t="s">
        <v>625</v>
      </c>
      <c r="C66" s="108" t="s">
        <v>674</v>
      </c>
      <c r="D66" s="122">
        <v>3.1745300000000003</v>
      </c>
      <c r="E66" s="122"/>
      <c r="F66" s="122">
        <f>VLOOKUP(C66,'[1]13'!$C$23:$AZ$935,4,0)</f>
        <v>3.1745300000000003</v>
      </c>
      <c r="G66" s="122">
        <f>VLOOKUP(C66,'[1]13'!$C$23:$AZ$935,5,0)</f>
        <v>0</v>
      </c>
      <c r="H66" s="122"/>
      <c r="I66" s="122">
        <f>VLOOKUP(C66,'[1]13'!$C$23:$AZ$935,7,0)</f>
        <v>0</v>
      </c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>
        <v>3.1745300000000003</v>
      </c>
      <c r="AI66" s="122">
        <v>0</v>
      </c>
      <c r="AJ66" s="122"/>
      <c r="AK66" s="122">
        <v>0</v>
      </c>
      <c r="AL66" s="122"/>
      <c r="AM66" s="122"/>
      <c r="AN66" s="122"/>
      <c r="AO66" s="122">
        <f t="shared" si="61"/>
        <v>2.6161035999999998</v>
      </c>
      <c r="AP66" s="122">
        <f t="shared" si="62"/>
        <v>0</v>
      </c>
      <c r="AQ66" s="122">
        <f t="shared" si="63"/>
        <v>0</v>
      </c>
      <c r="AR66" s="122">
        <f t="shared" si="64"/>
        <v>0</v>
      </c>
      <c r="AS66" s="122"/>
      <c r="AT66" s="122"/>
      <c r="AU66" s="122"/>
      <c r="AV66" s="122">
        <f>VLOOKUP(C66,'[1]13'!$C$23:$AZ$935,46,0)</f>
        <v>2.6161035999999998</v>
      </c>
      <c r="AW66" s="122">
        <f>VLOOKUP(C66,'[1]13'!$C$23:$AZ$935,47,0)</f>
        <v>0</v>
      </c>
      <c r="AX66" s="122"/>
      <c r="AY66" s="122">
        <f>VLOOKUP(C66,'[1]13'!$C$23:$AZ$935,49,0)</f>
        <v>0</v>
      </c>
      <c r="AZ66" s="122"/>
      <c r="BA66" s="122"/>
      <c r="BB66" s="122"/>
      <c r="BC66" s="122">
        <v>0</v>
      </c>
      <c r="BD66" s="122">
        <v>0</v>
      </c>
      <c r="BE66" s="122"/>
      <c r="BF66" s="122">
        <v>0</v>
      </c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>
        <f t="shared" si="65"/>
        <v>0.55842640000000054</v>
      </c>
      <c r="BZ66" s="122"/>
      <c r="CA66" s="122"/>
      <c r="CB66" s="98"/>
    </row>
    <row r="67" spans="1:80" s="90" customFormat="1" ht="62.2" x14ac:dyDescent="0.3">
      <c r="A67" s="106" t="s">
        <v>1661</v>
      </c>
      <c r="B67" s="107" t="s">
        <v>748</v>
      </c>
      <c r="C67" s="108" t="s">
        <v>1148</v>
      </c>
      <c r="D67" s="122">
        <v>0.68703999999999998</v>
      </c>
      <c r="E67" s="122"/>
      <c r="F67" s="122">
        <f>VLOOKUP(C67,'[1]13'!$C$23:$AZ$935,4,0)</f>
        <v>0.68703999999999998</v>
      </c>
      <c r="G67" s="122">
        <f>VLOOKUP(C67,'[1]13'!$C$23:$AZ$935,5,0)</f>
        <v>0</v>
      </c>
      <c r="H67" s="122"/>
      <c r="I67" s="122">
        <f>VLOOKUP(C67,'[1]13'!$C$23:$AZ$935,7,0)</f>
        <v>0.25</v>
      </c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>
        <v>0.68703999999999998</v>
      </c>
      <c r="AI67" s="122">
        <v>0</v>
      </c>
      <c r="AJ67" s="122"/>
      <c r="AK67" s="122">
        <v>0.25</v>
      </c>
      <c r="AL67" s="122"/>
      <c r="AM67" s="122"/>
      <c r="AN67" s="122"/>
      <c r="AO67" s="122">
        <f t="shared" si="61"/>
        <v>0</v>
      </c>
      <c r="AP67" s="122">
        <f t="shared" si="62"/>
        <v>0</v>
      </c>
      <c r="AQ67" s="122">
        <f t="shared" si="63"/>
        <v>0</v>
      </c>
      <c r="AR67" s="122">
        <f t="shared" si="64"/>
        <v>0</v>
      </c>
      <c r="AS67" s="122"/>
      <c r="AT67" s="122"/>
      <c r="AU67" s="122"/>
      <c r="AV67" s="122">
        <f>VLOOKUP(C67,'[1]13'!$C$23:$AZ$935,46,0)</f>
        <v>0</v>
      </c>
      <c r="AW67" s="122">
        <f>VLOOKUP(C67,'[1]13'!$C$23:$AZ$935,47,0)</f>
        <v>0</v>
      </c>
      <c r="AX67" s="122"/>
      <c r="AY67" s="122">
        <f>VLOOKUP(C67,'[1]13'!$C$23:$AZ$935,49,0)</f>
        <v>0</v>
      </c>
      <c r="AZ67" s="122"/>
      <c r="BA67" s="122"/>
      <c r="BB67" s="122"/>
      <c r="BC67" s="122">
        <v>0</v>
      </c>
      <c r="BD67" s="122">
        <v>0</v>
      </c>
      <c r="BE67" s="122"/>
      <c r="BF67" s="122">
        <v>0</v>
      </c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>
        <f t="shared" si="65"/>
        <v>0.68703999999999998</v>
      </c>
      <c r="BZ67" s="122"/>
      <c r="CA67" s="122"/>
      <c r="CB67" s="98"/>
    </row>
    <row r="68" spans="1:80" s="90" customFormat="1" ht="46.65" x14ac:dyDescent="0.3">
      <c r="A68" s="106" t="s">
        <v>1660</v>
      </c>
      <c r="B68" s="107" t="s">
        <v>422</v>
      </c>
      <c r="C68" s="108" t="s">
        <v>38</v>
      </c>
      <c r="D68" s="122">
        <v>140.31654999999998</v>
      </c>
      <c r="E68" s="122"/>
      <c r="F68" s="122">
        <f>VLOOKUP(C68,'[1]13'!$C$23:$AZ$935,4,0)</f>
        <v>0</v>
      </c>
      <c r="G68" s="122">
        <f>VLOOKUP(C68,'[1]13'!$C$23:$AZ$935,5,0)</f>
        <v>0</v>
      </c>
      <c r="H68" s="122"/>
      <c r="I68" s="122">
        <f>VLOOKUP(C68,'[1]13'!$C$23:$AZ$935,7,0)</f>
        <v>0</v>
      </c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>
        <v>0</v>
      </c>
      <c r="AI68" s="122">
        <v>0</v>
      </c>
      <c r="AJ68" s="122"/>
      <c r="AK68" s="122">
        <v>0</v>
      </c>
      <c r="AL68" s="122"/>
      <c r="AM68" s="122"/>
      <c r="AN68" s="122"/>
      <c r="AO68" s="122">
        <f t="shared" si="61"/>
        <v>0</v>
      </c>
      <c r="AP68" s="122">
        <f t="shared" si="62"/>
        <v>0</v>
      </c>
      <c r="AQ68" s="122">
        <f t="shared" si="63"/>
        <v>0</v>
      </c>
      <c r="AR68" s="122">
        <f t="shared" si="64"/>
        <v>0</v>
      </c>
      <c r="AS68" s="122"/>
      <c r="AT68" s="122"/>
      <c r="AU68" s="122"/>
      <c r="AV68" s="122">
        <f>VLOOKUP(C68,'[1]13'!$C$23:$AZ$935,46,0)</f>
        <v>0</v>
      </c>
      <c r="AW68" s="122">
        <f>VLOOKUP(C68,'[1]13'!$C$23:$AZ$935,47,0)</f>
        <v>0</v>
      </c>
      <c r="AX68" s="122"/>
      <c r="AY68" s="122">
        <f>VLOOKUP(C68,'[1]13'!$C$23:$AZ$935,49,0)</f>
        <v>0</v>
      </c>
      <c r="AZ68" s="122"/>
      <c r="BA68" s="122"/>
      <c r="BB68" s="122"/>
      <c r="BC68" s="122">
        <v>0</v>
      </c>
      <c r="BD68" s="122">
        <v>0</v>
      </c>
      <c r="BE68" s="122"/>
      <c r="BF68" s="122">
        <v>0</v>
      </c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>
        <f t="shared" si="65"/>
        <v>0</v>
      </c>
      <c r="BZ68" s="122"/>
      <c r="CA68" s="122"/>
      <c r="CB68" s="98"/>
    </row>
    <row r="69" spans="1:80" s="90" customFormat="1" ht="46.65" x14ac:dyDescent="0.3">
      <c r="A69" s="106" t="s">
        <v>1661</v>
      </c>
      <c r="B69" s="107" t="s">
        <v>749</v>
      </c>
      <c r="C69" s="108" t="s">
        <v>1149</v>
      </c>
      <c r="D69" s="122">
        <v>0.19700999999999999</v>
      </c>
      <c r="E69" s="122"/>
      <c r="F69" s="122">
        <f>VLOOKUP(C69,'[1]13'!$C$23:$AZ$935,4,0)</f>
        <v>0.19700999999999999</v>
      </c>
      <c r="G69" s="122">
        <f>VLOOKUP(C69,'[1]13'!$C$23:$AZ$935,5,0)</f>
        <v>0</v>
      </c>
      <c r="H69" s="122"/>
      <c r="I69" s="122">
        <f>VLOOKUP(C69,'[1]13'!$C$23:$AZ$935,7,0)</f>
        <v>0.15</v>
      </c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>
        <v>0.19700999999999999</v>
      </c>
      <c r="AI69" s="122">
        <v>0</v>
      </c>
      <c r="AJ69" s="122"/>
      <c r="AK69" s="122">
        <v>0.15</v>
      </c>
      <c r="AL69" s="122"/>
      <c r="AM69" s="122"/>
      <c r="AN69" s="122"/>
      <c r="AO69" s="122">
        <f t="shared" si="61"/>
        <v>6.1058609999999999E-2</v>
      </c>
      <c r="AP69" s="122">
        <f t="shared" si="62"/>
        <v>0</v>
      </c>
      <c r="AQ69" s="122">
        <f t="shared" si="63"/>
        <v>0</v>
      </c>
      <c r="AR69" s="122">
        <f t="shared" si="64"/>
        <v>0.246</v>
      </c>
      <c r="AS69" s="122"/>
      <c r="AT69" s="122"/>
      <c r="AU69" s="122"/>
      <c r="AV69" s="122">
        <f>VLOOKUP(C69,'[1]13'!$C$23:$AZ$935,46,0)</f>
        <v>6.1058609999999999E-2</v>
      </c>
      <c r="AW69" s="122">
        <f>VLOOKUP(C69,'[1]13'!$C$23:$AZ$935,47,0)</f>
        <v>0</v>
      </c>
      <c r="AX69" s="122"/>
      <c r="AY69" s="122">
        <f>VLOOKUP(C69,'[1]13'!$C$23:$AZ$935,49,0)</f>
        <v>0.246</v>
      </c>
      <c r="AZ69" s="122"/>
      <c r="BA69" s="122"/>
      <c r="BB69" s="122"/>
      <c r="BC69" s="122">
        <v>0</v>
      </c>
      <c r="BD69" s="122">
        <v>0</v>
      </c>
      <c r="BE69" s="122"/>
      <c r="BF69" s="122">
        <v>0</v>
      </c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>
        <f t="shared" si="65"/>
        <v>0.13595139000000001</v>
      </c>
      <c r="BZ69" s="122"/>
      <c r="CA69" s="122"/>
      <c r="CB69" s="98"/>
    </row>
    <row r="70" spans="1:80" s="90" customFormat="1" ht="62.2" x14ac:dyDescent="0.3">
      <c r="A70" s="106" t="s">
        <v>1661</v>
      </c>
      <c r="B70" s="107" t="s">
        <v>1680</v>
      </c>
      <c r="C70" s="108" t="s">
        <v>1150</v>
      </c>
      <c r="D70" s="122">
        <v>0.19700999999999999</v>
      </c>
      <c r="E70" s="122"/>
      <c r="F70" s="122">
        <f>VLOOKUP(C70,'[1]13'!$C$23:$AZ$935,4,0)</f>
        <v>0.19700999999999999</v>
      </c>
      <c r="G70" s="122">
        <f>VLOOKUP(C70,'[1]13'!$C$23:$AZ$935,5,0)</f>
        <v>0</v>
      </c>
      <c r="H70" s="122"/>
      <c r="I70" s="122">
        <f>VLOOKUP(C70,'[1]13'!$C$23:$AZ$935,7,0)</f>
        <v>0.15</v>
      </c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>
        <v>0.19700999999999999</v>
      </c>
      <c r="AI70" s="122">
        <v>0</v>
      </c>
      <c r="AJ70" s="122"/>
      <c r="AK70" s="122">
        <v>0.15</v>
      </c>
      <c r="AL70" s="122"/>
      <c r="AM70" s="122"/>
      <c r="AN70" s="122"/>
      <c r="AO70" s="122">
        <f t="shared" si="61"/>
        <v>0.10787099999999999</v>
      </c>
      <c r="AP70" s="122">
        <f t="shared" si="62"/>
        <v>0</v>
      </c>
      <c r="AQ70" s="122">
        <f t="shared" si="63"/>
        <v>0</v>
      </c>
      <c r="AR70" s="122">
        <f t="shared" si="64"/>
        <v>0.30599999999999999</v>
      </c>
      <c r="AS70" s="122"/>
      <c r="AT70" s="122"/>
      <c r="AU70" s="122"/>
      <c r="AV70" s="122">
        <f>VLOOKUP(C70,'[1]13'!$C$23:$AZ$935,46,0)</f>
        <v>0.10787099999999999</v>
      </c>
      <c r="AW70" s="122">
        <f>VLOOKUP(C70,'[1]13'!$C$23:$AZ$935,47,0)</f>
        <v>0</v>
      </c>
      <c r="AX70" s="122"/>
      <c r="AY70" s="122">
        <f>VLOOKUP(C70,'[1]13'!$C$23:$AZ$935,49,0)</f>
        <v>0.30599999999999999</v>
      </c>
      <c r="AZ70" s="122"/>
      <c r="BA70" s="122"/>
      <c r="BB70" s="122"/>
      <c r="BC70" s="122">
        <v>0</v>
      </c>
      <c r="BD70" s="122">
        <v>0</v>
      </c>
      <c r="BE70" s="122"/>
      <c r="BF70" s="122">
        <v>0</v>
      </c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>
        <f t="shared" si="65"/>
        <v>8.9138999999999996E-2</v>
      </c>
      <c r="BZ70" s="122"/>
      <c r="CA70" s="122"/>
      <c r="CB70" s="98"/>
    </row>
    <row r="71" spans="1:80" s="90" customFormat="1" ht="46.65" x14ac:dyDescent="0.3">
      <c r="A71" s="106" t="s">
        <v>1661</v>
      </c>
      <c r="B71" s="107" t="s">
        <v>1681</v>
      </c>
      <c r="C71" s="108" t="s">
        <v>1151</v>
      </c>
      <c r="D71" s="122">
        <v>9.3206000000000007</v>
      </c>
      <c r="E71" s="122"/>
      <c r="F71" s="122">
        <f>VLOOKUP(C71,'[1]13'!$C$23:$AZ$935,4,0)</f>
        <v>0</v>
      </c>
      <c r="G71" s="122">
        <f>VLOOKUP(C71,'[1]13'!$C$23:$AZ$935,5,0)</f>
        <v>0</v>
      </c>
      <c r="H71" s="122"/>
      <c r="I71" s="122">
        <f>VLOOKUP(C71,'[1]13'!$C$23:$AZ$935,7,0)</f>
        <v>0</v>
      </c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>
        <v>0</v>
      </c>
      <c r="AI71" s="122">
        <v>0</v>
      </c>
      <c r="AJ71" s="122"/>
      <c r="AK71" s="122">
        <v>0</v>
      </c>
      <c r="AL71" s="122"/>
      <c r="AM71" s="122"/>
      <c r="AN71" s="122"/>
      <c r="AO71" s="122">
        <f t="shared" si="61"/>
        <v>0</v>
      </c>
      <c r="AP71" s="122">
        <f t="shared" si="62"/>
        <v>0</v>
      </c>
      <c r="AQ71" s="122">
        <f t="shared" si="63"/>
        <v>0</v>
      </c>
      <c r="AR71" s="122">
        <f t="shared" si="64"/>
        <v>0</v>
      </c>
      <c r="AS71" s="122"/>
      <c r="AT71" s="122"/>
      <c r="AU71" s="122"/>
      <c r="AV71" s="122">
        <f>VLOOKUP(C71,'[1]13'!$C$23:$AZ$935,46,0)</f>
        <v>0</v>
      </c>
      <c r="AW71" s="122">
        <f>VLOOKUP(C71,'[1]13'!$C$23:$AZ$935,47,0)</f>
        <v>0</v>
      </c>
      <c r="AX71" s="122"/>
      <c r="AY71" s="122">
        <f>VLOOKUP(C71,'[1]13'!$C$23:$AZ$935,49,0)</f>
        <v>0</v>
      </c>
      <c r="AZ71" s="122"/>
      <c r="BA71" s="122"/>
      <c r="BB71" s="122"/>
      <c r="BC71" s="122">
        <v>0</v>
      </c>
      <c r="BD71" s="122">
        <v>0</v>
      </c>
      <c r="BE71" s="122"/>
      <c r="BF71" s="122">
        <v>0</v>
      </c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>
        <f t="shared" si="65"/>
        <v>0</v>
      </c>
      <c r="BZ71" s="122"/>
      <c r="CA71" s="122"/>
      <c r="CB71" s="98"/>
    </row>
    <row r="72" spans="1:80" s="90" customFormat="1" ht="46.65" x14ac:dyDescent="0.3">
      <c r="A72" s="106" t="s">
        <v>1661</v>
      </c>
      <c r="B72" s="107" t="s">
        <v>1682</v>
      </c>
      <c r="C72" s="108" t="s">
        <v>1152</v>
      </c>
      <c r="D72" s="122">
        <v>0.16022</v>
      </c>
      <c r="E72" s="122"/>
      <c r="F72" s="122">
        <f>VLOOKUP(C72,'[1]13'!$C$23:$AZ$935,4,0)</f>
        <v>0.16022</v>
      </c>
      <c r="G72" s="122">
        <f>VLOOKUP(C72,'[1]13'!$C$23:$AZ$935,5,0)</f>
        <v>0</v>
      </c>
      <c r="H72" s="122"/>
      <c r="I72" s="122">
        <f>VLOOKUP(C72,'[1]13'!$C$23:$AZ$935,7,0)</f>
        <v>0.12</v>
      </c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>
        <v>0.16022</v>
      </c>
      <c r="AI72" s="122">
        <v>0</v>
      </c>
      <c r="AJ72" s="122"/>
      <c r="AK72" s="122">
        <v>0.12</v>
      </c>
      <c r="AL72" s="122"/>
      <c r="AM72" s="122"/>
      <c r="AN72" s="122"/>
      <c r="AO72" s="122">
        <f t="shared" si="61"/>
        <v>9.4846929999999982E-2</v>
      </c>
      <c r="AP72" s="122">
        <f t="shared" si="62"/>
        <v>0</v>
      </c>
      <c r="AQ72" s="122">
        <f t="shared" si="63"/>
        <v>0</v>
      </c>
      <c r="AR72" s="122">
        <f t="shared" si="64"/>
        <v>0.16</v>
      </c>
      <c r="AS72" s="122"/>
      <c r="AT72" s="122"/>
      <c r="AU72" s="122"/>
      <c r="AV72" s="122">
        <f>VLOOKUP(C72,'[1]13'!$C$23:$AZ$935,46,0)</f>
        <v>9.4846929999999982E-2</v>
      </c>
      <c r="AW72" s="122">
        <f>VLOOKUP(C72,'[1]13'!$C$23:$AZ$935,47,0)</f>
        <v>0</v>
      </c>
      <c r="AX72" s="122"/>
      <c r="AY72" s="122">
        <f>VLOOKUP(C72,'[1]13'!$C$23:$AZ$935,49,0)</f>
        <v>0.16</v>
      </c>
      <c r="AZ72" s="122"/>
      <c r="BA72" s="122"/>
      <c r="BB72" s="122"/>
      <c r="BC72" s="122">
        <v>0</v>
      </c>
      <c r="BD72" s="122">
        <v>0</v>
      </c>
      <c r="BE72" s="122"/>
      <c r="BF72" s="122">
        <v>0</v>
      </c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>
        <f t="shared" si="65"/>
        <v>6.5373070000000019E-2</v>
      </c>
      <c r="BZ72" s="122"/>
      <c r="CA72" s="122"/>
      <c r="CB72" s="98"/>
    </row>
    <row r="73" spans="1:80" s="90" customFormat="1" ht="93.25" x14ac:dyDescent="0.3">
      <c r="A73" s="106" t="s">
        <v>1661</v>
      </c>
      <c r="B73" s="107" t="s">
        <v>1683</v>
      </c>
      <c r="C73" s="108" t="s">
        <v>1153</v>
      </c>
      <c r="D73" s="122">
        <v>0.39861000000000002</v>
      </c>
      <c r="E73" s="122"/>
      <c r="F73" s="122">
        <f>VLOOKUP(C73,'[1]13'!$C$23:$AZ$935,4,0)</f>
        <v>0.39861000000000002</v>
      </c>
      <c r="G73" s="122">
        <f>VLOOKUP(C73,'[1]13'!$C$23:$AZ$935,5,0)</f>
        <v>0</v>
      </c>
      <c r="H73" s="122"/>
      <c r="I73" s="122">
        <f>VLOOKUP(C73,'[1]13'!$C$23:$AZ$935,7,0)</f>
        <v>0.4</v>
      </c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>
        <v>0.39861000000000002</v>
      </c>
      <c r="AI73" s="122">
        <v>0</v>
      </c>
      <c r="AJ73" s="122"/>
      <c r="AK73" s="122">
        <v>0.4</v>
      </c>
      <c r="AL73" s="122"/>
      <c r="AM73" s="122"/>
      <c r="AN73" s="122"/>
      <c r="AO73" s="122">
        <f t="shared" si="61"/>
        <v>0.36620817999999999</v>
      </c>
      <c r="AP73" s="122">
        <f t="shared" si="62"/>
        <v>0</v>
      </c>
      <c r="AQ73" s="122">
        <f t="shared" si="63"/>
        <v>0</v>
      </c>
      <c r="AR73" s="122">
        <f t="shared" si="64"/>
        <v>0.375</v>
      </c>
      <c r="AS73" s="122"/>
      <c r="AT73" s="122"/>
      <c r="AU73" s="122"/>
      <c r="AV73" s="122">
        <f>VLOOKUP(C73,'[1]13'!$C$23:$AZ$935,46,0)</f>
        <v>0</v>
      </c>
      <c r="AW73" s="122">
        <f>VLOOKUP(C73,'[1]13'!$C$23:$AZ$935,47,0)</f>
        <v>0</v>
      </c>
      <c r="AX73" s="122"/>
      <c r="AY73" s="122">
        <f>VLOOKUP(C73,'[1]13'!$C$23:$AZ$935,49,0)</f>
        <v>0</v>
      </c>
      <c r="AZ73" s="122"/>
      <c r="BA73" s="122"/>
      <c r="BB73" s="122"/>
      <c r="BC73" s="122">
        <v>0.36620817999999999</v>
      </c>
      <c r="BD73" s="122">
        <v>0</v>
      </c>
      <c r="BE73" s="122"/>
      <c r="BF73" s="122">
        <v>0.375</v>
      </c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>
        <f t="shared" si="65"/>
        <v>3.2401820000000026E-2</v>
      </c>
      <c r="BZ73" s="122"/>
      <c r="CA73" s="122"/>
      <c r="CB73" s="98"/>
    </row>
    <row r="74" spans="1:80" s="90" customFormat="1" ht="77.7" x14ac:dyDescent="0.3">
      <c r="A74" s="106" t="s">
        <v>1661</v>
      </c>
      <c r="B74" s="107" t="s">
        <v>421</v>
      </c>
      <c r="C74" s="108" t="s">
        <v>504</v>
      </c>
      <c r="D74" s="122">
        <v>0</v>
      </c>
      <c r="E74" s="122"/>
      <c r="F74" s="122">
        <f>VLOOKUP(C74,'[1]13'!$C$23:$AZ$935,4,0)</f>
        <v>0</v>
      </c>
      <c r="G74" s="122">
        <f>VLOOKUP(C74,'[1]13'!$C$23:$AZ$935,5,0)</f>
        <v>0</v>
      </c>
      <c r="H74" s="122"/>
      <c r="I74" s="122">
        <f>VLOOKUP(C74,'[1]13'!$C$23:$AZ$935,7,0)</f>
        <v>0</v>
      </c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>
        <v>0</v>
      </c>
      <c r="AI74" s="122">
        <v>0</v>
      </c>
      <c r="AJ74" s="122"/>
      <c r="AK74" s="122">
        <v>0</v>
      </c>
      <c r="AL74" s="122"/>
      <c r="AM74" s="122"/>
      <c r="AN74" s="122"/>
      <c r="AO74" s="122">
        <f t="shared" si="61"/>
        <v>0</v>
      </c>
      <c r="AP74" s="122">
        <f t="shared" si="62"/>
        <v>0</v>
      </c>
      <c r="AQ74" s="122">
        <f t="shared" si="63"/>
        <v>0</v>
      </c>
      <c r="AR74" s="122">
        <f t="shared" si="64"/>
        <v>0</v>
      </c>
      <c r="AS74" s="122"/>
      <c r="AT74" s="122"/>
      <c r="AU74" s="122"/>
      <c r="AV74" s="122">
        <f>VLOOKUP(C74,'[1]13'!$C$23:$AZ$935,46,0)</f>
        <v>0</v>
      </c>
      <c r="AW74" s="122">
        <f>VLOOKUP(C74,'[1]13'!$C$23:$AZ$935,47,0)</f>
        <v>0</v>
      </c>
      <c r="AX74" s="122"/>
      <c r="AY74" s="122">
        <f>VLOOKUP(C74,'[1]13'!$C$23:$AZ$935,49,0)</f>
        <v>0</v>
      </c>
      <c r="AZ74" s="122"/>
      <c r="BA74" s="122"/>
      <c r="BB74" s="122"/>
      <c r="BC74" s="122">
        <v>0</v>
      </c>
      <c r="BD74" s="122">
        <v>0</v>
      </c>
      <c r="BE74" s="122"/>
      <c r="BF74" s="122">
        <v>0</v>
      </c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>
        <f t="shared" si="65"/>
        <v>0</v>
      </c>
      <c r="BZ74" s="122"/>
      <c r="CA74" s="122"/>
      <c r="CB74" s="98"/>
    </row>
    <row r="75" spans="1:80" s="90" customFormat="1" ht="77.7" x14ac:dyDescent="0.3">
      <c r="A75" s="106" t="s">
        <v>1661</v>
      </c>
      <c r="B75" s="107" t="s">
        <v>1684</v>
      </c>
      <c r="C75" s="108" t="s">
        <v>1154</v>
      </c>
      <c r="D75" s="122">
        <v>0</v>
      </c>
      <c r="E75" s="122"/>
      <c r="F75" s="122">
        <f>VLOOKUP(C75,'[1]13'!$C$23:$AZ$935,4,0)</f>
        <v>0</v>
      </c>
      <c r="G75" s="122">
        <f>VLOOKUP(C75,'[1]13'!$C$23:$AZ$935,5,0)</f>
        <v>0</v>
      </c>
      <c r="H75" s="122"/>
      <c r="I75" s="122">
        <f>VLOOKUP(C75,'[1]13'!$C$23:$AZ$935,7,0)</f>
        <v>0</v>
      </c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>
        <v>0</v>
      </c>
      <c r="AI75" s="122">
        <v>0</v>
      </c>
      <c r="AJ75" s="122"/>
      <c r="AK75" s="122">
        <v>0</v>
      </c>
      <c r="AL75" s="122"/>
      <c r="AM75" s="122"/>
      <c r="AN75" s="122"/>
      <c r="AO75" s="122">
        <f t="shared" si="61"/>
        <v>0.15118580000000001</v>
      </c>
      <c r="AP75" s="122">
        <f t="shared" si="62"/>
        <v>0</v>
      </c>
      <c r="AQ75" s="122">
        <f t="shared" si="63"/>
        <v>0</v>
      </c>
      <c r="AR75" s="122">
        <f t="shared" si="64"/>
        <v>0.14000000000000001</v>
      </c>
      <c r="AS75" s="122"/>
      <c r="AT75" s="122"/>
      <c r="AU75" s="122"/>
      <c r="AV75" s="122">
        <f>VLOOKUP(C75,'[1]13'!$C$23:$AZ$935,46,0)</f>
        <v>0</v>
      </c>
      <c r="AW75" s="122">
        <f>VLOOKUP(C75,'[1]13'!$C$23:$AZ$935,47,0)</f>
        <v>0</v>
      </c>
      <c r="AX75" s="122"/>
      <c r="AY75" s="122">
        <f>VLOOKUP(C75,'[1]13'!$C$23:$AZ$935,49,0)</f>
        <v>0</v>
      </c>
      <c r="AZ75" s="122"/>
      <c r="BA75" s="122"/>
      <c r="BB75" s="122"/>
      <c r="BC75" s="122">
        <v>0.15118580000000001</v>
      </c>
      <c r="BD75" s="122">
        <v>0</v>
      </c>
      <c r="BE75" s="122"/>
      <c r="BF75" s="122">
        <v>0.14000000000000001</v>
      </c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>
        <f t="shared" si="65"/>
        <v>-0.15118580000000001</v>
      </c>
      <c r="BZ75" s="122"/>
      <c r="CA75" s="122"/>
      <c r="CB75" s="98"/>
    </row>
    <row r="76" spans="1:80" s="90" customFormat="1" ht="62.2" x14ac:dyDescent="0.3">
      <c r="A76" s="106" t="s">
        <v>1661</v>
      </c>
      <c r="B76" s="107" t="s">
        <v>751</v>
      </c>
      <c r="C76" s="108" t="s">
        <v>1156</v>
      </c>
      <c r="D76" s="122">
        <v>0</v>
      </c>
      <c r="E76" s="122"/>
      <c r="F76" s="122">
        <f>VLOOKUP(C76,'[1]13'!$C$23:$AZ$935,4,0)</f>
        <v>0</v>
      </c>
      <c r="G76" s="122">
        <f>VLOOKUP(C76,'[1]13'!$C$23:$AZ$935,5,0)</f>
        <v>0</v>
      </c>
      <c r="H76" s="122"/>
      <c r="I76" s="122">
        <f>VLOOKUP(C76,'[1]13'!$C$23:$AZ$935,7,0)</f>
        <v>0</v>
      </c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>
        <v>0</v>
      </c>
      <c r="AI76" s="122">
        <v>0</v>
      </c>
      <c r="AJ76" s="122"/>
      <c r="AK76" s="122">
        <v>0</v>
      </c>
      <c r="AL76" s="122"/>
      <c r="AM76" s="122"/>
      <c r="AN76" s="122"/>
      <c r="AO76" s="122">
        <f t="shared" si="61"/>
        <v>0</v>
      </c>
      <c r="AP76" s="122">
        <f t="shared" si="62"/>
        <v>0</v>
      </c>
      <c r="AQ76" s="122">
        <f t="shared" si="63"/>
        <v>0</v>
      </c>
      <c r="AR76" s="122">
        <f t="shared" si="64"/>
        <v>0</v>
      </c>
      <c r="AS76" s="122"/>
      <c r="AT76" s="122"/>
      <c r="AU76" s="122"/>
      <c r="AV76" s="122">
        <f>VLOOKUP(C76,'[1]13'!$C$23:$AZ$935,46,0)</f>
        <v>0</v>
      </c>
      <c r="AW76" s="122">
        <f>VLOOKUP(C76,'[1]13'!$C$23:$AZ$935,47,0)</f>
        <v>0</v>
      </c>
      <c r="AX76" s="122"/>
      <c r="AY76" s="122">
        <f>VLOOKUP(C76,'[1]13'!$C$23:$AZ$935,49,0)</f>
        <v>0</v>
      </c>
      <c r="AZ76" s="122"/>
      <c r="BA76" s="122"/>
      <c r="BB76" s="122"/>
      <c r="BC76" s="122">
        <v>0</v>
      </c>
      <c r="BD76" s="122">
        <v>0</v>
      </c>
      <c r="BE76" s="122"/>
      <c r="BF76" s="122">
        <v>0</v>
      </c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>
        <f t="shared" si="65"/>
        <v>0</v>
      </c>
      <c r="BZ76" s="122"/>
      <c r="CA76" s="122"/>
      <c r="CB76" s="98"/>
    </row>
    <row r="77" spans="1:80" s="90" customFormat="1" x14ac:dyDescent="0.3">
      <c r="A77" s="103"/>
      <c r="B77" s="110" t="s">
        <v>39</v>
      </c>
      <c r="C77" s="105"/>
      <c r="D77" s="133">
        <f t="shared" ref="D77:BN77" si="66">SUM(D78:D79)</f>
        <v>3.9918800000000001</v>
      </c>
      <c r="E77" s="133">
        <f t="shared" si="66"/>
        <v>0</v>
      </c>
      <c r="F77" s="133">
        <f t="shared" si="66"/>
        <v>3.9918800000000001</v>
      </c>
      <c r="G77" s="133">
        <f t="shared" si="66"/>
        <v>0</v>
      </c>
      <c r="H77" s="133">
        <f t="shared" si="66"/>
        <v>0</v>
      </c>
      <c r="I77" s="133">
        <f t="shared" si="66"/>
        <v>0</v>
      </c>
      <c r="J77" s="133">
        <f t="shared" si="66"/>
        <v>0</v>
      </c>
      <c r="K77" s="133">
        <f t="shared" si="66"/>
        <v>0</v>
      </c>
      <c r="L77" s="133">
        <f t="shared" si="66"/>
        <v>0</v>
      </c>
      <c r="M77" s="133">
        <f t="shared" si="66"/>
        <v>0</v>
      </c>
      <c r="N77" s="133">
        <f t="shared" si="66"/>
        <v>0</v>
      </c>
      <c r="O77" s="133">
        <f t="shared" si="66"/>
        <v>0</v>
      </c>
      <c r="P77" s="133">
        <f t="shared" si="66"/>
        <v>0</v>
      </c>
      <c r="Q77" s="133">
        <f t="shared" si="66"/>
        <v>0</v>
      </c>
      <c r="R77" s="133">
        <f t="shared" si="66"/>
        <v>0</v>
      </c>
      <c r="S77" s="133">
        <f t="shared" si="66"/>
        <v>0</v>
      </c>
      <c r="T77" s="133">
        <f t="shared" si="66"/>
        <v>0</v>
      </c>
      <c r="U77" s="133">
        <f t="shared" si="66"/>
        <v>0</v>
      </c>
      <c r="V77" s="133">
        <f t="shared" si="66"/>
        <v>0</v>
      </c>
      <c r="W77" s="133">
        <f t="shared" si="66"/>
        <v>0</v>
      </c>
      <c r="X77" s="133">
        <f t="shared" si="66"/>
        <v>0</v>
      </c>
      <c r="Y77" s="133">
        <f t="shared" si="66"/>
        <v>0</v>
      </c>
      <c r="Z77" s="133">
        <f t="shared" si="66"/>
        <v>0</v>
      </c>
      <c r="AA77" s="133">
        <f t="shared" si="66"/>
        <v>0</v>
      </c>
      <c r="AB77" s="133">
        <f t="shared" si="66"/>
        <v>0</v>
      </c>
      <c r="AC77" s="133">
        <f t="shared" si="66"/>
        <v>0</v>
      </c>
      <c r="AD77" s="133">
        <f t="shared" si="66"/>
        <v>0</v>
      </c>
      <c r="AE77" s="133">
        <f t="shared" si="66"/>
        <v>0</v>
      </c>
      <c r="AF77" s="133">
        <f t="shared" si="66"/>
        <v>0</v>
      </c>
      <c r="AG77" s="133">
        <f t="shared" si="66"/>
        <v>0</v>
      </c>
      <c r="AH77" s="133">
        <f t="shared" si="66"/>
        <v>3.9918800000000001</v>
      </c>
      <c r="AI77" s="133">
        <f t="shared" si="66"/>
        <v>0</v>
      </c>
      <c r="AJ77" s="133">
        <f t="shared" si="66"/>
        <v>0</v>
      </c>
      <c r="AK77" s="133">
        <f t="shared" si="66"/>
        <v>0</v>
      </c>
      <c r="AL77" s="133">
        <f t="shared" si="66"/>
        <v>0</v>
      </c>
      <c r="AM77" s="133">
        <f t="shared" si="66"/>
        <v>0</v>
      </c>
      <c r="AN77" s="133">
        <f t="shared" si="66"/>
        <v>0</v>
      </c>
      <c r="AO77" s="133">
        <f t="shared" si="66"/>
        <v>0</v>
      </c>
      <c r="AP77" s="133">
        <f t="shared" si="66"/>
        <v>0</v>
      </c>
      <c r="AQ77" s="133">
        <f t="shared" si="66"/>
        <v>0</v>
      </c>
      <c r="AR77" s="133">
        <f t="shared" si="66"/>
        <v>0</v>
      </c>
      <c r="AS77" s="133">
        <f t="shared" si="66"/>
        <v>0</v>
      </c>
      <c r="AT77" s="133">
        <f t="shared" si="66"/>
        <v>0</v>
      </c>
      <c r="AU77" s="133">
        <f t="shared" si="66"/>
        <v>0</v>
      </c>
      <c r="AV77" s="133">
        <f t="shared" si="66"/>
        <v>0</v>
      </c>
      <c r="AW77" s="133">
        <f t="shared" si="66"/>
        <v>0</v>
      </c>
      <c r="AX77" s="133">
        <f t="shared" si="66"/>
        <v>0</v>
      </c>
      <c r="AY77" s="133">
        <f t="shared" si="66"/>
        <v>0</v>
      </c>
      <c r="AZ77" s="133">
        <f t="shared" si="66"/>
        <v>0</v>
      </c>
      <c r="BA77" s="133">
        <f t="shared" si="66"/>
        <v>0</v>
      </c>
      <c r="BB77" s="133">
        <f t="shared" si="66"/>
        <v>0</v>
      </c>
      <c r="BC77" s="133">
        <f t="shared" si="66"/>
        <v>0</v>
      </c>
      <c r="BD77" s="133">
        <f t="shared" si="66"/>
        <v>0</v>
      </c>
      <c r="BE77" s="133">
        <f t="shared" si="66"/>
        <v>0</v>
      </c>
      <c r="BF77" s="133">
        <f t="shared" si="66"/>
        <v>0</v>
      </c>
      <c r="BG77" s="133">
        <f t="shared" si="66"/>
        <v>0</v>
      </c>
      <c r="BH77" s="133">
        <f t="shared" si="66"/>
        <v>0</v>
      </c>
      <c r="BI77" s="133">
        <f t="shared" si="66"/>
        <v>0</v>
      </c>
      <c r="BJ77" s="133">
        <f t="shared" si="66"/>
        <v>0</v>
      </c>
      <c r="BK77" s="133">
        <f t="shared" si="66"/>
        <v>0</v>
      </c>
      <c r="BL77" s="133">
        <f t="shared" si="66"/>
        <v>0</v>
      </c>
      <c r="BM77" s="133">
        <f t="shared" si="66"/>
        <v>0</v>
      </c>
      <c r="BN77" s="133">
        <f t="shared" si="66"/>
        <v>0</v>
      </c>
      <c r="BO77" s="133">
        <f t="shared" ref="BO77:CA77" si="67">SUM(BO78:BO79)</f>
        <v>0</v>
      </c>
      <c r="BP77" s="133">
        <f t="shared" si="67"/>
        <v>0</v>
      </c>
      <c r="BQ77" s="133">
        <f t="shared" si="67"/>
        <v>0</v>
      </c>
      <c r="BR77" s="133">
        <f t="shared" si="67"/>
        <v>0</v>
      </c>
      <c r="BS77" s="133">
        <f t="shared" si="67"/>
        <v>0</v>
      </c>
      <c r="BT77" s="133">
        <f t="shared" si="67"/>
        <v>0</v>
      </c>
      <c r="BU77" s="133">
        <f t="shared" si="67"/>
        <v>0</v>
      </c>
      <c r="BV77" s="133">
        <f t="shared" si="67"/>
        <v>0</v>
      </c>
      <c r="BW77" s="133">
        <f t="shared" si="67"/>
        <v>0</v>
      </c>
      <c r="BX77" s="133">
        <f t="shared" si="67"/>
        <v>0</v>
      </c>
      <c r="BY77" s="133">
        <f t="shared" si="67"/>
        <v>3.9918800000000001</v>
      </c>
      <c r="BZ77" s="133">
        <f t="shared" si="67"/>
        <v>0</v>
      </c>
      <c r="CA77" s="133">
        <f t="shared" si="67"/>
        <v>0</v>
      </c>
      <c r="CB77" s="98"/>
    </row>
    <row r="78" spans="1:80" s="90" customFormat="1" ht="46.65" x14ac:dyDescent="0.3">
      <c r="A78" s="106" t="s">
        <v>1660</v>
      </c>
      <c r="B78" s="107" t="s">
        <v>752</v>
      </c>
      <c r="C78" s="108" t="s">
        <v>1157</v>
      </c>
      <c r="D78" s="122">
        <v>2.2018</v>
      </c>
      <c r="E78" s="122"/>
      <c r="F78" s="122">
        <f>VLOOKUP(C78,'[1]13'!$C$23:$AZ$935,4,0)</f>
        <v>2.2018000000000004</v>
      </c>
      <c r="G78" s="122">
        <f>VLOOKUP(C78,'[1]13'!$C$23:$AZ$935,5,0)</f>
        <v>0</v>
      </c>
      <c r="H78" s="122"/>
      <c r="I78" s="122">
        <f>VLOOKUP(C78,'[1]13'!$C$23:$AZ$935,7,0)</f>
        <v>0</v>
      </c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>
        <v>2.2018000000000004</v>
      </c>
      <c r="AI78" s="122">
        <v>0</v>
      </c>
      <c r="AJ78" s="122"/>
      <c r="AK78" s="122">
        <v>0</v>
      </c>
      <c r="AL78" s="122"/>
      <c r="AM78" s="122"/>
      <c r="AN78" s="122"/>
      <c r="AO78" s="122">
        <f t="shared" ref="AO78:AO79" si="68">AV78+BC78</f>
        <v>0</v>
      </c>
      <c r="AP78" s="122">
        <f t="shared" ref="AP78:AP79" si="69">AW78+BD78</f>
        <v>0</v>
      </c>
      <c r="AQ78" s="122">
        <f t="shared" ref="AQ78:AQ79" si="70">AX78+BE78</f>
        <v>0</v>
      </c>
      <c r="AR78" s="122">
        <f t="shared" ref="AR78:AR79" si="71">AY78+BF78</f>
        <v>0</v>
      </c>
      <c r="AS78" s="122"/>
      <c r="AT78" s="122"/>
      <c r="AU78" s="122"/>
      <c r="AV78" s="122">
        <f>VLOOKUP(C78,'[1]13'!$C$23:$AZ$935,46,0)</f>
        <v>0</v>
      </c>
      <c r="AW78" s="122">
        <f>VLOOKUP(C78,'[1]13'!$C$23:$AZ$935,47,0)</f>
        <v>0</v>
      </c>
      <c r="AX78" s="122"/>
      <c r="AY78" s="122">
        <f>VLOOKUP(C78,'[1]13'!$C$23:$AZ$935,49,0)</f>
        <v>0</v>
      </c>
      <c r="AZ78" s="122"/>
      <c r="BA78" s="122"/>
      <c r="BB78" s="122"/>
      <c r="BC78" s="122">
        <v>0</v>
      </c>
      <c r="BD78" s="122">
        <v>0</v>
      </c>
      <c r="BE78" s="122"/>
      <c r="BF78" s="122">
        <v>0</v>
      </c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>
        <f t="shared" ref="BY78:BY79" si="72">F78-AO78</f>
        <v>2.2018000000000004</v>
      </c>
      <c r="BZ78" s="122"/>
      <c r="CA78" s="122"/>
      <c r="CB78" s="98"/>
    </row>
    <row r="79" spans="1:80" s="90" customFormat="1" ht="46.65" x14ac:dyDescent="0.3">
      <c r="A79" s="106" t="s">
        <v>1660</v>
      </c>
      <c r="B79" s="107" t="s">
        <v>753</v>
      </c>
      <c r="C79" s="108" t="s">
        <v>1158</v>
      </c>
      <c r="D79" s="122">
        <v>1.7900799999999999</v>
      </c>
      <c r="E79" s="122"/>
      <c r="F79" s="122">
        <f>VLOOKUP(C79,'[1]13'!$C$23:$AZ$935,4,0)</f>
        <v>1.7900799999999999</v>
      </c>
      <c r="G79" s="122">
        <f>VLOOKUP(C79,'[1]13'!$C$23:$AZ$935,5,0)</f>
        <v>0</v>
      </c>
      <c r="H79" s="122"/>
      <c r="I79" s="122">
        <f>VLOOKUP(C79,'[1]13'!$C$23:$AZ$935,7,0)</f>
        <v>0</v>
      </c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>
        <v>1.7900799999999999</v>
      </c>
      <c r="AI79" s="122">
        <v>0</v>
      </c>
      <c r="AJ79" s="122"/>
      <c r="AK79" s="122">
        <v>0</v>
      </c>
      <c r="AL79" s="122"/>
      <c r="AM79" s="122"/>
      <c r="AN79" s="122"/>
      <c r="AO79" s="122">
        <f t="shared" si="68"/>
        <v>0</v>
      </c>
      <c r="AP79" s="122">
        <f t="shared" si="69"/>
        <v>0</v>
      </c>
      <c r="AQ79" s="122">
        <f t="shared" si="70"/>
        <v>0</v>
      </c>
      <c r="AR79" s="122">
        <f t="shared" si="71"/>
        <v>0</v>
      </c>
      <c r="AS79" s="122"/>
      <c r="AT79" s="122"/>
      <c r="AU79" s="122"/>
      <c r="AV79" s="122">
        <f>VLOOKUP(C79,'[1]13'!$C$23:$AZ$935,46,0)</f>
        <v>0</v>
      </c>
      <c r="AW79" s="122">
        <f>VLOOKUP(C79,'[1]13'!$C$23:$AZ$935,47,0)</f>
        <v>0</v>
      </c>
      <c r="AX79" s="122"/>
      <c r="AY79" s="122">
        <f>VLOOKUP(C79,'[1]13'!$C$23:$AZ$935,49,0)</f>
        <v>0</v>
      </c>
      <c r="AZ79" s="122"/>
      <c r="BA79" s="122"/>
      <c r="BB79" s="122"/>
      <c r="BC79" s="122">
        <v>0</v>
      </c>
      <c r="BD79" s="122">
        <v>0</v>
      </c>
      <c r="BE79" s="122"/>
      <c r="BF79" s="122">
        <v>0</v>
      </c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22"/>
      <c r="BS79" s="122"/>
      <c r="BT79" s="122"/>
      <c r="BU79" s="122"/>
      <c r="BV79" s="122"/>
      <c r="BW79" s="122"/>
      <c r="BX79" s="122"/>
      <c r="BY79" s="122">
        <f t="shared" si="72"/>
        <v>1.7900799999999999</v>
      </c>
      <c r="BZ79" s="122"/>
      <c r="CA79" s="122"/>
      <c r="CB79" s="98"/>
    </row>
    <row r="80" spans="1:80" s="90" customFormat="1" ht="33.799999999999997" customHeight="1" x14ac:dyDescent="0.3">
      <c r="A80" s="103"/>
      <c r="B80" s="110" t="s">
        <v>40</v>
      </c>
      <c r="C80" s="105"/>
      <c r="D80" s="133">
        <f t="shared" ref="D80:BN80" si="73">SUM(D81:D88)</f>
        <v>171.47823999999997</v>
      </c>
      <c r="E80" s="133">
        <f t="shared" si="73"/>
        <v>0</v>
      </c>
      <c r="F80" s="133">
        <f t="shared" si="73"/>
        <v>76.90549</v>
      </c>
      <c r="G80" s="133">
        <f t="shared" si="73"/>
        <v>0</v>
      </c>
      <c r="H80" s="133">
        <f t="shared" si="73"/>
        <v>0</v>
      </c>
      <c r="I80" s="133">
        <f t="shared" si="73"/>
        <v>0.76600000000000001</v>
      </c>
      <c r="J80" s="133">
        <f t="shared" si="73"/>
        <v>0</v>
      </c>
      <c r="K80" s="133">
        <f t="shared" si="73"/>
        <v>0</v>
      </c>
      <c r="L80" s="133">
        <f t="shared" si="73"/>
        <v>0</v>
      </c>
      <c r="M80" s="133">
        <f t="shared" si="73"/>
        <v>0</v>
      </c>
      <c r="N80" s="133">
        <f t="shared" si="73"/>
        <v>0</v>
      </c>
      <c r="O80" s="133">
        <f t="shared" si="73"/>
        <v>0</v>
      </c>
      <c r="P80" s="133">
        <f t="shared" si="73"/>
        <v>0</v>
      </c>
      <c r="Q80" s="133">
        <f t="shared" si="73"/>
        <v>0</v>
      </c>
      <c r="R80" s="133">
        <f t="shared" si="73"/>
        <v>0</v>
      </c>
      <c r="S80" s="133">
        <f t="shared" si="73"/>
        <v>0</v>
      </c>
      <c r="T80" s="133">
        <f t="shared" si="73"/>
        <v>0</v>
      </c>
      <c r="U80" s="133">
        <f t="shared" si="73"/>
        <v>0</v>
      </c>
      <c r="V80" s="133">
        <f t="shared" si="73"/>
        <v>0</v>
      </c>
      <c r="W80" s="133">
        <f t="shared" si="73"/>
        <v>0</v>
      </c>
      <c r="X80" s="133">
        <f t="shared" si="73"/>
        <v>0</v>
      </c>
      <c r="Y80" s="133">
        <f t="shared" si="73"/>
        <v>0</v>
      </c>
      <c r="Z80" s="133">
        <f t="shared" si="73"/>
        <v>0</v>
      </c>
      <c r="AA80" s="133">
        <f t="shared" si="73"/>
        <v>0</v>
      </c>
      <c r="AB80" s="133">
        <f t="shared" si="73"/>
        <v>0</v>
      </c>
      <c r="AC80" s="133">
        <f t="shared" si="73"/>
        <v>0</v>
      </c>
      <c r="AD80" s="133">
        <f t="shared" si="73"/>
        <v>0</v>
      </c>
      <c r="AE80" s="133">
        <f t="shared" si="73"/>
        <v>0</v>
      </c>
      <c r="AF80" s="133">
        <f t="shared" si="73"/>
        <v>0</v>
      </c>
      <c r="AG80" s="133">
        <f t="shared" si="73"/>
        <v>0</v>
      </c>
      <c r="AH80" s="133">
        <f t="shared" si="73"/>
        <v>76.90549</v>
      </c>
      <c r="AI80" s="133">
        <f t="shared" si="73"/>
        <v>0</v>
      </c>
      <c r="AJ80" s="133">
        <f t="shared" si="73"/>
        <v>0</v>
      </c>
      <c r="AK80" s="133">
        <f t="shared" si="73"/>
        <v>0.76600000000000001</v>
      </c>
      <c r="AL80" s="133">
        <f t="shared" si="73"/>
        <v>0</v>
      </c>
      <c r="AM80" s="133">
        <f t="shared" si="73"/>
        <v>0</v>
      </c>
      <c r="AN80" s="133">
        <f t="shared" si="73"/>
        <v>0</v>
      </c>
      <c r="AO80" s="133">
        <f t="shared" si="73"/>
        <v>29.886906920000001</v>
      </c>
      <c r="AP80" s="133">
        <f t="shared" si="73"/>
        <v>0</v>
      </c>
      <c r="AQ80" s="133">
        <f t="shared" si="73"/>
        <v>0</v>
      </c>
      <c r="AR80" s="133">
        <f t="shared" si="73"/>
        <v>0.33200000000000002</v>
      </c>
      <c r="AS80" s="133">
        <f t="shared" si="73"/>
        <v>0</v>
      </c>
      <c r="AT80" s="133">
        <f t="shared" si="73"/>
        <v>0</v>
      </c>
      <c r="AU80" s="133">
        <f t="shared" si="73"/>
        <v>0</v>
      </c>
      <c r="AV80" s="133">
        <f t="shared" si="73"/>
        <v>0</v>
      </c>
      <c r="AW80" s="133">
        <f t="shared" si="73"/>
        <v>0</v>
      </c>
      <c r="AX80" s="133">
        <f t="shared" si="73"/>
        <v>0</v>
      </c>
      <c r="AY80" s="133">
        <f t="shared" si="73"/>
        <v>0</v>
      </c>
      <c r="AZ80" s="133">
        <f t="shared" si="73"/>
        <v>0</v>
      </c>
      <c r="BA80" s="133">
        <f t="shared" si="73"/>
        <v>0</v>
      </c>
      <c r="BB80" s="133">
        <f t="shared" si="73"/>
        <v>0</v>
      </c>
      <c r="BC80" s="133">
        <f t="shared" si="73"/>
        <v>29.886906920000001</v>
      </c>
      <c r="BD80" s="133">
        <f t="shared" si="73"/>
        <v>0</v>
      </c>
      <c r="BE80" s="133">
        <f t="shared" si="73"/>
        <v>0</v>
      </c>
      <c r="BF80" s="133">
        <f t="shared" si="73"/>
        <v>0.33200000000000002</v>
      </c>
      <c r="BG80" s="133">
        <f t="shared" si="73"/>
        <v>0</v>
      </c>
      <c r="BH80" s="133">
        <f t="shared" si="73"/>
        <v>0</v>
      </c>
      <c r="BI80" s="133">
        <f t="shared" si="73"/>
        <v>0</v>
      </c>
      <c r="BJ80" s="133">
        <f t="shared" si="73"/>
        <v>0</v>
      </c>
      <c r="BK80" s="133">
        <f t="shared" si="73"/>
        <v>0</v>
      </c>
      <c r="BL80" s="133">
        <f t="shared" si="73"/>
        <v>0</v>
      </c>
      <c r="BM80" s="133">
        <f t="shared" si="73"/>
        <v>0</v>
      </c>
      <c r="BN80" s="133">
        <f t="shared" si="73"/>
        <v>0</v>
      </c>
      <c r="BO80" s="133">
        <f t="shared" ref="BO80:CA80" si="74">SUM(BO81:BO88)</f>
        <v>0</v>
      </c>
      <c r="BP80" s="133">
        <f t="shared" si="74"/>
        <v>0</v>
      </c>
      <c r="BQ80" s="133">
        <f t="shared" si="74"/>
        <v>0</v>
      </c>
      <c r="BR80" s="133">
        <f t="shared" si="74"/>
        <v>0</v>
      </c>
      <c r="BS80" s="133">
        <f t="shared" si="74"/>
        <v>0</v>
      </c>
      <c r="BT80" s="133">
        <f t="shared" si="74"/>
        <v>0</v>
      </c>
      <c r="BU80" s="133">
        <f t="shared" si="74"/>
        <v>0</v>
      </c>
      <c r="BV80" s="133">
        <f t="shared" si="74"/>
        <v>0</v>
      </c>
      <c r="BW80" s="133">
        <f t="shared" si="74"/>
        <v>0</v>
      </c>
      <c r="BX80" s="133">
        <f t="shared" si="74"/>
        <v>0</v>
      </c>
      <c r="BY80" s="133">
        <f t="shared" si="74"/>
        <v>47.018583079999999</v>
      </c>
      <c r="BZ80" s="133">
        <f t="shared" si="74"/>
        <v>0</v>
      </c>
      <c r="CA80" s="133">
        <f t="shared" si="74"/>
        <v>0</v>
      </c>
      <c r="CB80" s="98"/>
    </row>
    <row r="81" spans="1:80" s="90" customFormat="1" ht="36" customHeight="1" x14ac:dyDescent="0.3">
      <c r="A81" s="106" t="s">
        <v>1661</v>
      </c>
      <c r="B81" s="107" t="s">
        <v>754</v>
      </c>
      <c r="C81" s="108" t="s">
        <v>1159</v>
      </c>
      <c r="D81" s="122">
        <v>52.537260000000003</v>
      </c>
      <c r="E81" s="122"/>
      <c r="F81" s="122">
        <f>VLOOKUP(C81,'[1]13'!$C$23:$AZ$935,4,0)</f>
        <v>0</v>
      </c>
      <c r="G81" s="122">
        <f>VLOOKUP(C81,'[1]13'!$C$23:$AZ$935,5,0)</f>
        <v>0</v>
      </c>
      <c r="H81" s="122"/>
      <c r="I81" s="122">
        <f>VLOOKUP(C81,'[1]13'!$C$23:$AZ$935,7,0)</f>
        <v>0</v>
      </c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>
        <v>0</v>
      </c>
      <c r="AI81" s="122">
        <v>0</v>
      </c>
      <c r="AJ81" s="122"/>
      <c r="AK81" s="122">
        <v>0</v>
      </c>
      <c r="AL81" s="122"/>
      <c r="AM81" s="122"/>
      <c r="AN81" s="122"/>
      <c r="AO81" s="122">
        <f t="shared" ref="AO81:AO88" si="75">AV81+BC81</f>
        <v>0</v>
      </c>
      <c r="AP81" s="122">
        <f t="shared" ref="AP81:AP88" si="76">AW81+BD81</f>
        <v>0</v>
      </c>
      <c r="AQ81" s="122">
        <f t="shared" ref="AQ81:AQ88" si="77">AX81+BE81</f>
        <v>0</v>
      </c>
      <c r="AR81" s="122">
        <f t="shared" ref="AR81:AR88" si="78">AY81+BF81</f>
        <v>0</v>
      </c>
      <c r="AS81" s="122"/>
      <c r="AT81" s="122"/>
      <c r="AU81" s="122"/>
      <c r="AV81" s="122">
        <f>VLOOKUP(C81,'[1]13'!$C$23:$AZ$935,46,0)</f>
        <v>0</v>
      </c>
      <c r="AW81" s="122">
        <f>VLOOKUP(C81,'[1]13'!$C$23:$AZ$935,47,0)</f>
        <v>0</v>
      </c>
      <c r="AX81" s="122"/>
      <c r="AY81" s="122">
        <f>VLOOKUP(C81,'[1]13'!$C$23:$AZ$935,49,0)</f>
        <v>0</v>
      </c>
      <c r="AZ81" s="122"/>
      <c r="BA81" s="122"/>
      <c r="BB81" s="122"/>
      <c r="BC81" s="122">
        <v>0</v>
      </c>
      <c r="BD81" s="122">
        <v>0</v>
      </c>
      <c r="BE81" s="122"/>
      <c r="BF81" s="122">
        <v>0</v>
      </c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>
        <f t="shared" ref="BY81:BY88" si="79">F81-AO81</f>
        <v>0</v>
      </c>
      <c r="BZ81" s="122"/>
      <c r="CA81" s="122"/>
      <c r="CB81" s="98"/>
    </row>
    <row r="82" spans="1:80" s="90" customFormat="1" ht="33.799999999999997" customHeight="1" x14ac:dyDescent="0.3">
      <c r="A82" s="106" t="s">
        <v>1661</v>
      </c>
      <c r="B82" s="107" t="s">
        <v>423</v>
      </c>
      <c r="C82" s="108" t="s">
        <v>505</v>
      </c>
      <c r="D82" s="122">
        <v>4.0778800000000004</v>
      </c>
      <c r="E82" s="122"/>
      <c r="F82" s="122">
        <f>VLOOKUP(C82,'[1]13'!$C$23:$AZ$935,4,0)</f>
        <v>4.0778800000000004</v>
      </c>
      <c r="G82" s="122">
        <f>VLOOKUP(C82,'[1]13'!$C$23:$AZ$935,5,0)</f>
        <v>0</v>
      </c>
      <c r="H82" s="122"/>
      <c r="I82" s="122">
        <f>VLOOKUP(C82,'[1]13'!$C$23:$AZ$935,7,0)</f>
        <v>0.27100000000000002</v>
      </c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>
        <v>4.0778800000000004</v>
      </c>
      <c r="AI82" s="122">
        <v>0</v>
      </c>
      <c r="AJ82" s="122"/>
      <c r="AK82" s="122">
        <v>0.27100000000000002</v>
      </c>
      <c r="AL82" s="122"/>
      <c r="AM82" s="122"/>
      <c r="AN82" s="122"/>
      <c r="AO82" s="122">
        <f t="shared" si="75"/>
        <v>4.9506219199999997</v>
      </c>
      <c r="AP82" s="122">
        <f t="shared" si="76"/>
        <v>0</v>
      </c>
      <c r="AQ82" s="122">
        <f t="shared" si="77"/>
        <v>0</v>
      </c>
      <c r="AR82" s="122">
        <f t="shared" si="78"/>
        <v>0.27100000000000002</v>
      </c>
      <c r="AS82" s="122"/>
      <c r="AT82" s="122"/>
      <c r="AU82" s="122"/>
      <c r="AV82" s="122">
        <f>VLOOKUP(C82,'[1]13'!$C$23:$AZ$935,46,0)</f>
        <v>0</v>
      </c>
      <c r="AW82" s="122">
        <f>VLOOKUP(C82,'[1]13'!$C$23:$AZ$935,47,0)</f>
        <v>0</v>
      </c>
      <c r="AX82" s="122"/>
      <c r="AY82" s="122">
        <f>VLOOKUP(C82,'[1]13'!$C$23:$AZ$935,49,0)</f>
        <v>0</v>
      </c>
      <c r="AZ82" s="122"/>
      <c r="BA82" s="122"/>
      <c r="BB82" s="122"/>
      <c r="BC82" s="122">
        <v>4.9506219199999997</v>
      </c>
      <c r="BD82" s="122">
        <v>0</v>
      </c>
      <c r="BE82" s="122"/>
      <c r="BF82" s="122">
        <v>0.27100000000000002</v>
      </c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>
        <f t="shared" si="79"/>
        <v>-0.87274191999999928</v>
      </c>
      <c r="BZ82" s="122"/>
      <c r="CA82" s="122"/>
      <c r="CB82" s="98"/>
    </row>
    <row r="83" spans="1:80" s="90" customFormat="1" ht="36" customHeight="1" x14ac:dyDescent="0.3">
      <c r="A83" s="106" t="s">
        <v>1660</v>
      </c>
      <c r="B83" s="107" t="s">
        <v>41</v>
      </c>
      <c r="C83" s="108" t="s">
        <v>42</v>
      </c>
      <c r="D83" s="122">
        <v>27.844650000000001</v>
      </c>
      <c r="E83" s="122"/>
      <c r="F83" s="122">
        <f>VLOOKUP(C83,'[1]13'!$C$23:$AZ$935,4,0)</f>
        <v>27.844650000000005</v>
      </c>
      <c r="G83" s="122">
        <f>VLOOKUP(C83,'[1]13'!$C$23:$AZ$935,5,0)</f>
        <v>0</v>
      </c>
      <c r="H83" s="122"/>
      <c r="I83" s="122">
        <f>VLOOKUP(C83,'[1]13'!$C$23:$AZ$935,7,0)</f>
        <v>0.19500000000000001</v>
      </c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>
        <v>27.844650000000005</v>
      </c>
      <c r="AI83" s="122">
        <v>0</v>
      </c>
      <c r="AJ83" s="122"/>
      <c r="AK83" s="122">
        <v>0.19500000000000001</v>
      </c>
      <c r="AL83" s="122"/>
      <c r="AM83" s="122"/>
      <c r="AN83" s="122"/>
      <c r="AO83" s="122">
        <f t="shared" si="75"/>
        <v>24.936285000000002</v>
      </c>
      <c r="AP83" s="122">
        <f t="shared" si="76"/>
        <v>0</v>
      </c>
      <c r="AQ83" s="122">
        <f t="shared" si="77"/>
        <v>0</v>
      </c>
      <c r="AR83" s="122">
        <f t="shared" si="78"/>
        <v>6.0999999999999999E-2</v>
      </c>
      <c r="AS83" s="122"/>
      <c r="AT83" s="122"/>
      <c r="AU83" s="122"/>
      <c r="AV83" s="122">
        <f>VLOOKUP(C83,'[1]13'!$C$23:$AZ$935,46,0)</f>
        <v>0</v>
      </c>
      <c r="AW83" s="122">
        <f>VLOOKUP(C83,'[1]13'!$C$23:$AZ$935,47,0)</f>
        <v>0</v>
      </c>
      <c r="AX83" s="122"/>
      <c r="AY83" s="122">
        <f>VLOOKUP(C83,'[1]13'!$C$23:$AZ$935,49,0)</f>
        <v>0</v>
      </c>
      <c r="AZ83" s="122"/>
      <c r="BA83" s="122"/>
      <c r="BB83" s="122"/>
      <c r="BC83" s="122">
        <v>24.936285000000002</v>
      </c>
      <c r="BD83" s="122">
        <v>0</v>
      </c>
      <c r="BE83" s="122"/>
      <c r="BF83" s="122">
        <v>6.0999999999999999E-2</v>
      </c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>
        <f t="shared" si="79"/>
        <v>2.9083650000000034</v>
      </c>
      <c r="BZ83" s="122"/>
      <c r="CA83" s="122"/>
      <c r="CB83" s="98"/>
    </row>
    <row r="84" spans="1:80" s="90" customFormat="1" ht="45.2" customHeight="1" x14ac:dyDescent="0.3">
      <c r="A84" s="106" t="s">
        <v>1660</v>
      </c>
      <c r="B84" s="107" t="s">
        <v>626</v>
      </c>
      <c r="C84" s="108" t="s">
        <v>675</v>
      </c>
      <c r="D84" s="122">
        <v>44.982959999999999</v>
      </c>
      <c r="E84" s="122"/>
      <c r="F84" s="122">
        <f>VLOOKUP(C84,'[1]13'!$C$23:$AZ$935,4,0)</f>
        <v>44.982959999999999</v>
      </c>
      <c r="G84" s="122">
        <f>VLOOKUP(C84,'[1]13'!$C$23:$AZ$935,5,0)</f>
        <v>0</v>
      </c>
      <c r="H84" s="122"/>
      <c r="I84" s="122">
        <f>VLOOKUP(C84,'[1]13'!$C$23:$AZ$935,7,0)</f>
        <v>0.3</v>
      </c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>
        <v>44.982959999999999</v>
      </c>
      <c r="AI84" s="122">
        <v>0</v>
      </c>
      <c r="AJ84" s="122"/>
      <c r="AK84" s="122">
        <v>0.3</v>
      </c>
      <c r="AL84" s="122"/>
      <c r="AM84" s="122"/>
      <c r="AN84" s="122"/>
      <c r="AO84" s="122">
        <f t="shared" si="75"/>
        <v>0</v>
      </c>
      <c r="AP84" s="122">
        <f t="shared" si="76"/>
        <v>0</v>
      </c>
      <c r="AQ84" s="122">
        <f t="shared" si="77"/>
        <v>0</v>
      </c>
      <c r="AR84" s="122">
        <f t="shared" si="78"/>
        <v>0</v>
      </c>
      <c r="AS84" s="122"/>
      <c r="AT84" s="122"/>
      <c r="AU84" s="122"/>
      <c r="AV84" s="122">
        <f>VLOOKUP(C84,'[1]13'!$C$23:$AZ$935,46,0)</f>
        <v>0</v>
      </c>
      <c r="AW84" s="122">
        <f>VLOOKUP(C84,'[1]13'!$C$23:$AZ$935,47,0)</f>
        <v>0</v>
      </c>
      <c r="AX84" s="122"/>
      <c r="AY84" s="122">
        <f>VLOOKUP(C84,'[1]13'!$C$23:$AZ$935,49,0)</f>
        <v>0</v>
      </c>
      <c r="AZ84" s="122"/>
      <c r="BA84" s="122"/>
      <c r="BB84" s="122"/>
      <c r="BC84" s="122">
        <v>0</v>
      </c>
      <c r="BD84" s="122">
        <v>0</v>
      </c>
      <c r="BE84" s="122"/>
      <c r="BF84" s="122">
        <v>0</v>
      </c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>
        <f t="shared" si="79"/>
        <v>44.982959999999999</v>
      </c>
      <c r="BZ84" s="122"/>
      <c r="CA84" s="122"/>
      <c r="CB84" s="98"/>
    </row>
    <row r="85" spans="1:80" s="90" customFormat="1" ht="31.1" x14ac:dyDescent="0.3">
      <c r="A85" s="106" t="s">
        <v>1660</v>
      </c>
      <c r="B85" s="107" t="s">
        <v>627</v>
      </c>
      <c r="C85" s="108" t="s">
        <v>676</v>
      </c>
      <c r="D85" s="122">
        <v>42.035489999999996</v>
      </c>
      <c r="E85" s="122"/>
      <c r="F85" s="122">
        <f>VLOOKUP(C85,'[1]13'!$C$23:$AZ$935,4,0)</f>
        <v>0</v>
      </c>
      <c r="G85" s="122">
        <f>VLOOKUP(C85,'[1]13'!$C$23:$AZ$935,5,0)</f>
        <v>0</v>
      </c>
      <c r="H85" s="122"/>
      <c r="I85" s="122">
        <f>VLOOKUP(C85,'[1]13'!$C$23:$AZ$935,7,0)</f>
        <v>0</v>
      </c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>
        <v>0</v>
      </c>
      <c r="AI85" s="122">
        <v>0</v>
      </c>
      <c r="AJ85" s="122"/>
      <c r="AK85" s="122">
        <v>0</v>
      </c>
      <c r="AL85" s="122"/>
      <c r="AM85" s="122"/>
      <c r="AN85" s="122"/>
      <c r="AO85" s="122">
        <f t="shared" si="75"/>
        <v>0</v>
      </c>
      <c r="AP85" s="122">
        <f t="shared" si="76"/>
        <v>0</v>
      </c>
      <c r="AQ85" s="122">
        <f t="shared" si="77"/>
        <v>0</v>
      </c>
      <c r="AR85" s="122">
        <f t="shared" si="78"/>
        <v>0</v>
      </c>
      <c r="AS85" s="122"/>
      <c r="AT85" s="122"/>
      <c r="AU85" s="122"/>
      <c r="AV85" s="122">
        <f>VLOOKUP(C85,'[1]13'!$C$23:$AZ$935,46,0)</f>
        <v>0</v>
      </c>
      <c r="AW85" s="122">
        <f>VLOOKUP(C85,'[1]13'!$C$23:$AZ$935,47,0)</f>
        <v>0</v>
      </c>
      <c r="AX85" s="122"/>
      <c r="AY85" s="122">
        <f>VLOOKUP(C85,'[1]13'!$C$23:$AZ$935,49,0)</f>
        <v>0</v>
      </c>
      <c r="AZ85" s="122"/>
      <c r="BA85" s="122"/>
      <c r="BB85" s="122"/>
      <c r="BC85" s="122">
        <v>0</v>
      </c>
      <c r="BD85" s="122">
        <v>0</v>
      </c>
      <c r="BE85" s="122"/>
      <c r="BF85" s="122">
        <v>0</v>
      </c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>
        <f t="shared" si="79"/>
        <v>0</v>
      </c>
      <c r="BZ85" s="122"/>
      <c r="CA85" s="122"/>
      <c r="CB85" s="98"/>
    </row>
    <row r="86" spans="1:80" s="90" customFormat="1" ht="35.25" customHeight="1" x14ac:dyDescent="0.3">
      <c r="A86" s="106" t="s">
        <v>1660</v>
      </c>
      <c r="B86" s="111" t="s">
        <v>755</v>
      </c>
      <c r="C86" s="108" t="s">
        <v>1160</v>
      </c>
      <c r="D86" s="122">
        <v>0</v>
      </c>
      <c r="E86" s="122"/>
      <c r="F86" s="122">
        <f>VLOOKUP(C86,'[1]13'!$C$23:$AZ$935,4,0)</f>
        <v>0</v>
      </c>
      <c r="G86" s="122">
        <f>VLOOKUP(C86,'[1]13'!$C$23:$AZ$935,5,0)</f>
        <v>0</v>
      </c>
      <c r="H86" s="122"/>
      <c r="I86" s="122">
        <f>VLOOKUP(C86,'[1]13'!$C$23:$AZ$935,7,0)</f>
        <v>0</v>
      </c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>
        <v>0</v>
      </c>
      <c r="AI86" s="122">
        <v>0</v>
      </c>
      <c r="AJ86" s="122"/>
      <c r="AK86" s="122">
        <v>0</v>
      </c>
      <c r="AL86" s="122"/>
      <c r="AM86" s="122"/>
      <c r="AN86" s="122"/>
      <c r="AO86" s="122">
        <f t="shared" si="75"/>
        <v>0</v>
      </c>
      <c r="AP86" s="122">
        <f t="shared" si="76"/>
        <v>0</v>
      </c>
      <c r="AQ86" s="122">
        <f t="shared" si="77"/>
        <v>0</v>
      </c>
      <c r="AR86" s="122">
        <f t="shared" si="78"/>
        <v>0</v>
      </c>
      <c r="AS86" s="122"/>
      <c r="AT86" s="122"/>
      <c r="AU86" s="122"/>
      <c r="AV86" s="122">
        <f>VLOOKUP(C86,'[1]13'!$C$23:$AZ$935,46,0)</f>
        <v>0</v>
      </c>
      <c r="AW86" s="122">
        <f>VLOOKUP(C86,'[1]13'!$C$23:$AZ$935,47,0)</f>
        <v>0</v>
      </c>
      <c r="AX86" s="122"/>
      <c r="AY86" s="122">
        <f>VLOOKUP(C86,'[1]13'!$C$23:$AZ$935,49,0)</f>
        <v>0</v>
      </c>
      <c r="AZ86" s="122"/>
      <c r="BA86" s="122"/>
      <c r="BB86" s="122"/>
      <c r="BC86" s="122">
        <v>0</v>
      </c>
      <c r="BD86" s="122">
        <v>0</v>
      </c>
      <c r="BE86" s="122"/>
      <c r="BF86" s="122">
        <v>0</v>
      </c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>
        <f t="shared" si="79"/>
        <v>0</v>
      </c>
      <c r="BZ86" s="122"/>
      <c r="CA86" s="122"/>
      <c r="CB86" s="98"/>
    </row>
    <row r="87" spans="1:80" s="90" customFormat="1" ht="31.1" x14ac:dyDescent="0.3">
      <c r="A87" s="106" t="s">
        <v>1660</v>
      </c>
      <c r="B87" s="111" t="s">
        <v>1685</v>
      </c>
      <c r="C87" s="108" t="s">
        <v>1914</v>
      </c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>
        <f t="shared" si="75"/>
        <v>0</v>
      </c>
      <c r="AP87" s="122">
        <f t="shared" si="76"/>
        <v>0</v>
      </c>
      <c r="AQ87" s="122">
        <f t="shared" si="77"/>
        <v>0</v>
      </c>
      <c r="AR87" s="122">
        <f t="shared" si="78"/>
        <v>0</v>
      </c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>
        <v>0</v>
      </c>
      <c r="BD87" s="122">
        <v>0</v>
      </c>
      <c r="BE87" s="122"/>
      <c r="BF87" s="122">
        <v>0</v>
      </c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>
        <f t="shared" si="79"/>
        <v>0</v>
      </c>
      <c r="BZ87" s="122"/>
      <c r="CA87" s="122"/>
      <c r="CB87" s="98"/>
    </row>
    <row r="88" spans="1:80" s="90" customFormat="1" ht="93.25" x14ac:dyDescent="0.3">
      <c r="A88" s="106" t="s">
        <v>1661</v>
      </c>
      <c r="B88" s="111" t="s">
        <v>1686</v>
      </c>
      <c r="C88" s="108" t="s">
        <v>1915</v>
      </c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>
        <f t="shared" si="75"/>
        <v>0</v>
      </c>
      <c r="AP88" s="122">
        <f t="shared" si="76"/>
        <v>0</v>
      </c>
      <c r="AQ88" s="122">
        <f t="shared" si="77"/>
        <v>0</v>
      </c>
      <c r="AR88" s="122">
        <f t="shared" si="78"/>
        <v>0</v>
      </c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>
        <v>0</v>
      </c>
      <c r="BD88" s="122">
        <v>0</v>
      </c>
      <c r="BE88" s="122"/>
      <c r="BF88" s="122">
        <v>0</v>
      </c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>
        <f t="shared" si="79"/>
        <v>0</v>
      </c>
      <c r="BZ88" s="122"/>
      <c r="CA88" s="122"/>
      <c r="CB88" s="98"/>
    </row>
    <row r="89" spans="1:80" s="90" customFormat="1" x14ac:dyDescent="0.3">
      <c r="A89" s="103"/>
      <c r="B89" s="110" t="s">
        <v>43</v>
      </c>
      <c r="C89" s="105"/>
      <c r="D89" s="133">
        <f t="shared" ref="D89:BN89" si="80">SUM(D90:D104)</f>
        <v>97.494380000000007</v>
      </c>
      <c r="E89" s="133">
        <f t="shared" si="80"/>
        <v>0</v>
      </c>
      <c r="F89" s="133">
        <f t="shared" si="80"/>
        <v>39.822789999999998</v>
      </c>
      <c r="G89" s="133">
        <f t="shared" si="80"/>
        <v>6.4500000000000011</v>
      </c>
      <c r="H89" s="133">
        <f t="shared" si="80"/>
        <v>0</v>
      </c>
      <c r="I89" s="133">
        <f t="shared" si="80"/>
        <v>2.16</v>
      </c>
      <c r="J89" s="133">
        <f t="shared" si="80"/>
        <v>0</v>
      </c>
      <c r="K89" s="133">
        <f t="shared" si="80"/>
        <v>0</v>
      </c>
      <c r="L89" s="133">
        <f t="shared" si="80"/>
        <v>0</v>
      </c>
      <c r="M89" s="133">
        <f t="shared" si="80"/>
        <v>0</v>
      </c>
      <c r="N89" s="133">
        <f t="shared" si="80"/>
        <v>0</v>
      </c>
      <c r="O89" s="133">
        <f t="shared" si="80"/>
        <v>0</v>
      </c>
      <c r="P89" s="133">
        <f t="shared" si="80"/>
        <v>0</v>
      </c>
      <c r="Q89" s="133">
        <f t="shared" si="80"/>
        <v>0</v>
      </c>
      <c r="R89" s="133">
        <f t="shared" si="80"/>
        <v>0</v>
      </c>
      <c r="S89" s="133">
        <f t="shared" si="80"/>
        <v>0</v>
      </c>
      <c r="T89" s="133">
        <f t="shared" si="80"/>
        <v>0</v>
      </c>
      <c r="U89" s="133">
        <f t="shared" si="80"/>
        <v>0</v>
      </c>
      <c r="V89" s="133">
        <f t="shared" si="80"/>
        <v>0</v>
      </c>
      <c r="W89" s="133">
        <f t="shared" si="80"/>
        <v>0</v>
      </c>
      <c r="X89" s="133">
        <f t="shared" si="80"/>
        <v>0</v>
      </c>
      <c r="Y89" s="133">
        <f t="shared" si="80"/>
        <v>0</v>
      </c>
      <c r="Z89" s="133">
        <f t="shared" si="80"/>
        <v>0</v>
      </c>
      <c r="AA89" s="133">
        <f t="shared" si="80"/>
        <v>0</v>
      </c>
      <c r="AB89" s="133">
        <f t="shared" si="80"/>
        <v>0</v>
      </c>
      <c r="AC89" s="133">
        <f t="shared" si="80"/>
        <v>0</v>
      </c>
      <c r="AD89" s="133">
        <f t="shared" si="80"/>
        <v>0</v>
      </c>
      <c r="AE89" s="133">
        <f t="shared" si="80"/>
        <v>0</v>
      </c>
      <c r="AF89" s="133">
        <f t="shared" si="80"/>
        <v>0</v>
      </c>
      <c r="AG89" s="133">
        <f t="shared" si="80"/>
        <v>0</v>
      </c>
      <c r="AH89" s="133">
        <f t="shared" si="80"/>
        <v>39.822789999999998</v>
      </c>
      <c r="AI89" s="133">
        <f t="shared" si="80"/>
        <v>6.4500000000000011</v>
      </c>
      <c r="AJ89" s="133">
        <f t="shared" si="80"/>
        <v>0</v>
      </c>
      <c r="AK89" s="133">
        <f t="shared" si="80"/>
        <v>2.16</v>
      </c>
      <c r="AL89" s="133">
        <f t="shared" si="80"/>
        <v>0</v>
      </c>
      <c r="AM89" s="133">
        <f t="shared" si="80"/>
        <v>0</v>
      </c>
      <c r="AN89" s="133">
        <f t="shared" si="80"/>
        <v>0</v>
      </c>
      <c r="AO89" s="133">
        <f t="shared" si="80"/>
        <v>7.7603107800000002</v>
      </c>
      <c r="AP89" s="133">
        <f t="shared" si="80"/>
        <v>0.4</v>
      </c>
      <c r="AQ89" s="133">
        <f t="shared" si="80"/>
        <v>0</v>
      </c>
      <c r="AR89" s="133">
        <f t="shared" si="80"/>
        <v>3.4732000000000003</v>
      </c>
      <c r="AS89" s="133">
        <f t="shared" si="80"/>
        <v>0</v>
      </c>
      <c r="AT89" s="133">
        <f t="shared" si="80"/>
        <v>0</v>
      </c>
      <c r="AU89" s="133">
        <f t="shared" si="80"/>
        <v>0</v>
      </c>
      <c r="AV89" s="133">
        <f t="shared" si="80"/>
        <v>6.2537070200000002</v>
      </c>
      <c r="AW89" s="133">
        <f t="shared" si="80"/>
        <v>0.4</v>
      </c>
      <c r="AX89" s="133">
        <f t="shared" si="80"/>
        <v>0</v>
      </c>
      <c r="AY89" s="133">
        <f t="shared" si="80"/>
        <v>3.4732000000000003</v>
      </c>
      <c r="AZ89" s="133">
        <f t="shared" si="80"/>
        <v>0</v>
      </c>
      <c r="BA89" s="133">
        <f t="shared" si="80"/>
        <v>0</v>
      </c>
      <c r="BB89" s="133">
        <f t="shared" si="80"/>
        <v>0</v>
      </c>
      <c r="BC89" s="133">
        <f t="shared" si="80"/>
        <v>1.50660376</v>
      </c>
      <c r="BD89" s="133">
        <f t="shared" si="80"/>
        <v>0</v>
      </c>
      <c r="BE89" s="133">
        <f t="shared" si="80"/>
        <v>0</v>
      </c>
      <c r="BF89" s="133">
        <f t="shared" si="80"/>
        <v>0</v>
      </c>
      <c r="BG89" s="133">
        <f t="shared" si="80"/>
        <v>0</v>
      </c>
      <c r="BH89" s="133">
        <f t="shared" si="80"/>
        <v>0</v>
      </c>
      <c r="BI89" s="133">
        <f t="shared" si="80"/>
        <v>0</v>
      </c>
      <c r="BJ89" s="133">
        <f t="shared" si="80"/>
        <v>0</v>
      </c>
      <c r="BK89" s="133">
        <f t="shared" si="80"/>
        <v>0</v>
      </c>
      <c r="BL89" s="133">
        <f t="shared" si="80"/>
        <v>0</v>
      </c>
      <c r="BM89" s="133">
        <f t="shared" si="80"/>
        <v>0</v>
      </c>
      <c r="BN89" s="133">
        <f t="shared" si="80"/>
        <v>0</v>
      </c>
      <c r="BO89" s="133">
        <f t="shared" ref="BO89:CA89" si="81">SUM(BO90:BO104)</f>
        <v>0</v>
      </c>
      <c r="BP89" s="133">
        <f t="shared" si="81"/>
        <v>0</v>
      </c>
      <c r="BQ89" s="133">
        <f t="shared" si="81"/>
        <v>0</v>
      </c>
      <c r="BR89" s="133">
        <f t="shared" si="81"/>
        <v>0</v>
      </c>
      <c r="BS89" s="133">
        <f t="shared" si="81"/>
        <v>0</v>
      </c>
      <c r="BT89" s="133">
        <f t="shared" si="81"/>
        <v>0</v>
      </c>
      <c r="BU89" s="133">
        <f t="shared" si="81"/>
        <v>0</v>
      </c>
      <c r="BV89" s="133">
        <f t="shared" si="81"/>
        <v>0</v>
      </c>
      <c r="BW89" s="133">
        <f t="shared" si="81"/>
        <v>0</v>
      </c>
      <c r="BX89" s="133">
        <f t="shared" si="81"/>
        <v>0</v>
      </c>
      <c r="BY89" s="133">
        <f t="shared" si="81"/>
        <v>32.06247922</v>
      </c>
      <c r="BZ89" s="133">
        <f t="shared" si="81"/>
        <v>0</v>
      </c>
      <c r="CA89" s="133">
        <f t="shared" si="81"/>
        <v>0</v>
      </c>
      <c r="CB89" s="98"/>
    </row>
    <row r="90" spans="1:80" s="90" customFormat="1" ht="46.65" x14ac:dyDescent="0.3">
      <c r="A90" s="106" t="s">
        <v>1660</v>
      </c>
      <c r="B90" s="107" t="s">
        <v>44</v>
      </c>
      <c r="C90" s="108" t="s">
        <v>45</v>
      </c>
      <c r="D90" s="122">
        <v>19.768189999999997</v>
      </c>
      <c r="E90" s="122"/>
      <c r="F90" s="122">
        <f>VLOOKUP(C90,'[1]13'!$C$23:$AZ$935,4,0)</f>
        <v>19.768190000000001</v>
      </c>
      <c r="G90" s="122">
        <f>VLOOKUP(C90,'[1]13'!$C$23:$AZ$935,5,0)</f>
        <v>5.73</v>
      </c>
      <c r="H90" s="122"/>
      <c r="I90" s="122">
        <f>VLOOKUP(C90,'[1]13'!$C$23:$AZ$935,7,0)</f>
        <v>0.3</v>
      </c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>
        <v>19.768190000000001</v>
      </c>
      <c r="AI90" s="122">
        <v>5.73</v>
      </c>
      <c r="AJ90" s="122"/>
      <c r="AK90" s="122">
        <v>0.3</v>
      </c>
      <c r="AL90" s="122"/>
      <c r="AM90" s="122"/>
      <c r="AN90" s="122"/>
      <c r="AO90" s="122">
        <f t="shared" ref="AO90:AO104" si="82">AV90+BC90</f>
        <v>0</v>
      </c>
      <c r="AP90" s="122">
        <f t="shared" ref="AP90:AP104" si="83">AW90+BD90</f>
        <v>0</v>
      </c>
      <c r="AQ90" s="122">
        <f t="shared" ref="AQ90:AQ104" si="84">AX90+BE90</f>
        <v>0</v>
      </c>
      <c r="AR90" s="122">
        <f t="shared" ref="AR90:AR104" si="85">AY90+BF90</f>
        <v>0</v>
      </c>
      <c r="AS90" s="122"/>
      <c r="AT90" s="122"/>
      <c r="AU90" s="122"/>
      <c r="AV90" s="122">
        <f>VLOOKUP(C90,'[1]13'!$C$23:$AZ$935,46,0)</f>
        <v>0</v>
      </c>
      <c r="AW90" s="122">
        <f>VLOOKUP(C90,'[1]13'!$C$23:$AZ$935,47,0)</f>
        <v>0</v>
      </c>
      <c r="AX90" s="122"/>
      <c r="AY90" s="122">
        <f>VLOOKUP(C90,'[1]13'!$C$23:$AZ$935,49,0)</f>
        <v>0</v>
      </c>
      <c r="AZ90" s="122"/>
      <c r="BA90" s="122"/>
      <c r="BB90" s="122"/>
      <c r="BC90" s="122">
        <v>0</v>
      </c>
      <c r="BD90" s="122">
        <v>0</v>
      </c>
      <c r="BE90" s="122"/>
      <c r="BF90" s="122">
        <v>0</v>
      </c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>
        <f t="shared" ref="BY90:BY104" si="86">F90-AO90</f>
        <v>19.768190000000001</v>
      </c>
      <c r="BZ90" s="122"/>
      <c r="CA90" s="122"/>
      <c r="CB90" s="98"/>
    </row>
    <row r="91" spans="1:80" s="90" customFormat="1" ht="77.7" x14ac:dyDescent="0.3">
      <c r="A91" s="106" t="s">
        <v>1661</v>
      </c>
      <c r="B91" s="107" t="s">
        <v>425</v>
      </c>
      <c r="C91" s="108" t="s">
        <v>116</v>
      </c>
      <c r="D91" s="122">
        <v>21.023630000000001</v>
      </c>
      <c r="E91" s="122"/>
      <c r="F91" s="122">
        <f>VLOOKUP(C91,'[1]13'!$C$23:$AZ$935,4,0)</f>
        <v>0</v>
      </c>
      <c r="G91" s="122">
        <f>VLOOKUP(C91,'[1]13'!$C$23:$AZ$935,5,0)</f>
        <v>0</v>
      </c>
      <c r="H91" s="122"/>
      <c r="I91" s="122">
        <f>VLOOKUP(C91,'[1]13'!$C$23:$AZ$935,7,0)</f>
        <v>0</v>
      </c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>
        <v>0</v>
      </c>
      <c r="AI91" s="122">
        <v>0</v>
      </c>
      <c r="AJ91" s="122"/>
      <c r="AK91" s="122">
        <v>0</v>
      </c>
      <c r="AL91" s="122"/>
      <c r="AM91" s="122"/>
      <c r="AN91" s="122"/>
      <c r="AO91" s="122">
        <f t="shared" si="82"/>
        <v>0</v>
      </c>
      <c r="AP91" s="122">
        <f t="shared" si="83"/>
        <v>0</v>
      </c>
      <c r="AQ91" s="122">
        <f t="shared" si="84"/>
        <v>0</v>
      </c>
      <c r="AR91" s="122">
        <f t="shared" si="85"/>
        <v>0</v>
      </c>
      <c r="AS91" s="122"/>
      <c r="AT91" s="122"/>
      <c r="AU91" s="122"/>
      <c r="AV91" s="122">
        <f>VLOOKUP(C91,'[1]13'!$C$23:$AZ$935,46,0)</f>
        <v>0</v>
      </c>
      <c r="AW91" s="122">
        <f>VLOOKUP(C91,'[1]13'!$C$23:$AZ$935,47,0)</f>
        <v>0</v>
      </c>
      <c r="AX91" s="122"/>
      <c r="AY91" s="122">
        <f>VLOOKUP(C91,'[1]13'!$C$23:$AZ$935,49,0)</f>
        <v>0</v>
      </c>
      <c r="AZ91" s="122"/>
      <c r="BA91" s="122"/>
      <c r="BB91" s="122"/>
      <c r="BC91" s="122">
        <v>0</v>
      </c>
      <c r="BD91" s="122">
        <v>0</v>
      </c>
      <c r="BE91" s="122"/>
      <c r="BF91" s="122">
        <v>0</v>
      </c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>
        <f t="shared" si="86"/>
        <v>0</v>
      </c>
      <c r="BZ91" s="122"/>
      <c r="CA91" s="122"/>
      <c r="CB91" s="98"/>
    </row>
    <row r="92" spans="1:80" s="90" customFormat="1" ht="62.2" x14ac:dyDescent="0.3">
      <c r="A92" s="106" t="s">
        <v>1661</v>
      </c>
      <c r="B92" s="107" t="s">
        <v>428</v>
      </c>
      <c r="C92" s="108" t="s">
        <v>115</v>
      </c>
      <c r="D92" s="122">
        <v>6.1509</v>
      </c>
      <c r="E92" s="122"/>
      <c r="F92" s="122">
        <f>VLOOKUP(C92,'[1]13'!$C$23:$AZ$935,4,0)</f>
        <v>6.1508999999999991</v>
      </c>
      <c r="G92" s="122">
        <f>VLOOKUP(C92,'[1]13'!$C$23:$AZ$935,5,0)</f>
        <v>0</v>
      </c>
      <c r="H92" s="122"/>
      <c r="I92" s="122">
        <f>VLOOKUP(C92,'[1]13'!$C$23:$AZ$935,7,0)</f>
        <v>1.1000000000000001</v>
      </c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>
        <v>6.1508999999999991</v>
      </c>
      <c r="AI92" s="122">
        <v>0</v>
      </c>
      <c r="AJ92" s="122"/>
      <c r="AK92" s="122">
        <v>1.1000000000000001</v>
      </c>
      <c r="AL92" s="122"/>
      <c r="AM92" s="122"/>
      <c r="AN92" s="122"/>
      <c r="AO92" s="122">
        <f t="shared" si="82"/>
        <v>0</v>
      </c>
      <c r="AP92" s="122">
        <f t="shared" si="83"/>
        <v>0</v>
      </c>
      <c r="AQ92" s="122">
        <f t="shared" si="84"/>
        <v>0</v>
      </c>
      <c r="AR92" s="122">
        <f t="shared" si="85"/>
        <v>0</v>
      </c>
      <c r="AS92" s="122"/>
      <c r="AT92" s="122"/>
      <c r="AU92" s="122"/>
      <c r="AV92" s="122">
        <f>VLOOKUP(C92,'[1]13'!$C$23:$AZ$935,46,0)</f>
        <v>0</v>
      </c>
      <c r="AW92" s="122">
        <f>VLOOKUP(C92,'[1]13'!$C$23:$AZ$935,47,0)</f>
        <v>0</v>
      </c>
      <c r="AX92" s="122"/>
      <c r="AY92" s="122">
        <f>VLOOKUP(C92,'[1]13'!$C$23:$AZ$935,49,0)</f>
        <v>0</v>
      </c>
      <c r="AZ92" s="122"/>
      <c r="BA92" s="122"/>
      <c r="BB92" s="122"/>
      <c r="BC92" s="122">
        <v>0</v>
      </c>
      <c r="BD92" s="122">
        <v>0</v>
      </c>
      <c r="BE92" s="122"/>
      <c r="BF92" s="122">
        <v>0</v>
      </c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>
        <f t="shared" si="86"/>
        <v>6.1508999999999991</v>
      </c>
      <c r="BZ92" s="122"/>
      <c r="CA92" s="122"/>
      <c r="CB92" s="98"/>
    </row>
    <row r="93" spans="1:80" s="90" customFormat="1" ht="62.2" x14ac:dyDescent="0.3">
      <c r="A93" s="106" t="s">
        <v>1661</v>
      </c>
      <c r="B93" s="107" t="s">
        <v>628</v>
      </c>
      <c r="C93" s="108" t="s">
        <v>677</v>
      </c>
      <c r="D93" s="122">
        <v>3.7526799999999998</v>
      </c>
      <c r="E93" s="122"/>
      <c r="F93" s="122">
        <f>VLOOKUP(C93,'[1]13'!$C$23:$AZ$935,4,0)</f>
        <v>3.7526799999999993</v>
      </c>
      <c r="G93" s="122">
        <f>VLOOKUP(C93,'[1]13'!$C$23:$AZ$935,5,0)</f>
        <v>0</v>
      </c>
      <c r="H93" s="122"/>
      <c r="I93" s="122">
        <f>VLOOKUP(C93,'[1]13'!$C$23:$AZ$935,7,0)</f>
        <v>0.5</v>
      </c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>
        <v>3.7526799999999993</v>
      </c>
      <c r="AI93" s="122">
        <v>0</v>
      </c>
      <c r="AJ93" s="122"/>
      <c r="AK93" s="122">
        <v>0.5</v>
      </c>
      <c r="AL93" s="122"/>
      <c r="AM93" s="122"/>
      <c r="AN93" s="122"/>
      <c r="AO93" s="122">
        <f t="shared" si="82"/>
        <v>3.5134407599999999</v>
      </c>
      <c r="AP93" s="122">
        <f t="shared" si="83"/>
        <v>0</v>
      </c>
      <c r="AQ93" s="122">
        <f t="shared" si="84"/>
        <v>0</v>
      </c>
      <c r="AR93" s="122">
        <f t="shared" si="85"/>
        <v>0.57120000000000004</v>
      </c>
      <c r="AS93" s="122"/>
      <c r="AT93" s="122"/>
      <c r="AU93" s="122"/>
      <c r="AV93" s="122">
        <f>VLOOKUP(C93,'[1]13'!$C$23:$AZ$935,46,0)</f>
        <v>3.5134407599999999</v>
      </c>
      <c r="AW93" s="122">
        <f>VLOOKUP(C93,'[1]13'!$C$23:$AZ$935,47,0)</f>
        <v>0</v>
      </c>
      <c r="AX93" s="122"/>
      <c r="AY93" s="122">
        <f>VLOOKUP(C93,'[1]13'!$C$23:$AZ$935,49,0)</f>
        <v>0.57120000000000004</v>
      </c>
      <c r="AZ93" s="122"/>
      <c r="BA93" s="122"/>
      <c r="BB93" s="122"/>
      <c r="BC93" s="122">
        <v>0</v>
      </c>
      <c r="BD93" s="122">
        <v>0</v>
      </c>
      <c r="BE93" s="122"/>
      <c r="BF93" s="122">
        <v>0</v>
      </c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>
        <f t="shared" si="86"/>
        <v>0.23923923999999941</v>
      </c>
      <c r="BZ93" s="122"/>
      <c r="CA93" s="122"/>
      <c r="CB93" s="98"/>
    </row>
    <row r="94" spans="1:80" s="90" customFormat="1" ht="62.2" x14ac:dyDescent="0.3">
      <c r="A94" s="106" t="s">
        <v>1661</v>
      </c>
      <c r="B94" s="107" t="s">
        <v>426</v>
      </c>
      <c r="C94" s="108" t="s">
        <v>118</v>
      </c>
      <c r="D94" s="122">
        <v>12.80364</v>
      </c>
      <c r="E94" s="122"/>
      <c r="F94" s="122">
        <f>VLOOKUP(C94,'[1]13'!$C$23:$AZ$935,4,0)</f>
        <v>0</v>
      </c>
      <c r="G94" s="122">
        <f>VLOOKUP(C94,'[1]13'!$C$23:$AZ$935,5,0)</f>
        <v>0</v>
      </c>
      <c r="H94" s="122"/>
      <c r="I94" s="122">
        <f>VLOOKUP(C94,'[1]13'!$C$23:$AZ$935,7,0)</f>
        <v>0</v>
      </c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>
        <v>0</v>
      </c>
      <c r="AI94" s="122">
        <v>0</v>
      </c>
      <c r="AJ94" s="122"/>
      <c r="AK94" s="122">
        <v>0</v>
      </c>
      <c r="AL94" s="122"/>
      <c r="AM94" s="122"/>
      <c r="AN94" s="122"/>
      <c r="AO94" s="122">
        <f t="shared" si="82"/>
        <v>0</v>
      </c>
      <c r="AP94" s="122">
        <f t="shared" si="83"/>
        <v>0</v>
      </c>
      <c r="AQ94" s="122">
        <f t="shared" si="84"/>
        <v>0</v>
      </c>
      <c r="AR94" s="122">
        <f t="shared" si="85"/>
        <v>0</v>
      </c>
      <c r="AS94" s="122"/>
      <c r="AT94" s="122"/>
      <c r="AU94" s="122"/>
      <c r="AV94" s="122">
        <f>VLOOKUP(C94,'[1]13'!$C$23:$AZ$935,46,0)</f>
        <v>0</v>
      </c>
      <c r="AW94" s="122">
        <f>VLOOKUP(C94,'[1]13'!$C$23:$AZ$935,47,0)</f>
        <v>0</v>
      </c>
      <c r="AX94" s="122"/>
      <c r="AY94" s="122">
        <f>VLOOKUP(C94,'[1]13'!$C$23:$AZ$935,49,0)</f>
        <v>0</v>
      </c>
      <c r="AZ94" s="122"/>
      <c r="BA94" s="122"/>
      <c r="BB94" s="122"/>
      <c r="BC94" s="122">
        <v>0</v>
      </c>
      <c r="BD94" s="122">
        <v>0</v>
      </c>
      <c r="BE94" s="122"/>
      <c r="BF94" s="122">
        <v>0</v>
      </c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>
        <f t="shared" si="86"/>
        <v>0</v>
      </c>
      <c r="BZ94" s="122"/>
      <c r="CA94" s="122"/>
      <c r="CB94" s="98"/>
    </row>
    <row r="95" spans="1:80" s="90" customFormat="1" ht="77.7" x14ac:dyDescent="0.3">
      <c r="A95" s="106" t="s">
        <v>1661</v>
      </c>
      <c r="B95" s="107" t="s">
        <v>427</v>
      </c>
      <c r="C95" s="108" t="s">
        <v>117</v>
      </c>
      <c r="D95" s="122">
        <v>13.65457</v>
      </c>
      <c r="E95" s="122"/>
      <c r="F95" s="122">
        <f>VLOOKUP(C95,'[1]13'!$C$23:$AZ$935,4,0)</f>
        <v>0</v>
      </c>
      <c r="G95" s="122">
        <f>VLOOKUP(C95,'[1]13'!$C$23:$AZ$935,5,0)</f>
        <v>0</v>
      </c>
      <c r="H95" s="122"/>
      <c r="I95" s="122">
        <f>VLOOKUP(C95,'[1]13'!$C$23:$AZ$935,7,0)</f>
        <v>0</v>
      </c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>
        <v>0</v>
      </c>
      <c r="AI95" s="122">
        <v>0</v>
      </c>
      <c r="AJ95" s="122"/>
      <c r="AK95" s="122">
        <v>0</v>
      </c>
      <c r="AL95" s="122"/>
      <c r="AM95" s="122"/>
      <c r="AN95" s="122"/>
      <c r="AO95" s="122">
        <f t="shared" si="82"/>
        <v>0</v>
      </c>
      <c r="AP95" s="122">
        <f t="shared" si="83"/>
        <v>0</v>
      </c>
      <c r="AQ95" s="122">
        <f t="shared" si="84"/>
        <v>0</v>
      </c>
      <c r="AR95" s="122">
        <f t="shared" si="85"/>
        <v>0</v>
      </c>
      <c r="AS95" s="122"/>
      <c r="AT95" s="122"/>
      <c r="AU95" s="122"/>
      <c r="AV95" s="122">
        <f>VLOOKUP(C95,'[1]13'!$C$23:$AZ$935,46,0)</f>
        <v>0</v>
      </c>
      <c r="AW95" s="122">
        <f>VLOOKUP(C95,'[1]13'!$C$23:$AZ$935,47,0)</f>
        <v>0</v>
      </c>
      <c r="AX95" s="122"/>
      <c r="AY95" s="122">
        <f>VLOOKUP(C95,'[1]13'!$C$23:$AZ$935,49,0)</f>
        <v>0</v>
      </c>
      <c r="AZ95" s="122"/>
      <c r="BA95" s="122"/>
      <c r="BB95" s="122"/>
      <c r="BC95" s="122">
        <v>0</v>
      </c>
      <c r="BD95" s="122">
        <v>0</v>
      </c>
      <c r="BE95" s="122"/>
      <c r="BF95" s="122">
        <v>0</v>
      </c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>
        <f t="shared" si="86"/>
        <v>0</v>
      </c>
      <c r="BZ95" s="122"/>
      <c r="CA95" s="122"/>
      <c r="CB95" s="98"/>
    </row>
    <row r="96" spans="1:80" s="90" customFormat="1" ht="46.65" x14ac:dyDescent="0.3">
      <c r="A96" s="106" t="s">
        <v>1660</v>
      </c>
      <c r="B96" s="107" t="s">
        <v>629</v>
      </c>
      <c r="C96" s="108" t="s">
        <v>678</v>
      </c>
      <c r="D96" s="122">
        <v>3.5809699999999998</v>
      </c>
      <c r="E96" s="122"/>
      <c r="F96" s="122">
        <f>VLOOKUP(C96,'[1]13'!$C$23:$AZ$935,4,0)</f>
        <v>3.5809699999999998</v>
      </c>
      <c r="G96" s="122">
        <f>VLOOKUP(C96,'[1]13'!$C$23:$AZ$935,5,0)</f>
        <v>0</v>
      </c>
      <c r="H96" s="122"/>
      <c r="I96" s="122">
        <f>VLOOKUP(C96,'[1]13'!$C$23:$AZ$935,7,0)</f>
        <v>0.1</v>
      </c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>
        <v>3.5809699999999998</v>
      </c>
      <c r="AI96" s="122">
        <v>0</v>
      </c>
      <c r="AJ96" s="122"/>
      <c r="AK96" s="122">
        <v>0.1</v>
      </c>
      <c r="AL96" s="122"/>
      <c r="AM96" s="122"/>
      <c r="AN96" s="122"/>
      <c r="AO96" s="122">
        <f t="shared" si="82"/>
        <v>0</v>
      </c>
      <c r="AP96" s="122">
        <f t="shared" si="83"/>
        <v>0</v>
      </c>
      <c r="AQ96" s="122">
        <f t="shared" si="84"/>
        <v>0</v>
      </c>
      <c r="AR96" s="122">
        <f t="shared" si="85"/>
        <v>0</v>
      </c>
      <c r="AS96" s="122"/>
      <c r="AT96" s="122"/>
      <c r="AU96" s="122"/>
      <c r="AV96" s="122">
        <f>VLOOKUP(C96,'[1]13'!$C$23:$AZ$935,46,0)</f>
        <v>0</v>
      </c>
      <c r="AW96" s="122">
        <f>VLOOKUP(C96,'[1]13'!$C$23:$AZ$935,47,0)</f>
        <v>0</v>
      </c>
      <c r="AX96" s="122"/>
      <c r="AY96" s="122">
        <f>VLOOKUP(C96,'[1]13'!$C$23:$AZ$935,49,0)</f>
        <v>0</v>
      </c>
      <c r="AZ96" s="122"/>
      <c r="BA96" s="122"/>
      <c r="BB96" s="122"/>
      <c r="BC96" s="122">
        <v>0</v>
      </c>
      <c r="BD96" s="122">
        <v>0</v>
      </c>
      <c r="BE96" s="122"/>
      <c r="BF96" s="122">
        <v>0</v>
      </c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>
        <f t="shared" si="86"/>
        <v>3.5809699999999998</v>
      </c>
      <c r="BZ96" s="122"/>
      <c r="CA96" s="122"/>
      <c r="CB96" s="98"/>
    </row>
    <row r="97" spans="1:80" s="90" customFormat="1" ht="46.65" x14ac:dyDescent="0.3">
      <c r="A97" s="106" t="s">
        <v>1660</v>
      </c>
      <c r="B97" s="107" t="s">
        <v>424</v>
      </c>
      <c r="C97" s="108" t="s">
        <v>506</v>
      </c>
      <c r="D97" s="122">
        <v>3.3398300000000001</v>
      </c>
      <c r="E97" s="122"/>
      <c r="F97" s="122">
        <f>VLOOKUP(C97,'[1]13'!$C$23:$AZ$935,4,0)</f>
        <v>3.3398300000000001</v>
      </c>
      <c r="G97" s="122">
        <f>VLOOKUP(C97,'[1]13'!$C$23:$AZ$935,5,0)</f>
        <v>0</v>
      </c>
      <c r="H97" s="122"/>
      <c r="I97" s="122">
        <f>VLOOKUP(C97,'[1]13'!$C$23:$AZ$935,7,0)</f>
        <v>0</v>
      </c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>
        <v>3.3398300000000001</v>
      </c>
      <c r="AI97" s="122">
        <v>0</v>
      </c>
      <c r="AJ97" s="122"/>
      <c r="AK97" s="122">
        <v>0</v>
      </c>
      <c r="AL97" s="122"/>
      <c r="AM97" s="122"/>
      <c r="AN97" s="122"/>
      <c r="AO97" s="122">
        <f t="shared" si="82"/>
        <v>0</v>
      </c>
      <c r="AP97" s="122">
        <f t="shared" si="83"/>
        <v>0</v>
      </c>
      <c r="AQ97" s="122">
        <f t="shared" si="84"/>
        <v>0</v>
      </c>
      <c r="AR97" s="122">
        <f t="shared" si="85"/>
        <v>0</v>
      </c>
      <c r="AS97" s="122"/>
      <c r="AT97" s="122"/>
      <c r="AU97" s="122"/>
      <c r="AV97" s="122">
        <f>VLOOKUP(C97,'[1]13'!$C$23:$AZ$935,46,0)</f>
        <v>0</v>
      </c>
      <c r="AW97" s="122">
        <f>VLOOKUP(C97,'[1]13'!$C$23:$AZ$935,47,0)</f>
        <v>0</v>
      </c>
      <c r="AX97" s="122"/>
      <c r="AY97" s="122">
        <f>VLOOKUP(C97,'[1]13'!$C$23:$AZ$935,49,0)</f>
        <v>0</v>
      </c>
      <c r="AZ97" s="122"/>
      <c r="BA97" s="122"/>
      <c r="BB97" s="122"/>
      <c r="BC97" s="122">
        <v>0</v>
      </c>
      <c r="BD97" s="122">
        <v>0</v>
      </c>
      <c r="BE97" s="122"/>
      <c r="BF97" s="122">
        <v>0</v>
      </c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>
        <f t="shared" si="86"/>
        <v>3.3398300000000001</v>
      </c>
      <c r="BZ97" s="122"/>
      <c r="CA97" s="122"/>
      <c r="CB97" s="98"/>
    </row>
    <row r="98" spans="1:80" s="90" customFormat="1" ht="46.65" x14ac:dyDescent="0.3">
      <c r="A98" s="106" t="s">
        <v>1660</v>
      </c>
      <c r="B98" s="107" t="s">
        <v>1687</v>
      </c>
      <c r="C98" s="108" t="s">
        <v>1161</v>
      </c>
      <c r="D98" s="122">
        <v>0.6749400000000001</v>
      </c>
      <c r="E98" s="122"/>
      <c r="F98" s="122">
        <f>VLOOKUP(C98,'[1]13'!$C$23:$AZ$935,4,0)</f>
        <v>0.67493999999999998</v>
      </c>
      <c r="G98" s="122">
        <f>VLOOKUP(C98,'[1]13'!$C$23:$AZ$935,5,0)</f>
        <v>0.32</v>
      </c>
      <c r="H98" s="122"/>
      <c r="I98" s="122">
        <f>VLOOKUP(C98,'[1]13'!$C$23:$AZ$935,7,0)</f>
        <v>0</v>
      </c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>
        <v>0.67493999999999998</v>
      </c>
      <c r="AI98" s="122">
        <v>0.32</v>
      </c>
      <c r="AJ98" s="122"/>
      <c r="AK98" s="122">
        <v>0</v>
      </c>
      <c r="AL98" s="122"/>
      <c r="AM98" s="122"/>
      <c r="AN98" s="122"/>
      <c r="AO98" s="122">
        <f t="shared" si="82"/>
        <v>0</v>
      </c>
      <c r="AP98" s="122">
        <f t="shared" si="83"/>
        <v>0</v>
      </c>
      <c r="AQ98" s="122">
        <f t="shared" si="84"/>
        <v>0</v>
      </c>
      <c r="AR98" s="122">
        <f t="shared" si="85"/>
        <v>0</v>
      </c>
      <c r="AS98" s="122"/>
      <c r="AT98" s="122"/>
      <c r="AU98" s="122"/>
      <c r="AV98" s="122">
        <f>VLOOKUP(C98,'[1]13'!$C$23:$AZ$935,46,0)</f>
        <v>0</v>
      </c>
      <c r="AW98" s="122">
        <f>VLOOKUP(C98,'[1]13'!$C$23:$AZ$935,47,0)</f>
        <v>0</v>
      </c>
      <c r="AX98" s="122"/>
      <c r="AY98" s="122">
        <f>VLOOKUP(C98,'[1]13'!$C$23:$AZ$935,49,0)</f>
        <v>0</v>
      </c>
      <c r="AZ98" s="122"/>
      <c r="BA98" s="122"/>
      <c r="BB98" s="122"/>
      <c r="BC98" s="122">
        <v>0</v>
      </c>
      <c r="BD98" s="122">
        <v>0</v>
      </c>
      <c r="BE98" s="122"/>
      <c r="BF98" s="122">
        <v>0</v>
      </c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>
        <f t="shared" si="86"/>
        <v>0.67493999999999998</v>
      </c>
      <c r="BZ98" s="122"/>
      <c r="CA98" s="122"/>
      <c r="CB98" s="98"/>
    </row>
    <row r="99" spans="1:80" s="90" customFormat="1" ht="46.65" x14ac:dyDescent="0.3">
      <c r="A99" s="106" t="s">
        <v>1660</v>
      </c>
      <c r="B99" s="107" t="s">
        <v>756</v>
      </c>
      <c r="C99" s="108" t="s">
        <v>1162</v>
      </c>
      <c r="D99" s="122">
        <v>1.6051099999999998</v>
      </c>
      <c r="E99" s="122"/>
      <c r="F99" s="122">
        <f>VLOOKUP(C99,'[1]13'!$C$23:$AZ$935,4,0)</f>
        <v>1.6051099999999998</v>
      </c>
      <c r="G99" s="122">
        <f>VLOOKUP(C99,'[1]13'!$C$23:$AZ$935,5,0)</f>
        <v>0</v>
      </c>
      <c r="H99" s="122"/>
      <c r="I99" s="122">
        <f>VLOOKUP(C99,'[1]13'!$C$23:$AZ$935,7,0)</f>
        <v>0</v>
      </c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>
        <v>1.6051099999999998</v>
      </c>
      <c r="AI99" s="122">
        <v>0</v>
      </c>
      <c r="AJ99" s="122"/>
      <c r="AK99" s="122">
        <v>0</v>
      </c>
      <c r="AL99" s="122"/>
      <c r="AM99" s="122"/>
      <c r="AN99" s="122"/>
      <c r="AO99" s="122">
        <f t="shared" si="82"/>
        <v>1.50660376</v>
      </c>
      <c r="AP99" s="122">
        <f t="shared" si="83"/>
        <v>0</v>
      </c>
      <c r="AQ99" s="122">
        <f t="shared" si="84"/>
        <v>0</v>
      </c>
      <c r="AR99" s="122">
        <f t="shared" si="85"/>
        <v>0</v>
      </c>
      <c r="AS99" s="122"/>
      <c r="AT99" s="122"/>
      <c r="AU99" s="122"/>
      <c r="AV99" s="122">
        <f>VLOOKUP(C99,'[1]13'!$C$23:$AZ$935,46,0)</f>
        <v>0</v>
      </c>
      <c r="AW99" s="122">
        <f>VLOOKUP(C99,'[1]13'!$C$23:$AZ$935,47,0)</f>
        <v>0</v>
      </c>
      <c r="AX99" s="122"/>
      <c r="AY99" s="122">
        <f>VLOOKUP(C99,'[1]13'!$C$23:$AZ$935,49,0)</f>
        <v>0</v>
      </c>
      <c r="AZ99" s="122"/>
      <c r="BA99" s="122"/>
      <c r="BB99" s="122"/>
      <c r="BC99" s="122">
        <v>1.50660376</v>
      </c>
      <c r="BD99" s="122">
        <v>0</v>
      </c>
      <c r="BE99" s="122"/>
      <c r="BF99" s="122">
        <v>0</v>
      </c>
      <c r="BG99" s="122"/>
      <c r="BH99" s="122"/>
      <c r="BI99" s="122"/>
      <c r="BJ99" s="122"/>
      <c r="BK99" s="122"/>
      <c r="BL99" s="122"/>
      <c r="BM99" s="122"/>
      <c r="BN99" s="122"/>
      <c r="BO99" s="122"/>
      <c r="BP99" s="122"/>
      <c r="BQ99" s="122"/>
      <c r="BR99" s="122"/>
      <c r="BS99" s="122"/>
      <c r="BT99" s="122"/>
      <c r="BU99" s="122"/>
      <c r="BV99" s="122"/>
      <c r="BW99" s="122"/>
      <c r="BX99" s="122"/>
      <c r="BY99" s="122">
        <f t="shared" si="86"/>
        <v>9.8506239999999856E-2</v>
      </c>
      <c r="BZ99" s="122"/>
      <c r="CA99" s="122"/>
      <c r="CB99" s="98"/>
    </row>
    <row r="100" spans="1:80" s="90" customFormat="1" ht="46.65" x14ac:dyDescent="0.3">
      <c r="A100" s="106" t="s">
        <v>1661</v>
      </c>
      <c r="B100" s="107" t="s">
        <v>757</v>
      </c>
      <c r="C100" s="108" t="s">
        <v>1163</v>
      </c>
      <c r="D100" s="122">
        <v>10.18975</v>
      </c>
      <c r="E100" s="122"/>
      <c r="F100" s="122">
        <f>VLOOKUP(C100,'[1]13'!$C$23:$AZ$935,4,0)</f>
        <v>0</v>
      </c>
      <c r="G100" s="122">
        <f>VLOOKUP(C100,'[1]13'!$C$23:$AZ$935,5,0)</f>
        <v>0</v>
      </c>
      <c r="H100" s="122"/>
      <c r="I100" s="122">
        <f>VLOOKUP(C100,'[1]13'!$C$23:$AZ$935,7,0)</f>
        <v>0</v>
      </c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>
        <v>0</v>
      </c>
      <c r="AI100" s="122">
        <v>0</v>
      </c>
      <c r="AJ100" s="122"/>
      <c r="AK100" s="122">
        <v>0</v>
      </c>
      <c r="AL100" s="122"/>
      <c r="AM100" s="122"/>
      <c r="AN100" s="122"/>
      <c r="AO100" s="122">
        <f t="shared" si="82"/>
        <v>2.0116509499999999</v>
      </c>
      <c r="AP100" s="122">
        <f t="shared" si="83"/>
        <v>0</v>
      </c>
      <c r="AQ100" s="122">
        <f t="shared" si="84"/>
        <v>0</v>
      </c>
      <c r="AR100" s="122">
        <f t="shared" si="85"/>
        <v>2.7670000000000003</v>
      </c>
      <c r="AS100" s="122"/>
      <c r="AT100" s="122"/>
      <c r="AU100" s="122"/>
      <c r="AV100" s="122">
        <f>VLOOKUP(C100,'[1]13'!$C$23:$AZ$935,46,0)</f>
        <v>2.0116509499999999</v>
      </c>
      <c r="AW100" s="122">
        <f>VLOOKUP(C100,'[1]13'!$C$23:$AZ$935,47,0)</f>
        <v>0</v>
      </c>
      <c r="AX100" s="122"/>
      <c r="AY100" s="122">
        <f>VLOOKUP(C100,'[1]13'!$C$23:$AZ$935,49,0)</f>
        <v>2.7670000000000003</v>
      </c>
      <c r="AZ100" s="122"/>
      <c r="BA100" s="122"/>
      <c r="BB100" s="122"/>
      <c r="BC100" s="122">
        <v>0</v>
      </c>
      <c r="BD100" s="122">
        <v>0</v>
      </c>
      <c r="BE100" s="122"/>
      <c r="BF100" s="122">
        <v>0</v>
      </c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>
        <f t="shared" si="86"/>
        <v>-2.0116509499999999</v>
      </c>
      <c r="BZ100" s="122"/>
      <c r="CA100" s="122"/>
      <c r="CB100" s="98"/>
    </row>
    <row r="101" spans="1:80" s="90" customFormat="1" ht="46.65" x14ac:dyDescent="0.3">
      <c r="A101" s="106" t="s">
        <v>1661</v>
      </c>
      <c r="B101" s="107" t="s">
        <v>1688</v>
      </c>
      <c r="C101" s="108" t="s">
        <v>1164</v>
      </c>
      <c r="D101" s="122">
        <v>0.20843999999999999</v>
      </c>
      <c r="E101" s="122"/>
      <c r="F101" s="122">
        <f>VLOOKUP(C101,'[1]13'!$C$23:$AZ$935,4,0)</f>
        <v>0.20843999999999999</v>
      </c>
      <c r="G101" s="122">
        <f>VLOOKUP(C101,'[1]13'!$C$23:$AZ$935,5,0)</f>
        <v>0</v>
      </c>
      <c r="H101" s="122"/>
      <c r="I101" s="122">
        <f>VLOOKUP(C101,'[1]13'!$C$23:$AZ$935,7,0)</f>
        <v>0.16</v>
      </c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>
        <v>0.20843999999999999</v>
      </c>
      <c r="AI101" s="122">
        <v>0</v>
      </c>
      <c r="AJ101" s="122"/>
      <c r="AK101" s="122">
        <v>0.16</v>
      </c>
      <c r="AL101" s="122"/>
      <c r="AM101" s="122"/>
      <c r="AN101" s="122"/>
      <c r="AO101" s="122">
        <f t="shared" si="82"/>
        <v>0.17866425</v>
      </c>
      <c r="AP101" s="122">
        <f t="shared" si="83"/>
        <v>0</v>
      </c>
      <c r="AQ101" s="122">
        <f t="shared" si="84"/>
        <v>0</v>
      </c>
      <c r="AR101" s="122">
        <f t="shared" si="85"/>
        <v>0.13500000000000001</v>
      </c>
      <c r="AS101" s="122"/>
      <c r="AT101" s="122"/>
      <c r="AU101" s="122"/>
      <c r="AV101" s="122">
        <f>VLOOKUP(C101,'[1]13'!$C$23:$AZ$935,46,0)</f>
        <v>0.17866425</v>
      </c>
      <c r="AW101" s="122">
        <f>VLOOKUP(C101,'[1]13'!$C$23:$AZ$935,47,0)</f>
        <v>0</v>
      </c>
      <c r="AX101" s="122"/>
      <c r="AY101" s="122">
        <f>VLOOKUP(C101,'[1]13'!$C$23:$AZ$935,49,0)</f>
        <v>0.13500000000000001</v>
      </c>
      <c r="AZ101" s="122"/>
      <c r="BA101" s="122"/>
      <c r="BB101" s="122"/>
      <c r="BC101" s="122">
        <v>0</v>
      </c>
      <c r="BD101" s="122">
        <v>0</v>
      </c>
      <c r="BE101" s="122"/>
      <c r="BF101" s="122">
        <v>0</v>
      </c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>
        <f t="shared" si="86"/>
        <v>2.977574999999999E-2</v>
      </c>
      <c r="BZ101" s="122"/>
      <c r="CA101" s="122"/>
      <c r="CB101" s="98"/>
    </row>
    <row r="102" spans="1:80" s="90" customFormat="1" ht="62.2" x14ac:dyDescent="0.3">
      <c r="A102" s="106" t="s">
        <v>1660</v>
      </c>
      <c r="B102" s="107" t="s">
        <v>1689</v>
      </c>
      <c r="C102" s="108" t="s">
        <v>1165</v>
      </c>
      <c r="D102" s="122">
        <v>0.25467000000000001</v>
      </c>
      <c r="E102" s="122"/>
      <c r="F102" s="122">
        <f>VLOOKUP(C102,'[1]13'!$C$23:$AZ$935,4,0)</f>
        <v>0.25467000000000001</v>
      </c>
      <c r="G102" s="122">
        <f>VLOOKUP(C102,'[1]13'!$C$23:$AZ$935,5,0)</f>
        <v>0</v>
      </c>
      <c r="H102" s="122"/>
      <c r="I102" s="122">
        <f>VLOOKUP(C102,'[1]13'!$C$23:$AZ$935,7,0)</f>
        <v>0</v>
      </c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>
        <v>0.25467000000000001</v>
      </c>
      <c r="AI102" s="122">
        <v>0</v>
      </c>
      <c r="AJ102" s="122"/>
      <c r="AK102" s="122">
        <v>0</v>
      </c>
      <c r="AL102" s="122"/>
      <c r="AM102" s="122"/>
      <c r="AN102" s="122"/>
      <c r="AO102" s="122">
        <f t="shared" si="82"/>
        <v>0.15953700000000001</v>
      </c>
      <c r="AP102" s="122">
        <f t="shared" si="83"/>
        <v>0</v>
      </c>
      <c r="AQ102" s="122">
        <f t="shared" si="84"/>
        <v>0</v>
      </c>
      <c r="AR102" s="122">
        <f t="shared" si="85"/>
        <v>0</v>
      </c>
      <c r="AS102" s="122"/>
      <c r="AT102" s="122"/>
      <c r="AU102" s="122"/>
      <c r="AV102" s="122">
        <f>VLOOKUP(C102,'[1]13'!$C$23:$AZ$935,46,0)</f>
        <v>0.15953700000000001</v>
      </c>
      <c r="AW102" s="122">
        <f>VLOOKUP(C102,'[1]13'!$C$23:$AZ$935,47,0)</f>
        <v>0</v>
      </c>
      <c r="AX102" s="122"/>
      <c r="AY102" s="122">
        <f>VLOOKUP(C102,'[1]13'!$C$23:$AZ$935,49,0)</f>
        <v>0</v>
      </c>
      <c r="AZ102" s="122"/>
      <c r="BA102" s="122"/>
      <c r="BB102" s="122"/>
      <c r="BC102" s="122">
        <v>0</v>
      </c>
      <c r="BD102" s="122">
        <v>0</v>
      </c>
      <c r="BE102" s="122"/>
      <c r="BF102" s="122">
        <v>0</v>
      </c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2"/>
      <c r="BQ102" s="122"/>
      <c r="BR102" s="122"/>
      <c r="BS102" s="122"/>
      <c r="BT102" s="122"/>
      <c r="BU102" s="122"/>
      <c r="BV102" s="122"/>
      <c r="BW102" s="122"/>
      <c r="BX102" s="122"/>
      <c r="BY102" s="122">
        <f t="shared" si="86"/>
        <v>9.5132999999999995E-2</v>
      </c>
      <c r="BZ102" s="122"/>
      <c r="CA102" s="122"/>
      <c r="CB102" s="98"/>
    </row>
    <row r="103" spans="1:80" s="90" customFormat="1" ht="77.7" x14ac:dyDescent="0.3">
      <c r="A103" s="106" t="s">
        <v>1660</v>
      </c>
      <c r="B103" s="107" t="s">
        <v>1690</v>
      </c>
      <c r="C103" s="108" t="s">
        <v>1166</v>
      </c>
      <c r="D103" s="122">
        <v>0.48705999999999999</v>
      </c>
      <c r="E103" s="122"/>
      <c r="F103" s="122">
        <f>VLOOKUP(C103,'[1]13'!$C$23:$AZ$935,4,0)</f>
        <v>0.48705999999999999</v>
      </c>
      <c r="G103" s="122">
        <f>VLOOKUP(C103,'[1]13'!$C$23:$AZ$935,5,0)</f>
        <v>0.4</v>
      </c>
      <c r="H103" s="122"/>
      <c r="I103" s="122">
        <f>VLOOKUP(C103,'[1]13'!$C$23:$AZ$935,7,0)</f>
        <v>0</v>
      </c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>
        <v>0.48705999999999999</v>
      </c>
      <c r="AI103" s="122">
        <v>0.4</v>
      </c>
      <c r="AJ103" s="122"/>
      <c r="AK103" s="122">
        <v>0</v>
      </c>
      <c r="AL103" s="122"/>
      <c r="AM103" s="122"/>
      <c r="AN103" s="122"/>
      <c r="AO103" s="122">
        <f t="shared" si="82"/>
        <v>0.39041406000000001</v>
      </c>
      <c r="AP103" s="122">
        <f t="shared" si="83"/>
        <v>0.4</v>
      </c>
      <c r="AQ103" s="122">
        <f t="shared" si="84"/>
        <v>0</v>
      </c>
      <c r="AR103" s="122">
        <f t="shared" si="85"/>
        <v>0</v>
      </c>
      <c r="AS103" s="122"/>
      <c r="AT103" s="122"/>
      <c r="AU103" s="122"/>
      <c r="AV103" s="122">
        <f>VLOOKUP(C103,'[1]13'!$C$23:$AZ$935,46,0)</f>
        <v>0.39041406000000001</v>
      </c>
      <c r="AW103" s="122">
        <f>VLOOKUP(C103,'[1]13'!$C$23:$AZ$935,47,0)</f>
        <v>0.4</v>
      </c>
      <c r="AX103" s="122"/>
      <c r="AY103" s="122">
        <f>VLOOKUP(C103,'[1]13'!$C$23:$AZ$935,49,0)</f>
        <v>0</v>
      </c>
      <c r="AZ103" s="122"/>
      <c r="BA103" s="122"/>
      <c r="BB103" s="122"/>
      <c r="BC103" s="122">
        <v>0</v>
      </c>
      <c r="BD103" s="122">
        <v>0</v>
      </c>
      <c r="BE103" s="122"/>
      <c r="BF103" s="122">
        <v>0</v>
      </c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122">
        <f t="shared" si="86"/>
        <v>9.6645939999999986E-2</v>
      </c>
      <c r="BZ103" s="122"/>
      <c r="CA103" s="122"/>
      <c r="CB103" s="98"/>
    </row>
    <row r="104" spans="1:80" s="90" customFormat="1" ht="62.2" x14ac:dyDescent="0.3">
      <c r="A104" s="106" t="s">
        <v>1660</v>
      </c>
      <c r="B104" s="107" t="s">
        <v>1691</v>
      </c>
      <c r="C104" s="108" t="s">
        <v>1916</v>
      </c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>
        <f t="shared" si="82"/>
        <v>0</v>
      </c>
      <c r="AP104" s="122">
        <f t="shared" si="83"/>
        <v>0</v>
      </c>
      <c r="AQ104" s="122">
        <f t="shared" si="84"/>
        <v>0</v>
      </c>
      <c r="AR104" s="122">
        <f t="shared" si="85"/>
        <v>0</v>
      </c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>
        <v>0</v>
      </c>
      <c r="BD104" s="122">
        <v>0</v>
      </c>
      <c r="BE104" s="122"/>
      <c r="BF104" s="122">
        <v>0</v>
      </c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>
        <f t="shared" si="86"/>
        <v>0</v>
      </c>
      <c r="BZ104" s="122"/>
      <c r="CA104" s="122"/>
      <c r="CB104" s="98"/>
    </row>
    <row r="105" spans="1:80" s="90" customFormat="1" x14ac:dyDescent="0.3">
      <c r="A105" s="103"/>
      <c r="B105" s="110" t="s">
        <v>46</v>
      </c>
      <c r="C105" s="105"/>
      <c r="D105" s="133">
        <f t="shared" ref="D105:BN105" si="87">SUM(D106:D110)</f>
        <v>36.200150000000001</v>
      </c>
      <c r="E105" s="133">
        <f t="shared" si="87"/>
        <v>0</v>
      </c>
      <c r="F105" s="133">
        <f t="shared" si="87"/>
        <v>36.200150000000001</v>
      </c>
      <c r="G105" s="133">
        <f t="shared" si="87"/>
        <v>2.2599999999999998</v>
      </c>
      <c r="H105" s="133">
        <f t="shared" si="87"/>
        <v>0</v>
      </c>
      <c r="I105" s="133">
        <f t="shared" si="87"/>
        <v>1.1499999999999999</v>
      </c>
      <c r="J105" s="133">
        <f t="shared" si="87"/>
        <v>0</v>
      </c>
      <c r="K105" s="133">
        <f t="shared" si="87"/>
        <v>0</v>
      </c>
      <c r="L105" s="133">
        <f t="shared" si="87"/>
        <v>0</v>
      </c>
      <c r="M105" s="133">
        <f t="shared" si="87"/>
        <v>0</v>
      </c>
      <c r="N105" s="133">
        <f t="shared" si="87"/>
        <v>0</v>
      </c>
      <c r="O105" s="133">
        <f t="shared" si="87"/>
        <v>0</v>
      </c>
      <c r="P105" s="133">
        <f t="shared" si="87"/>
        <v>0</v>
      </c>
      <c r="Q105" s="133">
        <f t="shared" si="87"/>
        <v>0</v>
      </c>
      <c r="R105" s="133">
        <f t="shared" si="87"/>
        <v>0</v>
      </c>
      <c r="S105" s="133">
        <f t="shared" si="87"/>
        <v>0</v>
      </c>
      <c r="T105" s="133">
        <f t="shared" si="87"/>
        <v>0</v>
      </c>
      <c r="U105" s="133">
        <f t="shared" si="87"/>
        <v>0</v>
      </c>
      <c r="V105" s="133">
        <f t="shared" si="87"/>
        <v>0</v>
      </c>
      <c r="W105" s="133">
        <f t="shared" si="87"/>
        <v>0</v>
      </c>
      <c r="X105" s="133">
        <f t="shared" si="87"/>
        <v>0</v>
      </c>
      <c r="Y105" s="133">
        <f t="shared" si="87"/>
        <v>0</v>
      </c>
      <c r="Z105" s="133">
        <f t="shared" si="87"/>
        <v>0</v>
      </c>
      <c r="AA105" s="133">
        <f t="shared" si="87"/>
        <v>0</v>
      </c>
      <c r="AB105" s="133">
        <f t="shared" si="87"/>
        <v>0</v>
      </c>
      <c r="AC105" s="133">
        <f t="shared" si="87"/>
        <v>0</v>
      </c>
      <c r="AD105" s="133">
        <f t="shared" si="87"/>
        <v>0</v>
      </c>
      <c r="AE105" s="133">
        <f t="shared" si="87"/>
        <v>0</v>
      </c>
      <c r="AF105" s="133">
        <f t="shared" si="87"/>
        <v>0</v>
      </c>
      <c r="AG105" s="133">
        <f t="shared" si="87"/>
        <v>0</v>
      </c>
      <c r="AH105" s="133">
        <f t="shared" si="87"/>
        <v>36.200150000000001</v>
      </c>
      <c r="AI105" s="133">
        <f t="shared" si="87"/>
        <v>2.2599999999999998</v>
      </c>
      <c r="AJ105" s="133">
        <f t="shared" si="87"/>
        <v>0</v>
      </c>
      <c r="AK105" s="133">
        <f t="shared" si="87"/>
        <v>1.1499999999999999</v>
      </c>
      <c r="AL105" s="133">
        <f t="shared" si="87"/>
        <v>0</v>
      </c>
      <c r="AM105" s="133">
        <f t="shared" si="87"/>
        <v>0</v>
      </c>
      <c r="AN105" s="133">
        <f t="shared" si="87"/>
        <v>0</v>
      </c>
      <c r="AO105" s="133">
        <f t="shared" si="87"/>
        <v>1.03364254</v>
      </c>
      <c r="AP105" s="133">
        <f t="shared" si="87"/>
        <v>1.26</v>
      </c>
      <c r="AQ105" s="133">
        <f t="shared" si="87"/>
        <v>0</v>
      </c>
      <c r="AR105" s="133">
        <f t="shared" si="87"/>
        <v>0</v>
      </c>
      <c r="AS105" s="133">
        <f t="shared" si="87"/>
        <v>0</v>
      </c>
      <c r="AT105" s="133">
        <f t="shared" si="87"/>
        <v>0</v>
      </c>
      <c r="AU105" s="133">
        <f t="shared" si="87"/>
        <v>0</v>
      </c>
      <c r="AV105" s="133">
        <f t="shared" si="87"/>
        <v>1.03364254</v>
      </c>
      <c r="AW105" s="133">
        <f t="shared" si="87"/>
        <v>1.26</v>
      </c>
      <c r="AX105" s="133">
        <f t="shared" si="87"/>
        <v>0</v>
      </c>
      <c r="AY105" s="133">
        <f t="shared" si="87"/>
        <v>0</v>
      </c>
      <c r="AZ105" s="133">
        <f t="shared" si="87"/>
        <v>0</v>
      </c>
      <c r="BA105" s="133">
        <f t="shared" si="87"/>
        <v>0</v>
      </c>
      <c r="BB105" s="133">
        <f t="shared" si="87"/>
        <v>0</v>
      </c>
      <c r="BC105" s="133">
        <f t="shared" si="87"/>
        <v>0</v>
      </c>
      <c r="BD105" s="133">
        <f t="shared" si="87"/>
        <v>0</v>
      </c>
      <c r="BE105" s="133">
        <f t="shared" si="87"/>
        <v>0</v>
      </c>
      <c r="BF105" s="133">
        <f t="shared" si="87"/>
        <v>0</v>
      </c>
      <c r="BG105" s="133">
        <f t="shared" si="87"/>
        <v>0</v>
      </c>
      <c r="BH105" s="133">
        <f t="shared" si="87"/>
        <v>0</v>
      </c>
      <c r="BI105" s="133">
        <f t="shared" si="87"/>
        <v>0</v>
      </c>
      <c r="BJ105" s="133">
        <f t="shared" si="87"/>
        <v>0</v>
      </c>
      <c r="BK105" s="133">
        <f t="shared" si="87"/>
        <v>0</v>
      </c>
      <c r="BL105" s="133">
        <f t="shared" si="87"/>
        <v>0</v>
      </c>
      <c r="BM105" s="133">
        <f t="shared" si="87"/>
        <v>0</v>
      </c>
      <c r="BN105" s="133">
        <f t="shared" si="87"/>
        <v>0</v>
      </c>
      <c r="BO105" s="133">
        <f t="shared" ref="BO105:CA105" si="88">SUM(BO106:BO110)</f>
        <v>0</v>
      </c>
      <c r="BP105" s="133">
        <f t="shared" si="88"/>
        <v>0</v>
      </c>
      <c r="BQ105" s="133">
        <f t="shared" si="88"/>
        <v>0</v>
      </c>
      <c r="BR105" s="133">
        <f t="shared" si="88"/>
        <v>0</v>
      </c>
      <c r="BS105" s="133">
        <f t="shared" si="88"/>
        <v>0</v>
      </c>
      <c r="BT105" s="133">
        <f t="shared" si="88"/>
        <v>0</v>
      </c>
      <c r="BU105" s="133">
        <f t="shared" si="88"/>
        <v>0</v>
      </c>
      <c r="BV105" s="133">
        <f t="shared" si="88"/>
        <v>0</v>
      </c>
      <c r="BW105" s="133">
        <f t="shared" si="88"/>
        <v>0</v>
      </c>
      <c r="BX105" s="133">
        <f t="shared" si="88"/>
        <v>0</v>
      </c>
      <c r="BY105" s="133">
        <f t="shared" si="88"/>
        <v>35.166507460000005</v>
      </c>
      <c r="BZ105" s="133">
        <f t="shared" si="88"/>
        <v>0</v>
      </c>
      <c r="CA105" s="133">
        <f t="shared" si="88"/>
        <v>0</v>
      </c>
      <c r="CB105" s="98"/>
    </row>
    <row r="106" spans="1:80" s="90" customFormat="1" ht="31.1" x14ac:dyDescent="0.3">
      <c r="A106" s="106" t="s">
        <v>1660</v>
      </c>
      <c r="B106" s="107" t="s">
        <v>758</v>
      </c>
      <c r="C106" s="108" t="s">
        <v>1167</v>
      </c>
      <c r="D106" s="122">
        <v>0.20202999999999999</v>
      </c>
      <c r="E106" s="122"/>
      <c r="F106" s="122">
        <f>VLOOKUP(C106,'[1]13'!$C$23:$AZ$935,4,0)</f>
        <v>0.20202999999999999</v>
      </c>
      <c r="G106" s="122">
        <f>VLOOKUP(C106,'[1]13'!$C$23:$AZ$935,5,0)</f>
        <v>0</v>
      </c>
      <c r="H106" s="122"/>
      <c r="I106" s="122">
        <f>VLOOKUP(C106,'[1]13'!$C$23:$AZ$935,7,0)</f>
        <v>0</v>
      </c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>
        <v>0.20202999999999999</v>
      </c>
      <c r="AI106" s="122">
        <v>0</v>
      </c>
      <c r="AJ106" s="122"/>
      <c r="AK106" s="122">
        <v>0</v>
      </c>
      <c r="AL106" s="122"/>
      <c r="AM106" s="122"/>
      <c r="AN106" s="122"/>
      <c r="AO106" s="122">
        <f t="shared" ref="AO106:AO110" si="89">AV106+BC106</f>
        <v>0</v>
      </c>
      <c r="AP106" s="122">
        <f t="shared" ref="AP106:AP110" si="90">AW106+BD106</f>
        <v>0</v>
      </c>
      <c r="AQ106" s="122">
        <f t="shared" ref="AQ106:AQ110" si="91">AX106+BE106</f>
        <v>0</v>
      </c>
      <c r="AR106" s="122">
        <f t="shared" ref="AR106:AR110" si="92">AY106+BF106</f>
        <v>0</v>
      </c>
      <c r="AS106" s="122"/>
      <c r="AT106" s="122"/>
      <c r="AU106" s="122"/>
      <c r="AV106" s="122">
        <f>VLOOKUP(C106,'[1]13'!$C$23:$AZ$935,46,0)</f>
        <v>0</v>
      </c>
      <c r="AW106" s="122">
        <f>VLOOKUP(C106,'[1]13'!$C$23:$AZ$935,47,0)</f>
        <v>0</v>
      </c>
      <c r="AX106" s="122"/>
      <c r="AY106" s="122">
        <f>VLOOKUP(C106,'[1]13'!$C$23:$AZ$935,49,0)</f>
        <v>0</v>
      </c>
      <c r="AZ106" s="122"/>
      <c r="BA106" s="122"/>
      <c r="BB106" s="122"/>
      <c r="BC106" s="122">
        <v>0</v>
      </c>
      <c r="BD106" s="122">
        <v>0</v>
      </c>
      <c r="BE106" s="122"/>
      <c r="BF106" s="122">
        <v>0</v>
      </c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>
        <f t="shared" ref="BY106:BY110" si="93">F106-AO106</f>
        <v>0.20202999999999999</v>
      </c>
      <c r="BZ106" s="122"/>
      <c r="CA106" s="122"/>
      <c r="CB106" s="98"/>
    </row>
    <row r="107" spans="1:80" s="90" customFormat="1" ht="31.1" x14ac:dyDescent="0.3">
      <c r="A107" s="106" t="s">
        <v>1660</v>
      </c>
      <c r="B107" s="107" t="s">
        <v>630</v>
      </c>
      <c r="C107" s="108" t="s">
        <v>679</v>
      </c>
      <c r="D107" s="122">
        <v>23.357970000000002</v>
      </c>
      <c r="E107" s="122"/>
      <c r="F107" s="122">
        <f>VLOOKUP(C107,'[1]13'!$C$23:$AZ$935,4,0)</f>
        <v>23.357970000000002</v>
      </c>
      <c r="G107" s="122">
        <f>VLOOKUP(C107,'[1]13'!$C$23:$AZ$935,5,0)</f>
        <v>0</v>
      </c>
      <c r="H107" s="122"/>
      <c r="I107" s="122">
        <f>VLOOKUP(C107,'[1]13'!$C$23:$AZ$935,7,0)</f>
        <v>0.2</v>
      </c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>
        <v>23.357970000000002</v>
      </c>
      <c r="AI107" s="122">
        <v>0</v>
      </c>
      <c r="AJ107" s="122"/>
      <c r="AK107" s="122">
        <v>0.2</v>
      </c>
      <c r="AL107" s="122"/>
      <c r="AM107" s="122"/>
      <c r="AN107" s="122"/>
      <c r="AO107" s="122">
        <f t="shared" si="89"/>
        <v>0</v>
      </c>
      <c r="AP107" s="122">
        <f t="shared" si="90"/>
        <v>0</v>
      </c>
      <c r="AQ107" s="122">
        <f t="shared" si="91"/>
        <v>0</v>
      </c>
      <c r="AR107" s="122">
        <f t="shared" si="92"/>
        <v>0</v>
      </c>
      <c r="AS107" s="122"/>
      <c r="AT107" s="122"/>
      <c r="AU107" s="122"/>
      <c r="AV107" s="122">
        <f>VLOOKUP(C107,'[1]13'!$C$23:$AZ$935,46,0)</f>
        <v>0</v>
      </c>
      <c r="AW107" s="122">
        <f>VLOOKUP(C107,'[1]13'!$C$23:$AZ$935,47,0)</f>
        <v>0</v>
      </c>
      <c r="AX107" s="122"/>
      <c r="AY107" s="122">
        <f>VLOOKUP(C107,'[1]13'!$C$23:$AZ$935,49,0)</f>
        <v>0</v>
      </c>
      <c r="AZ107" s="122"/>
      <c r="BA107" s="122"/>
      <c r="BB107" s="122"/>
      <c r="BC107" s="122">
        <v>0</v>
      </c>
      <c r="BD107" s="122">
        <v>0</v>
      </c>
      <c r="BE107" s="122"/>
      <c r="BF107" s="122">
        <v>0</v>
      </c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>
        <f t="shared" si="93"/>
        <v>23.357970000000002</v>
      </c>
      <c r="BZ107" s="122"/>
      <c r="CA107" s="122"/>
      <c r="CB107" s="98"/>
    </row>
    <row r="108" spans="1:80" s="90" customFormat="1" ht="31.1" x14ac:dyDescent="0.3">
      <c r="A108" s="106" t="s">
        <v>1660</v>
      </c>
      <c r="B108" s="107" t="s">
        <v>759</v>
      </c>
      <c r="C108" s="108" t="s">
        <v>1168</v>
      </c>
      <c r="D108" s="122">
        <v>2.8011300000000001</v>
      </c>
      <c r="E108" s="122"/>
      <c r="F108" s="122">
        <f>VLOOKUP(C108,'[1]13'!$C$23:$AZ$935,4,0)</f>
        <v>2.8011300000000001</v>
      </c>
      <c r="G108" s="122">
        <f>VLOOKUP(C108,'[1]13'!$C$23:$AZ$935,5,0)</f>
        <v>1.26</v>
      </c>
      <c r="H108" s="122"/>
      <c r="I108" s="122">
        <f>VLOOKUP(C108,'[1]13'!$C$23:$AZ$935,7,0)</f>
        <v>0</v>
      </c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>
        <v>2.8011300000000001</v>
      </c>
      <c r="AI108" s="122">
        <v>1.26</v>
      </c>
      <c r="AJ108" s="122"/>
      <c r="AK108" s="122">
        <v>0</v>
      </c>
      <c r="AL108" s="122"/>
      <c r="AM108" s="122"/>
      <c r="AN108" s="122"/>
      <c r="AO108" s="122">
        <f t="shared" si="89"/>
        <v>1.03364254</v>
      </c>
      <c r="AP108" s="122">
        <f t="shared" si="90"/>
        <v>1.26</v>
      </c>
      <c r="AQ108" s="122">
        <f t="shared" si="91"/>
        <v>0</v>
      </c>
      <c r="AR108" s="122">
        <f t="shared" si="92"/>
        <v>0</v>
      </c>
      <c r="AS108" s="122"/>
      <c r="AT108" s="122"/>
      <c r="AU108" s="122"/>
      <c r="AV108" s="122">
        <f>VLOOKUP(C108,'[1]13'!$C$23:$AZ$935,46,0)</f>
        <v>1.03364254</v>
      </c>
      <c r="AW108" s="122">
        <f>VLOOKUP(C108,'[1]13'!$C$23:$AZ$935,47,0)</f>
        <v>1.26</v>
      </c>
      <c r="AX108" s="122"/>
      <c r="AY108" s="122">
        <f>VLOOKUP(C108,'[1]13'!$C$23:$AZ$935,49,0)</f>
        <v>0</v>
      </c>
      <c r="AZ108" s="122"/>
      <c r="BA108" s="122"/>
      <c r="BB108" s="122"/>
      <c r="BC108" s="122">
        <v>0</v>
      </c>
      <c r="BD108" s="122">
        <v>0</v>
      </c>
      <c r="BE108" s="122"/>
      <c r="BF108" s="122">
        <v>0</v>
      </c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2"/>
      <c r="BQ108" s="122"/>
      <c r="BR108" s="122"/>
      <c r="BS108" s="122"/>
      <c r="BT108" s="122"/>
      <c r="BU108" s="122"/>
      <c r="BV108" s="122"/>
      <c r="BW108" s="122"/>
      <c r="BX108" s="122"/>
      <c r="BY108" s="122">
        <f t="shared" si="93"/>
        <v>1.7674874600000001</v>
      </c>
      <c r="BZ108" s="122"/>
      <c r="CA108" s="122"/>
      <c r="CB108" s="98"/>
    </row>
    <row r="109" spans="1:80" s="90" customFormat="1" ht="46.65" x14ac:dyDescent="0.3">
      <c r="A109" s="106" t="s">
        <v>1660</v>
      </c>
      <c r="B109" s="107" t="s">
        <v>760</v>
      </c>
      <c r="C109" s="108" t="s">
        <v>1169</v>
      </c>
      <c r="D109" s="122">
        <v>3.1163699999999999</v>
      </c>
      <c r="E109" s="122"/>
      <c r="F109" s="122">
        <f>VLOOKUP(C109,'[1]13'!$C$23:$AZ$935,4,0)</f>
        <v>3.1163699999999999</v>
      </c>
      <c r="G109" s="122">
        <f>VLOOKUP(C109,'[1]13'!$C$23:$AZ$935,5,0)</f>
        <v>1</v>
      </c>
      <c r="H109" s="122"/>
      <c r="I109" s="122">
        <f>VLOOKUP(C109,'[1]13'!$C$23:$AZ$935,7,0)</f>
        <v>0</v>
      </c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>
        <v>3.1163699999999999</v>
      </c>
      <c r="AI109" s="122">
        <v>1</v>
      </c>
      <c r="AJ109" s="122"/>
      <c r="AK109" s="122">
        <v>0</v>
      </c>
      <c r="AL109" s="122"/>
      <c r="AM109" s="122"/>
      <c r="AN109" s="122"/>
      <c r="AO109" s="122">
        <f t="shared" si="89"/>
        <v>0</v>
      </c>
      <c r="AP109" s="122">
        <f t="shared" si="90"/>
        <v>0</v>
      </c>
      <c r="AQ109" s="122">
        <f t="shared" si="91"/>
        <v>0</v>
      </c>
      <c r="AR109" s="122">
        <f t="shared" si="92"/>
        <v>0</v>
      </c>
      <c r="AS109" s="122"/>
      <c r="AT109" s="122"/>
      <c r="AU109" s="122"/>
      <c r="AV109" s="122">
        <f>VLOOKUP(C109,'[1]13'!$C$23:$AZ$935,46,0)</f>
        <v>0</v>
      </c>
      <c r="AW109" s="122">
        <f>VLOOKUP(C109,'[1]13'!$C$23:$AZ$935,47,0)</f>
        <v>0</v>
      </c>
      <c r="AX109" s="122"/>
      <c r="AY109" s="122">
        <f>VLOOKUP(C109,'[1]13'!$C$23:$AZ$935,49,0)</f>
        <v>0</v>
      </c>
      <c r="AZ109" s="122"/>
      <c r="BA109" s="122"/>
      <c r="BB109" s="122"/>
      <c r="BC109" s="122">
        <v>0</v>
      </c>
      <c r="BD109" s="122">
        <v>0</v>
      </c>
      <c r="BE109" s="122"/>
      <c r="BF109" s="122">
        <v>0</v>
      </c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>
        <f t="shared" si="93"/>
        <v>3.1163699999999999</v>
      </c>
      <c r="BZ109" s="122"/>
      <c r="CA109" s="122"/>
      <c r="CB109" s="98"/>
    </row>
    <row r="110" spans="1:80" s="90" customFormat="1" ht="93.25" x14ac:dyDescent="0.3">
      <c r="A110" s="106" t="s">
        <v>1660</v>
      </c>
      <c r="B110" s="107" t="s">
        <v>1692</v>
      </c>
      <c r="C110" s="108" t="s">
        <v>1170</v>
      </c>
      <c r="D110" s="122">
        <v>6.7226499999999998</v>
      </c>
      <c r="E110" s="122"/>
      <c r="F110" s="122">
        <f>VLOOKUP(C110,'[1]13'!$C$23:$AZ$935,4,0)</f>
        <v>6.7226499999999989</v>
      </c>
      <c r="G110" s="122">
        <f>VLOOKUP(C110,'[1]13'!$C$23:$AZ$935,5,0)</f>
        <v>0</v>
      </c>
      <c r="H110" s="122"/>
      <c r="I110" s="122">
        <f>VLOOKUP(C110,'[1]13'!$C$23:$AZ$935,7,0)</f>
        <v>0.95</v>
      </c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>
        <v>6.7226499999999989</v>
      </c>
      <c r="AI110" s="122">
        <v>0</v>
      </c>
      <c r="AJ110" s="122"/>
      <c r="AK110" s="122">
        <v>0.95</v>
      </c>
      <c r="AL110" s="122"/>
      <c r="AM110" s="122"/>
      <c r="AN110" s="122"/>
      <c r="AO110" s="122">
        <f t="shared" si="89"/>
        <v>0</v>
      </c>
      <c r="AP110" s="122">
        <f t="shared" si="90"/>
        <v>0</v>
      </c>
      <c r="AQ110" s="122">
        <f t="shared" si="91"/>
        <v>0</v>
      </c>
      <c r="AR110" s="122">
        <f t="shared" si="92"/>
        <v>0</v>
      </c>
      <c r="AS110" s="122"/>
      <c r="AT110" s="122"/>
      <c r="AU110" s="122"/>
      <c r="AV110" s="122">
        <f>VLOOKUP(C110,'[1]13'!$C$23:$AZ$935,46,0)</f>
        <v>0</v>
      </c>
      <c r="AW110" s="122">
        <f>VLOOKUP(C110,'[1]13'!$C$23:$AZ$935,47,0)</f>
        <v>0</v>
      </c>
      <c r="AX110" s="122"/>
      <c r="AY110" s="122">
        <f>VLOOKUP(C110,'[1]13'!$C$23:$AZ$935,49,0)</f>
        <v>0</v>
      </c>
      <c r="AZ110" s="122"/>
      <c r="BA110" s="122"/>
      <c r="BB110" s="122"/>
      <c r="BC110" s="122">
        <v>0</v>
      </c>
      <c r="BD110" s="122">
        <v>0</v>
      </c>
      <c r="BE110" s="122"/>
      <c r="BF110" s="122">
        <v>0</v>
      </c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>
        <f t="shared" si="93"/>
        <v>6.7226499999999989</v>
      </c>
      <c r="BZ110" s="122"/>
      <c r="CA110" s="122"/>
      <c r="CB110" s="98"/>
    </row>
    <row r="111" spans="1:80" s="90" customFormat="1" x14ac:dyDescent="0.3">
      <c r="A111" s="103"/>
      <c r="B111" s="110" t="s">
        <v>47</v>
      </c>
      <c r="C111" s="105"/>
      <c r="D111" s="133">
        <f t="shared" ref="D111:BN111" si="94">SUM(D112:D117)</f>
        <v>40.769649999999999</v>
      </c>
      <c r="E111" s="133">
        <f t="shared" si="94"/>
        <v>0</v>
      </c>
      <c r="F111" s="133">
        <f t="shared" si="94"/>
        <v>40.769650000000006</v>
      </c>
      <c r="G111" s="133">
        <f t="shared" si="94"/>
        <v>1.4300000000000002</v>
      </c>
      <c r="H111" s="133">
        <f t="shared" si="94"/>
        <v>0</v>
      </c>
      <c r="I111" s="133">
        <f t="shared" si="94"/>
        <v>0.4</v>
      </c>
      <c r="J111" s="133">
        <f t="shared" si="94"/>
        <v>0</v>
      </c>
      <c r="K111" s="133">
        <f t="shared" si="94"/>
        <v>0</v>
      </c>
      <c r="L111" s="133">
        <f t="shared" si="94"/>
        <v>0</v>
      </c>
      <c r="M111" s="133">
        <f t="shared" si="94"/>
        <v>0</v>
      </c>
      <c r="N111" s="133">
        <f t="shared" si="94"/>
        <v>0</v>
      </c>
      <c r="O111" s="133">
        <f t="shared" si="94"/>
        <v>0</v>
      </c>
      <c r="P111" s="133">
        <f t="shared" si="94"/>
        <v>0</v>
      </c>
      <c r="Q111" s="133">
        <f t="shared" si="94"/>
        <v>0</v>
      </c>
      <c r="R111" s="133">
        <f t="shared" si="94"/>
        <v>0</v>
      </c>
      <c r="S111" s="133">
        <f t="shared" si="94"/>
        <v>0</v>
      </c>
      <c r="T111" s="133">
        <f t="shared" si="94"/>
        <v>0</v>
      </c>
      <c r="U111" s="133">
        <f t="shared" si="94"/>
        <v>0</v>
      </c>
      <c r="V111" s="133">
        <f t="shared" si="94"/>
        <v>0</v>
      </c>
      <c r="W111" s="133">
        <f t="shared" si="94"/>
        <v>0</v>
      </c>
      <c r="X111" s="133">
        <f t="shared" si="94"/>
        <v>0</v>
      </c>
      <c r="Y111" s="133">
        <f t="shared" si="94"/>
        <v>0</v>
      </c>
      <c r="Z111" s="133">
        <f t="shared" si="94"/>
        <v>0</v>
      </c>
      <c r="AA111" s="133">
        <f t="shared" si="94"/>
        <v>0</v>
      </c>
      <c r="AB111" s="133">
        <f t="shared" si="94"/>
        <v>0</v>
      </c>
      <c r="AC111" s="133">
        <f t="shared" si="94"/>
        <v>0</v>
      </c>
      <c r="AD111" s="133">
        <f t="shared" si="94"/>
        <v>0</v>
      </c>
      <c r="AE111" s="133">
        <f t="shared" si="94"/>
        <v>0</v>
      </c>
      <c r="AF111" s="133">
        <f t="shared" si="94"/>
        <v>0</v>
      </c>
      <c r="AG111" s="133">
        <f t="shared" si="94"/>
        <v>0</v>
      </c>
      <c r="AH111" s="133">
        <f t="shared" si="94"/>
        <v>40.769650000000006</v>
      </c>
      <c r="AI111" s="133">
        <f t="shared" si="94"/>
        <v>1.4300000000000002</v>
      </c>
      <c r="AJ111" s="133">
        <f t="shared" si="94"/>
        <v>0</v>
      </c>
      <c r="AK111" s="133">
        <f t="shared" si="94"/>
        <v>0.4</v>
      </c>
      <c r="AL111" s="133">
        <f t="shared" si="94"/>
        <v>0</v>
      </c>
      <c r="AM111" s="133">
        <f t="shared" si="94"/>
        <v>0</v>
      </c>
      <c r="AN111" s="133">
        <f t="shared" si="94"/>
        <v>0</v>
      </c>
      <c r="AO111" s="133">
        <f t="shared" si="94"/>
        <v>0.70358368000000004</v>
      </c>
      <c r="AP111" s="133">
        <f t="shared" si="94"/>
        <v>0.8</v>
      </c>
      <c r="AQ111" s="133">
        <f t="shared" si="94"/>
        <v>0</v>
      </c>
      <c r="AR111" s="133">
        <f t="shared" si="94"/>
        <v>0</v>
      </c>
      <c r="AS111" s="133">
        <f t="shared" si="94"/>
        <v>0</v>
      </c>
      <c r="AT111" s="133">
        <f t="shared" si="94"/>
        <v>0</v>
      </c>
      <c r="AU111" s="133">
        <f t="shared" si="94"/>
        <v>0</v>
      </c>
      <c r="AV111" s="133">
        <f t="shared" si="94"/>
        <v>0</v>
      </c>
      <c r="AW111" s="133">
        <f t="shared" si="94"/>
        <v>0</v>
      </c>
      <c r="AX111" s="133">
        <f t="shared" si="94"/>
        <v>0</v>
      </c>
      <c r="AY111" s="133">
        <f t="shared" si="94"/>
        <v>0</v>
      </c>
      <c r="AZ111" s="133">
        <f t="shared" si="94"/>
        <v>0</v>
      </c>
      <c r="BA111" s="133">
        <f t="shared" si="94"/>
        <v>0</v>
      </c>
      <c r="BB111" s="133">
        <f t="shared" si="94"/>
        <v>0</v>
      </c>
      <c r="BC111" s="133">
        <f t="shared" si="94"/>
        <v>0.70358368000000004</v>
      </c>
      <c r="BD111" s="133">
        <f t="shared" si="94"/>
        <v>0.8</v>
      </c>
      <c r="BE111" s="133">
        <f t="shared" si="94"/>
        <v>0</v>
      </c>
      <c r="BF111" s="133">
        <f t="shared" si="94"/>
        <v>0</v>
      </c>
      <c r="BG111" s="133">
        <f t="shared" si="94"/>
        <v>0</v>
      </c>
      <c r="BH111" s="133">
        <f t="shared" si="94"/>
        <v>0</v>
      </c>
      <c r="BI111" s="133">
        <f t="shared" si="94"/>
        <v>0</v>
      </c>
      <c r="BJ111" s="133">
        <f t="shared" si="94"/>
        <v>0</v>
      </c>
      <c r="BK111" s="133">
        <f t="shared" si="94"/>
        <v>0</v>
      </c>
      <c r="BL111" s="133">
        <f t="shared" si="94"/>
        <v>0</v>
      </c>
      <c r="BM111" s="133">
        <f t="shared" si="94"/>
        <v>0</v>
      </c>
      <c r="BN111" s="133">
        <f t="shared" si="94"/>
        <v>0</v>
      </c>
      <c r="BO111" s="133">
        <f t="shared" ref="BO111:CA111" si="95">SUM(BO112:BO117)</f>
        <v>0</v>
      </c>
      <c r="BP111" s="133">
        <f t="shared" si="95"/>
        <v>0</v>
      </c>
      <c r="BQ111" s="133">
        <f t="shared" si="95"/>
        <v>0</v>
      </c>
      <c r="BR111" s="133">
        <f t="shared" si="95"/>
        <v>0</v>
      </c>
      <c r="BS111" s="133">
        <f t="shared" si="95"/>
        <v>0</v>
      </c>
      <c r="BT111" s="133">
        <f t="shared" si="95"/>
        <v>0</v>
      </c>
      <c r="BU111" s="133">
        <f t="shared" si="95"/>
        <v>0</v>
      </c>
      <c r="BV111" s="133">
        <f t="shared" si="95"/>
        <v>0</v>
      </c>
      <c r="BW111" s="133">
        <f t="shared" si="95"/>
        <v>0</v>
      </c>
      <c r="BX111" s="133">
        <f t="shared" si="95"/>
        <v>0</v>
      </c>
      <c r="BY111" s="133">
        <f t="shared" si="95"/>
        <v>40.066066320000004</v>
      </c>
      <c r="BZ111" s="133">
        <f t="shared" si="95"/>
        <v>0</v>
      </c>
      <c r="CA111" s="133">
        <f t="shared" si="95"/>
        <v>0</v>
      </c>
      <c r="CB111" s="98"/>
    </row>
    <row r="112" spans="1:80" s="90" customFormat="1" ht="62.2" x14ac:dyDescent="0.3">
      <c r="A112" s="106" t="s">
        <v>1660</v>
      </c>
      <c r="B112" s="107" t="s">
        <v>761</v>
      </c>
      <c r="C112" s="108" t="s">
        <v>1171</v>
      </c>
      <c r="D112" s="122">
        <v>1.1346400000000001</v>
      </c>
      <c r="E112" s="122"/>
      <c r="F112" s="122">
        <f>VLOOKUP(C112,'[1]13'!$C$23:$AZ$935,4,0)</f>
        <v>1.1346399999999999</v>
      </c>
      <c r="G112" s="122">
        <f>VLOOKUP(C112,'[1]13'!$C$23:$AZ$935,5,0)</f>
        <v>0.8</v>
      </c>
      <c r="H112" s="122"/>
      <c r="I112" s="122">
        <f>VLOOKUP(C112,'[1]13'!$C$23:$AZ$935,7,0)</f>
        <v>0</v>
      </c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>
        <v>1.1346399999999999</v>
      </c>
      <c r="AI112" s="122">
        <v>0.8</v>
      </c>
      <c r="AJ112" s="122"/>
      <c r="AK112" s="122">
        <v>0</v>
      </c>
      <c r="AL112" s="122"/>
      <c r="AM112" s="122"/>
      <c r="AN112" s="122"/>
      <c r="AO112" s="122">
        <f t="shared" ref="AO112:AO117" si="96">AV112+BC112</f>
        <v>0.70358368000000004</v>
      </c>
      <c r="AP112" s="122">
        <f t="shared" ref="AP112:AP117" si="97">AW112+BD112</f>
        <v>0.8</v>
      </c>
      <c r="AQ112" s="122">
        <f t="shared" ref="AQ112:AQ117" si="98">AX112+BE112</f>
        <v>0</v>
      </c>
      <c r="AR112" s="122">
        <f t="shared" ref="AR112:AR117" si="99">AY112+BF112</f>
        <v>0</v>
      </c>
      <c r="AS112" s="122"/>
      <c r="AT112" s="122"/>
      <c r="AU112" s="122"/>
      <c r="AV112" s="122">
        <f>VLOOKUP(C112,'[1]13'!$C$23:$AZ$935,46,0)</f>
        <v>0</v>
      </c>
      <c r="AW112" s="122">
        <f>VLOOKUP(C112,'[1]13'!$C$23:$AZ$935,47,0)</f>
        <v>0</v>
      </c>
      <c r="AX112" s="122"/>
      <c r="AY112" s="122">
        <f>VLOOKUP(C112,'[1]13'!$C$23:$AZ$935,49,0)</f>
        <v>0</v>
      </c>
      <c r="AZ112" s="122"/>
      <c r="BA112" s="122"/>
      <c r="BB112" s="122"/>
      <c r="BC112" s="122">
        <v>0.70358368000000004</v>
      </c>
      <c r="BD112" s="122">
        <v>0.8</v>
      </c>
      <c r="BE112" s="122"/>
      <c r="BF112" s="122">
        <v>0</v>
      </c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>
        <f t="shared" ref="BY112:BY117" si="100">F112-AO112</f>
        <v>0.43105631999999983</v>
      </c>
      <c r="BZ112" s="122"/>
      <c r="CA112" s="122"/>
      <c r="CB112" s="98"/>
    </row>
    <row r="113" spans="1:80" s="90" customFormat="1" ht="46.65" x14ac:dyDescent="0.3">
      <c r="A113" s="106" t="s">
        <v>1660</v>
      </c>
      <c r="B113" s="107" t="s">
        <v>429</v>
      </c>
      <c r="C113" s="108" t="s">
        <v>507</v>
      </c>
      <c r="D113" s="122">
        <v>0.72274000000000005</v>
      </c>
      <c r="E113" s="122"/>
      <c r="F113" s="122">
        <f>VLOOKUP(C113,'[1]13'!$C$23:$AZ$935,4,0)</f>
        <v>0.72274000000000005</v>
      </c>
      <c r="G113" s="122">
        <f>VLOOKUP(C113,'[1]13'!$C$23:$AZ$935,5,0)</f>
        <v>0.63</v>
      </c>
      <c r="H113" s="122"/>
      <c r="I113" s="122">
        <f>VLOOKUP(C113,'[1]13'!$C$23:$AZ$935,7,0)</f>
        <v>0</v>
      </c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>
        <v>0.72274000000000005</v>
      </c>
      <c r="AI113" s="122">
        <v>0.63</v>
      </c>
      <c r="AJ113" s="122"/>
      <c r="AK113" s="122">
        <v>0</v>
      </c>
      <c r="AL113" s="122"/>
      <c r="AM113" s="122"/>
      <c r="AN113" s="122"/>
      <c r="AO113" s="122">
        <f t="shared" si="96"/>
        <v>0</v>
      </c>
      <c r="AP113" s="122">
        <f t="shared" si="97"/>
        <v>0</v>
      </c>
      <c r="AQ113" s="122">
        <f t="shared" si="98"/>
        <v>0</v>
      </c>
      <c r="AR113" s="122">
        <f t="shared" si="99"/>
        <v>0</v>
      </c>
      <c r="AS113" s="122"/>
      <c r="AT113" s="122"/>
      <c r="AU113" s="122"/>
      <c r="AV113" s="122">
        <f>VLOOKUP(C113,'[1]13'!$C$23:$AZ$935,46,0)</f>
        <v>0</v>
      </c>
      <c r="AW113" s="122">
        <f>VLOOKUP(C113,'[1]13'!$C$23:$AZ$935,47,0)</f>
        <v>0</v>
      </c>
      <c r="AX113" s="122"/>
      <c r="AY113" s="122">
        <f>VLOOKUP(C113,'[1]13'!$C$23:$AZ$935,49,0)</f>
        <v>0</v>
      </c>
      <c r="AZ113" s="122"/>
      <c r="BA113" s="122"/>
      <c r="BB113" s="122"/>
      <c r="BC113" s="122">
        <v>0</v>
      </c>
      <c r="BD113" s="122">
        <v>0</v>
      </c>
      <c r="BE113" s="122"/>
      <c r="BF113" s="122">
        <v>0</v>
      </c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>
        <f t="shared" si="100"/>
        <v>0.72274000000000005</v>
      </c>
      <c r="BZ113" s="122"/>
      <c r="CA113" s="122"/>
      <c r="CB113" s="98"/>
    </row>
    <row r="114" spans="1:80" s="90" customFormat="1" ht="62.2" x14ac:dyDescent="0.3">
      <c r="A114" s="106" t="s">
        <v>1660</v>
      </c>
      <c r="B114" s="107" t="s">
        <v>1693</v>
      </c>
      <c r="C114" s="108" t="s">
        <v>1172</v>
      </c>
      <c r="D114" s="122">
        <v>2.5921099999999999</v>
      </c>
      <c r="E114" s="122"/>
      <c r="F114" s="122">
        <f>VLOOKUP(C114,'[1]13'!$C$23:$AZ$935,4,0)</f>
        <v>2.5921100000000004</v>
      </c>
      <c r="G114" s="122">
        <f>VLOOKUP(C114,'[1]13'!$C$23:$AZ$935,5,0)</f>
        <v>0</v>
      </c>
      <c r="H114" s="122"/>
      <c r="I114" s="122">
        <f>VLOOKUP(C114,'[1]13'!$C$23:$AZ$935,7,0)</f>
        <v>0</v>
      </c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>
        <v>2.5921100000000004</v>
      </c>
      <c r="AI114" s="122">
        <v>0</v>
      </c>
      <c r="AJ114" s="122"/>
      <c r="AK114" s="122">
        <v>0</v>
      </c>
      <c r="AL114" s="122"/>
      <c r="AM114" s="122"/>
      <c r="AN114" s="122"/>
      <c r="AO114" s="122">
        <f t="shared" si="96"/>
        <v>0</v>
      </c>
      <c r="AP114" s="122">
        <f t="shared" si="97"/>
        <v>0</v>
      </c>
      <c r="AQ114" s="122">
        <f t="shared" si="98"/>
        <v>0</v>
      </c>
      <c r="AR114" s="122">
        <f t="shared" si="99"/>
        <v>0</v>
      </c>
      <c r="AS114" s="122"/>
      <c r="AT114" s="122"/>
      <c r="AU114" s="122"/>
      <c r="AV114" s="122">
        <f>VLOOKUP(C114,'[1]13'!$C$23:$AZ$935,46,0)</f>
        <v>0</v>
      </c>
      <c r="AW114" s="122">
        <f>VLOOKUP(C114,'[1]13'!$C$23:$AZ$935,47,0)</f>
        <v>0</v>
      </c>
      <c r="AX114" s="122"/>
      <c r="AY114" s="122">
        <f>VLOOKUP(C114,'[1]13'!$C$23:$AZ$935,49,0)</f>
        <v>0</v>
      </c>
      <c r="AZ114" s="122"/>
      <c r="BA114" s="122"/>
      <c r="BB114" s="122"/>
      <c r="BC114" s="122">
        <v>0</v>
      </c>
      <c r="BD114" s="122">
        <v>0</v>
      </c>
      <c r="BE114" s="122"/>
      <c r="BF114" s="122">
        <v>0</v>
      </c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>
        <f t="shared" si="100"/>
        <v>2.5921100000000004</v>
      </c>
      <c r="BZ114" s="122"/>
      <c r="CA114" s="122"/>
      <c r="CB114" s="98"/>
    </row>
    <row r="115" spans="1:80" s="90" customFormat="1" ht="31.1" x14ac:dyDescent="0.3">
      <c r="A115" s="106" t="s">
        <v>1660</v>
      </c>
      <c r="B115" s="107" t="s">
        <v>762</v>
      </c>
      <c r="C115" s="108" t="s">
        <v>1173</v>
      </c>
      <c r="D115" s="122">
        <v>33.11844</v>
      </c>
      <c r="E115" s="122"/>
      <c r="F115" s="122">
        <f>VLOOKUP(C115,'[1]13'!$C$23:$AZ$935,4,0)</f>
        <v>33.11844</v>
      </c>
      <c r="G115" s="122">
        <f>VLOOKUP(C115,'[1]13'!$C$23:$AZ$935,5,0)</f>
        <v>0</v>
      </c>
      <c r="H115" s="122"/>
      <c r="I115" s="122">
        <f>VLOOKUP(C115,'[1]13'!$C$23:$AZ$935,7,0)</f>
        <v>0</v>
      </c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>
        <v>33.11844</v>
      </c>
      <c r="AI115" s="122">
        <v>0</v>
      </c>
      <c r="AJ115" s="122"/>
      <c r="AK115" s="122">
        <v>0</v>
      </c>
      <c r="AL115" s="122"/>
      <c r="AM115" s="122"/>
      <c r="AN115" s="122"/>
      <c r="AO115" s="122">
        <f t="shared" si="96"/>
        <v>0</v>
      </c>
      <c r="AP115" s="122">
        <f t="shared" si="97"/>
        <v>0</v>
      </c>
      <c r="AQ115" s="122">
        <f t="shared" si="98"/>
        <v>0</v>
      </c>
      <c r="AR115" s="122">
        <f t="shared" si="99"/>
        <v>0</v>
      </c>
      <c r="AS115" s="122"/>
      <c r="AT115" s="122"/>
      <c r="AU115" s="122"/>
      <c r="AV115" s="122">
        <f>VLOOKUP(C115,'[1]13'!$C$23:$AZ$935,46,0)</f>
        <v>0</v>
      </c>
      <c r="AW115" s="122">
        <f>VLOOKUP(C115,'[1]13'!$C$23:$AZ$935,47,0)</f>
        <v>0</v>
      </c>
      <c r="AX115" s="122"/>
      <c r="AY115" s="122">
        <f>VLOOKUP(C115,'[1]13'!$C$23:$AZ$935,49,0)</f>
        <v>0</v>
      </c>
      <c r="AZ115" s="122"/>
      <c r="BA115" s="122"/>
      <c r="BB115" s="122"/>
      <c r="BC115" s="122">
        <v>0</v>
      </c>
      <c r="BD115" s="122">
        <v>0</v>
      </c>
      <c r="BE115" s="122"/>
      <c r="BF115" s="122">
        <v>0</v>
      </c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>
        <f t="shared" si="100"/>
        <v>33.11844</v>
      </c>
      <c r="BZ115" s="122"/>
      <c r="CA115" s="122"/>
      <c r="CB115" s="98"/>
    </row>
    <row r="116" spans="1:80" s="90" customFormat="1" ht="59.45" customHeight="1" x14ac:dyDescent="0.3">
      <c r="A116" s="106" t="s">
        <v>1661</v>
      </c>
      <c r="B116" s="107" t="s">
        <v>763</v>
      </c>
      <c r="C116" s="108" t="s">
        <v>1174</v>
      </c>
      <c r="D116" s="122">
        <v>0.53639999999999999</v>
      </c>
      <c r="E116" s="122"/>
      <c r="F116" s="122">
        <f>VLOOKUP(C116,'[1]13'!$C$23:$AZ$935,4,0)</f>
        <v>0.53639999999999999</v>
      </c>
      <c r="G116" s="122">
        <f>VLOOKUP(C116,'[1]13'!$C$23:$AZ$935,5,0)</f>
        <v>0</v>
      </c>
      <c r="H116" s="122"/>
      <c r="I116" s="122">
        <f>VLOOKUP(C116,'[1]13'!$C$23:$AZ$935,7,0)</f>
        <v>0.4</v>
      </c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>
        <v>0.53639999999999999</v>
      </c>
      <c r="AI116" s="122">
        <v>0</v>
      </c>
      <c r="AJ116" s="122"/>
      <c r="AK116" s="122">
        <v>0.4</v>
      </c>
      <c r="AL116" s="122"/>
      <c r="AM116" s="122"/>
      <c r="AN116" s="122"/>
      <c r="AO116" s="122">
        <f t="shared" si="96"/>
        <v>0</v>
      </c>
      <c r="AP116" s="122">
        <f t="shared" si="97"/>
        <v>0</v>
      </c>
      <c r="AQ116" s="122">
        <f t="shared" si="98"/>
        <v>0</v>
      </c>
      <c r="AR116" s="122">
        <f t="shared" si="99"/>
        <v>0</v>
      </c>
      <c r="AS116" s="122"/>
      <c r="AT116" s="122"/>
      <c r="AU116" s="122"/>
      <c r="AV116" s="122">
        <f>VLOOKUP(C116,'[1]13'!$C$23:$AZ$935,46,0)</f>
        <v>0</v>
      </c>
      <c r="AW116" s="122">
        <f>VLOOKUP(C116,'[1]13'!$C$23:$AZ$935,47,0)</f>
        <v>0</v>
      </c>
      <c r="AX116" s="122"/>
      <c r="AY116" s="122">
        <f>VLOOKUP(C116,'[1]13'!$C$23:$AZ$935,49,0)</f>
        <v>0</v>
      </c>
      <c r="AZ116" s="122"/>
      <c r="BA116" s="122"/>
      <c r="BB116" s="122"/>
      <c r="BC116" s="122">
        <v>0</v>
      </c>
      <c r="BD116" s="122">
        <v>0</v>
      </c>
      <c r="BE116" s="122"/>
      <c r="BF116" s="122">
        <v>0</v>
      </c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>
        <f t="shared" si="100"/>
        <v>0.53639999999999999</v>
      </c>
      <c r="BZ116" s="122"/>
      <c r="CA116" s="122"/>
      <c r="CB116" s="98"/>
    </row>
    <row r="117" spans="1:80" s="90" customFormat="1" ht="77.7" x14ac:dyDescent="0.3">
      <c r="A117" s="106" t="s">
        <v>1660</v>
      </c>
      <c r="B117" s="107" t="s">
        <v>764</v>
      </c>
      <c r="C117" s="108" t="s">
        <v>1175</v>
      </c>
      <c r="D117" s="122">
        <v>2.6653200000000004</v>
      </c>
      <c r="E117" s="122"/>
      <c r="F117" s="122">
        <f>VLOOKUP(C117,'[1]13'!$C$23:$AZ$935,4,0)</f>
        <v>2.6653199999999999</v>
      </c>
      <c r="G117" s="122">
        <f>VLOOKUP(C117,'[1]13'!$C$23:$AZ$935,5,0)</f>
        <v>0</v>
      </c>
      <c r="H117" s="122"/>
      <c r="I117" s="122">
        <f>VLOOKUP(C117,'[1]13'!$C$23:$AZ$935,7,0)</f>
        <v>0</v>
      </c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>
        <v>2.6653199999999999</v>
      </c>
      <c r="AI117" s="122">
        <v>0</v>
      </c>
      <c r="AJ117" s="122"/>
      <c r="AK117" s="122">
        <v>0</v>
      </c>
      <c r="AL117" s="122"/>
      <c r="AM117" s="122"/>
      <c r="AN117" s="122"/>
      <c r="AO117" s="122">
        <f t="shared" si="96"/>
        <v>0</v>
      </c>
      <c r="AP117" s="122">
        <f t="shared" si="97"/>
        <v>0</v>
      </c>
      <c r="AQ117" s="122">
        <f t="shared" si="98"/>
        <v>0</v>
      </c>
      <c r="AR117" s="122">
        <f t="shared" si="99"/>
        <v>0</v>
      </c>
      <c r="AS117" s="122"/>
      <c r="AT117" s="122"/>
      <c r="AU117" s="122"/>
      <c r="AV117" s="122">
        <f>VLOOKUP(C117,'[1]13'!$C$23:$AZ$935,46,0)</f>
        <v>0</v>
      </c>
      <c r="AW117" s="122">
        <f>VLOOKUP(C117,'[1]13'!$C$23:$AZ$935,47,0)</f>
        <v>0</v>
      </c>
      <c r="AX117" s="122"/>
      <c r="AY117" s="122">
        <f>VLOOKUP(C117,'[1]13'!$C$23:$AZ$935,49,0)</f>
        <v>0</v>
      </c>
      <c r="AZ117" s="122"/>
      <c r="BA117" s="122"/>
      <c r="BB117" s="122"/>
      <c r="BC117" s="122">
        <v>0</v>
      </c>
      <c r="BD117" s="122">
        <v>0</v>
      </c>
      <c r="BE117" s="122"/>
      <c r="BF117" s="122">
        <v>0</v>
      </c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22"/>
      <c r="BU117" s="122"/>
      <c r="BV117" s="122"/>
      <c r="BW117" s="122"/>
      <c r="BX117" s="122"/>
      <c r="BY117" s="122">
        <f t="shared" si="100"/>
        <v>2.6653199999999999</v>
      </c>
      <c r="BZ117" s="122"/>
      <c r="CA117" s="122"/>
      <c r="CB117" s="98"/>
    </row>
    <row r="118" spans="1:80" s="90" customFormat="1" x14ac:dyDescent="0.3">
      <c r="A118" s="103"/>
      <c r="B118" s="110" t="s">
        <v>48</v>
      </c>
      <c r="C118" s="105"/>
      <c r="D118" s="133">
        <f t="shared" ref="D118:BN118" si="101">SUM(D119:D123)</f>
        <v>18.14575</v>
      </c>
      <c r="E118" s="133">
        <f t="shared" si="101"/>
        <v>0</v>
      </c>
      <c r="F118" s="133">
        <f t="shared" si="101"/>
        <v>0.53495999999999999</v>
      </c>
      <c r="G118" s="133">
        <f t="shared" si="101"/>
        <v>0</v>
      </c>
      <c r="H118" s="133">
        <f t="shared" si="101"/>
        <v>0</v>
      </c>
      <c r="I118" s="133">
        <f t="shared" si="101"/>
        <v>0.4</v>
      </c>
      <c r="J118" s="133">
        <f t="shared" si="101"/>
        <v>0</v>
      </c>
      <c r="K118" s="133">
        <f t="shared" si="101"/>
        <v>0</v>
      </c>
      <c r="L118" s="133">
        <f t="shared" si="101"/>
        <v>0</v>
      </c>
      <c r="M118" s="133">
        <f t="shared" si="101"/>
        <v>0</v>
      </c>
      <c r="N118" s="133">
        <f t="shared" si="101"/>
        <v>0</v>
      </c>
      <c r="O118" s="133">
        <f t="shared" si="101"/>
        <v>0</v>
      </c>
      <c r="P118" s="133">
        <f t="shared" si="101"/>
        <v>0</v>
      </c>
      <c r="Q118" s="133">
        <f t="shared" si="101"/>
        <v>0</v>
      </c>
      <c r="R118" s="133">
        <f t="shared" si="101"/>
        <v>0</v>
      </c>
      <c r="S118" s="133">
        <f t="shared" si="101"/>
        <v>0</v>
      </c>
      <c r="T118" s="133">
        <f t="shared" si="101"/>
        <v>0</v>
      </c>
      <c r="U118" s="133">
        <f t="shared" si="101"/>
        <v>0</v>
      </c>
      <c r="V118" s="133">
        <f t="shared" si="101"/>
        <v>0</v>
      </c>
      <c r="W118" s="133">
        <f t="shared" si="101"/>
        <v>0</v>
      </c>
      <c r="X118" s="133">
        <f t="shared" si="101"/>
        <v>0</v>
      </c>
      <c r="Y118" s="133">
        <f t="shared" si="101"/>
        <v>0</v>
      </c>
      <c r="Z118" s="133">
        <f t="shared" si="101"/>
        <v>0</v>
      </c>
      <c r="AA118" s="133">
        <f t="shared" si="101"/>
        <v>0</v>
      </c>
      <c r="AB118" s="133">
        <f t="shared" si="101"/>
        <v>0</v>
      </c>
      <c r="AC118" s="133">
        <f t="shared" si="101"/>
        <v>0</v>
      </c>
      <c r="AD118" s="133">
        <f t="shared" si="101"/>
        <v>0</v>
      </c>
      <c r="AE118" s="133">
        <f t="shared" si="101"/>
        <v>0</v>
      </c>
      <c r="AF118" s="133">
        <f t="shared" si="101"/>
        <v>0</v>
      </c>
      <c r="AG118" s="133">
        <f t="shared" si="101"/>
        <v>0</v>
      </c>
      <c r="AH118" s="133">
        <f t="shared" si="101"/>
        <v>0.53495999999999999</v>
      </c>
      <c r="AI118" s="133">
        <f t="shared" si="101"/>
        <v>0</v>
      </c>
      <c r="AJ118" s="133">
        <f t="shared" si="101"/>
        <v>0</v>
      </c>
      <c r="AK118" s="133">
        <f t="shared" si="101"/>
        <v>0.4</v>
      </c>
      <c r="AL118" s="133">
        <f t="shared" si="101"/>
        <v>0</v>
      </c>
      <c r="AM118" s="133">
        <f t="shared" si="101"/>
        <v>0</v>
      </c>
      <c r="AN118" s="133">
        <f t="shared" si="101"/>
        <v>0</v>
      </c>
      <c r="AO118" s="133">
        <f t="shared" si="101"/>
        <v>0</v>
      </c>
      <c r="AP118" s="133">
        <f t="shared" si="101"/>
        <v>0</v>
      </c>
      <c r="AQ118" s="133">
        <f t="shared" si="101"/>
        <v>0</v>
      </c>
      <c r="AR118" s="133">
        <f t="shared" si="101"/>
        <v>0</v>
      </c>
      <c r="AS118" s="133">
        <f t="shared" si="101"/>
        <v>0</v>
      </c>
      <c r="AT118" s="133">
        <f t="shared" si="101"/>
        <v>0</v>
      </c>
      <c r="AU118" s="133">
        <f t="shared" si="101"/>
        <v>0</v>
      </c>
      <c r="AV118" s="133">
        <f t="shared" si="101"/>
        <v>0</v>
      </c>
      <c r="AW118" s="133">
        <f t="shared" si="101"/>
        <v>0</v>
      </c>
      <c r="AX118" s="133">
        <f t="shared" si="101"/>
        <v>0</v>
      </c>
      <c r="AY118" s="133">
        <f t="shared" si="101"/>
        <v>0</v>
      </c>
      <c r="AZ118" s="133">
        <f t="shared" si="101"/>
        <v>0</v>
      </c>
      <c r="BA118" s="133">
        <f t="shared" si="101"/>
        <v>0</v>
      </c>
      <c r="BB118" s="133">
        <f t="shared" si="101"/>
        <v>0</v>
      </c>
      <c r="BC118" s="133">
        <f t="shared" si="101"/>
        <v>0</v>
      </c>
      <c r="BD118" s="133">
        <f t="shared" si="101"/>
        <v>0</v>
      </c>
      <c r="BE118" s="133">
        <f t="shared" si="101"/>
        <v>0</v>
      </c>
      <c r="BF118" s="133">
        <f t="shared" si="101"/>
        <v>0</v>
      </c>
      <c r="BG118" s="133">
        <f t="shared" si="101"/>
        <v>0</v>
      </c>
      <c r="BH118" s="133">
        <f t="shared" si="101"/>
        <v>0</v>
      </c>
      <c r="BI118" s="133">
        <f t="shared" si="101"/>
        <v>0</v>
      </c>
      <c r="BJ118" s="133">
        <f t="shared" si="101"/>
        <v>0</v>
      </c>
      <c r="BK118" s="133">
        <f t="shared" si="101"/>
        <v>0</v>
      </c>
      <c r="BL118" s="133">
        <f t="shared" si="101"/>
        <v>0</v>
      </c>
      <c r="BM118" s="133">
        <f t="shared" si="101"/>
        <v>0</v>
      </c>
      <c r="BN118" s="133">
        <f t="shared" si="101"/>
        <v>0</v>
      </c>
      <c r="BO118" s="133">
        <f t="shared" ref="BO118:CA118" si="102">SUM(BO119:BO123)</f>
        <v>0</v>
      </c>
      <c r="BP118" s="133">
        <f t="shared" si="102"/>
        <v>0</v>
      </c>
      <c r="BQ118" s="133">
        <f t="shared" si="102"/>
        <v>0</v>
      </c>
      <c r="BR118" s="133">
        <f t="shared" si="102"/>
        <v>0</v>
      </c>
      <c r="BS118" s="133">
        <f t="shared" si="102"/>
        <v>0</v>
      </c>
      <c r="BT118" s="133">
        <f t="shared" si="102"/>
        <v>0</v>
      </c>
      <c r="BU118" s="133">
        <f t="shared" si="102"/>
        <v>0</v>
      </c>
      <c r="BV118" s="133">
        <f t="shared" si="102"/>
        <v>0</v>
      </c>
      <c r="BW118" s="133">
        <f t="shared" si="102"/>
        <v>0</v>
      </c>
      <c r="BX118" s="133">
        <f t="shared" si="102"/>
        <v>0</v>
      </c>
      <c r="BY118" s="133">
        <f t="shared" si="102"/>
        <v>0.53495999999999999</v>
      </c>
      <c r="BZ118" s="133">
        <f t="shared" si="102"/>
        <v>0</v>
      </c>
      <c r="CA118" s="133">
        <f t="shared" si="102"/>
        <v>0</v>
      </c>
      <c r="CB118" s="98"/>
    </row>
    <row r="119" spans="1:80" s="90" customFormat="1" ht="46.65" x14ac:dyDescent="0.3">
      <c r="A119" s="106" t="s">
        <v>1660</v>
      </c>
      <c r="B119" s="107" t="s">
        <v>631</v>
      </c>
      <c r="C119" s="108" t="s">
        <v>680</v>
      </c>
      <c r="D119" s="122">
        <v>17.610790000000001</v>
      </c>
      <c r="E119" s="122"/>
      <c r="F119" s="122">
        <f>VLOOKUP(C119,'[1]13'!$C$23:$AZ$935,4,0)</f>
        <v>0</v>
      </c>
      <c r="G119" s="122">
        <f>VLOOKUP(C119,'[1]13'!$C$23:$AZ$935,5,0)</f>
        <v>0</v>
      </c>
      <c r="H119" s="122"/>
      <c r="I119" s="122">
        <f>VLOOKUP(C119,'[1]13'!$C$23:$AZ$935,7,0)</f>
        <v>0</v>
      </c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>
        <v>0</v>
      </c>
      <c r="AI119" s="122">
        <v>0</v>
      </c>
      <c r="AJ119" s="122"/>
      <c r="AK119" s="122">
        <v>0</v>
      </c>
      <c r="AL119" s="122"/>
      <c r="AM119" s="122"/>
      <c r="AN119" s="122"/>
      <c r="AO119" s="122">
        <f t="shared" ref="AO119:AO123" si="103">AV119+BC119</f>
        <v>0</v>
      </c>
      <c r="AP119" s="122">
        <f t="shared" ref="AP119:AP123" si="104">AW119+BD119</f>
        <v>0</v>
      </c>
      <c r="AQ119" s="122">
        <f t="shared" ref="AQ119:AQ123" si="105">AX119+BE119</f>
        <v>0</v>
      </c>
      <c r="AR119" s="122">
        <f t="shared" ref="AR119:AR123" si="106">AY119+BF119</f>
        <v>0</v>
      </c>
      <c r="AS119" s="122"/>
      <c r="AT119" s="122"/>
      <c r="AU119" s="122"/>
      <c r="AV119" s="122">
        <f>VLOOKUP(C119,'[1]13'!$C$23:$AZ$935,46,0)</f>
        <v>0</v>
      </c>
      <c r="AW119" s="122">
        <f>VLOOKUP(C119,'[1]13'!$C$23:$AZ$935,47,0)</f>
        <v>0</v>
      </c>
      <c r="AX119" s="122"/>
      <c r="AY119" s="122">
        <f>VLOOKUP(C119,'[1]13'!$C$23:$AZ$935,49,0)</f>
        <v>0</v>
      </c>
      <c r="AZ119" s="122"/>
      <c r="BA119" s="122"/>
      <c r="BB119" s="122"/>
      <c r="BC119" s="122">
        <v>0</v>
      </c>
      <c r="BD119" s="122">
        <v>0</v>
      </c>
      <c r="BE119" s="122"/>
      <c r="BF119" s="122">
        <v>0</v>
      </c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>
        <f t="shared" ref="BY119:BY123" si="107">F119-AO119</f>
        <v>0</v>
      </c>
      <c r="BZ119" s="122"/>
      <c r="CA119" s="122"/>
      <c r="CB119" s="98"/>
    </row>
    <row r="120" spans="1:80" s="90" customFormat="1" ht="93.25" x14ac:dyDescent="0.3">
      <c r="A120" s="106" t="s">
        <v>1661</v>
      </c>
      <c r="B120" s="107" t="s">
        <v>765</v>
      </c>
      <c r="C120" s="108" t="s">
        <v>1176</v>
      </c>
      <c r="D120" s="122">
        <v>0.26749000000000001</v>
      </c>
      <c r="E120" s="122"/>
      <c r="F120" s="122">
        <f>VLOOKUP(C120,'[1]13'!$C$23:$AZ$935,4,0)</f>
        <v>0.26749000000000001</v>
      </c>
      <c r="G120" s="122">
        <f>VLOOKUP(C120,'[1]13'!$C$23:$AZ$935,5,0)</f>
        <v>0</v>
      </c>
      <c r="H120" s="122"/>
      <c r="I120" s="122">
        <f>VLOOKUP(C120,'[1]13'!$C$23:$AZ$935,7,0)</f>
        <v>0.2</v>
      </c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>
        <v>0.26749000000000001</v>
      </c>
      <c r="AI120" s="122">
        <v>0</v>
      </c>
      <c r="AJ120" s="122"/>
      <c r="AK120" s="122">
        <v>0.2</v>
      </c>
      <c r="AL120" s="122"/>
      <c r="AM120" s="122"/>
      <c r="AN120" s="122"/>
      <c r="AO120" s="122">
        <f t="shared" si="103"/>
        <v>0</v>
      </c>
      <c r="AP120" s="122">
        <f t="shared" si="104"/>
        <v>0</v>
      </c>
      <c r="AQ120" s="122">
        <f t="shared" si="105"/>
        <v>0</v>
      </c>
      <c r="AR120" s="122">
        <f t="shared" si="106"/>
        <v>0</v>
      </c>
      <c r="AS120" s="122"/>
      <c r="AT120" s="122"/>
      <c r="AU120" s="122"/>
      <c r="AV120" s="122">
        <f>VLOOKUP(C120,'[1]13'!$C$23:$AZ$935,46,0)</f>
        <v>0</v>
      </c>
      <c r="AW120" s="122">
        <f>VLOOKUP(C120,'[1]13'!$C$23:$AZ$935,47,0)</f>
        <v>0</v>
      </c>
      <c r="AX120" s="122"/>
      <c r="AY120" s="122">
        <f>VLOOKUP(C120,'[1]13'!$C$23:$AZ$935,49,0)</f>
        <v>0</v>
      </c>
      <c r="AZ120" s="122"/>
      <c r="BA120" s="122"/>
      <c r="BB120" s="122"/>
      <c r="BC120" s="122">
        <v>0</v>
      </c>
      <c r="BD120" s="122">
        <v>0</v>
      </c>
      <c r="BE120" s="122"/>
      <c r="BF120" s="122">
        <v>0</v>
      </c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>
        <f t="shared" si="107"/>
        <v>0.26749000000000001</v>
      </c>
      <c r="BZ120" s="122"/>
      <c r="CA120" s="122"/>
      <c r="CB120" s="98"/>
    </row>
    <row r="121" spans="1:80" s="90" customFormat="1" ht="62.2" x14ac:dyDescent="0.3">
      <c r="A121" s="106" t="s">
        <v>1661</v>
      </c>
      <c r="B121" s="107" t="s">
        <v>766</v>
      </c>
      <c r="C121" s="108" t="s">
        <v>1177</v>
      </c>
      <c r="D121" s="122">
        <v>0.26747000000000004</v>
      </c>
      <c r="E121" s="122"/>
      <c r="F121" s="122">
        <f>VLOOKUP(C121,'[1]13'!$C$23:$AZ$935,4,0)</f>
        <v>0.26746999999999999</v>
      </c>
      <c r="G121" s="122">
        <f>VLOOKUP(C121,'[1]13'!$C$23:$AZ$935,5,0)</f>
        <v>0</v>
      </c>
      <c r="H121" s="122"/>
      <c r="I121" s="122">
        <f>VLOOKUP(C121,'[1]13'!$C$23:$AZ$935,7,0)</f>
        <v>0.2</v>
      </c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>
        <v>0.26746999999999999</v>
      </c>
      <c r="AI121" s="122">
        <v>0</v>
      </c>
      <c r="AJ121" s="122"/>
      <c r="AK121" s="122">
        <v>0.2</v>
      </c>
      <c r="AL121" s="122"/>
      <c r="AM121" s="122"/>
      <c r="AN121" s="122"/>
      <c r="AO121" s="122">
        <f t="shared" si="103"/>
        <v>0</v>
      </c>
      <c r="AP121" s="122">
        <f t="shared" si="104"/>
        <v>0</v>
      </c>
      <c r="AQ121" s="122">
        <f t="shared" si="105"/>
        <v>0</v>
      </c>
      <c r="AR121" s="122">
        <f t="shared" si="106"/>
        <v>0</v>
      </c>
      <c r="AS121" s="122"/>
      <c r="AT121" s="122"/>
      <c r="AU121" s="122"/>
      <c r="AV121" s="122">
        <f>VLOOKUP(C121,'[1]13'!$C$23:$AZ$935,46,0)</f>
        <v>0</v>
      </c>
      <c r="AW121" s="122">
        <f>VLOOKUP(C121,'[1]13'!$C$23:$AZ$935,47,0)</f>
        <v>0</v>
      </c>
      <c r="AX121" s="122"/>
      <c r="AY121" s="122">
        <f>VLOOKUP(C121,'[1]13'!$C$23:$AZ$935,49,0)</f>
        <v>0</v>
      </c>
      <c r="AZ121" s="122"/>
      <c r="BA121" s="122"/>
      <c r="BB121" s="122"/>
      <c r="BC121" s="122">
        <v>0</v>
      </c>
      <c r="BD121" s="122">
        <v>0</v>
      </c>
      <c r="BE121" s="122"/>
      <c r="BF121" s="122">
        <v>0</v>
      </c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>
        <f t="shared" si="107"/>
        <v>0.26746999999999999</v>
      </c>
      <c r="BZ121" s="122"/>
      <c r="CA121" s="122"/>
      <c r="CB121" s="98"/>
    </row>
    <row r="122" spans="1:80" s="90" customFormat="1" ht="93.25" x14ac:dyDescent="0.3">
      <c r="A122" s="106" t="s">
        <v>1661</v>
      </c>
      <c r="B122" s="107" t="s">
        <v>1694</v>
      </c>
      <c r="C122" s="108" t="s">
        <v>1917</v>
      </c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>
        <f t="shared" si="103"/>
        <v>0</v>
      </c>
      <c r="AP122" s="122">
        <f t="shared" si="104"/>
        <v>0</v>
      </c>
      <c r="AQ122" s="122">
        <f t="shared" si="105"/>
        <v>0</v>
      </c>
      <c r="AR122" s="122">
        <f t="shared" si="106"/>
        <v>0</v>
      </c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>
        <v>0</v>
      </c>
      <c r="BD122" s="122">
        <v>0</v>
      </c>
      <c r="BE122" s="122"/>
      <c r="BF122" s="122">
        <v>0</v>
      </c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>
        <f t="shared" si="107"/>
        <v>0</v>
      </c>
      <c r="BZ122" s="122"/>
      <c r="CA122" s="122"/>
      <c r="CB122" s="98"/>
    </row>
    <row r="123" spans="1:80" s="90" customFormat="1" ht="77.7" x14ac:dyDescent="0.3">
      <c r="A123" s="106" t="s">
        <v>1661</v>
      </c>
      <c r="B123" s="107" t="s">
        <v>767</v>
      </c>
      <c r="C123" s="108" t="s">
        <v>1178</v>
      </c>
      <c r="D123" s="122">
        <v>0</v>
      </c>
      <c r="E123" s="122"/>
      <c r="F123" s="122">
        <f>VLOOKUP(C123,'[1]13'!$C$23:$AZ$935,4,0)</f>
        <v>0</v>
      </c>
      <c r="G123" s="122">
        <f>VLOOKUP(C123,'[1]13'!$C$23:$AZ$935,5,0)</f>
        <v>0</v>
      </c>
      <c r="H123" s="122"/>
      <c r="I123" s="122">
        <f>VLOOKUP(C123,'[1]13'!$C$23:$AZ$935,7,0)</f>
        <v>0</v>
      </c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>
        <v>0</v>
      </c>
      <c r="AI123" s="122">
        <v>0</v>
      </c>
      <c r="AJ123" s="122"/>
      <c r="AK123" s="122">
        <v>0</v>
      </c>
      <c r="AL123" s="122"/>
      <c r="AM123" s="122"/>
      <c r="AN123" s="122"/>
      <c r="AO123" s="122">
        <f t="shared" si="103"/>
        <v>0</v>
      </c>
      <c r="AP123" s="122">
        <f t="shared" si="104"/>
        <v>0</v>
      </c>
      <c r="AQ123" s="122">
        <f t="shared" si="105"/>
        <v>0</v>
      </c>
      <c r="AR123" s="122">
        <f t="shared" si="106"/>
        <v>0</v>
      </c>
      <c r="AS123" s="122"/>
      <c r="AT123" s="122"/>
      <c r="AU123" s="122"/>
      <c r="AV123" s="122">
        <f>VLOOKUP(C123,'[1]13'!$C$23:$AZ$935,46,0)</f>
        <v>0</v>
      </c>
      <c r="AW123" s="122">
        <f>VLOOKUP(C123,'[1]13'!$C$23:$AZ$935,47,0)</f>
        <v>0</v>
      </c>
      <c r="AX123" s="122"/>
      <c r="AY123" s="122">
        <f>VLOOKUP(C123,'[1]13'!$C$23:$AZ$935,49,0)</f>
        <v>0</v>
      </c>
      <c r="AZ123" s="122"/>
      <c r="BA123" s="122"/>
      <c r="BB123" s="122"/>
      <c r="BC123" s="122">
        <v>0</v>
      </c>
      <c r="BD123" s="122">
        <v>0</v>
      </c>
      <c r="BE123" s="122"/>
      <c r="BF123" s="122">
        <v>0</v>
      </c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>
        <f t="shared" si="107"/>
        <v>0</v>
      </c>
      <c r="BZ123" s="122"/>
      <c r="CA123" s="122"/>
      <c r="CB123" s="98"/>
    </row>
    <row r="124" spans="1:80" s="90" customFormat="1" x14ac:dyDescent="0.3">
      <c r="A124" s="103"/>
      <c r="B124" s="110" t="s">
        <v>124</v>
      </c>
      <c r="C124" s="105"/>
      <c r="D124" s="133">
        <f t="shared" ref="D124:BN124" si="108">SUM(D125:D128)</f>
        <v>0</v>
      </c>
      <c r="E124" s="133">
        <f t="shared" si="108"/>
        <v>0</v>
      </c>
      <c r="F124" s="133">
        <f t="shared" si="108"/>
        <v>0</v>
      </c>
      <c r="G124" s="133">
        <f t="shared" si="108"/>
        <v>0</v>
      </c>
      <c r="H124" s="133">
        <f t="shared" si="108"/>
        <v>0</v>
      </c>
      <c r="I124" s="133">
        <f t="shared" si="108"/>
        <v>0</v>
      </c>
      <c r="J124" s="133">
        <f t="shared" si="108"/>
        <v>0</v>
      </c>
      <c r="K124" s="133">
        <f t="shared" si="108"/>
        <v>0</v>
      </c>
      <c r="L124" s="133">
        <f t="shared" si="108"/>
        <v>0</v>
      </c>
      <c r="M124" s="133">
        <f t="shared" si="108"/>
        <v>0</v>
      </c>
      <c r="N124" s="133">
        <f t="shared" si="108"/>
        <v>0</v>
      </c>
      <c r="O124" s="133">
        <f t="shared" si="108"/>
        <v>0</v>
      </c>
      <c r="P124" s="133">
        <f t="shared" si="108"/>
        <v>0</v>
      </c>
      <c r="Q124" s="133">
        <f t="shared" si="108"/>
        <v>0</v>
      </c>
      <c r="R124" s="133">
        <f t="shared" si="108"/>
        <v>0</v>
      </c>
      <c r="S124" s="133">
        <f t="shared" si="108"/>
        <v>0</v>
      </c>
      <c r="T124" s="133">
        <f t="shared" si="108"/>
        <v>0</v>
      </c>
      <c r="U124" s="133">
        <f t="shared" si="108"/>
        <v>0</v>
      </c>
      <c r="V124" s="133">
        <f t="shared" si="108"/>
        <v>0</v>
      </c>
      <c r="W124" s="133">
        <f t="shared" si="108"/>
        <v>0</v>
      </c>
      <c r="X124" s="133">
        <f t="shared" si="108"/>
        <v>0</v>
      </c>
      <c r="Y124" s="133">
        <f t="shared" si="108"/>
        <v>0</v>
      </c>
      <c r="Z124" s="133">
        <f t="shared" si="108"/>
        <v>0</v>
      </c>
      <c r="AA124" s="133">
        <f t="shared" si="108"/>
        <v>0</v>
      </c>
      <c r="AB124" s="133">
        <f t="shared" si="108"/>
        <v>0</v>
      </c>
      <c r="AC124" s="133">
        <f t="shared" si="108"/>
        <v>0</v>
      </c>
      <c r="AD124" s="133">
        <f t="shared" si="108"/>
        <v>0</v>
      </c>
      <c r="AE124" s="133">
        <f t="shared" si="108"/>
        <v>0</v>
      </c>
      <c r="AF124" s="133">
        <f t="shared" si="108"/>
        <v>0</v>
      </c>
      <c r="AG124" s="133">
        <f t="shared" si="108"/>
        <v>0</v>
      </c>
      <c r="AH124" s="133">
        <f t="shared" si="108"/>
        <v>0</v>
      </c>
      <c r="AI124" s="133">
        <f t="shared" si="108"/>
        <v>0</v>
      </c>
      <c r="AJ124" s="133">
        <f t="shared" si="108"/>
        <v>0</v>
      </c>
      <c r="AK124" s="133">
        <f t="shared" si="108"/>
        <v>0</v>
      </c>
      <c r="AL124" s="133">
        <f t="shared" si="108"/>
        <v>0</v>
      </c>
      <c r="AM124" s="133">
        <f t="shared" si="108"/>
        <v>0</v>
      </c>
      <c r="AN124" s="133">
        <f t="shared" si="108"/>
        <v>0</v>
      </c>
      <c r="AO124" s="133">
        <f t="shared" si="108"/>
        <v>0</v>
      </c>
      <c r="AP124" s="133">
        <f t="shared" si="108"/>
        <v>0</v>
      </c>
      <c r="AQ124" s="133">
        <f t="shared" si="108"/>
        <v>0</v>
      </c>
      <c r="AR124" s="133">
        <f t="shared" si="108"/>
        <v>0</v>
      </c>
      <c r="AS124" s="133">
        <f t="shared" si="108"/>
        <v>0</v>
      </c>
      <c r="AT124" s="133">
        <f t="shared" si="108"/>
        <v>0</v>
      </c>
      <c r="AU124" s="133">
        <f t="shared" si="108"/>
        <v>0</v>
      </c>
      <c r="AV124" s="133">
        <f t="shared" si="108"/>
        <v>0</v>
      </c>
      <c r="AW124" s="133">
        <f t="shared" si="108"/>
        <v>0</v>
      </c>
      <c r="AX124" s="133">
        <f t="shared" si="108"/>
        <v>0</v>
      </c>
      <c r="AY124" s="133">
        <f t="shared" si="108"/>
        <v>0</v>
      </c>
      <c r="AZ124" s="133">
        <f t="shared" si="108"/>
        <v>0</v>
      </c>
      <c r="BA124" s="133">
        <f t="shared" si="108"/>
        <v>0</v>
      </c>
      <c r="BB124" s="133">
        <f t="shared" si="108"/>
        <v>0</v>
      </c>
      <c r="BC124" s="133">
        <f t="shared" si="108"/>
        <v>0</v>
      </c>
      <c r="BD124" s="133">
        <f t="shared" si="108"/>
        <v>0</v>
      </c>
      <c r="BE124" s="133">
        <f t="shared" si="108"/>
        <v>0</v>
      </c>
      <c r="BF124" s="133">
        <f t="shared" si="108"/>
        <v>0</v>
      </c>
      <c r="BG124" s="133">
        <f t="shared" si="108"/>
        <v>0</v>
      </c>
      <c r="BH124" s="133">
        <f t="shared" si="108"/>
        <v>0</v>
      </c>
      <c r="BI124" s="133">
        <f t="shared" si="108"/>
        <v>0</v>
      </c>
      <c r="BJ124" s="133">
        <f t="shared" si="108"/>
        <v>0</v>
      </c>
      <c r="BK124" s="133">
        <f t="shared" si="108"/>
        <v>0</v>
      </c>
      <c r="BL124" s="133">
        <f t="shared" si="108"/>
        <v>0</v>
      </c>
      <c r="BM124" s="133">
        <f t="shared" si="108"/>
        <v>0</v>
      </c>
      <c r="BN124" s="133">
        <f t="shared" si="108"/>
        <v>0</v>
      </c>
      <c r="BO124" s="133">
        <f t="shared" ref="BO124:CA124" si="109">SUM(BO125:BO128)</f>
        <v>0</v>
      </c>
      <c r="BP124" s="133">
        <f t="shared" si="109"/>
        <v>0</v>
      </c>
      <c r="BQ124" s="133">
        <f t="shared" si="109"/>
        <v>0</v>
      </c>
      <c r="BR124" s="133">
        <f t="shared" si="109"/>
        <v>0</v>
      </c>
      <c r="BS124" s="133">
        <f t="shared" si="109"/>
        <v>0</v>
      </c>
      <c r="BT124" s="133">
        <f t="shared" si="109"/>
        <v>0</v>
      </c>
      <c r="BU124" s="133">
        <f t="shared" si="109"/>
        <v>0</v>
      </c>
      <c r="BV124" s="133">
        <f t="shared" si="109"/>
        <v>0</v>
      </c>
      <c r="BW124" s="133">
        <f t="shared" si="109"/>
        <v>0</v>
      </c>
      <c r="BX124" s="133">
        <f t="shared" si="109"/>
        <v>0</v>
      </c>
      <c r="BY124" s="133">
        <f t="shared" si="109"/>
        <v>0</v>
      </c>
      <c r="BZ124" s="133">
        <f t="shared" si="109"/>
        <v>0</v>
      </c>
      <c r="CA124" s="133">
        <f t="shared" si="109"/>
        <v>0</v>
      </c>
      <c r="CB124" s="98"/>
    </row>
    <row r="125" spans="1:80" s="90" customFormat="1" ht="77.7" x14ac:dyDescent="0.3">
      <c r="A125" s="106" t="s">
        <v>1660</v>
      </c>
      <c r="B125" s="107" t="s">
        <v>768</v>
      </c>
      <c r="C125" s="108" t="s">
        <v>1179</v>
      </c>
      <c r="D125" s="122">
        <v>0</v>
      </c>
      <c r="E125" s="122"/>
      <c r="F125" s="122">
        <f>VLOOKUP(C125,'[1]13'!$C$23:$AZ$935,4,0)</f>
        <v>0</v>
      </c>
      <c r="G125" s="122">
        <f>VLOOKUP(C125,'[1]13'!$C$23:$AZ$935,5,0)</f>
        <v>0</v>
      </c>
      <c r="H125" s="122"/>
      <c r="I125" s="122">
        <f>VLOOKUP(C125,'[1]13'!$C$23:$AZ$935,7,0)</f>
        <v>0</v>
      </c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122"/>
      <c r="AH125" s="122">
        <v>0</v>
      </c>
      <c r="AI125" s="122">
        <v>0</v>
      </c>
      <c r="AJ125" s="122"/>
      <c r="AK125" s="122">
        <v>0</v>
      </c>
      <c r="AL125" s="122"/>
      <c r="AM125" s="122"/>
      <c r="AN125" s="122"/>
      <c r="AO125" s="122">
        <f t="shared" ref="AO125:AO128" si="110">AV125+BC125</f>
        <v>0</v>
      </c>
      <c r="AP125" s="122">
        <f t="shared" ref="AP125:AP128" si="111">AW125+BD125</f>
        <v>0</v>
      </c>
      <c r="AQ125" s="122">
        <f t="shared" ref="AQ125:AQ128" si="112">AX125+BE125</f>
        <v>0</v>
      </c>
      <c r="AR125" s="122">
        <f t="shared" ref="AR125:AR128" si="113">AY125+BF125</f>
        <v>0</v>
      </c>
      <c r="AS125" s="122"/>
      <c r="AT125" s="122"/>
      <c r="AU125" s="122"/>
      <c r="AV125" s="122">
        <f>VLOOKUP(C125,'[1]13'!$C$23:$AZ$935,46,0)</f>
        <v>0</v>
      </c>
      <c r="AW125" s="122">
        <f>VLOOKUP(C125,'[1]13'!$C$23:$AZ$935,47,0)</f>
        <v>0</v>
      </c>
      <c r="AX125" s="122"/>
      <c r="AY125" s="122">
        <f>VLOOKUP(C125,'[1]13'!$C$23:$AZ$935,49,0)</f>
        <v>0</v>
      </c>
      <c r="AZ125" s="122"/>
      <c r="BA125" s="122"/>
      <c r="BB125" s="122"/>
      <c r="BC125" s="122">
        <v>0</v>
      </c>
      <c r="BD125" s="122">
        <v>0</v>
      </c>
      <c r="BE125" s="122"/>
      <c r="BF125" s="122">
        <v>0</v>
      </c>
      <c r="BG125" s="122"/>
      <c r="BH125" s="122"/>
      <c r="BI125" s="122"/>
      <c r="BJ125" s="122"/>
      <c r="BK125" s="122"/>
      <c r="BL125" s="122"/>
      <c r="BM125" s="122"/>
      <c r="BN125" s="122"/>
      <c r="BO125" s="122"/>
      <c r="BP125" s="122"/>
      <c r="BQ125" s="122"/>
      <c r="BR125" s="122"/>
      <c r="BS125" s="122"/>
      <c r="BT125" s="122"/>
      <c r="BU125" s="122"/>
      <c r="BV125" s="122"/>
      <c r="BW125" s="122"/>
      <c r="BX125" s="122"/>
      <c r="BY125" s="122">
        <f t="shared" ref="BY125:BY128" si="114">F125-AO125</f>
        <v>0</v>
      </c>
      <c r="BZ125" s="122"/>
      <c r="CA125" s="122"/>
      <c r="CB125" s="98"/>
    </row>
    <row r="126" spans="1:80" s="90" customFormat="1" ht="93.25" x14ac:dyDescent="0.3">
      <c r="A126" s="106" t="s">
        <v>1661</v>
      </c>
      <c r="B126" s="107" t="s">
        <v>769</v>
      </c>
      <c r="C126" s="108" t="s">
        <v>1180</v>
      </c>
      <c r="D126" s="122">
        <v>0</v>
      </c>
      <c r="E126" s="122"/>
      <c r="F126" s="122">
        <f>VLOOKUP(C126,'[1]13'!$C$23:$AZ$935,4,0)</f>
        <v>0</v>
      </c>
      <c r="G126" s="122">
        <f>VLOOKUP(C126,'[1]13'!$C$23:$AZ$935,5,0)</f>
        <v>0</v>
      </c>
      <c r="H126" s="122"/>
      <c r="I126" s="122">
        <f>VLOOKUP(C126,'[1]13'!$C$23:$AZ$935,7,0)</f>
        <v>0</v>
      </c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122"/>
      <c r="AH126" s="122">
        <v>0</v>
      </c>
      <c r="AI126" s="122">
        <v>0</v>
      </c>
      <c r="AJ126" s="122"/>
      <c r="AK126" s="122">
        <v>0</v>
      </c>
      <c r="AL126" s="122"/>
      <c r="AM126" s="122"/>
      <c r="AN126" s="122"/>
      <c r="AO126" s="122">
        <f t="shared" si="110"/>
        <v>0</v>
      </c>
      <c r="AP126" s="122">
        <f t="shared" si="111"/>
        <v>0</v>
      </c>
      <c r="AQ126" s="122">
        <f t="shared" si="112"/>
        <v>0</v>
      </c>
      <c r="AR126" s="122">
        <f t="shared" si="113"/>
        <v>0</v>
      </c>
      <c r="AS126" s="122"/>
      <c r="AT126" s="122"/>
      <c r="AU126" s="122"/>
      <c r="AV126" s="122">
        <f>VLOOKUP(C126,'[1]13'!$C$23:$AZ$935,46,0)</f>
        <v>0</v>
      </c>
      <c r="AW126" s="122">
        <f>VLOOKUP(C126,'[1]13'!$C$23:$AZ$935,47,0)</f>
        <v>0</v>
      </c>
      <c r="AX126" s="122"/>
      <c r="AY126" s="122">
        <f>VLOOKUP(C126,'[1]13'!$C$23:$AZ$935,49,0)</f>
        <v>0</v>
      </c>
      <c r="AZ126" s="122"/>
      <c r="BA126" s="122"/>
      <c r="BB126" s="122"/>
      <c r="BC126" s="122">
        <v>0</v>
      </c>
      <c r="BD126" s="122">
        <v>0</v>
      </c>
      <c r="BE126" s="122"/>
      <c r="BF126" s="122">
        <v>0</v>
      </c>
      <c r="BG126" s="122"/>
      <c r="BH126" s="122"/>
      <c r="BI126" s="122"/>
      <c r="BJ126" s="122"/>
      <c r="BK126" s="122"/>
      <c r="BL126" s="122"/>
      <c r="BM126" s="122"/>
      <c r="BN126" s="122"/>
      <c r="BO126" s="122"/>
      <c r="BP126" s="122"/>
      <c r="BQ126" s="122"/>
      <c r="BR126" s="122"/>
      <c r="BS126" s="122"/>
      <c r="BT126" s="122"/>
      <c r="BU126" s="122"/>
      <c r="BV126" s="122"/>
      <c r="BW126" s="122"/>
      <c r="BX126" s="122"/>
      <c r="BY126" s="122">
        <f t="shared" si="114"/>
        <v>0</v>
      </c>
      <c r="BZ126" s="122"/>
      <c r="CA126" s="122"/>
      <c r="CB126" s="98"/>
    </row>
    <row r="127" spans="1:80" s="90" customFormat="1" ht="93.25" x14ac:dyDescent="0.3">
      <c r="A127" s="106" t="s">
        <v>1661</v>
      </c>
      <c r="B127" s="107" t="s">
        <v>770</v>
      </c>
      <c r="C127" s="108" t="s">
        <v>1181</v>
      </c>
      <c r="D127" s="122">
        <v>0</v>
      </c>
      <c r="E127" s="122"/>
      <c r="F127" s="122">
        <f>VLOOKUP(C127,'[1]13'!$C$23:$AZ$935,4,0)</f>
        <v>0</v>
      </c>
      <c r="G127" s="122">
        <f>VLOOKUP(C127,'[1]13'!$C$23:$AZ$935,5,0)</f>
        <v>0</v>
      </c>
      <c r="H127" s="122"/>
      <c r="I127" s="122">
        <f>VLOOKUP(C127,'[1]13'!$C$23:$AZ$935,7,0)</f>
        <v>0</v>
      </c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>
        <v>0</v>
      </c>
      <c r="AI127" s="122">
        <v>0</v>
      </c>
      <c r="AJ127" s="122"/>
      <c r="AK127" s="122">
        <v>0</v>
      </c>
      <c r="AL127" s="122"/>
      <c r="AM127" s="122"/>
      <c r="AN127" s="122"/>
      <c r="AO127" s="122">
        <f t="shared" si="110"/>
        <v>0</v>
      </c>
      <c r="AP127" s="122">
        <f t="shared" si="111"/>
        <v>0</v>
      </c>
      <c r="AQ127" s="122">
        <f t="shared" si="112"/>
        <v>0</v>
      </c>
      <c r="AR127" s="122">
        <f t="shared" si="113"/>
        <v>0</v>
      </c>
      <c r="AS127" s="122"/>
      <c r="AT127" s="122"/>
      <c r="AU127" s="122"/>
      <c r="AV127" s="122">
        <f>VLOOKUP(C127,'[1]13'!$C$23:$AZ$935,46,0)</f>
        <v>0</v>
      </c>
      <c r="AW127" s="122">
        <f>VLOOKUP(C127,'[1]13'!$C$23:$AZ$935,47,0)</f>
        <v>0</v>
      </c>
      <c r="AX127" s="122"/>
      <c r="AY127" s="122">
        <f>VLOOKUP(C127,'[1]13'!$C$23:$AZ$935,49,0)</f>
        <v>0</v>
      </c>
      <c r="AZ127" s="122"/>
      <c r="BA127" s="122"/>
      <c r="BB127" s="122"/>
      <c r="BC127" s="122">
        <v>0</v>
      </c>
      <c r="BD127" s="122">
        <v>0</v>
      </c>
      <c r="BE127" s="122"/>
      <c r="BF127" s="122">
        <v>0</v>
      </c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>
        <f t="shared" si="114"/>
        <v>0</v>
      </c>
      <c r="BZ127" s="122"/>
      <c r="CA127" s="122"/>
      <c r="CB127" s="98"/>
    </row>
    <row r="128" spans="1:80" s="90" customFormat="1" ht="77.7" x14ac:dyDescent="0.3">
      <c r="A128" s="106" t="s">
        <v>1661</v>
      </c>
      <c r="B128" s="107" t="s">
        <v>1695</v>
      </c>
      <c r="C128" s="108" t="s">
        <v>1182</v>
      </c>
      <c r="D128" s="122">
        <v>0</v>
      </c>
      <c r="E128" s="122"/>
      <c r="F128" s="122">
        <f>VLOOKUP(C128,'[1]13'!$C$23:$AZ$935,4,0)</f>
        <v>0</v>
      </c>
      <c r="G128" s="122">
        <f>VLOOKUP(C128,'[1]13'!$C$23:$AZ$935,5,0)</f>
        <v>0</v>
      </c>
      <c r="H128" s="122"/>
      <c r="I128" s="122">
        <f>VLOOKUP(C128,'[1]13'!$C$23:$AZ$935,7,0)</f>
        <v>0</v>
      </c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>
        <v>0</v>
      </c>
      <c r="AI128" s="122">
        <v>0</v>
      </c>
      <c r="AJ128" s="122"/>
      <c r="AK128" s="122">
        <v>0</v>
      </c>
      <c r="AL128" s="122"/>
      <c r="AM128" s="122"/>
      <c r="AN128" s="122"/>
      <c r="AO128" s="122">
        <f t="shared" si="110"/>
        <v>0</v>
      </c>
      <c r="AP128" s="122">
        <f t="shared" si="111"/>
        <v>0</v>
      </c>
      <c r="AQ128" s="122">
        <f t="shared" si="112"/>
        <v>0</v>
      </c>
      <c r="AR128" s="122">
        <f t="shared" si="113"/>
        <v>0</v>
      </c>
      <c r="AS128" s="122"/>
      <c r="AT128" s="122"/>
      <c r="AU128" s="122"/>
      <c r="AV128" s="122">
        <f>VLOOKUP(C128,'[1]13'!$C$23:$AZ$935,46,0)</f>
        <v>0</v>
      </c>
      <c r="AW128" s="122">
        <f>VLOOKUP(C128,'[1]13'!$C$23:$AZ$935,47,0)</f>
        <v>0</v>
      </c>
      <c r="AX128" s="122"/>
      <c r="AY128" s="122">
        <f>VLOOKUP(C128,'[1]13'!$C$23:$AZ$935,49,0)</f>
        <v>0</v>
      </c>
      <c r="AZ128" s="122"/>
      <c r="BA128" s="122"/>
      <c r="BB128" s="122"/>
      <c r="BC128" s="122">
        <v>0</v>
      </c>
      <c r="BD128" s="122">
        <v>0</v>
      </c>
      <c r="BE128" s="122"/>
      <c r="BF128" s="122">
        <v>0</v>
      </c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>
        <f t="shared" si="114"/>
        <v>0</v>
      </c>
      <c r="BZ128" s="122"/>
      <c r="CA128" s="122"/>
      <c r="CB128" s="98"/>
    </row>
    <row r="129" spans="1:80" s="90" customFormat="1" x14ac:dyDescent="0.3">
      <c r="A129" s="103"/>
      <c r="B129" s="110" t="s">
        <v>49</v>
      </c>
      <c r="C129" s="105"/>
      <c r="D129" s="133">
        <f t="shared" ref="D129:BN129" si="115">SUM(D130:D132)</f>
        <v>25.73509</v>
      </c>
      <c r="E129" s="133">
        <f t="shared" si="115"/>
        <v>0</v>
      </c>
      <c r="F129" s="133">
        <f t="shared" si="115"/>
        <v>9.586660000000002</v>
      </c>
      <c r="G129" s="133">
        <f t="shared" si="115"/>
        <v>0.8</v>
      </c>
      <c r="H129" s="133">
        <f t="shared" si="115"/>
        <v>0</v>
      </c>
      <c r="I129" s="133">
        <f t="shared" si="115"/>
        <v>1.55</v>
      </c>
      <c r="J129" s="133">
        <f t="shared" si="115"/>
        <v>0</v>
      </c>
      <c r="K129" s="133">
        <f t="shared" si="115"/>
        <v>0</v>
      </c>
      <c r="L129" s="133">
        <f t="shared" si="115"/>
        <v>0</v>
      </c>
      <c r="M129" s="133">
        <f t="shared" si="115"/>
        <v>0</v>
      </c>
      <c r="N129" s="133">
        <f t="shared" si="115"/>
        <v>0</v>
      </c>
      <c r="O129" s="133">
        <f t="shared" si="115"/>
        <v>0</v>
      </c>
      <c r="P129" s="133">
        <f t="shared" si="115"/>
        <v>0</v>
      </c>
      <c r="Q129" s="133">
        <f t="shared" si="115"/>
        <v>0</v>
      </c>
      <c r="R129" s="133">
        <f t="shared" si="115"/>
        <v>0</v>
      </c>
      <c r="S129" s="133">
        <f t="shared" si="115"/>
        <v>0</v>
      </c>
      <c r="T129" s="133">
        <f t="shared" si="115"/>
        <v>0</v>
      </c>
      <c r="U129" s="133">
        <f t="shared" si="115"/>
        <v>0</v>
      </c>
      <c r="V129" s="133">
        <f t="shared" si="115"/>
        <v>0</v>
      </c>
      <c r="W129" s="133">
        <f t="shared" si="115"/>
        <v>0</v>
      </c>
      <c r="X129" s="133">
        <f t="shared" si="115"/>
        <v>0</v>
      </c>
      <c r="Y129" s="133">
        <f t="shared" si="115"/>
        <v>0</v>
      </c>
      <c r="Z129" s="133">
        <f t="shared" si="115"/>
        <v>0</v>
      </c>
      <c r="AA129" s="133">
        <f t="shared" si="115"/>
        <v>0</v>
      </c>
      <c r="AB129" s="133">
        <f t="shared" si="115"/>
        <v>0</v>
      </c>
      <c r="AC129" s="133">
        <f t="shared" si="115"/>
        <v>0</v>
      </c>
      <c r="AD129" s="133">
        <f t="shared" si="115"/>
        <v>0</v>
      </c>
      <c r="AE129" s="133">
        <f t="shared" si="115"/>
        <v>0</v>
      </c>
      <c r="AF129" s="133">
        <f t="shared" si="115"/>
        <v>0</v>
      </c>
      <c r="AG129" s="133">
        <f t="shared" si="115"/>
        <v>0</v>
      </c>
      <c r="AH129" s="133">
        <f t="shared" si="115"/>
        <v>9.586660000000002</v>
      </c>
      <c r="AI129" s="133">
        <f t="shared" si="115"/>
        <v>0.8</v>
      </c>
      <c r="AJ129" s="133">
        <f t="shared" si="115"/>
        <v>0</v>
      </c>
      <c r="AK129" s="133">
        <f t="shared" si="115"/>
        <v>1.55</v>
      </c>
      <c r="AL129" s="133">
        <f t="shared" si="115"/>
        <v>0</v>
      </c>
      <c r="AM129" s="133">
        <f t="shared" si="115"/>
        <v>0</v>
      </c>
      <c r="AN129" s="133">
        <f t="shared" si="115"/>
        <v>0</v>
      </c>
      <c r="AO129" s="133">
        <f t="shared" si="115"/>
        <v>0</v>
      </c>
      <c r="AP129" s="133">
        <f t="shared" si="115"/>
        <v>0</v>
      </c>
      <c r="AQ129" s="133">
        <f t="shared" si="115"/>
        <v>0</v>
      </c>
      <c r="AR129" s="133">
        <f t="shared" si="115"/>
        <v>0</v>
      </c>
      <c r="AS129" s="133">
        <f t="shared" si="115"/>
        <v>0</v>
      </c>
      <c r="AT129" s="133">
        <f t="shared" si="115"/>
        <v>0</v>
      </c>
      <c r="AU129" s="133">
        <f t="shared" si="115"/>
        <v>0</v>
      </c>
      <c r="AV129" s="133">
        <f t="shared" si="115"/>
        <v>0</v>
      </c>
      <c r="AW129" s="133">
        <f t="shared" si="115"/>
        <v>0</v>
      </c>
      <c r="AX129" s="133">
        <f t="shared" si="115"/>
        <v>0</v>
      </c>
      <c r="AY129" s="133">
        <f t="shared" si="115"/>
        <v>0</v>
      </c>
      <c r="AZ129" s="133">
        <f t="shared" si="115"/>
        <v>0</v>
      </c>
      <c r="BA129" s="133">
        <f t="shared" si="115"/>
        <v>0</v>
      </c>
      <c r="BB129" s="133">
        <f t="shared" si="115"/>
        <v>0</v>
      </c>
      <c r="BC129" s="133">
        <f t="shared" si="115"/>
        <v>0</v>
      </c>
      <c r="BD129" s="133">
        <f t="shared" si="115"/>
        <v>0</v>
      </c>
      <c r="BE129" s="133">
        <f t="shared" si="115"/>
        <v>0</v>
      </c>
      <c r="BF129" s="133">
        <f t="shared" si="115"/>
        <v>0</v>
      </c>
      <c r="BG129" s="133">
        <f t="shared" si="115"/>
        <v>0</v>
      </c>
      <c r="BH129" s="133">
        <f t="shared" si="115"/>
        <v>0</v>
      </c>
      <c r="BI129" s="133">
        <f t="shared" si="115"/>
        <v>0</v>
      </c>
      <c r="BJ129" s="133">
        <f t="shared" si="115"/>
        <v>0</v>
      </c>
      <c r="BK129" s="133">
        <f t="shared" si="115"/>
        <v>0</v>
      </c>
      <c r="BL129" s="133">
        <f t="shared" si="115"/>
        <v>0</v>
      </c>
      <c r="BM129" s="133">
        <f t="shared" si="115"/>
        <v>0</v>
      </c>
      <c r="BN129" s="133">
        <f t="shared" si="115"/>
        <v>0</v>
      </c>
      <c r="BO129" s="133">
        <f t="shared" ref="BO129:CA129" si="116">SUM(BO130:BO132)</f>
        <v>0</v>
      </c>
      <c r="BP129" s="133">
        <f t="shared" si="116"/>
        <v>0</v>
      </c>
      <c r="BQ129" s="133">
        <f t="shared" si="116"/>
        <v>0</v>
      </c>
      <c r="BR129" s="133">
        <f t="shared" si="116"/>
        <v>0</v>
      </c>
      <c r="BS129" s="133">
        <f t="shared" si="116"/>
        <v>0</v>
      </c>
      <c r="BT129" s="133">
        <f t="shared" si="116"/>
        <v>0</v>
      </c>
      <c r="BU129" s="133">
        <f t="shared" si="116"/>
        <v>0</v>
      </c>
      <c r="BV129" s="133">
        <f t="shared" si="116"/>
        <v>0</v>
      </c>
      <c r="BW129" s="133">
        <f t="shared" si="116"/>
        <v>0</v>
      </c>
      <c r="BX129" s="133">
        <f t="shared" si="116"/>
        <v>0</v>
      </c>
      <c r="BY129" s="133">
        <f t="shared" si="116"/>
        <v>9.586660000000002</v>
      </c>
      <c r="BZ129" s="133">
        <f t="shared" si="116"/>
        <v>0</v>
      </c>
      <c r="CA129" s="133">
        <f t="shared" si="116"/>
        <v>0</v>
      </c>
      <c r="CB129" s="98"/>
    </row>
    <row r="130" spans="1:80" s="90" customFormat="1" ht="62.2" x14ac:dyDescent="0.3">
      <c r="A130" s="106" t="s">
        <v>1661</v>
      </c>
      <c r="B130" s="107" t="s">
        <v>430</v>
      </c>
      <c r="C130" s="108" t="s">
        <v>508</v>
      </c>
      <c r="D130" s="122">
        <v>16.148430000000001</v>
      </c>
      <c r="E130" s="122"/>
      <c r="F130" s="122">
        <f>VLOOKUP(C130,'[1]13'!$C$23:$AZ$935,4,0)</f>
        <v>0</v>
      </c>
      <c r="G130" s="122">
        <f>VLOOKUP(C130,'[1]13'!$C$23:$AZ$935,5,0)</f>
        <v>0</v>
      </c>
      <c r="H130" s="122"/>
      <c r="I130" s="122">
        <f>VLOOKUP(C130,'[1]13'!$C$23:$AZ$935,7,0)</f>
        <v>0</v>
      </c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  <c r="AG130" s="122"/>
      <c r="AH130" s="122">
        <v>0</v>
      </c>
      <c r="AI130" s="122">
        <v>0</v>
      </c>
      <c r="AJ130" s="122"/>
      <c r="AK130" s="122">
        <v>0</v>
      </c>
      <c r="AL130" s="122"/>
      <c r="AM130" s="122"/>
      <c r="AN130" s="122"/>
      <c r="AO130" s="122">
        <f t="shared" ref="AO130:AO132" si="117">AV130+BC130</f>
        <v>0</v>
      </c>
      <c r="AP130" s="122">
        <f t="shared" ref="AP130:AP132" si="118">AW130+BD130</f>
        <v>0</v>
      </c>
      <c r="AQ130" s="122">
        <f t="shared" ref="AQ130:AQ132" si="119">AX130+BE130</f>
        <v>0</v>
      </c>
      <c r="AR130" s="122">
        <f t="shared" ref="AR130:AR132" si="120">AY130+BF130</f>
        <v>0</v>
      </c>
      <c r="AS130" s="122"/>
      <c r="AT130" s="122"/>
      <c r="AU130" s="122"/>
      <c r="AV130" s="122">
        <f>VLOOKUP(C130,'[1]13'!$C$23:$AZ$935,46,0)</f>
        <v>0</v>
      </c>
      <c r="AW130" s="122">
        <f>VLOOKUP(C130,'[1]13'!$C$23:$AZ$935,47,0)</f>
        <v>0</v>
      </c>
      <c r="AX130" s="122"/>
      <c r="AY130" s="122">
        <f>VLOOKUP(C130,'[1]13'!$C$23:$AZ$935,49,0)</f>
        <v>0</v>
      </c>
      <c r="AZ130" s="122"/>
      <c r="BA130" s="122"/>
      <c r="BB130" s="122"/>
      <c r="BC130" s="122">
        <v>0</v>
      </c>
      <c r="BD130" s="122">
        <v>0</v>
      </c>
      <c r="BE130" s="122"/>
      <c r="BF130" s="122">
        <v>0</v>
      </c>
      <c r="BG130" s="122"/>
      <c r="BH130" s="122"/>
      <c r="BI130" s="122"/>
      <c r="BJ130" s="122"/>
      <c r="BK130" s="122"/>
      <c r="BL130" s="122"/>
      <c r="BM130" s="122"/>
      <c r="BN130" s="122"/>
      <c r="BO130" s="122"/>
      <c r="BP130" s="122"/>
      <c r="BQ130" s="122"/>
      <c r="BR130" s="122"/>
      <c r="BS130" s="122"/>
      <c r="BT130" s="122"/>
      <c r="BU130" s="122"/>
      <c r="BV130" s="122"/>
      <c r="BW130" s="122"/>
      <c r="BX130" s="122"/>
      <c r="BY130" s="122">
        <f t="shared" ref="BY130:BY132" si="121">F130-AO130</f>
        <v>0</v>
      </c>
      <c r="BZ130" s="122"/>
      <c r="CA130" s="122"/>
      <c r="CB130" s="98"/>
    </row>
    <row r="131" spans="1:80" s="90" customFormat="1" ht="62.2" x14ac:dyDescent="0.3">
      <c r="A131" s="106" t="s">
        <v>1660</v>
      </c>
      <c r="B131" s="107" t="s">
        <v>771</v>
      </c>
      <c r="C131" s="108" t="s">
        <v>1183</v>
      </c>
      <c r="D131" s="122">
        <v>1.8083900000000002</v>
      </c>
      <c r="E131" s="122"/>
      <c r="F131" s="122">
        <f>VLOOKUP(C131,'[1]13'!$C$23:$AZ$935,4,0)</f>
        <v>1.8083900000000002</v>
      </c>
      <c r="G131" s="122">
        <f>VLOOKUP(C131,'[1]13'!$C$23:$AZ$935,5,0)</f>
        <v>0.8</v>
      </c>
      <c r="H131" s="122"/>
      <c r="I131" s="122">
        <f>VLOOKUP(C131,'[1]13'!$C$23:$AZ$935,7,0)</f>
        <v>0</v>
      </c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  <c r="AH131" s="122">
        <v>1.8083900000000002</v>
      </c>
      <c r="AI131" s="122">
        <v>0.8</v>
      </c>
      <c r="AJ131" s="122"/>
      <c r="AK131" s="122">
        <v>0</v>
      </c>
      <c r="AL131" s="122"/>
      <c r="AM131" s="122"/>
      <c r="AN131" s="122"/>
      <c r="AO131" s="122">
        <f t="shared" si="117"/>
        <v>0</v>
      </c>
      <c r="AP131" s="122">
        <f t="shared" si="118"/>
        <v>0</v>
      </c>
      <c r="AQ131" s="122">
        <f t="shared" si="119"/>
        <v>0</v>
      </c>
      <c r="AR131" s="122">
        <f t="shared" si="120"/>
        <v>0</v>
      </c>
      <c r="AS131" s="122"/>
      <c r="AT131" s="122"/>
      <c r="AU131" s="122"/>
      <c r="AV131" s="122">
        <f>VLOOKUP(C131,'[1]13'!$C$23:$AZ$935,46,0)</f>
        <v>0</v>
      </c>
      <c r="AW131" s="122">
        <f>VLOOKUP(C131,'[1]13'!$C$23:$AZ$935,47,0)</f>
        <v>0</v>
      </c>
      <c r="AX131" s="122"/>
      <c r="AY131" s="122">
        <f>VLOOKUP(C131,'[1]13'!$C$23:$AZ$935,49,0)</f>
        <v>0</v>
      </c>
      <c r="AZ131" s="122"/>
      <c r="BA131" s="122"/>
      <c r="BB131" s="122"/>
      <c r="BC131" s="122">
        <v>0</v>
      </c>
      <c r="BD131" s="122">
        <v>0</v>
      </c>
      <c r="BE131" s="122"/>
      <c r="BF131" s="122">
        <v>0</v>
      </c>
      <c r="BG131" s="122"/>
      <c r="BH131" s="122"/>
      <c r="BI131" s="122"/>
      <c r="BJ131" s="122"/>
      <c r="BK131" s="122"/>
      <c r="BL131" s="122"/>
      <c r="BM131" s="122"/>
      <c r="BN131" s="122"/>
      <c r="BO131" s="122"/>
      <c r="BP131" s="122"/>
      <c r="BQ131" s="122"/>
      <c r="BR131" s="122"/>
      <c r="BS131" s="122"/>
      <c r="BT131" s="122"/>
      <c r="BU131" s="122"/>
      <c r="BV131" s="122"/>
      <c r="BW131" s="122"/>
      <c r="BX131" s="122"/>
      <c r="BY131" s="122">
        <f t="shared" si="121"/>
        <v>1.8083900000000002</v>
      </c>
      <c r="BZ131" s="122"/>
      <c r="CA131" s="122"/>
      <c r="CB131" s="98"/>
    </row>
    <row r="132" spans="1:80" s="90" customFormat="1" ht="46.65" x14ac:dyDescent="0.3">
      <c r="A132" s="106" t="s">
        <v>1661</v>
      </c>
      <c r="B132" s="107" t="s">
        <v>1696</v>
      </c>
      <c r="C132" s="108" t="s">
        <v>1184</v>
      </c>
      <c r="D132" s="122">
        <v>7.77827</v>
      </c>
      <c r="E132" s="122"/>
      <c r="F132" s="122">
        <f>VLOOKUP(C132,'[1]13'!$C$23:$AZ$935,4,0)</f>
        <v>7.7782700000000018</v>
      </c>
      <c r="G132" s="122">
        <f>VLOOKUP(C132,'[1]13'!$C$23:$AZ$935,5,0)</f>
        <v>0</v>
      </c>
      <c r="H132" s="122"/>
      <c r="I132" s="122">
        <f>VLOOKUP(C132,'[1]13'!$C$23:$AZ$935,7,0)</f>
        <v>1.55</v>
      </c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  <c r="AH132" s="122">
        <v>7.7782700000000018</v>
      </c>
      <c r="AI132" s="122">
        <v>0</v>
      </c>
      <c r="AJ132" s="122"/>
      <c r="AK132" s="122">
        <v>1.55</v>
      </c>
      <c r="AL132" s="122"/>
      <c r="AM132" s="122"/>
      <c r="AN132" s="122"/>
      <c r="AO132" s="122">
        <f t="shared" si="117"/>
        <v>0</v>
      </c>
      <c r="AP132" s="122">
        <f t="shared" si="118"/>
        <v>0</v>
      </c>
      <c r="AQ132" s="122">
        <f t="shared" si="119"/>
        <v>0</v>
      </c>
      <c r="AR132" s="122">
        <f t="shared" si="120"/>
        <v>0</v>
      </c>
      <c r="AS132" s="122"/>
      <c r="AT132" s="122"/>
      <c r="AU132" s="122"/>
      <c r="AV132" s="122">
        <f>VLOOKUP(C132,'[1]13'!$C$23:$AZ$935,46,0)</f>
        <v>0</v>
      </c>
      <c r="AW132" s="122">
        <f>VLOOKUP(C132,'[1]13'!$C$23:$AZ$935,47,0)</f>
        <v>0</v>
      </c>
      <c r="AX132" s="122"/>
      <c r="AY132" s="122">
        <f>VLOOKUP(C132,'[1]13'!$C$23:$AZ$935,49,0)</f>
        <v>0</v>
      </c>
      <c r="AZ132" s="122"/>
      <c r="BA132" s="122"/>
      <c r="BB132" s="122"/>
      <c r="BC132" s="122">
        <v>0</v>
      </c>
      <c r="BD132" s="122">
        <v>0</v>
      </c>
      <c r="BE132" s="122"/>
      <c r="BF132" s="122">
        <v>0</v>
      </c>
      <c r="BG132" s="122"/>
      <c r="BH132" s="122"/>
      <c r="BI132" s="122"/>
      <c r="BJ132" s="122"/>
      <c r="BK132" s="122"/>
      <c r="BL132" s="122"/>
      <c r="BM132" s="122"/>
      <c r="BN132" s="122"/>
      <c r="BO132" s="122"/>
      <c r="BP132" s="122"/>
      <c r="BQ132" s="122"/>
      <c r="BR132" s="122"/>
      <c r="BS132" s="122"/>
      <c r="BT132" s="122"/>
      <c r="BU132" s="122"/>
      <c r="BV132" s="122"/>
      <c r="BW132" s="122"/>
      <c r="BX132" s="122"/>
      <c r="BY132" s="122">
        <f t="shared" si="121"/>
        <v>7.7782700000000018</v>
      </c>
      <c r="BZ132" s="122"/>
      <c r="CA132" s="122"/>
      <c r="CB132" s="98"/>
    </row>
    <row r="133" spans="1:80" s="90" customFormat="1" x14ac:dyDescent="0.3">
      <c r="A133" s="103"/>
      <c r="B133" s="110" t="s">
        <v>50</v>
      </c>
      <c r="C133" s="105"/>
      <c r="D133" s="133">
        <f t="shared" ref="D133:BN133" si="122">SUM(D134:D134)</f>
        <v>6.0531199999999998</v>
      </c>
      <c r="E133" s="133">
        <f t="shared" si="122"/>
        <v>0</v>
      </c>
      <c r="F133" s="133">
        <f t="shared" si="122"/>
        <v>6.0531199999999998</v>
      </c>
      <c r="G133" s="133">
        <f t="shared" si="122"/>
        <v>0</v>
      </c>
      <c r="H133" s="133">
        <f t="shared" si="122"/>
        <v>0</v>
      </c>
      <c r="I133" s="133">
        <f t="shared" si="122"/>
        <v>0.1</v>
      </c>
      <c r="J133" s="133">
        <f t="shared" si="122"/>
        <v>0</v>
      </c>
      <c r="K133" s="133">
        <f t="shared" si="122"/>
        <v>0</v>
      </c>
      <c r="L133" s="133">
        <f t="shared" si="122"/>
        <v>0</v>
      </c>
      <c r="M133" s="133">
        <f t="shared" si="122"/>
        <v>0</v>
      </c>
      <c r="N133" s="133">
        <f t="shared" si="122"/>
        <v>0</v>
      </c>
      <c r="O133" s="133">
        <f t="shared" si="122"/>
        <v>0</v>
      </c>
      <c r="P133" s="133">
        <f t="shared" si="122"/>
        <v>0</v>
      </c>
      <c r="Q133" s="133">
        <f t="shared" si="122"/>
        <v>0</v>
      </c>
      <c r="R133" s="133">
        <f t="shared" si="122"/>
        <v>0</v>
      </c>
      <c r="S133" s="133">
        <f t="shared" si="122"/>
        <v>0</v>
      </c>
      <c r="T133" s="133">
        <f t="shared" si="122"/>
        <v>0</v>
      </c>
      <c r="U133" s="133">
        <f t="shared" si="122"/>
        <v>0</v>
      </c>
      <c r="V133" s="133">
        <f t="shared" si="122"/>
        <v>0</v>
      </c>
      <c r="W133" s="133">
        <f t="shared" si="122"/>
        <v>0</v>
      </c>
      <c r="X133" s="133">
        <f t="shared" si="122"/>
        <v>0</v>
      </c>
      <c r="Y133" s="133">
        <f t="shared" si="122"/>
        <v>0</v>
      </c>
      <c r="Z133" s="133">
        <f t="shared" si="122"/>
        <v>0</v>
      </c>
      <c r="AA133" s="133">
        <f t="shared" si="122"/>
        <v>0</v>
      </c>
      <c r="AB133" s="133">
        <f t="shared" si="122"/>
        <v>0</v>
      </c>
      <c r="AC133" s="133">
        <f t="shared" si="122"/>
        <v>0</v>
      </c>
      <c r="AD133" s="133">
        <f t="shared" si="122"/>
        <v>0</v>
      </c>
      <c r="AE133" s="133">
        <f t="shared" si="122"/>
        <v>0</v>
      </c>
      <c r="AF133" s="133">
        <f t="shared" si="122"/>
        <v>0</v>
      </c>
      <c r="AG133" s="133">
        <f t="shared" si="122"/>
        <v>0</v>
      </c>
      <c r="AH133" s="133">
        <f t="shared" si="122"/>
        <v>6.0531199999999998</v>
      </c>
      <c r="AI133" s="133">
        <f t="shared" si="122"/>
        <v>0</v>
      </c>
      <c r="AJ133" s="133">
        <f t="shared" si="122"/>
        <v>0</v>
      </c>
      <c r="AK133" s="133">
        <f t="shared" si="122"/>
        <v>0.1</v>
      </c>
      <c r="AL133" s="133">
        <f t="shared" si="122"/>
        <v>0</v>
      </c>
      <c r="AM133" s="133">
        <f t="shared" si="122"/>
        <v>0</v>
      </c>
      <c r="AN133" s="133">
        <f t="shared" si="122"/>
        <v>0</v>
      </c>
      <c r="AO133" s="133">
        <f t="shared" si="122"/>
        <v>0</v>
      </c>
      <c r="AP133" s="133">
        <f t="shared" si="122"/>
        <v>0</v>
      </c>
      <c r="AQ133" s="133">
        <f t="shared" si="122"/>
        <v>0</v>
      </c>
      <c r="AR133" s="133">
        <f t="shared" si="122"/>
        <v>0</v>
      </c>
      <c r="AS133" s="133">
        <f t="shared" si="122"/>
        <v>0</v>
      </c>
      <c r="AT133" s="133">
        <f t="shared" si="122"/>
        <v>0</v>
      </c>
      <c r="AU133" s="133">
        <f t="shared" si="122"/>
        <v>0</v>
      </c>
      <c r="AV133" s="133">
        <f t="shared" si="122"/>
        <v>0</v>
      </c>
      <c r="AW133" s="133">
        <f t="shared" si="122"/>
        <v>0</v>
      </c>
      <c r="AX133" s="133">
        <f t="shared" si="122"/>
        <v>0</v>
      </c>
      <c r="AY133" s="133">
        <f t="shared" si="122"/>
        <v>0</v>
      </c>
      <c r="AZ133" s="133">
        <f t="shared" si="122"/>
        <v>0</v>
      </c>
      <c r="BA133" s="133">
        <f t="shared" si="122"/>
        <v>0</v>
      </c>
      <c r="BB133" s="133">
        <f t="shared" si="122"/>
        <v>0</v>
      </c>
      <c r="BC133" s="133">
        <f t="shared" si="122"/>
        <v>0</v>
      </c>
      <c r="BD133" s="133">
        <f t="shared" si="122"/>
        <v>0</v>
      </c>
      <c r="BE133" s="133">
        <f t="shared" si="122"/>
        <v>0</v>
      </c>
      <c r="BF133" s="133">
        <f t="shared" si="122"/>
        <v>0</v>
      </c>
      <c r="BG133" s="133">
        <f t="shared" si="122"/>
        <v>0</v>
      </c>
      <c r="BH133" s="133">
        <f t="shared" si="122"/>
        <v>0</v>
      </c>
      <c r="BI133" s="133">
        <f t="shared" si="122"/>
        <v>0</v>
      </c>
      <c r="BJ133" s="133">
        <f t="shared" si="122"/>
        <v>0</v>
      </c>
      <c r="BK133" s="133">
        <f t="shared" si="122"/>
        <v>0</v>
      </c>
      <c r="BL133" s="133">
        <f t="shared" si="122"/>
        <v>0</v>
      </c>
      <c r="BM133" s="133">
        <f t="shared" si="122"/>
        <v>0</v>
      </c>
      <c r="BN133" s="133">
        <f t="shared" si="122"/>
        <v>0</v>
      </c>
      <c r="BO133" s="133">
        <f t="shared" ref="BO133:CA133" si="123">SUM(BO134:BO134)</f>
        <v>0</v>
      </c>
      <c r="BP133" s="133">
        <f t="shared" si="123"/>
        <v>0</v>
      </c>
      <c r="BQ133" s="133">
        <f t="shared" si="123"/>
        <v>0</v>
      </c>
      <c r="BR133" s="133">
        <f t="shared" si="123"/>
        <v>0</v>
      </c>
      <c r="BS133" s="133">
        <f t="shared" si="123"/>
        <v>0</v>
      </c>
      <c r="BT133" s="133">
        <f t="shared" si="123"/>
        <v>0</v>
      </c>
      <c r="BU133" s="133">
        <f t="shared" si="123"/>
        <v>0</v>
      </c>
      <c r="BV133" s="133">
        <f t="shared" si="123"/>
        <v>0</v>
      </c>
      <c r="BW133" s="133">
        <f t="shared" si="123"/>
        <v>0</v>
      </c>
      <c r="BX133" s="133">
        <f t="shared" si="123"/>
        <v>0</v>
      </c>
      <c r="BY133" s="133">
        <f t="shared" si="123"/>
        <v>6.0531199999999998</v>
      </c>
      <c r="BZ133" s="133">
        <f t="shared" si="123"/>
        <v>0</v>
      </c>
      <c r="CA133" s="133">
        <f t="shared" si="123"/>
        <v>0</v>
      </c>
      <c r="CB133" s="98"/>
    </row>
    <row r="134" spans="1:80" s="90" customFormat="1" ht="46.65" x14ac:dyDescent="0.3">
      <c r="A134" s="106" t="s">
        <v>1661</v>
      </c>
      <c r="B134" s="107" t="s">
        <v>772</v>
      </c>
      <c r="C134" s="108" t="s">
        <v>1185</v>
      </c>
      <c r="D134" s="122">
        <v>6.0531199999999998</v>
      </c>
      <c r="E134" s="122"/>
      <c r="F134" s="122">
        <f>VLOOKUP(C134,'[1]13'!$C$23:$AZ$935,4,0)</f>
        <v>6.0531199999999998</v>
      </c>
      <c r="G134" s="122">
        <f>VLOOKUP(C134,'[1]13'!$C$23:$AZ$935,5,0)</f>
        <v>0</v>
      </c>
      <c r="H134" s="122"/>
      <c r="I134" s="122">
        <f>VLOOKUP(C134,'[1]13'!$C$23:$AZ$935,7,0)</f>
        <v>0.1</v>
      </c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>
        <v>6.0531199999999998</v>
      </c>
      <c r="AI134" s="122">
        <v>0</v>
      </c>
      <c r="AJ134" s="122"/>
      <c r="AK134" s="122">
        <v>0.1</v>
      </c>
      <c r="AL134" s="122"/>
      <c r="AM134" s="122"/>
      <c r="AN134" s="122"/>
      <c r="AO134" s="122">
        <f>AV134+BC134</f>
        <v>0</v>
      </c>
      <c r="AP134" s="122">
        <f t="shared" ref="AP134" si="124">AW134+BD134</f>
        <v>0</v>
      </c>
      <c r="AQ134" s="122">
        <f t="shared" ref="AQ134" si="125">AX134+BE134</f>
        <v>0</v>
      </c>
      <c r="AR134" s="122">
        <f t="shared" ref="AR134" si="126">AY134+BF134</f>
        <v>0</v>
      </c>
      <c r="AS134" s="122"/>
      <c r="AT134" s="122"/>
      <c r="AU134" s="122"/>
      <c r="AV134" s="122">
        <f>VLOOKUP(C134,'[1]13'!$C$23:$AZ$935,46,0)</f>
        <v>0</v>
      </c>
      <c r="AW134" s="122">
        <f>VLOOKUP(C134,'[1]13'!$C$23:$AZ$935,47,0)</f>
        <v>0</v>
      </c>
      <c r="AX134" s="122"/>
      <c r="AY134" s="122">
        <f>VLOOKUP(C134,'[1]13'!$C$23:$AZ$935,49,0)</f>
        <v>0</v>
      </c>
      <c r="AZ134" s="122"/>
      <c r="BA134" s="122"/>
      <c r="BB134" s="122"/>
      <c r="BC134" s="122">
        <v>0</v>
      </c>
      <c r="BD134" s="122">
        <v>0</v>
      </c>
      <c r="BE134" s="122"/>
      <c r="BF134" s="122">
        <v>0</v>
      </c>
      <c r="BG134" s="122"/>
      <c r="BH134" s="122"/>
      <c r="BI134" s="122"/>
      <c r="BJ134" s="122"/>
      <c r="BK134" s="122"/>
      <c r="BL134" s="122"/>
      <c r="BM134" s="122"/>
      <c r="BN134" s="122"/>
      <c r="BO134" s="122"/>
      <c r="BP134" s="122"/>
      <c r="BQ134" s="122"/>
      <c r="BR134" s="122"/>
      <c r="BS134" s="122"/>
      <c r="BT134" s="122"/>
      <c r="BU134" s="122"/>
      <c r="BV134" s="122"/>
      <c r="BW134" s="122"/>
      <c r="BX134" s="122"/>
      <c r="BY134" s="122">
        <f>F134-AO134</f>
        <v>6.0531199999999998</v>
      </c>
      <c r="BZ134" s="122"/>
      <c r="CA134" s="122"/>
      <c r="CB134" s="98"/>
    </row>
    <row r="135" spans="1:80" s="90" customFormat="1" x14ac:dyDescent="0.3">
      <c r="A135" s="103"/>
      <c r="B135" s="110" t="s">
        <v>146</v>
      </c>
      <c r="C135" s="105"/>
      <c r="D135" s="133">
        <f t="shared" ref="D135:BN135" si="127">SUM(D136:D152)</f>
        <v>187.80436999999998</v>
      </c>
      <c r="E135" s="133">
        <f t="shared" si="127"/>
        <v>0</v>
      </c>
      <c r="F135" s="133">
        <f t="shared" si="127"/>
        <v>138.93498999999994</v>
      </c>
      <c r="G135" s="133">
        <f t="shared" si="127"/>
        <v>4.8800000000000008</v>
      </c>
      <c r="H135" s="133">
        <f t="shared" si="127"/>
        <v>0</v>
      </c>
      <c r="I135" s="133">
        <f t="shared" si="127"/>
        <v>7.4199000000000002</v>
      </c>
      <c r="J135" s="133">
        <f t="shared" si="127"/>
        <v>0</v>
      </c>
      <c r="K135" s="133">
        <f t="shared" si="127"/>
        <v>0</v>
      </c>
      <c r="L135" s="133">
        <f t="shared" si="127"/>
        <v>0</v>
      </c>
      <c r="M135" s="133">
        <f t="shared" si="127"/>
        <v>0</v>
      </c>
      <c r="N135" s="133">
        <f t="shared" si="127"/>
        <v>0</v>
      </c>
      <c r="O135" s="133">
        <f t="shared" si="127"/>
        <v>0</v>
      </c>
      <c r="P135" s="133">
        <f t="shared" si="127"/>
        <v>0</v>
      </c>
      <c r="Q135" s="133">
        <f t="shared" si="127"/>
        <v>0</v>
      </c>
      <c r="R135" s="133">
        <f t="shared" si="127"/>
        <v>0</v>
      </c>
      <c r="S135" s="133">
        <f t="shared" si="127"/>
        <v>0</v>
      </c>
      <c r="T135" s="133">
        <f t="shared" si="127"/>
        <v>0</v>
      </c>
      <c r="U135" s="133">
        <f t="shared" si="127"/>
        <v>0</v>
      </c>
      <c r="V135" s="133">
        <f t="shared" si="127"/>
        <v>0</v>
      </c>
      <c r="W135" s="133">
        <f t="shared" si="127"/>
        <v>0</v>
      </c>
      <c r="X135" s="133">
        <f t="shared" si="127"/>
        <v>0</v>
      </c>
      <c r="Y135" s="133">
        <f t="shared" si="127"/>
        <v>0</v>
      </c>
      <c r="Z135" s="133">
        <f t="shared" si="127"/>
        <v>0</v>
      </c>
      <c r="AA135" s="133">
        <f t="shared" si="127"/>
        <v>0</v>
      </c>
      <c r="AB135" s="133">
        <f t="shared" si="127"/>
        <v>0</v>
      </c>
      <c r="AC135" s="133">
        <f t="shared" si="127"/>
        <v>0</v>
      </c>
      <c r="AD135" s="133">
        <f t="shared" si="127"/>
        <v>0</v>
      </c>
      <c r="AE135" s="133">
        <f t="shared" si="127"/>
        <v>0</v>
      </c>
      <c r="AF135" s="133">
        <f t="shared" si="127"/>
        <v>0</v>
      </c>
      <c r="AG135" s="133">
        <f t="shared" si="127"/>
        <v>0</v>
      </c>
      <c r="AH135" s="133">
        <f t="shared" si="127"/>
        <v>138.93498999999994</v>
      </c>
      <c r="AI135" s="133">
        <f t="shared" si="127"/>
        <v>4.8800000000000008</v>
      </c>
      <c r="AJ135" s="133">
        <f t="shared" si="127"/>
        <v>0</v>
      </c>
      <c r="AK135" s="133">
        <f t="shared" si="127"/>
        <v>7.4199000000000002</v>
      </c>
      <c r="AL135" s="133">
        <f t="shared" si="127"/>
        <v>0</v>
      </c>
      <c r="AM135" s="133">
        <f t="shared" si="127"/>
        <v>0</v>
      </c>
      <c r="AN135" s="133">
        <f t="shared" si="127"/>
        <v>0</v>
      </c>
      <c r="AO135" s="133">
        <f t="shared" si="127"/>
        <v>44.163712439999998</v>
      </c>
      <c r="AP135" s="133">
        <f t="shared" si="127"/>
        <v>4.0799999999999992</v>
      </c>
      <c r="AQ135" s="133">
        <f t="shared" si="127"/>
        <v>0</v>
      </c>
      <c r="AR135" s="133">
        <f t="shared" si="127"/>
        <v>1.6220000000000001</v>
      </c>
      <c r="AS135" s="133">
        <f t="shared" si="127"/>
        <v>0</v>
      </c>
      <c r="AT135" s="133">
        <f t="shared" si="127"/>
        <v>0</v>
      </c>
      <c r="AU135" s="133">
        <f t="shared" si="127"/>
        <v>0</v>
      </c>
      <c r="AV135" s="133">
        <f t="shared" si="127"/>
        <v>39.405524999999997</v>
      </c>
      <c r="AW135" s="133">
        <f t="shared" si="127"/>
        <v>3.03</v>
      </c>
      <c r="AX135" s="133">
        <f t="shared" si="127"/>
        <v>0</v>
      </c>
      <c r="AY135" s="133">
        <f t="shared" si="127"/>
        <v>1.526</v>
      </c>
      <c r="AZ135" s="133">
        <f t="shared" si="127"/>
        <v>0</v>
      </c>
      <c r="BA135" s="133">
        <f t="shared" si="127"/>
        <v>0</v>
      </c>
      <c r="BB135" s="133">
        <f t="shared" si="127"/>
        <v>0</v>
      </c>
      <c r="BC135" s="133">
        <f t="shared" si="127"/>
        <v>4.7581874400000004</v>
      </c>
      <c r="BD135" s="133">
        <f t="shared" si="127"/>
        <v>1.05</v>
      </c>
      <c r="BE135" s="133">
        <f t="shared" si="127"/>
        <v>0</v>
      </c>
      <c r="BF135" s="133">
        <f t="shared" si="127"/>
        <v>9.6000000000000002E-2</v>
      </c>
      <c r="BG135" s="133">
        <f t="shared" si="127"/>
        <v>0</v>
      </c>
      <c r="BH135" s="133">
        <f t="shared" si="127"/>
        <v>0</v>
      </c>
      <c r="BI135" s="133">
        <f t="shared" si="127"/>
        <v>0</v>
      </c>
      <c r="BJ135" s="133">
        <f t="shared" si="127"/>
        <v>0</v>
      </c>
      <c r="BK135" s="133">
        <f t="shared" si="127"/>
        <v>0</v>
      </c>
      <c r="BL135" s="133">
        <f t="shared" si="127"/>
        <v>0</v>
      </c>
      <c r="BM135" s="133">
        <f t="shared" si="127"/>
        <v>0</v>
      </c>
      <c r="BN135" s="133">
        <f t="shared" si="127"/>
        <v>0</v>
      </c>
      <c r="BO135" s="133">
        <f t="shared" ref="BO135:CA135" si="128">SUM(BO136:BO152)</f>
        <v>0</v>
      </c>
      <c r="BP135" s="133">
        <f t="shared" si="128"/>
        <v>0</v>
      </c>
      <c r="BQ135" s="133">
        <f t="shared" si="128"/>
        <v>0</v>
      </c>
      <c r="BR135" s="133">
        <f t="shared" si="128"/>
        <v>0</v>
      </c>
      <c r="BS135" s="133">
        <f t="shared" si="128"/>
        <v>0</v>
      </c>
      <c r="BT135" s="133">
        <f t="shared" si="128"/>
        <v>0</v>
      </c>
      <c r="BU135" s="133">
        <f t="shared" si="128"/>
        <v>0</v>
      </c>
      <c r="BV135" s="133">
        <f t="shared" si="128"/>
        <v>0</v>
      </c>
      <c r="BW135" s="133">
        <f t="shared" si="128"/>
        <v>0</v>
      </c>
      <c r="BX135" s="133">
        <f t="shared" si="128"/>
        <v>0</v>
      </c>
      <c r="BY135" s="133">
        <f t="shared" si="128"/>
        <v>94.771277560000001</v>
      </c>
      <c r="BZ135" s="133">
        <f t="shared" si="128"/>
        <v>0</v>
      </c>
      <c r="CA135" s="133">
        <f t="shared" si="128"/>
        <v>0</v>
      </c>
      <c r="CB135" s="98"/>
    </row>
    <row r="136" spans="1:80" s="90" customFormat="1" ht="46.65" x14ac:dyDescent="0.3">
      <c r="A136" s="106" t="s">
        <v>1660</v>
      </c>
      <c r="B136" s="107" t="s">
        <v>773</v>
      </c>
      <c r="C136" s="108" t="s">
        <v>1186</v>
      </c>
      <c r="D136" s="122">
        <v>0.56730999999999998</v>
      </c>
      <c r="E136" s="122"/>
      <c r="F136" s="122">
        <f>VLOOKUP(C136,'[1]13'!$C$23:$AZ$935,4,0)</f>
        <v>0.56730999999999998</v>
      </c>
      <c r="G136" s="122">
        <f>VLOOKUP(C136,'[1]13'!$C$23:$AZ$935,5,0)</f>
        <v>0.4</v>
      </c>
      <c r="H136" s="122"/>
      <c r="I136" s="122">
        <f>VLOOKUP(C136,'[1]13'!$C$23:$AZ$935,7,0)</f>
        <v>0</v>
      </c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>
        <v>0.56730999999999998</v>
      </c>
      <c r="AI136" s="122">
        <v>0.4</v>
      </c>
      <c r="AJ136" s="122"/>
      <c r="AK136" s="122">
        <v>0</v>
      </c>
      <c r="AL136" s="122"/>
      <c r="AM136" s="122"/>
      <c r="AN136" s="122"/>
      <c r="AO136" s="122">
        <f t="shared" ref="AO136:AO152" si="129">AV136+BC136</f>
        <v>0</v>
      </c>
      <c r="AP136" s="122">
        <f t="shared" ref="AP136:AP152" si="130">AW136+BD136</f>
        <v>0</v>
      </c>
      <c r="AQ136" s="122">
        <f t="shared" ref="AQ136:AQ152" si="131">AX136+BE136</f>
        <v>0</v>
      </c>
      <c r="AR136" s="122">
        <f t="shared" ref="AR136:AR152" si="132">AY136+BF136</f>
        <v>0</v>
      </c>
      <c r="AS136" s="122"/>
      <c r="AT136" s="122"/>
      <c r="AU136" s="122"/>
      <c r="AV136" s="122">
        <f>VLOOKUP(C136,'[1]13'!$C$23:$AZ$935,46,0)</f>
        <v>0</v>
      </c>
      <c r="AW136" s="122">
        <f>VLOOKUP(C136,'[1]13'!$C$23:$AZ$935,47,0)</f>
        <v>0</v>
      </c>
      <c r="AX136" s="122"/>
      <c r="AY136" s="122">
        <f>VLOOKUP(C136,'[1]13'!$C$23:$AZ$935,49,0)</f>
        <v>0</v>
      </c>
      <c r="AZ136" s="122"/>
      <c r="BA136" s="122"/>
      <c r="BB136" s="122"/>
      <c r="BC136" s="122">
        <v>0</v>
      </c>
      <c r="BD136" s="122">
        <v>0</v>
      </c>
      <c r="BE136" s="122"/>
      <c r="BF136" s="122">
        <v>0</v>
      </c>
      <c r="BG136" s="122"/>
      <c r="BH136" s="122"/>
      <c r="BI136" s="122"/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2"/>
      <c r="BU136" s="122"/>
      <c r="BV136" s="122"/>
      <c r="BW136" s="122"/>
      <c r="BX136" s="122"/>
      <c r="BY136" s="122">
        <f t="shared" ref="BY136:BY152" si="133">F136-AO136</f>
        <v>0.56730999999999998</v>
      </c>
      <c r="BZ136" s="122"/>
      <c r="CA136" s="122"/>
      <c r="CB136" s="98"/>
    </row>
    <row r="137" spans="1:80" s="90" customFormat="1" ht="62.2" x14ac:dyDescent="0.3">
      <c r="A137" s="106" t="s">
        <v>1660</v>
      </c>
      <c r="B137" s="107" t="s">
        <v>774</v>
      </c>
      <c r="C137" s="108" t="s">
        <v>1187</v>
      </c>
      <c r="D137" s="122">
        <v>0.68374000000000001</v>
      </c>
      <c r="E137" s="122"/>
      <c r="F137" s="122">
        <f>VLOOKUP(C137,'[1]13'!$C$23:$AZ$935,4,0)</f>
        <v>0.68374000000000001</v>
      </c>
      <c r="G137" s="122">
        <f>VLOOKUP(C137,'[1]13'!$C$23:$AZ$935,5,0)</f>
        <v>0.16</v>
      </c>
      <c r="H137" s="122"/>
      <c r="I137" s="122">
        <f>VLOOKUP(C137,'[1]13'!$C$23:$AZ$935,7,0)</f>
        <v>0</v>
      </c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2">
        <v>0.68374000000000001</v>
      </c>
      <c r="AI137" s="122">
        <v>0.16</v>
      </c>
      <c r="AJ137" s="122"/>
      <c r="AK137" s="122">
        <v>0</v>
      </c>
      <c r="AL137" s="122"/>
      <c r="AM137" s="122"/>
      <c r="AN137" s="122"/>
      <c r="AO137" s="122">
        <f t="shared" si="129"/>
        <v>0.20705985000000002</v>
      </c>
      <c r="AP137" s="122">
        <f t="shared" si="130"/>
        <v>0.16</v>
      </c>
      <c r="AQ137" s="122">
        <f t="shared" si="131"/>
        <v>0</v>
      </c>
      <c r="AR137" s="122">
        <f t="shared" si="132"/>
        <v>0</v>
      </c>
      <c r="AS137" s="122"/>
      <c r="AT137" s="122"/>
      <c r="AU137" s="122"/>
      <c r="AV137" s="122">
        <f>VLOOKUP(C137,'[1]13'!$C$23:$AZ$935,46,0)</f>
        <v>0.20705985000000002</v>
      </c>
      <c r="AW137" s="122">
        <f>VLOOKUP(C137,'[1]13'!$C$23:$AZ$935,47,0)</f>
        <v>0.16</v>
      </c>
      <c r="AX137" s="122"/>
      <c r="AY137" s="122">
        <f>VLOOKUP(C137,'[1]13'!$C$23:$AZ$935,49,0)</f>
        <v>0</v>
      </c>
      <c r="AZ137" s="122"/>
      <c r="BA137" s="122"/>
      <c r="BB137" s="122"/>
      <c r="BC137" s="122">
        <v>0</v>
      </c>
      <c r="BD137" s="122">
        <v>0</v>
      </c>
      <c r="BE137" s="122"/>
      <c r="BF137" s="122">
        <v>0</v>
      </c>
      <c r="BG137" s="122"/>
      <c r="BH137" s="122"/>
      <c r="BI137" s="122"/>
      <c r="BJ137" s="122"/>
      <c r="BK137" s="122"/>
      <c r="BL137" s="122"/>
      <c r="BM137" s="122"/>
      <c r="BN137" s="122"/>
      <c r="BO137" s="122"/>
      <c r="BP137" s="122"/>
      <c r="BQ137" s="122"/>
      <c r="BR137" s="122"/>
      <c r="BS137" s="122"/>
      <c r="BT137" s="122"/>
      <c r="BU137" s="122"/>
      <c r="BV137" s="122"/>
      <c r="BW137" s="122"/>
      <c r="BX137" s="122"/>
      <c r="BY137" s="122">
        <f t="shared" si="133"/>
        <v>0.47668014999999997</v>
      </c>
      <c r="BZ137" s="122"/>
      <c r="CA137" s="122"/>
      <c r="CB137" s="98"/>
    </row>
    <row r="138" spans="1:80" s="90" customFormat="1" ht="93.25" x14ac:dyDescent="0.3">
      <c r="A138" s="106" t="s">
        <v>1660</v>
      </c>
      <c r="B138" s="107" t="s">
        <v>431</v>
      </c>
      <c r="C138" s="108" t="s">
        <v>509</v>
      </c>
      <c r="D138" s="122">
        <v>39.378459999999997</v>
      </c>
      <c r="E138" s="122"/>
      <c r="F138" s="122">
        <f>VLOOKUP(C138,'[1]13'!$C$23:$AZ$935,4,0)</f>
        <v>39.378459999999997</v>
      </c>
      <c r="G138" s="122">
        <f>VLOOKUP(C138,'[1]13'!$C$23:$AZ$935,5,0)</f>
        <v>1.26</v>
      </c>
      <c r="H138" s="122"/>
      <c r="I138" s="122">
        <f>VLOOKUP(C138,'[1]13'!$C$23:$AZ$935,7,0)</f>
        <v>4.6199000000000003</v>
      </c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/>
      <c r="AE138" s="122"/>
      <c r="AF138" s="122"/>
      <c r="AG138" s="122"/>
      <c r="AH138" s="122">
        <v>39.378459999999997</v>
      </c>
      <c r="AI138" s="122">
        <v>1.26</v>
      </c>
      <c r="AJ138" s="122"/>
      <c r="AK138" s="122">
        <v>4.6199000000000003</v>
      </c>
      <c r="AL138" s="122"/>
      <c r="AM138" s="122"/>
      <c r="AN138" s="122"/>
      <c r="AO138" s="122">
        <f t="shared" si="129"/>
        <v>37.403741700000005</v>
      </c>
      <c r="AP138" s="122">
        <f t="shared" si="130"/>
        <v>1.26</v>
      </c>
      <c r="AQ138" s="122">
        <f t="shared" si="131"/>
        <v>0</v>
      </c>
      <c r="AR138" s="122">
        <f t="shared" si="132"/>
        <v>1.526</v>
      </c>
      <c r="AS138" s="122"/>
      <c r="AT138" s="122"/>
      <c r="AU138" s="122"/>
      <c r="AV138" s="122">
        <f>VLOOKUP(C138,'[1]13'!$C$23:$AZ$935,46,0)</f>
        <v>37.403741700000005</v>
      </c>
      <c r="AW138" s="122">
        <f>VLOOKUP(C138,'[1]13'!$C$23:$AZ$935,47,0)</f>
        <v>1.26</v>
      </c>
      <c r="AX138" s="122"/>
      <c r="AY138" s="122">
        <f>VLOOKUP(C138,'[1]13'!$C$23:$AZ$935,49,0)</f>
        <v>1.526</v>
      </c>
      <c r="AZ138" s="122"/>
      <c r="BA138" s="122"/>
      <c r="BB138" s="122"/>
      <c r="BC138" s="122">
        <v>0</v>
      </c>
      <c r="BD138" s="122">
        <v>0</v>
      </c>
      <c r="BE138" s="122"/>
      <c r="BF138" s="122">
        <v>0</v>
      </c>
      <c r="BG138" s="122"/>
      <c r="BH138" s="122"/>
      <c r="BI138" s="122"/>
      <c r="BJ138" s="122"/>
      <c r="BK138" s="122"/>
      <c r="BL138" s="122"/>
      <c r="BM138" s="122"/>
      <c r="BN138" s="122"/>
      <c r="BO138" s="122"/>
      <c r="BP138" s="122"/>
      <c r="BQ138" s="122"/>
      <c r="BR138" s="122"/>
      <c r="BS138" s="122"/>
      <c r="BT138" s="122"/>
      <c r="BU138" s="122"/>
      <c r="BV138" s="122"/>
      <c r="BW138" s="122"/>
      <c r="BX138" s="122"/>
      <c r="BY138" s="122">
        <f t="shared" si="133"/>
        <v>1.9747182999999922</v>
      </c>
      <c r="BZ138" s="122"/>
      <c r="CA138" s="122"/>
      <c r="CB138" s="98"/>
    </row>
    <row r="139" spans="1:80" s="90" customFormat="1" ht="62.2" x14ac:dyDescent="0.3">
      <c r="A139" s="106" t="s">
        <v>1661</v>
      </c>
      <c r="B139" s="107" t="s">
        <v>632</v>
      </c>
      <c r="C139" s="108" t="s">
        <v>681</v>
      </c>
      <c r="D139" s="122">
        <v>36.993910000000007</v>
      </c>
      <c r="E139" s="122"/>
      <c r="F139" s="122">
        <f>VLOOKUP(C139,'[1]13'!$C$23:$AZ$935,4,0)</f>
        <v>0</v>
      </c>
      <c r="G139" s="122">
        <f>VLOOKUP(C139,'[1]13'!$C$23:$AZ$935,5,0)</f>
        <v>0</v>
      </c>
      <c r="H139" s="122"/>
      <c r="I139" s="122">
        <f>VLOOKUP(C139,'[1]13'!$C$23:$AZ$935,7,0)</f>
        <v>0</v>
      </c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2"/>
      <c r="AC139" s="122"/>
      <c r="AD139" s="122"/>
      <c r="AE139" s="122"/>
      <c r="AF139" s="122"/>
      <c r="AG139" s="122"/>
      <c r="AH139" s="122">
        <v>0</v>
      </c>
      <c r="AI139" s="122">
        <v>0</v>
      </c>
      <c r="AJ139" s="122"/>
      <c r="AK139" s="122">
        <v>0</v>
      </c>
      <c r="AL139" s="122"/>
      <c r="AM139" s="122"/>
      <c r="AN139" s="122"/>
      <c r="AO139" s="122">
        <f t="shared" si="129"/>
        <v>0</v>
      </c>
      <c r="AP139" s="122">
        <f t="shared" si="130"/>
        <v>0</v>
      </c>
      <c r="AQ139" s="122">
        <f t="shared" si="131"/>
        <v>0</v>
      </c>
      <c r="AR139" s="122">
        <f t="shared" si="132"/>
        <v>0</v>
      </c>
      <c r="AS139" s="122"/>
      <c r="AT139" s="122"/>
      <c r="AU139" s="122"/>
      <c r="AV139" s="122">
        <f>VLOOKUP(C139,'[1]13'!$C$23:$AZ$935,46,0)</f>
        <v>0</v>
      </c>
      <c r="AW139" s="122">
        <f>VLOOKUP(C139,'[1]13'!$C$23:$AZ$935,47,0)</f>
        <v>0</v>
      </c>
      <c r="AX139" s="122"/>
      <c r="AY139" s="122">
        <f>VLOOKUP(C139,'[1]13'!$C$23:$AZ$935,49,0)</f>
        <v>0</v>
      </c>
      <c r="AZ139" s="122"/>
      <c r="BA139" s="122"/>
      <c r="BB139" s="122"/>
      <c r="BC139" s="122">
        <v>0</v>
      </c>
      <c r="BD139" s="122">
        <v>0</v>
      </c>
      <c r="BE139" s="122"/>
      <c r="BF139" s="122">
        <v>0</v>
      </c>
      <c r="BG139" s="122"/>
      <c r="BH139" s="122"/>
      <c r="BI139" s="122"/>
      <c r="BJ139" s="122"/>
      <c r="BK139" s="122"/>
      <c r="BL139" s="122"/>
      <c r="BM139" s="122"/>
      <c r="BN139" s="122"/>
      <c r="BO139" s="122"/>
      <c r="BP139" s="122"/>
      <c r="BQ139" s="122"/>
      <c r="BR139" s="122"/>
      <c r="BS139" s="122"/>
      <c r="BT139" s="122"/>
      <c r="BU139" s="122"/>
      <c r="BV139" s="122"/>
      <c r="BW139" s="122"/>
      <c r="BX139" s="122"/>
      <c r="BY139" s="122">
        <f t="shared" si="133"/>
        <v>0</v>
      </c>
      <c r="BZ139" s="122"/>
      <c r="CA139" s="122"/>
      <c r="CB139" s="98"/>
    </row>
    <row r="140" spans="1:80" s="90" customFormat="1" ht="62.2" x14ac:dyDescent="0.3">
      <c r="A140" s="106" t="s">
        <v>1660</v>
      </c>
      <c r="B140" s="107" t="s">
        <v>465</v>
      </c>
      <c r="C140" s="108" t="s">
        <v>547</v>
      </c>
      <c r="D140" s="122">
        <v>16.335719999999998</v>
      </c>
      <c r="E140" s="122"/>
      <c r="F140" s="122">
        <f>VLOOKUP(C140,'[1]13'!$C$23:$AZ$935,4,0)</f>
        <v>16.335719999999998</v>
      </c>
      <c r="G140" s="122">
        <f>VLOOKUP(C140,'[1]13'!$C$23:$AZ$935,5,0)</f>
        <v>0.16</v>
      </c>
      <c r="H140" s="122"/>
      <c r="I140" s="122">
        <f>VLOOKUP(C140,'[1]13'!$C$23:$AZ$935,7,0)</f>
        <v>2.7</v>
      </c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  <c r="AH140" s="122">
        <v>16.335719999999998</v>
      </c>
      <c r="AI140" s="122">
        <v>0.16</v>
      </c>
      <c r="AJ140" s="122"/>
      <c r="AK140" s="122">
        <v>2.7</v>
      </c>
      <c r="AL140" s="122"/>
      <c r="AM140" s="122"/>
      <c r="AN140" s="122"/>
      <c r="AO140" s="122">
        <f t="shared" si="129"/>
        <v>0</v>
      </c>
      <c r="AP140" s="122">
        <f t="shared" si="130"/>
        <v>0</v>
      </c>
      <c r="AQ140" s="122">
        <f t="shared" si="131"/>
        <v>0</v>
      </c>
      <c r="AR140" s="122">
        <f t="shared" si="132"/>
        <v>0</v>
      </c>
      <c r="AS140" s="122"/>
      <c r="AT140" s="122"/>
      <c r="AU140" s="122"/>
      <c r="AV140" s="122">
        <f>VLOOKUP(C140,'[1]13'!$C$23:$AZ$935,46,0)</f>
        <v>0</v>
      </c>
      <c r="AW140" s="122">
        <f>VLOOKUP(C140,'[1]13'!$C$23:$AZ$935,47,0)</f>
        <v>0</v>
      </c>
      <c r="AX140" s="122"/>
      <c r="AY140" s="122">
        <f>VLOOKUP(C140,'[1]13'!$C$23:$AZ$935,49,0)</f>
        <v>0</v>
      </c>
      <c r="AZ140" s="122"/>
      <c r="BA140" s="122"/>
      <c r="BB140" s="122"/>
      <c r="BC140" s="122">
        <v>0</v>
      </c>
      <c r="BD140" s="122">
        <v>0</v>
      </c>
      <c r="BE140" s="122"/>
      <c r="BF140" s="122">
        <v>0</v>
      </c>
      <c r="BG140" s="122"/>
      <c r="BH140" s="122"/>
      <c r="BI140" s="122"/>
      <c r="BJ140" s="122"/>
      <c r="BK140" s="122"/>
      <c r="BL140" s="122"/>
      <c r="BM140" s="122"/>
      <c r="BN140" s="122"/>
      <c r="BO140" s="122"/>
      <c r="BP140" s="122"/>
      <c r="BQ140" s="122"/>
      <c r="BR140" s="122"/>
      <c r="BS140" s="122"/>
      <c r="BT140" s="122"/>
      <c r="BU140" s="122"/>
      <c r="BV140" s="122"/>
      <c r="BW140" s="122"/>
      <c r="BX140" s="122"/>
      <c r="BY140" s="122">
        <f t="shared" si="133"/>
        <v>16.335719999999998</v>
      </c>
      <c r="BZ140" s="122"/>
      <c r="CA140" s="122"/>
      <c r="CB140" s="98"/>
    </row>
    <row r="141" spans="1:80" s="90" customFormat="1" ht="31.1" x14ac:dyDescent="0.3">
      <c r="A141" s="106" t="s">
        <v>1660</v>
      </c>
      <c r="B141" s="107" t="s">
        <v>51</v>
      </c>
      <c r="C141" s="108" t="s">
        <v>510</v>
      </c>
      <c r="D141" s="122">
        <v>72.832800000000006</v>
      </c>
      <c r="E141" s="122"/>
      <c r="F141" s="122">
        <f>VLOOKUP(C141,'[1]13'!$C$23:$AZ$935,4,0)</f>
        <v>72.832800000000006</v>
      </c>
      <c r="G141" s="122">
        <f>VLOOKUP(C141,'[1]13'!$C$23:$AZ$935,5,0)</f>
        <v>0</v>
      </c>
      <c r="H141" s="122"/>
      <c r="I141" s="122">
        <f>VLOOKUP(C141,'[1]13'!$C$23:$AZ$935,7,0)</f>
        <v>0</v>
      </c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/>
      <c r="AE141" s="122"/>
      <c r="AF141" s="122"/>
      <c r="AG141" s="122"/>
      <c r="AH141" s="122">
        <v>72.832800000000006</v>
      </c>
      <c r="AI141" s="122">
        <v>0</v>
      </c>
      <c r="AJ141" s="122"/>
      <c r="AK141" s="122">
        <v>0</v>
      </c>
      <c r="AL141" s="122"/>
      <c r="AM141" s="122"/>
      <c r="AN141" s="122"/>
      <c r="AO141" s="122">
        <f t="shared" si="129"/>
        <v>0</v>
      </c>
      <c r="AP141" s="122">
        <f t="shared" si="130"/>
        <v>0</v>
      </c>
      <c r="AQ141" s="122">
        <f t="shared" si="131"/>
        <v>0</v>
      </c>
      <c r="AR141" s="122">
        <f t="shared" si="132"/>
        <v>0</v>
      </c>
      <c r="AS141" s="122"/>
      <c r="AT141" s="122"/>
      <c r="AU141" s="122"/>
      <c r="AV141" s="122">
        <f>VLOOKUP(C141,'[1]13'!$C$23:$AZ$935,46,0)</f>
        <v>0</v>
      </c>
      <c r="AW141" s="122">
        <f>VLOOKUP(C141,'[1]13'!$C$23:$AZ$935,47,0)</f>
        <v>0</v>
      </c>
      <c r="AX141" s="122"/>
      <c r="AY141" s="122">
        <f>VLOOKUP(C141,'[1]13'!$C$23:$AZ$935,49,0)</f>
        <v>0</v>
      </c>
      <c r="AZ141" s="122"/>
      <c r="BA141" s="122"/>
      <c r="BB141" s="122"/>
      <c r="BC141" s="122">
        <v>0</v>
      </c>
      <c r="BD141" s="122">
        <v>0</v>
      </c>
      <c r="BE141" s="122"/>
      <c r="BF141" s="122">
        <v>0</v>
      </c>
      <c r="BG141" s="122"/>
      <c r="BH141" s="122"/>
      <c r="BI141" s="122"/>
      <c r="BJ141" s="122"/>
      <c r="BK141" s="122"/>
      <c r="BL141" s="122"/>
      <c r="BM141" s="122"/>
      <c r="BN141" s="122"/>
      <c r="BO141" s="122"/>
      <c r="BP141" s="122"/>
      <c r="BQ141" s="122"/>
      <c r="BR141" s="122"/>
      <c r="BS141" s="122"/>
      <c r="BT141" s="122"/>
      <c r="BU141" s="122"/>
      <c r="BV141" s="122"/>
      <c r="BW141" s="122"/>
      <c r="BX141" s="122"/>
      <c r="BY141" s="122">
        <f t="shared" si="133"/>
        <v>72.832800000000006</v>
      </c>
      <c r="BZ141" s="122"/>
      <c r="CA141" s="122"/>
      <c r="CB141" s="98"/>
    </row>
    <row r="142" spans="1:80" s="90" customFormat="1" ht="62.2" x14ac:dyDescent="0.3">
      <c r="A142" s="106" t="s">
        <v>1660</v>
      </c>
      <c r="B142" s="107" t="s">
        <v>775</v>
      </c>
      <c r="C142" s="108" t="s">
        <v>498</v>
      </c>
      <c r="D142" s="122">
        <v>4.2561499999999999</v>
      </c>
      <c r="E142" s="122"/>
      <c r="F142" s="122">
        <f>VLOOKUP(C142,'[1]13'!$C$23:$AZ$935,4,0)</f>
        <v>4.2561499999999999</v>
      </c>
      <c r="G142" s="122">
        <f>VLOOKUP(C142,'[1]13'!$C$23:$AZ$935,5,0)</f>
        <v>0.8</v>
      </c>
      <c r="H142" s="122"/>
      <c r="I142" s="122">
        <f>VLOOKUP(C142,'[1]13'!$C$23:$AZ$935,7,0)</f>
        <v>0.1</v>
      </c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2"/>
      <c r="AC142" s="122"/>
      <c r="AD142" s="122"/>
      <c r="AE142" s="122"/>
      <c r="AF142" s="122"/>
      <c r="AG142" s="122"/>
      <c r="AH142" s="122">
        <v>4.2561499999999999</v>
      </c>
      <c r="AI142" s="122">
        <v>0.8</v>
      </c>
      <c r="AJ142" s="122"/>
      <c r="AK142" s="122">
        <v>0.1</v>
      </c>
      <c r="AL142" s="122"/>
      <c r="AM142" s="122"/>
      <c r="AN142" s="122"/>
      <c r="AO142" s="122">
        <f t="shared" si="129"/>
        <v>4.4875962400000002</v>
      </c>
      <c r="AP142" s="122">
        <f t="shared" si="130"/>
        <v>0.8</v>
      </c>
      <c r="AQ142" s="122">
        <f t="shared" si="131"/>
        <v>0</v>
      </c>
      <c r="AR142" s="122">
        <f t="shared" si="132"/>
        <v>9.6000000000000002E-2</v>
      </c>
      <c r="AS142" s="122"/>
      <c r="AT142" s="122"/>
      <c r="AU142" s="122"/>
      <c r="AV142" s="122">
        <f>VLOOKUP(C142,'[1]13'!$C$23:$AZ$935,46,0)</f>
        <v>0</v>
      </c>
      <c r="AW142" s="122">
        <f>VLOOKUP(C142,'[1]13'!$C$23:$AZ$935,47,0)</f>
        <v>0</v>
      </c>
      <c r="AX142" s="122"/>
      <c r="AY142" s="122">
        <f>VLOOKUP(C142,'[1]13'!$C$23:$AZ$935,49,0)</f>
        <v>0</v>
      </c>
      <c r="AZ142" s="122"/>
      <c r="BA142" s="122"/>
      <c r="BB142" s="122"/>
      <c r="BC142" s="122">
        <v>4.4875962400000002</v>
      </c>
      <c r="BD142" s="122">
        <v>0.8</v>
      </c>
      <c r="BE142" s="122"/>
      <c r="BF142" s="122">
        <v>9.6000000000000002E-2</v>
      </c>
      <c r="BG142" s="122"/>
      <c r="BH142" s="122"/>
      <c r="BI142" s="122"/>
      <c r="BJ142" s="122"/>
      <c r="BK142" s="122"/>
      <c r="BL142" s="122"/>
      <c r="BM142" s="122"/>
      <c r="BN142" s="122"/>
      <c r="BO142" s="122"/>
      <c r="BP142" s="122"/>
      <c r="BQ142" s="122"/>
      <c r="BR142" s="122"/>
      <c r="BS142" s="122"/>
      <c r="BT142" s="122"/>
      <c r="BU142" s="122"/>
      <c r="BV142" s="122"/>
      <c r="BW142" s="122"/>
      <c r="BX142" s="122"/>
      <c r="BY142" s="122">
        <f t="shared" si="133"/>
        <v>-0.23144624000000036</v>
      </c>
      <c r="BZ142" s="122"/>
      <c r="CA142" s="122"/>
      <c r="CB142" s="98"/>
    </row>
    <row r="143" spans="1:80" s="90" customFormat="1" ht="46.65" x14ac:dyDescent="0.3">
      <c r="A143" s="106" t="s">
        <v>1660</v>
      </c>
      <c r="B143" s="107" t="s">
        <v>776</v>
      </c>
      <c r="C143" s="108" t="s">
        <v>1188</v>
      </c>
      <c r="D143" s="122">
        <v>1.8083900000000002</v>
      </c>
      <c r="E143" s="122"/>
      <c r="F143" s="122">
        <f>VLOOKUP(C143,'[1]13'!$C$23:$AZ$935,4,0)</f>
        <v>1.8083900000000002</v>
      </c>
      <c r="G143" s="122">
        <f>VLOOKUP(C143,'[1]13'!$C$23:$AZ$935,5,0)</f>
        <v>0.8</v>
      </c>
      <c r="H143" s="122"/>
      <c r="I143" s="122">
        <f>VLOOKUP(C143,'[1]13'!$C$23:$AZ$935,7,0)</f>
        <v>0</v>
      </c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2"/>
      <c r="AH143" s="122">
        <v>1.8083900000000002</v>
      </c>
      <c r="AI143" s="122">
        <v>0.8</v>
      </c>
      <c r="AJ143" s="122"/>
      <c r="AK143" s="122">
        <v>0</v>
      </c>
      <c r="AL143" s="122"/>
      <c r="AM143" s="122"/>
      <c r="AN143" s="122"/>
      <c r="AO143" s="122">
        <f t="shared" si="129"/>
        <v>0.67635024999999993</v>
      </c>
      <c r="AP143" s="122">
        <f t="shared" si="130"/>
        <v>0.8</v>
      </c>
      <c r="AQ143" s="122">
        <f t="shared" si="131"/>
        <v>0</v>
      </c>
      <c r="AR143" s="122">
        <f t="shared" si="132"/>
        <v>0</v>
      </c>
      <c r="AS143" s="122"/>
      <c r="AT143" s="122"/>
      <c r="AU143" s="122"/>
      <c r="AV143" s="122">
        <f>VLOOKUP(C143,'[1]13'!$C$23:$AZ$935,46,0)</f>
        <v>0.67635024999999993</v>
      </c>
      <c r="AW143" s="122">
        <f>VLOOKUP(C143,'[1]13'!$C$23:$AZ$935,47,0)</f>
        <v>0.8</v>
      </c>
      <c r="AX143" s="122"/>
      <c r="AY143" s="122">
        <f>VLOOKUP(C143,'[1]13'!$C$23:$AZ$935,49,0)</f>
        <v>0</v>
      </c>
      <c r="AZ143" s="122"/>
      <c r="BA143" s="122"/>
      <c r="BB143" s="122"/>
      <c r="BC143" s="122">
        <v>0</v>
      </c>
      <c r="BD143" s="122">
        <v>0</v>
      </c>
      <c r="BE143" s="122"/>
      <c r="BF143" s="122">
        <v>0</v>
      </c>
      <c r="BG143" s="122"/>
      <c r="BH143" s="122"/>
      <c r="BI143" s="122"/>
      <c r="BJ143" s="122"/>
      <c r="BK143" s="122"/>
      <c r="BL143" s="122"/>
      <c r="BM143" s="122"/>
      <c r="BN143" s="122"/>
      <c r="BO143" s="122"/>
      <c r="BP143" s="122"/>
      <c r="BQ143" s="122"/>
      <c r="BR143" s="122"/>
      <c r="BS143" s="122"/>
      <c r="BT143" s="122"/>
      <c r="BU143" s="122"/>
      <c r="BV143" s="122"/>
      <c r="BW143" s="122"/>
      <c r="BX143" s="122"/>
      <c r="BY143" s="122">
        <f t="shared" si="133"/>
        <v>1.1320397500000001</v>
      </c>
      <c r="BZ143" s="122"/>
      <c r="CA143" s="122"/>
      <c r="CB143" s="98"/>
    </row>
    <row r="144" spans="1:80" s="90" customFormat="1" ht="46.65" x14ac:dyDescent="0.3">
      <c r="A144" s="106" t="s">
        <v>1660</v>
      </c>
      <c r="B144" s="107" t="s">
        <v>777</v>
      </c>
      <c r="C144" s="108" t="s">
        <v>1189</v>
      </c>
      <c r="D144" s="122">
        <v>0.76251999999999998</v>
      </c>
      <c r="E144" s="122"/>
      <c r="F144" s="122">
        <f>VLOOKUP(C144,'[1]13'!$C$23:$AZ$935,4,0)</f>
        <v>0.76251999999999998</v>
      </c>
      <c r="G144" s="122">
        <f>VLOOKUP(C144,'[1]13'!$C$23:$AZ$935,5,0)</f>
        <v>0.25</v>
      </c>
      <c r="H144" s="122"/>
      <c r="I144" s="122">
        <f>VLOOKUP(C144,'[1]13'!$C$23:$AZ$935,7,0)</f>
        <v>0</v>
      </c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>
        <v>0.76251999999999998</v>
      </c>
      <c r="AI144" s="122">
        <v>0.25</v>
      </c>
      <c r="AJ144" s="122"/>
      <c r="AK144" s="122">
        <v>0</v>
      </c>
      <c r="AL144" s="122"/>
      <c r="AM144" s="122"/>
      <c r="AN144" s="122"/>
      <c r="AO144" s="122">
        <f t="shared" si="129"/>
        <v>0.25893514000000001</v>
      </c>
      <c r="AP144" s="122">
        <f t="shared" si="130"/>
        <v>0.25</v>
      </c>
      <c r="AQ144" s="122">
        <f t="shared" si="131"/>
        <v>0</v>
      </c>
      <c r="AR144" s="122">
        <f t="shared" si="132"/>
        <v>0</v>
      </c>
      <c r="AS144" s="122"/>
      <c r="AT144" s="122"/>
      <c r="AU144" s="122"/>
      <c r="AV144" s="122">
        <f>VLOOKUP(C144,'[1]13'!$C$23:$AZ$935,46,0)</f>
        <v>0.25893514000000001</v>
      </c>
      <c r="AW144" s="122">
        <f>VLOOKUP(C144,'[1]13'!$C$23:$AZ$935,47,0)</f>
        <v>0.25</v>
      </c>
      <c r="AX144" s="122"/>
      <c r="AY144" s="122">
        <f>VLOOKUP(C144,'[1]13'!$C$23:$AZ$935,49,0)</f>
        <v>0</v>
      </c>
      <c r="AZ144" s="122"/>
      <c r="BA144" s="122"/>
      <c r="BB144" s="122"/>
      <c r="BC144" s="122">
        <v>0</v>
      </c>
      <c r="BD144" s="122">
        <v>0</v>
      </c>
      <c r="BE144" s="122"/>
      <c r="BF144" s="122">
        <v>0</v>
      </c>
      <c r="BG144" s="122"/>
      <c r="BH144" s="122"/>
      <c r="BI144" s="122"/>
      <c r="BJ144" s="122"/>
      <c r="BK144" s="122"/>
      <c r="BL144" s="122"/>
      <c r="BM144" s="122"/>
      <c r="BN144" s="122"/>
      <c r="BO144" s="122"/>
      <c r="BP144" s="122"/>
      <c r="BQ144" s="122"/>
      <c r="BR144" s="122"/>
      <c r="BS144" s="122"/>
      <c r="BT144" s="122"/>
      <c r="BU144" s="122"/>
      <c r="BV144" s="122"/>
      <c r="BW144" s="122"/>
      <c r="BX144" s="122"/>
      <c r="BY144" s="122">
        <f t="shared" si="133"/>
        <v>0.50358485999999991</v>
      </c>
      <c r="BZ144" s="122"/>
      <c r="CA144" s="122"/>
      <c r="CB144" s="98"/>
    </row>
    <row r="145" spans="1:80" s="90" customFormat="1" ht="46.65" x14ac:dyDescent="0.3">
      <c r="A145" s="106" t="s">
        <v>1660</v>
      </c>
      <c r="B145" s="107" t="s">
        <v>1697</v>
      </c>
      <c r="C145" s="108" t="s">
        <v>1190</v>
      </c>
      <c r="D145" s="122">
        <v>0.85930999999999991</v>
      </c>
      <c r="E145" s="122"/>
      <c r="F145" s="122">
        <f>VLOOKUP(C145,'[1]13'!$C$23:$AZ$935,4,0)</f>
        <v>0.8593099999999998</v>
      </c>
      <c r="G145" s="122">
        <f>VLOOKUP(C145,'[1]13'!$C$23:$AZ$935,5,0)</f>
        <v>0.4</v>
      </c>
      <c r="H145" s="122"/>
      <c r="I145" s="122">
        <f>VLOOKUP(C145,'[1]13'!$C$23:$AZ$935,7,0)</f>
        <v>0</v>
      </c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  <c r="AH145" s="122">
        <v>0.8593099999999998</v>
      </c>
      <c r="AI145" s="122">
        <v>0.4</v>
      </c>
      <c r="AJ145" s="122"/>
      <c r="AK145" s="122">
        <v>0</v>
      </c>
      <c r="AL145" s="122"/>
      <c r="AM145" s="122"/>
      <c r="AN145" s="122"/>
      <c r="AO145" s="122">
        <f t="shared" si="129"/>
        <v>0</v>
      </c>
      <c r="AP145" s="122">
        <f t="shared" si="130"/>
        <v>0</v>
      </c>
      <c r="AQ145" s="122">
        <f t="shared" si="131"/>
        <v>0</v>
      </c>
      <c r="AR145" s="122">
        <f t="shared" si="132"/>
        <v>0</v>
      </c>
      <c r="AS145" s="122"/>
      <c r="AT145" s="122"/>
      <c r="AU145" s="122"/>
      <c r="AV145" s="122">
        <f>VLOOKUP(C145,'[1]13'!$C$23:$AZ$935,46,0)</f>
        <v>0</v>
      </c>
      <c r="AW145" s="122">
        <f>VLOOKUP(C145,'[1]13'!$C$23:$AZ$935,47,0)</f>
        <v>0</v>
      </c>
      <c r="AX145" s="122"/>
      <c r="AY145" s="122">
        <f>VLOOKUP(C145,'[1]13'!$C$23:$AZ$935,49,0)</f>
        <v>0</v>
      </c>
      <c r="AZ145" s="122"/>
      <c r="BA145" s="122"/>
      <c r="BB145" s="122"/>
      <c r="BC145" s="122">
        <v>0</v>
      </c>
      <c r="BD145" s="122">
        <v>0</v>
      </c>
      <c r="BE145" s="122"/>
      <c r="BF145" s="122">
        <v>0</v>
      </c>
      <c r="BG145" s="122"/>
      <c r="BH145" s="122"/>
      <c r="BI145" s="122"/>
      <c r="BJ145" s="122"/>
      <c r="BK145" s="122"/>
      <c r="BL145" s="122"/>
      <c r="BM145" s="122"/>
      <c r="BN145" s="122"/>
      <c r="BO145" s="122"/>
      <c r="BP145" s="122"/>
      <c r="BQ145" s="122"/>
      <c r="BR145" s="122"/>
      <c r="BS145" s="122"/>
      <c r="BT145" s="122"/>
      <c r="BU145" s="122"/>
      <c r="BV145" s="122"/>
      <c r="BW145" s="122"/>
      <c r="BX145" s="122"/>
      <c r="BY145" s="122">
        <f t="shared" si="133"/>
        <v>0.8593099999999998</v>
      </c>
      <c r="BZ145" s="122"/>
      <c r="CA145" s="122"/>
      <c r="CB145" s="98"/>
    </row>
    <row r="146" spans="1:80" s="90" customFormat="1" ht="77.7" x14ac:dyDescent="0.3">
      <c r="A146" s="106" t="s">
        <v>1660</v>
      </c>
      <c r="B146" s="107" t="s">
        <v>778</v>
      </c>
      <c r="C146" s="108" t="s">
        <v>1191</v>
      </c>
      <c r="D146" s="122">
        <v>0.39027000000000001</v>
      </c>
      <c r="E146" s="122"/>
      <c r="F146" s="122">
        <f>VLOOKUP(C146,'[1]13'!$C$23:$AZ$935,4,0)</f>
        <v>0.39027000000000001</v>
      </c>
      <c r="G146" s="122">
        <f>VLOOKUP(C146,'[1]13'!$C$23:$AZ$935,5,0)</f>
        <v>0.25</v>
      </c>
      <c r="H146" s="122"/>
      <c r="I146" s="122">
        <f>VLOOKUP(C146,'[1]13'!$C$23:$AZ$935,7,0)</f>
        <v>0</v>
      </c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122"/>
      <c r="AG146" s="122"/>
      <c r="AH146" s="122">
        <v>0.39027000000000001</v>
      </c>
      <c r="AI146" s="122">
        <v>0.25</v>
      </c>
      <c r="AJ146" s="122"/>
      <c r="AK146" s="122">
        <v>0</v>
      </c>
      <c r="AL146" s="122"/>
      <c r="AM146" s="122"/>
      <c r="AN146" s="122"/>
      <c r="AO146" s="122">
        <f t="shared" si="129"/>
        <v>0.27059120000000003</v>
      </c>
      <c r="AP146" s="122">
        <f t="shared" si="130"/>
        <v>0.25</v>
      </c>
      <c r="AQ146" s="122">
        <f t="shared" si="131"/>
        <v>0</v>
      </c>
      <c r="AR146" s="122">
        <f t="shared" si="132"/>
        <v>0</v>
      </c>
      <c r="AS146" s="122"/>
      <c r="AT146" s="122"/>
      <c r="AU146" s="122"/>
      <c r="AV146" s="122">
        <f>VLOOKUP(C146,'[1]13'!$C$23:$AZ$935,46,0)</f>
        <v>0</v>
      </c>
      <c r="AW146" s="122">
        <f>VLOOKUP(C146,'[1]13'!$C$23:$AZ$935,47,0)</f>
        <v>0</v>
      </c>
      <c r="AX146" s="122"/>
      <c r="AY146" s="122">
        <f>VLOOKUP(C146,'[1]13'!$C$23:$AZ$935,49,0)</f>
        <v>0</v>
      </c>
      <c r="AZ146" s="122"/>
      <c r="BA146" s="122"/>
      <c r="BB146" s="122"/>
      <c r="BC146" s="122">
        <v>0.27059120000000003</v>
      </c>
      <c r="BD146" s="122">
        <v>0.25</v>
      </c>
      <c r="BE146" s="122"/>
      <c r="BF146" s="122">
        <v>0</v>
      </c>
      <c r="BG146" s="122"/>
      <c r="BH146" s="122"/>
      <c r="BI146" s="122"/>
      <c r="BJ146" s="122"/>
      <c r="BK146" s="122"/>
      <c r="BL146" s="122"/>
      <c r="BM146" s="122"/>
      <c r="BN146" s="122"/>
      <c r="BO146" s="122"/>
      <c r="BP146" s="122"/>
      <c r="BQ146" s="122"/>
      <c r="BR146" s="122"/>
      <c r="BS146" s="122"/>
      <c r="BT146" s="122"/>
      <c r="BU146" s="122"/>
      <c r="BV146" s="122"/>
      <c r="BW146" s="122"/>
      <c r="BX146" s="122"/>
      <c r="BY146" s="122">
        <f t="shared" si="133"/>
        <v>0.11967879999999997</v>
      </c>
      <c r="BZ146" s="122"/>
      <c r="CA146" s="122"/>
      <c r="CB146" s="98"/>
    </row>
    <row r="147" spans="1:80" s="90" customFormat="1" ht="77.7" x14ac:dyDescent="0.3">
      <c r="A147" s="106" t="s">
        <v>1660</v>
      </c>
      <c r="B147" s="107" t="s">
        <v>779</v>
      </c>
      <c r="C147" s="108" t="s">
        <v>1192</v>
      </c>
      <c r="D147" s="122">
        <v>0.20100999999999999</v>
      </c>
      <c r="E147" s="122"/>
      <c r="F147" s="122">
        <f>VLOOKUP(C147,'[1]13'!$C$23:$AZ$935,4,0)</f>
        <v>0.20100999999999999</v>
      </c>
      <c r="G147" s="122">
        <f>VLOOKUP(C147,'[1]13'!$C$23:$AZ$935,5,0)</f>
        <v>0</v>
      </c>
      <c r="H147" s="122"/>
      <c r="I147" s="122">
        <f>VLOOKUP(C147,'[1]13'!$C$23:$AZ$935,7,0)</f>
        <v>0</v>
      </c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/>
      <c r="AE147" s="122"/>
      <c r="AF147" s="122"/>
      <c r="AG147" s="122"/>
      <c r="AH147" s="122">
        <v>0.20100999999999999</v>
      </c>
      <c r="AI147" s="122">
        <v>0</v>
      </c>
      <c r="AJ147" s="122"/>
      <c r="AK147" s="122">
        <v>0</v>
      </c>
      <c r="AL147" s="122"/>
      <c r="AM147" s="122"/>
      <c r="AN147" s="122"/>
      <c r="AO147" s="122">
        <f t="shared" si="129"/>
        <v>0.15987773999999999</v>
      </c>
      <c r="AP147" s="122">
        <f t="shared" si="130"/>
        <v>0</v>
      </c>
      <c r="AQ147" s="122">
        <f t="shared" si="131"/>
        <v>0</v>
      </c>
      <c r="AR147" s="122">
        <f t="shared" si="132"/>
        <v>0</v>
      </c>
      <c r="AS147" s="122"/>
      <c r="AT147" s="122"/>
      <c r="AU147" s="122"/>
      <c r="AV147" s="122">
        <f>VLOOKUP(C147,'[1]13'!$C$23:$AZ$935,46,0)</f>
        <v>0.15987773999999999</v>
      </c>
      <c r="AW147" s="122">
        <f>VLOOKUP(C147,'[1]13'!$C$23:$AZ$935,47,0)</f>
        <v>0</v>
      </c>
      <c r="AX147" s="122"/>
      <c r="AY147" s="122">
        <f>VLOOKUP(C147,'[1]13'!$C$23:$AZ$935,49,0)</f>
        <v>0</v>
      </c>
      <c r="AZ147" s="122"/>
      <c r="BA147" s="122"/>
      <c r="BB147" s="122"/>
      <c r="BC147" s="122">
        <v>0</v>
      </c>
      <c r="BD147" s="122">
        <v>0</v>
      </c>
      <c r="BE147" s="122"/>
      <c r="BF147" s="122">
        <v>0</v>
      </c>
      <c r="BG147" s="122"/>
      <c r="BH147" s="122"/>
      <c r="BI147" s="122"/>
      <c r="BJ147" s="122"/>
      <c r="BK147" s="122"/>
      <c r="BL147" s="122"/>
      <c r="BM147" s="122"/>
      <c r="BN147" s="122"/>
      <c r="BO147" s="122"/>
      <c r="BP147" s="122"/>
      <c r="BQ147" s="122"/>
      <c r="BR147" s="122"/>
      <c r="BS147" s="122"/>
      <c r="BT147" s="122"/>
      <c r="BU147" s="122"/>
      <c r="BV147" s="122"/>
      <c r="BW147" s="122"/>
      <c r="BX147" s="122"/>
      <c r="BY147" s="122">
        <f t="shared" si="133"/>
        <v>4.1132260000000004E-2</v>
      </c>
      <c r="BZ147" s="122"/>
      <c r="CA147" s="122"/>
      <c r="CB147" s="98"/>
    </row>
    <row r="148" spans="1:80" s="90" customFormat="1" ht="62.2" x14ac:dyDescent="0.3">
      <c r="A148" s="106" t="s">
        <v>1660</v>
      </c>
      <c r="B148" s="107" t="s">
        <v>780</v>
      </c>
      <c r="C148" s="108" t="s">
        <v>1193</v>
      </c>
      <c r="D148" s="122">
        <v>0.85930999999999991</v>
      </c>
      <c r="E148" s="122"/>
      <c r="F148" s="122">
        <f>VLOOKUP(C148,'[1]13'!$C$23:$AZ$935,4,0)</f>
        <v>0.8593099999999998</v>
      </c>
      <c r="G148" s="122">
        <f>VLOOKUP(C148,'[1]13'!$C$23:$AZ$935,5,0)</f>
        <v>0.4</v>
      </c>
      <c r="H148" s="122"/>
      <c r="I148" s="122">
        <f>VLOOKUP(C148,'[1]13'!$C$23:$AZ$935,7,0)</f>
        <v>0</v>
      </c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2"/>
      <c r="AH148" s="122">
        <v>0.8593099999999998</v>
      </c>
      <c r="AI148" s="122">
        <v>0.4</v>
      </c>
      <c r="AJ148" s="122"/>
      <c r="AK148" s="122">
        <v>0</v>
      </c>
      <c r="AL148" s="122"/>
      <c r="AM148" s="122"/>
      <c r="AN148" s="122"/>
      <c r="AO148" s="122">
        <f t="shared" si="129"/>
        <v>0.49134416999999997</v>
      </c>
      <c r="AP148" s="122">
        <f t="shared" si="130"/>
        <v>0.4</v>
      </c>
      <c r="AQ148" s="122">
        <f t="shared" si="131"/>
        <v>0</v>
      </c>
      <c r="AR148" s="122">
        <f t="shared" si="132"/>
        <v>0</v>
      </c>
      <c r="AS148" s="122"/>
      <c r="AT148" s="122"/>
      <c r="AU148" s="122"/>
      <c r="AV148" s="122">
        <f>VLOOKUP(C148,'[1]13'!$C$23:$AZ$935,46,0)</f>
        <v>0.49134416999999997</v>
      </c>
      <c r="AW148" s="122">
        <f>VLOOKUP(C148,'[1]13'!$C$23:$AZ$935,47,0)</f>
        <v>0.4</v>
      </c>
      <c r="AX148" s="122"/>
      <c r="AY148" s="122">
        <f>VLOOKUP(C148,'[1]13'!$C$23:$AZ$935,49,0)</f>
        <v>0</v>
      </c>
      <c r="AZ148" s="122"/>
      <c r="BA148" s="122"/>
      <c r="BB148" s="122"/>
      <c r="BC148" s="122">
        <v>0</v>
      </c>
      <c r="BD148" s="122">
        <v>0</v>
      </c>
      <c r="BE148" s="122"/>
      <c r="BF148" s="122">
        <v>0</v>
      </c>
      <c r="BG148" s="122"/>
      <c r="BH148" s="122"/>
      <c r="BI148" s="122"/>
      <c r="BJ148" s="122"/>
      <c r="BK148" s="122"/>
      <c r="BL148" s="122"/>
      <c r="BM148" s="122"/>
      <c r="BN148" s="122"/>
      <c r="BO148" s="122"/>
      <c r="BP148" s="122"/>
      <c r="BQ148" s="122"/>
      <c r="BR148" s="122"/>
      <c r="BS148" s="122"/>
      <c r="BT148" s="122"/>
      <c r="BU148" s="122"/>
      <c r="BV148" s="122"/>
      <c r="BW148" s="122"/>
      <c r="BX148" s="122"/>
      <c r="BY148" s="122">
        <f t="shared" si="133"/>
        <v>0.36796582999999983</v>
      </c>
      <c r="BZ148" s="122"/>
      <c r="CA148" s="122"/>
      <c r="CB148" s="98"/>
    </row>
    <row r="149" spans="1:80" s="90" customFormat="1" ht="43.55" customHeight="1" x14ac:dyDescent="0.3">
      <c r="A149" s="106" t="s">
        <v>1661</v>
      </c>
      <c r="B149" s="107" t="s">
        <v>1698</v>
      </c>
      <c r="C149" s="108" t="s">
        <v>1194</v>
      </c>
      <c r="D149" s="122">
        <v>11.87547</v>
      </c>
      <c r="E149" s="122"/>
      <c r="F149" s="122">
        <f>VLOOKUP(C149,'[1]13'!$C$23:$AZ$935,4,0)</f>
        <v>0</v>
      </c>
      <c r="G149" s="122">
        <f>VLOOKUP(C149,'[1]13'!$C$23:$AZ$935,5,0)</f>
        <v>0</v>
      </c>
      <c r="H149" s="122"/>
      <c r="I149" s="122">
        <f>VLOOKUP(C149,'[1]13'!$C$23:$AZ$935,7,0)</f>
        <v>0</v>
      </c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  <c r="AH149" s="122">
        <v>0</v>
      </c>
      <c r="AI149" s="122">
        <v>0</v>
      </c>
      <c r="AJ149" s="122"/>
      <c r="AK149" s="122">
        <v>0</v>
      </c>
      <c r="AL149" s="122"/>
      <c r="AM149" s="122"/>
      <c r="AN149" s="122"/>
      <c r="AO149" s="122">
        <f t="shared" si="129"/>
        <v>0</v>
      </c>
      <c r="AP149" s="122">
        <f t="shared" si="130"/>
        <v>0</v>
      </c>
      <c r="AQ149" s="122">
        <f t="shared" si="131"/>
        <v>0</v>
      </c>
      <c r="AR149" s="122">
        <f t="shared" si="132"/>
        <v>0</v>
      </c>
      <c r="AS149" s="122"/>
      <c r="AT149" s="122"/>
      <c r="AU149" s="122"/>
      <c r="AV149" s="122">
        <f>VLOOKUP(C149,'[1]13'!$C$23:$AZ$935,46,0)</f>
        <v>0</v>
      </c>
      <c r="AW149" s="122">
        <f>VLOOKUP(C149,'[1]13'!$C$23:$AZ$935,47,0)</f>
        <v>0</v>
      </c>
      <c r="AX149" s="122"/>
      <c r="AY149" s="122">
        <f>VLOOKUP(C149,'[1]13'!$C$23:$AZ$935,49,0)</f>
        <v>0</v>
      </c>
      <c r="AZ149" s="122"/>
      <c r="BA149" s="122"/>
      <c r="BB149" s="122"/>
      <c r="BC149" s="122">
        <v>0</v>
      </c>
      <c r="BD149" s="122">
        <v>0</v>
      </c>
      <c r="BE149" s="122"/>
      <c r="BF149" s="122">
        <v>0</v>
      </c>
      <c r="BG149" s="122"/>
      <c r="BH149" s="122"/>
      <c r="BI149" s="122"/>
      <c r="BJ149" s="122"/>
      <c r="BK149" s="122"/>
      <c r="BL149" s="122"/>
      <c r="BM149" s="122"/>
      <c r="BN149" s="122"/>
      <c r="BO149" s="122"/>
      <c r="BP149" s="122"/>
      <c r="BQ149" s="122"/>
      <c r="BR149" s="122"/>
      <c r="BS149" s="122"/>
      <c r="BT149" s="122"/>
      <c r="BU149" s="122"/>
      <c r="BV149" s="122"/>
      <c r="BW149" s="122"/>
      <c r="BX149" s="122"/>
      <c r="BY149" s="122">
        <f t="shared" si="133"/>
        <v>0</v>
      </c>
      <c r="BZ149" s="122"/>
      <c r="CA149" s="122"/>
      <c r="CB149" s="98"/>
    </row>
    <row r="150" spans="1:80" s="90" customFormat="1" ht="40.549999999999997" customHeight="1" x14ac:dyDescent="0.3">
      <c r="A150" s="106" t="s">
        <v>1661</v>
      </c>
      <c r="B150" s="107" t="s">
        <v>1699</v>
      </c>
      <c r="C150" s="108" t="s">
        <v>1918</v>
      </c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2"/>
      <c r="AC150" s="122"/>
      <c r="AD150" s="122"/>
      <c r="AE150" s="122"/>
      <c r="AF150" s="122"/>
      <c r="AG150" s="122"/>
      <c r="AH150" s="122"/>
      <c r="AI150" s="122"/>
      <c r="AJ150" s="122"/>
      <c r="AK150" s="122"/>
      <c r="AL150" s="122"/>
      <c r="AM150" s="122"/>
      <c r="AN150" s="122"/>
      <c r="AO150" s="122">
        <f t="shared" si="129"/>
        <v>0</v>
      </c>
      <c r="AP150" s="122">
        <f t="shared" si="130"/>
        <v>0</v>
      </c>
      <c r="AQ150" s="122">
        <f t="shared" si="131"/>
        <v>0</v>
      </c>
      <c r="AR150" s="122">
        <f t="shared" si="132"/>
        <v>0</v>
      </c>
      <c r="AS150" s="122"/>
      <c r="AT150" s="122"/>
      <c r="AU150" s="122"/>
      <c r="AV150" s="122"/>
      <c r="AW150" s="122"/>
      <c r="AX150" s="122"/>
      <c r="AY150" s="122"/>
      <c r="AZ150" s="122"/>
      <c r="BA150" s="122"/>
      <c r="BB150" s="122"/>
      <c r="BC150" s="122">
        <v>0</v>
      </c>
      <c r="BD150" s="122">
        <v>0</v>
      </c>
      <c r="BE150" s="122"/>
      <c r="BF150" s="122">
        <v>0</v>
      </c>
      <c r="BG150" s="122"/>
      <c r="BH150" s="122"/>
      <c r="BI150" s="122"/>
      <c r="BJ150" s="122"/>
      <c r="BK150" s="122"/>
      <c r="BL150" s="122"/>
      <c r="BM150" s="122"/>
      <c r="BN150" s="122"/>
      <c r="BO150" s="122"/>
      <c r="BP150" s="122"/>
      <c r="BQ150" s="122"/>
      <c r="BR150" s="122"/>
      <c r="BS150" s="122"/>
      <c r="BT150" s="122"/>
      <c r="BU150" s="122"/>
      <c r="BV150" s="122"/>
      <c r="BW150" s="122"/>
      <c r="BX150" s="122"/>
      <c r="BY150" s="122">
        <f t="shared" si="133"/>
        <v>0</v>
      </c>
      <c r="BZ150" s="122"/>
      <c r="CA150" s="122"/>
      <c r="CB150" s="98"/>
    </row>
    <row r="151" spans="1:80" s="90" customFormat="1" ht="33.799999999999997" customHeight="1" x14ac:dyDescent="0.3">
      <c r="A151" s="106" t="s">
        <v>1660</v>
      </c>
      <c r="B151" s="107" t="s">
        <v>1700</v>
      </c>
      <c r="C151" s="108" t="s">
        <v>1919</v>
      </c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2"/>
      <c r="AH151" s="122"/>
      <c r="AI151" s="122"/>
      <c r="AJ151" s="122"/>
      <c r="AK151" s="122"/>
      <c r="AL151" s="122"/>
      <c r="AM151" s="122"/>
      <c r="AN151" s="122"/>
      <c r="AO151" s="122">
        <f t="shared" si="129"/>
        <v>0</v>
      </c>
      <c r="AP151" s="122">
        <f t="shared" si="130"/>
        <v>0</v>
      </c>
      <c r="AQ151" s="122">
        <f t="shared" si="131"/>
        <v>0</v>
      </c>
      <c r="AR151" s="122">
        <f t="shared" si="132"/>
        <v>0</v>
      </c>
      <c r="AS151" s="122"/>
      <c r="AT151" s="122"/>
      <c r="AU151" s="122"/>
      <c r="AV151" s="122"/>
      <c r="AW151" s="122"/>
      <c r="AX151" s="122"/>
      <c r="AY151" s="122"/>
      <c r="AZ151" s="122"/>
      <c r="BA151" s="122"/>
      <c r="BB151" s="122"/>
      <c r="BC151" s="122">
        <v>0</v>
      </c>
      <c r="BD151" s="122">
        <v>0</v>
      </c>
      <c r="BE151" s="122"/>
      <c r="BF151" s="122">
        <v>0</v>
      </c>
      <c r="BG151" s="122"/>
      <c r="BH151" s="122"/>
      <c r="BI151" s="122"/>
      <c r="BJ151" s="122"/>
      <c r="BK151" s="122"/>
      <c r="BL151" s="122"/>
      <c r="BM151" s="122"/>
      <c r="BN151" s="122"/>
      <c r="BO151" s="122"/>
      <c r="BP151" s="122"/>
      <c r="BQ151" s="122"/>
      <c r="BR151" s="122"/>
      <c r="BS151" s="122"/>
      <c r="BT151" s="122"/>
      <c r="BU151" s="122"/>
      <c r="BV151" s="122"/>
      <c r="BW151" s="122"/>
      <c r="BX151" s="122"/>
      <c r="BY151" s="122">
        <f t="shared" si="133"/>
        <v>0</v>
      </c>
      <c r="BZ151" s="122"/>
      <c r="CA151" s="122"/>
      <c r="CB151" s="98"/>
    </row>
    <row r="152" spans="1:80" s="90" customFormat="1" ht="33.049999999999997" customHeight="1" x14ac:dyDescent="0.3">
      <c r="A152" s="106" t="s">
        <v>1660</v>
      </c>
      <c r="B152" s="107" t="s">
        <v>1701</v>
      </c>
      <c r="C152" s="108" t="s">
        <v>1195</v>
      </c>
      <c r="D152" s="122">
        <v>0</v>
      </c>
      <c r="E152" s="122"/>
      <c r="F152" s="122">
        <f>VLOOKUP(C152,'[1]13'!$C$23:$AZ$935,4,0)</f>
        <v>0</v>
      </c>
      <c r="G152" s="122">
        <f>VLOOKUP(C152,'[1]13'!$C$23:$AZ$935,5,0)</f>
        <v>0</v>
      </c>
      <c r="H152" s="122"/>
      <c r="I152" s="122">
        <f>VLOOKUP(C152,'[1]13'!$C$23:$AZ$935,7,0)</f>
        <v>0</v>
      </c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2"/>
      <c r="AC152" s="122"/>
      <c r="AD152" s="122"/>
      <c r="AE152" s="122"/>
      <c r="AF152" s="122"/>
      <c r="AG152" s="122"/>
      <c r="AH152" s="122">
        <v>0</v>
      </c>
      <c r="AI152" s="122">
        <v>0</v>
      </c>
      <c r="AJ152" s="122"/>
      <c r="AK152" s="122">
        <v>0</v>
      </c>
      <c r="AL152" s="122"/>
      <c r="AM152" s="122"/>
      <c r="AN152" s="122"/>
      <c r="AO152" s="122">
        <f t="shared" si="129"/>
        <v>0.20821614999999999</v>
      </c>
      <c r="AP152" s="122">
        <f t="shared" si="130"/>
        <v>0.16</v>
      </c>
      <c r="AQ152" s="122">
        <f t="shared" si="131"/>
        <v>0</v>
      </c>
      <c r="AR152" s="122">
        <f t="shared" si="132"/>
        <v>0</v>
      </c>
      <c r="AS152" s="122"/>
      <c r="AT152" s="122"/>
      <c r="AU152" s="122"/>
      <c r="AV152" s="122">
        <f>VLOOKUP(C152,'[1]13'!$C$23:$AZ$935,46,0)</f>
        <v>0.20821614999999999</v>
      </c>
      <c r="AW152" s="122">
        <f>VLOOKUP(C152,'[1]13'!$C$23:$AZ$935,47,0)</f>
        <v>0.16</v>
      </c>
      <c r="AX152" s="122"/>
      <c r="AY152" s="122">
        <f>VLOOKUP(C152,'[1]13'!$C$23:$AZ$935,49,0)</f>
        <v>0</v>
      </c>
      <c r="AZ152" s="122"/>
      <c r="BA152" s="122"/>
      <c r="BB152" s="122"/>
      <c r="BC152" s="122">
        <v>0</v>
      </c>
      <c r="BD152" s="122">
        <v>0</v>
      </c>
      <c r="BE152" s="122"/>
      <c r="BF152" s="122">
        <v>0</v>
      </c>
      <c r="BG152" s="122"/>
      <c r="BH152" s="122"/>
      <c r="BI152" s="122"/>
      <c r="BJ152" s="122"/>
      <c r="BK152" s="122"/>
      <c r="BL152" s="122"/>
      <c r="BM152" s="122"/>
      <c r="BN152" s="122"/>
      <c r="BO152" s="122"/>
      <c r="BP152" s="122"/>
      <c r="BQ152" s="122"/>
      <c r="BR152" s="122"/>
      <c r="BS152" s="122"/>
      <c r="BT152" s="122"/>
      <c r="BU152" s="122"/>
      <c r="BV152" s="122"/>
      <c r="BW152" s="122"/>
      <c r="BX152" s="122"/>
      <c r="BY152" s="122">
        <f t="shared" si="133"/>
        <v>-0.20821614999999999</v>
      </c>
      <c r="BZ152" s="122"/>
      <c r="CA152" s="122"/>
      <c r="CB152" s="98"/>
    </row>
    <row r="153" spans="1:80" s="90" customFormat="1" x14ac:dyDescent="0.3">
      <c r="A153" s="103"/>
      <c r="B153" s="110" t="s">
        <v>52</v>
      </c>
      <c r="C153" s="105"/>
      <c r="D153" s="133">
        <f t="shared" ref="D153:BN153" si="134">SUM(D154:D170)</f>
        <v>49.636579999999995</v>
      </c>
      <c r="E153" s="133">
        <f t="shared" si="134"/>
        <v>0</v>
      </c>
      <c r="F153" s="133">
        <f t="shared" si="134"/>
        <v>42.790709999999997</v>
      </c>
      <c r="G153" s="133">
        <f t="shared" si="134"/>
        <v>4.12</v>
      </c>
      <c r="H153" s="133">
        <f t="shared" si="134"/>
        <v>0</v>
      </c>
      <c r="I153" s="133">
        <f t="shared" si="134"/>
        <v>1.4400000000000002</v>
      </c>
      <c r="J153" s="133">
        <f t="shared" si="134"/>
        <v>0</v>
      </c>
      <c r="K153" s="133">
        <f t="shared" si="134"/>
        <v>0</v>
      </c>
      <c r="L153" s="133">
        <f t="shared" si="134"/>
        <v>0</v>
      </c>
      <c r="M153" s="133">
        <f t="shared" si="134"/>
        <v>0</v>
      </c>
      <c r="N153" s="133">
        <f t="shared" si="134"/>
        <v>0</v>
      </c>
      <c r="O153" s="133">
        <f t="shared" si="134"/>
        <v>0</v>
      </c>
      <c r="P153" s="133">
        <f t="shared" si="134"/>
        <v>0</v>
      </c>
      <c r="Q153" s="133">
        <f t="shared" si="134"/>
        <v>0</v>
      </c>
      <c r="R153" s="133">
        <f t="shared" si="134"/>
        <v>0</v>
      </c>
      <c r="S153" s="133">
        <f t="shared" si="134"/>
        <v>0</v>
      </c>
      <c r="T153" s="133">
        <f t="shared" si="134"/>
        <v>0</v>
      </c>
      <c r="U153" s="133">
        <f t="shared" si="134"/>
        <v>0</v>
      </c>
      <c r="V153" s="133">
        <f t="shared" si="134"/>
        <v>0</v>
      </c>
      <c r="W153" s="133">
        <f t="shared" si="134"/>
        <v>0</v>
      </c>
      <c r="X153" s="133">
        <f t="shared" si="134"/>
        <v>0</v>
      </c>
      <c r="Y153" s="133">
        <f t="shared" si="134"/>
        <v>0</v>
      </c>
      <c r="Z153" s="133">
        <f t="shared" si="134"/>
        <v>0</v>
      </c>
      <c r="AA153" s="133">
        <f t="shared" si="134"/>
        <v>0</v>
      </c>
      <c r="AB153" s="133">
        <f t="shared" si="134"/>
        <v>0</v>
      </c>
      <c r="AC153" s="133">
        <f t="shared" si="134"/>
        <v>0</v>
      </c>
      <c r="AD153" s="133">
        <f t="shared" si="134"/>
        <v>0</v>
      </c>
      <c r="AE153" s="133">
        <f t="shared" si="134"/>
        <v>0</v>
      </c>
      <c r="AF153" s="133">
        <f t="shared" si="134"/>
        <v>0</v>
      </c>
      <c r="AG153" s="133">
        <f t="shared" si="134"/>
        <v>0</v>
      </c>
      <c r="AH153" s="133">
        <f t="shared" si="134"/>
        <v>42.790709999999997</v>
      </c>
      <c r="AI153" s="133">
        <f t="shared" si="134"/>
        <v>4.12</v>
      </c>
      <c r="AJ153" s="133">
        <f t="shared" si="134"/>
        <v>0</v>
      </c>
      <c r="AK153" s="133">
        <f t="shared" si="134"/>
        <v>1.4400000000000002</v>
      </c>
      <c r="AL153" s="133">
        <f t="shared" si="134"/>
        <v>0</v>
      </c>
      <c r="AM153" s="133">
        <f t="shared" si="134"/>
        <v>0</v>
      </c>
      <c r="AN153" s="133">
        <f t="shared" si="134"/>
        <v>0</v>
      </c>
      <c r="AO153" s="133">
        <f t="shared" si="134"/>
        <v>9.2821127500000014</v>
      </c>
      <c r="AP153" s="133">
        <f t="shared" si="134"/>
        <v>2.52</v>
      </c>
      <c r="AQ153" s="133">
        <f t="shared" si="134"/>
        <v>0</v>
      </c>
      <c r="AR153" s="133">
        <f t="shared" si="134"/>
        <v>1.01</v>
      </c>
      <c r="AS153" s="133">
        <f t="shared" si="134"/>
        <v>0</v>
      </c>
      <c r="AT153" s="133">
        <f t="shared" si="134"/>
        <v>0</v>
      </c>
      <c r="AU153" s="133">
        <f t="shared" si="134"/>
        <v>0</v>
      </c>
      <c r="AV153" s="133">
        <f t="shared" si="134"/>
        <v>5.7059721100000003</v>
      </c>
      <c r="AW153" s="133">
        <f t="shared" si="134"/>
        <v>1.26</v>
      </c>
      <c r="AX153" s="133">
        <f t="shared" si="134"/>
        <v>0</v>
      </c>
      <c r="AY153" s="133">
        <f t="shared" si="134"/>
        <v>0.63</v>
      </c>
      <c r="AZ153" s="133">
        <f t="shared" si="134"/>
        <v>0</v>
      </c>
      <c r="BA153" s="133">
        <f t="shared" si="134"/>
        <v>0</v>
      </c>
      <c r="BB153" s="133">
        <f t="shared" si="134"/>
        <v>0</v>
      </c>
      <c r="BC153" s="133">
        <f t="shared" si="134"/>
        <v>3.5761406400000002</v>
      </c>
      <c r="BD153" s="133">
        <f t="shared" si="134"/>
        <v>1.26</v>
      </c>
      <c r="BE153" s="133">
        <f t="shared" si="134"/>
        <v>0</v>
      </c>
      <c r="BF153" s="133">
        <f t="shared" si="134"/>
        <v>0.38</v>
      </c>
      <c r="BG153" s="133">
        <f t="shared" si="134"/>
        <v>0</v>
      </c>
      <c r="BH153" s="133">
        <f t="shared" si="134"/>
        <v>0</v>
      </c>
      <c r="BI153" s="133">
        <f t="shared" si="134"/>
        <v>0</v>
      </c>
      <c r="BJ153" s="133">
        <f t="shared" si="134"/>
        <v>0</v>
      </c>
      <c r="BK153" s="133">
        <f t="shared" si="134"/>
        <v>0</v>
      </c>
      <c r="BL153" s="133">
        <f t="shared" si="134"/>
        <v>0</v>
      </c>
      <c r="BM153" s="133">
        <f t="shared" si="134"/>
        <v>0</v>
      </c>
      <c r="BN153" s="133">
        <f t="shared" si="134"/>
        <v>0</v>
      </c>
      <c r="BO153" s="133">
        <f t="shared" ref="BO153:CA153" si="135">SUM(BO154:BO170)</f>
        <v>0</v>
      </c>
      <c r="BP153" s="133">
        <f t="shared" si="135"/>
        <v>0</v>
      </c>
      <c r="BQ153" s="133">
        <f t="shared" si="135"/>
        <v>0</v>
      </c>
      <c r="BR153" s="133">
        <f t="shared" si="135"/>
        <v>0</v>
      </c>
      <c r="BS153" s="133">
        <f t="shared" si="135"/>
        <v>0</v>
      </c>
      <c r="BT153" s="133">
        <f t="shared" si="135"/>
        <v>0</v>
      </c>
      <c r="BU153" s="133">
        <f t="shared" si="135"/>
        <v>0</v>
      </c>
      <c r="BV153" s="133">
        <f t="shared" si="135"/>
        <v>0</v>
      </c>
      <c r="BW153" s="133">
        <f t="shared" si="135"/>
        <v>0</v>
      </c>
      <c r="BX153" s="133">
        <f t="shared" si="135"/>
        <v>0</v>
      </c>
      <c r="BY153" s="133">
        <f t="shared" si="135"/>
        <v>33.508597249999994</v>
      </c>
      <c r="BZ153" s="133">
        <f t="shared" si="135"/>
        <v>0</v>
      </c>
      <c r="CA153" s="133">
        <f t="shared" si="135"/>
        <v>0</v>
      </c>
      <c r="CB153" s="98"/>
    </row>
    <row r="154" spans="1:80" s="90" customFormat="1" ht="46.65" x14ac:dyDescent="0.3">
      <c r="A154" s="106" t="s">
        <v>1660</v>
      </c>
      <c r="B154" s="107" t="s">
        <v>781</v>
      </c>
      <c r="C154" s="108" t="s">
        <v>1196</v>
      </c>
      <c r="D154" s="122">
        <v>4.0370600000000003</v>
      </c>
      <c r="E154" s="122"/>
      <c r="F154" s="122">
        <f>VLOOKUP(C154,'[1]13'!$C$23:$AZ$935,4,0)</f>
        <v>4.0370600000000003</v>
      </c>
      <c r="G154" s="122">
        <f>VLOOKUP(C154,'[1]13'!$C$23:$AZ$935,5,0)</f>
        <v>0</v>
      </c>
      <c r="H154" s="122"/>
      <c r="I154" s="122">
        <f>VLOOKUP(C154,'[1]13'!$C$23:$AZ$935,7,0)</f>
        <v>0</v>
      </c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2"/>
      <c r="AC154" s="122"/>
      <c r="AD154" s="122"/>
      <c r="AE154" s="122"/>
      <c r="AF154" s="122"/>
      <c r="AG154" s="122"/>
      <c r="AH154" s="122">
        <v>4.0370600000000003</v>
      </c>
      <c r="AI154" s="122">
        <v>0</v>
      </c>
      <c r="AJ154" s="122"/>
      <c r="AK154" s="122">
        <v>0</v>
      </c>
      <c r="AL154" s="122"/>
      <c r="AM154" s="122"/>
      <c r="AN154" s="122"/>
      <c r="AO154" s="122">
        <f t="shared" ref="AO154:AO170" si="136">AV154+BC154</f>
        <v>0</v>
      </c>
      <c r="AP154" s="122">
        <f t="shared" ref="AP154:AP170" si="137">AW154+BD154</f>
        <v>0</v>
      </c>
      <c r="AQ154" s="122">
        <f t="shared" ref="AQ154:AQ170" si="138">AX154+BE154</f>
        <v>0</v>
      </c>
      <c r="AR154" s="122">
        <f t="shared" ref="AR154:AR170" si="139">AY154+BF154</f>
        <v>0</v>
      </c>
      <c r="AS154" s="122"/>
      <c r="AT154" s="122"/>
      <c r="AU154" s="122"/>
      <c r="AV154" s="122">
        <f>VLOOKUP(C154,'[1]13'!$C$23:$AZ$935,46,0)</f>
        <v>0</v>
      </c>
      <c r="AW154" s="122">
        <f>VLOOKUP(C154,'[1]13'!$C$23:$AZ$935,47,0)</f>
        <v>0</v>
      </c>
      <c r="AX154" s="122"/>
      <c r="AY154" s="122">
        <f>VLOOKUP(C154,'[1]13'!$C$23:$AZ$935,49,0)</f>
        <v>0</v>
      </c>
      <c r="AZ154" s="122"/>
      <c r="BA154" s="122"/>
      <c r="BB154" s="122"/>
      <c r="BC154" s="122">
        <v>0</v>
      </c>
      <c r="BD154" s="122">
        <v>0</v>
      </c>
      <c r="BE154" s="122"/>
      <c r="BF154" s="122">
        <v>0</v>
      </c>
      <c r="BG154" s="122"/>
      <c r="BH154" s="122"/>
      <c r="BI154" s="122"/>
      <c r="BJ154" s="122"/>
      <c r="BK154" s="122"/>
      <c r="BL154" s="122"/>
      <c r="BM154" s="122"/>
      <c r="BN154" s="122"/>
      <c r="BO154" s="122"/>
      <c r="BP154" s="122"/>
      <c r="BQ154" s="122"/>
      <c r="BR154" s="122"/>
      <c r="BS154" s="122"/>
      <c r="BT154" s="122"/>
      <c r="BU154" s="122"/>
      <c r="BV154" s="122"/>
      <c r="BW154" s="122"/>
      <c r="BX154" s="122"/>
      <c r="BY154" s="122">
        <f t="shared" ref="BY154:BY170" si="140">F154-AO154</f>
        <v>4.0370600000000003</v>
      </c>
      <c r="BZ154" s="122"/>
      <c r="CA154" s="122"/>
      <c r="CB154" s="98"/>
    </row>
    <row r="155" spans="1:80" s="90" customFormat="1" ht="53.25" customHeight="1" x14ac:dyDescent="0.3">
      <c r="A155" s="106" t="s">
        <v>1660</v>
      </c>
      <c r="B155" s="107" t="s">
        <v>1702</v>
      </c>
      <c r="C155" s="108" t="s">
        <v>1197</v>
      </c>
      <c r="D155" s="122">
        <v>1.24108</v>
      </c>
      <c r="E155" s="122"/>
      <c r="F155" s="122">
        <f>VLOOKUP(C155,'[1]13'!$C$23:$AZ$935,4,0)</f>
        <v>1.2410799999999997</v>
      </c>
      <c r="G155" s="122">
        <f>VLOOKUP(C155,'[1]13'!$C$23:$AZ$935,5,0)</f>
        <v>0.4</v>
      </c>
      <c r="H155" s="122"/>
      <c r="I155" s="122">
        <f>VLOOKUP(C155,'[1]13'!$C$23:$AZ$935,7,0)</f>
        <v>0</v>
      </c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2"/>
      <c r="AC155" s="122"/>
      <c r="AD155" s="122"/>
      <c r="AE155" s="122"/>
      <c r="AF155" s="122"/>
      <c r="AG155" s="122"/>
      <c r="AH155" s="122">
        <v>1.2410799999999997</v>
      </c>
      <c r="AI155" s="122">
        <v>0.4</v>
      </c>
      <c r="AJ155" s="122"/>
      <c r="AK155" s="122">
        <v>0</v>
      </c>
      <c r="AL155" s="122"/>
      <c r="AM155" s="122"/>
      <c r="AN155" s="122"/>
      <c r="AO155" s="122">
        <f t="shared" si="136"/>
        <v>0</v>
      </c>
      <c r="AP155" s="122">
        <f t="shared" si="137"/>
        <v>0</v>
      </c>
      <c r="AQ155" s="122">
        <f t="shared" si="138"/>
        <v>0</v>
      </c>
      <c r="AR155" s="122">
        <f t="shared" si="139"/>
        <v>0</v>
      </c>
      <c r="AS155" s="122"/>
      <c r="AT155" s="122"/>
      <c r="AU155" s="122"/>
      <c r="AV155" s="122">
        <f>VLOOKUP(C155,'[1]13'!$C$23:$AZ$935,46,0)</f>
        <v>0</v>
      </c>
      <c r="AW155" s="122">
        <f>VLOOKUP(C155,'[1]13'!$C$23:$AZ$935,47,0)</f>
        <v>0</v>
      </c>
      <c r="AX155" s="122"/>
      <c r="AY155" s="122">
        <f>VLOOKUP(C155,'[1]13'!$C$23:$AZ$935,49,0)</f>
        <v>0</v>
      </c>
      <c r="AZ155" s="122"/>
      <c r="BA155" s="122"/>
      <c r="BB155" s="122"/>
      <c r="BC155" s="122">
        <v>0</v>
      </c>
      <c r="BD155" s="122">
        <v>0</v>
      </c>
      <c r="BE155" s="122"/>
      <c r="BF155" s="122">
        <v>0</v>
      </c>
      <c r="BG155" s="122"/>
      <c r="BH155" s="122"/>
      <c r="BI155" s="122"/>
      <c r="BJ155" s="122"/>
      <c r="BK155" s="122"/>
      <c r="BL155" s="122"/>
      <c r="BM155" s="122"/>
      <c r="BN155" s="122"/>
      <c r="BO155" s="122"/>
      <c r="BP155" s="122"/>
      <c r="BQ155" s="122"/>
      <c r="BR155" s="122"/>
      <c r="BS155" s="122"/>
      <c r="BT155" s="122"/>
      <c r="BU155" s="122"/>
      <c r="BV155" s="122"/>
      <c r="BW155" s="122"/>
      <c r="BX155" s="122"/>
      <c r="BY155" s="122">
        <f t="shared" si="140"/>
        <v>1.2410799999999997</v>
      </c>
      <c r="BZ155" s="122"/>
      <c r="CA155" s="122"/>
      <c r="CB155" s="98"/>
    </row>
    <row r="156" spans="1:80" s="90" customFormat="1" ht="46.5" customHeight="1" x14ac:dyDescent="0.3">
      <c r="A156" s="106" t="s">
        <v>1660</v>
      </c>
      <c r="B156" s="107" t="s">
        <v>1703</v>
      </c>
      <c r="C156" s="108" t="s">
        <v>1198</v>
      </c>
      <c r="D156" s="122">
        <v>0.76309000000000005</v>
      </c>
      <c r="E156" s="122"/>
      <c r="F156" s="122">
        <f>VLOOKUP(C156,'[1]13'!$C$23:$AZ$935,4,0)</f>
        <v>0.76309000000000005</v>
      </c>
      <c r="G156" s="122">
        <f>VLOOKUP(C156,'[1]13'!$C$23:$AZ$935,5,0)</f>
        <v>0.4</v>
      </c>
      <c r="H156" s="122"/>
      <c r="I156" s="122">
        <f>VLOOKUP(C156,'[1]13'!$C$23:$AZ$935,7,0)</f>
        <v>0</v>
      </c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122"/>
      <c r="AH156" s="122">
        <v>0.76309000000000005</v>
      </c>
      <c r="AI156" s="122">
        <v>0.4</v>
      </c>
      <c r="AJ156" s="122"/>
      <c r="AK156" s="122">
        <v>0</v>
      </c>
      <c r="AL156" s="122"/>
      <c r="AM156" s="122"/>
      <c r="AN156" s="122"/>
      <c r="AO156" s="122">
        <f t="shared" si="136"/>
        <v>0</v>
      </c>
      <c r="AP156" s="122">
        <f t="shared" si="137"/>
        <v>0</v>
      </c>
      <c r="AQ156" s="122">
        <f t="shared" si="138"/>
        <v>0</v>
      </c>
      <c r="AR156" s="122">
        <f t="shared" si="139"/>
        <v>0</v>
      </c>
      <c r="AS156" s="122"/>
      <c r="AT156" s="122"/>
      <c r="AU156" s="122"/>
      <c r="AV156" s="122">
        <f>VLOOKUP(C156,'[1]13'!$C$23:$AZ$935,46,0)</f>
        <v>0</v>
      </c>
      <c r="AW156" s="122">
        <f>VLOOKUP(C156,'[1]13'!$C$23:$AZ$935,47,0)</f>
        <v>0</v>
      </c>
      <c r="AX156" s="122"/>
      <c r="AY156" s="122">
        <f>VLOOKUP(C156,'[1]13'!$C$23:$AZ$935,49,0)</f>
        <v>0</v>
      </c>
      <c r="AZ156" s="122"/>
      <c r="BA156" s="122"/>
      <c r="BB156" s="122"/>
      <c r="BC156" s="122">
        <v>0</v>
      </c>
      <c r="BD156" s="122">
        <v>0</v>
      </c>
      <c r="BE156" s="122"/>
      <c r="BF156" s="122">
        <v>0</v>
      </c>
      <c r="BG156" s="122"/>
      <c r="BH156" s="122"/>
      <c r="BI156" s="122"/>
      <c r="BJ156" s="122"/>
      <c r="BK156" s="122"/>
      <c r="BL156" s="122"/>
      <c r="BM156" s="122"/>
      <c r="BN156" s="122"/>
      <c r="BO156" s="122"/>
      <c r="BP156" s="122"/>
      <c r="BQ156" s="122"/>
      <c r="BR156" s="122"/>
      <c r="BS156" s="122"/>
      <c r="BT156" s="122"/>
      <c r="BU156" s="122"/>
      <c r="BV156" s="122"/>
      <c r="BW156" s="122"/>
      <c r="BX156" s="122"/>
      <c r="BY156" s="122">
        <f t="shared" si="140"/>
        <v>0.76309000000000005</v>
      </c>
      <c r="BZ156" s="122"/>
      <c r="CA156" s="122"/>
      <c r="CB156" s="98"/>
    </row>
    <row r="157" spans="1:80" s="90" customFormat="1" ht="46.65" x14ac:dyDescent="0.3">
      <c r="A157" s="106" t="s">
        <v>1660</v>
      </c>
      <c r="B157" s="107" t="s">
        <v>782</v>
      </c>
      <c r="C157" s="108" t="s">
        <v>1199</v>
      </c>
      <c r="D157" s="122">
        <v>2.83195</v>
      </c>
      <c r="E157" s="122"/>
      <c r="F157" s="122">
        <f>VLOOKUP(C157,'[1]13'!$C$23:$AZ$935,4,0)</f>
        <v>2.83195</v>
      </c>
      <c r="G157" s="122">
        <f>VLOOKUP(C157,'[1]13'!$C$23:$AZ$935,5,0)</f>
        <v>1.26</v>
      </c>
      <c r="H157" s="122"/>
      <c r="I157" s="122">
        <f>VLOOKUP(C157,'[1]13'!$C$23:$AZ$935,7,0)</f>
        <v>0</v>
      </c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2"/>
      <c r="AC157" s="122"/>
      <c r="AD157" s="122"/>
      <c r="AE157" s="122"/>
      <c r="AF157" s="122"/>
      <c r="AG157" s="122"/>
      <c r="AH157" s="122">
        <v>2.83195</v>
      </c>
      <c r="AI157" s="122">
        <v>1.26</v>
      </c>
      <c r="AJ157" s="122"/>
      <c r="AK157" s="122">
        <v>0</v>
      </c>
      <c r="AL157" s="122"/>
      <c r="AM157" s="122"/>
      <c r="AN157" s="122"/>
      <c r="AO157" s="122">
        <f t="shared" si="136"/>
        <v>2.23499895</v>
      </c>
      <c r="AP157" s="122">
        <f t="shared" si="137"/>
        <v>1.26</v>
      </c>
      <c r="AQ157" s="122">
        <f t="shared" si="138"/>
        <v>0</v>
      </c>
      <c r="AR157" s="122">
        <f t="shared" si="139"/>
        <v>0</v>
      </c>
      <c r="AS157" s="122"/>
      <c r="AT157" s="122"/>
      <c r="AU157" s="122"/>
      <c r="AV157" s="122">
        <f>VLOOKUP(C157,'[1]13'!$C$23:$AZ$935,46,0)</f>
        <v>2.23499895</v>
      </c>
      <c r="AW157" s="122">
        <f>VLOOKUP(C157,'[1]13'!$C$23:$AZ$935,47,0)</f>
        <v>1.26</v>
      </c>
      <c r="AX157" s="122"/>
      <c r="AY157" s="122">
        <f>VLOOKUP(C157,'[1]13'!$C$23:$AZ$935,49,0)</f>
        <v>0</v>
      </c>
      <c r="AZ157" s="122"/>
      <c r="BA157" s="122"/>
      <c r="BB157" s="122"/>
      <c r="BC157" s="122">
        <v>0</v>
      </c>
      <c r="BD157" s="122">
        <v>0</v>
      </c>
      <c r="BE157" s="122"/>
      <c r="BF157" s="122">
        <v>0</v>
      </c>
      <c r="BG157" s="122"/>
      <c r="BH157" s="122"/>
      <c r="BI157" s="122"/>
      <c r="BJ157" s="122"/>
      <c r="BK157" s="122"/>
      <c r="BL157" s="122"/>
      <c r="BM157" s="122"/>
      <c r="BN157" s="122"/>
      <c r="BO157" s="122"/>
      <c r="BP157" s="122"/>
      <c r="BQ157" s="122"/>
      <c r="BR157" s="122"/>
      <c r="BS157" s="122"/>
      <c r="BT157" s="122"/>
      <c r="BU157" s="122"/>
      <c r="BV157" s="122"/>
      <c r="BW157" s="122"/>
      <c r="BX157" s="122"/>
      <c r="BY157" s="122">
        <f t="shared" si="140"/>
        <v>0.59695104999999993</v>
      </c>
      <c r="BZ157" s="122"/>
      <c r="CA157" s="122"/>
      <c r="CB157" s="98"/>
    </row>
    <row r="158" spans="1:80" s="90" customFormat="1" ht="46.65" x14ac:dyDescent="0.3">
      <c r="A158" s="106" t="s">
        <v>1660</v>
      </c>
      <c r="B158" s="107" t="s">
        <v>783</v>
      </c>
      <c r="C158" s="108" t="s">
        <v>1200</v>
      </c>
      <c r="D158" s="122">
        <v>5.6742900000000001</v>
      </c>
      <c r="E158" s="122"/>
      <c r="F158" s="122">
        <f>VLOOKUP(C158,'[1]13'!$C$23:$AZ$935,4,0)</f>
        <v>5.6742900000000009</v>
      </c>
      <c r="G158" s="122">
        <f>VLOOKUP(C158,'[1]13'!$C$23:$AZ$935,5,0)</f>
        <v>0</v>
      </c>
      <c r="H158" s="122"/>
      <c r="I158" s="122">
        <f>VLOOKUP(C158,'[1]13'!$C$23:$AZ$935,7,0)</f>
        <v>0</v>
      </c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2"/>
      <c r="AC158" s="122"/>
      <c r="AD158" s="122"/>
      <c r="AE158" s="122"/>
      <c r="AF158" s="122"/>
      <c r="AG158" s="122"/>
      <c r="AH158" s="122">
        <v>5.6742900000000009</v>
      </c>
      <c r="AI158" s="122">
        <v>0</v>
      </c>
      <c r="AJ158" s="122"/>
      <c r="AK158" s="122">
        <v>0</v>
      </c>
      <c r="AL158" s="122"/>
      <c r="AM158" s="122"/>
      <c r="AN158" s="122"/>
      <c r="AO158" s="122">
        <f t="shared" si="136"/>
        <v>0</v>
      </c>
      <c r="AP158" s="122">
        <f t="shared" si="137"/>
        <v>0</v>
      </c>
      <c r="AQ158" s="122">
        <f t="shared" si="138"/>
        <v>0</v>
      </c>
      <c r="AR158" s="122">
        <f t="shared" si="139"/>
        <v>0</v>
      </c>
      <c r="AS158" s="122"/>
      <c r="AT158" s="122"/>
      <c r="AU158" s="122"/>
      <c r="AV158" s="122">
        <f>VLOOKUP(C158,'[1]13'!$C$23:$AZ$935,46,0)</f>
        <v>0</v>
      </c>
      <c r="AW158" s="122">
        <f>VLOOKUP(C158,'[1]13'!$C$23:$AZ$935,47,0)</f>
        <v>0</v>
      </c>
      <c r="AX158" s="122"/>
      <c r="AY158" s="122">
        <f>VLOOKUP(C158,'[1]13'!$C$23:$AZ$935,49,0)</f>
        <v>0</v>
      </c>
      <c r="AZ158" s="122"/>
      <c r="BA158" s="122"/>
      <c r="BB158" s="122"/>
      <c r="BC158" s="122">
        <v>0</v>
      </c>
      <c r="BD158" s="122">
        <v>0</v>
      </c>
      <c r="BE158" s="122"/>
      <c r="BF158" s="122">
        <v>0</v>
      </c>
      <c r="BG158" s="122"/>
      <c r="BH158" s="122"/>
      <c r="BI158" s="122"/>
      <c r="BJ158" s="122"/>
      <c r="BK158" s="122"/>
      <c r="BL158" s="122"/>
      <c r="BM158" s="122"/>
      <c r="BN158" s="122"/>
      <c r="BO158" s="122"/>
      <c r="BP158" s="122"/>
      <c r="BQ158" s="122"/>
      <c r="BR158" s="122"/>
      <c r="BS158" s="122"/>
      <c r="BT158" s="122"/>
      <c r="BU158" s="122"/>
      <c r="BV158" s="122"/>
      <c r="BW158" s="122"/>
      <c r="BX158" s="122"/>
      <c r="BY158" s="122">
        <f t="shared" si="140"/>
        <v>5.6742900000000009</v>
      </c>
      <c r="BZ158" s="122"/>
      <c r="CA158" s="122"/>
      <c r="CB158" s="98"/>
    </row>
    <row r="159" spans="1:80" s="90" customFormat="1" ht="46.65" x14ac:dyDescent="0.3">
      <c r="A159" s="106" t="s">
        <v>1660</v>
      </c>
      <c r="B159" s="107" t="s">
        <v>784</v>
      </c>
      <c r="C159" s="108" t="s">
        <v>1201</v>
      </c>
      <c r="D159" s="122">
        <v>4.6079399999999993</v>
      </c>
      <c r="E159" s="122"/>
      <c r="F159" s="122">
        <f>VLOOKUP(C159,'[1]13'!$C$23:$AZ$935,4,0)</f>
        <v>4.6079399999999993</v>
      </c>
      <c r="G159" s="122">
        <f>VLOOKUP(C159,'[1]13'!$C$23:$AZ$935,5,0)</f>
        <v>0</v>
      </c>
      <c r="H159" s="122"/>
      <c r="I159" s="122">
        <f>VLOOKUP(C159,'[1]13'!$C$23:$AZ$935,7,0)</f>
        <v>0</v>
      </c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2"/>
      <c r="AC159" s="122"/>
      <c r="AD159" s="122"/>
      <c r="AE159" s="122"/>
      <c r="AF159" s="122"/>
      <c r="AG159" s="122"/>
      <c r="AH159" s="122">
        <v>4.6079399999999993</v>
      </c>
      <c r="AI159" s="122">
        <v>0</v>
      </c>
      <c r="AJ159" s="122"/>
      <c r="AK159" s="122">
        <v>0</v>
      </c>
      <c r="AL159" s="122"/>
      <c r="AM159" s="122"/>
      <c r="AN159" s="122"/>
      <c r="AO159" s="122">
        <f t="shared" si="136"/>
        <v>0</v>
      </c>
      <c r="AP159" s="122">
        <f t="shared" si="137"/>
        <v>0</v>
      </c>
      <c r="AQ159" s="122">
        <f t="shared" si="138"/>
        <v>0</v>
      </c>
      <c r="AR159" s="122">
        <f t="shared" si="139"/>
        <v>0</v>
      </c>
      <c r="AS159" s="122"/>
      <c r="AT159" s="122"/>
      <c r="AU159" s="122"/>
      <c r="AV159" s="122">
        <f>VLOOKUP(C159,'[1]13'!$C$23:$AZ$935,46,0)</f>
        <v>0</v>
      </c>
      <c r="AW159" s="122">
        <f>VLOOKUP(C159,'[1]13'!$C$23:$AZ$935,47,0)</f>
        <v>0</v>
      </c>
      <c r="AX159" s="122"/>
      <c r="AY159" s="122">
        <f>VLOOKUP(C159,'[1]13'!$C$23:$AZ$935,49,0)</f>
        <v>0</v>
      </c>
      <c r="AZ159" s="122"/>
      <c r="BA159" s="122"/>
      <c r="BB159" s="122"/>
      <c r="BC159" s="122">
        <v>0</v>
      </c>
      <c r="BD159" s="122">
        <v>0</v>
      </c>
      <c r="BE159" s="122"/>
      <c r="BF159" s="122">
        <v>0</v>
      </c>
      <c r="BG159" s="122"/>
      <c r="BH159" s="122"/>
      <c r="BI159" s="122"/>
      <c r="BJ159" s="122"/>
      <c r="BK159" s="122"/>
      <c r="BL159" s="122"/>
      <c r="BM159" s="122"/>
      <c r="BN159" s="122"/>
      <c r="BO159" s="122"/>
      <c r="BP159" s="122"/>
      <c r="BQ159" s="122"/>
      <c r="BR159" s="122"/>
      <c r="BS159" s="122"/>
      <c r="BT159" s="122"/>
      <c r="BU159" s="122"/>
      <c r="BV159" s="122"/>
      <c r="BW159" s="122"/>
      <c r="BX159" s="122"/>
      <c r="BY159" s="122">
        <f t="shared" si="140"/>
        <v>4.6079399999999993</v>
      </c>
      <c r="BZ159" s="122"/>
      <c r="CA159" s="122"/>
      <c r="CB159" s="98"/>
    </row>
    <row r="160" spans="1:80" s="90" customFormat="1" ht="31.1" x14ac:dyDescent="0.3">
      <c r="A160" s="106" t="s">
        <v>1660</v>
      </c>
      <c r="B160" s="107" t="s">
        <v>785</v>
      </c>
      <c r="C160" s="108" t="s">
        <v>1202</v>
      </c>
      <c r="D160" s="122">
        <v>1.71444</v>
      </c>
      <c r="E160" s="122"/>
      <c r="F160" s="122">
        <f>VLOOKUP(C160,'[1]13'!$C$23:$AZ$935,4,0)</f>
        <v>1.7144400000000002</v>
      </c>
      <c r="G160" s="122">
        <f>VLOOKUP(C160,'[1]13'!$C$23:$AZ$935,5,0)</f>
        <v>0</v>
      </c>
      <c r="H160" s="122"/>
      <c r="I160" s="122">
        <f>VLOOKUP(C160,'[1]13'!$C$23:$AZ$935,7,0)</f>
        <v>0</v>
      </c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/>
      <c r="AE160" s="122"/>
      <c r="AF160" s="122"/>
      <c r="AG160" s="122"/>
      <c r="AH160" s="122">
        <v>1.7144400000000002</v>
      </c>
      <c r="AI160" s="122">
        <v>0</v>
      </c>
      <c r="AJ160" s="122"/>
      <c r="AK160" s="122">
        <v>0</v>
      </c>
      <c r="AL160" s="122"/>
      <c r="AM160" s="122"/>
      <c r="AN160" s="122"/>
      <c r="AO160" s="122">
        <f t="shared" si="136"/>
        <v>0</v>
      </c>
      <c r="AP160" s="122">
        <f t="shared" si="137"/>
        <v>0</v>
      </c>
      <c r="AQ160" s="122">
        <f t="shared" si="138"/>
        <v>0</v>
      </c>
      <c r="AR160" s="122">
        <f t="shared" si="139"/>
        <v>0</v>
      </c>
      <c r="AS160" s="122"/>
      <c r="AT160" s="122"/>
      <c r="AU160" s="122"/>
      <c r="AV160" s="122">
        <f>VLOOKUP(C160,'[1]13'!$C$23:$AZ$935,46,0)</f>
        <v>0</v>
      </c>
      <c r="AW160" s="122">
        <f>VLOOKUP(C160,'[1]13'!$C$23:$AZ$935,47,0)</f>
        <v>0</v>
      </c>
      <c r="AX160" s="122"/>
      <c r="AY160" s="122">
        <f>VLOOKUP(C160,'[1]13'!$C$23:$AZ$935,49,0)</f>
        <v>0</v>
      </c>
      <c r="AZ160" s="122"/>
      <c r="BA160" s="122"/>
      <c r="BB160" s="122"/>
      <c r="BC160" s="122">
        <v>0</v>
      </c>
      <c r="BD160" s="122">
        <v>0</v>
      </c>
      <c r="BE160" s="122"/>
      <c r="BF160" s="122">
        <v>0</v>
      </c>
      <c r="BG160" s="122"/>
      <c r="BH160" s="122"/>
      <c r="BI160" s="122"/>
      <c r="BJ160" s="122"/>
      <c r="BK160" s="122"/>
      <c r="BL160" s="122"/>
      <c r="BM160" s="122"/>
      <c r="BN160" s="122"/>
      <c r="BO160" s="122"/>
      <c r="BP160" s="122"/>
      <c r="BQ160" s="122"/>
      <c r="BR160" s="122"/>
      <c r="BS160" s="122"/>
      <c r="BT160" s="122"/>
      <c r="BU160" s="122"/>
      <c r="BV160" s="122"/>
      <c r="BW160" s="122"/>
      <c r="BX160" s="122"/>
      <c r="BY160" s="122">
        <f t="shared" si="140"/>
        <v>1.7144400000000002</v>
      </c>
      <c r="BZ160" s="122"/>
      <c r="CA160" s="122"/>
      <c r="CB160" s="98"/>
    </row>
    <row r="161" spans="1:80" s="90" customFormat="1" ht="46.65" x14ac:dyDescent="0.3">
      <c r="A161" s="106" t="s">
        <v>1660</v>
      </c>
      <c r="B161" s="107" t="s">
        <v>786</v>
      </c>
      <c r="C161" s="108" t="s">
        <v>1203</v>
      </c>
      <c r="D161" s="122">
        <v>7.6618300000000001</v>
      </c>
      <c r="E161" s="122"/>
      <c r="F161" s="122">
        <f>VLOOKUP(C161,'[1]13'!$C$23:$AZ$935,4,0)</f>
        <v>7.6618300000000001</v>
      </c>
      <c r="G161" s="122">
        <f>VLOOKUP(C161,'[1]13'!$C$23:$AZ$935,5,0)</f>
        <v>0</v>
      </c>
      <c r="H161" s="122"/>
      <c r="I161" s="122">
        <f>VLOOKUP(C161,'[1]13'!$C$23:$AZ$935,7,0)</f>
        <v>0</v>
      </c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2"/>
      <c r="AC161" s="122"/>
      <c r="AD161" s="122"/>
      <c r="AE161" s="122"/>
      <c r="AF161" s="122"/>
      <c r="AG161" s="122"/>
      <c r="AH161" s="122">
        <v>7.6618300000000001</v>
      </c>
      <c r="AI161" s="122">
        <v>0</v>
      </c>
      <c r="AJ161" s="122"/>
      <c r="AK161" s="122">
        <v>0</v>
      </c>
      <c r="AL161" s="122"/>
      <c r="AM161" s="122"/>
      <c r="AN161" s="122"/>
      <c r="AO161" s="122">
        <f t="shared" si="136"/>
        <v>0</v>
      </c>
      <c r="AP161" s="122">
        <f t="shared" si="137"/>
        <v>0</v>
      </c>
      <c r="AQ161" s="122">
        <f t="shared" si="138"/>
        <v>0</v>
      </c>
      <c r="AR161" s="122">
        <f t="shared" si="139"/>
        <v>0</v>
      </c>
      <c r="AS161" s="122"/>
      <c r="AT161" s="122"/>
      <c r="AU161" s="122"/>
      <c r="AV161" s="122">
        <f>VLOOKUP(C161,'[1]13'!$C$23:$AZ$935,46,0)</f>
        <v>0</v>
      </c>
      <c r="AW161" s="122">
        <f>VLOOKUP(C161,'[1]13'!$C$23:$AZ$935,47,0)</f>
        <v>0</v>
      </c>
      <c r="AX161" s="122"/>
      <c r="AY161" s="122">
        <f>VLOOKUP(C161,'[1]13'!$C$23:$AZ$935,49,0)</f>
        <v>0</v>
      </c>
      <c r="AZ161" s="122"/>
      <c r="BA161" s="122"/>
      <c r="BB161" s="122"/>
      <c r="BC161" s="122">
        <v>0</v>
      </c>
      <c r="BD161" s="122">
        <v>0</v>
      </c>
      <c r="BE161" s="122"/>
      <c r="BF161" s="122">
        <v>0</v>
      </c>
      <c r="BG161" s="122"/>
      <c r="BH161" s="122"/>
      <c r="BI161" s="122"/>
      <c r="BJ161" s="122"/>
      <c r="BK161" s="122"/>
      <c r="BL161" s="122"/>
      <c r="BM161" s="122"/>
      <c r="BN161" s="122"/>
      <c r="BO161" s="122"/>
      <c r="BP161" s="122"/>
      <c r="BQ161" s="122"/>
      <c r="BR161" s="122"/>
      <c r="BS161" s="122"/>
      <c r="BT161" s="122"/>
      <c r="BU161" s="122"/>
      <c r="BV161" s="122"/>
      <c r="BW161" s="122"/>
      <c r="BX161" s="122"/>
      <c r="BY161" s="122">
        <f t="shared" si="140"/>
        <v>7.6618300000000001</v>
      </c>
      <c r="BZ161" s="122"/>
      <c r="CA161" s="122"/>
      <c r="CB161" s="98"/>
    </row>
    <row r="162" spans="1:80" s="90" customFormat="1" ht="46.65" x14ac:dyDescent="0.3">
      <c r="A162" s="106" t="s">
        <v>1661</v>
      </c>
      <c r="B162" s="107" t="s">
        <v>787</v>
      </c>
      <c r="C162" s="108" t="s">
        <v>1204</v>
      </c>
      <c r="D162" s="122">
        <v>3.8517600000000001</v>
      </c>
      <c r="E162" s="122"/>
      <c r="F162" s="122">
        <f>VLOOKUP(C162,'[1]13'!$C$23:$AZ$935,4,0)</f>
        <v>3.8517600000000005</v>
      </c>
      <c r="G162" s="122">
        <f>VLOOKUP(C162,'[1]13'!$C$23:$AZ$935,5,0)</f>
        <v>0</v>
      </c>
      <c r="H162" s="122"/>
      <c r="I162" s="122">
        <f>VLOOKUP(C162,'[1]13'!$C$23:$AZ$935,7,0)</f>
        <v>0.55000000000000004</v>
      </c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2"/>
      <c r="AC162" s="122"/>
      <c r="AD162" s="122"/>
      <c r="AE162" s="122"/>
      <c r="AF162" s="122"/>
      <c r="AG162" s="122"/>
      <c r="AH162" s="122">
        <v>3.8517600000000005</v>
      </c>
      <c r="AI162" s="122">
        <v>0</v>
      </c>
      <c r="AJ162" s="122"/>
      <c r="AK162" s="122">
        <v>0.55000000000000004</v>
      </c>
      <c r="AL162" s="122"/>
      <c r="AM162" s="122"/>
      <c r="AN162" s="122"/>
      <c r="AO162" s="122">
        <f t="shared" si="136"/>
        <v>3.4709731600000002</v>
      </c>
      <c r="AP162" s="122">
        <f t="shared" si="137"/>
        <v>0</v>
      </c>
      <c r="AQ162" s="122">
        <f t="shared" si="138"/>
        <v>0</v>
      </c>
      <c r="AR162" s="122">
        <f t="shared" si="139"/>
        <v>0.63</v>
      </c>
      <c r="AS162" s="122"/>
      <c r="AT162" s="122"/>
      <c r="AU162" s="122"/>
      <c r="AV162" s="122">
        <f>VLOOKUP(C162,'[1]13'!$C$23:$AZ$935,46,0)</f>
        <v>3.4709731600000002</v>
      </c>
      <c r="AW162" s="122">
        <f>VLOOKUP(C162,'[1]13'!$C$23:$AZ$935,47,0)</f>
        <v>0</v>
      </c>
      <c r="AX162" s="122"/>
      <c r="AY162" s="122">
        <f>VLOOKUP(C162,'[1]13'!$C$23:$AZ$935,49,0)</f>
        <v>0.63</v>
      </c>
      <c r="AZ162" s="122"/>
      <c r="BA162" s="122"/>
      <c r="BB162" s="122"/>
      <c r="BC162" s="122">
        <v>0</v>
      </c>
      <c r="BD162" s="122">
        <v>0</v>
      </c>
      <c r="BE162" s="122"/>
      <c r="BF162" s="122">
        <v>0</v>
      </c>
      <c r="BG162" s="122"/>
      <c r="BH162" s="122"/>
      <c r="BI162" s="122"/>
      <c r="BJ162" s="122"/>
      <c r="BK162" s="122"/>
      <c r="BL162" s="122"/>
      <c r="BM162" s="122"/>
      <c r="BN162" s="122"/>
      <c r="BO162" s="122"/>
      <c r="BP162" s="122"/>
      <c r="BQ162" s="122"/>
      <c r="BR162" s="122"/>
      <c r="BS162" s="122"/>
      <c r="BT162" s="122"/>
      <c r="BU162" s="122"/>
      <c r="BV162" s="122"/>
      <c r="BW162" s="122"/>
      <c r="BX162" s="122"/>
      <c r="BY162" s="122">
        <f t="shared" si="140"/>
        <v>0.38078684000000029</v>
      </c>
      <c r="BZ162" s="122"/>
      <c r="CA162" s="122"/>
      <c r="CB162" s="98"/>
    </row>
    <row r="163" spans="1:80" s="90" customFormat="1" ht="46.65" x14ac:dyDescent="0.3">
      <c r="A163" s="106" t="s">
        <v>1661</v>
      </c>
      <c r="B163" s="107" t="s">
        <v>788</v>
      </c>
      <c r="C163" s="108" t="s">
        <v>1205</v>
      </c>
      <c r="D163" s="122">
        <v>2.4195199999999999</v>
      </c>
      <c r="E163" s="122"/>
      <c r="F163" s="122">
        <f>VLOOKUP(C163,'[1]13'!$C$23:$AZ$935,4,0)</f>
        <v>2.4195199999999999</v>
      </c>
      <c r="G163" s="122">
        <f>VLOOKUP(C163,'[1]13'!$C$23:$AZ$935,5,0)</f>
        <v>0</v>
      </c>
      <c r="H163" s="122"/>
      <c r="I163" s="122">
        <f>VLOOKUP(C163,'[1]13'!$C$23:$AZ$935,7,0)</f>
        <v>0.25</v>
      </c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2"/>
      <c r="AC163" s="122"/>
      <c r="AD163" s="122"/>
      <c r="AE163" s="122"/>
      <c r="AF163" s="122"/>
      <c r="AG163" s="122"/>
      <c r="AH163" s="122">
        <v>2.4195199999999999</v>
      </c>
      <c r="AI163" s="122">
        <v>0</v>
      </c>
      <c r="AJ163" s="122"/>
      <c r="AK163" s="122">
        <v>0.25</v>
      </c>
      <c r="AL163" s="122"/>
      <c r="AM163" s="122"/>
      <c r="AN163" s="122"/>
      <c r="AO163" s="122">
        <f t="shared" si="136"/>
        <v>0</v>
      </c>
      <c r="AP163" s="122">
        <f t="shared" si="137"/>
        <v>0</v>
      </c>
      <c r="AQ163" s="122">
        <f t="shared" si="138"/>
        <v>0</v>
      </c>
      <c r="AR163" s="122">
        <f t="shared" si="139"/>
        <v>0</v>
      </c>
      <c r="AS163" s="122"/>
      <c r="AT163" s="122"/>
      <c r="AU163" s="122"/>
      <c r="AV163" s="122">
        <f>VLOOKUP(C163,'[1]13'!$C$23:$AZ$935,46,0)</f>
        <v>0</v>
      </c>
      <c r="AW163" s="122">
        <f>VLOOKUP(C163,'[1]13'!$C$23:$AZ$935,47,0)</f>
        <v>0</v>
      </c>
      <c r="AX163" s="122"/>
      <c r="AY163" s="122">
        <f>VLOOKUP(C163,'[1]13'!$C$23:$AZ$935,49,0)</f>
        <v>0</v>
      </c>
      <c r="AZ163" s="122"/>
      <c r="BA163" s="122"/>
      <c r="BB163" s="122"/>
      <c r="BC163" s="122">
        <v>0</v>
      </c>
      <c r="BD163" s="122">
        <v>0</v>
      </c>
      <c r="BE163" s="122"/>
      <c r="BF163" s="122">
        <v>0</v>
      </c>
      <c r="BG163" s="122"/>
      <c r="BH163" s="122"/>
      <c r="BI163" s="122"/>
      <c r="BJ163" s="122"/>
      <c r="BK163" s="122"/>
      <c r="BL163" s="122"/>
      <c r="BM163" s="122"/>
      <c r="BN163" s="122"/>
      <c r="BO163" s="122"/>
      <c r="BP163" s="122"/>
      <c r="BQ163" s="122"/>
      <c r="BR163" s="122"/>
      <c r="BS163" s="122"/>
      <c r="BT163" s="122"/>
      <c r="BU163" s="122"/>
      <c r="BV163" s="122"/>
      <c r="BW163" s="122"/>
      <c r="BX163" s="122"/>
      <c r="BY163" s="122">
        <f t="shared" si="140"/>
        <v>2.4195199999999999</v>
      </c>
      <c r="BZ163" s="122"/>
      <c r="CA163" s="122"/>
      <c r="CB163" s="98"/>
    </row>
    <row r="164" spans="1:80" s="90" customFormat="1" ht="46.65" x14ac:dyDescent="0.3">
      <c r="A164" s="106" t="s">
        <v>1661</v>
      </c>
      <c r="B164" s="107" t="s">
        <v>789</v>
      </c>
      <c r="C164" s="108" t="s">
        <v>1206</v>
      </c>
      <c r="D164" s="122">
        <v>2.7517900000000002</v>
      </c>
      <c r="E164" s="122"/>
      <c r="F164" s="122">
        <f>VLOOKUP(C164,'[1]13'!$C$23:$AZ$935,4,0)</f>
        <v>2.7517900000000002</v>
      </c>
      <c r="G164" s="122">
        <f>VLOOKUP(C164,'[1]13'!$C$23:$AZ$935,5,0)</f>
        <v>0</v>
      </c>
      <c r="H164" s="122"/>
      <c r="I164" s="122">
        <f>VLOOKUP(C164,'[1]13'!$C$23:$AZ$935,7,0)</f>
        <v>0.32</v>
      </c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2"/>
      <c r="AC164" s="122"/>
      <c r="AD164" s="122"/>
      <c r="AE164" s="122"/>
      <c r="AF164" s="122"/>
      <c r="AG164" s="122"/>
      <c r="AH164" s="122">
        <v>2.7517900000000002</v>
      </c>
      <c r="AI164" s="122">
        <v>0</v>
      </c>
      <c r="AJ164" s="122"/>
      <c r="AK164" s="122">
        <v>0.32</v>
      </c>
      <c r="AL164" s="122"/>
      <c r="AM164" s="122"/>
      <c r="AN164" s="122"/>
      <c r="AO164" s="122">
        <f t="shared" si="136"/>
        <v>0</v>
      </c>
      <c r="AP164" s="122">
        <f t="shared" si="137"/>
        <v>0</v>
      </c>
      <c r="AQ164" s="122">
        <f t="shared" si="138"/>
        <v>0</v>
      </c>
      <c r="AR164" s="122">
        <f t="shared" si="139"/>
        <v>0</v>
      </c>
      <c r="AS164" s="122"/>
      <c r="AT164" s="122"/>
      <c r="AU164" s="122"/>
      <c r="AV164" s="122">
        <f>VLOOKUP(C164,'[1]13'!$C$23:$AZ$935,46,0)</f>
        <v>0</v>
      </c>
      <c r="AW164" s="122">
        <f>VLOOKUP(C164,'[1]13'!$C$23:$AZ$935,47,0)</f>
        <v>0</v>
      </c>
      <c r="AX164" s="122"/>
      <c r="AY164" s="122">
        <f>VLOOKUP(C164,'[1]13'!$C$23:$AZ$935,49,0)</f>
        <v>0</v>
      </c>
      <c r="AZ164" s="122"/>
      <c r="BA164" s="122"/>
      <c r="BB164" s="122"/>
      <c r="BC164" s="122">
        <v>0</v>
      </c>
      <c r="BD164" s="122">
        <v>0</v>
      </c>
      <c r="BE164" s="122"/>
      <c r="BF164" s="122">
        <v>0</v>
      </c>
      <c r="BG164" s="122"/>
      <c r="BH164" s="122"/>
      <c r="BI164" s="122"/>
      <c r="BJ164" s="122"/>
      <c r="BK164" s="122"/>
      <c r="BL164" s="122"/>
      <c r="BM164" s="122"/>
      <c r="BN164" s="122"/>
      <c r="BO164" s="122"/>
      <c r="BP164" s="122"/>
      <c r="BQ164" s="122"/>
      <c r="BR164" s="122"/>
      <c r="BS164" s="122"/>
      <c r="BT164" s="122"/>
      <c r="BU164" s="122"/>
      <c r="BV164" s="122"/>
      <c r="BW164" s="122"/>
      <c r="BX164" s="122"/>
      <c r="BY164" s="122">
        <f t="shared" si="140"/>
        <v>2.7517900000000002</v>
      </c>
      <c r="BZ164" s="122"/>
      <c r="CA164" s="122"/>
      <c r="CB164" s="98"/>
    </row>
    <row r="165" spans="1:80" s="90" customFormat="1" ht="46.65" x14ac:dyDescent="0.3">
      <c r="A165" s="106" t="s">
        <v>1661</v>
      </c>
      <c r="B165" s="107" t="s">
        <v>790</v>
      </c>
      <c r="C165" s="108" t="s">
        <v>1207</v>
      </c>
      <c r="D165" s="122">
        <v>2.7457399999999996</v>
      </c>
      <c r="E165" s="122"/>
      <c r="F165" s="122">
        <f>VLOOKUP(C165,'[1]13'!$C$23:$AZ$935,4,0)</f>
        <v>2.7457399999999996</v>
      </c>
      <c r="G165" s="122">
        <f>VLOOKUP(C165,'[1]13'!$C$23:$AZ$935,5,0)</f>
        <v>0</v>
      </c>
      <c r="H165" s="122"/>
      <c r="I165" s="122">
        <f>VLOOKUP(C165,'[1]13'!$C$23:$AZ$935,7,0)</f>
        <v>0.32</v>
      </c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2"/>
      <c r="AC165" s="122"/>
      <c r="AD165" s="122"/>
      <c r="AE165" s="122"/>
      <c r="AF165" s="122"/>
      <c r="AG165" s="122"/>
      <c r="AH165" s="122">
        <v>2.7457399999999996</v>
      </c>
      <c r="AI165" s="122">
        <v>0</v>
      </c>
      <c r="AJ165" s="122"/>
      <c r="AK165" s="122">
        <v>0.32</v>
      </c>
      <c r="AL165" s="122"/>
      <c r="AM165" s="122"/>
      <c r="AN165" s="122"/>
      <c r="AO165" s="122">
        <f t="shared" si="136"/>
        <v>2.6425246000000002</v>
      </c>
      <c r="AP165" s="122">
        <f t="shared" si="137"/>
        <v>0</v>
      </c>
      <c r="AQ165" s="122">
        <f t="shared" si="138"/>
        <v>0</v>
      </c>
      <c r="AR165" s="122">
        <f t="shared" si="139"/>
        <v>0.38</v>
      </c>
      <c r="AS165" s="122"/>
      <c r="AT165" s="122"/>
      <c r="AU165" s="122"/>
      <c r="AV165" s="122">
        <f>VLOOKUP(C165,'[1]13'!$C$23:$AZ$935,46,0)</f>
        <v>0</v>
      </c>
      <c r="AW165" s="122">
        <f>VLOOKUP(C165,'[1]13'!$C$23:$AZ$935,47,0)</f>
        <v>0</v>
      </c>
      <c r="AX165" s="122"/>
      <c r="AY165" s="122">
        <f>VLOOKUP(C165,'[1]13'!$C$23:$AZ$935,49,0)</f>
        <v>0</v>
      </c>
      <c r="AZ165" s="122"/>
      <c r="BA165" s="122"/>
      <c r="BB165" s="122"/>
      <c r="BC165" s="122">
        <v>2.6425246000000002</v>
      </c>
      <c r="BD165" s="122">
        <v>0</v>
      </c>
      <c r="BE165" s="122"/>
      <c r="BF165" s="122">
        <v>0.38</v>
      </c>
      <c r="BG165" s="122"/>
      <c r="BH165" s="122"/>
      <c r="BI165" s="122"/>
      <c r="BJ165" s="122"/>
      <c r="BK165" s="122"/>
      <c r="BL165" s="122"/>
      <c r="BM165" s="122"/>
      <c r="BN165" s="122"/>
      <c r="BO165" s="122"/>
      <c r="BP165" s="122"/>
      <c r="BQ165" s="122"/>
      <c r="BR165" s="122"/>
      <c r="BS165" s="122"/>
      <c r="BT165" s="122"/>
      <c r="BU165" s="122"/>
      <c r="BV165" s="122"/>
      <c r="BW165" s="122"/>
      <c r="BX165" s="122"/>
      <c r="BY165" s="122">
        <f t="shared" si="140"/>
        <v>0.1032153999999994</v>
      </c>
      <c r="BZ165" s="122"/>
      <c r="CA165" s="122"/>
      <c r="CB165" s="98"/>
    </row>
    <row r="166" spans="1:80" s="90" customFormat="1" ht="46.65" x14ac:dyDescent="0.3">
      <c r="A166" s="106" t="s">
        <v>1660</v>
      </c>
      <c r="B166" s="107" t="s">
        <v>1704</v>
      </c>
      <c r="C166" s="108" t="s">
        <v>1208</v>
      </c>
      <c r="D166" s="122">
        <v>1.5161</v>
      </c>
      <c r="E166" s="122"/>
      <c r="F166" s="122">
        <f>VLOOKUP(C166,'[1]13'!$C$23:$AZ$935,4,0)</f>
        <v>1.5161</v>
      </c>
      <c r="G166" s="122">
        <f>VLOOKUP(C166,'[1]13'!$C$23:$AZ$935,5,0)</f>
        <v>1.26</v>
      </c>
      <c r="H166" s="122"/>
      <c r="I166" s="122">
        <f>VLOOKUP(C166,'[1]13'!$C$23:$AZ$935,7,0)</f>
        <v>0</v>
      </c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2"/>
      <c r="AC166" s="122"/>
      <c r="AD166" s="122"/>
      <c r="AE166" s="122"/>
      <c r="AF166" s="122"/>
      <c r="AG166" s="122"/>
      <c r="AH166" s="122">
        <v>1.5161</v>
      </c>
      <c r="AI166" s="122">
        <v>1.26</v>
      </c>
      <c r="AJ166" s="122"/>
      <c r="AK166" s="122">
        <v>0</v>
      </c>
      <c r="AL166" s="122"/>
      <c r="AM166" s="122"/>
      <c r="AN166" s="122"/>
      <c r="AO166" s="122">
        <f t="shared" si="136"/>
        <v>0.93361603999999998</v>
      </c>
      <c r="AP166" s="122">
        <f t="shared" si="137"/>
        <v>1.26</v>
      </c>
      <c r="AQ166" s="122">
        <f t="shared" si="138"/>
        <v>0</v>
      </c>
      <c r="AR166" s="122">
        <f t="shared" si="139"/>
        <v>0</v>
      </c>
      <c r="AS166" s="122"/>
      <c r="AT166" s="122"/>
      <c r="AU166" s="122"/>
      <c r="AV166" s="122">
        <f>VLOOKUP(C166,'[1]13'!$C$23:$AZ$935,46,0)</f>
        <v>0</v>
      </c>
      <c r="AW166" s="122">
        <f>VLOOKUP(C166,'[1]13'!$C$23:$AZ$935,47,0)</f>
        <v>0</v>
      </c>
      <c r="AX166" s="122"/>
      <c r="AY166" s="122">
        <f>VLOOKUP(C166,'[1]13'!$C$23:$AZ$935,49,0)</f>
        <v>0</v>
      </c>
      <c r="AZ166" s="122"/>
      <c r="BA166" s="122"/>
      <c r="BB166" s="122"/>
      <c r="BC166" s="122">
        <v>0.93361603999999998</v>
      </c>
      <c r="BD166" s="122">
        <v>1.26</v>
      </c>
      <c r="BE166" s="122"/>
      <c r="BF166" s="122">
        <v>0</v>
      </c>
      <c r="BG166" s="122"/>
      <c r="BH166" s="122"/>
      <c r="BI166" s="122"/>
      <c r="BJ166" s="122"/>
      <c r="BK166" s="122"/>
      <c r="BL166" s="122"/>
      <c r="BM166" s="122"/>
      <c r="BN166" s="122"/>
      <c r="BO166" s="122"/>
      <c r="BP166" s="122"/>
      <c r="BQ166" s="122"/>
      <c r="BR166" s="122"/>
      <c r="BS166" s="122"/>
      <c r="BT166" s="122"/>
      <c r="BU166" s="122"/>
      <c r="BV166" s="122"/>
      <c r="BW166" s="122"/>
      <c r="BX166" s="122"/>
      <c r="BY166" s="122">
        <f t="shared" si="140"/>
        <v>0.58248396000000002</v>
      </c>
      <c r="BZ166" s="122"/>
      <c r="CA166" s="122"/>
      <c r="CB166" s="98"/>
    </row>
    <row r="167" spans="1:80" s="90" customFormat="1" ht="42.75" customHeight="1" x14ac:dyDescent="0.3">
      <c r="A167" s="106" t="s">
        <v>1660</v>
      </c>
      <c r="B167" s="107" t="s">
        <v>1705</v>
      </c>
      <c r="C167" s="108" t="s">
        <v>1209</v>
      </c>
      <c r="D167" s="122">
        <v>0.48705999999999999</v>
      </c>
      <c r="E167" s="122"/>
      <c r="F167" s="122">
        <f>VLOOKUP(C167,'[1]13'!$C$23:$AZ$935,4,0)</f>
        <v>0.48705999999999999</v>
      </c>
      <c r="G167" s="122">
        <f>VLOOKUP(C167,'[1]13'!$C$23:$AZ$935,5,0)</f>
        <v>0.4</v>
      </c>
      <c r="H167" s="122"/>
      <c r="I167" s="122">
        <f>VLOOKUP(C167,'[1]13'!$C$23:$AZ$935,7,0)</f>
        <v>0</v>
      </c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2"/>
      <c r="AC167" s="122"/>
      <c r="AD167" s="122"/>
      <c r="AE167" s="122"/>
      <c r="AF167" s="122"/>
      <c r="AG167" s="122"/>
      <c r="AH167" s="122">
        <v>0.48705999999999999</v>
      </c>
      <c r="AI167" s="122">
        <v>0.4</v>
      </c>
      <c r="AJ167" s="122"/>
      <c r="AK167" s="122">
        <v>0</v>
      </c>
      <c r="AL167" s="122"/>
      <c r="AM167" s="122"/>
      <c r="AN167" s="122"/>
      <c r="AO167" s="122">
        <f t="shared" si="136"/>
        <v>0</v>
      </c>
      <c r="AP167" s="122">
        <f t="shared" si="137"/>
        <v>0</v>
      </c>
      <c r="AQ167" s="122">
        <f t="shared" si="138"/>
        <v>0</v>
      </c>
      <c r="AR167" s="122">
        <f t="shared" si="139"/>
        <v>0</v>
      </c>
      <c r="AS167" s="122"/>
      <c r="AT167" s="122"/>
      <c r="AU167" s="122"/>
      <c r="AV167" s="122">
        <f>VLOOKUP(C167,'[1]13'!$C$23:$AZ$935,46,0)</f>
        <v>0</v>
      </c>
      <c r="AW167" s="122">
        <f>VLOOKUP(C167,'[1]13'!$C$23:$AZ$935,47,0)</f>
        <v>0</v>
      </c>
      <c r="AX167" s="122"/>
      <c r="AY167" s="122">
        <f>VLOOKUP(C167,'[1]13'!$C$23:$AZ$935,49,0)</f>
        <v>0</v>
      </c>
      <c r="AZ167" s="122"/>
      <c r="BA167" s="122"/>
      <c r="BB167" s="122"/>
      <c r="BC167" s="122">
        <v>0</v>
      </c>
      <c r="BD167" s="122">
        <v>0</v>
      </c>
      <c r="BE167" s="122"/>
      <c r="BF167" s="122">
        <v>0</v>
      </c>
      <c r="BG167" s="122"/>
      <c r="BH167" s="122"/>
      <c r="BI167" s="122"/>
      <c r="BJ167" s="122"/>
      <c r="BK167" s="122"/>
      <c r="BL167" s="122"/>
      <c r="BM167" s="122"/>
      <c r="BN167" s="122"/>
      <c r="BO167" s="122"/>
      <c r="BP167" s="122"/>
      <c r="BQ167" s="122"/>
      <c r="BR167" s="122"/>
      <c r="BS167" s="122"/>
      <c r="BT167" s="122"/>
      <c r="BU167" s="122"/>
      <c r="BV167" s="122"/>
      <c r="BW167" s="122"/>
      <c r="BX167" s="122"/>
      <c r="BY167" s="122">
        <f t="shared" si="140"/>
        <v>0.48705999999999999</v>
      </c>
      <c r="BZ167" s="122"/>
      <c r="CA167" s="122"/>
      <c r="CB167" s="98"/>
    </row>
    <row r="168" spans="1:80" s="90" customFormat="1" ht="41.45" customHeight="1" x14ac:dyDescent="0.3">
      <c r="A168" s="106" t="s">
        <v>1660</v>
      </c>
      <c r="B168" s="107" t="s">
        <v>791</v>
      </c>
      <c r="C168" s="108" t="s">
        <v>1210</v>
      </c>
      <c r="D168" s="122">
        <v>0.48705999999999999</v>
      </c>
      <c r="E168" s="122"/>
      <c r="F168" s="122">
        <f>VLOOKUP(C168,'[1]13'!$C$23:$AZ$935,4,0)</f>
        <v>0.48705999999999999</v>
      </c>
      <c r="G168" s="122">
        <f>VLOOKUP(C168,'[1]13'!$C$23:$AZ$935,5,0)</f>
        <v>0.4</v>
      </c>
      <c r="H168" s="122"/>
      <c r="I168" s="122">
        <f>VLOOKUP(C168,'[1]13'!$C$23:$AZ$935,7,0)</f>
        <v>0</v>
      </c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2"/>
      <c r="AC168" s="122"/>
      <c r="AD168" s="122"/>
      <c r="AE168" s="122"/>
      <c r="AF168" s="122"/>
      <c r="AG168" s="122"/>
      <c r="AH168" s="122">
        <v>0.48705999999999999</v>
      </c>
      <c r="AI168" s="122">
        <v>0.4</v>
      </c>
      <c r="AJ168" s="122"/>
      <c r="AK168" s="122">
        <v>0</v>
      </c>
      <c r="AL168" s="122"/>
      <c r="AM168" s="122"/>
      <c r="AN168" s="122"/>
      <c r="AO168" s="122">
        <f t="shared" si="136"/>
        <v>0</v>
      </c>
      <c r="AP168" s="122">
        <f t="shared" si="137"/>
        <v>0</v>
      </c>
      <c r="AQ168" s="122">
        <f t="shared" si="138"/>
        <v>0</v>
      </c>
      <c r="AR168" s="122">
        <f t="shared" si="139"/>
        <v>0</v>
      </c>
      <c r="AS168" s="122"/>
      <c r="AT168" s="122"/>
      <c r="AU168" s="122"/>
      <c r="AV168" s="122">
        <f>VLOOKUP(C168,'[1]13'!$C$23:$AZ$935,46,0)</f>
        <v>0</v>
      </c>
      <c r="AW168" s="122">
        <f>VLOOKUP(C168,'[1]13'!$C$23:$AZ$935,47,0)</f>
        <v>0</v>
      </c>
      <c r="AX168" s="122"/>
      <c r="AY168" s="122">
        <f>VLOOKUP(C168,'[1]13'!$C$23:$AZ$935,49,0)</f>
        <v>0</v>
      </c>
      <c r="AZ168" s="122"/>
      <c r="BA168" s="122"/>
      <c r="BB168" s="122"/>
      <c r="BC168" s="122">
        <v>0</v>
      </c>
      <c r="BD168" s="122">
        <v>0</v>
      </c>
      <c r="BE168" s="122"/>
      <c r="BF168" s="122">
        <v>0</v>
      </c>
      <c r="BG168" s="122"/>
      <c r="BH168" s="122"/>
      <c r="BI168" s="122"/>
      <c r="BJ168" s="122"/>
      <c r="BK168" s="122"/>
      <c r="BL168" s="122"/>
      <c r="BM168" s="122"/>
      <c r="BN168" s="122"/>
      <c r="BO168" s="122"/>
      <c r="BP168" s="122"/>
      <c r="BQ168" s="122"/>
      <c r="BR168" s="122"/>
      <c r="BS168" s="122"/>
      <c r="BT168" s="122"/>
      <c r="BU168" s="122"/>
      <c r="BV168" s="122"/>
      <c r="BW168" s="122"/>
      <c r="BX168" s="122"/>
      <c r="BY168" s="122">
        <f t="shared" si="140"/>
        <v>0.48705999999999999</v>
      </c>
      <c r="BZ168" s="122"/>
      <c r="CA168" s="122"/>
      <c r="CB168" s="98"/>
    </row>
    <row r="169" spans="1:80" s="90" customFormat="1" ht="36.799999999999997" customHeight="1" x14ac:dyDescent="0.3">
      <c r="A169" s="106" t="s">
        <v>1661</v>
      </c>
      <c r="B169" s="107" t="s">
        <v>1706</v>
      </c>
      <c r="C169" s="108" t="s">
        <v>1211</v>
      </c>
      <c r="D169" s="122">
        <v>6.8458699999999997</v>
      </c>
      <c r="E169" s="122"/>
      <c r="F169" s="122">
        <f>VLOOKUP(C169,'[1]13'!$C$23:$AZ$935,4,0)</f>
        <v>0</v>
      </c>
      <c r="G169" s="122">
        <f>VLOOKUP(C169,'[1]13'!$C$23:$AZ$935,5,0)</f>
        <v>0</v>
      </c>
      <c r="H169" s="122"/>
      <c r="I169" s="122">
        <f>VLOOKUP(C169,'[1]13'!$C$23:$AZ$935,7,0)</f>
        <v>0</v>
      </c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/>
      <c r="AE169" s="122"/>
      <c r="AF169" s="122"/>
      <c r="AG169" s="122"/>
      <c r="AH169" s="122">
        <v>0</v>
      </c>
      <c r="AI169" s="122">
        <v>0</v>
      </c>
      <c r="AJ169" s="122"/>
      <c r="AK169" s="122">
        <v>0</v>
      </c>
      <c r="AL169" s="122"/>
      <c r="AM169" s="122"/>
      <c r="AN169" s="122"/>
      <c r="AO169" s="122">
        <f t="shared" si="136"/>
        <v>0</v>
      </c>
      <c r="AP169" s="122">
        <f t="shared" si="137"/>
        <v>0</v>
      </c>
      <c r="AQ169" s="122">
        <f t="shared" si="138"/>
        <v>0</v>
      </c>
      <c r="AR169" s="122">
        <f t="shared" si="139"/>
        <v>0</v>
      </c>
      <c r="AS169" s="122"/>
      <c r="AT169" s="122"/>
      <c r="AU169" s="122"/>
      <c r="AV169" s="122">
        <f>VLOOKUP(C169,'[1]13'!$C$23:$AZ$935,46,0)</f>
        <v>0</v>
      </c>
      <c r="AW169" s="122">
        <f>VLOOKUP(C169,'[1]13'!$C$23:$AZ$935,47,0)</f>
        <v>0</v>
      </c>
      <c r="AX169" s="122"/>
      <c r="AY169" s="122">
        <f>VLOOKUP(C169,'[1]13'!$C$23:$AZ$935,49,0)</f>
        <v>0</v>
      </c>
      <c r="AZ169" s="122"/>
      <c r="BA169" s="122"/>
      <c r="BB169" s="122"/>
      <c r="BC169" s="122">
        <v>0</v>
      </c>
      <c r="BD169" s="122">
        <v>0</v>
      </c>
      <c r="BE169" s="122"/>
      <c r="BF169" s="122">
        <v>0</v>
      </c>
      <c r="BG169" s="122"/>
      <c r="BH169" s="122"/>
      <c r="BI169" s="122"/>
      <c r="BJ169" s="122"/>
      <c r="BK169" s="122"/>
      <c r="BL169" s="122"/>
      <c r="BM169" s="122"/>
      <c r="BN169" s="122"/>
      <c r="BO169" s="122"/>
      <c r="BP169" s="122"/>
      <c r="BQ169" s="122"/>
      <c r="BR169" s="122"/>
      <c r="BS169" s="122"/>
      <c r="BT169" s="122"/>
      <c r="BU169" s="122"/>
      <c r="BV169" s="122"/>
      <c r="BW169" s="122"/>
      <c r="BX169" s="122"/>
      <c r="BY169" s="122">
        <f t="shared" si="140"/>
        <v>0</v>
      </c>
      <c r="BZ169" s="122"/>
      <c r="CA169" s="122"/>
      <c r="CB169" s="98"/>
    </row>
    <row r="170" spans="1:80" s="90" customFormat="1" ht="45.2" customHeight="1" x14ac:dyDescent="0.3">
      <c r="A170" s="106" t="s">
        <v>1660</v>
      </c>
      <c r="B170" s="107" t="s">
        <v>1707</v>
      </c>
      <c r="C170" s="108" t="s">
        <v>1920</v>
      </c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2"/>
      <c r="AC170" s="122"/>
      <c r="AD170" s="122"/>
      <c r="AE170" s="122"/>
      <c r="AF170" s="122"/>
      <c r="AG170" s="122"/>
      <c r="AH170" s="122"/>
      <c r="AI170" s="122"/>
      <c r="AJ170" s="122"/>
      <c r="AK170" s="122"/>
      <c r="AL170" s="122"/>
      <c r="AM170" s="122"/>
      <c r="AN170" s="122"/>
      <c r="AO170" s="122">
        <f t="shared" si="136"/>
        <v>0</v>
      </c>
      <c r="AP170" s="122">
        <f t="shared" si="137"/>
        <v>0</v>
      </c>
      <c r="AQ170" s="122">
        <f t="shared" si="138"/>
        <v>0</v>
      </c>
      <c r="AR170" s="122">
        <f t="shared" si="139"/>
        <v>0</v>
      </c>
      <c r="AS170" s="122"/>
      <c r="AT170" s="122"/>
      <c r="AU170" s="122"/>
      <c r="AV170" s="122"/>
      <c r="AW170" s="122"/>
      <c r="AX170" s="122"/>
      <c r="AY170" s="122"/>
      <c r="AZ170" s="122"/>
      <c r="BA170" s="122"/>
      <c r="BB170" s="122"/>
      <c r="BC170" s="122">
        <v>0</v>
      </c>
      <c r="BD170" s="122">
        <v>0</v>
      </c>
      <c r="BE170" s="122"/>
      <c r="BF170" s="122">
        <v>0</v>
      </c>
      <c r="BG170" s="122"/>
      <c r="BH170" s="122"/>
      <c r="BI170" s="122"/>
      <c r="BJ170" s="122"/>
      <c r="BK170" s="122"/>
      <c r="BL170" s="122"/>
      <c r="BM170" s="122"/>
      <c r="BN170" s="122"/>
      <c r="BO170" s="122"/>
      <c r="BP170" s="122"/>
      <c r="BQ170" s="122"/>
      <c r="BR170" s="122"/>
      <c r="BS170" s="122"/>
      <c r="BT170" s="122"/>
      <c r="BU170" s="122"/>
      <c r="BV170" s="122"/>
      <c r="BW170" s="122"/>
      <c r="BX170" s="122"/>
      <c r="BY170" s="122">
        <f t="shared" si="140"/>
        <v>0</v>
      </c>
      <c r="BZ170" s="122"/>
      <c r="CA170" s="122"/>
      <c r="CB170" s="98"/>
    </row>
    <row r="171" spans="1:80" s="90" customFormat="1" ht="33.799999999999997" customHeight="1" x14ac:dyDescent="0.3">
      <c r="A171" s="103"/>
      <c r="B171" s="110" t="s">
        <v>53</v>
      </c>
      <c r="C171" s="105"/>
      <c r="D171" s="133">
        <f t="shared" ref="D171:BN171" si="141">SUM(D172:D189)</f>
        <v>48.19021</v>
      </c>
      <c r="E171" s="133">
        <f t="shared" si="141"/>
        <v>0</v>
      </c>
      <c r="F171" s="133">
        <f t="shared" si="141"/>
        <v>17.226409999999998</v>
      </c>
      <c r="G171" s="133">
        <f t="shared" si="141"/>
        <v>3.5100000000000002</v>
      </c>
      <c r="H171" s="133">
        <f t="shared" si="141"/>
        <v>0</v>
      </c>
      <c r="I171" s="133">
        <f t="shared" si="141"/>
        <v>1.35</v>
      </c>
      <c r="J171" s="133">
        <f t="shared" si="141"/>
        <v>0</v>
      </c>
      <c r="K171" s="133">
        <f t="shared" si="141"/>
        <v>0</v>
      </c>
      <c r="L171" s="133">
        <f t="shared" si="141"/>
        <v>0</v>
      </c>
      <c r="M171" s="133">
        <f t="shared" si="141"/>
        <v>0</v>
      </c>
      <c r="N171" s="133">
        <f t="shared" si="141"/>
        <v>0</v>
      </c>
      <c r="O171" s="133">
        <f t="shared" si="141"/>
        <v>0</v>
      </c>
      <c r="P171" s="133">
        <f t="shared" si="141"/>
        <v>0</v>
      </c>
      <c r="Q171" s="133">
        <f t="shared" si="141"/>
        <v>0</v>
      </c>
      <c r="R171" s="133">
        <f t="shared" si="141"/>
        <v>0</v>
      </c>
      <c r="S171" s="133">
        <f t="shared" si="141"/>
        <v>0</v>
      </c>
      <c r="T171" s="133">
        <f t="shared" si="141"/>
        <v>0</v>
      </c>
      <c r="U171" s="133">
        <f t="shared" si="141"/>
        <v>0</v>
      </c>
      <c r="V171" s="133">
        <f t="shared" si="141"/>
        <v>0</v>
      </c>
      <c r="W171" s="133">
        <f t="shared" si="141"/>
        <v>0</v>
      </c>
      <c r="X171" s="133">
        <f t="shared" si="141"/>
        <v>0</v>
      </c>
      <c r="Y171" s="133">
        <f t="shared" si="141"/>
        <v>0</v>
      </c>
      <c r="Z171" s="133">
        <f t="shared" si="141"/>
        <v>0</v>
      </c>
      <c r="AA171" s="133">
        <f t="shared" si="141"/>
        <v>0</v>
      </c>
      <c r="AB171" s="133">
        <f t="shared" si="141"/>
        <v>0</v>
      </c>
      <c r="AC171" s="133">
        <f t="shared" si="141"/>
        <v>0</v>
      </c>
      <c r="AD171" s="133">
        <f t="shared" si="141"/>
        <v>0</v>
      </c>
      <c r="AE171" s="133">
        <f t="shared" si="141"/>
        <v>0</v>
      </c>
      <c r="AF171" s="133">
        <f t="shared" si="141"/>
        <v>0</v>
      </c>
      <c r="AG171" s="133">
        <f t="shared" si="141"/>
        <v>0</v>
      </c>
      <c r="AH171" s="133">
        <f t="shared" si="141"/>
        <v>17.226409999999998</v>
      </c>
      <c r="AI171" s="133">
        <f t="shared" si="141"/>
        <v>3.5100000000000002</v>
      </c>
      <c r="AJ171" s="133">
        <f t="shared" si="141"/>
        <v>0</v>
      </c>
      <c r="AK171" s="133">
        <f t="shared" si="141"/>
        <v>1.35</v>
      </c>
      <c r="AL171" s="133">
        <f t="shared" si="141"/>
        <v>0</v>
      </c>
      <c r="AM171" s="133">
        <f t="shared" si="141"/>
        <v>0</v>
      </c>
      <c r="AN171" s="133">
        <f t="shared" si="141"/>
        <v>0</v>
      </c>
      <c r="AO171" s="133">
        <f t="shared" si="141"/>
        <v>2.0054686799999999</v>
      </c>
      <c r="AP171" s="133">
        <f t="shared" si="141"/>
        <v>2.5</v>
      </c>
      <c r="AQ171" s="133">
        <f t="shared" si="141"/>
        <v>0</v>
      </c>
      <c r="AR171" s="133">
        <f t="shared" si="141"/>
        <v>0.2</v>
      </c>
      <c r="AS171" s="133">
        <f t="shared" si="141"/>
        <v>0</v>
      </c>
      <c r="AT171" s="133">
        <f t="shared" si="141"/>
        <v>0</v>
      </c>
      <c r="AU171" s="133">
        <f t="shared" si="141"/>
        <v>0</v>
      </c>
      <c r="AV171" s="133">
        <f t="shared" si="141"/>
        <v>1.2140580400000001</v>
      </c>
      <c r="AW171" s="133">
        <f t="shared" si="141"/>
        <v>1.6</v>
      </c>
      <c r="AX171" s="133">
        <f t="shared" si="141"/>
        <v>0</v>
      </c>
      <c r="AY171" s="133">
        <f t="shared" si="141"/>
        <v>0.2</v>
      </c>
      <c r="AZ171" s="133">
        <f t="shared" si="141"/>
        <v>0</v>
      </c>
      <c r="BA171" s="133">
        <f t="shared" si="141"/>
        <v>0</v>
      </c>
      <c r="BB171" s="133">
        <f t="shared" si="141"/>
        <v>0</v>
      </c>
      <c r="BC171" s="133">
        <f t="shared" si="141"/>
        <v>0.79141063999999994</v>
      </c>
      <c r="BD171" s="133">
        <f t="shared" si="141"/>
        <v>0.9</v>
      </c>
      <c r="BE171" s="133">
        <f t="shared" si="141"/>
        <v>0</v>
      </c>
      <c r="BF171" s="133">
        <f t="shared" si="141"/>
        <v>0</v>
      </c>
      <c r="BG171" s="133">
        <f t="shared" si="141"/>
        <v>0</v>
      </c>
      <c r="BH171" s="133">
        <f t="shared" si="141"/>
        <v>0</v>
      </c>
      <c r="BI171" s="133">
        <f t="shared" si="141"/>
        <v>0</v>
      </c>
      <c r="BJ171" s="133">
        <f t="shared" si="141"/>
        <v>0</v>
      </c>
      <c r="BK171" s="133">
        <f t="shared" si="141"/>
        <v>0</v>
      </c>
      <c r="BL171" s="133">
        <f t="shared" si="141"/>
        <v>0</v>
      </c>
      <c r="BM171" s="133">
        <f t="shared" si="141"/>
        <v>0</v>
      </c>
      <c r="BN171" s="133">
        <f t="shared" si="141"/>
        <v>0</v>
      </c>
      <c r="BO171" s="133">
        <f t="shared" ref="BO171:CA171" si="142">SUM(BO172:BO189)</f>
        <v>0</v>
      </c>
      <c r="BP171" s="133">
        <f t="shared" si="142"/>
        <v>0</v>
      </c>
      <c r="BQ171" s="133">
        <f t="shared" si="142"/>
        <v>0</v>
      </c>
      <c r="BR171" s="133">
        <f t="shared" si="142"/>
        <v>0</v>
      </c>
      <c r="BS171" s="133">
        <f t="shared" si="142"/>
        <v>0</v>
      </c>
      <c r="BT171" s="133">
        <f t="shared" si="142"/>
        <v>0</v>
      </c>
      <c r="BU171" s="133">
        <f t="shared" si="142"/>
        <v>0</v>
      </c>
      <c r="BV171" s="133">
        <f t="shared" si="142"/>
        <v>0</v>
      </c>
      <c r="BW171" s="133">
        <f t="shared" si="142"/>
        <v>0</v>
      </c>
      <c r="BX171" s="133">
        <f t="shared" si="142"/>
        <v>0</v>
      </c>
      <c r="BY171" s="133">
        <f t="shared" si="142"/>
        <v>15.220941319999998</v>
      </c>
      <c r="BZ171" s="133">
        <f t="shared" si="142"/>
        <v>0</v>
      </c>
      <c r="CA171" s="133">
        <f t="shared" si="142"/>
        <v>0</v>
      </c>
      <c r="CB171" s="98"/>
    </row>
    <row r="172" spans="1:80" s="90" customFormat="1" ht="46.65" x14ac:dyDescent="0.3">
      <c r="A172" s="106" t="s">
        <v>1660</v>
      </c>
      <c r="B172" s="107" t="s">
        <v>54</v>
      </c>
      <c r="C172" s="108" t="s">
        <v>55</v>
      </c>
      <c r="D172" s="122">
        <v>30.515049999999999</v>
      </c>
      <c r="E172" s="122"/>
      <c r="F172" s="122">
        <f>VLOOKUP(C172,'[1]13'!$C$23:$AZ$935,4,0)</f>
        <v>0</v>
      </c>
      <c r="G172" s="122">
        <f>VLOOKUP(C172,'[1]13'!$C$23:$AZ$935,5,0)</f>
        <v>0</v>
      </c>
      <c r="H172" s="122"/>
      <c r="I172" s="122">
        <f>VLOOKUP(C172,'[1]13'!$C$23:$AZ$935,7,0)</f>
        <v>0</v>
      </c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/>
      <c r="AE172" s="122"/>
      <c r="AF172" s="122"/>
      <c r="AG172" s="122"/>
      <c r="AH172" s="122">
        <v>0</v>
      </c>
      <c r="AI172" s="122">
        <v>0</v>
      </c>
      <c r="AJ172" s="122"/>
      <c r="AK172" s="122">
        <v>0</v>
      </c>
      <c r="AL172" s="122"/>
      <c r="AM172" s="122"/>
      <c r="AN172" s="122"/>
      <c r="AO172" s="122">
        <f t="shared" ref="AO172:AO189" si="143">AV172+BC172</f>
        <v>0</v>
      </c>
      <c r="AP172" s="122">
        <f t="shared" ref="AP172:AP189" si="144">AW172+BD172</f>
        <v>0</v>
      </c>
      <c r="AQ172" s="122">
        <f t="shared" ref="AQ172:AQ189" si="145">AX172+BE172</f>
        <v>0</v>
      </c>
      <c r="AR172" s="122">
        <f t="shared" ref="AR172:AR189" si="146">AY172+BF172</f>
        <v>0</v>
      </c>
      <c r="AS172" s="122"/>
      <c r="AT172" s="122"/>
      <c r="AU172" s="122"/>
      <c r="AV172" s="122">
        <f>VLOOKUP(C172,'[1]13'!$C$23:$AZ$935,46,0)</f>
        <v>0</v>
      </c>
      <c r="AW172" s="122">
        <f>VLOOKUP(C172,'[1]13'!$C$23:$AZ$935,47,0)</f>
        <v>0</v>
      </c>
      <c r="AX172" s="122"/>
      <c r="AY172" s="122">
        <f>VLOOKUP(C172,'[1]13'!$C$23:$AZ$935,49,0)</f>
        <v>0</v>
      </c>
      <c r="AZ172" s="122"/>
      <c r="BA172" s="122"/>
      <c r="BB172" s="122"/>
      <c r="BC172" s="122">
        <v>0</v>
      </c>
      <c r="BD172" s="122">
        <v>0</v>
      </c>
      <c r="BE172" s="122"/>
      <c r="BF172" s="122">
        <v>0</v>
      </c>
      <c r="BG172" s="122"/>
      <c r="BH172" s="122"/>
      <c r="BI172" s="122"/>
      <c r="BJ172" s="122"/>
      <c r="BK172" s="122"/>
      <c r="BL172" s="122"/>
      <c r="BM172" s="122"/>
      <c r="BN172" s="122"/>
      <c r="BO172" s="122"/>
      <c r="BP172" s="122"/>
      <c r="BQ172" s="122"/>
      <c r="BR172" s="122"/>
      <c r="BS172" s="122"/>
      <c r="BT172" s="122"/>
      <c r="BU172" s="122"/>
      <c r="BV172" s="122"/>
      <c r="BW172" s="122"/>
      <c r="BX172" s="122"/>
      <c r="BY172" s="122">
        <f t="shared" ref="BY172:BY189" si="147">F172-AO172</f>
        <v>0</v>
      </c>
      <c r="BZ172" s="122"/>
      <c r="CA172" s="122"/>
      <c r="CB172" s="98"/>
    </row>
    <row r="173" spans="1:80" s="90" customFormat="1" ht="29.3" customHeight="1" x14ac:dyDescent="0.3">
      <c r="A173" s="106" t="s">
        <v>1661</v>
      </c>
      <c r="B173" s="107" t="s">
        <v>792</v>
      </c>
      <c r="C173" s="108" t="s">
        <v>1212</v>
      </c>
      <c r="D173" s="122">
        <v>0.44874999999999998</v>
      </c>
      <c r="E173" s="122"/>
      <c r="F173" s="122">
        <f>VLOOKUP(C173,'[1]13'!$C$23:$AZ$935,4,0)</f>
        <v>0</v>
      </c>
      <c r="G173" s="122">
        <f>VLOOKUP(C173,'[1]13'!$C$23:$AZ$935,5,0)</f>
        <v>0</v>
      </c>
      <c r="H173" s="122"/>
      <c r="I173" s="122">
        <f>VLOOKUP(C173,'[1]13'!$C$23:$AZ$935,7,0)</f>
        <v>0</v>
      </c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2"/>
      <c r="AC173" s="122"/>
      <c r="AD173" s="122"/>
      <c r="AE173" s="122"/>
      <c r="AF173" s="122"/>
      <c r="AG173" s="122"/>
      <c r="AH173" s="122">
        <v>0</v>
      </c>
      <c r="AI173" s="122">
        <v>0</v>
      </c>
      <c r="AJ173" s="122"/>
      <c r="AK173" s="122">
        <v>0</v>
      </c>
      <c r="AL173" s="122"/>
      <c r="AM173" s="122"/>
      <c r="AN173" s="122"/>
      <c r="AO173" s="122">
        <f t="shared" si="143"/>
        <v>0</v>
      </c>
      <c r="AP173" s="122">
        <f t="shared" si="144"/>
        <v>0</v>
      </c>
      <c r="AQ173" s="122">
        <f t="shared" si="145"/>
        <v>0</v>
      </c>
      <c r="AR173" s="122">
        <f t="shared" si="146"/>
        <v>0</v>
      </c>
      <c r="AS173" s="122"/>
      <c r="AT173" s="122"/>
      <c r="AU173" s="122"/>
      <c r="AV173" s="122">
        <f>VLOOKUP(C173,'[1]13'!$C$23:$AZ$935,46,0)</f>
        <v>0</v>
      </c>
      <c r="AW173" s="122">
        <f>VLOOKUP(C173,'[1]13'!$C$23:$AZ$935,47,0)</f>
        <v>0</v>
      </c>
      <c r="AX173" s="122"/>
      <c r="AY173" s="122">
        <f>VLOOKUP(C173,'[1]13'!$C$23:$AZ$935,49,0)</f>
        <v>0</v>
      </c>
      <c r="AZ173" s="122"/>
      <c r="BA173" s="122"/>
      <c r="BB173" s="122"/>
      <c r="BC173" s="122">
        <v>0</v>
      </c>
      <c r="BD173" s="122">
        <v>0</v>
      </c>
      <c r="BE173" s="122"/>
      <c r="BF173" s="122">
        <v>0</v>
      </c>
      <c r="BG173" s="122"/>
      <c r="BH173" s="122"/>
      <c r="BI173" s="122"/>
      <c r="BJ173" s="122"/>
      <c r="BK173" s="122"/>
      <c r="BL173" s="122"/>
      <c r="BM173" s="122"/>
      <c r="BN173" s="122"/>
      <c r="BO173" s="122"/>
      <c r="BP173" s="122"/>
      <c r="BQ173" s="122"/>
      <c r="BR173" s="122"/>
      <c r="BS173" s="122"/>
      <c r="BT173" s="122"/>
      <c r="BU173" s="122"/>
      <c r="BV173" s="122"/>
      <c r="BW173" s="122"/>
      <c r="BX173" s="122"/>
      <c r="BY173" s="122">
        <f t="shared" si="147"/>
        <v>0</v>
      </c>
      <c r="BZ173" s="122"/>
      <c r="CA173" s="122"/>
      <c r="CB173" s="98"/>
    </row>
    <row r="174" spans="1:80" s="90" customFormat="1" ht="46.65" x14ac:dyDescent="0.3">
      <c r="A174" s="106" t="s">
        <v>1660</v>
      </c>
      <c r="B174" s="107" t="s">
        <v>1708</v>
      </c>
      <c r="C174" s="108" t="s">
        <v>511</v>
      </c>
      <c r="D174" s="122">
        <v>2.00684</v>
      </c>
      <c r="E174" s="122"/>
      <c r="F174" s="122">
        <f>VLOOKUP(C174,'[1]13'!$C$23:$AZ$935,4,0)</f>
        <v>2.00684</v>
      </c>
      <c r="G174" s="122">
        <f>VLOOKUP(C174,'[1]13'!$C$23:$AZ$935,5,0)</f>
        <v>1.26</v>
      </c>
      <c r="H174" s="122"/>
      <c r="I174" s="122">
        <f>VLOOKUP(C174,'[1]13'!$C$23:$AZ$935,7,0)</f>
        <v>0</v>
      </c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2"/>
      <c r="AC174" s="122"/>
      <c r="AD174" s="122"/>
      <c r="AE174" s="122"/>
      <c r="AF174" s="122"/>
      <c r="AG174" s="122"/>
      <c r="AH174" s="122">
        <v>2.00684</v>
      </c>
      <c r="AI174" s="122">
        <v>1.26</v>
      </c>
      <c r="AJ174" s="122"/>
      <c r="AK174" s="122">
        <v>0</v>
      </c>
      <c r="AL174" s="122"/>
      <c r="AM174" s="122"/>
      <c r="AN174" s="122"/>
      <c r="AO174" s="122">
        <f t="shared" si="143"/>
        <v>0</v>
      </c>
      <c r="AP174" s="122">
        <f t="shared" si="144"/>
        <v>0</v>
      </c>
      <c r="AQ174" s="122">
        <f t="shared" si="145"/>
        <v>0</v>
      </c>
      <c r="AR174" s="122">
        <f t="shared" si="146"/>
        <v>0</v>
      </c>
      <c r="AS174" s="122"/>
      <c r="AT174" s="122"/>
      <c r="AU174" s="122"/>
      <c r="AV174" s="122">
        <f>VLOOKUP(C174,'[1]13'!$C$23:$AZ$935,46,0)</f>
        <v>0</v>
      </c>
      <c r="AW174" s="122">
        <f>VLOOKUP(C174,'[1]13'!$C$23:$AZ$935,47,0)</f>
        <v>0</v>
      </c>
      <c r="AX174" s="122"/>
      <c r="AY174" s="122">
        <f>VLOOKUP(C174,'[1]13'!$C$23:$AZ$935,49,0)</f>
        <v>0</v>
      </c>
      <c r="AZ174" s="122"/>
      <c r="BA174" s="122"/>
      <c r="BB174" s="122"/>
      <c r="BC174" s="122">
        <v>0</v>
      </c>
      <c r="BD174" s="122">
        <v>0</v>
      </c>
      <c r="BE174" s="122"/>
      <c r="BF174" s="122">
        <v>0</v>
      </c>
      <c r="BG174" s="122"/>
      <c r="BH174" s="122"/>
      <c r="BI174" s="122"/>
      <c r="BJ174" s="122"/>
      <c r="BK174" s="122"/>
      <c r="BL174" s="122"/>
      <c r="BM174" s="122"/>
      <c r="BN174" s="122"/>
      <c r="BO174" s="122"/>
      <c r="BP174" s="122"/>
      <c r="BQ174" s="122"/>
      <c r="BR174" s="122"/>
      <c r="BS174" s="122"/>
      <c r="BT174" s="122"/>
      <c r="BU174" s="122"/>
      <c r="BV174" s="122"/>
      <c r="BW174" s="122"/>
      <c r="BX174" s="122"/>
      <c r="BY174" s="122">
        <f t="shared" si="147"/>
        <v>2.00684</v>
      </c>
      <c r="BZ174" s="122"/>
      <c r="CA174" s="122"/>
      <c r="CB174" s="98"/>
    </row>
    <row r="175" spans="1:80" s="90" customFormat="1" ht="46.65" x14ac:dyDescent="0.3">
      <c r="A175" s="106" t="s">
        <v>1661</v>
      </c>
      <c r="B175" s="107" t="s">
        <v>633</v>
      </c>
      <c r="C175" s="108" t="s">
        <v>682</v>
      </c>
      <c r="D175" s="122">
        <v>3.3894899999999999</v>
      </c>
      <c r="E175" s="122"/>
      <c r="F175" s="122">
        <f>VLOOKUP(C175,'[1]13'!$C$23:$AZ$935,4,0)</f>
        <v>3.3894899999999994</v>
      </c>
      <c r="G175" s="122">
        <f>VLOOKUP(C175,'[1]13'!$C$23:$AZ$935,5,0)</f>
        <v>0</v>
      </c>
      <c r="H175" s="122"/>
      <c r="I175" s="122">
        <f>VLOOKUP(C175,'[1]13'!$C$23:$AZ$935,7,0)</f>
        <v>0.7</v>
      </c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2"/>
      <c r="AC175" s="122"/>
      <c r="AD175" s="122"/>
      <c r="AE175" s="122"/>
      <c r="AF175" s="122"/>
      <c r="AG175" s="122"/>
      <c r="AH175" s="122">
        <v>3.3894899999999994</v>
      </c>
      <c r="AI175" s="122">
        <v>0</v>
      </c>
      <c r="AJ175" s="122"/>
      <c r="AK175" s="122">
        <v>0.7</v>
      </c>
      <c r="AL175" s="122"/>
      <c r="AM175" s="122"/>
      <c r="AN175" s="122"/>
      <c r="AO175" s="122">
        <f t="shared" si="143"/>
        <v>0</v>
      </c>
      <c r="AP175" s="122">
        <f t="shared" si="144"/>
        <v>0</v>
      </c>
      <c r="AQ175" s="122">
        <f t="shared" si="145"/>
        <v>0</v>
      </c>
      <c r="AR175" s="122">
        <f t="shared" si="146"/>
        <v>0</v>
      </c>
      <c r="AS175" s="122"/>
      <c r="AT175" s="122"/>
      <c r="AU175" s="122"/>
      <c r="AV175" s="122">
        <f>VLOOKUP(C175,'[1]13'!$C$23:$AZ$935,46,0)</f>
        <v>0</v>
      </c>
      <c r="AW175" s="122">
        <f>VLOOKUP(C175,'[1]13'!$C$23:$AZ$935,47,0)</f>
        <v>0</v>
      </c>
      <c r="AX175" s="122"/>
      <c r="AY175" s="122">
        <f>VLOOKUP(C175,'[1]13'!$C$23:$AZ$935,49,0)</f>
        <v>0</v>
      </c>
      <c r="AZ175" s="122"/>
      <c r="BA175" s="122"/>
      <c r="BB175" s="122"/>
      <c r="BC175" s="122">
        <v>0</v>
      </c>
      <c r="BD175" s="122">
        <v>0</v>
      </c>
      <c r="BE175" s="122"/>
      <c r="BF175" s="122">
        <v>0</v>
      </c>
      <c r="BG175" s="122"/>
      <c r="BH175" s="122"/>
      <c r="BI175" s="122"/>
      <c r="BJ175" s="122"/>
      <c r="BK175" s="122"/>
      <c r="BL175" s="122"/>
      <c r="BM175" s="122"/>
      <c r="BN175" s="122"/>
      <c r="BO175" s="122"/>
      <c r="BP175" s="122"/>
      <c r="BQ175" s="122"/>
      <c r="BR175" s="122"/>
      <c r="BS175" s="122"/>
      <c r="BT175" s="122"/>
      <c r="BU175" s="122"/>
      <c r="BV175" s="122"/>
      <c r="BW175" s="122"/>
      <c r="BX175" s="122"/>
      <c r="BY175" s="122">
        <f t="shared" si="147"/>
        <v>3.3894899999999994</v>
      </c>
      <c r="BZ175" s="122"/>
      <c r="CA175" s="122"/>
      <c r="CB175" s="98"/>
    </row>
    <row r="176" spans="1:80" s="90" customFormat="1" ht="46.65" x14ac:dyDescent="0.3">
      <c r="A176" s="106" t="s">
        <v>1661</v>
      </c>
      <c r="B176" s="107" t="s">
        <v>793</v>
      </c>
      <c r="C176" s="108" t="s">
        <v>1213</v>
      </c>
      <c r="D176" s="122">
        <v>3.7838499999999997</v>
      </c>
      <c r="E176" s="122"/>
      <c r="F176" s="122">
        <f>VLOOKUP(C176,'[1]13'!$C$23:$AZ$935,4,0)</f>
        <v>3.7838499999999997</v>
      </c>
      <c r="G176" s="122">
        <f>VLOOKUP(C176,'[1]13'!$C$23:$AZ$935,5,0)</f>
        <v>0.25</v>
      </c>
      <c r="H176" s="122"/>
      <c r="I176" s="122">
        <f>VLOOKUP(C176,'[1]13'!$C$23:$AZ$935,7,0)</f>
        <v>0</v>
      </c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122"/>
      <c r="AF176" s="122"/>
      <c r="AG176" s="122"/>
      <c r="AH176" s="122">
        <v>3.7838499999999997</v>
      </c>
      <c r="AI176" s="122">
        <v>0.25</v>
      </c>
      <c r="AJ176" s="122"/>
      <c r="AK176" s="122">
        <v>0</v>
      </c>
      <c r="AL176" s="122"/>
      <c r="AM176" s="122"/>
      <c r="AN176" s="122"/>
      <c r="AO176" s="122">
        <f t="shared" si="143"/>
        <v>0</v>
      </c>
      <c r="AP176" s="122">
        <f t="shared" si="144"/>
        <v>0</v>
      </c>
      <c r="AQ176" s="122">
        <f t="shared" si="145"/>
        <v>0</v>
      </c>
      <c r="AR176" s="122">
        <f t="shared" si="146"/>
        <v>0</v>
      </c>
      <c r="AS176" s="122"/>
      <c r="AT176" s="122"/>
      <c r="AU176" s="122"/>
      <c r="AV176" s="122">
        <f>VLOOKUP(C176,'[1]13'!$C$23:$AZ$935,46,0)</f>
        <v>0</v>
      </c>
      <c r="AW176" s="122">
        <f>VLOOKUP(C176,'[1]13'!$C$23:$AZ$935,47,0)</f>
        <v>0</v>
      </c>
      <c r="AX176" s="122"/>
      <c r="AY176" s="122">
        <f>VLOOKUP(C176,'[1]13'!$C$23:$AZ$935,49,0)</f>
        <v>0</v>
      </c>
      <c r="AZ176" s="122"/>
      <c r="BA176" s="122"/>
      <c r="BB176" s="122"/>
      <c r="BC176" s="122">
        <v>0</v>
      </c>
      <c r="BD176" s="122">
        <v>0</v>
      </c>
      <c r="BE176" s="122"/>
      <c r="BF176" s="122">
        <v>0</v>
      </c>
      <c r="BG176" s="122"/>
      <c r="BH176" s="122"/>
      <c r="BI176" s="122"/>
      <c r="BJ176" s="122"/>
      <c r="BK176" s="122"/>
      <c r="BL176" s="122"/>
      <c r="BM176" s="122"/>
      <c r="BN176" s="122"/>
      <c r="BO176" s="122"/>
      <c r="BP176" s="122"/>
      <c r="BQ176" s="122"/>
      <c r="BR176" s="122"/>
      <c r="BS176" s="122"/>
      <c r="BT176" s="122"/>
      <c r="BU176" s="122"/>
      <c r="BV176" s="122"/>
      <c r="BW176" s="122"/>
      <c r="BX176" s="122"/>
      <c r="BY176" s="122">
        <f t="shared" si="147"/>
        <v>3.7838499999999997</v>
      </c>
      <c r="BZ176" s="122"/>
      <c r="CA176" s="122"/>
      <c r="CB176" s="98"/>
    </row>
    <row r="177" spans="1:80" s="90" customFormat="1" ht="46.65" x14ac:dyDescent="0.3">
      <c r="A177" s="106" t="s">
        <v>1661</v>
      </c>
      <c r="B177" s="107" t="s">
        <v>794</v>
      </c>
      <c r="C177" s="108" t="s">
        <v>1214</v>
      </c>
      <c r="D177" s="122">
        <v>1.4310699999999998</v>
      </c>
      <c r="E177" s="122"/>
      <c r="F177" s="122">
        <f>VLOOKUP(C177,'[1]13'!$C$23:$AZ$935,4,0)</f>
        <v>1.4310699999999998</v>
      </c>
      <c r="G177" s="122">
        <f>VLOOKUP(C177,'[1]13'!$C$23:$AZ$935,5,0)</f>
        <v>0</v>
      </c>
      <c r="H177" s="122"/>
      <c r="I177" s="122">
        <f>VLOOKUP(C177,'[1]13'!$C$23:$AZ$935,7,0)</f>
        <v>0</v>
      </c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/>
      <c r="AE177" s="122"/>
      <c r="AF177" s="122"/>
      <c r="AG177" s="122"/>
      <c r="AH177" s="122">
        <v>1.4310699999999998</v>
      </c>
      <c r="AI177" s="122">
        <v>0</v>
      </c>
      <c r="AJ177" s="122"/>
      <c r="AK177" s="122">
        <v>0</v>
      </c>
      <c r="AL177" s="122"/>
      <c r="AM177" s="122"/>
      <c r="AN177" s="122"/>
      <c r="AO177" s="122">
        <f t="shared" si="143"/>
        <v>0</v>
      </c>
      <c r="AP177" s="122">
        <f t="shared" si="144"/>
        <v>0</v>
      </c>
      <c r="AQ177" s="122">
        <f t="shared" si="145"/>
        <v>0</v>
      </c>
      <c r="AR177" s="122">
        <f t="shared" si="146"/>
        <v>0</v>
      </c>
      <c r="AS177" s="122"/>
      <c r="AT177" s="122"/>
      <c r="AU177" s="122"/>
      <c r="AV177" s="122">
        <f>VLOOKUP(C177,'[1]13'!$C$23:$AZ$935,46,0)</f>
        <v>0</v>
      </c>
      <c r="AW177" s="122">
        <f>VLOOKUP(C177,'[1]13'!$C$23:$AZ$935,47,0)</f>
        <v>0</v>
      </c>
      <c r="AX177" s="122"/>
      <c r="AY177" s="122">
        <f>VLOOKUP(C177,'[1]13'!$C$23:$AZ$935,49,0)</f>
        <v>0</v>
      </c>
      <c r="AZ177" s="122"/>
      <c r="BA177" s="122"/>
      <c r="BB177" s="122"/>
      <c r="BC177" s="122">
        <v>0</v>
      </c>
      <c r="BD177" s="122">
        <v>0</v>
      </c>
      <c r="BE177" s="122"/>
      <c r="BF177" s="122">
        <v>0</v>
      </c>
      <c r="BG177" s="122"/>
      <c r="BH177" s="122"/>
      <c r="BI177" s="122"/>
      <c r="BJ177" s="122"/>
      <c r="BK177" s="122"/>
      <c r="BL177" s="122"/>
      <c r="BM177" s="122"/>
      <c r="BN177" s="122"/>
      <c r="BO177" s="122"/>
      <c r="BP177" s="122"/>
      <c r="BQ177" s="122"/>
      <c r="BR177" s="122"/>
      <c r="BS177" s="122"/>
      <c r="BT177" s="122"/>
      <c r="BU177" s="122"/>
      <c r="BV177" s="122"/>
      <c r="BW177" s="122"/>
      <c r="BX177" s="122"/>
      <c r="BY177" s="122">
        <f t="shared" si="147"/>
        <v>1.4310699999999998</v>
      </c>
      <c r="BZ177" s="122"/>
      <c r="CA177" s="122"/>
      <c r="CB177" s="98"/>
    </row>
    <row r="178" spans="1:80" s="90" customFormat="1" ht="31.1" x14ac:dyDescent="0.3">
      <c r="A178" s="106" t="s">
        <v>1661</v>
      </c>
      <c r="B178" s="107" t="s">
        <v>795</v>
      </c>
      <c r="C178" s="108" t="s">
        <v>1215</v>
      </c>
      <c r="D178" s="122">
        <v>2.2623000000000002</v>
      </c>
      <c r="E178" s="122"/>
      <c r="F178" s="122">
        <f>VLOOKUP(C178,'[1]13'!$C$23:$AZ$935,4,0)</f>
        <v>2.2623000000000002</v>
      </c>
      <c r="G178" s="122">
        <f>VLOOKUP(C178,'[1]13'!$C$23:$AZ$935,5,0)</f>
        <v>0</v>
      </c>
      <c r="H178" s="122"/>
      <c r="I178" s="122">
        <f>VLOOKUP(C178,'[1]13'!$C$23:$AZ$935,7,0)</f>
        <v>0.4</v>
      </c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/>
      <c r="AE178" s="122"/>
      <c r="AF178" s="122"/>
      <c r="AG178" s="122"/>
      <c r="AH178" s="122">
        <v>2.2623000000000002</v>
      </c>
      <c r="AI178" s="122">
        <v>0</v>
      </c>
      <c r="AJ178" s="122"/>
      <c r="AK178" s="122">
        <v>0.4</v>
      </c>
      <c r="AL178" s="122"/>
      <c r="AM178" s="122"/>
      <c r="AN178" s="122"/>
      <c r="AO178" s="122">
        <f t="shared" si="143"/>
        <v>0</v>
      </c>
      <c r="AP178" s="122">
        <f t="shared" si="144"/>
        <v>0</v>
      </c>
      <c r="AQ178" s="122">
        <f t="shared" si="145"/>
        <v>0</v>
      </c>
      <c r="AR178" s="122">
        <f t="shared" si="146"/>
        <v>0</v>
      </c>
      <c r="AS178" s="122"/>
      <c r="AT178" s="122"/>
      <c r="AU178" s="122"/>
      <c r="AV178" s="122">
        <f>VLOOKUP(C178,'[1]13'!$C$23:$AZ$935,46,0)</f>
        <v>0</v>
      </c>
      <c r="AW178" s="122">
        <f>VLOOKUP(C178,'[1]13'!$C$23:$AZ$935,47,0)</f>
        <v>0</v>
      </c>
      <c r="AX178" s="122"/>
      <c r="AY178" s="122">
        <f>VLOOKUP(C178,'[1]13'!$C$23:$AZ$935,49,0)</f>
        <v>0</v>
      </c>
      <c r="AZ178" s="122"/>
      <c r="BA178" s="122"/>
      <c r="BB178" s="122"/>
      <c r="BC178" s="122">
        <v>0</v>
      </c>
      <c r="BD178" s="122">
        <v>0</v>
      </c>
      <c r="BE178" s="122"/>
      <c r="BF178" s="122">
        <v>0</v>
      </c>
      <c r="BG178" s="122"/>
      <c r="BH178" s="122"/>
      <c r="BI178" s="122"/>
      <c r="BJ178" s="122"/>
      <c r="BK178" s="122"/>
      <c r="BL178" s="122"/>
      <c r="BM178" s="122"/>
      <c r="BN178" s="122"/>
      <c r="BO178" s="122"/>
      <c r="BP178" s="122"/>
      <c r="BQ178" s="122"/>
      <c r="BR178" s="122"/>
      <c r="BS178" s="122"/>
      <c r="BT178" s="122"/>
      <c r="BU178" s="122"/>
      <c r="BV178" s="122"/>
      <c r="BW178" s="122"/>
      <c r="BX178" s="122"/>
      <c r="BY178" s="122">
        <f t="shared" si="147"/>
        <v>2.2623000000000002</v>
      </c>
      <c r="BZ178" s="122"/>
      <c r="CA178" s="122"/>
      <c r="CB178" s="98"/>
    </row>
    <row r="179" spans="1:80" s="90" customFormat="1" ht="35.25" customHeight="1" x14ac:dyDescent="0.3">
      <c r="A179" s="106" t="s">
        <v>1660</v>
      </c>
      <c r="B179" s="107" t="s">
        <v>796</v>
      </c>
      <c r="C179" s="108" t="s">
        <v>1216</v>
      </c>
      <c r="D179" s="122">
        <v>0.85959000000000008</v>
      </c>
      <c r="E179" s="122"/>
      <c r="F179" s="122">
        <f>VLOOKUP(C179,'[1]13'!$C$23:$AZ$935,4,0)</f>
        <v>0.85959000000000008</v>
      </c>
      <c r="G179" s="122">
        <f>VLOOKUP(C179,'[1]13'!$C$23:$AZ$935,5,0)</f>
        <v>0</v>
      </c>
      <c r="H179" s="122"/>
      <c r="I179" s="122">
        <f>VLOOKUP(C179,'[1]13'!$C$23:$AZ$935,7,0)</f>
        <v>0</v>
      </c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2"/>
      <c r="AC179" s="122"/>
      <c r="AD179" s="122"/>
      <c r="AE179" s="122"/>
      <c r="AF179" s="122"/>
      <c r="AG179" s="122"/>
      <c r="AH179" s="122">
        <v>0.85959000000000008</v>
      </c>
      <c r="AI179" s="122">
        <v>0</v>
      </c>
      <c r="AJ179" s="122"/>
      <c r="AK179" s="122">
        <v>0</v>
      </c>
      <c r="AL179" s="122"/>
      <c r="AM179" s="122"/>
      <c r="AN179" s="122"/>
      <c r="AO179" s="122">
        <f t="shared" si="143"/>
        <v>0</v>
      </c>
      <c r="AP179" s="122">
        <f t="shared" si="144"/>
        <v>0</v>
      </c>
      <c r="AQ179" s="122">
        <f t="shared" si="145"/>
        <v>0</v>
      </c>
      <c r="AR179" s="122">
        <f t="shared" si="146"/>
        <v>0</v>
      </c>
      <c r="AS179" s="122"/>
      <c r="AT179" s="122"/>
      <c r="AU179" s="122"/>
      <c r="AV179" s="122">
        <f>VLOOKUP(C179,'[1]13'!$C$23:$AZ$935,46,0)</f>
        <v>0</v>
      </c>
      <c r="AW179" s="122">
        <f>VLOOKUP(C179,'[1]13'!$C$23:$AZ$935,47,0)</f>
        <v>0</v>
      </c>
      <c r="AX179" s="122"/>
      <c r="AY179" s="122">
        <f>VLOOKUP(C179,'[1]13'!$C$23:$AZ$935,49,0)</f>
        <v>0</v>
      </c>
      <c r="AZ179" s="122"/>
      <c r="BA179" s="122"/>
      <c r="BB179" s="122"/>
      <c r="BC179" s="122">
        <v>0</v>
      </c>
      <c r="BD179" s="122">
        <v>0</v>
      </c>
      <c r="BE179" s="122"/>
      <c r="BF179" s="122">
        <v>0</v>
      </c>
      <c r="BG179" s="122"/>
      <c r="BH179" s="122"/>
      <c r="BI179" s="122"/>
      <c r="BJ179" s="122"/>
      <c r="BK179" s="122"/>
      <c r="BL179" s="122"/>
      <c r="BM179" s="122"/>
      <c r="BN179" s="122"/>
      <c r="BO179" s="122"/>
      <c r="BP179" s="122"/>
      <c r="BQ179" s="122"/>
      <c r="BR179" s="122"/>
      <c r="BS179" s="122"/>
      <c r="BT179" s="122"/>
      <c r="BU179" s="122"/>
      <c r="BV179" s="122"/>
      <c r="BW179" s="122"/>
      <c r="BX179" s="122"/>
      <c r="BY179" s="122">
        <f t="shared" si="147"/>
        <v>0.85959000000000008</v>
      </c>
      <c r="BZ179" s="122"/>
      <c r="CA179" s="122"/>
      <c r="CB179" s="98"/>
    </row>
    <row r="180" spans="1:80" s="90" customFormat="1" ht="31.1" x14ac:dyDescent="0.3">
      <c r="A180" s="106" t="s">
        <v>1660</v>
      </c>
      <c r="B180" s="107" t="s">
        <v>797</v>
      </c>
      <c r="C180" s="108" t="s">
        <v>1217</v>
      </c>
      <c r="D180" s="122">
        <v>1.3357600000000001</v>
      </c>
      <c r="E180" s="73"/>
      <c r="F180" s="122">
        <f>VLOOKUP(C180,'[1]13'!$C$23:$AZ$935,4,0)</f>
        <v>1.3357600000000001</v>
      </c>
      <c r="G180" s="122">
        <f>VLOOKUP(C180,'[1]13'!$C$23:$AZ$935,5,0)</f>
        <v>0.8</v>
      </c>
      <c r="H180" s="122"/>
      <c r="I180" s="122">
        <f>VLOOKUP(C180,'[1]13'!$C$23:$AZ$935,7,0)</f>
        <v>0</v>
      </c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>
        <v>1.3357600000000001</v>
      </c>
      <c r="AI180" s="73">
        <v>0.8</v>
      </c>
      <c r="AJ180" s="73"/>
      <c r="AK180" s="73">
        <v>0</v>
      </c>
      <c r="AL180" s="73"/>
      <c r="AM180" s="73"/>
      <c r="AN180" s="73"/>
      <c r="AO180" s="122">
        <f t="shared" si="143"/>
        <v>0.65644441000000009</v>
      </c>
      <c r="AP180" s="122">
        <f t="shared" si="144"/>
        <v>0.8</v>
      </c>
      <c r="AQ180" s="122">
        <f t="shared" si="145"/>
        <v>0</v>
      </c>
      <c r="AR180" s="122">
        <f t="shared" si="146"/>
        <v>0</v>
      </c>
      <c r="AS180" s="73"/>
      <c r="AT180" s="73"/>
      <c r="AU180" s="73"/>
      <c r="AV180" s="122">
        <f>VLOOKUP(C180,'[1]13'!$C$23:$AZ$935,46,0)</f>
        <v>0.65644441000000009</v>
      </c>
      <c r="AW180" s="122">
        <f>VLOOKUP(C180,'[1]13'!$C$23:$AZ$935,47,0)</f>
        <v>0.8</v>
      </c>
      <c r="AX180" s="122"/>
      <c r="AY180" s="122">
        <f>VLOOKUP(C180,'[1]13'!$C$23:$AZ$935,49,0)</f>
        <v>0</v>
      </c>
      <c r="AZ180" s="73"/>
      <c r="BA180" s="73"/>
      <c r="BB180" s="73"/>
      <c r="BC180" s="73">
        <v>0</v>
      </c>
      <c r="BD180" s="73">
        <v>0</v>
      </c>
      <c r="BE180" s="73"/>
      <c r="BF180" s="73">
        <v>0</v>
      </c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73"/>
      <c r="BY180" s="122">
        <f t="shared" si="147"/>
        <v>0.67931558999999997</v>
      </c>
      <c r="BZ180" s="73"/>
      <c r="CA180" s="73"/>
      <c r="CB180" s="98"/>
    </row>
    <row r="181" spans="1:80" s="90" customFormat="1" ht="62.2" x14ac:dyDescent="0.3">
      <c r="A181" s="106" t="s">
        <v>1661</v>
      </c>
      <c r="B181" s="107" t="s">
        <v>1709</v>
      </c>
      <c r="C181" s="108" t="s">
        <v>1218</v>
      </c>
      <c r="D181" s="122">
        <v>0.33470999999999995</v>
      </c>
      <c r="E181" s="122"/>
      <c r="F181" s="122">
        <f>VLOOKUP(C181,'[1]13'!$C$23:$AZ$935,4,0)</f>
        <v>0.33471000000000001</v>
      </c>
      <c r="G181" s="122">
        <f>VLOOKUP(C181,'[1]13'!$C$23:$AZ$935,5,0)</f>
        <v>0</v>
      </c>
      <c r="H181" s="122"/>
      <c r="I181" s="122">
        <f>VLOOKUP(C181,'[1]13'!$C$23:$AZ$935,7,0)</f>
        <v>0.25</v>
      </c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/>
      <c r="AE181" s="122"/>
      <c r="AF181" s="122"/>
      <c r="AG181" s="122"/>
      <c r="AH181" s="122">
        <v>0.33471000000000001</v>
      </c>
      <c r="AI181" s="122">
        <v>0</v>
      </c>
      <c r="AJ181" s="122"/>
      <c r="AK181" s="122">
        <v>0.25</v>
      </c>
      <c r="AL181" s="122"/>
      <c r="AM181" s="122"/>
      <c r="AN181" s="122"/>
      <c r="AO181" s="122">
        <f t="shared" si="143"/>
        <v>9.1826199999999997E-2</v>
      </c>
      <c r="AP181" s="122">
        <f t="shared" si="144"/>
        <v>0</v>
      </c>
      <c r="AQ181" s="122">
        <f t="shared" si="145"/>
        <v>0</v>
      </c>
      <c r="AR181" s="122">
        <f t="shared" si="146"/>
        <v>0.2</v>
      </c>
      <c r="AS181" s="122"/>
      <c r="AT181" s="122"/>
      <c r="AU181" s="122"/>
      <c r="AV181" s="122">
        <f>VLOOKUP(C181,'[1]13'!$C$23:$AZ$935,46,0)</f>
        <v>9.1826199999999997E-2</v>
      </c>
      <c r="AW181" s="122">
        <f>VLOOKUP(C181,'[1]13'!$C$23:$AZ$935,47,0)</f>
        <v>0</v>
      </c>
      <c r="AX181" s="122"/>
      <c r="AY181" s="122">
        <f>VLOOKUP(C181,'[1]13'!$C$23:$AZ$935,49,0)</f>
        <v>0.2</v>
      </c>
      <c r="AZ181" s="122"/>
      <c r="BA181" s="122"/>
      <c r="BB181" s="122"/>
      <c r="BC181" s="122">
        <v>0</v>
      </c>
      <c r="BD181" s="122">
        <v>0</v>
      </c>
      <c r="BE181" s="122"/>
      <c r="BF181" s="122">
        <v>0</v>
      </c>
      <c r="BG181" s="122"/>
      <c r="BH181" s="122"/>
      <c r="BI181" s="122"/>
      <c r="BJ181" s="122"/>
      <c r="BK181" s="122"/>
      <c r="BL181" s="122"/>
      <c r="BM181" s="122"/>
      <c r="BN181" s="122"/>
      <c r="BO181" s="122"/>
      <c r="BP181" s="122"/>
      <c r="BQ181" s="122"/>
      <c r="BR181" s="122"/>
      <c r="BS181" s="122"/>
      <c r="BT181" s="122"/>
      <c r="BU181" s="122"/>
      <c r="BV181" s="122"/>
      <c r="BW181" s="122"/>
      <c r="BX181" s="122"/>
      <c r="BY181" s="122">
        <f t="shared" si="147"/>
        <v>0.24288380000000001</v>
      </c>
      <c r="BZ181" s="122"/>
      <c r="CA181" s="122"/>
      <c r="CB181" s="98"/>
    </row>
    <row r="182" spans="1:80" s="90" customFormat="1" ht="35.25" customHeight="1" x14ac:dyDescent="0.3">
      <c r="A182" s="106" t="s">
        <v>1660</v>
      </c>
      <c r="B182" s="107" t="s">
        <v>798</v>
      </c>
      <c r="C182" s="108" t="s">
        <v>1219</v>
      </c>
      <c r="D182" s="122">
        <v>0.96348999999999996</v>
      </c>
      <c r="E182" s="122"/>
      <c r="F182" s="122">
        <f>VLOOKUP(C182,'[1]13'!$C$23:$AZ$935,4,0)</f>
        <v>0.96348999999999985</v>
      </c>
      <c r="G182" s="122">
        <f>VLOOKUP(C182,'[1]13'!$C$23:$AZ$935,5,0)</f>
        <v>0.8</v>
      </c>
      <c r="H182" s="122"/>
      <c r="I182" s="122">
        <f>VLOOKUP(C182,'[1]13'!$C$23:$AZ$935,7,0)</f>
        <v>0</v>
      </c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/>
      <c r="AE182" s="122"/>
      <c r="AF182" s="122"/>
      <c r="AG182" s="122"/>
      <c r="AH182" s="122">
        <v>0.96348999999999985</v>
      </c>
      <c r="AI182" s="122">
        <v>0.8</v>
      </c>
      <c r="AJ182" s="122"/>
      <c r="AK182" s="122">
        <v>0</v>
      </c>
      <c r="AL182" s="122"/>
      <c r="AM182" s="122"/>
      <c r="AN182" s="122"/>
      <c r="AO182" s="122">
        <f t="shared" si="143"/>
        <v>0.46578742999999995</v>
      </c>
      <c r="AP182" s="122">
        <f t="shared" si="144"/>
        <v>0.8</v>
      </c>
      <c r="AQ182" s="122">
        <f t="shared" si="145"/>
        <v>0</v>
      </c>
      <c r="AR182" s="122">
        <f t="shared" si="146"/>
        <v>0</v>
      </c>
      <c r="AS182" s="122"/>
      <c r="AT182" s="122"/>
      <c r="AU182" s="122"/>
      <c r="AV182" s="122">
        <f>VLOOKUP(C182,'[1]13'!$C$23:$AZ$935,46,0)</f>
        <v>0.46578742999999995</v>
      </c>
      <c r="AW182" s="122">
        <f>VLOOKUP(C182,'[1]13'!$C$23:$AZ$935,47,0)</f>
        <v>0.8</v>
      </c>
      <c r="AX182" s="122"/>
      <c r="AY182" s="122">
        <f>VLOOKUP(C182,'[1]13'!$C$23:$AZ$935,49,0)</f>
        <v>0</v>
      </c>
      <c r="AZ182" s="122"/>
      <c r="BA182" s="122"/>
      <c r="BB182" s="122"/>
      <c r="BC182" s="122">
        <v>0</v>
      </c>
      <c r="BD182" s="122">
        <v>0</v>
      </c>
      <c r="BE182" s="122"/>
      <c r="BF182" s="122">
        <v>0</v>
      </c>
      <c r="BG182" s="122"/>
      <c r="BH182" s="122"/>
      <c r="BI182" s="122"/>
      <c r="BJ182" s="122"/>
      <c r="BK182" s="122"/>
      <c r="BL182" s="122"/>
      <c r="BM182" s="122"/>
      <c r="BN182" s="122"/>
      <c r="BO182" s="122"/>
      <c r="BP182" s="122"/>
      <c r="BQ182" s="122"/>
      <c r="BR182" s="122"/>
      <c r="BS182" s="122"/>
      <c r="BT182" s="122"/>
      <c r="BU182" s="122"/>
      <c r="BV182" s="122"/>
      <c r="BW182" s="122"/>
      <c r="BX182" s="122"/>
      <c r="BY182" s="122">
        <f t="shared" si="147"/>
        <v>0.4977025699999999</v>
      </c>
      <c r="BZ182" s="122"/>
      <c r="CA182" s="122"/>
      <c r="CB182" s="98"/>
    </row>
    <row r="183" spans="1:80" s="90" customFormat="1" ht="62.2" x14ac:dyDescent="0.3">
      <c r="A183" s="106" t="s">
        <v>1660</v>
      </c>
      <c r="B183" s="107" t="s">
        <v>1710</v>
      </c>
      <c r="C183" s="108" t="s">
        <v>1220</v>
      </c>
      <c r="D183" s="122">
        <v>0.85930999999999991</v>
      </c>
      <c r="E183" s="122"/>
      <c r="F183" s="122">
        <f>VLOOKUP(C183,'[1]13'!$C$23:$AZ$935,4,0)</f>
        <v>0.8593099999999998</v>
      </c>
      <c r="G183" s="122">
        <f>VLOOKUP(C183,'[1]13'!$C$23:$AZ$935,5,0)</f>
        <v>0.4</v>
      </c>
      <c r="H183" s="122"/>
      <c r="I183" s="122">
        <f>VLOOKUP(C183,'[1]13'!$C$23:$AZ$935,7,0)</f>
        <v>0</v>
      </c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/>
      <c r="AE183" s="122"/>
      <c r="AF183" s="122"/>
      <c r="AG183" s="122"/>
      <c r="AH183" s="122">
        <v>0.8593099999999998</v>
      </c>
      <c r="AI183" s="122">
        <v>0.4</v>
      </c>
      <c r="AJ183" s="122"/>
      <c r="AK183" s="122">
        <v>0</v>
      </c>
      <c r="AL183" s="122"/>
      <c r="AM183" s="122"/>
      <c r="AN183" s="122"/>
      <c r="AO183" s="122">
        <f t="shared" si="143"/>
        <v>0.37074132000000004</v>
      </c>
      <c r="AP183" s="122">
        <f t="shared" si="144"/>
        <v>0.4</v>
      </c>
      <c r="AQ183" s="122">
        <f t="shared" si="145"/>
        <v>0</v>
      </c>
      <c r="AR183" s="122">
        <f t="shared" si="146"/>
        <v>0</v>
      </c>
      <c r="AS183" s="122"/>
      <c r="AT183" s="122"/>
      <c r="AU183" s="122"/>
      <c r="AV183" s="122">
        <f>VLOOKUP(C183,'[1]13'!$C$23:$AZ$935,46,0)</f>
        <v>0</v>
      </c>
      <c r="AW183" s="122">
        <f>VLOOKUP(C183,'[1]13'!$C$23:$AZ$935,47,0)</f>
        <v>0</v>
      </c>
      <c r="AX183" s="122"/>
      <c r="AY183" s="122">
        <f>VLOOKUP(C183,'[1]13'!$C$23:$AZ$935,49,0)</f>
        <v>0</v>
      </c>
      <c r="AZ183" s="122"/>
      <c r="BA183" s="122"/>
      <c r="BB183" s="122"/>
      <c r="BC183" s="122">
        <v>0.37074132000000004</v>
      </c>
      <c r="BD183" s="122">
        <v>0.4</v>
      </c>
      <c r="BE183" s="122"/>
      <c r="BF183" s="122">
        <v>0</v>
      </c>
      <c r="BG183" s="122"/>
      <c r="BH183" s="122"/>
      <c r="BI183" s="122"/>
      <c r="BJ183" s="122"/>
      <c r="BK183" s="122"/>
      <c r="BL183" s="122"/>
      <c r="BM183" s="122"/>
      <c r="BN183" s="122"/>
      <c r="BO183" s="122"/>
      <c r="BP183" s="122"/>
      <c r="BQ183" s="122"/>
      <c r="BR183" s="122"/>
      <c r="BS183" s="122"/>
      <c r="BT183" s="122"/>
      <c r="BU183" s="122"/>
      <c r="BV183" s="122"/>
      <c r="BW183" s="122"/>
      <c r="BX183" s="122"/>
      <c r="BY183" s="122">
        <f t="shared" si="147"/>
        <v>0.48856867999999976</v>
      </c>
      <c r="BZ183" s="122"/>
      <c r="CA183" s="122"/>
      <c r="CB183" s="98"/>
    </row>
    <row r="184" spans="1:80" s="90" customFormat="1" ht="62.2" x14ac:dyDescent="0.3">
      <c r="A184" s="106" t="s">
        <v>1660</v>
      </c>
      <c r="B184" s="107" t="s">
        <v>1711</v>
      </c>
      <c r="C184" s="108" t="s">
        <v>1221</v>
      </c>
      <c r="D184" s="122">
        <v>0</v>
      </c>
      <c r="E184" s="122"/>
      <c r="F184" s="122">
        <f>VLOOKUP(C184,'[1]13'!$C$23:$AZ$935,4,0)</f>
        <v>0</v>
      </c>
      <c r="G184" s="122">
        <f>VLOOKUP(C184,'[1]13'!$C$23:$AZ$935,5,0)</f>
        <v>0</v>
      </c>
      <c r="H184" s="122"/>
      <c r="I184" s="122">
        <f>VLOOKUP(C184,'[1]13'!$C$23:$AZ$935,7,0)</f>
        <v>0</v>
      </c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122"/>
      <c r="AF184" s="122"/>
      <c r="AG184" s="122"/>
      <c r="AH184" s="122">
        <v>0</v>
      </c>
      <c r="AI184" s="122">
        <v>0</v>
      </c>
      <c r="AJ184" s="122"/>
      <c r="AK184" s="122">
        <v>0</v>
      </c>
      <c r="AL184" s="122"/>
      <c r="AM184" s="122"/>
      <c r="AN184" s="122"/>
      <c r="AO184" s="122">
        <f t="shared" si="143"/>
        <v>0.19700801999999998</v>
      </c>
      <c r="AP184" s="122">
        <f t="shared" si="144"/>
        <v>0.25</v>
      </c>
      <c r="AQ184" s="122">
        <f t="shared" si="145"/>
        <v>0</v>
      </c>
      <c r="AR184" s="122">
        <f t="shared" si="146"/>
        <v>0</v>
      </c>
      <c r="AS184" s="122"/>
      <c r="AT184" s="122"/>
      <c r="AU184" s="122"/>
      <c r="AV184" s="122">
        <f>VLOOKUP(C184,'[1]13'!$C$23:$AZ$935,46,0)</f>
        <v>0</v>
      </c>
      <c r="AW184" s="122">
        <f>VLOOKUP(C184,'[1]13'!$C$23:$AZ$935,47,0)</f>
        <v>0</v>
      </c>
      <c r="AX184" s="122"/>
      <c r="AY184" s="122">
        <f>VLOOKUP(C184,'[1]13'!$C$23:$AZ$935,49,0)</f>
        <v>0</v>
      </c>
      <c r="AZ184" s="122"/>
      <c r="BA184" s="122"/>
      <c r="BB184" s="122"/>
      <c r="BC184" s="122">
        <v>0.19700801999999998</v>
      </c>
      <c r="BD184" s="122">
        <v>0.25</v>
      </c>
      <c r="BE184" s="122"/>
      <c r="BF184" s="122">
        <v>0</v>
      </c>
      <c r="BG184" s="122"/>
      <c r="BH184" s="122"/>
      <c r="BI184" s="122"/>
      <c r="BJ184" s="122"/>
      <c r="BK184" s="122"/>
      <c r="BL184" s="122"/>
      <c r="BM184" s="122"/>
      <c r="BN184" s="122"/>
      <c r="BO184" s="122"/>
      <c r="BP184" s="122"/>
      <c r="BQ184" s="122"/>
      <c r="BR184" s="122"/>
      <c r="BS184" s="122"/>
      <c r="BT184" s="122"/>
      <c r="BU184" s="122"/>
      <c r="BV184" s="122"/>
      <c r="BW184" s="122"/>
      <c r="BX184" s="122"/>
      <c r="BY184" s="122">
        <f t="shared" si="147"/>
        <v>-0.19700801999999998</v>
      </c>
      <c r="BZ184" s="122"/>
      <c r="CA184" s="122"/>
      <c r="CB184" s="98"/>
    </row>
    <row r="185" spans="1:80" s="90" customFormat="1" ht="62.2" x14ac:dyDescent="0.3">
      <c r="A185" s="106" t="s">
        <v>1660</v>
      </c>
      <c r="B185" s="107" t="s">
        <v>1712</v>
      </c>
      <c r="C185" s="108" t="s">
        <v>1921</v>
      </c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  <c r="AH185" s="122"/>
      <c r="AI185" s="122"/>
      <c r="AJ185" s="122"/>
      <c r="AK185" s="122"/>
      <c r="AL185" s="122"/>
      <c r="AM185" s="122"/>
      <c r="AN185" s="122"/>
      <c r="AO185" s="122">
        <f t="shared" si="143"/>
        <v>0.22366129999999998</v>
      </c>
      <c r="AP185" s="122">
        <f t="shared" si="144"/>
        <v>0.25</v>
      </c>
      <c r="AQ185" s="122">
        <f t="shared" si="145"/>
        <v>0</v>
      </c>
      <c r="AR185" s="122">
        <f t="shared" si="146"/>
        <v>0</v>
      </c>
      <c r="AS185" s="122"/>
      <c r="AT185" s="122"/>
      <c r="AU185" s="122"/>
      <c r="AV185" s="122"/>
      <c r="AW185" s="122"/>
      <c r="AX185" s="122"/>
      <c r="AY185" s="122"/>
      <c r="AZ185" s="122"/>
      <c r="BA185" s="122"/>
      <c r="BB185" s="122"/>
      <c r="BC185" s="122">
        <v>0.22366129999999998</v>
      </c>
      <c r="BD185" s="122">
        <v>0.25</v>
      </c>
      <c r="BE185" s="122"/>
      <c r="BF185" s="122">
        <v>0</v>
      </c>
      <c r="BG185" s="122"/>
      <c r="BH185" s="122"/>
      <c r="BI185" s="122"/>
      <c r="BJ185" s="122"/>
      <c r="BK185" s="122"/>
      <c r="BL185" s="122"/>
      <c r="BM185" s="122"/>
      <c r="BN185" s="122"/>
      <c r="BO185" s="122"/>
      <c r="BP185" s="122"/>
      <c r="BQ185" s="122"/>
      <c r="BR185" s="122"/>
      <c r="BS185" s="122"/>
      <c r="BT185" s="122"/>
      <c r="BU185" s="122"/>
      <c r="BV185" s="122"/>
      <c r="BW185" s="122"/>
      <c r="BX185" s="122"/>
      <c r="BY185" s="122">
        <f t="shared" si="147"/>
        <v>-0.22366129999999998</v>
      </c>
      <c r="BZ185" s="122"/>
      <c r="CA185" s="122"/>
      <c r="CB185" s="98"/>
    </row>
    <row r="186" spans="1:80" s="90" customFormat="1" ht="46.65" x14ac:dyDescent="0.3">
      <c r="A186" s="106" t="s">
        <v>1660</v>
      </c>
      <c r="B186" s="107" t="s">
        <v>1713</v>
      </c>
      <c r="C186" s="108" t="s">
        <v>1922</v>
      </c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>
        <f t="shared" si="143"/>
        <v>0</v>
      </c>
      <c r="AP186" s="122">
        <f t="shared" si="144"/>
        <v>0</v>
      </c>
      <c r="AQ186" s="122">
        <f t="shared" si="145"/>
        <v>0</v>
      </c>
      <c r="AR186" s="122">
        <f t="shared" si="146"/>
        <v>0</v>
      </c>
      <c r="AS186" s="122"/>
      <c r="AT186" s="122"/>
      <c r="AU186" s="122"/>
      <c r="AV186" s="122"/>
      <c r="AW186" s="122"/>
      <c r="AX186" s="122"/>
      <c r="AY186" s="122"/>
      <c r="AZ186" s="122"/>
      <c r="BA186" s="122"/>
      <c r="BB186" s="122"/>
      <c r="BC186" s="122">
        <v>0</v>
      </c>
      <c r="BD186" s="122">
        <v>0</v>
      </c>
      <c r="BE186" s="122"/>
      <c r="BF186" s="122">
        <v>0</v>
      </c>
      <c r="BG186" s="122"/>
      <c r="BH186" s="122"/>
      <c r="BI186" s="122"/>
      <c r="BJ186" s="122"/>
      <c r="BK186" s="122"/>
      <c r="BL186" s="122"/>
      <c r="BM186" s="122"/>
      <c r="BN186" s="122"/>
      <c r="BO186" s="122"/>
      <c r="BP186" s="122"/>
      <c r="BQ186" s="122"/>
      <c r="BR186" s="122"/>
      <c r="BS186" s="122"/>
      <c r="BT186" s="122"/>
      <c r="BU186" s="122"/>
      <c r="BV186" s="122"/>
      <c r="BW186" s="122"/>
      <c r="BX186" s="122"/>
      <c r="BY186" s="122">
        <f t="shared" si="147"/>
        <v>0</v>
      </c>
      <c r="BZ186" s="122"/>
      <c r="CA186" s="122"/>
      <c r="CB186" s="98"/>
    </row>
    <row r="187" spans="1:80" s="90" customFormat="1" ht="31.1" x14ac:dyDescent="0.3">
      <c r="A187" s="106" t="s">
        <v>1660</v>
      </c>
      <c r="B187" s="107" t="s">
        <v>1714</v>
      </c>
      <c r="C187" s="108" t="s">
        <v>1923</v>
      </c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22"/>
      <c r="AH187" s="122"/>
      <c r="AI187" s="122"/>
      <c r="AJ187" s="122"/>
      <c r="AK187" s="122"/>
      <c r="AL187" s="122"/>
      <c r="AM187" s="122"/>
      <c r="AN187" s="122"/>
      <c r="AO187" s="122">
        <f t="shared" si="143"/>
        <v>0</v>
      </c>
      <c r="AP187" s="122">
        <f t="shared" si="144"/>
        <v>0</v>
      </c>
      <c r="AQ187" s="122">
        <f t="shared" si="145"/>
        <v>0</v>
      </c>
      <c r="AR187" s="122">
        <f t="shared" si="146"/>
        <v>0</v>
      </c>
      <c r="AS187" s="122"/>
      <c r="AT187" s="122"/>
      <c r="AU187" s="122"/>
      <c r="AV187" s="122"/>
      <c r="AW187" s="122"/>
      <c r="AX187" s="122"/>
      <c r="AY187" s="122"/>
      <c r="AZ187" s="122"/>
      <c r="BA187" s="122"/>
      <c r="BB187" s="122"/>
      <c r="BC187" s="122">
        <v>0</v>
      </c>
      <c r="BD187" s="122">
        <v>0</v>
      </c>
      <c r="BE187" s="122"/>
      <c r="BF187" s="122">
        <v>0</v>
      </c>
      <c r="BG187" s="122"/>
      <c r="BH187" s="122"/>
      <c r="BI187" s="122"/>
      <c r="BJ187" s="122"/>
      <c r="BK187" s="122"/>
      <c r="BL187" s="122"/>
      <c r="BM187" s="122"/>
      <c r="BN187" s="122"/>
      <c r="BO187" s="122"/>
      <c r="BP187" s="122"/>
      <c r="BQ187" s="122"/>
      <c r="BR187" s="122"/>
      <c r="BS187" s="122"/>
      <c r="BT187" s="122"/>
      <c r="BU187" s="122"/>
      <c r="BV187" s="122"/>
      <c r="BW187" s="122"/>
      <c r="BX187" s="122"/>
      <c r="BY187" s="122">
        <f t="shared" si="147"/>
        <v>0</v>
      </c>
      <c r="BZ187" s="122"/>
      <c r="CA187" s="122"/>
      <c r="CB187" s="98"/>
    </row>
    <row r="188" spans="1:80" s="90" customFormat="1" ht="62.2" x14ac:dyDescent="0.3">
      <c r="A188" s="106" t="s">
        <v>1661</v>
      </c>
      <c r="B188" s="107" t="s">
        <v>1715</v>
      </c>
      <c r="C188" s="108" t="s">
        <v>1924</v>
      </c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  <c r="AH188" s="122"/>
      <c r="AI188" s="122"/>
      <c r="AJ188" s="122"/>
      <c r="AK188" s="122"/>
      <c r="AL188" s="122"/>
      <c r="AM188" s="122"/>
      <c r="AN188" s="122"/>
      <c r="AO188" s="122">
        <f t="shared" si="143"/>
        <v>0</v>
      </c>
      <c r="AP188" s="122">
        <f t="shared" si="144"/>
        <v>0</v>
      </c>
      <c r="AQ188" s="122">
        <f t="shared" si="145"/>
        <v>0</v>
      </c>
      <c r="AR188" s="122">
        <f t="shared" si="146"/>
        <v>0</v>
      </c>
      <c r="AS188" s="122"/>
      <c r="AT188" s="122"/>
      <c r="AU188" s="122"/>
      <c r="AV188" s="122"/>
      <c r="AW188" s="122"/>
      <c r="AX188" s="122"/>
      <c r="AY188" s="122"/>
      <c r="AZ188" s="122"/>
      <c r="BA188" s="122"/>
      <c r="BB188" s="122"/>
      <c r="BC188" s="122">
        <v>0</v>
      </c>
      <c r="BD188" s="122">
        <v>0</v>
      </c>
      <c r="BE188" s="122"/>
      <c r="BF188" s="122">
        <v>0</v>
      </c>
      <c r="BG188" s="122"/>
      <c r="BH188" s="122"/>
      <c r="BI188" s="122"/>
      <c r="BJ188" s="122"/>
      <c r="BK188" s="122"/>
      <c r="BL188" s="122"/>
      <c r="BM188" s="122"/>
      <c r="BN188" s="122"/>
      <c r="BO188" s="122"/>
      <c r="BP188" s="122"/>
      <c r="BQ188" s="122"/>
      <c r="BR188" s="122"/>
      <c r="BS188" s="122"/>
      <c r="BT188" s="122"/>
      <c r="BU188" s="122"/>
      <c r="BV188" s="122"/>
      <c r="BW188" s="122"/>
      <c r="BX188" s="122"/>
      <c r="BY188" s="122">
        <f t="shared" si="147"/>
        <v>0</v>
      </c>
      <c r="BZ188" s="122"/>
      <c r="CA188" s="122"/>
      <c r="CB188" s="98"/>
    </row>
    <row r="189" spans="1:80" s="90" customFormat="1" ht="31.1" x14ac:dyDescent="0.3">
      <c r="A189" s="106" t="s">
        <v>1660</v>
      </c>
      <c r="B189" s="107" t="s">
        <v>1716</v>
      </c>
      <c r="C189" s="108" t="s">
        <v>1925</v>
      </c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2"/>
      <c r="AC189" s="122"/>
      <c r="AD189" s="122"/>
      <c r="AE189" s="122"/>
      <c r="AF189" s="122"/>
      <c r="AG189" s="122"/>
      <c r="AH189" s="122"/>
      <c r="AI189" s="122"/>
      <c r="AJ189" s="122"/>
      <c r="AK189" s="122"/>
      <c r="AL189" s="122"/>
      <c r="AM189" s="122"/>
      <c r="AN189" s="122"/>
      <c r="AO189" s="122">
        <f t="shared" si="143"/>
        <v>0</v>
      </c>
      <c r="AP189" s="122">
        <f t="shared" si="144"/>
        <v>0</v>
      </c>
      <c r="AQ189" s="122">
        <f t="shared" si="145"/>
        <v>0</v>
      </c>
      <c r="AR189" s="122">
        <f t="shared" si="146"/>
        <v>0</v>
      </c>
      <c r="AS189" s="122"/>
      <c r="AT189" s="122"/>
      <c r="AU189" s="122"/>
      <c r="AV189" s="122"/>
      <c r="AW189" s="122"/>
      <c r="AX189" s="122"/>
      <c r="AY189" s="122"/>
      <c r="AZ189" s="122"/>
      <c r="BA189" s="122"/>
      <c r="BB189" s="122"/>
      <c r="BC189" s="122">
        <v>0</v>
      </c>
      <c r="BD189" s="122">
        <v>0</v>
      </c>
      <c r="BE189" s="122"/>
      <c r="BF189" s="122">
        <v>0</v>
      </c>
      <c r="BG189" s="122"/>
      <c r="BH189" s="122"/>
      <c r="BI189" s="122"/>
      <c r="BJ189" s="122"/>
      <c r="BK189" s="122"/>
      <c r="BL189" s="122"/>
      <c r="BM189" s="122"/>
      <c r="BN189" s="122"/>
      <c r="BO189" s="122"/>
      <c r="BP189" s="122"/>
      <c r="BQ189" s="122"/>
      <c r="BR189" s="122"/>
      <c r="BS189" s="122"/>
      <c r="BT189" s="122"/>
      <c r="BU189" s="122"/>
      <c r="BV189" s="122"/>
      <c r="BW189" s="122"/>
      <c r="BX189" s="122"/>
      <c r="BY189" s="122">
        <f t="shared" si="147"/>
        <v>0</v>
      </c>
      <c r="BZ189" s="122"/>
      <c r="CA189" s="122"/>
      <c r="CB189" s="98"/>
    </row>
    <row r="190" spans="1:80" s="90" customFormat="1" x14ac:dyDescent="0.3">
      <c r="A190" s="103"/>
      <c r="B190" s="110" t="s">
        <v>56</v>
      </c>
      <c r="C190" s="105"/>
      <c r="D190" s="133">
        <f t="shared" ref="D190:BN190" si="148">SUM(D191:D191)</f>
        <v>3.8737199999999996</v>
      </c>
      <c r="E190" s="133">
        <f t="shared" si="148"/>
        <v>0</v>
      </c>
      <c r="F190" s="133">
        <f t="shared" si="148"/>
        <v>0</v>
      </c>
      <c r="G190" s="133">
        <f t="shared" si="148"/>
        <v>0</v>
      </c>
      <c r="H190" s="133">
        <f t="shared" si="148"/>
        <v>0</v>
      </c>
      <c r="I190" s="133">
        <f t="shared" si="148"/>
        <v>0</v>
      </c>
      <c r="J190" s="133">
        <f t="shared" si="148"/>
        <v>0</v>
      </c>
      <c r="K190" s="133">
        <f t="shared" si="148"/>
        <v>0</v>
      </c>
      <c r="L190" s="133">
        <f t="shared" si="148"/>
        <v>0</v>
      </c>
      <c r="M190" s="133">
        <f t="shared" si="148"/>
        <v>0</v>
      </c>
      <c r="N190" s="133">
        <f t="shared" si="148"/>
        <v>0</v>
      </c>
      <c r="O190" s="133">
        <f t="shared" si="148"/>
        <v>0</v>
      </c>
      <c r="P190" s="133">
        <f t="shared" si="148"/>
        <v>0</v>
      </c>
      <c r="Q190" s="133">
        <f t="shared" si="148"/>
        <v>0</v>
      </c>
      <c r="R190" s="133">
        <f t="shared" si="148"/>
        <v>0</v>
      </c>
      <c r="S190" s="133">
        <f t="shared" si="148"/>
        <v>0</v>
      </c>
      <c r="T190" s="133">
        <f t="shared" si="148"/>
        <v>0</v>
      </c>
      <c r="U190" s="133">
        <f t="shared" si="148"/>
        <v>0</v>
      </c>
      <c r="V190" s="133">
        <f t="shared" si="148"/>
        <v>0</v>
      </c>
      <c r="W190" s="133">
        <f t="shared" si="148"/>
        <v>0</v>
      </c>
      <c r="X190" s="133">
        <f t="shared" si="148"/>
        <v>0</v>
      </c>
      <c r="Y190" s="133">
        <f t="shared" si="148"/>
        <v>0</v>
      </c>
      <c r="Z190" s="133">
        <f t="shared" si="148"/>
        <v>0</v>
      </c>
      <c r="AA190" s="133">
        <f t="shared" si="148"/>
        <v>0</v>
      </c>
      <c r="AB190" s="133">
        <f t="shared" si="148"/>
        <v>0</v>
      </c>
      <c r="AC190" s="133">
        <f t="shared" si="148"/>
        <v>0</v>
      </c>
      <c r="AD190" s="133">
        <f t="shared" si="148"/>
        <v>0</v>
      </c>
      <c r="AE190" s="133">
        <f t="shared" si="148"/>
        <v>0</v>
      </c>
      <c r="AF190" s="133">
        <f t="shared" si="148"/>
        <v>0</v>
      </c>
      <c r="AG190" s="133">
        <f t="shared" si="148"/>
        <v>0</v>
      </c>
      <c r="AH190" s="133">
        <f t="shared" si="148"/>
        <v>0</v>
      </c>
      <c r="AI190" s="133">
        <f t="shared" si="148"/>
        <v>0</v>
      </c>
      <c r="AJ190" s="133">
        <f t="shared" si="148"/>
        <v>0</v>
      </c>
      <c r="AK190" s="133">
        <f t="shared" si="148"/>
        <v>0</v>
      </c>
      <c r="AL190" s="133">
        <f t="shared" si="148"/>
        <v>0</v>
      </c>
      <c r="AM190" s="133">
        <f t="shared" si="148"/>
        <v>0</v>
      </c>
      <c r="AN190" s="133">
        <f t="shared" si="148"/>
        <v>0</v>
      </c>
      <c r="AO190" s="133">
        <f t="shared" si="148"/>
        <v>0</v>
      </c>
      <c r="AP190" s="133">
        <f t="shared" si="148"/>
        <v>0</v>
      </c>
      <c r="AQ190" s="133">
        <f t="shared" si="148"/>
        <v>0</v>
      </c>
      <c r="AR190" s="133">
        <f t="shared" si="148"/>
        <v>0</v>
      </c>
      <c r="AS190" s="133">
        <f t="shared" si="148"/>
        <v>0</v>
      </c>
      <c r="AT190" s="133">
        <f t="shared" si="148"/>
        <v>0</v>
      </c>
      <c r="AU190" s="133">
        <f t="shared" si="148"/>
        <v>0</v>
      </c>
      <c r="AV190" s="133">
        <f t="shared" si="148"/>
        <v>0</v>
      </c>
      <c r="AW190" s="133">
        <f t="shared" si="148"/>
        <v>0</v>
      </c>
      <c r="AX190" s="133">
        <f t="shared" si="148"/>
        <v>0</v>
      </c>
      <c r="AY190" s="133">
        <f t="shared" si="148"/>
        <v>0</v>
      </c>
      <c r="AZ190" s="133">
        <f t="shared" si="148"/>
        <v>0</v>
      </c>
      <c r="BA190" s="133">
        <f t="shared" si="148"/>
        <v>0</v>
      </c>
      <c r="BB190" s="133">
        <f t="shared" si="148"/>
        <v>0</v>
      </c>
      <c r="BC190" s="133">
        <f t="shared" si="148"/>
        <v>0</v>
      </c>
      <c r="BD190" s="133">
        <f t="shared" si="148"/>
        <v>0</v>
      </c>
      <c r="BE190" s="133">
        <f t="shared" si="148"/>
        <v>0</v>
      </c>
      <c r="BF190" s="133">
        <f t="shared" si="148"/>
        <v>0</v>
      </c>
      <c r="BG190" s="133">
        <f t="shared" si="148"/>
        <v>0</v>
      </c>
      <c r="BH190" s="133">
        <f t="shared" si="148"/>
        <v>0</v>
      </c>
      <c r="BI190" s="133">
        <f t="shared" si="148"/>
        <v>0</v>
      </c>
      <c r="BJ190" s="133">
        <f t="shared" si="148"/>
        <v>0</v>
      </c>
      <c r="BK190" s="133">
        <f t="shared" si="148"/>
        <v>0</v>
      </c>
      <c r="BL190" s="133">
        <f t="shared" si="148"/>
        <v>0</v>
      </c>
      <c r="BM190" s="133">
        <f t="shared" si="148"/>
        <v>0</v>
      </c>
      <c r="BN190" s="133">
        <f t="shared" si="148"/>
        <v>0</v>
      </c>
      <c r="BO190" s="133">
        <f t="shared" ref="BO190:CA190" si="149">SUM(BO191:BO191)</f>
        <v>0</v>
      </c>
      <c r="BP190" s="133">
        <f t="shared" si="149"/>
        <v>0</v>
      </c>
      <c r="BQ190" s="133">
        <f t="shared" si="149"/>
        <v>0</v>
      </c>
      <c r="BR190" s="133">
        <f t="shared" si="149"/>
        <v>0</v>
      </c>
      <c r="BS190" s="133">
        <f t="shared" si="149"/>
        <v>0</v>
      </c>
      <c r="BT190" s="133">
        <f t="shared" si="149"/>
        <v>0</v>
      </c>
      <c r="BU190" s="133">
        <f t="shared" si="149"/>
        <v>0</v>
      </c>
      <c r="BV190" s="133">
        <f t="shared" si="149"/>
        <v>0</v>
      </c>
      <c r="BW190" s="133">
        <f t="shared" si="149"/>
        <v>0</v>
      </c>
      <c r="BX190" s="133">
        <f t="shared" si="149"/>
        <v>0</v>
      </c>
      <c r="BY190" s="133">
        <f t="shared" si="149"/>
        <v>0</v>
      </c>
      <c r="BZ190" s="133">
        <f t="shared" si="149"/>
        <v>0</v>
      </c>
      <c r="CA190" s="133">
        <f t="shared" si="149"/>
        <v>0</v>
      </c>
      <c r="CB190" s="98"/>
    </row>
    <row r="191" spans="1:80" s="90" customFormat="1" ht="62.2" x14ac:dyDescent="0.3">
      <c r="A191" s="106" t="s">
        <v>1661</v>
      </c>
      <c r="B191" s="107" t="s">
        <v>799</v>
      </c>
      <c r="C191" s="108" t="s">
        <v>1222</v>
      </c>
      <c r="D191" s="122">
        <v>3.8737199999999996</v>
      </c>
      <c r="E191" s="122"/>
      <c r="F191" s="122">
        <f>VLOOKUP(C191,'[1]13'!$C$23:$AZ$935,4,0)</f>
        <v>0</v>
      </c>
      <c r="G191" s="122">
        <f>VLOOKUP(C191,'[1]13'!$C$23:$AZ$935,5,0)</f>
        <v>0</v>
      </c>
      <c r="H191" s="122"/>
      <c r="I191" s="122">
        <f>VLOOKUP(C191,'[1]13'!$C$23:$AZ$935,7,0)</f>
        <v>0</v>
      </c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2"/>
      <c r="AC191" s="122"/>
      <c r="AD191" s="122"/>
      <c r="AE191" s="122"/>
      <c r="AF191" s="122"/>
      <c r="AG191" s="122"/>
      <c r="AH191" s="122">
        <v>0</v>
      </c>
      <c r="AI191" s="122">
        <v>0</v>
      </c>
      <c r="AJ191" s="122"/>
      <c r="AK191" s="122">
        <v>0</v>
      </c>
      <c r="AL191" s="122"/>
      <c r="AM191" s="122"/>
      <c r="AN191" s="122"/>
      <c r="AO191" s="122">
        <f>AV191+BC191</f>
        <v>0</v>
      </c>
      <c r="AP191" s="122">
        <f t="shared" ref="AP191" si="150">AW191+BD191</f>
        <v>0</v>
      </c>
      <c r="AQ191" s="122">
        <f t="shared" ref="AQ191" si="151">AX191+BE191</f>
        <v>0</v>
      </c>
      <c r="AR191" s="122">
        <f t="shared" ref="AR191" si="152">AY191+BF191</f>
        <v>0</v>
      </c>
      <c r="AS191" s="122"/>
      <c r="AT191" s="122"/>
      <c r="AU191" s="122"/>
      <c r="AV191" s="122">
        <f>VLOOKUP(C191,'[1]13'!$C$23:$AZ$935,46,0)</f>
        <v>0</v>
      </c>
      <c r="AW191" s="122">
        <f>VLOOKUP(C191,'[1]13'!$C$23:$AZ$935,47,0)</f>
        <v>0</v>
      </c>
      <c r="AX191" s="122"/>
      <c r="AY191" s="122">
        <f>VLOOKUP(C191,'[1]13'!$C$23:$AZ$935,49,0)</f>
        <v>0</v>
      </c>
      <c r="AZ191" s="122"/>
      <c r="BA191" s="122"/>
      <c r="BB191" s="122"/>
      <c r="BC191" s="122">
        <v>0</v>
      </c>
      <c r="BD191" s="122">
        <v>0</v>
      </c>
      <c r="BE191" s="122"/>
      <c r="BF191" s="122">
        <v>0</v>
      </c>
      <c r="BG191" s="122"/>
      <c r="BH191" s="122"/>
      <c r="BI191" s="122"/>
      <c r="BJ191" s="122"/>
      <c r="BK191" s="122"/>
      <c r="BL191" s="122"/>
      <c r="BM191" s="122"/>
      <c r="BN191" s="122"/>
      <c r="BO191" s="122"/>
      <c r="BP191" s="122"/>
      <c r="BQ191" s="122"/>
      <c r="BR191" s="122"/>
      <c r="BS191" s="122"/>
      <c r="BT191" s="122"/>
      <c r="BU191" s="122"/>
      <c r="BV191" s="122"/>
      <c r="BW191" s="122"/>
      <c r="BX191" s="122"/>
      <c r="BY191" s="122">
        <f>F191-AO191</f>
        <v>0</v>
      </c>
      <c r="BZ191" s="122"/>
      <c r="CA191" s="122"/>
      <c r="CB191" s="98"/>
    </row>
    <row r="192" spans="1:80" s="90" customFormat="1" x14ac:dyDescent="0.3">
      <c r="A192" s="103"/>
      <c r="B192" s="110" t="s">
        <v>57</v>
      </c>
      <c r="C192" s="105"/>
      <c r="D192" s="133">
        <f t="shared" ref="D192:BN192" si="153">SUM(D193:D196)</f>
        <v>2.3377499999999998</v>
      </c>
      <c r="E192" s="133">
        <f t="shared" si="153"/>
        <v>0</v>
      </c>
      <c r="F192" s="133">
        <f t="shared" si="153"/>
        <v>2.3377499999999998</v>
      </c>
      <c r="G192" s="133">
        <f t="shared" si="153"/>
        <v>1.4</v>
      </c>
      <c r="H192" s="133">
        <f t="shared" si="153"/>
        <v>0</v>
      </c>
      <c r="I192" s="133">
        <f t="shared" si="153"/>
        <v>0</v>
      </c>
      <c r="J192" s="133">
        <f t="shared" si="153"/>
        <v>0</v>
      </c>
      <c r="K192" s="133">
        <f t="shared" si="153"/>
        <v>0</v>
      </c>
      <c r="L192" s="133">
        <f t="shared" si="153"/>
        <v>0</v>
      </c>
      <c r="M192" s="133">
        <f t="shared" si="153"/>
        <v>0</v>
      </c>
      <c r="N192" s="133">
        <f t="shared" si="153"/>
        <v>0</v>
      </c>
      <c r="O192" s="133">
        <f t="shared" si="153"/>
        <v>0</v>
      </c>
      <c r="P192" s="133">
        <f t="shared" si="153"/>
        <v>0</v>
      </c>
      <c r="Q192" s="133">
        <f t="shared" si="153"/>
        <v>0</v>
      </c>
      <c r="R192" s="133">
        <f t="shared" si="153"/>
        <v>0</v>
      </c>
      <c r="S192" s="133">
        <f t="shared" si="153"/>
        <v>0</v>
      </c>
      <c r="T192" s="133">
        <f t="shared" si="153"/>
        <v>0</v>
      </c>
      <c r="U192" s="133">
        <f t="shared" si="153"/>
        <v>0</v>
      </c>
      <c r="V192" s="133">
        <f t="shared" si="153"/>
        <v>0</v>
      </c>
      <c r="W192" s="133">
        <f t="shared" si="153"/>
        <v>0</v>
      </c>
      <c r="X192" s="133">
        <f t="shared" si="153"/>
        <v>0</v>
      </c>
      <c r="Y192" s="133">
        <f t="shared" si="153"/>
        <v>0</v>
      </c>
      <c r="Z192" s="133">
        <f t="shared" si="153"/>
        <v>0</v>
      </c>
      <c r="AA192" s="133">
        <f t="shared" si="153"/>
        <v>0</v>
      </c>
      <c r="AB192" s="133">
        <f t="shared" si="153"/>
        <v>0</v>
      </c>
      <c r="AC192" s="133">
        <f t="shared" si="153"/>
        <v>0</v>
      </c>
      <c r="AD192" s="133">
        <f t="shared" si="153"/>
        <v>0</v>
      </c>
      <c r="AE192" s="133">
        <f t="shared" si="153"/>
        <v>0</v>
      </c>
      <c r="AF192" s="133">
        <f t="shared" si="153"/>
        <v>0</v>
      </c>
      <c r="AG192" s="133">
        <f t="shared" si="153"/>
        <v>0</v>
      </c>
      <c r="AH192" s="133">
        <f t="shared" si="153"/>
        <v>2.3377499999999998</v>
      </c>
      <c r="AI192" s="133">
        <f t="shared" si="153"/>
        <v>1.4</v>
      </c>
      <c r="AJ192" s="133">
        <f t="shared" si="153"/>
        <v>0</v>
      </c>
      <c r="AK192" s="133">
        <f t="shared" si="153"/>
        <v>0</v>
      </c>
      <c r="AL192" s="133">
        <f t="shared" si="153"/>
        <v>0</v>
      </c>
      <c r="AM192" s="133">
        <f t="shared" si="153"/>
        <v>0</v>
      </c>
      <c r="AN192" s="133">
        <f t="shared" si="153"/>
        <v>0</v>
      </c>
      <c r="AO192" s="133">
        <f t="shared" si="153"/>
        <v>1.75826368</v>
      </c>
      <c r="AP192" s="133">
        <f t="shared" si="153"/>
        <v>1.25</v>
      </c>
      <c r="AQ192" s="133">
        <f t="shared" si="153"/>
        <v>0</v>
      </c>
      <c r="AR192" s="133">
        <f t="shared" si="153"/>
        <v>0</v>
      </c>
      <c r="AS192" s="133">
        <f t="shared" si="153"/>
        <v>0</v>
      </c>
      <c r="AT192" s="133">
        <f t="shared" si="153"/>
        <v>0</v>
      </c>
      <c r="AU192" s="133">
        <f t="shared" si="153"/>
        <v>0</v>
      </c>
      <c r="AV192" s="133">
        <f t="shared" si="153"/>
        <v>0</v>
      </c>
      <c r="AW192" s="133">
        <f t="shared" si="153"/>
        <v>0</v>
      </c>
      <c r="AX192" s="133">
        <f t="shared" si="153"/>
        <v>0</v>
      </c>
      <c r="AY192" s="133">
        <f t="shared" si="153"/>
        <v>0</v>
      </c>
      <c r="AZ192" s="133">
        <f t="shared" si="153"/>
        <v>0</v>
      </c>
      <c r="BA192" s="133">
        <f t="shared" si="153"/>
        <v>0</v>
      </c>
      <c r="BB192" s="133">
        <f t="shared" si="153"/>
        <v>0</v>
      </c>
      <c r="BC192" s="133">
        <f t="shared" si="153"/>
        <v>1.75826368</v>
      </c>
      <c r="BD192" s="133">
        <f t="shared" si="153"/>
        <v>1.25</v>
      </c>
      <c r="BE192" s="133">
        <f t="shared" si="153"/>
        <v>0</v>
      </c>
      <c r="BF192" s="133">
        <f t="shared" si="153"/>
        <v>0</v>
      </c>
      <c r="BG192" s="133">
        <f t="shared" si="153"/>
        <v>0</v>
      </c>
      <c r="BH192" s="133">
        <f t="shared" si="153"/>
        <v>0</v>
      </c>
      <c r="BI192" s="133">
        <f t="shared" si="153"/>
        <v>0</v>
      </c>
      <c r="BJ192" s="133">
        <f t="shared" si="153"/>
        <v>0</v>
      </c>
      <c r="BK192" s="133">
        <f t="shared" si="153"/>
        <v>0</v>
      </c>
      <c r="BL192" s="133">
        <f t="shared" si="153"/>
        <v>0</v>
      </c>
      <c r="BM192" s="133">
        <f t="shared" si="153"/>
        <v>0</v>
      </c>
      <c r="BN192" s="133">
        <f t="shared" si="153"/>
        <v>0</v>
      </c>
      <c r="BO192" s="133">
        <f t="shared" ref="BO192:CA192" si="154">SUM(BO193:BO196)</f>
        <v>0</v>
      </c>
      <c r="BP192" s="133">
        <f t="shared" si="154"/>
        <v>0</v>
      </c>
      <c r="BQ192" s="133">
        <f t="shared" si="154"/>
        <v>0</v>
      </c>
      <c r="BR192" s="133">
        <f t="shared" si="154"/>
        <v>0</v>
      </c>
      <c r="BS192" s="133">
        <f t="shared" si="154"/>
        <v>0</v>
      </c>
      <c r="BT192" s="133">
        <f t="shared" si="154"/>
        <v>0</v>
      </c>
      <c r="BU192" s="133">
        <f t="shared" si="154"/>
        <v>0</v>
      </c>
      <c r="BV192" s="133">
        <f t="shared" si="154"/>
        <v>0</v>
      </c>
      <c r="BW192" s="133">
        <f t="shared" si="154"/>
        <v>0</v>
      </c>
      <c r="BX192" s="133">
        <f t="shared" si="154"/>
        <v>0</v>
      </c>
      <c r="BY192" s="133">
        <f t="shared" si="154"/>
        <v>0.57948631999999978</v>
      </c>
      <c r="BZ192" s="133">
        <f t="shared" si="154"/>
        <v>0</v>
      </c>
      <c r="CA192" s="133">
        <f t="shared" si="154"/>
        <v>0</v>
      </c>
      <c r="CB192" s="98"/>
    </row>
    <row r="193" spans="1:80" s="90" customFormat="1" ht="31.1" x14ac:dyDescent="0.3">
      <c r="A193" s="106" t="s">
        <v>1660</v>
      </c>
      <c r="B193" s="107" t="s">
        <v>432</v>
      </c>
      <c r="C193" s="108" t="s">
        <v>512</v>
      </c>
      <c r="D193" s="122">
        <v>1.47844</v>
      </c>
      <c r="E193" s="122"/>
      <c r="F193" s="122">
        <f>VLOOKUP(C193,'[1]13'!$C$23:$AZ$935,4,0)</f>
        <v>1.47844</v>
      </c>
      <c r="G193" s="122">
        <f>VLOOKUP(C193,'[1]13'!$C$23:$AZ$935,5,0)</f>
        <v>1</v>
      </c>
      <c r="H193" s="122"/>
      <c r="I193" s="122">
        <f>VLOOKUP(C193,'[1]13'!$C$23:$AZ$935,7,0)</f>
        <v>0</v>
      </c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2"/>
      <c r="AC193" s="122"/>
      <c r="AD193" s="122"/>
      <c r="AE193" s="122"/>
      <c r="AF193" s="122"/>
      <c r="AG193" s="122"/>
      <c r="AH193" s="122">
        <v>1.47844</v>
      </c>
      <c r="AI193" s="122">
        <v>1</v>
      </c>
      <c r="AJ193" s="122"/>
      <c r="AK193" s="122">
        <v>0</v>
      </c>
      <c r="AL193" s="122"/>
      <c r="AM193" s="122"/>
      <c r="AN193" s="122"/>
      <c r="AO193" s="122">
        <f t="shared" ref="AO193:AO196" si="155">AV193+BC193</f>
        <v>1.46237726</v>
      </c>
      <c r="AP193" s="122">
        <f t="shared" ref="AP193:AP196" si="156">AW193+BD193</f>
        <v>1</v>
      </c>
      <c r="AQ193" s="122">
        <f t="shared" ref="AQ193:AQ196" si="157">AX193+BE193</f>
        <v>0</v>
      </c>
      <c r="AR193" s="122">
        <f t="shared" ref="AR193:AR196" si="158">AY193+BF193</f>
        <v>0</v>
      </c>
      <c r="AS193" s="122"/>
      <c r="AT193" s="122"/>
      <c r="AU193" s="122"/>
      <c r="AV193" s="122">
        <f>VLOOKUP(C193,'[1]13'!$C$23:$AZ$935,46,0)</f>
        <v>0</v>
      </c>
      <c r="AW193" s="122">
        <f>VLOOKUP(C193,'[1]13'!$C$23:$AZ$935,47,0)</f>
        <v>0</v>
      </c>
      <c r="AX193" s="122"/>
      <c r="AY193" s="122">
        <f>VLOOKUP(C193,'[1]13'!$C$23:$AZ$935,49,0)</f>
        <v>0</v>
      </c>
      <c r="AZ193" s="122"/>
      <c r="BA193" s="122"/>
      <c r="BB193" s="122"/>
      <c r="BC193" s="122">
        <v>1.46237726</v>
      </c>
      <c r="BD193" s="122">
        <v>1</v>
      </c>
      <c r="BE193" s="122"/>
      <c r="BF193" s="122">
        <v>0</v>
      </c>
      <c r="BG193" s="122"/>
      <c r="BH193" s="122"/>
      <c r="BI193" s="122"/>
      <c r="BJ193" s="122"/>
      <c r="BK193" s="122"/>
      <c r="BL193" s="122"/>
      <c r="BM193" s="122"/>
      <c r="BN193" s="122"/>
      <c r="BO193" s="122"/>
      <c r="BP193" s="122"/>
      <c r="BQ193" s="122"/>
      <c r="BR193" s="122"/>
      <c r="BS193" s="122"/>
      <c r="BT193" s="122"/>
      <c r="BU193" s="122"/>
      <c r="BV193" s="122"/>
      <c r="BW193" s="122"/>
      <c r="BX193" s="122"/>
      <c r="BY193" s="122">
        <f t="shared" ref="BY193:BY196" si="159">F193-AO193</f>
        <v>1.6062739999999964E-2</v>
      </c>
      <c r="BZ193" s="122"/>
      <c r="CA193" s="122"/>
      <c r="CB193" s="98"/>
    </row>
    <row r="194" spans="1:80" s="90" customFormat="1" ht="31.1" x14ac:dyDescent="0.3">
      <c r="A194" s="106" t="s">
        <v>1660</v>
      </c>
      <c r="B194" s="107" t="s">
        <v>800</v>
      </c>
      <c r="C194" s="108" t="s">
        <v>1223</v>
      </c>
      <c r="D194" s="122">
        <v>0.85930999999999991</v>
      </c>
      <c r="E194" s="122"/>
      <c r="F194" s="122">
        <f>VLOOKUP(C194,'[1]13'!$C$23:$AZ$935,4,0)</f>
        <v>0.8593099999999998</v>
      </c>
      <c r="G194" s="122">
        <f>VLOOKUP(C194,'[1]13'!$C$23:$AZ$935,5,0)</f>
        <v>0.4</v>
      </c>
      <c r="H194" s="122"/>
      <c r="I194" s="122">
        <f>VLOOKUP(C194,'[1]13'!$C$23:$AZ$935,7,0)</f>
        <v>0</v>
      </c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2"/>
      <c r="AC194" s="122"/>
      <c r="AD194" s="122"/>
      <c r="AE194" s="122"/>
      <c r="AF194" s="122"/>
      <c r="AG194" s="122"/>
      <c r="AH194" s="122">
        <v>0.8593099999999998</v>
      </c>
      <c r="AI194" s="122">
        <v>0.4</v>
      </c>
      <c r="AJ194" s="122"/>
      <c r="AK194" s="122">
        <v>0</v>
      </c>
      <c r="AL194" s="122"/>
      <c r="AM194" s="122"/>
      <c r="AN194" s="122"/>
      <c r="AO194" s="122">
        <f t="shared" si="155"/>
        <v>0</v>
      </c>
      <c r="AP194" s="122">
        <f t="shared" si="156"/>
        <v>0</v>
      </c>
      <c r="AQ194" s="122">
        <f t="shared" si="157"/>
        <v>0</v>
      </c>
      <c r="AR194" s="122">
        <f t="shared" si="158"/>
        <v>0</v>
      </c>
      <c r="AS194" s="122"/>
      <c r="AT194" s="122"/>
      <c r="AU194" s="122"/>
      <c r="AV194" s="122">
        <f>VLOOKUP(C194,'[1]13'!$C$23:$AZ$935,46,0)</f>
        <v>0</v>
      </c>
      <c r="AW194" s="122">
        <f>VLOOKUP(C194,'[1]13'!$C$23:$AZ$935,47,0)</f>
        <v>0</v>
      </c>
      <c r="AX194" s="122"/>
      <c r="AY194" s="122">
        <f>VLOOKUP(C194,'[1]13'!$C$23:$AZ$935,49,0)</f>
        <v>0</v>
      </c>
      <c r="AZ194" s="122"/>
      <c r="BA194" s="122"/>
      <c r="BB194" s="122"/>
      <c r="BC194" s="122">
        <v>0</v>
      </c>
      <c r="BD194" s="122">
        <v>0</v>
      </c>
      <c r="BE194" s="122"/>
      <c r="BF194" s="122">
        <v>0</v>
      </c>
      <c r="BG194" s="122"/>
      <c r="BH194" s="122"/>
      <c r="BI194" s="122"/>
      <c r="BJ194" s="122"/>
      <c r="BK194" s="122"/>
      <c r="BL194" s="122"/>
      <c r="BM194" s="122"/>
      <c r="BN194" s="122"/>
      <c r="BO194" s="122"/>
      <c r="BP194" s="122"/>
      <c r="BQ194" s="122"/>
      <c r="BR194" s="122"/>
      <c r="BS194" s="122"/>
      <c r="BT194" s="122"/>
      <c r="BU194" s="122"/>
      <c r="BV194" s="122"/>
      <c r="BW194" s="122"/>
      <c r="BX194" s="122"/>
      <c r="BY194" s="122">
        <f t="shared" si="159"/>
        <v>0.8593099999999998</v>
      </c>
      <c r="BZ194" s="122"/>
      <c r="CA194" s="122"/>
      <c r="CB194" s="98"/>
    </row>
    <row r="195" spans="1:80" s="90" customFormat="1" ht="62.2" x14ac:dyDescent="0.3">
      <c r="A195" s="106" t="s">
        <v>1660</v>
      </c>
      <c r="B195" s="107" t="s">
        <v>1717</v>
      </c>
      <c r="C195" s="108" t="s">
        <v>1224</v>
      </c>
      <c r="D195" s="122">
        <v>0</v>
      </c>
      <c r="E195" s="122"/>
      <c r="F195" s="122">
        <f>VLOOKUP(C195,'[1]13'!$C$23:$AZ$935,4,0)</f>
        <v>0</v>
      </c>
      <c r="G195" s="122">
        <f>VLOOKUP(C195,'[1]13'!$C$23:$AZ$935,5,0)</f>
        <v>0</v>
      </c>
      <c r="H195" s="122"/>
      <c r="I195" s="122">
        <f>VLOOKUP(C195,'[1]13'!$C$23:$AZ$935,7,0)</f>
        <v>0</v>
      </c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  <c r="AH195" s="122">
        <v>0</v>
      </c>
      <c r="AI195" s="122">
        <v>0</v>
      </c>
      <c r="AJ195" s="122"/>
      <c r="AK195" s="122">
        <v>0</v>
      </c>
      <c r="AL195" s="122"/>
      <c r="AM195" s="122"/>
      <c r="AN195" s="122"/>
      <c r="AO195" s="122">
        <f t="shared" si="155"/>
        <v>0.29588641999999998</v>
      </c>
      <c r="AP195" s="122">
        <f t="shared" si="156"/>
        <v>0.25</v>
      </c>
      <c r="AQ195" s="122">
        <f t="shared" si="157"/>
        <v>0</v>
      </c>
      <c r="AR195" s="122">
        <f t="shared" si="158"/>
        <v>0</v>
      </c>
      <c r="AS195" s="122"/>
      <c r="AT195" s="122"/>
      <c r="AU195" s="122"/>
      <c r="AV195" s="122">
        <f>VLOOKUP(C195,'[1]13'!$C$23:$AZ$935,46,0)</f>
        <v>0</v>
      </c>
      <c r="AW195" s="122">
        <f>VLOOKUP(C195,'[1]13'!$C$23:$AZ$935,47,0)</f>
        <v>0</v>
      </c>
      <c r="AX195" s="122"/>
      <c r="AY195" s="122">
        <f>VLOOKUP(C195,'[1]13'!$C$23:$AZ$935,49,0)</f>
        <v>0</v>
      </c>
      <c r="AZ195" s="122"/>
      <c r="BA195" s="122"/>
      <c r="BB195" s="122"/>
      <c r="BC195" s="122">
        <v>0.29588641999999998</v>
      </c>
      <c r="BD195" s="122">
        <v>0.25</v>
      </c>
      <c r="BE195" s="122"/>
      <c r="BF195" s="122">
        <v>0</v>
      </c>
      <c r="BG195" s="122"/>
      <c r="BH195" s="122"/>
      <c r="BI195" s="122"/>
      <c r="BJ195" s="122"/>
      <c r="BK195" s="122"/>
      <c r="BL195" s="122"/>
      <c r="BM195" s="122"/>
      <c r="BN195" s="122"/>
      <c r="BO195" s="122"/>
      <c r="BP195" s="122"/>
      <c r="BQ195" s="122"/>
      <c r="BR195" s="122"/>
      <c r="BS195" s="122"/>
      <c r="BT195" s="122"/>
      <c r="BU195" s="122"/>
      <c r="BV195" s="122"/>
      <c r="BW195" s="122"/>
      <c r="BX195" s="122"/>
      <c r="BY195" s="122">
        <f t="shared" si="159"/>
        <v>-0.29588641999999998</v>
      </c>
      <c r="BZ195" s="122"/>
      <c r="CA195" s="122"/>
      <c r="CB195" s="98"/>
    </row>
    <row r="196" spans="1:80" s="90" customFormat="1" ht="31.1" x14ac:dyDescent="0.3">
      <c r="A196" s="106" t="s">
        <v>1660</v>
      </c>
      <c r="B196" s="107" t="s">
        <v>801</v>
      </c>
      <c r="C196" s="108" t="s">
        <v>1225</v>
      </c>
      <c r="D196" s="122">
        <v>0</v>
      </c>
      <c r="E196" s="122"/>
      <c r="F196" s="122">
        <f>VLOOKUP(C196,'[1]13'!$C$23:$AZ$935,4,0)</f>
        <v>0</v>
      </c>
      <c r="G196" s="122">
        <f>VLOOKUP(C196,'[1]13'!$C$23:$AZ$935,5,0)</f>
        <v>0</v>
      </c>
      <c r="H196" s="122"/>
      <c r="I196" s="122">
        <f>VLOOKUP(C196,'[1]13'!$C$23:$AZ$935,7,0)</f>
        <v>0</v>
      </c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2"/>
      <c r="AC196" s="122"/>
      <c r="AD196" s="122"/>
      <c r="AE196" s="122"/>
      <c r="AF196" s="122"/>
      <c r="AG196" s="122"/>
      <c r="AH196" s="122">
        <v>0</v>
      </c>
      <c r="AI196" s="122">
        <v>0</v>
      </c>
      <c r="AJ196" s="122"/>
      <c r="AK196" s="122">
        <v>0</v>
      </c>
      <c r="AL196" s="122"/>
      <c r="AM196" s="122"/>
      <c r="AN196" s="122"/>
      <c r="AO196" s="122">
        <f t="shared" si="155"/>
        <v>0</v>
      </c>
      <c r="AP196" s="122">
        <f t="shared" si="156"/>
        <v>0</v>
      </c>
      <c r="AQ196" s="122">
        <f t="shared" si="157"/>
        <v>0</v>
      </c>
      <c r="AR196" s="122">
        <f t="shared" si="158"/>
        <v>0</v>
      </c>
      <c r="AS196" s="122"/>
      <c r="AT196" s="122"/>
      <c r="AU196" s="122"/>
      <c r="AV196" s="122">
        <f>VLOOKUP(C196,'[1]13'!$C$23:$AZ$935,46,0)</f>
        <v>0</v>
      </c>
      <c r="AW196" s="122">
        <f>VLOOKUP(C196,'[1]13'!$C$23:$AZ$935,47,0)</f>
        <v>0</v>
      </c>
      <c r="AX196" s="122"/>
      <c r="AY196" s="122">
        <f>VLOOKUP(C196,'[1]13'!$C$23:$AZ$935,49,0)</f>
        <v>0</v>
      </c>
      <c r="AZ196" s="122"/>
      <c r="BA196" s="122"/>
      <c r="BB196" s="122"/>
      <c r="BC196" s="122">
        <v>0</v>
      </c>
      <c r="BD196" s="122">
        <v>0</v>
      </c>
      <c r="BE196" s="122"/>
      <c r="BF196" s="122">
        <v>0</v>
      </c>
      <c r="BG196" s="122"/>
      <c r="BH196" s="122"/>
      <c r="BI196" s="122"/>
      <c r="BJ196" s="122"/>
      <c r="BK196" s="122"/>
      <c r="BL196" s="122"/>
      <c r="BM196" s="122"/>
      <c r="BN196" s="122"/>
      <c r="BO196" s="122"/>
      <c r="BP196" s="122"/>
      <c r="BQ196" s="122"/>
      <c r="BR196" s="122"/>
      <c r="BS196" s="122"/>
      <c r="BT196" s="122"/>
      <c r="BU196" s="122"/>
      <c r="BV196" s="122"/>
      <c r="BW196" s="122"/>
      <c r="BX196" s="122"/>
      <c r="BY196" s="122">
        <f t="shared" si="159"/>
        <v>0</v>
      </c>
      <c r="BZ196" s="122"/>
      <c r="CA196" s="122"/>
      <c r="CB196" s="98"/>
    </row>
    <row r="197" spans="1:80" s="90" customFormat="1" x14ac:dyDescent="0.3">
      <c r="A197" s="103"/>
      <c r="B197" s="110" t="s">
        <v>58</v>
      </c>
      <c r="C197" s="105"/>
      <c r="D197" s="133">
        <f t="shared" ref="D197:BN197" si="160">SUM(D198:D211)</f>
        <v>62.442520000000002</v>
      </c>
      <c r="E197" s="133">
        <f t="shared" si="160"/>
        <v>0</v>
      </c>
      <c r="F197" s="133">
        <f t="shared" si="160"/>
        <v>45.472560000000001</v>
      </c>
      <c r="G197" s="133">
        <f t="shared" si="160"/>
        <v>6.1800000000000006</v>
      </c>
      <c r="H197" s="133">
        <f t="shared" si="160"/>
        <v>0</v>
      </c>
      <c r="I197" s="133">
        <f t="shared" si="160"/>
        <v>2.077</v>
      </c>
      <c r="J197" s="133">
        <f t="shared" si="160"/>
        <v>0</v>
      </c>
      <c r="K197" s="133">
        <f t="shared" si="160"/>
        <v>0</v>
      </c>
      <c r="L197" s="133">
        <f t="shared" si="160"/>
        <v>0</v>
      </c>
      <c r="M197" s="133">
        <f t="shared" si="160"/>
        <v>0</v>
      </c>
      <c r="N197" s="133">
        <f t="shared" si="160"/>
        <v>0</v>
      </c>
      <c r="O197" s="133">
        <f t="shared" si="160"/>
        <v>0</v>
      </c>
      <c r="P197" s="133">
        <f t="shared" si="160"/>
        <v>0</v>
      </c>
      <c r="Q197" s="133">
        <f t="shared" si="160"/>
        <v>0</v>
      </c>
      <c r="R197" s="133">
        <f t="shared" si="160"/>
        <v>0</v>
      </c>
      <c r="S197" s="133">
        <f t="shared" si="160"/>
        <v>0</v>
      </c>
      <c r="T197" s="133">
        <f t="shared" si="160"/>
        <v>0</v>
      </c>
      <c r="U197" s="133">
        <f t="shared" si="160"/>
        <v>0</v>
      </c>
      <c r="V197" s="133">
        <f t="shared" si="160"/>
        <v>0</v>
      </c>
      <c r="W197" s="133">
        <f t="shared" si="160"/>
        <v>0</v>
      </c>
      <c r="X197" s="133">
        <f t="shared" si="160"/>
        <v>0</v>
      </c>
      <c r="Y197" s="133">
        <f t="shared" si="160"/>
        <v>0</v>
      </c>
      <c r="Z197" s="133">
        <f t="shared" si="160"/>
        <v>0</v>
      </c>
      <c r="AA197" s="133">
        <f t="shared" si="160"/>
        <v>0</v>
      </c>
      <c r="AB197" s="133">
        <f t="shared" si="160"/>
        <v>0</v>
      </c>
      <c r="AC197" s="133">
        <f t="shared" si="160"/>
        <v>0</v>
      </c>
      <c r="AD197" s="133">
        <f t="shared" si="160"/>
        <v>0</v>
      </c>
      <c r="AE197" s="133">
        <f t="shared" si="160"/>
        <v>0</v>
      </c>
      <c r="AF197" s="133">
        <f t="shared" si="160"/>
        <v>0</v>
      </c>
      <c r="AG197" s="133">
        <f t="shared" si="160"/>
        <v>0</v>
      </c>
      <c r="AH197" s="133">
        <f t="shared" si="160"/>
        <v>45.472560000000001</v>
      </c>
      <c r="AI197" s="133">
        <f t="shared" si="160"/>
        <v>6.1800000000000006</v>
      </c>
      <c r="AJ197" s="133">
        <f t="shared" si="160"/>
        <v>0</v>
      </c>
      <c r="AK197" s="133">
        <f t="shared" si="160"/>
        <v>2.077</v>
      </c>
      <c r="AL197" s="133">
        <f t="shared" si="160"/>
        <v>0</v>
      </c>
      <c r="AM197" s="133">
        <f t="shared" si="160"/>
        <v>0</v>
      </c>
      <c r="AN197" s="133">
        <f t="shared" si="160"/>
        <v>0</v>
      </c>
      <c r="AO197" s="133">
        <f t="shared" si="160"/>
        <v>7.9655506099999993</v>
      </c>
      <c r="AP197" s="133">
        <f t="shared" si="160"/>
        <v>2.86</v>
      </c>
      <c r="AQ197" s="133">
        <f t="shared" si="160"/>
        <v>0</v>
      </c>
      <c r="AR197" s="133">
        <f t="shared" si="160"/>
        <v>0.61499999999999999</v>
      </c>
      <c r="AS197" s="133">
        <f t="shared" si="160"/>
        <v>0</v>
      </c>
      <c r="AT197" s="133">
        <f t="shared" si="160"/>
        <v>0</v>
      </c>
      <c r="AU197" s="133">
        <f t="shared" si="160"/>
        <v>0</v>
      </c>
      <c r="AV197" s="133">
        <f t="shared" si="160"/>
        <v>5.3255268999999998</v>
      </c>
      <c r="AW197" s="133">
        <f t="shared" si="160"/>
        <v>2.46</v>
      </c>
      <c r="AX197" s="133">
        <f t="shared" si="160"/>
        <v>0</v>
      </c>
      <c r="AY197" s="133">
        <f t="shared" si="160"/>
        <v>0</v>
      </c>
      <c r="AZ197" s="133">
        <f t="shared" si="160"/>
        <v>0</v>
      </c>
      <c r="BA197" s="133">
        <f t="shared" si="160"/>
        <v>0</v>
      </c>
      <c r="BB197" s="133">
        <f t="shared" si="160"/>
        <v>0</v>
      </c>
      <c r="BC197" s="133">
        <f t="shared" si="160"/>
        <v>2.6400237099999995</v>
      </c>
      <c r="BD197" s="133">
        <f t="shared" si="160"/>
        <v>0.4</v>
      </c>
      <c r="BE197" s="133">
        <f t="shared" si="160"/>
        <v>0</v>
      </c>
      <c r="BF197" s="133">
        <f t="shared" si="160"/>
        <v>0.61499999999999999</v>
      </c>
      <c r="BG197" s="133">
        <f t="shared" si="160"/>
        <v>0</v>
      </c>
      <c r="BH197" s="133">
        <f t="shared" si="160"/>
        <v>0</v>
      </c>
      <c r="BI197" s="133">
        <f t="shared" si="160"/>
        <v>0</v>
      </c>
      <c r="BJ197" s="133">
        <f t="shared" si="160"/>
        <v>0</v>
      </c>
      <c r="BK197" s="133">
        <f t="shared" si="160"/>
        <v>0</v>
      </c>
      <c r="BL197" s="133">
        <f t="shared" si="160"/>
        <v>0</v>
      </c>
      <c r="BM197" s="133">
        <f t="shared" si="160"/>
        <v>0</v>
      </c>
      <c r="BN197" s="133">
        <f t="shared" si="160"/>
        <v>0</v>
      </c>
      <c r="BO197" s="133">
        <f t="shared" ref="BO197:CA197" si="161">SUM(BO198:BO211)</f>
        <v>0</v>
      </c>
      <c r="BP197" s="133">
        <f t="shared" si="161"/>
        <v>0</v>
      </c>
      <c r="BQ197" s="133">
        <f t="shared" si="161"/>
        <v>0</v>
      </c>
      <c r="BR197" s="133">
        <f t="shared" si="161"/>
        <v>0</v>
      </c>
      <c r="BS197" s="133">
        <f t="shared" si="161"/>
        <v>0</v>
      </c>
      <c r="BT197" s="133">
        <f t="shared" si="161"/>
        <v>0</v>
      </c>
      <c r="BU197" s="133">
        <f t="shared" si="161"/>
        <v>0</v>
      </c>
      <c r="BV197" s="133">
        <f t="shared" si="161"/>
        <v>0</v>
      </c>
      <c r="BW197" s="133">
        <f t="shared" si="161"/>
        <v>0</v>
      </c>
      <c r="BX197" s="133">
        <f t="shared" si="161"/>
        <v>0</v>
      </c>
      <c r="BY197" s="133">
        <f t="shared" si="161"/>
        <v>37.50700939</v>
      </c>
      <c r="BZ197" s="133">
        <f t="shared" si="161"/>
        <v>0</v>
      </c>
      <c r="CA197" s="133">
        <f t="shared" si="161"/>
        <v>0</v>
      </c>
      <c r="CB197" s="98"/>
    </row>
    <row r="198" spans="1:80" s="90" customFormat="1" ht="46.65" x14ac:dyDescent="0.3">
      <c r="A198" s="106" t="s">
        <v>1660</v>
      </c>
      <c r="B198" s="107" t="s">
        <v>802</v>
      </c>
      <c r="C198" s="108" t="s">
        <v>1226</v>
      </c>
      <c r="D198" s="122">
        <v>4.0805600000000002</v>
      </c>
      <c r="E198" s="122"/>
      <c r="F198" s="122">
        <f>VLOOKUP(C198,'[1]13'!$C$23:$AZ$935,4,0)</f>
        <v>4.0805600000000002</v>
      </c>
      <c r="G198" s="122">
        <f>VLOOKUP(C198,'[1]13'!$C$23:$AZ$935,5,0)</f>
        <v>0.8</v>
      </c>
      <c r="H198" s="122"/>
      <c r="I198" s="122">
        <f>VLOOKUP(C198,'[1]13'!$C$23:$AZ$935,7,0)</f>
        <v>0</v>
      </c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2"/>
      <c r="AC198" s="122"/>
      <c r="AD198" s="122"/>
      <c r="AE198" s="122"/>
      <c r="AF198" s="122"/>
      <c r="AG198" s="122"/>
      <c r="AH198" s="122">
        <v>4.0805600000000002</v>
      </c>
      <c r="AI198" s="122">
        <v>0.8</v>
      </c>
      <c r="AJ198" s="122"/>
      <c r="AK198" s="122">
        <v>0</v>
      </c>
      <c r="AL198" s="122"/>
      <c r="AM198" s="122"/>
      <c r="AN198" s="122"/>
      <c r="AO198" s="122">
        <f t="shared" ref="AO198:AO211" si="162">AV198+BC198</f>
        <v>3.8069566899999998</v>
      </c>
      <c r="AP198" s="122">
        <f t="shared" ref="AP198:AP211" si="163">AW198+BD198</f>
        <v>0.8</v>
      </c>
      <c r="AQ198" s="122">
        <f t="shared" ref="AQ198:AQ211" si="164">AX198+BE198</f>
        <v>0</v>
      </c>
      <c r="AR198" s="122">
        <f t="shared" ref="AR198:AR211" si="165">AY198+BF198</f>
        <v>0</v>
      </c>
      <c r="AS198" s="122"/>
      <c r="AT198" s="122"/>
      <c r="AU198" s="122"/>
      <c r="AV198" s="122">
        <f>VLOOKUP(C198,'[1]13'!$C$23:$AZ$935,46,0)</f>
        <v>3.8069566899999998</v>
      </c>
      <c r="AW198" s="122">
        <f>VLOOKUP(C198,'[1]13'!$C$23:$AZ$935,47,0)</f>
        <v>0.8</v>
      </c>
      <c r="AX198" s="122"/>
      <c r="AY198" s="122">
        <f>VLOOKUP(C198,'[1]13'!$C$23:$AZ$935,49,0)</f>
        <v>0</v>
      </c>
      <c r="AZ198" s="122"/>
      <c r="BA198" s="122"/>
      <c r="BB198" s="122"/>
      <c r="BC198" s="122">
        <v>0</v>
      </c>
      <c r="BD198" s="122">
        <v>0</v>
      </c>
      <c r="BE198" s="122"/>
      <c r="BF198" s="122">
        <v>0</v>
      </c>
      <c r="BG198" s="122"/>
      <c r="BH198" s="122"/>
      <c r="BI198" s="122"/>
      <c r="BJ198" s="122"/>
      <c r="BK198" s="122"/>
      <c r="BL198" s="122"/>
      <c r="BM198" s="122"/>
      <c r="BN198" s="122"/>
      <c r="BO198" s="122"/>
      <c r="BP198" s="122"/>
      <c r="BQ198" s="122"/>
      <c r="BR198" s="122"/>
      <c r="BS198" s="122"/>
      <c r="BT198" s="122"/>
      <c r="BU198" s="122"/>
      <c r="BV198" s="122"/>
      <c r="BW198" s="122"/>
      <c r="BX198" s="122"/>
      <c r="BY198" s="122">
        <f t="shared" ref="BY198:BY211" si="166">F198-AO198</f>
        <v>0.27360331000000038</v>
      </c>
      <c r="BZ198" s="122"/>
      <c r="CA198" s="122"/>
      <c r="CB198" s="98"/>
    </row>
    <row r="199" spans="1:80" s="90" customFormat="1" ht="31.1" x14ac:dyDescent="0.3">
      <c r="A199" s="106" t="s">
        <v>1660</v>
      </c>
      <c r="B199" s="107" t="s">
        <v>803</v>
      </c>
      <c r="C199" s="108" t="s">
        <v>1227</v>
      </c>
      <c r="D199" s="122">
        <v>6.6275000000000004</v>
      </c>
      <c r="E199" s="122"/>
      <c r="F199" s="122">
        <f>VLOOKUP(C199,'[1]13'!$C$23:$AZ$935,4,0)</f>
        <v>6.6275000000000004</v>
      </c>
      <c r="G199" s="122">
        <f>VLOOKUP(C199,'[1]13'!$C$23:$AZ$935,5,0)</f>
        <v>0</v>
      </c>
      <c r="H199" s="122"/>
      <c r="I199" s="122">
        <f>VLOOKUP(C199,'[1]13'!$C$23:$AZ$935,7,0)</f>
        <v>0</v>
      </c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  <c r="AH199" s="122">
        <v>6.6275000000000004</v>
      </c>
      <c r="AI199" s="122">
        <v>0</v>
      </c>
      <c r="AJ199" s="122"/>
      <c r="AK199" s="122">
        <v>0</v>
      </c>
      <c r="AL199" s="122"/>
      <c r="AM199" s="122"/>
      <c r="AN199" s="122"/>
      <c r="AO199" s="122">
        <f t="shared" si="162"/>
        <v>0</v>
      </c>
      <c r="AP199" s="122">
        <f t="shared" si="163"/>
        <v>0</v>
      </c>
      <c r="AQ199" s="122">
        <f t="shared" si="164"/>
        <v>0</v>
      </c>
      <c r="AR199" s="122">
        <f t="shared" si="165"/>
        <v>0</v>
      </c>
      <c r="AS199" s="122"/>
      <c r="AT199" s="122"/>
      <c r="AU199" s="122"/>
      <c r="AV199" s="122">
        <f>VLOOKUP(C199,'[1]13'!$C$23:$AZ$935,46,0)</f>
        <v>0</v>
      </c>
      <c r="AW199" s="122">
        <f>VLOOKUP(C199,'[1]13'!$C$23:$AZ$935,47,0)</f>
        <v>0</v>
      </c>
      <c r="AX199" s="122"/>
      <c r="AY199" s="122">
        <f>VLOOKUP(C199,'[1]13'!$C$23:$AZ$935,49,0)</f>
        <v>0</v>
      </c>
      <c r="AZ199" s="122"/>
      <c r="BA199" s="122"/>
      <c r="BB199" s="122"/>
      <c r="BC199" s="122">
        <v>0</v>
      </c>
      <c r="BD199" s="122">
        <v>0</v>
      </c>
      <c r="BE199" s="122"/>
      <c r="BF199" s="122">
        <v>0</v>
      </c>
      <c r="BG199" s="122"/>
      <c r="BH199" s="122"/>
      <c r="BI199" s="122"/>
      <c r="BJ199" s="122"/>
      <c r="BK199" s="122"/>
      <c r="BL199" s="122"/>
      <c r="BM199" s="122"/>
      <c r="BN199" s="122"/>
      <c r="BO199" s="122"/>
      <c r="BP199" s="122"/>
      <c r="BQ199" s="122"/>
      <c r="BR199" s="122"/>
      <c r="BS199" s="122"/>
      <c r="BT199" s="122"/>
      <c r="BU199" s="122"/>
      <c r="BV199" s="122"/>
      <c r="BW199" s="122"/>
      <c r="BX199" s="122"/>
      <c r="BY199" s="122">
        <f t="shared" si="166"/>
        <v>6.6275000000000004</v>
      </c>
      <c r="BZ199" s="122"/>
      <c r="CA199" s="122"/>
      <c r="CB199" s="98"/>
    </row>
    <row r="200" spans="1:80" s="90" customFormat="1" ht="46.65" x14ac:dyDescent="0.3">
      <c r="A200" s="106" t="s">
        <v>1660</v>
      </c>
      <c r="B200" s="107" t="s">
        <v>804</v>
      </c>
      <c r="C200" s="108" t="s">
        <v>1228</v>
      </c>
      <c r="D200" s="122">
        <v>4.05966</v>
      </c>
      <c r="E200" s="122"/>
      <c r="F200" s="122">
        <f>VLOOKUP(C200,'[1]13'!$C$23:$AZ$935,4,0)</f>
        <v>4.05966</v>
      </c>
      <c r="G200" s="122">
        <f>VLOOKUP(C200,'[1]13'!$C$23:$AZ$935,5,0)</f>
        <v>0.8</v>
      </c>
      <c r="H200" s="122"/>
      <c r="I200" s="122">
        <f>VLOOKUP(C200,'[1]13'!$C$23:$AZ$935,7,0)</f>
        <v>0</v>
      </c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2"/>
      <c r="AC200" s="122"/>
      <c r="AD200" s="122"/>
      <c r="AE200" s="122"/>
      <c r="AF200" s="122"/>
      <c r="AG200" s="122"/>
      <c r="AH200" s="122">
        <v>4.05966</v>
      </c>
      <c r="AI200" s="122">
        <v>0.8</v>
      </c>
      <c r="AJ200" s="122"/>
      <c r="AK200" s="122">
        <v>0</v>
      </c>
      <c r="AL200" s="122"/>
      <c r="AM200" s="122"/>
      <c r="AN200" s="122"/>
      <c r="AO200" s="122">
        <f t="shared" si="162"/>
        <v>0</v>
      </c>
      <c r="AP200" s="122">
        <f t="shared" si="163"/>
        <v>0</v>
      </c>
      <c r="AQ200" s="122">
        <f t="shared" si="164"/>
        <v>0</v>
      </c>
      <c r="AR200" s="122">
        <f t="shared" si="165"/>
        <v>0</v>
      </c>
      <c r="AS200" s="122"/>
      <c r="AT200" s="122"/>
      <c r="AU200" s="122"/>
      <c r="AV200" s="122">
        <f>VLOOKUP(C200,'[1]13'!$C$23:$AZ$935,46,0)</f>
        <v>0</v>
      </c>
      <c r="AW200" s="122">
        <f>VLOOKUP(C200,'[1]13'!$C$23:$AZ$935,47,0)</f>
        <v>0</v>
      </c>
      <c r="AX200" s="122"/>
      <c r="AY200" s="122">
        <f>VLOOKUP(C200,'[1]13'!$C$23:$AZ$935,49,0)</f>
        <v>0</v>
      </c>
      <c r="AZ200" s="122"/>
      <c r="BA200" s="122"/>
      <c r="BB200" s="122"/>
      <c r="BC200" s="122">
        <v>0</v>
      </c>
      <c r="BD200" s="122">
        <v>0</v>
      </c>
      <c r="BE200" s="122"/>
      <c r="BF200" s="122">
        <v>0</v>
      </c>
      <c r="BG200" s="122"/>
      <c r="BH200" s="122"/>
      <c r="BI200" s="122"/>
      <c r="BJ200" s="122"/>
      <c r="BK200" s="122"/>
      <c r="BL200" s="122"/>
      <c r="BM200" s="122"/>
      <c r="BN200" s="122"/>
      <c r="BO200" s="122"/>
      <c r="BP200" s="122"/>
      <c r="BQ200" s="122"/>
      <c r="BR200" s="122"/>
      <c r="BS200" s="122"/>
      <c r="BT200" s="122"/>
      <c r="BU200" s="122"/>
      <c r="BV200" s="122"/>
      <c r="BW200" s="122"/>
      <c r="BX200" s="122"/>
      <c r="BY200" s="122">
        <f t="shared" si="166"/>
        <v>4.05966</v>
      </c>
      <c r="BZ200" s="122"/>
      <c r="CA200" s="122"/>
      <c r="CB200" s="98"/>
    </row>
    <row r="201" spans="1:80" s="90" customFormat="1" ht="46.65" x14ac:dyDescent="0.3">
      <c r="A201" s="106" t="s">
        <v>1661</v>
      </c>
      <c r="B201" s="107" t="s">
        <v>634</v>
      </c>
      <c r="C201" s="108" t="s">
        <v>683</v>
      </c>
      <c r="D201" s="122">
        <v>16.96996</v>
      </c>
      <c r="E201" s="122"/>
      <c r="F201" s="122">
        <f>VLOOKUP(C201,'[1]13'!$C$23:$AZ$935,4,0)</f>
        <v>0</v>
      </c>
      <c r="G201" s="122">
        <f>VLOOKUP(C201,'[1]13'!$C$23:$AZ$935,5,0)</f>
        <v>0</v>
      </c>
      <c r="H201" s="122"/>
      <c r="I201" s="122">
        <f>VLOOKUP(C201,'[1]13'!$C$23:$AZ$935,7,0)</f>
        <v>0</v>
      </c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2"/>
      <c r="AC201" s="122"/>
      <c r="AD201" s="122"/>
      <c r="AE201" s="122"/>
      <c r="AF201" s="122"/>
      <c r="AG201" s="122"/>
      <c r="AH201" s="122">
        <v>0</v>
      </c>
      <c r="AI201" s="122">
        <v>0</v>
      </c>
      <c r="AJ201" s="122"/>
      <c r="AK201" s="122">
        <v>0</v>
      </c>
      <c r="AL201" s="122"/>
      <c r="AM201" s="122"/>
      <c r="AN201" s="122"/>
      <c r="AO201" s="122">
        <f t="shared" si="162"/>
        <v>0</v>
      </c>
      <c r="AP201" s="122">
        <f t="shared" si="163"/>
        <v>0</v>
      </c>
      <c r="AQ201" s="122">
        <f t="shared" si="164"/>
        <v>0</v>
      </c>
      <c r="AR201" s="122">
        <f t="shared" si="165"/>
        <v>0</v>
      </c>
      <c r="AS201" s="122"/>
      <c r="AT201" s="122"/>
      <c r="AU201" s="122"/>
      <c r="AV201" s="122">
        <f>VLOOKUP(C201,'[1]13'!$C$23:$AZ$935,46,0)</f>
        <v>0</v>
      </c>
      <c r="AW201" s="122">
        <f>VLOOKUP(C201,'[1]13'!$C$23:$AZ$935,47,0)</f>
        <v>0</v>
      </c>
      <c r="AX201" s="122"/>
      <c r="AY201" s="122">
        <f>VLOOKUP(C201,'[1]13'!$C$23:$AZ$935,49,0)</f>
        <v>0</v>
      </c>
      <c r="AZ201" s="122"/>
      <c r="BA201" s="122"/>
      <c r="BB201" s="122"/>
      <c r="BC201" s="122">
        <v>0</v>
      </c>
      <c r="BD201" s="122">
        <v>0</v>
      </c>
      <c r="BE201" s="122"/>
      <c r="BF201" s="122">
        <v>0</v>
      </c>
      <c r="BG201" s="122"/>
      <c r="BH201" s="122"/>
      <c r="BI201" s="122"/>
      <c r="BJ201" s="122"/>
      <c r="BK201" s="122"/>
      <c r="BL201" s="122"/>
      <c r="BM201" s="122"/>
      <c r="BN201" s="122"/>
      <c r="BO201" s="122"/>
      <c r="BP201" s="122"/>
      <c r="BQ201" s="122"/>
      <c r="BR201" s="122"/>
      <c r="BS201" s="122"/>
      <c r="BT201" s="122"/>
      <c r="BU201" s="122"/>
      <c r="BV201" s="122"/>
      <c r="BW201" s="122"/>
      <c r="BX201" s="122"/>
      <c r="BY201" s="122">
        <f t="shared" si="166"/>
        <v>0</v>
      </c>
      <c r="BZ201" s="122"/>
      <c r="CA201" s="122"/>
      <c r="CB201" s="98"/>
    </row>
    <row r="202" spans="1:80" s="90" customFormat="1" ht="31.1" x14ac:dyDescent="0.3">
      <c r="A202" s="106" t="s">
        <v>1660</v>
      </c>
      <c r="B202" s="107" t="s">
        <v>435</v>
      </c>
      <c r="C202" s="108" t="s">
        <v>515</v>
      </c>
      <c r="D202" s="122">
        <v>3.18709</v>
      </c>
      <c r="E202" s="122"/>
      <c r="F202" s="122">
        <f>VLOOKUP(C202,'[1]13'!$C$23:$AZ$935,4,0)</f>
        <v>3.18709</v>
      </c>
      <c r="G202" s="122">
        <f>VLOOKUP(C202,'[1]13'!$C$23:$AZ$935,5,0)</f>
        <v>1.26</v>
      </c>
      <c r="H202" s="122"/>
      <c r="I202" s="122">
        <f>VLOOKUP(C202,'[1]13'!$C$23:$AZ$935,7,0)</f>
        <v>0</v>
      </c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2"/>
      <c r="AC202" s="122"/>
      <c r="AD202" s="122"/>
      <c r="AE202" s="122"/>
      <c r="AF202" s="122"/>
      <c r="AG202" s="122"/>
      <c r="AH202" s="122">
        <v>3.18709</v>
      </c>
      <c r="AI202" s="122">
        <v>1.26</v>
      </c>
      <c r="AJ202" s="122"/>
      <c r="AK202" s="122">
        <v>0</v>
      </c>
      <c r="AL202" s="122"/>
      <c r="AM202" s="122"/>
      <c r="AN202" s="122"/>
      <c r="AO202" s="122">
        <f t="shared" si="162"/>
        <v>0</v>
      </c>
      <c r="AP202" s="122">
        <f t="shared" si="163"/>
        <v>0</v>
      </c>
      <c r="AQ202" s="122">
        <f t="shared" si="164"/>
        <v>0</v>
      </c>
      <c r="AR202" s="122">
        <f t="shared" si="165"/>
        <v>0</v>
      </c>
      <c r="AS202" s="122"/>
      <c r="AT202" s="122"/>
      <c r="AU202" s="122"/>
      <c r="AV202" s="122">
        <f>VLOOKUP(C202,'[1]13'!$C$23:$AZ$935,46,0)</f>
        <v>0</v>
      </c>
      <c r="AW202" s="122">
        <f>VLOOKUP(C202,'[1]13'!$C$23:$AZ$935,47,0)</f>
        <v>0</v>
      </c>
      <c r="AX202" s="122"/>
      <c r="AY202" s="122">
        <f>VLOOKUP(C202,'[1]13'!$C$23:$AZ$935,49,0)</f>
        <v>0</v>
      </c>
      <c r="AZ202" s="122"/>
      <c r="BA202" s="122"/>
      <c r="BB202" s="122"/>
      <c r="BC202" s="122">
        <v>0</v>
      </c>
      <c r="BD202" s="122">
        <v>0</v>
      </c>
      <c r="BE202" s="122"/>
      <c r="BF202" s="122">
        <v>0</v>
      </c>
      <c r="BG202" s="122"/>
      <c r="BH202" s="122"/>
      <c r="BI202" s="122"/>
      <c r="BJ202" s="122"/>
      <c r="BK202" s="122"/>
      <c r="BL202" s="122"/>
      <c r="BM202" s="122"/>
      <c r="BN202" s="122"/>
      <c r="BO202" s="122"/>
      <c r="BP202" s="122"/>
      <c r="BQ202" s="122"/>
      <c r="BR202" s="122"/>
      <c r="BS202" s="122"/>
      <c r="BT202" s="122"/>
      <c r="BU202" s="122"/>
      <c r="BV202" s="122"/>
      <c r="BW202" s="122"/>
      <c r="BX202" s="122"/>
      <c r="BY202" s="122">
        <f t="shared" si="166"/>
        <v>3.18709</v>
      </c>
      <c r="BZ202" s="122"/>
      <c r="CA202" s="122"/>
      <c r="CB202" s="98"/>
    </row>
    <row r="203" spans="1:80" s="90" customFormat="1" ht="62.2" x14ac:dyDescent="0.3">
      <c r="A203" s="106" t="s">
        <v>1660</v>
      </c>
      <c r="B203" s="107" t="s">
        <v>434</v>
      </c>
      <c r="C203" s="108" t="s">
        <v>514</v>
      </c>
      <c r="D203" s="122">
        <v>2.2518500000000001</v>
      </c>
      <c r="E203" s="122"/>
      <c r="F203" s="122">
        <f>VLOOKUP(C203,'[1]13'!$C$23:$AZ$935,4,0)</f>
        <v>2.2518499999999997</v>
      </c>
      <c r="G203" s="122">
        <f>VLOOKUP(C203,'[1]13'!$C$23:$AZ$935,5,0)</f>
        <v>1.26</v>
      </c>
      <c r="H203" s="122"/>
      <c r="I203" s="122">
        <f>VLOOKUP(C203,'[1]13'!$C$23:$AZ$935,7,0)</f>
        <v>0</v>
      </c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2"/>
      <c r="AC203" s="122"/>
      <c r="AD203" s="122"/>
      <c r="AE203" s="122"/>
      <c r="AF203" s="122"/>
      <c r="AG203" s="122"/>
      <c r="AH203" s="122">
        <v>2.2518499999999997</v>
      </c>
      <c r="AI203" s="122">
        <v>1.26</v>
      </c>
      <c r="AJ203" s="122"/>
      <c r="AK203" s="122">
        <v>0</v>
      </c>
      <c r="AL203" s="122"/>
      <c r="AM203" s="122"/>
      <c r="AN203" s="122"/>
      <c r="AO203" s="122">
        <f t="shared" si="162"/>
        <v>1.19411829</v>
      </c>
      <c r="AP203" s="122">
        <f t="shared" si="163"/>
        <v>1.26</v>
      </c>
      <c r="AQ203" s="122">
        <f t="shared" si="164"/>
        <v>0</v>
      </c>
      <c r="AR203" s="122">
        <f t="shared" si="165"/>
        <v>0</v>
      </c>
      <c r="AS203" s="122"/>
      <c r="AT203" s="122"/>
      <c r="AU203" s="122"/>
      <c r="AV203" s="122">
        <f>VLOOKUP(C203,'[1]13'!$C$23:$AZ$935,46,0)</f>
        <v>1.19411829</v>
      </c>
      <c r="AW203" s="122">
        <f>VLOOKUP(C203,'[1]13'!$C$23:$AZ$935,47,0)</f>
        <v>1.26</v>
      </c>
      <c r="AX203" s="122"/>
      <c r="AY203" s="122">
        <f>VLOOKUP(C203,'[1]13'!$C$23:$AZ$935,49,0)</f>
        <v>0</v>
      </c>
      <c r="AZ203" s="122"/>
      <c r="BA203" s="122"/>
      <c r="BB203" s="122"/>
      <c r="BC203" s="122">
        <v>0</v>
      </c>
      <c r="BD203" s="122">
        <v>0</v>
      </c>
      <c r="BE203" s="122"/>
      <c r="BF203" s="122">
        <v>0</v>
      </c>
      <c r="BG203" s="122"/>
      <c r="BH203" s="122"/>
      <c r="BI203" s="122"/>
      <c r="BJ203" s="122"/>
      <c r="BK203" s="122"/>
      <c r="BL203" s="122"/>
      <c r="BM203" s="122"/>
      <c r="BN203" s="122"/>
      <c r="BO203" s="122"/>
      <c r="BP203" s="122"/>
      <c r="BQ203" s="122"/>
      <c r="BR203" s="122"/>
      <c r="BS203" s="122"/>
      <c r="BT203" s="122"/>
      <c r="BU203" s="122"/>
      <c r="BV203" s="122"/>
      <c r="BW203" s="122"/>
      <c r="BX203" s="122"/>
      <c r="BY203" s="122">
        <f t="shared" si="166"/>
        <v>1.0577317099999997</v>
      </c>
      <c r="BZ203" s="122"/>
      <c r="CA203" s="122"/>
      <c r="CB203" s="98"/>
    </row>
    <row r="204" spans="1:80" s="90" customFormat="1" ht="31.1" x14ac:dyDescent="0.3">
      <c r="A204" s="106" t="s">
        <v>1660</v>
      </c>
      <c r="B204" s="107" t="s">
        <v>805</v>
      </c>
      <c r="C204" s="108" t="s">
        <v>1229</v>
      </c>
      <c r="D204" s="122">
        <v>0.85930999999999991</v>
      </c>
      <c r="E204" s="122"/>
      <c r="F204" s="122">
        <f>VLOOKUP(C204,'[1]13'!$C$23:$AZ$935,4,0)</f>
        <v>0.8593099999999998</v>
      </c>
      <c r="G204" s="122">
        <f>VLOOKUP(C204,'[1]13'!$C$23:$AZ$935,5,0)</f>
        <v>0.4</v>
      </c>
      <c r="H204" s="122"/>
      <c r="I204" s="122">
        <f>VLOOKUP(C204,'[1]13'!$C$23:$AZ$935,7,0)</f>
        <v>0</v>
      </c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2"/>
      <c r="AC204" s="122"/>
      <c r="AD204" s="122"/>
      <c r="AE204" s="122"/>
      <c r="AF204" s="122"/>
      <c r="AG204" s="122"/>
      <c r="AH204" s="122">
        <v>0.8593099999999998</v>
      </c>
      <c r="AI204" s="122">
        <v>0.4</v>
      </c>
      <c r="AJ204" s="122"/>
      <c r="AK204" s="122">
        <v>0</v>
      </c>
      <c r="AL204" s="122"/>
      <c r="AM204" s="122"/>
      <c r="AN204" s="122"/>
      <c r="AO204" s="122">
        <f t="shared" si="162"/>
        <v>0.32445191999999995</v>
      </c>
      <c r="AP204" s="122">
        <f t="shared" si="163"/>
        <v>0.4</v>
      </c>
      <c r="AQ204" s="122">
        <f t="shared" si="164"/>
        <v>0</v>
      </c>
      <c r="AR204" s="122">
        <f t="shared" si="165"/>
        <v>0</v>
      </c>
      <c r="AS204" s="122"/>
      <c r="AT204" s="122"/>
      <c r="AU204" s="122"/>
      <c r="AV204" s="122">
        <f>VLOOKUP(C204,'[1]13'!$C$23:$AZ$935,46,0)</f>
        <v>0.32445191999999995</v>
      </c>
      <c r="AW204" s="122">
        <f>VLOOKUP(C204,'[1]13'!$C$23:$AZ$935,47,0)</f>
        <v>0.4</v>
      </c>
      <c r="AX204" s="122"/>
      <c r="AY204" s="122">
        <f>VLOOKUP(C204,'[1]13'!$C$23:$AZ$935,49,0)</f>
        <v>0</v>
      </c>
      <c r="AZ204" s="122"/>
      <c r="BA204" s="122"/>
      <c r="BB204" s="122"/>
      <c r="BC204" s="122">
        <v>0</v>
      </c>
      <c r="BD204" s="122">
        <v>0</v>
      </c>
      <c r="BE204" s="122"/>
      <c r="BF204" s="122">
        <v>0</v>
      </c>
      <c r="BG204" s="122"/>
      <c r="BH204" s="122"/>
      <c r="BI204" s="122"/>
      <c r="BJ204" s="122"/>
      <c r="BK204" s="122"/>
      <c r="BL204" s="122"/>
      <c r="BM204" s="122"/>
      <c r="BN204" s="122"/>
      <c r="BO204" s="122"/>
      <c r="BP204" s="122"/>
      <c r="BQ204" s="122"/>
      <c r="BR204" s="122"/>
      <c r="BS204" s="122"/>
      <c r="BT204" s="122"/>
      <c r="BU204" s="122"/>
      <c r="BV204" s="122"/>
      <c r="BW204" s="122"/>
      <c r="BX204" s="122"/>
      <c r="BY204" s="122">
        <f t="shared" si="166"/>
        <v>0.53485807999999979</v>
      </c>
      <c r="BZ204" s="122"/>
      <c r="CA204" s="122"/>
      <c r="CB204" s="98"/>
    </row>
    <row r="205" spans="1:80" s="90" customFormat="1" ht="33.049999999999997" customHeight="1" x14ac:dyDescent="0.3">
      <c r="A205" s="106" t="s">
        <v>1661</v>
      </c>
      <c r="B205" s="107" t="s">
        <v>806</v>
      </c>
      <c r="C205" s="108" t="s">
        <v>1230</v>
      </c>
      <c r="D205" s="122">
        <v>2.4514099999999996</v>
      </c>
      <c r="E205" s="122"/>
      <c r="F205" s="122">
        <f>VLOOKUP(C205,'[1]13'!$C$23:$AZ$935,4,0)</f>
        <v>2.4514100000000001</v>
      </c>
      <c r="G205" s="122">
        <f>VLOOKUP(C205,'[1]13'!$C$23:$AZ$935,5,0)</f>
        <v>0</v>
      </c>
      <c r="H205" s="122"/>
      <c r="I205" s="122">
        <f>VLOOKUP(C205,'[1]13'!$C$23:$AZ$935,7,0)</f>
        <v>0.8</v>
      </c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2"/>
      <c r="AC205" s="122"/>
      <c r="AD205" s="122"/>
      <c r="AE205" s="122"/>
      <c r="AF205" s="122"/>
      <c r="AG205" s="122"/>
      <c r="AH205" s="122">
        <v>2.4514100000000001</v>
      </c>
      <c r="AI205" s="122">
        <v>0</v>
      </c>
      <c r="AJ205" s="122"/>
      <c r="AK205" s="122">
        <v>0.8</v>
      </c>
      <c r="AL205" s="122"/>
      <c r="AM205" s="122"/>
      <c r="AN205" s="122"/>
      <c r="AO205" s="122">
        <f t="shared" si="162"/>
        <v>2.2606168899999997</v>
      </c>
      <c r="AP205" s="122">
        <f t="shared" si="163"/>
        <v>0</v>
      </c>
      <c r="AQ205" s="122">
        <f t="shared" si="164"/>
        <v>0</v>
      </c>
      <c r="AR205" s="122">
        <f t="shared" si="165"/>
        <v>0.61499999999999999</v>
      </c>
      <c r="AS205" s="122"/>
      <c r="AT205" s="122"/>
      <c r="AU205" s="122"/>
      <c r="AV205" s="122">
        <f>VLOOKUP(C205,'[1]13'!$C$23:$AZ$935,46,0)</f>
        <v>0</v>
      </c>
      <c r="AW205" s="122">
        <f>VLOOKUP(C205,'[1]13'!$C$23:$AZ$935,47,0)</f>
        <v>0</v>
      </c>
      <c r="AX205" s="122"/>
      <c r="AY205" s="122">
        <f>VLOOKUP(C205,'[1]13'!$C$23:$AZ$935,49,0)</f>
        <v>0</v>
      </c>
      <c r="AZ205" s="122"/>
      <c r="BA205" s="122"/>
      <c r="BB205" s="122"/>
      <c r="BC205" s="122">
        <v>2.2606168899999997</v>
      </c>
      <c r="BD205" s="122">
        <v>0</v>
      </c>
      <c r="BE205" s="122"/>
      <c r="BF205" s="122">
        <v>0.61499999999999999</v>
      </c>
      <c r="BG205" s="122"/>
      <c r="BH205" s="122"/>
      <c r="BI205" s="122"/>
      <c r="BJ205" s="122"/>
      <c r="BK205" s="122"/>
      <c r="BL205" s="122"/>
      <c r="BM205" s="122"/>
      <c r="BN205" s="122"/>
      <c r="BO205" s="122"/>
      <c r="BP205" s="122"/>
      <c r="BQ205" s="122"/>
      <c r="BR205" s="122"/>
      <c r="BS205" s="122"/>
      <c r="BT205" s="122"/>
      <c r="BU205" s="122"/>
      <c r="BV205" s="122"/>
      <c r="BW205" s="122"/>
      <c r="BX205" s="122"/>
      <c r="BY205" s="122">
        <f t="shared" si="166"/>
        <v>0.19079311000000043</v>
      </c>
      <c r="BZ205" s="122"/>
      <c r="CA205" s="122"/>
      <c r="CB205" s="98"/>
    </row>
    <row r="206" spans="1:80" s="90" customFormat="1" ht="29.3" customHeight="1" x14ac:dyDescent="0.3">
      <c r="A206" s="106" t="s">
        <v>1661</v>
      </c>
      <c r="B206" s="107" t="s">
        <v>807</v>
      </c>
      <c r="C206" s="108" t="s">
        <v>1231</v>
      </c>
      <c r="D206" s="122">
        <v>2.1667199999999998</v>
      </c>
      <c r="E206" s="122"/>
      <c r="F206" s="122">
        <f>VLOOKUP(C206,'[1]13'!$C$23:$AZ$935,4,0)</f>
        <v>2.1667199999999998</v>
      </c>
      <c r="G206" s="122">
        <f>VLOOKUP(C206,'[1]13'!$C$23:$AZ$935,5,0)</f>
        <v>0</v>
      </c>
      <c r="H206" s="122"/>
      <c r="I206" s="122">
        <f>VLOOKUP(C206,'[1]13'!$C$23:$AZ$935,7,0)</f>
        <v>0.8</v>
      </c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2"/>
      <c r="AC206" s="122"/>
      <c r="AD206" s="122"/>
      <c r="AE206" s="122"/>
      <c r="AF206" s="122"/>
      <c r="AG206" s="122"/>
      <c r="AH206" s="122">
        <v>2.1667199999999998</v>
      </c>
      <c r="AI206" s="122">
        <v>0</v>
      </c>
      <c r="AJ206" s="122"/>
      <c r="AK206" s="122">
        <v>0.8</v>
      </c>
      <c r="AL206" s="122"/>
      <c r="AM206" s="122"/>
      <c r="AN206" s="122"/>
      <c r="AO206" s="122">
        <f t="shared" si="162"/>
        <v>0</v>
      </c>
      <c r="AP206" s="122">
        <f t="shared" si="163"/>
        <v>0</v>
      </c>
      <c r="AQ206" s="122">
        <f t="shared" si="164"/>
        <v>0</v>
      </c>
      <c r="AR206" s="122">
        <f t="shared" si="165"/>
        <v>0</v>
      </c>
      <c r="AS206" s="122"/>
      <c r="AT206" s="122"/>
      <c r="AU206" s="122"/>
      <c r="AV206" s="122">
        <f>VLOOKUP(C206,'[1]13'!$C$23:$AZ$935,46,0)</f>
        <v>0</v>
      </c>
      <c r="AW206" s="122">
        <f>VLOOKUP(C206,'[1]13'!$C$23:$AZ$935,47,0)</f>
        <v>0</v>
      </c>
      <c r="AX206" s="122"/>
      <c r="AY206" s="122">
        <f>VLOOKUP(C206,'[1]13'!$C$23:$AZ$935,49,0)</f>
        <v>0</v>
      </c>
      <c r="AZ206" s="122"/>
      <c r="BA206" s="122"/>
      <c r="BB206" s="122"/>
      <c r="BC206" s="122">
        <v>0</v>
      </c>
      <c r="BD206" s="122">
        <v>0</v>
      </c>
      <c r="BE206" s="122"/>
      <c r="BF206" s="122">
        <v>0</v>
      </c>
      <c r="BG206" s="122"/>
      <c r="BH206" s="122"/>
      <c r="BI206" s="122"/>
      <c r="BJ206" s="122"/>
      <c r="BK206" s="122"/>
      <c r="BL206" s="122"/>
      <c r="BM206" s="122"/>
      <c r="BN206" s="122"/>
      <c r="BO206" s="122"/>
      <c r="BP206" s="122"/>
      <c r="BQ206" s="122"/>
      <c r="BR206" s="122"/>
      <c r="BS206" s="122"/>
      <c r="BT206" s="122"/>
      <c r="BU206" s="122"/>
      <c r="BV206" s="122"/>
      <c r="BW206" s="122"/>
      <c r="BX206" s="122"/>
      <c r="BY206" s="122">
        <f t="shared" si="166"/>
        <v>2.1667199999999998</v>
      </c>
      <c r="BZ206" s="122"/>
      <c r="CA206" s="122"/>
      <c r="CB206" s="98"/>
    </row>
    <row r="207" spans="1:80" s="90" customFormat="1" ht="62.2" x14ac:dyDescent="0.3">
      <c r="A207" s="106" t="s">
        <v>1660</v>
      </c>
      <c r="B207" s="107" t="s">
        <v>433</v>
      </c>
      <c r="C207" s="108" t="s">
        <v>513</v>
      </c>
      <c r="D207" s="122">
        <v>13.979179999999999</v>
      </c>
      <c r="E207" s="122"/>
      <c r="F207" s="122">
        <f>VLOOKUP(C207,'[1]13'!$C$23:$AZ$935,4,0)</f>
        <v>13.979180000000001</v>
      </c>
      <c r="G207" s="122">
        <f>VLOOKUP(C207,'[1]13'!$C$23:$AZ$935,5,0)</f>
        <v>1.26</v>
      </c>
      <c r="H207" s="122"/>
      <c r="I207" s="122">
        <f>VLOOKUP(C207,'[1]13'!$C$23:$AZ$935,7,0)</f>
        <v>0.47699999999999998</v>
      </c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2"/>
      <c r="AC207" s="122"/>
      <c r="AD207" s="122"/>
      <c r="AE207" s="122"/>
      <c r="AF207" s="122"/>
      <c r="AG207" s="122"/>
      <c r="AH207" s="122">
        <v>13.979180000000001</v>
      </c>
      <c r="AI207" s="122">
        <v>1.26</v>
      </c>
      <c r="AJ207" s="122"/>
      <c r="AK207" s="122">
        <v>0.47699999999999998</v>
      </c>
      <c r="AL207" s="122"/>
      <c r="AM207" s="122"/>
      <c r="AN207" s="122"/>
      <c r="AO207" s="122">
        <f t="shared" si="162"/>
        <v>0</v>
      </c>
      <c r="AP207" s="122">
        <f t="shared" si="163"/>
        <v>0</v>
      </c>
      <c r="AQ207" s="122">
        <f t="shared" si="164"/>
        <v>0</v>
      </c>
      <c r="AR207" s="122">
        <f t="shared" si="165"/>
        <v>0</v>
      </c>
      <c r="AS207" s="122"/>
      <c r="AT207" s="122"/>
      <c r="AU207" s="122"/>
      <c r="AV207" s="122">
        <f>VLOOKUP(C207,'[1]13'!$C$23:$AZ$935,46,0)</f>
        <v>0</v>
      </c>
      <c r="AW207" s="122">
        <f>VLOOKUP(C207,'[1]13'!$C$23:$AZ$935,47,0)</f>
        <v>0</v>
      </c>
      <c r="AX207" s="122"/>
      <c r="AY207" s="122">
        <f>VLOOKUP(C207,'[1]13'!$C$23:$AZ$935,49,0)</f>
        <v>0</v>
      </c>
      <c r="AZ207" s="122"/>
      <c r="BA207" s="122"/>
      <c r="BB207" s="122"/>
      <c r="BC207" s="122">
        <v>0</v>
      </c>
      <c r="BD207" s="122">
        <v>0</v>
      </c>
      <c r="BE207" s="122"/>
      <c r="BF207" s="122">
        <v>0</v>
      </c>
      <c r="BG207" s="122"/>
      <c r="BH207" s="122"/>
      <c r="BI207" s="122"/>
      <c r="BJ207" s="122"/>
      <c r="BK207" s="122"/>
      <c r="BL207" s="122"/>
      <c r="BM207" s="122"/>
      <c r="BN207" s="122"/>
      <c r="BO207" s="122"/>
      <c r="BP207" s="122"/>
      <c r="BQ207" s="122"/>
      <c r="BR207" s="122"/>
      <c r="BS207" s="122"/>
      <c r="BT207" s="122"/>
      <c r="BU207" s="122"/>
      <c r="BV207" s="122"/>
      <c r="BW207" s="122"/>
      <c r="BX207" s="122"/>
      <c r="BY207" s="122">
        <f t="shared" si="166"/>
        <v>13.979180000000001</v>
      </c>
      <c r="BZ207" s="122"/>
      <c r="CA207" s="122"/>
      <c r="CB207" s="98"/>
    </row>
    <row r="208" spans="1:80" s="90" customFormat="1" ht="31.1" x14ac:dyDescent="0.3">
      <c r="A208" s="106" t="s">
        <v>1660</v>
      </c>
      <c r="B208" s="107" t="s">
        <v>808</v>
      </c>
      <c r="C208" s="108" t="s">
        <v>1232</v>
      </c>
      <c r="D208" s="122">
        <v>5.3222200000000006</v>
      </c>
      <c r="E208" s="122"/>
      <c r="F208" s="122">
        <f>VLOOKUP(C208,'[1]13'!$C$23:$AZ$935,4,0)</f>
        <v>5.3222199999999997</v>
      </c>
      <c r="G208" s="122">
        <f>VLOOKUP(C208,'[1]13'!$C$23:$AZ$935,5,0)</f>
        <v>0</v>
      </c>
      <c r="H208" s="122"/>
      <c r="I208" s="122">
        <f>VLOOKUP(C208,'[1]13'!$C$23:$AZ$935,7,0)</f>
        <v>0</v>
      </c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2">
        <v>5.3222199999999997</v>
      </c>
      <c r="AI208" s="122">
        <v>0</v>
      </c>
      <c r="AJ208" s="122"/>
      <c r="AK208" s="122">
        <v>0</v>
      </c>
      <c r="AL208" s="122"/>
      <c r="AM208" s="122"/>
      <c r="AN208" s="122"/>
      <c r="AO208" s="122">
        <f t="shared" si="162"/>
        <v>0</v>
      </c>
      <c r="AP208" s="122">
        <f t="shared" si="163"/>
        <v>0</v>
      </c>
      <c r="AQ208" s="122">
        <f t="shared" si="164"/>
        <v>0</v>
      </c>
      <c r="AR208" s="122">
        <f t="shared" si="165"/>
        <v>0</v>
      </c>
      <c r="AS208" s="122"/>
      <c r="AT208" s="122"/>
      <c r="AU208" s="122"/>
      <c r="AV208" s="122">
        <f>VLOOKUP(C208,'[1]13'!$C$23:$AZ$935,46,0)</f>
        <v>0</v>
      </c>
      <c r="AW208" s="122">
        <f>VLOOKUP(C208,'[1]13'!$C$23:$AZ$935,47,0)</f>
        <v>0</v>
      </c>
      <c r="AX208" s="122"/>
      <c r="AY208" s="122">
        <f>VLOOKUP(C208,'[1]13'!$C$23:$AZ$935,49,0)</f>
        <v>0</v>
      </c>
      <c r="AZ208" s="122"/>
      <c r="BA208" s="122"/>
      <c r="BB208" s="122"/>
      <c r="BC208" s="122">
        <v>0</v>
      </c>
      <c r="BD208" s="122">
        <v>0</v>
      </c>
      <c r="BE208" s="122"/>
      <c r="BF208" s="122">
        <v>0</v>
      </c>
      <c r="BG208" s="122"/>
      <c r="BH208" s="122"/>
      <c r="BI208" s="122"/>
      <c r="BJ208" s="122"/>
      <c r="BK208" s="122"/>
      <c r="BL208" s="122"/>
      <c r="BM208" s="122"/>
      <c r="BN208" s="122"/>
      <c r="BO208" s="122"/>
      <c r="BP208" s="122"/>
      <c r="BQ208" s="122"/>
      <c r="BR208" s="122"/>
      <c r="BS208" s="122"/>
      <c r="BT208" s="122"/>
      <c r="BU208" s="122"/>
      <c r="BV208" s="122"/>
      <c r="BW208" s="122"/>
      <c r="BX208" s="122"/>
      <c r="BY208" s="122">
        <f t="shared" si="166"/>
        <v>5.3222199999999997</v>
      </c>
      <c r="BZ208" s="122"/>
      <c r="CA208" s="122"/>
      <c r="CB208" s="98"/>
    </row>
    <row r="209" spans="1:80" s="90" customFormat="1" ht="62.2" x14ac:dyDescent="0.3">
      <c r="A209" s="106" t="s">
        <v>1663</v>
      </c>
      <c r="B209" s="111" t="s">
        <v>809</v>
      </c>
      <c r="C209" s="108" t="s">
        <v>1233</v>
      </c>
      <c r="D209" s="122">
        <v>0.48705999999999999</v>
      </c>
      <c r="E209" s="123"/>
      <c r="F209" s="122">
        <f>VLOOKUP(C209,'[1]13'!$C$23:$AZ$935,4,0)</f>
        <v>0.48705999999999999</v>
      </c>
      <c r="G209" s="122">
        <f>VLOOKUP(C209,'[1]13'!$C$23:$AZ$935,5,0)</f>
        <v>0.4</v>
      </c>
      <c r="H209" s="122"/>
      <c r="I209" s="122">
        <f>VLOOKUP(C209,'[1]13'!$C$23:$AZ$935,7,0)</f>
        <v>0</v>
      </c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/>
      <c r="AE209" s="123"/>
      <c r="AF209" s="123"/>
      <c r="AG209" s="123"/>
      <c r="AH209" s="123">
        <v>0.48705999999999999</v>
      </c>
      <c r="AI209" s="123">
        <v>0.4</v>
      </c>
      <c r="AJ209" s="123"/>
      <c r="AK209" s="123">
        <v>0</v>
      </c>
      <c r="AL209" s="123"/>
      <c r="AM209" s="123"/>
      <c r="AN209" s="123"/>
      <c r="AO209" s="122">
        <f t="shared" si="162"/>
        <v>0</v>
      </c>
      <c r="AP209" s="122">
        <f t="shared" si="163"/>
        <v>0</v>
      </c>
      <c r="AQ209" s="122">
        <f t="shared" si="164"/>
        <v>0</v>
      </c>
      <c r="AR209" s="122">
        <f t="shared" si="165"/>
        <v>0</v>
      </c>
      <c r="AS209" s="123"/>
      <c r="AT209" s="123"/>
      <c r="AU209" s="123"/>
      <c r="AV209" s="122">
        <f>VLOOKUP(C209,'[1]13'!$C$23:$AZ$935,46,0)</f>
        <v>0</v>
      </c>
      <c r="AW209" s="122">
        <f>VLOOKUP(C209,'[1]13'!$C$23:$AZ$935,47,0)</f>
        <v>0</v>
      </c>
      <c r="AX209" s="122"/>
      <c r="AY209" s="122">
        <f>VLOOKUP(C209,'[1]13'!$C$23:$AZ$935,49,0)</f>
        <v>0</v>
      </c>
      <c r="AZ209" s="123"/>
      <c r="BA209" s="123"/>
      <c r="BB209" s="123"/>
      <c r="BC209" s="123">
        <v>0</v>
      </c>
      <c r="BD209" s="123">
        <v>0</v>
      </c>
      <c r="BE209" s="123"/>
      <c r="BF209" s="123">
        <v>0</v>
      </c>
      <c r="BG209" s="123"/>
      <c r="BH209" s="123"/>
      <c r="BI209" s="123"/>
      <c r="BJ209" s="123"/>
      <c r="BK209" s="123"/>
      <c r="BL209" s="123"/>
      <c r="BM209" s="123"/>
      <c r="BN209" s="123"/>
      <c r="BO209" s="123"/>
      <c r="BP209" s="123"/>
      <c r="BQ209" s="123"/>
      <c r="BR209" s="123"/>
      <c r="BS209" s="123"/>
      <c r="BT209" s="123"/>
      <c r="BU209" s="123"/>
      <c r="BV209" s="123"/>
      <c r="BW209" s="123"/>
      <c r="BX209" s="123"/>
      <c r="BY209" s="122">
        <f t="shared" si="166"/>
        <v>0.48705999999999999</v>
      </c>
      <c r="BZ209" s="123"/>
      <c r="CA209" s="123"/>
      <c r="CB209" s="98"/>
    </row>
    <row r="210" spans="1:80" s="90" customFormat="1" ht="62.2" x14ac:dyDescent="0.3">
      <c r="A210" s="106" t="s">
        <v>1660</v>
      </c>
      <c r="B210" s="111" t="s">
        <v>1718</v>
      </c>
      <c r="C210" s="108" t="s">
        <v>1926</v>
      </c>
      <c r="D210" s="122"/>
      <c r="E210" s="123"/>
      <c r="F210" s="122"/>
      <c r="G210" s="122"/>
      <c r="H210" s="122"/>
      <c r="I210" s="122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2">
        <f t="shared" si="162"/>
        <v>0</v>
      </c>
      <c r="AP210" s="122">
        <f t="shared" si="163"/>
        <v>0</v>
      </c>
      <c r="AQ210" s="122">
        <f t="shared" si="164"/>
        <v>0</v>
      </c>
      <c r="AR210" s="122">
        <f t="shared" si="165"/>
        <v>0</v>
      </c>
      <c r="AS210" s="123"/>
      <c r="AT210" s="123"/>
      <c r="AU210" s="123"/>
      <c r="AV210" s="122"/>
      <c r="AW210" s="122"/>
      <c r="AX210" s="122"/>
      <c r="AY210" s="122"/>
      <c r="AZ210" s="123"/>
      <c r="BA210" s="123"/>
      <c r="BB210" s="123"/>
      <c r="BC210" s="123">
        <v>0</v>
      </c>
      <c r="BD210" s="123">
        <v>0</v>
      </c>
      <c r="BE210" s="123"/>
      <c r="BF210" s="123">
        <v>0</v>
      </c>
      <c r="BG210" s="123"/>
      <c r="BH210" s="123"/>
      <c r="BI210" s="123"/>
      <c r="BJ210" s="123"/>
      <c r="BK210" s="123"/>
      <c r="BL210" s="123"/>
      <c r="BM210" s="123"/>
      <c r="BN210" s="123"/>
      <c r="BO210" s="123"/>
      <c r="BP210" s="123"/>
      <c r="BQ210" s="123"/>
      <c r="BR210" s="123"/>
      <c r="BS210" s="123"/>
      <c r="BT210" s="123"/>
      <c r="BU210" s="123"/>
      <c r="BV210" s="123"/>
      <c r="BW210" s="123"/>
      <c r="BX210" s="123"/>
      <c r="BY210" s="122">
        <f t="shared" si="166"/>
        <v>0</v>
      </c>
      <c r="BZ210" s="123"/>
      <c r="CA210" s="123"/>
      <c r="CB210" s="98"/>
    </row>
    <row r="211" spans="1:80" s="90" customFormat="1" ht="62.2" x14ac:dyDescent="0.3">
      <c r="A211" s="106" t="s">
        <v>1660</v>
      </c>
      <c r="B211" s="111" t="s">
        <v>810</v>
      </c>
      <c r="C211" s="108" t="s">
        <v>1234</v>
      </c>
      <c r="D211" s="122">
        <v>0</v>
      </c>
      <c r="E211" s="123"/>
      <c r="F211" s="122">
        <f>VLOOKUP(C211,'[1]13'!$C$23:$AZ$935,4,0)</f>
        <v>0</v>
      </c>
      <c r="G211" s="122">
        <f>VLOOKUP(C211,'[1]13'!$C$23:$AZ$935,5,0)</f>
        <v>0</v>
      </c>
      <c r="H211" s="122"/>
      <c r="I211" s="122">
        <f>VLOOKUP(C211,'[1]13'!$C$23:$AZ$935,7,0)</f>
        <v>0</v>
      </c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3"/>
      <c r="AC211" s="123"/>
      <c r="AD211" s="123"/>
      <c r="AE211" s="123"/>
      <c r="AF211" s="123"/>
      <c r="AG211" s="123"/>
      <c r="AH211" s="123">
        <v>0</v>
      </c>
      <c r="AI211" s="123">
        <v>0</v>
      </c>
      <c r="AJ211" s="123"/>
      <c r="AK211" s="123">
        <v>0</v>
      </c>
      <c r="AL211" s="123"/>
      <c r="AM211" s="123"/>
      <c r="AN211" s="123"/>
      <c r="AO211" s="122">
        <f t="shared" si="162"/>
        <v>0.37940681999999998</v>
      </c>
      <c r="AP211" s="122">
        <f t="shared" si="163"/>
        <v>0.4</v>
      </c>
      <c r="AQ211" s="122">
        <f t="shared" si="164"/>
        <v>0</v>
      </c>
      <c r="AR211" s="122">
        <f t="shared" si="165"/>
        <v>0</v>
      </c>
      <c r="AS211" s="123"/>
      <c r="AT211" s="123"/>
      <c r="AU211" s="123"/>
      <c r="AV211" s="122">
        <f>VLOOKUP(C211,'[1]13'!$C$23:$AZ$935,46,0)</f>
        <v>0</v>
      </c>
      <c r="AW211" s="122">
        <f>VLOOKUP(C211,'[1]13'!$C$23:$AZ$935,47,0)</f>
        <v>0</v>
      </c>
      <c r="AX211" s="122"/>
      <c r="AY211" s="122">
        <f>VLOOKUP(C211,'[1]13'!$C$23:$AZ$935,49,0)</f>
        <v>0</v>
      </c>
      <c r="AZ211" s="123"/>
      <c r="BA211" s="123"/>
      <c r="BB211" s="123"/>
      <c r="BC211" s="123">
        <v>0.37940681999999998</v>
      </c>
      <c r="BD211" s="123">
        <v>0.4</v>
      </c>
      <c r="BE211" s="123"/>
      <c r="BF211" s="123">
        <v>0</v>
      </c>
      <c r="BG211" s="123"/>
      <c r="BH211" s="123"/>
      <c r="BI211" s="123"/>
      <c r="BJ211" s="123"/>
      <c r="BK211" s="123"/>
      <c r="BL211" s="123"/>
      <c r="BM211" s="123"/>
      <c r="BN211" s="123"/>
      <c r="BO211" s="123"/>
      <c r="BP211" s="123"/>
      <c r="BQ211" s="123"/>
      <c r="BR211" s="123"/>
      <c r="BS211" s="123"/>
      <c r="BT211" s="123"/>
      <c r="BU211" s="123"/>
      <c r="BV211" s="123"/>
      <c r="BW211" s="123"/>
      <c r="BX211" s="123"/>
      <c r="BY211" s="122">
        <f t="shared" si="166"/>
        <v>-0.37940681999999998</v>
      </c>
      <c r="BZ211" s="123"/>
      <c r="CA211" s="123"/>
      <c r="CB211" s="98"/>
    </row>
    <row r="212" spans="1:80" s="90" customFormat="1" x14ac:dyDescent="0.3">
      <c r="A212" s="103"/>
      <c r="B212" s="110" t="s">
        <v>59</v>
      </c>
      <c r="C212" s="105"/>
      <c r="D212" s="133">
        <f t="shared" ref="D212:BN212" si="167">SUM(D213:D215)</f>
        <v>4.4581499999999998</v>
      </c>
      <c r="E212" s="133">
        <f t="shared" si="167"/>
        <v>0</v>
      </c>
      <c r="F212" s="133">
        <f t="shared" si="167"/>
        <v>4.4581499999999998</v>
      </c>
      <c r="G212" s="133">
        <f t="shared" si="167"/>
        <v>0.4</v>
      </c>
      <c r="H212" s="133">
        <f t="shared" si="167"/>
        <v>0</v>
      </c>
      <c r="I212" s="133">
        <f t="shared" si="167"/>
        <v>0.66999999999999993</v>
      </c>
      <c r="J212" s="133">
        <f t="shared" si="167"/>
        <v>0</v>
      </c>
      <c r="K212" s="133">
        <f t="shared" si="167"/>
        <v>0</v>
      </c>
      <c r="L212" s="133">
        <f t="shared" si="167"/>
        <v>0</v>
      </c>
      <c r="M212" s="133">
        <f t="shared" si="167"/>
        <v>0</v>
      </c>
      <c r="N212" s="133">
        <f t="shared" si="167"/>
        <v>0</v>
      </c>
      <c r="O212" s="133">
        <f t="shared" si="167"/>
        <v>0</v>
      </c>
      <c r="P212" s="133">
        <f t="shared" si="167"/>
        <v>0</v>
      </c>
      <c r="Q212" s="133">
        <f t="shared" si="167"/>
        <v>0</v>
      </c>
      <c r="R212" s="133">
        <f t="shared" si="167"/>
        <v>0</v>
      </c>
      <c r="S212" s="133">
        <f t="shared" si="167"/>
        <v>0</v>
      </c>
      <c r="T212" s="133">
        <f t="shared" si="167"/>
        <v>0</v>
      </c>
      <c r="U212" s="133">
        <f t="shared" si="167"/>
        <v>0</v>
      </c>
      <c r="V212" s="133">
        <f t="shared" si="167"/>
        <v>0</v>
      </c>
      <c r="W212" s="133">
        <f t="shared" si="167"/>
        <v>0</v>
      </c>
      <c r="X212" s="133">
        <f t="shared" si="167"/>
        <v>0</v>
      </c>
      <c r="Y212" s="133">
        <f t="shared" si="167"/>
        <v>0</v>
      </c>
      <c r="Z212" s="133">
        <f t="shared" si="167"/>
        <v>0</v>
      </c>
      <c r="AA212" s="133">
        <f t="shared" si="167"/>
        <v>0</v>
      </c>
      <c r="AB212" s="133">
        <f t="shared" si="167"/>
        <v>0</v>
      </c>
      <c r="AC212" s="133">
        <f t="shared" si="167"/>
        <v>0</v>
      </c>
      <c r="AD212" s="133">
        <f t="shared" si="167"/>
        <v>0</v>
      </c>
      <c r="AE212" s="133">
        <f t="shared" si="167"/>
        <v>0</v>
      </c>
      <c r="AF212" s="133">
        <f t="shared" si="167"/>
        <v>0</v>
      </c>
      <c r="AG212" s="133">
        <f t="shared" si="167"/>
        <v>0</v>
      </c>
      <c r="AH212" s="133">
        <f t="shared" si="167"/>
        <v>4.4581499999999998</v>
      </c>
      <c r="AI212" s="133">
        <f t="shared" si="167"/>
        <v>0.4</v>
      </c>
      <c r="AJ212" s="133">
        <f t="shared" si="167"/>
        <v>0</v>
      </c>
      <c r="AK212" s="133">
        <f t="shared" si="167"/>
        <v>0.66999999999999993</v>
      </c>
      <c r="AL212" s="133">
        <f t="shared" si="167"/>
        <v>0</v>
      </c>
      <c r="AM212" s="133">
        <f t="shared" si="167"/>
        <v>0</v>
      </c>
      <c r="AN212" s="133">
        <f t="shared" si="167"/>
        <v>0</v>
      </c>
      <c r="AO212" s="133">
        <f t="shared" si="167"/>
        <v>2.3127650199999996</v>
      </c>
      <c r="AP212" s="133">
        <f t="shared" si="167"/>
        <v>0.4</v>
      </c>
      <c r="AQ212" s="133">
        <f t="shared" si="167"/>
        <v>0</v>
      </c>
      <c r="AR212" s="133">
        <f t="shared" si="167"/>
        <v>0.184</v>
      </c>
      <c r="AS212" s="133">
        <f t="shared" si="167"/>
        <v>0</v>
      </c>
      <c r="AT212" s="133">
        <f t="shared" si="167"/>
        <v>0</v>
      </c>
      <c r="AU212" s="133">
        <f t="shared" si="167"/>
        <v>0</v>
      </c>
      <c r="AV212" s="133">
        <f t="shared" si="167"/>
        <v>2.3127650199999996</v>
      </c>
      <c r="AW212" s="133">
        <f t="shared" si="167"/>
        <v>0.4</v>
      </c>
      <c r="AX212" s="133">
        <f t="shared" si="167"/>
        <v>0</v>
      </c>
      <c r="AY212" s="133">
        <f t="shared" si="167"/>
        <v>0.184</v>
      </c>
      <c r="AZ212" s="133">
        <f t="shared" si="167"/>
        <v>0</v>
      </c>
      <c r="BA212" s="133">
        <f t="shared" si="167"/>
        <v>0</v>
      </c>
      <c r="BB212" s="133">
        <f t="shared" si="167"/>
        <v>0</v>
      </c>
      <c r="BC212" s="133">
        <f t="shared" si="167"/>
        <v>0</v>
      </c>
      <c r="BD212" s="133">
        <f t="shared" si="167"/>
        <v>0</v>
      </c>
      <c r="BE212" s="133">
        <f t="shared" si="167"/>
        <v>0</v>
      </c>
      <c r="BF212" s="133">
        <f t="shared" si="167"/>
        <v>0</v>
      </c>
      <c r="BG212" s="133">
        <f t="shared" si="167"/>
        <v>0</v>
      </c>
      <c r="BH212" s="133">
        <f t="shared" si="167"/>
        <v>0</v>
      </c>
      <c r="BI212" s="133">
        <f t="shared" si="167"/>
        <v>0</v>
      </c>
      <c r="BJ212" s="133">
        <f t="shared" si="167"/>
        <v>0</v>
      </c>
      <c r="BK212" s="133">
        <f t="shared" si="167"/>
        <v>0</v>
      </c>
      <c r="BL212" s="133">
        <f t="shared" si="167"/>
        <v>0</v>
      </c>
      <c r="BM212" s="133">
        <f t="shared" si="167"/>
        <v>0</v>
      </c>
      <c r="BN212" s="133">
        <f t="shared" si="167"/>
        <v>0</v>
      </c>
      <c r="BO212" s="133">
        <f t="shared" ref="BO212:CA212" si="168">SUM(BO213:BO215)</f>
        <v>0</v>
      </c>
      <c r="BP212" s="133">
        <f t="shared" si="168"/>
        <v>0</v>
      </c>
      <c r="BQ212" s="133">
        <f t="shared" si="168"/>
        <v>0</v>
      </c>
      <c r="BR212" s="133">
        <f t="shared" si="168"/>
        <v>0</v>
      </c>
      <c r="BS212" s="133">
        <f t="shared" si="168"/>
        <v>0</v>
      </c>
      <c r="BT212" s="133">
        <f t="shared" si="168"/>
        <v>0</v>
      </c>
      <c r="BU212" s="133">
        <f t="shared" si="168"/>
        <v>0</v>
      </c>
      <c r="BV212" s="133">
        <f t="shared" si="168"/>
        <v>0</v>
      </c>
      <c r="BW212" s="133">
        <f t="shared" si="168"/>
        <v>0</v>
      </c>
      <c r="BX212" s="133">
        <f t="shared" si="168"/>
        <v>0</v>
      </c>
      <c r="BY212" s="133">
        <f t="shared" si="168"/>
        <v>2.1453849800000002</v>
      </c>
      <c r="BZ212" s="133">
        <f t="shared" si="168"/>
        <v>0</v>
      </c>
      <c r="CA212" s="133">
        <f t="shared" si="168"/>
        <v>0</v>
      </c>
      <c r="CB212" s="98"/>
    </row>
    <row r="213" spans="1:80" s="90" customFormat="1" ht="62.2" x14ac:dyDescent="0.3">
      <c r="A213" s="106" t="s">
        <v>1661</v>
      </c>
      <c r="B213" s="107" t="s">
        <v>1719</v>
      </c>
      <c r="C213" s="108" t="s">
        <v>60</v>
      </c>
      <c r="D213" s="122">
        <v>1.3230299999999999</v>
      </c>
      <c r="E213" s="122"/>
      <c r="F213" s="122">
        <f>VLOOKUP(C213,'[1]13'!$C$23:$AZ$935,4,0)</f>
        <v>1.3230300000000002</v>
      </c>
      <c r="G213" s="122">
        <f>VLOOKUP(C213,'[1]13'!$C$23:$AZ$935,5,0)</f>
        <v>0</v>
      </c>
      <c r="H213" s="122"/>
      <c r="I213" s="122">
        <f>VLOOKUP(C213,'[1]13'!$C$23:$AZ$935,7,0)</f>
        <v>0.2</v>
      </c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2"/>
      <c r="AC213" s="122"/>
      <c r="AD213" s="122"/>
      <c r="AE213" s="122"/>
      <c r="AF213" s="122"/>
      <c r="AG213" s="122"/>
      <c r="AH213" s="122">
        <v>1.3230300000000002</v>
      </c>
      <c r="AI213" s="122">
        <v>0</v>
      </c>
      <c r="AJ213" s="122"/>
      <c r="AK213" s="122">
        <v>0.2</v>
      </c>
      <c r="AL213" s="122"/>
      <c r="AM213" s="122"/>
      <c r="AN213" s="122"/>
      <c r="AO213" s="122">
        <f t="shared" ref="AO213:AO215" si="169">AV213+BC213</f>
        <v>1.8856596599999997</v>
      </c>
      <c r="AP213" s="122">
        <f t="shared" ref="AP213:AP215" si="170">AW213+BD213</f>
        <v>0</v>
      </c>
      <c r="AQ213" s="122">
        <f t="shared" ref="AQ213:AQ215" si="171">AX213+BE213</f>
        <v>0</v>
      </c>
      <c r="AR213" s="122">
        <f t="shared" ref="AR213:AR215" si="172">AY213+BF213</f>
        <v>0.184</v>
      </c>
      <c r="AS213" s="122"/>
      <c r="AT213" s="122"/>
      <c r="AU213" s="122"/>
      <c r="AV213" s="122">
        <f>VLOOKUP(C213,'[1]13'!$C$23:$AZ$935,46,0)</f>
        <v>1.8856596599999997</v>
      </c>
      <c r="AW213" s="122">
        <f>VLOOKUP(C213,'[1]13'!$C$23:$AZ$935,47,0)</f>
        <v>0</v>
      </c>
      <c r="AX213" s="122"/>
      <c r="AY213" s="122">
        <f>VLOOKUP(C213,'[1]13'!$C$23:$AZ$935,49,0)</f>
        <v>0.184</v>
      </c>
      <c r="AZ213" s="122"/>
      <c r="BA213" s="122"/>
      <c r="BB213" s="122"/>
      <c r="BC213" s="122">
        <v>0</v>
      </c>
      <c r="BD213" s="122">
        <v>0</v>
      </c>
      <c r="BE213" s="122"/>
      <c r="BF213" s="122">
        <v>0</v>
      </c>
      <c r="BG213" s="122"/>
      <c r="BH213" s="122"/>
      <c r="BI213" s="122"/>
      <c r="BJ213" s="122"/>
      <c r="BK213" s="122"/>
      <c r="BL213" s="122"/>
      <c r="BM213" s="122"/>
      <c r="BN213" s="122"/>
      <c r="BO213" s="122"/>
      <c r="BP213" s="122"/>
      <c r="BQ213" s="122"/>
      <c r="BR213" s="122"/>
      <c r="BS213" s="122"/>
      <c r="BT213" s="122"/>
      <c r="BU213" s="122"/>
      <c r="BV213" s="122"/>
      <c r="BW213" s="122"/>
      <c r="BX213" s="122"/>
      <c r="BY213" s="122">
        <f t="shared" ref="BY213:BY215" si="173">F213-AO213</f>
        <v>-0.56262965999999959</v>
      </c>
      <c r="BZ213" s="122"/>
      <c r="CA213" s="122"/>
      <c r="CB213" s="98"/>
    </row>
    <row r="214" spans="1:80" s="90" customFormat="1" ht="62.2" x14ac:dyDescent="0.3">
      <c r="A214" s="106" t="s">
        <v>1661</v>
      </c>
      <c r="B214" s="107" t="s">
        <v>811</v>
      </c>
      <c r="C214" s="108" t="s">
        <v>1235</v>
      </c>
      <c r="D214" s="122">
        <v>2.2758099999999999</v>
      </c>
      <c r="E214" s="122"/>
      <c r="F214" s="122">
        <f>VLOOKUP(C214,'[1]13'!$C$23:$AZ$935,4,0)</f>
        <v>2.2758099999999999</v>
      </c>
      <c r="G214" s="122">
        <f>VLOOKUP(C214,'[1]13'!$C$23:$AZ$935,5,0)</f>
        <v>0</v>
      </c>
      <c r="H214" s="122"/>
      <c r="I214" s="122">
        <f>VLOOKUP(C214,'[1]13'!$C$23:$AZ$935,7,0)</f>
        <v>0.47</v>
      </c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2"/>
      <c r="AC214" s="122"/>
      <c r="AD214" s="122"/>
      <c r="AE214" s="122"/>
      <c r="AF214" s="122"/>
      <c r="AG214" s="122"/>
      <c r="AH214" s="122">
        <v>2.2758099999999999</v>
      </c>
      <c r="AI214" s="122">
        <v>0</v>
      </c>
      <c r="AJ214" s="122"/>
      <c r="AK214" s="122">
        <v>0.47</v>
      </c>
      <c r="AL214" s="122"/>
      <c r="AM214" s="122"/>
      <c r="AN214" s="122"/>
      <c r="AO214" s="122">
        <f t="shared" si="169"/>
        <v>0</v>
      </c>
      <c r="AP214" s="122">
        <f t="shared" si="170"/>
        <v>0</v>
      </c>
      <c r="AQ214" s="122">
        <f t="shared" si="171"/>
        <v>0</v>
      </c>
      <c r="AR214" s="122">
        <f t="shared" si="172"/>
        <v>0</v>
      </c>
      <c r="AS214" s="122"/>
      <c r="AT214" s="122"/>
      <c r="AU214" s="122"/>
      <c r="AV214" s="122">
        <f>VLOOKUP(C214,'[1]13'!$C$23:$AZ$935,46,0)</f>
        <v>0</v>
      </c>
      <c r="AW214" s="122">
        <f>VLOOKUP(C214,'[1]13'!$C$23:$AZ$935,47,0)</f>
        <v>0</v>
      </c>
      <c r="AX214" s="122"/>
      <c r="AY214" s="122">
        <f>VLOOKUP(C214,'[1]13'!$C$23:$AZ$935,49,0)</f>
        <v>0</v>
      </c>
      <c r="AZ214" s="122"/>
      <c r="BA214" s="122"/>
      <c r="BB214" s="122"/>
      <c r="BC214" s="122">
        <v>0</v>
      </c>
      <c r="BD214" s="122">
        <v>0</v>
      </c>
      <c r="BE214" s="122"/>
      <c r="BF214" s="122">
        <v>0</v>
      </c>
      <c r="BG214" s="122"/>
      <c r="BH214" s="122"/>
      <c r="BI214" s="122"/>
      <c r="BJ214" s="122"/>
      <c r="BK214" s="122"/>
      <c r="BL214" s="122"/>
      <c r="BM214" s="122"/>
      <c r="BN214" s="122"/>
      <c r="BO214" s="122"/>
      <c r="BP214" s="122"/>
      <c r="BQ214" s="122"/>
      <c r="BR214" s="122"/>
      <c r="BS214" s="122"/>
      <c r="BT214" s="122"/>
      <c r="BU214" s="122"/>
      <c r="BV214" s="122"/>
      <c r="BW214" s="122"/>
      <c r="BX214" s="122"/>
      <c r="BY214" s="122">
        <f t="shared" si="173"/>
        <v>2.2758099999999999</v>
      </c>
      <c r="BZ214" s="122"/>
      <c r="CA214" s="122"/>
      <c r="CB214" s="98"/>
    </row>
    <row r="215" spans="1:80" s="90" customFormat="1" ht="46.65" x14ac:dyDescent="0.3">
      <c r="A215" s="106" t="s">
        <v>1660</v>
      </c>
      <c r="B215" s="107" t="s">
        <v>812</v>
      </c>
      <c r="C215" s="108" t="s">
        <v>1236</v>
      </c>
      <c r="D215" s="122">
        <v>0.85930999999999991</v>
      </c>
      <c r="E215" s="122"/>
      <c r="F215" s="122">
        <f>VLOOKUP(C215,'[1]13'!$C$23:$AZ$935,4,0)</f>
        <v>0.8593099999999998</v>
      </c>
      <c r="G215" s="122">
        <f>VLOOKUP(C215,'[1]13'!$C$23:$AZ$935,5,0)</f>
        <v>0.4</v>
      </c>
      <c r="H215" s="122"/>
      <c r="I215" s="122">
        <f>VLOOKUP(C215,'[1]13'!$C$23:$AZ$935,7,0)</f>
        <v>0</v>
      </c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2"/>
      <c r="AC215" s="122"/>
      <c r="AD215" s="122"/>
      <c r="AE215" s="122"/>
      <c r="AF215" s="122"/>
      <c r="AG215" s="122"/>
      <c r="AH215" s="122">
        <v>0.8593099999999998</v>
      </c>
      <c r="AI215" s="122">
        <v>0.4</v>
      </c>
      <c r="AJ215" s="122"/>
      <c r="AK215" s="122">
        <v>0</v>
      </c>
      <c r="AL215" s="122"/>
      <c r="AM215" s="122"/>
      <c r="AN215" s="122"/>
      <c r="AO215" s="122">
        <f t="shared" si="169"/>
        <v>0.42710535999999999</v>
      </c>
      <c r="AP215" s="122">
        <f t="shared" si="170"/>
        <v>0.4</v>
      </c>
      <c r="AQ215" s="122">
        <f t="shared" si="171"/>
        <v>0</v>
      </c>
      <c r="AR215" s="122">
        <f t="shared" si="172"/>
        <v>0</v>
      </c>
      <c r="AS215" s="122"/>
      <c r="AT215" s="122"/>
      <c r="AU215" s="122"/>
      <c r="AV215" s="122">
        <f>VLOOKUP(C215,'[1]13'!$C$23:$AZ$935,46,0)</f>
        <v>0.42710535999999999</v>
      </c>
      <c r="AW215" s="122">
        <f>VLOOKUP(C215,'[1]13'!$C$23:$AZ$935,47,0)</f>
        <v>0.4</v>
      </c>
      <c r="AX215" s="122"/>
      <c r="AY215" s="122">
        <f>VLOOKUP(C215,'[1]13'!$C$23:$AZ$935,49,0)</f>
        <v>0</v>
      </c>
      <c r="AZ215" s="122"/>
      <c r="BA215" s="122"/>
      <c r="BB215" s="122"/>
      <c r="BC215" s="122">
        <v>0</v>
      </c>
      <c r="BD215" s="122">
        <v>0</v>
      </c>
      <c r="BE215" s="122"/>
      <c r="BF215" s="122">
        <v>0</v>
      </c>
      <c r="BG215" s="122"/>
      <c r="BH215" s="122"/>
      <c r="BI215" s="122"/>
      <c r="BJ215" s="122"/>
      <c r="BK215" s="122"/>
      <c r="BL215" s="122"/>
      <c r="BM215" s="122"/>
      <c r="BN215" s="122"/>
      <c r="BO215" s="122"/>
      <c r="BP215" s="122"/>
      <c r="BQ215" s="122"/>
      <c r="BR215" s="122"/>
      <c r="BS215" s="122"/>
      <c r="BT215" s="122"/>
      <c r="BU215" s="122"/>
      <c r="BV215" s="122"/>
      <c r="BW215" s="122"/>
      <c r="BX215" s="122"/>
      <c r="BY215" s="122">
        <f t="shared" si="173"/>
        <v>0.43220463999999981</v>
      </c>
      <c r="BZ215" s="122"/>
      <c r="CA215" s="122"/>
      <c r="CB215" s="98"/>
    </row>
    <row r="216" spans="1:80" s="90" customFormat="1" x14ac:dyDescent="0.3">
      <c r="A216" s="103"/>
      <c r="B216" s="110" t="s">
        <v>436</v>
      </c>
      <c r="C216" s="105"/>
      <c r="D216" s="133">
        <f t="shared" ref="D216:BN216" si="174">SUM(D217:D217)</f>
        <v>3.1542699999999999</v>
      </c>
      <c r="E216" s="133">
        <f t="shared" si="174"/>
        <v>0</v>
      </c>
      <c r="F216" s="133">
        <f t="shared" si="174"/>
        <v>3.1542699999999999</v>
      </c>
      <c r="G216" s="133">
        <f t="shared" si="174"/>
        <v>0</v>
      </c>
      <c r="H216" s="133">
        <f t="shared" si="174"/>
        <v>0</v>
      </c>
      <c r="I216" s="133">
        <f t="shared" si="174"/>
        <v>0</v>
      </c>
      <c r="J216" s="133">
        <f t="shared" si="174"/>
        <v>0</v>
      </c>
      <c r="K216" s="133">
        <f t="shared" si="174"/>
        <v>0</v>
      </c>
      <c r="L216" s="133">
        <f t="shared" si="174"/>
        <v>0</v>
      </c>
      <c r="M216" s="133">
        <f t="shared" si="174"/>
        <v>0</v>
      </c>
      <c r="N216" s="133">
        <f t="shared" si="174"/>
        <v>0</v>
      </c>
      <c r="O216" s="133">
        <f t="shared" si="174"/>
        <v>0</v>
      </c>
      <c r="P216" s="133">
        <f t="shared" si="174"/>
        <v>0</v>
      </c>
      <c r="Q216" s="133">
        <f t="shared" si="174"/>
        <v>0</v>
      </c>
      <c r="R216" s="133">
        <f t="shared" si="174"/>
        <v>0</v>
      </c>
      <c r="S216" s="133">
        <f t="shared" si="174"/>
        <v>0</v>
      </c>
      <c r="T216" s="133">
        <f t="shared" si="174"/>
        <v>0</v>
      </c>
      <c r="U216" s="133">
        <f t="shared" si="174"/>
        <v>0</v>
      </c>
      <c r="V216" s="133">
        <f t="shared" si="174"/>
        <v>0</v>
      </c>
      <c r="W216" s="133">
        <f t="shared" si="174"/>
        <v>0</v>
      </c>
      <c r="X216" s="133">
        <f t="shared" si="174"/>
        <v>0</v>
      </c>
      <c r="Y216" s="133">
        <f t="shared" si="174"/>
        <v>0</v>
      </c>
      <c r="Z216" s="133">
        <f t="shared" si="174"/>
        <v>0</v>
      </c>
      <c r="AA216" s="133">
        <f t="shared" si="174"/>
        <v>0</v>
      </c>
      <c r="AB216" s="133">
        <f t="shared" si="174"/>
        <v>0</v>
      </c>
      <c r="AC216" s="133">
        <f t="shared" si="174"/>
        <v>0</v>
      </c>
      <c r="AD216" s="133">
        <f t="shared" si="174"/>
        <v>0</v>
      </c>
      <c r="AE216" s="133">
        <f t="shared" si="174"/>
        <v>0</v>
      </c>
      <c r="AF216" s="133">
        <f t="shared" si="174"/>
        <v>0</v>
      </c>
      <c r="AG216" s="133">
        <f t="shared" si="174"/>
        <v>0</v>
      </c>
      <c r="AH216" s="133">
        <f t="shared" si="174"/>
        <v>3.1542699999999999</v>
      </c>
      <c r="AI216" s="133">
        <f t="shared" si="174"/>
        <v>0</v>
      </c>
      <c r="AJ216" s="133">
        <f t="shared" si="174"/>
        <v>0</v>
      </c>
      <c r="AK216" s="133">
        <f t="shared" si="174"/>
        <v>0</v>
      </c>
      <c r="AL216" s="133">
        <f t="shared" si="174"/>
        <v>0</v>
      </c>
      <c r="AM216" s="133">
        <f t="shared" si="174"/>
        <v>0</v>
      </c>
      <c r="AN216" s="133">
        <f t="shared" si="174"/>
        <v>0</v>
      </c>
      <c r="AO216" s="133">
        <f t="shared" si="174"/>
        <v>3.1864868099999999</v>
      </c>
      <c r="AP216" s="133">
        <f t="shared" si="174"/>
        <v>0</v>
      </c>
      <c r="AQ216" s="133">
        <f t="shared" si="174"/>
        <v>0</v>
      </c>
      <c r="AR216" s="133">
        <f t="shared" si="174"/>
        <v>0</v>
      </c>
      <c r="AS216" s="133">
        <f t="shared" si="174"/>
        <v>0</v>
      </c>
      <c r="AT216" s="133">
        <f t="shared" si="174"/>
        <v>0</v>
      </c>
      <c r="AU216" s="133">
        <f t="shared" si="174"/>
        <v>0</v>
      </c>
      <c r="AV216" s="133">
        <f t="shared" si="174"/>
        <v>3.1864868099999999</v>
      </c>
      <c r="AW216" s="133">
        <f t="shared" si="174"/>
        <v>0</v>
      </c>
      <c r="AX216" s="133">
        <f t="shared" si="174"/>
        <v>0</v>
      </c>
      <c r="AY216" s="133">
        <f t="shared" si="174"/>
        <v>0</v>
      </c>
      <c r="AZ216" s="133">
        <f t="shared" si="174"/>
        <v>0</v>
      </c>
      <c r="BA216" s="133">
        <f t="shared" si="174"/>
        <v>0</v>
      </c>
      <c r="BB216" s="133">
        <f t="shared" si="174"/>
        <v>0</v>
      </c>
      <c r="BC216" s="133">
        <f t="shared" si="174"/>
        <v>0</v>
      </c>
      <c r="BD216" s="133">
        <f t="shared" si="174"/>
        <v>0</v>
      </c>
      <c r="BE216" s="133">
        <f t="shared" si="174"/>
        <v>0</v>
      </c>
      <c r="BF216" s="133">
        <f t="shared" si="174"/>
        <v>0</v>
      </c>
      <c r="BG216" s="133">
        <f t="shared" si="174"/>
        <v>0</v>
      </c>
      <c r="BH216" s="133">
        <f t="shared" si="174"/>
        <v>0</v>
      </c>
      <c r="BI216" s="133">
        <f t="shared" si="174"/>
        <v>0</v>
      </c>
      <c r="BJ216" s="133">
        <f t="shared" si="174"/>
        <v>0</v>
      </c>
      <c r="BK216" s="133">
        <f t="shared" si="174"/>
        <v>0</v>
      </c>
      <c r="BL216" s="133">
        <f t="shared" si="174"/>
        <v>0</v>
      </c>
      <c r="BM216" s="133">
        <f t="shared" si="174"/>
        <v>0</v>
      </c>
      <c r="BN216" s="133">
        <f t="shared" si="174"/>
        <v>0</v>
      </c>
      <c r="BO216" s="133">
        <f t="shared" ref="BO216:CA216" si="175">SUM(BO217:BO217)</f>
        <v>0</v>
      </c>
      <c r="BP216" s="133">
        <f t="shared" si="175"/>
        <v>0</v>
      </c>
      <c r="BQ216" s="133">
        <f t="shared" si="175"/>
        <v>0</v>
      </c>
      <c r="BR216" s="133">
        <f t="shared" si="175"/>
        <v>0</v>
      </c>
      <c r="BS216" s="133">
        <f t="shared" si="175"/>
        <v>0</v>
      </c>
      <c r="BT216" s="133">
        <f t="shared" si="175"/>
        <v>0</v>
      </c>
      <c r="BU216" s="133">
        <f t="shared" si="175"/>
        <v>0</v>
      </c>
      <c r="BV216" s="133">
        <f t="shared" si="175"/>
        <v>0</v>
      </c>
      <c r="BW216" s="133">
        <f t="shared" si="175"/>
        <v>0</v>
      </c>
      <c r="BX216" s="133">
        <f t="shared" si="175"/>
        <v>0</v>
      </c>
      <c r="BY216" s="133">
        <f t="shared" si="175"/>
        <v>-3.2216809999999985E-2</v>
      </c>
      <c r="BZ216" s="133">
        <f t="shared" si="175"/>
        <v>0</v>
      </c>
      <c r="CA216" s="133">
        <f t="shared" si="175"/>
        <v>0</v>
      </c>
      <c r="CB216" s="98"/>
    </row>
    <row r="217" spans="1:80" s="90" customFormat="1" ht="62.2" x14ac:dyDescent="0.3">
      <c r="A217" s="106" t="s">
        <v>1660</v>
      </c>
      <c r="B217" s="107" t="s">
        <v>437</v>
      </c>
      <c r="C217" s="108" t="s">
        <v>516</v>
      </c>
      <c r="D217" s="122">
        <v>3.1542699999999999</v>
      </c>
      <c r="E217" s="122"/>
      <c r="F217" s="122">
        <f>VLOOKUP(C217,'[1]13'!$C$23:$AZ$935,4,0)</f>
        <v>3.1542699999999999</v>
      </c>
      <c r="G217" s="122">
        <f>VLOOKUP(C217,'[1]13'!$C$23:$AZ$935,5,0)</f>
        <v>0</v>
      </c>
      <c r="H217" s="122"/>
      <c r="I217" s="122">
        <f>VLOOKUP(C217,'[1]13'!$C$23:$AZ$935,7,0)</f>
        <v>0</v>
      </c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2"/>
      <c r="AC217" s="122"/>
      <c r="AD217" s="122"/>
      <c r="AE217" s="122"/>
      <c r="AF217" s="122"/>
      <c r="AG217" s="122"/>
      <c r="AH217" s="122">
        <v>3.1542699999999999</v>
      </c>
      <c r="AI217" s="122">
        <v>0</v>
      </c>
      <c r="AJ217" s="122"/>
      <c r="AK217" s="122">
        <v>0</v>
      </c>
      <c r="AL217" s="122"/>
      <c r="AM217" s="122"/>
      <c r="AN217" s="122"/>
      <c r="AO217" s="122">
        <f>AV217+BC217</f>
        <v>3.1864868099999999</v>
      </c>
      <c r="AP217" s="122">
        <f t="shared" ref="AP217" si="176">AW217+BD217</f>
        <v>0</v>
      </c>
      <c r="AQ217" s="122">
        <f t="shared" ref="AQ217" si="177">AX217+BE217</f>
        <v>0</v>
      </c>
      <c r="AR217" s="122">
        <f t="shared" ref="AR217" si="178">AY217+BF217</f>
        <v>0</v>
      </c>
      <c r="AS217" s="122"/>
      <c r="AT217" s="122"/>
      <c r="AU217" s="122"/>
      <c r="AV217" s="122">
        <f>VLOOKUP(C217,'[1]13'!$C$23:$AZ$935,46,0)</f>
        <v>3.1864868099999999</v>
      </c>
      <c r="AW217" s="122">
        <f>VLOOKUP(C217,'[1]13'!$C$23:$AZ$935,47,0)</f>
        <v>0</v>
      </c>
      <c r="AX217" s="122"/>
      <c r="AY217" s="122">
        <f>VLOOKUP(C217,'[1]13'!$C$23:$AZ$935,49,0)</f>
        <v>0</v>
      </c>
      <c r="AZ217" s="122"/>
      <c r="BA217" s="122"/>
      <c r="BB217" s="122"/>
      <c r="BC217" s="122">
        <v>0</v>
      </c>
      <c r="BD217" s="122">
        <v>0</v>
      </c>
      <c r="BE217" s="122"/>
      <c r="BF217" s="122">
        <v>0</v>
      </c>
      <c r="BG217" s="122"/>
      <c r="BH217" s="122"/>
      <c r="BI217" s="122"/>
      <c r="BJ217" s="122"/>
      <c r="BK217" s="122"/>
      <c r="BL217" s="122"/>
      <c r="BM217" s="122"/>
      <c r="BN217" s="122"/>
      <c r="BO217" s="122"/>
      <c r="BP217" s="122"/>
      <c r="BQ217" s="122"/>
      <c r="BR217" s="122"/>
      <c r="BS217" s="122"/>
      <c r="BT217" s="122"/>
      <c r="BU217" s="122"/>
      <c r="BV217" s="122"/>
      <c r="BW217" s="122"/>
      <c r="BX217" s="122"/>
      <c r="BY217" s="122">
        <f>F217-AO217</f>
        <v>-3.2216809999999985E-2</v>
      </c>
      <c r="BZ217" s="122"/>
      <c r="CA217" s="122"/>
      <c r="CB217" s="98"/>
    </row>
    <row r="218" spans="1:80" s="90" customFormat="1" x14ac:dyDescent="0.3">
      <c r="A218" s="103"/>
      <c r="B218" s="110" t="s">
        <v>90</v>
      </c>
      <c r="C218" s="105"/>
      <c r="D218" s="133">
        <f t="shared" ref="D218:BN218" si="179">SUM(D219:D221)</f>
        <v>38.227240000000002</v>
      </c>
      <c r="E218" s="133">
        <f t="shared" si="179"/>
        <v>0</v>
      </c>
      <c r="F218" s="133">
        <f t="shared" si="179"/>
        <v>6.7242999999999995</v>
      </c>
      <c r="G218" s="133">
        <f t="shared" si="179"/>
        <v>0.8</v>
      </c>
      <c r="H218" s="133">
        <f t="shared" si="179"/>
        <v>0</v>
      </c>
      <c r="I218" s="133">
        <f t="shared" si="179"/>
        <v>0</v>
      </c>
      <c r="J218" s="133">
        <f t="shared" si="179"/>
        <v>0</v>
      </c>
      <c r="K218" s="133">
        <f t="shared" si="179"/>
        <v>0</v>
      </c>
      <c r="L218" s="133">
        <f t="shared" si="179"/>
        <v>0</v>
      </c>
      <c r="M218" s="133">
        <f t="shared" si="179"/>
        <v>0</v>
      </c>
      <c r="N218" s="133">
        <f t="shared" si="179"/>
        <v>0</v>
      </c>
      <c r="O218" s="133">
        <f t="shared" si="179"/>
        <v>0</v>
      </c>
      <c r="P218" s="133">
        <f t="shared" si="179"/>
        <v>0</v>
      </c>
      <c r="Q218" s="133">
        <f t="shared" si="179"/>
        <v>0</v>
      </c>
      <c r="R218" s="133">
        <f t="shared" si="179"/>
        <v>0</v>
      </c>
      <c r="S218" s="133">
        <f t="shared" si="179"/>
        <v>0</v>
      </c>
      <c r="T218" s="133">
        <f t="shared" si="179"/>
        <v>0</v>
      </c>
      <c r="U218" s="133">
        <f t="shared" si="179"/>
        <v>0</v>
      </c>
      <c r="V218" s="133">
        <f t="shared" si="179"/>
        <v>0</v>
      </c>
      <c r="W218" s="133">
        <f t="shared" si="179"/>
        <v>0</v>
      </c>
      <c r="X218" s="133">
        <f t="shared" si="179"/>
        <v>0</v>
      </c>
      <c r="Y218" s="133">
        <f t="shared" si="179"/>
        <v>0</v>
      </c>
      <c r="Z218" s="133">
        <f t="shared" si="179"/>
        <v>0</v>
      </c>
      <c r="AA218" s="133">
        <f t="shared" si="179"/>
        <v>0</v>
      </c>
      <c r="AB218" s="133">
        <f t="shared" si="179"/>
        <v>0</v>
      </c>
      <c r="AC218" s="133">
        <f t="shared" si="179"/>
        <v>0</v>
      </c>
      <c r="AD218" s="133">
        <f t="shared" si="179"/>
        <v>0</v>
      </c>
      <c r="AE218" s="133">
        <f t="shared" si="179"/>
        <v>0</v>
      </c>
      <c r="AF218" s="133">
        <f t="shared" si="179"/>
        <v>0</v>
      </c>
      <c r="AG218" s="133">
        <f t="shared" si="179"/>
        <v>0</v>
      </c>
      <c r="AH218" s="133">
        <f t="shared" si="179"/>
        <v>6.7242999999999995</v>
      </c>
      <c r="AI218" s="133">
        <f t="shared" si="179"/>
        <v>0.8</v>
      </c>
      <c r="AJ218" s="133">
        <f t="shared" si="179"/>
        <v>0</v>
      </c>
      <c r="AK218" s="133">
        <f t="shared" si="179"/>
        <v>0</v>
      </c>
      <c r="AL218" s="133">
        <f t="shared" si="179"/>
        <v>0</v>
      </c>
      <c r="AM218" s="133">
        <f t="shared" si="179"/>
        <v>0</v>
      </c>
      <c r="AN218" s="133">
        <f t="shared" si="179"/>
        <v>0</v>
      </c>
      <c r="AO218" s="133">
        <f t="shared" si="179"/>
        <v>3.58772928</v>
      </c>
      <c r="AP218" s="133">
        <f t="shared" si="179"/>
        <v>0.8</v>
      </c>
      <c r="AQ218" s="133">
        <f t="shared" si="179"/>
        <v>0</v>
      </c>
      <c r="AR218" s="133">
        <f t="shared" si="179"/>
        <v>0</v>
      </c>
      <c r="AS218" s="133">
        <f t="shared" si="179"/>
        <v>0</v>
      </c>
      <c r="AT218" s="133">
        <f t="shared" si="179"/>
        <v>0</v>
      </c>
      <c r="AU218" s="133">
        <f t="shared" si="179"/>
        <v>0</v>
      </c>
      <c r="AV218" s="133">
        <f t="shared" si="179"/>
        <v>0</v>
      </c>
      <c r="AW218" s="133">
        <f t="shared" si="179"/>
        <v>0</v>
      </c>
      <c r="AX218" s="133">
        <f t="shared" si="179"/>
        <v>0</v>
      </c>
      <c r="AY218" s="133">
        <f t="shared" si="179"/>
        <v>0</v>
      </c>
      <c r="AZ218" s="133">
        <f t="shared" si="179"/>
        <v>0</v>
      </c>
      <c r="BA218" s="133">
        <f t="shared" si="179"/>
        <v>0</v>
      </c>
      <c r="BB218" s="133">
        <f t="shared" si="179"/>
        <v>0</v>
      </c>
      <c r="BC218" s="133">
        <f t="shared" si="179"/>
        <v>3.58772928</v>
      </c>
      <c r="BD218" s="133">
        <f t="shared" si="179"/>
        <v>0.8</v>
      </c>
      <c r="BE218" s="133">
        <f t="shared" si="179"/>
        <v>0</v>
      </c>
      <c r="BF218" s="133">
        <f t="shared" si="179"/>
        <v>0</v>
      </c>
      <c r="BG218" s="133">
        <f t="shared" si="179"/>
        <v>0</v>
      </c>
      <c r="BH218" s="133">
        <f t="shared" si="179"/>
        <v>0</v>
      </c>
      <c r="BI218" s="133">
        <f t="shared" si="179"/>
        <v>0</v>
      </c>
      <c r="BJ218" s="133">
        <f t="shared" si="179"/>
        <v>0</v>
      </c>
      <c r="BK218" s="133">
        <f t="shared" si="179"/>
        <v>0</v>
      </c>
      <c r="BL218" s="133">
        <f t="shared" si="179"/>
        <v>0</v>
      </c>
      <c r="BM218" s="133">
        <f t="shared" si="179"/>
        <v>0</v>
      </c>
      <c r="BN218" s="133">
        <f t="shared" si="179"/>
        <v>0</v>
      </c>
      <c r="BO218" s="133">
        <f t="shared" ref="BO218:CA218" si="180">SUM(BO219:BO221)</f>
        <v>0</v>
      </c>
      <c r="BP218" s="133">
        <f t="shared" si="180"/>
        <v>0</v>
      </c>
      <c r="BQ218" s="133">
        <f t="shared" si="180"/>
        <v>0</v>
      </c>
      <c r="BR218" s="133">
        <f t="shared" si="180"/>
        <v>0</v>
      </c>
      <c r="BS218" s="133">
        <f t="shared" si="180"/>
        <v>0</v>
      </c>
      <c r="BT218" s="133">
        <f t="shared" si="180"/>
        <v>0</v>
      </c>
      <c r="BU218" s="133">
        <f t="shared" si="180"/>
        <v>0</v>
      </c>
      <c r="BV218" s="133">
        <f t="shared" si="180"/>
        <v>0</v>
      </c>
      <c r="BW218" s="133">
        <f t="shared" si="180"/>
        <v>0</v>
      </c>
      <c r="BX218" s="133">
        <f t="shared" si="180"/>
        <v>0</v>
      </c>
      <c r="BY218" s="133">
        <f t="shared" si="180"/>
        <v>3.1365707199999999</v>
      </c>
      <c r="BZ218" s="133">
        <f t="shared" si="180"/>
        <v>0</v>
      </c>
      <c r="CA218" s="133">
        <f t="shared" si="180"/>
        <v>0</v>
      </c>
      <c r="CB218" s="98"/>
    </row>
    <row r="219" spans="1:80" s="90" customFormat="1" ht="46.65" x14ac:dyDescent="0.3">
      <c r="A219" s="106" t="s">
        <v>1661</v>
      </c>
      <c r="B219" s="107" t="s">
        <v>438</v>
      </c>
      <c r="C219" s="108" t="s">
        <v>517</v>
      </c>
      <c r="D219" s="122">
        <v>31.502939999999999</v>
      </c>
      <c r="E219" s="122"/>
      <c r="F219" s="122">
        <f>VLOOKUP(C219,'[1]13'!$C$23:$AZ$935,4,0)</f>
        <v>0</v>
      </c>
      <c r="G219" s="122">
        <f>VLOOKUP(C219,'[1]13'!$C$23:$AZ$935,5,0)</f>
        <v>0</v>
      </c>
      <c r="H219" s="122"/>
      <c r="I219" s="122">
        <f>VLOOKUP(C219,'[1]13'!$C$23:$AZ$935,7,0)</f>
        <v>0</v>
      </c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2"/>
      <c r="AC219" s="122"/>
      <c r="AD219" s="122"/>
      <c r="AE219" s="122"/>
      <c r="AF219" s="122"/>
      <c r="AG219" s="122"/>
      <c r="AH219" s="122">
        <v>0</v>
      </c>
      <c r="AI219" s="122">
        <v>0</v>
      </c>
      <c r="AJ219" s="122"/>
      <c r="AK219" s="122">
        <v>0</v>
      </c>
      <c r="AL219" s="122"/>
      <c r="AM219" s="122"/>
      <c r="AN219" s="122"/>
      <c r="AO219" s="122">
        <f t="shared" ref="AO219:AO221" si="181">AV219+BC219</f>
        <v>0</v>
      </c>
      <c r="AP219" s="122">
        <f t="shared" ref="AP219:AP221" si="182">AW219+BD219</f>
        <v>0</v>
      </c>
      <c r="AQ219" s="122">
        <f t="shared" ref="AQ219:AQ221" si="183">AX219+BE219</f>
        <v>0</v>
      </c>
      <c r="AR219" s="122">
        <f t="shared" ref="AR219:AR221" si="184">AY219+BF219</f>
        <v>0</v>
      </c>
      <c r="AS219" s="122"/>
      <c r="AT219" s="122"/>
      <c r="AU219" s="122"/>
      <c r="AV219" s="122">
        <f>VLOOKUP(C219,'[1]13'!$C$23:$AZ$935,46,0)</f>
        <v>0</v>
      </c>
      <c r="AW219" s="122">
        <f>VLOOKUP(C219,'[1]13'!$C$23:$AZ$935,47,0)</f>
        <v>0</v>
      </c>
      <c r="AX219" s="122"/>
      <c r="AY219" s="122">
        <f>VLOOKUP(C219,'[1]13'!$C$23:$AZ$935,49,0)</f>
        <v>0</v>
      </c>
      <c r="AZ219" s="122"/>
      <c r="BA219" s="122"/>
      <c r="BB219" s="122"/>
      <c r="BC219" s="122">
        <v>0</v>
      </c>
      <c r="BD219" s="122">
        <v>0</v>
      </c>
      <c r="BE219" s="122"/>
      <c r="BF219" s="122">
        <v>0</v>
      </c>
      <c r="BG219" s="122"/>
      <c r="BH219" s="122"/>
      <c r="BI219" s="122"/>
      <c r="BJ219" s="122"/>
      <c r="BK219" s="122"/>
      <c r="BL219" s="122"/>
      <c r="BM219" s="122"/>
      <c r="BN219" s="122"/>
      <c r="BO219" s="122"/>
      <c r="BP219" s="122"/>
      <c r="BQ219" s="122"/>
      <c r="BR219" s="122"/>
      <c r="BS219" s="122"/>
      <c r="BT219" s="122"/>
      <c r="BU219" s="122"/>
      <c r="BV219" s="122"/>
      <c r="BW219" s="122"/>
      <c r="BX219" s="122"/>
      <c r="BY219" s="122">
        <f t="shared" ref="BY219:BY221" si="185">F219-AO219</f>
        <v>0</v>
      </c>
      <c r="BZ219" s="122"/>
      <c r="CA219" s="122"/>
      <c r="CB219" s="98"/>
    </row>
    <row r="220" spans="1:80" s="90" customFormat="1" ht="31.1" x14ac:dyDescent="0.3">
      <c r="A220" s="106" t="s">
        <v>1660</v>
      </c>
      <c r="B220" s="107" t="s">
        <v>439</v>
      </c>
      <c r="C220" s="108" t="s">
        <v>518</v>
      </c>
      <c r="D220" s="122">
        <v>3.6923499999999998</v>
      </c>
      <c r="E220" s="122"/>
      <c r="F220" s="122">
        <f>VLOOKUP(C220,'[1]13'!$C$23:$AZ$935,4,0)</f>
        <v>3.6923499999999998</v>
      </c>
      <c r="G220" s="122">
        <f>VLOOKUP(C220,'[1]13'!$C$23:$AZ$935,5,0)</f>
        <v>0.8</v>
      </c>
      <c r="H220" s="122"/>
      <c r="I220" s="122">
        <f>VLOOKUP(C220,'[1]13'!$C$23:$AZ$935,7,0)</f>
        <v>0</v>
      </c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2"/>
      <c r="AC220" s="122"/>
      <c r="AD220" s="122"/>
      <c r="AE220" s="122"/>
      <c r="AF220" s="122"/>
      <c r="AG220" s="122"/>
      <c r="AH220" s="122">
        <v>3.6923499999999998</v>
      </c>
      <c r="AI220" s="122">
        <v>0.8</v>
      </c>
      <c r="AJ220" s="122"/>
      <c r="AK220" s="122">
        <v>0</v>
      </c>
      <c r="AL220" s="122"/>
      <c r="AM220" s="122"/>
      <c r="AN220" s="122"/>
      <c r="AO220" s="122">
        <f t="shared" si="181"/>
        <v>3.58772928</v>
      </c>
      <c r="AP220" s="122">
        <f t="shared" si="182"/>
        <v>0.8</v>
      </c>
      <c r="AQ220" s="122">
        <f t="shared" si="183"/>
        <v>0</v>
      </c>
      <c r="AR220" s="122">
        <f t="shared" si="184"/>
        <v>0</v>
      </c>
      <c r="AS220" s="122"/>
      <c r="AT220" s="122"/>
      <c r="AU220" s="122"/>
      <c r="AV220" s="122">
        <f>VLOOKUP(C220,'[1]13'!$C$23:$AZ$935,46,0)</f>
        <v>0</v>
      </c>
      <c r="AW220" s="122">
        <f>VLOOKUP(C220,'[1]13'!$C$23:$AZ$935,47,0)</f>
        <v>0</v>
      </c>
      <c r="AX220" s="122"/>
      <c r="AY220" s="122">
        <f>VLOOKUP(C220,'[1]13'!$C$23:$AZ$935,49,0)</f>
        <v>0</v>
      </c>
      <c r="AZ220" s="122"/>
      <c r="BA220" s="122"/>
      <c r="BB220" s="122"/>
      <c r="BC220" s="122">
        <v>3.58772928</v>
      </c>
      <c r="BD220" s="122">
        <v>0.8</v>
      </c>
      <c r="BE220" s="122"/>
      <c r="BF220" s="122">
        <v>0</v>
      </c>
      <c r="BG220" s="122"/>
      <c r="BH220" s="122"/>
      <c r="BI220" s="122"/>
      <c r="BJ220" s="122"/>
      <c r="BK220" s="122"/>
      <c r="BL220" s="122"/>
      <c r="BM220" s="122"/>
      <c r="BN220" s="122"/>
      <c r="BO220" s="122"/>
      <c r="BP220" s="122"/>
      <c r="BQ220" s="122"/>
      <c r="BR220" s="122"/>
      <c r="BS220" s="122"/>
      <c r="BT220" s="122"/>
      <c r="BU220" s="122"/>
      <c r="BV220" s="122"/>
      <c r="BW220" s="122"/>
      <c r="BX220" s="122"/>
      <c r="BY220" s="122">
        <f t="shared" si="185"/>
        <v>0.10462071999999978</v>
      </c>
      <c r="BZ220" s="122"/>
      <c r="CA220" s="122"/>
      <c r="CB220" s="98"/>
    </row>
    <row r="221" spans="1:80" s="90" customFormat="1" ht="31.1" x14ac:dyDescent="0.3">
      <c r="A221" s="106" t="s">
        <v>1660</v>
      </c>
      <c r="B221" s="107" t="s">
        <v>813</v>
      </c>
      <c r="C221" s="108" t="s">
        <v>1237</v>
      </c>
      <c r="D221" s="122">
        <v>3.0319499999999997</v>
      </c>
      <c r="E221" s="122"/>
      <c r="F221" s="122">
        <f>VLOOKUP(C221,'[1]13'!$C$23:$AZ$935,4,0)</f>
        <v>3.0319500000000001</v>
      </c>
      <c r="G221" s="122">
        <f>VLOOKUP(C221,'[1]13'!$C$23:$AZ$935,5,0)</f>
        <v>0</v>
      </c>
      <c r="H221" s="122"/>
      <c r="I221" s="122">
        <f>VLOOKUP(C221,'[1]13'!$C$23:$AZ$935,7,0)</f>
        <v>0</v>
      </c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2"/>
      <c r="AC221" s="122"/>
      <c r="AD221" s="122"/>
      <c r="AE221" s="122"/>
      <c r="AF221" s="122"/>
      <c r="AG221" s="122"/>
      <c r="AH221" s="122">
        <v>3.0319500000000001</v>
      </c>
      <c r="AI221" s="122">
        <v>0</v>
      </c>
      <c r="AJ221" s="122"/>
      <c r="AK221" s="122">
        <v>0</v>
      </c>
      <c r="AL221" s="122"/>
      <c r="AM221" s="122"/>
      <c r="AN221" s="122"/>
      <c r="AO221" s="122">
        <f t="shared" si="181"/>
        <v>0</v>
      </c>
      <c r="AP221" s="122">
        <f t="shared" si="182"/>
        <v>0</v>
      </c>
      <c r="AQ221" s="122">
        <f t="shared" si="183"/>
        <v>0</v>
      </c>
      <c r="AR221" s="122">
        <f t="shared" si="184"/>
        <v>0</v>
      </c>
      <c r="AS221" s="122"/>
      <c r="AT221" s="122"/>
      <c r="AU221" s="122"/>
      <c r="AV221" s="122">
        <f>VLOOKUP(C221,'[1]13'!$C$23:$AZ$935,46,0)</f>
        <v>0</v>
      </c>
      <c r="AW221" s="122">
        <f>VLOOKUP(C221,'[1]13'!$C$23:$AZ$935,47,0)</f>
        <v>0</v>
      </c>
      <c r="AX221" s="122"/>
      <c r="AY221" s="122">
        <f>VLOOKUP(C221,'[1]13'!$C$23:$AZ$935,49,0)</f>
        <v>0</v>
      </c>
      <c r="AZ221" s="122"/>
      <c r="BA221" s="122"/>
      <c r="BB221" s="122"/>
      <c r="BC221" s="122">
        <v>0</v>
      </c>
      <c r="BD221" s="122">
        <v>0</v>
      </c>
      <c r="BE221" s="122"/>
      <c r="BF221" s="122">
        <v>0</v>
      </c>
      <c r="BG221" s="122"/>
      <c r="BH221" s="122"/>
      <c r="BI221" s="122"/>
      <c r="BJ221" s="122"/>
      <c r="BK221" s="122"/>
      <c r="BL221" s="122"/>
      <c r="BM221" s="122"/>
      <c r="BN221" s="122"/>
      <c r="BO221" s="122"/>
      <c r="BP221" s="122"/>
      <c r="BQ221" s="122"/>
      <c r="BR221" s="122"/>
      <c r="BS221" s="122"/>
      <c r="BT221" s="122"/>
      <c r="BU221" s="122"/>
      <c r="BV221" s="122"/>
      <c r="BW221" s="122"/>
      <c r="BX221" s="122"/>
      <c r="BY221" s="122">
        <f t="shared" si="185"/>
        <v>3.0319500000000001</v>
      </c>
      <c r="BZ221" s="122"/>
      <c r="CA221" s="122"/>
      <c r="CB221" s="98"/>
    </row>
    <row r="222" spans="1:80" s="90" customFormat="1" x14ac:dyDescent="0.3">
      <c r="A222" s="103"/>
      <c r="B222" s="110" t="s">
        <v>61</v>
      </c>
      <c r="C222" s="105"/>
      <c r="D222" s="133">
        <f t="shared" ref="D222:BN222" si="186">SUM(D223:D225)</f>
        <v>30.125520000000002</v>
      </c>
      <c r="E222" s="133">
        <f t="shared" si="186"/>
        <v>0</v>
      </c>
      <c r="F222" s="133">
        <f t="shared" si="186"/>
        <v>24.075890000000001</v>
      </c>
      <c r="G222" s="133">
        <f t="shared" si="186"/>
        <v>0</v>
      </c>
      <c r="H222" s="133">
        <f t="shared" si="186"/>
        <v>0</v>
      </c>
      <c r="I222" s="133">
        <f t="shared" si="186"/>
        <v>0.14000000000000001</v>
      </c>
      <c r="J222" s="133">
        <f t="shared" si="186"/>
        <v>0</v>
      </c>
      <c r="K222" s="133">
        <f t="shared" si="186"/>
        <v>0</v>
      </c>
      <c r="L222" s="133">
        <f t="shared" si="186"/>
        <v>0</v>
      </c>
      <c r="M222" s="133">
        <f t="shared" si="186"/>
        <v>0</v>
      </c>
      <c r="N222" s="133">
        <f t="shared" si="186"/>
        <v>0</v>
      </c>
      <c r="O222" s="133">
        <f t="shared" si="186"/>
        <v>0</v>
      </c>
      <c r="P222" s="133">
        <f t="shared" si="186"/>
        <v>0</v>
      </c>
      <c r="Q222" s="133">
        <f t="shared" si="186"/>
        <v>0</v>
      </c>
      <c r="R222" s="133">
        <f t="shared" si="186"/>
        <v>0</v>
      </c>
      <c r="S222" s="133">
        <f t="shared" si="186"/>
        <v>0</v>
      </c>
      <c r="T222" s="133">
        <f t="shared" si="186"/>
        <v>0</v>
      </c>
      <c r="U222" s="133">
        <f t="shared" si="186"/>
        <v>0</v>
      </c>
      <c r="V222" s="133">
        <f t="shared" si="186"/>
        <v>0</v>
      </c>
      <c r="W222" s="133">
        <f t="shared" si="186"/>
        <v>0</v>
      </c>
      <c r="X222" s="133">
        <f t="shared" si="186"/>
        <v>0</v>
      </c>
      <c r="Y222" s="133">
        <f t="shared" si="186"/>
        <v>0</v>
      </c>
      <c r="Z222" s="133">
        <f t="shared" si="186"/>
        <v>0</v>
      </c>
      <c r="AA222" s="133">
        <f t="shared" si="186"/>
        <v>0</v>
      </c>
      <c r="AB222" s="133">
        <f t="shared" si="186"/>
        <v>0</v>
      </c>
      <c r="AC222" s="133">
        <f t="shared" si="186"/>
        <v>0</v>
      </c>
      <c r="AD222" s="133">
        <f t="shared" si="186"/>
        <v>0</v>
      </c>
      <c r="AE222" s="133">
        <f t="shared" si="186"/>
        <v>0</v>
      </c>
      <c r="AF222" s="133">
        <f t="shared" si="186"/>
        <v>0</v>
      </c>
      <c r="AG222" s="133">
        <f t="shared" si="186"/>
        <v>0</v>
      </c>
      <c r="AH222" s="133">
        <f t="shared" si="186"/>
        <v>24.075890000000001</v>
      </c>
      <c r="AI222" s="133">
        <f t="shared" si="186"/>
        <v>0</v>
      </c>
      <c r="AJ222" s="133">
        <f t="shared" si="186"/>
        <v>0</v>
      </c>
      <c r="AK222" s="133">
        <f t="shared" si="186"/>
        <v>0.14000000000000001</v>
      </c>
      <c r="AL222" s="133">
        <f t="shared" si="186"/>
        <v>0</v>
      </c>
      <c r="AM222" s="133">
        <f t="shared" si="186"/>
        <v>0</v>
      </c>
      <c r="AN222" s="133">
        <f t="shared" si="186"/>
        <v>0</v>
      </c>
      <c r="AO222" s="133">
        <f t="shared" si="186"/>
        <v>0.16800607000000001</v>
      </c>
      <c r="AP222" s="133">
        <f t="shared" si="186"/>
        <v>0</v>
      </c>
      <c r="AQ222" s="133">
        <f t="shared" si="186"/>
        <v>0</v>
      </c>
      <c r="AR222" s="133">
        <f t="shared" si="186"/>
        <v>0.14199999999999999</v>
      </c>
      <c r="AS222" s="133">
        <f t="shared" si="186"/>
        <v>0</v>
      </c>
      <c r="AT222" s="133">
        <f t="shared" si="186"/>
        <v>0</v>
      </c>
      <c r="AU222" s="133">
        <f t="shared" si="186"/>
        <v>0</v>
      </c>
      <c r="AV222" s="133">
        <f t="shared" si="186"/>
        <v>0.16800607000000001</v>
      </c>
      <c r="AW222" s="133">
        <f t="shared" si="186"/>
        <v>0</v>
      </c>
      <c r="AX222" s="133">
        <f t="shared" si="186"/>
        <v>0</v>
      </c>
      <c r="AY222" s="133">
        <f t="shared" si="186"/>
        <v>0.14199999999999999</v>
      </c>
      <c r="AZ222" s="133">
        <f t="shared" si="186"/>
        <v>0</v>
      </c>
      <c r="BA222" s="133">
        <f t="shared" si="186"/>
        <v>0</v>
      </c>
      <c r="BB222" s="133">
        <f t="shared" si="186"/>
        <v>0</v>
      </c>
      <c r="BC222" s="133">
        <f t="shared" si="186"/>
        <v>0</v>
      </c>
      <c r="BD222" s="133">
        <f t="shared" si="186"/>
        <v>0</v>
      </c>
      <c r="BE222" s="133">
        <f t="shared" si="186"/>
        <v>0</v>
      </c>
      <c r="BF222" s="133">
        <f t="shared" si="186"/>
        <v>0</v>
      </c>
      <c r="BG222" s="133">
        <f t="shared" si="186"/>
        <v>0</v>
      </c>
      <c r="BH222" s="133">
        <f t="shared" si="186"/>
        <v>0</v>
      </c>
      <c r="BI222" s="133">
        <f t="shared" si="186"/>
        <v>0</v>
      </c>
      <c r="BJ222" s="133">
        <f t="shared" si="186"/>
        <v>0</v>
      </c>
      <c r="BK222" s="133">
        <f t="shared" si="186"/>
        <v>0</v>
      </c>
      <c r="BL222" s="133">
        <f t="shared" si="186"/>
        <v>0</v>
      </c>
      <c r="BM222" s="133">
        <f t="shared" si="186"/>
        <v>0</v>
      </c>
      <c r="BN222" s="133">
        <f t="shared" si="186"/>
        <v>0</v>
      </c>
      <c r="BO222" s="133">
        <f t="shared" ref="BO222:CA222" si="187">SUM(BO223:BO225)</f>
        <v>0</v>
      </c>
      <c r="BP222" s="133">
        <f t="shared" si="187"/>
        <v>0</v>
      </c>
      <c r="BQ222" s="133">
        <f t="shared" si="187"/>
        <v>0</v>
      </c>
      <c r="BR222" s="133">
        <f t="shared" si="187"/>
        <v>0</v>
      </c>
      <c r="BS222" s="133">
        <f t="shared" si="187"/>
        <v>0</v>
      </c>
      <c r="BT222" s="133">
        <f t="shared" si="187"/>
        <v>0</v>
      </c>
      <c r="BU222" s="133">
        <f t="shared" si="187"/>
        <v>0</v>
      </c>
      <c r="BV222" s="133">
        <f t="shared" si="187"/>
        <v>0</v>
      </c>
      <c r="BW222" s="133">
        <f t="shared" si="187"/>
        <v>0</v>
      </c>
      <c r="BX222" s="133">
        <f t="shared" si="187"/>
        <v>0</v>
      </c>
      <c r="BY222" s="133">
        <f t="shared" si="187"/>
        <v>23.907883930000001</v>
      </c>
      <c r="BZ222" s="133">
        <f t="shared" si="187"/>
        <v>0</v>
      </c>
      <c r="CA222" s="133">
        <f t="shared" si="187"/>
        <v>0</v>
      </c>
      <c r="CB222" s="98"/>
    </row>
    <row r="223" spans="1:80" s="90" customFormat="1" ht="31.1" x14ac:dyDescent="0.3">
      <c r="A223" s="106" t="s">
        <v>1660</v>
      </c>
      <c r="B223" s="107" t="s">
        <v>440</v>
      </c>
      <c r="C223" s="108" t="s">
        <v>519</v>
      </c>
      <c r="D223" s="122">
        <v>23.892749999999999</v>
      </c>
      <c r="E223" s="122"/>
      <c r="F223" s="122">
        <f>VLOOKUP(C223,'[1]13'!$C$23:$AZ$935,4,0)</f>
        <v>23.892749999999999</v>
      </c>
      <c r="G223" s="122">
        <f>VLOOKUP(C223,'[1]13'!$C$23:$AZ$935,5,0)</f>
        <v>0</v>
      </c>
      <c r="H223" s="122"/>
      <c r="I223" s="122">
        <f>VLOOKUP(C223,'[1]13'!$C$23:$AZ$935,7,0)</f>
        <v>0</v>
      </c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2"/>
      <c r="AC223" s="122"/>
      <c r="AD223" s="122"/>
      <c r="AE223" s="122"/>
      <c r="AF223" s="122"/>
      <c r="AG223" s="122"/>
      <c r="AH223" s="122">
        <v>23.892749999999999</v>
      </c>
      <c r="AI223" s="122">
        <v>0</v>
      </c>
      <c r="AJ223" s="122"/>
      <c r="AK223" s="122">
        <v>0</v>
      </c>
      <c r="AL223" s="122"/>
      <c r="AM223" s="122"/>
      <c r="AN223" s="122"/>
      <c r="AO223" s="122">
        <f t="shared" ref="AO223:AO225" si="188">AV223+BC223</f>
        <v>0</v>
      </c>
      <c r="AP223" s="122">
        <f t="shared" ref="AP223:AP225" si="189">AW223+BD223</f>
        <v>0</v>
      </c>
      <c r="AQ223" s="122">
        <f t="shared" ref="AQ223:AQ225" si="190">AX223+BE223</f>
        <v>0</v>
      </c>
      <c r="AR223" s="122">
        <f t="shared" ref="AR223:AR225" si="191">AY223+BF223</f>
        <v>0</v>
      </c>
      <c r="AS223" s="122"/>
      <c r="AT223" s="122"/>
      <c r="AU223" s="122"/>
      <c r="AV223" s="122">
        <f>VLOOKUP(C223,'[1]13'!$C$23:$AZ$935,46,0)</f>
        <v>0</v>
      </c>
      <c r="AW223" s="122">
        <f>VLOOKUP(C223,'[1]13'!$C$23:$AZ$935,47,0)</f>
        <v>0</v>
      </c>
      <c r="AX223" s="122"/>
      <c r="AY223" s="122">
        <f>VLOOKUP(C223,'[1]13'!$C$23:$AZ$935,49,0)</f>
        <v>0</v>
      </c>
      <c r="AZ223" s="122"/>
      <c r="BA223" s="122"/>
      <c r="BB223" s="122"/>
      <c r="BC223" s="122">
        <v>0</v>
      </c>
      <c r="BD223" s="122">
        <v>0</v>
      </c>
      <c r="BE223" s="122"/>
      <c r="BF223" s="122">
        <v>0</v>
      </c>
      <c r="BG223" s="122"/>
      <c r="BH223" s="122"/>
      <c r="BI223" s="122"/>
      <c r="BJ223" s="122"/>
      <c r="BK223" s="122"/>
      <c r="BL223" s="122"/>
      <c r="BM223" s="122"/>
      <c r="BN223" s="122"/>
      <c r="BO223" s="122"/>
      <c r="BP223" s="122"/>
      <c r="BQ223" s="122"/>
      <c r="BR223" s="122"/>
      <c r="BS223" s="122"/>
      <c r="BT223" s="122"/>
      <c r="BU223" s="122"/>
      <c r="BV223" s="122"/>
      <c r="BW223" s="122"/>
      <c r="BX223" s="122"/>
      <c r="BY223" s="122">
        <f t="shared" ref="BY223:BY225" si="192">F223-AO223</f>
        <v>23.892749999999999</v>
      </c>
      <c r="BZ223" s="122"/>
      <c r="CA223" s="122"/>
      <c r="CB223" s="98"/>
    </row>
    <row r="224" spans="1:80" s="90" customFormat="1" ht="31.1" x14ac:dyDescent="0.3">
      <c r="A224" s="106" t="s">
        <v>1660</v>
      </c>
      <c r="B224" s="107" t="s">
        <v>814</v>
      </c>
      <c r="C224" s="108" t="s">
        <v>1238</v>
      </c>
      <c r="D224" s="122">
        <v>6.0496300000000005</v>
      </c>
      <c r="E224" s="122"/>
      <c r="F224" s="122">
        <f>VLOOKUP(C224,'[1]13'!$C$23:$AZ$935,4,0)</f>
        <v>0</v>
      </c>
      <c r="G224" s="122">
        <f>VLOOKUP(C224,'[1]13'!$C$23:$AZ$935,5,0)</f>
        <v>0</v>
      </c>
      <c r="H224" s="122"/>
      <c r="I224" s="122">
        <f>VLOOKUP(C224,'[1]13'!$C$23:$AZ$935,7,0)</f>
        <v>0</v>
      </c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>
        <v>0</v>
      </c>
      <c r="AI224" s="122">
        <v>0</v>
      </c>
      <c r="AJ224" s="122"/>
      <c r="AK224" s="122">
        <v>0</v>
      </c>
      <c r="AL224" s="122"/>
      <c r="AM224" s="122"/>
      <c r="AN224" s="122"/>
      <c r="AO224" s="122">
        <f t="shared" si="188"/>
        <v>0</v>
      </c>
      <c r="AP224" s="122">
        <f t="shared" si="189"/>
        <v>0</v>
      </c>
      <c r="AQ224" s="122">
        <f t="shared" si="190"/>
        <v>0</v>
      </c>
      <c r="AR224" s="122">
        <f t="shared" si="191"/>
        <v>0</v>
      </c>
      <c r="AS224" s="122"/>
      <c r="AT224" s="122"/>
      <c r="AU224" s="122"/>
      <c r="AV224" s="122">
        <f>VLOOKUP(C224,'[1]13'!$C$23:$AZ$935,46,0)</f>
        <v>0</v>
      </c>
      <c r="AW224" s="122">
        <f>VLOOKUP(C224,'[1]13'!$C$23:$AZ$935,47,0)</f>
        <v>0</v>
      </c>
      <c r="AX224" s="122"/>
      <c r="AY224" s="122">
        <f>VLOOKUP(C224,'[1]13'!$C$23:$AZ$935,49,0)</f>
        <v>0</v>
      </c>
      <c r="AZ224" s="122"/>
      <c r="BA224" s="122"/>
      <c r="BB224" s="122"/>
      <c r="BC224" s="122">
        <v>0</v>
      </c>
      <c r="BD224" s="122">
        <v>0</v>
      </c>
      <c r="BE224" s="122"/>
      <c r="BF224" s="122">
        <v>0</v>
      </c>
      <c r="BG224" s="122"/>
      <c r="BH224" s="122"/>
      <c r="BI224" s="122"/>
      <c r="BJ224" s="122"/>
      <c r="BK224" s="122"/>
      <c r="BL224" s="122"/>
      <c r="BM224" s="122"/>
      <c r="BN224" s="122"/>
      <c r="BO224" s="122"/>
      <c r="BP224" s="122"/>
      <c r="BQ224" s="122"/>
      <c r="BR224" s="122"/>
      <c r="BS224" s="122"/>
      <c r="BT224" s="122"/>
      <c r="BU224" s="122"/>
      <c r="BV224" s="122"/>
      <c r="BW224" s="122"/>
      <c r="BX224" s="122"/>
      <c r="BY224" s="122">
        <f t="shared" si="192"/>
        <v>0</v>
      </c>
      <c r="BZ224" s="122"/>
      <c r="CA224" s="122"/>
      <c r="CB224" s="98"/>
    </row>
    <row r="225" spans="1:80" s="90" customFormat="1" ht="62.2" x14ac:dyDescent="0.3">
      <c r="A225" s="106" t="s">
        <v>1661</v>
      </c>
      <c r="B225" s="107" t="s">
        <v>1720</v>
      </c>
      <c r="C225" s="108" t="s">
        <v>1239</v>
      </c>
      <c r="D225" s="122">
        <v>0.18314</v>
      </c>
      <c r="E225" s="122"/>
      <c r="F225" s="122">
        <f>VLOOKUP(C225,'[1]13'!$C$23:$AZ$935,4,0)</f>
        <v>0.18313999999999997</v>
      </c>
      <c r="G225" s="122">
        <f>VLOOKUP(C225,'[1]13'!$C$23:$AZ$935,5,0)</f>
        <v>0</v>
      </c>
      <c r="H225" s="122"/>
      <c r="I225" s="122">
        <f>VLOOKUP(C225,'[1]13'!$C$23:$AZ$935,7,0)</f>
        <v>0.14000000000000001</v>
      </c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2"/>
      <c r="AC225" s="122"/>
      <c r="AD225" s="122"/>
      <c r="AE225" s="122"/>
      <c r="AF225" s="122"/>
      <c r="AG225" s="122"/>
      <c r="AH225" s="122">
        <v>0.18313999999999997</v>
      </c>
      <c r="AI225" s="122">
        <v>0</v>
      </c>
      <c r="AJ225" s="122"/>
      <c r="AK225" s="122">
        <v>0.14000000000000001</v>
      </c>
      <c r="AL225" s="122"/>
      <c r="AM225" s="122"/>
      <c r="AN225" s="122"/>
      <c r="AO225" s="122">
        <f t="shared" si="188"/>
        <v>0.16800607000000001</v>
      </c>
      <c r="AP225" s="122">
        <f t="shared" si="189"/>
        <v>0</v>
      </c>
      <c r="AQ225" s="122">
        <f t="shared" si="190"/>
        <v>0</v>
      </c>
      <c r="AR225" s="122">
        <f t="shared" si="191"/>
        <v>0.14199999999999999</v>
      </c>
      <c r="AS225" s="122"/>
      <c r="AT225" s="122"/>
      <c r="AU225" s="122"/>
      <c r="AV225" s="122">
        <f>VLOOKUP(C225,'[1]13'!$C$23:$AZ$935,46,0)</f>
        <v>0.16800607000000001</v>
      </c>
      <c r="AW225" s="122">
        <f>VLOOKUP(C225,'[1]13'!$C$23:$AZ$935,47,0)</f>
        <v>0</v>
      </c>
      <c r="AX225" s="122"/>
      <c r="AY225" s="122">
        <f>VLOOKUP(C225,'[1]13'!$C$23:$AZ$935,49,0)</f>
        <v>0.14199999999999999</v>
      </c>
      <c r="AZ225" s="122"/>
      <c r="BA225" s="122"/>
      <c r="BB225" s="122"/>
      <c r="BC225" s="122">
        <v>0</v>
      </c>
      <c r="BD225" s="122">
        <v>0</v>
      </c>
      <c r="BE225" s="122"/>
      <c r="BF225" s="122">
        <v>0</v>
      </c>
      <c r="BG225" s="122"/>
      <c r="BH225" s="122"/>
      <c r="BI225" s="122"/>
      <c r="BJ225" s="122"/>
      <c r="BK225" s="122"/>
      <c r="BL225" s="122"/>
      <c r="BM225" s="122"/>
      <c r="BN225" s="122"/>
      <c r="BO225" s="122"/>
      <c r="BP225" s="122"/>
      <c r="BQ225" s="122"/>
      <c r="BR225" s="122"/>
      <c r="BS225" s="122"/>
      <c r="BT225" s="122"/>
      <c r="BU225" s="122"/>
      <c r="BV225" s="122"/>
      <c r="BW225" s="122"/>
      <c r="BX225" s="122"/>
      <c r="BY225" s="122">
        <f t="shared" si="192"/>
        <v>1.5133929999999962E-2</v>
      </c>
      <c r="BZ225" s="122"/>
      <c r="CA225" s="122"/>
      <c r="CB225" s="98"/>
    </row>
    <row r="226" spans="1:80" s="90" customFormat="1" x14ac:dyDescent="0.3">
      <c r="A226" s="103"/>
      <c r="B226" s="110" t="s">
        <v>62</v>
      </c>
      <c r="C226" s="105"/>
      <c r="D226" s="133">
        <f t="shared" ref="D226:BN226" si="193">SUM(D227:D237)</f>
        <v>136.10033000000001</v>
      </c>
      <c r="E226" s="133">
        <f t="shared" si="193"/>
        <v>0</v>
      </c>
      <c r="F226" s="133">
        <f t="shared" si="193"/>
        <v>66.491619999999998</v>
      </c>
      <c r="G226" s="133">
        <f t="shared" si="193"/>
        <v>0.65</v>
      </c>
      <c r="H226" s="133">
        <f t="shared" si="193"/>
        <v>0</v>
      </c>
      <c r="I226" s="133">
        <f t="shared" si="193"/>
        <v>1.9100000000000001</v>
      </c>
      <c r="J226" s="133">
        <f t="shared" si="193"/>
        <v>0</v>
      </c>
      <c r="K226" s="133">
        <f t="shared" si="193"/>
        <v>0</v>
      </c>
      <c r="L226" s="133">
        <f t="shared" si="193"/>
        <v>0</v>
      </c>
      <c r="M226" s="133">
        <f t="shared" si="193"/>
        <v>0</v>
      </c>
      <c r="N226" s="133">
        <f t="shared" si="193"/>
        <v>0</v>
      </c>
      <c r="O226" s="133">
        <f t="shared" si="193"/>
        <v>0</v>
      </c>
      <c r="P226" s="133">
        <f t="shared" si="193"/>
        <v>0</v>
      </c>
      <c r="Q226" s="133">
        <f t="shared" si="193"/>
        <v>0</v>
      </c>
      <c r="R226" s="133">
        <f t="shared" si="193"/>
        <v>0</v>
      </c>
      <c r="S226" s="133">
        <f t="shared" si="193"/>
        <v>0</v>
      </c>
      <c r="T226" s="133">
        <f t="shared" si="193"/>
        <v>0</v>
      </c>
      <c r="U226" s="133">
        <f t="shared" si="193"/>
        <v>0</v>
      </c>
      <c r="V226" s="133">
        <f t="shared" si="193"/>
        <v>0</v>
      </c>
      <c r="W226" s="133">
        <f t="shared" si="193"/>
        <v>0</v>
      </c>
      <c r="X226" s="133">
        <f t="shared" si="193"/>
        <v>0</v>
      </c>
      <c r="Y226" s="133">
        <f t="shared" si="193"/>
        <v>0</v>
      </c>
      <c r="Z226" s="133">
        <f t="shared" si="193"/>
        <v>0</v>
      </c>
      <c r="AA226" s="133">
        <f t="shared" si="193"/>
        <v>0</v>
      </c>
      <c r="AB226" s="133">
        <f t="shared" si="193"/>
        <v>0</v>
      </c>
      <c r="AC226" s="133">
        <f t="shared" si="193"/>
        <v>0</v>
      </c>
      <c r="AD226" s="133">
        <f t="shared" si="193"/>
        <v>0</v>
      </c>
      <c r="AE226" s="133">
        <f t="shared" si="193"/>
        <v>0</v>
      </c>
      <c r="AF226" s="133">
        <f t="shared" si="193"/>
        <v>0</v>
      </c>
      <c r="AG226" s="133">
        <f t="shared" si="193"/>
        <v>0</v>
      </c>
      <c r="AH226" s="133">
        <f t="shared" si="193"/>
        <v>66.491619999999998</v>
      </c>
      <c r="AI226" s="133">
        <f t="shared" si="193"/>
        <v>0.65</v>
      </c>
      <c r="AJ226" s="133">
        <f t="shared" si="193"/>
        <v>0</v>
      </c>
      <c r="AK226" s="133">
        <f t="shared" si="193"/>
        <v>1.9100000000000001</v>
      </c>
      <c r="AL226" s="133">
        <f t="shared" si="193"/>
        <v>0</v>
      </c>
      <c r="AM226" s="133">
        <f t="shared" si="193"/>
        <v>0</v>
      </c>
      <c r="AN226" s="133">
        <f t="shared" si="193"/>
        <v>0</v>
      </c>
      <c r="AO226" s="133">
        <f t="shared" si="193"/>
        <v>1.6053267999999998</v>
      </c>
      <c r="AP226" s="133">
        <f t="shared" si="193"/>
        <v>0.25</v>
      </c>
      <c r="AQ226" s="133">
        <f t="shared" si="193"/>
        <v>0</v>
      </c>
      <c r="AR226" s="133">
        <f t="shared" si="193"/>
        <v>0.33699999999999997</v>
      </c>
      <c r="AS226" s="133">
        <f t="shared" si="193"/>
        <v>0</v>
      </c>
      <c r="AT226" s="133">
        <f t="shared" si="193"/>
        <v>0</v>
      </c>
      <c r="AU226" s="133">
        <f t="shared" si="193"/>
        <v>0</v>
      </c>
      <c r="AV226" s="133">
        <f t="shared" si="193"/>
        <v>0.29011243000000003</v>
      </c>
      <c r="AW226" s="133">
        <f t="shared" si="193"/>
        <v>0.25</v>
      </c>
      <c r="AX226" s="133">
        <f t="shared" si="193"/>
        <v>0</v>
      </c>
      <c r="AY226" s="133">
        <f t="shared" si="193"/>
        <v>0</v>
      </c>
      <c r="AZ226" s="133">
        <f t="shared" si="193"/>
        <v>0</v>
      </c>
      <c r="BA226" s="133">
        <f t="shared" si="193"/>
        <v>0</v>
      </c>
      <c r="BB226" s="133">
        <f t="shared" si="193"/>
        <v>0</v>
      </c>
      <c r="BC226" s="133">
        <f t="shared" si="193"/>
        <v>1.3152143700000001</v>
      </c>
      <c r="BD226" s="133">
        <f t="shared" si="193"/>
        <v>0</v>
      </c>
      <c r="BE226" s="133">
        <f t="shared" si="193"/>
        <v>0</v>
      </c>
      <c r="BF226" s="133">
        <f t="shared" si="193"/>
        <v>0.33699999999999997</v>
      </c>
      <c r="BG226" s="133">
        <f t="shared" si="193"/>
        <v>0</v>
      </c>
      <c r="BH226" s="133">
        <f t="shared" si="193"/>
        <v>0</v>
      </c>
      <c r="BI226" s="133">
        <f t="shared" si="193"/>
        <v>0</v>
      </c>
      <c r="BJ226" s="133">
        <f t="shared" si="193"/>
        <v>0</v>
      </c>
      <c r="BK226" s="133">
        <f t="shared" si="193"/>
        <v>0</v>
      </c>
      <c r="BL226" s="133">
        <f t="shared" si="193"/>
        <v>0</v>
      </c>
      <c r="BM226" s="133">
        <f t="shared" si="193"/>
        <v>0</v>
      </c>
      <c r="BN226" s="133">
        <f t="shared" si="193"/>
        <v>0</v>
      </c>
      <c r="BO226" s="133">
        <f t="shared" ref="BO226:CA226" si="194">SUM(BO227:BO237)</f>
        <v>0</v>
      </c>
      <c r="BP226" s="133">
        <f t="shared" si="194"/>
        <v>0</v>
      </c>
      <c r="BQ226" s="133">
        <f t="shared" si="194"/>
        <v>0</v>
      </c>
      <c r="BR226" s="133">
        <f t="shared" si="194"/>
        <v>0</v>
      </c>
      <c r="BS226" s="133">
        <f t="shared" si="194"/>
        <v>0</v>
      </c>
      <c r="BT226" s="133">
        <f t="shared" si="194"/>
        <v>0</v>
      </c>
      <c r="BU226" s="133">
        <f t="shared" si="194"/>
        <v>0</v>
      </c>
      <c r="BV226" s="133">
        <f t="shared" si="194"/>
        <v>0</v>
      </c>
      <c r="BW226" s="133">
        <f t="shared" si="194"/>
        <v>0</v>
      </c>
      <c r="BX226" s="133">
        <f t="shared" si="194"/>
        <v>0</v>
      </c>
      <c r="BY226" s="133">
        <f t="shared" si="194"/>
        <v>64.886293199999997</v>
      </c>
      <c r="BZ226" s="133">
        <f t="shared" si="194"/>
        <v>0</v>
      </c>
      <c r="CA226" s="133">
        <f t="shared" si="194"/>
        <v>0</v>
      </c>
      <c r="CB226" s="98"/>
    </row>
    <row r="227" spans="1:80" s="90" customFormat="1" ht="46.65" x14ac:dyDescent="0.3">
      <c r="A227" s="106" t="s">
        <v>1660</v>
      </c>
      <c r="B227" s="107" t="s">
        <v>815</v>
      </c>
      <c r="C227" s="108" t="s">
        <v>1240</v>
      </c>
      <c r="D227" s="122">
        <v>7.9393500000000001</v>
      </c>
      <c r="E227" s="122"/>
      <c r="F227" s="122">
        <f>VLOOKUP(C227,'[1]13'!$C$23:$AZ$935,4,0)</f>
        <v>0</v>
      </c>
      <c r="G227" s="122">
        <f>VLOOKUP(C227,'[1]13'!$C$23:$AZ$935,5,0)</f>
        <v>0</v>
      </c>
      <c r="H227" s="122"/>
      <c r="I227" s="122">
        <f>VLOOKUP(C227,'[1]13'!$C$23:$AZ$935,7,0)</f>
        <v>0</v>
      </c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2"/>
      <c r="AC227" s="122"/>
      <c r="AD227" s="122"/>
      <c r="AE227" s="122"/>
      <c r="AF227" s="122"/>
      <c r="AG227" s="122"/>
      <c r="AH227" s="122">
        <v>0</v>
      </c>
      <c r="AI227" s="122">
        <v>0</v>
      </c>
      <c r="AJ227" s="122"/>
      <c r="AK227" s="122">
        <v>0</v>
      </c>
      <c r="AL227" s="122"/>
      <c r="AM227" s="122"/>
      <c r="AN227" s="122"/>
      <c r="AO227" s="122">
        <f t="shared" ref="AO227:AO237" si="195">AV227+BC227</f>
        <v>0</v>
      </c>
      <c r="AP227" s="122">
        <f t="shared" ref="AP227:AP237" si="196">AW227+BD227</f>
        <v>0</v>
      </c>
      <c r="AQ227" s="122">
        <f t="shared" ref="AQ227:AQ237" si="197">AX227+BE227</f>
        <v>0</v>
      </c>
      <c r="AR227" s="122">
        <f t="shared" ref="AR227:AR237" si="198">AY227+BF227</f>
        <v>0</v>
      </c>
      <c r="AS227" s="122"/>
      <c r="AT227" s="122"/>
      <c r="AU227" s="122"/>
      <c r="AV227" s="122">
        <f>VLOOKUP(C227,'[1]13'!$C$23:$AZ$935,46,0)</f>
        <v>0</v>
      </c>
      <c r="AW227" s="122">
        <f>VLOOKUP(C227,'[1]13'!$C$23:$AZ$935,47,0)</f>
        <v>0</v>
      </c>
      <c r="AX227" s="122"/>
      <c r="AY227" s="122">
        <f>VLOOKUP(C227,'[1]13'!$C$23:$AZ$935,49,0)</f>
        <v>0</v>
      </c>
      <c r="AZ227" s="122"/>
      <c r="BA227" s="122"/>
      <c r="BB227" s="122"/>
      <c r="BC227" s="122">
        <v>0</v>
      </c>
      <c r="BD227" s="122">
        <v>0</v>
      </c>
      <c r="BE227" s="122"/>
      <c r="BF227" s="122">
        <v>0</v>
      </c>
      <c r="BG227" s="122"/>
      <c r="BH227" s="122"/>
      <c r="BI227" s="122"/>
      <c r="BJ227" s="122"/>
      <c r="BK227" s="122"/>
      <c r="BL227" s="122"/>
      <c r="BM227" s="122"/>
      <c r="BN227" s="122"/>
      <c r="BO227" s="122"/>
      <c r="BP227" s="122"/>
      <c r="BQ227" s="122"/>
      <c r="BR227" s="122"/>
      <c r="BS227" s="122"/>
      <c r="BT227" s="122"/>
      <c r="BU227" s="122"/>
      <c r="BV227" s="122"/>
      <c r="BW227" s="122"/>
      <c r="BX227" s="122"/>
      <c r="BY227" s="122">
        <f t="shared" ref="BY227:BY237" si="199">F227-AO227</f>
        <v>0</v>
      </c>
      <c r="BZ227" s="122"/>
      <c r="CA227" s="122"/>
      <c r="CB227" s="98"/>
    </row>
    <row r="228" spans="1:80" s="90" customFormat="1" ht="46.65" x14ac:dyDescent="0.3">
      <c r="A228" s="106" t="s">
        <v>1660</v>
      </c>
      <c r="B228" s="107" t="s">
        <v>816</v>
      </c>
      <c r="C228" s="108" t="s">
        <v>1241</v>
      </c>
      <c r="D228" s="122">
        <v>23.336569999999998</v>
      </c>
      <c r="E228" s="122"/>
      <c r="F228" s="122">
        <f>VLOOKUP(C228,'[1]13'!$C$23:$AZ$935,4,0)</f>
        <v>0</v>
      </c>
      <c r="G228" s="122">
        <f>VLOOKUP(C228,'[1]13'!$C$23:$AZ$935,5,0)</f>
        <v>0</v>
      </c>
      <c r="H228" s="122"/>
      <c r="I228" s="122">
        <f>VLOOKUP(C228,'[1]13'!$C$23:$AZ$935,7,0)</f>
        <v>0</v>
      </c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2"/>
      <c r="AC228" s="122"/>
      <c r="AD228" s="122"/>
      <c r="AE228" s="122"/>
      <c r="AF228" s="122"/>
      <c r="AG228" s="122"/>
      <c r="AH228" s="122">
        <v>0</v>
      </c>
      <c r="AI228" s="122">
        <v>0</v>
      </c>
      <c r="AJ228" s="122"/>
      <c r="AK228" s="122">
        <v>0</v>
      </c>
      <c r="AL228" s="122"/>
      <c r="AM228" s="122"/>
      <c r="AN228" s="122"/>
      <c r="AO228" s="122">
        <f t="shared" si="195"/>
        <v>0</v>
      </c>
      <c r="AP228" s="122">
        <f t="shared" si="196"/>
        <v>0</v>
      </c>
      <c r="AQ228" s="122">
        <f t="shared" si="197"/>
        <v>0</v>
      </c>
      <c r="AR228" s="122">
        <f t="shared" si="198"/>
        <v>0</v>
      </c>
      <c r="AS228" s="122"/>
      <c r="AT228" s="122"/>
      <c r="AU228" s="122"/>
      <c r="AV228" s="122">
        <f>VLOOKUP(C228,'[1]13'!$C$23:$AZ$935,46,0)</f>
        <v>0</v>
      </c>
      <c r="AW228" s="122">
        <f>VLOOKUP(C228,'[1]13'!$C$23:$AZ$935,47,0)</f>
        <v>0</v>
      </c>
      <c r="AX228" s="122"/>
      <c r="AY228" s="122">
        <f>VLOOKUP(C228,'[1]13'!$C$23:$AZ$935,49,0)</f>
        <v>0</v>
      </c>
      <c r="AZ228" s="122"/>
      <c r="BA228" s="122"/>
      <c r="BB228" s="122"/>
      <c r="BC228" s="122">
        <v>0</v>
      </c>
      <c r="BD228" s="122">
        <v>0</v>
      </c>
      <c r="BE228" s="122"/>
      <c r="BF228" s="122">
        <v>0</v>
      </c>
      <c r="BG228" s="122"/>
      <c r="BH228" s="122"/>
      <c r="BI228" s="122"/>
      <c r="BJ228" s="122"/>
      <c r="BK228" s="122"/>
      <c r="BL228" s="122"/>
      <c r="BM228" s="122"/>
      <c r="BN228" s="122"/>
      <c r="BO228" s="122"/>
      <c r="BP228" s="122"/>
      <c r="BQ228" s="122"/>
      <c r="BR228" s="122"/>
      <c r="BS228" s="122"/>
      <c r="BT228" s="122"/>
      <c r="BU228" s="122"/>
      <c r="BV228" s="122"/>
      <c r="BW228" s="122"/>
      <c r="BX228" s="122"/>
      <c r="BY228" s="122">
        <f t="shared" si="199"/>
        <v>0</v>
      </c>
      <c r="BZ228" s="122"/>
      <c r="CA228" s="122"/>
      <c r="CB228" s="98"/>
    </row>
    <row r="229" spans="1:80" s="90" customFormat="1" ht="46.65" x14ac:dyDescent="0.3">
      <c r="A229" s="106" t="s">
        <v>1660</v>
      </c>
      <c r="B229" s="107" t="s">
        <v>817</v>
      </c>
      <c r="C229" s="108" t="s">
        <v>1242</v>
      </c>
      <c r="D229" s="122">
        <v>9.7429699999999997</v>
      </c>
      <c r="E229" s="122"/>
      <c r="F229" s="122">
        <f>VLOOKUP(C229,'[1]13'!$C$23:$AZ$935,4,0)</f>
        <v>9.7429699999999979</v>
      </c>
      <c r="G229" s="122">
        <f>VLOOKUP(C229,'[1]13'!$C$23:$AZ$935,5,0)</f>
        <v>0</v>
      </c>
      <c r="H229" s="122"/>
      <c r="I229" s="122">
        <f>VLOOKUP(C229,'[1]13'!$C$23:$AZ$935,7,0)</f>
        <v>0</v>
      </c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2"/>
      <c r="AC229" s="122"/>
      <c r="AD229" s="122"/>
      <c r="AE229" s="122"/>
      <c r="AF229" s="122"/>
      <c r="AG229" s="122"/>
      <c r="AH229" s="122">
        <v>9.7429699999999979</v>
      </c>
      <c r="AI229" s="122">
        <v>0</v>
      </c>
      <c r="AJ229" s="122"/>
      <c r="AK229" s="122">
        <v>0</v>
      </c>
      <c r="AL229" s="122"/>
      <c r="AM229" s="122"/>
      <c r="AN229" s="122"/>
      <c r="AO229" s="122">
        <f t="shared" si="195"/>
        <v>0</v>
      </c>
      <c r="AP229" s="122">
        <f t="shared" si="196"/>
        <v>0</v>
      </c>
      <c r="AQ229" s="122">
        <f t="shared" si="197"/>
        <v>0</v>
      </c>
      <c r="AR229" s="122">
        <f t="shared" si="198"/>
        <v>0</v>
      </c>
      <c r="AS229" s="122"/>
      <c r="AT229" s="122"/>
      <c r="AU229" s="122"/>
      <c r="AV229" s="122">
        <f>VLOOKUP(C229,'[1]13'!$C$23:$AZ$935,46,0)</f>
        <v>0</v>
      </c>
      <c r="AW229" s="122">
        <f>VLOOKUP(C229,'[1]13'!$C$23:$AZ$935,47,0)</f>
        <v>0</v>
      </c>
      <c r="AX229" s="122"/>
      <c r="AY229" s="122">
        <f>VLOOKUP(C229,'[1]13'!$C$23:$AZ$935,49,0)</f>
        <v>0</v>
      </c>
      <c r="AZ229" s="122"/>
      <c r="BA229" s="122"/>
      <c r="BB229" s="122"/>
      <c r="BC229" s="122">
        <v>0</v>
      </c>
      <c r="BD229" s="122">
        <v>0</v>
      </c>
      <c r="BE229" s="122"/>
      <c r="BF229" s="122">
        <v>0</v>
      </c>
      <c r="BG229" s="122"/>
      <c r="BH229" s="122"/>
      <c r="BI229" s="122"/>
      <c r="BJ229" s="122"/>
      <c r="BK229" s="122"/>
      <c r="BL229" s="122"/>
      <c r="BM229" s="122"/>
      <c r="BN229" s="122"/>
      <c r="BO229" s="122"/>
      <c r="BP229" s="122"/>
      <c r="BQ229" s="122"/>
      <c r="BR229" s="122"/>
      <c r="BS229" s="122"/>
      <c r="BT229" s="122"/>
      <c r="BU229" s="122"/>
      <c r="BV229" s="122"/>
      <c r="BW229" s="122"/>
      <c r="BX229" s="122"/>
      <c r="BY229" s="122">
        <f t="shared" si="199"/>
        <v>9.7429699999999979</v>
      </c>
      <c r="BZ229" s="122"/>
      <c r="CA229" s="122"/>
      <c r="CB229" s="98"/>
    </row>
    <row r="230" spans="1:80" s="90" customFormat="1" ht="31.1" x14ac:dyDescent="0.3">
      <c r="A230" s="106" t="s">
        <v>1660</v>
      </c>
      <c r="B230" s="107" t="s">
        <v>818</v>
      </c>
      <c r="C230" s="108" t="s">
        <v>1243</v>
      </c>
      <c r="D230" s="122">
        <v>40.012970000000003</v>
      </c>
      <c r="E230" s="122"/>
      <c r="F230" s="122">
        <f>VLOOKUP(C230,'[1]13'!$C$23:$AZ$935,4,0)</f>
        <v>40.012970000000003</v>
      </c>
      <c r="G230" s="122">
        <f>VLOOKUP(C230,'[1]13'!$C$23:$AZ$935,5,0)</f>
        <v>0.4</v>
      </c>
      <c r="H230" s="122"/>
      <c r="I230" s="122">
        <f>VLOOKUP(C230,'[1]13'!$C$23:$AZ$935,7,0)</f>
        <v>0</v>
      </c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2"/>
      <c r="AC230" s="122"/>
      <c r="AD230" s="122"/>
      <c r="AE230" s="122"/>
      <c r="AF230" s="122"/>
      <c r="AG230" s="122"/>
      <c r="AH230" s="122">
        <v>40.012970000000003</v>
      </c>
      <c r="AI230" s="122">
        <v>0.4</v>
      </c>
      <c r="AJ230" s="122"/>
      <c r="AK230" s="122">
        <v>0</v>
      </c>
      <c r="AL230" s="122"/>
      <c r="AM230" s="122"/>
      <c r="AN230" s="122"/>
      <c r="AO230" s="122">
        <f t="shared" si="195"/>
        <v>0</v>
      </c>
      <c r="AP230" s="122">
        <f t="shared" si="196"/>
        <v>0</v>
      </c>
      <c r="AQ230" s="122">
        <f t="shared" si="197"/>
        <v>0</v>
      </c>
      <c r="AR230" s="122">
        <f t="shared" si="198"/>
        <v>0</v>
      </c>
      <c r="AS230" s="122"/>
      <c r="AT230" s="122"/>
      <c r="AU230" s="122"/>
      <c r="AV230" s="122">
        <f>VLOOKUP(C230,'[1]13'!$C$23:$AZ$935,46,0)</f>
        <v>0</v>
      </c>
      <c r="AW230" s="122">
        <f>VLOOKUP(C230,'[1]13'!$C$23:$AZ$935,47,0)</f>
        <v>0</v>
      </c>
      <c r="AX230" s="122"/>
      <c r="AY230" s="122">
        <f>VLOOKUP(C230,'[1]13'!$C$23:$AZ$935,49,0)</f>
        <v>0</v>
      </c>
      <c r="AZ230" s="122"/>
      <c r="BA230" s="122"/>
      <c r="BB230" s="122"/>
      <c r="BC230" s="122">
        <v>0</v>
      </c>
      <c r="BD230" s="122">
        <v>0</v>
      </c>
      <c r="BE230" s="122"/>
      <c r="BF230" s="122">
        <v>0</v>
      </c>
      <c r="BG230" s="122"/>
      <c r="BH230" s="122"/>
      <c r="BI230" s="122"/>
      <c r="BJ230" s="122"/>
      <c r="BK230" s="122"/>
      <c r="BL230" s="122"/>
      <c r="BM230" s="122"/>
      <c r="BN230" s="122"/>
      <c r="BO230" s="122"/>
      <c r="BP230" s="122"/>
      <c r="BQ230" s="122"/>
      <c r="BR230" s="122"/>
      <c r="BS230" s="122"/>
      <c r="BT230" s="122"/>
      <c r="BU230" s="122"/>
      <c r="BV230" s="122"/>
      <c r="BW230" s="122"/>
      <c r="BX230" s="122"/>
      <c r="BY230" s="122">
        <f t="shared" si="199"/>
        <v>40.012970000000003</v>
      </c>
      <c r="BZ230" s="122"/>
      <c r="CA230" s="122"/>
      <c r="CB230" s="98"/>
    </row>
    <row r="231" spans="1:80" s="90" customFormat="1" ht="46.65" x14ac:dyDescent="0.3">
      <c r="A231" s="106" t="s">
        <v>1660</v>
      </c>
      <c r="B231" s="107" t="s">
        <v>441</v>
      </c>
      <c r="C231" s="108" t="s">
        <v>520</v>
      </c>
      <c r="D231" s="122">
        <v>7.5640799999999997</v>
      </c>
      <c r="E231" s="122"/>
      <c r="F231" s="122">
        <f>VLOOKUP(C231,'[1]13'!$C$23:$AZ$935,4,0)</f>
        <v>7.5640799999999997</v>
      </c>
      <c r="G231" s="122">
        <f>VLOOKUP(C231,'[1]13'!$C$23:$AZ$935,5,0)</f>
        <v>0</v>
      </c>
      <c r="H231" s="122"/>
      <c r="I231" s="122">
        <f>VLOOKUP(C231,'[1]13'!$C$23:$AZ$935,7,0)</f>
        <v>0</v>
      </c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2"/>
      <c r="AC231" s="122"/>
      <c r="AD231" s="122"/>
      <c r="AE231" s="122"/>
      <c r="AF231" s="122"/>
      <c r="AG231" s="122"/>
      <c r="AH231" s="122">
        <v>7.5640799999999997</v>
      </c>
      <c r="AI231" s="122">
        <v>0</v>
      </c>
      <c r="AJ231" s="122"/>
      <c r="AK231" s="122">
        <v>0</v>
      </c>
      <c r="AL231" s="122"/>
      <c r="AM231" s="122"/>
      <c r="AN231" s="122"/>
      <c r="AO231" s="122">
        <f t="shared" si="195"/>
        <v>0</v>
      </c>
      <c r="AP231" s="122">
        <f t="shared" si="196"/>
        <v>0</v>
      </c>
      <c r="AQ231" s="122">
        <f t="shared" si="197"/>
        <v>0</v>
      </c>
      <c r="AR231" s="122">
        <f t="shared" si="198"/>
        <v>0</v>
      </c>
      <c r="AS231" s="122"/>
      <c r="AT231" s="122"/>
      <c r="AU231" s="122"/>
      <c r="AV231" s="122">
        <f>VLOOKUP(C231,'[1]13'!$C$23:$AZ$935,46,0)</f>
        <v>0</v>
      </c>
      <c r="AW231" s="122">
        <f>VLOOKUP(C231,'[1]13'!$C$23:$AZ$935,47,0)</f>
        <v>0</v>
      </c>
      <c r="AX231" s="122"/>
      <c r="AY231" s="122">
        <f>VLOOKUP(C231,'[1]13'!$C$23:$AZ$935,49,0)</f>
        <v>0</v>
      </c>
      <c r="AZ231" s="122"/>
      <c r="BA231" s="122"/>
      <c r="BB231" s="122"/>
      <c r="BC231" s="122">
        <v>0</v>
      </c>
      <c r="BD231" s="122">
        <v>0</v>
      </c>
      <c r="BE231" s="122"/>
      <c r="BF231" s="122">
        <v>0</v>
      </c>
      <c r="BG231" s="122"/>
      <c r="BH231" s="122"/>
      <c r="BI231" s="122"/>
      <c r="BJ231" s="122"/>
      <c r="BK231" s="122"/>
      <c r="BL231" s="122"/>
      <c r="BM231" s="122"/>
      <c r="BN231" s="122"/>
      <c r="BO231" s="122"/>
      <c r="BP231" s="122"/>
      <c r="BQ231" s="122"/>
      <c r="BR231" s="122"/>
      <c r="BS231" s="122"/>
      <c r="BT231" s="122"/>
      <c r="BU231" s="122"/>
      <c r="BV231" s="122"/>
      <c r="BW231" s="122"/>
      <c r="BX231" s="122"/>
      <c r="BY231" s="122">
        <f t="shared" si="199"/>
        <v>7.5640799999999997</v>
      </c>
      <c r="BZ231" s="122"/>
      <c r="CA231" s="122"/>
      <c r="CB231" s="98"/>
    </row>
    <row r="232" spans="1:80" s="90" customFormat="1" ht="93.25" x14ac:dyDescent="0.3">
      <c r="A232" s="106" t="s">
        <v>1661</v>
      </c>
      <c r="B232" s="107" t="s">
        <v>1721</v>
      </c>
      <c r="C232" s="108" t="s">
        <v>521</v>
      </c>
      <c r="D232" s="122">
        <v>38.332790000000003</v>
      </c>
      <c r="E232" s="122"/>
      <c r="F232" s="122">
        <f>VLOOKUP(C232,'[1]13'!$C$23:$AZ$935,4,0)</f>
        <v>0</v>
      </c>
      <c r="G232" s="122">
        <f>VLOOKUP(C232,'[1]13'!$C$23:$AZ$935,5,0)</f>
        <v>0</v>
      </c>
      <c r="H232" s="122"/>
      <c r="I232" s="122">
        <f>VLOOKUP(C232,'[1]13'!$C$23:$AZ$935,7,0)</f>
        <v>0</v>
      </c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2"/>
      <c r="AC232" s="122"/>
      <c r="AD232" s="122"/>
      <c r="AE232" s="122"/>
      <c r="AF232" s="122"/>
      <c r="AG232" s="122"/>
      <c r="AH232" s="122">
        <v>0</v>
      </c>
      <c r="AI232" s="122">
        <v>0</v>
      </c>
      <c r="AJ232" s="122"/>
      <c r="AK232" s="122">
        <v>0</v>
      </c>
      <c r="AL232" s="122"/>
      <c r="AM232" s="122"/>
      <c r="AN232" s="122"/>
      <c r="AO232" s="122">
        <f t="shared" si="195"/>
        <v>0</v>
      </c>
      <c r="AP232" s="122">
        <f t="shared" si="196"/>
        <v>0</v>
      </c>
      <c r="AQ232" s="122">
        <f t="shared" si="197"/>
        <v>0</v>
      </c>
      <c r="AR232" s="122">
        <f t="shared" si="198"/>
        <v>0</v>
      </c>
      <c r="AS232" s="122"/>
      <c r="AT232" s="122"/>
      <c r="AU232" s="122"/>
      <c r="AV232" s="122">
        <f>VLOOKUP(C232,'[1]13'!$C$23:$AZ$935,46,0)</f>
        <v>0</v>
      </c>
      <c r="AW232" s="122">
        <f>VLOOKUP(C232,'[1]13'!$C$23:$AZ$935,47,0)</f>
        <v>0</v>
      </c>
      <c r="AX232" s="122"/>
      <c r="AY232" s="122">
        <f>VLOOKUP(C232,'[1]13'!$C$23:$AZ$935,49,0)</f>
        <v>0</v>
      </c>
      <c r="AZ232" s="122"/>
      <c r="BA232" s="122"/>
      <c r="BB232" s="122"/>
      <c r="BC232" s="122">
        <v>0</v>
      </c>
      <c r="BD232" s="122">
        <v>0</v>
      </c>
      <c r="BE232" s="122"/>
      <c r="BF232" s="122">
        <v>0</v>
      </c>
      <c r="BG232" s="122"/>
      <c r="BH232" s="122"/>
      <c r="BI232" s="122"/>
      <c r="BJ232" s="122"/>
      <c r="BK232" s="122"/>
      <c r="BL232" s="122"/>
      <c r="BM232" s="122"/>
      <c r="BN232" s="122"/>
      <c r="BO232" s="122"/>
      <c r="BP232" s="122"/>
      <c r="BQ232" s="122"/>
      <c r="BR232" s="122"/>
      <c r="BS232" s="122"/>
      <c r="BT232" s="122"/>
      <c r="BU232" s="122"/>
      <c r="BV232" s="122"/>
      <c r="BW232" s="122"/>
      <c r="BX232" s="122"/>
      <c r="BY232" s="122">
        <f t="shared" si="199"/>
        <v>0</v>
      </c>
      <c r="BZ232" s="122"/>
      <c r="CA232" s="122"/>
      <c r="CB232" s="98"/>
    </row>
    <row r="233" spans="1:80" s="90" customFormat="1" ht="46.65" x14ac:dyDescent="0.3">
      <c r="A233" s="106" t="s">
        <v>1660</v>
      </c>
      <c r="B233" s="107" t="s">
        <v>1722</v>
      </c>
      <c r="C233" s="108" t="s">
        <v>1244</v>
      </c>
      <c r="D233" s="122">
        <v>0.39027000000000001</v>
      </c>
      <c r="E233" s="122"/>
      <c r="F233" s="122">
        <f>VLOOKUP(C233,'[1]13'!$C$23:$AZ$935,4,0)</f>
        <v>0.39027000000000001</v>
      </c>
      <c r="G233" s="122">
        <f>VLOOKUP(C233,'[1]13'!$C$23:$AZ$935,5,0)</f>
        <v>0.25</v>
      </c>
      <c r="H233" s="122"/>
      <c r="I233" s="122">
        <f>VLOOKUP(C233,'[1]13'!$C$23:$AZ$935,7,0)</f>
        <v>0</v>
      </c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2"/>
      <c r="AC233" s="122"/>
      <c r="AD233" s="122"/>
      <c r="AE233" s="122"/>
      <c r="AF233" s="122"/>
      <c r="AG233" s="122"/>
      <c r="AH233" s="122">
        <v>0.39027000000000001</v>
      </c>
      <c r="AI233" s="122">
        <v>0.25</v>
      </c>
      <c r="AJ233" s="122"/>
      <c r="AK233" s="122">
        <v>0</v>
      </c>
      <c r="AL233" s="122"/>
      <c r="AM233" s="122"/>
      <c r="AN233" s="122"/>
      <c r="AO233" s="122">
        <f t="shared" si="195"/>
        <v>0.29011243000000003</v>
      </c>
      <c r="AP233" s="122">
        <f t="shared" si="196"/>
        <v>0.25</v>
      </c>
      <c r="AQ233" s="122">
        <f t="shared" si="197"/>
        <v>0</v>
      </c>
      <c r="AR233" s="122">
        <f t="shared" si="198"/>
        <v>0</v>
      </c>
      <c r="AS233" s="122"/>
      <c r="AT233" s="122"/>
      <c r="AU233" s="122"/>
      <c r="AV233" s="122">
        <f>VLOOKUP(C233,'[1]13'!$C$23:$AZ$935,46,0)</f>
        <v>0.29011243000000003</v>
      </c>
      <c r="AW233" s="122">
        <f>VLOOKUP(C233,'[1]13'!$C$23:$AZ$935,47,0)</f>
        <v>0.25</v>
      </c>
      <c r="AX233" s="122"/>
      <c r="AY233" s="122">
        <f>VLOOKUP(C233,'[1]13'!$C$23:$AZ$935,49,0)</f>
        <v>0</v>
      </c>
      <c r="AZ233" s="122"/>
      <c r="BA233" s="122"/>
      <c r="BB233" s="122"/>
      <c r="BC233" s="122">
        <v>0</v>
      </c>
      <c r="BD233" s="122">
        <v>0</v>
      </c>
      <c r="BE233" s="122"/>
      <c r="BF233" s="122">
        <v>0</v>
      </c>
      <c r="BG233" s="122"/>
      <c r="BH233" s="122"/>
      <c r="BI233" s="122"/>
      <c r="BJ233" s="122"/>
      <c r="BK233" s="122"/>
      <c r="BL233" s="122"/>
      <c r="BM233" s="122"/>
      <c r="BN233" s="122"/>
      <c r="BO233" s="122"/>
      <c r="BP233" s="122"/>
      <c r="BQ233" s="122"/>
      <c r="BR233" s="122"/>
      <c r="BS233" s="122"/>
      <c r="BT233" s="122"/>
      <c r="BU233" s="122"/>
      <c r="BV233" s="122"/>
      <c r="BW233" s="122"/>
      <c r="BX233" s="122"/>
      <c r="BY233" s="122">
        <f t="shared" si="199"/>
        <v>0.10015756999999997</v>
      </c>
      <c r="BZ233" s="122"/>
      <c r="CA233" s="122"/>
      <c r="CB233" s="98"/>
    </row>
    <row r="234" spans="1:80" s="90" customFormat="1" ht="62.2" x14ac:dyDescent="0.3">
      <c r="A234" s="106" t="s">
        <v>1661</v>
      </c>
      <c r="B234" s="107" t="s">
        <v>1723</v>
      </c>
      <c r="C234" s="108" t="s">
        <v>1245</v>
      </c>
      <c r="D234" s="122">
        <v>0.71589999999999998</v>
      </c>
      <c r="E234" s="122"/>
      <c r="F234" s="122">
        <f>VLOOKUP(C234,'[1]13'!$C$23:$AZ$935,4,0)</f>
        <v>0.71589999999999998</v>
      </c>
      <c r="G234" s="122">
        <f>VLOOKUP(C234,'[1]13'!$C$23:$AZ$935,5,0)</f>
        <v>0</v>
      </c>
      <c r="H234" s="122"/>
      <c r="I234" s="122">
        <f>VLOOKUP(C234,'[1]13'!$C$23:$AZ$935,7,0)</f>
        <v>0.56000000000000005</v>
      </c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2"/>
      <c r="AC234" s="122"/>
      <c r="AD234" s="122"/>
      <c r="AE234" s="122"/>
      <c r="AF234" s="122"/>
      <c r="AG234" s="122"/>
      <c r="AH234" s="122">
        <v>0.71589999999999998</v>
      </c>
      <c r="AI234" s="122">
        <v>0</v>
      </c>
      <c r="AJ234" s="122"/>
      <c r="AK234" s="122">
        <v>0.56000000000000005</v>
      </c>
      <c r="AL234" s="122"/>
      <c r="AM234" s="122"/>
      <c r="AN234" s="122"/>
      <c r="AO234" s="122">
        <f t="shared" si="195"/>
        <v>0.66118089000000002</v>
      </c>
      <c r="AP234" s="122">
        <f t="shared" si="196"/>
        <v>0</v>
      </c>
      <c r="AQ234" s="122">
        <f t="shared" si="197"/>
        <v>0</v>
      </c>
      <c r="AR234" s="122">
        <f t="shared" si="198"/>
        <v>0.29299999999999998</v>
      </c>
      <c r="AS234" s="122"/>
      <c r="AT234" s="122"/>
      <c r="AU234" s="122"/>
      <c r="AV234" s="122">
        <f>VLOOKUP(C234,'[1]13'!$C$23:$AZ$935,46,0)</f>
        <v>0</v>
      </c>
      <c r="AW234" s="122">
        <f>VLOOKUP(C234,'[1]13'!$C$23:$AZ$935,47,0)</f>
        <v>0</v>
      </c>
      <c r="AX234" s="122"/>
      <c r="AY234" s="122">
        <f>VLOOKUP(C234,'[1]13'!$C$23:$AZ$935,49,0)</f>
        <v>0</v>
      </c>
      <c r="AZ234" s="122"/>
      <c r="BA234" s="122"/>
      <c r="BB234" s="122"/>
      <c r="BC234" s="122">
        <v>0.66118089000000002</v>
      </c>
      <c r="BD234" s="122">
        <v>0</v>
      </c>
      <c r="BE234" s="122"/>
      <c r="BF234" s="122">
        <v>0.29299999999999998</v>
      </c>
      <c r="BG234" s="122"/>
      <c r="BH234" s="122"/>
      <c r="BI234" s="122"/>
      <c r="BJ234" s="122"/>
      <c r="BK234" s="122"/>
      <c r="BL234" s="122"/>
      <c r="BM234" s="122"/>
      <c r="BN234" s="122"/>
      <c r="BO234" s="122"/>
      <c r="BP234" s="122"/>
      <c r="BQ234" s="122"/>
      <c r="BR234" s="122"/>
      <c r="BS234" s="122"/>
      <c r="BT234" s="122"/>
      <c r="BU234" s="122"/>
      <c r="BV234" s="122"/>
      <c r="BW234" s="122"/>
      <c r="BX234" s="122"/>
      <c r="BY234" s="122">
        <f t="shared" si="199"/>
        <v>5.471910999999996E-2</v>
      </c>
      <c r="BZ234" s="122"/>
      <c r="CA234" s="122"/>
      <c r="CB234" s="98"/>
    </row>
    <row r="235" spans="1:80" s="90" customFormat="1" ht="46.65" x14ac:dyDescent="0.3">
      <c r="A235" s="106" t="s">
        <v>1661</v>
      </c>
      <c r="B235" s="107" t="s">
        <v>1724</v>
      </c>
      <c r="C235" s="108" t="s">
        <v>1246</v>
      </c>
      <c r="D235" s="122">
        <v>6.2698999999999998</v>
      </c>
      <c r="E235" s="122"/>
      <c r="F235" s="122">
        <f>VLOOKUP(C235,'[1]13'!$C$23:$AZ$935,4,0)</f>
        <v>6.2698999999999998</v>
      </c>
      <c r="G235" s="122">
        <f>VLOOKUP(C235,'[1]13'!$C$23:$AZ$935,5,0)</f>
        <v>0</v>
      </c>
      <c r="H235" s="122"/>
      <c r="I235" s="122">
        <f>VLOOKUP(C235,'[1]13'!$C$23:$AZ$935,7,0)</f>
        <v>1.3</v>
      </c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2"/>
      <c r="AC235" s="122"/>
      <c r="AD235" s="122"/>
      <c r="AE235" s="122"/>
      <c r="AF235" s="122"/>
      <c r="AG235" s="122"/>
      <c r="AH235" s="122">
        <v>6.2698999999999998</v>
      </c>
      <c r="AI235" s="122">
        <v>0</v>
      </c>
      <c r="AJ235" s="122"/>
      <c r="AK235" s="122">
        <v>1.3</v>
      </c>
      <c r="AL235" s="122"/>
      <c r="AM235" s="122"/>
      <c r="AN235" s="122"/>
      <c r="AO235" s="122">
        <f t="shared" si="195"/>
        <v>0</v>
      </c>
      <c r="AP235" s="122">
        <f t="shared" si="196"/>
        <v>0</v>
      </c>
      <c r="AQ235" s="122">
        <f t="shared" si="197"/>
        <v>0</v>
      </c>
      <c r="AR235" s="122">
        <f t="shared" si="198"/>
        <v>0</v>
      </c>
      <c r="AS235" s="122"/>
      <c r="AT235" s="122"/>
      <c r="AU235" s="122"/>
      <c r="AV235" s="122">
        <f>VLOOKUP(C235,'[1]13'!$C$23:$AZ$935,46,0)</f>
        <v>0</v>
      </c>
      <c r="AW235" s="122">
        <f>VLOOKUP(C235,'[1]13'!$C$23:$AZ$935,47,0)</f>
        <v>0</v>
      </c>
      <c r="AX235" s="122"/>
      <c r="AY235" s="122">
        <f>VLOOKUP(C235,'[1]13'!$C$23:$AZ$935,49,0)</f>
        <v>0</v>
      </c>
      <c r="AZ235" s="122"/>
      <c r="BA235" s="122"/>
      <c r="BB235" s="122"/>
      <c r="BC235" s="122">
        <v>0</v>
      </c>
      <c r="BD235" s="122">
        <v>0</v>
      </c>
      <c r="BE235" s="122"/>
      <c r="BF235" s="122">
        <v>0</v>
      </c>
      <c r="BG235" s="122"/>
      <c r="BH235" s="122"/>
      <c r="BI235" s="122"/>
      <c r="BJ235" s="122"/>
      <c r="BK235" s="122"/>
      <c r="BL235" s="122"/>
      <c r="BM235" s="122"/>
      <c r="BN235" s="122"/>
      <c r="BO235" s="122"/>
      <c r="BP235" s="122"/>
      <c r="BQ235" s="122"/>
      <c r="BR235" s="122"/>
      <c r="BS235" s="122"/>
      <c r="BT235" s="122"/>
      <c r="BU235" s="122"/>
      <c r="BV235" s="122"/>
      <c r="BW235" s="122"/>
      <c r="BX235" s="122"/>
      <c r="BY235" s="122">
        <f t="shared" si="199"/>
        <v>6.2698999999999998</v>
      </c>
      <c r="BZ235" s="122"/>
      <c r="CA235" s="122"/>
      <c r="CB235" s="98"/>
    </row>
    <row r="236" spans="1:80" s="90" customFormat="1" ht="77.7" x14ac:dyDescent="0.3">
      <c r="A236" s="106" t="s">
        <v>1660</v>
      </c>
      <c r="B236" s="107" t="s">
        <v>819</v>
      </c>
      <c r="C236" s="108" t="s">
        <v>1247</v>
      </c>
      <c r="D236" s="122">
        <v>1.7955300000000001</v>
      </c>
      <c r="E236" s="122"/>
      <c r="F236" s="122">
        <f>VLOOKUP(C236,'[1]13'!$C$23:$AZ$935,4,0)</f>
        <v>1.7955300000000001</v>
      </c>
      <c r="G236" s="122">
        <f>VLOOKUP(C236,'[1]13'!$C$23:$AZ$935,5,0)</f>
        <v>0</v>
      </c>
      <c r="H236" s="122"/>
      <c r="I236" s="122">
        <f>VLOOKUP(C236,'[1]13'!$C$23:$AZ$935,7,0)</f>
        <v>0.05</v>
      </c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2"/>
      <c r="AC236" s="122"/>
      <c r="AD236" s="122"/>
      <c r="AE236" s="122"/>
      <c r="AF236" s="122"/>
      <c r="AG236" s="122"/>
      <c r="AH236" s="122">
        <v>1.7955300000000001</v>
      </c>
      <c r="AI236" s="122">
        <v>0</v>
      </c>
      <c r="AJ236" s="122"/>
      <c r="AK236" s="122">
        <v>0.05</v>
      </c>
      <c r="AL236" s="122"/>
      <c r="AM236" s="122"/>
      <c r="AN236" s="122"/>
      <c r="AO236" s="122">
        <f t="shared" si="195"/>
        <v>0.65403347999999994</v>
      </c>
      <c r="AP236" s="122">
        <f t="shared" si="196"/>
        <v>0</v>
      </c>
      <c r="AQ236" s="122">
        <f t="shared" si="197"/>
        <v>0</v>
      </c>
      <c r="AR236" s="122">
        <f t="shared" si="198"/>
        <v>4.3999999999999997E-2</v>
      </c>
      <c r="AS236" s="122"/>
      <c r="AT236" s="122"/>
      <c r="AU236" s="122"/>
      <c r="AV236" s="122">
        <f>VLOOKUP(C236,'[1]13'!$C$23:$AZ$935,46,0)</f>
        <v>0</v>
      </c>
      <c r="AW236" s="122">
        <f>VLOOKUP(C236,'[1]13'!$C$23:$AZ$935,47,0)</f>
        <v>0</v>
      </c>
      <c r="AX236" s="122"/>
      <c r="AY236" s="122">
        <f>VLOOKUP(C236,'[1]13'!$C$23:$AZ$935,49,0)</f>
        <v>0</v>
      </c>
      <c r="AZ236" s="122"/>
      <c r="BA236" s="122"/>
      <c r="BB236" s="122"/>
      <c r="BC236" s="122">
        <v>0.65403347999999994</v>
      </c>
      <c r="BD236" s="122">
        <v>0</v>
      </c>
      <c r="BE236" s="122"/>
      <c r="BF236" s="122">
        <v>4.3999999999999997E-2</v>
      </c>
      <c r="BG236" s="122"/>
      <c r="BH236" s="122"/>
      <c r="BI236" s="122"/>
      <c r="BJ236" s="122"/>
      <c r="BK236" s="122"/>
      <c r="BL236" s="122"/>
      <c r="BM236" s="122"/>
      <c r="BN236" s="122"/>
      <c r="BO236" s="122"/>
      <c r="BP236" s="122"/>
      <c r="BQ236" s="122"/>
      <c r="BR236" s="122"/>
      <c r="BS236" s="122"/>
      <c r="BT236" s="122"/>
      <c r="BU236" s="122"/>
      <c r="BV236" s="122"/>
      <c r="BW236" s="122"/>
      <c r="BX236" s="122"/>
      <c r="BY236" s="122">
        <f t="shared" si="199"/>
        <v>1.14149652</v>
      </c>
      <c r="BZ236" s="122"/>
      <c r="CA236" s="122"/>
      <c r="CB236" s="98"/>
    </row>
    <row r="237" spans="1:80" s="90" customFormat="1" ht="93.25" x14ac:dyDescent="0.3">
      <c r="A237" s="106" t="s">
        <v>1661</v>
      </c>
      <c r="B237" s="107" t="s">
        <v>1725</v>
      </c>
      <c r="C237" s="108" t="s">
        <v>1927</v>
      </c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2"/>
      <c r="AC237" s="122"/>
      <c r="AD237" s="122"/>
      <c r="AE237" s="122"/>
      <c r="AF237" s="122"/>
      <c r="AG237" s="122"/>
      <c r="AH237" s="122"/>
      <c r="AI237" s="122"/>
      <c r="AJ237" s="122"/>
      <c r="AK237" s="122"/>
      <c r="AL237" s="122"/>
      <c r="AM237" s="122"/>
      <c r="AN237" s="122"/>
      <c r="AO237" s="122">
        <f t="shared" si="195"/>
        <v>0</v>
      </c>
      <c r="AP237" s="122">
        <f t="shared" si="196"/>
        <v>0</v>
      </c>
      <c r="AQ237" s="122">
        <f t="shared" si="197"/>
        <v>0</v>
      </c>
      <c r="AR237" s="122">
        <f t="shared" si="198"/>
        <v>0</v>
      </c>
      <c r="AS237" s="122"/>
      <c r="AT237" s="122"/>
      <c r="AU237" s="122"/>
      <c r="AV237" s="122"/>
      <c r="AW237" s="122"/>
      <c r="AX237" s="122"/>
      <c r="AY237" s="122"/>
      <c r="AZ237" s="122"/>
      <c r="BA237" s="122"/>
      <c r="BB237" s="122"/>
      <c r="BC237" s="122">
        <v>0</v>
      </c>
      <c r="BD237" s="122">
        <v>0</v>
      </c>
      <c r="BE237" s="122"/>
      <c r="BF237" s="122">
        <v>0</v>
      </c>
      <c r="BG237" s="122"/>
      <c r="BH237" s="122"/>
      <c r="BI237" s="122"/>
      <c r="BJ237" s="122"/>
      <c r="BK237" s="122"/>
      <c r="BL237" s="122"/>
      <c r="BM237" s="122"/>
      <c r="BN237" s="122"/>
      <c r="BO237" s="122"/>
      <c r="BP237" s="122"/>
      <c r="BQ237" s="122"/>
      <c r="BR237" s="122"/>
      <c r="BS237" s="122"/>
      <c r="BT237" s="122"/>
      <c r="BU237" s="122"/>
      <c r="BV237" s="122"/>
      <c r="BW237" s="122"/>
      <c r="BX237" s="122"/>
      <c r="BY237" s="122">
        <f t="shared" si="199"/>
        <v>0</v>
      </c>
      <c r="BZ237" s="122"/>
      <c r="CA237" s="122"/>
      <c r="CB237" s="98"/>
    </row>
    <row r="238" spans="1:80" s="90" customFormat="1" x14ac:dyDescent="0.3">
      <c r="A238" s="103"/>
      <c r="B238" s="110" t="s">
        <v>63</v>
      </c>
      <c r="C238" s="105"/>
      <c r="D238" s="133">
        <f t="shared" ref="D238:BN238" si="200">SUM(D239:D241)</f>
        <v>1.5016799999999999</v>
      </c>
      <c r="E238" s="133">
        <f t="shared" si="200"/>
        <v>0</v>
      </c>
      <c r="F238" s="133">
        <f t="shared" si="200"/>
        <v>1.5016799999999999</v>
      </c>
      <c r="G238" s="133">
        <f t="shared" si="200"/>
        <v>0.25</v>
      </c>
      <c r="H238" s="133">
        <f t="shared" si="200"/>
        <v>0</v>
      </c>
      <c r="I238" s="133">
        <f t="shared" si="200"/>
        <v>0</v>
      </c>
      <c r="J238" s="133">
        <f t="shared" si="200"/>
        <v>0</v>
      </c>
      <c r="K238" s="133">
        <f t="shared" si="200"/>
        <v>0</v>
      </c>
      <c r="L238" s="133">
        <f t="shared" si="200"/>
        <v>0</v>
      </c>
      <c r="M238" s="133">
        <f t="shared" si="200"/>
        <v>0</v>
      </c>
      <c r="N238" s="133">
        <f t="shared" si="200"/>
        <v>0</v>
      </c>
      <c r="O238" s="133">
        <f t="shared" si="200"/>
        <v>0</v>
      </c>
      <c r="P238" s="133">
        <f t="shared" si="200"/>
        <v>0</v>
      </c>
      <c r="Q238" s="133">
        <f t="shared" si="200"/>
        <v>0</v>
      </c>
      <c r="R238" s="133">
        <f t="shared" si="200"/>
        <v>0</v>
      </c>
      <c r="S238" s="133">
        <f t="shared" si="200"/>
        <v>0</v>
      </c>
      <c r="T238" s="133">
        <f t="shared" si="200"/>
        <v>0</v>
      </c>
      <c r="U238" s="133">
        <f t="shared" si="200"/>
        <v>0</v>
      </c>
      <c r="V238" s="133">
        <f t="shared" si="200"/>
        <v>0</v>
      </c>
      <c r="W238" s="133">
        <f t="shared" si="200"/>
        <v>0</v>
      </c>
      <c r="X238" s="133">
        <f t="shared" si="200"/>
        <v>0</v>
      </c>
      <c r="Y238" s="133">
        <f t="shared" si="200"/>
        <v>0</v>
      </c>
      <c r="Z238" s="133">
        <f t="shared" si="200"/>
        <v>0</v>
      </c>
      <c r="AA238" s="133">
        <f t="shared" si="200"/>
        <v>0</v>
      </c>
      <c r="AB238" s="133">
        <f t="shared" si="200"/>
        <v>0</v>
      </c>
      <c r="AC238" s="133">
        <f t="shared" si="200"/>
        <v>0</v>
      </c>
      <c r="AD238" s="133">
        <f t="shared" si="200"/>
        <v>0</v>
      </c>
      <c r="AE238" s="133">
        <f t="shared" si="200"/>
        <v>0</v>
      </c>
      <c r="AF238" s="133">
        <f t="shared" si="200"/>
        <v>0</v>
      </c>
      <c r="AG238" s="133">
        <f t="shared" si="200"/>
        <v>0</v>
      </c>
      <c r="AH238" s="133">
        <f t="shared" si="200"/>
        <v>1.5016799999999999</v>
      </c>
      <c r="AI238" s="133">
        <f t="shared" si="200"/>
        <v>0.25</v>
      </c>
      <c r="AJ238" s="133">
        <f t="shared" si="200"/>
        <v>0</v>
      </c>
      <c r="AK238" s="133">
        <f t="shared" si="200"/>
        <v>0</v>
      </c>
      <c r="AL238" s="133">
        <f t="shared" si="200"/>
        <v>0</v>
      </c>
      <c r="AM238" s="133">
        <f t="shared" si="200"/>
        <v>0</v>
      </c>
      <c r="AN238" s="133">
        <f t="shared" si="200"/>
        <v>0</v>
      </c>
      <c r="AO238" s="133">
        <f t="shared" si="200"/>
        <v>0.29602908</v>
      </c>
      <c r="AP238" s="133">
        <f t="shared" si="200"/>
        <v>0.25</v>
      </c>
      <c r="AQ238" s="133">
        <f t="shared" si="200"/>
        <v>0</v>
      </c>
      <c r="AR238" s="133">
        <f t="shared" si="200"/>
        <v>0</v>
      </c>
      <c r="AS238" s="133">
        <f t="shared" si="200"/>
        <v>0</v>
      </c>
      <c r="AT238" s="133">
        <f t="shared" si="200"/>
        <v>0</v>
      </c>
      <c r="AU238" s="133">
        <f t="shared" si="200"/>
        <v>0</v>
      </c>
      <c r="AV238" s="133">
        <f t="shared" si="200"/>
        <v>0.29602908</v>
      </c>
      <c r="AW238" s="133">
        <f t="shared" si="200"/>
        <v>0.25</v>
      </c>
      <c r="AX238" s="133">
        <f t="shared" si="200"/>
        <v>0</v>
      </c>
      <c r="AY238" s="133">
        <f t="shared" si="200"/>
        <v>0</v>
      </c>
      <c r="AZ238" s="133">
        <f t="shared" si="200"/>
        <v>0</v>
      </c>
      <c r="BA238" s="133">
        <f t="shared" si="200"/>
        <v>0</v>
      </c>
      <c r="BB238" s="133">
        <f t="shared" si="200"/>
        <v>0</v>
      </c>
      <c r="BC238" s="133">
        <f t="shared" si="200"/>
        <v>0</v>
      </c>
      <c r="BD238" s="133">
        <f t="shared" si="200"/>
        <v>0</v>
      </c>
      <c r="BE238" s="133">
        <f t="shared" si="200"/>
        <v>0</v>
      </c>
      <c r="BF238" s="133">
        <f t="shared" si="200"/>
        <v>0</v>
      </c>
      <c r="BG238" s="133">
        <f t="shared" si="200"/>
        <v>0</v>
      </c>
      <c r="BH238" s="133">
        <f t="shared" si="200"/>
        <v>0</v>
      </c>
      <c r="BI238" s="133">
        <f t="shared" si="200"/>
        <v>0</v>
      </c>
      <c r="BJ238" s="133">
        <f t="shared" si="200"/>
        <v>0</v>
      </c>
      <c r="BK238" s="133">
        <f t="shared" si="200"/>
        <v>0</v>
      </c>
      <c r="BL238" s="133">
        <f t="shared" si="200"/>
        <v>0</v>
      </c>
      <c r="BM238" s="133">
        <f t="shared" si="200"/>
        <v>0</v>
      </c>
      <c r="BN238" s="133">
        <f t="shared" si="200"/>
        <v>0</v>
      </c>
      <c r="BO238" s="133">
        <f t="shared" ref="BO238:CA238" si="201">SUM(BO239:BO241)</f>
        <v>0</v>
      </c>
      <c r="BP238" s="133">
        <f t="shared" si="201"/>
        <v>0</v>
      </c>
      <c r="BQ238" s="133">
        <f t="shared" si="201"/>
        <v>0</v>
      </c>
      <c r="BR238" s="133">
        <f t="shared" si="201"/>
        <v>0</v>
      </c>
      <c r="BS238" s="133">
        <f t="shared" si="201"/>
        <v>0</v>
      </c>
      <c r="BT238" s="133">
        <f t="shared" si="201"/>
        <v>0</v>
      </c>
      <c r="BU238" s="133">
        <f t="shared" si="201"/>
        <v>0</v>
      </c>
      <c r="BV238" s="133">
        <f t="shared" si="201"/>
        <v>0</v>
      </c>
      <c r="BW238" s="133">
        <f t="shared" si="201"/>
        <v>0</v>
      </c>
      <c r="BX238" s="133">
        <f t="shared" si="201"/>
        <v>0</v>
      </c>
      <c r="BY238" s="133">
        <f t="shared" si="201"/>
        <v>1.2056509200000001</v>
      </c>
      <c r="BZ238" s="133">
        <f t="shared" si="201"/>
        <v>0</v>
      </c>
      <c r="CA238" s="133">
        <f t="shared" si="201"/>
        <v>0</v>
      </c>
      <c r="CB238" s="98"/>
    </row>
    <row r="239" spans="1:80" s="90" customFormat="1" ht="31.1" x14ac:dyDescent="0.3">
      <c r="A239" s="106" t="s">
        <v>1660</v>
      </c>
      <c r="B239" s="107" t="s">
        <v>820</v>
      </c>
      <c r="C239" s="108" t="s">
        <v>1248</v>
      </c>
      <c r="D239" s="122">
        <v>1.1114099999999998</v>
      </c>
      <c r="E239" s="122"/>
      <c r="F239" s="122">
        <f>VLOOKUP(C239,'[1]13'!$C$23:$AZ$935,4,0)</f>
        <v>1.11141</v>
      </c>
      <c r="G239" s="122">
        <f>VLOOKUP(C239,'[1]13'!$C$23:$AZ$935,5,0)</f>
        <v>0</v>
      </c>
      <c r="H239" s="122"/>
      <c r="I239" s="122">
        <f>VLOOKUP(C239,'[1]13'!$C$23:$AZ$935,7,0)</f>
        <v>0</v>
      </c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2"/>
      <c r="AC239" s="122"/>
      <c r="AD239" s="122"/>
      <c r="AE239" s="122"/>
      <c r="AF239" s="122"/>
      <c r="AG239" s="122"/>
      <c r="AH239" s="122">
        <v>1.11141</v>
      </c>
      <c r="AI239" s="122">
        <v>0</v>
      </c>
      <c r="AJ239" s="122"/>
      <c r="AK239" s="122">
        <v>0</v>
      </c>
      <c r="AL239" s="122"/>
      <c r="AM239" s="122"/>
      <c r="AN239" s="122"/>
      <c r="AO239" s="122">
        <f t="shared" ref="AO239:AO241" si="202">AV239+BC239</f>
        <v>0</v>
      </c>
      <c r="AP239" s="122">
        <f t="shared" ref="AP239:AP241" si="203">AW239+BD239</f>
        <v>0</v>
      </c>
      <c r="AQ239" s="122">
        <f t="shared" ref="AQ239:AQ241" si="204">AX239+BE239</f>
        <v>0</v>
      </c>
      <c r="AR239" s="122">
        <f t="shared" ref="AR239:AR241" si="205">AY239+BF239</f>
        <v>0</v>
      </c>
      <c r="AS239" s="122"/>
      <c r="AT239" s="122"/>
      <c r="AU239" s="122"/>
      <c r="AV239" s="122">
        <f>VLOOKUP(C239,'[1]13'!$C$23:$AZ$935,46,0)</f>
        <v>0</v>
      </c>
      <c r="AW239" s="122">
        <f>VLOOKUP(C239,'[1]13'!$C$23:$AZ$935,47,0)</f>
        <v>0</v>
      </c>
      <c r="AX239" s="122"/>
      <c r="AY239" s="122">
        <f>VLOOKUP(C239,'[1]13'!$C$23:$AZ$935,49,0)</f>
        <v>0</v>
      </c>
      <c r="AZ239" s="122"/>
      <c r="BA239" s="122"/>
      <c r="BB239" s="122"/>
      <c r="BC239" s="122">
        <v>0</v>
      </c>
      <c r="BD239" s="122">
        <v>0</v>
      </c>
      <c r="BE239" s="122"/>
      <c r="BF239" s="122">
        <v>0</v>
      </c>
      <c r="BG239" s="122"/>
      <c r="BH239" s="122"/>
      <c r="BI239" s="122"/>
      <c r="BJ239" s="122"/>
      <c r="BK239" s="122"/>
      <c r="BL239" s="122"/>
      <c r="BM239" s="122"/>
      <c r="BN239" s="122"/>
      <c r="BO239" s="122"/>
      <c r="BP239" s="122"/>
      <c r="BQ239" s="122"/>
      <c r="BR239" s="122"/>
      <c r="BS239" s="122"/>
      <c r="BT239" s="122"/>
      <c r="BU239" s="122"/>
      <c r="BV239" s="122"/>
      <c r="BW239" s="122"/>
      <c r="BX239" s="122"/>
      <c r="BY239" s="122">
        <f t="shared" ref="BY239:BY241" si="206">F239-AO239</f>
        <v>1.11141</v>
      </c>
      <c r="BZ239" s="122"/>
      <c r="CA239" s="122"/>
      <c r="CB239" s="98"/>
    </row>
    <row r="240" spans="1:80" s="90" customFormat="1" ht="46.65" x14ac:dyDescent="0.3">
      <c r="A240" s="106" t="s">
        <v>1660</v>
      </c>
      <c r="B240" s="107" t="s">
        <v>821</v>
      </c>
      <c r="C240" s="108" t="s">
        <v>1249</v>
      </c>
      <c r="D240" s="122">
        <v>0.39027000000000001</v>
      </c>
      <c r="E240" s="122"/>
      <c r="F240" s="122">
        <f>VLOOKUP(C240,'[1]13'!$C$23:$AZ$935,4,0)</f>
        <v>0.39027000000000001</v>
      </c>
      <c r="G240" s="122">
        <f>VLOOKUP(C240,'[1]13'!$C$23:$AZ$935,5,0)</f>
        <v>0.25</v>
      </c>
      <c r="H240" s="122"/>
      <c r="I240" s="122">
        <f>VLOOKUP(C240,'[1]13'!$C$23:$AZ$935,7,0)</f>
        <v>0</v>
      </c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2"/>
      <c r="AC240" s="122"/>
      <c r="AD240" s="122"/>
      <c r="AE240" s="122"/>
      <c r="AF240" s="122"/>
      <c r="AG240" s="122"/>
      <c r="AH240" s="122">
        <v>0.39027000000000001</v>
      </c>
      <c r="AI240" s="122">
        <v>0.25</v>
      </c>
      <c r="AJ240" s="122"/>
      <c r="AK240" s="122">
        <v>0</v>
      </c>
      <c r="AL240" s="122"/>
      <c r="AM240" s="122"/>
      <c r="AN240" s="122"/>
      <c r="AO240" s="122">
        <f t="shared" si="202"/>
        <v>0.29602908</v>
      </c>
      <c r="AP240" s="122">
        <f t="shared" si="203"/>
        <v>0.25</v>
      </c>
      <c r="AQ240" s="122">
        <f t="shared" si="204"/>
        <v>0</v>
      </c>
      <c r="AR240" s="122">
        <f t="shared" si="205"/>
        <v>0</v>
      </c>
      <c r="AS240" s="122"/>
      <c r="AT240" s="122"/>
      <c r="AU240" s="122"/>
      <c r="AV240" s="122">
        <f>VLOOKUP(C240,'[1]13'!$C$23:$AZ$935,46,0)</f>
        <v>0.29602908</v>
      </c>
      <c r="AW240" s="122">
        <f>VLOOKUP(C240,'[1]13'!$C$23:$AZ$935,47,0)</f>
        <v>0.25</v>
      </c>
      <c r="AX240" s="122"/>
      <c r="AY240" s="122">
        <f>VLOOKUP(C240,'[1]13'!$C$23:$AZ$935,49,0)</f>
        <v>0</v>
      </c>
      <c r="AZ240" s="122"/>
      <c r="BA240" s="122"/>
      <c r="BB240" s="122"/>
      <c r="BC240" s="122">
        <v>0</v>
      </c>
      <c r="BD240" s="122">
        <v>0</v>
      </c>
      <c r="BE240" s="122"/>
      <c r="BF240" s="122">
        <v>0</v>
      </c>
      <c r="BG240" s="122"/>
      <c r="BH240" s="122"/>
      <c r="BI240" s="122"/>
      <c r="BJ240" s="122"/>
      <c r="BK240" s="122"/>
      <c r="BL240" s="122"/>
      <c r="BM240" s="122"/>
      <c r="BN240" s="122"/>
      <c r="BO240" s="122"/>
      <c r="BP240" s="122"/>
      <c r="BQ240" s="122"/>
      <c r="BR240" s="122"/>
      <c r="BS240" s="122"/>
      <c r="BT240" s="122"/>
      <c r="BU240" s="122"/>
      <c r="BV240" s="122"/>
      <c r="BW240" s="122"/>
      <c r="BX240" s="122"/>
      <c r="BY240" s="122">
        <f t="shared" si="206"/>
        <v>9.4240920000000006E-2</v>
      </c>
      <c r="BZ240" s="122"/>
      <c r="CA240" s="122"/>
      <c r="CB240" s="98"/>
    </row>
    <row r="241" spans="1:80" s="90" customFormat="1" ht="62.2" x14ac:dyDescent="0.3">
      <c r="A241" s="106" t="s">
        <v>1660</v>
      </c>
      <c r="B241" s="107" t="s">
        <v>822</v>
      </c>
      <c r="C241" s="108" t="s">
        <v>1250</v>
      </c>
      <c r="D241" s="122">
        <v>0</v>
      </c>
      <c r="E241" s="122"/>
      <c r="F241" s="122">
        <f>VLOOKUP(C241,'[1]13'!$C$23:$AZ$935,4,0)</f>
        <v>0</v>
      </c>
      <c r="G241" s="122">
        <f>VLOOKUP(C241,'[1]13'!$C$23:$AZ$935,5,0)</f>
        <v>0</v>
      </c>
      <c r="H241" s="122"/>
      <c r="I241" s="122">
        <f>VLOOKUP(C241,'[1]13'!$C$23:$AZ$935,7,0)</f>
        <v>0</v>
      </c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2"/>
      <c r="AC241" s="122"/>
      <c r="AD241" s="122"/>
      <c r="AE241" s="122"/>
      <c r="AF241" s="122"/>
      <c r="AG241" s="122"/>
      <c r="AH241" s="122">
        <v>0</v>
      </c>
      <c r="AI241" s="122">
        <v>0</v>
      </c>
      <c r="AJ241" s="122"/>
      <c r="AK241" s="122">
        <v>0</v>
      </c>
      <c r="AL241" s="122"/>
      <c r="AM241" s="122"/>
      <c r="AN241" s="122"/>
      <c r="AO241" s="122">
        <f t="shared" si="202"/>
        <v>0</v>
      </c>
      <c r="AP241" s="122">
        <f t="shared" si="203"/>
        <v>0</v>
      </c>
      <c r="AQ241" s="122">
        <f t="shared" si="204"/>
        <v>0</v>
      </c>
      <c r="AR241" s="122">
        <f t="shared" si="205"/>
        <v>0</v>
      </c>
      <c r="AS241" s="122"/>
      <c r="AT241" s="122"/>
      <c r="AU241" s="122"/>
      <c r="AV241" s="122">
        <f>VLOOKUP(C241,'[1]13'!$C$23:$AZ$935,46,0)</f>
        <v>0</v>
      </c>
      <c r="AW241" s="122">
        <f>VLOOKUP(C241,'[1]13'!$C$23:$AZ$935,47,0)</f>
        <v>0</v>
      </c>
      <c r="AX241" s="122"/>
      <c r="AY241" s="122">
        <f>VLOOKUP(C241,'[1]13'!$C$23:$AZ$935,49,0)</f>
        <v>0</v>
      </c>
      <c r="AZ241" s="122"/>
      <c r="BA241" s="122"/>
      <c r="BB241" s="122"/>
      <c r="BC241" s="122">
        <v>0</v>
      </c>
      <c r="BD241" s="122">
        <v>0</v>
      </c>
      <c r="BE241" s="122"/>
      <c r="BF241" s="122">
        <v>0</v>
      </c>
      <c r="BG241" s="122"/>
      <c r="BH241" s="122"/>
      <c r="BI241" s="122"/>
      <c r="BJ241" s="122"/>
      <c r="BK241" s="122"/>
      <c r="BL241" s="122"/>
      <c r="BM241" s="122"/>
      <c r="BN241" s="122"/>
      <c r="BO241" s="122"/>
      <c r="BP241" s="122"/>
      <c r="BQ241" s="122"/>
      <c r="BR241" s="122"/>
      <c r="BS241" s="122"/>
      <c r="BT241" s="122"/>
      <c r="BU241" s="122"/>
      <c r="BV241" s="122"/>
      <c r="BW241" s="122"/>
      <c r="BX241" s="122"/>
      <c r="BY241" s="122">
        <f t="shared" si="206"/>
        <v>0</v>
      </c>
      <c r="BZ241" s="122"/>
      <c r="CA241" s="122"/>
      <c r="CB241" s="98"/>
    </row>
    <row r="242" spans="1:80" s="90" customFormat="1" x14ac:dyDescent="0.3">
      <c r="A242" s="103"/>
      <c r="B242" s="110" t="s">
        <v>635</v>
      </c>
      <c r="C242" s="105"/>
      <c r="D242" s="133">
        <f t="shared" ref="D242:BN242" si="207">SUM(D243:D248)</f>
        <v>8.62514</v>
      </c>
      <c r="E242" s="133">
        <f t="shared" si="207"/>
        <v>0</v>
      </c>
      <c r="F242" s="133">
        <f t="shared" si="207"/>
        <v>8.62514</v>
      </c>
      <c r="G242" s="133">
        <f t="shared" si="207"/>
        <v>1.26</v>
      </c>
      <c r="H242" s="133">
        <f t="shared" si="207"/>
        <v>0</v>
      </c>
      <c r="I242" s="133">
        <f t="shared" si="207"/>
        <v>2</v>
      </c>
      <c r="J242" s="133">
        <f t="shared" si="207"/>
        <v>0</v>
      </c>
      <c r="K242" s="133">
        <f t="shared" si="207"/>
        <v>0</v>
      </c>
      <c r="L242" s="133">
        <f t="shared" si="207"/>
        <v>0</v>
      </c>
      <c r="M242" s="133">
        <f t="shared" si="207"/>
        <v>0</v>
      </c>
      <c r="N242" s="133">
        <f t="shared" si="207"/>
        <v>0</v>
      </c>
      <c r="O242" s="133">
        <f t="shared" si="207"/>
        <v>0</v>
      </c>
      <c r="P242" s="133">
        <f t="shared" si="207"/>
        <v>0</v>
      </c>
      <c r="Q242" s="133">
        <f t="shared" si="207"/>
        <v>0</v>
      </c>
      <c r="R242" s="133">
        <f t="shared" si="207"/>
        <v>0</v>
      </c>
      <c r="S242" s="133">
        <f t="shared" si="207"/>
        <v>0</v>
      </c>
      <c r="T242" s="133">
        <f t="shared" si="207"/>
        <v>0</v>
      </c>
      <c r="U242" s="133">
        <f t="shared" si="207"/>
        <v>0</v>
      </c>
      <c r="V242" s="133">
        <f t="shared" si="207"/>
        <v>0</v>
      </c>
      <c r="W242" s="133">
        <f t="shared" si="207"/>
        <v>0</v>
      </c>
      <c r="X242" s="133">
        <f t="shared" si="207"/>
        <v>0</v>
      </c>
      <c r="Y242" s="133">
        <f t="shared" si="207"/>
        <v>0</v>
      </c>
      <c r="Z242" s="133">
        <f t="shared" si="207"/>
        <v>0</v>
      </c>
      <c r="AA242" s="133">
        <f t="shared" si="207"/>
        <v>0</v>
      </c>
      <c r="AB242" s="133">
        <f t="shared" si="207"/>
        <v>0</v>
      </c>
      <c r="AC242" s="133">
        <f t="shared" si="207"/>
        <v>0</v>
      </c>
      <c r="AD242" s="133">
        <f t="shared" si="207"/>
        <v>0</v>
      </c>
      <c r="AE242" s="133">
        <f t="shared" si="207"/>
        <v>0</v>
      </c>
      <c r="AF242" s="133">
        <f t="shared" si="207"/>
        <v>0</v>
      </c>
      <c r="AG242" s="133">
        <f t="shared" si="207"/>
        <v>0</v>
      </c>
      <c r="AH242" s="133">
        <f t="shared" si="207"/>
        <v>8.62514</v>
      </c>
      <c r="AI242" s="133">
        <f t="shared" si="207"/>
        <v>1.26</v>
      </c>
      <c r="AJ242" s="133">
        <f t="shared" si="207"/>
        <v>0</v>
      </c>
      <c r="AK242" s="133">
        <f t="shared" si="207"/>
        <v>2</v>
      </c>
      <c r="AL242" s="133">
        <f t="shared" si="207"/>
        <v>0</v>
      </c>
      <c r="AM242" s="133">
        <f t="shared" si="207"/>
        <v>0</v>
      </c>
      <c r="AN242" s="133">
        <f t="shared" si="207"/>
        <v>0</v>
      </c>
      <c r="AO242" s="133">
        <f t="shared" si="207"/>
        <v>2.0603143100000003</v>
      </c>
      <c r="AP242" s="133">
        <f t="shared" si="207"/>
        <v>0</v>
      </c>
      <c r="AQ242" s="133">
        <f t="shared" si="207"/>
        <v>0</v>
      </c>
      <c r="AR242" s="133">
        <f t="shared" si="207"/>
        <v>0.95099999999999996</v>
      </c>
      <c r="AS242" s="133">
        <f t="shared" si="207"/>
        <v>0</v>
      </c>
      <c r="AT242" s="133">
        <f t="shared" si="207"/>
        <v>0</v>
      </c>
      <c r="AU242" s="133">
        <f t="shared" si="207"/>
        <v>0</v>
      </c>
      <c r="AV242" s="133">
        <f t="shared" si="207"/>
        <v>0</v>
      </c>
      <c r="AW242" s="133">
        <f t="shared" si="207"/>
        <v>0</v>
      </c>
      <c r="AX242" s="133">
        <f t="shared" si="207"/>
        <v>0</v>
      </c>
      <c r="AY242" s="133">
        <f t="shared" si="207"/>
        <v>0</v>
      </c>
      <c r="AZ242" s="133">
        <f t="shared" si="207"/>
        <v>0</v>
      </c>
      <c r="BA242" s="133">
        <f t="shared" si="207"/>
        <v>0</v>
      </c>
      <c r="BB242" s="133">
        <f t="shared" si="207"/>
        <v>0</v>
      </c>
      <c r="BC242" s="133">
        <f t="shared" si="207"/>
        <v>2.0603143100000003</v>
      </c>
      <c r="BD242" s="133">
        <f t="shared" si="207"/>
        <v>0</v>
      </c>
      <c r="BE242" s="133">
        <f t="shared" si="207"/>
        <v>0</v>
      </c>
      <c r="BF242" s="133">
        <f t="shared" si="207"/>
        <v>0.95099999999999996</v>
      </c>
      <c r="BG242" s="133">
        <f t="shared" si="207"/>
        <v>0</v>
      </c>
      <c r="BH242" s="133">
        <f t="shared" si="207"/>
        <v>0</v>
      </c>
      <c r="BI242" s="133">
        <f t="shared" si="207"/>
        <v>0</v>
      </c>
      <c r="BJ242" s="133">
        <f t="shared" si="207"/>
        <v>0</v>
      </c>
      <c r="BK242" s="133">
        <f t="shared" si="207"/>
        <v>0</v>
      </c>
      <c r="BL242" s="133">
        <f t="shared" si="207"/>
        <v>0</v>
      </c>
      <c r="BM242" s="133">
        <f t="shared" si="207"/>
        <v>0</v>
      </c>
      <c r="BN242" s="133">
        <f t="shared" si="207"/>
        <v>0</v>
      </c>
      <c r="BO242" s="133">
        <f t="shared" ref="BO242:CA242" si="208">SUM(BO243:BO248)</f>
        <v>0</v>
      </c>
      <c r="BP242" s="133">
        <f t="shared" si="208"/>
        <v>0</v>
      </c>
      <c r="BQ242" s="133">
        <f t="shared" si="208"/>
        <v>0</v>
      </c>
      <c r="BR242" s="133">
        <f t="shared" si="208"/>
        <v>0</v>
      </c>
      <c r="BS242" s="133">
        <f t="shared" si="208"/>
        <v>0</v>
      </c>
      <c r="BT242" s="133">
        <f t="shared" si="208"/>
        <v>0</v>
      </c>
      <c r="BU242" s="133">
        <f t="shared" si="208"/>
        <v>0</v>
      </c>
      <c r="BV242" s="133">
        <f t="shared" si="208"/>
        <v>0</v>
      </c>
      <c r="BW242" s="133">
        <f t="shared" si="208"/>
        <v>0</v>
      </c>
      <c r="BX242" s="133">
        <f t="shared" si="208"/>
        <v>0</v>
      </c>
      <c r="BY242" s="133">
        <f t="shared" si="208"/>
        <v>6.5648256900000002</v>
      </c>
      <c r="BZ242" s="133">
        <f t="shared" si="208"/>
        <v>0</v>
      </c>
      <c r="CA242" s="133">
        <f t="shared" si="208"/>
        <v>0</v>
      </c>
      <c r="CB242" s="98"/>
    </row>
    <row r="243" spans="1:80" s="90" customFormat="1" ht="46.65" x14ac:dyDescent="0.3">
      <c r="A243" s="106" t="s">
        <v>1661</v>
      </c>
      <c r="B243" s="107" t="s">
        <v>823</v>
      </c>
      <c r="C243" s="108" t="s">
        <v>1251</v>
      </c>
      <c r="D243" s="122">
        <v>2.4633000000000003</v>
      </c>
      <c r="E243" s="122"/>
      <c r="F243" s="122">
        <f>VLOOKUP(C243,'[1]13'!$C$23:$AZ$935,4,0)</f>
        <v>2.4633000000000003</v>
      </c>
      <c r="G243" s="122">
        <f>VLOOKUP(C243,'[1]13'!$C$23:$AZ$935,5,0)</f>
        <v>0</v>
      </c>
      <c r="H243" s="122"/>
      <c r="I243" s="122">
        <f>VLOOKUP(C243,'[1]13'!$C$23:$AZ$935,7,0)</f>
        <v>0.6</v>
      </c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2"/>
      <c r="AC243" s="122"/>
      <c r="AD243" s="122"/>
      <c r="AE243" s="122"/>
      <c r="AF243" s="122"/>
      <c r="AG243" s="122"/>
      <c r="AH243" s="122">
        <v>2.4633000000000003</v>
      </c>
      <c r="AI243" s="122">
        <v>0</v>
      </c>
      <c r="AJ243" s="122"/>
      <c r="AK243" s="122">
        <v>0.6</v>
      </c>
      <c r="AL243" s="122"/>
      <c r="AM243" s="122"/>
      <c r="AN243" s="122"/>
      <c r="AO243" s="122">
        <f t="shared" ref="AO243:AO248" si="209">AV243+BC243</f>
        <v>0</v>
      </c>
      <c r="AP243" s="122">
        <f t="shared" ref="AP243:AP248" si="210">AW243+BD243</f>
        <v>0</v>
      </c>
      <c r="AQ243" s="122">
        <f t="shared" ref="AQ243:AQ248" si="211">AX243+BE243</f>
        <v>0</v>
      </c>
      <c r="AR243" s="122">
        <f t="shared" ref="AR243:AR248" si="212">AY243+BF243</f>
        <v>0</v>
      </c>
      <c r="AS243" s="122"/>
      <c r="AT243" s="122"/>
      <c r="AU243" s="122"/>
      <c r="AV243" s="122">
        <f>VLOOKUP(C243,'[1]13'!$C$23:$AZ$935,46,0)</f>
        <v>0</v>
      </c>
      <c r="AW243" s="122">
        <f>VLOOKUP(C243,'[1]13'!$C$23:$AZ$935,47,0)</f>
        <v>0</v>
      </c>
      <c r="AX243" s="122"/>
      <c r="AY243" s="122">
        <f>VLOOKUP(C243,'[1]13'!$C$23:$AZ$935,49,0)</f>
        <v>0</v>
      </c>
      <c r="AZ243" s="122"/>
      <c r="BA243" s="122"/>
      <c r="BB243" s="122"/>
      <c r="BC243" s="122">
        <v>0</v>
      </c>
      <c r="BD243" s="122">
        <v>0</v>
      </c>
      <c r="BE243" s="122"/>
      <c r="BF243" s="122">
        <v>0</v>
      </c>
      <c r="BG243" s="122"/>
      <c r="BH243" s="122"/>
      <c r="BI243" s="122"/>
      <c r="BJ243" s="122"/>
      <c r="BK243" s="122"/>
      <c r="BL243" s="122"/>
      <c r="BM243" s="122"/>
      <c r="BN243" s="122"/>
      <c r="BO243" s="122"/>
      <c r="BP243" s="122"/>
      <c r="BQ243" s="122"/>
      <c r="BR243" s="122"/>
      <c r="BS243" s="122"/>
      <c r="BT243" s="122"/>
      <c r="BU243" s="122"/>
      <c r="BV243" s="122"/>
      <c r="BW243" s="122"/>
      <c r="BX243" s="122"/>
      <c r="BY243" s="122">
        <f t="shared" ref="BY243:BY248" si="213">F243-AO243</f>
        <v>2.4633000000000003</v>
      </c>
      <c r="BZ243" s="122"/>
      <c r="CA243" s="122"/>
      <c r="CB243" s="98"/>
    </row>
    <row r="244" spans="1:80" s="90" customFormat="1" ht="46.65" x14ac:dyDescent="0.3">
      <c r="A244" s="106" t="s">
        <v>1661</v>
      </c>
      <c r="B244" s="107" t="s">
        <v>824</v>
      </c>
      <c r="C244" s="108" t="s">
        <v>1252</v>
      </c>
      <c r="D244" s="122">
        <v>2.24058</v>
      </c>
      <c r="E244" s="122"/>
      <c r="F244" s="122">
        <f>VLOOKUP(C244,'[1]13'!$C$23:$AZ$935,4,0)</f>
        <v>2.24058</v>
      </c>
      <c r="G244" s="122">
        <f>VLOOKUP(C244,'[1]13'!$C$23:$AZ$935,5,0)</f>
        <v>0</v>
      </c>
      <c r="H244" s="122"/>
      <c r="I244" s="122">
        <f>VLOOKUP(C244,'[1]13'!$C$23:$AZ$935,7,0)</f>
        <v>0.8</v>
      </c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2"/>
      <c r="AC244" s="122"/>
      <c r="AD244" s="122"/>
      <c r="AE244" s="122"/>
      <c r="AF244" s="122"/>
      <c r="AG244" s="122"/>
      <c r="AH244" s="122">
        <v>2.24058</v>
      </c>
      <c r="AI244" s="122">
        <v>0</v>
      </c>
      <c r="AJ244" s="122"/>
      <c r="AK244" s="122">
        <v>0.8</v>
      </c>
      <c r="AL244" s="122"/>
      <c r="AM244" s="122"/>
      <c r="AN244" s="122"/>
      <c r="AO244" s="122">
        <f t="shared" si="209"/>
        <v>2.0603143100000003</v>
      </c>
      <c r="AP244" s="122">
        <f t="shared" si="210"/>
        <v>0</v>
      </c>
      <c r="AQ244" s="122">
        <f t="shared" si="211"/>
        <v>0</v>
      </c>
      <c r="AR244" s="122">
        <f t="shared" si="212"/>
        <v>0.95099999999999996</v>
      </c>
      <c r="AS244" s="122"/>
      <c r="AT244" s="122"/>
      <c r="AU244" s="122"/>
      <c r="AV244" s="122">
        <f>VLOOKUP(C244,'[1]13'!$C$23:$AZ$935,46,0)</f>
        <v>0</v>
      </c>
      <c r="AW244" s="122">
        <f>VLOOKUP(C244,'[1]13'!$C$23:$AZ$935,47,0)</f>
        <v>0</v>
      </c>
      <c r="AX244" s="122"/>
      <c r="AY244" s="122">
        <f>VLOOKUP(C244,'[1]13'!$C$23:$AZ$935,49,0)</f>
        <v>0</v>
      </c>
      <c r="AZ244" s="122"/>
      <c r="BA244" s="122"/>
      <c r="BB244" s="122"/>
      <c r="BC244" s="122">
        <v>2.0603143100000003</v>
      </c>
      <c r="BD244" s="122">
        <v>0</v>
      </c>
      <c r="BE244" s="122"/>
      <c r="BF244" s="122">
        <v>0.95099999999999996</v>
      </c>
      <c r="BG244" s="122"/>
      <c r="BH244" s="122"/>
      <c r="BI244" s="122"/>
      <c r="BJ244" s="122"/>
      <c r="BK244" s="122"/>
      <c r="BL244" s="122"/>
      <c r="BM244" s="122"/>
      <c r="BN244" s="122"/>
      <c r="BO244" s="122"/>
      <c r="BP244" s="122"/>
      <c r="BQ244" s="122"/>
      <c r="BR244" s="122"/>
      <c r="BS244" s="122"/>
      <c r="BT244" s="122"/>
      <c r="BU244" s="122"/>
      <c r="BV244" s="122"/>
      <c r="BW244" s="122"/>
      <c r="BX244" s="122"/>
      <c r="BY244" s="122">
        <f t="shared" si="213"/>
        <v>0.1802656899999997</v>
      </c>
      <c r="BZ244" s="122"/>
      <c r="CA244" s="122"/>
      <c r="CB244" s="98"/>
    </row>
    <row r="245" spans="1:80" s="90" customFormat="1" ht="77.7" x14ac:dyDescent="0.3">
      <c r="A245" s="106" t="s">
        <v>1661</v>
      </c>
      <c r="B245" s="107" t="s">
        <v>825</v>
      </c>
      <c r="C245" s="108" t="s">
        <v>1253</v>
      </c>
      <c r="D245" s="122">
        <v>1.6539000000000001</v>
      </c>
      <c r="E245" s="122"/>
      <c r="F245" s="122">
        <f>VLOOKUP(C245,'[1]13'!$C$23:$AZ$935,4,0)</f>
        <v>1.6539000000000001</v>
      </c>
      <c r="G245" s="122">
        <f>VLOOKUP(C245,'[1]13'!$C$23:$AZ$935,5,0)</f>
        <v>0</v>
      </c>
      <c r="H245" s="122"/>
      <c r="I245" s="122">
        <f>VLOOKUP(C245,'[1]13'!$C$23:$AZ$935,7,0)</f>
        <v>0.6</v>
      </c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2"/>
      <c r="AC245" s="122"/>
      <c r="AD245" s="122"/>
      <c r="AE245" s="122"/>
      <c r="AF245" s="122"/>
      <c r="AG245" s="122"/>
      <c r="AH245" s="122">
        <v>1.6539000000000001</v>
      </c>
      <c r="AI245" s="122">
        <v>0</v>
      </c>
      <c r="AJ245" s="122"/>
      <c r="AK245" s="122">
        <v>0.6</v>
      </c>
      <c r="AL245" s="122"/>
      <c r="AM245" s="122"/>
      <c r="AN245" s="122"/>
      <c r="AO245" s="122">
        <f t="shared" si="209"/>
        <v>0</v>
      </c>
      <c r="AP245" s="122">
        <f t="shared" si="210"/>
        <v>0</v>
      </c>
      <c r="AQ245" s="122">
        <f t="shared" si="211"/>
        <v>0</v>
      </c>
      <c r="AR245" s="122">
        <f t="shared" si="212"/>
        <v>0</v>
      </c>
      <c r="AS245" s="122"/>
      <c r="AT245" s="122"/>
      <c r="AU245" s="122"/>
      <c r="AV245" s="122">
        <f>VLOOKUP(C245,'[1]13'!$C$23:$AZ$935,46,0)</f>
        <v>0</v>
      </c>
      <c r="AW245" s="122">
        <f>VLOOKUP(C245,'[1]13'!$C$23:$AZ$935,47,0)</f>
        <v>0</v>
      </c>
      <c r="AX245" s="122"/>
      <c r="AY245" s="122">
        <f>VLOOKUP(C245,'[1]13'!$C$23:$AZ$935,49,0)</f>
        <v>0</v>
      </c>
      <c r="AZ245" s="122"/>
      <c r="BA245" s="122"/>
      <c r="BB245" s="122"/>
      <c r="BC245" s="122">
        <v>0</v>
      </c>
      <c r="BD245" s="122">
        <v>0</v>
      </c>
      <c r="BE245" s="122"/>
      <c r="BF245" s="122">
        <v>0</v>
      </c>
      <c r="BG245" s="122"/>
      <c r="BH245" s="122"/>
      <c r="BI245" s="122"/>
      <c r="BJ245" s="122"/>
      <c r="BK245" s="122"/>
      <c r="BL245" s="122"/>
      <c r="BM245" s="122"/>
      <c r="BN245" s="122"/>
      <c r="BO245" s="122"/>
      <c r="BP245" s="122"/>
      <c r="BQ245" s="122"/>
      <c r="BR245" s="122"/>
      <c r="BS245" s="122"/>
      <c r="BT245" s="122"/>
      <c r="BU245" s="122"/>
      <c r="BV245" s="122"/>
      <c r="BW245" s="122"/>
      <c r="BX245" s="122"/>
      <c r="BY245" s="122">
        <f t="shared" si="213"/>
        <v>1.6539000000000001</v>
      </c>
      <c r="BZ245" s="122"/>
      <c r="CA245" s="122"/>
      <c r="CB245" s="98"/>
    </row>
    <row r="246" spans="1:80" s="90" customFormat="1" ht="46.65" x14ac:dyDescent="0.3">
      <c r="A246" s="106" t="s">
        <v>1660</v>
      </c>
      <c r="B246" s="107" t="s">
        <v>442</v>
      </c>
      <c r="C246" s="108" t="s">
        <v>522</v>
      </c>
      <c r="D246" s="122">
        <v>2.26736</v>
      </c>
      <c r="E246" s="122"/>
      <c r="F246" s="122">
        <f>VLOOKUP(C246,'[1]13'!$C$23:$AZ$935,4,0)</f>
        <v>2.26736</v>
      </c>
      <c r="G246" s="122">
        <f>VLOOKUP(C246,'[1]13'!$C$23:$AZ$935,5,0)</f>
        <v>1.26</v>
      </c>
      <c r="H246" s="122"/>
      <c r="I246" s="122">
        <f>VLOOKUP(C246,'[1]13'!$C$23:$AZ$935,7,0)</f>
        <v>0</v>
      </c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/>
      <c r="AE246" s="122"/>
      <c r="AF246" s="122"/>
      <c r="AG246" s="122"/>
      <c r="AH246" s="122">
        <v>2.26736</v>
      </c>
      <c r="AI246" s="122">
        <v>1.26</v>
      </c>
      <c r="AJ246" s="122"/>
      <c r="AK246" s="122">
        <v>0</v>
      </c>
      <c r="AL246" s="122"/>
      <c r="AM246" s="122"/>
      <c r="AN246" s="122"/>
      <c r="AO246" s="122">
        <f t="shared" si="209"/>
        <v>0</v>
      </c>
      <c r="AP246" s="122">
        <f t="shared" si="210"/>
        <v>0</v>
      </c>
      <c r="AQ246" s="122">
        <f t="shared" si="211"/>
        <v>0</v>
      </c>
      <c r="AR246" s="122">
        <f t="shared" si="212"/>
        <v>0</v>
      </c>
      <c r="AS246" s="122"/>
      <c r="AT246" s="122"/>
      <c r="AU246" s="122"/>
      <c r="AV246" s="122">
        <f>VLOOKUP(C246,'[1]13'!$C$23:$AZ$935,46,0)</f>
        <v>0</v>
      </c>
      <c r="AW246" s="122">
        <f>VLOOKUP(C246,'[1]13'!$C$23:$AZ$935,47,0)</f>
        <v>0</v>
      </c>
      <c r="AX246" s="122"/>
      <c r="AY246" s="122">
        <f>VLOOKUP(C246,'[1]13'!$C$23:$AZ$935,49,0)</f>
        <v>0</v>
      </c>
      <c r="AZ246" s="122"/>
      <c r="BA246" s="122"/>
      <c r="BB246" s="122"/>
      <c r="BC246" s="122">
        <v>0</v>
      </c>
      <c r="BD246" s="122">
        <v>0</v>
      </c>
      <c r="BE246" s="122"/>
      <c r="BF246" s="122">
        <v>0</v>
      </c>
      <c r="BG246" s="122"/>
      <c r="BH246" s="122"/>
      <c r="BI246" s="122"/>
      <c r="BJ246" s="122"/>
      <c r="BK246" s="122"/>
      <c r="BL246" s="122"/>
      <c r="BM246" s="122"/>
      <c r="BN246" s="122"/>
      <c r="BO246" s="122"/>
      <c r="BP246" s="122"/>
      <c r="BQ246" s="122"/>
      <c r="BR246" s="122"/>
      <c r="BS246" s="122"/>
      <c r="BT246" s="122"/>
      <c r="BU246" s="122"/>
      <c r="BV246" s="122"/>
      <c r="BW246" s="122"/>
      <c r="BX246" s="122"/>
      <c r="BY246" s="122">
        <f t="shared" si="213"/>
        <v>2.26736</v>
      </c>
      <c r="BZ246" s="122"/>
      <c r="CA246" s="122"/>
      <c r="CB246" s="98"/>
    </row>
    <row r="247" spans="1:80" s="90" customFormat="1" ht="46.65" x14ac:dyDescent="0.3">
      <c r="A247" s="106" t="s">
        <v>1660</v>
      </c>
      <c r="B247" s="107" t="s">
        <v>1726</v>
      </c>
      <c r="C247" s="108" t="s">
        <v>1928</v>
      </c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2"/>
      <c r="AC247" s="122"/>
      <c r="AD247" s="122"/>
      <c r="AE247" s="122"/>
      <c r="AF247" s="122"/>
      <c r="AG247" s="122"/>
      <c r="AH247" s="122"/>
      <c r="AI247" s="122"/>
      <c r="AJ247" s="122"/>
      <c r="AK247" s="122"/>
      <c r="AL247" s="122"/>
      <c r="AM247" s="122"/>
      <c r="AN247" s="122"/>
      <c r="AO247" s="122">
        <f t="shared" si="209"/>
        <v>0</v>
      </c>
      <c r="AP247" s="122">
        <f t="shared" si="210"/>
        <v>0</v>
      </c>
      <c r="AQ247" s="122">
        <f t="shared" si="211"/>
        <v>0</v>
      </c>
      <c r="AR247" s="122">
        <f t="shared" si="212"/>
        <v>0</v>
      </c>
      <c r="AS247" s="122"/>
      <c r="AT247" s="122"/>
      <c r="AU247" s="122"/>
      <c r="AV247" s="122"/>
      <c r="AW247" s="122"/>
      <c r="AX247" s="122"/>
      <c r="AY247" s="122"/>
      <c r="AZ247" s="122"/>
      <c r="BA247" s="122"/>
      <c r="BB247" s="122"/>
      <c r="BC247" s="122">
        <v>0</v>
      </c>
      <c r="BD247" s="122">
        <v>0</v>
      </c>
      <c r="BE247" s="122"/>
      <c r="BF247" s="122">
        <v>0</v>
      </c>
      <c r="BG247" s="122"/>
      <c r="BH247" s="122"/>
      <c r="BI247" s="122"/>
      <c r="BJ247" s="122"/>
      <c r="BK247" s="122"/>
      <c r="BL247" s="122"/>
      <c r="BM247" s="122"/>
      <c r="BN247" s="122"/>
      <c r="BO247" s="122"/>
      <c r="BP247" s="122"/>
      <c r="BQ247" s="122"/>
      <c r="BR247" s="122"/>
      <c r="BS247" s="122"/>
      <c r="BT247" s="122"/>
      <c r="BU247" s="122"/>
      <c r="BV247" s="122"/>
      <c r="BW247" s="122"/>
      <c r="BX247" s="122"/>
      <c r="BY247" s="122">
        <f t="shared" si="213"/>
        <v>0</v>
      </c>
      <c r="BZ247" s="122"/>
      <c r="CA247" s="122"/>
      <c r="CB247" s="98"/>
    </row>
    <row r="248" spans="1:80" s="90" customFormat="1" ht="46.65" x14ac:dyDescent="0.3">
      <c r="A248" s="106" t="s">
        <v>1661</v>
      </c>
      <c r="B248" s="107" t="s">
        <v>1727</v>
      </c>
      <c r="C248" s="108" t="s">
        <v>1929</v>
      </c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2"/>
      <c r="AC248" s="122"/>
      <c r="AD248" s="122"/>
      <c r="AE248" s="122"/>
      <c r="AF248" s="122"/>
      <c r="AG248" s="122"/>
      <c r="AH248" s="122"/>
      <c r="AI248" s="122"/>
      <c r="AJ248" s="122"/>
      <c r="AK248" s="122"/>
      <c r="AL248" s="122"/>
      <c r="AM248" s="122"/>
      <c r="AN248" s="122"/>
      <c r="AO248" s="122">
        <f t="shared" si="209"/>
        <v>0</v>
      </c>
      <c r="AP248" s="122">
        <f t="shared" si="210"/>
        <v>0</v>
      </c>
      <c r="AQ248" s="122">
        <f t="shared" si="211"/>
        <v>0</v>
      </c>
      <c r="AR248" s="122">
        <f t="shared" si="212"/>
        <v>0</v>
      </c>
      <c r="AS248" s="122"/>
      <c r="AT248" s="122"/>
      <c r="AU248" s="122"/>
      <c r="AV248" s="122"/>
      <c r="AW248" s="122"/>
      <c r="AX248" s="122"/>
      <c r="AY248" s="122"/>
      <c r="AZ248" s="122"/>
      <c r="BA248" s="122"/>
      <c r="BB248" s="122"/>
      <c r="BC248" s="122">
        <v>0</v>
      </c>
      <c r="BD248" s="122">
        <v>0</v>
      </c>
      <c r="BE248" s="122"/>
      <c r="BF248" s="122">
        <v>0</v>
      </c>
      <c r="BG248" s="122"/>
      <c r="BH248" s="122"/>
      <c r="BI248" s="122"/>
      <c r="BJ248" s="122"/>
      <c r="BK248" s="122"/>
      <c r="BL248" s="122"/>
      <c r="BM248" s="122"/>
      <c r="BN248" s="122"/>
      <c r="BO248" s="122"/>
      <c r="BP248" s="122"/>
      <c r="BQ248" s="122"/>
      <c r="BR248" s="122"/>
      <c r="BS248" s="122"/>
      <c r="BT248" s="122"/>
      <c r="BU248" s="122"/>
      <c r="BV248" s="122"/>
      <c r="BW248" s="122"/>
      <c r="BX248" s="122"/>
      <c r="BY248" s="122">
        <f t="shared" si="213"/>
        <v>0</v>
      </c>
      <c r="BZ248" s="122"/>
      <c r="CA248" s="122"/>
      <c r="CB248" s="98"/>
    </row>
    <row r="249" spans="1:80" s="90" customFormat="1" x14ac:dyDescent="0.3">
      <c r="A249" s="103"/>
      <c r="B249" s="110" t="s">
        <v>64</v>
      </c>
      <c r="C249" s="105"/>
      <c r="D249" s="133">
        <f t="shared" ref="D249:BN249" si="214">SUM(D250:D259)</f>
        <v>92.191379999999995</v>
      </c>
      <c r="E249" s="133">
        <f t="shared" si="214"/>
        <v>0</v>
      </c>
      <c r="F249" s="133">
        <f t="shared" si="214"/>
        <v>38.390709999999999</v>
      </c>
      <c r="G249" s="133">
        <f t="shared" si="214"/>
        <v>1.26</v>
      </c>
      <c r="H249" s="133">
        <f t="shared" si="214"/>
        <v>0</v>
      </c>
      <c r="I249" s="133">
        <f t="shared" si="214"/>
        <v>3.21</v>
      </c>
      <c r="J249" s="133">
        <f t="shared" si="214"/>
        <v>0</v>
      </c>
      <c r="K249" s="133">
        <f t="shared" si="214"/>
        <v>0</v>
      </c>
      <c r="L249" s="133">
        <f t="shared" si="214"/>
        <v>0</v>
      </c>
      <c r="M249" s="133">
        <f t="shared" si="214"/>
        <v>0</v>
      </c>
      <c r="N249" s="133">
        <f t="shared" si="214"/>
        <v>0</v>
      </c>
      <c r="O249" s="133">
        <f t="shared" si="214"/>
        <v>0</v>
      </c>
      <c r="P249" s="133">
        <f t="shared" si="214"/>
        <v>0</v>
      </c>
      <c r="Q249" s="133">
        <f t="shared" si="214"/>
        <v>0</v>
      </c>
      <c r="R249" s="133">
        <f t="shared" si="214"/>
        <v>0</v>
      </c>
      <c r="S249" s="133">
        <f t="shared" si="214"/>
        <v>0</v>
      </c>
      <c r="T249" s="133">
        <f t="shared" si="214"/>
        <v>0</v>
      </c>
      <c r="U249" s="133">
        <f t="shared" si="214"/>
        <v>0</v>
      </c>
      <c r="V249" s="133">
        <f t="shared" si="214"/>
        <v>0</v>
      </c>
      <c r="W249" s="133">
        <f t="shared" si="214"/>
        <v>0</v>
      </c>
      <c r="X249" s="133">
        <f t="shared" si="214"/>
        <v>0</v>
      </c>
      <c r="Y249" s="133">
        <f t="shared" si="214"/>
        <v>0</v>
      </c>
      <c r="Z249" s="133">
        <f t="shared" si="214"/>
        <v>0</v>
      </c>
      <c r="AA249" s="133">
        <f t="shared" si="214"/>
        <v>0</v>
      </c>
      <c r="AB249" s="133">
        <f t="shared" si="214"/>
        <v>0</v>
      </c>
      <c r="AC249" s="133">
        <f t="shared" si="214"/>
        <v>0</v>
      </c>
      <c r="AD249" s="133">
        <f t="shared" si="214"/>
        <v>0</v>
      </c>
      <c r="AE249" s="133">
        <f t="shared" si="214"/>
        <v>0</v>
      </c>
      <c r="AF249" s="133">
        <f t="shared" si="214"/>
        <v>0</v>
      </c>
      <c r="AG249" s="133">
        <f t="shared" si="214"/>
        <v>0</v>
      </c>
      <c r="AH249" s="133">
        <f t="shared" si="214"/>
        <v>38.390709999999999</v>
      </c>
      <c r="AI249" s="133">
        <f t="shared" si="214"/>
        <v>1.26</v>
      </c>
      <c r="AJ249" s="133">
        <f t="shared" si="214"/>
        <v>0</v>
      </c>
      <c r="AK249" s="133">
        <f t="shared" si="214"/>
        <v>3.21</v>
      </c>
      <c r="AL249" s="133">
        <f t="shared" si="214"/>
        <v>0</v>
      </c>
      <c r="AM249" s="133">
        <f t="shared" si="214"/>
        <v>0</v>
      </c>
      <c r="AN249" s="133">
        <f t="shared" si="214"/>
        <v>0</v>
      </c>
      <c r="AO249" s="133">
        <f t="shared" si="214"/>
        <v>37.54678805999999</v>
      </c>
      <c r="AP249" s="133">
        <f t="shared" si="214"/>
        <v>1.26</v>
      </c>
      <c r="AQ249" s="133">
        <f t="shared" si="214"/>
        <v>0</v>
      </c>
      <c r="AR249" s="133">
        <f t="shared" si="214"/>
        <v>6.4949999999999992</v>
      </c>
      <c r="AS249" s="133">
        <f t="shared" si="214"/>
        <v>0</v>
      </c>
      <c r="AT249" s="133">
        <f t="shared" si="214"/>
        <v>0</v>
      </c>
      <c r="AU249" s="133">
        <f t="shared" si="214"/>
        <v>0</v>
      </c>
      <c r="AV249" s="133">
        <f t="shared" si="214"/>
        <v>0.84707471000000001</v>
      </c>
      <c r="AW249" s="133">
        <f t="shared" si="214"/>
        <v>0.63</v>
      </c>
      <c r="AX249" s="133">
        <f t="shared" si="214"/>
        <v>0</v>
      </c>
      <c r="AY249" s="133">
        <f t="shared" si="214"/>
        <v>0.46400000000000002</v>
      </c>
      <c r="AZ249" s="133">
        <f t="shared" si="214"/>
        <v>0</v>
      </c>
      <c r="BA249" s="133">
        <f t="shared" si="214"/>
        <v>0</v>
      </c>
      <c r="BB249" s="133">
        <f t="shared" si="214"/>
        <v>0</v>
      </c>
      <c r="BC249" s="133">
        <f t="shared" si="214"/>
        <v>36.699713349999989</v>
      </c>
      <c r="BD249" s="133">
        <f t="shared" si="214"/>
        <v>0.63</v>
      </c>
      <c r="BE249" s="133">
        <f t="shared" si="214"/>
        <v>0</v>
      </c>
      <c r="BF249" s="133">
        <f t="shared" si="214"/>
        <v>6.0309999999999997</v>
      </c>
      <c r="BG249" s="133">
        <f t="shared" si="214"/>
        <v>0</v>
      </c>
      <c r="BH249" s="133">
        <f t="shared" si="214"/>
        <v>0</v>
      </c>
      <c r="BI249" s="133">
        <f t="shared" si="214"/>
        <v>0</v>
      </c>
      <c r="BJ249" s="133">
        <f t="shared" si="214"/>
        <v>0</v>
      </c>
      <c r="BK249" s="133">
        <f t="shared" si="214"/>
        <v>0</v>
      </c>
      <c r="BL249" s="133">
        <f t="shared" si="214"/>
        <v>0</v>
      </c>
      <c r="BM249" s="133">
        <f t="shared" si="214"/>
        <v>0</v>
      </c>
      <c r="BN249" s="133">
        <f t="shared" si="214"/>
        <v>0</v>
      </c>
      <c r="BO249" s="133">
        <f t="shared" ref="BO249:CA249" si="215">SUM(BO250:BO259)</f>
        <v>0</v>
      </c>
      <c r="BP249" s="133">
        <f t="shared" si="215"/>
        <v>0</v>
      </c>
      <c r="BQ249" s="133">
        <f t="shared" si="215"/>
        <v>0</v>
      </c>
      <c r="BR249" s="133">
        <f t="shared" si="215"/>
        <v>0</v>
      </c>
      <c r="BS249" s="133">
        <f t="shared" si="215"/>
        <v>0</v>
      </c>
      <c r="BT249" s="133">
        <f t="shared" si="215"/>
        <v>0</v>
      </c>
      <c r="BU249" s="133">
        <f t="shared" si="215"/>
        <v>0</v>
      </c>
      <c r="BV249" s="133">
        <f t="shared" si="215"/>
        <v>0</v>
      </c>
      <c r="BW249" s="133">
        <f t="shared" si="215"/>
        <v>0</v>
      </c>
      <c r="BX249" s="133">
        <f t="shared" si="215"/>
        <v>0</v>
      </c>
      <c r="BY249" s="133">
        <f t="shared" si="215"/>
        <v>0.84392194000001108</v>
      </c>
      <c r="BZ249" s="133">
        <f t="shared" si="215"/>
        <v>0</v>
      </c>
      <c r="CA249" s="133">
        <f t="shared" si="215"/>
        <v>0</v>
      </c>
      <c r="CB249" s="98"/>
    </row>
    <row r="250" spans="1:80" s="90" customFormat="1" ht="93.25" x14ac:dyDescent="0.3">
      <c r="A250" s="106" t="s">
        <v>1660</v>
      </c>
      <c r="B250" s="107" t="s">
        <v>1728</v>
      </c>
      <c r="C250" s="108" t="s">
        <v>1254</v>
      </c>
      <c r="D250" s="122">
        <v>0.64124999999999999</v>
      </c>
      <c r="E250" s="122"/>
      <c r="F250" s="122">
        <f>VLOOKUP(C250,'[1]13'!$C$23:$AZ$935,4,0)</f>
        <v>0.64124999999999999</v>
      </c>
      <c r="G250" s="122">
        <f>VLOOKUP(C250,'[1]13'!$C$23:$AZ$935,5,0)</f>
        <v>0.63</v>
      </c>
      <c r="H250" s="122"/>
      <c r="I250" s="122">
        <f>VLOOKUP(C250,'[1]13'!$C$23:$AZ$935,7,0)</f>
        <v>0</v>
      </c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2"/>
      <c r="AC250" s="122"/>
      <c r="AD250" s="122"/>
      <c r="AE250" s="122"/>
      <c r="AF250" s="122"/>
      <c r="AG250" s="122"/>
      <c r="AH250" s="122">
        <v>0.64124999999999999</v>
      </c>
      <c r="AI250" s="122">
        <v>0.63</v>
      </c>
      <c r="AJ250" s="122"/>
      <c r="AK250" s="122">
        <v>0</v>
      </c>
      <c r="AL250" s="122"/>
      <c r="AM250" s="122"/>
      <c r="AN250" s="122"/>
      <c r="AO250" s="122">
        <f t="shared" ref="AO250:AO259" si="216">AV250+BC250</f>
        <v>0.77264294</v>
      </c>
      <c r="AP250" s="122">
        <f t="shared" ref="AP250:AP259" si="217">AW250+BD250</f>
        <v>0.63</v>
      </c>
      <c r="AQ250" s="122">
        <f t="shared" ref="AQ250:AQ259" si="218">AX250+BE250</f>
        <v>0</v>
      </c>
      <c r="AR250" s="122">
        <f t="shared" ref="AR250:AR259" si="219">AY250+BF250</f>
        <v>1.4999999999999999E-2</v>
      </c>
      <c r="AS250" s="122"/>
      <c r="AT250" s="122"/>
      <c r="AU250" s="122"/>
      <c r="AV250" s="122">
        <f>VLOOKUP(C250,'[1]13'!$C$23:$AZ$935,46,0)</f>
        <v>0</v>
      </c>
      <c r="AW250" s="122">
        <f>VLOOKUP(C250,'[1]13'!$C$23:$AZ$935,47,0)</f>
        <v>0</v>
      </c>
      <c r="AX250" s="122"/>
      <c r="AY250" s="122">
        <f>VLOOKUP(C250,'[1]13'!$C$23:$AZ$935,49,0)</f>
        <v>0</v>
      </c>
      <c r="AZ250" s="122"/>
      <c r="BA250" s="122"/>
      <c r="BB250" s="122"/>
      <c r="BC250" s="122">
        <v>0.77264294</v>
      </c>
      <c r="BD250" s="122">
        <v>0.63</v>
      </c>
      <c r="BE250" s="122"/>
      <c r="BF250" s="122">
        <v>1.4999999999999999E-2</v>
      </c>
      <c r="BG250" s="122"/>
      <c r="BH250" s="122"/>
      <c r="BI250" s="122"/>
      <c r="BJ250" s="122"/>
      <c r="BK250" s="122"/>
      <c r="BL250" s="122"/>
      <c r="BM250" s="122"/>
      <c r="BN250" s="122"/>
      <c r="BO250" s="122"/>
      <c r="BP250" s="122"/>
      <c r="BQ250" s="122"/>
      <c r="BR250" s="122"/>
      <c r="BS250" s="122"/>
      <c r="BT250" s="122"/>
      <c r="BU250" s="122"/>
      <c r="BV250" s="122"/>
      <c r="BW250" s="122"/>
      <c r="BX250" s="122"/>
      <c r="BY250" s="122">
        <f t="shared" ref="BY250:BY259" si="220">F250-AO250</f>
        <v>-0.13139294000000001</v>
      </c>
      <c r="BZ250" s="122"/>
      <c r="CA250" s="122"/>
      <c r="CB250" s="98"/>
    </row>
    <row r="251" spans="1:80" s="90" customFormat="1" ht="77.7" x14ac:dyDescent="0.3">
      <c r="A251" s="106" t="s">
        <v>1660</v>
      </c>
      <c r="B251" s="107" t="s">
        <v>826</v>
      </c>
      <c r="C251" s="108" t="s">
        <v>1255</v>
      </c>
      <c r="D251" s="122">
        <v>53.800669999999997</v>
      </c>
      <c r="E251" s="122"/>
      <c r="F251" s="122">
        <f>VLOOKUP(C251,'[1]13'!$C$23:$AZ$935,4,0)</f>
        <v>0</v>
      </c>
      <c r="G251" s="122">
        <f>VLOOKUP(C251,'[1]13'!$C$23:$AZ$935,5,0)</f>
        <v>0</v>
      </c>
      <c r="H251" s="122"/>
      <c r="I251" s="122">
        <f>VLOOKUP(C251,'[1]13'!$C$23:$AZ$935,7,0)</f>
        <v>0</v>
      </c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2"/>
      <c r="AC251" s="122"/>
      <c r="AD251" s="122"/>
      <c r="AE251" s="122"/>
      <c r="AF251" s="122"/>
      <c r="AG251" s="122"/>
      <c r="AH251" s="122">
        <v>0</v>
      </c>
      <c r="AI251" s="122">
        <v>0</v>
      </c>
      <c r="AJ251" s="122"/>
      <c r="AK251" s="122">
        <v>0</v>
      </c>
      <c r="AL251" s="122"/>
      <c r="AM251" s="122"/>
      <c r="AN251" s="122"/>
      <c r="AO251" s="122">
        <f t="shared" si="216"/>
        <v>0</v>
      </c>
      <c r="AP251" s="122">
        <f t="shared" si="217"/>
        <v>0</v>
      </c>
      <c r="AQ251" s="122">
        <f t="shared" si="218"/>
        <v>0</v>
      </c>
      <c r="AR251" s="122">
        <f t="shared" si="219"/>
        <v>0</v>
      </c>
      <c r="AS251" s="122"/>
      <c r="AT251" s="122"/>
      <c r="AU251" s="122"/>
      <c r="AV251" s="122">
        <f>VLOOKUP(C251,'[1]13'!$C$23:$AZ$935,46,0)</f>
        <v>0</v>
      </c>
      <c r="AW251" s="122">
        <f>VLOOKUP(C251,'[1]13'!$C$23:$AZ$935,47,0)</f>
        <v>0</v>
      </c>
      <c r="AX251" s="122"/>
      <c r="AY251" s="122">
        <f>VLOOKUP(C251,'[1]13'!$C$23:$AZ$935,49,0)</f>
        <v>0</v>
      </c>
      <c r="AZ251" s="122"/>
      <c r="BA251" s="122"/>
      <c r="BB251" s="122"/>
      <c r="BC251" s="122">
        <v>0</v>
      </c>
      <c r="BD251" s="122">
        <v>0</v>
      </c>
      <c r="BE251" s="122"/>
      <c r="BF251" s="122">
        <v>0</v>
      </c>
      <c r="BG251" s="122"/>
      <c r="BH251" s="122"/>
      <c r="BI251" s="122"/>
      <c r="BJ251" s="122"/>
      <c r="BK251" s="122"/>
      <c r="BL251" s="122"/>
      <c r="BM251" s="122"/>
      <c r="BN251" s="122"/>
      <c r="BO251" s="122"/>
      <c r="BP251" s="122"/>
      <c r="BQ251" s="122"/>
      <c r="BR251" s="122"/>
      <c r="BS251" s="122"/>
      <c r="BT251" s="122"/>
      <c r="BU251" s="122"/>
      <c r="BV251" s="122"/>
      <c r="BW251" s="122"/>
      <c r="BX251" s="122"/>
      <c r="BY251" s="122">
        <f t="shared" si="220"/>
        <v>0</v>
      </c>
      <c r="BZ251" s="122"/>
      <c r="CA251" s="122"/>
      <c r="CB251" s="98"/>
    </row>
    <row r="252" spans="1:80" s="90" customFormat="1" ht="77.7" x14ac:dyDescent="0.3">
      <c r="A252" s="106" t="s">
        <v>1661</v>
      </c>
      <c r="B252" s="107" t="s">
        <v>1729</v>
      </c>
      <c r="C252" s="108" t="s">
        <v>1256</v>
      </c>
      <c r="D252" s="122">
        <v>36.955910000000003</v>
      </c>
      <c r="E252" s="122"/>
      <c r="F252" s="122">
        <f>VLOOKUP(C252,'[1]13'!$C$23:$AZ$935,4,0)</f>
        <v>36.955910000000003</v>
      </c>
      <c r="G252" s="122">
        <f>VLOOKUP(C252,'[1]13'!$C$23:$AZ$935,5,0)</f>
        <v>0</v>
      </c>
      <c r="H252" s="122"/>
      <c r="I252" s="122">
        <f>VLOOKUP(C252,'[1]13'!$C$23:$AZ$935,7,0)</f>
        <v>3.1</v>
      </c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2"/>
      <c r="AC252" s="122"/>
      <c r="AD252" s="122"/>
      <c r="AE252" s="122"/>
      <c r="AF252" s="122"/>
      <c r="AG252" s="122"/>
      <c r="AH252" s="122">
        <v>36.955910000000003</v>
      </c>
      <c r="AI252" s="122">
        <v>0</v>
      </c>
      <c r="AJ252" s="122"/>
      <c r="AK252" s="122">
        <v>3.1</v>
      </c>
      <c r="AL252" s="122"/>
      <c r="AM252" s="122"/>
      <c r="AN252" s="122"/>
      <c r="AO252" s="122">
        <f t="shared" si="216"/>
        <v>35.927070409999992</v>
      </c>
      <c r="AP252" s="122">
        <f t="shared" si="217"/>
        <v>0</v>
      </c>
      <c r="AQ252" s="122">
        <f t="shared" si="218"/>
        <v>0</v>
      </c>
      <c r="AR252" s="122">
        <f t="shared" si="219"/>
        <v>6.016</v>
      </c>
      <c r="AS252" s="122"/>
      <c r="AT252" s="122"/>
      <c r="AU252" s="122"/>
      <c r="AV252" s="122">
        <f>VLOOKUP(C252,'[1]13'!$C$23:$AZ$935,46,0)</f>
        <v>0</v>
      </c>
      <c r="AW252" s="122">
        <f>VLOOKUP(C252,'[1]13'!$C$23:$AZ$935,47,0)</f>
        <v>0</v>
      </c>
      <c r="AX252" s="122"/>
      <c r="AY252" s="122">
        <f>VLOOKUP(C252,'[1]13'!$C$23:$AZ$935,49,0)</f>
        <v>0</v>
      </c>
      <c r="AZ252" s="122"/>
      <c r="BA252" s="122"/>
      <c r="BB252" s="122"/>
      <c r="BC252" s="122">
        <v>35.927070409999992</v>
      </c>
      <c r="BD252" s="122">
        <v>0</v>
      </c>
      <c r="BE252" s="122"/>
      <c r="BF252" s="122">
        <v>6.016</v>
      </c>
      <c r="BG252" s="122"/>
      <c r="BH252" s="122"/>
      <c r="BI252" s="122"/>
      <c r="BJ252" s="122"/>
      <c r="BK252" s="122"/>
      <c r="BL252" s="122"/>
      <c r="BM252" s="122"/>
      <c r="BN252" s="122"/>
      <c r="BO252" s="122"/>
      <c r="BP252" s="122"/>
      <c r="BQ252" s="122"/>
      <c r="BR252" s="122"/>
      <c r="BS252" s="122"/>
      <c r="BT252" s="122"/>
      <c r="BU252" s="122"/>
      <c r="BV252" s="122"/>
      <c r="BW252" s="122"/>
      <c r="BX252" s="122"/>
      <c r="BY252" s="122">
        <f t="shared" si="220"/>
        <v>1.0288395900000111</v>
      </c>
      <c r="BZ252" s="122"/>
      <c r="CA252" s="122"/>
      <c r="CB252" s="98"/>
    </row>
    <row r="253" spans="1:80" s="90" customFormat="1" ht="62.2" x14ac:dyDescent="0.3">
      <c r="A253" s="106" t="s">
        <v>1660</v>
      </c>
      <c r="B253" s="107" t="s">
        <v>827</v>
      </c>
      <c r="C253" s="108" t="s">
        <v>1257</v>
      </c>
      <c r="D253" s="122">
        <v>0.64124999999999999</v>
      </c>
      <c r="E253" s="122"/>
      <c r="F253" s="122">
        <f>VLOOKUP(C253,'[1]13'!$C$23:$AZ$935,4,0)</f>
        <v>0.64124999999999999</v>
      </c>
      <c r="G253" s="122">
        <f>VLOOKUP(C253,'[1]13'!$C$23:$AZ$935,5,0)</f>
        <v>0.63</v>
      </c>
      <c r="H253" s="122"/>
      <c r="I253" s="122">
        <f>VLOOKUP(C253,'[1]13'!$C$23:$AZ$935,7,0)</f>
        <v>0</v>
      </c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2"/>
      <c r="AC253" s="122"/>
      <c r="AD253" s="122"/>
      <c r="AE253" s="122"/>
      <c r="AF253" s="122"/>
      <c r="AG253" s="122"/>
      <c r="AH253" s="122">
        <v>0.64124999999999999</v>
      </c>
      <c r="AI253" s="122">
        <v>0.63</v>
      </c>
      <c r="AJ253" s="122"/>
      <c r="AK253" s="122">
        <v>0</v>
      </c>
      <c r="AL253" s="122"/>
      <c r="AM253" s="122"/>
      <c r="AN253" s="122"/>
      <c r="AO253" s="122">
        <f t="shared" si="216"/>
        <v>0.64810405000000004</v>
      </c>
      <c r="AP253" s="122">
        <f t="shared" si="217"/>
        <v>0.63</v>
      </c>
      <c r="AQ253" s="122">
        <f t="shared" si="218"/>
        <v>0</v>
      </c>
      <c r="AR253" s="122">
        <f t="shared" si="219"/>
        <v>0</v>
      </c>
      <c r="AS253" s="122"/>
      <c r="AT253" s="122"/>
      <c r="AU253" s="122"/>
      <c r="AV253" s="122">
        <f>VLOOKUP(C253,'[1]13'!$C$23:$AZ$935,46,0)</f>
        <v>0.64810405000000004</v>
      </c>
      <c r="AW253" s="122">
        <f>VLOOKUP(C253,'[1]13'!$C$23:$AZ$935,47,0)</f>
        <v>0.63</v>
      </c>
      <c r="AX253" s="122"/>
      <c r="AY253" s="122">
        <f>VLOOKUP(C253,'[1]13'!$C$23:$AZ$935,49,0)</f>
        <v>0</v>
      </c>
      <c r="AZ253" s="122"/>
      <c r="BA253" s="122"/>
      <c r="BB253" s="122"/>
      <c r="BC253" s="122">
        <v>0</v>
      </c>
      <c r="BD253" s="122">
        <v>0</v>
      </c>
      <c r="BE253" s="122"/>
      <c r="BF253" s="122">
        <v>0</v>
      </c>
      <c r="BG253" s="122"/>
      <c r="BH253" s="122"/>
      <c r="BI253" s="122"/>
      <c r="BJ253" s="122"/>
      <c r="BK253" s="122"/>
      <c r="BL253" s="122"/>
      <c r="BM253" s="122"/>
      <c r="BN253" s="122"/>
      <c r="BO253" s="122"/>
      <c r="BP253" s="122"/>
      <c r="BQ253" s="122"/>
      <c r="BR253" s="122"/>
      <c r="BS253" s="122"/>
      <c r="BT253" s="122"/>
      <c r="BU253" s="122"/>
      <c r="BV253" s="122"/>
      <c r="BW253" s="122"/>
      <c r="BX253" s="122"/>
      <c r="BY253" s="122">
        <f t="shared" si="220"/>
        <v>-6.8540500000000559E-3</v>
      </c>
      <c r="BZ253" s="122"/>
      <c r="CA253" s="122"/>
      <c r="CB253" s="98"/>
    </row>
    <row r="254" spans="1:80" s="90" customFormat="1" ht="31.1" x14ac:dyDescent="0.3">
      <c r="A254" s="106" t="s">
        <v>1661</v>
      </c>
      <c r="B254" s="107" t="s">
        <v>828</v>
      </c>
      <c r="C254" s="108" t="s">
        <v>1258</v>
      </c>
      <c r="D254" s="122">
        <v>0.15230000000000002</v>
      </c>
      <c r="E254" s="122"/>
      <c r="F254" s="122">
        <f>VLOOKUP(C254,'[1]13'!$C$23:$AZ$935,4,0)</f>
        <v>0.15230000000000002</v>
      </c>
      <c r="G254" s="122">
        <f>VLOOKUP(C254,'[1]13'!$C$23:$AZ$935,5,0)</f>
        <v>0</v>
      </c>
      <c r="H254" s="122"/>
      <c r="I254" s="122">
        <f>VLOOKUP(C254,'[1]13'!$C$23:$AZ$935,7,0)</f>
        <v>0.11</v>
      </c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2"/>
      <c r="AC254" s="122"/>
      <c r="AD254" s="122"/>
      <c r="AE254" s="122"/>
      <c r="AF254" s="122"/>
      <c r="AG254" s="122"/>
      <c r="AH254" s="122">
        <v>0.15230000000000002</v>
      </c>
      <c r="AI254" s="122">
        <v>0</v>
      </c>
      <c r="AJ254" s="122"/>
      <c r="AK254" s="122">
        <v>0.11</v>
      </c>
      <c r="AL254" s="122"/>
      <c r="AM254" s="122"/>
      <c r="AN254" s="122"/>
      <c r="AO254" s="122">
        <f t="shared" si="216"/>
        <v>3.4392129999999993E-2</v>
      </c>
      <c r="AP254" s="122">
        <f t="shared" si="217"/>
        <v>0</v>
      </c>
      <c r="AQ254" s="122">
        <f t="shared" si="218"/>
        <v>0</v>
      </c>
      <c r="AR254" s="122">
        <f t="shared" si="219"/>
        <v>0.108</v>
      </c>
      <c r="AS254" s="122"/>
      <c r="AT254" s="122"/>
      <c r="AU254" s="122"/>
      <c r="AV254" s="122">
        <f>VLOOKUP(C254,'[1]13'!$C$23:$AZ$935,46,0)</f>
        <v>3.4392129999999993E-2</v>
      </c>
      <c r="AW254" s="122">
        <f>VLOOKUP(C254,'[1]13'!$C$23:$AZ$935,47,0)</f>
        <v>0</v>
      </c>
      <c r="AX254" s="122"/>
      <c r="AY254" s="122">
        <f>VLOOKUP(C254,'[1]13'!$C$23:$AZ$935,49,0)</f>
        <v>0.108</v>
      </c>
      <c r="AZ254" s="122"/>
      <c r="BA254" s="122"/>
      <c r="BB254" s="122"/>
      <c r="BC254" s="122">
        <v>0</v>
      </c>
      <c r="BD254" s="122">
        <v>0</v>
      </c>
      <c r="BE254" s="122"/>
      <c r="BF254" s="122">
        <v>0</v>
      </c>
      <c r="BG254" s="122"/>
      <c r="BH254" s="122"/>
      <c r="BI254" s="122"/>
      <c r="BJ254" s="122"/>
      <c r="BK254" s="122"/>
      <c r="BL254" s="122"/>
      <c r="BM254" s="122"/>
      <c r="BN254" s="122"/>
      <c r="BO254" s="122"/>
      <c r="BP254" s="122"/>
      <c r="BQ254" s="122"/>
      <c r="BR254" s="122"/>
      <c r="BS254" s="122"/>
      <c r="BT254" s="122"/>
      <c r="BU254" s="122"/>
      <c r="BV254" s="122"/>
      <c r="BW254" s="122"/>
      <c r="BX254" s="122"/>
      <c r="BY254" s="122">
        <f t="shared" si="220"/>
        <v>0.11790787000000003</v>
      </c>
      <c r="BZ254" s="122"/>
      <c r="CA254" s="122"/>
      <c r="CB254" s="98"/>
    </row>
    <row r="255" spans="1:80" s="90" customFormat="1" ht="77.7" x14ac:dyDescent="0.3">
      <c r="A255" s="106" t="s">
        <v>1661</v>
      </c>
      <c r="B255" s="107" t="s">
        <v>829</v>
      </c>
      <c r="C255" s="108" t="s">
        <v>1259</v>
      </c>
      <c r="D255" s="122">
        <v>0</v>
      </c>
      <c r="E255" s="122"/>
      <c r="F255" s="122">
        <f>VLOOKUP(C255,'[1]13'!$C$23:$AZ$935,4,0)</f>
        <v>0</v>
      </c>
      <c r="G255" s="122">
        <f>VLOOKUP(C255,'[1]13'!$C$23:$AZ$935,5,0)</f>
        <v>0</v>
      </c>
      <c r="H255" s="122"/>
      <c r="I255" s="122">
        <f>VLOOKUP(C255,'[1]13'!$C$23:$AZ$935,7,0)</f>
        <v>0</v>
      </c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2"/>
      <c r="AC255" s="122"/>
      <c r="AD255" s="122"/>
      <c r="AE255" s="122"/>
      <c r="AF255" s="122"/>
      <c r="AG255" s="122"/>
      <c r="AH255" s="122">
        <v>0</v>
      </c>
      <c r="AI255" s="122">
        <v>0</v>
      </c>
      <c r="AJ255" s="122"/>
      <c r="AK255" s="122">
        <v>0</v>
      </c>
      <c r="AL255" s="122"/>
      <c r="AM255" s="122"/>
      <c r="AN255" s="122"/>
      <c r="AO255" s="122">
        <f t="shared" si="216"/>
        <v>0.11540085999999999</v>
      </c>
      <c r="AP255" s="122">
        <f t="shared" si="217"/>
        <v>0</v>
      </c>
      <c r="AQ255" s="122">
        <f t="shared" si="218"/>
        <v>0</v>
      </c>
      <c r="AR255" s="122">
        <f t="shared" si="219"/>
        <v>0.224</v>
      </c>
      <c r="AS255" s="122"/>
      <c r="AT255" s="122"/>
      <c r="AU255" s="122"/>
      <c r="AV255" s="122">
        <f>VLOOKUP(C255,'[1]13'!$C$23:$AZ$935,46,0)</f>
        <v>0.11540085999999999</v>
      </c>
      <c r="AW255" s="122">
        <f>VLOOKUP(C255,'[1]13'!$C$23:$AZ$935,47,0)</f>
        <v>0</v>
      </c>
      <c r="AX255" s="122"/>
      <c r="AY255" s="122">
        <f>VLOOKUP(C255,'[1]13'!$C$23:$AZ$935,49,0)</f>
        <v>0.224</v>
      </c>
      <c r="AZ255" s="122"/>
      <c r="BA255" s="122"/>
      <c r="BB255" s="122"/>
      <c r="BC255" s="122">
        <v>0</v>
      </c>
      <c r="BD255" s="122">
        <v>0</v>
      </c>
      <c r="BE255" s="122"/>
      <c r="BF255" s="122">
        <v>0</v>
      </c>
      <c r="BG255" s="122"/>
      <c r="BH255" s="122"/>
      <c r="BI255" s="122"/>
      <c r="BJ255" s="122"/>
      <c r="BK255" s="122"/>
      <c r="BL255" s="122"/>
      <c r="BM255" s="122"/>
      <c r="BN255" s="122"/>
      <c r="BO255" s="122"/>
      <c r="BP255" s="122"/>
      <c r="BQ255" s="122"/>
      <c r="BR255" s="122"/>
      <c r="BS255" s="122"/>
      <c r="BT255" s="122"/>
      <c r="BU255" s="122"/>
      <c r="BV255" s="122"/>
      <c r="BW255" s="122"/>
      <c r="BX255" s="122"/>
      <c r="BY255" s="122">
        <f t="shared" si="220"/>
        <v>-0.11540085999999999</v>
      </c>
      <c r="BZ255" s="122"/>
      <c r="CA255" s="122"/>
      <c r="CB255" s="98"/>
    </row>
    <row r="256" spans="1:80" s="90" customFormat="1" ht="46.65" x14ac:dyDescent="0.3">
      <c r="A256" s="106" t="s">
        <v>1661</v>
      </c>
      <c r="B256" s="107" t="s">
        <v>830</v>
      </c>
      <c r="C256" s="108" t="s">
        <v>1260</v>
      </c>
      <c r="D256" s="122">
        <v>0</v>
      </c>
      <c r="E256" s="122"/>
      <c r="F256" s="122">
        <f>VLOOKUP(C256,'[1]13'!$C$23:$AZ$935,4,0)</f>
        <v>0</v>
      </c>
      <c r="G256" s="122">
        <f>VLOOKUP(C256,'[1]13'!$C$23:$AZ$935,5,0)</f>
        <v>0</v>
      </c>
      <c r="H256" s="122"/>
      <c r="I256" s="122">
        <f>VLOOKUP(C256,'[1]13'!$C$23:$AZ$935,7,0)</f>
        <v>0</v>
      </c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2"/>
      <c r="AC256" s="122"/>
      <c r="AD256" s="122"/>
      <c r="AE256" s="122"/>
      <c r="AF256" s="122"/>
      <c r="AG256" s="122"/>
      <c r="AH256" s="122">
        <v>0</v>
      </c>
      <c r="AI256" s="122">
        <v>0</v>
      </c>
      <c r="AJ256" s="122"/>
      <c r="AK256" s="122">
        <v>0</v>
      </c>
      <c r="AL256" s="122"/>
      <c r="AM256" s="122"/>
      <c r="AN256" s="122"/>
      <c r="AO256" s="122">
        <f t="shared" si="216"/>
        <v>4.917767E-2</v>
      </c>
      <c r="AP256" s="122">
        <f t="shared" si="217"/>
        <v>0</v>
      </c>
      <c r="AQ256" s="122">
        <f t="shared" si="218"/>
        <v>0</v>
      </c>
      <c r="AR256" s="122">
        <f t="shared" si="219"/>
        <v>0.13200000000000001</v>
      </c>
      <c r="AS256" s="122"/>
      <c r="AT256" s="122"/>
      <c r="AU256" s="122"/>
      <c r="AV256" s="122">
        <f>VLOOKUP(C256,'[1]13'!$C$23:$AZ$935,46,0)</f>
        <v>4.917767E-2</v>
      </c>
      <c r="AW256" s="122">
        <f>VLOOKUP(C256,'[1]13'!$C$23:$AZ$935,47,0)</f>
        <v>0</v>
      </c>
      <c r="AX256" s="122"/>
      <c r="AY256" s="122">
        <f>VLOOKUP(C256,'[1]13'!$C$23:$AZ$935,49,0)</f>
        <v>0.13200000000000001</v>
      </c>
      <c r="AZ256" s="122"/>
      <c r="BA256" s="122"/>
      <c r="BB256" s="122"/>
      <c r="BC256" s="122">
        <v>0</v>
      </c>
      <c r="BD256" s="122">
        <v>0</v>
      </c>
      <c r="BE256" s="122"/>
      <c r="BF256" s="122">
        <v>0</v>
      </c>
      <c r="BG256" s="122"/>
      <c r="BH256" s="122"/>
      <c r="BI256" s="122"/>
      <c r="BJ256" s="122"/>
      <c r="BK256" s="122"/>
      <c r="BL256" s="122"/>
      <c r="BM256" s="122"/>
      <c r="BN256" s="122"/>
      <c r="BO256" s="122"/>
      <c r="BP256" s="122"/>
      <c r="BQ256" s="122"/>
      <c r="BR256" s="122"/>
      <c r="BS256" s="122"/>
      <c r="BT256" s="122"/>
      <c r="BU256" s="122"/>
      <c r="BV256" s="122"/>
      <c r="BW256" s="122"/>
      <c r="BX256" s="122"/>
      <c r="BY256" s="122">
        <f t="shared" si="220"/>
        <v>-4.917767E-2</v>
      </c>
      <c r="BZ256" s="122"/>
      <c r="CA256" s="122"/>
      <c r="CB256" s="98"/>
    </row>
    <row r="257" spans="1:80" s="90" customFormat="1" ht="46.65" x14ac:dyDescent="0.3">
      <c r="A257" s="106" t="s">
        <v>1660</v>
      </c>
      <c r="B257" s="107" t="s">
        <v>1730</v>
      </c>
      <c r="C257" s="108" t="s">
        <v>1930</v>
      </c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2"/>
      <c r="AC257" s="122"/>
      <c r="AD257" s="122"/>
      <c r="AE257" s="122"/>
      <c r="AF257" s="122"/>
      <c r="AG257" s="122"/>
      <c r="AH257" s="122"/>
      <c r="AI257" s="122"/>
      <c r="AJ257" s="122"/>
      <c r="AK257" s="122"/>
      <c r="AL257" s="122"/>
      <c r="AM257" s="122"/>
      <c r="AN257" s="122"/>
      <c r="AO257" s="122">
        <f t="shared" si="216"/>
        <v>0</v>
      </c>
      <c r="AP257" s="122">
        <f t="shared" si="217"/>
        <v>0</v>
      </c>
      <c r="AQ257" s="122">
        <f t="shared" si="218"/>
        <v>0</v>
      </c>
      <c r="AR257" s="122">
        <f t="shared" si="219"/>
        <v>0</v>
      </c>
      <c r="AS257" s="122"/>
      <c r="AT257" s="122"/>
      <c r="AU257" s="122"/>
      <c r="AV257" s="122"/>
      <c r="AW257" s="122"/>
      <c r="AX257" s="122"/>
      <c r="AY257" s="122"/>
      <c r="AZ257" s="122"/>
      <c r="BA257" s="122"/>
      <c r="BB257" s="122"/>
      <c r="BC257" s="122">
        <v>0</v>
      </c>
      <c r="BD257" s="122">
        <v>0</v>
      </c>
      <c r="BE257" s="122"/>
      <c r="BF257" s="122">
        <v>0</v>
      </c>
      <c r="BG257" s="122"/>
      <c r="BH257" s="122"/>
      <c r="BI257" s="122"/>
      <c r="BJ257" s="122"/>
      <c r="BK257" s="122"/>
      <c r="BL257" s="122"/>
      <c r="BM257" s="122"/>
      <c r="BN257" s="122"/>
      <c r="BO257" s="122"/>
      <c r="BP257" s="122"/>
      <c r="BQ257" s="122"/>
      <c r="BR257" s="122"/>
      <c r="BS257" s="122"/>
      <c r="BT257" s="122"/>
      <c r="BU257" s="122"/>
      <c r="BV257" s="122"/>
      <c r="BW257" s="122"/>
      <c r="BX257" s="122"/>
      <c r="BY257" s="122">
        <f t="shared" si="220"/>
        <v>0</v>
      </c>
      <c r="BZ257" s="122"/>
      <c r="CA257" s="122"/>
      <c r="CB257" s="98"/>
    </row>
    <row r="258" spans="1:80" s="90" customFormat="1" ht="46.65" x14ac:dyDescent="0.3">
      <c r="A258" s="106" t="s">
        <v>1661</v>
      </c>
      <c r="B258" s="107" t="s">
        <v>1731</v>
      </c>
      <c r="C258" s="108" t="s">
        <v>1931</v>
      </c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/>
      <c r="AE258" s="122"/>
      <c r="AF258" s="122"/>
      <c r="AG258" s="122"/>
      <c r="AH258" s="122"/>
      <c r="AI258" s="122"/>
      <c r="AJ258" s="122"/>
      <c r="AK258" s="122"/>
      <c r="AL258" s="122"/>
      <c r="AM258" s="122"/>
      <c r="AN258" s="122"/>
      <c r="AO258" s="122">
        <f t="shared" si="216"/>
        <v>0</v>
      </c>
      <c r="AP258" s="122">
        <f t="shared" si="217"/>
        <v>0</v>
      </c>
      <c r="AQ258" s="122">
        <f t="shared" si="218"/>
        <v>0</v>
      </c>
      <c r="AR258" s="122">
        <f t="shared" si="219"/>
        <v>0</v>
      </c>
      <c r="AS258" s="122"/>
      <c r="AT258" s="122"/>
      <c r="AU258" s="122"/>
      <c r="AV258" s="122"/>
      <c r="AW258" s="122"/>
      <c r="AX258" s="122"/>
      <c r="AY258" s="122"/>
      <c r="AZ258" s="122"/>
      <c r="BA258" s="122"/>
      <c r="BB258" s="122"/>
      <c r="BC258" s="122">
        <v>0</v>
      </c>
      <c r="BD258" s="122">
        <v>0</v>
      </c>
      <c r="BE258" s="122"/>
      <c r="BF258" s="122">
        <v>0</v>
      </c>
      <c r="BG258" s="122"/>
      <c r="BH258" s="122"/>
      <c r="BI258" s="122"/>
      <c r="BJ258" s="122"/>
      <c r="BK258" s="122"/>
      <c r="BL258" s="122"/>
      <c r="BM258" s="122"/>
      <c r="BN258" s="122"/>
      <c r="BO258" s="122"/>
      <c r="BP258" s="122"/>
      <c r="BQ258" s="122"/>
      <c r="BR258" s="122"/>
      <c r="BS258" s="122"/>
      <c r="BT258" s="122"/>
      <c r="BU258" s="122"/>
      <c r="BV258" s="122"/>
      <c r="BW258" s="122"/>
      <c r="BX258" s="122"/>
      <c r="BY258" s="122">
        <f t="shared" si="220"/>
        <v>0</v>
      </c>
      <c r="BZ258" s="122"/>
      <c r="CA258" s="122"/>
      <c r="CB258" s="98"/>
    </row>
    <row r="259" spans="1:80" s="90" customFormat="1" ht="31.1" x14ac:dyDescent="0.3">
      <c r="A259" s="106" t="s">
        <v>1661</v>
      </c>
      <c r="B259" s="107" t="s">
        <v>1732</v>
      </c>
      <c r="C259" s="108" t="s">
        <v>1932</v>
      </c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2"/>
      <c r="AC259" s="122"/>
      <c r="AD259" s="122"/>
      <c r="AE259" s="122"/>
      <c r="AF259" s="122"/>
      <c r="AG259" s="122"/>
      <c r="AH259" s="122"/>
      <c r="AI259" s="122"/>
      <c r="AJ259" s="122"/>
      <c r="AK259" s="122"/>
      <c r="AL259" s="122"/>
      <c r="AM259" s="122"/>
      <c r="AN259" s="122"/>
      <c r="AO259" s="122">
        <f t="shared" si="216"/>
        <v>0</v>
      </c>
      <c r="AP259" s="122">
        <f t="shared" si="217"/>
        <v>0</v>
      </c>
      <c r="AQ259" s="122">
        <f t="shared" si="218"/>
        <v>0</v>
      </c>
      <c r="AR259" s="122">
        <f t="shared" si="219"/>
        <v>0</v>
      </c>
      <c r="AS259" s="122"/>
      <c r="AT259" s="122"/>
      <c r="AU259" s="122"/>
      <c r="AV259" s="122"/>
      <c r="AW259" s="122"/>
      <c r="AX259" s="122"/>
      <c r="AY259" s="122"/>
      <c r="AZ259" s="122"/>
      <c r="BA259" s="122"/>
      <c r="BB259" s="122"/>
      <c r="BC259" s="122">
        <v>0</v>
      </c>
      <c r="BD259" s="122">
        <v>0</v>
      </c>
      <c r="BE259" s="122"/>
      <c r="BF259" s="122">
        <v>0</v>
      </c>
      <c r="BG259" s="122"/>
      <c r="BH259" s="122"/>
      <c r="BI259" s="122"/>
      <c r="BJ259" s="122"/>
      <c r="BK259" s="122"/>
      <c r="BL259" s="122"/>
      <c r="BM259" s="122"/>
      <c r="BN259" s="122"/>
      <c r="BO259" s="122"/>
      <c r="BP259" s="122"/>
      <c r="BQ259" s="122"/>
      <c r="BR259" s="122"/>
      <c r="BS259" s="122"/>
      <c r="BT259" s="122"/>
      <c r="BU259" s="122"/>
      <c r="BV259" s="122"/>
      <c r="BW259" s="122"/>
      <c r="BX259" s="122"/>
      <c r="BY259" s="122">
        <f t="shared" si="220"/>
        <v>0</v>
      </c>
      <c r="BZ259" s="122"/>
      <c r="CA259" s="122"/>
      <c r="CB259" s="98"/>
    </row>
    <row r="260" spans="1:80" s="90" customFormat="1" x14ac:dyDescent="0.3">
      <c r="A260" s="103"/>
      <c r="B260" s="110" t="s">
        <v>66</v>
      </c>
      <c r="C260" s="105"/>
      <c r="D260" s="133">
        <f t="shared" ref="D260:BN260" si="221">SUM(D261:D267)</f>
        <v>54.982610000000001</v>
      </c>
      <c r="E260" s="133">
        <f t="shared" si="221"/>
        <v>0</v>
      </c>
      <c r="F260" s="133">
        <f t="shared" si="221"/>
        <v>1.2406800000000002</v>
      </c>
      <c r="G260" s="133">
        <f t="shared" si="221"/>
        <v>0.4</v>
      </c>
      <c r="H260" s="133">
        <f t="shared" si="221"/>
        <v>0</v>
      </c>
      <c r="I260" s="133">
        <f t="shared" si="221"/>
        <v>0</v>
      </c>
      <c r="J260" s="133">
        <f t="shared" si="221"/>
        <v>0</v>
      </c>
      <c r="K260" s="133">
        <f t="shared" si="221"/>
        <v>0</v>
      </c>
      <c r="L260" s="133">
        <f t="shared" si="221"/>
        <v>0</v>
      </c>
      <c r="M260" s="133">
        <f t="shared" si="221"/>
        <v>0</v>
      </c>
      <c r="N260" s="133">
        <f t="shared" si="221"/>
        <v>0</v>
      </c>
      <c r="O260" s="133">
        <f t="shared" si="221"/>
        <v>0</v>
      </c>
      <c r="P260" s="133">
        <f t="shared" si="221"/>
        <v>0</v>
      </c>
      <c r="Q260" s="133">
        <f t="shared" si="221"/>
        <v>0</v>
      </c>
      <c r="R260" s="133">
        <f t="shared" si="221"/>
        <v>0</v>
      </c>
      <c r="S260" s="133">
        <f t="shared" si="221"/>
        <v>0</v>
      </c>
      <c r="T260" s="133">
        <f t="shared" si="221"/>
        <v>0</v>
      </c>
      <c r="U260" s="133">
        <f t="shared" si="221"/>
        <v>0</v>
      </c>
      <c r="V260" s="133">
        <f t="shared" si="221"/>
        <v>0</v>
      </c>
      <c r="W260" s="133">
        <f t="shared" si="221"/>
        <v>0</v>
      </c>
      <c r="X260" s="133">
        <f t="shared" si="221"/>
        <v>0</v>
      </c>
      <c r="Y260" s="133">
        <f t="shared" si="221"/>
        <v>0</v>
      </c>
      <c r="Z260" s="133">
        <f t="shared" si="221"/>
        <v>0</v>
      </c>
      <c r="AA260" s="133">
        <f t="shared" si="221"/>
        <v>0</v>
      </c>
      <c r="AB260" s="133">
        <f t="shared" si="221"/>
        <v>0</v>
      </c>
      <c r="AC260" s="133">
        <f t="shared" si="221"/>
        <v>0</v>
      </c>
      <c r="AD260" s="133">
        <f t="shared" si="221"/>
        <v>0</v>
      </c>
      <c r="AE260" s="133">
        <f t="shared" si="221"/>
        <v>0</v>
      </c>
      <c r="AF260" s="133">
        <f t="shared" si="221"/>
        <v>0</v>
      </c>
      <c r="AG260" s="133">
        <f t="shared" si="221"/>
        <v>0</v>
      </c>
      <c r="AH260" s="133">
        <f t="shared" si="221"/>
        <v>1.2406800000000002</v>
      </c>
      <c r="AI260" s="133">
        <f t="shared" si="221"/>
        <v>0.4</v>
      </c>
      <c r="AJ260" s="133">
        <f t="shared" si="221"/>
        <v>0</v>
      </c>
      <c r="AK260" s="133">
        <f t="shared" si="221"/>
        <v>0</v>
      </c>
      <c r="AL260" s="133">
        <f t="shared" si="221"/>
        <v>0</v>
      </c>
      <c r="AM260" s="133">
        <f t="shared" si="221"/>
        <v>0</v>
      </c>
      <c r="AN260" s="133">
        <f t="shared" si="221"/>
        <v>0</v>
      </c>
      <c r="AO260" s="133">
        <f t="shared" si="221"/>
        <v>0.97337808999999997</v>
      </c>
      <c r="AP260" s="133">
        <f t="shared" si="221"/>
        <v>0.8</v>
      </c>
      <c r="AQ260" s="133">
        <f t="shared" si="221"/>
        <v>0</v>
      </c>
      <c r="AR260" s="133">
        <f t="shared" si="221"/>
        <v>0.30000000000000004</v>
      </c>
      <c r="AS260" s="133">
        <f t="shared" si="221"/>
        <v>0</v>
      </c>
      <c r="AT260" s="133">
        <f t="shared" si="221"/>
        <v>0</v>
      </c>
      <c r="AU260" s="133">
        <f t="shared" si="221"/>
        <v>0</v>
      </c>
      <c r="AV260" s="133">
        <f t="shared" si="221"/>
        <v>0</v>
      </c>
      <c r="AW260" s="133">
        <f t="shared" si="221"/>
        <v>0</v>
      </c>
      <c r="AX260" s="133">
        <f t="shared" si="221"/>
        <v>0</v>
      </c>
      <c r="AY260" s="133">
        <f t="shared" si="221"/>
        <v>0</v>
      </c>
      <c r="AZ260" s="133">
        <f t="shared" si="221"/>
        <v>0</v>
      </c>
      <c r="BA260" s="133">
        <f t="shared" si="221"/>
        <v>0</v>
      </c>
      <c r="BB260" s="133">
        <f t="shared" si="221"/>
        <v>0</v>
      </c>
      <c r="BC260" s="133">
        <f t="shared" si="221"/>
        <v>0.97337808999999997</v>
      </c>
      <c r="BD260" s="133">
        <f t="shared" si="221"/>
        <v>0.8</v>
      </c>
      <c r="BE260" s="133">
        <f t="shared" si="221"/>
        <v>0</v>
      </c>
      <c r="BF260" s="133">
        <f t="shared" si="221"/>
        <v>0.30000000000000004</v>
      </c>
      <c r="BG260" s="133">
        <f t="shared" si="221"/>
        <v>0</v>
      </c>
      <c r="BH260" s="133">
        <f t="shared" si="221"/>
        <v>0</v>
      </c>
      <c r="BI260" s="133">
        <f t="shared" si="221"/>
        <v>0</v>
      </c>
      <c r="BJ260" s="133">
        <f t="shared" si="221"/>
        <v>0</v>
      </c>
      <c r="BK260" s="133">
        <f t="shared" si="221"/>
        <v>0</v>
      </c>
      <c r="BL260" s="133">
        <f t="shared" si="221"/>
        <v>0</v>
      </c>
      <c r="BM260" s="133">
        <f t="shared" si="221"/>
        <v>0</v>
      </c>
      <c r="BN260" s="133">
        <f t="shared" si="221"/>
        <v>0</v>
      </c>
      <c r="BO260" s="133">
        <f t="shared" ref="BO260:CA260" si="222">SUM(BO261:BO267)</f>
        <v>0</v>
      </c>
      <c r="BP260" s="133">
        <f t="shared" si="222"/>
        <v>0</v>
      </c>
      <c r="BQ260" s="133">
        <f t="shared" si="222"/>
        <v>0</v>
      </c>
      <c r="BR260" s="133">
        <f t="shared" si="222"/>
        <v>0</v>
      </c>
      <c r="BS260" s="133">
        <f t="shared" si="222"/>
        <v>0</v>
      </c>
      <c r="BT260" s="133">
        <f t="shared" si="222"/>
        <v>0</v>
      </c>
      <c r="BU260" s="133">
        <f t="shared" si="222"/>
        <v>0</v>
      </c>
      <c r="BV260" s="133">
        <f t="shared" si="222"/>
        <v>0</v>
      </c>
      <c r="BW260" s="133">
        <f t="shared" si="222"/>
        <v>0</v>
      </c>
      <c r="BX260" s="133">
        <f t="shared" si="222"/>
        <v>0</v>
      </c>
      <c r="BY260" s="133">
        <f t="shared" si="222"/>
        <v>0.26730191000000014</v>
      </c>
      <c r="BZ260" s="133">
        <f t="shared" si="222"/>
        <v>0</v>
      </c>
      <c r="CA260" s="133">
        <f t="shared" si="222"/>
        <v>0</v>
      </c>
      <c r="CB260" s="98"/>
    </row>
    <row r="261" spans="1:80" s="90" customFormat="1" ht="31.1" x14ac:dyDescent="0.3">
      <c r="A261" s="106" t="s">
        <v>1660</v>
      </c>
      <c r="B261" s="107" t="s">
        <v>67</v>
      </c>
      <c r="C261" s="108" t="s">
        <v>68</v>
      </c>
      <c r="D261" s="122">
        <v>29.40992</v>
      </c>
      <c r="E261" s="122"/>
      <c r="F261" s="122">
        <f>VLOOKUP(C261,'[1]13'!$C$23:$AZ$935,4,0)</f>
        <v>0</v>
      </c>
      <c r="G261" s="122">
        <f>VLOOKUP(C261,'[1]13'!$C$23:$AZ$935,5,0)</f>
        <v>0</v>
      </c>
      <c r="H261" s="122"/>
      <c r="I261" s="122">
        <f>VLOOKUP(C261,'[1]13'!$C$23:$AZ$935,7,0)</f>
        <v>0</v>
      </c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2"/>
      <c r="AC261" s="122"/>
      <c r="AD261" s="122"/>
      <c r="AE261" s="122"/>
      <c r="AF261" s="122"/>
      <c r="AG261" s="122"/>
      <c r="AH261" s="122">
        <v>0</v>
      </c>
      <c r="AI261" s="122">
        <v>0</v>
      </c>
      <c r="AJ261" s="122"/>
      <c r="AK261" s="122">
        <v>0</v>
      </c>
      <c r="AL261" s="122"/>
      <c r="AM261" s="122"/>
      <c r="AN261" s="122"/>
      <c r="AO261" s="122">
        <f t="shared" ref="AO261:AO267" si="223">AV261+BC261</f>
        <v>0</v>
      </c>
      <c r="AP261" s="122">
        <f t="shared" ref="AP261:AP267" si="224">AW261+BD261</f>
        <v>0</v>
      </c>
      <c r="AQ261" s="122">
        <f t="shared" ref="AQ261:AQ267" si="225">AX261+BE261</f>
        <v>0</v>
      </c>
      <c r="AR261" s="122">
        <f t="shared" ref="AR261:AR267" si="226">AY261+BF261</f>
        <v>0</v>
      </c>
      <c r="AS261" s="122"/>
      <c r="AT261" s="122"/>
      <c r="AU261" s="122"/>
      <c r="AV261" s="122">
        <f>VLOOKUP(C261,'[1]13'!$C$23:$AZ$935,46,0)</f>
        <v>0</v>
      </c>
      <c r="AW261" s="122">
        <f>VLOOKUP(C261,'[1]13'!$C$23:$AZ$935,47,0)</f>
        <v>0</v>
      </c>
      <c r="AX261" s="122"/>
      <c r="AY261" s="122">
        <f>VLOOKUP(C261,'[1]13'!$C$23:$AZ$935,49,0)</f>
        <v>0</v>
      </c>
      <c r="AZ261" s="122"/>
      <c r="BA261" s="122"/>
      <c r="BB261" s="122"/>
      <c r="BC261" s="122">
        <v>0</v>
      </c>
      <c r="BD261" s="122">
        <v>0</v>
      </c>
      <c r="BE261" s="122"/>
      <c r="BF261" s="122">
        <v>0</v>
      </c>
      <c r="BG261" s="122"/>
      <c r="BH261" s="122"/>
      <c r="BI261" s="122"/>
      <c r="BJ261" s="122"/>
      <c r="BK261" s="122"/>
      <c r="BL261" s="122"/>
      <c r="BM261" s="122"/>
      <c r="BN261" s="122"/>
      <c r="BO261" s="122"/>
      <c r="BP261" s="122"/>
      <c r="BQ261" s="122"/>
      <c r="BR261" s="122"/>
      <c r="BS261" s="122"/>
      <c r="BT261" s="122"/>
      <c r="BU261" s="122"/>
      <c r="BV261" s="122"/>
      <c r="BW261" s="122"/>
      <c r="BX261" s="122"/>
      <c r="BY261" s="122">
        <f t="shared" ref="BY261:BY267" si="227">F261-AO261</f>
        <v>0</v>
      </c>
      <c r="BZ261" s="122"/>
      <c r="CA261" s="122"/>
      <c r="CB261" s="98"/>
    </row>
    <row r="262" spans="1:80" s="90" customFormat="1" ht="62.2" x14ac:dyDescent="0.3">
      <c r="A262" s="106" t="s">
        <v>1660</v>
      </c>
      <c r="B262" s="107" t="s">
        <v>636</v>
      </c>
      <c r="C262" s="108" t="s">
        <v>523</v>
      </c>
      <c r="D262" s="122">
        <v>1.24068</v>
      </c>
      <c r="E262" s="122"/>
      <c r="F262" s="122">
        <f>VLOOKUP(C262,'[1]13'!$C$23:$AZ$935,4,0)</f>
        <v>1.2406800000000002</v>
      </c>
      <c r="G262" s="122">
        <f>VLOOKUP(C262,'[1]13'!$C$23:$AZ$935,5,0)</f>
        <v>0.4</v>
      </c>
      <c r="H262" s="122"/>
      <c r="I262" s="122">
        <f>VLOOKUP(C262,'[1]13'!$C$23:$AZ$935,7,0)</f>
        <v>0</v>
      </c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2"/>
      <c r="AC262" s="122"/>
      <c r="AD262" s="122"/>
      <c r="AE262" s="122"/>
      <c r="AF262" s="122"/>
      <c r="AG262" s="122"/>
      <c r="AH262" s="122">
        <v>1.2406800000000002</v>
      </c>
      <c r="AI262" s="122">
        <v>0.4</v>
      </c>
      <c r="AJ262" s="122"/>
      <c r="AK262" s="122">
        <v>0</v>
      </c>
      <c r="AL262" s="122"/>
      <c r="AM262" s="122"/>
      <c r="AN262" s="122"/>
      <c r="AO262" s="122">
        <f t="shared" si="223"/>
        <v>0</v>
      </c>
      <c r="AP262" s="122">
        <f t="shared" si="224"/>
        <v>0</v>
      </c>
      <c r="AQ262" s="122">
        <f t="shared" si="225"/>
        <v>0</v>
      </c>
      <c r="AR262" s="122">
        <f t="shared" si="226"/>
        <v>0</v>
      </c>
      <c r="AS262" s="122"/>
      <c r="AT262" s="122"/>
      <c r="AU262" s="122"/>
      <c r="AV262" s="122">
        <f>VLOOKUP(C262,'[1]13'!$C$23:$AZ$935,46,0)</f>
        <v>0</v>
      </c>
      <c r="AW262" s="122">
        <f>VLOOKUP(C262,'[1]13'!$C$23:$AZ$935,47,0)</f>
        <v>0</v>
      </c>
      <c r="AX262" s="122"/>
      <c r="AY262" s="122">
        <f>VLOOKUP(C262,'[1]13'!$C$23:$AZ$935,49,0)</f>
        <v>0</v>
      </c>
      <c r="AZ262" s="122"/>
      <c r="BA262" s="122"/>
      <c r="BB262" s="122"/>
      <c r="BC262" s="122">
        <v>0</v>
      </c>
      <c r="BD262" s="122">
        <v>0</v>
      </c>
      <c r="BE262" s="122"/>
      <c r="BF262" s="122">
        <v>0</v>
      </c>
      <c r="BG262" s="122"/>
      <c r="BH262" s="122"/>
      <c r="BI262" s="122"/>
      <c r="BJ262" s="122"/>
      <c r="BK262" s="122"/>
      <c r="BL262" s="122"/>
      <c r="BM262" s="122"/>
      <c r="BN262" s="122"/>
      <c r="BO262" s="122"/>
      <c r="BP262" s="122"/>
      <c r="BQ262" s="122"/>
      <c r="BR262" s="122"/>
      <c r="BS262" s="122"/>
      <c r="BT262" s="122"/>
      <c r="BU262" s="122"/>
      <c r="BV262" s="122"/>
      <c r="BW262" s="122"/>
      <c r="BX262" s="122"/>
      <c r="BY262" s="122">
        <f t="shared" si="227"/>
        <v>1.2406800000000002</v>
      </c>
      <c r="BZ262" s="122"/>
      <c r="CA262" s="122"/>
      <c r="CB262" s="98"/>
    </row>
    <row r="263" spans="1:80" s="90" customFormat="1" ht="46.65" x14ac:dyDescent="0.3">
      <c r="A263" s="106" t="s">
        <v>1660</v>
      </c>
      <c r="B263" s="107" t="s">
        <v>831</v>
      </c>
      <c r="C263" s="108" t="s">
        <v>1261</v>
      </c>
      <c r="D263" s="122">
        <v>2.3158400000000001</v>
      </c>
      <c r="E263" s="122"/>
      <c r="F263" s="122">
        <f>VLOOKUP(C263,'[1]13'!$C$23:$AZ$935,4,0)</f>
        <v>0</v>
      </c>
      <c r="G263" s="122">
        <f>VLOOKUP(C263,'[1]13'!$C$23:$AZ$935,5,0)</f>
        <v>0</v>
      </c>
      <c r="H263" s="122"/>
      <c r="I263" s="122">
        <f>VLOOKUP(C263,'[1]13'!$C$23:$AZ$935,7,0)</f>
        <v>0</v>
      </c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2"/>
      <c r="AC263" s="122"/>
      <c r="AD263" s="122"/>
      <c r="AE263" s="122"/>
      <c r="AF263" s="122"/>
      <c r="AG263" s="122"/>
      <c r="AH263" s="122">
        <v>0</v>
      </c>
      <c r="AI263" s="122">
        <v>0</v>
      </c>
      <c r="AJ263" s="122"/>
      <c r="AK263" s="122">
        <v>0</v>
      </c>
      <c r="AL263" s="122"/>
      <c r="AM263" s="122"/>
      <c r="AN263" s="122"/>
      <c r="AO263" s="122">
        <f t="shared" si="223"/>
        <v>0</v>
      </c>
      <c r="AP263" s="122">
        <f t="shared" si="224"/>
        <v>0</v>
      </c>
      <c r="AQ263" s="122">
        <f t="shared" si="225"/>
        <v>0</v>
      </c>
      <c r="AR263" s="122">
        <f t="shared" si="226"/>
        <v>0</v>
      </c>
      <c r="AS263" s="122"/>
      <c r="AT263" s="122"/>
      <c r="AU263" s="122"/>
      <c r="AV263" s="122">
        <f>VLOOKUP(C263,'[1]13'!$C$23:$AZ$935,46,0)</f>
        <v>0</v>
      </c>
      <c r="AW263" s="122">
        <f>VLOOKUP(C263,'[1]13'!$C$23:$AZ$935,47,0)</f>
        <v>0</v>
      </c>
      <c r="AX263" s="122"/>
      <c r="AY263" s="122">
        <f>VLOOKUP(C263,'[1]13'!$C$23:$AZ$935,49,0)</f>
        <v>0</v>
      </c>
      <c r="AZ263" s="122"/>
      <c r="BA263" s="122"/>
      <c r="BB263" s="122"/>
      <c r="BC263" s="122">
        <v>0</v>
      </c>
      <c r="BD263" s="122">
        <v>0</v>
      </c>
      <c r="BE263" s="122"/>
      <c r="BF263" s="122">
        <v>0</v>
      </c>
      <c r="BG263" s="122"/>
      <c r="BH263" s="122"/>
      <c r="BI263" s="122"/>
      <c r="BJ263" s="122"/>
      <c r="BK263" s="122"/>
      <c r="BL263" s="122"/>
      <c r="BM263" s="122"/>
      <c r="BN263" s="122"/>
      <c r="BO263" s="122"/>
      <c r="BP263" s="122"/>
      <c r="BQ263" s="122"/>
      <c r="BR263" s="122"/>
      <c r="BS263" s="122"/>
      <c r="BT263" s="122"/>
      <c r="BU263" s="122"/>
      <c r="BV263" s="122"/>
      <c r="BW263" s="122"/>
      <c r="BX263" s="122"/>
      <c r="BY263" s="122">
        <f t="shared" si="227"/>
        <v>0</v>
      </c>
      <c r="BZ263" s="122"/>
      <c r="CA263" s="122"/>
      <c r="CB263" s="98"/>
    </row>
    <row r="264" spans="1:80" s="90" customFormat="1" ht="62.2" x14ac:dyDescent="0.3">
      <c r="A264" s="106" t="s">
        <v>1661</v>
      </c>
      <c r="B264" s="107" t="s">
        <v>69</v>
      </c>
      <c r="C264" s="108" t="s">
        <v>70</v>
      </c>
      <c r="D264" s="122">
        <v>13.55836</v>
      </c>
      <c r="E264" s="122"/>
      <c r="F264" s="122">
        <f>VLOOKUP(C264,'[1]13'!$C$23:$AZ$935,4,0)</f>
        <v>0</v>
      </c>
      <c r="G264" s="122">
        <f>VLOOKUP(C264,'[1]13'!$C$23:$AZ$935,5,0)</f>
        <v>0</v>
      </c>
      <c r="H264" s="122"/>
      <c r="I264" s="122">
        <f>VLOOKUP(C264,'[1]13'!$C$23:$AZ$935,7,0)</f>
        <v>0</v>
      </c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2"/>
      <c r="AC264" s="122"/>
      <c r="AD264" s="122"/>
      <c r="AE264" s="122"/>
      <c r="AF264" s="122"/>
      <c r="AG264" s="122"/>
      <c r="AH264" s="122">
        <v>0</v>
      </c>
      <c r="AI264" s="122">
        <v>0</v>
      </c>
      <c r="AJ264" s="122"/>
      <c r="AK264" s="122">
        <v>0</v>
      </c>
      <c r="AL264" s="122"/>
      <c r="AM264" s="122"/>
      <c r="AN264" s="122"/>
      <c r="AO264" s="122">
        <f t="shared" si="223"/>
        <v>0</v>
      </c>
      <c r="AP264" s="122">
        <f t="shared" si="224"/>
        <v>0</v>
      </c>
      <c r="AQ264" s="122">
        <f t="shared" si="225"/>
        <v>0</v>
      </c>
      <c r="AR264" s="122">
        <f t="shared" si="226"/>
        <v>0</v>
      </c>
      <c r="AS264" s="122"/>
      <c r="AT264" s="122"/>
      <c r="AU264" s="122"/>
      <c r="AV264" s="122">
        <f>VLOOKUP(C264,'[1]13'!$C$23:$AZ$935,46,0)</f>
        <v>0</v>
      </c>
      <c r="AW264" s="122">
        <f>VLOOKUP(C264,'[1]13'!$C$23:$AZ$935,47,0)</f>
        <v>0</v>
      </c>
      <c r="AX264" s="122"/>
      <c r="AY264" s="122">
        <f>VLOOKUP(C264,'[1]13'!$C$23:$AZ$935,49,0)</f>
        <v>0</v>
      </c>
      <c r="AZ264" s="122"/>
      <c r="BA264" s="122"/>
      <c r="BB264" s="122"/>
      <c r="BC264" s="122">
        <v>0</v>
      </c>
      <c r="BD264" s="122">
        <v>0</v>
      </c>
      <c r="BE264" s="122"/>
      <c r="BF264" s="122">
        <v>0</v>
      </c>
      <c r="BG264" s="122"/>
      <c r="BH264" s="122"/>
      <c r="BI264" s="122"/>
      <c r="BJ264" s="122"/>
      <c r="BK264" s="122"/>
      <c r="BL264" s="122"/>
      <c r="BM264" s="122"/>
      <c r="BN264" s="122"/>
      <c r="BO264" s="122"/>
      <c r="BP264" s="122"/>
      <c r="BQ264" s="122"/>
      <c r="BR264" s="122"/>
      <c r="BS264" s="122"/>
      <c r="BT264" s="122"/>
      <c r="BU264" s="122"/>
      <c r="BV264" s="122"/>
      <c r="BW264" s="122"/>
      <c r="BX264" s="122"/>
      <c r="BY264" s="122">
        <f t="shared" si="227"/>
        <v>0</v>
      </c>
      <c r="BZ264" s="122"/>
      <c r="CA264" s="122"/>
      <c r="CB264" s="98"/>
    </row>
    <row r="265" spans="1:80" s="90" customFormat="1" ht="46.65" x14ac:dyDescent="0.3">
      <c r="A265" s="106" t="s">
        <v>1660</v>
      </c>
      <c r="B265" s="107" t="s">
        <v>832</v>
      </c>
      <c r="C265" s="108" t="s">
        <v>1262</v>
      </c>
      <c r="D265" s="122">
        <v>8.4578100000000003</v>
      </c>
      <c r="E265" s="122"/>
      <c r="F265" s="122">
        <f>VLOOKUP(C265,'[1]13'!$C$23:$AZ$935,4,0)</f>
        <v>0</v>
      </c>
      <c r="G265" s="122">
        <f>VLOOKUP(C265,'[1]13'!$C$23:$AZ$935,5,0)</f>
        <v>0</v>
      </c>
      <c r="H265" s="122"/>
      <c r="I265" s="122">
        <f>VLOOKUP(C265,'[1]13'!$C$23:$AZ$935,7,0)</f>
        <v>0</v>
      </c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2"/>
      <c r="AC265" s="122"/>
      <c r="AD265" s="122"/>
      <c r="AE265" s="122"/>
      <c r="AF265" s="122"/>
      <c r="AG265" s="122"/>
      <c r="AH265" s="122">
        <v>0</v>
      </c>
      <c r="AI265" s="122">
        <v>0</v>
      </c>
      <c r="AJ265" s="122"/>
      <c r="AK265" s="122">
        <v>0</v>
      </c>
      <c r="AL265" s="122"/>
      <c r="AM265" s="122"/>
      <c r="AN265" s="122"/>
      <c r="AO265" s="122">
        <f t="shared" si="223"/>
        <v>0</v>
      </c>
      <c r="AP265" s="122">
        <f t="shared" si="224"/>
        <v>0</v>
      </c>
      <c r="AQ265" s="122">
        <f t="shared" si="225"/>
        <v>0</v>
      </c>
      <c r="AR265" s="122">
        <f t="shared" si="226"/>
        <v>0</v>
      </c>
      <c r="AS265" s="122"/>
      <c r="AT265" s="122"/>
      <c r="AU265" s="122"/>
      <c r="AV265" s="122">
        <f>VLOOKUP(C265,'[1]13'!$C$23:$AZ$935,46,0)</f>
        <v>0</v>
      </c>
      <c r="AW265" s="122">
        <f>VLOOKUP(C265,'[1]13'!$C$23:$AZ$935,47,0)</f>
        <v>0</v>
      </c>
      <c r="AX265" s="122"/>
      <c r="AY265" s="122">
        <f>VLOOKUP(C265,'[1]13'!$C$23:$AZ$935,49,0)</f>
        <v>0</v>
      </c>
      <c r="AZ265" s="122"/>
      <c r="BA265" s="122"/>
      <c r="BB265" s="122"/>
      <c r="BC265" s="122">
        <v>0</v>
      </c>
      <c r="BD265" s="122">
        <v>0</v>
      </c>
      <c r="BE265" s="122"/>
      <c r="BF265" s="122">
        <v>0</v>
      </c>
      <c r="BG265" s="122"/>
      <c r="BH265" s="122"/>
      <c r="BI265" s="122"/>
      <c r="BJ265" s="122"/>
      <c r="BK265" s="122"/>
      <c r="BL265" s="122"/>
      <c r="BM265" s="122"/>
      <c r="BN265" s="122"/>
      <c r="BO265" s="122"/>
      <c r="BP265" s="122"/>
      <c r="BQ265" s="122"/>
      <c r="BR265" s="122"/>
      <c r="BS265" s="122"/>
      <c r="BT265" s="122"/>
      <c r="BU265" s="122"/>
      <c r="BV265" s="122"/>
      <c r="BW265" s="122"/>
      <c r="BX265" s="122"/>
      <c r="BY265" s="122">
        <f t="shared" si="227"/>
        <v>0</v>
      </c>
      <c r="BZ265" s="122"/>
      <c r="CA265" s="122"/>
      <c r="CB265" s="98"/>
    </row>
    <row r="266" spans="1:80" s="90" customFormat="1" ht="31.1" x14ac:dyDescent="0.3">
      <c r="A266" s="106" t="s">
        <v>1660</v>
      </c>
      <c r="B266" s="107" t="s">
        <v>1733</v>
      </c>
      <c r="C266" s="108" t="s">
        <v>1933</v>
      </c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2"/>
      <c r="AC266" s="122"/>
      <c r="AD266" s="122"/>
      <c r="AE266" s="122"/>
      <c r="AF266" s="122"/>
      <c r="AG266" s="122"/>
      <c r="AH266" s="122"/>
      <c r="AI266" s="122"/>
      <c r="AJ266" s="122"/>
      <c r="AK266" s="122"/>
      <c r="AL266" s="122"/>
      <c r="AM266" s="122"/>
      <c r="AN266" s="122"/>
      <c r="AO266" s="122">
        <f t="shared" si="223"/>
        <v>0.46403217000000002</v>
      </c>
      <c r="AP266" s="122">
        <f t="shared" si="224"/>
        <v>0.8</v>
      </c>
      <c r="AQ266" s="122">
        <f t="shared" si="225"/>
        <v>0</v>
      </c>
      <c r="AR266" s="122">
        <f t="shared" si="226"/>
        <v>0</v>
      </c>
      <c r="AS266" s="122"/>
      <c r="AT266" s="122"/>
      <c r="AU266" s="122"/>
      <c r="AV266" s="122"/>
      <c r="AW266" s="122"/>
      <c r="AX266" s="122"/>
      <c r="AY266" s="122"/>
      <c r="AZ266" s="122"/>
      <c r="BA266" s="122"/>
      <c r="BB266" s="122"/>
      <c r="BC266" s="122">
        <v>0.46403217000000002</v>
      </c>
      <c r="BD266" s="122">
        <v>0.8</v>
      </c>
      <c r="BE266" s="122"/>
      <c r="BF266" s="122">
        <v>0</v>
      </c>
      <c r="BG266" s="122"/>
      <c r="BH266" s="122"/>
      <c r="BI266" s="122"/>
      <c r="BJ266" s="122"/>
      <c r="BK266" s="122"/>
      <c r="BL266" s="122"/>
      <c r="BM266" s="122"/>
      <c r="BN266" s="122"/>
      <c r="BO266" s="122"/>
      <c r="BP266" s="122"/>
      <c r="BQ266" s="122"/>
      <c r="BR266" s="122"/>
      <c r="BS266" s="122"/>
      <c r="BT266" s="122"/>
      <c r="BU266" s="122"/>
      <c r="BV266" s="122"/>
      <c r="BW266" s="122"/>
      <c r="BX266" s="122"/>
      <c r="BY266" s="122">
        <f t="shared" si="227"/>
        <v>-0.46403217000000002</v>
      </c>
      <c r="BZ266" s="122"/>
      <c r="CA266" s="122"/>
      <c r="CB266" s="98"/>
    </row>
    <row r="267" spans="1:80" s="90" customFormat="1" ht="62.2" x14ac:dyDescent="0.3">
      <c r="A267" s="106" t="s">
        <v>1661</v>
      </c>
      <c r="B267" s="107" t="s">
        <v>1734</v>
      </c>
      <c r="C267" s="108" t="s">
        <v>1263</v>
      </c>
      <c r="D267" s="122">
        <v>0</v>
      </c>
      <c r="E267" s="122"/>
      <c r="F267" s="122">
        <f>VLOOKUP(C267,'[1]13'!$C$23:$AZ$935,4,0)</f>
        <v>0</v>
      </c>
      <c r="G267" s="122">
        <f>VLOOKUP(C267,'[1]13'!$C$23:$AZ$935,5,0)</f>
        <v>0</v>
      </c>
      <c r="H267" s="122"/>
      <c r="I267" s="122">
        <f>VLOOKUP(C267,'[1]13'!$C$23:$AZ$935,7,0)</f>
        <v>0</v>
      </c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2"/>
      <c r="AC267" s="122"/>
      <c r="AD267" s="122"/>
      <c r="AE267" s="122"/>
      <c r="AF267" s="122"/>
      <c r="AG267" s="122"/>
      <c r="AH267" s="122">
        <v>0</v>
      </c>
      <c r="AI267" s="122">
        <v>0</v>
      </c>
      <c r="AJ267" s="122"/>
      <c r="AK267" s="122">
        <v>0</v>
      </c>
      <c r="AL267" s="122"/>
      <c r="AM267" s="122"/>
      <c r="AN267" s="122"/>
      <c r="AO267" s="122">
        <f t="shared" si="223"/>
        <v>0.50934592000000001</v>
      </c>
      <c r="AP267" s="122">
        <f t="shared" si="224"/>
        <v>0</v>
      </c>
      <c r="AQ267" s="122">
        <f t="shared" si="225"/>
        <v>0</v>
      </c>
      <c r="AR267" s="122">
        <f t="shared" si="226"/>
        <v>0.30000000000000004</v>
      </c>
      <c r="AS267" s="122"/>
      <c r="AT267" s="122"/>
      <c r="AU267" s="122"/>
      <c r="AV267" s="122">
        <f>VLOOKUP(C267,'[1]13'!$C$23:$AZ$935,46,0)</f>
        <v>0</v>
      </c>
      <c r="AW267" s="122">
        <f>VLOOKUP(C267,'[1]13'!$C$23:$AZ$935,47,0)</f>
        <v>0</v>
      </c>
      <c r="AX267" s="122"/>
      <c r="AY267" s="122">
        <f>VLOOKUP(C267,'[1]13'!$C$23:$AZ$935,49,0)</f>
        <v>0</v>
      </c>
      <c r="AZ267" s="122"/>
      <c r="BA267" s="122"/>
      <c r="BB267" s="122"/>
      <c r="BC267" s="122">
        <v>0.50934592000000001</v>
      </c>
      <c r="BD267" s="122">
        <v>0</v>
      </c>
      <c r="BE267" s="122"/>
      <c r="BF267" s="122">
        <v>0.30000000000000004</v>
      </c>
      <c r="BG267" s="122"/>
      <c r="BH267" s="122"/>
      <c r="BI267" s="122"/>
      <c r="BJ267" s="122"/>
      <c r="BK267" s="122"/>
      <c r="BL267" s="122"/>
      <c r="BM267" s="122"/>
      <c r="BN267" s="122"/>
      <c r="BO267" s="122"/>
      <c r="BP267" s="122"/>
      <c r="BQ267" s="122"/>
      <c r="BR267" s="122"/>
      <c r="BS267" s="122"/>
      <c r="BT267" s="122"/>
      <c r="BU267" s="122"/>
      <c r="BV267" s="122"/>
      <c r="BW267" s="122"/>
      <c r="BX267" s="122"/>
      <c r="BY267" s="122">
        <f t="shared" si="227"/>
        <v>-0.50934592000000001</v>
      </c>
      <c r="BZ267" s="122"/>
      <c r="CA267" s="122"/>
      <c r="CB267" s="98"/>
    </row>
    <row r="268" spans="1:80" s="90" customFormat="1" x14ac:dyDescent="0.3">
      <c r="A268" s="103"/>
      <c r="B268" s="110" t="s">
        <v>71</v>
      </c>
      <c r="C268" s="105"/>
      <c r="D268" s="133">
        <f t="shared" ref="D268:BN268" si="228">SUM(D269:D276)</f>
        <v>104.98840999999997</v>
      </c>
      <c r="E268" s="133">
        <f t="shared" si="228"/>
        <v>0</v>
      </c>
      <c r="F268" s="133">
        <f t="shared" si="228"/>
        <v>53.608640000000001</v>
      </c>
      <c r="G268" s="133">
        <f t="shared" si="228"/>
        <v>3.7800000000000002</v>
      </c>
      <c r="H268" s="133">
        <f t="shared" si="228"/>
        <v>0</v>
      </c>
      <c r="I268" s="133">
        <f t="shared" si="228"/>
        <v>0</v>
      </c>
      <c r="J268" s="133">
        <f t="shared" si="228"/>
        <v>0</v>
      </c>
      <c r="K268" s="133">
        <f t="shared" si="228"/>
        <v>0</v>
      </c>
      <c r="L268" s="133">
        <f t="shared" si="228"/>
        <v>0</v>
      </c>
      <c r="M268" s="133">
        <f t="shared" si="228"/>
        <v>0</v>
      </c>
      <c r="N268" s="133">
        <f t="shared" si="228"/>
        <v>0</v>
      </c>
      <c r="O268" s="133">
        <f t="shared" si="228"/>
        <v>0</v>
      </c>
      <c r="P268" s="133">
        <f t="shared" si="228"/>
        <v>0</v>
      </c>
      <c r="Q268" s="133">
        <f t="shared" si="228"/>
        <v>0</v>
      </c>
      <c r="R268" s="133">
        <f t="shared" si="228"/>
        <v>0</v>
      </c>
      <c r="S268" s="133">
        <f t="shared" si="228"/>
        <v>0</v>
      </c>
      <c r="T268" s="133">
        <f t="shared" si="228"/>
        <v>0</v>
      </c>
      <c r="U268" s="133">
        <f t="shared" si="228"/>
        <v>0</v>
      </c>
      <c r="V268" s="133">
        <f t="shared" si="228"/>
        <v>0</v>
      </c>
      <c r="W268" s="133">
        <f t="shared" si="228"/>
        <v>0</v>
      </c>
      <c r="X268" s="133">
        <f t="shared" si="228"/>
        <v>0</v>
      </c>
      <c r="Y268" s="133">
        <f t="shared" si="228"/>
        <v>0</v>
      </c>
      <c r="Z268" s="133">
        <f t="shared" si="228"/>
        <v>0</v>
      </c>
      <c r="AA268" s="133">
        <f t="shared" si="228"/>
        <v>0</v>
      </c>
      <c r="AB268" s="133">
        <f t="shared" si="228"/>
        <v>0</v>
      </c>
      <c r="AC268" s="133">
        <f t="shared" si="228"/>
        <v>0</v>
      </c>
      <c r="AD268" s="133">
        <f t="shared" si="228"/>
        <v>0</v>
      </c>
      <c r="AE268" s="133">
        <f t="shared" si="228"/>
        <v>0</v>
      </c>
      <c r="AF268" s="133">
        <f t="shared" si="228"/>
        <v>0</v>
      </c>
      <c r="AG268" s="133">
        <f t="shared" si="228"/>
        <v>0</v>
      </c>
      <c r="AH268" s="133">
        <f t="shared" si="228"/>
        <v>53.608640000000001</v>
      </c>
      <c r="AI268" s="133">
        <f t="shared" si="228"/>
        <v>3.7800000000000002</v>
      </c>
      <c r="AJ268" s="133">
        <f t="shared" si="228"/>
        <v>0</v>
      </c>
      <c r="AK268" s="133">
        <f t="shared" si="228"/>
        <v>0</v>
      </c>
      <c r="AL268" s="133">
        <f t="shared" si="228"/>
        <v>0</v>
      </c>
      <c r="AM268" s="133">
        <f t="shared" si="228"/>
        <v>0</v>
      </c>
      <c r="AN268" s="133">
        <f t="shared" si="228"/>
        <v>0</v>
      </c>
      <c r="AO268" s="133">
        <f t="shared" si="228"/>
        <v>1.8921017000000002</v>
      </c>
      <c r="AP268" s="133">
        <f t="shared" si="228"/>
        <v>2.52</v>
      </c>
      <c r="AQ268" s="133">
        <f t="shared" si="228"/>
        <v>0</v>
      </c>
      <c r="AR268" s="133">
        <f t="shared" si="228"/>
        <v>0.28000000000000003</v>
      </c>
      <c r="AS268" s="133">
        <f t="shared" si="228"/>
        <v>0</v>
      </c>
      <c r="AT268" s="133">
        <f t="shared" si="228"/>
        <v>0</v>
      </c>
      <c r="AU268" s="133">
        <f t="shared" si="228"/>
        <v>0</v>
      </c>
      <c r="AV268" s="133">
        <f t="shared" si="228"/>
        <v>1.8429808200000002</v>
      </c>
      <c r="AW268" s="133">
        <f t="shared" si="228"/>
        <v>2.52</v>
      </c>
      <c r="AX268" s="133">
        <f t="shared" si="228"/>
        <v>0</v>
      </c>
      <c r="AY268" s="133">
        <f t="shared" si="228"/>
        <v>0.15</v>
      </c>
      <c r="AZ268" s="133">
        <f t="shared" si="228"/>
        <v>0</v>
      </c>
      <c r="BA268" s="133">
        <f t="shared" si="228"/>
        <v>0</v>
      </c>
      <c r="BB268" s="133">
        <f t="shared" si="228"/>
        <v>0</v>
      </c>
      <c r="BC268" s="133">
        <f t="shared" si="228"/>
        <v>4.9120879999999999E-2</v>
      </c>
      <c r="BD268" s="133">
        <f t="shared" si="228"/>
        <v>0</v>
      </c>
      <c r="BE268" s="133">
        <f t="shared" si="228"/>
        <v>0</v>
      </c>
      <c r="BF268" s="133">
        <f t="shared" si="228"/>
        <v>0.13</v>
      </c>
      <c r="BG268" s="133">
        <f t="shared" si="228"/>
        <v>0</v>
      </c>
      <c r="BH268" s="133">
        <f t="shared" si="228"/>
        <v>0</v>
      </c>
      <c r="BI268" s="133">
        <f t="shared" si="228"/>
        <v>0</v>
      </c>
      <c r="BJ268" s="133">
        <f t="shared" si="228"/>
        <v>0</v>
      </c>
      <c r="BK268" s="133">
        <f t="shared" si="228"/>
        <v>0</v>
      </c>
      <c r="BL268" s="133">
        <f t="shared" si="228"/>
        <v>0</v>
      </c>
      <c r="BM268" s="133">
        <f t="shared" si="228"/>
        <v>0</v>
      </c>
      <c r="BN268" s="133">
        <f t="shared" si="228"/>
        <v>0</v>
      </c>
      <c r="BO268" s="133">
        <f t="shared" ref="BO268:CA268" si="229">SUM(BO269:BO276)</f>
        <v>0</v>
      </c>
      <c r="BP268" s="133">
        <f t="shared" si="229"/>
        <v>0</v>
      </c>
      <c r="BQ268" s="133">
        <f t="shared" si="229"/>
        <v>0</v>
      </c>
      <c r="BR268" s="133">
        <f t="shared" si="229"/>
        <v>0</v>
      </c>
      <c r="BS268" s="133">
        <f t="shared" si="229"/>
        <v>0</v>
      </c>
      <c r="BT268" s="133">
        <f t="shared" si="229"/>
        <v>0</v>
      </c>
      <c r="BU268" s="133">
        <f t="shared" si="229"/>
        <v>0</v>
      </c>
      <c r="BV268" s="133">
        <f t="shared" si="229"/>
        <v>0</v>
      </c>
      <c r="BW268" s="133">
        <f t="shared" si="229"/>
        <v>0</v>
      </c>
      <c r="BX268" s="133">
        <f t="shared" si="229"/>
        <v>0</v>
      </c>
      <c r="BY268" s="133">
        <f t="shared" si="229"/>
        <v>51.716538300000003</v>
      </c>
      <c r="BZ268" s="133">
        <f t="shared" si="229"/>
        <v>0</v>
      </c>
      <c r="CA268" s="133">
        <f t="shared" si="229"/>
        <v>0</v>
      </c>
      <c r="CB268" s="98"/>
    </row>
    <row r="269" spans="1:80" s="90" customFormat="1" ht="46.65" x14ac:dyDescent="0.3">
      <c r="A269" s="106" t="s">
        <v>1660</v>
      </c>
      <c r="B269" s="107" t="s">
        <v>1735</v>
      </c>
      <c r="C269" s="108" t="s">
        <v>1264</v>
      </c>
      <c r="D269" s="122">
        <v>2.2212700000000001</v>
      </c>
      <c r="E269" s="122"/>
      <c r="F269" s="122">
        <f>VLOOKUP(C269,'[1]13'!$C$23:$AZ$935,4,0)</f>
        <v>2.2212700000000001</v>
      </c>
      <c r="G269" s="122">
        <f>VLOOKUP(C269,'[1]13'!$C$23:$AZ$935,5,0)</f>
        <v>1.26</v>
      </c>
      <c r="H269" s="122"/>
      <c r="I269" s="122">
        <f>VLOOKUP(C269,'[1]13'!$C$23:$AZ$935,7,0)</f>
        <v>0</v>
      </c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/>
      <c r="AE269" s="122"/>
      <c r="AF269" s="122"/>
      <c r="AG269" s="122"/>
      <c r="AH269" s="122">
        <v>2.2212700000000001</v>
      </c>
      <c r="AI269" s="122">
        <v>1.26</v>
      </c>
      <c r="AJ269" s="122"/>
      <c r="AK269" s="122">
        <v>0</v>
      </c>
      <c r="AL269" s="122"/>
      <c r="AM269" s="122"/>
      <c r="AN269" s="122"/>
      <c r="AO269" s="122">
        <f t="shared" ref="AO269:AO276" si="230">AV269+BC269</f>
        <v>1.1429172300000001</v>
      </c>
      <c r="AP269" s="122">
        <f t="shared" ref="AP269:AP276" si="231">AW269+BD269</f>
        <v>1.26</v>
      </c>
      <c r="AQ269" s="122">
        <f t="shared" ref="AQ269:AQ276" si="232">AX269+BE269</f>
        <v>0</v>
      </c>
      <c r="AR269" s="122">
        <f t="shared" ref="AR269:AR276" si="233">AY269+BF269</f>
        <v>0</v>
      </c>
      <c r="AS269" s="122"/>
      <c r="AT269" s="122"/>
      <c r="AU269" s="122"/>
      <c r="AV269" s="122">
        <f>VLOOKUP(C269,'[1]13'!$C$23:$AZ$935,46,0)</f>
        <v>1.1429172300000001</v>
      </c>
      <c r="AW269" s="122">
        <f>VLOOKUP(C269,'[1]13'!$C$23:$AZ$935,47,0)</f>
        <v>1.26</v>
      </c>
      <c r="AX269" s="122"/>
      <c r="AY269" s="122">
        <f>VLOOKUP(C269,'[1]13'!$C$23:$AZ$935,49,0)</f>
        <v>0</v>
      </c>
      <c r="AZ269" s="122"/>
      <c r="BA269" s="122"/>
      <c r="BB269" s="122"/>
      <c r="BC269" s="122">
        <v>0</v>
      </c>
      <c r="BD269" s="122">
        <v>0</v>
      </c>
      <c r="BE269" s="122"/>
      <c r="BF269" s="122">
        <v>0</v>
      </c>
      <c r="BG269" s="122"/>
      <c r="BH269" s="122"/>
      <c r="BI269" s="122"/>
      <c r="BJ269" s="122"/>
      <c r="BK269" s="122"/>
      <c r="BL269" s="122"/>
      <c r="BM269" s="122"/>
      <c r="BN269" s="122"/>
      <c r="BO269" s="122"/>
      <c r="BP269" s="122"/>
      <c r="BQ269" s="122"/>
      <c r="BR269" s="122"/>
      <c r="BS269" s="122"/>
      <c r="BT269" s="122"/>
      <c r="BU269" s="122"/>
      <c r="BV269" s="122"/>
      <c r="BW269" s="122"/>
      <c r="BX269" s="122"/>
      <c r="BY269" s="122">
        <f t="shared" ref="BY269:BY276" si="234">F269-AO269</f>
        <v>1.07835277</v>
      </c>
      <c r="BZ269" s="122"/>
      <c r="CA269" s="122"/>
      <c r="CB269" s="98"/>
    </row>
    <row r="270" spans="1:80" s="90" customFormat="1" ht="62.2" x14ac:dyDescent="0.3">
      <c r="A270" s="106" t="s">
        <v>1660</v>
      </c>
      <c r="B270" s="107" t="s">
        <v>833</v>
      </c>
      <c r="C270" s="108" t="s">
        <v>1265</v>
      </c>
      <c r="D270" s="122">
        <v>1.5771199999999999</v>
      </c>
      <c r="E270" s="122"/>
      <c r="F270" s="122">
        <f>VLOOKUP(C270,'[1]13'!$C$23:$AZ$935,4,0)</f>
        <v>1.5771199999999999</v>
      </c>
      <c r="G270" s="122">
        <f>VLOOKUP(C270,'[1]13'!$C$23:$AZ$935,5,0)</f>
        <v>0</v>
      </c>
      <c r="H270" s="122"/>
      <c r="I270" s="122">
        <f>VLOOKUP(C270,'[1]13'!$C$23:$AZ$935,7,0)</f>
        <v>0</v>
      </c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2"/>
      <c r="AC270" s="122"/>
      <c r="AD270" s="122"/>
      <c r="AE270" s="122"/>
      <c r="AF270" s="122"/>
      <c r="AG270" s="122"/>
      <c r="AH270" s="122">
        <v>1.5771199999999999</v>
      </c>
      <c r="AI270" s="122">
        <v>0</v>
      </c>
      <c r="AJ270" s="122"/>
      <c r="AK270" s="122">
        <v>0</v>
      </c>
      <c r="AL270" s="122"/>
      <c r="AM270" s="122"/>
      <c r="AN270" s="122"/>
      <c r="AO270" s="122">
        <f t="shared" si="230"/>
        <v>0</v>
      </c>
      <c r="AP270" s="122">
        <f t="shared" si="231"/>
        <v>0</v>
      </c>
      <c r="AQ270" s="122">
        <f t="shared" si="232"/>
        <v>0</v>
      </c>
      <c r="AR270" s="122">
        <f t="shared" si="233"/>
        <v>0</v>
      </c>
      <c r="AS270" s="122"/>
      <c r="AT270" s="122"/>
      <c r="AU270" s="122"/>
      <c r="AV270" s="122">
        <f>VLOOKUP(C270,'[1]13'!$C$23:$AZ$935,46,0)</f>
        <v>0</v>
      </c>
      <c r="AW270" s="122">
        <f>VLOOKUP(C270,'[1]13'!$C$23:$AZ$935,47,0)</f>
        <v>0</v>
      </c>
      <c r="AX270" s="122"/>
      <c r="AY270" s="122">
        <f>VLOOKUP(C270,'[1]13'!$C$23:$AZ$935,49,0)</f>
        <v>0</v>
      </c>
      <c r="AZ270" s="122"/>
      <c r="BA270" s="122"/>
      <c r="BB270" s="122"/>
      <c r="BC270" s="122">
        <v>0</v>
      </c>
      <c r="BD270" s="122">
        <v>0</v>
      </c>
      <c r="BE270" s="122"/>
      <c r="BF270" s="122">
        <v>0</v>
      </c>
      <c r="BG270" s="122"/>
      <c r="BH270" s="122"/>
      <c r="BI270" s="122"/>
      <c r="BJ270" s="122"/>
      <c r="BK270" s="122"/>
      <c r="BL270" s="122"/>
      <c r="BM270" s="122"/>
      <c r="BN270" s="122"/>
      <c r="BO270" s="122"/>
      <c r="BP270" s="122"/>
      <c r="BQ270" s="122"/>
      <c r="BR270" s="122"/>
      <c r="BS270" s="122"/>
      <c r="BT270" s="122"/>
      <c r="BU270" s="122"/>
      <c r="BV270" s="122"/>
      <c r="BW270" s="122"/>
      <c r="BX270" s="122"/>
      <c r="BY270" s="122">
        <f t="shared" si="234"/>
        <v>1.5771199999999999</v>
      </c>
      <c r="BZ270" s="122"/>
      <c r="CA270" s="122"/>
      <c r="CB270" s="98"/>
    </row>
    <row r="271" spans="1:80" s="90" customFormat="1" ht="46.65" x14ac:dyDescent="0.3">
      <c r="A271" s="106" t="s">
        <v>1661</v>
      </c>
      <c r="B271" s="107" t="s">
        <v>72</v>
      </c>
      <c r="C271" s="108" t="s">
        <v>73</v>
      </c>
      <c r="D271" s="122">
        <v>51.379769999999994</v>
      </c>
      <c r="E271" s="122"/>
      <c r="F271" s="122">
        <f>VLOOKUP(C271,'[1]13'!$C$23:$AZ$935,4,0)</f>
        <v>0</v>
      </c>
      <c r="G271" s="122">
        <f>VLOOKUP(C271,'[1]13'!$C$23:$AZ$935,5,0)</f>
        <v>0</v>
      </c>
      <c r="H271" s="122"/>
      <c r="I271" s="122">
        <f>VLOOKUP(C271,'[1]13'!$C$23:$AZ$935,7,0)</f>
        <v>0</v>
      </c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2"/>
      <c r="AC271" s="122"/>
      <c r="AD271" s="122"/>
      <c r="AE271" s="122"/>
      <c r="AF271" s="122"/>
      <c r="AG271" s="122"/>
      <c r="AH271" s="122">
        <v>0</v>
      </c>
      <c r="AI271" s="122">
        <v>0</v>
      </c>
      <c r="AJ271" s="122"/>
      <c r="AK271" s="122">
        <v>0</v>
      </c>
      <c r="AL271" s="122"/>
      <c r="AM271" s="122"/>
      <c r="AN271" s="122"/>
      <c r="AO271" s="122">
        <f t="shared" si="230"/>
        <v>0</v>
      </c>
      <c r="AP271" s="122">
        <f t="shared" si="231"/>
        <v>0</v>
      </c>
      <c r="AQ271" s="122">
        <f t="shared" si="232"/>
        <v>0</v>
      </c>
      <c r="AR271" s="122">
        <f t="shared" si="233"/>
        <v>0</v>
      </c>
      <c r="AS271" s="122"/>
      <c r="AT271" s="122"/>
      <c r="AU271" s="122"/>
      <c r="AV271" s="122">
        <f>VLOOKUP(C271,'[1]13'!$C$23:$AZ$935,46,0)</f>
        <v>0</v>
      </c>
      <c r="AW271" s="122">
        <f>VLOOKUP(C271,'[1]13'!$C$23:$AZ$935,47,0)</f>
        <v>0</v>
      </c>
      <c r="AX271" s="122"/>
      <c r="AY271" s="122">
        <f>VLOOKUP(C271,'[1]13'!$C$23:$AZ$935,49,0)</f>
        <v>0</v>
      </c>
      <c r="AZ271" s="122"/>
      <c r="BA271" s="122"/>
      <c r="BB271" s="122"/>
      <c r="BC271" s="122">
        <v>0</v>
      </c>
      <c r="BD271" s="122">
        <v>0</v>
      </c>
      <c r="BE271" s="122"/>
      <c r="BF271" s="122">
        <v>0</v>
      </c>
      <c r="BG271" s="122"/>
      <c r="BH271" s="122"/>
      <c r="BI271" s="122"/>
      <c r="BJ271" s="122"/>
      <c r="BK271" s="122"/>
      <c r="BL271" s="122"/>
      <c r="BM271" s="122"/>
      <c r="BN271" s="122"/>
      <c r="BO271" s="122"/>
      <c r="BP271" s="122"/>
      <c r="BQ271" s="122"/>
      <c r="BR271" s="122"/>
      <c r="BS271" s="122"/>
      <c r="BT271" s="122"/>
      <c r="BU271" s="122"/>
      <c r="BV271" s="122"/>
      <c r="BW271" s="122"/>
      <c r="BX271" s="122"/>
      <c r="BY271" s="122">
        <f t="shared" si="234"/>
        <v>0</v>
      </c>
      <c r="BZ271" s="122"/>
      <c r="CA271" s="122"/>
      <c r="CB271" s="98"/>
    </row>
    <row r="272" spans="1:80" s="90" customFormat="1" ht="31.1" x14ac:dyDescent="0.3">
      <c r="A272" s="106" t="s">
        <v>1660</v>
      </c>
      <c r="B272" s="107" t="s">
        <v>74</v>
      </c>
      <c r="C272" s="108" t="s">
        <v>75</v>
      </c>
      <c r="D272" s="122">
        <v>46.40578</v>
      </c>
      <c r="E272" s="122"/>
      <c r="F272" s="122">
        <f>VLOOKUP(C272,'[1]13'!$C$23:$AZ$935,4,0)</f>
        <v>46.40578</v>
      </c>
      <c r="G272" s="122">
        <f>VLOOKUP(C272,'[1]13'!$C$23:$AZ$935,5,0)</f>
        <v>0</v>
      </c>
      <c r="H272" s="122"/>
      <c r="I272" s="122">
        <f>VLOOKUP(C272,'[1]13'!$C$23:$AZ$935,7,0)</f>
        <v>0</v>
      </c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2"/>
      <c r="AC272" s="122"/>
      <c r="AD272" s="122"/>
      <c r="AE272" s="122"/>
      <c r="AF272" s="122"/>
      <c r="AG272" s="122"/>
      <c r="AH272" s="122">
        <v>46.40578</v>
      </c>
      <c r="AI272" s="122">
        <v>0</v>
      </c>
      <c r="AJ272" s="122"/>
      <c r="AK272" s="122">
        <v>0</v>
      </c>
      <c r="AL272" s="122"/>
      <c r="AM272" s="122"/>
      <c r="AN272" s="122"/>
      <c r="AO272" s="122">
        <f t="shared" si="230"/>
        <v>0</v>
      </c>
      <c r="AP272" s="122">
        <f t="shared" si="231"/>
        <v>0</v>
      </c>
      <c r="AQ272" s="122">
        <f t="shared" si="232"/>
        <v>0</v>
      </c>
      <c r="AR272" s="122">
        <f t="shared" si="233"/>
        <v>0</v>
      </c>
      <c r="AS272" s="122"/>
      <c r="AT272" s="122"/>
      <c r="AU272" s="122"/>
      <c r="AV272" s="122">
        <f>VLOOKUP(C272,'[1]13'!$C$23:$AZ$935,46,0)</f>
        <v>0</v>
      </c>
      <c r="AW272" s="122">
        <f>VLOOKUP(C272,'[1]13'!$C$23:$AZ$935,47,0)</f>
        <v>0</v>
      </c>
      <c r="AX272" s="122"/>
      <c r="AY272" s="122">
        <f>VLOOKUP(C272,'[1]13'!$C$23:$AZ$935,49,0)</f>
        <v>0</v>
      </c>
      <c r="AZ272" s="122"/>
      <c r="BA272" s="122"/>
      <c r="BB272" s="122"/>
      <c r="BC272" s="122">
        <v>0</v>
      </c>
      <c r="BD272" s="122">
        <v>0</v>
      </c>
      <c r="BE272" s="122"/>
      <c r="BF272" s="122">
        <v>0</v>
      </c>
      <c r="BG272" s="122"/>
      <c r="BH272" s="122"/>
      <c r="BI272" s="122"/>
      <c r="BJ272" s="122"/>
      <c r="BK272" s="122"/>
      <c r="BL272" s="122"/>
      <c r="BM272" s="122"/>
      <c r="BN272" s="122"/>
      <c r="BO272" s="122"/>
      <c r="BP272" s="122"/>
      <c r="BQ272" s="122"/>
      <c r="BR272" s="122"/>
      <c r="BS272" s="122"/>
      <c r="BT272" s="122"/>
      <c r="BU272" s="122"/>
      <c r="BV272" s="122"/>
      <c r="BW272" s="122"/>
      <c r="BX272" s="122"/>
      <c r="BY272" s="122">
        <f t="shared" si="234"/>
        <v>46.40578</v>
      </c>
      <c r="BZ272" s="122"/>
      <c r="CA272" s="122"/>
      <c r="CB272" s="98"/>
    </row>
    <row r="273" spans="1:80" s="90" customFormat="1" ht="62.2" x14ac:dyDescent="0.3">
      <c r="A273" s="106" t="s">
        <v>1660</v>
      </c>
      <c r="B273" s="107" t="s">
        <v>1736</v>
      </c>
      <c r="C273" s="108" t="s">
        <v>1266</v>
      </c>
      <c r="D273" s="122">
        <v>1.5161</v>
      </c>
      <c r="E273" s="122"/>
      <c r="F273" s="122">
        <f>VLOOKUP(C273,'[1]13'!$C$23:$AZ$935,4,0)</f>
        <v>1.5161</v>
      </c>
      <c r="G273" s="122">
        <f>VLOOKUP(C273,'[1]13'!$C$23:$AZ$935,5,0)</f>
        <v>1.26</v>
      </c>
      <c r="H273" s="122"/>
      <c r="I273" s="122">
        <f>VLOOKUP(C273,'[1]13'!$C$23:$AZ$935,7,0)</f>
        <v>0</v>
      </c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2"/>
      <c r="AC273" s="122"/>
      <c r="AD273" s="122"/>
      <c r="AE273" s="122"/>
      <c r="AF273" s="122"/>
      <c r="AG273" s="122"/>
      <c r="AH273" s="122">
        <v>1.5161</v>
      </c>
      <c r="AI273" s="122">
        <v>1.26</v>
      </c>
      <c r="AJ273" s="122"/>
      <c r="AK273" s="122">
        <v>0</v>
      </c>
      <c r="AL273" s="122"/>
      <c r="AM273" s="122"/>
      <c r="AN273" s="122"/>
      <c r="AO273" s="122">
        <f t="shared" si="230"/>
        <v>0</v>
      </c>
      <c r="AP273" s="122">
        <f t="shared" si="231"/>
        <v>0</v>
      </c>
      <c r="AQ273" s="122">
        <f t="shared" si="232"/>
        <v>0</v>
      </c>
      <c r="AR273" s="122">
        <f t="shared" si="233"/>
        <v>0</v>
      </c>
      <c r="AS273" s="122"/>
      <c r="AT273" s="122"/>
      <c r="AU273" s="122"/>
      <c r="AV273" s="122">
        <f>VLOOKUP(C273,'[1]13'!$C$23:$AZ$935,46,0)</f>
        <v>0</v>
      </c>
      <c r="AW273" s="122">
        <f>VLOOKUP(C273,'[1]13'!$C$23:$AZ$935,47,0)</f>
        <v>0</v>
      </c>
      <c r="AX273" s="122"/>
      <c r="AY273" s="122">
        <f>VLOOKUP(C273,'[1]13'!$C$23:$AZ$935,49,0)</f>
        <v>0</v>
      </c>
      <c r="AZ273" s="122"/>
      <c r="BA273" s="122"/>
      <c r="BB273" s="122"/>
      <c r="BC273" s="122">
        <v>0</v>
      </c>
      <c r="BD273" s="122">
        <v>0</v>
      </c>
      <c r="BE273" s="122"/>
      <c r="BF273" s="122">
        <v>0</v>
      </c>
      <c r="BG273" s="122"/>
      <c r="BH273" s="122"/>
      <c r="BI273" s="122"/>
      <c r="BJ273" s="122"/>
      <c r="BK273" s="122"/>
      <c r="BL273" s="122"/>
      <c r="BM273" s="122"/>
      <c r="BN273" s="122"/>
      <c r="BO273" s="122"/>
      <c r="BP273" s="122"/>
      <c r="BQ273" s="122"/>
      <c r="BR273" s="122"/>
      <c r="BS273" s="122"/>
      <c r="BT273" s="122"/>
      <c r="BU273" s="122"/>
      <c r="BV273" s="122"/>
      <c r="BW273" s="122"/>
      <c r="BX273" s="122"/>
      <c r="BY273" s="122">
        <f t="shared" si="234"/>
        <v>1.5161</v>
      </c>
      <c r="BZ273" s="122"/>
      <c r="CA273" s="122"/>
      <c r="CB273" s="98"/>
    </row>
    <row r="274" spans="1:80" s="90" customFormat="1" ht="46.65" x14ac:dyDescent="0.3">
      <c r="A274" s="106" t="s">
        <v>1660</v>
      </c>
      <c r="B274" s="107" t="s">
        <v>834</v>
      </c>
      <c r="C274" s="108" t="s">
        <v>1267</v>
      </c>
      <c r="D274" s="122">
        <v>1.8883699999999999</v>
      </c>
      <c r="E274" s="122"/>
      <c r="F274" s="122">
        <f>VLOOKUP(C274,'[1]13'!$C$23:$AZ$935,4,0)</f>
        <v>1.8883700000000001</v>
      </c>
      <c r="G274" s="122">
        <f>VLOOKUP(C274,'[1]13'!$C$23:$AZ$935,5,0)</f>
        <v>1.26</v>
      </c>
      <c r="H274" s="122"/>
      <c r="I274" s="122">
        <f>VLOOKUP(C274,'[1]13'!$C$23:$AZ$935,7,0)</f>
        <v>0</v>
      </c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2"/>
      <c r="AC274" s="122"/>
      <c r="AD274" s="122"/>
      <c r="AE274" s="122"/>
      <c r="AF274" s="122"/>
      <c r="AG274" s="122"/>
      <c r="AH274" s="122">
        <v>1.8883700000000001</v>
      </c>
      <c r="AI274" s="122">
        <v>1.26</v>
      </c>
      <c r="AJ274" s="122"/>
      <c r="AK274" s="122">
        <v>0</v>
      </c>
      <c r="AL274" s="122"/>
      <c r="AM274" s="122"/>
      <c r="AN274" s="122"/>
      <c r="AO274" s="122">
        <f t="shared" si="230"/>
        <v>0.63072806999999997</v>
      </c>
      <c r="AP274" s="122">
        <f t="shared" si="231"/>
        <v>1.26</v>
      </c>
      <c r="AQ274" s="122">
        <f t="shared" si="232"/>
        <v>0</v>
      </c>
      <c r="AR274" s="122">
        <f t="shared" si="233"/>
        <v>0</v>
      </c>
      <c r="AS274" s="122"/>
      <c r="AT274" s="122"/>
      <c r="AU274" s="122"/>
      <c r="AV274" s="122">
        <f>VLOOKUP(C274,'[1]13'!$C$23:$AZ$935,46,0)</f>
        <v>0.63072806999999997</v>
      </c>
      <c r="AW274" s="122">
        <f>VLOOKUP(C274,'[1]13'!$C$23:$AZ$935,47,0)</f>
        <v>1.26</v>
      </c>
      <c r="AX274" s="122"/>
      <c r="AY274" s="122">
        <f>VLOOKUP(C274,'[1]13'!$C$23:$AZ$935,49,0)</f>
        <v>0</v>
      </c>
      <c r="AZ274" s="122"/>
      <c r="BA274" s="122"/>
      <c r="BB274" s="122"/>
      <c r="BC274" s="122">
        <v>0</v>
      </c>
      <c r="BD274" s="122">
        <v>0</v>
      </c>
      <c r="BE274" s="122"/>
      <c r="BF274" s="122">
        <v>0</v>
      </c>
      <c r="BG274" s="122"/>
      <c r="BH274" s="122"/>
      <c r="BI274" s="122"/>
      <c r="BJ274" s="122"/>
      <c r="BK274" s="122"/>
      <c r="BL274" s="122"/>
      <c r="BM274" s="122"/>
      <c r="BN274" s="122"/>
      <c r="BO274" s="122"/>
      <c r="BP274" s="122"/>
      <c r="BQ274" s="122"/>
      <c r="BR274" s="122"/>
      <c r="BS274" s="122"/>
      <c r="BT274" s="122"/>
      <c r="BU274" s="122"/>
      <c r="BV274" s="122"/>
      <c r="BW274" s="122"/>
      <c r="BX274" s="122"/>
      <c r="BY274" s="122">
        <f t="shared" si="234"/>
        <v>1.2576419300000001</v>
      </c>
      <c r="BZ274" s="122"/>
      <c r="CA274" s="122"/>
      <c r="CB274" s="98"/>
    </row>
    <row r="275" spans="1:80" s="90" customFormat="1" ht="77.7" x14ac:dyDescent="0.3">
      <c r="A275" s="106" t="s">
        <v>1661</v>
      </c>
      <c r="B275" s="107" t="s">
        <v>1737</v>
      </c>
      <c r="C275" s="108" t="s">
        <v>1268</v>
      </c>
      <c r="D275" s="122">
        <v>0</v>
      </c>
      <c r="E275" s="122"/>
      <c r="F275" s="122">
        <f>VLOOKUP(C275,'[1]13'!$C$23:$AZ$935,4,0)</f>
        <v>0</v>
      </c>
      <c r="G275" s="122">
        <f>VLOOKUP(C275,'[1]13'!$C$23:$AZ$935,5,0)</f>
        <v>0</v>
      </c>
      <c r="H275" s="122"/>
      <c r="I275" s="122">
        <f>VLOOKUP(C275,'[1]13'!$C$23:$AZ$935,7,0)</f>
        <v>0</v>
      </c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2"/>
      <c r="AC275" s="122"/>
      <c r="AD275" s="122"/>
      <c r="AE275" s="122"/>
      <c r="AF275" s="122"/>
      <c r="AG275" s="122"/>
      <c r="AH275" s="122">
        <v>0</v>
      </c>
      <c r="AI275" s="122">
        <v>0</v>
      </c>
      <c r="AJ275" s="122"/>
      <c r="AK275" s="122">
        <v>0</v>
      </c>
      <c r="AL275" s="122"/>
      <c r="AM275" s="122"/>
      <c r="AN275" s="122"/>
      <c r="AO275" s="122">
        <f t="shared" si="230"/>
        <v>4.9120879999999999E-2</v>
      </c>
      <c r="AP275" s="122">
        <f t="shared" si="231"/>
        <v>0</v>
      </c>
      <c r="AQ275" s="122">
        <f t="shared" si="232"/>
        <v>0</v>
      </c>
      <c r="AR275" s="122">
        <f t="shared" si="233"/>
        <v>0.13</v>
      </c>
      <c r="AS275" s="122"/>
      <c r="AT275" s="122"/>
      <c r="AU275" s="122"/>
      <c r="AV275" s="122">
        <f>VLOOKUP(C275,'[1]13'!$C$23:$AZ$935,46,0)</f>
        <v>0</v>
      </c>
      <c r="AW275" s="122">
        <f>VLOOKUP(C275,'[1]13'!$C$23:$AZ$935,47,0)</f>
        <v>0</v>
      </c>
      <c r="AX275" s="122"/>
      <c r="AY275" s="122">
        <f>VLOOKUP(C275,'[1]13'!$C$23:$AZ$935,49,0)</f>
        <v>0</v>
      </c>
      <c r="AZ275" s="122"/>
      <c r="BA275" s="122"/>
      <c r="BB275" s="122"/>
      <c r="BC275" s="122">
        <v>4.9120879999999999E-2</v>
      </c>
      <c r="BD275" s="122">
        <v>0</v>
      </c>
      <c r="BE275" s="122"/>
      <c r="BF275" s="122">
        <v>0.13</v>
      </c>
      <c r="BG275" s="122"/>
      <c r="BH275" s="122"/>
      <c r="BI275" s="122"/>
      <c r="BJ275" s="122"/>
      <c r="BK275" s="122"/>
      <c r="BL275" s="122"/>
      <c r="BM275" s="122"/>
      <c r="BN275" s="122"/>
      <c r="BO275" s="122"/>
      <c r="BP275" s="122"/>
      <c r="BQ275" s="122"/>
      <c r="BR275" s="122"/>
      <c r="BS275" s="122"/>
      <c r="BT275" s="122"/>
      <c r="BU275" s="122"/>
      <c r="BV275" s="122"/>
      <c r="BW275" s="122"/>
      <c r="BX275" s="122"/>
      <c r="BY275" s="122">
        <f t="shared" si="234"/>
        <v>-4.9120879999999999E-2</v>
      </c>
      <c r="BZ275" s="122"/>
      <c r="CA275" s="122"/>
      <c r="CB275" s="98"/>
    </row>
    <row r="276" spans="1:80" s="90" customFormat="1" ht="62.2" x14ac:dyDescent="0.3">
      <c r="A276" s="106" t="s">
        <v>1661</v>
      </c>
      <c r="B276" s="107" t="s">
        <v>1738</v>
      </c>
      <c r="C276" s="108" t="s">
        <v>1269</v>
      </c>
      <c r="D276" s="122">
        <v>0</v>
      </c>
      <c r="E276" s="122"/>
      <c r="F276" s="122">
        <f>VLOOKUP(C276,'[1]13'!$C$23:$AZ$935,4,0)</f>
        <v>0</v>
      </c>
      <c r="G276" s="122">
        <f>VLOOKUP(C276,'[1]13'!$C$23:$AZ$935,5,0)</f>
        <v>0</v>
      </c>
      <c r="H276" s="122"/>
      <c r="I276" s="122">
        <f>VLOOKUP(C276,'[1]13'!$C$23:$AZ$935,7,0)</f>
        <v>0</v>
      </c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2"/>
      <c r="AC276" s="122"/>
      <c r="AD276" s="122"/>
      <c r="AE276" s="122"/>
      <c r="AF276" s="122"/>
      <c r="AG276" s="122"/>
      <c r="AH276" s="122">
        <v>0</v>
      </c>
      <c r="AI276" s="122">
        <v>0</v>
      </c>
      <c r="AJ276" s="122"/>
      <c r="AK276" s="122">
        <v>0</v>
      </c>
      <c r="AL276" s="122"/>
      <c r="AM276" s="122"/>
      <c r="AN276" s="122"/>
      <c r="AO276" s="122">
        <f t="shared" si="230"/>
        <v>6.9335519999999998E-2</v>
      </c>
      <c r="AP276" s="122">
        <f t="shared" si="231"/>
        <v>0</v>
      </c>
      <c r="AQ276" s="122">
        <f t="shared" si="232"/>
        <v>0</v>
      </c>
      <c r="AR276" s="122">
        <f t="shared" si="233"/>
        <v>0.15</v>
      </c>
      <c r="AS276" s="122"/>
      <c r="AT276" s="122"/>
      <c r="AU276" s="122"/>
      <c r="AV276" s="122">
        <f>VLOOKUP(C276,'[1]13'!$C$23:$AZ$935,46,0)</f>
        <v>6.9335519999999998E-2</v>
      </c>
      <c r="AW276" s="122">
        <f>VLOOKUP(C276,'[1]13'!$C$23:$AZ$935,47,0)</f>
        <v>0</v>
      </c>
      <c r="AX276" s="122"/>
      <c r="AY276" s="122">
        <f>VLOOKUP(C276,'[1]13'!$C$23:$AZ$935,49,0)</f>
        <v>0.15</v>
      </c>
      <c r="AZ276" s="122"/>
      <c r="BA276" s="122"/>
      <c r="BB276" s="122"/>
      <c r="BC276" s="122">
        <v>0</v>
      </c>
      <c r="BD276" s="122">
        <v>0</v>
      </c>
      <c r="BE276" s="122"/>
      <c r="BF276" s="122">
        <v>0</v>
      </c>
      <c r="BG276" s="122"/>
      <c r="BH276" s="122"/>
      <c r="BI276" s="122"/>
      <c r="BJ276" s="122"/>
      <c r="BK276" s="122"/>
      <c r="BL276" s="122"/>
      <c r="BM276" s="122"/>
      <c r="BN276" s="122"/>
      <c r="BO276" s="122"/>
      <c r="BP276" s="122"/>
      <c r="BQ276" s="122"/>
      <c r="BR276" s="122"/>
      <c r="BS276" s="122"/>
      <c r="BT276" s="122"/>
      <c r="BU276" s="122"/>
      <c r="BV276" s="122"/>
      <c r="BW276" s="122"/>
      <c r="BX276" s="122"/>
      <c r="BY276" s="122">
        <f t="shared" si="234"/>
        <v>-6.9335519999999998E-2</v>
      </c>
      <c r="BZ276" s="122"/>
      <c r="CA276" s="122"/>
      <c r="CB276" s="98"/>
    </row>
    <row r="277" spans="1:80" s="90" customFormat="1" x14ac:dyDescent="0.3">
      <c r="A277" s="103"/>
      <c r="B277" s="110" t="s">
        <v>76</v>
      </c>
      <c r="C277" s="105"/>
      <c r="D277" s="133">
        <f t="shared" ref="D277:BN277" si="235">SUM(D278:D315)</f>
        <v>285.78584000000001</v>
      </c>
      <c r="E277" s="133">
        <f t="shared" si="235"/>
        <v>0</v>
      </c>
      <c r="F277" s="133">
        <f t="shared" si="235"/>
        <v>151.77668000000003</v>
      </c>
      <c r="G277" s="133">
        <f t="shared" si="235"/>
        <v>11.660000000000002</v>
      </c>
      <c r="H277" s="133">
        <f t="shared" si="235"/>
        <v>0</v>
      </c>
      <c r="I277" s="133">
        <f t="shared" si="235"/>
        <v>4.9000000000000004</v>
      </c>
      <c r="J277" s="133">
        <f t="shared" si="235"/>
        <v>0</v>
      </c>
      <c r="K277" s="133">
        <f t="shared" si="235"/>
        <v>0</v>
      </c>
      <c r="L277" s="133">
        <f t="shared" si="235"/>
        <v>0</v>
      </c>
      <c r="M277" s="133">
        <f t="shared" si="235"/>
        <v>0</v>
      </c>
      <c r="N277" s="133">
        <f t="shared" si="235"/>
        <v>0</v>
      </c>
      <c r="O277" s="133">
        <f t="shared" si="235"/>
        <v>0</v>
      </c>
      <c r="P277" s="133">
        <f t="shared" si="235"/>
        <v>0</v>
      </c>
      <c r="Q277" s="133">
        <f t="shared" si="235"/>
        <v>0</v>
      </c>
      <c r="R277" s="133">
        <f t="shared" si="235"/>
        <v>0</v>
      </c>
      <c r="S277" s="133">
        <f t="shared" si="235"/>
        <v>0</v>
      </c>
      <c r="T277" s="133">
        <f t="shared" si="235"/>
        <v>0</v>
      </c>
      <c r="U277" s="133">
        <f t="shared" si="235"/>
        <v>0</v>
      </c>
      <c r="V277" s="133">
        <f t="shared" si="235"/>
        <v>0</v>
      </c>
      <c r="W277" s="133">
        <f t="shared" si="235"/>
        <v>0</v>
      </c>
      <c r="X277" s="133">
        <f t="shared" si="235"/>
        <v>0</v>
      </c>
      <c r="Y277" s="133">
        <f t="shared" si="235"/>
        <v>0</v>
      </c>
      <c r="Z277" s="133">
        <f t="shared" si="235"/>
        <v>0</v>
      </c>
      <c r="AA277" s="133">
        <f t="shared" si="235"/>
        <v>0</v>
      </c>
      <c r="AB277" s="133">
        <f t="shared" si="235"/>
        <v>0</v>
      </c>
      <c r="AC277" s="133">
        <f t="shared" si="235"/>
        <v>0</v>
      </c>
      <c r="AD277" s="133">
        <f t="shared" si="235"/>
        <v>0</v>
      </c>
      <c r="AE277" s="133">
        <f t="shared" si="235"/>
        <v>0</v>
      </c>
      <c r="AF277" s="133">
        <f t="shared" si="235"/>
        <v>0</v>
      </c>
      <c r="AG277" s="133">
        <f t="shared" si="235"/>
        <v>0</v>
      </c>
      <c r="AH277" s="133">
        <f t="shared" si="235"/>
        <v>151.77668000000003</v>
      </c>
      <c r="AI277" s="133">
        <f t="shared" si="235"/>
        <v>11.660000000000002</v>
      </c>
      <c r="AJ277" s="133">
        <f t="shared" si="235"/>
        <v>0</v>
      </c>
      <c r="AK277" s="133">
        <f t="shared" si="235"/>
        <v>4.9000000000000004</v>
      </c>
      <c r="AL277" s="133">
        <f t="shared" si="235"/>
        <v>0</v>
      </c>
      <c r="AM277" s="133">
        <f t="shared" si="235"/>
        <v>0</v>
      </c>
      <c r="AN277" s="133">
        <f t="shared" si="235"/>
        <v>0</v>
      </c>
      <c r="AO277" s="133">
        <f t="shared" si="235"/>
        <v>9.5531185999999995</v>
      </c>
      <c r="AP277" s="133">
        <f t="shared" si="235"/>
        <v>6.75</v>
      </c>
      <c r="AQ277" s="133">
        <f t="shared" si="235"/>
        <v>0</v>
      </c>
      <c r="AR277" s="133">
        <f t="shared" si="235"/>
        <v>0</v>
      </c>
      <c r="AS277" s="133">
        <f t="shared" si="235"/>
        <v>0</v>
      </c>
      <c r="AT277" s="133">
        <f t="shared" si="235"/>
        <v>0</v>
      </c>
      <c r="AU277" s="133">
        <f t="shared" si="235"/>
        <v>0</v>
      </c>
      <c r="AV277" s="133">
        <f t="shared" si="235"/>
        <v>5.8485283900000002</v>
      </c>
      <c r="AW277" s="133">
        <f t="shared" si="235"/>
        <v>5.32</v>
      </c>
      <c r="AX277" s="133">
        <f t="shared" si="235"/>
        <v>0</v>
      </c>
      <c r="AY277" s="133">
        <f t="shared" si="235"/>
        <v>0</v>
      </c>
      <c r="AZ277" s="133">
        <f t="shared" si="235"/>
        <v>0</v>
      </c>
      <c r="BA277" s="133">
        <f t="shared" si="235"/>
        <v>0</v>
      </c>
      <c r="BB277" s="133">
        <f t="shared" si="235"/>
        <v>0</v>
      </c>
      <c r="BC277" s="133">
        <f t="shared" si="235"/>
        <v>3.7045902100000001</v>
      </c>
      <c r="BD277" s="133">
        <f t="shared" si="235"/>
        <v>1.4300000000000002</v>
      </c>
      <c r="BE277" s="133">
        <f t="shared" si="235"/>
        <v>0</v>
      </c>
      <c r="BF277" s="133">
        <f t="shared" si="235"/>
        <v>0</v>
      </c>
      <c r="BG277" s="133">
        <f t="shared" si="235"/>
        <v>0</v>
      </c>
      <c r="BH277" s="133">
        <f t="shared" si="235"/>
        <v>0</v>
      </c>
      <c r="BI277" s="133">
        <f t="shared" si="235"/>
        <v>0</v>
      </c>
      <c r="BJ277" s="133">
        <f t="shared" si="235"/>
        <v>0</v>
      </c>
      <c r="BK277" s="133">
        <f t="shared" si="235"/>
        <v>0</v>
      </c>
      <c r="BL277" s="133">
        <f t="shared" si="235"/>
        <v>0</v>
      </c>
      <c r="BM277" s="133">
        <f t="shared" si="235"/>
        <v>0</v>
      </c>
      <c r="BN277" s="133">
        <f t="shared" si="235"/>
        <v>0</v>
      </c>
      <c r="BO277" s="133">
        <f t="shared" ref="BO277:CA277" si="236">SUM(BO278:BO315)</f>
        <v>0</v>
      </c>
      <c r="BP277" s="133">
        <f t="shared" si="236"/>
        <v>0</v>
      </c>
      <c r="BQ277" s="133">
        <f t="shared" si="236"/>
        <v>0</v>
      </c>
      <c r="BR277" s="133">
        <f t="shared" si="236"/>
        <v>0</v>
      </c>
      <c r="BS277" s="133">
        <f t="shared" si="236"/>
        <v>0</v>
      </c>
      <c r="BT277" s="133">
        <f t="shared" si="236"/>
        <v>0</v>
      </c>
      <c r="BU277" s="133">
        <f t="shared" si="236"/>
        <v>0</v>
      </c>
      <c r="BV277" s="133">
        <f t="shared" si="236"/>
        <v>0</v>
      </c>
      <c r="BW277" s="133">
        <f t="shared" si="236"/>
        <v>0</v>
      </c>
      <c r="BX277" s="133">
        <f t="shared" si="236"/>
        <v>0</v>
      </c>
      <c r="BY277" s="133">
        <f t="shared" si="236"/>
        <v>142.22356140000002</v>
      </c>
      <c r="BZ277" s="133">
        <f t="shared" si="236"/>
        <v>0</v>
      </c>
      <c r="CA277" s="133">
        <f t="shared" si="236"/>
        <v>0</v>
      </c>
      <c r="CB277" s="98"/>
    </row>
    <row r="278" spans="1:80" s="90" customFormat="1" ht="46.65" x14ac:dyDescent="0.3">
      <c r="A278" s="106" t="s">
        <v>1661</v>
      </c>
      <c r="B278" s="107" t="s">
        <v>1739</v>
      </c>
      <c r="C278" s="108" t="s">
        <v>525</v>
      </c>
      <c r="D278" s="122">
        <v>5.80626</v>
      </c>
      <c r="E278" s="122"/>
      <c r="F278" s="122">
        <f>VLOOKUP(C278,'[1]13'!$C$23:$AZ$935,4,0)</f>
        <v>5.80626</v>
      </c>
      <c r="G278" s="122">
        <f>VLOOKUP(C278,'[1]13'!$C$23:$AZ$935,5,0)</f>
        <v>0</v>
      </c>
      <c r="H278" s="122"/>
      <c r="I278" s="122">
        <f>VLOOKUP(C278,'[1]13'!$C$23:$AZ$935,7,0)</f>
        <v>1.5</v>
      </c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2"/>
      <c r="AC278" s="122"/>
      <c r="AD278" s="122"/>
      <c r="AE278" s="122"/>
      <c r="AF278" s="122"/>
      <c r="AG278" s="122"/>
      <c r="AH278" s="122">
        <v>5.80626</v>
      </c>
      <c r="AI278" s="122">
        <v>0</v>
      </c>
      <c r="AJ278" s="122"/>
      <c r="AK278" s="122">
        <v>1.5</v>
      </c>
      <c r="AL278" s="122"/>
      <c r="AM278" s="122"/>
      <c r="AN278" s="122"/>
      <c r="AO278" s="122">
        <f t="shared" ref="AO278:AO315" si="237">AV278+BC278</f>
        <v>0</v>
      </c>
      <c r="AP278" s="122">
        <f t="shared" ref="AP278:AP315" si="238">AW278+BD278</f>
        <v>0</v>
      </c>
      <c r="AQ278" s="122">
        <f t="shared" ref="AQ278:AQ315" si="239">AX278+BE278</f>
        <v>0</v>
      </c>
      <c r="AR278" s="122">
        <f t="shared" ref="AR278:AR315" si="240">AY278+BF278</f>
        <v>0</v>
      </c>
      <c r="AS278" s="122"/>
      <c r="AT278" s="122"/>
      <c r="AU278" s="122"/>
      <c r="AV278" s="122">
        <f>VLOOKUP(C278,'[1]13'!$C$23:$AZ$935,46,0)</f>
        <v>0</v>
      </c>
      <c r="AW278" s="122">
        <f>VLOOKUP(C278,'[1]13'!$C$23:$AZ$935,47,0)</f>
        <v>0</v>
      </c>
      <c r="AX278" s="122"/>
      <c r="AY278" s="122">
        <f>VLOOKUP(C278,'[1]13'!$C$23:$AZ$935,49,0)</f>
        <v>0</v>
      </c>
      <c r="AZ278" s="122"/>
      <c r="BA278" s="122"/>
      <c r="BB278" s="122"/>
      <c r="BC278" s="122">
        <v>0</v>
      </c>
      <c r="BD278" s="122">
        <v>0</v>
      </c>
      <c r="BE278" s="122"/>
      <c r="BF278" s="122">
        <v>0</v>
      </c>
      <c r="BG278" s="122"/>
      <c r="BH278" s="122"/>
      <c r="BI278" s="122"/>
      <c r="BJ278" s="122"/>
      <c r="BK278" s="122"/>
      <c r="BL278" s="122"/>
      <c r="BM278" s="122"/>
      <c r="BN278" s="122"/>
      <c r="BO278" s="122"/>
      <c r="BP278" s="122"/>
      <c r="BQ278" s="122"/>
      <c r="BR278" s="122"/>
      <c r="BS278" s="122"/>
      <c r="BT278" s="122"/>
      <c r="BU278" s="122"/>
      <c r="BV278" s="122"/>
      <c r="BW278" s="122"/>
      <c r="BX278" s="122"/>
      <c r="BY278" s="122">
        <f t="shared" ref="BY278:BY315" si="241">F278-AO278</f>
        <v>5.80626</v>
      </c>
      <c r="BZ278" s="122"/>
      <c r="CA278" s="122"/>
      <c r="CB278" s="98"/>
    </row>
    <row r="279" spans="1:80" s="90" customFormat="1" ht="46.65" x14ac:dyDescent="0.3">
      <c r="A279" s="106" t="s">
        <v>1660</v>
      </c>
      <c r="B279" s="107" t="s">
        <v>835</v>
      </c>
      <c r="C279" s="108" t="s">
        <v>1270</v>
      </c>
      <c r="D279" s="122">
        <v>34.902010000000004</v>
      </c>
      <c r="E279" s="122"/>
      <c r="F279" s="122">
        <f>VLOOKUP(C279,'[1]13'!$C$23:$AZ$935,4,0)</f>
        <v>34.902010000000004</v>
      </c>
      <c r="G279" s="122">
        <f>VLOOKUP(C279,'[1]13'!$C$23:$AZ$935,5,0)</f>
        <v>0</v>
      </c>
      <c r="H279" s="122"/>
      <c r="I279" s="122">
        <f>VLOOKUP(C279,'[1]13'!$C$23:$AZ$935,7,0)</f>
        <v>0</v>
      </c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2"/>
      <c r="AC279" s="122"/>
      <c r="AD279" s="122"/>
      <c r="AE279" s="122"/>
      <c r="AF279" s="122"/>
      <c r="AG279" s="122"/>
      <c r="AH279" s="122">
        <v>34.902010000000004</v>
      </c>
      <c r="AI279" s="122">
        <v>0</v>
      </c>
      <c r="AJ279" s="122"/>
      <c r="AK279" s="122">
        <v>0</v>
      </c>
      <c r="AL279" s="122"/>
      <c r="AM279" s="122"/>
      <c r="AN279" s="122"/>
      <c r="AO279" s="122">
        <f t="shared" si="237"/>
        <v>0</v>
      </c>
      <c r="AP279" s="122">
        <f t="shared" si="238"/>
        <v>0</v>
      </c>
      <c r="AQ279" s="122">
        <f t="shared" si="239"/>
        <v>0</v>
      </c>
      <c r="AR279" s="122">
        <f t="shared" si="240"/>
        <v>0</v>
      </c>
      <c r="AS279" s="122"/>
      <c r="AT279" s="122"/>
      <c r="AU279" s="122"/>
      <c r="AV279" s="122">
        <f>VLOOKUP(C279,'[1]13'!$C$23:$AZ$935,46,0)</f>
        <v>0</v>
      </c>
      <c r="AW279" s="122">
        <f>VLOOKUP(C279,'[1]13'!$C$23:$AZ$935,47,0)</f>
        <v>0</v>
      </c>
      <c r="AX279" s="122"/>
      <c r="AY279" s="122">
        <f>VLOOKUP(C279,'[1]13'!$C$23:$AZ$935,49,0)</f>
        <v>0</v>
      </c>
      <c r="AZ279" s="122"/>
      <c r="BA279" s="122"/>
      <c r="BB279" s="122"/>
      <c r="BC279" s="122">
        <v>0</v>
      </c>
      <c r="BD279" s="122">
        <v>0</v>
      </c>
      <c r="BE279" s="122"/>
      <c r="BF279" s="122">
        <v>0</v>
      </c>
      <c r="BG279" s="122"/>
      <c r="BH279" s="122"/>
      <c r="BI279" s="122"/>
      <c r="BJ279" s="122"/>
      <c r="BK279" s="122"/>
      <c r="BL279" s="122"/>
      <c r="BM279" s="122"/>
      <c r="BN279" s="122"/>
      <c r="BO279" s="122"/>
      <c r="BP279" s="122"/>
      <c r="BQ279" s="122"/>
      <c r="BR279" s="122"/>
      <c r="BS279" s="122"/>
      <c r="BT279" s="122"/>
      <c r="BU279" s="122"/>
      <c r="BV279" s="122"/>
      <c r="BW279" s="122"/>
      <c r="BX279" s="122"/>
      <c r="BY279" s="122">
        <f t="shared" si="241"/>
        <v>34.902010000000004</v>
      </c>
      <c r="BZ279" s="122"/>
      <c r="CA279" s="122"/>
      <c r="CB279" s="98"/>
    </row>
    <row r="280" spans="1:80" s="90" customFormat="1" ht="46.65" x14ac:dyDescent="0.3">
      <c r="A280" s="106" t="s">
        <v>1660</v>
      </c>
      <c r="B280" s="107" t="s">
        <v>836</v>
      </c>
      <c r="C280" s="108" t="s">
        <v>1271</v>
      </c>
      <c r="D280" s="122">
        <v>25.838080000000001</v>
      </c>
      <c r="E280" s="122"/>
      <c r="F280" s="122">
        <f>VLOOKUP(C280,'[1]13'!$C$23:$AZ$935,4,0)</f>
        <v>0</v>
      </c>
      <c r="G280" s="122">
        <f>VLOOKUP(C280,'[1]13'!$C$23:$AZ$935,5,0)</f>
        <v>0</v>
      </c>
      <c r="H280" s="122"/>
      <c r="I280" s="122">
        <f>VLOOKUP(C280,'[1]13'!$C$23:$AZ$935,7,0)</f>
        <v>0</v>
      </c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2"/>
      <c r="AC280" s="122"/>
      <c r="AD280" s="122"/>
      <c r="AE280" s="122"/>
      <c r="AF280" s="122"/>
      <c r="AG280" s="122"/>
      <c r="AH280" s="122">
        <v>0</v>
      </c>
      <c r="AI280" s="122">
        <v>0</v>
      </c>
      <c r="AJ280" s="122"/>
      <c r="AK280" s="122">
        <v>0</v>
      </c>
      <c r="AL280" s="122"/>
      <c r="AM280" s="122"/>
      <c r="AN280" s="122"/>
      <c r="AO280" s="122">
        <f t="shared" si="237"/>
        <v>0</v>
      </c>
      <c r="AP280" s="122">
        <f t="shared" si="238"/>
        <v>0</v>
      </c>
      <c r="AQ280" s="122">
        <f t="shared" si="239"/>
        <v>0</v>
      </c>
      <c r="AR280" s="122">
        <f t="shared" si="240"/>
        <v>0</v>
      </c>
      <c r="AS280" s="122"/>
      <c r="AT280" s="122"/>
      <c r="AU280" s="122"/>
      <c r="AV280" s="122">
        <f>VLOOKUP(C280,'[1]13'!$C$23:$AZ$935,46,0)</f>
        <v>0</v>
      </c>
      <c r="AW280" s="122">
        <f>VLOOKUP(C280,'[1]13'!$C$23:$AZ$935,47,0)</f>
        <v>0</v>
      </c>
      <c r="AX280" s="122"/>
      <c r="AY280" s="122">
        <f>VLOOKUP(C280,'[1]13'!$C$23:$AZ$935,49,0)</f>
        <v>0</v>
      </c>
      <c r="AZ280" s="122"/>
      <c r="BA280" s="122"/>
      <c r="BB280" s="122"/>
      <c r="BC280" s="122">
        <v>0</v>
      </c>
      <c r="BD280" s="122">
        <v>0</v>
      </c>
      <c r="BE280" s="122"/>
      <c r="BF280" s="122">
        <v>0</v>
      </c>
      <c r="BG280" s="122"/>
      <c r="BH280" s="122"/>
      <c r="BI280" s="122"/>
      <c r="BJ280" s="122"/>
      <c r="BK280" s="122"/>
      <c r="BL280" s="122"/>
      <c r="BM280" s="122"/>
      <c r="BN280" s="122"/>
      <c r="BO280" s="122"/>
      <c r="BP280" s="122"/>
      <c r="BQ280" s="122"/>
      <c r="BR280" s="122"/>
      <c r="BS280" s="122"/>
      <c r="BT280" s="122"/>
      <c r="BU280" s="122"/>
      <c r="BV280" s="122"/>
      <c r="BW280" s="122"/>
      <c r="BX280" s="122"/>
      <c r="BY280" s="122">
        <f t="shared" si="241"/>
        <v>0</v>
      </c>
      <c r="BZ280" s="122"/>
      <c r="CA280" s="122"/>
      <c r="CB280" s="98"/>
    </row>
    <row r="281" spans="1:80" s="90" customFormat="1" ht="62.2" x14ac:dyDescent="0.3">
      <c r="A281" s="106" t="s">
        <v>1661</v>
      </c>
      <c r="B281" s="107" t="s">
        <v>1740</v>
      </c>
      <c r="C281" s="108" t="s">
        <v>1272</v>
      </c>
      <c r="D281" s="122">
        <v>44.930070000000001</v>
      </c>
      <c r="E281" s="122"/>
      <c r="F281" s="122">
        <f>VLOOKUP(C281,'[1]13'!$C$23:$AZ$935,4,0)</f>
        <v>0</v>
      </c>
      <c r="G281" s="122">
        <f>VLOOKUP(C281,'[1]13'!$C$23:$AZ$935,5,0)</f>
        <v>0</v>
      </c>
      <c r="H281" s="122"/>
      <c r="I281" s="122">
        <f>VLOOKUP(C281,'[1]13'!$C$23:$AZ$935,7,0)</f>
        <v>0</v>
      </c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2"/>
      <c r="AC281" s="122"/>
      <c r="AD281" s="122"/>
      <c r="AE281" s="122"/>
      <c r="AF281" s="122"/>
      <c r="AG281" s="122"/>
      <c r="AH281" s="122">
        <v>0</v>
      </c>
      <c r="AI281" s="122">
        <v>0</v>
      </c>
      <c r="AJ281" s="122"/>
      <c r="AK281" s="122">
        <v>0</v>
      </c>
      <c r="AL281" s="122"/>
      <c r="AM281" s="122"/>
      <c r="AN281" s="122"/>
      <c r="AO281" s="122">
        <f t="shared" si="237"/>
        <v>0</v>
      </c>
      <c r="AP281" s="122">
        <f t="shared" si="238"/>
        <v>0</v>
      </c>
      <c r="AQ281" s="122">
        <f t="shared" si="239"/>
        <v>0</v>
      </c>
      <c r="AR281" s="122">
        <f t="shared" si="240"/>
        <v>0</v>
      </c>
      <c r="AS281" s="122"/>
      <c r="AT281" s="122"/>
      <c r="AU281" s="122"/>
      <c r="AV281" s="122">
        <f>VLOOKUP(C281,'[1]13'!$C$23:$AZ$935,46,0)</f>
        <v>0</v>
      </c>
      <c r="AW281" s="122">
        <f>VLOOKUP(C281,'[1]13'!$C$23:$AZ$935,47,0)</f>
        <v>0</v>
      </c>
      <c r="AX281" s="122"/>
      <c r="AY281" s="122">
        <f>VLOOKUP(C281,'[1]13'!$C$23:$AZ$935,49,0)</f>
        <v>0</v>
      </c>
      <c r="AZ281" s="122"/>
      <c r="BA281" s="122"/>
      <c r="BB281" s="122"/>
      <c r="BC281" s="122">
        <v>0</v>
      </c>
      <c r="BD281" s="122">
        <v>0</v>
      </c>
      <c r="BE281" s="122"/>
      <c r="BF281" s="122">
        <v>0</v>
      </c>
      <c r="BG281" s="122"/>
      <c r="BH281" s="122"/>
      <c r="BI281" s="122"/>
      <c r="BJ281" s="122"/>
      <c r="BK281" s="122"/>
      <c r="BL281" s="122"/>
      <c r="BM281" s="122"/>
      <c r="BN281" s="122"/>
      <c r="BO281" s="122"/>
      <c r="BP281" s="122"/>
      <c r="BQ281" s="122"/>
      <c r="BR281" s="122"/>
      <c r="BS281" s="122"/>
      <c r="BT281" s="122"/>
      <c r="BU281" s="122"/>
      <c r="BV281" s="122"/>
      <c r="BW281" s="122"/>
      <c r="BX281" s="122"/>
      <c r="BY281" s="122">
        <f t="shared" si="241"/>
        <v>0</v>
      </c>
      <c r="BZ281" s="122"/>
      <c r="CA281" s="122"/>
      <c r="CB281" s="98"/>
    </row>
    <row r="282" spans="1:80" s="90" customFormat="1" ht="46.65" x14ac:dyDescent="0.3">
      <c r="A282" s="106" t="s">
        <v>1660</v>
      </c>
      <c r="B282" s="107" t="s">
        <v>837</v>
      </c>
      <c r="C282" s="108" t="s">
        <v>1273</v>
      </c>
      <c r="D282" s="122">
        <v>1.64883</v>
      </c>
      <c r="E282" s="122"/>
      <c r="F282" s="122">
        <f>VLOOKUP(C282,'[1]13'!$C$23:$AZ$935,4,0)</f>
        <v>1.6488299999999998</v>
      </c>
      <c r="G282" s="122">
        <f>VLOOKUP(C282,'[1]13'!$C$23:$AZ$935,5,0)</f>
        <v>1.26</v>
      </c>
      <c r="H282" s="122"/>
      <c r="I282" s="122">
        <f>VLOOKUP(C282,'[1]13'!$C$23:$AZ$935,7,0)</f>
        <v>0</v>
      </c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2"/>
      <c r="AC282" s="122"/>
      <c r="AD282" s="122"/>
      <c r="AE282" s="122"/>
      <c r="AF282" s="122"/>
      <c r="AG282" s="122"/>
      <c r="AH282" s="122">
        <v>1.6488299999999998</v>
      </c>
      <c r="AI282" s="122">
        <v>1.26</v>
      </c>
      <c r="AJ282" s="122"/>
      <c r="AK282" s="122">
        <v>0</v>
      </c>
      <c r="AL282" s="122"/>
      <c r="AM282" s="122"/>
      <c r="AN282" s="122"/>
      <c r="AO282" s="122">
        <f t="shared" si="237"/>
        <v>1.42636556</v>
      </c>
      <c r="AP282" s="122">
        <f t="shared" si="238"/>
        <v>1.26</v>
      </c>
      <c r="AQ282" s="122">
        <f t="shared" si="239"/>
        <v>0</v>
      </c>
      <c r="AR282" s="122">
        <f t="shared" si="240"/>
        <v>0</v>
      </c>
      <c r="AS282" s="122"/>
      <c r="AT282" s="122"/>
      <c r="AU282" s="122"/>
      <c r="AV282" s="122">
        <f>VLOOKUP(C282,'[1]13'!$C$23:$AZ$935,46,0)</f>
        <v>1.42636556</v>
      </c>
      <c r="AW282" s="122">
        <f>VLOOKUP(C282,'[1]13'!$C$23:$AZ$935,47,0)</f>
        <v>1.26</v>
      </c>
      <c r="AX282" s="122"/>
      <c r="AY282" s="122">
        <f>VLOOKUP(C282,'[1]13'!$C$23:$AZ$935,49,0)</f>
        <v>0</v>
      </c>
      <c r="AZ282" s="122"/>
      <c r="BA282" s="122"/>
      <c r="BB282" s="122"/>
      <c r="BC282" s="122">
        <v>0</v>
      </c>
      <c r="BD282" s="122">
        <v>0</v>
      </c>
      <c r="BE282" s="122"/>
      <c r="BF282" s="122">
        <v>0</v>
      </c>
      <c r="BG282" s="122"/>
      <c r="BH282" s="122"/>
      <c r="BI282" s="122"/>
      <c r="BJ282" s="122"/>
      <c r="BK282" s="122"/>
      <c r="BL282" s="122"/>
      <c r="BM282" s="122"/>
      <c r="BN282" s="122"/>
      <c r="BO282" s="122"/>
      <c r="BP282" s="122"/>
      <c r="BQ282" s="122"/>
      <c r="BR282" s="122"/>
      <c r="BS282" s="122"/>
      <c r="BT282" s="122"/>
      <c r="BU282" s="122"/>
      <c r="BV282" s="122"/>
      <c r="BW282" s="122"/>
      <c r="BX282" s="122"/>
      <c r="BY282" s="122">
        <f t="shared" si="241"/>
        <v>0.22246443999999976</v>
      </c>
      <c r="BZ282" s="122"/>
      <c r="CA282" s="122"/>
      <c r="CB282" s="98"/>
    </row>
    <row r="283" spans="1:80" s="90" customFormat="1" ht="46.65" x14ac:dyDescent="0.3">
      <c r="A283" s="106" t="s">
        <v>1660</v>
      </c>
      <c r="B283" s="107" t="s">
        <v>838</v>
      </c>
      <c r="C283" s="108" t="s">
        <v>1274</v>
      </c>
      <c r="D283" s="122">
        <v>6.6334000000000009</v>
      </c>
      <c r="E283" s="122"/>
      <c r="F283" s="122">
        <f>VLOOKUP(C283,'[1]13'!$C$23:$AZ$935,4,0)</f>
        <v>6.6334</v>
      </c>
      <c r="G283" s="122">
        <f>VLOOKUP(C283,'[1]13'!$C$23:$AZ$935,5,0)</f>
        <v>0</v>
      </c>
      <c r="H283" s="122"/>
      <c r="I283" s="122">
        <f>VLOOKUP(C283,'[1]13'!$C$23:$AZ$935,7,0)</f>
        <v>0.35</v>
      </c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2"/>
      <c r="AC283" s="122"/>
      <c r="AD283" s="122"/>
      <c r="AE283" s="122"/>
      <c r="AF283" s="122"/>
      <c r="AG283" s="122"/>
      <c r="AH283" s="122">
        <v>6.6334</v>
      </c>
      <c r="AI283" s="122">
        <v>0</v>
      </c>
      <c r="AJ283" s="122"/>
      <c r="AK283" s="122">
        <v>0.35</v>
      </c>
      <c r="AL283" s="122"/>
      <c r="AM283" s="122"/>
      <c r="AN283" s="122"/>
      <c r="AO283" s="122">
        <f t="shared" si="237"/>
        <v>0</v>
      </c>
      <c r="AP283" s="122">
        <f t="shared" si="238"/>
        <v>0</v>
      </c>
      <c r="AQ283" s="122">
        <f t="shared" si="239"/>
        <v>0</v>
      </c>
      <c r="AR283" s="122">
        <f t="shared" si="240"/>
        <v>0</v>
      </c>
      <c r="AS283" s="122"/>
      <c r="AT283" s="122"/>
      <c r="AU283" s="122"/>
      <c r="AV283" s="122">
        <f>VLOOKUP(C283,'[1]13'!$C$23:$AZ$935,46,0)</f>
        <v>0</v>
      </c>
      <c r="AW283" s="122">
        <f>VLOOKUP(C283,'[1]13'!$C$23:$AZ$935,47,0)</f>
        <v>0</v>
      </c>
      <c r="AX283" s="122"/>
      <c r="AY283" s="122">
        <f>VLOOKUP(C283,'[1]13'!$C$23:$AZ$935,49,0)</f>
        <v>0</v>
      </c>
      <c r="AZ283" s="122"/>
      <c r="BA283" s="122"/>
      <c r="BB283" s="122"/>
      <c r="BC283" s="122">
        <v>0</v>
      </c>
      <c r="BD283" s="122">
        <v>0</v>
      </c>
      <c r="BE283" s="122"/>
      <c r="BF283" s="122">
        <v>0</v>
      </c>
      <c r="BG283" s="122"/>
      <c r="BH283" s="122"/>
      <c r="BI283" s="122"/>
      <c r="BJ283" s="122"/>
      <c r="BK283" s="122"/>
      <c r="BL283" s="122"/>
      <c r="BM283" s="122"/>
      <c r="BN283" s="122"/>
      <c r="BO283" s="122"/>
      <c r="BP283" s="122"/>
      <c r="BQ283" s="122"/>
      <c r="BR283" s="122"/>
      <c r="BS283" s="122"/>
      <c r="BT283" s="122"/>
      <c r="BU283" s="122"/>
      <c r="BV283" s="122"/>
      <c r="BW283" s="122"/>
      <c r="BX283" s="122"/>
      <c r="BY283" s="122">
        <f t="shared" si="241"/>
        <v>6.6334</v>
      </c>
      <c r="BZ283" s="122"/>
      <c r="CA283" s="122"/>
      <c r="CB283" s="98"/>
    </row>
    <row r="284" spans="1:80" s="90" customFormat="1" ht="46.65" x14ac:dyDescent="0.3">
      <c r="A284" s="106" t="s">
        <v>1660</v>
      </c>
      <c r="B284" s="107" t="s">
        <v>839</v>
      </c>
      <c r="C284" s="108" t="s">
        <v>1275</v>
      </c>
      <c r="D284" s="122">
        <v>3.5124400000000002</v>
      </c>
      <c r="E284" s="122"/>
      <c r="F284" s="122">
        <f>VLOOKUP(C284,'[1]13'!$C$23:$AZ$935,4,0)</f>
        <v>3.5124399999999998</v>
      </c>
      <c r="G284" s="122">
        <f>VLOOKUP(C284,'[1]13'!$C$23:$AZ$935,5,0)</f>
        <v>0</v>
      </c>
      <c r="H284" s="122"/>
      <c r="I284" s="122">
        <f>VLOOKUP(C284,'[1]13'!$C$23:$AZ$935,7,0)</f>
        <v>0.1</v>
      </c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2"/>
      <c r="AC284" s="122"/>
      <c r="AD284" s="122"/>
      <c r="AE284" s="122"/>
      <c r="AF284" s="122"/>
      <c r="AG284" s="122"/>
      <c r="AH284" s="122">
        <v>3.5124399999999998</v>
      </c>
      <c r="AI284" s="122">
        <v>0</v>
      </c>
      <c r="AJ284" s="122"/>
      <c r="AK284" s="122">
        <v>0.1</v>
      </c>
      <c r="AL284" s="122"/>
      <c r="AM284" s="122"/>
      <c r="AN284" s="122"/>
      <c r="AO284" s="122">
        <f t="shared" si="237"/>
        <v>0</v>
      </c>
      <c r="AP284" s="122">
        <f t="shared" si="238"/>
        <v>0</v>
      </c>
      <c r="AQ284" s="122">
        <f t="shared" si="239"/>
        <v>0</v>
      </c>
      <c r="AR284" s="122">
        <f t="shared" si="240"/>
        <v>0</v>
      </c>
      <c r="AS284" s="122"/>
      <c r="AT284" s="122"/>
      <c r="AU284" s="122"/>
      <c r="AV284" s="122">
        <f>VLOOKUP(C284,'[1]13'!$C$23:$AZ$935,46,0)</f>
        <v>0</v>
      </c>
      <c r="AW284" s="122">
        <f>VLOOKUP(C284,'[1]13'!$C$23:$AZ$935,47,0)</f>
        <v>0</v>
      </c>
      <c r="AX284" s="122"/>
      <c r="AY284" s="122">
        <f>VLOOKUP(C284,'[1]13'!$C$23:$AZ$935,49,0)</f>
        <v>0</v>
      </c>
      <c r="AZ284" s="122"/>
      <c r="BA284" s="122"/>
      <c r="BB284" s="122"/>
      <c r="BC284" s="122">
        <v>0</v>
      </c>
      <c r="BD284" s="122">
        <v>0</v>
      </c>
      <c r="BE284" s="122"/>
      <c r="BF284" s="122">
        <v>0</v>
      </c>
      <c r="BG284" s="122"/>
      <c r="BH284" s="122"/>
      <c r="BI284" s="122"/>
      <c r="BJ284" s="122"/>
      <c r="BK284" s="122"/>
      <c r="BL284" s="122"/>
      <c r="BM284" s="122"/>
      <c r="BN284" s="122"/>
      <c r="BO284" s="122"/>
      <c r="BP284" s="122"/>
      <c r="BQ284" s="122"/>
      <c r="BR284" s="122"/>
      <c r="BS284" s="122"/>
      <c r="BT284" s="122"/>
      <c r="BU284" s="122"/>
      <c r="BV284" s="122"/>
      <c r="BW284" s="122"/>
      <c r="BX284" s="122"/>
      <c r="BY284" s="122">
        <f t="shared" si="241"/>
        <v>3.5124399999999998</v>
      </c>
      <c r="BZ284" s="122"/>
      <c r="CA284" s="122"/>
      <c r="CB284" s="98"/>
    </row>
    <row r="285" spans="1:80" s="90" customFormat="1" ht="62.2" x14ac:dyDescent="0.3">
      <c r="A285" s="106" t="s">
        <v>1660</v>
      </c>
      <c r="B285" s="107" t="s">
        <v>637</v>
      </c>
      <c r="C285" s="108" t="s">
        <v>526</v>
      </c>
      <c r="D285" s="122">
        <v>0.42497000000000001</v>
      </c>
      <c r="E285" s="122"/>
      <c r="F285" s="122">
        <f>VLOOKUP(C285,'[1]13'!$C$23:$AZ$935,4,0)</f>
        <v>0.42497000000000001</v>
      </c>
      <c r="G285" s="122">
        <f>VLOOKUP(C285,'[1]13'!$C$23:$AZ$935,5,0)</f>
        <v>0.25</v>
      </c>
      <c r="H285" s="122"/>
      <c r="I285" s="122">
        <f>VLOOKUP(C285,'[1]13'!$C$23:$AZ$935,7,0)</f>
        <v>0</v>
      </c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2"/>
      <c r="AC285" s="122"/>
      <c r="AD285" s="122"/>
      <c r="AE285" s="122"/>
      <c r="AF285" s="122"/>
      <c r="AG285" s="122"/>
      <c r="AH285" s="122">
        <v>0.42497000000000001</v>
      </c>
      <c r="AI285" s="122">
        <v>0.25</v>
      </c>
      <c r="AJ285" s="122"/>
      <c r="AK285" s="122">
        <v>0</v>
      </c>
      <c r="AL285" s="122"/>
      <c r="AM285" s="122"/>
      <c r="AN285" s="122"/>
      <c r="AO285" s="122">
        <f t="shared" si="237"/>
        <v>0</v>
      </c>
      <c r="AP285" s="122">
        <f t="shared" si="238"/>
        <v>0</v>
      </c>
      <c r="AQ285" s="122">
        <f t="shared" si="239"/>
        <v>0</v>
      </c>
      <c r="AR285" s="122">
        <f t="shared" si="240"/>
        <v>0</v>
      </c>
      <c r="AS285" s="122"/>
      <c r="AT285" s="122"/>
      <c r="AU285" s="122"/>
      <c r="AV285" s="122">
        <f>VLOOKUP(C285,'[1]13'!$C$23:$AZ$935,46,0)</f>
        <v>0</v>
      </c>
      <c r="AW285" s="122">
        <f>VLOOKUP(C285,'[1]13'!$C$23:$AZ$935,47,0)</f>
        <v>0</v>
      </c>
      <c r="AX285" s="122"/>
      <c r="AY285" s="122">
        <f>VLOOKUP(C285,'[1]13'!$C$23:$AZ$935,49,0)</f>
        <v>0</v>
      </c>
      <c r="AZ285" s="122"/>
      <c r="BA285" s="122"/>
      <c r="BB285" s="122"/>
      <c r="BC285" s="122">
        <v>0</v>
      </c>
      <c r="BD285" s="122">
        <v>0</v>
      </c>
      <c r="BE285" s="122"/>
      <c r="BF285" s="122">
        <v>0</v>
      </c>
      <c r="BG285" s="122"/>
      <c r="BH285" s="122"/>
      <c r="BI285" s="122"/>
      <c r="BJ285" s="122"/>
      <c r="BK285" s="122"/>
      <c r="BL285" s="122"/>
      <c r="BM285" s="122"/>
      <c r="BN285" s="122"/>
      <c r="BO285" s="122"/>
      <c r="BP285" s="122"/>
      <c r="BQ285" s="122"/>
      <c r="BR285" s="122"/>
      <c r="BS285" s="122"/>
      <c r="BT285" s="122"/>
      <c r="BU285" s="122"/>
      <c r="BV285" s="122"/>
      <c r="BW285" s="122"/>
      <c r="BX285" s="122"/>
      <c r="BY285" s="122">
        <f t="shared" si="241"/>
        <v>0.42497000000000001</v>
      </c>
      <c r="BZ285" s="122"/>
      <c r="CA285" s="122"/>
      <c r="CB285" s="98"/>
    </row>
    <row r="286" spans="1:80" s="90" customFormat="1" ht="46.65" x14ac:dyDescent="0.3">
      <c r="A286" s="106" t="s">
        <v>1661</v>
      </c>
      <c r="B286" s="107" t="s">
        <v>1741</v>
      </c>
      <c r="C286" s="108" t="s">
        <v>528</v>
      </c>
      <c r="D286" s="122">
        <v>18.497679999999999</v>
      </c>
      <c r="E286" s="73"/>
      <c r="F286" s="122">
        <f>VLOOKUP(C286,'[1]13'!$C$23:$AZ$935,4,0)</f>
        <v>18.497680000000003</v>
      </c>
      <c r="G286" s="122">
        <f>VLOOKUP(C286,'[1]13'!$C$23:$AZ$935,5,0)</f>
        <v>0</v>
      </c>
      <c r="H286" s="122"/>
      <c r="I286" s="122">
        <f>VLOOKUP(C286,'[1]13'!$C$23:$AZ$935,7,0)</f>
        <v>1</v>
      </c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>
        <v>18.497680000000003</v>
      </c>
      <c r="AI286" s="73">
        <v>0</v>
      </c>
      <c r="AJ286" s="73"/>
      <c r="AK286" s="73">
        <v>1</v>
      </c>
      <c r="AL286" s="73"/>
      <c r="AM286" s="73"/>
      <c r="AN286" s="73"/>
      <c r="AO286" s="122">
        <f t="shared" si="237"/>
        <v>0</v>
      </c>
      <c r="AP286" s="122">
        <f t="shared" si="238"/>
        <v>0</v>
      </c>
      <c r="AQ286" s="122">
        <f t="shared" si="239"/>
        <v>0</v>
      </c>
      <c r="AR286" s="122">
        <f t="shared" si="240"/>
        <v>0</v>
      </c>
      <c r="AS286" s="73"/>
      <c r="AT286" s="73"/>
      <c r="AU286" s="73"/>
      <c r="AV286" s="122">
        <f>VLOOKUP(C286,'[1]13'!$C$23:$AZ$935,46,0)</f>
        <v>0</v>
      </c>
      <c r="AW286" s="122">
        <f>VLOOKUP(C286,'[1]13'!$C$23:$AZ$935,47,0)</f>
        <v>0</v>
      </c>
      <c r="AX286" s="122"/>
      <c r="AY286" s="122">
        <f>VLOOKUP(C286,'[1]13'!$C$23:$AZ$935,49,0)</f>
        <v>0</v>
      </c>
      <c r="AZ286" s="73"/>
      <c r="BA286" s="73"/>
      <c r="BB286" s="73"/>
      <c r="BC286" s="73">
        <v>0</v>
      </c>
      <c r="BD286" s="73">
        <v>0</v>
      </c>
      <c r="BE286" s="73"/>
      <c r="BF286" s="73">
        <v>0</v>
      </c>
      <c r="BG286" s="73"/>
      <c r="BH286" s="73"/>
      <c r="BI286" s="73"/>
      <c r="BJ286" s="73"/>
      <c r="BK286" s="73"/>
      <c r="BL286" s="73"/>
      <c r="BM286" s="73"/>
      <c r="BN286" s="73"/>
      <c r="BO286" s="73"/>
      <c r="BP286" s="73"/>
      <c r="BQ286" s="73"/>
      <c r="BR286" s="73"/>
      <c r="BS286" s="73"/>
      <c r="BT286" s="73"/>
      <c r="BU286" s="73"/>
      <c r="BV286" s="73"/>
      <c r="BW286" s="73"/>
      <c r="BX286" s="73"/>
      <c r="BY286" s="122">
        <f t="shared" si="241"/>
        <v>18.497680000000003</v>
      </c>
      <c r="BZ286" s="73"/>
      <c r="CA286" s="73"/>
      <c r="CB286" s="98"/>
    </row>
    <row r="287" spans="1:80" s="90" customFormat="1" ht="46.65" x14ac:dyDescent="0.3">
      <c r="A287" s="106" t="s">
        <v>1660</v>
      </c>
      <c r="B287" s="107" t="s">
        <v>78</v>
      </c>
      <c r="C287" s="108" t="s">
        <v>524</v>
      </c>
      <c r="D287" s="122">
        <v>1.44547</v>
      </c>
      <c r="E287" s="122"/>
      <c r="F287" s="122">
        <f>VLOOKUP(C287,'[1]13'!$C$23:$AZ$935,4,0)</f>
        <v>1.44547</v>
      </c>
      <c r="G287" s="122">
        <f>VLOOKUP(C287,'[1]13'!$C$23:$AZ$935,5,0)</f>
        <v>1.26</v>
      </c>
      <c r="H287" s="122"/>
      <c r="I287" s="122">
        <f>VLOOKUP(C287,'[1]13'!$C$23:$AZ$935,7,0)</f>
        <v>0</v>
      </c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2"/>
      <c r="AC287" s="122"/>
      <c r="AD287" s="122"/>
      <c r="AE287" s="122"/>
      <c r="AF287" s="122"/>
      <c r="AG287" s="122"/>
      <c r="AH287" s="122">
        <v>1.44547</v>
      </c>
      <c r="AI287" s="122">
        <v>1.26</v>
      </c>
      <c r="AJ287" s="122"/>
      <c r="AK287" s="122">
        <v>0</v>
      </c>
      <c r="AL287" s="122"/>
      <c r="AM287" s="122"/>
      <c r="AN287" s="122"/>
      <c r="AO287" s="122">
        <f t="shared" si="237"/>
        <v>1.4914960900000001</v>
      </c>
      <c r="AP287" s="122">
        <f t="shared" si="238"/>
        <v>1.26</v>
      </c>
      <c r="AQ287" s="122">
        <f t="shared" si="239"/>
        <v>0</v>
      </c>
      <c r="AR287" s="122">
        <f t="shared" si="240"/>
        <v>0</v>
      </c>
      <c r="AS287" s="122"/>
      <c r="AT287" s="122"/>
      <c r="AU287" s="122"/>
      <c r="AV287" s="122">
        <f>VLOOKUP(C287,'[1]13'!$C$23:$AZ$935,46,0)</f>
        <v>1.4914960900000001</v>
      </c>
      <c r="AW287" s="122">
        <f>VLOOKUP(C287,'[1]13'!$C$23:$AZ$935,47,0)</f>
        <v>1.26</v>
      </c>
      <c r="AX287" s="122"/>
      <c r="AY287" s="122">
        <f>VLOOKUP(C287,'[1]13'!$C$23:$AZ$935,49,0)</f>
        <v>0</v>
      </c>
      <c r="AZ287" s="122"/>
      <c r="BA287" s="122"/>
      <c r="BB287" s="122"/>
      <c r="BC287" s="122">
        <v>0</v>
      </c>
      <c r="BD287" s="122">
        <v>0</v>
      </c>
      <c r="BE287" s="122"/>
      <c r="BF287" s="122">
        <v>0</v>
      </c>
      <c r="BG287" s="122"/>
      <c r="BH287" s="122"/>
      <c r="BI287" s="122"/>
      <c r="BJ287" s="122"/>
      <c r="BK287" s="122"/>
      <c r="BL287" s="122"/>
      <c r="BM287" s="122"/>
      <c r="BN287" s="122"/>
      <c r="BO287" s="122"/>
      <c r="BP287" s="122"/>
      <c r="BQ287" s="122"/>
      <c r="BR287" s="122"/>
      <c r="BS287" s="122"/>
      <c r="BT287" s="122"/>
      <c r="BU287" s="122"/>
      <c r="BV287" s="122"/>
      <c r="BW287" s="122"/>
      <c r="BX287" s="122"/>
      <c r="BY287" s="122">
        <f t="shared" si="241"/>
        <v>-4.6026090000000019E-2</v>
      </c>
      <c r="BZ287" s="122"/>
      <c r="CA287" s="122"/>
      <c r="CB287" s="98"/>
    </row>
    <row r="288" spans="1:80" s="90" customFormat="1" ht="62.2" x14ac:dyDescent="0.3">
      <c r="A288" s="106" t="s">
        <v>1661</v>
      </c>
      <c r="B288" s="107" t="s">
        <v>638</v>
      </c>
      <c r="C288" s="108" t="s">
        <v>684</v>
      </c>
      <c r="D288" s="122">
        <v>61.639160000000004</v>
      </c>
      <c r="E288" s="122"/>
      <c r="F288" s="122">
        <f>VLOOKUP(C288,'[1]13'!$C$23:$AZ$935,4,0)</f>
        <v>0</v>
      </c>
      <c r="G288" s="122">
        <f>VLOOKUP(C288,'[1]13'!$C$23:$AZ$935,5,0)</f>
        <v>0</v>
      </c>
      <c r="H288" s="122"/>
      <c r="I288" s="122">
        <f>VLOOKUP(C288,'[1]13'!$C$23:$AZ$935,7,0)</f>
        <v>0</v>
      </c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2"/>
      <c r="AC288" s="122"/>
      <c r="AD288" s="122"/>
      <c r="AE288" s="122"/>
      <c r="AF288" s="122"/>
      <c r="AG288" s="122"/>
      <c r="AH288" s="122">
        <v>0</v>
      </c>
      <c r="AI288" s="122">
        <v>0</v>
      </c>
      <c r="AJ288" s="122"/>
      <c r="AK288" s="122">
        <v>0</v>
      </c>
      <c r="AL288" s="122"/>
      <c r="AM288" s="122"/>
      <c r="AN288" s="122"/>
      <c r="AO288" s="122">
        <f t="shared" si="237"/>
        <v>0</v>
      </c>
      <c r="AP288" s="122">
        <f t="shared" si="238"/>
        <v>0</v>
      </c>
      <c r="AQ288" s="122">
        <f t="shared" si="239"/>
        <v>0</v>
      </c>
      <c r="AR288" s="122">
        <f t="shared" si="240"/>
        <v>0</v>
      </c>
      <c r="AS288" s="122"/>
      <c r="AT288" s="122"/>
      <c r="AU288" s="122"/>
      <c r="AV288" s="122">
        <f>VLOOKUP(C288,'[1]13'!$C$23:$AZ$935,46,0)</f>
        <v>0</v>
      </c>
      <c r="AW288" s="122">
        <f>VLOOKUP(C288,'[1]13'!$C$23:$AZ$935,47,0)</f>
        <v>0</v>
      </c>
      <c r="AX288" s="122"/>
      <c r="AY288" s="122">
        <f>VLOOKUP(C288,'[1]13'!$C$23:$AZ$935,49,0)</f>
        <v>0</v>
      </c>
      <c r="AZ288" s="122"/>
      <c r="BA288" s="122"/>
      <c r="BB288" s="122"/>
      <c r="BC288" s="122">
        <v>0</v>
      </c>
      <c r="BD288" s="122">
        <v>0</v>
      </c>
      <c r="BE288" s="122"/>
      <c r="BF288" s="122">
        <v>0</v>
      </c>
      <c r="BG288" s="122"/>
      <c r="BH288" s="122"/>
      <c r="BI288" s="122"/>
      <c r="BJ288" s="122"/>
      <c r="BK288" s="122"/>
      <c r="BL288" s="122"/>
      <c r="BM288" s="122"/>
      <c r="BN288" s="122"/>
      <c r="BO288" s="122"/>
      <c r="BP288" s="122"/>
      <c r="BQ288" s="122"/>
      <c r="BR288" s="122"/>
      <c r="BS288" s="122"/>
      <c r="BT288" s="122"/>
      <c r="BU288" s="122"/>
      <c r="BV288" s="122"/>
      <c r="BW288" s="122"/>
      <c r="BX288" s="122"/>
      <c r="BY288" s="122">
        <f t="shared" si="241"/>
        <v>0</v>
      </c>
      <c r="BZ288" s="122"/>
      <c r="CA288" s="122"/>
      <c r="CB288" s="98"/>
    </row>
    <row r="289" spans="1:80" s="90" customFormat="1" ht="62.2" x14ac:dyDescent="0.3">
      <c r="A289" s="106" t="s">
        <v>1661</v>
      </c>
      <c r="B289" s="107" t="s">
        <v>639</v>
      </c>
      <c r="C289" s="108" t="s">
        <v>685</v>
      </c>
      <c r="D289" s="122">
        <v>11.564350000000001</v>
      </c>
      <c r="E289" s="122"/>
      <c r="F289" s="122">
        <f>VLOOKUP(C289,'[1]13'!$C$23:$AZ$935,4,0)</f>
        <v>11.564349999999999</v>
      </c>
      <c r="G289" s="122">
        <f>VLOOKUP(C289,'[1]13'!$C$23:$AZ$935,5,0)</f>
        <v>0</v>
      </c>
      <c r="H289" s="122"/>
      <c r="I289" s="122">
        <f>VLOOKUP(C289,'[1]13'!$C$23:$AZ$935,7,0)</f>
        <v>1</v>
      </c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2"/>
      <c r="AC289" s="122"/>
      <c r="AD289" s="122"/>
      <c r="AE289" s="122"/>
      <c r="AF289" s="122"/>
      <c r="AG289" s="122"/>
      <c r="AH289" s="122">
        <v>11.564349999999999</v>
      </c>
      <c r="AI289" s="122">
        <v>0</v>
      </c>
      <c r="AJ289" s="122"/>
      <c r="AK289" s="122">
        <v>1</v>
      </c>
      <c r="AL289" s="122"/>
      <c r="AM289" s="122"/>
      <c r="AN289" s="122"/>
      <c r="AO289" s="122">
        <f t="shared" si="237"/>
        <v>0</v>
      </c>
      <c r="AP289" s="122">
        <f t="shared" si="238"/>
        <v>0</v>
      </c>
      <c r="AQ289" s="122">
        <f t="shared" si="239"/>
        <v>0</v>
      </c>
      <c r="AR289" s="122">
        <f t="shared" si="240"/>
        <v>0</v>
      </c>
      <c r="AS289" s="122"/>
      <c r="AT289" s="122"/>
      <c r="AU289" s="122"/>
      <c r="AV289" s="122">
        <f>VLOOKUP(C289,'[1]13'!$C$23:$AZ$935,46,0)</f>
        <v>0</v>
      </c>
      <c r="AW289" s="122">
        <f>VLOOKUP(C289,'[1]13'!$C$23:$AZ$935,47,0)</f>
        <v>0</v>
      </c>
      <c r="AX289" s="122"/>
      <c r="AY289" s="122">
        <f>VLOOKUP(C289,'[1]13'!$C$23:$AZ$935,49,0)</f>
        <v>0</v>
      </c>
      <c r="AZ289" s="122"/>
      <c r="BA289" s="122"/>
      <c r="BB289" s="122"/>
      <c r="BC289" s="122">
        <v>0</v>
      </c>
      <c r="BD289" s="122">
        <v>0</v>
      </c>
      <c r="BE289" s="122"/>
      <c r="BF289" s="122">
        <v>0</v>
      </c>
      <c r="BG289" s="122"/>
      <c r="BH289" s="122"/>
      <c r="BI289" s="122"/>
      <c r="BJ289" s="122"/>
      <c r="BK289" s="122"/>
      <c r="BL289" s="122"/>
      <c r="BM289" s="122"/>
      <c r="BN289" s="122"/>
      <c r="BO289" s="122"/>
      <c r="BP289" s="122"/>
      <c r="BQ289" s="122"/>
      <c r="BR289" s="122"/>
      <c r="BS289" s="122"/>
      <c r="BT289" s="122"/>
      <c r="BU289" s="122"/>
      <c r="BV289" s="122"/>
      <c r="BW289" s="122"/>
      <c r="BX289" s="122"/>
      <c r="BY289" s="122">
        <f t="shared" si="241"/>
        <v>11.564349999999999</v>
      </c>
      <c r="BZ289" s="122"/>
      <c r="CA289" s="122"/>
      <c r="CB289" s="98"/>
    </row>
    <row r="290" spans="1:80" s="90" customFormat="1" ht="46.65" x14ac:dyDescent="0.3">
      <c r="A290" s="106" t="s">
        <v>1660</v>
      </c>
      <c r="B290" s="107" t="s">
        <v>1742</v>
      </c>
      <c r="C290" s="108" t="s">
        <v>527</v>
      </c>
      <c r="D290" s="122">
        <v>8.231209999999999</v>
      </c>
      <c r="E290" s="122"/>
      <c r="F290" s="122">
        <f>VLOOKUP(C290,'[1]13'!$C$23:$AZ$935,4,0)</f>
        <v>8.2312100000000008</v>
      </c>
      <c r="G290" s="122">
        <f>VLOOKUP(C290,'[1]13'!$C$23:$AZ$935,5,0)</f>
        <v>2</v>
      </c>
      <c r="H290" s="122"/>
      <c r="I290" s="122">
        <f>VLOOKUP(C290,'[1]13'!$C$23:$AZ$935,7,0)</f>
        <v>0</v>
      </c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2"/>
      <c r="AC290" s="122"/>
      <c r="AD290" s="122"/>
      <c r="AE290" s="122"/>
      <c r="AF290" s="122"/>
      <c r="AG290" s="122"/>
      <c r="AH290" s="122">
        <v>8.2312100000000008</v>
      </c>
      <c r="AI290" s="122">
        <v>2</v>
      </c>
      <c r="AJ290" s="122"/>
      <c r="AK290" s="122">
        <v>0</v>
      </c>
      <c r="AL290" s="122"/>
      <c r="AM290" s="122"/>
      <c r="AN290" s="122"/>
      <c r="AO290" s="122">
        <f t="shared" si="237"/>
        <v>0</v>
      </c>
      <c r="AP290" s="122">
        <f t="shared" si="238"/>
        <v>0</v>
      </c>
      <c r="AQ290" s="122">
        <f t="shared" si="239"/>
        <v>0</v>
      </c>
      <c r="AR290" s="122">
        <f t="shared" si="240"/>
        <v>0</v>
      </c>
      <c r="AS290" s="122"/>
      <c r="AT290" s="122"/>
      <c r="AU290" s="122"/>
      <c r="AV290" s="122">
        <f>VLOOKUP(C290,'[1]13'!$C$23:$AZ$935,46,0)</f>
        <v>0</v>
      </c>
      <c r="AW290" s="122">
        <f>VLOOKUP(C290,'[1]13'!$C$23:$AZ$935,47,0)</f>
        <v>0</v>
      </c>
      <c r="AX290" s="122"/>
      <c r="AY290" s="122">
        <f>VLOOKUP(C290,'[1]13'!$C$23:$AZ$935,49,0)</f>
        <v>0</v>
      </c>
      <c r="AZ290" s="122"/>
      <c r="BA290" s="122"/>
      <c r="BB290" s="122"/>
      <c r="BC290" s="122">
        <v>0</v>
      </c>
      <c r="BD290" s="122">
        <v>0</v>
      </c>
      <c r="BE290" s="122"/>
      <c r="BF290" s="122">
        <v>0</v>
      </c>
      <c r="BG290" s="122"/>
      <c r="BH290" s="122"/>
      <c r="BI290" s="122"/>
      <c r="BJ290" s="122"/>
      <c r="BK290" s="122"/>
      <c r="BL290" s="122"/>
      <c r="BM290" s="122"/>
      <c r="BN290" s="122"/>
      <c r="BO290" s="122"/>
      <c r="BP290" s="122"/>
      <c r="BQ290" s="122"/>
      <c r="BR290" s="122"/>
      <c r="BS290" s="122"/>
      <c r="BT290" s="122"/>
      <c r="BU290" s="122"/>
      <c r="BV290" s="122"/>
      <c r="BW290" s="122"/>
      <c r="BX290" s="122"/>
      <c r="BY290" s="122">
        <f t="shared" si="241"/>
        <v>8.2312100000000008</v>
      </c>
      <c r="BZ290" s="122"/>
      <c r="CA290" s="122"/>
      <c r="CB290" s="98"/>
    </row>
    <row r="291" spans="1:80" s="90" customFormat="1" ht="62.2" x14ac:dyDescent="0.3">
      <c r="A291" s="106" t="s">
        <v>1661</v>
      </c>
      <c r="B291" s="107" t="s">
        <v>1743</v>
      </c>
      <c r="C291" s="108" t="s">
        <v>1276</v>
      </c>
      <c r="D291" s="122">
        <v>0.56730999999999998</v>
      </c>
      <c r="E291" s="122"/>
      <c r="F291" s="122">
        <f>VLOOKUP(C291,'[1]13'!$C$23:$AZ$935,4,0)</f>
        <v>0.56730999999999998</v>
      </c>
      <c r="G291" s="122">
        <f>VLOOKUP(C291,'[1]13'!$C$23:$AZ$935,5,0)</f>
        <v>0.4</v>
      </c>
      <c r="H291" s="122"/>
      <c r="I291" s="122">
        <f>VLOOKUP(C291,'[1]13'!$C$23:$AZ$935,7,0)</f>
        <v>0</v>
      </c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2"/>
      <c r="AC291" s="122"/>
      <c r="AD291" s="122"/>
      <c r="AE291" s="122"/>
      <c r="AF291" s="122"/>
      <c r="AG291" s="122"/>
      <c r="AH291" s="122">
        <v>0.56730999999999998</v>
      </c>
      <c r="AI291" s="122">
        <v>0.4</v>
      </c>
      <c r="AJ291" s="122"/>
      <c r="AK291" s="122">
        <v>0</v>
      </c>
      <c r="AL291" s="122"/>
      <c r="AM291" s="122"/>
      <c r="AN291" s="122"/>
      <c r="AO291" s="122">
        <f t="shared" si="237"/>
        <v>0.34216757000000003</v>
      </c>
      <c r="AP291" s="122">
        <f t="shared" si="238"/>
        <v>0.4</v>
      </c>
      <c r="AQ291" s="122">
        <f t="shared" si="239"/>
        <v>0</v>
      </c>
      <c r="AR291" s="122">
        <f t="shared" si="240"/>
        <v>0</v>
      </c>
      <c r="AS291" s="122"/>
      <c r="AT291" s="122"/>
      <c r="AU291" s="122"/>
      <c r="AV291" s="122">
        <f>VLOOKUP(C291,'[1]13'!$C$23:$AZ$935,46,0)</f>
        <v>0</v>
      </c>
      <c r="AW291" s="122">
        <f>VLOOKUP(C291,'[1]13'!$C$23:$AZ$935,47,0)</f>
        <v>0</v>
      </c>
      <c r="AX291" s="122"/>
      <c r="AY291" s="122">
        <f>VLOOKUP(C291,'[1]13'!$C$23:$AZ$935,49,0)</f>
        <v>0</v>
      </c>
      <c r="AZ291" s="122"/>
      <c r="BA291" s="122"/>
      <c r="BB291" s="122"/>
      <c r="BC291" s="122">
        <v>0.34216757000000003</v>
      </c>
      <c r="BD291" s="122">
        <v>0.4</v>
      </c>
      <c r="BE291" s="122"/>
      <c r="BF291" s="122">
        <v>0</v>
      </c>
      <c r="BG291" s="122"/>
      <c r="BH291" s="122"/>
      <c r="BI291" s="122"/>
      <c r="BJ291" s="122"/>
      <c r="BK291" s="122"/>
      <c r="BL291" s="122"/>
      <c r="BM291" s="122"/>
      <c r="BN291" s="122"/>
      <c r="BO291" s="122"/>
      <c r="BP291" s="122"/>
      <c r="BQ291" s="122"/>
      <c r="BR291" s="122"/>
      <c r="BS291" s="122"/>
      <c r="BT291" s="122"/>
      <c r="BU291" s="122"/>
      <c r="BV291" s="122"/>
      <c r="BW291" s="122"/>
      <c r="BX291" s="122"/>
      <c r="BY291" s="122">
        <f t="shared" si="241"/>
        <v>0.22514242999999995</v>
      </c>
      <c r="BZ291" s="122"/>
      <c r="CA291" s="122"/>
      <c r="CB291" s="98"/>
    </row>
    <row r="292" spans="1:80" s="90" customFormat="1" ht="46.65" x14ac:dyDescent="0.3">
      <c r="A292" s="106" t="s">
        <v>1660</v>
      </c>
      <c r="B292" s="107" t="s">
        <v>1744</v>
      </c>
      <c r="C292" s="108" t="s">
        <v>1277</v>
      </c>
      <c r="D292" s="122">
        <v>0.56730999999999998</v>
      </c>
      <c r="E292" s="122"/>
      <c r="F292" s="122">
        <f>VLOOKUP(C292,'[1]13'!$C$23:$AZ$935,4,0)</f>
        <v>0.56730999999999998</v>
      </c>
      <c r="G292" s="122">
        <f>VLOOKUP(C292,'[1]13'!$C$23:$AZ$935,5,0)</f>
        <v>0.4</v>
      </c>
      <c r="H292" s="122"/>
      <c r="I292" s="122">
        <f>VLOOKUP(C292,'[1]13'!$C$23:$AZ$935,7,0)</f>
        <v>0</v>
      </c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2"/>
      <c r="AC292" s="122"/>
      <c r="AD292" s="122"/>
      <c r="AE292" s="122"/>
      <c r="AF292" s="122"/>
      <c r="AG292" s="122"/>
      <c r="AH292" s="122">
        <v>0.56730999999999998</v>
      </c>
      <c r="AI292" s="122">
        <v>0.4</v>
      </c>
      <c r="AJ292" s="122"/>
      <c r="AK292" s="122">
        <v>0</v>
      </c>
      <c r="AL292" s="122"/>
      <c r="AM292" s="122"/>
      <c r="AN292" s="122"/>
      <c r="AO292" s="122">
        <f t="shared" si="237"/>
        <v>0.31607678000000006</v>
      </c>
      <c r="AP292" s="122">
        <f t="shared" si="238"/>
        <v>0.4</v>
      </c>
      <c r="AQ292" s="122">
        <f t="shared" si="239"/>
        <v>0</v>
      </c>
      <c r="AR292" s="122">
        <f t="shared" si="240"/>
        <v>0</v>
      </c>
      <c r="AS292" s="122"/>
      <c r="AT292" s="122"/>
      <c r="AU292" s="122"/>
      <c r="AV292" s="122">
        <f>VLOOKUP(C292,'[1]13'!$C$23:$AZ$935,46,0)</f>
        <v>0.31607678000000006</v>
      </c>
      <c r="AW292" s="122">
        <f>VLOOKUP(C292,'[1]13'!$C$23:$AZ$935,47,0)</f>
        <v>0.4</v>
      </c>
      <c r="AX292" s="122"/>
      <c r="AY292" s="122">
        <f>VLOOKUP(C292,'[1]13'!$C$23:$AZ$935,49,0)</f>
        <v>0</v>
      </c>
      <c r="AZ292" s="122"/>
      <c r="BA292" s="122"/>
      <c r="BB292" s="122"/>
      <c r="BC292" s="122">
        <v>0</v>
      </c>
      <c r="BD292" s="122">
        <v>0</v>
      </c>
      <c r="BE292" s="122"/>
      <c r="BF292" s="122">
        <v>0</v>
      </c>
      <c r="BG292" s="122"/>
      <c r="BH292" s="122"/>
      <c r="BI292" s="122"/>
      <c r="BJ292" s="122"/>
      <c r="BK292" s="122"/>
      <c r="BL292" s="122"/>
      <c r="BM292" s="122"/>
      <c r="BN292" s="122"/>
      <c r="BO292" s="122"/>
      <c r="BP292" s="122"/>
      <c r="BQ292" s="122"/>
      <c r="BR292" s="122"/>
      <c r="BS292" s="122"/>
      <c r="BT292" s="122"/>
      <c r="BU292" s="122"/>
      <c r="BV292" s="122"/>
      <c r="BW292" s="122"/>
      <c r="BX292" s="122"/>
      <c r="BY292" s="122">
        <f t="shared" si="241"/>
        <v>0.25123321999999992</v>
      </c>
      <c r="BZ292" s="122"/>
      <c r="CA292" s="122"/>
      <c r="CB292" s="98"/>
    </row>
    <row r="293" spans="1:80" s="90" customFormat="1" ht="62.2" x14ac:dyDescent="0.3">
      <c r="A293" s="106" t="s">
        <v>1660</v>
      </c>
      <c r="B293" s="107" t="s">
        <v>1745</v>
      </c>
      <c r="C293" s="108" t="s">
        <v>1278</v>
      </c>
      <c r="D293" s="122">
        <v>1.01234</v>
      </c>
      <c r="E293" s="122"/>
      <c r="F293" s="122">
        <f>VLOOKUP(C293,'[1]13'!$C$23:$AZ$935,4,0)</f>
        <v>1.01234</v>
      </c>
      <c r="G293" s="122">
        <f>VLOOKUP(C293,'[1]13'!$C$23:$AZ$935,5,0)</f>
        <v>0.25</v>
      </c>
      <c r="H293" s="122"/>
      <c r="I293" s="122">
        <f>VLOOKUP(C293,'[1]13'!$C$23:$AZ$935,7,0)</f>
        <v>0</v>
      </c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2"/>
      <c r="AC293" s="122"/>
      <c r="AD293" s="122"/>
      <c r="AE293" s="122"/>
      <c r="AF293" s="122"/>
      <c r="AG293" s="122"/>
      <c r="AH293" s="122">
        <v>1.01234</v>
      </c>
      <c r="AI293" s="122">
        <v>0.25</v>
      </c>
      <c r="AJ293" s="122"/>
      <c r="AK293" s="122">
        <v>0</v>
      </c>
      <c r="AL293" s="122"/>
      <c r="AM293" s="122"/>
      <c r="AN293" s="122"/>
      <c r="AO293" s="122">
        <f t="shared" si="237"/>
        <v>0</v>
      </c>
      <c r="AP293" s="122">
        <f t="shared" si="238"/>
        <v>0</v>
      </c>
      <c r="AQ293" s="122">
        <f t="shared" si="239"/>
        <v>0</v>
      </c>
      <c r="AR293" s="122">
        <f t="shared" si="240"/>
        <v>0</v>
      </c>
      <c r="AS293" s="122"/>
      <c r="AT293" s="122"/>
      <c r="AU293" s="122"/>
      <c r="AV293" s="122">
        <f>VLOOKUP(C293,'[1]13'!$C$23:$AZ$935,46,0)</f>
        <v>0</v>
      </c>
      <c r="AW293" s="122">
        <f>VLOOKUP(C293,'[1]13'!$C$23:$AZ$935,47,0)</f>
        <v>0</v>
      </c>
      <c r="AX293" s="122"/>
      <c r="AY293" s="122">
        <f>VLOOKUP(C293,'[1]13'!$C$23:$AZ$935,49,0)</f>
        <v>0</v>
      </c>
      <c r="AZ293" s="122"/>
      <c r="BA293" s="122"/>
      <c r="BB293" s="122"/>
      <c r="BC293" s="122">
        <v>0</v>
      </c>
      <c r="BD293" s="122">
        <v>0</v>
      </c>
      <c r="BE293" s="122"/>
      <c r="BF293" s="122">
        <v>0</v>
      </c>
      <c r="BG293" s="122"/>
      <c r="BH293" s="122"/>
      <c r="BI293" s="122"/>
      <c r="BJ293" s="122"/>
      <c r="BK293" s="122"/>
      <c r="BL293" s="122"/>
      <c r="BM293" s="122"/>
      <c r="BN293" s="122"/>
      <c r="BO293" s="122"/>
      <c r="BP293" s="122"/>
      <c r="BQ293" s="122"/>
      <c r="BR293" s="122"/>
      <c r="BS293" s="122"/>
      <c r="BT293" s="122"/>
      <c r="BU293" s="122"/>
      <c r="BV293" s="122"/>
      <c r="BW293" s="122"/>
      <c r="BX293" s="122"/>
      <c r="BY293" s="122">
        <f t="shared" si="241"/>
        <v>1.01234</v>
      </c>
      <c r="BZ293" s="122"/>
      <c r="CA293" s="122"/>
      <c r="CB293" s="98"/>
    </row>
    <row r="294" spans="1:80" s="90" customFormat="1" ht="62.2" x14ac:dyDescent="0.3">
      <c r="A294" s="106" t="s">
        <v>1661</v>
      </c>
      <c r="B294" s="107" t="s">
        <v>1746</v>
      </c>
      <c r="C294" s="108" t="s">
        <v>1279</v>
      </c>
      <c r="D294" s="122">
        <v>1.60185</v>
      </c>
      <c r="E294" s="122"/>
      <c r="F294" s="122">
        <f>VLOOKUP(C294,'[1]13'!$C$23:$AZ$935,4,0)</f>
        <v>0</v>
      </c>
      <c r="G294" s="122">
        <f>VLOOKUP(C294,'[1]13'!$C$23:$AZ$935,5,0)</f>
        <v>0</v>
      </c>
      <c r="H294" s="122"/>
      <c r="I294" s="122">
        <f>VLOOKUP(C294,'[1]13'!$C$23:$AZ$935,7,0)</f>
        <v>0</v>
      </c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2"/>
      <c r="AC294" s="122"/>
      <c r="AD294" s="122"/>
      <c r="AE294" s="122"/>
      <c r="AF294" s="122"/>
      <c r="AG294" s="122"/>
      <c r="AH294" s="122">
        <v>0</v>
      </c>
      <c r="AI294" s="122">
        <v>0</v>
      </c>
      <c r="AJ294" s="122"/>
      <c r="AK294" s="122">
        <v>0</v>
      </c>
      <c r="AL294" s="122"/>
      <c r="AM294" s="122"/>
      <c r="AN294" s="122"/>
      <c r="AO294" s="122">
        <f t="shared" si="237"/>
        <v>0</v>
      </c>
      <c r="AP294" s="122">
        <f t="shared" si="238"/>
        <v>0</v>
      </c>
      <c r="AQ294" s="122">
        <f t="shared" si="239"/>
        <v>0</v>
      </c>
      <c r="AR294" s="122">
        <f t="shared" si="240"/>
        <v>0</v>
      </c>
      <c r="AS294" s="122"/>
      <c r="AT294" s="122"/>
      <c r="AU294" s="122"/>
      <c r="AV294" s="122">
        <f>VLOOKUP(C294,'[1]13'!$C$23:$AZ$935,46,0)</f>
        <v>0</v>
      </c>
      <c r="AW294" s="122">
        <f>VLOOKUP(C294,'[1]13'!$C$23:$AZ$935,47,0)</f>
        <v>0</v>
      </c>
      <c r="AX294" s="122"/>
      <c r="AY294" s="122">
        <f>VLOOKUP(C294,'[1]13'!$C$23:$AZ$935,49,0)</f>
        <v>0</v>
      </c>
      <c r="AZ294" s="122"/>
      <c r="BA294" s="122"/>
      <c r="BB294" s="122"/>
      <c r="BC294" s="122">
        <v>0</v>
      </c>
      <c r="BD294" s="122">
        <v>0</v>
      </c>
      <c r="BE294" s="122"/>
      <c r="BF294" s="122">
        <v>0</v>
      </c>
      <c r="BG294" s="122"/>
      <c r="BH294" s="122"/>
      <c r="BI294" s="122"/>
      <c r="BJ294" s="122"/>
      <c r="BK294" s="122"/>
      <c r="BL294" s="122"/>
      <c r="BM294" s="122"/>
      <c r="BN294" s="122"/>
      <c r="BO294" s="122"/>
      <c r="BP294" s="122"/>
      <c r="BQ294" s="122"/>
      <c r="BR294" s="122"/>
      <c r="BS294" s="122"/>
      <c r="BT294" s="122"/>
      <c r="BU294" s="122"/>
      <c r="BV294" s="122"/>
      <c r="BW294" s="122"/>
      <c r="BX294" s="122"/>
      <c r="BY294" s="122">
        <f t="shared" si="241"/>
        <v>0</v>
      </c>
      <c r="BZ294" s="122"/>
      <c r="CA294" s="122"/>
      <c r="CB294" s="98"/>
    </row>
    <row r="295" spans="1:80" s="90" customFormat="1" ht="62.2" x14ac:dyDescent="0.3">
      <c r="A295" s="106" t="s">
        <v>1660</v>
      </c>
      <c r="B295" s="107" t="s">
        <v>1747</v>
      </c>
      <c r="C295" s="108" t="s">
        <v>1280</v>
      </c>
      <c r="D295" s="122">
        <v>0.48705999999999999</v>
      </c>
      <c r="E295" s="122"/>
      <c r="F295" s="122">
        <f>VLOOKUP(C295,'[1]13'!$C$23:$AZ$935,4,0)</f>
        <v>0.48705999999999999</v>
      </c>
      <c r="G295" s="122">
        <f>VLOOKUP(C295,'[1]13'!$C$23:$AZ$935,5,0)</f>
        <v>0.4</v>
      </c>
      <c r="H295" s="122"/>
      <c r="I295" s="122">
        <f>VLOOKUP(C295,'[1]13'!$C$23:$AZ$935,7,0)</f>
        <v>0</v>
      </c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2"/>
      <c r="AC295" s="122"/>
      <c r="AD295" s="122"/>
      <c r="AE295" s="122"/>
      <c r="AF295" s="122"/>
      <c r="AG295" s="122"/>
      <c r="AH295" s="122">
        <v>0.48705999999999999</v>
      </c>
      <c r="AI295" s="122">
        <v>0.4</v>
      </c>
      <c r="AJ295" s="122"/>
      <c r="AK295" s="122">
        <v>0</v>
      </c>
      <c r="AL295" s="122"/>
      <c r="AM295" s="122"/>
      <c r="AN295" s="122"/>
      <c r="AO295" s="122">
        <f t="shared" si="237"/>
        <v>0.31508030999999997</v>
      </c>
      <c r="AP295" s="122">
        <f t="shared" si="238"/>
        <v>0.4</v>
      </c>
      <c r="AQ295" s="122">
        <f t="shared" si="239"/>
        <v>0</v>
      </c>
      <c r="AR295" s="122">
        <f t="shared" si="240"/>
        <v>0</v>
      </c>
      <c r="AS295" s="122"/>
      <c r="AT295" s="122"/>
      <c r="AU295" s="122"/>
      <c r="AV295" s="122">
        <f>VLOOKUP(C295,'[1]13'!$C$23:$AZ$935,46,0)</f>
        <v>0.31508030999999997</v>
      </c>
      <c r="AW295" s="122">
        <f>VLOOKUP(C295,'[1]13'!$C$23:$AZ$935,47,0)</f>
        <v>0.4</v>
      </c>
      <c r="AX295" s="122"/>
      <c r="AY295" s="122">
        <f>VLOOKUP(C295,'[1]13'!$C$23:$AZ$935,49,0)</f>
        <v>0</v>
      </c>
      <c r="AZ295" s="122"/>
      <c r="BA295" s="122"/>
      <c r="BB295" s="122"/>
      <c r="BC295" s="122">
        <v>0</v>
      </c>
      <c r="BD295" s="122">
        <v>0</v>
      </c>
      <c r="BE295" s="122"/>
      <c r="BF295" s="122">
        <v>0</v>
      </c>
      <c r="BG295" s="122"/>
      <c r="BH295" s="122"/>
      <c r="BI295" s="122"/>
      <c r="BJ295" s="122"/>
      <c r="BK295" s="122"/>
      <c r="BL295" s="122"/>
      <c r="BM295" s="122"/>
      <c r="BN295" s="122"/>
      <c r="BO295" s="122"/>
      <c r="BP295" s="122"/>
      <c r="BQ295" s="122"/>
      <c r="BR295" s="122"/>
      <c r="BS295" s="122"/>
      <c r="BT295" s="122"/>
      <c r="BU295" s="122"/>
      <c r="BV295" s="122"/>
      <c r="BW295" s="122"/>
      <c r="BX295" s="122"/>
      <c r="BY295" s="122">
        <f t="shared" si="241"/>
        <v>0.17197969000000002</v>
      </c>
      <c r="BZ295" s="122"/>
      <c r="CA295" s="122"/>
      <c r="CB295" s="98"/>
    </row>
    <row r="296" spans="1:80" s="90" customFormat="1" ht="46.65" x14ac:dyDescent="0.3">
      <c r="A296" s="106" t="s">
        <v>1660</v>
      </c>
      <c r="B296" s="107" t="s">
        <v>1748</v>
      </c>
      <c r="C296" s="108" t="s">
        <v>1281</v>
      </c>
      <c r="D296" s="122">
        <v>1.5161</v>
      </c>
      <c r="E296" s="122"/>
      <c r="F296" s="122">
        <f>VLOOKUP(C296,'[1]13'!$C$23:$AZ$935,4,0)</f>
        <v>1.5161</v>
      </c>
      <c r="G296" s="122">
        <f>VLOOKUP(C296,'[1]13'!$C$23:$AZ$935,5,0)</f>
        <v>1.26</v>
      </c>
      <c r="H296" s="122"/>
      <c r="I296" s="122">
        <f>VLOOKUP(C296,'[1]13'!$C$23:$AZ$935,7,0)</f>
        <v>0</v>
      </c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2"/>
      <c r="AC296" s="122"/>
      <c r="AD296" s="122"/>
      <c r="AE296" s="122"/>
      <c r="AF296" s="122"/>
      <c r="AG296" s="122"/>
      <c r="AH296" s="122">
        <v>1.5161</v>
      </c>
      <c r="AI296" s="122">
        <v>1.26</v>
      </c>
      <c r="AJ296" s="122"/>
      <c r="AK296" s="122">
        <v>0</v>
      </c>
      <c r="AL296" s="122"/>
      <c r="AM296" s="122"/>
      <c r="AN296" s="122"/>
      <c r="AO296" s="122">
        <f t="shared" si="237"/>
        <v>0</v>
      </c>
      <c r="AP296" s="122">
        <f t="shared" si="238"/>
        <v>0</v>
      </c>
      <c r="AQ296" s="122">
        <f t="shared" si="239"/>
        <v>0</v>
      </c>
      <c r="AR296" s="122">
        <f t="shared" si="240"/>
        <v>0</v>
      </c>
      <c r="AS296" s="122"/>
      <c r="AT296" s="122"/>
      <c r="AU296" s="122"/>
      <c r="AV296" s="122">
        <f>VLOOKUP(C296,'[1]13'!$C$23:$AZ$935,46,0)</f>
        <v>0</v>
      </c>
      <c r="AW296" s="122">
        <f>VLOOKUP(C296,'[1]13'!$C$23:$AZ$935,47,0)</f>
        <v>0</v>
      </c>
      <c r="AX296" s="122"/>
      <c r="AY296" s="122">
        <f>VLOOKUP(C296,'[1]13'!$C$23:$AZ$935,49,0)</f>
        <v>0</v>
      </c>
      <c r="AZ296" s="122"/>
      <c r="BA296" s="122"/>
      <c r="BB296" s="122"/>
      <c r="BC296" s="122">
        <v>0</v>
      </c>
      <c r="BD296" s="122">
        <v>0</v>
      </c>
      <c r="BE296" s="122"/>
      <c r="BF296" s="122">
        <v>0</v>
      </c>
      <c r="BG296" s="122"/>
      <c r="BH296" s="122"/>
      <c r="BI296" s="122"/>
      <c r="BJ296" s="122"/>
      <c r="BK296" s="122"/>
      <c r="BL296" s="122"/>
      <c r="BM296" s="122"/>
      <c r="BN296" s="122"/>
      <c r="BO296" s="122"/>
      <c r="BP296" s="122"/>
      <c r="BQ296" s="122"/>
      <c r="BR296" s="122"/>
      <c r="BS296" s="122"/>
      <c r="BT296" s="122"/>
      <c r="BU296" s="122"/>
      <c r="BV296" s="122"/>
      <c r="BW296" s="122"/>
      <c r="BX296" s="122"/>
      <c r="BY296" s="122">
        <f t="shared" si="241"/>
        <v>1.5161</v>
      </c>
      <c r="BZ296" s="122"/>
      <c r="CA296" s="122"/>
      <c r="CB296" s="98"/>
    </row>
    <row r="297" spans="1:80" s="90" customFormat="1" ht="62.2" x14ac:dyDescent="0.3">
      <c r="A297" s="106" t="s">
        <v>1660</v>
      </c>
      <c r="B297" s="107" t="s">
        <v>1749</v>
      </c>
      <c r="C297" s="108" t="s">
        <v>1282</v>
      </c>
      <c r="D297" s="122">
        <v>2.6852399999999998</v>
      </c>
      <c r="E297" s="122"/>
      <c r="F297" s="122">
        <f>VLOOKUP(C297,'[1]13'!$C$23:$AZ$935,4,0)</f>
        <v>2.6852399999999994</v>
      </c>
      <c r="G297" s="122">
        <f>VLOOKUP(C297,'[1]13'!$C$23:$AZ$935,5,0)</f>
        <v>2</v>
      </c>
      <c r="H297" s="122"/>
      <c r="I297" s="122">
        <f>VLOOKUP(C297,'[1]13'!$C$23:$AZ$935,7,0)</f>
        <v>0</v>
      </c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2"/>
      <c r="AC297" s="122"/>
      <c r="AD297" s="122"/>
      <c r="AE297" s="122"/>
      <c r="AF297" s="122"/>
      <c r="AG297" s="122"/>
      <c r="AH297" s="122">
        <v>2.6852399999999994</v>
      </c>
      <c r="AI297" s="122">
        <v>2</v>
      </c>
      <c r="AJ297" s="122"/>
      <c r="AK297" s="122">
        <v>0</v>
      </c>
      <c r="AL297" s="122"/>
      <c r="AM297" s="122"/>
      <c r="AN297" s="122"/>
      <c r="AO297" s="122">
        <f t="shared" si="237"/>
        <v>2.2995096500000001</v>
      </c>
      <c r="AP297" s="122">
        <f t="shared" si="238"/>
        <v>2</v>
      </c>
      <c r="AQ297" s="122">
        <f t="shared" si="239"/>
        <v>0</v>
      </c>
      <c r="AR297" s="122">
        <f t="shared" si="240"/>
        <v>0</v>
      </c>
      <c r="AS297" s="122"/>
      <c r="AT297" s="122"/>
      <c r="AU297" s="122"/>
      <c r="AV297" s="122">
        <f>VLOOKUP(C297,'[1]13'!$C$23:$AZ$935,46,0)</f>
        <v>2.2995096500000001</v>
      </c>
      <c r="AW297" s="122">
        <f>VLOOKUP(C297,'[1]13'!$C$23:$AZ$935,47,0)</f>
        <v>2</v>
      </c>
      <c r="AX297" s="122"/>
      <c r="AY297" s="122">
        <f>VLOOKUP(C297,'[1]13'!$C$23:$AZ$935,49,0)</f>
        <v>0</v>
      </c>
      <c r="AZ297" s="122"/>
      <c r="BA297" s="122"/>
      <c r="BB297" s="122"/>
      <c r="BC297" s="122">
        <v>0</v>
      </c>
      <c r="BD297" s="122">
        <v>0</v>
      </c>
      <c r="BE297" s="122"/>
      <c r="BF297" s="122">
        <v>0</v>
      </c>
      <c r="BG297" s="122"/>
      <c r="BH297" s="122"/>
      <c r="BI297" s="122"/>
      <c r="BJ297" s="122"/>
      <c r="BK297" s="122"/>
      <c r="BL297" s="122"/>
      <c r="BM297" s="122"/>
      <c r="BN297" s="122"/>
      <c r="BO297" s="122"/>
      <c r="BP297" s="122"/>
      <c r="BQ297" s="122"/>
      <c r="BR297" s="122"/>
      <c r="BS297" s="122"/>
      <c r="BT297" s="122"/>
      <c r="BU297" s="122"/>
      <c r="BV297" s="122"/>
      <c r="BW297" s="122"/>
      <c r="BX297" s="122"/>
      <c r="BY297" s="122">
        <f t="shared" si="241"/>
        <v>0.38573034999999933</v>
      </c>
      <c r="BZ297" s="122"/>
      <c r="CA297" s="122"/>
      <c r="CB297" s="98"/>
    </row>
    <row r="298" spans="1:80" s="90" customFormat="1" ht="77.7" x14ac:dyDescent="0.3">
      <c r="A298" s="106" t="s">
        <v>1660</v>
      </c>
      <c r="B298" s="107" t="s">
        <v>840</v>
      </c>
      <c r="C298" s="108" t="s">
        <v>1283</v>
      </c>
      <c r="D298" s="122">
        <v>0.64124999999999999</v>
      </c>
      <c r="E298" s="122"/>
      <c r="F298" s="122">
        <f>VLOOKUP(C298,'[1]13'!$C$23:$AZ$935,4,0)</f>
        <v>0.64124999999999999</v>
      </c>
      <c r="G298" s="122">
        <f>VLOOKUP(C298,'[1]13'!$C$23:$AZ$935,5,0)</f>
        <v>0.63</v>
      </c>
      <c r="H298" s="122"/>
      <c r="I298" s="122">
        <f>VLOOKUP(C298,'[1]13'!$C$23:$AZ$935,7,0)</f>
        <v>0</v>
      </c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2"/>
      <c r="AC298" s="122"/>
      <c r="AD298" s="122"/>
      <c r="AE298" s="122"/>
      <c r="AF298" s="122"/>
      <c r="AG298" s="122"/>
      <c r="AH298" s="122">
        <v>0.64124999999999999</v>
      </c>
      <c r="AI298" s="122">
        <v>0.63</v>
      </c>
      <c r="AJ298" s="122"/>
      <c r="AK298" s="122">
        <v>0</v>
      </c>
      <c r="AL298" s="122"/>
      <c r="AM298" s="122"/>
      <c r="AN298" s="122"/>
      <c r="AO298" s="122">
        <f t="shared" si="237"/>
        <v>0</v>
      </c>
      <c r="AP298" s="122">
        <f t="shared" si="238"/>
        <v>0</v>
      </c>
      <c r="AQ298" s="122">
        <f t="shared" si="239"/>
        <v>0</v>
      </c>
      <c r="AR298" s="122">
        <f t="shared" si="240"/>
        <v>0</v>
      </c>
      <c r="AS298" s="122"/>
      <c r="AT298" s="122"/>
      <c r="AU298" s="122"/>
      <c r="AV298" s="122">
        <f>VLOOKUP(C298,'[1]13'!$C$23:$AZ$935,46,0)</f>
        <v>0</v>
      </c>
      <c r="AW298" s="122">
        <f>VLOOKUP(C298,'[1]13'!$C$23:$AZ$935,47,0)</f>
        <v>0</v>
      </c>
      <c r="AX298" s="122"/>
      <c r="AY298" s="122">
        <f>VLOOKUP(C298,'[1]13'!$C$23:$AZ$935,49,0)</f>
        <v>0</v>
      </c>
      <c r="AZ298" s="122"/>
      <c r="BA298" s="122"/>
      <c r="BB298" s="122"/>
      <c r="BC298" s="122">
        <v>0</v>
      </c>
      <c r="BD298" s="122">
        <v>0</v>
      </c>
      <c r="BE298" s="122"/>
      <c r="BF298" s="122">
        <v>0</v>
      </c>
      <c r="BG298" s="122"/>
      <c r="BH298" s="122"/>
      <c r="BI298" s="122"/>
      <c r="BJ298" s="122"/>
      <c r="BK298" s="122"/>
      <c r="BL298" s="122"/>
      <c r="BM298" s="122"/>
      <c r="BN298" s="122"/>
      <c r="BO298" s="122"/>
      <c r="BP298" s="122"/>
      <c r="BQ298" s="122"/>
      <c r="BR298" s="122"/>
      <c r="BS298" s="122"/>
      <c r="BT298" s="122"/>
      <c r="BU298" s="122"/>
      <c r="BV298" s="122"/>
      <c r="BW298" s="122"/>
      <c r="BX298" s="122"/>
      <c r="BY298" s="122">
        <f t="shared" si="241"/>
        <v>0.64124999999999999</v>
      </c>
      <c r="BZ298" s="122"/>
      <c r="CA298" s="122"/>
      <c r="CB298" s="98"/>
    </row>
    <row r="299" spans="1:80" s="90" customFormat="1" ht="62.2" x14ac:dyDescent="0.3">
      <c r="A299" s="106" t="s">
        <v>1661</v>
      </c>
      <c r="B299" s="107" t="s">
        <v>1750</v>
      </c>
      <c r="C299" s="108" t="s">
        <v>1284</v>
      </c>
      <c r="D299" s="122">
        <v>1.0662199999999999</v>
      </c>
      <c r="E299" s="122"/>
      <c r="F299" s="122">
        <f>VLOOKUP(C299,'[1]13'!$C$23:$AZ$935,4,0)</f>
        <v>1.0662199999999999</v>
      </c>
      <c r="G299" s="122">
        <f>VLOOKUP(C299,'[1]13'!$C$23:$AZ$935,5,0)</f>
        <v>0</v>
      </c>
      <c r="H299" s="122"/>
      <c r="I299" s="122">
        <f>VLOOKUP(C299,'[1]13'!$C$23:$AZ$935,7,0)</f>
        <v>0.8</v>
      </c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2"/>
      <c r="AC299" s="122"/>
      <c r="AD299" s="122"/>
      <c r="AE299" s="122"/>
      <c r="AF299" s="122"/>
      <c r="AG299" s="122"/>
      <c r="AH299" s="122">
        <v>1.0662199999999999</v>
      </c>
      <c r="AI299" s="122">
        <v>0</v>
      </c>
      <c r="AJ299" s="122"/>
      <c r="AK299" s="122">
        <v>0.8</v>
      </c>
      <c r="AL299" s="122"/>
      <c r="AM299" s="122"/>
      <c r="AN299" s="122"/>
      <c r="AO299" s="122">
        <f t="shared" si="237"/>
        <v>0</v>
      </c>
      <c r="AP299" s="122">
        <f t="shared" si="238"/>
        <v>0</v>
      </c>
      <c r="AQ299" s="122">
        <f t="shared" si="239"/>
        <v>0</v>
      </c>
      <c r="AR299" s="122">
        <f t="shared" si="240"/>
        <v>0</v>
      </c>
      <c r="AS299" s="122"/>
      <c r="AT299" s="122"/>
      <c r="AU299" s="122"/>
      <c r="AV299" s="122">
        <f>VLOOKUP(C299,'[1]13'!$C$23:$AZ$935,46,0)</f>
        <v>0</v>
      </c>
      <c r="AW299" s="122">
        <f>VLOOKUP(C299,'[1]13'!$C$23:$AZ$935,47,0)</f>
        <v>0</v>
      </c>
      <c r="AX299" s="122"/>
      <c r="AY299" s="122">
        <f>VLOOKUP(C299,'[1]13'!$C$23:$AZ$935,49,0)</f>
        <v>0</v>
      </c>
      <c r="AZ299" s="122"/>
      <c r="BA299" s="122"/>
      <c r="BB299" s="122"/>
      <c r="BC299" s="122">
        <v>0</v>
      </c>
      <c r="BD299" s="122">
        <v>0</v>
      </c>
      <c r="BE299" s="122"/>
      <c r="BF299" s="122">
        <v>0</v>
      </c>
      <c r="BG299" s="122"/>
      <c r="BH299" s="122"/>
      <c r="BI299" s="122"/>
      <c r="BJ299" s="122"/>
      <c r="BK299" s="122"/>
      <c r="BL299" s="122"/>
      <c r="BM299" s="122"/>
      <c r="BN299" s="122"/>
      <c r="BO299" s="122"/>
      <c r="BP299" s="122"/>
      <c r="BQ299" s="122"/>
      <c r="BR299" s="122"/>
      <c r="BS299" s="122"/>
      <c r="BT299" s="122"/>
      <c r="BU299" s="122"/>
      <c r="BV299" s="122"/>
      <c r="BW299" s="122"/>
      <c r="BX299" s="122"/>
      <c r="BY299" s="122">
        <f t="shared" si="241"/>
        <v>1.0662199999999999</v>
      </c>
      <c r="BZ299" s="122"/>
      <c r="CA299" s="122"/>
      <c r="CB299" s="98"/>
    </row>
    <row r="300" spans="1:80" s="90" customFormat="1" ht="62.2" x14ac:dyDescent="0.3">
      <c r="A300" s="106" t="s">
        <v>1660</v>
      </c>
      <c r="B300" s="107" t="s">
        <v>841</v>
      </c>
      <c r="C300" s="108" t="s">
        <v>1285</v>
      </c>
      <c r="D300" s="122">
        <v>0.39027000000000001</v>
      </c>
      <c r="E300" s="122"/>
      <c r="F300" s="122">
        <f>VLOOKUP(C300,'[1]13'!$C$23:$AZ$935,4,0)</f>
        <v>0.39027000000000001</v>
      </c>
      <c r="G300" s="122">
        <f>VLOOKUP(C300,'[1]13'!$C$23:$AZ$935,5,0)</f>
        <v>0.25</v>
      </c>
      <c r="H300" s="122"/>
      <c r="I300" s="122">
        <f>VLOOKUP(C300,'[1]13'!$C$23:$AZ$935,7,0)</f>
        <v>0</v>
      </c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2"/>
      <c r="AC300" s="122"/>
      <c r="AD300" s="122"/>
      <c r="AE300" s="122"/>
      <c r="AF300" s="122"/>
      <c r="AG300" s="122"/>
      <c r="AH300" s="122">
        <v>0.39027000000000001</v>
      </c>
      <c r="AI300" s="122">
        <v>0.25</v>
      </c>
      <c r="AJ300" s="122"/>
      <c r="AK300" s="122">
        <v>0</v>
      </c>
      <c r="AL300" s="122"/>
      <c r="AM300" s="122"/>
      <c r="AN300" s="122"/>
      <c r="AO300" s="122">
        <f t="shared" si="237"/>
        <v>0</v>
      </c>
      <c r="AP300" s="122">
        <f t="shared" si="238"/>
        <v>0</v>
      </c>
      <c r="AQ300" s="122">
        <f t="shared" si="239"/>
        <v>0</v>
      </c>
      <c r="AR300" s="122">
        <f t="shared" si="240"/>
        <v>0</v>
      </c>
      <c r="AS300" s="122"/>
      <c r="AT300" s="122"/>
      <c r="AU300" s="122"/>
      <c r="AV300" s="122">
        <f>VLOOKUP(C300,'[1]13'!$C$23:$AZ$935,46,0)</f>
        <v>0</v>
      </c>
      <c r="AW300" s="122">
        <f>VLOOKUP(C300,'[1]13'!$C$23:$AZ$935,47,0)</f>
        <v>0</v>
      </c>
      <c r="AX300" s="122"/>
      <c r="AY300" s="122">
        <f>VLOOKUP(C300,'[1]13'!$C$23:$AZ$935,49,0)</f>
        <v>0</v>
      </c>
      <c r="AZ300" s="122"/>
      <c r="BA300" s="122"/>
      <c r="BB300" s="122"/>
      <c r="BC300" s="122">
        <v>0</v>
      </c>
      <c r="BD300" s="122">
        <v>0</v>
      </c>
      <c r="BE300" s="122"/>
      <c r="BF300" s="122">
        <v>0</v>
      </c>
      <c r="BG300" s="122"/>
      <c r="BH300" s="122"/>
      <c r="BI300" s="122"/>
      <c r="BJ300" s="122"/>
      <c r="BK300" s="122"/>
      <c r="BL300" s="122"/>
      <c r="BM300" s="122"/>
      <c r="BN300" s="122"/>
      <c r="BO300" s="122"/>
      <c r="BP300" s="122"/>
      <c r="BQ300" s="122"/>
      <c r="BR300" s="122"/>
      <c r="BS300" s="122"/>
      <c r="BT300" s="122"/>
      <c r="BU300" s="122"/>
      <c r="BV300" s="122"/>
      <c r="BW300" s="122"/>
      <c r="BX300" s="122"/>
      <c r="BY300" s="122">
        <f t="shared" si="241"/>
        <v>0.39027000000000001</v>
      </c>
      <c r="BZ300" s="122"/>
      <c r="CA300" s="122"/>
      <c r="CB300" s="98"/>
    </row>
    <row r="301" spans="1:80" s="90" customFormat="1" ht="46.65" x14ac:dyDescent="0.3">
      <c r="A301" s="106" t="s">
        <v>1660</v>
      </c>
      <c r="B301" s="107" t="s">
        <v>842</v>
      </c>
      <c r="C301" s="108" t="s">
        <v>1286</v>
      </c>
      <c r="D301" s="122">
        <v>43.361699999999999</v>
      </c>
      <c r="E301" s="122"/>
      <c r="F301" s="122">
        <f>VLOOKUP(C301,'[1]13'!$C$23:$AZ$935,4,0)</f>
        <v>43.361699999999992</v>
      </c>
      <c r="G301" s="122">
        <f>VLOOKUP(C301,'[1]13'!$C$23:$AZ$935,5,0)</f>
        <v>0</v>
      </c>
      <c r="H301" s="122"/>
      <c r="I301" s="122">
        <f>VLOOKUP(C301,'[1]13'!$C$23:$AZ$935,7,0)</f>
        <v>0</v>
      </c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2"/>
      <c r="AC301" s="122"/>
      <c r="AD301" s="122"/>
      <c r="AE301" s="122"/>
      <c r="AF301" s="122"/>
      <c r="AG301" s="122"/>
      <c r="AH301" s="122">
        <v>43.361699999999992</v>
      </c>
      <c r="AI301" s="122">
        <v>0</v>
      </c>
      <c r="AJ301" s="122"/>
      <c r="AK301" s="122">
        <v>0</v>
      </c>
      <c r="AL301" s="122"/>
      <c r="AM301" s="122"/>
      <c r="AN301" s="122"/>
      <c r="AO301" s="122">
        <f t="shared" si="237"/>
        <v>0</v>
      </c>
      <c r="AP301" s="122">
        <f t="shared" si="238"/>
        <v>0</v>
      </c>
      <c r="AQ301" s="122">
        <f t="shared" si="239"/>
        <v>0</v>
      </c>
      <c r="AR301" s="122">
        <f t="shared" si="240"/>
        <v>0</v>
      </c>
      <c r="AS301" s="122"/>
      <c r="AT301" s="122"/>
      <c r="AU301" s="122"/>
      <c r="AV301" s="122">
        <f>VLOOKUP(C301,'[1]13'!$C$23:$AZ$935,46,0)</f>
        <v>0</v>
      </c>
      <c r="AW301" s="122">
        <f>VLOOKUP(C301,'[1]13'!$C$23:$AZ$935,47,0)</f>
        <v>0</v>
      </c>
      <c r="AX301" s="122"/>
      <c r="AY301" s="122">
        <f>VLOOKUP(C301,'[1]13'!$C$23:$AZ$935,49,0)</f>
        <v>0</v>
      </c>
      <c r="AZ301" s="122"/>
      <c r="BA301" s="122"/>
      <c r="BB301" s="122"/>
      <c r="BC301" s="122">
        <v>0</v>
      </c>
      <c r="BD301" s="122">
        <v>0</v>
      </c>
      <c r="BE301" s="122"/>
      <c r="BF301" s="122">
        <v>0</v>
      </c>
      <c r="BG301" s="122"/>
      <c r="BH301" s="122"/>
      <c r="BI301" s="122"/>
      <c r="BJ301" s="122"/>
      <c r="BK301" s="122"/>
      <c r="BL301" s="122"/>
      <c r="BM301" s="122"/>
      <c r="BN301" s="122"/>
      <c r="BO301" s="122"/>
      <c r="BP301" s="122"/>
      <c r="BQ301" s="122"/>
      <c r="BR301" s="122"/>
      <c r="BS301" s="122"/>
      <c r="BT301" s="122"/>
      <c r="BU301" s="122"/>
      <c r="BV301" s="122"/>
      <c r="BW301" s="122"/>
      <c r="BX301" s="122"/>
      <c r="BY301" s="122">
        <f t="shared" si="241"/>
        <v>43.361699999999992</v>
      </c>
      <c r="BZ301" s="122"/>
      <c r="CA301" s="122"/>
      <c r="CB301" s="98"/>
    </row>
    <row r="302" spans="1:80" s="90" customFormat="1" ht="77.7" x14ac:dyDescent="0.3">
      <c r="A302" s="106" t="s">
        <v>1660</v>
      </c>
      <c r="B302" s="107" t="s">
        <v>843</v>
      </c>
      <c r="C302" s="108" t="s">
        <v>1287</v>
      </c>
      <c r="D302" s="122">
        <v>0.48705999999999999</v>
      </c>
      <c r="E302" s="122"/>
      <c r="F302" s="122">
        <f>VLOOKUP(C302,'[1]13'!$C$23:$AZ$935,4,0)</f>
        <v>0.48705999999999999</v>
      </c>
      <c r="G302" s="122">
        <f>VLOOKUP(C302,'[1]13'!$C$23:$AZ$935,5,0)</f>
        <v>0.4</v>
      </c>
      <c r="H302" s="122"/>
      <c r="I302" s="122">
        <f>VLOOKUP(C302,'[1]13'!$C$23:$AZ$935,7,0)</f>
        <v>0</v>
      </c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2"/>
      <c r="AC302" s="122"/>
      <c r="AD302" s="122"/>
      <c r="AE302" s="122"/>
      <c r="AF302" s="122"/>
      <c r="AG302" s="122"/>
      <c r="AH302" s="122">
        <v>0.48705999999999999</v>
      </c>
      <c r="AI302" s="122">
        <v>0.4</v>
      </c>
      <c r="AJ302" s="122"/>
      <c r="AK302" s="122">
        <v>0</v>
      </c>
      <c r="AL302" s="122"/>
      <c r="AM302" s="122"/>
      <c r="AN302" s="122"/>
      <c r="AO302" s="122">
        <f t="shared" si="237"/>
        <v>0.37115861</v>
      </c>
      <c r="AP302" s="122">
        <f t="shared" si="238"/>
        <v>0.4</v>
      </c>
      <c r="AQ302" s="122">
        <f t="shared" si="239"/>
        <v>0</v>
      </c>
      <c r="AR302" s="122">
        <f t="shared" si="240"/>
        <v>0</v>
      </c>
      <c r="AS302" s="122"/>
      <c r="AT302" s="122"/>
      <c r="AU302" s="122"/>
      <c r="AV302" s="122">
        <f>VLOOKUP(C302,'[1]13'!$C$23:$AZ$935,46,0)</f>
        <v>0</v>
      </c>
      <c r="AW302" s="122">
        <f>VLOOKUP(C302,'[1]13'!$C$23:$AZ$935,47,0)</f>
        <v>0</v>
      </c>
      <c r="AX302" s="122"/>
      <c r="AY302" s="122">
        <f>VLOOKUP(C302,'[1]13'!$C$23:$AZ$935,49,0)</f>
        <v>0</v>
      </c>
      <c r="AZ302" s="122"/>
      <c r="BA302" s="122"/>
      <c r="BB302" s="122"/>
      <c r="BC302" s="122">
        <v>0.37115861</v>
      </c>
      <c r="BD302" s="122">
        <v>0.4</v>
      </c>
      <c r="BE302" s="122"/>
      <c r="BF302" s="122">
        <v>0</v>
      </c>
      <c r="BG302" s="122"/>
      <c r="BH302" s="122"/>
      <c r="BI302" s="122"/>
      <c r="BJ302" s="122"/>
      <c r="BK302" s="122"/>
      <c r="BL302" s="122"/>
      <c r="BM302" s="122"/>
      <c r="BN302" s="122"/>
      <c r="BO302" s="122"/>
      <c r="BP302" s="122"/>
      <c r="BQ302" s="122"/>
      <c r="BR302" s="122"/>
      <c r="BS302" s="122"/>
      <c r="BT302" s="122"/>
      <c r="BU302" s="122"/>
      <c r="BV302" s="122"/>
      <c r="BW302" s="122"/>
      <c r="BX302" s="122"/>
      <c r="BY302" s="122">
        <f t="shared" si="241"/>
        <v>0.11590138999999999</v>
      </c>
      <c r="BZ302" s="122"/>
      <c r="CA302" s="122"/>
      <c r="CB302" s="98"/>
    </row>
    <row r="303" spans="1:80" s="90" customFormat="1" ht="77.7" x14ac:dyDescent="0.3">
      <c r="A303" s="106" t="s">
        <v>1660</v>
      </c>
      <c r="B303" s="107" t="s">
        <v>844</v>
      </c>
      <c r="C303" s="108" t="s">
        <v>1288</v>
      </c>
      <c r="D303" s="122">
        <v>2.26173</v>
      </c>
      <c r="E303" s="122"/>
      <c r="F303" s="122">
        <f>VLOOKUP(C303,'[1]13'!$C$23:$AZ$935,4,0)</f>
        <v>2.26173</v>
      </c>
      <c r="G303" s="122">
        <f>VLOOKUP(C303,'[1]13'!$C$23:$AZ$935,5,0)</f>
        <v>0</v>
      </c>
      <c r="H303" s="122"/>
      <c r="I303" s="122">
        <f>VLOOKUP(C303,'[1]13'!$C$23:$AZ$935,7,0)</f>
        <v>0</v>
      </c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2"/>
      <c r="AC303" s="122"/>
      <c r="AD303" s="122"/>
      <c r="AE303" s="122"/>
      <c r="AF303" s="122"/>
      <c r="AG303" s="122"/>
      <c r="AH303" s="122">
        <v>2.26173</v>
      </c>
      <c r="AI303" s="122">
        <v>0</v>
      </c>
      <c r="AJ303" s="122"/>
      <c r="AK303" s="122">
        <v>0</v>
      </c>
      <c r="AL303" s="122"/>
      <c r="AM303" s="122"/>
      <c r="AN303" s="122"/>
      <c r="AO303" s="122">
        <f t="shared" si="237"/>
        <v>0</v>
      </c>
      <c r="AP303" s="122">
        <f t="shared" si="238"/>
        <v>0</v>
      </c>
      <c r="AQ303" s="122">
        <f t="shared" si="239"/>
        <v>0</v>
      </c>
      <c r="AR303" s="122">
        <f t="shared" si="240"/>
        <v>0</v>
      </c>
      <c r="AS303" s="122"/>
      <c r="AT303" s="122"/>
      <c r="AU303" s="122"/>
      <c r="AV303" s="122">
        <f>VLOOKUP(C303,'[1]13'!$C$23:$AZ$935,46,0)</f>
        <v>0</v>
      </c>
      <c r="AW303" s="122">
        <f>VLOOKUP(C303,'[1]13'!$C$23:$AZ$935,47,0)</f>
        <v>0</v>
      </c>
      <c r="AX303" s="122"/>
      <c r="AY303" s="122">
        <f>VLOOKUP(C303,'[1]13'!$C$23:$AZ$935,49,0)</f>
        <v>0</v>
      </c>
      <c r="AZ303" s="122"/>
      <c r="BA303" s="122"/>
      <c r="BB303" s="122"/>
      <c r="BC303" s="122">
        <v>0</v>
      </c>
      <c r="BD303" s="122">
        <v>0</v>
      </c>
      <c r="BE303" s="122"/>
      <c r="BF303" s="122">
        <v>0</v>
      </c>
      <c r="BG303" s="122"/>
      <c r="BH303" s="122"/>
      <c r="BI303" s="122"/>
      <c r="BJ303" s="122"/>
      <c r="BK303" s="122"/>
      <c r="BL303" s="122"/>
      <c r="BM303" s="122"/>
      <c r="BN303" s="122"/>
      <c r="BO303" s="122"/>
      <c r="BP303" s="122"/>
      <c r="BQ303" s="122"/>
      <c r="BR303" s="122"/>
      <c r="BS303" s="122"/>
      <c r="BT303" s="122"/>
      <c r="BU303" s="122"/>
      <c r="BV303" s="122"/>
      <c r="BW303" s="122"/>
      <c r="BX303" s="122"/>
      <c r="BY303" s="122">
        <f t="shared" si="241"/>
        <v>2.26173</v>
      </c>
      <c r="BZ303" s="122"/>
      <c r="CA303" s="122"/>
      <c r="CB303" s="98"/>
    </row>
    <row r="304" spans="1:80" s="90" customFormat="1" ht="77.7" x14ac:dyDescent="0.3">
      <c r="A304" s="106" t="s">
        <v>1660</v>
      </c>
      <c r="B304" s="107" t="s">
        <v>845</v>
      </c>
      <c r="C304" s="108" t="s">
        <v>1289</v>
      </c>
      <c r="D304" s="122">
        <v>1.2144900000000001</v>
      </c>
      <c r="E304" s="122"/>
      <c r="F304" s="122">
        <f>VLOOKUP(C304,'[1]13'!$C$23:$AZ$935,4,0)</f>
        <v>1.2144900000000001</v>
      </c>
      <c r="G304" s="122">
        <f>VLOOKUP(C304,'[1]13'!$C$23:$AZ$935,5,0)</f>
        <v>0.9</v>
      </c>
      <c r="H304" s="122"/>
      <c r="I304" s="122">
        <f>VLOOKUP(C304,'[1]13'!$C$23:$AZ$935,7,0)</f>
        <v>0</v>
      </c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2"/>
      <c r="AC304" s="122"/>
      <c r="AD304" s="122"/>
      <c r="AE304" s="122"/>
      <c r="AF304" s="122"/>
      <c r="AG304" s="122"/>
      <c r="AH304" s="122">
        <v>1.2144900000000001</v>
      </c>
      <c r="AI304" s="122">
        <v>0.9</v>
      </c>
      <c r="AJ304" s="122"/>
      <c r="AK304" s="122">
        <v>0</v>
      </c>
      <c r="AL304" s="122"/>
      <c r="AM304" s="122"/>
      <c r="AN304" s="122"/>
      <c r="AO304" s="122">
        <f t="shared" si="237"/>
        <v>0</v>
      </c>
      <c r="AP304" s="122">
        <f t="shared" si="238"/>
        <v>0</v>
      </c>
      <c r="AQ304" s="122">
        <f t="shared" si="239"/>
        <v>0</v>
      </c>
      <c r="AR304" s="122">
        <f t="shared" si="240"/>
        <v>0</v>
      </c>
      <c r="AS304" s="122"/>
      <c r="AT304" s="122"/>
      <c r="AU304" s="122"/>
      <c r="AV304" s="122">
        <f>VLOOKUP(C304,'[1]13'!$C$23:$AZ$935,46,0)</f>
        <v>0</v>
      </c>
      <c r="AW304" s="122">
        <f>VLOOKUP(C304,'[1]13'!$C$23:$AZ$935,47,0)</f>
        <v>0</v>
      </c>
      <c r="AX304" s="122"/>
      <c r="AY304" s="122">
        <f>VLOOKUP(C304,'[1]13'!$C$23:$AZ$935,49,0)</f>
        <v>0</v>
      </c>
      <c r="AZ304" s="122"/>
      <c r="BA304" s="122"/>
      <c r="BB304" s="122"/>
      <c r="BC304" s="122">
        <v>0</v>
      </c>
      <c r="BD304" s="122">
        <v>0</v>
      </c>
      <c r="BE304" s="122"/>
      <c r="BF304" s="122">
        <v>0</v>
      </c>
      <c r="BG304" s="122"/>
      <c r="BH304" s="122"/>
      <c r="BI304" s="122"/>
      <c r="BJ304" s="122"/>
      <c r="BK304" s="122"/>
      <c r="BL304" s="122"/>
      <c r="BM304" s="122"/>
      <c r="BN304" s="122"/>
      <c r="BO304" s="122"/>
      <c r="BP304" s="122"/>
      <c r="BQ304" s="122"/>
      <c r="BR304" s="122"/>
      <c r="BS304" s="122"/>
      <c r="BT304" s="122"/>
      <c r="BU304" s="122"/>
      <c r="BV304" s="122"/>
      <c r="BW304" s="122"/>
      <c r="BX304" s="122"/>
      <c r="BY304" s="122">
        <f t="shared" si="241"/>
        <v>1.2144900000000001</v>
      </c>
      <c r="BZ304" s="122"/>
      <c r="CA304" s="122"/>
      <c r="CB304" s="98"/>
    </row>
    <row r="305" spans="1:80" s="90" customFormat="1" ht="46.65" x14ac:dyDescent="0.3">
      <c r="A305" s="106" t="s">
        <v>1660</v>
      </c>
      <c r="B305" s="107" t="s">
        <v>1751</v>
      </c>
      <c r="C305" s="108" t="s">
        <v>1290</v>
      </c>
      <c r="D305" s="122">
        <v>2.6444299999999998</v>
      </c>
      <c r="E305" s="122"/>
      <c r="F305" s="122">
        <f>VLOOKUP(C305,'[1]13'!$C$23:$AZ$935,4,0)</f>
        <v>2.6444299999999998</v>
      </c>
      <c r="G305" s="122">
        <f>VLOOKUP(C305,'[1]13'!$C$23:$AZ$935,5,0)</f>
        <v>0</v>
      </c>
      <c r="H305" s="122"/>
      <c r="I305" s="122">
        <f>VLOOKUP(C305,'[1]13'!$C$23:$AZ$935,7,0)</f>
        <v>0</v>
      </c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2"/>
      <c r="AC305" s="122"/>
      <c r="AD305" s="122"/>
      <c r="AE305" s="122"/>
      <c r="AF305" s="122"/>
      <c r="AG305" s="122"/>
      <c r="AH305" s="122">
        <v>2.6444299999999998</v>
      </c>
      <c r="AI305" s="122">
        <v>0</v>
      </c>
      <c r="AJ305" s="122"/>
      <c r="AK305" s="122">
        <v>0</v>
      </c>
      <c r="AL305" s="122"/>
      <c r="AM305" s="122"/>
      <c r="AN305" s="122"/>
      <c r="AO305" s="122">
        <f t="shared" si="237"/>
        <v>2.5372242099999998</v>
      </c>
      <c r="AP305" s="122">
        <f t="shared" si="238"/>
        <v>0</v>
      </c>
      <c r="AQ305" s="122">
        <f t="shared" si="239"/>
        <v>0</v>
      </c>
      <c r="AR305" s="122">
        <f t="shared" si="240"/>
        <v>0</v>
      </c>
      <c r="AS305" s="122"/>
      <c r="AT305" s="122"/>
      <c r="AU305" s="122"/>
      <c r="AV305" s="122">
        <f>VLOOKUP(C305,'[1]13'!$C$23:$AZ$935,46,0)</f>
        <v>0</v>
      </c>
      <c r="AW305" s="122">
        <f>VLOOKUP(C305,'[1]13'!$C$23:$AZ$935,47,0)</f>
        <v>0</v>
      </c>
      <c r="AX305" s="122"/>
      <c r="AY305" s="122">
        <f>VLOOKUP(C305,'[1]13'!$C$23:$AZ$935,49,0)</f>
        <v>0</v>
      </c>
      <c r="AZ305" s="122"/>
      <c r="BA305" s="122"/>
      <c r="BB305" s="122"/>
      <c r="BC305" s="122">
        <v>2.5372242099999998</v>
      </c>
      <c r="BD305" s="122">
        <v>0</v>
      </c>
      <c r="BE305" s="122"/>
      <c r="BF305" s="122">
        <v>0</v>
      </c>
      <c r="BG305" s="122"/>
      <c r="BH305" s="122"/>
      <c r="BI305" s="122"/>
      <c r="BJ305" s="122"/>
      <c r="BK305" s="122"/>
      <c r="BL305" s="122"/>
      <c r="BM305" s="122"/>
      <c r="BN305" s="122"/>
      <c r="BO305" s="122"/>
      <c r="BP305" s="122"/>
      <c r="BQ305" s="122"/>
      <c r="BR305" s="122"/>
      <c r="BS305" s="122"/>
      <c r="BT305" s="122"/>
      <c r="BU305" s="122"/>
      <c r="BV305" s="122"/>
      <c r="BW305" s="122"/>
      <c r="BX305" s="122"/>
      <c r="BY305" s="122">
        <f t="shared" si="241"/>
        <v>0.10720579000000008</v>
      </c>
      <c r="BZ305" s="122"/>
      <c r="CA305" s="122"/>
      <c r="CB305" s="98"/>
    </row>
    <row r="306" spans="1:80" s="90" customFormat="1" ht="93.25" x14ac:dyDescent="0.3">
      <c r="A306" s="106" t="s">
        <v>1661</v>
      </c>
      <c r="B306" s="107" t="s">
        <v>846</v>
      </c>
      <c r="C306" s="108" t="s">
        <v>1291</v>
      </c>
      <c r="D306" s="122">
        <v>0.20755000000000001</v>
      </c>
      <c r="E306" s="122"/>
      <c r="F306" s="122">
        <f>VLOOKUP(C306,'[1]13'!$C$23:$AZ$935,4,0)</f>
        <v>0.20755000000000001</v>
      </c>
      <c r="G306" s="122">
        <f>VLOOKUP(C306,'[1]13'!$C$23:$AZ$935,5,0)</f>
        <v>0</v>
      </c>
      <c r="H306" s="122"/>
      <c r="I306" s="122">
        <f>VLOOKUP(C306,'[1]13'!$C$23:$AZ$935,7,0)</f>
        <v>0.15</v>
      </c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2"/>
      <c r="AC306" s="122"/>
      <c r="AD306" s="122"/>
      <c r="AE306" s="122"/>
      <c r="AF306" s="122"/>
      <c r="AG306" s="122"/>
      <c r="AH306" s="122">
        <v>0.20755000000000001</v>
      </c>
      <c r="AI306" s="122">
        <v>0</v>
      </c>
      <c r="AJ306" s="122"/>
      <c r="AK306" s="122">
        <v>0.15</v>
      </c>
      <c r="AL306" s="122"/>
      <c r="AM306" s="122"/>
      <c r="AN306" s="122"/>
      <c r="AO306" s="122">
        <f t="shared" si="237"/>
        <v>0</v>
      </c>
      <c r="AP306" s="122">
        <f t="shared" si="238"/>
        <v>0</v>
      </c>
      <c r="AQ306" s="122">
        <f t="shared" si="239"/>
        <v>0</v>
      </c>
      <c r="AR306" s="122">
        <f t="shared" si="240"/>
        <v>0</v>
      </c>
      <c r="AS306" s="122"/>
      <c r="AT306" s="122"/>
      <c r="AU306" s="122"/>
      <c r="AV306" s="122">
        <f>VLOOKUP(C306,'[1]13'!$C$23:$AZ$935,46,0)</f>
        <v>0</v>
      </c>
      <c r="AW306" s="122">
        <f>VLOOKUP(C306,'[1]13'!$C$23:$AZ$935,47,0)</f>
        <v>0</v>
      </c>
      <c r="AX306" s="122"/>
      <c r="AY306" s="122">
        <f>VLOOKUP(C306,'[1]13'!$C$23:$AZ$935,49,0)</f>
        <v>0</v>
      </c>
      <c r="AZ306" s="122"/>
      <c r="BA306" s="122"/>
      <c r="BB306" s="122"/>
      <c r="BC306" s="122">
        <v>0</v>
      </c>
      <c r="BD306" s="122">
        <v>0</v>
      </c>
      <c r="BE306" s="122"/>
      <c r="BF306" s="122">
        <v>0</v>
      </c>
      <c r="BG306" s="122"/>
      <c r="BH306" s="122"/>
      <c r="BI306" s="122"/>
      <c r="BJ306" s="122"/>
      <c r="BK306" s="122"/>
      <c r="BL306" s="122"/>
      <c r="BM306" s="122"/>
      <c r="BN306" s="122"/>
      <c r="BO306" s="122"/>
      <c r="BP306" s="122"/>
      <c r="BQ306" s="122"/>
      <c r="BR306" s="122"/>
      <c r="BS306" s="122"/>
      <c r="BT306" s="122"/>
      <c r="BU306" s="122"/>
      <c r="BV306" s="122"/>
      <c r="BW306" s="122"/>
      <c r="BX306" s="122"/>
      <c r="BY306" s="122">
        <f t="shared" si="241"/>
        <v>0.20755000000000001</v>
      </c>
      <c r="BZ306" s="122"/>
      <c r="CA306" s="122"/>
      <c r="CB306" s="98"/>
    </row>
    <row r="307" spans="1:80" s="90" customFormat="1" ht="108.8" x14ac:dyDescent="0.3">
      <c r="A307" s="106" t="s">
        <v>1661</v>
      </c>
      <c r="B307" s="107" t="s">
        <v>847</v>
      </c>
      <c r="C307" s="108" t="s">
        <v>1292</v>
      </c>
      <c r="D307" s="122">
        <v>0</v>
      </c>
      <c r="E307" s="122"/>
      <c r="F307" s="122">
        <f>VLOOKUP(C307,'[1]13'!$C$23:$AZ$935,4,0)</f>
        <v>0</v>
      </c>
      <c r="G307" s="122">
        <f>VLOOKUP(C307,'[1]13'!$C$23:$AZ$935,5,0)</f>
        <v>0</v>
      </c>
      <c r="H307" s="122"/>
      <c r="I307" s="122">
        <f>VLOOKUP(C307,'[1]13'!$C$23:$AZ$935,7,0)</f>
        <v>0</v>
      </c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2"/>
      <c r="AC307" s="122"/>
      <c r="AD307" s="122"/>
      <c r="AE307" s="122"/>
      <c r="AF307" s="122"/>
      <c r="AG307" s="122"/>
      <c r="AH307" s="122">
        <v>0</v>
      </c>
      <c r="AI307" s="122">
        <v>0</v>
      </c>
      <c r="AJ307" s="122"/>
      <c r="AK307" s="122">
        <v>0</v>
      </c>
      <c r="AL307" s="122"/>
      <c r="AM307" s="122"/>
      <c r="AN307" s="122"/>
      <c r="AO307" s="122">
        <f t="shared" si="237"/>
        <v>0</v>
      </c>
      <c r="AP307" s="122">
        <f t="shared" si="238"/>
        <v>0</v>
      </c>
      <c r="AQ307" s="122">
        <f t="shared" si="239"/>
        <v>0</v>
      </c>
      <c r="AR307" s="122">
        <f t="shared" si="240"/>
        <v>0</v>
      </c>
      <c r="AS307" s="122"/>
      <c r="AT307" s="122"/>
      <c r="AU307" s="122"/>
      <c r="AV307" s="122">
        <f>VLOOKUP(C307,'[1]13'!$C$23:$AZ$935,46,0)</f>
        <v>0</v>
      </c>
      <c r="AW307" s="122">
        <f>VLOOKUP(C307,'[1]13'!$C$23:$AZ$935,47,0)</f>
        <v>0</v>
      </c>
      <c r="AX307" s="122"/>
      <c r="AY307" s="122">
        <f>VLOOKUP(C307,'[1]13'!$C$23:$AZ$935,49,0)</f>
        <v>0</v>
      </c>
      <c r="AZ307" s="122"/>
      <c r="BA307" s="122"/>
      <c r="BB307" s="122"/>
      <c r="BC307" s="122">
        <v>0</v>
      </c>
      <c r="BD307" s="122">
        <v>0</v>
      </c>
      <c r="BE307" s="122"/>
      <c r="BF307" s="122">
        <v>0</v>
      </c>
      <c r="BG307" s="122"/>
      <c r="BH307" s="122"/>
      <c r="BI307" s="122"/>
      <c r="BJ307" s="122"/>
      <c r="BK307" s="122"/>
      <c r="BL307" s="122"/>
      <c r="BM307" s="122"/>
      <c r="BN307" s="122"/>
      <c r="BO307" s="122"/>
      <c r="BP307" s="122"/>
      <c r="BQ307" s="122"/>
      <c r="BR307" s="122"/>
      <c r="BS307" s="122"/>
      <c r="BT307" s="122"/>
      <c r="BU307" s="122"/>
      <c r="BV307" s="122"/>
      <c r="BW307" s="122"/>
      <c r="BX307" s="122"/>
      <c r="BY307" s="122">
        <f t="shared" si="241"/>
        <v>0</v>
      </c>
      <c r="BZ307" s="122"/>
      <c r="CA307" s="122"/>
      <c r="CB307" s="98"/>
    </row>
    <row r="308" spans="1:80" s="90" customFormat="1" ht="62.2" x14ac:dyDescent="0.3">
      <c r="A308" s="106" t="s">
        <v>1661</v>
      </c>
      <c r="B308" s="107" t="s">
        <v>848</v>
      </c>
      <c r="C308" s="108" t="s">
        <v>1293</v>
      </c>
      <c r="D308" s="122">
        <v>0</v>
      </c>
      <c r="E308" s="122"/>
      <c r="F308" s="122">
        <f>VLOOKUP(C308,'[1]13'!$C$23:$AZ$935,4,0)</f>
        <v>0</v>
      </c>
      <c r="G308" s="122">
        <f>VLOOKUP(C308,'[1]13'!$C$23:$AZ$935,5,0)</f>
        <v>0</v>
      </c>
      <c r="H308" s="122"/>
      <c r="I308" s="122">
        <f>VLOOKUP(C308,'[1]13'!$C$23:$AZ$935,7,0)</f>
        <v>0</v>
      </c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2"/>
      <c r="AC308" s="122"/>
      <c r="AD308" s="122"/>
      <c r="AE308" s="122"/>
      <c r="AF308" s="122"/>
      <c r="AG308" s="122"/>
      <c r="AH308" s="122">
        <v>0</v>
      </c>
      <c r="AI308" s="122">
        <v>0</v>
      </c>
      <c r="AJ308" s="122"/>
      <c r="AK308" s="122">
        <v>0</v>
      </c>
      <c r="AL308" s="122"/>
      <c r="AM308" s="122"/>
      <c r="AN308" s="122"/>
      <c r="AO308" s="122">
        <f t="shared" si="237"/>
        <v>0</v>
      </c>
      <c r="AP308" s="122">
        <f t="shared" si="238"/>
        <v>0</v>
      </c>
      <c r="AQ308" s="122">
        <f t="shared" si="239"/>
        <v>0</v>
      </c>
      <c r="AR308" s="122">
        <f t="shared" si="240"/>
        <v>0</v>
      </c>
      <c r="AS308" s="122"/>
      <c r="AT308" s="122"/>
      <c r="AU308" s="122"/>
      <c r="AV308" s="122">
        <f>VLOOKUP(C308,'[1]13'!$C$23:$AZ$935,46,0)</f>
        <v>0</v>
      </c>
      <c r="AW308" s="122">
        <f>VLOOKUP(C308,'[1]13'!$C$23:$AZ$935,47,0)</f>
        <v>0</v>
      </c>
      <c r="AX308" s="122"/>
      <c r="AY308" s="122">
        <f>VLOOKUP(C308,'[1]13'!$C$23:$AZ$935,49,0)</f>
        <v>0</v>
      </c>
      <c r="AZ308" s="122"/>
      <c r="BA308" s="122"/>
      <c r="BB308" s="122"/>
      <c r="BC308" s="122">
        <v>0</v>
      </c>
      <c r="BD308" s="122">
        <v>0</v>
      </c>
      <c r="BE308" s="122"/>
      <c r="BF308" s="122">
        <v>0</v>
      </c>
      <c r="BG308" s="122"/>
      <c r="BH308" s="122"/>
      <c r="BI308" s="122"/>
      <c r="BJ308" s="122"/>
      <c r="BK308" s="122"/>
      <c r="BL308" s="122"/>
      <c r="BM308" s="122"/>
      <c r="BN308" s="122"/>
      <c r="BO308" s="122"/>
      <c r="BP308" s="122"/>
      <c r="BQ308" s="122"/>
      <c r="BR308" s="122"/>
      <c r="BS308" s="122"/>
      <c r="BT308" s="122"/>
      <c r="BU308" s="122"/>
      <c r="BV308" s="122"/>
      <c r="BW308" s="122"/>
      <c r="BX308" s="122"/>
      <c r="BY308" s="122">
        <f t="shared" si="241"/>
        <v>0</v>
      </c>
      <c r="BZ308" s="122"/>
      <c r="CA308" s="122"/>
      <c r="CB308" s="98"/>
    </row>
    <row r="309" spans="1:80" s="90" customFormat="1" ht="62.2" x14ac:dyDescent="0.3">
      <c r="A309" s="106" t="s">
        <v>1661</v>
      </c>
      <c r="B309" s="107" t="s">
        <v>849</v>
      </c>
      <c r="C309" s="108" t="s">
        <v>1294</v>
      </c>
      <c r="D309" s="122">
        <v>0</v>
      </c>
      <c r="E309" s="122"/>
      <c r="F309" s="122">
        <f>VLOOKUP(C309,'[1]13'!$C$23:$AZ$935,4,0)</f>
        <v>0</v>
      </c>
      <c r="G309" s="122">
        <f>VLOOKUP(C309,'[1]13'!$C$23:$AZ$935,5,0)</f>
        <v>0</v>
      </c>
      <c r="H309" s="122"/>
      <c r="I309" s="122">
        <f>VLOOKUP(C309,'[1]13'!$C$23:$AZ$935,7,0)</f>
        <v>0</v>
      </c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2"/>
      <c r="AC309" s="122"/>
      <c r="AD309" s="122"/>
      <c r="AE309" s="122"/>
      <c r="AF309" s="122"/>
      <c r="AG309" s="122"/>
      <c r="AH309" s="122">
        <v>0</v>
      </c>
      <c r="AI309" s="122">
        <v>0</v>
      </c>
      <c r="AJ309" s="122"/>
      <c r="AK309" s="122">
        <v>0</v>
      </c>
      <c r="AL309" s="122"/>
      <c r="AM309" s="122"/>
      <c r="AN309" s="122"/>
      <c r="AO309" s="122">
        <f t="shared" si="237"/>
        <v>0</v>
      </c>
      <c r="AP309" s="122">
        <f t="shared" si="238"/>
        <v>0</v>
      </c>
      <c r="AQ309" s="122">
        <f t="shared" si="239"/>
        <v>0</v>
      </c>
      <c r="AR309" s="122">
        <f t="shared" si="240"/>
        <v>0</v>
      </c>
      <c r="AS309" s="122"/>
      <c r="AT309" s="122"/>
      <c r="AU309" s="122"/>
      <c r="AV309" s="122">
        <f>VLOOKUP(C309,'[1]13'!$C$23:$AZ$935,46,0)</f>
        <v>0</v>
      </c>
      <c r="AW309" s="122">
        <f>VLOOKUP(C309,'[1]13'!$C$23:$AZ$935,47,0)</f>
        <v>0</v>
      </c>
      <c r="AX309" s="122"/>
      <c r="AY309" s="122">
        <f>VLOOKUP(C309,'[1]13'!$C$23:$AZ$935,49,0)</f>
        <v>0</v>
      </c>
      <c r="AZ309" s="122"/>
      <c r="BA309" s="122"/>
      <c r="BB309" s="122"/>
      <c r="BC309" s="122">
        <v>0</v>
      </c>
      <c r="BD309" s="122">
        <v>0</v>
      </c>
      <c r="BE309" s="122"/>
      <c r="BF309" s="122">
        <v>0</v>
      </c>
      <c r="BG309" s="122"/>
      <c r="BH309" s="122"/>
      <c r="BI309" s="122"/>
      <c r="BJ309" s="122"/>
      <c r="BK309" s="122"/>
      <c r="BL309" s="122"/>
      <c r="BM309" s="122"/>
      <c r="BN309" s="122"/>
      <c r="BO309" s="122"/>
      <c r="BP309" s="122"/>
      <c r="BQ309" s="122"/>
      <c r="BR309" s="122"/>
      <c r="BS309" s="122"/>
      <c r="BT309" s="122"/>
      <c r="BU309" s="122"/>
      <c r="BV309" s="122"/>
      <c r="BW309" s="122"/>
      <c r="BX309" s="122"/>
      <c r="BY309" s="122">
        <f t="shared" si="241"/>
        <v>0</v>
      </c>
      <c r="BZ309" s="122"/>
      <c r="CA309" s="122"/>
      <c r="CB309" s="98"/>
    </row>
    <row r="310" spans="1:80" s="90" customFormat="1" ht="46.65" x14ac:dyDescent="0.3">
      <c r="A310" s="106" t="s">
        <v>1660</v>
      </c>
      <c r="B310" s="107" t="s">
        <v>850</v>
      </c>
      <c r="C310" s="108" t="s">
        <v>1295</v>
      </c>
      <c r="D310" s="122">
        <v>0</v>
      </c>
      <c r="E310" s="122"/>
      <c r="F310" s="122">
        <f>VLOOKUP(C310,'[1]13'!$C$23:$AZ$935,4,0)</f>
        <v>0</v>
      </c>
      <c r="G310" s="122">
        <f>VLOOKUP(C310,'[1]13'!$C$23:$AZ$935,5,0)</f>
        <v>0</v>
      </c>
      <c r="H310" s="122"/>
      <c r="I310" s="122">
        <f>VLOOKUP(C310,'[1]13'!$C$23:$AZ$935,7,0)</f>
        <v>0</v>
      </c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2"/>
      <c r="AC310" s="122"/>
      <c r="AD310" s="122"/>
      <c r="AE310" s="122"/>
      <c r="AF310" s="122"/>
      <c r="AG310" s="122"/>
      <c r="AH310" s="122">
        <v>0</v>
      </c>
      <c r="AI310" s="122">
        <v>0</v>
      </c>
      <c r="AJ310" s="122"/>
      <c r="AK310" s="122">
        <v>0</v>
      </c>
      <c r="AL310" s="122"/>
      <c r="AM310" s="122"/>
      <c r="AN310" s="122"/>
      <c r="AO310" s="122">
        <f t="shared" si="237"/>
        <v>0</v>
      </c>
      <c r="AP310" s="122">
        <f t="shared" si="238"/>
        <v>0</v>
      </c>
      <c r="AQ310" s="122">
        <f t="shared" si="239"/>
        <v>0</v>
      </c>
      <c r="AR310" s="122">
        <f t="shared" si="240"/>
        <v>0</v>
      </c>
      <c r="AS310" s="122"/>
      <c r="AT310" s="122"/>
      <c r="AU310" s="122"/>
      <c r="AV310" s="122">
        <f>VLOOKUP(C310,'[1]13'!$C$23:$AZ$935,46,0)</f>
        <v>0</v>
      </c>
      <c r="AW310" s="122">
        <f>VLOOKUP(C310,'[1]13'!$C$23:$AZ$935,47,0)</f>
        <v>0</v>
      </c>
      <c r="AX310" s="122"/>
      <c r="AY310" s="122">
        <f>VLOOKUP(C310,'[1]13'!$C$23:$AZ$935,49,0)</f>
        <v>0</v>
      </c>
      <c r="AZ310" s="122"/>
      <c r="BA310" s="122"/>
      <c r="BB310" s="122"/>
      <c r="BC310" s="122">
        <v>0</v>
      </c>
      <c r="BD310" s="122">
        <v>0</v>
      </c>
      <c r="BE310" s="122"/>
      <c r="BF310" s="122">
        <v>0</v>
      </c>
      <c r="BG310" s="122"/>
      <c r="BH310" s="122"/>
      <c r="BI310" s="122"/>
      <c r="BJ310" s="122"/>
      <c r="BK310" s="122"/>
      <c r="BL310" s="122"/>
      <c r="BM310" s="122"/>
      <c r="BN310" s="122"/>
      <c r="BO310" s="122"/>
      <c r="BP310" s="122"/>
      <c r="BQ310" s="122"/>
      <c r="BR310" s="122"/>
      <c r="BS310" s="122"/>
      <c r="BT310" s="122"/>
      <c r="BU310" s="122"/>
      <c r="BV310" s="122"/>
      <c r="BW310" s="122"/>
      <c r="BX310" s="122"/>
      <c r="BY310" s="122">
        <f t="shared" si="241"/>
        <v>0</v>
      </c>
      <c r="BZ310" s="122"/>
      <c r="CA310" s="122"/>
      <c r="CB310" s="98"/>
    </row>
    <row r="311" spans="1:80" s="90" customFormat="1" ht="77.7" x14ac:dyDescent="0.3">
      <c r="A311" s="106" t="s">
        <v>1661</v>
      </c>
      <c r="B311" s="107" t="s">
        <v>851</v>
      </c>
      <c r="C311" s="108" t="s">
        <v>1296</v>
      </c>
      <c r="D311" s="122">
        <v>0</v>
      </c>
      <c r="E311" s="122"/>
      <c r="F311" s="122">
        <f>VLOOKUP(C311,'[1]13'!$C$23:$AZ$935,4,0)</f>
        <v>0</v>
      </c>
      <c r="G311" s="122">
        <f>VLOOKUP(C311,'[1]13'!$C$23:$AZ$935,5,0)</f>
        <v>0</v>
      </c>
      <c r="H311" s="122"/>
      <c r="I311" s="122">
        <f>VLOOKUP(C311,'[1]13'!$C$23:$AZ$935,7,0)</f>
        <v>0</v>
      </c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2"/>
      <c r="AC311" s="122"/>
      <c r="AD311" s="122"/>
      <c r="AE311" s="122"/>
      <c r="AF311" s="122"/>
      <c r="AG311" s="122"/>
      <c r="AH311" s="122">
        <v>0</v>
      </c>
      <c r="AI311" s="122">
        <v>0</v>
      </c>
      <c r="AJ311" s="122"/>
      <c r="AK311" s="122">
        <v>0</v>
      </c>
      <c r="AL311" s="122"/>
      <c r="AM311" s="122"/>
      <c r="AN311" s="122"/>
      <c r="AO311" s="122">
        <f t="shared" si="237"/>
        <v>0</v>
      </c>
      <c r="AP311" s="122">
        <f t="shared" si="238"/>
        <v>0</v>
      </c>
      <c r="AQ311" s="122">
        <f t="shared" si="239"/>
        <v>0</v>
      </c>
      <c r="AR311" s="122">
        <f t="shared" si="240"/>
        <v>0</v>
      </c>
      <c r="AS311" s="122"/>
      <c r="AT311" s="122"/>
      <c r="AU311" s="122"/>
      <c r="AV311" s="122">
        <f>VLOOKUP(C311,'[1]13'!$C$23:$AZ$935,46,0)</f>
        <v>0</v>
      </c>
      <c r="AW311" s="122">
        <f>VLOOKUP(C311,'[1]13'!$C$23:$AZ$935,47,0)</f>
        <v>0</v>
      </c>
      <c r="AX311" s="122"/>
      <c r="AY311" s="122">
        <f>VLOOKUP(C311,'[1]13'!$C$23:$AZ$935,49,0)</f>
        <v>0</v>
      </c>
      <c r="AZ311" s="122"/>
      <c r="BA311" s="122"/>
      <c r="BB311" s="122"/>
      <c r="BC311" s="122">
        <v>0</v>
      </c>
      <c r="BD311" s="122">
        <v>0</v>
      </c>
      <c r="BE311" s="122"/>
      <c r="BF311" s="122">
        <v>0</v>
      </c>
      <c r="BG311" s="122"/>
      <c r="BH311" s="122"/>
      <c r="BI311" s="122"/>
      <c r="BJ311" s="122"/>
      <c r="BK311" s="122"/>
      <c r="BL311" s="122"/>
      <c r="BM311" s="122"/>
      <c r="BN311" s="122"/>
      <c r="BO311" s="122"/>
      <c r="BP311" s="122"/>
      <c r="BQ311" s="122"/>
      <c r="BR311" s="122"/>
      <c r="BS311" s="122"/>
      <c r="BT311" s="122"/>
      <c r="BU311" s="122"/>
      <c r="BV311" s="122"/>
      <c r="BW311" s="122"/>
      <c r="BX311" s="122"/>
      <c r="BY311" s="122">
        <f t="shared" si="241"/>
        <v>0</v>
      </c>
      <c r="BZ311" s="122"/>
      <c r="CA311" s="122"/>
      <c r="CB311" s="98"/>
    </row>
    <row r="312" spans="1:80" s="90" customFormat="1" ht="77.7" x14ac:dyDescent="0.3">
      <c r="A312" s="106" t="s">
        <v>1661</v>
      </c>
      <c r="B312" s="107" t="s">
        <v>852</v>
      </c>
      <c r="C312" s="108" t="s">
        <v>1297</v>
      </c>
      <c r="D312" s="122">
        <v>0</v>
      </c>
      <c r="E312" s="122"/>
      <c r="F312" s="122">
        <f>VLOOKUP(C312,'[1]13'!$C$23:$AZ$935,4,0)</f>
        <v>0</v>
      </c>
      <c r="G312" s="122">
        <f>VLOOKUP(C312,'[1]13'!$C$23:$AZ$935,5,0)</f>
        <v>0</v>
      </c>
      <c r="H312" s="122"/>
      <c r="I312" s="122">
        <f>VLOOKUP(C312,'[1]13'!$C$23:$AZ$935,7,0)</f>
        <v>0</v>
      </c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2"/>
      <c r="AC312" s="122"/>
      <c r="AD312" s="122"/>
      <c r="AE312" s="122"/>
      <c r="AF312" s="122"/>
      <c r="AG312" s="122"/>
      <c r="AH312" s="122">
        <v>0</v>
      </c>
      <c r="AI312" s="122">
        <v>0</v>
      </c>
      <c r="AJ312" s="122"/>
      <c r="AK312" s="122">
        <v>0</v>
      </c>
      <c r="AL312" s="122"/>
      <c r="AM312" s="122"/>
      <c r="AN312" s="122"/>
      <c r="AO312" s="122">
        <f t="shared" si="237"/>
        <v>0</v>
      </c>
      <c r="AP312" s="122">
        <f t="shared" si="238"/>
        <v>0</v>
      </c>
      <c r="AQ312" s="122">
        <f t="shared" si="239"/>
        <v>0</v>
      </c>
      <c r="AR312" s="122">
        <f t="shared" si="240"/>
        <v>0</v>
      </c>
      <c r="AS312" s="122"/>
      <c r="AT312" s="122"/>
      <c r="AU312" s="122"/>
      <c r="AV312" s="122">
        <f>VLOOKUP(C312,'[1]13'!$C$23:$AZ$935,46,0)</f>
        <v>0</v>
      </c>
      <c r="AW312" s="122">
        <f>VLOOKUP(C312,'[1]13'!$C$23:$AZ$935,47,0)</f>
        <v>0</v>
      </c>
      <c r="AX312" s="122"/>
      <c r="AY312" s="122">
        <f>VLOOKUP(C312,'[1]13'!$C$23:$AZ$935,49,0)</f>
        <v>0</v>
      </c>
      <c r="AZ312" s="122"/>
      <c r="BA312" s="122"/>
      <c r="BB312" s="122"/>
      <c r="BC312" s="122">
        <v>0</v>
      </c>
      <c r="BD312" s="122">
        <v>0</v>
      </c>
      <c r="BE312" s="122"/>
      <c r="BF312" s="122">
        <v>0</v>
      </c>
      <c r="BG312" s="122"/>
      <c r="BH312" s="122"/>
      <c r="BI312" s="122"/>
      <c r="BJ312" s="122"/>
      <c r="BK312" s="122"/>
      <c r="BL312" s="122"/>
      <c r="BM312" s="122"/>
      <c r="BN312" s="122"/>
      <c r="BO312" s="122"/>
      <c r="BP312" s="122"/>
      <c r="BQ312" s="122"/>
      <c r="BR312" s="122"/>
      <c r="BS312" s="122"/>
      <c r="BT312" s="122"/>
      <c r="BU312" s="122"/>
      <c r="BV312" s="122"/>
      <c r="BW312" s="122"/>
      <c r="BX312" s="122"/>
      <c r="BY312" s="122">
        <f t="shared" si="241"/>
        <v>0</v>
      </c>
      <c r="BZ312" s="122"/>
      <c r="CA312" s="122"/>
      <c r="CB312" s="98"/>
    </row>
    <row r="313" spans="1:80" s="90" customFormat="1" ht="77.7" x14ac:dyDescent="0.3">
      <c r="A313" s="106" t="s">
        <v>1660</v>
      </c>
      <c r="B313" s="107" t="s">
        <v>853</v>
      </c>
      <c r="C313" s="108" t="s">
        <v>1298</v>
      </c>
      <c r="D313" s="122">
        <v>0</v>
      </c>
      <c r="E313" s="122"/>
      <c r="F313" s="122">
        <f>VLOOKUP(C313,'[1]13'!$C$23:$AZ$935,4,0)</f>
        <v>0</v>
      </c>
      <c r="G313" s="122">
        <f>VLOOKUP(C313,'[1]13'!$C$23:$AZ$935,5,0)</f>
        <v>0</v>
      </c>
      <c r="H313" s="122"/>
      <c r="I313" s="122">
        <f>VLOOKUP(C313,'[1]13'!$C$23:$AZ$935,7,0)</f>
        <v>0</v>
      </c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2"/>
      <c r="AC313" s="122"/>
      <c r="AD313" s="122"/>
      <c r="AE313" s="122"/>
      <c r="AF313" s="122"/>
      <c r="AG313" s="122"/>
      <c r="AH313" s="122">
        <v>0</v>
      </c>
      <c r="AI313" s="122">
        <v>0</v>
      </c>
      <c r="AJ313" s="122"/>
      <c r="AK313" s="122">
        <v>0</v>
      </c>
      <c r="AL313" s="122"/>
      <c r="AM313" s="122"/>
      <c r="AN313" s="122"/>
      <c r="AO313" s="122">
        <f t="shared" si="237"/>
        <v>0.45403982000000004</v>
      </c>
      <c r="AP313" s="122">
        <f t="shared" si="238"/>
        <v>0.63</v>
      </c>
      <c r="AQ313" s="122">
        <f t="shared" si="239"/>
        <v>0</v>
      </c>
      <c r="AR313" s="122">
        <f t="shared" si="240"/>
        <v>0</v>
      </c>
      <c r="AS313" s="122"/>
      <c r="AT313" s="122"/>
      <c r="AU313" s="122"/>
      <c r="AV313" s="122">
        <f>VLOOKUP(C313,'[1]13'!$C$23:$AZ$935,46,0)</f>
        <v>0</v>
      </c>
      <c r="AW313" s="122">
        <f>VLOOKUP(C313,'[1]13'!$C$23:$AZ$935,47,0)</f>
        <v>0</v>
      </c>
      <c r="AX313" s="122"/>
      <c r="AY313" s="122">
        <f>VLOOKUP(C313,'[1]13'!$C$23:$AZ$935,49,0)</f>
        <v>0</v>
      </c>
      <c r="AZ313" s="122"/>
      <c r="BA313" s="122"/>
      <c r="BB313" s="122"/>
      <c r="BC313" s="122">
        <v>0.45403982000000004</v>
      </c>
      <c r="BD313" s="122">
        <v>0.63</v>
      </c>
      <c r="BE313" s="122"/>
      <c r="BF313" s="122">
        <v>0</v>
      </c>
      <c r="BG313" s="122"/>
      <c r="BH313" s="122"/>
      <c r="BI313" s="122"/>
      <c r="BJ313" s="122"/>
      <c r="BK313" s="122"/>
      <c r="BL313" s="122"/>
      <c r="BM313" s="122"/>
      <c r="BN313" s="122"/>
      <c r="BO313" s="122"/>
      <c r="BP313" s="122"/>
      <c r="BQ313" s="122"/>
      <c r="BR313" s="122"/>
      <c r="BS313" s="122"/>
      <c r="BT313" s="122"/>
      <c r="BU313" s="122"/>
      <c r="BV313" s="122"/>
      <c r="BW313" s="122"/>
      <c r="BX313" s="122"/>
      <c r="BY313" s="122">
        <f t="shared" si="241"/>
        <v>-0.45403982000000004</v>
      </c>
      <c r="BZ313" s="122"/>
      <c r="CA313" s="122"/>
      <c r="CB313" s="98"/>
    </row>
    <row r="314" spans="1:80" s="90" customFormat="1" ht="46.65" x14ac:dyDescent="0.3">
      <c r="A314" s="106" t="s">
        <v>1660</v>
      </c>
      <c r="B314" s="107" t="s">
        <v>1752</v>
      </c>
      <c r="C314" s="108" t="s">
        <v>1934</v>
      </c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2"/>
      <c r="AC314" s="122"/>
      <c r="AD314" s="122"/>
      <c r="AE314" s="122"/>
      <c r="AF314" s="122"/>
      <c r="AG314" s="122"/>
      <c r="AH314" s="122"/>
      <c r="AI314" s="122"/>
      <c r="AJ314" s="122"/>
      <c r="AK314" s="122"/>
      <c r="AL314" s="122"/>
      <c r="AM314" s="122"/>
      <c r="AN314" s="122"/>
      <c r="AO314" s="122">
        <f t="shared" si="237"/>
        <v>0</v>
      </c>
      <c r="AP314" s="122">
        <f t="shared" si="238"/>
        <v>0</v>
      </c>
      <c r="AQ314" s="122">
        <f t="shared" si="239"/>
        <v>0</v>
      </c>
      <c r="AR314" s="122">
        <f t="shared" si="240"/>
        <v>0</v>
      </c>
      <c r="AS314" s="122"/>
      <c r="AT314" s="122"/>
      <c r="AU314" s="122"/>
      <c r="AV314" s="122"/>
      <c r="AW314" s="122"/>
      <c r="AX314" s="122"/>
      <c r="AY314" s="122"/>
      <c r="AZ314" s="122"/>
      <c r="BA314" s="122"/>
      <c r="BB314" s="122"/>
      <c r="BC314" s="122">
        <v>0</v>
      </c>
      <c r="BD314" s="122">
        <v>0</v>
      </c>
      <c r="BE314" s="122"/>
      <c r="BF314" s="122">
        <v>0</v>
      </c>
      <c r="BG314" s="122"/>
      <c r="BH314" s="122"/>
      <c r="BI314" s="122"/>
      <c r="BJ314" s="122"/>
      <c r="BK314" s="122"/>
      <c r="BL314" s="122"/>
      <c r="BM314" s="122"/>
      <c r="BN314" s="122"/>
      <c r="BO314" s="122"/>
      <c r="BP314" s="122"/>
      <c r="BQ314" s="122"/>
      <c r="BR314" s="122"/>
      <c r="BS314" s="122"/>
      <c r="BT314" s="122"/>
      <c r="BU314" s="122"/>
      <c r="BV314" s="122"/>
      <c r="BW314" s="122"/>
      <c r="BX314" s="122"/>
      <c r="BY314" s="122">
        <f t="shared" si="241"/>
        <v>0</v>
      </c>
      <c r="BZ314" s="122"/>
      <c r="CA314" s="122"/>
      <c r="CB314" s="98"/>
    </row>
    <row r="315" spans="1:80" s="90" customFormat="1" ht="46.65" x14ac:dyDescent="0.3">
      <c r="A315" s="106" t="s">
        <v>1660</v>
      </c>
      <c r="B315" s="107" t="s">
        <v>1753</v>
      </c>
      <c r="C315" s="108" t="s">
        <v>1935</v>
      </c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2"/>
      <c r="AC315" s="122"/>
      <c r="AD315" s="122"/>
      <c r="AE315" s="122"/>
      <c r="AF315" s="122"/>
      <c r="AG315" s="122"/>
      <c r="AH315" s="122"/>
      <c r="AI315" s="122"/>
      <c r="AJ315" s="122"/>
      <c r="AK315" s="122"/>
      <c r="AL315" s="122"/>
      <c r="AM315" s="122"/>
      <c r="AN315" s="122"/>
      <c r="AO315" s="122">
        <f t="shared" si="237"/>
        <v>0</v>
      </c>
      <c r="AP315" s="122">
        <f t="shared" si="238"/>
        <v>0</v>
      </c>
      <c r="AQ315" s="122">
        <f t="shared" si="239"/>
        <v>0</v>
      </c>
      <c r="AR315" s="122">
        <f t="shared" si="240"/>
        <v>0</v>
      </c>
      <c r="AS315" s="122"/>
      <c r="AT315" s="122"/>
      <c r="AU315" s="122"/>
      <c r="AV315" s="122"/>
      <c r="AW315" s="122"/>
      <c r="AX315" s="122"/>
      <c r="AY315" s="122"/>
      <c r="AZ315" s="122"/>
      <c r="BA315" s="122"/>
      <c r="BB315" s="122"/>
      <c r="BC315" s="122">
        <v>0</v>
      </c>
      <c r="BD315" s="122">
        <v>0</v>
      </c>
      <c r="BE315" s="122"/>
      <c r="BF315" s="122">
        <v>0</v>
      </c>
      <c r="BG315" s="122"/>
      <c r="BH315" s="122"/>
      <c r="BI315" s="122"/>
      <c r="BJ315" s="122"/>
      <c r="BK315" s="122"/>
      <c r="BL315" s="122"/>
      <c r="BM315" s="122"/>
      <c r="BN315" s="122"/>
      <c r="BO315" s="122"/>
      <c r="BP315" s="122"/>
      <c r="BQ315" s="122"/>
      <c r="BR315" s="122"/>
      <c r="BS315" s="122"/>
      <c r="BT315" s="122"/>
      <c r="BU315" s="122"/>
      <c r="BV315" s="122"/>
      <c r="BW315" s="122"/>
      <c r="BX315" s="122"/>
      <c r="BY315" s="122">
        <f t="shared" si="241"/>
        <v>0</v>
      </c>
      <c r="BZ315" s="122"/>
      <c r="CA315" s="122"/>
      <c r="CB315" s="98"/>
    </row>
    <row r="316" spans="1:80" s="90" customFormat="1" x14ac:dyDescent="0.3">
      <c r="A316" s="103"/>
      <c r="B316" s="110" t="s">
        <v>443</v>
      </c>
      <c r="C316" s="105"/>
      <c r="D316" s="133">
        <f t="shared" ref="D316:BN316" si="242">SUM(D317:D321)</f>
        <v>28.572800000000001</v>
      </c>
      <c r="E316" s="133">
        <f t="shared" si="242"/>
        <v>0</v>
      </c>
      <c r="F316" s="133">
        <f t="shared" si="242"/>
        <v>28.572800000000001</v>
      </c>
      <c r="G316" s="133">
        <f t="shared" si="242"/>
        <v>2</v>
      </c>
      <c r="H316" s="133">
        <f t="shared" si="242"/>
        <v>0</v>
      </c>
      <c r="I316" s="133">
        <f t="shared" si="242"/>
        <v>4.54</v>
      </c>
      <c r="J316" s="133">
        <f t="shared" si="242"/>
        <v>0</v>
      </c>
      <c r="K316" s="133">
        <f t="shared" si="242"/>
        <v>0</v>
      </c>
      <c r="L316" s="133">
        <f t="shared" si="242"/>
        <v>0</v>
      </c>
      <c r="M316" s="133">
        <f t="shared" si="242"/>
        <v>0</v>
      </c>
      <c r="N316" s="133">
        <f t="shared" si="242"/>
        <v>0</v>
      </c>
      <c r="O316" s="133">
        <f t="shared" si="242"/>
        <v>0</v>
      </c>
      <c r="P316" s="133">
        <f t="shared" si="242"/>
        <v>0</v>
      </c>
      <c r="Q316" s="133">
        <f t="shared" si="242"/>
        <v>0</v>
      </c>
      <c r="R316" s="133">
        <f t="shared" si="242"/>
        <v>0</v>
      </c>
      <c r="S316" s="133">
        <f t="shared" si="242"/>
        <v>0</v>
      </c>
      <c r="T316" s="133">
        <f t="shared" si="242"/>
        <v>0</v>
      </c>
      <c r="U316" s="133">
        <f t="shared" si="242"/>
        <v>0</v>
      </c>
      <c r="V316" s="133">
        <f t="shared" si="242"/>
        <v>0</v>
      </c>
      <c r="W316" s="133">
        <f t="shared" si="242"/>
        <v>0</v>
      </c>
      <c r="X316" s="133">
        <f t="shared" si="242"/>
        <v>0</v>
      </c>
      <c r="Y316" s="133">
        <f t="shared" si="242"/>
        <v>0</v>
      </c>
      <c r="Z316" s="133">
        <f t="shared" si="242"/>
        <v>0</v>
      </c>
      <c r="AA316" s="133">
        <f t="shared" si="242"/>
        <v>0</v>
      </c>
      <c r="AB316" s="133">
        <f t="shared" si="242"/>
        <v>0</v>
      </c>
      <c r="AC316" s="133">
        <f t="shared" si="242"/>
        <v>0</v>
      </c>
      <c r="AD316" s="133">
        <f t="shared" si="242"/>
        <v>0</v>
      </c>
      <c r="AE316" s="133">
        <f t="shared" si="242"/>
        <v>0</v>
      </c>
      <c r="AF316" s="133">
        <f t="shared" si="242"/>
        <v>0</v>
      </c>
      <c r="AG316" s="133">
        <f t="shared" si="242"/>
        <v>0</v>
      </c>
      <c r="AH316" s="133">
        <f t="shared" si="242"/>
        <v>28.572800000000001</v>
      </c>
      <c r="AI316" s="133">
        <f t="shared" si="242"/>
        <v>2</v>
      </c>
      <c r="AJ316" s="133">
        <f t="shared" si="242"/>
        <v>0</v>
      </c>
      <c r="AK316" s="133">
        <f t="shared" si="242"/>
        <v>4.54</v>
      </c>
      <c r="AL316" s="133">
        <f t="shared" si="242"/>
        <v>0</v>
      </c>
      <c r="AM316" s="133">
        <f t="shared" si="242"/>
        <v>0</v>
      </c>
      <c r="AN316" s="133">
        <f t="shared" si="242"/>
        <v>0</v>
      </c>
      <c r="AO316" s="133">
        <f t="shared" si="242"/>
        <v>7.0422812600000011</v>
      </c>
      <c r="AP316" s="133">
        <f t="shared" si="242"/>
        <v>2</v>
      </c>
      <c r="AQ316" s="133">
        <f t="shared" si="242"/>
        <v>0</v>
      </c>
      <c r="AR316" s="133">
        <f t="shared" si="242"/>
        <v>0.67</v>
      </c>
      <c r="AS316" s="133">
        <f t="shared" si="242"/>
        <v>0</v>
      </c>
      <c r="AT316" s="133">
        <f t="shared" si="242"/>
        <v>0</v>
      </c>
      <c r="AU316" s="133">
        <f t="shared" si="242"/>
        <v>0</v>
      </c>
      <c r="AV316" s="133">
        <f t="shared" si="242"/>
        <v>0</v>
      </c>
      <c r="AW316" s="133">
        <f t="shared" si="242"/>
        <v>0</v>
      </c>
      <c r="AX316" s="133">
        <f t="shared" si="242"/>
        <v>0</v>
      </c>
      <c r="AY316" s="133">
        <f t="shared" si="242"/>
        <v>0</v>
      </c>
      <c r="AZ316" s="133">
        <f t="shared" si="242"/>
        <v>0</v>
      </c>
      <c r="BA316" s="133">
        <f t="shared" si="242"/>
        <v>0</v>
      </c>
      <c r="BB316" s="133">
        <f t="shared" si="242"/>
        <v>0</v>
      </c>
      <c r="BC316" s="133">
        <f t="shared" si="242"/>
        <v>7.0422812600000011</v>
      </c>
      <c r="BD316" s="133">
        <f t="shared" si="242"/>
        <v>2</v>
      </c>
      <c r="BE316" s="133">
        <f t="shared" si="242"/>
        <v>0</v>
      </c>
      <c r="BF316" s="133">
        <f t="shared" si="242"/>
        <v>0.67</v>
      </c>
      <c r="BG316" s="133">
        <f t="shared" si="242"/>
        <v>0</v>
      </c>
      <c r="BH316" s="133">
        <f t="shared" si="242"/>
        <v>0</v>
      </c>
      <c r="BI316" s="133">
        <f t="shared" si="242"/>
        <v>0</v>
      </c>
      <c r="BJ316" s="133">
        <f t="shared" si="242"/>
        <v>0</v>
      </c>
      <c r="BK316" s="133">
        <f t="shared" si="242"/>
        <v>0</v>
      </c>
      <c r="BL316" s="133">
        <f t="shared" si="242"/>
        <v>0</v>
      </c>
      <c r="BM316" s="133">
        <f t="shared" si="242"/>
        <v>0</v>
      </c>
      <c r="BN316" s="133">
        <f t="shared" si="242"/>
        <v>0</v>
      </c>
      <c r="BO316" s="133">
        <f t="shared" ref="BO316:CA316" si="243">SUM(BO317:BO321)</f>
        <v>0</v>
      </c>
      <c r="BP316" s="133">
        <f t="shared" si="243"/>
        <v>0</v>
      </c>
      <c r="BQ316" s="133">
        <f t="shared" si="243"/>
        <v>0</v>
      </c>
      <c r="BR316" s="133">
        <f t="shared" si="243"/>
        <v>0</v>
      </c>
      <c r="BS316" s="133">
        <f t="shared" si="243"/>
        <v>0</v>
      </c>
      <c r="BT316" s="133">
        <f t="shared" si="243"/>
        <v>0</v>
      </c>
      <c r="BU316" s="133">
        <f t="shared" si="243"/>
        <v>0</v>
      </c>
      <c r="BV316" s="133">
        <f t="shared" si="243"/>
        <v>0</v>
      </c>
      <c r="BW316" s="133">
        <f t="shared" si="243"/>
        <v>0</v>
      </c>
      <c r="BX316" s="133">
        <f t="shared" si="243"/>
        <v>0</v>
      </c>
      <c r="BY316" s="133">
        <f t="shared" si="243"/>
        <v>21.530518740000002</v>
      </c>
      <c r="BZ316" s="133">
        <f t="shared" si="243"/>
        <v>0</v>
      </c>
      <c r="CA316" s="133">
        <f t="shared" si="243"/>
        <v>0</v>
      </c>
      <c r="CB316" s="98"/>
    </row>
    <row r="317" spans="1:80" s="90" customFormat="1" ht="46.65" x14ac:dyDescent="0.3">
      <c r="A317" s="106" t="s">
        <v>1661</v>
      </c>
      <c r="B317" s="107" t="s">
        <v>79</v>
      </c>
      <c r="C317" s="108" t="s">
        <v>80</v>
      </c>
      <c r="D317" s="122">
        <v>1.1678499999999998</v>
      </c>
      <c r="E317" s="122"/>
      <c r="F317" s="122">
        <f>VLOOKUP(C317,'[1]13'!$C$23:$AZ$935,4,0)</f>
        <v>1.1678500000000001</v>
      </c>
      <c r="G317" s="122">
        <f>VLOOKUP(C317,'[1]13'!$C$23:$AZ$935,5,0)</f>
        <v>0</v>
      </c>
      <c r="H317" s="122"/>
      <c r="I317" s="122">
        <f>VLOOKUP(C317,'[1]13'!$C$23:$AZ$935,7,0)</f>
        <v>0.34</v>
      </c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2"/>
      <c r="AC317" s="122"/>
      <c r="AD317" s="122"/>
      <c r="AE317" s="122"/>
      <c r="AF317" s="122"/>
      <c r="AG317" s="122"/>
      <c r="AH317" s="122">
        <v>1.1678500000000001</v>
      </c>
      <c r="AI317" s="122">
        <v>0</v>
      </c>
      <c r="AJ317" s="122"/>
      <c r="AK317" s="122">
        <v>0.34</v>
      </c>
      <c r="AL317" s="122"/>
      <c r="AM317" s="122"/>
      <c r="AN317" s="122"/>
      <c r="AO317" s="122">
        <f t="shared" ref="AO317:AO321" si="244">AV317+BC317</f>
        <v>0</v>
      </c>
      <c r="AP317" s="122">
        <f t="shared" ref="AP317:AP321" si="245">AW317+BD317</f>
        <v>0</v>
      </c>
      <c r="AQ317" s="122">
        <f t="shared" ref="AQ317:AQ321" si="246">AX317+BE317</f>
        <v>0</v>
      </c>
      <c r="AR317" s="122">
        <f t="shared" ref="AR317:AR321" si="247">AY317+BF317</f>
        <v>0</v>
      </c>
      <c r="AS317" s="122"/>
      <c r="AT317" s="122"/>
      <c r="AU317" s="122"/>
      <c r="AV317" s="122">
        <f>VLOOKUP(C317,'[1]13'!$C$23:$AZ$935,46,0)</f>
        <v>0</v>
      </c>
      <c r="AW317" s="122">
        <f>VLOOKUP(C317,'[1]13'!$C$23:$AZ$935,47,0)</f>
        <v>0</v>
      </c>
      <c r="AX317" s="122"/>
      <c r="AY317" s="122">
        <f>VLOOKUP(C317,'[1]13'!$C$23:$AZ$935,49,0)</f>
        <v>0</v>
      </c>
      <c r="AZ317" s="122"/>
      <c r="BA317" s="122"/>
      <c r="BB317" s="122"/>
      <c r="BC317" s="122">
        <v>0</v>
      </c>
      <c r="BD317" s="122">
        <v>0</v>
      </c>
      <c r="BE317" s="122"/>
      <c r="BF317" s="122">
        <v>0</v>
      </c>
      <c r="BG317" s="122"/>
      <c r="BH317" s="122"/>
      <c r="BI317" s="122"/>
      <c r="BJ317" s="122"/>
      <c r="BK317" s="122"/>
      <c r="BL317" s="122"/>
      <c r="BM317" s="122"/>
      <c r="BN317" s="122"/>
      <c r="BO317" s="122"/>
      <c r="BP317" s="122"/>
      <c r="BQ317" s="122"/>
      <c r="BR317" s="122"/>
      <c r="BS317" s="122"/>
      <c r="BT317" s="122"/>
      <c r="BU317" s="122"/>
      <c r="BV317" s="122"/>
      <c r="BW317" s="122"/>
      <c r="BX317" s="122"/>
      <c r="BY317" s="122">
        <f t="shared" ref="BY317:BY321" si="248">F317-AO317</f>
        <v>1.1678500000000001</v>
      </c>
      <c r="BZ317" s="122"/>
      <c r="CA317" s="122"/>
      <c r="CB317" s="98"/>
    </row>
    <row r="318" spans="1:80" s="90" customFormat="1" ht="46.65" x14ac:dyDescent="0.3">
      <c r="A318" s="106" t="s">
        <v>1661</v>
      </c>
      <c r="B318" s="107" t="s">
        <v>445</v>
      </c>
      <c r="C318" s="108" t="s">
        <v>530</v>
      </c>
      <c r="D318" s="122">
        <v>6.3552700000000009</v>
      </c>
      <c r="E318" s="122"/>
      <c r="F318" s="122">
        <f>VLOOKUP(C318,'[1]13'!$C$23:$AZ$935,4,0)</f>
        <v>6.3552700000000009</v>
      </c>
      <c r="G318" s="122">
        <f>VLOOKUP(C318,'[1]13'!$C$23:$AZ$935,5,0)</f>
        <v>0</v>
      </c>
      <c r="H318" s="122"/>
      <c r="I318" s="122">
        <f>VLOOKUP(C318,'[1]13'!$C$23:$AZ$935,7,0)</f>
        <v>0.8</v>
      </c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2"/>
      <c r="AC318" s="122"/>
      <c r="AD318" s="122"/>
      <c r="AE318" s="122"/>
      <c r="AF318" s="122"/>
      <c r="AG318" s="122"/>
      <c r="AH318" s="122">
        <v>6.3552700000000009</v>
      </c>
      <c r="AI318" s="122">
        <v>0</v>
      </c>
      <c r="AJ318" s="122"/>
      <c r="AK318" s="122">
        <v>0.8</v>
      </c>
      <c r="AL318" s="122"/>
      <c r="AM318" s="122"/>
      <c r="AN318" s="122"/>
      <c r="AO318" s="122">
        <f t="shared" si="244"/>
        <v>4.4658812300000008</v>
      </c>
      <c r="AP318" s="122">
        <f t="shared" si="245"/>
        <v>0</v>
      </c>
      <c r="AQ318" s="122">
        <f t="shared" si="246"/>
        <v>0</v>
      </c>
      <c r="AR318" s="122">
        <f t="shared" si="247"/>
        <v>0.67</v>
      </c>
      <c r="AS318" s="122"/>
      <c r="AT318" s="122"/>
      <c r="AU318" s="122"/>
      <c r="AV318" s="122">
        <f>VLOOKUP(C318,'[1]13'!$C$23:$AZ$935,46,0)</f>
        <v>0</v>
      </c>
      <c r="AW318" s="122">
        <f>VLOOKUP(C318,'[1]13'!$C$23:$AZ$935,47,0)</f>
        <v>0</v>
      </c>
      <c r="AX318" s="122"/>
      <c r="AY318" s="122">
        <f>VLOOKUP(C318,'[1]13'!$C$23:$AZ$935,49,0)</f>
        <v>0</v>
      </c>
      <c r="AZ318" s="122"/>
      <c r="BA318" s="122"/>
      <c r="BB318" s="122"/>
      <c r="BC318" s="122">
        <v>4.4658812300000008</v>
      </c>
      <c r="BD318" s="122">
        <v>0</v>
      </c>
      <c r="BE318" s="122"/>
      <c r="BF318" s="122">
        <v>0.67</v>
      </c>
      <c r="BG318" s="122"/>
      <c r="BH318" s="122"/>
      <c r="BI318" s="122"/>
      <c r="BJ318" s="122"/>
      <c r="BK318" s="122"/>
      <c r="BL318" s="122"/>
      <c r="BM318" s="122"/>
      <c r="BN318" s="122"/>
      <c r="BO318" s="122"/>
      <c r="BP318" s="122"/>
      <c r="BQ318" s="122"/>
      <c r="BR318" s="122"/>
      <c r="BS318" s="122"/>
      <c r="BT318" s="122"/>
      <c r="BU318" s="122"/>
      <c r="BV318" s="122"/>
      <c r="BW318" s="122"/>
      <c r="BX318" s="122"/>
      <c r="BY318" s="122">
        <f t="shared" si="248"/>
        <v>1.8893887700000001</v>
      </c>
      <c r="BZ318" s="122"/>
      <c r="CA318" s="122"/>
      <c r="CB318" s="98"/>
    </row>
    <row r="319" spans="1:80" s="90" customFormat="1" ht="62.2" x14ac:dyDescent="0.3">
      <c r="A319" s="106" t="s">
        <v>1661</v>
      </c>
      <c r="B319" s="107" t="s">
        <v>444</v>
      </c>
      <c r="C319" s="108" t="s">
        <v>529</v>
      </c>
      <c r="D319" s="122">
        <v>16.787320000000001</v>
      </c>
      <c r="E319" s="122"/>
      <c r="F319" s="122">
        <f>VLOOKUP(C319,'[1]13'!$C$23:$AZ$935,4,0)</f>
        <v>16.787320000000001</v>
      </c>
      <c r="G319" s="122">
        <f>VLOOKUP(C319,'[1]13'!$C$23:$AZ$935,5,0)</f>
        <v>0</v>
      </c>
      <c r="H319" s="122"/>
      <c r="I319" s="122">
        <f>VLOOKUP(C319,'[1]13'!$C$23:$AZ$935,7,0)</f>
        <v>3.4</v>
      </c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2"/>
      <c r="AC319" s="122"/>
      <c r="AD319" s="122"/>
      <c r="AE319" s="122"/>
      <c r="AF319" s="122"/>
      <c r="AG319" s="122"/>
      <c r="AH319" s="122">
        <v>16.787320000000001</v>
      </c>
      <c r="AI319" s="122">
        <v>0</v>
      </c>
      <c r="AJ319" s="122"/>
      <c r="AK319" s="122">
        <v>3.4</v>
      </c>
      <c r="AL319" s="122"/>
      <c r="AM319" s="122"/>
      <c r="AN319" s="122"/>
      <c r="AO319" s="122">
        <f t="shared" si="244"/>
        <v>0</v>
      </c>
      <c r="AP319" s="122">
        <f t="shared" si="245"/>
        <v>0</v>
      </c>
      <c r="AQ319" s="122">
        <f t="shared" si="246"/>
        <v>0</v>
      </c>
      <c r="AR319" s="122">
        <f t="shared" si="247"/>
        <v>0</v>
      </c>
      <c r="AS319" s="122"/>
      <c r="AT319" s="122"/>
      <c r="AU319" s="122"/>
      <c r="AV319" s="122">
        <f>VLOOKUP(C319,'[1]13'!$C$23:$AZ$935,46,0)</f>
        <v>0</v>
      </c>
      <c r="AW319" s="122">
        <f>VLOOKUP(C319,'[1]13'!$C$23:$AZ$935,47,0)</f>
        <v>0</v>
      </c>
      <c r="AX319" s="122"/>
      <c r="AY319" s="122">
        <f>VLOOKUP(C319,'[1]13'!$C$23:$AZ$935,49,0)</f>
        <v>0</v>
      </c>
      <c r="AZ319" s="122"/>
      <c r="BA319" s="122"/>
      <c r="BB319" s="122"/>
      <c r="BC319" s="122">
        <v>0</v>
      </c>
      <c r="BD319" s="122">
        <v>0</v>
      </c>
      <c r="BE319" s="122"/>
      <c r="BF319" s="122">
        <v>0</v>
      </c>
      <c r="BG319" s="122"/>
      <c r="BH319" s="122"/>
      <c r="BI319" s="122"/>
      <c r="BJ319" s="122"/>
      <c r="BK319" s="122"/>
      <c r="BL319" s="122"/>
      <c r="BM319" s="122"/>
      <c r="BN319" s="122"/>
      <c r="BO319" s="122"/>
      <c r="BP319" s="122"/>
      <c r="BQ319" s="122"/>
      <c r="BR319" s="122"/>
      <c r="BS319" s="122"/>
      <c r="BT319" s="122"/>
      <c r="BU319" s="122"/>
      <c r="BV319" s="122"/>
      <c r="BW319" s="122"/>
      <c r="BX319" s="122"/>
      <c r="BY319" s="122">
        <f t="shared" si="248"/>
        <v>16.787320000000001</v>
      </c>
      <c r="BZ319" s="122"/>
      <c r="CA319" s="122"/>
      <c r="CB319" s="98"/>
    </row>
    <row r="320" spans="1:80" s="90" customFormat="1" ht="46.65" x14ac:dyDescent="0.3">
      <c r="A320" s="106" t="s">
        <v>1660</v>
      </c>
      <c r="B320" s="107" t="s">
        <v>854</v>
      </c>
      <c r="C320" s="108" t="s">
        <v>1299</v>
      </c>
      <c r="D320" s="122">
        <v>2.6852399999999998</v>
      </c>
      <c r="E320" s="122"/>
      <c r="F320" s="122">
        <f>VLOOKUP(C320,'[1]13'!$C$23:$AZ$935,4,0)</f>
        <v>2.6852399999999994</v>
      </c>
      <c r="G320" s="122">
        <f>VLOOKUP(C320,'[1]13'!$C$23:$AZ$935,5,0)</f>
        <v>2</v>
      </c>
      <c r="H320" s="122"/>
      <c r="I320" s="122">
        <f>VLOOKUP(C320,'[1]13'!$C$23:$AZ$935,7,0)</f>
        <v>0</v>
      </c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2"/>
      <c r="AC320" s="122"/>
      <c r="AD320" s="122"/>
      <c r="AE320" s="122"/>
      <c r="AF320" s="122"/>
      <c r="AG320" s="122"/>
      <c r="AH320" s="122">
        <v>2.6852399999999994</v>
      </c>
      <c r="AI320" s="122">
        <v>2</v>
      </c>
      <c r="AJ320" s="122"/>
      <c r="AK320" s="122">
        <v>0</v>
      </c>
      <c r="AL320" s="122"/>
      <c r="AM320" s="122"/>
      <c r="AN320" s="122"/>
      <c r="AO320" s="122">
        <f t="shared" si="244"/>
        <v>2.5764000299999998</v>
      </c>
      <c r="AP320" s="122">
        <f t="shared" si="245"/>
        <v>2</v>
      </c>
      <c r="AQ320" s="122">
        <f t="shared" si="246"/>
        <v>0</v>
      </c>
      <c r="AR320" s="122">
        <f t="shared" si="247"/>
        <v>0</v>
      </c>
      <c r="AS320" s="122"/>
      <c r="AT320" s="122"/>
      <c r="AU320" s="122"/>
      <c r="AV320" s="122">
        <f>VLOOKUP(C320,'[1]13'!$C$23:$AZ$935,46,0)</f>
        <v>0</v>
      </c>
      <c r="AW320" s="122">
        <f>VLOOKUP(C320,'[1]13'!$C$23:$AZ$935,47,0)</f>
        <v>0</v>
      </c>
      <c r="AX320" s="122"/>
      <c r="AY320" s="122">
        <f>VLOOKUP(C320,'[1]13'!$C$23:$AZ$935,49,0)</f>
        <v>0</v>
      </c>
      <c r="AZ320" s="122"/>
      <c r="BA320" s="122"/>
      <c r="BB320" s="122"/>
      <c r="BC320" s="122">
        <v>2.5764000299999998</v>
      </c>
      <c r="BD320" s="122">
        <v>2</v>
      </c>
      <c r="BE320" s="122"/>
      <c r="BF320" s="122">
        <v>0</v>
      </c>
      <c r="BG320" s="122"/>
      <c r="BH320" s="122"/>
      <c r="BI320" s="122"/>
      <c r="BJ320" s="122"/>
      <c r="BK320" s="122"/>
      <c r="BL320" s="122"/>
      <c r="BM320" s="122"/>
      <c r="BN320" s="122"/>
      <c r="BO320" s="122"/>
      <c r="BP320" s="122"/>
      <c r="BQ320" s="122"/>
      <c r="BR320" s="122"/>
      <c r="BS320" s="122"/>
      <c r="BT320" s="122"/>
      <c r="BU320" s="122"/>
      <c r="BV320" s="122"/>
      <c r="BW320" s="122"/>
      <c r="BX320" s="122"/>
      <c r="BY320" s="122">
        <f t="shared" si="248"/>
        <v>0.10883996999999956</v>
      </c>
      <c r="BZ320" s="122"/>
      <c r="CA320" s="122"/>
      <c r="CB320" s="98"/>
    </row>
    <row r="321" spans="1:80" s="90" customFormat="1" ht="77.7" x14ac:dyDescent="0.3">
      <c r="A321" s="106" t="s">
        <v>1660</v>
      </c>
      <c r="B321" s="107" t="s">
        <v>855</v>
      </c>
      <c r="C321" s="108" t="s">
        <v>1300</v>
      </c>
      <c r="D321" s="122">
        <v>1.5771199999999999</v>
      </c>
      <c r="E321" s="122"/>
      <c r="F321" s="122">
        <f>VLOOKUP(C321,'[1]13'!$C$23:$AZ$935,4,0)</f>
        <v>1.5771199999999999</v>
      </c>
      <c r="G321" s="122">
        <f>VLOOKUP(C321,'[1]13'!$C$23:$AZ$935,5,0)</f>
        <v>0</v>
      </c>
      <c r="H321" s="122"/>
      <c r="I321" s="122">
        <f>VLOOKUP(C321,'[1]13'!$C$23:$AZ$935,7,0)</f>
        <v>0</v>
      </c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2"/>
      <c r="AC321" s="122"/>
      <c r="AD321" s="122"/>
      <c r="AE321" s="122"/>
      <c r="AF321" s="122"/>
      <c r="AG321" s="122"/>
      <c r="AH321" s="122">
        <v>1.5771199999999999</v>
      </c>
      <c r="AI321" s="122">
        <v>0</v>
      </c>
      <c r="AJ321" s="122"/>
      <c r="AK321" s="122">
        <v>0</v>
      </c>
      <c r="AL321" s="122"/>
      <c r="AM321" s="122"/>
      <c r="AN321" s="122"/>
      <c r="AO321" s="122">
        <f t="shared" si="244"/>
        <v>0</v>
      </c>
      <c r="AP321" s="122">
        <f t="shared" si="245"/>
        <v>0</v>
      </c>
      <c r="AQ321" s="122">
        <f t="shared" si="246"/>
        <v>0</v>
      </c>
      <c r="AR321" s="122">
        <f t="shared" si="247"/>
        <v>0</v>
      </c>
      <c r="AS321" s="122"/>
      <c r="AT321" s="122"/>
      <c r="AU321" s="122"/>
      <c r="AV321" s="122">
        <f>VLOOKUP(C321,'[1]13'!$C$23:$AZ$935,46,0)</f>
        <v>0</v>
      </c>
      <c r="AW321" s="122">
        <f>VLOOKUP(C321,'[1]13'!$C$23:$AZ$935,47,0)</f>
        <v>0</v>
      </c>
      <c r="AX321" s="122"/>
      <c r="AY321" s="122">
        <f>VLOOKUP(C321,'[1]13'!$C$23:$AZ$935,49,0)</f>
        <v>0</v>
      </c>
      <c r="AZ321" s="122"/>
      <c r="BA321" s="122"/>
      <c r="BB321" s="122"/>
      <c r="BC321" s="122">
        <v>0</v>
      </c>
      <c r="BD321" s="122">
        <v>0</v>
      </c>
      <c r="BE321" s="122"/>
      <c r="BF321" s="122">
        <v>0</v>
      </c>
      <c r="BG321" s="122"/>
      <c r="BH321" s="122"/>
      <c r="BI321" s="122"/>
      <c r="BJ321" s="122"/>
      <c r="BK321" s="122"/>
      <c r="BL321" s="122"/>
      <c r="BM321" s="122"/>
      <c r="BN321" s="122"/>
      <c r="BO321" s="122"/>
      <c r="BP321" s="122"/>
      <c r="BQ321" s="122"/>
      <c r="BR321" s="122"/>
      <c r="BS321" s="122"/>
      <c r="BT321" s="122"/>
      <c r="BU321" s="122"/>
      <c r="BV321" s="122"/>
      <c r="BW321" s="122"/>
      <c r="BX321" s="122"/>
      <c r="BY321" s="122">
        <f t="shared" si="248"/>
        <v>1.5771199999999999</v>
      </c>
      <c r="BZ321" s="122"/>
      <c r="CA321" s="122"/>
      <c r="CB321" s="98"/>
    </row>
    <row r="322" spans="1:80" s="90" customFormat="1" x14ac:dyDescent="0.3">
      <c r="A322" s="103"/>
      <c r="B322" s="104" t="s">
        <v>81</v>
      </c>
      <c r="C322" s="105"/>
      <c r="D322" s="133">
        <f t="shared" ref="D322:BN322" si="249">SUM(D323:D331)</f>
        <v>77.453779999999995</v>
      </c>
      <c r="E322" s="133">
        <f t="shared" si="249"/>
        <v>0</v>
      </c>
      <c r="F322" s="133">
        <f t="shared" si="249"/>
        <v>4.3320699999999999</v>
      </c>
      <c r="G322" s="133">
        <f t="shared" si="249"/>
        <v>2.2300000000000004</v>
      </c>
      <c r="H322" s="133">
        <f t="shared" si="249"/>
        <v>0</v>
      </c>
      <c r="I322" s="133">
        <f t="shared" si="249"/>
        <v>0</v>
      </c>
      <c r="J322" s="133">
        <f t="shared" si="249"/>
        <v>0</v>
      </c>
      <c r="K322" s="133">
        <f t="shared" si="249"/>
        <v>0</v>
      </c>
      <c r="L322" s="133">
        <f t="shared" si="249"/>
        <v>0</v>
      </c>
      <c r="M322" s="133">
        <f t="shared" si="249"/>
        <v>0</v>
      </c>
      <c r="N322" s="133">
        <f t="shared" si="249"/>
        <v>0</v>
      </c>
      <c r="O322" s="133">
        <f t="shared" si="249"/>
        <v>0</v>
      </c>
      <c r="P322" s="133">
        <f t="shared" si="249"/>
        <v>0</v>
      </c>
      <c r="Q322" s="133">
        <f t="shared" si="249"/>
        <v>0</v>
      </c>
      <c r="R322" s="133">
        <f t="shared" si="249"/>
        <v>0</v>
      </c>
      <c r="S322" s="133">
        <f t="shared" si="249"/>
        <v>0</v>
      </c>
      <c r="T322" s="133">
        <f t="shared" si="249"/>
        <v>0</v>
      </c>
      <c r="U322" s="133">
        <f t="shared" si="249"/>
        <v>0</v>
      </c>
      <c r="V322" s="133">
        <f t="shared" si="249"/>
        <v>0</v>
      </c>
      <c r="W322" s="133">
        <f t="shared" si="249"/>
        <v>0</v>
      </c>
      <c r="X322" s="133">
        <f t="shared" si="249"/>
        <v>0</v>
      </c>
      <c r="Y322" s="133">
        <f t="shared" si="249"/>
        <v>0</v>
      </c>
      <c r="Z322" s="133">
        <f t="shared" si="249"/>
        <v>0</v>
      </c>
      <c r="AA322" s="133">
        <f t="shared" si="249"/>
        <v>0</v>
      </c>
      <c r="AB322" s="133">
        <f t="shared" si="249"/>
        <v>0</v>
      </c>
      <c r="AC322" s="133">
        <f t="shared" si="249"/>
        <v>0</v>
      </c>
      <c r="AD322" s="133">
        <f t="shared" si="249"/>
        <v>0</v>
      </c>
      <c r="AE322" s="133">
        <f t="shared" si="249"/>
        <v>0</v>
      </c>
      <c r="AF322" s="133">
        <f t="shared" si="249"/>
        <v>0</v>
      </c>
      <c r="AG322" s="133">
        <f t="shared" si="249"/>
        <v>0</v>
      </c>
      <c r="AH322" s="133">
        <f t="shared" si="249"/>
        <v>4.3320699999999999</v>
      </c>
      <c r="AI322" s="133">
        <f t="shared" si="249"/>
        <v>2.2300000000000004</v>
      </c>
      <c r="AJ322" s="133">
        <f t="shared" si="249"/>
        <v>0</v>
      </c>
      <c r="AK322" s="133">
        <f t="shared" si="249"/>
        <v>0</v>
      </c>
      <c r="AL322" s="133">
        <f t="shared" si="249"/>
        <v>0</v>
      </c>
      <c r="AM322" s="133">
        <f t="shared" si="249"/>
        <v>0</v>
      </c>
      <c r="AN322" s="133">
        <f t="shared" si="249"/>
        <v>0</v>
      </c>
      <c r="AO322" s="133">
        <f t="shared" si="249"/>
        <v>3.7113555999999996</v>
      </c>
      <c r="AP322" s="133">
        <f t="shared" si="249"/>
        <v>2.8800000000000003</v>
      </c>
      <c r="AQ322" s="133">
        <f t="shared" si="249"/>
        <v>0</v>
      </c>
      <c r="AR322" s="133">
        <f t="shared" si="249"/>
        <v>0.03</v>
      </c>
      <c r="AS322" s="133">
        <f t="shared" si="249"/>
        <v>0</v>
      </c>
      <c r="AT322" s="133">
        <f t="shared" si="249"/>
        <v>0</v>
      </c>
      <c r="AU322" s="133">
        <f t="shared" si="249"/>
        <v>0</v>
      </c>
      <c r="AV322" s="133">
        <f t="shared" si="249"/>
        <v>1.7448982499999999</v>
      </c>
      <c r="AW322" s="133">
        <f t="shared" si="249"/>
        <v>0.8</v>
      </c>
      <c r="AX322" s="133">
        <f t="shared" si="249"/>
        <v>0</v>
      </c>
      <c r="AY322" s="133">
        <f t="shared" si="249"/>
        <v>0.03</v>
      </c>
      <c r="AZ322" s="133">
        <f t="shared" si="249"/>
        <v>0</v>
      </c>
      <c r="BA322" s="133">
        <f t="shared" si="249"/>
        <v>0</v>
      </c>
      <c r="BB322" s="133">
        <f t="shared" si="249"/>
        <v>0</v>
      </c>
      <c r="BC322" s="133">
        <f t="shared" si="249"/>
        <v>1.9664573500000002</v>
      </c>
      <c r="BD322" s="133">
        <f t="shared" si="249"/>
        <v>2.08</v>
      </c>
      <c r="BE322" s="133">
        <f t="shared" si="249"/>
        <v>0</v>
      </c>
      <c r="BF322" s="133">
        <f t="shared" si="249"/>
        <v>0</v>
      </c>
      <c r="BG322" s="133">
        <f t="shared" si="249"/>
        <v>0</v>
      </c>
      <c r="BH322" s="133">
        <f t="shared" si="249"/>
        <v>0</v>
      </c>
      <c r="BI322" s="133">
        <f t="shared" si="249"/>
        <v>0</v>
      </c>
      <c r="BJ322" s="133">
        <f t="shared" si="249"/>
        <v>0</v>
      </c>
      <c r="BK322" s="133">
        <f t="shared" si="249"/>
        <v>0</v>
      </c>
      <c r="BL322" s="133">
        <f t="shared" si="249"/>
        <v>0</v>
      </c>
      <c r="BM322" s="133">
        <f t="shared" si="249"/>
        <v>0</v>
      </c>
      <c r="BN322" s="133">
        <f t="shared" si="249"/>
        <v>0</v>
      </c>
      <c r="BO322" s="133">
        <f t="shared" ref="BO322:CA322" si="250">SUM(BO323:BO331)</f>
        <v>0</v>
      </c>
      <c r="BP322" s="133">
        <f t="shared" si="250"/>
        <v>0</v>
      </c>
      <c r="BQ322" s="133">
        <f t="shared" si="250"/>
        <v>0</v>
      </c>
      <c r="BR322" s="133">
        <f t="shared" si="250"/>
        <v>0</v>
      </c>
      <c r="BS322" s="133">
        <f t="shared" si="250"/>
        <v>0</v>
      </c>
      <c r="BT322" s="133">
        <f t="shared" si="250"/>
        <v>0</v>
      </c>
      <c r="BU322" s="133">
        <f t="shared" si="250"/>
        <v>0</v>
      </c>
      <c r="BV322" s="133">
        <f t="shared" si="250"/>
        <v>0</v>
      </c>
      <c r="BW322" s="133">
        <f t="shared" si="250"/>
        <v>0</v>
      </c>
      <c r="BX322" s="133">
        <f t="shared" si="250"/>
        <v>0</v>
      </c>
      <c r="BY322" s="133">
        <f t="shared" si="250"/>
        <v>0.62071439999999956</v>
      </c>
      <c r="BZ322" s="133">
        <f t="shared" si="250"/>
        <v>0</v>
      </c>
      <c r="CA322" s="133">
        <f t="shared" si="250"/>
        <v>0</v>
      </c>
      <c r="CB322" s="98"/>
    </row>
    <row r="323" spans="1:80" s="90" customFormat="1" ht="46.65" x14ac:dyDescent="0.3">
      <c r="A323" s="106" t="s">
        <v>1661</v>
      </c>
      <c r="B323" s="107" t="s">
        <v>82</v>
      </c>
      <c r="C323" s="108" t="s">
        <v>83</v>
      </c>
      <c r="D323" s="122">
        <v>18.798169999999999</v>
      </c>
      <c r="E323" s="122"/>
      <c r="F323" s="122">
        <f>VLOOKUP(C323,'[1]13'!$C$23:$AZ$935,4,0)</f>
        <v>0</v>
      </c>
      <c r="G323" s="122">
        <f>VLOOKUP(C323,'[1]13'!$C$23:$AZ$935,5,0)</f>
        <v>0</v>
      </c>
      <c r="H323" s="122"/>
      <c r="I323" s="122">
        <f>VLOOKUP(C323,'[1]13'!$C$23:$AZ$935,7,0)</f>
        <v>0</v>
      </c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2"/>
      <c r="AC323" s="122"/>
      <c r="AD323" s="122"/>
      <c r="AE323" s="122"/>
      <c r="AF323" s="122"/>
      <c r="AG323" s="122"/>
      <c r="AH323" s="122">
        <v>0</v>
      </c>
      <c r="AI323" s="122">
        <v>0</v>
      </c>
      <c r="AJ323" s="122"/>
      <c r="AK323" s="122">
        <v>0</v>
      </c>
      <c r="AL323" s="122"/>
      <c r="AM323" s="122"/>
      <c r="AN323" s="122"/>
      <c r="AO323" s="122">
        <f t="shared" ref="AO323:AO331" si="251">AV323+BC323</f>
        <v>0</v>
      </c>
      <c r="AP323" s="122">
        <f t="shared" ref="AP323:AP331" si="252">AW323+BD323</f>
        <v>0</v>
      </c>
      <c r="AQ323" s="122">
        <f t="shared" ref="AQ323:AQ331" si="253">AX323+BE323</f>
        <v>0</v>
      </c>
      <c r="AR323" s="122">
        <f t="shared" ref="AR323:AR331" si="254">AY323+BF323</f>
        <v>0</v>
      </c>
      <c r="AS323" s="122"/>
      <c r="AT323" s="122"/>
      <c r="AU323" s="122"/>
      <c r="AV323" s="122">
        <f>VLOOKUP(C323,'[1]13'!$C$23:$AZ$935,46,0)</f>
        <v>0</v>
      </c>
      <c r="AW323" s="122">
        <f>VLOOKUP(C323,'[1]13'!$C$23:$AZ$935,47,0)</f>
        <v>0</v>
      </c>
      <c r="AX323" s="122"/>
      <c r="AY323" s="122">
        <f>VLOOKUP(C323,'[1]13'!$C$23:$AZ$935,49,0)</f>
        <v>0</v>
      </c>
      <c r="AZ323" s="122"/>
      <c r="BA323" s="122"/>
      <c r="BB323" s="122"/>
      <c r="BC323" s="122">
        <v>0</v>
      </c>
      <c r="BD323" s="122">
        <v>0</v>
      </c>
      <c r="BE323" s="122"/>
      <c r="BF323" s="122">
        <v>0</v>
      </c>
      <c r="BG323" s="122"/>
      <c r="BH323" s="122"/>
      <c r="BI323" s="122"/>
      <c r="BJ323" s="122"/>
      <c r="BK323" s="122"/>
      <c r="BL323" s="122"/>
      <c r="BM323" s="122"/>
      <c r="BN323" s="122"/>
      <c r="BO323" s="122"/>
      <c r="BP323" s="122"/>
      <c r="BQ323" s="122"/>
      <c r="BR323" s="122"/>
      <c r="BS323" s="122"/>
      <c r="BT323" s="122"/>
      <c r="BU323" s="122"/>
      <c r="BV323" s="122"/>
      <c r="BW323" s="122"/>
      <c r="BX323" s="122"/>
      <c r="BY323" s="122">
        <f t="shared" ref="BY323:BY331" si="255">F323-AO323</f>
        <v>0</v>
      </c>
      <c r="BZ323" s="122"/>
      <c r="CA323" s="122"/>
      <c r="CB323" s="98"/>
    </row>
    <row r="324" spans="1:80" s="90" customFormat="1" ht="46.65" x14ac:dyDescent="0.3">
      <c r="A324" s="106" t="s">
        <v>1660</v>
      </c>
      <c r="B324" s="107" t="s">
        <v>856</v>
      </c>
      <c r="C324" s="108" t="s">
        <v>1301</v>
      </c>
      <c r="D324" s="122">
        <v>1.24108</v>
      </c>
      <c r="E324" s="122"/>
      <c r="F324" s="122">
        <f>VLOOKUP(C324,'[1]13'!$C$23:$AZ$935,4,0)</f>
        <v>1.2410799999999997</v>
      </c>
      <c r="G324" s="122">
        <f>VLOOKUP(C324,'[1]13'!$C$23:$AZ$935,5,0)</f>
        <v>0.4</v>
      </c>
      <c r="H324" s="122"/>
      <c r="I324" s="122">
        <f>VLOOKUP(C324,'[1]13'!$C$23:$AZ$935,7,0)</f>
        <v>0</v>
      </c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2"/>
      <c r="AC324" s="122"/>
      <c r="AD324" s="122"/>
      <c r="AE324" s="122"/>
      <c r="AF324" s="122"/>
      <c r="AG324" s="122"/>
      <c r="AH324" s="122">
        <v>1.2410799999999997</v>
      </c>
      <c r="AI324" s="122">
        <v>0.4</v>
      </c>
      <c r="AJ324" s="122"/>
      <c r="AK324" s="122">
        <v>0</v>
      </c>
      <c r="AL324" s="122"/>
      <c r="AM324" s="122"/>
      <c r="AN324" s="122"/>
      <c r="AO324" s="122">
        <f t="shared" si="251"/>
        <v>1.1684286799999999</v>
      </c>
      <c r="AP324" s="122">
        <f t="shared" si="252"/>
        <v>0.4</v>
      </c>
      <c r="AQ324" s="122">
        <f t="shared" si="253"/>
        <v>0</v>
      </c>
      <c r="AR324" s="122">
        <f t="shared" si="254"/>
        <v>0.03</v>
      </c>
      <c r="AS324" s="122"/>
      <c r="AT324" s="122"/>
      <c r="AU324" s="122"/>
      <c r="AV324" s="122">
        <f>VLOOKUP(C324,'[1]13'!$C$23:$AZ$935,46,0)</f>
        <v>1.1684286799999999</v>
      </c>
      <c r="AW324" s="122">
        <f>VLOOKUP(C324,'[1]13'!$C$23:$AZ$935,47,0)</f>
        <v>0.4</v>
      </c>
      <c r="AX324" s="122"/>
      <c r="AY324" s="122">
        <f>VLOOKUP(C324,'[1]13'!$C$23:$AZ$935,49,0)</f>
        <v>0.03</v>
      </c>
      <c r="AZ324" s="122"/>
      <c r="BA324" s="122"/>
      <c r="BB324" s="122"/>
      <c r="BC324" s="122">
        <v>0</v>
      </c>
      <c r="BD324" s="122">
        <v>0</v>
      </c>
      <c r="BE324" s="122"/>
      <c r="BF324" s="122">
        <v>0</v>
      </c>
      <c r="BG324" s="122"/>
      <c r="BH324" s="122"/>
      <c r="BI324" s="122"/>
      <c r="BJ324" s="122"/>
      <c r="BK324" s="122"/>
      <c r="BL324" s="122"/>
      <c r="BM324" s="122"/>
      <c r="BN324" s="122"/>
      <c r="BO324" s="122"/>
      <c r="BP324" s="122"/>
      <c r="BQ324" s="122"/>
      <c r="BR324" s="122"/>
      <c r="BS324" s="122"/>
      <c r="BT324" s="122"/>
      <c r="BU324" s="122"/>
      <c r="BV324" s="122"/>
      <c r="BW324" s="122"/>
      <c r="BX324" s="122"/>
      <c r="BY324" s="122">
        <f t="shared" si="255"/>
        <v>7.2651319999999853E-2</v>
      </c>
      <c r="BZ324" s="122"/>
      <c r="CA324" s="122"/>
      <c r="CB324" s="98"/>
    </row>
    <row r="325" spans="1:80" s="90" customFormat="1" ht="46.65" x14ac:dyDescent="0.3">
      <c r="A325" s="106" t="s">
        <v>1661</v>
      </c>
      <c r="B325" s="107" t="s">
        <v>84</v>
      </c>
      <c r="C325" s="108" t="s">
        <v>531</v>
      </c>
      <c r="D325" s="122">
        <v>54.323540000000001</v>
      </c>
      <c r="E325" s="122"/>
      <c r="F325" s="122">
        <f>VLOOKUP(C325,'[1]13'!$C$23:$AZ$935,4,0)</f>
        <v>0</v>
      </c>
      <c r="G325" s="122">
        <f>VLOOKUP(C325,'[1]13'!$C$23:$AZ$935,5,0)</f>
        <v>0</v>
      </c>
      <c r="H325" s="122"/>
      <c r="I325" s="122">
        <f>VLOOKUP(C325,'[1]13'!$C$23:$AZ$935,7,0)</f>
        <v>0</v>
      </c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2"/>
      <c r="AC325" s="122"/>
      <c r="AD325" s="122"/>
      <c r="AE325" s="122"/>
      <c r="AF325" s="122"/>
      <c r="AG325" s="122"/>
      <c r="AH325" s="122">
        <v>0</v>
      </c>
      <c r="AI325" s="122">
        <v>0</v>
      </c>
      <c r="AJ325" s="122"/>
      <c r="AK325" s="122">
        <v>0</v>
      </c>
      <c r="AL325" s="122"/>
      <c r="AM325" s="122"/>
      <c r="AN325" s="122"/>
      <c r="AO325" s="122">
        <f t="shared" si="251"/>
        <v>0</v>
      </c>
      <c r="AP325" s="122">
        <f t="shared" si="252"/>
        <v>0</v>
      </c>
      <c r="AQ325" s="122">
        <f t="shared" si="253"/>
        <v>0</v>
      </c>
      <c r="AR325" s="122">
        <f t="shared" si="254"/>
        <v>0</v>
      </c>
      <c r="AS325" s="122"/>
      <c r="AT325" s="122"/>
      <c r="AU325" s="122"/>
      <c r="AV325" s="122">
        <f>VLOOKUP(C325,'[1]13'!$C$23:$AZ$935,46,0)</f>
        <v>0</v>
      </c>
      <c r="AW325" s="122">
        <f>VLOOKUP(C325,'[1]13'!$C$23:$AZ$935,47,0)</f>
        <v>0</v>
      </c>
      <c r="AX325" s="122"/>
      <c r="AY325" s="122">
        <f>VLOOKUP(C325,'[1]13'!$C$23:$AZ$935,49,0)</f>
        <v>0</v>
      </c>
      <c r="AZ325" s="122"/>
      <c r="BA325" s="122"/>
      <c r="BB325" s="122"/>
      <c r="BC325" s="122">
        <v>0</v>
      </c>
      <c r="BD325" s="122">
        <v>0</v>
      </c>
      <c r="BE325" s="122"/>
      <c r="BF325" s="122">
        <v>0</v>
      </c>
      <c r="BG325" s="122"/>
      <c r="BH325" s="122"/>
      <c r="BI325" s="122"/>
      <c r="BJ325" s="122"/>
      <c r="BK325" s="122"/>
      <c r="BL325" s="122"/>
      <c r="BM325" s="122"/>
      <c r="BN325" s="122"/>
      <c r="BO325" s="122"/>
      <c r="BP325" s="122"/>
      <c r="BQ325" s="122"/>
      <c r="BR325" s="122"/>
      <c r="BS325" s="122"/>
      <c r="BT325" s="122"/>
      <c r="BU325" s="122"/>
      <c r="BV325" s="122"/>
      <c r="BW325" s="122"/>
      <c r="BX325" s="122"/>
      <c r="BY325" s="122">
        <f t="shared" si="255"/>
        <v>0</v>
      </c>
      <c r="BZ325" s="122"/>
      <c r="CA325" s="122"/>
      <c r="CB325" s="98"/>
    </row>
    <row r="326" spans="1:80" s="90" customFormat="1" ht="77.7" x14ac:dyDescent="0.3">
      <c r="A326" s="106" t="s">
        <v>1660</v>
      </c>
      <c r="B326" s="107" t="s">
        <v>857</v>
      </c>
      <c r="C326" s="108" t="s">
        <v>1302</v>
      </c>
      <c r="D326" s="122">
        <v>0.64124999999999999</v>
      </c>
      <c r="E326" s="122"/>
      <c r="F326" s="122">
        <f>VLOOKUP(C326,'[1]13'!$C$23:$AZ$935,4,0)</f>
        <v>0.64124999999999999</v>
      </c>
      <c r="G326" s="122">
        <f>VLOOKUP(C326,'[1]13'!$C$23:$AZ$935,5,0)</f>
        <v>0.63</v>
      </c>
      <c r="H326" s="122"/>
      <c r="I326" s="122">
        <f>VLOOKUP(C326,'[1]13'!$C$23:$AZ$935,7,0)</f>
        <v>0</v>
      </c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2"/>
      <c r="AC326" s="122"/>
      <c r="AD326" s="122"/>
      <c r="AE326" s="122"/>
      <c r="AF326" s="122"/>
      <c r="AG326" s="122"/>
      <c r="AH326" s="122">
        <v>0.64124999999999999</v>
      </c>
      <c r="AI326" s="122">
        <v>0.63</v>
      </c>
      <c r="AJ326" s="122"/>
      <c r="AK326" s="122">
        <v>0</v>
      </c>
      <c r="AL326" s="122"/>
      <c r="AM326" s="122"/>
      <c r="AN326" s="122"/>
      <c r="AO326" s="122">
        <f t="shared" si="251"/>
        <v>0.38211797999999997</v>
      </c>
      <c r="AP326" s="122">
        <f t="shared" si="252"/>
        <v>0.63</v>
      </c>
      <c r="AQ326" s="122">
        <f t="shared" si="253"/>
        <v>0</v>
      </c>
      <c r="AR326" s="122">
        <f t="shared" si="254"/>
        <v>0</v>
      </c>
      <c r="AS326" s="122"/>
      <c r="AT326" s="122"/>
      <c r="AU326" s="122"/>
      <c r="AV326" s="122">
        <f>VLOOKUP(C326,'[1]13'!$C$23:$AZ$935,46,0)</f>
        <v>0</v>
      </c>
      <c r="AW326" s="122">
        <f>VLOOKUP(C326,'[1]13'!$C$23:$AZ$935,47,0)</f>
        <v>0</v>
      </c>
      <c r="AX326" s="122"/>
      <c r="AY326" s="122">
        <f>VLOOKUP(C326,'[1]13'!$C$23:$AZ$935,49,0)</f>
        <v>0</v>
      </c>
      <c r="AZ326" s="122"/>
      <c r="BA326" s="122"/>
      <c r="BB326" s="122"/>
      <c r="BC326" s="122">
        <v>0.38211797999999997</v>
      </c>
      <c r="BD326" s="122">
        <v>0.63</v>
      </c>
      <c r="BE326" s="122"/>
      <c r="BF326" s="122">
        <v>0</v>
      </c>
      <c r="BG326" s="122"/>
      <c r="BH326" s="122"/>
      <c r="BI326" s="122"/>
      <c r="BJ326" s="122"/>
      <c r="BK326" s="122"/>
      <c r="BL326" s="122"/>
      <c r="BM326" s="122"/>
      <c r="BN326" s="122"/>
      <c r="BO326" s="122"/>
      <c r="BP326" s="122"/>
      <c r="BQ326" s="122"/>
      <c r="BR326" s="122"/>
      <c r="BS326" s="122"/>
      <c r="BT326" s="122"/>
      <c r="BU326" s="122"/>
      <c r="BV326" s="122"/>
      <c r="BW326" s="122"/>
      <c r="BX326" s="122"/>
      <c r="BY326" s="122">
        <f t="shared" si="255"/>
        <v>0.25913202000000002</v>
      </c>
      <c r="BZ326" s="122"/>
      <c r="CA326" s="122"/>
      <c r="CB326" s="98"/>
    </row>
    <row r="327" spans="1:80" s="90" customFormat="1" ht="77.7" x14ac:dyDescent="0.3">
      <c r="A327" s="106" t="s">
        <v>1660</v>
      </c>
      <c r="B327" s="107" t="s">
        <v>858</v>
      </c>
      <c r="C327" s="108" t="s">
        <v>1303</v>
      </c>
      <c r="D327" s="122">
        <v>0.25467000000000001</v>
      </c>
      <c r="E327" s="122"/>
      <c r="F327" s="122">
        <f>VLOOKUP(C327,'[1]13'!$C$23:$AZ$935,4,0)</f>
        <v>0.25467000000000001</v>
      </c>
      <c r="G327" s="122">
        <f>VLOOKUP(C327,'[1]13'!$C$23:$AZ$935,5,0)</f>
        <v>0</v>
      </c>
      <c r="H327" s="122"/>
      <c r="I327" s="122">
        <f>VLOOKUP(C327,'[1]13'!$C$23:$AZ$935,7,0)</f>
        <v>0</v>
      </c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2"/>
      <c r="AC327" s="122"/>
      <c r="AD327" s="122"/>
      <c r="AE327" s="122"/>
      <c r="AF327" s="122"/>
      <c r="AG327" s="122"/>
      <c r="AH327" s="122">
        <v>0.25467000000000001</v>
      </c>
      <c r="AI327" s="122">
        <v>0</v>
      </c>
      <c r="AJ327" s="122"/>
      <c r="AK327" s="122">
        <v>0</v>
      </c>
      <c r="AL327" s="122"/>
      <c r="AM327" s="122"/>
      <c r="AN327" s="122"/>
      <c r="AO327" s="122">
        <f t="shared" si="251"/>
        <v>9.9733999999999989E-2</v>
      </c>
      <c r="AP327" s="122">
        <f t="shared" si="252"/>
        <v>0</v>
      </c>
      <c r="AQ327" s="122">
        <f t="shared" si="253"/>
        <v>0</v>
      </c>
      <c r="AR327" s="122">
        <f t="shared" si="254"/>
        <v>0</v>
      </c>
      <c r="AS327" s="122"/>
      <c r="AT327" s="122"/>
      <c r="AU327" s="122"/>
      <c r="AV327" s="122">
        <f>VLOOKUP(C327,'[1]13'!$C$23:$AZ$935,46,0)</f>
        <v>9.9733999999999989E-2</v>
      </c>
      <c r="AW327" s="122">
        <f>VLOOKUP(C327,'[1]13'!$C$23:$AZ$935,47,0)</f>
        <v>0</v>
      </c>
      <c r="AX327" s="122"/>
      <c r="AY327" s="122">
        <f>VLOOKUP(C327,'[1]13'!$C$23:$AZ$935,49,0)</f>
        <v>0</v>
      </c>
      <c r="AZ327" s="122"/>
      <c r="BA327" s="122"/>
      <c r="BB327" s="122"/>
      <c r="BC327" s="122">
        <v>0</v>
      </c>
      <c r="BD327" s="122">
        <v>0</v>
      </c>
      <c r="BE327" s="122"/>
      <c r="BF327" s="122">
        <v>0</v>
      </c>
      <c r="BG327" s="122"/>
      <c r="BH327" s="122"/>
      <c r="BI327" s="122"/>
      <c r="BJ327" s="122"/>
      <c r="BK327" s="122"/>
      <c r="BL327" s="122"/>
      <c r="BM327" s="122"/>
      <c r="BN327" s="122"/>
      <c r="BO327" s="122"/>
      <c r="BP327" s="122"/>
      <c r="BQ327" s="122"/>
      <c r="BR327" s="122"/>
      <c r="BS327" s="122"/>
      <c r="BT327" s="122"/>
      <c r="BU327" s="122"/>
      <c r="BV327" s="122"/>
      <c r="BW327" s="122"/>
      <c r="BX327" s="122"/>
      <c r="BY327" s="122">
        <f t="shared" si="255"/>
        <v>0.15493600000000002</v>
      </c>
      <c r="BZ327" s="122"/>
      <c r="CA327" s="122"/>
      <c r="CB327" s="98"/>
    </row>
    <row r="328" spans="1:80" s="90" customFormat="1" ht="62.2" x14ac:dyDescent="0.3">
      <c r="A328" s="106" t="s">
        <v>1660</v>
      </c>
      <c r="B328" s="107" t="s">
        <v>1754</v>
      </c>
      <c r="C328" s="108" t="s">
        <v>1304</v>
      </c>
      <c r="D328" s="122">
        <v>0.85930999999999991</v>
      </c>
      <c r="E328" s="122"/>
      <c r="F328" s="122">
        <f>VLOOKUP(C328,'[1]13'!$C$23:$AZ$935,4,0)</f>
        <v>0.8593099999999998</v>
      </c>
      <c r="G328" s="122">
        <f>VLOOKUP(C328,'[1]13'!$C$23:$AZ$935,5,0)</f>
        <v>0.4</v>
      </c>
      <c r="H328" s="122"/>
      <c r="I328" s="122">
        <f>VLOOKUP(C328,'[1]13'!$C$23:$AZ$935,7,0)</f>
        <v>0</v>
      </c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2"/>
      <c r="AC328" s="122"/>
      <c r="AD328" s="122"/>
      <c r="AE328" s="122"/>
      <c r="AF328" s="122"/>
      <c r="AG328" s="122"/>
      <c r="AH328" s="122">
        <v>0.8593099999999998</v>
      </c>
      <c r="AI328" s="122">
        <v>0.4</v>
      </c>
      <c r="AJ328" s="122"/>
      <c r="AK328" s="122">
        <v>0</v>
      </c>
      <c r="AL328" s="122"/>
      <c r="AM328" s="122"/>
      <c r="AN328" s="122"/>
      <c r="AO328" s="122">
        <f t="shared" si="251"/>
        <v>0.47673557</v>
      </c>
      <c r="AP328" s="122">
        <f t="shared" si="252"/>
        <v>0.4</v>
      </c>
      <c r="AQ328" s="122">
        <f t="shared" si="253"/>
        <v>0</v>
      </c>
      <c r="AR328" s="122">
        <f t="shared" si="254"/>
        <v>0</v>
      </c>
      <c r="AS328" s="122"/>
      <c r="AT328" s="122"/>
      <c r="AU328" s="122"/>
      <c r="AV328" s="122">
        <f>VLOOKUP(C328,'[1]13'!$C$23:$AZ$935,46,0)</f>
        <v>0.47673557</v>
      </c>
      <c r="AW328" s="122">
        <f>VLOOKUP(C328,'[1]13'!$C$23:$AZ$935,47,0)</f>
        <v>0.4</v>
      </c>
      <c r="AX328" s="122"/>
      <c r="AY328" s="122">
        <f>VLOOKUP(C328,'[1]13'!$C$23:$AZ$935,49,0)</f>
        <v>0</v>
      </c>
      <c r="AZ328" s="122"/>
      <c r="BA328" s="122"/>
      <c r="BB328" s="122"/>
      <c r="BC328" s="122">
        <v>0</v>
      </c>
      <c r="BD328" s="122">
        <v>0</v>
      </c>
      <c r="BE328" s="122"/>
      <c r="BF328" s="122">
        <v>0</v>
      </c>
      <c r="BG328" s="122"/>
      <c r="BH328" s="122"/>
      <c r="BI328" s="122"/>
      <c r="BJ328" s="122"/>
      <c r="BK328" s="122"/>
      <c r="BL328" s="122"/>
      <c r="BM328" s="122"/>
      <c r="BN328" s="122"/>
      <c r="BO328" s="122"/>
      <c r="BP328" s="122"/>
      <c r="BQ328" s="122"/>
      <c r="BR328" s="122"/>
      <c r="BS328" s="122"/>
      <c r="BT328" s="122"/>
      <c r="BU328" s="122"/>
      <c r="BV328" s="122"/>
      <c r="BW328" s="122"/>
      <c r="BX328" s="122"/>
      <c r="BY328" s="122">
        <f t="shared" si="255"/>
        <v>0.3825744299999998</v>
      </c>
      <c r="BZ328" s="122"/>
      <c r="CA328" s="122"/>
      <c r="CB328" s="98"/>
    </row>
    <row r="329" spans="1:80" s="90" customFormat="1" ht="62.2" x14ac:dyDescent="0.3">
      <c r="A329" s="106" t="s">
        <v>1660</v>
      </c>
      <c r="B329" s="107" t="s">
        <v>1755</v>
      </c>
      <c r="C329" s="108" t="s">
        <v>1305</v>
      </c>
      <c r="D329" s="122">
        <v>1.3357600000000001</v>
      </c>
      <c r="E329" s="122"/>
      <c r="F329" s="122">
        <f>VLOOKUP(C329,'[1]13'!$C$23:$AZ$935,4,0)</f>
        <v>1.3357600000000001</v>
      </c>
      <c r="G329" s="122">
        <f>VLOOKUP(C329,'[1]13'!$C$23:$AZ$935,5,0)</f>
        <v>0.8</v>
      </c>
      <c r="H329" s="122"/>
      <c r="I329" s="122">
        <f>VLOOKUP(C329,'[1]13'!$C$23:$AZ$935,7,0)</f>
        <v>0</v>
      </c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2"/>
      <c r="AC329" s="122"/>
      <c r="AD329" s="122"/>
      <c r="AE329" s="122"/>
      <c r="AF329" s="122"/>
      <c r="AG329" s="122"/>
      <c r="AH329" s="122">
        <v>1.3357600000000001</v>
      </c>
      <c r="AI329" s="122">
        <v>0.8</v>
      </c>
      <c r="AJ329" s="122"/>
      <c r="AK329" s="122">
        <v>0</v>
      </c>
      <c r="AL329" s="122"/>
      <c r="AM329" s="122"/>
      <c r="AN329" s="122"/>
      <c r="AO329" s="122">
        <f t="shared" si="251"/>
        <v>1.0656762800000001</v>
      </c>
      <c r="AP329" s="122">
        <f t="shared" si="252"/>
        <v>0.8</v>
      </c>
      <c r="AQ329" s="122">
        <f t="shared" si="253"/>
        <v>0</v>
      </c>
      <c r="AR329" s="122">
        <f t="shared" si="254"/>
        <v>0</v>
      </c>
      <c r="AS329" s="122"/>
      <c r="AT329" s="122"/>
      <c r="AU329" s="122"/>
      <c r="AV329" s="122">
        <f>VLOOKUP(C329,'[1]13'!$C$23:$AZ$935,46,0)</f>
        <v>0</v>
      </c>
      <c r="AW329" s="122">
        <f>VLOOKUP(C329,'[1]13'!$C$23:$AZ$935,47,0)</f>
        <v>0</v>
      </c>
      <c r="AX329" s="122"/>
      <c r="AY329" s="122">
        <f>VLOOKUP(C329,'[1]13'!$C$23:$AZ$935,49,0)</f>
        <v>0</v>
      </c>
      <c r="AZ329" s="122"/>
      <c r="BA329" s="122"/>
      <c r="BB329" s="122"/>
      <c r="BC329" s="122">
        <v>1.0656762800000001</v>
      </c>
      <c r="BD329" s="122">
        <v>0.8</v>
      </c>
      <c r="BE329" s="122"/>
      <c r="BF329" s="122">
        <v>0</v>
      </c>
      <c r="BG329" s="122"/>
      <c r="BH329" s="122"/>
      <c r="BI329" s="122"/>
      <c r="BJ329" s="122"/>
      <c r="BK329" s="122"/>
      <c r="BL329" s="122"/>
      <c r="BM329" s="122"/>
      <c r="BN329" s="122"/>
      <c r="BO329" s="122"/>
      <c r="BP329" s="122"/>
      <c r="BQ329" s="122"/>
      <c r="BR329" s="122"/>
      <c r="BS329" s="122"/>
      <c r="BT329" s="122"/>
      <c r="BU329" s="122"/>
      <c r="BV329" s="122"/>
      <c r="BW329" s="122"/>
      <c r="BX329" s="122"/>
      <c r="BY329" s="122">
        <f t="shared" si="255"/>
        <v>0.27008371999999992</v>
      </c>
      <c r="BZ329" s="122"/>
      <c r="CA329" s="122"/>
      <c r="CB329" s="98"/>
    </row>
    <row r="330" spans="1:80" s="90" customFormat="1" ht="31.1" x14ac:dyDescent="0.3">
      <c r="A330" s="106" t="s">
        <v>1660</v>
      </c>
      <c r="B330" s="107" t="s">
        <v>859</v>
      </c>
      <c r="C330" s="108" t="s">
        <v>1306</v>
      </c>
      <c r="D330" s="122">
        <v>0</v>
      </c>
      <c r="E330" s="122"/>
      <c r="F330" s="122">
        <f>VLOOKUP(C330,'[1]13'!$C$23:$AZ$935,4,0)</f>
        <v>0</v>
      </c>
      <c r="G330" s="122">
        <f>VLOOKUP(C330,'[1]13'!$C$23:$AZ$935,5,0)</f>
        <v>0</v>
      </c>
      <c r="H330" s="122"/>
      <c r="I330" s="122">
        <f>VLOOKUP(C330,'[1]13'!$C$23:$AZ$935,7,0)</f>
        <v>0</v>
      </c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2"/>
      <c r="AC330" s="122"/>
      <c r="AD330" s="122"/>
      <c r="AE330" s="122"/>
      <c r="AF330" s="122"/>
      <c r="AG330" s="122"/>
      <c r="AH330" s="122">
        <v>0</v>
      </c>
      <c r="AI330" s="122">
        <v>0</v>
      </c>
      <c r="AJ330" s="122"/>
      <c r="AK330" s="122">
        <v>0</v>
      </c>
      <c r="AL330" s="122"/>
      <c r="AM330" s="122"/>
      <c r="AN330" s="122"/>
      <c r="AO330" s="122">
        <f t="shared" si="251"/>
        <v>0.29528427000000002</v>
      </c>
      <c r="AP330" s="122">
        <f t="shared" si="252"/>
        <v>0.4</v>
      </c>
      <c r="AQ330" s="122">
        <f t="shared" si="253"/>
        <v>0</v>
      </c>
      <c r="AR330" s="122">
        <f t="shared" si="254"/>
        <v>0</v>
      </c>
      <c r="AS330" s="122"/>
      <c r="AT330" s="122"/>
      <c r="AU330" s="122"/>
      <c r="AV330" s="122">
        <f>VLOOKUP(C330,'[1]13'!$C$23:$AZ$935,46,0)</f>
        <v>0</v>
      </c>
      <c r="AW330" s="122">
        <f>VLOOKUP(C330,'[1]13'!$C$23:$AZ$935,47,0)</f>
        <v>0</v>
      </c>
      <c r="AX330" s="122"/>
      <c r="AY330" s="122">
        <f>VLOOKUP(C330,'[1]13'!$C$23:$AZ$935,49,0)</f>
        <v>0</v>
      </c>
      <c r="AZ330" s="122"/>
      <c r="BA330" s="122"/>
      <c r="BB330" s="122"/>
      <c r="BC330" s="122">
        <v>0.29528427000000002</v>
      </c>
      <c r="BD330" s="122">
        <v>0.4</v>
      </c>
      <c r="BE330" s="122"/>
      <c r="BF330" s="122">
        <v>0</v>
      </c>
      <c r="BG330" s="122"/>
      <c r="BH330" s="122"/>
      <c r="BI330" s="122"/>
      <c r="BJ330" s="122"/>
      <c r="BK330" s="122"/>
      <c r="BL330" s="122"/>
      <c r="BM330" s="122"/>
      <c r="BN330" s="122"/>
      <c r="BO330" s="122"/>
      <c r="BP330" s="122"/>
      <c r="BQ330" s="122"/>
      <c r="BR330" s="122"/>
      <c r="BS330" s="122"/>
      <c r="BT330" s="122"/>
      <c r="BU330" s="122"/>
      <c r="BV330" s="122"/>
      <c r="BW330" s="122"/>
      <c r="BX330" s="122"/>
      <c r="BY330" s="122">
        <f t="shared" si="255"/>
        <v>-0.29528427000000002</v>
      </c>
      <c r="BZ330" s="122"/>
      <c r="CA330" s="122"/>
      <c r="CB330" s="98"/>
    </row>
    <row r="331" spans="1:80" s="90" customFormat="1" ht="77.7" x14ac:dyDescent="0.3">
      <c r="A331" s="106" t="s">
        <v>1660</v>
      </c>
      <c r="B331" s="107" t="s">
        <v>1756</v>
      </c>
      <c r="C331" s="108" t="s">
        <v>1936</v>
      </c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2"/>
      <c r="AC331" s="122"/>
      <c r="AD331" s="122"/>
      <c r="AE331" s="122"/>
      <c r="AF331" s="122"/>
      <c r="AG331" s="122"/>
      <c r="AH331" s="122"/>
      <c r="AI331" s="122"/>
      <c r="AJ331" s="122"/>
      <c r="AK331" s="122"/>
      <c r="AL331" s="122"/>
      <c r="AM331" s="122"/>
      <c r="AN331" s="122"/>
      <c r="AO331" s="122">
        <f t="shared" si="251"/>
        <v>0.22337882000000001</v>
      </c>
      <c r="AP331" s="122">
        <f t="shared" si="252"/>
        <v>0.25</v>
      </c>
      <c r="AQ331" s="122">
        <f t="shared" si="253"/>
        <v>0</v>
      </c>
      <c r="AR331" s="122">
        <f t="shared" si="254"/>
        <v>0</v>
      </c>
      <c r="AS331" s="122"/>
      <c r="AT331" s="122"/>
      <c r="AU331" s="122"/>
      <c r="AV331" s="122"/>
      <c r="AW331" s="122"/>
      <c r="AX331" s="122"/>
      <c r="AY331" s="122"/>
      <c r="AZ331" s="122"/>
      <c r="BA331" s="122"/>
      <c r="BB331" s="122"/>
      <c r="BC331" s="122">
        <v>0.22337882000000001</v>
      </c>
      <c r="BD331" s="122">
        <v>0.25</v>
      </c>
      <c r="BE331" s="122"/>
      <c r="BF331" s="122">
        <v>0</v>
      </c>
      <c r="BG331" s="122"/>
      <c r="BH331" s="122"/>
      <c r="BI331" s="122"/>
      <c r="BJ331" s="122"/>
      <c r="BK331" s="122"/>
      <c r="BL331" s="122"/>
      <c r="BM331" s="122"/>
      <c r="BN331" s="122"/>
      <c r="BO331" s="122"/>
      <c r="BP331" s="122"/>
      <c r="BQ331" s="122"/>
      <c r="BR331" s="122"/>
      <c r="BS331" s="122"/>
      <c r="BT331" s="122"/>
      <c r="BU331" s="122"/>
      <c r="BV331" s="122"/>
      <c r="BW331" s="122"/>
      <c r="BX331" s="122"/>
      <c r="BY331" s="122">
        <f t="shared" si="255"/>
        <v>-0.22337882000000001</v>
      </c>
      <c r="BZ331" s="122"/>
      <c r="CA331" s="122"/>
      <c r="CB331" s="98"/>
    </row>
    <row r="332" spans="1:80" s="90" customFormat="1" x14ac:dyDescent="0.3">
      <c r="A332" s="103"/>
      <c r="B332" s="110" t="s">
        <v>85</v>
      </c>
      <c r="C332" s="105"/>
      <c r="D332" s="133">
        <f t="shared" ref="D332:BN332" si="256">SUM(D333:D334)</f>
        <v>9.2195800000000006</v>
      </c>
      <c r="E332" s="133">
        <f t="shared" si="256"/>
        <v>0</v>
      </c>
      <c r="F332" s="133">
        <f t="shared" si="256"/>
        <v>9.2195799999999988</v>
      </c>
      <c r="G332" s="133">
        <f t="shared" si="256"/>
        <v>0.4</v>
      </c>
      <c r="H332" s="133">
        <f t="shared" si="256"/>
        <v>0</v>
      </c>
      <c r="I332" s="133">
        <f t="shared" si="256"/>
        <v>2</v>
      </c>
      <c r="J332" s="133">
        <f t="shared" si="256"/>
        <v>0</v>
      </c>
      <c r="K332" s="133">
        <f t="shared" si="256"/>
        <v>0</v>
      </c>
      <c r="L332" s="133">
        <f t="shared" si="256"/>
        <v>0</v>
      </c>
      <c r="M332" s="133">
        <f t="shared" si="256"/>
        <v>0</v>
      </c>
      <c r="N332" s="133">
        <f t="shared" si="256"/>
        <v>0</v>
      </c>
      <c r="O332" s="133">
        <f t="shared" si="256"/>
        <v>0</v>
      </c>
      <c r="P332" s="133">
        <f t="shared" si="256"/>
        <v>0</v>
      </c>
      <c r="Q332" s="133">
        <f t="shared" si="256"/>
        <v>0</v>
      </c>
      <c r="R332" s="133">
        <f t="shared" si="256"/>
        <v>0</v>
      </c>
      <c r="S332" s="133">
        <f t="shared" si="256"/>
        <v>0</v>
      </c>
      <c r="T332" s="133">
        <f t="shared" si="256"/>
        <v>0</v>
      </c>
      <c r="U332" s="133">
        <f t="shared" si="256"/>
        <v>0</v>
      </c>
      <c r="V332" s="133">
        <f t="shared" si="256"/>
        <v>0</v>
      </c>
      <c r="W332" s="133">
        <f t="shared" si="256"/>
        <v>0</v>
      </c>
      <c r="X332" s="133">
        <f t="shared" si="256"/>
        <v>0</v>
      </c>
      <c r="Y332" s="133">
        <f t="shared" si="256"/>
        <v>0</v>
      </c>
      <c r="Z332" s="133">
        <f t="shared" si="256"/>
        <v>0</v>
      </c>
      <c r="AA332" s="133">
        <f t="shared" si="256"/>
        <v>0</v>
      </c>
      <c r="AB332" s="133">
        <f t="shared" si="256"/>
        <v>0</v>
      </c>
      <c r="AC332" s="133">
        <f t="shared" si="256"/>
        <v>0</v>
      </c>
      <c r="AD332" s="133">
        <f t="shared" si="256"/>
        <v>0</v>
      </c>
      <c r="AE332" s="133">
        <f t="shared" si="256"/>
        <v>0</v>
      </c>
      <c r="AF332" s="133">
        <f t="shared" si="256"/>
        <v>0</v>
      </c>
      <c r="AG332" s="133">
        <f t="shared" si="256"/>
        <v>0</v>
      </c>
      <c r="AH332" s="133">
        <f t="shared" si="256"/>
        <v>9.2195799999999988</v>
      </c>
      <c r="AI332" s="133">
        <f t="shared" si="256"/>
        <v>0.4</v>
      </c>
      <c r="AJ332" s="133">
        <f t="shared" si="256"/>
        <v>0</v>
      </c>
      <c r="AK332" s="133">
        <f t="shared" si="256"/>
        <v>2</v>
      </c>
      <c r="AL332" s="133">
        <f t="shared" si="256"/>
        <v>0</v>
      </c>
      <c r="AM332" s="133">
        <f t="shared" si="256"/>
        <v>0</v>
      </c>
      <c r="AN332" s="133">
        <f t="shared" si="256"/>
        <v>0</v>
      </c>
      <c r="AO332" s="133">
        <f t="shared" si="256"/>
        <v>9.464043929999999</v>
      </c>
      <c r="AP332" s="133">
        <f t="shared" si="256"/>
        <v>0</v>
      </c>
      <c r="AQ332" s="133">
        <f t="shared" si="256"/>
        <v>0</v>
      </c>
      <c r="AR332" s="133">
        <f t="shared" si="256"/>
        <v>3.2610000000000001</v>
      </c>
      <c r="AS332" s="133">
        <f t="shared" si="256"/>
        <v>0</v>
      </c>
      <c r="AT332" s="133">
        <f t="shared" si="256"/>
        <v>0</v>
      </c>
      <c r="AU332" s="133">
        <f t="shared" si="256"/>
        <v>0</v>
      </c>
      <c r="AV332" s="133">
        <f t="shared" si="256"/>
        <v>9.464043929999999</v>
      </c>
      <c r="AW332" s="133">
        <f t="shared" si="256"/>
        <v>0</v>
      </c>
      <c r="AX332" s="133">
        <f t="shared" si="256"/>
        <v>0</v>
      </c>
      <c r="AY332" s="133">
        <f t="shared" si="256"/>
        <v>3.2610000000000001</v>
      </c>
      <c r="AZ332" s="133">
        <f t="shared" si="256"/>
        <v>0</v>
      </c>
      <c r="BA332" s="133">
        <f t="shared" si="256"/>
        <v>0</v>
      </c>
      <c r="BB332" s="133">
        <f t="shared" si="256"/>
        <v>0</v>
      </c>
      <c r="BC332" s="133">
        <f t="shared" si="256"/>
        <v>0</v>
      </c>
      <c r="BD332" s="133">
        <f t="shared" si="256"/>
        <v>0</v>
      </c>
      <c r="BE332" s="133">
        <f t="shared" si="256"/>
        <v>0</v>
      </c>
      <c r="BF332" s="133">
        <f t="shared" si="256"/>
        <v>0</v>
      </c>
      <c r="BG332" s="133">
        <f t="shared" si="256"/>
        <v>0</v>
      </c>
      <c r="BH332" s="133">
        <f t="shared" si="256"/>
        <v>0</v>
      </c>
      <c r="BI332" s="133">
        <f t="shared" si="256"/>
        <v>0</v>
      </c>
      <c r="BJ332" s="133">
        <f t="shared" si="256"/>
        <v>0</v>
      </c>
      <c r="BK332" s="133">
        <f t="shared" si="256"/>
        <v>0</v>
      </c>
      <c r="BL332" s="133">
        <f t="shared" si="256"/>
        <v>0</v>
      </c>
      <c r="BM332" s="133">
        <f t="shared" si="256"/>
        <v>0</v>
      </c>
      <c r="BN332" s="133">
        <f t="shared" si="256"/>
        <v>0</v>
      </c>
      <c r="BO332" s="133">
        <f t="shared" ref="BO332:CA332" si="257">SUM(BO333:BO334)</f>
        <v>0</v>
      </c>
      <c r="BP332" s="133">
        <f t="shared" si="257"/>
        <v>0</v>
      </c>
      <c r="BQ332" s="133">
        <f t="shared" si="257"/>
        <v>0</v>
      </c>
      <c r="BR332" s="133">
        <f t="shared" si="257"/>
        <v>0</v>
      </c>
      <c r="BS332" s="133">
        <f t="shared" si="257"/>
        <v>0</v>
      </c>
      <c r="BT332" s="133">
        <f t="shared" si="257"/>
        <v>0</v>
      </c>
      <c r="BU332" s="133">
        <f t="shared" si="257"/>
        <v>0</v>
      </c>
      <c r="BV332" s="133">
        <f t="shared" si="257"/>
        <v>0</v>
      </c>
      <c r="BW332" s="133">
        <f t="shared" si="257"/>
        <v>0</v>
      </c>
      <c r="BX332" s="133">
        <f t="shared" si="257"/>
        <v>0</v>
      </c>
      <c r="BY332" s="133">
        <f t="shared" si="257"/>
        <v>-0.24446392999999983</v>
      </c>
      <c r="BZ332" s="133">
        <f t="shared" si="257"/>
        <v>0</v>
      </c>
      <c r="CA332" s="133">
        <f t="shared" si="257"/>
        <v>0</v>
      </c>
      <c r="CB332" s="98"/>
    </row>
    <row r="333" spans="1:80" s="90" customFormat="1" ht="31.1" x14ac:dyDescent="0.3">
      <c r="A333" s="106" t="s">
        <v>1661</v>
      </c>
      <c r="B333" s="107" t="s">
        <v>86</v>
      </c>
      <c r="C333" s="108" t="s">
        <v>87</v>
      </c>
      <c r="D333" s="122">
        <v>8.7325200000000009</v>
      </c>
      <c r="E333" s="122"/>
      <c r="F333" s="122">
        <f>VLOOKUP(C333,'[1]13'!$C$23:$AZ$935,4,0)</f>
        <v>8.7325199999999992</v>
      </c>
      <c r="G333" s="122">
        <f>VLOOKUP(C333,'[1]13'!$C$23:$AZ$935,5,0)</f>
        <v>0</v>
      </c>
      <c r="H333" s="122"/>
      <c r="I333" s="122">
        <f>VLOOKUP(C333,'[1]13'!$C$23:$AZ$935,7,0)</f>
        <v>2</v>
      </c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2"/>
      <c r="AC333" s="122"/>
      <c r="AD333" s="122"/>
      <c r="AE333" s="122"/>
      <c r="AF333" s="122"/>
      <c r="AG333" s="122"/>
      <c r="AH333" s="122">
        <v>8.7325199999999992</v>
      </c>
      <c r="AI333" s="122">
        <v>0</v>
      </c>
      <c r="AJ333" s="122"/>
      <c r="AK333" s="122">
        <v>2</v>
      </c>
      <c r="AL333" s="122"/>
      <c r="AM333" s="122"/>
      <c r="AN333" s="122"/>
      <c r="AO333" s="122">
        <f t="shared" ref="AO333:AO334" si="258">AV333+BC333</f>
        <v>9.464043929999999</v>
      </c>
      <c r="AP333" s="122">
        <f t="shared" ref="AP333:AP334" si="259">AW333+BD333</f>
        <v>0</v>
      </c>
      <c r="AQ333" s="122">
        <f t="shared" ref="AQ333:AQ334" si="260">AX333+BE333</f>
        <v>0</v>
      </c>
      <c r="AR333" s="122">
        <f t="shared" ref="AR333:AR334" si="261">AY333+BF333</f>
        <v>3.2610000000000001</v>
      </c>
      <c r="AS333" s="122"/>
      <c r="AT333" s="122"/>
      <c r="AU333" s="122"/>
      <c r="AV333" s="122">
        <f>VLOOKUP(C333,'[1]13'!$C$23:$AZ$935,46,0)</f>
        <v>9.464043929999999</v>
      </c>
      <c r="AW333" s="122">
        <f>VLOOKUP(C333,'[1]13'!$C$23:$AZ$935,47,0)</f>
        <v>0</v>
      </c>
      <c r="AX333" s="122"/>
      <c r="AY333" s="122">
        <f>VLOOKUP(C333,'[1]13'!$C$23:$AZ$935,49,0)</f>
        <v>3.2610000000000001</v>
      </c>
      <c r="AZ333" s="122"/>
      <c r="BA333" s="122"/>
      <c r="BB333" s="122"/>
      <c r="BC333" s="122">
        <v>0</v>
      </c>
      <c r="BD333" s="122">
        <v>0</v>
      </c>
      <c r="BE333" s="122"/>
      <c r="BF333" s="122">
        <v>0</v>
      </c>
      <c r="BG333" s="122"/>
      <c r="BH333" s="122"/>
      <c r="BI333" s="122"/>
      <c r="BJ333" s="122"/>
      <c r="BK333" s="122"/>
      <c r="BL333" s="122"/>
      <c r="BM333" s="122"/>
      <c r="BN333" s="122"/>
      <c r="BO333" s="122"/>
      <c r="BP333" s="122"/>
      <c r="BQ333" s="122"/>
      <c r="BR333" s="122"/>
      <c r="BS333" s="122"/>
      <c r="BT333" s="122"/>
      <c r="BU333" s="122"/>
      <c r="BV333" s="122"/>
      <c r="BW333" s="122"/>
      <c r="BX333" s="122"/>
      <c r="BY333" s="122">
        <f t="shared" ref="BY333:BY334" si="262">F333-AO333</f>
        <v>-0.73152392999999982</v>
      </c>
      <c r="BZ333" s="122"/>
      <c r="CA333" s="122"/>
      <c r="CB333" s="98"/>
    </row>
    <row r="334" spans="1:80" s="90" customFormat="1" ht="46.65" x14ac:dyDescent="0.3">
      <c r="A334" s="106" t="s">
        <v>1660</v>
      </c>
      <c r="B334" s="107" t="s">
        <v>860</v>
      </c>
      <c r="C334" s="108" t="s">
        <v>1307</v>
      </c>
      <c r="D334" s="122">
        <v>0.48705999999999999</v>
      </c>
      <c r="E334" s="122"/>
      <c r="F334" s="122">
        <f>VLOOKUP(C334,'[1]13'!$C$23:$AZ$935,4,0)</f>
        <v>0.48705999999999999</v>
      </c>
      <c r="G334" s="122">
        <f>VLOOKUP(C334,'[1]13'!$C$23:$AZ$935,5,0)</f>
        <v>0.4</v>
      </c>
      <c r="H334" s="122"/>
      <c r="I334" s="122">
        <f>VLOOKUP(C334,'[1]13'!$C$23:$AZ$935,7,0)</f>
        <v>0</v>
      </c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2"/>
      <c r="AC334" s="122"/>
      <c r="AD334" s="122"/>
      <c r="AE334" s="122"/>
      <c r="AF334" s="122"/>
      <c r="AG334" s="122"/>
      <c r="AH334" s="122">
        <v>0.48705999999999999</v>
      </c>
      <c r="AI334" s="122">
        <v>0.4</v>
      </c>
      <c r="AJ334" s="122"/>
      <c r="AK334" s="122">
        <v>0</v>
      </c>
      <c r="AL334" s="122"/>
      <c r="AM334" s="122"/>
      <c r="AN334" s="122"/>
      <c r="AO334" s="122">
        <f t="shared" si="258"/>
        <v>0</v>
      </c>
      <c r="AP334" s="122">
        <f t="shared" si="259"/>
        <v>0</v>
      </c>
      <c r="AQ334" s="122">
        <f t="shared" si="260"/>
        <v>0</v>
      </c>
      <c r="AR334" s="122">
        <f t="shared" si="261"/>
        <v>0</v>
      </c>
      <c r="AS334" s="122"/>
      <c r="AT334" s="122"/>
      <c r="AU334" s="122"/>
      <c r="AV334" s="122">
        <f>VLOOKUP(C334,'[1]13'!$C$23:$AZ$935,46,0)</f>
        <v>0</v>
      </c>
      <c r="AW334" s="122">
        <f>VLOOKUP(C334,'[1]13'!$C$23:$AZ$935,47,0)</f>
        <v>0</v>
      </c>
      <c r="AX334" s="122"/>
      <c r="AY334" s="122">
        <f>VLOOKUP(C334,'[1]13'!$C$23:$AZ$935,49,0)</f>
        <v>0</v>
      </c>
      <c r="AZ334" s="122"/>
      <c r="BA334" s="122"/>
      <c r="BB334" s="122"/>
      <c r="BC334" s="122">
        <v>0</v>
      </c>
      <c r="BD334" s="122">
        <v>0</v>
      </c>
      <c r="BE334" s="122"/>
      <c r="BF334" s="122">
        <v>0</v>
      </c>
      <c r="BG334" s="122"/>
      <c r="BH334" s="122"/>
      <c r="BI334" s="122"/>
      <c r="BJ334" s="122"/>
      <c r="BK334" s="122"/>
      <c r="BL334" s="122"/>
      <c r="BM334" s="122"/>
      <c r="BN334" s="122"/>
      <c r="BO334" s="122"/>
      <c r="BP334" s="122"/>
      <c r="BQ334" s="122"/>
      <c r="BR334" s="122"/>
      <c r="BS334" s="122"/>
      <c r="BT334" s="122"/>
      <c r="BU334" s="122"/>
      <c r="BV334" s="122"/>
      <c r="BW334" s="122"/>
      <c r="BX334" s="122"/>
      <c r="BY334" s="122">
        <f t="shared" si="262"/>
        <v>0.48705999999999999</v>
      </c>
      <c r="BZ334" s="122"/>
      <c r="CA334" s="122"/>
      <c r="CB334" s="98"/>
    </row>
    <row r="335" spans="1:80" s="90" customFormat="1" x14ac:dyDescent="0.3">
      <c r="A335" s="103"/>
      <c r="B335" s="110" t="s">
        <v>88</v>
      </c>
      <c r="C335" s="105"/>
      <c r="D335" s="133">
        <f t="shared" ref="D335:BN335" si="263">SUM(D336:D339)</f>
        <v>17.29242</v>
      </c>
      <c r="E335" s="133">
        <f t="shared" si="263"/>
        <v>0</v>
      </c>
      <c r="F335" s="133">
        <f t="shared" si="263"/>
        <v>0.52373000000000003</v>
      </c>
      <c r="G335" s="133">
        <f t="shared" si="263"/>
        <v>0</v>
      </c>
      <c r="H335" s="133">
        <f t="shared" si="263"/>
        <v>0</v>
      </c>
      <c r="I335" s="133">
        <f t="shared" si="263"/>
        <v>0.19</v>
      </c>
      <c r="J335" s="133">
        <f t="shared" si="263"/>
        <v>0</v>
      </c>
      <c r="K335" s="133">
        <f t="shared" si="263"/>
        <v>0</v>
      </c>
      <c r="L335" s="133">
        <f t="shared" si="263"/>
        <v>0</v>
      </c>
      <c r="M335" s="133">
        <f t="shared" si="263"/>
        <v>0</v>
      </c>
      <c r="N335" s="133">
        <f t="shared" si="263"/>
        <v>0</v>
      </c>
      <c r="O335" s="133">
        <f t="shared" si="263"/>
        <v>0</v>
      </c>
      <c r="P335" s="133">
        <f t="shared" si="263"/>
        <v>0</v>
      </c>
      <c r="Q335" s="133">
        <f t="shared" si="263"/>
        <v>0</v>
      </c>
      <c r="R335" s="133">
        <f t="shared" si="263"/>
        <v>0</v>
      </c>
      <c r="S335" s="133">
        <f t="shared" si="263"/>
        <v>0</v>
      </c>
      <c r="T335" s="133">
        <f t="shared" si="263"/>
        <v>0</v>
      </c>
      <c r="U335" s="133">
        <f t="shared" si="263"/>
        <v>0</v>
      </c>
      <c r="V335" s="133">
        <f t="shared" si="263"/>
        <v>0</v>
      </c>
      <c r="W335" s="133">
        <f t="shared" si="263"/>
        <v>0</v>
      </c>
      <c r="X335" s="133">
        <f t="shared" si="263"/>
        <v>0</v>
      </c>
      <c r="Y335" s="133">
        <f t="shared" si="263"/>
        <v>0</v>
      </c>
      <c r="Z335" s="133">
        <f t="shared" si="263"/>
        <v>0</v>
      </c>
      <c r="AA335" s="133">
        <f t="shared" si="263"/>
        <v>0</v>
      </c>
      <c r="AB335" s="133">
        <f t="shared" si="263"/>
        <v>0</v>
      </c>
      <c r="AC335" s="133">
        <f t="shared" si="263"/>
        <v>0</v>
      </c>
      <c r="AD335" s="133">
        <f t="shared" si="263"/>
        <v>0</v>
      </c>
      <c r="AE335" s="133">
        <f t="shared" si="263"/>
        <v>0</v>
      </c>
      <c r="AF335" s="133">
        <f t="shared" si="263"/>
        <v>0</v>
      </c>
      <c r="AG335" s="133">
        <f t="shared" si="263"/>
        <v>0</v>
      </c>
      <c r="AH335" s="133">
        <f t="shared" si="263"/>
        <v>0.52373000000000003</v>
      </c>
      <c r="AI335" s="133">
        <f t="shared" si="263"/>
        <v>0</v>
      </c>
      <c r="AJ335" s="133">
        <f t="shared" si="263"/>
        <v>0</v>
      </c>
      <c r="AK335" s="133">
        <f t="shared" si="263"/>
        <v>0.19</v>
      </c>
      <c r="AL335" s="133">
        <f t="shared" si="263"/>
        <v>0</v>
      </c>
      <c r="AM335" s="133">
        <f t="shared" si="263"/>
        <v>0</v>
      </c>
      <c r="AN335" s="133">
        <f t="shared" si="263"/>
        <v>0</v>
      </c>
      <c r="AO335" s="133">
        <f t="shared" si="263"/>
        <v>0</v>
      </c>
      <c r="AP335" s="133">
        <f t="shared" si="263"/>
        <v>0</v>
      </c>
      <c r="AQ335" s="133">
        <f t="shared" si="263"/>
        <v>0</v>
      </c>
      <c r="AR335" s="133">
        <f t="shared" si="263"/>
        <v>0</v>
      </c>
      <c r="AS335" s="133">
        <f t="shared" si="263"/>
        <v>0</v>
      </c>
      <c r="AT335" s="133">
        <f t="shared" si="263"/>
        <v>0</v>
      </c>
      <c r="AU335" s="133">
        <f t="shared" si="263"/>
        <v>0</v>
      </c>
      <c r="AV335" s="133">
        <f t="shared" si="263"/>
        <v>0</v>
      </c>
      <c r="AW335" s="133">
        <f t="shared" si="263"/>
        <v>0</v>
      </c>
      <c r="AX335" s="133">
        <f t="shared" si="263"/>
        <v>0</v>
      </c>
      <c r="AY335" s="133">
        <f t="shared" si="263"/>
        <v>0</v>
      </c>
      <c r="AZ335" s="133">
        <f t="shared" si="263"/>
        <v>0</v>
      </c>
      <c r="BA335" s="133">
        <f t="shared" si="263"/>
        <v>0</v>
      </c>
      <c r="BB335" s="133">
        <f t="shared" si="263"/>
        <v>0</v>
      </c>
      <c r="BC335" s="133">
        <f t="shared" si="263"/>
        <v>0</v>
      </c>
      <c r="BD335" s="133">
        <f t="shared" si="263"/>
        <v>0</v>
      </c>
      <c r="BE335" s="133">
        <f t="shared" si="263"/>
        <v>0</v>
      </c>
      <c r="BF335" s="133">
        <f t="shared" si="263"/>
        <v>0</v>
      </c>
      <c r="BG335" s="133">
        <f t="shared" si="263"/>
        <v>0</v>
      </c>
      <c r="BH335" s="133">
        <f t="shared" si="263"/>
        <v>0</v>
      </c>
      <c r="BI335" s="133">
        <f t="shared" si="263"/>
        <v>0</v>
      </c>
      <c r="BJ335" s="133">
        <f t="shared" si="263"/>
        <v>0</v>
      </c>
      <c r="BK335" s="133">
        <f t="shared" si="263"/>
        <v>0</v>
      </c>
      <c r="BL335" s="133">
        <f t="shared" si="263"/>
        <v>0</v>
      </c>
      <c r="BM335" s="133">
        <f t="shared" si="263"/>
        <v>0</v>
      </c>
      <c r="BN335" s="133">
        <f t="shared" si="263"/>
        <v>0</v>
      </c>
      <c r="BO335" s="133">
        <f t="shared" ref="BO335:CA335" si="264">SUM(BO336:BO339)</f>
        <v>0</v>
      </c>
      <c r="BP335" s="133">
        <f t="shared" si="264"/>
        <v>0</v>
      </c>
      <c r="BQ335" s="133">
        <f t="shared" si="264"/>
        <v>0</v>
      </c>
      <c r="BR335" s="133">
        <f t="shared" si="264"/>
        <v>0</v>
      </c>
      <c r="BS335" s="133">
        <f t="shared" si="264"/>
        <v>0</v>
      </c>
      <c r="BT335" s="133">
        <f t="shared" si="264"/>
        <v>0</v>
      </c>
      <c r="BU335" s="133">
        <f t="shared" si="264"/>
        <v>0</v>
      </c>
      <c r="BV335" s="133">
        <f t="shared" si="264"/>
        <v>0</v>
      </c>
      <c r="BW335" s="133">
        <f t="shared" si="264"/>
        <v>0</v>
      </c>
      <c r="BX335" s="133">
        <f t="shared" si="264"/>
        <v>0</v>
      </c>
      <c r="BY335" s="133">
        <f t="shared" si="264"/>
        <v>0.52373000000000003</v>
      </c>
      <c r="BZ335" s="133">
        <f t="shared" si="264"/>
        <v>0</v>
      </c>
      <c r="CA335" s="133">
        <f t="shared" si="264"/>
        <v>0</v>
      </c>
      <c r="CB335" s="98"/>
    </row>
    <row r="336" spans="1:80" s="90" customFormat="1" ht="46.65" x14ac:dyDescent="0.3">
      <c r="A336" s="106" t="s">
        <v>1660</v>
      </c>
      <c r="B336" s="107" t="s">
        <v>861</v>
      </c>
      <c r="C336" s="108" t="s">
        <v>1308</v>
      </c>
      <c r="D336" s="122">
        <v>2.2453799999999999</v>
      </c>
      <c r="E336" s="122"/>
      <c r="F336" s="122">
        <f>VLOOKUP(C336,'[1]13'!$C$23:$AZ$935,4,0)</f>
        <v>0</v>
      </c>
      <c r="G336" s="122">
        <f>VLOOKUP(C336,'[1]13'!$C$23:$AZ$935,5,0)</f>
        <v>0</v>
      </c>
      <c r="H336" s="122"/>
      <c r="I336" s="122">
        <f>VLOOKUP(C336,'[1]13'!$C$23:$AZ$935,7,0)</f>
        <v>0</v>
      </c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2"/>
      <c r="AC336" s="122"/>
      <c r="AD336" s="122"/>
      <c r="AE336" s="122"/>
      <c r="AF336" s="122"/>
      <c r="AG336" s="122"/>
      <c r="AH336" s="122">
        <v>0</v>
      </c>
      <c r="AI336" s="122">
        <v>0</v>
      </c>
      <c r="AJ336" s="122"/>
      <c r="AK336" s="122">
        <v>0</v>
      </c>
      <c r="AL336" s="122"/>
      <c r="AM336" s="122"/>
      <c r="AN336" s="122"/>
      <c r="AO336" s="122">
        <f t="shared" ref="AO336:AO339" si="265">AV336+BC336</f>
        <v>0</v>
      </c>
      <c r="AP336" s="122">
        <f t="shared" ref="AP336:AP339" si="266">AW336+BD336</f>
        <v>0</v>
      </c>
      <c r="AQ336" s="122">
        <f t="shared" ref="AQ336:AQ339" si="267">AX336+BE336</f>
        <v>0</v>
      </c>
      <c r="AR336" s="122">
        <f t="shared" ref="AR336:AR339" si="268">AY336+BF336</f>
        <v>0</v>
      </c>
      <c r="AS336" s="122"/>
      <c r="AT336" s="122"/>
      <c r="AU336" s="122"/>
      <c r="AV336" s="122">
        <f>VLOOKUP(C336,'[1]13'!$C$23:$AZ$935,46,0)</f>
        <v>0</v>
      </c>
      <c r="AW336" s="122">
        <f>VLOOKUP(C336,'[1]13'!$C$23:$AZ$935,47,0)</f>
        <v>0</v>
      </c>
      <c r="AX336" s="122"/>
      <c r="AY336" s="122">
        <f>VLOOKUP(C336,'[1]13'!$C$23:$AZ$935,49,0)</f>
        <v>0</v>
      </c>
      <c r="AZ336" s="122"/>
      <c r="BA336" s="122"/>
      <c r="BB336" s="122"/>
      <c r="BC336" s="122">
        <v>0</v>
      </c>
      <c r="BD336" s="122">
        <v>0</v>
      </c>
      <c r="BE336" s="122"/>
      <c r="BF336" s="122">
        <v>0</v>
      </c>
      <c r="BG336" s="122"/>
      <c r="BH336" s="122"/>
      <c r="BI336" s="122"/>
      <c r="BJ336" s="122"/>
      <c r="BK336" s="122"/>
      <c r="BL336" s="122"/>
      <c r="BM336" s="122"/>
      <c r="BN336" s="122"/>
      <c r="BO336" s="122"/>
      <c r="BP336" s="122"/>
      <c r="BQ336" s="122"/>
      <c r="BR336" s="122"/>
      <c r="BS336" s="122"/>
      <c r="BT336" s="122"/>
      <c r="BU336" s="122"/>
      <c r="BV336" s="122"/>
      <c r="BW336" s="122"/>
      <c r="BX336" s="122"/>
      <c r="BY336" s="122">
        <f t="shared" ref="BY336:BY339" si="269">F336-AO336</f>
        <v>0</v>
      </c>
      <c r="BZ336" s="122"/>
      <c r="CA336" s="122"/>
      <c r="CB336" s="98"/>
    </row>
    <row r="337" spans="1:80" s="90" customFormat="1" ht="46.65" x14ac:dyDescent="0.3">
      <c r="A337" s="106" t="s">
        <v>1661</v>
      </c>
      <c r="B337" s="107" t="s">
        <v>862</v>
      </c>
      <c r="C337" s="108" t="s">
        <v>1309</v>
      </c>
      <c r="D337" s="122">
        <v>0.52373000000000003</v>
      </c>
      <c r="E337" s="122"/>
      <c r="F337" s="122">
        <f>VLOOKUP(C337,'[1]13'!$C$23:$AZ$935,4,0)</f>
        <v>0.52373000000000003</v>
      </c>
      <c r="G337" s="122">
        <f>VLOOKUP(C337,'[1]13'!$C$23:$AZ$935,5,0)</f>
        <v>0</v>
      </c>
      <c r="H337" s="122"/>
      <c r="I337" s="122">
        <f>VLOOKUP(C337,'[1]13'!$C$23:$AZ$935,7,0)</f>
        <v>0.19</v>
      </c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2"/>
      <c r="AC337" s="122"/>
      <c r="AD337" s="122"/>
      <c r="AE337" s="122"/>
      <c r="AF337" s="122"/>
      <c r="AG337" s="122"/>
      <c r="AH337" s="122">
        <v>0.52373000000000003</v>
      </c>
      <c r="AI337" s="122">
        <v>0</v>
      </c>
      <c r="AJ337" s="122"/>
      <c r="AK337" s="122">
        <v>0.19</v>
      </c>
      <c r="AL337" s="122"/>
      <c r="AM337" s="122"/>
      <c r="AN337" s="122"/>
      <c r="AO337" s="122">
        <f t="shared" si="265"/>
        <v>0</v>
      </c>
      <c r="AP337" s="122">
        <f t="shared" si="266"/>
        <v>0</v>
      </c>
      <c r="AQ337" s="122">
        <f t="shared" si="267"/>
        <v>0</v>
      </c>
      <c r="AR337" s="122">
        <f t="shared" si="268"/>
        <v>0</v>
      </c>
      <c r="AS337" s="122"/>
      <c r="AT337" s="122"/>
      <c r="AU337" s="122"/>
      <c r="AV337" s="122">
        <f>VLOOKUP(C337,'[1]13'!$C$23:$AZ$935,46,0)</f>
        <v>0</v>
      </c>
      <c r="AW337" s="122">
        <f>VLOOKUP(C337,'[1]13'!$C$23:$AZ$935,47,0)</f>
        <v>0</v>
      </c>
      <c r="AX337" s="122"/>
      <c r="AY337" s="122">
        <f>VLOOKUP(C337,'[1]13'!$C$23:$AZ$935,49,0)</f>
        <v>0</v>
      </c>
      <c r="AZ337" s="122"/>
      <c r="BA337" s="122"/>
      <c r="BB337" s="122"/>
      <c r="BC337" s="122">
        <v>0</v>
      </c>
      <c r="BD337" s="122">
        <v>0</v>
      </c>
      <c r="BE337" s="122"/>
      <c r="BF337" s="122">
        <v>0</v>
      </c>
      <c r="BG337" s="122"/>
      <c r="BH337" s="122"/>
      <c r="BI337" s="122"/>
      <c r="BJ337" s="122"/>
      <c r="BK337" s="122"/>
      <c r="BL337" s="122"/>
      <c r="BM337" s="122"/>
      <c r="BN337" s="122"/>
      <c r="BO337" s="122"/>
      <c r="BP337" s="122"/>
      <c r="BQ337" s="122"/>
      <c r="BR337" s="122"/>
      <c r="BS337" s="122"/>
      <c r="BT337" s="122"/>
      <c r="BU337" s="122"/>
      <c r="BV337" s="122"/>
      <c r="BW337" s="122"/>
      <c r="BX337" s="122"/>
      <c r="BY337" s="122">
        <f t="shared" si="269"/>
        <v>0.52373000000000003</v>
      </c>
      <c r="BZ337" s="122"/>
      <c r="CA337" s="122"/>
      <c r="CB337" s="98"/>
    </row>
    <row r="338" spans="1:80" s="90" customFormat="1" ht="31.1" x14ac:dyDescent="0.3">
      <c r="A338" s="106" t="s">
        <v>1661</v>
      </c>
      <c r="B338" s="107" t="s">
        <v>1757</v>
      </c>
      <c r="C338" s="108" t="s">
        <v>1310</v>
      </c>
      <c r="D338" s="122">
        <v>14.523309999999999</v>
      </c>
      <c r="E338" s="122"/>
      <c r="F338" s="122">
        <f>VLOOKUP(C338,'[1]13'!$C$23:$AZ$935,4,0)</f>
        <v>0</v>
      </c>
      <c r="G338" s="122">
        <f>VLOOKUP(C338,'[1]13'!$C$23:$AZ$935,5,0)</f>
        <v>0</v>
      </c>
      <c r="H338" s="122"/>
      <c r="I338" s="122">
        <f>VLOOKUP(C338,'[1]13'!$C$23:$AZ$935,7,0)</f>
        <v>0</v>
      </c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2"/>
      <c r="AC338" s="122"/>
      <c r="AD338" s="122"/>
      <c r="AE338" s="122"/>
      <c r="AF338" s="122"/>
      <c r="AG338" s="122"/>
      <c r="AH338" s="122">
        <v>0</v>
      </c>
      <c r="AI338" s="122">
        <v>0</v>
      </c>
      <c r="AJ338" s="122"/>
      <c r="AK338" s="122">
        <v>0</v>
      </c>
      <c r="AL338" s="122"/>
      <c r="AM338" s="122"/>
      <c r="AN338" s="122"/>
      <c r="AO338" s="122">
        <f t="shared" si="265"/>
        <v>0</v>
      </c>
      <c r="AP338" s="122">
        <f t="shared" si="266"/>
        <v>0</v>
      </c>
      <c r="AQ338" s="122">
        <f t="shared" si="267"/>
        <v>0</v>
      </c>
      <c r="AR338" s="122">
        <f t="shared" si="268"/>
        <v>0</v>
      </c>
      <c r="AS338" s="122"/>
      <c r="AT338" s="122"/>
      <c r="AU338" s="122"/>
      <c r="AV338" s="122">
        <f>VLOOKUP(C338,'[1]13'!$C$23:$AZ$935,46,0)</f>
        <v>0</v>
      </c>
      <c r="AW338" s="122">
        <f>VLOOKUP(C338,'[1]13'!$C$23:$AZ$935,47,0)</f>
        <v>0</v>
      </c>
      <c r="AX338" s="122"/>
      <c r="AY338" s="122">
        <f>VLOOKUP(C338,'[1]13'!$C$23:$AZ$935,49,0)</f>
        <v>0</v>
      </c>
      <c r="AZ338" s="122"/>
      <c r="BA338" s="122"/>
      <c r="BB338" s="122"/>
      <c r="BC338" s="122">
        <v>0</v>
      </c>
      <c r="BD338" s="122">
        <v>0</v>
      </c>
      <c r="BE338" s="122"/>
      <c r="BF338" s="122">
        <v>0</v>
      </c>
      <c r="BG338" s="122"/>
      <c r="BH338" s="122"/>
      <c r="BI338" s="122"/>
      <c r="BJ338" s="122"/>
      <c r="BK338" s="122"/>
      <c r="BL338" s="122"/>
      <c r="BM338" s="122"/>
      <c r="BN338" s="122"/>
      <c r="BO338" s="122"/>
      <c r="BP338" s="122"/>
      <c r="BQ338" s="122"/>
      <c r="BR338" s="122"/>
      <c r="BS338" s="122"/>
      <c r="BT338" s="122"/>
      <c r="BU338" s="122"/>
      <c r="BV338" s="122"/>
      <c r="BW338" s="122"/>
      <c r="BX338" s="122"/>
      <c r="BY338" s="122">
        <f t="shared" si="269"/>
        <v>0</v>
      </c>
      <c r="BZ338" s="122"/>
      <c r="CA338" s="122"/>
      <c r="CB338" s="98"/>
    </row>
    <row r="339" spans="1:80" s="90" customFormat="1" ht="46.65" x14ac:dyDescent="0.3">
      <c r="A339" s="106" t="s">
        <v>1661</v>
      </c>
      <c r="B339" s="107" t="s">
        <v>1758</v>
      </c>
      <c r="C339" s="108" t="s">
        <v>1937</v>
      </c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2"/>
      <c r="AC339" s="122"/>
      <c r="AD339" s="122"/>
      <c r="AE339" s="122"/>
      <c r="AF339" s="122"/>
      <c r="AG339" s="122"/>
      <c r="AH339" s="122"/>
      <c r="AI339" s="122"/>
      <c r="AJ339" s="122"/>
      <c r="AK339" s="122"/>
      <c r="AL339" s="122"/>
      <c r="AM339" s="122"/>
      <c r="AN339" s="122"/>
      <c r="AO339" s="122">
        <f t="shared" si="265"/>
        <v>0</v>
      </c>
      <c r="AP339" s="122">
        <f t="shared" si="266"/>
        <v>0</v>
      </c>
      <c r="AQ339" s="122">
        <f t="shared" si="267"/>
        <v>0</v>
      </c>
      <c r="AR339" s="122">
        <f t="shared" si="268"/>
        <v>0</v>
      </c>
      <c r="AS339" s="122"/>
      <c r="AT339" s="122"/>
      <c r="AU339" s="122"/>
      <c r="AV339" s="122"/>
      <c r="AW339" s="122"/>
      <c r="AX339" s="122"/>
      <c r="AY339" s="122"/>
      <c r="AZ339" s="122"/>
      <c r="BA339" s="122"/>
      <c r="BB339" s="122"/>
      <c r="BC339" s="122">
        <v>0</v>
      </c>
      <c r="BD339" s="122">
        <v>0</v>
      </c>
      <c r="BE339" s="122"/>
      <c r="BF339" s="122">
        <v>0</v>
      </c>
      <c r="BG339" s="122"/>
      <c r="BH339" s="122"/>
      <c r="BI339" s="122"/>
      <c r="BJ339" s="122"/>
      <c r="BK339" s="122"/>
      <c r="BL339" s="122"/>
      <c r="BM339" s="122"/>
      <c r="BN339" s="122"/>
      <c r="BO339" s="122"/>
      <c r="BP339" s="122"/>
      <c r="BQ339" s="122"/>
      <c r="BR339" s="122"/>
      <c r="BS339" s="122"/>
      <c r="BT339" s="122"/>
      <c r="BU339" s="122"/>
      <c r="BV339" s="122"/>
      <c r="BW339" s="122"/>
      <c r="BX339" s="122"/>
      <c r="BY339" s="122">
        <f t="shared" si="269"/>
        <v>0</v>
      </c>
      <c r="BZ339" s="122"/>
      <c r="CA339" s="122"/>
      <c r="CB339" s="98"/>
    </row>
    <row r="340" spans="1:80" s="90" customFormat="1" x14ac:dyDescent="0.3">
      <c r="A340" s="103"/>
      <c r="B340" s="110" t="s">
        <v>89</v>
      </c>
      <c r="C340" s="105"/>
      <c r="D340" s="133">
        <f t="shared" ref="D340:BN340" si="270">SUM(D341:D347)</f>
        <v>3.75115</v>
      </c>
      <c r="E340" s="133">
        <f t="shared" si="270"/>
        <v>0</v>
      </c>
      <c r="F340" s="133">
        <f t="shared" si="270"/>
        <v>3.7511499999999995</v>
      </c>
      <c r="G340" s="133">
        <f t="shared" si="270"/>
        <v>1.4</v>
      </c>
      <c r="H340" s="133">
        <f t="shared" si="270"/>
        <v>0</v>
      </c>
      <c r="I340" s="133">
        <f t="shared" si="270"/>
        <v>0.23</v>
      </c>
      <c r="J340" s="133">
        <f t="shared" si="270"/>
        <v>0</v>
      </c>
      <c r="K340" s="133">
        <f t="shared" si="270"/>
        <v>0</v>
      </c>
      <c r="L340" s="133">
        <f t="shared" si="270"/>
        <v>0</v>
      </c>
      <c r="M340" s="133">
        <f t="shared" si="270"/>
        <v>0</v>
      </c>
      <c r="N340" s="133">
        <f t="shared" si="270"/>
        <v>0</v>
      </c>
      <c r="O340" s="133">
        <f t="shared" si="270"/>
        <v>0</v>
      </c>
      <c r="P340" s="133">
        <f t="shared" si="270"/>
        <v>0</v>
      </c>
      <c r="Q340" s="133">
        <f t="shared" si="270"/>
        <v>0</v>
      </c>
      <c r="R340" s="133">
        <f t="shared" si="270"/>
        <v>0</v>
      </c>
      <c r="S340" s="133">
        <f t="shared" si="270"/>
        <v>0</v>
      </c>
      <c r="T340" s="133">
        <f t="shared" si="270"/>
        <v>0</v>
      </c>
      <c r="U340" s="133">
        <f t="shared" si="270"/>
        <v>0</v>
      </c>
      <c r="V340" s="133">
        <f t="shared" si="270"/>
        <v>0</v>
      </c>
      <c r="W340" s="133">
        <f t="shared" si="270"/>
        <v>0</v>
      </c>
      <c r="X340" s="133">
        <f t="shared" si="270"/>
        <v>0</v>
      </c>
      <c r="Y340" s="133">
        <f t="shared" si="270"/>
        <v>0</v>
      </c>
      <c r="Z340" s="133">
        <f t="shared" si="270"/>
        <v>0</v>
      </c>
      <c r="AA340" s="133">
        <f t="shared" si="270"/>
        <v>0</v>
      </c>
      <c r="AB340" s="133">
        <f t="shared" si="270"/>
        <v>0</v>
      </c>
      <c r="AC340" s="133">
        <f t="shared" si="270"/>
        <v>0</v>
      </c>
      <c r="AD340" s="133">
        <f t="shared" si="270"/>
        <v>0</v>
      </c>
      <c r="AE340" s="133">
        <f t="shared" si="270"/>
        <v>0</v>
      </c>
      <c r="AF340" s="133">
        <f t="shared" si="270"/>
        <v>0</v>
      </c>
      <c r="AG340" s="133">
        <f t="shared" si="270"/>
        <v>0</v>
      </c>
      <c r="AH340" s="133">
        <f t="shared" si="270"/>
        <v>3.7511499999999995</v>
      </c>
      <c r="AI340" s="133">
        <f t="shared" si="270"/>
        <v>1.4</v>
      </c>
      <c r="AJ340" s="133">
        <f t="shared" si="270"/>
        <v>0</v>
      </c>
      <c r="AK340" s="133">
        <f t="shared" si="270"/>
        <v>0.23</v>
      </c>
      <c r="AL340" s="133">
        <f t="shared" si="270"/>
        <v>0</v>
      </c>
      <c r="AM340" s="133">
        <f t="shared" si="270"/>
        <v>0</v>
      </c>
      <c r="AN340" s="133">
        <f t="shared" si="270"/>
        <v>0</v>
      </c>
      <c r="AO340" s="133">
        <f t="shared" si="270"/>
        <v>2.4914945299999998</v>
      </c>
      <c r="AP340" s="133">
        <f t="shared" si="270"/>
        <v>1.3</v>
      </c>
      <c r="AQ340" s="133">
        <f t="shared" si="270"/>
        <v>0</v>
      </c>
      <c r="AR340" s="133">
        <f t="shared" si="270"/>
        <v>0.32800000000000001</v>
      </c>
      <c r="AS340" s="133">
        <f t="shared" si="270"/>
        <v>0</v>
      </c>
      <c r="AT340" s="133">
        <f t="shared" si="270"/>
        <v>0</v>
      </c>
      <c r="AU340" s="133">
        <f t="shared" si="270"/>
        <v>0</v>
      </c>
      <c r="AV340" s="133">
        <f t="shared" si="270"/>
        <v>0.73623858999999992</v>
      </c>
      <c r="AW340" s="133">
        <f t="shared" si="270"/>
        <v>0.8</v>
      </c>
      <c r="AX340" s="133">
        <f t="shared" si="270"/>
        <v>0</v>
      </c>
      <c r="AY340" s="133">
        <f t="shared" si="270"/>
        <v>0.32800000000000001</v>
      </c>
      <c r="AZ340" s="133">
        <f t="shared" si="270"/>
        <v>0</v>
      </c>
      <c r="BA340" s="133">
        <f t="shared" si="270"/>
        <v>0</v>
      </c>
      <c r="BB340" s="133">
        <f t="shared" si="270"/>
        <v>0</v>
      </c>
      <c r="BC340" s="133">
        <f t="shared" si="270"/>
        <v>1.7552559400000001</v>
      </c>
      <c r="BD340" s="133">
        <f t="shared" si="270"/>
        <v>0.5</v>
      </c>
      <c r="BE340" s="133">
        <f t="shared" si="270"/>
        <v>0</v>
      </c>
      <c r="BF340" s="133">
        <f t="shared" si="270"/>
        <v>0</v>
      </c>
      <c r="BG340" s="133">
        <f t="shared" si="270"/>
        <v>0</v>
      </c>
      <c r="BH340" s="133">
        <f t="shared" si="270"/>
        <v>0</v>
      </c>
      <c r="BI340" s="133">
        <f t="shared" si="270"/>
        <v>0</v>
      </c>
      <c r="BJ340" s="133">
        <f t="shared" si="270"/>
        <v>0</v>
      </c>
      <c r="BK340" s="133">
        <f t="shared" si="270"/>
        <v>0</v>
      </c>
      <c r="BL340" s="133">
        <f t="shared" si="270"/>
        <v>0</v>
      </c>
      <c r="BM340" s="133">
        <f t="shared" si="270"/>
        <v>0</v>
      </c>
      <c r="BN340" s="133">
        <f t="shared" si="270"/>
        <v>0</v>
      </c>
      <c r="BO340" s="133">
        <f t="shared" ref="BO340:CA340" si="271">SUM(BO341:BO347)</f>
        <v>0</v>
      </c>
      <c r="BP340" s="133">
        <f t="shared" si="271"/>
        <v>0</v>
      </c>
      <c r="BQ340" s="133">
        <f t="shared" si="271"/>
        <v>0</v>
      </c>
      <c r="BR340" s="133">
        <f t="shared" si="271"/>
        <v>0</v>
      </c>
      <c r="BS340" s="133">
        <f t="shared" si="271"/>
        <v>0</v>
      </c>
      <c r="BT340" s="133">
        <f t="shared" si="271"/>
        <v>0</v>
      </c>
      <c r="BU340" s="133">
        <f t="shared" si="271"/>
        <v>0</v>
      </c>
      <c r="BV340" s="133">
        <f t="shared" si="271"/>
        <v>0</v>
      </c>
      <c r="BW340" s="133">
        <f t="shared" si="271"/>
        <v>0</v>
      </c>
      <c r="BX340" s="133">
        <f t="shared" si="271"/>
        <v>0</v>
      </c>
      <c r="BY340" s="133">
        <f t="shared" si="271"/>
        <v>1.2596554699999998</v>
      </c>
      <c r="BZ340" s="133">
        <f t="shared" si="271"/>
        <v>0</v>
      </c>
      <c r="CA340" s="133">
        <f t="shared" si="271"/>
        <v>0</v>
      </c>
      <c r="CB340" s="98"/>
    </row>
    <row r="341" spans="1:80" s="90" customFormat="1" ht="31.1" x14ac:dyDescent="0.3">
      <c r="A341" s="106" t="s">
        <v>1660</v>
      </c>
      <c r="B341" s="107" t="s">
        <v>446</v>
      </c>
      <c r="C341" s="108" t="s">
        <v>532</v>
      </c>
      <c r="D341" s="122">
        <v>1.64103</v>
      </c>
      <c r="E341" s="122"/>
      <c r="F341" s="122">
        <f>VLOOKUP(C341,'[1]13'!$C$23:$AZ$935,4,0)</f>
        <v>1.64103</v>
      </c>
      <c r="G341" s="122">
        <f>VLOOKUP(C341,'[1]13'!$C$23:$AZ$935,5,0)</f>
        <v>0.5</v>
      </c>
      <c r="H341" s="122"/>
      <c r="I341" s="122">
        <f>VLOOKUP(C341,'[1]13'!$C$23:$AZ$935,7,0)</f>
        <v>0</v>
      </c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2"/>
      <c r="AC341" s="122"/>
      <c r="AD341" s="122"/>
      <c r="AE341" s="122"/>
      <c r="AF341" s="122"/>
      <c r="AG341" s="122"/>
      <c r="AH341" s="122">
        <v>1.64103</v>
      </c>
      <c r="AI341" s="122">
        <v>0.5</v>
      </c>
      <c r="AJ341" s="122"/>
      <c r="AK341" s="122">
        <v>0</v>
      </c>
      <c r="AL341" s="122"/>
      <c r="AM341" s="122"/>
      <c r="AN341" s="122"/>
      <c r="AO341" s="122">
        <f t="shared" ref="AO341:AO347" si="272">AV341+BC341</f>
        <v>1.7552559400000001</v>
      </c>
      <c r="AP341" s="122">
        <f t="shared" ref="AP341:AP347" si="273">AW341+BD341</f>
        <v>0.5</v>
      </c>
      <c r="AQ341" s="122">
        <f t="shared" ref="AQ341:AQ347" si="274">AX341+BE341</f>
        <v>0</v>
      </c>
      <c r="AR341" s="122">
        <f t="shared" ref="AR341:AR347" si="275">AY341+BF341</f>
        <v>0</v>
      </c>
      <c r="AS341" s="122"/>
      <c r="AT341" s="122"/>
      <c r="AU341" s="122"/>
      <c r="AV341" s="122">
        <f>VLOOKUP(C341,'[1]13'!$C$23:$AZ$935,46,0)</f>
        <v>0</v>
      </c>
      <c r="AW341" s="122">
        <f>VLOOKUP(C341,'[1]13'!$C$23:$AZ$935,47,0)</f>
        <v>0</v>
      </c>
      <c r="AX341" s="122"/>
      <c r="AY341" s="122">
        <f>VLOOKUP(C341,'[1]13'!$C$23:$AZ$935,49,0)</f>
        <v>0</v>
      </c>
      <c r="AZ341" s="122"/>
      <c r="BA341" s="122"/>
      <c r="BB341" s="122"/>
      <c r="BC341" s="122">
        <v>1.7552559400000001</v>
      </c>
      <c r="BD341" s="122">
        <v>0.5</v>
      </c>
      <c r="BE341" s="122"/>
      <c r="BF341" s="122">
        <v>0</v>
      </c>
      <c r="BG341" s="122"/>
      <c r="BH341" s="122"/>
      <c r="BI341" s="122"/>
      <c r="BJ341" s="122"/>
      <c r="BK341" s="122"/>
      <c r="BL341" s="122"/>
      <c r="BM341" s="122"/>
      <c r="BN341" s="122"/>
      <c r="BO341" s="122"/>
      <c r="BP341" s="122"/>
      <c r="BQ341" s="122"/>
      <c r="BR341" s="122"/>
      <c r="BS341" s="122"/>
      <c r="BT341" s="122"/>
      <c r="BU341" s="122"/>
      <c r="BV341" s="122"/>
      <c r="BW341" s="122"/>
      <c r="BX341" s="122"/>
      <c r="BY341" s="122">
        <f t="shared" ref="BY341:BY347" si="276">F341-AO341</f>
        <v>-0.11422594000000008</v>
      </c>
      <c r="BZ341" s="122"/>
      <c r="CA341" s="122"/>
      <c r="CB341" s="98"/>
    </row>
    <row r="342" spans="1:80" s="90" customFormat="1" ht="31.1" x14ac:dyDescent="0.3">
      <c r="A342" s="106" t="s">
        <v>1660</v>
      </c>
      <c r="B342" s="107" t="s">
        <v>447</v>
      </c>
      <c r="C342" s="108" t="s">
        <v>533</v>
      </c>
      <c r="D342" s="122">
        <v>0.66024000000000005</v>
      </c>
      <c r="E342" s="122"/>
      <c r="F342" s="122">
        <f>VLOOKUP(C342,'[1]13'!$C$23:$AZ$935,4,0)</f>
        <v>0.66024000000000005</v>
      </c>
      <c r="G342" s="122">
        <f>VLOOKUP(C342,'[1]13'!$C$23:$AZ$935,5,0)</f>
        <v>0.1</v>
      </c>
      <c r="H342" s="122"/>
      <c r="I342" s="122">
        <f>VLOOKUP(C342,'[1]13'!$C$23:$AZ$935,7,0)</f>
        <v>0</v>
      </c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2"/>
      <c r="AC342" s="122"/>
      <c r="AD342" s="122"/>
      <c r="AE342" s="122"/>
      <c r="AF342" s="122"/>
      <c r="AG342" s="122"/>
      <c r="AH342" s="122">
        <v>0.66024000000000005</v>
      </c>
      <c r="AI342" s="122">
        <v>0.1</v>
      </c>
      <c r="AJ342" s="122"/>
      <c r="AK342" s="122">
        <v>0</v>
      </c>
      <c r="AL342" s="122"/>
      <c r="AM342" s="122"/>
      <c r="AN342" s="122"/>
      <c r="AO342" s="122">
        <f t="shared" si="272"/>
        <v>0</v>
      </c>
      <c r="AP342" s="122">
        <f t="shared" si="273"/>
        <v>0</v>
      </c>
      <c r="AQ342" s="122">
        <f t="shared" si="274"/>
        <v>0</v>
      </c>
      <c r="AR342" s="122">
        <f t="shared" si="275"/>
        <v>0</v>
      </c>
      <c r="AS342" s="122"/>
      <c r="AT342" s="122"/>
      <c r="AU342" s="122"/>
      <c r="AV342" s="122">
        <f>VLOOKUP(C342,'[1]13'!$C$23:$AZ$935,46,0)</f>
        <v>0</v>
      </c>
      <c r="AW342" s="122">
        <f>VLOOKUP(C342,'[1]13'!$C$23:$AZ$935,47,0)</f>
        <v>0</v>
      </c>
      <c r="AX342" s="122"/>
      <c r="AY342" s="122">
        <f>VLOOKUP(C342,'[1]13'!$C$23:$AZ$935,49,0)</f>
        <v>0</v>
      </c>
      <c r="AZ342" s="122"/>
      <c r="BA342" s="122"/>
      <c r="BB342" s="122"/>
      <c r="BC342" s="122">
        <v>0</v>
      </c>
      <c r="BD342" s="122">
        <v>0</v>
      </c>
      <c r="BE342" s="122"/>
      <c r="BF342" s="122">
        <v>0</v>
      </c>
      <c r="BG342" s="122"/>
      <c r="BH342" s="122"/>
      <c r="BI342" s="122"/>
      <c r="BJ342" s="122"/>
      <c r="BK342" s="122"/>
      <c r="BL342" s="122"/>
      <c r="BM342" s="122"/>
      <c r="BN342" s="122"/>
      <c r="BO342" s="122"/>
      <c r="BP342" s="122"/>
      <c r="BQ342" s="122"/>
      <c r="BR342" s="122"/>
      <c r="BS342" s="122"/>
      <c r="BT342" s="122"/>
      <c r="BU342" s="122"/>
      <c r="BV342" s="122"/>
      <c r="BW342" s="122"/>
      <c r="BX342" s="122"/>
      <c r="BY342" s="122">
        <f t="shared" si="276"/>
        <v>0.66024000000000005</v>
      </c>
      <c r="BZ342" s="122"/>
      <c r="CA342" s="122"/>
      <c r="CB342" s="98"/>
    </row>
    <row r="343" spans="1:80" s="90" customFormat="1" ht="46.65" x14ac:dyDescent="0.3">
      <c r="A343" s="106" t="s">
        <v>1660</v>
      </c>
      <c r="B343" s="107" t="s">
        <v>1759</v>
      </c>
      <c r="C343" s="108" t="s">
        <v>1311</v>
      </c>
      <c r="D343" s="122">
        <v>1.1346400000000001</v>
      </c>
      <c r="E343" s="122"/>
      <c r="F343" s="122">
        <f>VLOOKUP(C343,'[1]13'!$C$23:$AZ$935,4,0)</f>
        <v>1.1346399999999999</v>
      </c>
      <c r="G343" s="122">
        <f>VLOOKUP(C343,'[1]13'!$C$23:$AZ$935,5,0)</f>
        <v>0.8</v>
      </c>
      <c r="H343" s="122"/>
      <c r="I343" s="122">
        <f>VLOOKUP(C343,'[1]13'!$C$23:$AZ$935,7,0)</f>
        <v>0</v>
      </c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2"/>
      <c r="AC343" s="122"/>
      <c r="AD343" s="122"/>
      <c r="AE343" s="122"/>
      <c r="AF343" s="122"/>
      <c r="AG343" s="122"/>
      <c r="AH343" s="122">
        <v>1.1346399999999999</v>
      </c>
      <c r="AI343" s="122">
        <v>0.8</v>
      </c>
      <c r="AJ343" s="122"/>
      <c r="AK343" s="122">
        <v>0</v>
      </c>
      <c r="AL343" s="122"/>
      <c r="AM343" s="122"/>
      <c r="AN343" s="122"/>
      <c r="AO343" s="122">
        <f t="shared" si="272"/>
        <v>0.65213338999999992</v>
      </c>
      <c r="AP343" s="122">
        <f t="shared" si="273"/>
        <v>0.8</v>
      </c>
      <c r="AQ343" s="122">
        <f t="shared" si="274"/>
        <v>0</v>
      </c>
      <c r="AR343" s="122">
        <f t="shared" si="275"/>
        <v>0</v>
      </c>
      <c r="AS343" s="122"/>
      <c r="AT343" s="122"/>
      <c r="AU343" s="122"/>
      <c r="AV343" s="122">
        <f>VLOOKUP(C343,'[1]13'!$C$23:$AZ$935,46,0)</f>
        <v>0.65213338999999992</v>
      </c>
      <c r="AW343" s="122">
        <f>VLOOKUP(C343,'[1]13'!$C$23:$AZ$935,47,0)</f>
        <v>0.8</v>
      </c>
      <c r="AX343" s="122"/>
      <c r="AY343" s="122">
        <f>VLOOKUP(C343,'[1]13'!$C$23:$AZ$935,49,0)</f>
        <v>0</v>
      </c>
      <c r="AZ343" s="122"/>
      <c r="BA343" s="122"/>
      <c r="BB343" s="122"/>
      <c r="BC343" s="122">
        <v>0</v>
      </c>
      <c r="BD343" s="122">
        <v>0</v>
      </c>
      <c r="BE343" s="122"/>
      <c r="BF343" s="122">
        <v>0</v>
      </c>
      <c r="BG343" s="122"/>
      <c r="BH343" s="122"/>
      <c r="BI343" s="122"/>
      <c r="BJ343" s="122"/>
      <c r="BK343" s="122"/>
      <c r="BL343" s="122"/>
      <c r="BM343" s="122"/>
      <c r="BN343" s="122"/>
      <c r="BO343" s="122"/>
      <c r="BP343" s="122"/>
      <c r="BQ343" s="122"/>
      <c r="BR343" s="122"/>
      <c r="BS343" s="122"/>
      <c r="BT343" s="122"/>
      <c r="BU343" s="122"/>
      <c r="BV343" s="122"/>
      <c r="BW343" s="122"/>
      <c r="BX343" s="122"/>
      <c r="BY343" s="122">
        <f t="shared" si="276"/>
        <v>0.48250660999999995</v>
      </c>
      <c r="BZ343" s="122"/>
      <c r="CA343" s="122"/>
      <c r="CB343" s="98"/>
    </row>
    <row r="344" spans="1:80" s="90" customFormat="1" ht="62.2" x14ac:dyDescent="0.3">
      <c r="A344" s="106" t="s">
        <v>1661</v>
      </c>
      <c r="B344" s="107" t="s">
        <v>1760</v>
      </c>
      <c r="C344" s="108" t="s">
        <v>1312</v>
      </c>
      <c r="D344" s="122">
        <v>9.8129999999999995E-2</v>
      </c>
      <c r="E344" s="122"/>
      <c r="F344" s="122">
        <f>VLOOKUP(C344,'[1]13'!$C$23:$AZ$935,4,0)</f>
        <v>9.8129999999999995E-2</v>
      </c>
      <c r="G344" s="122">
        <f>VLOOKUP(C344,'[1]13'!$C$23:$AZ$935,5,0)</f>
        <v>0</v>
      </c>
      <c r="H344" s="122"/>
      <c r="I344" s="122">
        <f>VLOOKUP(C344,'[1]13'!$C$23:$AZ$935,7,0)</f>
        <v>7.0000000000000007E-2</v>
      </c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2"/>
      <c r="AC344" s="122"/>
      <c r="AD344" s="122"/>
      <c r="AE344" s="122"/>
      <c r="AF344" s="122"/>
      <c r="AG344" s="122"/>
      <c r="AH344" s="122">
        <v>9.8129999999999995E-2</v>
      </c>
      <c r="AI344" s="122">
        <v>0</v>
      </c>
      <c r="AJ344" s="122"/>
      <c r="AK344" s="122">
        <v>7.0000000000000007E-2</v>
      </c>
      <c r="AL344" s="122"/>
      <c r="AM344" s="122"/>
      <c r="AN344" s="122"/>
      <c r="AO344" s="122">
        <f t="shared" si="272"/>
        <v>2.0947089999999998E-2</v>
      </c>
      <c r="AP344" s="122">
        <f t="shared" si="273"/>
        <v>0</v>
      </c>
      <c r="AQ344" s="122">
        <f t="shared" si="274"/>
        <v>0</v>
      </c>
      <c r="AR344" s="122">
        <f t="shared" si="275"/>
        <v>4.9000000000000002E-2</v>
      </c>
      <c r="AS344" s="122"/>
      <c r="AT344" s="122"/>
      <c r="AU344" s="122"/>
      <c r="AV344" s="122">
        <f>VLOOKUP(C344,'[1]13'!$C$23:$AZ$935,46,0)</f>
        <v>2.0947089999999998E-2</v>
      </c>
      <c r="AW344" s="122">
        <f>VLOOKUP(C344,'[1]13'!$C$23:$AZ$935,47,0)</f>
        <v>0</v>
      </c>
      <c r="AX344" s="122"/>
      <c r="AY344" s="122">
        <f>VLOOKUP(C344,'[1]13'!$C$23:$AZ$935,49,0)</f>
        <v>4.9000000000000002E-2</v>
      </c>
      <c r="AZ344" s="122"/>
      <c r="BA344" s="122"/>
      <c r="BB344" s="122"/>
      <c r="BC344" s="122">
        <v>0</v>
      </c>
      <c r="BD344" s="122">
        <v>0</v>
      </c>
      <c r="BE344" s="122"/>
      <c r="BF344" s="122">
        <v>0</v>
      </c>
      <c r="BG344" s="122"/>
      <c r="BH344" s="122"/>
      <c r="BI344" s="122"/>
      <c r="BJ344" s="122"/>
      <c r="BK344" s="122"/>
      <c r="BL344" s="122"/>
      <c r="BM344" s="122"/>
      <c r="BN344" s="122"/>
      <c r="BO344" s="122"/>
      <c r="BP344" s="122"/>
      <c r="BQ344" s="122"/>
      <c r="BR344" s="122"/>
      <c r="BS344" s="122"/>
      <c r="BT344" s="122"/>
      <c r="BU344" s="122"/>
      <c r="BV344" s="122"/>
      <c r="BW344" s="122"/>
      <c r="BX344" s="122"/>
      <c r="BY344" s="122">
        <f t="shared" si="276"/>
        <v>7.7182909999999993E-2</v>
      </c>
      <c r="BZ344" s="122"/>
      <c r="CA344" s="122"/>
      <c r="CB344" s="98"/>
    </row>
    <row r="345" spans="1:80" s="90" customFormat="1" ht="62.2" x14ac:dyDescent="0.3">
      <c r="A345" s="106" t="s">
        <v>1661</v>
      </c>
      <c r="B345" s="107" t="s">
        <v>863</v>
      </c>
      <c r="C345" s="108" t="s">
        <v>1313</v>
      </c>
      <c r="D345" s="122">
        <v>0.21711000000000003</v>
      </c>
      <c r="E345" s="122"/>
      <c r="F345" s="122">
        <f>VLOOKUP(C345,'[1]13'!$C$23:$AZ$935,4,0)</f>
        <v>0.21711</v>
      </c>
      <c r="G345" s="122">
        <f>VLOOKUP(C345,'[1]13'!$C$23:$AZ$935,5,0)</f>
        <v>0</v>
      </c>
      <c r="H345" s="122"/>
      <c r="I345" s="122">
        <f>VLOOKUP(C345,'[1]13'!$C$23:$AZ$935,7,0)</f>
        <v>0.16</v>
      </c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2"/>
      <c r="AC345" s="122"/>
      <c r="AD345" s="122"/>
      <c r="AE345" s="122"/>
      <c r="AF345" s="122"/>
      <c r="AG345" s="122"/>
      <c r="AH345" s="122">
        <v>0.21711</v>
      </c>
      <c r="AI345" s="122">
        <v>0</v>
      </c>
      <c r="AJ345" s="122"/>
      <c r="AK345" s="122">
        <v>0.16</v>
      </c>
      <c r="AL345" s="122"/>
      <c r="AM345" s="122"/>
      <c r="AN345" s="122"/>
      <c r="AO345" s="122">
        <f t="shared" si="272"/>
        <v>6.3158110000000003E-2</v>
      </c>
      <c r="AP345" s="122">
        <f t="shared" si="273"/>
        <v>0</v>
      </c>
      <c r="AQ345" s="122">
        <f t="shared" si="274"/>
        <v>0</v>
      </c>
      <c r="AR345" s="122">
        <f t="shared" si="275"/>
        <v>0.27900000000000003</v>
      </c>
      <c r="AS345" s="122"/>
      <c r="AT345" s="122"/>
      <c r="AU345" s="122"/>
      <c r="AV345" s="122">
        <f>VLOOKUP(C345,'[1]13'!$C$23:$AZ$935,46,0)</f>
        <v>6.3158110000000003E-2</v>
      </c>
      <c r="AW345" s="122">
        <f>VLOOKUP(C345,'[1]13'!$C$23:$AZ$935,47,0)</f>
        <v>0</v>
      </c>
      <c r="AX345" s="122"/>
      <c r="AY345" s="122">
        <f>VLOOKUP(C345,'[1]13'!$C$23:$AZ$935,49,0)</f>
        <v>0.27900000000000003</v>
      </c>
      <c r="AZ345" s="122"/>
      <c r="BA345" s="122"/>
      <c r="BB345" s="122"/>
      <c r="BC345" s="122">
        <v>0</v>
      </c>
      <c r="BD345" s="122">
        <v>0</v>
      </c>
      <c r="BE345" s="122"/>
      <c r="BF345" s="122">
        <v>0</v>
      </c>
      <c r="BG345" s="122"/>
      <c r="BH345" s="122"/>
      <c r="BI345" s="122"/>
      <c r="BJ345" s="122"/>
      <c r="BK345" s="122"/>
      <c r="BL345" s="122"/>
      <c r="BM345" s="122"/>
      <c r="BN345" s="122"/>
      <c r="BO345" s="122"/>
      <c r="BP345" s="122"/>
      <c r="BQ345" s="122"/>
      <c r="BR345" s="122"/>
      <c r="BS345" s="122"/>
      <c r="BT345" s="122"/>
      <c r="BU345" s="122"/>
      <c r="BV345" s="122"/>
      <c r="BW345" s="122"/>
      <c r="BX345" s="122"/>
      <c r="BY345" s="122">
        <f t="shared" si="276"/>
        <v>0.15395188999999998</v>
      </c>
      <c r="BZ345" s="122"/>
      <c r="CA345" s="122"/>
      <c r="CB345" s="98"/>
    </row>
    <row r="346" spans="1:80" s="90" customFormat="1" ht="77.7" x14ac:dyDescent="0.3">
      <c r="A346" s="106" t="s">
        <v>1661</v>
      </c>
      <c r="B346" s="107" t="s">
        <v>1761</v>
      </c>
      <c r="C346" s="108" t="s">
        <v>1938</v>
      </c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2"/>
      <c r="AC346" s="122"/>
      <c r="AD346" s="122"/>
      <c r="AE346" s="122"/>
      <c r="AF346" s="122"/>
      <c r="AG346" s="122"/>
      <c r="AH346" s="122"/>
      <c r="AI346" s="122"/>
      <c r="AJ346" s="122"/>
      <c r="AK346" s="122"/>
      <c r="AL346" s="122"/>
      <c r="AM346" s="122"/>
      <c r="AN346" s="122"/>
      <c r="AO346" s="122">
        <f t="shared" si="272"/>
        <v>0</v>
      </c>
      <c r="AP346" s="122">
        <f t="shared" si="273"/>
        <v>0</v>
      </c>
      <c r="AQ346" s="122">
        <f t="shared" si="274"/>
        <v>0</v>
      </c>
      <c r="AR346" s="122">
        <f t="shared" si="275"/>
        <v>0</v>
      </c>
      <c r="AS346" s="122"/>
      <c r="AT346" s="122"/>
      <c r="AU346" s="122"/>
      <c r="AV346" s="122"/>
      <c r="AW346" s="122"/>
      <c r="AX346" s="122"/>
      <c r="AY346" s="122"/>
      <c r="AZ346" s="122"/>
      <c r="BA346" s="122"/>
      <c r="BB346" s="122"/>
      <c r="BC346" s="122">
        <v>0</v>
      </c>
      <c r="BD346" s="122">
        <v>0</v>
      </c>
      <c r="BE346" s="122"/>
      <c r="BF346" s="122">
        <v>0</v>
      </c>
      <c r="BG346" s="122"/>
      <c r="BH346" s="122"/>
      <c r="BI346" s="122"/>
      <c r="BJ346" s="122"/>
      <c r="BK346" s="122"/>
      <c r="BL346" s="122"/>
      <c r="BM346" s="122"/>
      <c r="BN346" s="122"/>
      <c r="BO346" s="122"/>
      <c r="BP346" s="122"/>
      <c r="BQ346" s="122"/>
      <c r="BR346" s="122"/>
      <c r="BS346" s="122"/>
      <c r="BT346" s="122"/>
      <c r="BU346" s="122"/>
      <c r="BV346" s="122"/>
      <c r="BW346" s="122"/>
      <c r="BX346" s="122"/>
      <c r="BY346" s="122">
        <f t="shared" si="276"/>
        <v>0</v>
      </c>
      <c r="BZ346" s="122"/>
      <c r="CA346" s="122"/>
      <c r="CB346" s="98"/>
    </row>
    <row r="347" spans="1:80" s="90" customFormat="1" ht="77.7" x14ac:dyDescent="0.3">
      <c r="A347" s="106" t="s">
        <v>1661</v>
      </c>
      <c r="B347" s="107" t="s">
        <v>1762</v>
      </c>
      <c r="C347" s="108" t="s">
        <v>1939</v>
      </c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2"/>
      <c r="AC347" s="122"/>
      <c r="AD347" s="122"/>
      <c r="AE347" s="122"/>
      <c r="AF347" s="122"/>
      <c r="AG347" s="122"/>
      <c r="AH347" s="122"/>
      <c r="AI347" s="122"/>
      <c r="AJ347" s="122"/>
      <c r="AK347" s="122"/>
      <c r="AL347" s="122"/>
      <c r="AM347" s="122"/>
      <c r="AN347" s="122"/>
      <c r="AO347" s="122">
        <f t="shared" si="272"/>
        <v>0</v>
      </c>
      <c r="AP347" s="122">
        <f t="shared" si="273"/>
        <v>0</v>
      </c>
      <c r="AQ347" s="122">
        <f t="shared" si="274"/>
        <v>0</v>
      </c>
      <c r="AR347" s="122">
        <f t="shared" si="275"/>
        <v>0</v>
      </c>
      <c r="AS347" s="122"/>
      <c r="AT347" s="122"/>
      <c r="AU347" s="122"/>
      <c r="AV347" s="122"/>
      <c r="AW347" s="122"/>
      <c r="AX347" s="122"/>
      <c r="AY347" s="122"/>
      <c r="AZ347" s="122"/>
      <c r="BA347" s="122"/>
      <c r="BB347" s="122"/>
      <c r="BC347" s="122">
        <v>0</v>
      </c>
      <c r="BD347" s="122">
        <v>0</v>
      </c>
      <c r="BE347" s="122"/>
      <c r="BF347" s="122">
        <v>0</v>
      </c>
      <c r="BG347" s="122"/>
      <c r="BH347" s="122"/>
      <c r="BI347" s="122"/>
      <c r="BJ347" s="122"/>
      <c r="BK347" s="122"/>
      <c r="BL347" s="122"/>
      <c r="BM347" s="122"/>
      <c r="BN347" s="122"/>
      <c r="BO347" s="122"/>
      <c r="BP347" s="122"/>
      <c r="BQ347" s="122"/>
      <c r="BR347" s="122"/>
      <c r="BS347" s="122"/>
      <c r="BT347" s="122"/>
      <c r="BU347" s="122"/>
      <c r="BV347" s="122"/>
      <c r="BW347" s="122"/>
      <c r="BX347" s="122"/>
      <c r="BY347" s="122">
        <f t="shared" si="276"/>
        <v>0</v>
      </c>
      <c r="BZ347" s="122"/>
      <c r="CA347" s="122"/>
      <c r="CB347" s="98"/>
    </row>
    <row r="348" spans="1:80" s="90" customFormat="1" x14ac:dyDescent="0.3">
      <c r="A348" s="103"/>
      <c r="B348" s="110" t="s">
        <v>91</v>
      </c>
      <c r="C348" s="105"/>
      <c r="D348" s="133">
        <f t="shared" ref="D348:BN348" si="277">SUM(D349:D364)</f>
        <v>93.319280000000006</v>
      </c>
      <c r="E348" s="133">
        <f t="shared" si="277"/>
        <v>0</v>
      </c>
      <c r="F348" s="133">
        <f t="shared" si="277"/>
        <v>75.754519999999999</v>
      </c>
      <c r="G348" s="133">
        <f t="shared" si="277"/>
        <v>0</v>
      </c>
      <c r="H348" s="133">
        <f t="shared" si="277"/>
        <v>0</v>
      </c>
      <c r="I348" s="133">
        <f t="shared" si="277"/>
        <v>1.1299999999999999</v>
      </c>
      <c r="J348" s="133">
        <f t="shared" si="277"/>
        <v>0</v>
      </c>
      <c r="K348" s="133">
        <f t="shared" si="277"/>
        <v>0</v>
      </c>
      <c r="L348" s="133">
        <f t="shared" si="277"/>
        <v>0</v>
      </c>
      <c r="M348" s="133">
        <f t="shared" si="277"/>
        <v>0</v>
      </c>
      <c r="N348" s="133">
        <f t="shared" si="277"/>
        <v>0</v>
      </c>
      <c r="O348" s="133">
        <f t="shared" si="277"/>
        <v>0</v>
      </c>
      <c r="P348" s="133">
        <f t="shared" si="277"/>
        <v>0</v>
      </c>
      <c r="Q348" s="133">
        <f t="shared" si="277"/>
        <v>0</v>
      </c>
      <c r="R348" s="133">
        <f t="shared" si="277"/>
        <v>0</v>
      </c>
      <c r="S348" s="133">
        <f t="shared" si="277"/>
        <v>0</v>
      </c>
      <c r="T348" s="133">
        <f t="shared" si="277"/>
        <v>0</v>
      </c>
      <c r="U348" s="133">
        <f t="shared" si="277"/>
        <v>0</v>
      </c>
      <c r="V348" s="133">
        <f t="shared" si="277"/>
        <v>0</v>
      </c>
      <c r="W348" s="133">
        <f t="shared" si="277"/>
        <v>0</v>
      </c>
      <c r="X348" s="133">
        <f t="shared" si="277"/>
        <v>0</v>
      </c>
      <c r="Y348" s="133">
        <f t="shared" si="277"/>
        <v>0</v>
      </c>
      <c r="Z348" s="133">
        <f t="shared" si="277"/>
        <v>0</v>
      </c>
      <c r="AA348" s="133">
        <f t="shared" si="277"/>
        <v>0</v>
      </c>
      <c r="AB348" s="133">
        <f t="shared" si="277"/>
        <v>0</v>
      </c>
      <c r="AC348" s="133">
        <f t="shared" si="277"/>
        <v>0</v>
      </c>
      <c r="AD348" s="133">
        <f t="shared" si="277"/>
        <v>0</v>
      </c>
      <c r="AE348" s="133">
        <f t="shared" si="277"/>
        <v>0</v>
      </c>
      <c r="AF348" s="133">
        <f t="shared" si="277"/>
        <v>0</v>
      </c>
      <c r="AG348" s="133">
        <f t="shared" si="277"/>
        <v>0</v>
      </c>
      <c r="AH348" s="133">
        <f t="shared" si="277"/>
        <v>75.754519999999999</v>
      </c>
      <c r="AI348" s="133">
        <f t="shared" si="277"/>
        <v>0</v>
      </c>
      <c r="AJ348" s="133">
        <f t="shared" si="277"/>
        <v>0</v>
      </c>
      <c r="AK348" s="133">
        <f t="shared" si="277"/>
        <v>1.1299999999999999</v>
      </c>
      <c r="AL348" s="133">
        <f t="shared" si="277"/>
        <v>0</v>
      </c>
      <c r="AM348" s="133">
        <f t="shared" si="277"/>
        <v>0</v>
      </c>
      <c r="AN348" s="133">
        <f t="shared" si="277"/>
        <v>0</v>
      </c>
      <c r="AO348" s="133">
        <f t="shared" si="277"/>
        <v>5.4699785699999994</v>
      </c>
      <c r="AP348" s="133">
        <f t="shared" si="277"/>
        <v>0.4</v>
      </c>
      <c r="AQ348" s="133">
        <f t="shared" si="277"/>
        <v>0</v>
      </c>
      <c r="AR348" s="133">
        <f t="shared" si="277"/>
        <v>0.99280000000000002</v>
      </c>
      <c r="AS348" s="133">
        <f t="shared" si="277"/>
        <v>0</v>
      </c>
      <c r="AT348" s="133">
        <f t="shared" si="277"/>
        <v>0</v>
      </c>
      <c r="AU348" s="133">
        <f t="shared" si="277"/>
        <v>0</v>
      </c>
      <c r="AV348" s="133">
        <f t="shared" si="277"/>
        <v>4.9929215399999993</v>
      </c>
      <c r="AW348" s="133">
        <f t="shared" si="277"/>
        <v>0.4</v>
      </c>
      <c r="AX348" s="133">
        <f t="shared" si="277"/>
        <v>0</v>
      </c>
      <c r="AY348" s="133">
        <f t="shared" si="277"/>
        <v>0.6028</v>
      </c>
      <c r="AZ348" s="133">
        <f t="shared" si="277"/>
        <v>0</v>
      </c>
      <c r="BA348" s="133">
        <f t="shared" si="277"/>
        <v>0</v>
      </c>
      <c r="BB348" s="133">
        <f t="shared" si="277"/>
        <v>0</v>
      </c>
      <c r="BC348" s="133">
        <f t="shared" si="277"/>
        <v>0.47705703000000005</v>
      </c>
      <c r="BD348" s="133">
        <f t="shared" si="277"/>
        <v>0</v>
      </c>
      <c r="BE348" s="133">
        <f t="shared" si="277"/>
        <v>0</v>
      </c>
      <c r="BF348" s="133">
        <f t="shared" si="277"/>
        <v>0.39</v>
      </c>
      <c r="BG348" s="133">
        <f t="shared" si="277"/>
        <v>0</v>
      </c>
      <c r="BH348" s="133">
        <f t="shared" si="277"/>
        <v>0</v>
      </c>
      <c r="BI348" s="133">
        <f t="shared" si="277"/>
        <v>0</v>
      </c>
      <c r="BJ348" s="133">
        <f t="shared" si="277"/>
        <v>0</v>
      </c>
      <c r="BK348" s="133">
        <f t="shared" si="277"/>
        <v>0</v>
      </c>
      <c r="BL348" s="133">
        <f t="shared" si="277"/>
        <v>0</v>
      </c>
      <c r="BM348" s="133">
        <f t="shared" si="277"/>
        <v>0</v>
      </c>
      <c r="BN348" s="133">
        <f t="shared" si="277"/>
        <v>0</v>
      </c>
      <c r="BO348" s="133">
        <f t="shared" ref="BO348:CA348" si="278">SUM(BO349:BO364)</f>
        <v>0</v>
      </c>
      <c r="BP348" s="133">
        <f t="shared" si="278"/>
        <v>0</v>
      </c>
      <c r="BQ348" s="133">
        <f t="shared" si="278"/>
        <v>0</v>
      </c>
      <c r="BR348" s="133">
        <f t="shared" si="278"/>
        <v>0</v>
      </c>
      <c r="BS348" s="133">
        <f t="shared" si="278"/>
        <v>0</v>
      </c>
      <c r="BT348" s="133">
        <f t="shared" si="278"/>
        <v>0</v>
      </c>
      <c r="BU348" s="133">
        <f t="shared" si="278"/>
        <v>0</v>
      </c>
      <c r="BV348" s="133">
        <f t="shared" si="278"/>
        <v>0</v>
      </c>
      <c r="BW348" s="133">
        <f t="shared" si="278"/>
        <v>0</v>
      </c>
      <c r="BX348" s="133">
        <f t="shared" si="278"/>
        <v>0</v>
      </c>
      <c r="BY348" s="133">
        <f t="shared" si="278"/>
        <v>70.284541430000004</v>
      </c>
      <c r="BZ348" s="133">
        <f t="shared" si="278"/>
        <v>0</v>
      </c>
      <c r="CA348" s="133">
        <f t="shared" si="278"/>
        <v>0</v>
      </c>
      <c r="CB348" s="98"/>
    </row>
    <row r="349" spans="1:80" s="90" customFormat="1" ht="31.1" x14ac:dyDescent="0.3">
      <c r="A349" s="106" t="s">
        <v>1660</v>
      </c>
      <c r="B349" s="107" t="s">
        <v>449</v>
      </c>
      <c r="C349" s="108" t="s">
        <v>534</v>
      </c>
      <c r="D349" s="122">
        <v>23.89894</v>
      </c>
      <c r="E349" s="122"/>
      <c r="F349" s="122">
        <f>VLOOKUP(C349,'[1]13'!$C$23:$AZ$935,4,0)</f>
        <v>23.89894</v>
      </c>
      <c r="G349" s="122">
        <f>VLOOKUP(C349,'[1]13'!$C$23:$AZ$935,5,0)</f>
        <v>0</v>
      </c>
      <c r="H349" s="122"/>
      <c r="I349" s="122">
        <f>VLOOKUP(C349,'[1]13'!$C$23:$AZ$935,7,0)</f>
        <v>0</v>
      </c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2"/>
      <c r="AC349" s="122"/>
      <c r="AD349" s="122"/>
      <c r="AE349" s="122"/>
      <c r="AF349" s="122"/>
      <c r="AG349" s="122"/>
      <c r="AH349" s="122">
        <v>23.89894</v>
      </c>
      <c r="AI349" s="122">
        <v>0</v>
      </c>
      <c r="AJ349" s="122"/>
      <c r="AK349" s="122">
        <v>0</v>
      </c>
      <c r="AL349" s="122"/>
      <c r="AM349" s="122"/>
      <c r="AN349" s="122"/>
      <c r="AO349" s="122">
        <f t="shared" ref="AO349:AO364" si="279">AV349+BC349</f>
        <v>0</v>
      </c>
      <c r="AP349" s="122">
        <f t="shared" ref="AP349:AP364" si="280">AW349+BD349</f>
        <v>0</v>
      </c>
      <c r="AQ349" s="122">
        <f t="shared" ref="AQ349:AQ364" si="281">AX349+BE349</f>
        <v>0</v>
      </c>
      <c r="AR349" s="122">
        <f t="shared" ref="AR349:AR364" si="282">AY349+BF349</f>
        <v>0</v>
      </c>
      <c r="AS349" s="122"/>
      <c r="AT349" s="122"/>
      <c r="AU349" s="122"/>
      <c r="AV349" s="122">
        <f>VLOOKUP(C349,'[1]13'!$C$23:$AZ$935,46,0)</f>
        <v>0</v>
      </c>
      <c r="AW349" s="122">
        <f>VLOOKUP(C349,'[1]13'!$C$23:$AZ$935,47,0)</f>
        <v>0</v>
      </c>
      <c r="AX349" s="122"/>
      <c r="AY349" s="122">
        <f>VLOOKUP(C349,'[1]13'!$C$23:$AZ$935,49,0)</f>
        <v>0</v>
      </c>
      <c r="AZ349" s="122"/>
      <c r="BA349" s="122"/>
      <c r="BB349" s="122"/>
      <c r="BC349" s="122">
        <v>0</v>
      </c>
      <c r="BD349" s="122">
        <v>0</v>
      </c>
      <c r="BE349" s="122"/>
      <c r="BF349" s="122">
        <v>0</v>
      </c>
      <c r="BG349" s="122"/>
      <c r="BH349" s="122"/>
      <c r="BI349" s="122"/>
      <c r="BJ349" s="122"/>
      <c r="BK349" s="122"/>
      <c r="BL349" s="122"/>
      <c r="BM349" s="122"/>
      <c r="BN349" s="122"/>
      <c r="BO349" s="122"/>
      <c r="BP349" s="122"/>
      <c r="BQ349" s="122"/>
      <c r="BR349" s="122"/>
      <c r="BS349" s="122"/>
      <c r="BT349" s="122"/>
      <c r="BU349" s="122"/>
      <c r="BV349" s="122"/>
      <c r="BW349" s="122"/>
      <c r="BX349" s="122"/>
      <c r="BY349" s="122">
        <f t="shared" ref="BY349:BY364" si="283">F349-AO349</f>
        <v>23.89894</v>
      </c>
      <c r="BZ349" s="122"/>
      <c r="CA349" s="122"/>
      <c r="CB349" s="98"/>
    </row>
    <row r="350" spans="1:80" s="90" customFormat="1" ht="77.7" x14ac:dyDescent="0.3">
      <c r="A350" s="106" t="s">
        <v>1660</v>
      </c>
      <c r="B350" s="107" t="s">
        <v>1763</v>
      </c>
      <c r="C350" s="108" t="s">
        <v>1314</v>
      </c>
      <c r="D350" s="122">
        <v>3.8599899999999998</v>
      </c>
      <c r="E350" s="122"/>
      <c r="F350" s="122">
        <f>VLOOKUP(C350,'[1]13'!$C$23:$AZ$935,4,0)</f>
        <v>3.8599899999999998</v>
      </c>
      <c r="G350" s="122">
        <f>VLOOKUP(C350,'[1]13'!$C$23:$AZ$935,5,0)</f>
        <v>0</v>
      </c>
      <c r="H350" s="122"/>
      <c r="I350" s="122">
        <f>VLOOKUP(C350,'[1]13'!$C$23:$AZ$935,7,0)</f>
        <v>0</v>
      </c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2"/>
      <c r="AC350" s="122"/>
      <c r="AD350" s="122"/>
      <c r="AE350" s="122"/>
      <c r="AF350" s="122"/>
      <c r="AG350" s="122"/>
      <c r="AH350" s="122">
        <v>3.8599899999999998</v>
      </c>
      <c r="AI350" s="122">
        <v>0</v>
      </c>
      <c r="AJ350" s="122"/>
      <c r="AK350" s="122">
        <v>0</v>
      </c>
      <c r="AL350" s="122"/>
      <c r="AM350" s="122"/>
      <c r="AN350" s="122"/>
      <c r="AO350" s="122">
        <f t="shared" si="279"/>
        <v>0</v>
      </c>
      <c r="AP350" s="122">
        <f t="shared" si="280"/>
        <v>0</v>
      </c>
      <c r="AQ350" s="122">
        <f t="shared" si="281"/>
        <v>0</v>
      </c>
      <c r="AR350" s="122">
        <f t="shared" si="282"/>
        <v>0</v>
      </c>
      <c r="AS350" s="122"/>
      <c r="AT350" s="122"/>
      <c r="AU350" s="122"/>
      <c r="AV350" s="122">
        <f>VLOOKUP(C350,'[1]13'!$C$23:$AZ$935,46,0)</f>
        <v>0</v>
      </c>
      <c r="AW350" s="122">
        <f>VLOOKUP(C350,'[1]13'!$C$23:$AZ$935,47,0)</f>
        <v>0</v>
      </c>
      <c r="AX350" s="122"/>
      <c r="AY350" s="122">
        <f>VLOOKUP(C350,'[1]13'!$C$23:$AZ$935,49,0)</f>
        <v>0</v>
      </c>
      <c r="AZ350" s="122"/>
      <c r="BA350" s="122"/>
      <c r="BB350" s="122"/>
      <c r="BC350" s="122">
        <v>0</v>
      </c>
      <c r="BD350" s="122">
        <v>0</v>
      </c>
      <c r="BE350" s="122"/>
      <c r="BF350" s="122">
        <v>0</v>
      </c>
      <c r="BG350" s="122"/>
      <c r="BH350" s="122"/>
      <c r="BI350" s="122"/>
      <c r="BJ350" s="122"/>
      <c r="BK350" s="122"/>
      <c r="BL350" s="122"/>
      <c r="BM350" s="122"/>
      <c r="BN350" s="122"/>
      <c r="BO350" s="122"/>
      <c r="BP350" s="122"/>
      <c r="BQ350" s="122"/>
      <c r="BR350" s="122"/>
      <c r="BS350" s="122"/>
      <c r="BT350" s="122"/>
      <c r="BU350" s="122"/>
      <c r="BV350" s="122"/>
      <c r="BW350" s="122"/>
      <c r="BX350" s="122"/>
      <c r="BY350" s="122">
        <f t="shared" si="283"/>
        <v>3.8599899999999998</v>
      </c>
      <c r="BZ350" s="122"/>
      <c r="CA350" s="122"/>
      <c r="CB350" s="98"/>
    </row>
    <row r="351" spans="1:80" s="90" customFormat="1" ht="77.7" x14ac:dyDescent="0.3">
      <c r="A351" s="106" t="s">
        <v>1660</v>
      </c>
      <c r="B351" s="107" t="s">
        <v>864</v>
      </c>
      <c r="C351" s="108" t="s">
        <v>686</v>
      </c>
      <c r="D351" s="122">
        <v>3.1542699999999999</v>
      </c>
      <c r="E351" s="122"/>
      <c r="F351" s="122">
        <f>VLOOKUP(C351,'[1]13'!$C$23:$AZ$935,4,0)</f>
        <v>3.1542699999999999</v>
      </c>
      <c r="G351" s="122">
        <f>VLOOKUP(C351,'[1]13'!$C$23:$AZ$935,5,0)</f>
        <v>0</v>
      </c>
      <c r="H351" s="122"/>
      <c r="I351" s="122">
        <f>VLOOKUP(C351,'[1]13'!$C$23:$AZ$935,7,0)</f>
        <v>0</v>
      </c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2"/>
      <c r="AC351" s="122"/>
      <c r="AD351" s="122"/>
      <c r="AE351" s="122"/>
      <c r="AF351" s="122"/>
      <c r="AG351" s="122"/>
      <c r="AH351" s="122">
        <v>3.1542699999999999</v>
      </c>
      <c r="AI351" s="122">
        <v>0</v>
      </c>
      <c r="AJ351" s="122"/>
      <c r="AK351" s="122">
        <v>0</v>
      </c>
      <c r="AL351" s="122"/>
      <c r="AM351" s="122"/>
      <c r="AN351" s="122"/>
      <c r="AO351" s="122">
        <f t="shared" si="279"/>
        <v>0</v>
      </c>
      <c r="AP351" s="122">
        <f t="shared" si="280"/>
        <v>0</v>
      </c>
      <c r="AQ351" s="122">
        <f t="shared" si="281"/>
        <v>0</v>
      </c>
      <c r="AR351" s="122">
        <f t="shared" si="282"/>
        <v>0</v>
      </c>
      <c r="AS351" s="122"/>
      <c r="AT351" s="122"/>
      <c r="AU351" s="122"/>
      <c r="AV351" s="122">
        <f>VLOOKUP(C351,'[1]13'!$C$23:$AZ$935,46,0)</f>
        <v>0</v>
      </c>
      <c r="AW351" s="122">
        <f>VLOOKUP(C351,'[1]13'!$C$23:$AZ$935,47,0)</f>
        <v>0</v>
      </c>
      <c r="AX351" s="122"/>
      <c r="AY351" s="122">
        <f>VLOOKUP(C351,'[1]13'!$C$23:$AZ$935,49,0)</f>
        <v>0</v>
      </c>
      <c r="AZ351" s="122"/>
      <c r="BA351" s="122"/>
      <c r="BB351" s="122"/>
      <c r="BC351" s="122">
        <v>0</v>
      </c>
      <c r="BD351" s="122">
        <v>0</v>
      </c>
      <c r="BE351" s="122"/>
      <c r="BF351" s="122">
        <v>0</v>
      </c>
      <c r="BG351" s="122"/>
      <c r="BH351" s="122"/>
      <c r="BI351" s="122"/>
      <c r="BJ351" s="122"/>
      <c r="BK351" s="122"/>
      <c r="BL351" s="122"/>
      <c r="BM351" s="122"/>
      <c r="BN351" s="122"/>
      <c r="BO351" s="122"/>
      <c r="BP351" s="122"/>
      <c r="BQ351" s="122"/>
      <c r="BR351" s="122"/>
      <c r="BS351" s="122"/>
      <c r="BT351" s="122"/>
      <c r="BU351" s="122"/>
      <c r="BV351" s="122"/>
      <c r="BW351" s="122"/>
      <c r="BX351" s="122"/>
      <c r="BY351" s="122">
        <f t="shared" si="283"/>
        <v>3.1542699999999999</v>
      </c>
      <c r="BZ351" s="122"/>
      <c r="CA351" s="122"/>
      <c r="CB351" s="98"/>
    </row>
    <row r="352" spans="1:80" s="90" customFormat="1" ht="46.65" x14ac:dyDescent="0.3">
      <c r="A352" s="106" t="s">
        <v>1660</v>
      </c>
      <c r="B352" s="107" t="s">
        <v>450</v>
      </c>
      <c r="C352" s="108" t="s">
        <v>535</v>
      </c>
      <c r="D352" s="122">
        <v>38.236239999999995</v>
      </c>
      <c r="E352" s="122"/>
      <c r="F352" s="122">
        <f>VLOOKUP(C352,'[1]13'!$C$23:$AZ$935,4,0)</f>
        <v>38.236240000000002</v>
      </c>
      <c r="G352" s="122">
        <f>VLOOKUP(C352,'[1]13'!$C$23:$AZ$935,5,0)</f>
        <v>0</v>
      </c>
      <c r="H352" s="122"/>
      <c r="I352" s="122">
        <f>VLOOKUP(C352,'[1]13'!$C$23:$AZ$935,7,0)</f>
        <v>0</v>
      </c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2"/>
      <c r="AC352" s="122"/>
      <c r="AD352" s="122"/>
      <c r="AE352" s="122"/>
      <c r="AF352" s="122"/>
      <c r="AG352" s="122"/>
      <c r="AH352" s="122">
        <v>38.236240000000002</v>
      </c>
      <c r="AI352" s="122">
        <v>0</v>
      </c>
      <c r="AJ352" s="122"/>
      <c r="AK352" s="122">
        <v>0</v>
      </c>
      <c r="AL352" s="122"/>
      <c r="AM352" s="122"/>
      <c r="AN352" s="122"/>
      <c r="AO352" s="122">
        <f t="shared" si="279"/>
        <v>0</v>
      </c>
      <c r="AP352" s="122">
        <f t="shared" si="280"/>
        <v>0</v>
      </c>
      <c r="AQ352" s="122">
        <f t="shared" si="281"/>
        <v>0</v>
      </c>
      <c r="AR352" s="122">
        <f t="shared" si="282"/>
        <v>0</v>
      </c>
      <c r="AS352" s="122"/>
      <c r="AT352" s="122"/>
      <c r="AU352" s="122"/>
      <c r="AV352" s="122">
        <f>VLOOKUP(C352,'[1]13'!$C$23:$AZ$935,46,0)</f>
        <v>0</v>
      </c>
      <c r="AW352" s="122">
        <f>VLOOKUP(C352,'[1]13'!$C$23:$AZ$935,47,0)</f>
        <v>0</v>
      </c>
      <c r="AX352" s="122"/>
      <c r="AY352" s="122">
        <f>VLOOKUP(C352,'[1]13'!$C$23:$AZ$935,49,0)</f>
        <v>0</v>
      </c>
      <c r="AZ352" s="122"/>
      <c r="BA352" s="122"/>
      <c r="BB352" s="122"/>
      <c r="BC352" s="122">
        <v>0</v>
      </c>
      <c r="BD352" s="122">
        <v>0</v>
      </c>
      <c r="BE352" s="122"/>
      <c r="BF352" s="122">
        <v>0</v>
      </c>
      <c r="BG352" s="122"/>
      <c r="BH352" s="122"/>
      <c r="BI352" s="122"/>
      <c r="BJ352" s="122"/>
      <c r="BK352" s="122"/>
      <c r="BL352" s="122"/>
      <c r="BM352" s="122"/>
      <c r="BN352" s="122"/>
      <c r="BO352" s="122"/>
      <c r="BP352" s="122"/>
      <c r="BQ352" s="122"/>
      <c r="BR352" s="122"/>
      <c r="BS352" s="122"/>
      <c r="BT352" s="122"/>
      <c r="BU352" s="122"/>
      <c r="BV352" s="122"/>
      <c r="BW352" s="122"/>
      <c r="BX352" s="122"/>
      <c r="BY352" s="122">
        <f t="shared" si="283"/>
        <v>38.236240000000002</v>
      </c>
      <c r="BZ352" s="122"/>
      <c r="CA352" s="122"/>
      <c r="CB352" s="98"/>
    </row>
    <row r="353" spans="1:80" s="90" customFormat="1" ht="46.65" x14ac:dyDescent="0.3">
      <c r="A353" s="106" t="s">
        <v>1661</v>
      </c>
      <c r="B353" s="107" t="s">
        <v>451</v>
      </c>
      <c r="C353" s="108" t="s">
        <v>536</v>
      </c>
      <c r="D353" s="122">
        <v>5.3802599999999998</v>
      </c>
      <c r="E353" s="122"/>
      <c r="F353" s="122">
        <f>VLOOKUP(C353,'[1]13'!$C$23:$AZ$935,4,0)</f>
        <v>5.3802599999999998</v>
      </c>
      <c r="G353" s="122">
        <f>VLOOKUP(C353,'[1]13'!$C$23:$AZ$935,5,0)</f>
        <v>0</v>
      </c>
      <c r="H353" s="122"/>
      <c r="I353" s="122">
        <f>VLOOKUP(C353,'[1]13'!$C$23:$AZ$935,7,0)</f>
        <v>0.6</v>
      </c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2"/>
      <c r="AC353" s="122"/>
      <c r="AD353" s="122"/>
      <c r="AE353" s="122"/>
      <c r="AF353" s="122"/>
      <c r="AG353" s="122"/>
      <c r="AH353" s="122">
        <v>5.3802599999999998</v>
      </c>
      <c r="AI353" s="122">
        <v>0</v>
      </c>
      <c r="AJ353" s="122"/>
      <c r="AK353" s="122">
        <v>0.6</v>
      </c>
      <c r="AL353" s="122"/>
      <c r="AM353" s="122"/>
      <c r="AN353" s="122"/>
      <c r="AO353" s="122">
        <f t="shared" si="279"/>
        <v>4.4326860199999993</v>
      </c>
      <c r="AP353" s="122">
        <f t="shared" si="280"/>
        <v>0</v>
      </c>
      <c r="AQ353" s="122">
        <f t="shared" si="281"/>
        <v>0</v>
      </c>
      <c r="AR353" s="122">
        <f t="shared" si="282"/>
        <v>0.54779999999999995</v>
      </c>
      <c r="AS353" s="122"/>
      <c r="AT353" s="122"/>
      <c r="AU353" s="122"/>
      <c r="AV353" s="122">
        <f>VLOOKUP(C353,'[1]13'!$C$23:$AZ$935,46,0)</f>
        <v>4.4326860199999993</v>
      </c>
      <c r="AW353" s="122">
        <f>VLOOKUP(C353,'[1]13'!$C$23:$AZ$935,47,0)</f>
        <v>0</v>
      </c>
      <c r="AX353" s="122"/>
      <c r="AY353" s="122">
        <f>VLOOKUP(C353,'[1]13'!$C$23:$AZ$935,49,0)</f>
        <v>0.54779999999999995</v>
      </c>
      <c r="AZ353" s="122"/>
      <c r="BA353" s="122"/>
      <c r="BB353" s="122"/>
      <c r="BC353" s="122">
        <v>0</v>
      </c>
      <c r="BD353" s="122">
        <v>0</v>
      </c>
      <c r="BE353" s="122"/>
      <c r="BF353" s="122">
        <v>0</v>
      </c>
      <c r="BG353" s="122"/>
      <c r="BH353" s="122"/>
      <c r="BI353" s="122"/>
      <c r="BJ353" s="122"/>
      <c r="BK353" s="122"/>
      <c r="BL353" s="122"/>
      <c r="BM353" s="122"/>
      <c r="BN353" s="122"/>
      <c r="BO353" s="122"/>
      <c r="BP353" s="122"/>
      <c r="BQ353" s="122"/>
      <c r="BR353" s="122"/>
      <c r="BS353" s="122"/>
      <c r="BT353" s="122"/>
      <c r="BU353" s="122"/>
      <c r="BV353" s="122"/>
      <c r="BW353" s="122"/>
      <c r="BX353" s="122"/>
      <c r="BY353" s="122">
        <f t="shared" si="283"/>
        <v>0.94757398000000048</v>
      </c>
      <c r="BZ353" s="122"/>
      <c r="CA353" s="122"/>
      <c r="CB353" s="98"/>
    </row>
    <row r="354" spans="1:80" s="90" customFormat="1" ht="46.65" x14ac:dyDescent="0.3">
      <c r="A354" s="106" t="s">
        <v>1661</v>
      </c>
      <c r="B354" s="107" t="s">
        <v>865</v>
      </c>
      <c r="C354" s="108" t="s">
        <v>1315</v>
      </c>
      <c r="D354" s="122">
        <v>8.5317500000000006</v>
      </c>
      <c r="E354" s="122"/>
      <c r="F354" s="122">
        <f>VLOOKUP(C354,'[1]13'!$C$23:$AZ$935,4,0)</f>
        <v>0</v>
      </c>
      <c r="G354" s="122">
        <f>VLOOKUP(C354,'[1]13'!$C$23:$AZ$935,5,0)</f>
        <v>0</v>
      </c>
      <c r="H354" s="122"/>
      <c r="I354" s="122">
        <f>VLOOKUP(C354,'[1]13'!$C$23:$AZ$935,7,0)</f>
        <v>0</v>
      </c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2"/>
      <c r="AC354" s="122"/>
      <c r="AD354" s="122"/>
      <c r="AE354" s="122"/>
      <c r="AF354" s="122"/>
      <c r="AG354" s="122"/>
      <c r="AH354" s="122">
        <v>0</v>
      </c>
      <c r="AI354" s="122">
        <v>0</v>
      </c>
      <c r="AJ354" s="122"/>
      <c r="AK354" s="122">
        <v>0</v>
      </c>
      <c r="AL354" s="122"/>
      <c r="AM354" s="122"/>
      <c r="AN354" s="122"/>
      <c r="AO354" s="122">
        <f t="shared" si="279"/>
        <v>0</v>
      </c>
      <c r="AP354" s="122">
        <f t="shared" si="280"/>
        <v>0</v>
      </c>
      <c r="AQ354" s="122">
        <f t="shared" si="281"/>
        <v>0</v>
      </c>
      <c r="AR354" s="122">
        <f t="shared" si="282"/>
        <v>0</v>
      </c>
      <c r="AS354" s="122"/>
      <c r="AT354" s="122"/>
      <c r="AU354" s="122"/>
      <c r="AV354" s="122">
        <f>VLOOKUP(C354,'[1]13'!$C$23:$AZ$935,46,0)</f>
        <v>0</v>
      </c>
      <c r="AW354" s="122">
        <f>VLOOKUP(C354,'[1]13'!$C$23:$AZ$935,47,0)</f>
        <v>0</v>
      </c>
      <c r="AX354" s="122"/>
      <c r="AY354" s="122">
        <f>VLOOKUP(C354,'[1]13'!$C$23:$AZ$935,49,0)</f>
        <v>0</v>
      </c>
      <c r="AZ354" s="122"/>
      <c r="BA354" s="122"/>
      <c r="BB354" s="122"/>
      <c r="BC354" s="122">
        <v>0</v>
      </c>
      <c r="BD354" s="122">
        <v>0</v>
      </c>
      <c r="BE354" s="122"/>
      <c r="BF354" s="122">
        <v>0</v>
      </c>
      <c r="BG354" s="122"/>
      <c r="BH354" s="122"/>
      <c r="BI354" s="122"/>
      <c r="BJ354" s="122"/>
      <c r="BK354" s="122"/>
      <c r="BL354" s="122"/>
      <c r="BM354" s="122"/>
      <c r="BN354" s="122"/>
      <c r="BO354" s="122"/>
      <c r="BP354" s="122"/>
      <c r="BQ354" s="122"/>
      <c r="BR354" s="122"/>
      <c r="BS354" s="122"/>
      <c r="BT354" s="122"/>
      <c r="BU354" s="122"/>
      <c r="BV354" s="122"/>
      <c r="BW354" s="122"/>
      <c r="BX354" s="122"/>
      <c r="BY354" s="122">
        <f t="shared" si="283"/>
        <v>0</v>
      </c>
      <c r="BZ354" s="122"/>
      <c r="CA354" s="122"/>
      <c r="CB354" s="98"/>
    </row>
    <row r="355" spans="1:80" s="90" customFormat="1" ht="62.2" x14ac:dyDescent="0.3">
      <c r="A355" s="106" t="s">
        <v>1661</v>
      </c>
      <c r="B355" s="107" t="s">
        <v>866</v>
      </c>
      <c r="C355" s="108" t="s">
        <v>1316</v>
      </c>
      <c r="D355" s="122">
        <v>9.0330100000000009</v>
      </c>
      <c r="E355" s="122"/>
      <c r="F355" s="122">
        <f>VLOOKUP(C355,'[1]13'!$C$23:$AZ$935,4,0)</f>
        <v>0</v>
      </c>
      <c r="G355" s="122">
        <f>VLOOKUP(C355,'[1]13'!$C$23:$AZ$935,5,0)</f>
        <v>0</v>
      </c>
      <c r="H355" s="122"/>
      <c r="I355" s="122">
        <f>VLOOKUP(C355,'[1]13'!$C$23:$AZ$935,7,0)</f>
        <v>0</v>
      </c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2"/>
      <c r="AC355" s="122"/>
      <c r="AD355" s="122"/>
      <c r="AE355" s="122"/>
      <c r="AF355" s="122"/>
      <c r="AG355" s="122"/>
      <c r="AH355" s="122">
        <v>0</v>
      </c>
      <c r="AI355" s="122">
        <v>0</v>
      </c>
      <c r="AJ355" s="122"/>
      <c r="AK355" s="122">
        <v>0</v>
      </c>
      <c r="AL355" s="122"/>
      <c r="AM355" s="122"/>
      <c r="AN355" s="122"/>
      <c r="AO355" s="122">
        <f t="shared" si="279"/>
        <v>0</v>
      </c>
      <c r="AP355" s="122">
        <f t="shared" si="280"/>
        <v>0</v>
      </c>
      <c r="AQ355" s="122">
        <f t="shared" si="281"/>
        <v>0</v>
      </c>
      <c r="AR355" s="122">
        <f t="shared" si="282"/>
        <v>0</v>
      </c>
      <c r="AS355" s="122"/>
      <c r="AT355" s="122"/>
      <c r="AU355" s="122"/>
      <c r="AV355" s="122">
        <f>VLOOKUP(C355,'[1]13'!$C$23:$AZ$935,46,0)</f>
        <v>0</v>
      </c>
      <c r="AW355" s="122">
        <f>VLOOKUP(C355,'[1]13'!$C$23:$AZ$935,47,0)</f>
        <v>0</v>
      </c>
      <c r="AX355" s="122"/>
      <c r="AY355" s="122">
        <f>VLOOKUP(C355,'[1]13'!$C$23:$AZ$935,49,0)</f>
        <v>0</v>
      </c>
      <c r="AZ355" s="122"/>
      <c r="BA355" s="122"/>
      <c r="BB355" s="122"/>
      <c r="BC355" s="122">
        <v>0</v>
      </c>
      <c r="BD355" s="122">
        <v>0</v>
      </c>
      <c r="BE355" s="122"/>
      <c r="BF355" s="122">
        <v>0</v>
      </c>
      <c r="BG355" s="122"/>
      <c r="BH355" s="122"/>
      <c r="BI355" s="122"/>
      <c r="BJ355" s="122"/>
      <c r="BK355" s="122"/>
      <c r="BL355" s="122"/>
      <c r="BM355" s="122"/>
      <c r="BN355" s="122"/>
      <c r="BO355" s="122"/>
      <c r="BP355" s="122"/>
      <c r="BQ355" s="122"/>
      <c r="BR355" s="122"/>
      <c r="BS355" s="122"/>
      <c r="BT355" s="122"/>
      <c r="BU355" s="122"/>
      <c r="BV355" s="122"/>
      <c r="BW355" s="122"/>
      <c r="BX355" s="122"/>
      <c r="BY355" s="122">
        <f t="shared" si="283"/>
        <v>0</v>
      </c>
      <c r="BZ355" s="122"/>
      <c r="CA355" s="122"/>
      <c r="CB355" s="98"/>
    </row>
    <row r="356" spans="1:80" s="90" customFormat="1" ht="46.65" x14ac:dyDescent="0.3">
      <c r="A356" s="106" t="s">
        <v>1661</v>
      </c>
      <c r="B356" s="107" t="s">
        <v>867</v>
      </c>
      <c r="C356" s="108" t="s">
        <v>1317</v>
      </c>
      <c r="D356" s="122">
        <v>0.35854000000000003</v>
      </c>
      <c r="E356" s="122"/>
      <c r="F356" s="122">
        <f>VLOOKUP(C356,'[1]13'!$C$23:$AZ$935,4,0)</f>
        <v>0.35853999999999997</v>
      </c>
      <c r="G356" s="122">
        <f>VLOOKUP(C356,'[1]13'!$C$23:$AZ$935,5,0)</f>
        <v>0</v>
      </c>
      <c r="H356" s="122"/>
      <c r="I356" s="122">
        <f>VLOOKUP(C356,'[1]13'!$C$23:$AZ$935,7,0)</f>
        <v>0.2</v>
      </c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2"/>
      <c r="AC356" s="122"/>
      <c r="AD356" s="122"/>
      <c r="AE356" s="122"/>
      <c r="AF356" s="122"/>
      <c r="AG356" s="122"/>
      <c r="AH356" s="122">
        <v>0.35853999999999997</v>
      </c>
      <c r="AI356" s="122">
        <v>0</v>
      </c>
      <c r="AJ356" s="122"/>
      <c r="AK356" s="122">
        <v>0.2</v>
      </c>
      <c r="AL356" s="122"/>
      <c r="AM356" s="122"/>
      <c r="AN356" s="122"/>
      <c r="AO356" s="122">
        <f t="shared" si="279"/>
        <v>0</v>
      </c>
      <c r="AP356" s="122">
        <f t="shared" si="280"/>
        <v>0</v>
      </c>
      <c r="AQ356" s="122">
        <f t="shared" si="281"/>
        <v>0</v>
      </c>
      <c r="AR356" s="122">
        <f t="shared" si="282"/>
        <v>0</v>
      </c>
      <c r="AS356" s="122"/>
      <c r="AT356" s="122"/>
      <c r="AU356" s="122"/>
      <c r="AV356" s="122">
        <f>VLOOKUP(C356,'[1]13'!$C$23:$AZ$935,46,0)</f>
        <v>0</v>
      </c>
      <c r="AW356" s="122">
        <f>VLOOKUP(C356,'[1]13'!$C$23:$AZ$935,47,0)</f>
        <v>0</v>
      </c>
      <c r="AX356" s="122"/>
      <c r="AY356" s="122">
        <f>VLOOKUP(C356,'[1]13'!$C$23:$AZ$935,49,0)</f>
        <v>0</v>
      </c>
      <c r="AZ356" s="122"/>
      <c r="BA356" s="122"/>
      <c r="BB356" s="122"/>
      <c r="BC356" s="122">
        <v>0</v>
      </c>
      <c r="BD356" s="122">
        <v>0</v>
      </c>
      <c r="BE356" s="122"/>
      <c r="BF356" s="122">
        <v>0</v>
      </c>
      <c r="BG356" s="122"/>
      <c r="BH356" s="122"/>
      <c r="BI356" s="122"/>
      <c r="BJ356" s="122"/>
      <c r="BK356" s="122"/>
      <c r="BL356" s="122"/>
      <c r="BM356" s="122"/>
      <c r="BN356" s="122"/>
      <c r="BO356" s="122"/>
      <c r="BP356" s="122"/>
      <c r="BQ356" s="122"/>
      <c r="BR356" s="122"/>
      <c r="BS356" s="122"/>
      <c r="BT356" s="122"/>
      <c r="BU356" s="122"/>
      <c r="BV356" s="122"/>
      <c r="BW356" s="122"/>
      <c r="BX356" s="122"/>
      <c r="BY356" s="122">
        <f t="shared" si="283"/>
        <v>0.35853999999999997</v>
      </c>
      <c r="BZ356" s="122"/>
      <c r="CA356" s="122"/>
      <c r="CB356" s="98"/>
    </row>
    <row r="357" spans="1:80" s="90" customFormat="1" ht="62.2" x14ac:dyDescent="0.3">
      <c r="A357" s="106" t="s">
        <v>1661</v>
      </c>
      <c r="B357" s="107" t="s">
        <v>1764</v>
      </c>
      <c r="C357" s="108" t="s">
        <v>1318</v>
      </c>
      <c r="D357" s="122">
        <v>0.68759000000000003</v>
      </c>
      <c r="E357" s="122"/>
      <c r="F357" s="122">
        <f>VLOOKUP(C357,'[1]13'!$C$23:$AZ$935,4,0)</f>
        <v>0.68759000000000003</v>
      </c>
      <c r="G357" s="122">
        <f>VLOOKUP(C357,'[1]13'!$C$23:$AZ$935,5,0)</f>
        <v>0</v>
      </c>
      <c r="H357" s="122"/>
      <c r="I357" s="122">
        <f>VLOOKUP(C357,'[1]13'!$C$23:$AZ$935,7,0)</f>
        <v>0.2</v>
      </c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2"/>
      <c r="AC357" s="122"/>
      <c r="AD357" s="122"/>
      <c r="AE357" s="122"/>
      <c r="AF357" s="122"/>
      <c r="AG357" s="122"/>
      <c r="AH357" s="122">
        <v>0.68759000000000003</v>
      </c>
      <c r="AI357" s="122">
        <v>0</v>
      </c>
      <c r="AJ357" s="122"/>
      <c r="AK357" s="122">
        <v>0.2</v>
      </c>
      <c r="AL357" s="122"/>
      <c r="AM357" s="122"/>
      <c r="AN357" s="122"/>
      <c r="AO357" s="122">
        <f t="shared" si="279"/>
        <v>0.46193897</v>
      </c>
      <c r="AP357" s="122">
        <f t="shared" si="280"/>
        <v>0</v>
      </c>
      <c r="AQ357" s="122">
        <f t="shared" si="281"/>
        <v>0</v>
      </c>
      <c r="AR357" s="122">
        <f t="shared" si="282"/>
        <v>5.5E-2</v>
      </c>
      <c r="AS357" s="122"/>
      <c r="AT357" s="122"/>
      <c r="AU357" s="122"/>
      <c r="AV357" s="122">
        <f>VLOOKUP(C357,'[1]13'!$C$23:$AZ$935,46,0)</f>
        <v>0.46193897</v>
      </c>
      <c r="AW357" s="122">
        <f>VLOOKUP(C357,'[1]13'!$C$23:$AZ$935,47,0)</f>
        <v>0</v>
      </c>
      <c r="AX357" s="122"/>
      <c r="AY357" s="122">
        <f>VLOOKUP(C357,'[1]13'!$C$23:$AZ$935,49,0)</f>
        <v>5.5E-2</v>
      </c>
      <c r="AZ357" s="122"/>
      <c r="BA357" s="122"/>
      <c r="BB357" s="122"/>
      <c r="BC357" s="122">
        <v>0</v>
      </c>
      <c r="BD357" s="122">
        <v>0</v>
      </c>
      <c r="BE357" s="122"/>
      <c r="BF357" s="122">
        <v>0</v>
      </c>
      <c r="BG357" s="122"/>
      <c r="BH357" s="122"/>
      <c r="BI357" s="122"/>
      <c r="BJ357" s="122"/>
      <c r="BK357" s="122"/>
      <c r="BL357" s="122"/>
      <c r="BM357" s="122"/>
      <c r="BN357" s="122"/>
      <c r="BO357" s="122"/>
      <c r="BP357" s="122"/>
      <c r="BQ357" s="122"/>
      <c r="BR357" s="122"/>
      <c r="BS357" s="122"/>
      <c r="BT357" s="122"/>
      <c r="BU357" s="122"/>
      <c r="BV357" s="122"/>
      <c r="BW357" s="122"/>
      <c r="BX357" s="122"/>
      <c r="BY357" s="122">
        <f t="shared" si="283"/>
        <v>0.22565103000000003</v>
      </c>
      <c r="BZ357" s="122"/>
      <c r="CA357" s="122"/>
      <c r="CB357" s="98"/>
    </row>
    <row r="358" spans="1:80" s="90" customFormat="1" ht="46.65" x14ac:dyDescent="0.3">
      <c r="A358" s="106" t="s">
        <v>1661</v>
      </c>
      <c r="B358" s="107" t="s">
        <v>1765</v>
      </c>
      <c r="C358" s="108" t="s">
        <v>1319</v>
      </c>
      <c r="D358" s="122">
        <v>0.17868999999999999</v>
      </c>
      <c r="E358" s="122"/>
      <c r="F358" s="122">
        <f>VLOOKUP(C358,'[1]13'!$C$23:$AZ$935,4,0)</f>
        <v>0.17869000000000002</v>
      </c>
      <c r="G358" s="122">
        <f>VLOOKUP(C358,'[1]13'!$C$23:$AZ$935,5,0)</f>
        <v>0</v>
      </c>
      <c r="H358" s="122"/>
      <c r="I358" s="122">
        <f>VLOOKUP(C358,'[1]13'!$C$23:$AZ$935,7,0)</f>
        <v>0.13</v>
      </c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2"/>
      <c r="AC358" s="122"/>
      <c r="AD358" s="122"/>
      <c r="AE358" s="122"/>
      <c r="AF358" s="122"/>
      <c r="AG358" s="122"/>
      <c r="AH358" s="122">
        <v>0.17869000000000002</v>
      </c>
      <c r="AI358" s="122">
        <v>0</v>
      </c>
      <c r="AJ358" s="122"/>
      <c r="AK358" s="122">
        <v>0.13</v>
      </c>
      <c r="AL358" s="122"/>
      <c r="AM358" s="122"/>
      <c r="AN358" s="122"/>
      <c r="AO358" s="122">
        <f t="shared" si="279"/>
        <v>0</v>
      </c>
      <c r="AP358" s="122">
        <f t="shared" si="280"/>
        <v>0</v>
      </c>
      <c r="AQ358" s="122">
        <f t="shared" si="281"/>
        <v>0</v>
      </c>
      <c r="AR358" s="122">
        <f t="shared" si="282"/>
        <v>0</v>
      </c>
      <c r="AS358" s="122"/>
      <c r="AT358" s="122"/>
      <c r="AU358" s="122"/>
      <c r="AV358" s="122">
        <f>VLOOKUP(C358,'[1]13'!$C$23:$AZ$935,46,0)</f>
        <v>0</v>
      </c>
      <c r="AW358" s="122">
        <f>VLOOKUP(C358,'[1]13'!$C$23:$AZ$935,47,0)</f>
        <v>0</v>
      </c>
      <c r="AX358" s="122"/>
      <c r="AY358" s="122">
        <f>VLOOKUP(C358,'[1]13'!$C$23:$AZ$935,49,0)</f>
        <v>0</v>
      </c>
      <c r="AZ358" s="122"/>
      <c r="BA358" s="122"/>
      <c r="BB358" s="122"/>
      <c r="BC358" s="122">
        <v>0</v>
      </c>
      <c r="BD358" s="122">
        <v>0</v>
      </c>
      <c r="BE358" s="122"/>
      <c r="BF358" s="122">
        <v>0</v>
      </c>
      <c r="BG358" s="122"/>
      <c r="BH358" s="122"/>
      <c r="BI358" s="122"/>
      <c r="BJ358" s="122"/>
      <c r="BK358" s="122"/>
      <c r="BL358" s="122"/>
      <c r="BM358" s="122"/>
      <c r="BN358" s="122"/>
      <c r="BO358" s="122"/>
      <c r="BP358" s="122"/>
      <c r="BQ358" s="122"/>
      <c r="BR358" s="122"/>
      <c r="BS358" s="122"/>
      <c r="BT358" s="122"/>
      <c r="BU358" s="122"/>
      <c r="BV358" s="122"/>
      <c r="BW358" s="122"/>
      <c r="BX358" s="122"/>
      <c r="BY358" s="122">
        <f t="shared" si="283"/>
        <v>0.17869000000000002</v>
      </c>
      <c r="BZ358" s="122"/>
      <c r="CA358" s="122"/>
      <c r="CB358" s="98"/>
    </row>
    <row r="359" spans="1:80" s="90" customFormat="1" ht="62.2" x14ac:dyDescent="0.3">
      <c r="A359" s="106" t="s">
        <v>1661</v>
      </c>
      <c r="B359" s="107" t="s">
        <v>1766</v>
      </c>
      <c r="C359" s="108" t="s">
        <v>1320</v>
      </c>
      <c r="D359" s="122">
        <v>0</v>
      </c>
      <c r="E359" s="122"/>
      <c r="F359" s="122">
        <f>VLOOKUP(C359,'[1]13'!$C$23:$AZ$935,4,0)</f>
        <v>0</v>
      </c>
      <c r="G359" s="122">
        <f>VLOOKUP(C359,'[1]13'!$C$23:$AZ$935,5,0)</f>
        <v>0</v>
      </c>
      <c r="H359" s="122"/>
      <c r="I359" s="122">
        <f>VLOOKUP(C359,'[1]13'!$C$23:$AZ$935,7,0)</f>
        <v>0</v>
      </c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2"/>
      <c r="AC359" s="122"/>
      <c r="AD359" s="122"/>
      <c r="AE359" s="122"/>
      <c r="AF359" s="122"/>
      <c r="AG359" s="122"/>
      <c r="AH359" s="122">
        <v>0</v>
      </c>
      <c r="AI359" s="122">
        <v>0</v>
      </c>
      <c r="AJ359" s="122"/>
      <c r="AK359" s="122">
        <v>0</v>
      </c>
      <c r="AL359" s="122"/>
      <c r="AM359" s="122"/>
      <c r="AN359" s="122"/>
      <c r="AO359" s="122">
        <f t="shared" si="279"/>
        <v>0</v>
      </c>
      <c r="AP359" s="122">
        <f t="shared" si="280"/>
        <v>0</v>
      </c>
      <c r="AQ359" s="122">
        <f t="shared" si="281"/>
        <v>0</v>
      </c>
      <c r="AR359" s="122">
        <f t="shared" si="282"/>
        <v>0</v>
      </c>
      <c r="AS359" s="122"/>
      <c r="AT359" s="122"/>
      <c r="AU359" s="122"/>
      <c r="AV359" s="122">
        <f>VLOOKUP(C359,'[1]13'!$C$23:$AZ$935,46,0)</f>
        <v>0</v>
      </c>
      <c r="AW359" s="122">
        <f>VLOOKUP(C359,'[1]13'!$C$23:$AZ$935,47,0)</f>
        <v>0</v>
      </c>
      <c r="AX359" s="122"/>
      <c r="AY359" s="122">
        <f>VLOOKUP(C359,'[1]13'!$C$23:$AZ$935,49,0)</f>
        <v>0</v>
      </c>
      <c r="AZ359" s="122"/>
      <c r="BA359" s="122"/>
      <c r="BB359" s="122"/>
      <c r="BC359" s="122">
        <v>0</v>
      </c>
      <c r="BD359" s="122">
        <v>0</v>
      </c>
      <c r="BE359" s="122"/>
      <c r="BF359" s="122">
        <v>0</v>
      </c>
      <c r="BG359" s="122"/>
      <c r="BH359" s="122"/>
      <c r="BI359" s="122"/>
      <c r="BJ359" s="122"/>
      <c r="BK359" s="122"/>
      <c r="BL359" s="122"/>
      <c r="BM359" s="122"/>
      <c r="BN359" s="122"/>
      <c r="BO359" s="122"/>
      <c r="BP359" s="122"/>
      <c r="BQ359" s="122"/>
      <c r="BR359" s="122"/>
      <c r="BS359" s="122"/>
      <c r="BT359" s="122"/>
      <c r="BU359" s="122"/>
      <c r="BV359" s="122"/>
      <c r="BW359" s="122"/>
      <c r="BX359" s="122"/>
      <c r="BY359" s="122">
        <f t="shared" si="283"/>
        <v>0</v>
      </c>
      <c r="BZ359" s="122"/>
      <c r="CA359" s="122"/>
      <c r="CB359" s="98"/>
    </row>
    <row r="360" spans="1:80" s="90" customFormat="1" ht="46.65" x14ac:dyDescent="0.3">
      <c r="A360" s="106" t="s">
        <v>1661</v>
      </c>
      <c r="B360" s="107" t="s">
        <v>868</v>
      </c>
      <c r="C360" s="108" t="s">
        <v>1321</v>
      </c>
      <c r="D360" s="122">
        <v>0</v>
      </c>
      <c r="E360" s="122"/>
      <c r="F360" s="122">
        <f>VLOOKUP(C360,'[1]13'!$C$23:$AZ$935,4,0)</f>
        <v>0</v>
      </c>
      <c r="G360" s="122">
        <f>VLOOKUP(C360,'[1]13'!$C$23:$AZ$935,5,0)</f>
        <v>0</v>
      </c>
      <c r="H360" s="122"/>
      <c r="I360" s="122">
        <f>VLOOKUP(C360,'[1]13'!$C$23:$AZ$935,7,0)</f>
        <v>0</v>
      </c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2"/>
      <c r="AC360" s="122"/>
      <c r="AD360" s="122"/>
      <c r="AE360" s="122"/>
      <c r="AF360" s="122"/>
      <c r="AG360" s="122"/>
      <c r="AH360" s="122">
        <v>0</v>
      </c>
      <c r="AI360" s="122">
        <v>0</v>
      </c>
      <c r="AJ360" s="122"/>
      <c r="AK360" s="122">
        <v>0</v>
      </c>
      <c r="AL360" s="122"/>
      <c r="AM360" s="122"/>
      <c r="AN360" s="122"/>
      <c r="AO360" s="122">
        <f t="shared" si="279"/>
        <v>0</v>
      </c>
      <c r="AP360" s="122">
        <f t="shared" si="280"/>
        <v>0</v>
      </c>
      <c r="AQ360" s="122">
        <f t="shared" si="281"/>
        <v>0</v>
      </c>
      <c r="AR360" s="122">
        <f t="shared" si="282"/>
        <v>0</v>
      </c>
      <c r="AS360" s="122"/>
      <c r="AT360" s="122"/>
      <c r="AU360" s="122"/>
      <c r="AV360" s="122">
        <f>VLOOKUP(C360,'[1]13'!$C$23:$AZ$935,46,0)</f>
        <v>0</v>
      </c>
      <c r="AW360" s="122">
        <f>VLOOKUP(C360,'[1]13'!$C$23:$AZ$935,47,0)</f>
        <v>0</v>
      </c>
      <c r="AX360" s="122"/>
      <c r="AY360" s="122">
        <f>VLOOKUP(C360,'[1]13'!$C$23:$AZ$935,49,0)</f>
        <v>0</v>
      </c>
      <c r="AZ360" s="122"/>
      <c r="BA360" s="122"/>
      <c r="BB360" s="122"/>
      <c r="BC360" s="122">
        <v>0</v>
      </c>
      <c r="BD360" s="122">
        <v>0</v>
      </c>
      <c r="BE360" s="122"/>
      <c r="BF360" s="122">
        <v>0</v>
      </c>
      <c r="BG360" s="122"/>
      <c r="BH360" s="122"/>
      <c r="BI360" s="122"/>
      <c r="BJ360" s="122"/>
      <c r="BK360" s="122"/>
      <c r="BL360" s="122"/>
      <c r="BM360" s="122"/>
      <c r="BN360" s="122"/>
      <c r="BO360" s="122"/>
      <c r="BP360" s="122"/>
      <c r="BQ360" s="122"/>
      <c r="BR360" s="122"/>
      <c r="BS360" s="122"/>
      <c r="BT360" s="122"/>
      <c r="BU360" s="122"/>
      <c r="BV360" s="122"/>
      <c r="BW360" s="122"/>
      <c r="BX360" s="122"/>
      <c r="BY360" s="122">
        <f t="shared" si="283"/>
        <v>0</v>
      </c>
      <c r="BZ360" s="122"/>
      <c r="CA360" s="122"/>
      <c r="CB360" s="98"/>
    </row>
    <row r="361" spans="1:80" s="90" customFormat="1" ht="31.1" x14ac:dyDescent="0.3">
      <c r="A361" s="106" t="s">
        <v>1660</v>
      </c>
      <c r="B361" s="107" t="s">
        <v>869</v>
      </c>
      <c r="C361" s="108" t="s">
        <v>1322</v>
      </c>
      <c r="D361" s="122">
        <v>0</v>
      </c>
      <c r="E361" s="122"/>
      <c r="F361" s="122">
        <f>VLOOKUP(C361,'[1]13'!$C$23:$AZ$935,4,0)</f>
        <v>0</v>
      </c>
      <c r="G361" s="122">
        <f>VLOOKUP(C361,'[1]13'!$C$23:$AZ$935,5,0)</f>
        <v>0</v>
      </c>
      <c r="H361" s="122"/>
      <c r="I361" s="122">
        <f>VLOOKUP(C361,'[1]13'!$C$23:$AZ$935,7,0)</f>
        <v>0</v>
      </c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2"/>
      <c r="AC361" s="122"/>
      <c r="AD361" s="122"/>
      <c r="AE361" s="122"/>
      <c r="AF361" s="122"/>
      <c r="AG361" s="122"/>
      <c r="AH361" s="122">
        <v>0</v>
      </c>
      <c r="AI361" s="122">
        <v>0</v>
      </c>
      <c r="AJ361" s="122"/>
      <c r="AK361" s="122">
        <v>0</v>
      </c>
      <c r="AL361" s="122"/>
      <c r="AM361" s="122"/>
      <c r="AN361" s="122"/>
      <c r="AO361" s="122">
        <f t="shared" si="279"/>
        <v>9.8296549999999996E-2</v>
      </c>
      <c r="AP361" s="122">
        <f t="shared" si="280"/>
        <v>0.4</v>
      </c>
      <c r="AQ361" s="122">
        <f t="shared" si="281"/>
        <v>0</v>
      </c>
      <c r="AR361" s="122">
        <f t="shared" si="282"/>
        <v>0</v>
      </c>
      <c r="AS361" s="122"/>
      <c r="AT361" s="122"/>
      <c r="AU361" s="122"/>
      <c r="AV361" s="122">
        <f>VLOOKUP(C361,'[1]13'!$C$23:$AZ$935,46,0)</f>
        <v>9.8296549999999996E-2</v>
      </c>
      <c r="AW361" s="122">
        <f>VLOOKUP(C361,'[1]13'!$C$23:$AZ$935,47,0)</f>
        <v>0.4</v>
      </c>
      <c r="AX361" s="122"/>
      <c r="AY361" s="122">
        <f>VLOOKUP(C361,'[1]13'!$C$23:$AZ$935,49,0)</f>
        <v>0</v>
      </c>
      <c r="AZ361" s="122"/>
      <c r="BA361" s="122"/>
      <c r="BB361" s="122"/>
      <c r="BC361" s="122">
        <v>0</v>
      </c>
      <c r="BD361" s="122">
        <v>0</v>
      </c>
      <c r="BE361" s="122"/>
      <c r="BF361" s="122">
        <v>0</v>
      </c>
      <c r="BG361" s="122"/>
      <c r="BH361" s="122"/>
      <c r="BI361" s="122"/>
      <c r="BJ361" s="122"/>
      <c r="BK361" s="122"/>
      <c r="BL361" s="122"/>
      <c r="BM361" s="122"/>
      <c r="BN361" s="122"/>
      <c r="BO361" s="122"/>
      <c r="BP361" s="122"/>
      <c r="BQ361" s="122"/>
      <c r="BR361" s="122"/>
      <c r="BS361" s="122"/>
      <c r="BT361" s="122"/>
      <c r="BU361" s="122"/>
      <c r="BV361" s="122"/>
      <c r="BW361" s="122"/>
      <c r="BX361" s="122"/>
      <c r="BY361" s="122">
        <f t="shared" si="283"/>
        <v>-9.8296549999999996E-2</v>
      </c>
      <c r="BZ361" s="122"/>
      <c r="CA361" s="122"/>
      <c r="CB361" s="98"/>
    </row>
    <row r="362" spans="1:80" s="90" customFormat="1" ht="62.2" x14ac:dyDescent="0.3">
      <c r="A362" s="106" t="s">
        <v>1661</v>
      </c>
      <c r="B362" s="107" t="s">
        <v>1767</v>
      </c>
      <c r="C362" s="108" t="s">
        <v>1940</v>
      </c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2"/>
      <c r="AC362" s="122"/>
      <c r="AD362" s="122"/>
      <c r="AE362" s="122"/>
      <c r="AF362" s="122"/>
      <c r="AG362" s="122"/>
      <c r="AH362" s="122"/>
      <c r="AI362" s="122"/>
      <c r="AJ362" s="122"/>
      <c r="AK362" s="122"/>
      <c r="AL362" s="122"/>
      <c r="AM362" s="122"/>
      <c r="AN362" s="122"/>
      <c r="AO362" s="122">
        <f t="shared" si="279"/>
        <v>0.47705703000000005</v>
      </c>
      <c r="AP362" s="122">
        <f t="shared" si="280"/>
        <v>0</v>
      </c>
      <c r="AQ362" s="122">
        <f t="shared" si="281"/>
        <v>0</v>
      </c>
      <c r="AR362" s="122">
        <f t="shared" si="282"/>
        <v>0.39</v>
      </c>
      <c r="AS362" s="122"/>
      <c r="AT362" s="122"/>
      <c r="AU362" s="122"/>
      <c r="AV362" s="122"/>
      <c r="AW362" s="122"/>
      <c r="AX362" s="122"/>
      <c r="AY362" s="122"/>
      <c r="AZ362" s="122"/>
      <c r="BA362" s="122"/>
      <c r="BB362" s="122"/>
      <c r="BC362" s="122">
        <v>0.47705703000000005</v>
      </c>
      <c r="BD362" s="122">
        <v>0</v>
      </c>
      <c r="BE362" s="122"/>
      <c r="BF362" s="122">
        <v>0.39</v>
      </c>
      <c r="BG362" s="122"/>
      <c r="BH362" s="122"/>
      <c r="BI362" s="122"/>
      <c r="BJ362" s="122"/>
      <c r="BK362" s="122"/>
      <c r="BL362" s="122"/>
      <c r="BM362" s="122"/>
      <c r="BN362" s="122"/>
      <c r="BO362" s="122"/>
      <c r="BP362" s="122"/>
      <c r="BQ362" s="122"/>
      <c r="BR362" s="122"/>
      <c r="BS362" s="122"/>
      <c r="BT362" s="122"/>
      <c r="BU362" s="122"/>
      <c r="BV362" s="122"/>
      <c r="BW362" s="122"/>
      <c r="BX362" s="122"/>
      <c r="BY362" s="122">
        <f t="shared" si="283"/>
        <v>-0.47705703000000005</v>
      </c>
      <c r="BZ362" s="122"/>
      <c r="CA362" s="122"/>
      <c r="CB362" s="98"/>
    </row>
    <row r="363" spans="1:80" s="90" customFormat="1" ht="62.2" x14ac:dyDescent="0.3">
      <c r="A363" s="106" t="s">
        <v>1660</v>
      </c>
      <c r="B363" s="107" t="s">
        <v>1768</v>
      </c>
      <c r="C363" s="108" t="s">
        <v>1941</v>
      </c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2"/>
      <c r="AC363" s="122"/>
      <c r="AD363" s="122"/>
      <c r="AE363" s="122"/>
      <c r="AF363" s="122"/>
      <c r="AG363" s="122"/>
      <c r="AH363" s="122"/>
      <c r="AI363" s="122"/>
      <c r="AJ363" s="122"/>
      <c r="AK363" s="122"/>
      <c r="AL363" s="122"/>
      <c r="AM363" s="122"/>
      <c r="AN363" s="122"/>
      <c r="AO363" s="122">
        <f t="shared" si="279"/>
        <v>0</v>
      </c>
      <c r="AP363" s="122">
        <f t="shared" si="280"/>
        <v>0</v>
      </c>
      <c r="AQ363" s="122">
        <f t="shared" si="281"/>
        <v>0</v>
      </c>
      <c r="AR363" s="122">
        <f t="shared" si="282"/>
        <v>0</v>
      </c>
      <c r="AS363" s="122"/>
      <c r="AT363" s="122"/>
      <c r="AU363" s="122"/>
      <c r="AV363" s="122"/>
      <c r="AW363" s="122"/>
      <c r="AX363" s="122"/>
      <c r="AY363" s="122"/>
      <c r="AZ363" s="122"/>
      <c r="BA363" s="122"/>
      <c r="BB363" s="122"/>
      <c r="BC363" s="122">
        <v>0</v>
      </c>
      <c r="BD363" s="122">
        <v>0</v>
      </c>
      <c r="BE363" s="122"/>
      <c r="BF363" s="122">
        <v>0</v>
      </c>
      <c r="BG363" s="122"/>
      <c r="BH363" s="122"/>
      <c r="BI363" s="122"/>
      <c r="BJ363" s="122"/>
      <c r="BK363" s="122"/>
      <c r="BL363" s="122"/>
      <c r="BM363" s="122"/>
      <c r="BN363" s="122"/>
      <c r="BO363" s="122"/>
      <c r="BP363" s="122"/>
      <c r="BQ363" s="122"/>
      <c r="BR363" s="122"/>
      <c r="BS363" s="122"/>
      <c r="BT363" s="122"/>
      <c r="BU363" s="122"/>
      <c r="BV363" s="122"/>
      <c r="BW363" s="122"/>
      <c r="BX363" s="122"/>
      <c r="BY363" s="122">
        <f t="shared" si="283"/>
        <v>0</v>
      </c>
      <c r="BZ363" s="122"/>
      <c r="CA363" s="122"/>
      <c r="CB363" s="98"/>
    </row>
    <row r="364" spans="1:80" s="90" customFormat="1" ht="46.65" x14ac:dyDescent="0.3">
      <c r="A364" s="106" t="s">
        <v>1661</v>
      </c>
      <c r="B364" s="107" t="s">
        <v>1769</v>
      </c>
      <c r="C364" s="108" t="s">
        <v>1942</v>
      </c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2"/>
      <c r="AC364" s="122"/>
      <c r="AD364" s="122"/>
      <c r="AE364" s="122"/>
      <c r="AF364" s="122"/>
      <c r="AG364" s="122"/>
      <c r="AH364" s="122"/>
      <c r="AI364" s="122"/>
      <c r="AJ364" s="122"/>
      <c r="AK364" s="122"/>
      <c r="AL364" s="122"/>
      <c r="AM364" s="122"/>
      <c r="AN364" s="122"/>
      <c r="AO364" s="122">
        <f t="shared" si="279"/>
        <v>0</v>
      </c>
      <c r="AP364" s="122">
        <f t="shared" si="280"/>
        <v>0</v>
      </c>
      <c r="AQ364" s="122">
        <f t="shared" si="281"/>
        <v>0</v>
      </c>
      <c r="AR364" s="122">
        <f t="shared" si="282"/>
        <v>0</v>
      </c>
      <c r="AS364" s="122"/>
      <c r="AT364" s="122"/>
      <c r="AU364" s="122"/>
      <c r="AV364" s="122"/>
      <c r="AW364" s="122"/>
      <c r="AX364" s="122"/>
      <c r="AY364" s="122"/>
      <c r="AZ364" s="122"/>
      <c r="BA364" s="122"/>
      <c r="BB364" s="122"/>
      <c r="BC364" s="122">
        <v>0</v>
      </c>
      <c r="BD364" s="122">
        <v>0</v>
      </c>
      <c r="BE364" s="122"/>
      <c r="BF364" s="122">
        <v>0</v>
      </c>
      <c r="BG364" s="122"/>
      <c r="BH364" s="122"/>
      <c r="BI364" s="122"/>
      <c r="BJ364" s="122"/>
      <c r="BK364" s="122"/>
      <c r="BL364" s="122"/>
      <c r="BM364" s="122"/>
      <c r="BN364" s="122"/>
      <c r="BO364" s="122"/>
      <c r="BP364" s="122"/>
      <c r="BQ364" s="122"/>
      <c r="BR364" s="122"/>
      <c r="BS364" s="122"/>
      <c r="BT364" s="122"/>
      <c r="BU364" s="122"/>
      <c r="BV364" s="122"/>
      <c r="BW364" s="122"/>
      <c r="BX364" s="122"/>
      <c r="BY364" s="122">
        <f t="shared" si="283"/>
        <v>0</v>
      </c>
      <c r="BZ364" s="122"/>
      <c r="CA364" s="122"/>
      <c r="CB364" s="98"/>
    </row>
    <row r="365" spans="1:80" s="90" customFormat="1" ht="30.05" x14ac:dyDescent="0.3">
      <c r="A365" s="103"/>
      <c r="B365" s="110" t="s">
        <v>374</v>
      </c>
      <c r="C365" s="105"/>
      <c r="D365" s="133">
        <f t="shared" ref="D365:BN365" si="284">SUM(D366:D401)</f>
        <v>89.077159999999992</v>
      </c>
      <c r="E365" s="133">
        <f t="shared" si="284"/>
        <v>0</v>
      </c>
      <c r="F365" s="133">
        <f t="shared" si="284"/>
        <v>63.799650000000007</v>
      </c>
      <c r="G365" s="133">
        <f t="shared" si="284"/>
        <v>13.660000000000004</v>
      </c>
      <c r="H365" s="133">
        <f t="shared" si="284"/>
        <v>0</v>
      </c>
      <c r="I365" s="133">
        <f t="shared" si="284"/>
        <v>2.16</v>
      </c>
      <c r="J365" s="133">
        <f t="shared" si="284"/>
        <v>0</v>
      </c>
      <c r="K365" s="133">
        <f t="shared" si="284"/>
        <v>0</v>
      </c>
      <c r="L365" s="133">
        <f t="shared" si="284"/>
        <v>0</v>
      </c>
      <c r="M365" s="133">
        <f t="shared" si="284"/>
        <v>0</v>
      </c>
      <c r="N365" s="133">
        <f t="shared" si="284"/>
        <v>0</v>
      </c>
      <c r="O365" s="133">
        <f t="shared" si="284"/>
        <v>0</v>
      </c>
      <c r="P365" s="133">
        <f t="shared" si="284"/>
        <v>0</v>
      </c>
      <c r="Q365" s="133">
        <f t="shared" si="284"/>
        <v>0</v>
      </c>
      <c r="R365" s="133">
        <f t="shared" si="284"/>
        <v>0</v>
      </c>
      <c r="S365" s="133">
        <f t="shared" si="284"/>
        <v>0</v>
      </c>
      <c r="T365" s="133">
        <f t="shared" si="284"/>
        <v>0</v>
      </c>
      <c r="U365" s="133">
        <f t="shared" si="284"/>
        <v>0</v>
      </c>
      <c r="V365" s="133">
        <f t="shared" si="284"/>
        <v>0</v>
      </c>
      <c r="W365" s="133">
        <f t="shared" si="284"/>
        <v>0</v>
      </c>
      <c r="X365" s="133">
        <f t="shared" si="284"/>
        <v>0</v>
      </c>
      <c r="Y365" s="133">
        <f t="shared" si="284"/>
        <v>0</v>
      </c>
      <c r="Z365" s="133">
        <f t="shared" si="284"/>
        <v>0</v>
      </c>
      <c r="AA365" s="133">
        <f t="shared" si="284"/>
        <v>0</v>
      </c>
      <c r="AB365" s="133">
        <f t="shared" si="284"/>
        <v>0</v>
      </c>
      <c r="AC365" s="133">
        <f t="shared" si="284"/>
        <v>0</v>
      </c>
      <c r="AD365" s="133">
        <f t="shared" si="284"/>
        <v>0</v>
      </c>
      <c r="AE365" s="133">
        <f t="shared" si="284"/>
        <v>0</v>
      </c>
      <c r="AF365" s="133">
        <f t="shared" si="284"/>
        <v>0</v>
      </c>
      <c r="AG365" s="133">
        <f t="shared" si="284"/>
        <v>0</v>
      </c>
      <c r="AH365" s="133">
        <f t="shared" si="284"/>
        <v>63.799650000000007</v>
      </c>
      <c r="AI365" s="133">
        <f t="shared" si="284"/>
        <v>13.660000000000004</v>
      </c>
      <c r="AJ365" s="133">
        <f t="shared" si="284"/>
        <v>0</v>
      </c>
      <c r="AK365" s="133">
        <f t="shared" si="284"/>
        <v>2.16</v>
      </c>
      <c r="AL365" s="133">
        <f t="shared" si="284"/>
        <v>0</v>
      </c>
      <c r="AM365" s="133">
        <f t="shared" si="284"/>
        <v>0</v>
      </c>
      <c r="AN365" s="133">
        <f t="shared" si="284"/>
        <v>0</v>
      </c>
      <c r="AO365" s="133">
        <f t="shared" si="284"/>
        <v>22.508618329999997</v>
      </c>
      <c r="AP365" s="133">
        <f t="shared" si="284"/>
        <v>6.1200000000000019</v>
      </c>
      <c r="AQ365" s="133">
        <f t="shared" si="284"/>
        <v>0</v>
      </c>
      <c r="AR365" s="133">
        <f t="shared" si="284"/>
        <v>1.3776000000000002</v>
      </c>
      <c r="AS365" s="133">
        <f t="shared" si="284"/>
        <v>0</v>
      </c>
      <c r="AT365" s="133">
        <f t="shared" si="284"/>
        <v>0</v>
      </c>
      <c r="AU365" s="133">
        <f t="shared" si="284"/>
        <v>0</v>
      </c>
      <c r="AV365" s="133">
        <f t="shared" si="284"/>
        <v>18.743443920000001</v>
      </c>
      <c r="AW365" s="133">
        <f t="shared" si="284"/>
        <v>5.7200000000000015</v>
      </c>
      <c r="AX365" s="133">
        <f t="shared" si="284"/>
        <v>0</v>
      </c>
      <c r="AY365" s="133">
        <f t="shared" si="284"/>
        <v>1.1456</v>
      </c>
      <c r="AZ365" s="133">
        <f t="shared" si="284"/>
        <v>0</v>
      </c>
      <c r="BA365" s="133">
        <f t="shared" si="284"/>
        <v>0</v>
      </c>
      <c r="BB365" s="133">
        <f t="shared" si="284"/>
        <v>0</v>
      </c>
      <c r="BC365" s="133">
        <f t="shared" si="284"/>
        <v>3.7651744100000002</v>
      </c>
      <c r="BD365" s="133">
        <f t="shared" si="284"/>
        <v>0.4</v>
      </c>
      <c r="BE365" s="133">
        <f t="shared" si="284"/>
        <v>0</v>
      </c>
      <c r="BF365" s="133">
        <f t="shared" si="284"/>
        <v>0.23200000000000001</v>
      </c>
      <c r="BG365" s="133">
        <f t="shared" si="284"/>
        <v>0</v>
      </c>
      <c r="BH365" s="133">
        <f t="shared" si="284"/>
        <v>0</v>
      </c>
      <c r="BI365" s="133">
        <f t="shared" si="284"/>
        <v>0</v>
      </c>
      <c r="BJ365" s="133">
        <f t="shared" si="284"/>
        <v>0</v>
      </c>
      <c r="BK365" s="133">
        <f t="shared" si="284"/>
        <v>0</v>
      </c>
      <c r="BL365" s="133">
        <f t="shared" si="284"/>
        <v>0</v>
      </c>
      <c r="BM365" s="133">
        <f t="shared" si="284"/>
        <v>0</v>
      </c>
      <c r="BN365" s="133">
        <f t="shared" si="284"/>
        <v>0</v>
      </c>
      <c r="BO365" s="133">
        <f t="shared" ref="BO365:CA365" si="285">SUM(BO366:BO401)</f>
        <v>0</v>
      </c>
      <c r="BP365" s="133">
        <f t="shared" si="285"/>
        <v>0</v>
      </c>
      <c r="BQ365" s="133">
        <f t="shared" si="285"/>
        <v>0</v>
      </c>
      <c r="BR365" s="133">
        <f t="shared" si="285"/>
        <v>0</v>
      </c>
      <c r="BS365" s="133">
        <f t="shared" si="285"/>
        <v>0</v>
      </c>
      <c r="BT365" s="133">
        <f t="shared" si="285"/>
        <v>0</v>
      </c>
      <c r="BU365" s="133">
        <f t="shared" si="285"/>
        <v>0</v>
      </c>
      <c r="BV365" s="133">
        <f t="shared" si="285"/>
        <v>0</v>
      </c>
      <c r="BW365" s="133">
        <f t="shared" si="285"/>
        <v>0</v>
      </c>
      <c r="BX365" s="133">
        <f t="shared" si="285"/>
        <v>0</v>
      </c>
      <c r="BY365" s="133">
        <f t="shared" si="285"/>
        <v>41.291031670000017</v>
      </c>
      <c r="BZ365" s="133">
        <f t="shared" si="285"/>
        <v>0</v>
      </c>
      <c r="CA365" s="133">
        <f t="shared" si="285"/>
        <v>0</v>
      </c>
      <c r="CB365" s="98"/>
    </row>
    <row r="366" spans="1:80" s="90" customFormat="1" ht="93.25" x14ac:dyDescent="0.3">
      <c r="A366" s="106" t="s">
        <v>1660</v>
      </c>
      <c r="B366" s="107" t="s">
        <v>870</v>
      </c>
      <c r="C366" s="108" t="s">
        <v>540</v>
      </c>
      <c r="D366" s="122">
        <v>4.6985400000000004</v>
      </c>
      <c r="E366" s="122"/>
      <c r="F366" s="122">
        <f>VLOOKUP(C366,'[1]13'!$C$23:$AZ$935,4,0)</f>
        <v>4.6985400000000004</v>
      </c>
      <c r="G366" s="122">
        <f>VLOOKUP(C366,'[1]13'!$C$23:$AZ$935,5,0)</f>
        <v>2</v>
      </c>
      <c r="H366" s="122"/>
      <c r="I366" s="122">
        <f>VLOOKUP(C366,'[1]13'!$C$23:$AZ$935,7,0)</f>
        <v>0</v>
      </c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2"/>
      <c r="AC366" s="122"/>
      <c r="AD366" s="122"/>
      <c r="AE366" s="122"/>
      <c r="AF366" s="122"/>
      <c r="AG366" s="122"/>
      <c r="AH366" s="122">
        <v>4.6985400000000004</v>
      </c>
      <c r="AI366" s="122">
        <v>2</v>
      </c>
      <c r="AJ366" s="122"/>
      <c r="AK366" s="122">
        <v>0</v>
      </c>
      <c r="AL366" s="122"/>
      <c r="AM366" s="122"/>
      <c r="AN366" s="122"/>
      <c r="AO366" s="122">
        <f t="shared" ref="AO366:AO401" si="286">AV366+BC366</f>
        <v>0</v>
      </c>
      <c r="AP366" s="122">
        <f t="shared" ref="AP366:AP401" si="287">AW366+BD366</f>
        <v>0</v>
      </c>
      <c r="AQ366" s="122">
        <f t="shared" ref="AQ366:AQ401" si="288">AX366+BE366</f>
        <v>0</v>
      </c>
      <c r="AR366" s="122">
        <f t="shared" ref="AR366:AR401" si="289">AY366+BF366</f>
        <v>0</v>
      </c>
      <c r="AS366" s="122"/>
      <c r="AT366" s="122"/>
      <c r="AU366" s="122"/>
      <c r="AV366" s="122">
        <f>VLOOKUP(C366,'[1]13'!$C$23:$AZ$935,46,0)</f>
        <v>0</v>
      </c>
      <c r="AW366" s="122">
        <f>VLOOKUP(C366,'[1]13'!$C$23:$AZ$935,47,0)</f>
        <v>0</v>
      </c>
      <c r="AX366" s="122"/>
      <c r="AY366" s="122">
        <f>VLOOKUP(C366,'[1]13'!$C$23:$AZ$935,49,0)</f>
        <v>0</v>
      </c>
      <c r="AZ366" s="122"/>
      <c r="BA366" s="122"/>
      <c r="BB366" s="122"/>
      <c r="BC366" s="122">
        <v>0</v>
      </c>
      <c r="BD366" s="122">
        <v>0</v>
      </c>
      <c r="BE366" s="122"/>
      <c r="BF366" s="122">
        <v>0</v>
      </c>
      <c r="BG366" s="122"/>
      <c r="BH366" s="122"/>
      <c r="BI366" s="122"/>
      <c r="BJ366" s="122"/>
      <c r="BK366" s="122"/>
      <c r="BL366" s="122"/>
      <c r="BM366" s="122"/>
      <c r="BN366" s="122"/>
      <c r="BO366" s="122"/>
      <c r="BP366" s="122"/>
      <c r="BQ366" s="122"/>
      <c r="BR366" s="122"/>
      <c r="BS366" s="122"/>
      <c r="BT366" s="122"/>
      <c r="BU366" s="122"/>
      <c r="BV366" s="122"/>
      <c r="BW366" s="122"/>
      <c r="BX366" s="122"/>
      <c r="BY366" s="122">
        <f t="shared" ref="BY366:BY401" si="290">F366-AO366</f>
        <v>4.6985400000000004</v>
      </c>
      <c r="BZ366" s="122"/>
      <c r="CA366" s="122"/>
      <c r="CB366" s="98"/>
    </row>
    <row r="367" spans="1:80" s="90" customFormat="1" ht="46.65" x14ac:dyDescent="0.3">
      <c r="A367" s="106" t="s">
        <v>1660</v>
      </c>
      <c r="B367" s="107" t="s">
        <v>1770</v>
      </c>
      <c r="C367" s="108" t="s">
        <v>1323</v>
      </c>
      <c r="D367" s="122">
        <v>1.64883</v>
      </c>
      <c r="E367" s="122"/>
      <c r="F367" s="122">
        <f>VLOOKUP(C367,'[1]13'!$C$23:$AZ$935,4,0)</f>
        <v>1.6488299999999998</v>
      </c>
      <c r="G367" s="122">
        <f>VLOOKUP(C367,'[1]13'!$C$23:$AZ$935,5,0)</f>
        <v>1.26</v>
      </c>
      <c r="H367" s="122"/>
      <c r="I367" s="122">
        <f>VLOOKUP(C367,'[1]13'!$C$23:$AZ$935,7,0)</f>
        <v>0</v>
      </c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2"/>
      <c r="AC367" s="122"/>
      <c r="AD367" s="122"/>
      <c r="AE367" s="122"/>
      <c r="AF367" s="122"/>
      <c r="AG367" s="122"/>
      <c r="AH367" s="122">
        <v>1.6488299999999998</v>
      </c>
      <c r="AI367" s="122">
        <v>1.26</v>
      </c>
      <c r="AJ367" s="122"/>
      <c r="AK367" s="122">
        <v>0</v>
      </c>
      <c r="AL367" s="122"/>
      <c r="AM367" s="122"/>
      <c r="AN367" s="122"/>
      <c r="AO367" s="122">
        <f t="shared" si="286"/>
        <v>2.1864442000000004</v>
      </c>
      <c r="AP367" s="122">
        <f t="shared" si="287"/>
        <v>1.26</v>
      </c>
      <c r="AQ367" s="122">
        <f t="shared" si="288"/>
        <v>0</v>
      </c>
      <c r="AR367" s="122">
        <f t="shared" si="289"/>
        <v>0</v>
      </c>
      <c r="AS367" s="122"/>
      <c r="AT367" s="122"/>
      <c r="AU367" s="122"/>
      <c r="AV367" s="122">
        <f>VLOOKUP(C367,'[1]13'!$C$23:$AZ$935,46,0)</f>
        <v>2.1864442000000004</v>
      </c>
      <c r="AW367" s="122">
        <f>VLOOKUP(C367,'[1]13'!$C$23:$AZ$935,47,0)</f>
        <v>1.26</v>
      </c>
      <c r="AX367" s="122"/>
      <c r="AY367" s="122">
        <f>VLOOKUP(C367,'[1]13'!$C$23:$AZ$935,49,0)</f>
        <v>0</v>
      </c>
      <c r="AZ367" s="122"/>
      <c r="BA367" s="122"/>
      <c r="BB367" s="122"/>
      <c r="BC367" s="122">
        <v>0</v>
      </c>
      <c r="BD367" s="122">
        <v>0</v>
      </c>
      <c r="BE367" s="122"/>
      <c r="BF367" s="122">
        <v>0</v>
      </c>
      <c r="BG367" s="122"/>
      <c r="BH367" s="122"/>
      <c r="BI367" s="122"/>
      <c r="BJ367" s="122"/>
      <c r="BK367" s="122"/>
      <c r="BL367" s="122"/>
      <c r="BM367" s="122"/>
      <c r="BN367" s="122"/>
      <c r="BO367" s="122"/>
      <c r="BP367" s="122"/>
      <c r="BQ367" s="122"/>
      <c r="BR367" s="122"/>
      <c r="BS367" s="122"/>
      <c r="BT367" s="122"/>
      <c r="BU367" s="122"/>
      <c r="BV367" s="122"/>
      <c r="BW367" s="122"/>
      <c r="BX367" s="122"/>
      <c r="BY367" s="122">
        <f t="shared" si="290"/>
        <v>-0.5376142000000006</v>
      </c>
      <c r="BZ367" s="122"/>
      <c r="CA367" s="122"/>
      <c r="CB367" s="98"/>
    </row>
    <row r="368" spans="1:80" s="90" customFormat="1" ht="62.2" x14ac:dyDescent="0.3">
      <c r="A368" s="106" t="s">
        <v>1660</v>
      </c>
      <c r="B368" s="107" t="s">
        <v>871</v>
      </c>
      <c r="C368" s="108" t="s">
        <v>1324</v>
      </c>
      <c r="D368" s="122">
        <v>3.9045999999999998</v>
      </c>
      <c r="E368" s="122"/>
      <c r="F368" s="122">
        <f>VLOOKUP(C368,'[1]13'!$C$23:$AZ$935,4,0)</f>
        <v>0</v>
      </c>
      <c r="G368" s="122">
        <f>VLOOKUP(C368,'[1]13'!$C$23:$AZ$935,5,0)</f>
        <v>0</v>
      </c>
      <c r="H368" s="122"/>
      <c r="I368" s="122">
        <f>VLOOKUP(C368,'[1]13'!$C$23:$AZ$935,7,0)</f>
        <v>0</v>
      </c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2"/>
      <c r="AC368" s="122"/>
      <c r="AD368" s="122"/>
      <c r="AE368" s="122"/>
      <c r="AF368" s="122"/>
      <c r="AG368" s="122"/>
      <c r="AH368" s="122">
        <v>0</v>
      </c>
      <c r="AI368" s="122">
        <v>0</v>
      </c>
      <c r="AJ368" s="122"/>
      <c r="AK368" s="122">
        <v>0</v>
      </c>
      <c r="AL368" s="122"/>
      <c r="AM368" s="122"/>
      <c r="AN368" s="122"/>
      <c r="AO368" s="122">
        <f t="shared" si="286"/>
        <v>0</v>
      </c>
      <c r="AP368" s="122">
        <f t="shared" si="287"/>
        <v>0</v>
      </c>
      <c r="AQ368" s="122">
        <f t="shared" si="288"/>
        <v>0</v>
      </c>
      <c r="AR368" s="122">
        <f t="shared" si="289"/>
        <v>0</v>
      </c>
      <c r="AS368" s="122"/>
      <c r="AT368" s="122"/>
      <c r="AU368" s="122"/>
      <c r="AV368" s="122">
        <f>VLOOKUP(C368,'[1]13'!$C$23:$AZ$935,46,0)</f>
        <v>0</v>
      </c>
      <c r="AW368" s="122">
        <f>VLOOKUP(C368,'[1]13'!$C$23:$AZ$935,47,0)</f>
        <v>0</v>
      </c>
      <c r="AX368" s="122"/>
      <c r="AY368" s="122">
        <f>VLOOKUP(C368,'[1]13'!$C$23:$AZ$935,49,0)</f>
        <v>0</v>
      </c>
      <c r="AZ368" s="122"/>
      <c r="BA368" s="122"/>
      <c r="BB368" s="122"/>
      <c r="BC368" s="122">
        <v>0</v>
      </c>
      <c r="BD368" s="122">
        <v>0</v>
      </c>
      <c r="BE368" s="122"/>
      <c r="BF368" s="122">
        <v>0</v>
      </c>
      <c r="BG368" s="122"/>
      <c r="BH368" s="122"/>
      <c r="BI368" s="122"/>
      <c r="BJ368" s="122"/>
      <c r="BK368" s="122"/>
      <c r="BL368" s="122"/>
      <c r="BM368" s="122"/>
      <c r="BN368" s="122"/>
      <c r="BO368" s="122"/>
      <c r="BP368" s="122"/>
      <c r="BQ368" s="122"/>
      <c r="BR368" s="122"/>
      <c r="BS368" s="122"/>
      <c r="BT368" s="122"/>
      <c r="BU368" s="122"/>
      <c r="BV368" s="122"/>
      <c r="BW368" s="122"/>
      <c r="BX368" s="122"/>
      <c r="BY368" s="122">
        <f t="shared" si="290"/>
        <v>0</v>
      </c>
      <c r="BZ368" s="122"/>
      <c r="CA368" s="122"/>
      <c r="CB368" s="98"/>
    </row>
    <row r="369" spans="1:80" s="90" customFormat="1" ht="93.25" x14ac:dyDescent="0.3">
      <c r="A369" s="106" t="s">
        <v>1660</v>
      </c>
      <c r="B369" s="107" t="s">
        <v>872</v>
      </c>
      <c r="C369" s="108" t="s">
        <v>1325</v>
      </c>
      <c r="D369" s="122">
        <v>8.5423099999999987</v>
      </c>
      <c r="E369" s="122"/>
      <c r="F369" s="122">
        <f>VLOOKUP(C369,'[1]13'!$C$23:$AZ$935,4,0)</f>
        <v>0</v>
      </c>
      <c r="G369" s="122">
        <f>VLOOKUP(C369,'[1]13'!$C$23:$AZ$935,5,0)</f>
        <v>0</v>
      </c>
      <c r="H369" s="122"/>
      <c r="I369" s="122">
        <f>VLOOKUP(C369,'[1]13'!$C$23:$AZ$935,7,0)</f>
        <v>0</v>
      </c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2"/>
      <c r="AC369" s="122"/>
      <c r="AD369" s="122"/>
      <c r="AE369" s="122"/>
      <c r="AF369" s="122"/>
      <c r="AG369" s="122"/>
      <c r="AH369" s="122">
        <v>0</v>
      </c>
      <c r="AI369" s="122">
        <v>0</v>
      </c>
      <c r="AJ369" s="122"/>
      <c r="AK369" s="122">
        <v>0</v>
      </c>
      <c r="AL369" s="122"/>
      <c r="AM369" s="122"/>
      <c r="AN369" s="122"/>
      <c r="AO369" s="122">
        <f t="shared" si="286"/>
        <v>0</v>
      </c>
      <c r="AP369" s="122">
        <f t="shared" si="287"/>
        <v>0</v>
      </c>
      <c r="AQ369" s="122">
        <f t="shared" si="288"/>
        <v>0</v>
      </c>
      <c r="AR369" s="122">
        <f t="shared" si="289"/>
        <v>0</v>
      </c>
      <c r="AS369" s="122"/>
      <c r="AT369" s="122"/>
      <c r="AU369" s="122"/>
      <c r="AV369" s="122">
        <f>VLOOKUP(C369,'[1]13'!$C$23:$AZ$935,46,0)</f>
        <v>0</v>
      </c>
      <c r="AW369" s="122">
        <f>VLOOKUP(C369,'[1]13'!$C$23:$AZ$935,47,0)</f>
        <v>0</v>
      </c>
      <c r="AX369" s="122"/>
      <c r="AY369" s="122">
        <f>VLOOKUP(C369,'[1]13'!$C$23:$AZ$935,49,0)</f>
        <v>0</v>
      </c>
      <c r="AZ369" s="122"/>
      <c r="BA369" s="122"/>
      <c r="BB369" s="122"/>
      <c r="BC369" s="122">
        <v>0</v>
      </c>
      <c r="BD369" s="122">
        <v>0</v>
      </c>
      <c r="BE369" s="122"/>
      <c r="BF369" s="122">
        <v>0</v>
      </c>
      <c r="BG369" s="122"/>
      <c r="BH369" s="122"/>
      <c r="BI369" s="122"/>
      <c r="BJ369" s="122"/>
      <c r="BK369" s="122"/>
      <c r="BL369" s="122"/>
      <c r="BM369" s="122"/>
      <c r="BN369" s="122"/>
      <c r="BO369" s="122"/>
      <c r="BP369" s="122"/>
      <c r="BQ369" s="122"/>
      <c r="BR369" s="122"/>
      <c r="BS369" s="122"/>
      <c r="BT369" s="122"/>
      <c r="BU369" s="122"/>
      <c r="BV369" s="122"/>
      <c r="BW369" s="122"/>
      <c r="BX369" s="122"/>
      <c r="BY369" s="122">
        <f t="shared" si="290"/>
        <v>0</v>
      </c>
      <c r="BZ369" s="122"/>
      <c r="CA369" s="122"/>
      <c r="CB369" s="98"/>
    </row>
    <row r="370" spans="1:80" s="90" customFormat="1" ht="77.7" x14ac:dyDescent="0.3">
      <c r="A370" s="106" t="s">
        <v>1660</v>
      </c>
      <c r="B370" s="107" t="s">
        <v>873</v>
      </c>
      <c r="C370" s="108" t="s">
        <v>1326</v>
      </c>
      <c r="D370" s="122">
        <v>5.9352099999999997</v>
      </c>
      <c r="E370" s="122"/>
      <c r="F370" s="122">
        <f>VLOOKUP(C370,'[1]13'!$C$23:$AZ$935,4,0)</f>
        <v>5.9352099999999997</v>
      </c>
      <c r="G370" s="122">
        <f>VLOOKUP(C370,'[1]13'!$C$23:$AZ$935,5,0)</f>
        <v>2</v>
      </c>
      <c r="H370" s="122"/>
      <c r="I370" s="122">
        <f>VLOOKUP(C370,'[1]13'!$C$23:$AZ$935,7,0)</f>
        <v>0</v>
      </c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2"/>
      <c r="AC370" s="122"/>
      <c r="AD370" s="122"/>
      <c r="AE370" s="122"/>
      <c r="AF370" s="122"/>
      <c r="AG370" s="122"/>
      <c r="AH370" s="122">
        <v>5.9352099999999997</v>
      </c>
      <c r="AI370" s="122">
        <v>2</v>
      </c>
      <c r="AJ370" s="122"/>
      <c r="AK370" s="122">
        <v>0</v>
      </c>
      <c r="AL370" s="122"/>
      <c r="AM370" s="122"/>
      <c r="AN370" s="122"/>
      <c r="AO370" s="122">
        <f t="shared" si="286"/>
        <v>0</v>
      </c>
      <c r="AP370" s="122">
        <f t="shared" si="287"/>
        <v>0</v>
      </c>
      <c r="AQ370" s="122">
        <f t="shared" si="288"/>
        <v>0</v>
      </c>
      <c r="AR370" s="122">
        <f t="shared" si="289"/>
        <v>0</v>
      </c>
      <c r="AS370" s="122"/>
      <c r="AT370" s="122"/>
      <c r="AU370" s="122"/>
      <c r="AV370" s="122">
        <f>VLOOKUP(C370,'[1]13'!$C$23:$AZ$935,46,0)</f>
        <v>0</v>
      </c>
      <c r="AW370" s="122">
        <f>VLOOKUP(C370,'[1]13'!$C$23:$AZ$935,47,0)</f>
        <v>0</v>
      </c>
      <c r="AX370" s="122"/>
      <c r="AY370" s="122">
        <f>VLOOKUP(C370,'[1]13'!$C$23:$AZ$935,49,0)</f>
        <v>0</v>
      </c>
      <c r="AZ370" s="122"/>
      <c r="BA370" s="122"/>
      <c r="BB370" s="122"/>
      <c r="BC370" s="122">
        <v>0</v>
      </c>
      <c r="BD370" s="122">
        <v>0</v>
      </c>
      <c r="BE370" s="122"/>
      <c r="BF370" s="122">
        <v>0</v>
      </c>
      <c r="BG370" s="122"/>
      <c r="BH370" s="122"/>
      <c r="BI370" s="122"/>
      <c r="BJ370" s="122"/>
      <c r="BK370" s="122"/>
      <c r="BL370" s="122"/>
      <c r="BM370" s="122"/>
      <c r="BN370" s="122"/>
      <c r="BO370" s="122"/>
      <c r="BP370" s="122"/>
      <c r="BQ370" s="122"/>
      <c r="BR370" s="122"/>
      <c r="BS370" s="122"/>
      <c r="BT370" s="122"/>
      <c r="BU370" s="122"/>
      <c r="BV370" s="122"/>
      <c r="BW370" s="122"/>
      <c r="BX370" s="122"/>
      <c r="BY370" s="122">
        <f t="shared" si="290"/>
        <v>5.9352099999999997</v>
      </c>
      <c r="BZ370" s="122"/>
      <c r="CA370" s="122"/>
      <c r="CB370" s="98"/>
    </row>
    <row r="371" spans="1:80" s="90" customFormat="1" ht="31.1" x14ac:dyDescent="0.3">
      <c r="A371" s="106" t="s">
        <v>1661</v>
      </c>
      <c r="B371" s="107" t="s">
        <v>874</v>
      </c>
      <c r="C371" s="108" t="s">
        <v>1327</v>
      </c>
      <c r="D371" s="122">
        <v>10.89958</v>
      </c>
      <c r="E371" s="122"/>
      <c r="F371" s="122">
        <f>VLOOKUP(C371,'[1]13'!$C$23:$AZ$935,4,0)</f>
        <v>10.89958</v>
      </c>
      <c r="G371" s="122">
        <f>VLOOKUP(C371,'[1]13'!$C$23:$AZ$935,5,0)</f>
        <v>0</v>
      </c>
      <c r="H371" s="122"/>
      <c r="I371" s="122">
        <f>VLOOKUP(C371,'[1]13'!$C$23:$AZ$935,7,0)</f>
        <v>0.4</v>
      </c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2"/>
      <c r="AC371" s="122"/>
      <c r="AD371" s="122"/>
      <c r="AE371" s="122"/>
      <c r="AF371" s="122"/>
      <c r="AG371" s="122"/>
      <c r="AH371" s="122">
        <v>10.89958</v>
      </c>
      <c r="AI371" s="122">
        <v>0</v>
      </c>
      <c r="AJ371" s="122"/>
      <c r="AK371" s="122">
        <v>0.4</v>
      </c>
      <c r="AL371" s="122"/>
      <c r="AM371" s="122"/>
      <c r="AN371" s="122"/>
      <c r="AO371" s="122">
        <f t="shared" si="286"/>
        <v>0</v>
      </c>
      <c r="AP371" s="122">
        <f t="shared" si="287"/>
        <v>0</v>
      </c>
      <c r="AQ371" s="122">
        <f t="shared" si="288"/>
        <v>0</v>
      </c>
      <c r="AR371" s="122">
        <f t="shared" si="289"/>
        <v>0</v>
      </c>
      <c r="AS371" s="122"/>
      <c r="AT371" s="122"/>
      <c r="AU371" s="122"/>
      <c r="AV371" s="122">
        <f>VLOOKUP(C371,'[1]13'!$C$23:$AZ$935,46,0)</f>
        <v>0</v>
      </c>
      <c r="AW371" s="122">
        <f>VLOOKUP(C371,'[1]13'!$C$23:$AZ$935,47,0)</f>
        <v>0</v>
      </c>
      <c r="AX371" s="122"/>
      <c r="AY371" s="122">
        <f>VLOOKUP(C371,'[1]13'!$C$23:$AZ$935,49,0)</f>
        <v>0</v>
      </c>
      <c r="AZ371" s="122"/>
      <c r="BA371" s="122"/>
      <c r="BB371" s="122"/>
      <c r="BC371" s="122">
        <v>0</v>
      </c>
      <c r="BD371" s="122">
        <v>0</v>
      </c>
      <c r="BE371" s="122"/>
      <c r="BF371" s="122">
        <v>0</v>
      </c>
      <c r="BG371" s="122"/>
      <c r="BH371" s="122"/>
      <c r="BI371" s="122"/>
      <c r="BJ371" s="122"/>
      <c r="BK371" s="122"/>
      <c r="BL371" s="122"/>
      <c r="BM371" s="122"/>
      <c r="BN371" s="122"/>
      <c r="BO371" s="122"/>
      <c r="BP371" s="122"/>
      <c r="BQ371" s="122"/>
      <c r="BR371" s="122"/>
      <c r="BS371" s="122"/>
      <c r="BT371" s="122"/>
      <c r="BU371" s="122"/>
      <c r="BV371" s="122"/>
      <c r="BW371" s="122"/>
      <c r="BX371" s="122"/>
      <c r="BY371" s="122">
        <f t="shared" si="290"/>
        <v>10.89958</v>
      </c>
      <c r="BZ371" s="122"/>
      <c r="CA371" s="122"/>
      <c r="CB371" s="98"/>
    </row>
    <row r="372" spans="1:80" s="90" customFormat="1" ht="31.1" x14ac:dyDescent="0.3">
      <c r="A372" s="106" t="s">
        <v>1661</v>
      </c>
      <c r="B372" s="107" t="s">
        <v>875</v>
      </c>
      <c r="C372" s="108" t="s">
        <v>1328</v>
      </c>
      <c r="D372" s="122">
        <v>11.649059999999999</v>
      </c>
      <c r="E372" s="122"/>
      <c r="F372" s="122">
        <f>VLOOKUP(C372,'[1]13'!$C$23:$AZ$935,4,0)</f>
        <v>11.64906</v>
      </c>
      <c r="G372" s="122">
        <f>VLOOKUP(C372,'[1]13'!$C$23:$AZ$935,5,0)</f>
        <v>0</v>
      </c>
      <c r="H372" s="122"/>
      <c r="I372" s="122">
        <f>VLOOKUP(C372,'[1]13'!$C$23:$AZ$935,7,0)</f>
        <v>0.5</v>
      </c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2"/>
      <c r="AC372" s="122"/>
      <c r="AD372" s="122"/>
      <c r="AE372" s="122"/>
      <c r="AF372" s="122"/>
      <c r="AG372" s="122"/>
      <c r="AH372" s="122">
        <v>11.64906</v>
      </c>
      <c r="AI372" s="122">
        <v>0</v>
      </c>
      <c r="AJ372" s="122"/>
      <c r="AK372" s="122">
        <v>0.5</v>
      </c>
      <c r="AL372" s="122"/>
      <c r="AM372" s="122"/>
      <c r="AN372" s="122"/>
      <c r="AO372" s="122">
        <f t="shared" si="286"/>
        <v>0</v>
      </c>
      <c r="AP372" s="122">
        <f t="shared" si="287"/>
        <v>0</v>
      </c>
      <c r="AQ372" s="122">
        <f t="shared" si="288"/>
        <v>0</v>
      </c>
      <c r="AR372" s="122">
        <f t="shared" si="289"/>
        <v>0</v>
      </c>
      <c r="AS372" s="122"/>
      <c r="AT372" s="122"/>
      <c r="AU372" s="122"/>
      <c r="AV372" s="122">
        <f>VLOOKUP(C372,'[1]13'!$C$23:$AZ$935,46,0)</f>
        <v>0</v>
      </c>
      <c r="AW372" s="122">
        <f>VLOOKUP(C372,'[1]13'!$C$23:$AZ$935,47,0)</f>
        <v>0</v>
      </c>
      <c r="AX372" s="122"/>
      <c r="AY372" s="122">
        <f>VLOOKUP(C372,'[1]13'!$C$23:$AZ$935,49,0)</f>
        <v>0</v>
      </c>
      <c r="AZ372" s="122"/>
      <c r="BA372" s="122"/>
      <c r="BB372" s="122"/>
      <c r="BC372" s="122">
        <v>0</v>
      </c>
      <c r="BD372" s="122">
        <v>0</v>
      </c>
      <c r="BE372" s="122"/>
      <c r="BF372" s="122">
        <v>0</v>
      </c>
      <c r="BG372" s="122"/>
      <c r="BH372" s="122"/>
      <c r="BI372" s="122"/>
      <c r="BJ372" s="122"/>
      <c r="BK372" s="122"/>
      <c r="BL372" s="122"/>
      <c r="BM372" s="122"/>
      <c r="BN372" s="122"/>
      <c r="BO372" s="122"/>
      <c r="BP372" s="122"/>
      <c r="BQ372" s="122"/>
      <c r="BR372" s="122"/>
      <c r="BS372" s="122"/>
      <c r="BT372" s="122"/>
      <c r="BU372" s="122"/>
      <c r="BV372" s="122"/>
      <c r="BW372" s="122"/>
      <c r="BX372" s="122"/>
      <c r="BY372" s="122">
        <f t="shared" si="290"/>
        <v>11.64906</v>
      </c>
      <c r="BZ372" s="122"/>
      <c r="CA372" s="122"/>
      <c r="CB372" s="98"/>
    </row>
    <row r="373" spans="1:80" s="90" customFormat="1" ht="31.1" x14ac:dyDescent="0.3">
      <c r="A373" s="106" t="s">
        <v>1660</v>
      </c>
      <c r="B373" s="107" t="s">
        <v>876</v>
      </c>
      <c r="C373" s="108" t="s">
        <v>1329</v>
      </c>
      <c r="D373" s="122">
        <v>3.3422299999999998</v>
      </c>
      <c r="E373" s="122"/>
      <c r="F373" s="122">
        <f>VLOOKUP(C373,'[1]13'!$C$23:$AZ$935,4,0)</f>
        <v>3.3422300000000003</v>
      </c>
      <c r="G373" s="122">
        <f>VLOOKUP(C373,'[1]13'!$C$23:$AZ$935,5,0)</f>
        <v>0</v>
      </c>
      <c r="H373" s="122"/>
      <c r="I373" s="122">
        <f>VLOOKUP(C373,'[1]13'!$C$23:$AZ$935,7,0)</f>
        <v>0</v>
      </c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2"/>
      <c r="AC373" s="122"/>
      <c r="AD373" s="122"/>
      <c r="AE373" s="122"/>
      <c r="AF373" s="122"/>
      <c r="AG373" s="122"/>
      <c r="AH373" s="122">
        <v>3.3422300000000003</v>
      </c>
      <c r="AI373" s="122">
        <v>0</v>
      </c>
      <c r="AJ373" s="122"/>
      <c r="AK373" s="122">
        <v>0</v>
      </c>
      <c r="AL373" s="122"/>
      <c r="AM373" s="122"/>
      <c r="AN373" s="122"/>
      <c r="AO373" s="122">
        <f t="shared" si="286"/>
        <v>0</v>
      </c>
      <c r="AP373" s="122">
        <f t="shared" si="287"/>
        <v>0</v>
      </c>
      <c r="AQ373" s="122">
        <f t="shared" si="288"/>
        <v>0</v>
      </c>
      <c r="AR373" s="122">
        <f t="shared" si="289"/>
        <v>0</v>
      </c>
      <c r="AS373" s="122"/>
      <c r="AT373" s="122"/>
      <c r="AU373" s="122"/>
      <c r="AV373" s="122">
        <f>VLOOKUP(C373,'[1]13'!$C$23:$AZ$935,46,0)</f>
        <v>0</v>
      </c>
      <c r="AW373" s="122">
        <f>VLOOKUP(C373,'[1]13'!$C$23:$AZ$935,47,0)</f>
        <v>0</v>
      </c>
      <c r="AX373" s="122"/>
      <c r="AY373" s="122">
        <f>VLOOKUP(C373,'[1]13'!$C$23:$AZ$935,49,0)</f>
        <v>0</v>
      </c>
      <c r="AZ373" s="122"/>
      <c r="BA373" s="122"/>
      <c r="BB373" s="122"/>
      <c r="BC373" s="122">
        <v>0</v>
      </c>
      <c r="BD373" s="122">
        <v>0</v>
      </c>
      <c r="BE373" s="122"/>
      <c r="BF373" s="122">
        <v>0</v>
      </c>
      <c r="BG373" s="122"/>
      <c r="BH373" s="122"/>
      <c r="BI373" s="122"/>
      <c r="BJ373" s="122"/>
      <c r="BK373" s="122"/>
      <c r="BL373" s="122"/>
      <c r="BM373" s="122"/>
      <c r="BN373" s="122"/>
      <c r="BO373" s="122"/>
      <c r="BP373" s="122"/>
      <c r="BQ373" s="122"/>
      <c r="BR373" s="122"/>
      <c r="BS373" s="122"/>
      <c r="BT373" s="122"/>
      <c r="BU373" s="122"/>
      <c r="BV373" s="122"/>
      <c r="BW373" s="122"/>
      <c r="BX373" s="122"/>
      <c r="BY373" s="122">
        <f t="shared" si="290"/>
        <v>3.3422300000000003</v>
      </c>
      <c r="BZ373" s="122"/>
      <c r="CA373" s="122"/>
      <c r="CB373" s="98"/>
    </row>
    <row r="374" spans="1:80" s="90" customFormat="1" ht="77.7" x14ac:dyDescent="0.3">
      <c r="A374" s="106" t="s">
        <v>1660</v>
      </c>
      <c r="B374" s="107" t="s">
        <v>877</v>
      </c>
      <c r="C374" s="108" t="s">
        <v>687</v>
      </c>
      <c r="D374" s="122">
        <v>8.4525799999999993</v>
      </c>
      <c r="E374" s="122"/>
      <c r="F374" s="122">
        <f>VLOOKUP(C374,'[1]13'!$C$23:$AZ$935,4,0)</f>
        <v>8.4525800000000011</v>
      </c>
      <c r="G374" s="122">
        <f>VLOOKUP(C374,'[1]13'!$C$23:$AZ$935,5,0)</f>
        <v>2</v>
      </c>
      <c r="H374" s="122"/>
      <c r="I374" s="122">
        <f>VLOOKUP(C374,'[1]13'!$C$23:$AZ$935,7,0)</f>
        <v>0</v>
      </c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2"/>
      <c r="AC374" s="122"/>
      <c r="AD374" s="122"/>
      <c r="AE374" s="122"/>
      <c r="AF374" s="122"/>
      <c r="AG374" s="122"/>
      <c r="AH374" s="122">
        <v>8.4525800000000011</v>
      </c>
      <c r="AI374" s="122">
        <v>2</v>
      </c>
      <c r="AJ374" s="122"/>
      <c r="AK374" s="122">
        <v>0</v>
      </c>
      <c r="AL374" s="122"/>
      <c r="AM374" s="122"/>
      <c r="AN374" s="122"/>
      <c r="AO374" s="122">
        <f t="shared" si="286"/>
        <v>0</v>
      </c>
      <c r="AP374" s="122">
        <f t="shared" si="287"/>
        <v>0</v>
      </c>
      <c r="AQ374" s="122">
        <f t="shared" si="288"/>
        <v>0</v>
      </c>
      <c r="AR374" s="122">
        <f t="shared" si="289"/>
        <v>0</v>
      </c>
      <c r="AS374" s="122"/>
      <c r="AT374" s="122"/>
      <c r="AU374" s="122"/>
      <c r="AV374" s="122">
        <f>VLOOKUP(C374,'[1]13'!$C$23:$AZ$935,46,0)</f>
        <v>0</v>
      </c>
      <c r="AW374" s="122">
        <f>VLOOKUP(C374,'[1]13'!$C$23:$AZ$935,47,0)</f>
        <v>0</v>
      </c>
      <c r="AX374" s="122"/>
      <c r="AY374" s="122">
        <f>VLOOKUP(C374,'[1]13'!$C$23:$AZ$935,49,0)</f>
        <v>0</v>
      </c>
      <c r="AZ374" s="122"/>
      <c r="BA374" s="122"/>
      <c r="BB374" s="122"/>
      <c r="BC374" s="122">
        <v>0</v>
      </c>
      <c r="BD374" s="122">
        <v>0</v>
      </c>
      <c r="BE374" s="122"/>
      <c r="BF374" s="122">
        <v>0</v>
      </c>
      <c r="BG374" s="122"/>
      <c r="BH374" s="122"/>
      <c r="BI374" s="122"/>
      <c r="BJ374" s="122"/>
      <c r="BK374" s="122"/>
      <c r="BL374" s="122"/>
      <c r="BM374" s="122"/>
      <c r="BN374" s="122"/>
      <c r="BO374" s="122"/>
      <c r="BP374" s="122"/>
      <c r="BQ374" s="122"/>
      <c r="BR374" s="122"/>
      <c r="BS374" s="122"/>
      <c r="BT374" s="122"/>
      <c r="BU374" s="122"/>
      <c r="BV374" s="122"/>
      <c r="BW374" s="122"/>
      <c r="BX374" s="122"/>
      <c r="BY374" s="122">
        <f t="shared" si="290"/>
        <v>8.4525800000000011</v>
      </c>
      <c r="BZ374" s="122"/>
      <c r="CA374" s="122"/>
      <c r="CB374" s="98"/>
    </row>
    <row r="375" spans="1:80" s="90" customFormat="1" ht="62.2" x14ac:dyDescent="0.3">
      <c r="A375" s="106" t="s">
        <v>1660</v>
      </c>
      <c r="B375" s="107" t="s">
        <v>452</v>
      </c>
      <c r="C375" s="108" t="s">
        <v>537</v>
      </c>
      <c r="D375" s="122">
        <v>0.54042000000000001</v>
      </c>
      <c r="E375" s="122"/>
      <c r="F375" s="122">
        <f>VLOOKUP(C375,'[1]13'!$C$23:$AZ$935,4,0)</f>
        <v>0.5404199999999999</v>
      </c>
      <c r="G375" s="122">
        <f>VLOOKUP(C375,'[1]13'!$C$23:$AZ$935,5,0)</f>
        <v>0.4</v>
      </c>
      <c r="H375" s="122"/>
      <c r="I375" s="122">
        <f>VLOOKUP(C375,'[1]13'!$C$23:$AZ$935,7,0)</f>
        <v>0</v>
      </c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2"/>
      <c r="AC375" s="122"/>
      <c r="AD375" s="122"/>
      <c r="AE375" s="122"/>
      <c r="AF375" s="122"/>
      <c r="AG375" s="122"/>
      <c r="AH375" s="122">
        <v>0.5404199999999999</v>
      </c>
      <c r="AI375" s="122">
        <v>0.4</v>
      </c>
      <c r="AJ375" s="122"/>
      <c r="AK375" s="122">
        <v>0</v>
      </c>
      <c r="AL375" s="122"/>
      <c r="AM375" s="122"/>
      <c r="AN375" s="122"/>
      <c r="AO375" s="122">
        <f t="shared" si="286"/>
        <v>0.54606769999999993</v>
      </c>
      <c r="AP375" s="122">
        <f t="shared" si="287"/>
        <v>0.4</v>
      </c>
      <c r="AQ375" s="122">
        <f t="shared" si="288"/>
        <v>0</v>
      </c>
      <c r="AR375" s="122">
        <f t="shared" si="289"/>
        <v>0</v>
      </c>
      <c r="AS375" s="122"/>
      <c r="AT375" s="122"/>
      <c r="AU375" s="122"/>
      <c r="AV375" s="122">
        <f>VLOOKUP(C375,'[1]13'!$C$23:$AZ$935,46,0)</f>
        <v>0.54606769999999993</v>
      </c>
      <c r="AW375" s="122">
        <f>VLOOKUP(C375,'[1]13'!$C$23:$AZ$935,47,0)</f>
        <v>0.4</v>
      </c>
      <c r="AX375" s="122"/>
      <c r="AY375" s="122">
        <f>VLOOKUP(C375,'[1]13'!$C$23:$AZ$935,49,0)</f>
        <v>0</v>
      </c>
      <c r="AZ375" s="122"/>
      <c r="BA375" s="122"/>
      <c r="BB375" s="122"/>
      <c r="BC375" s="122">
        <v>0</v>
      </c>
      <c r="BD375" s="122">
        <v>0</v>
      </c>
      <c r="BE375" s="122"/>
      <c r="BF375" s="122">
        <v>0</v>
      </c>
      <c r="BG375" s="122"/>
      <c r="BH375" s="122"/>
      <c r="BI375" s="122"/>
      <c r="BJ375" s="122"/>
      <c r="BK375" s="122"/>
      <c r="BL375" s="122"/>
      <c r="BM375" s="122"/>
      <c r="BN375" s="122"/>
      <c r="BO375" s="122"/>
      <c r="BP375" s="122"/>
      <c r="BQ375" s="122"/>
      <c r="BR375" s="122"/>
      <c r="BS375" s="122"/>
      <c r="BT375" s="122"/>
      <c r="BU375" s="122"/>
      <c r="BV375" s="122"/>
      <c r="BW375" s="122"/>
      <c r="BX375" s="122"/>
      <c r="BY375" s="122">
        <f t="shared" si="290"/>
        <v>-5.6477000000000332E-3</v>
      </c>
      <c r="BZ375" s="122"/>
      <c r="CA375" s="122"/>
      <c r="CB375" s="98"/>
    </row>
    <row r="376" spans="1:80" s="90" customFormat="1" ht="77.7" x14ac:dyDescent="0.3">
      <c r="A376" s="106" t="s">
        <v>1660</v>
      </c>
      <c r="B376" s="107" t="s">
        <v>453</v>
      </c>
      <c r="C376" s="108" t="s">
        <v>538</v>
      </c>
      <c r="D376" s="122">
        <v>3.7439400000000003</v>
      </c>
      <c r="E376" s="122"/>
      <c r="F376" s="122">
        <f>VLOOKUP(C376,'[1]13'!$C$23:$AZ$935,4,0)</f>
        <v>3.7439400000000007</v>
      </c>
      <c r="G376" s="122">
        <f>VLOOKUP(C376,'[1]13'!$C$23:$AZ$935,5,0)</f>
        <v>0.4</v>
      </c>
      <c r="H376" s="122"/>
      <c r="I376" s="122">
        <f>VLOOKUP(C376,'[1]13'!$C$23:$AZ$935,7,0)</f>
        <v>0.26</v>
      </c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2"/>
      <c r="AC376" s="122"/>
      <c r="AD376" s="122"/>
      <c r="AE376" s="122"/>
      <c r="AF376" s="122"/>
      <c r="AG376" s="122"/>
      <c r="AH376" s="122">
        <v>3.7439400000000007</v>
      </c>
      <c r="AI376" s="122">
        <v>0.4</v>
      </c>
      <c r="AJ376" s="122"/>
      <c r="AK376" s="122">
        <v>0.26</v>
      </c>
      <c r="AL376" s="122"/>
      <c r="AM376" s="122"/>
      <c r="AN376" s="122"/>
      <c r="AO376" s="122">
        <f t="shared" si="286"/>
        <v>3.7651744100000002</v>
      </c>
      <c r="AP376" s="122">
        <f t="shared" si="287"/>
        <v>0.4</v>
      </c>
      <c r="AQ376" s="122">
        <f t="shared" si="288"/>
        <v>0</v>
      </c>
      <c r="AR376" s="122">
        <f t="shared" si="289"/>
        <v>0.23200000000000001</v>
      </c>
      <c r="AS376" s="122"/>
      <c r="AT376" s="122"/>
      <c r="AU376" s="122"/>
      <c r="AV376" s="122">
        <f>VLOOKUP(C376,'[1]13'!$C$23:$AZ$935,46,0)</f>
        <v>0</v>
      </c>
      <c r="AW376" s="122">
        <f>VLOOKUP(C376,'[1]13'!$C$23:$AZ$935,47,0)</f>
        <v>0</v>
      </c>
      <c r="AX376" s="122"/>
      <c r="AY376" s="122">
        <f>VLOOKUP(C376,'[1]13'!$C$23:$AZ$935,49,0)</f>
        <v>0</v>
      </c>
      <c r="AZ376" s="122"/>
      <c r="BA376" s="122"/>
      <c r="BB376" s="122"/>
      <c r="BC376" s="122">
        <v>3.7651744100000002</v>
      </c>
      <c r="BD376" s="122">
        <v>0.4</v>
      </c>
      <c r="BE376" s="122"/>
      <c r="BF376" s="122">
        <v>0.23200000000000001</v>
      </c>
      <c r="BG376" s="122"/>
      <c r="BH376" s="122"/>
      <c r="BI376" s="122"/>
      <c r="BJ376" s="122"/>
      <c r="BK376" s="122"/>
      <c r="BL376" s="122"/>
      <c r="BM376" s="122"/>
      <c r="BN376" s="122"/>
      <c r="BO376" s="122"/>
      <c r="BP376" s="122"/>
      <c r="BQ376" s="122"/>
      <c r="BR376" s="122"/>
      <c r="BS376" s="122"/>
      <c r="BT376" s="122"/>
      <c r="BU376" s="122"/>
      <c r="BV376" s="122"/>
      <c r="BW376" s="122"/>
      <c r="BX376" s="122"/>
      <c r="BY376" s="122">
        <f t="shared" si="290"/>
        <v>-2.1234409999999482E-2</v>
      </c>
      <c r="BZ376" s="122"/>
      <c r="CA376" s="122"/>
      <c r="CB376" s="98"/>
    </row>
    <row r="377" spans="1:80" s="90" customFormat="1" ht="31.1" x14ac:dyDescent="0.3">
      <c r="A377" s="106" t="s">
        <v>1661</v>
      </c>
      <c r="B377" s="107" t="s">
        <v>878</v>
      </c>
      <c r="C377" s="108" t="s">
        <v>1330</v>
      </c>
      <c r="D377" s="122">
        <v>0.83660999999999996</v>
      </c>
      <c r="E377" s="122"/>
      <c r="F377" s="122">
        <f>VLOOKUP(C377,'[1]13'!$C$23:$AZ$935,4,0)</f>
        <v>0.83661000000000008</v>
      </c>
      <c r="G377" s="122">
        <f>VLOOKUP(C377,'[1]13'!$C$23:$AZ$935,5,0)</f>
        <v>0</v>
      </c>
      <c r="H377" s="122"/>
      <c r="I377" s="122">
        <f>VLOOKUP(C377,'[1]13'!$C$23:$AZ$935,7,0)</f>
        <v>0.36</v>
      </c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2"/>
      <c r="AC377" s="122"/>
      <c r="AD377" s="122"/>
      <c r="AE377" s="122"/>
      <c r="AF377" s="122"/>
      <c r="AG377" s="122"/>
      <c r="AH377" s="122">
        <v>0.83661000000000008</v>
      </c>
      <c r="AI377" s="122">
        <v>0</v>
      </c>
      <c r="AJ377" s="122"/>
      <c r="AK377" s="122">
        <v>0.36</v>
      </c>
      <c r="AL377" s="122"/>
      <c r="AM377" s="122"/>
      <c r="AN377" s="122"/>
      <c r="AO377" s="122">
        <f t="shared" si="286"/>
        <v>0</v>
      </c>
      <c r="AP377" s="122">
        <f t="shared" si="287"/>
        <v>0</v>
      </c>
      <c r="AQ377" s="122">
        <f t="shared" si="288"/>
        <v>0</v>
      </c>
      <c r="AR377" s="122">
        <f t="shared" si="289"/>
        <v>0</v>
      </c>
      <c r="AS377" s="122"/>
      <c r="AT377" s="122"/>
      <c r="AU377" s="122"/>
      <c r="AV377" s="122">
        <f>VLOOKUP(C377,'[1]13'!$C$23:$AZ$935,46,0)</f>
        <v>0</v>
      </c>
      <c r="AW377" s="122">
        <f>VLOOKUP(C377,'[1]13'!$C$23:$AZ$935,47,0)</f>
        <v>0</v>
      </c>
      <c r="AX377" s="122"/>
      <c r="AY377" s="122">
        <f>VLOOKUP(C377,'[1]13'!$C$23:$AZ$935,49,0)</f>
        <v>0</v>
      </c>
      <c r="AZ377" s="122"/>
      <c r="BA377" s="122"/>
      <c r="BB377" s="122"/>
      <c r="BC377" s="122">
        <v>0</v>
      </c>
      <c r="BD377" s="122">
        <v>0</v>
      </c>
      <c r="BE377" s="122"/>
      <c r="BF377" s="122">
        <v>0</v>
      </c>
      <c r="BG377" s="122"/>
      <c r="BH377" s="122"/>
      <c r="BI377" s="122"/>
      <c r="BJ377" s="122"/>
      <c r="BK377" s="122"/>
      <c r="BL377" s="122"/>
      <c r="BM377" s="122"/>
      <c r="BN377" s="122"/>
      <c r="BO377" s="122"/>
      <c r="BP377" s="122"/>
      <c r="BQ377" s="122"/>
      <c r="BR377" s="122"/>
      <c r="BS377" s="122"/>
      <c r="BT377" s="122"/>
      <c r="BU377" s="122"/>
      <c r="BV377" s="122"/>
      <c r="BW377" s="122"/>
      <c r="BX377" s="122"/>
      <c r="BY377" s="122">
        <f t="shared" si="290"/>
        <v>0.83661000000000008</v>
      </c>
      <c r="BZ377" s="122"/>
      <c r="CA377" s="122"/>
      <c r="CB377" s="98"/>
    </row>
    <row r="378" spans="1:80" s="90" customFormat="1" ht="62.2" x14ac:dyDescent="0.3">
      <c r="A378" s="106" t="s">
        <v>1660</v>
      </c>
      <c r="B378" s="107" t="s">
        <v>879</v>
      </c>
      <c r="C378" s="108" t="s">
        <v>539</v>
      </c>
      <c r="D378" s="122">
        <v>3.1954899999999999</v>
      </c>
      <c r="E378" s="122"/>
      <c r="F378" s="122">
        <f>VLOOKUP(C378,'[1]13'!$C$23:$AZ$935,4,0)</f>
        <v>3.1954899999999999</v>
      </c>
      <c r="G378" s="122">
        <f>VLOOKUP(C378,'[1]13'!$C$23:$AZ$935,5,0)</f>
        <v>2</v>
      </c>
      <c r="H378" s="122"/>
      <c r="I378" s="122">
        <f>VLOOKUP(C378,'[1]13'!$C$23:$AZ$935,7,0)</f>
        <v>0.06</v>
      </c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2"/>
      <c r="AC378" s="122"/>
      <c r="AD378" s="122"/>
      <c r="AE378" s="122"/>
      <c r="AF378" s="122"/>
      <c r="AG378" s="122"/>
      <c r="AH378" s="122">
        <v>3.1954899999999999</v>
      </c>
      <c r="AI378" s="122">
        <v>2</v>
      </c>
      <c r="AJ378" s="122"/>
      <c r="AK378" s="122">
        <v>0.06</v>
      </c>
      <c r="AL378" s="122"/>
      <c r="AM378" s="122"/>
      <c r="AN378" s="122"/>
      <c r="AO378" s="122">
        <f t="shared" si="286"/>
        <v>0</v>
      </c>
      <c r="AP378" s="122">
        <f t="shared" si="287"/>
        <v>0</v>
      </c>
      <c r="AQ378" s="122">
        <f t="shared" si="288"/>
        <v>0</v>
      </c>
      <c r="AR378" s="122">
        <f t="shared" si="289"/>
        <v>0</v>
      </c>
      <c r="AS378" s="122"/>
      <c r="AT378" s="122"/>
      <c r="AU378" s="122"/>
      <c r="AV378" s="122">
        <f>VLOOKUP(C378,'[1]13'!$C$23:$AZ$935,46,0)</f>
        <v>0</v>
      </c>
      <c r="AW378" s="122">
        <f>VLOOKUP(C378,'[1]13'!$C$23:$AZ$935,47,0)</f>
        <v>0</v>
      </c>
      <c r="AX378" s="122"/>
      <c r="AY378" s="122">
        <f>VLOOKUP(C378,'[1]13'!$C$23:$AZ$935,49,0)</f>
        <v>0</v>
      </c>
      <c r="AZ378" s="122"/>
      <c r="BA378" s="122"/>
      <c r="BB378" s="122"/>
      <c r="BC378" s="122">
        <v>0</v>
      </c>
      <c r="BD378" s="122">
        <v>0</v>
      </c>
      <c r="BE378" s="122"/>
      <c r="BF378" s="122">
        <v>0</v>
      </c>
      <c r="BG378" s="122"/>
      <c r="BH378" s="122"/>
      <c r="BI378" s="122"/>
      <c r="BJ378" s="122"/>
      <c r="BK378" s="122"/>
      <c r="BL378" s="122"/>
      <c r="BM378" s="122"/>
      <c r="BN378" s="122"/>
      <c r="BO378" s="122"/>
      <c r="BP378" s="122"/>
      <c r="BQ378" s="122"/>
      <c r="BR378" s="122"/>
      <c r="BS378" s="122"/>
      <c r="BT378" s="122"/>
      <c r="BU378" s="122"/>
      <c r="BV378" s="122"/>
      <c r="BW378" s="122"/>
      <c r="BX378" s="122"/>
      <c r="BY378" s="122">
        <f t="shared" si="290"/>
        <v>3.1954899999999999</v>
      </c>
      <c r="BZ378" s="122"/>
      <c r="CA378" s="122"/>
      <c r="CB378" s="98"/>
    </row>
    <row r="379" spans="1:80" s="90" customFormat="1" ht="77.7" x14ac:dyDescent="0.3">
      <c r="A379" s="106" t="s">
        <v>1660</v>
      </c>
      <c r="B379" s="107" t="s">
        <v>880</v>
      </c>
      <c r="C379" s="108" t="s">
        <v>542</v>
      </c>
      <c r="D379" s="122">
        <v>12.8306</v>
      </c>
      <c r="E379" s="122"/>
      <c r="F379" s="122">
        <f>VLOOKUP(C379,'[1]13'!$C$23:$AZ$935,4,0)</f>
        <v>0</v>
      </c>
      <c r="G379" s="122">
        <f>VLOOKUP(C379,'[1]13'!$C$23:$AZ$935,5,0)</f>
        <v>0</v>
      </c>
      <c r="H379" s="122"/>
      <c r="I379" s="122">
        <f>VLOOKUP(C379,'[1]13'!$C$23:$AZ$935,7,0)</f>
        <v>0</v>
      </c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2"/>
      <c r="AC379" s="122"/>
      <c r="AD379" s="122"/>
      <c r="AE379" s="122"/>
      <c r="AF379" s="122"/>
      <c r="AG379" s="122"/>
      <c r="AH379" s="122">
        <v>0</v>
      </c>
      <c r="AI379" s="122">
        <v>0</v>
      </c>
      <c r="AJ379" s="122"/>
      <c r="AK379" s="122">
        <v>0</v>
      </c>
      <c r="AL379" s="122"/>
      <c r="AM379" s="122"/>
      <c r="AN379" s="122"/>
      <c r="AO379" s="122">
        <f t="shared" si="286"/>
        <v>10.92276176</v>
      </c>
      <c r="AP379" s="122">
        <f t="shared" si="287"/>
        <v>1.26</v>
      </c>
      <c r="AQ379" s="122">
        <f t="shared" si="288"/>
        <v>0</v>
      </c>
      <c r="AR379" s="122">
        <f t="shared" si="289"/>
        <v>0.98260000000000003</v>
      </c>
      <c r="AS379" s="122"/>
      <c r="AT379" s="122"/>
      <c r="AU379" s="122"/>
      <c r="AV379" s="122">
        <f>VLOOKUP(C379,'[1]13'!$C$23:$AZ$935,46,0)</f>
        <v>10.92276176</v>
      </c>
      <c r="AW379" s="122">
        <f>VLOOKUP(C379,'[1]13'!$C$23:$AZ$935,47,0)</f>
        <v>1.26</v>
      </c>
      <c r="AX379" s="122"/>
      <c r="AY379" s="122">
        <f>VLOOKUP(C379,'[1]13'!$C$23:$AZ$935,49,0)</f>
        <v>0.98260000000000003</v>
      </c>
      <c r="AZ379" s="122"/>
      <c r="BA379" s="122"/>
      <c r="BB379" s="122"/>
      <c r="BC379" s="122">
        <v>0</v>
      </c>
      <c r="BD379" s="122">
        <v>0</v>
      </c>
      <c r="BE379" s="122"/>
      <c r="BF379" s="122">
        <v>0</v>
      </c>
      <c r="BG379" s="122"/>
      <c r="BH379" s="122"/>
      <c r="BI379" s="122"/>
      <c r="BJ379" s="122"/>
      <c r="BK379" s="122"/>
      <c r="BL379" s="122"/>
      <c r="BM379" s="122"/>
      <c r="BN379" s="122"/>
      <c r="BO379" s="122"/>
      <c r="BP379" s="122"/>
      <c r="BQ379" s="122"/>
      <c r="BR379" s="122"/>
      <c r="BS379" s="122"/>
      <c r="BT379" s="122"/>
      <c r="BU379" s="122"/>
      <c r="BV379" s="122"/>
      <c r="BW379" s="122"/>
      <c r="BX379" s="122"/>
      <c r="BY379" s="122">
        <f t="shared" si="290"/>
        <v>-10.92276176</v>
      </c>
      <c r="BZ379" s="122"/>
      <c r="CA379" s="122"/>
      <c r="CB379" s="98"/>
    </row>
    <row r="380" spans="1:80" s="90" customFormat="1" ht="77.7" x14ac:dyDescent="0.3">
      <c r="A380" s="106" t="s">
        <v>1661</v>
      </c>
      <c r="B380" s="107" t="s">
        <v>881</v>
      </c>
      <c r="C380" s="108" t="s">
        <v>688</v>
      </c>
      <c r="D380" s="122">
        <v>3.5203500000000001</v>
      </c>
      <c r="E380" s="122"/>
      <c r="F380" s="122">
        <f>VLOOKUP(C380,'[1]13'!$C$23:$AZ$935,4,0)</f>
        <v>3.5203500000000005</v>
      </c>
      <c r="G380" s="122">
        <f>VLOOKUP(C380,'[1]13'!$C$23:$AZ$935,5,0)</f>
        <v>0</v>
      </c>
      <c r="H380" s="122"/>
      <c r="I380" s="122">
        <f>VLOOKUP(C380,'[1]13'!$C$23:$AZ$935,7,0)</f>
        <v>0.18</v>
      </c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2"/>
      <c r="AC380" s="122"/>
      <c r="AD380" s="122"/>
      <c r="AE380" s="122"/>
      <c r="AF380" s="122"/>
      <c r="AG380" s="122"/>
      <c r="AH380" s="122">
        <v>3.5203500000000005</v>
      </c>
      <c r="AI380" s="122">
        <v>0</v>
      </c>
      <c r="AJ380" s="122"/>
      <c r="AK380" s="122">
        <v>0.18</v>
      </c>
      <c r="AL380" s="122"/>
      <c r="AM380" s="122"/>
      <c r="AN380" s="122"/>
      <c r="AO380" s="122">
        <f t="shared" si="286"/>
        <v>2.41789948</v>
      </c>
      <c r="AP380" s="122">
        <f t="shared" si="287"/>
        <v>0</v>
      </c>
      <c r="AQ380" s="122">
        <f t="shared" si="288"/>
        <v>0</v>
      </c>
      <c r="AR380" s="122">
        <f t="shared" si="289"/>
        <v>0.16300000000000001</v>
      </c>
      <c r="AS380" s="122"/>
      <c r="AT380" s="122"/>
      <c r="AU380" s="122"/>
      <c r="AV380" s="122">
        <f>VLOOKUP(C380,'[1]13'!$C$23:$AZ$935,46,0)</f>
        <v>2.41789948</v>
      </c>
      <c r="AW380" s="122">
        <f>VLOOKUP(C380,'[1]13'!$C$23:$AZ$935,47,0)</f>
        <v>0</v>
      </c>
      <c r="AX380" s="122"/>
      <c r="AY380" s="122">
        <f>VLOOKUP(C380,'[1]13'!$C$23:$AZ$935,49,0)</f>
        <v>0.16300000000000001</v>
      </c>
      <c r="AZ380" s="122"/>
      <c r="BA380" s="122"/>
      <c r="BB380" s="122"/>
      <c r="BC380" s="122">
        <v>0</v>
      </c>
      <c r="BD380" s="122">
        <v>0</v>
      </c>
      <c r="BE380" s="122"/>
      <c r="BF380" s="122">
        <v>0</v>
      </c>
      <c r="BG380" s="122"/>
      <c r="BH380" s="122"/>
      <c r="BI380" s="122"/>
      <c r="BJ380" s="122"/>
      <c r="BK380" s="122"/>
      <c r="BL380" s="122"/>
      <c r="BM380" s="122"/>
      <c r="BN380" s="122"/>
      <c r="BO380" s="122"/>
      <c r="BP380" s="122"/>
      <c r="BQ380" s="122"/>
      <c r="BR380" s="122"/>
      <c r="BS380" s="122"/>
      <c r="BT380" s="122"/>
      <c r="BU380" s="122"/>
      <c r="BV380" s="122"/>
      <c r="BW380" s="122"/>
      <c r="BX380" s="122"/>
      <c r="BY380" s="122">
        <f t="shared" si="290"/>
        <v>1.1024505200000005</v>
      </c>
      <c r="BZ380" s="122"/>
      <c r="CA380" s="122"/>
      <c r="CB380" s="98"/>
    </row>
    <row r="381" spans="1:80" s="90" customFormat="1" ht="77.7" x14ac:dyDescent="0.3">
      <c r="A381" s="106" t="s">
        <v>1660</v>
      </c>
      <c r="B381" s="107" t="s">
        <v>882</v>
      </c>
      <c r="C381" s="108" t="s">
        <v>1331</v>
      </c>
      <c r="D381" s="122">
        <v>0.48705999999999999</v>
      </c>
      <c r="E381" s="73"/>
      <c r="F381" s="122">
        <f>VLOOKUP(C381,'[1]13'!$C$23:$AZ$935,4,0)</f>
        <v>0.48705999999999999</v>
      </c>
      <c r="G381" s="122">
        <f>VLOOKUP(C381,'[1]13'!$C$23:$AZ$935,5,0)</f>
        <v>0.4</v>
      </c>
      <c r="H381" s="122"/>
      <c r="I381" s="122">
        <f>VLOOKUP(C381,'[1]13'!$C$23:$AZ$935,7,0)</f>
        <v>0</v>
      </c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>
        <v>0.48705999999999999</v>
      </c>
      <c r="AI381" s="73">
        <v>0.4</v>
      </c>
      <c r="AJ381" s="73"/>
      <c r="AK381" s="73">
        <v>0</v>
      </c>
      <c r="AL381" s="73"/>
      <c r="AM381" s="73"/>
      <c r="AN381" s="73"/>
      <c r="AO381" s="122">
        <f t="shared" si="286"/>
        <v>0</v>
      </c>
      <c r="AP381" s="122">
        <f t="shared" si="287"/>
        <v>0</v>
      </c>
      <c r="AQ381" s="122">
        <f t="shared" si="288"/>
        <v>0</v>
      </c>
      <c r="AR381" s="122">
        <f t="shared" si="289"/>
        <v>0</v>
      </c>
      <c r="AS381" s="73"/>
      <c r="AT381" s="73"/>
      <c r="AU381" s="73"/>
      <c r="AV381" s="122">
        <f>VLOOKUP(C381,'[1]13'!$C$23:$AZ$935,46,0)</f>
        <v>0</v>
      </c>
      <c r="AW381" s="122">
        <f>VLOOKUP(C381,'[1]13'!$C$23:$AZ$935,47,0)</f>
        <v>0</v>
      </c>
      <c r="AX381" s="122"/>
      <c r="AY381" s="122">
        <f>VLOOKUP(C381,'[1]13'!$C$23:$AZ$935,49,0)</f>
        <v>0</v>
      </c>
      <c r="AZ381" s="73"/>
      <c r="BA381" s="73"/>
      <c r="BB381" s="73"/>
      <c r="BC381" s="73">
        <v>0</v>
      </c>
      <c r="BD381" s="73">
        <v>0</v>
      </c>
      <c r="BE381" s="73"/>
      <c r="BF381" s="73">
        <v>0</v>
      </c>
      <c r="BG381" s="73"/>
      <c r="BH381" s="73"/>
      <c r="BI381" s="73"/>
      <c r="BJ381" s="73"/>
      <c r="BK381" s="73"/>
      <c r="BL381" s="73"/>
      <c r="BM381" s="73"/>
      <c r="BN381" s="73"/>
      <c r="BO381" s="73"/>
      <c r="BP381" s="73"/>
      <c r="BQ381" s="73"/>
      <c r="BR381" s="73"/>
      <c r="BS381" s="73"/>
      <c r="BT381" s="73"/>
      <c r="BU381" s="73"/>
      <c r="BV381" s="73"/>
      <c r="BW381" s="73"/>
      <c r="BX381" s="73"/>
      <c r="BY381" s="122">
        <f t="shared" si="290"/>
        <v>0.48705999999999999</v>
      </c>
      <c r="BZ381" s="73"/>
      <c r="CA381" s="73"/>
      <c r="CB381" s="98"/>
    </row>
    <row r="382" spans="1:80" s="90" customFormat="1" ht="62.2" x14ac:dyDescent="0.3">
      <c r="A382" s="106" t="s">
        <v>1660</v>
      </c>
      <c r="B382" s="107" t="s">
        <v>1771</v>
      </c>
      <c r="C382" s="108" t="s">
        <v>1332</v>
      </c>
      <c r="D382" s="122">
        <v>0.39027000000000001</v>
      </c>
      <c r="E382" s="122"/>
      <c r="F382" s="122">
        <f>VLOOKUP(C382,'[1]13'!$C$23:$AZ$935,4,0)</f>
        <v>0.39027000000000001</v>
      </c>
      <c r="G382" s="122">
        <f>VLOOKUP(C382,'[1]13'!$C$23:$AZ$935,5,0)</f>
        <v>0.25</v>
      </c>
      <c r="H382" s="122"/>
      <c r="I382" s="122">
        <f>VLOOKUP(C382,'[1]13'!$C$23:$AZ$935,7,0)</f>
        <v>0</v>
      </c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2"/>
      <c r="AC382" s="122"/>
      <c r="AD382" s="122"/>
      <c r="AE382" s="122"/>
      <c r="AF382" s="122"/>
      <c r="AG382" s="122"/>
      <c r="AH382" s="122">
        <v>0.39027000000000001</v>
      </c>
      <c r="AI382" s="122">
        <v>0.25</v>
      </c>
      <c r="AJ382" s="122"/>
      <c r="AK382" s="122">
        <v>0</v>
      </c>
      <c r="AL382" s="122"/>
      <c r="AM382" s="122"/>
      <c r="AN382" s="122"/>
      <c r="AO382" s="122">
        <f t="shared" si="286"/>
        <v>0.35949010999999997</v>
      </c>
      <c r="AP382" s="122">
        <f t="shared" si="287"/>
        <v>0.25</v>
      </c>
      <c r="AQ382" s="122">
        <f t="shared" si="288"/>
        <v>0</v>
      </c>
      <c r="AR382" s="122">
        <f t="shared" si="289"/>
        <v>0</v>
      </c>
      <c r="AS382" s="122"/>
      <c r="AT382" s="122"/>
      <c r="AU382" s="122"/>
      <c r="AV382" s="122">
        <f>VLOOKUP(C382,'[1]13'!$C$23:$AZ$935,46,0)</f>
        <v>0.35949010999999997</v>
      </c>
      <c r="AW382" s="122">
        <f>VLOOKUP(C382,'[1]13'!$C$23:$AZ$935,47,0)</f>
        <v>0.25</v>
      </c>
      <c r="AX382" s="122"/>
      <c r="AY382" s="122">
        <f>VLOOKUP(C382,'[1]13'!$C$23:$AZ$935,49,0)</f>
        <v>0</v>
      </c>
      <c r="AZ382" s="122"/>
      <c r="BA382" s="122"/>
      <c r="BB382" s="122"/>
      <c r="BC382" s="122">
        <v>0</v>
      </c>
      <c r="BD382" s="122">
        <v>0</v>
      </c>
      <c r="BE382" s="122"/>
      <c r="BF382" s="122">
        <v>0</v>
      </c>
      <c r="BG382" s="122"/>
      <c r="BH382" s="122"/>
      <c r="BI382" s="122"/>
      <c r="BJ382" s="122"/>
      <c r="BK382" s="122"/>
      <c r="BL382" s="122"/>
      <c r="BM382" s="122"/>
      <c r="BN382" s="122"/>
      <c r="BO382" s="122"/>
      <c r="BP382" s="122"/>
      <c r="BQ382" s="122"/>
      <c r="BR382" s="122"/>
      <c r="BS382" s="122"/>
      <c r="BT382" s="122"/>
      <c r="BU382" s="122"/>
      <c r="BV382" s="122"/>
      <c r="BW382" s="122"/>
      <c r="BX382" s="122"/>
      <c r="BY382" s="122">
        <f t="shared" si="290"/>
        <v>3.0779890000000032E-2</v>
      </c>
      <c r="BZ382" s="122"/>
      <c r="CA382" s="122"/>
      <c r="CB382" s="98"/>
    </row>
    <row r="383" spans="1:80" s="90" customFormat="1" ht="46.65" x14ac:dyDescent="0.3">
      <c r="A383" s="106" t="s">
        <v>1660</v>
      </c>
      <c r="B383" s="107" t="s">
        <v>1772</v>
      </c>
      <c r="C383" s="108" t="s">
        <v>1333</v>
      </c>
      <c r="D383" s="122">
        <v>0.64124999999999999</v>
      </c>
      <c r="E383" s="73"/>
      <c r="F383" s="122">
        <f>VLOOKUP(C383,'[1]13'!$C$23:$AZ$935,4,0)</f>
        <v>0.64124999999999999</v>
      </c>
      <c r="G383" s="122">
        <f>VLOOKUP(C383,'[1]13'!$C$23:$AZ$935,5,0)</f>
        <v>0.63</v>
      </c>
      <c r="H383" s="122"/>
      <c r="I383" s="122">
        <f>VLOOKUP(C383,'[1]13'!$C$23:$AZ$935,7,0)</f>
        <v>0</v>
      </c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73">
        <v>0.64124999999999999</v>
      </c>
      <c r="AI383" s="73">
        <v>0.63</v>
      </c>
      <c r="AJ383" s="73"/>
      <c r="AK383" s="73">
        <v>0</v>
      </c>
      <c r="AL383" s="73"/>
      <c r="AM383" s="73"/>
      <c r="AN383" s="73"/>
      <c r="AO383" s="122">
        <f t="shared" si="286"/>
        <v>0.58571938000000001</v>
      </c>
      <c r="AP383" s="122">
        <f t="shared" si="287"/>
        <v>0.63</v>
      </c>
      <c r="AQ383" s="122">
        <f t="shared" si="288"/>
        <v>0</v>
      </c>
      <c r="AR383" s="122">
        <f t="shared" si="289"/>
        <v>0</v>
      </c>
      <c r="AS383" s="73"/>
      <c r="AT383" s="73"/>
      <c r="AU383" s="73"/>
      <c r="AV383" s="122">
        <f>VLOOKUP(C383,'[1]13'!$C$23:$AZ$935,46,0)</f>
        <v>0.58571938000000001</v>
      </c>
      <c r="AW383" s="122">
        <f>VLOOKUP(C383,'[1]13'!$C$23:$AZ$935,47,0)</f>
        <v>0.63</v>
      </c>
      <c r="AX383" s="122"/>
      <c r="AY383" s="122">
        <f>VLOOKUP(C383,'[1]13'!$C$23:$AZ$935,49,0)</f>
        <v>0</v>
      </c>
      <c r="AZ383" s="73"/>
      <c r="BA383" s="73"/>
      <c r="BB383" s="73"/>
      <c r="BC383" s="73">
        <v>0</v>
      </c>
      <c r="BD383" s="73">
        <v>0</v>
      </c>
      <c r="BE383" s="73"/>
      <c r="BF383" s="73">
        <v>0</v>
      </c>
      <c r="BG383" s="73"/>
      <c r="BH383" s="73"/>
      <c r="BI383" s="73"/>
      <c r="BJ383" s="73"/>
      <c r="BK383" s="73"/>
      <c r="BL383" s="73"/>
      <c r="BM383" s="73"/>
      <c r="BN383" s="73"/>
      <c r="BO383" s="73"/>
      <c r="BP383" s="73"/>
      <c r="BQ383" s="73"/>
      <c r="BR383" s="73"/>
      <c r="BS383" s="73"/>
      <c r="BT383" s="73"/>
      <c r="BU383" s="73"/>
      <c r="BV383" s="73"/>
      <c r="BW383" s="73"/>
      <c r="BX383" s="73"/>
      <c r="BY383" s="122">
        <f t="shared" si="290"/>
        <v>5.5530619999999975E-2</v>
      </c>
      <c r="BZ383" s="73"/>
      <c r="CA383" s="73"/>
      <c r="CB383" s="98"/>
    </row>
    <row r="384" spans="1:80" s="90" customFormat="1" ht="93.25" x14ac:dyDescent="0.3">
      <c r="A384" s="106" t="s">
        <v>1660</v>
      </c>
      <c r="B384" s="107" t="s">
        <v>1773</v>
      </c>
      <c r="C384" s="108" t="s">
        <v>1334</v>
      </c>
      <c r="D384" s="122">
        <v>0.48705999999999999</v>
      </c>
      <c r="E384" s="73"/>
      <c r="F384" s="122">
        <f>VLOOKUP(C384,'[1]13'!$C$23:$AZ$935,4,0)</f>
        <v>0.48705999999999999</v>
      </c>
      <c r="G384" s="122">
        <f>VLOOKUP(C384,'[1]13'!$C$23:$AZ$935,5,0)</f>
        <v>0.4</v>
      </c>
      <c r="H384" s="122"/>
      <c r="I384" s="122">
        <f>VLOOKUP(C384,'[1]13'!$C$23:$AZ$935,7,0)</f>
        <v>0</v>
      </c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>
        <v>0.48705999999999999</v>
      </c>
      <c r="AI384" s="73">
        <v>0.4</v>
      </c>
      <c r="AJ384" s="73"/>
      <c r="AK384" s="73">
        <v>0</v>
      </c>
      <c r="AL384" s="73"/>
      <c r="AM384" s="73"/>
      <c r="AN384" s="73"/>
      <c r="AO384" s="122">
        <f t="shared" si="286"/>
        <v>0.37773039000000003</v>
      </c>
      <c r="AP384" s="122">
        <f t="shared" si="287"/>
        <v>0.4</v>
      </c>
      <c r="AQ384" s="122">
        <f t="shared" si="288"/>
        <v>0</v>
      </c>
      <c r="AR384" s="122">
        <f t="shared" si="289"/>
        <v>0</v>
      </c>
      <c r="AS384" s="73"/>
      <c r="AT384" s="73"/>
      <c r="AU384" s="73"/>
      <c r="AV384" s="122">
        <f>VLOOKUP(C384,'[1]13'!$C$23:$AZ$935,46,0)</f>
        <v>0.37773039000000003</v>
      </c>
      <c r="AW384" s="122">
        <f>VLOOKUP(C384,'[1]13'!$C$23:$AZ$935,47,0)</f>
        <v>0.4</v>
      </c>
      <c r="AX384" s="122"/>
      <c r="AY384" s="122">
        <f>VLOOKUP(C384,'[1]13'!$C$23:$AZ$935,49,0)</f>
        <v>0</v>
      </c>
      <c r="AZ384" s="73"/>
      <c r="BA384" s="73"/>
      <c r="BB384" s="73"/>
      <c r="BC384" s="73">
        <v>0</v>
      </c>
      <c r="BD384" s="73">
        <v>0</v>
      </c>
      <c r="BE384" s="73"/>
      <c r="BF384" s="73">
        <v>0</v>
      </c>
      <c r="BG384" s="73"/>
      <c r="BH384" s="73"/>
      <c r="BI384" s="73"/>
      <c r="BJ384" s="73"/>
      <c r="BK384" s="73"/>
      <c r="BL384" s="73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3"/>
      <c r="BX384" s="73"/>
      <c r="BY384" s="122">
        <f t="shared" si="290"/>
        <v>0.10932960999999997</v>
      </c>
      <c r="BZ384" s="73"/>
      <c r="CA384" s="73"/>
      <c r="CB384" s="98"/>
    </row>
    <row r="385" spans="1:80" s="90" customFormat="1" ht="46.65" x14ac:dyDescent="0.3">
      <c r="A385" s="106" t="s">
        <v>1660</v>
      </c>
      <c r="B385" s="107" t="s">
        <v>883</v>
      </c>
      <c r="C385" s="108" t="s">
        <v>1335</v>
      </c>
      <c r="D385" s="122">
        <v>0.31148000000000003</v>
      </c>
      <c r="E385" s="73"/>
      <c r="F385" s="122">
        <f>VLOOKUP(C385,'[1]13'!$C$23:$AZ$935,4,0)</f>
        <v>0.31148000000000003</v>
      </c>
      <c r="G385" s="122">
        <f>VLOOKUP(C385,'[1]13'!$C$23:$AZ$935,5,0)</f>
        <v>0.16</v>
      </c>
      <c r="H385" s="122"/>
      <c r="I385" s="122">
        <f>VLOOKUP(C385,'[1]13'!$C$23:$AZ$935,7,0)</f>
        <v>0</v>
      </c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>
        <v>0.31148000000000003</v>
      </c>
      <c r="AI385" s="73">
        <v>0.16</v>
      </c>
      <c r="AJ385" s="73"/>
      <c r="AK385" s="73">
        <v>0</v>
      </c>
      <c r="AL385" s="73"/>
      <c r="AM385" s="73"/>
      <c r="AN385" s="73"/>
      <c r="AO385" s="122">
        <f t="shared" si="286"/>
        <v>0.12800944</v>
      </c>
      <c r="AP385" s="122">
        <f t="shared" si="287"/>
        <v>0.16</v>
      </c>
      <c r="AQ385" s="122">
        <f t="shared" si="288"/>
        <v>0</v>
      </c>
      <c r="AR385" s="122">
        <f t="shared" si="289"/>
        <v>0</v>
      </c>
      <c r="AS385" s="73"/>
      <c r="AT385" s="73"/>
      <c r="AU385" s="73"/>
      <c r="AV385" s="122">
        <f>VLOOKUP(C385,'[1]13'!$C$23:$AZ$935,46,0)</f>
        <v>0.12800944</v>
      </c>
      <c r="AW385" s="122">
        <f>VLOOKUP(C385,'[1]13'!$C$23:$AZ$935,47,0)</f>
        <v>0.16</v>
      </c>
      <c r="AX385" s="122"/>
      <c r="AY385" s="122">
        <f>VLOOKUP(C385,'[1]13'!$C$23:$AZ$935,49,0)</f>
        <v>0</v>
      </c>
      <c r="AZ385" s="73"/>
      <c r="BA385" s="73"/>
      <c r="BB385" s="73"/>
      <c r="BC385" s="73">
        <v>0</v>
      </c>
      <c r="BD385" s="73">
        <v>0</v>
      </c>
      <c r="BE385" s="73"/>
      <c r="BF385" s="73">
        <v>0</v>
      </c>
      <c r="BG385" s="73"/>
      <c r="BH385" s="73"/>
      <c r="BI385" s="73"/>
      <c r="BJ385" s="73"/>
      <c r="BK385" s="73"/>
      <c r="BL385" s="73"/>
      <c r="BM385" s="73"/>
      <c r="BN385" s="73"/>
      <c r="BO385" s="73"/>
      <c r="BP385" s="73"/>
      <c r="BQ385" s="73"/>
      <c r="BR385" s="73"/>
      <c r="BS385" s="73"/>
      <c r="BT385" s="73"/>
      <c r="BU385" s="73"/>
      <c r="BV385" s="73"/>
      <c r="BW385" s="73"/>
      <c r="BX385" s="73"/>
      <c r="BY385" s="122">
        <f t="shared" si="290"/>
        <v>0.18347056000000003</v>
      </c>
      <c r="BZ385" s="73"/>
      <c r="CA385" s="73"/>
      <c r="CB385" s="98"/>
    </row>
    <row r="386" spans="1:80" s="90" customFormat="1" ht="62.2" x14ac:dyDescent="0.3">
      <c r="A386" s="106" t="s">
        <v>1661</v>
      </c>
      <c r="B386" s="107" t="s">
        <v>884</v>
      </c>
      <c r="C386" s="108" t="s">
        <v>1336</v>
      </c>
      <c r="D386" s="122">
        <v>0.75997000000000003</v>
      </c>
      <c r="E386" s="73"/>
      <c r="F386" s="122">
        <f>VLOOKUP(C386,'[1]13'!$C$23:$AZ$935,4,0)</f>
        <v>0.75997000000000015</v>
      </c>
      <c r="G386" s="122">
        <f>VLOOKUP(C386,'[1]13'!$C$23:$AZ$935,5,0)</f>
        <v>0</v>
      </c>
      <c r="H386" s="122"/>
      <c r="I386" s="122">
        <f>VLOOKUP(C386,'[1]13'!$C$23:$AZ$935,7,0)</f>
        <v>0.4</v>
      </c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73">
        <v>0.75997000000000015</v>
      </c>
      <c r="AI386" s="73">
        <v>0</v>
      </c>
      <c r="AJ386" s="73"/>
      <c r="AK386" s="73">
        <v>0.4</v>
      </c>
      <c r="AL386" s="73"/>
      <c r="AM386" s="73"/>
      <c r="AN386" s="73"/>
      <c r="AO386" s="122">
        <f t="shared" si="286"/>
        <v>0</v>
      </c>
      <c r="AP386" s="122">
        <f t="shared" si="287"/>
        <v>0</v>
      </c>
      <c r="AQ386" s="122">
        <f t="shared" si="288"/>
        <v>0</v>
      </c>
      <c r="AR386" s="122">
        <f t="shared" si="289"/>
        <v>0</v>
      </c>
      <c r="AS386" s="73"/>
      <c r="AT386" s="73"/>
      <c r="AU386" s="73"/>
      <c r="AV386" s="122">
        <f>VLOOKUP(C386,'[1]13'!$C$23:$AZ$935,46,0)</f>
        <v>0</v>
      </c>
      <c r="AW386" s="122">
        <f>VLOOKUP(C386,'[1]13'!$C$23:$AZ$935,47,0)</f>
        <v>0</v>
      </c>
      <c r="AX386" s="122"/>
      <c r="AY386" s="122">
        <f>VLOOKUP(C386,'[1]13'!$C$23:$AZ$935,49,0)</f>
        <v>0</v>
      </c>
      <c r="AZ386" s="73"/>
      <c r="BA386" s="73"/>
      <c r="BB386" s="73"/>
      <c r="BC386" s="73">
        <v>0</v>
      </c>
      <c r="BD386" s="73">
        <v>0</v>
      </c>
      <c r="BE386" s="73"/>
      <c r="BF386" s="73">
        <v>0</v>
      </c>
      <c r="BG386" s="73"/>
      <c r="BH386" s="73"/>
      <c r="BI386" s="73"/>
      <c r="BJ386" s="73"/>
      <c r="BK386" s="73"/>
      <c r="BL386" s="73"/>
      <c r="BM386" s="73"/>
      <c r="BN386" s="73"/>
      <c r="BO386" s="73"/>
      <c r="BP386" s="73"/>
      <c r="BQ386" s="73"/>
      <c r="BR386" s="73"/>
      <c r="BS386" s="73"/>
      <c r="BT386" s="73"/>
      <c r="BU386" s="73"/>
      <c r="BV386" s="73"/>
      <c r="BW386" s="73"/>
      <c r="BX386" s="73"/>
      <c r="BY386" s="122">
        <f t="shared" si="290"/>
        <v>0.75997000000000015</v>
      </c>
      <c r="BZ386" s="73"/>
      <c r="CA386" s="73"/>
      <c r="CB386" s="98"/>
    </row>
    <row r="387" spans="1:80" s="90" customFormat="1" ht="46.65" x14ac:dyDescent="0.3">
      <c r="A387" s="106" t="s">
        <v>1660</v>
      </c>
      <c r="B387" s="107" t="s">
        <v>885</v>
      </c>
      <c r="C387" s="108" t="s">
        <v>1337</v>
      </c>
      <c r="D387" s="122">
        <v>0.48705999999999999</v>
      </c>
      <c r="E387" s="73"/>
      <c r="F387" s="122">
        <f>VLOOKUP(C387,'[1]13'!$C$23:$AZ$935,4,0)</f>
        <v>0.48705999999999999</v>
      </c>
      <c r="G387" s="122">
        <f>VLOOKUP(C387,'[1]13'!$C$23:$AZ$935,5,0)</f>
        <v>0.4</v>
      </c>
      <c r="H387" s="122"/>
      <c r="I387" s="122">
        <f>VLOOKUP(C387,'[1]13'!$C$23:$AZ$935,7,0)</f>
        <v>0</v>
      </c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F387" s="73"/>
      <c r="AG387" s="73"/>
      <c r="AH387" s="73">
        <v>0.48705999999999999</v>
      </c>
      <c r="AI387" s="73">
        <v>0.4</v>
      </c>
      <c r="AJ387" s="73"/>
      <c r="AK387" s="73">
        <v>0</v>
      </c>
      <c r="AL387" s="73"/>
      <c r="AM387" s="73"/>
      <c r="AN387" s="73"/>
      <c r="AO387" s="122">
        <f t="shared" si="286"/>
        <v>0.37490656999999999</v>
      </c>
      <c r="AP387" s="122">
        <f t="shared" si="287"/>
        <v>0.4</v>
      </c>
      <c r="AQ387" s="122">
        <f t="shared" si="288"/>
        <v>0</v>
      </c>
      <c r="AR387" s="122">
        <f t="shared" si="289"/>
        <v>0</v>
      </c>
      <c r="AS387" s="73"/>
      <c r="AT387" s="73"/>
      <c r="AU387" s="73"/>
      <c r="AV387" s="122">
        <f>VLOOKUP(C387,'[1]13'!$C$23:$AZ$935,46,0)</f>
        <v>0.37490656999999999</v>
      </c>
      <c r="AW387" s="122">
        <f>VLOOKUP(C387,'[1]13'!$C$23:$AZ$935,47,0)</f>
        <v>0.4</v>
      </c>
      <c r="AX387" s="122"/>
      <c r="AY387" s="122">
        <f>VLOOKUP(C387,'[1]13'!$C$23:$AZ$935,49,0)</f>
        <v>0</v>
      </c>
      <c r="AZ387" s="73"/>
      <c r="BA387" s="73"/>
      <c r="BB387" s="73"/>
      <c r="BC387" s="73">
        <v>0</v>
      </c>
      <c r="BD387" s="73">
        <v>0</v>
      </c>
      <c r="BE387" s="73"/>
      <c r="BF387" s="73">
        <v>0</v>
      </c>
      <c r="BG387" s="73"/>
      <c r="BH387" s="73"/>
      <c r="BI387" s="73"/>
      <c r="BJ387" s="73"/>
      <c r="BK387" s="73"/>
      <c r="BL387" s="73"/>
      <c r="BM387" s="73"/>
      <c r="BN387" s="73"/>
      <c r="BO387" s="73"/>
      <c r="BP387" s="73"/>
      <c r="BQ387" s="73"/>
      <c r="BR387" s="73"/>
      <c r="BS387" s="73"/>
      <c r="BT387" s="73"/>
      <c r="BU387" s="73"/>
      <c r="BV387" s="73"/>
      <c r="BW387" s="73"/>
      <c r="BX387" s="73"/>
      <c r="BY387" s="122">
        <f t="shared" si="290"/>
        <v>0.11215343</v>
      </c>
      <c r="BZ387" s="73"/>
      <c r="CA387" s="73"/>
      <c r="CB387" s="98"/>
    </row>
    <row r="388" spans="1:80" s="90" customFormat="1" ht="62.2" x14ac:dyDescent="0.3">
      <c r="A388" s="106" t="s">
        <v>1660</v>
      </c>
      <c r="B388" s="107" t="s">
        <v>1774</v>
      </c>
      <c r="C388" s="108" t="s">
        <v>1338</v>
      </c>
      <c r="D388" s="122">
        <v>0.48705999999999999</v>
      </c>
      <c r="E388" s="73"/>
      <c r="F388" s="122">
        <f>VLOOKUP(C388,'[1]13'!$C$23:$AZ$935,4,0)</f>
        <v>0.48705999999999999</v>
      </c>
      <c r="G388" s="122">
        <f>VLOOKUP(C388,'[1]13'!$C$23:$AZ$935,5,0)</f>
        <v>0.4</v>
      </c>
      <c r="H388" s="122"/>
      <c r="I388" s="122">
        <f>VLOOKUP(C388,'[1]13'!$C$23:$AZ$935,7,0)</f>
        <v>0</v>
      </c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73">
        <v>0.48705999999999999</v>
      </c>
      <c r="AI388" s="73">
        <v>0.4</v>
      </c>
      <c r="AJ388" s="73"/>
      <c r="AK388" s="73">
        <v>0</v>
      </c>
      <c r="AL388" s="73"/>
      <c r="AM388" s="73"/>
      <c r="AN388" s="73"/>
      <c r="AO388" s="122">
        <f t="shared" si="286"/>
        <v>0.39093207000000002</v>
      </c>
      <c r="AP388" s="122">
        <f t="shared" si="287"/>
        <v>0.4</v>
      </c>
      <c r="AQ388" s="122">
        <f t="shared" si="288"/>
        <v>0</v>
      </c>
      <c r="AR388" s="122">
        <f t="shared" si="289"/>
        <v>0</v>
      </c>
      <c r="AS388" s="73"/>
      <c r="AT388" s="73"/>
      <c r="AU388" s="73"/>
      <c r="AV388" s="122">
        <f>VLOOKUP(C388,'[1]13'!$C$23:$AZ$935,46,0)</f>
        <v>0.39093207000000002</v>
      </c>
      <c r="AW388" s="122">
        <f>VLOOKUP(C388,'[1]13'!$C$23:$AZ$935,47,0)</f>
        <v>0.4</v>
      </c>
      <c r="AX388" s="122"/>
      <c r="AY388" s="122">
        <f>VLOOKUP(C388,'[1]13'!$C$23:$AZ$935,49,0)</f>
        <v>0</v>
      </c>
      <c r="AZ388" s="73"/>
      <c r="BA388" s="73"/>
      <c r="BB388" s="73"/>
      <c r="BC388" s="73">
        <v>0</v>
      </c>
      <c r="BD388" s="73">
        <v>0</v>
      </c>
      <c r="BE388" s="73"/>
      <c r="BF388" s="73">
        <v>0</v>
      </c>
      <c r="BG388" s="73"/>
      <c r="BH388" s="73"/>
      <c r="BI388" s="73"/>
      <c r="BJ388" s="73"/>
      <c r="BK388" s="73"/>
      <c r="BL388" s="73"/>
      <c r="BM388" s="73"/>
      <c r="BN388" s="73"/>
      <c r="BO388" s="73"/>
      <c r="BP388" s="73"/>
      <c r="BQ388" s="73"/>
      <c r="BR388" s="73"/>
      <c r="BS388" s="73"/>
      <c r="BT388" s="73"/>
      <c r="BU388" s="73"/>
      <c r="BV388" s="73"/>
      <c r="BW388" s="73"/>
      <c r="BX388" s="73"/>
      <c r="BY388" s="122">
        <f t="shared" si="290"/>
        <v>9.6127929999999973E-2</v>
      </c>
      <c r="BZ388" s="73"/>
      <c r="CA388" s="73"/>
      <c r="CB388" s="98"/>
    </row>
    <row r="389" spans="1:80" s="90" customFormat="1" ht="46.65" x14ac:dyDescent="0.3">
      <c r="A389" s="106" t="s">
        <v>1660</v>
      </c>
      <c r="B389" s="107" t="s">
        <v>1775</v>
      </c>
      <c r="C389" s="108" t="s">
        <v>1339</v>
      </c>
      <c r="D389" s="122">
        <v>0.48705999999999999</v>
      </c>
      <c r="E389" s="73"/>
      <c r="F389" s="122">
        <f>VLOOKUP(C389,'[1]13'!$C$23:$AZ$935,4,0)</f>
        <v>0.48705999999999999</v>
      </c>
      <c r="G389" s="122">
        <f>VLOOKUP(C389,'[1]13'!$C$23:$AZ$935,5,0)</f>
        <v>0.4</v>
      </c>
      <c r="H389" s="122"/>
      <c r="I389" s="122">
        <f>VLOOKUP(C389,'[1]13'!$C$23:$AZ$935,7,0)</f>
        <v>0</v>
      </c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>
        <v>0.48705999999999999</v>
      </c>
      <c r="AI389" s="73">
        <v>0.4</v>
      </c>
      <c r="AJ389" s="73"/>
      <c r="AK389" s="73">
        <v>0</v>
      </c>
      <c r="AL389" s="73"/>
      <c r="AM389" s="73"/>
      <c r="AN389" s="73"/>
      <c r="AO389" s="122">
        <f t="shared" si="286"/>
        <v>0.21239496999999999</v>
      </c>
      <c r="AP389" s="122">
        <f t="shared" si="287"/>
        <v>0.4</v>
      </c>
      <c r="AQ389" s="122">
        <f t="shared" si="288"/>
        <v>0</v>
      </c>
      <c r="AR389" s="122">
        <f t="shared" si="289"/>
        <v>0</v>
      </c>
      <c r="AS389" s="73"/>
      <c r="AT389" s="73"/>
      <c r="AU389" s="73"/>
      <c r="AV389" s="122">
        <f>VLOOKUP(C389,'[1]13'!$C$23:$AZ$935,46,0)</f>
        <v>0.21239496999999999</v>
      </c>
      <c r="AW389" s="122">
        <f>VLOOKUP(C389,'[1]13'!$C$23:$AZ$935,47,0)</f>
        <v>0.4</v>
      </c>
      <c r="AX389" s="122"/>
      <c r="AY389" s="122">
        <f>VLOOKUP(C389,'[1]13'!$C$23:$AZ$935,49,0)</f>
        <v>0</v>
      </c>
      <c r="AZ389" s="73"/>
      <c r="BA389" s="73"/>
      <c r="BB389" s="73"/>
      <c r="BC389" s="73">
        <v>0</v>
      </c>
      <c r="BD389" s="73">
        <v>0</v>
      </c>
      <c r="BE389" s="73"/>
      <c r="BF389" s="73">
        <v>0</v>
      </c>
      <c r="BG389" s="73"/>
      <c r="BH389" s="73"/>
      <c r="BI389" s="73"/>
      <c r="BJ389" s="73"/>
      <c r="BK389" s="73"/>
      <c r="BL389" s="73"/>
      <c r="BM389" s="73"/>
      <c r="BN389" s="73"/>
      <c r="BO389" s="73"/>
      <c r="BP389" s="73"/>
      <c r="BQ389" s="73"/>
      <c r="BR389" s="73"/>
      <c r="BS389" s="73"/>
      <c r="BT389" s="73"/>
      <c r="BU389" s="73"/>
      <c r="BV389" s="73"/>
      <c r="BW389" s="73"/>
      <c r="BX389" s="73"/>
      <c r="BY389" s="122">
        <f t="shared" si="290"/>
        <v>0.27466502999999998</v>
      </c>
      <c r="BZ389" s="73"/>
      <c r="CA389" s="73"/>
      <c r="CB389" s="98"/>
    </row>
    <row r="390" spans="1:80" s="90" customFormat="1" ht="62.2" x14ac:dyDescent="0.3">
      <c r="A390" s="106" t="s">
        <v>1660</v>
      </c>
      <c r="B390" s="107" t="s">
        <v>886</v>
      </c>
      <c r="C390" s="108" t="s">
        <v>1340</v>
      </c>
      <c r="D390" s="122">
        <v>0.31148000000000003</v>
      </c>
      <c r="E390" s="73"/>
      <c r="F390" s="122">
        <f>VLOOKUP(C390,'[1]13'!$C$23:$AZ$935,4,0)</f>
        <v>0.31148000000000003</v>
      </c>
      <c r="G390" s="122">
        <f>VLOOKUP(C390,'[1]13'!$C$23:$AZ$935,5,0)</f>
        <v>0.16</v>
      </c>
      <c r="H390" s="122"/>
      <c r="I390" s="122">
        <f>VLOOKUP(C390,'[1]13'!$C$23:$AZ$935,7,0)</f>
        <v>0</v>
      </c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>
        <v>0.31148000000000003</v>
      </c>
      <c r="AI390" s="73">
        <v>0.16</v>
      </c>
      <c r="AJ390" s="73"/>
      <c r="AK390" s="73">
        <v>0</v>
      </c>
      <c r="AL390" s="73"/>
      <c r="AM390" s="73"/>
      <c r="AN390" s="73"/>
      <c r="AO390" s="122">
        <f t="shared" si="286"/>
        <v>0.24108784999999999</v>
      </c>
      <c r="AP390" s="122">
        <f t="shared" si="287"/>
        <v>0.16</v>
      </c>
      <c r="AQ390" s="122">
        <f t="shared" si="288"/>
        <v>0</v>
      </c>
      <c r="AR390" s="122">
        <f t="shared" si="289"/>
        <v>0</v>
      </c>
      <c r="AS390" s="73"/>
      <c r="AT390" s="73"/>
      <c r="AU390" s="73"/>
      <c r="AV390" s="122">
        <f>VLOOKUP(C390,'[1]13'!$C$23:$AZ$935,46,0)</f>
        <v>0.24108784999999999</v>
      </c>
      <c r="AW390" s="122">
        <f>VLOOKUP(C390,'[1]13'!$C$23:$AZ$935,47,0)</f>
        <v>0.16</v>
      </c>
      <c r="AX390" s="122"/>
      <c r="AY390" s="122">
        <f>VLOOKUP(C390,'[1]13'!$C$23:$AZ$935,49,0)</f>
        <v>0</v>
      </c>
      <c r="AZ390" s="73"/>
      <c r="BA390" s="73"/>
      <c r="BB390" s="73"/>
      <c r="BC390" s="73">
        <v>0</v>
      </c>
      <c r="BD390" s="73">
        <v>0</v>
      </c>
      <c r="BE390" s="73"/>
      <c r="BF390" s="73">
        <v>0</v>
      </c>
      <c r="BG390" s="73"/>
      <c r="BH390" s="73"/>
      <c r="BI390" s="73"/>
      <c r="BJ390" s="73"/>
      <c r="BK390" s="73"/>
      <c r="BL390" s="73"/>
      <c r="BM390" s="73"/>
      <c r="BN390" s="73"/>
      <c r="BO390" s="73"/>
      <c r="BP390" s="73"/>
      <c r="BQ390" s="73"/>
      <c r="BR390" s="73"/>
      <c r="BS390" s="73"/>
      <c r="BT390" s="73"/>
      <c r="BU390" s="73"/>
      <c r="BV390" s="73"/>
      <c r="BW390" s="73"/>
      <c r="BX390" s="73"/>
      <c r="BY390" s="122">
        <f t="shared" si="290"/>
        <v>7.0392150000000042E-2</v>
      </c>
      <c r="BZ390" s="73"/>
      <c r="CA390" s="73"/>
      <c r="CB390" s="98"/>
    </row>
    <row r="391" spans="1:80" s="90" customFormat="1" ht="77.7" x14ac:dyDescent="0.3">
      <c r="A391" s="106" t="s">
        <v>1660</v>
      </c>
      <c r="B391" s="107" t="s">
        <v>887</v>
      </c>
      <c r="C391" s="108" t="s">
        <v>1341</v>
      </c>
      <c r="D391" s="122">
        <v>0.48705999999999999</v>
      </c>
      <c r="E391" s="73"/>
      <c r="F391" s="122">
        <f>VLOOKUP(C391,'[1]13'!$C$23:$AZ$935,4,0)</f>
        <v>0.48705999999999999</v>
      </c>
      <c r="G391" s="122">
        <f>VLOOKUP(C391,'[1]13'!$C$23:$AZ$935,5,0)</f>
        <v>0.4</v>
      </c>
      <c r="H391" s="122"/>
      <c r="I391" s="122">
        <f>VLOOKUP(C391,'[1]13'!$C$23:$AZ$935,7,0)</f>
        <v>0</v>
      </c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73">
        <v>0.48705999999999999</v>
      </c>
      <c r="AI391" s="73">
        <v>0.4</v>
      </c>
      <c r="AJ391" s="73"/>
      <c r="AK391" s="73">
        <v>0</v>
      </c>
      <c r="AL391" s="73"/>
      <c r="AM391" s="73"/>
      <c r="AN391" s="73"/>
      <c r="AO391" s="122">
        <f t="shared" si="286"/>
        <v>0</v>
      </c>
      <c r="AP391" s="122">
        <f t="shared" si="287"/>
        <v>0</v>
      </c>
      <c r="AQ391" s="122">
        <f t="shared" si="288"/>
        <v>0</v>
      </c>
      <c r="AR391" s="122">
        <f t="shared" si="289"/>
        <v>0</v>
      </c>
      <c r="AS391" s="73"/>
      <c r="AT391" s="73"/>
      <c r="AU391" s="73"/>
      <c r="AV391" s="122">
        <f>VLOOKUP(C391,'[1]13'!$C$23:$AZ$935,46,0)</f>
        <v>0</v>
      </c>
      <c r="AW391" s="122">
        <f>VLOOKUP(C391,'[1]13'!$C$23:$AZ$935,47,0)</f>
        <v>0</v>
      </c>
      <c r="AX391" s="122"/>
      <c r="AY391" s="122">
        <f>VLOOKUP(C391,'[1]13'!$C$23:$AZ$935,49,0)</f>
        <v>0</v>
      </c>
      <c r="AZ391" s="73"/>
      <c r="BA391" s="73"/>
      <c r="BB391" s="73"/>
      <c r="BC391" s="73">
        <v>0</v>
      </c>
      <c r="BD391" s="73">
        <v>0</v>
      </c>
      <c r="BE391" s="73"/>
      <c r="BF391" s="73">
        <v>0</v>
      </c>
      <c r="BG391" s="73"/>
      <c r="BH391" s="73"/>
      <c r="BI391" s="73"/>
      <c r="BJ391" s="73"/>
      <c r="BK391" s="73"/>
      <c r="BL391" s="73"/>
      <c r="BM391" s="73"/>
      <c r="BN391" s="73"/>
      <c r="BO391" s="73"/>
      <c r="BP391" s="73"/>
      <c r="BQ391" s="73"/>
      <c r="BR391" s="73"/>
      <c r="BS391" s="73"/>
      <c r="BT391" s="73"/>
      <c r="BU391" s="73"/>
      <c r="BV391" s="73"/>
      <c r="BW391" s="73"/>
      <c r="BX391" s="73"/>
      <c r="BY391" s="122">
        <f t="shared" si="290"/>
        <v>0.48705999999999999</v>
      </c>
      <c r="BZ391" s="73"/>
      <c r="CA391" s="73"/>
      <c r="CB391" s="98"/>
    </row>
    <row r="392" spans="1:80" s="90" customFormat="1" ht="77.7" x14ac:dyDescent="0.3">
      <c r="A392" s="106" t="s">
        <v>1661</v>
      </c>
      <c r="B392" s="107" t="s">
        <v>1776</v>
      </c>
      <c r="C392" s="108" t="s">
        <v>1342</v>
      </c>
      <c r="D392" s="122">
        <v>0</v>
      </c>
      <c r="E392" s="73"/>
      <c r="F392" s="122">
        <f>VLOOKUP(C392,'[1]13'!$C$23:$AZ$935,4,0)</f>
        <v>0</v>
      </c>
      <c r="G392" s="122">
        <f>VLOOKUP(C392,'[1]13'!$C$23:$AZ$935,5,0)</f>
        <v>0</v>
      </c>
      <c r="H392" s="122"/>
      <c r="I392" s="122">
        <f>VLOOKUP(C392,'[1]13'!$C$23:$AZ$935,7,0)</f>
        <v>0</v>
      </c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73">
        <v>0</v>
      </c>
      <c r="AI392" s="73">
        <v>0</v>
      </c>
      <c r="AJ392" s="73"/>
      <c r="AK392" s="73">
        <v>0</v>
      </c>
      <c r="AL392" s="73"/>
      <c r="AM392" s="73"/>
      <c r="AN392" s="73"/>
      <c r="AO392" s="122">
        <f t="shared" si="286"/>
        <v>0</v>
      </c>
      <c r="AP392" s="122">
        <f t="shared" si="287"/>
        <v>0</v>
      </c>
      <c r="AQ392" s="122">
        <f t="shared" si="288"/>
        <v>0</v>
      </c>
      <c r="AR392" s="122">
        <f t="shared" si="289"/>
        <v>0</v>
      </c>
      <c r="AS392" s="73"/>
      <c r="AT392" s="73"/>
      <c r="AU392" s="73"/>
      <c r="AV392" s="122">
        <f>VLOOKUP(C392,'[1]13'!$C$23:$AZ$935,46,0)</f>
        <v>0</v>
      </c>
      <c r="AW392" s="122">
        <f>VLOOKUP(C392,'[1]13'!$C$23:$AZ$935,47,0)</f>
        <v>0</v>
      </c>
      <c r="AX392" s="122"/>
      <c r="AY392" s="122">
        <f>VLOOKUP(C392,'[1]13'!$C$23:$AZ$935,49,0)</f>
        <v>0</v>
      </c>
      <c r="AZ392" s="73"/>
      <c r="BA392" s="73"/>
      <c r="BB392" s="73"/>
      <c r="BC392" s="73">
        <v>0</v>
      </c>
      <c r="BD392" s="73">
        <v>0</v>
      </c>
      <c r="BE392" s="73"/>
      <c r="BF392" s="73">
        <v>0</v>
      </c>
      <c r="BG392" s="73"/>
      <c r="BH392" s="73"/>
      <c r="BI392" s="73"/>
      <c r="BJ392" s="73"/>
      <c r="BK392" s="73"/>
      <c r="BL392" s="73"/>
      <c r="BM392" s="73"/>
      <c r="BN392" s="73"/>
      <c r="BO392" s="73"/>
      <c r="BP392" s="73"/>
      <c r="BQ392" s="73"/>
      <c r="BR392" s="73"/>
      <c r="BS392" s="73"/>
      <c r="BT392" s="73"/>
      <c r="BU392" s="73"/>
      <c r="BV392" s="73"/>
      <c r="BW392" s="73"/>
      <c r="BX392" s="73"/>
      <c r="BY392" s="122">
        <f t="shared" si="290"/>
        <v>0</v>
      </c>
      <c r="BZ392" s="73"/>
      <c r="CA392" s="73"/>
      <c r="CB392" s="98"/>
    </row>
    <row r="393" spans="1:80" s="90" customFormat="1" ht="62.2" x14ac:dyDescent="0.3">
      <c r="A393" s="106" t="s">
        <v>1660</v>
      </c>
      <c r="B393" s="107" t="s">
        <v>1777</v>
      </c>
      <c r="C393" s="108" t="s">
        <v>1343</v>
      </c>
      <c r="D393" s="122">
        <v>0</v>
      </c>
      <c r="E393" s="73"/>
      <c r="F393" s="122">
        <f>VLOOKUP(C393,'[1]13'!$C$23:$AZ$935,4,0)</f>
        <v>0</v>
      </c>
      <c r="G393" s="122">
        <f>VLOOKUP(C393,'[1]13'!$C$23:$AZ$935,5,0)</f>
        <v>0</v>
      </c>
      <c r="H393" s="122"/>
      <c r="I393" s="122">
        <f>VLOOKUP(C393,'[1]13'!$C$23:$AZ$935,7,0)</f>
        <v>0</v>
      </c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>
        <v>0</v>
      </c>
      <c r="AI393" s="73">
        <v>0</v>
      </c>
      <c r="AJ393" s="73"/>
      <c r="AK393" s="73">
        <v>0</v>
      </c>
      <c r="AL393" s="73"/>
      <c r="AM393" s="73"/>
      <c r="AN393" s="73"/>
      <c r="AO393" s="122">
        <f t="shared" si="286"/>
        <v>0</v>
      </c>
      <c r="AP393" s="122">
        <f t="shared" si="287"/>
        <v>0</v>
      </c>
      <c r="AQ393" s="122">
        <f t="shared" si="288"/>
        <v>0</v>
      </c>
      <c r="AR393" s="122">
        <f t="shared" si="289"/>
        <v>0</v>
      </c>
      <c r="AS393" s="73"/>
      <c r="AT393" s="73"/>
      <c r="AU393" s="73"/>
      <c r="AV393" s="122">
        <f>VLOOKUP(C393,'[1]13'!$C$23:$AZ$935,46,0)</f>
        <v>0</v>
      </c>
      <c r="AW393" s="122">
        <f>VLOOKUP(C393,'[1]13'!$C$23:$AZ$935,47,0)</f>
        <v>0</v>
      </c>
      <c r="AX393" s="122"/>
      <c r="AY393" s="122">
        <f>VLOOKUP(C393,'[1]13'!$C$23:$AZ$935,49,0)</f>
        <v>0</v>
      </c>
      <c r="AZ393" s="73"/>
      <c r="BA393" s="73"/>
      <c r="BB393" s="73"/>
      <c r="BC393" s="73">
        <v>0</v>
      </c>
      <c r="BD393" s="73">
        <v>0</v>
      </c>
      <c r="BE393" s="73"/>
      <c r="BF393" s="73">
        <v>0</v>
      </c>
      <c r="BG393" s="73"/>
      <c r="BH393" s="73"/>
      <c r="BI393" s="73"/>
      <c r="BJ393" s="73"/>
      <c r="BK393" s="73"/>
      <c r="BL393" s="73"/>
      <c r="BM393" s="73"/>
      <c r="BN393" s="73"/>
      <c r="BO393" s="73"/>
      <c r="BP393" s="73"/>
      <c r="BQ393" s="73"/>
      <c r="BR393" s="73"/>
      <c r="BS393" s="73"/>
      <c r="BT393" s="73"/>
      <c r="BU393" s="73"/>
      <c r="BV393" s="73"/>
      <c r="BW393" s="73"/>
      <c r="BX393" s="73"/>
      <c r="BY393" s="122">
        <f t="shared" si="290"/>
        <v>0</v>
      </c>
      <c r="BZ393" s="73"/>
      <c r="CA393" s="73"/>
      <c r="CB393" s="98"/>
    </row>
    <row r="394" spans="1:80" s="90" customFormat="1" ht="62.2" x14ac:dyDescent="0.3">
      <c r="A394" s="106" t="s">
        <v>1660</v>
      </c>
      <c r="B394" s="107" t="s">
        <v>454</v>
      </c>
      <c r="C394" s="108" t="s">
        <v>541</v>
      </c>
      <c r="D394" s="122">
        <v>0</v>
      </c>
      <c r="E394" s="73"/>
      <c r="F394" s="122">
        <f>VLOOKUP(C394,'[1]13'!$C$23:$AZ$935,4,0)</f>
        <v>0</v>
      </c>
      <c r="G394" s="122">
        <f>VLOOKUP(C394,'[1]13'!$C$23:$AZ$935,5,0)</f>
        <v>0</v>
      </c>
      <c r="H394" s="122"/>
      <c r="I394" s="122">
        <f>VLOOKUP(C394,'[1]13'!$C$23:$AZ$935,7,0)</f>
        <v>0</v>
      </c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>
        <v>0</v>
      </c>
      <c r="AI394" s="73">
        <v>0</v>
      </c>
      <c r="AJ394" s="73"/>
      <c r="AK394" s="73">
        <v>0</v>
      </c>
      <c r="AL394" s="73"/>
      <c r="AM394" s="73"/>
      <c r="AN394" s="73"/>
      <c r="AO394" s="122">
        <f t="shared" si="286"/>
        <v>0</v>
      </c>
      <c r="AP394" s="122">
        <f t="shared" si="287"/>
        <v>0</v>
      </c>
      <c r="AQ394" s="122">
        <f t="shared" si="288"/>
        <v>0</v>
      </c>
      <c r="AR394" s="122">
        <f t="shared" si="289"/>
        <v>0</v>
      </c>
      <c r="AS394" s="73"/>
      <c r="AT394" s="73"/>
      <c r="AU394" s="73"/>
      <c r="AV394" s="122">
        <f>VLOOKUP(C394,'[1]13'!$C$23:$AZ$935,46,0)</f>
        <v>0</v>
      </c>
      <c r="AW394" s="122">
        <f>VLOOKUP(C394,'[1]13'!$C$23:$AZ$935,47,0)</f>
        <v>0</v>
      </c>
      <c r="AX394" s="122"/>
      <c r="AY394" s="122">
        <f>VLOOKUP(C394,'[1]13'!$C$23:$AZ$935,49,0)</f>
        <v>0</v>
      </c>
      <c r="AZ394" s="73"/>
      <c r="BA394" s="73"/>
      <c r="BB394" s="73"/>
      <c r="BC394" s="73">
        <v>0</v>
      </c>
      <c r="BD394" s="73">
        <v>0</v>
      </c>
      <c r="BE394" s="73"/>
      <c r="BF394" s="73">
        <v>0</v>
      </c>
      <c r="BG394" s="73"/>
      <c r="BH394" s="73"/>
      <c r="BI394" s="73"/>
      <c r="BJ394" s="73"/>
      <c r="BK394" s="73"/>
      <c r="BL394" s="73"/>
      <c r="BM394" s="73"/>
      <c r="BN394" s="73"/>
      <c r="BO394" s="73"/>
      <c r="BP394" s="73"/>
      <c r="BQ394" s="73"/>
      <c r="BR394" s="73"/>
      <c r="BS394" s="73"/>
      <c r="BT394" s="73"/>
      <c r="BU394" s="73"/>
      <c r="BV394" s="73"/>
      <c r="BW394" s="73"/>
      <c r="BX394" s="73"/>
      <c r="BY394" s="122">
        <f t="shared" si="290"/>
        <v>0</v>
      </c>
      <c r="BZ394" s="73"/>
      <c r="CA394" s="73"/>
      <c r="CB394" s="98"/>
    </row>
    <row r="395" spans="1:80" s="90" customFormat="1" ht="77.7" x14ac:dyDescent="0.3">
      <c r="A395" s="106" t="s">
        <v>1660</v>
      </c>
      <c r="B395" s="107" t="s">
        <v>1778</v>
      </c>
      <c r="C395" s="108" t="s">
        <v>1943</v>
      </c>
      <c r="D395" s="122"/>
      <c r="E395" s="73"/>
      <c r="F395" s="122"/>
      <c r="G395" s="122"/>
      <c r="H395" s="122"/>
      <c r="I395" s="122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122">
        <f t="shared" si="286"/>
        <v>0</v>
      </c>
      <c r="AP395" s="122">
        <f t="shared" si="287"/>
        <v>0</v>
      </c>
      <c r="AQ395" s="122">
        <f t="shared" si="288"/>
        <v>0</v>
      </c>
      <c r="AR395" s="122">
        <f t="shared" si="289"/>
        <v>0</v>
      </c>
      <c r="AS395" s="73"/>
      <c r="AT395" s="73"/>
      <c r="AU395" s="73"/>
      <c r="AV395" s="122"/>
      <c r="AW395" s="122"/>
      <c r="AX395" s="122"/>
      <c r="AY395" s="122"/>
      <c r="AZ395" s="73"/>
      <c r="BA395" s="73"/>
      <c r="BB395" s="73"/>
      <c r="BC395" s="73">
        <v>0</v>
      </c>
      <c r="BD395" s="73">
        <v>0</v>
      </c>
      <c r="BE395" s="73"/>
      <c r="BF395" s="73">
        <v>0</v>
      </c>
      <c r="BG395" s="73"/>
      <c r="BH395" s="73"/>
      <c r="BI395" s="73"/>
      <c r="BJ395" s="73"/>
      <c r="BK395" s="73"/>
      <c r="BL395" s="73"/>
      <c r="BM395" s="73"/>
      <c r="BN395" s="73"/>
      <c r="BO395" s="73"/>
      <c r="BP395" s="73"/>
      <c r="BQ395" s="73"/>
      <c r="BR395" s="73"/>
      <c r="BS395" s="73"/>
      <c r="BT395" s="73"/>
      <c r="BU395" s="73"/>
      <c r="BV395" s="73"/>
      <c r="BW395" s="73"/>
      <c r="BX395" s="73"/>
      <c r="BY395" s="122">
        <f t="shared" si="290"/>
        <v>0</v>
      </c>
      <c r="BZ395" s="73"/>
      <c r="CA395" s="73"/>
      <c r="CB395" s="98"/>
    </row>
    <row r="396" spans="1:80" s="90" customFormat="1" ht="77.7" x14ac:dyDescent="0.3">
      <c r="A396" s="106" t="s">
        <v>1660</v>
      </c>
      <c r="B396" s="107" t="s">
        <v>1779</v>
      </c>
      <c r="C396" s="108" t="s">
        <v>1944</v>
      </c>
      <c r="D396" s="122"/>
      <c r="E396" s="73"/>
      <c r="F396" s="122"/>
      <c r="G396" s="122"/>
      <c r="H396" s="122"/>
      <c r="I396" s="122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122">
        <f t="shared" si="286"/>
        <v>0</v>
      </c>
      <c r="AP396" s="122">
        <f t="shared" si="287"/>
        <v>0</v>
      </c>
      <c r="AQ396" s="122">
        <f t="shared" si="288"/>
        <v>0</v>
      </c>
      <c r="AR396" s="122">
        <f t="shared" si="289"/>
        <v>0</v>
      </c>
      <c r="AS396" s="73"/>
      <c r="AT396" s="73"/>
      <c r="AU396" s="73"/>
      <c r="AV396" s="122"/>
      <c r="AW396" s="122"/>
      <c r="AX396" s="122"/>
      <c r="AY396" s="122"/>
      <c r="AZ396" s="73"/>
      <c r="BA396" s="73"/>
      <c r="BB396" s="73"/>
      <c r="BC396" s="73">
        <v>0</v>
      </c>
      <c r="BD396" s="73">
        <v>0</v>
      </c>
      <c r="BE396" s="73"/>
      <c r="BF396" s="73">
        <v>0</v>
      </c>
      <c r="BG396" s="73"/>
      <c r="BH396" s="73"/>
      <c r="BI396" s="73"/>
      <c r="BJ396" s="73"/>
      <c r="BK396" s="73"/>
      <c r="BL396" s="73"/>
      <c r="BM396" s="73"/>
      <c r="BN396" s="73"/>
      <c r="BO396" s="73"/>
      <c r="BP396" s="73"/>
      <c r="BQ396" s="73"/>
      <c r="BR396" s="73"/>
      <c r="BS396" s="73"/>
      <c r="BT396" s="73"/>
      <c r="BU396" s="73"/>
      <c r="BV396" s="73"/>
      <c r="BW396" s="73"/>
      <c r="BX396" s="73"/>
      <c r="BY396" s="122">
        <f t="shared" si="290"/>
        <v>0</v>
      </c>
      <c r="BZ396" s="73"/>
      <c r="CA396" s="73"/>
      <c r="CB396" s="98"/>
    </row>
    <row r="397" spans="1:80" s="90" customFormat="1" ht="77.7" x14ac:dyDescent="0.3">
      <c r="A397" s="106" t="s">
        <v>1660</v>
      </c>
      <c r="B397" s="107" t="s">
        <v>1780</v>
      </c>
      <c r="C397" s="108" t="s">
        <v>1945</v>
      </c>
      <c r="D397" s="122"/>
      <c r="E397" s="73"/>
      <c r="F397" s="122"/>
      <c r="G397" s="122"/>
      <c r="H397" s="122"/>
      <c r="I397" s="122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122">
        <f t="shared" si="286"/>
        <v>0</v>
      </c>
      <c r="AP397" s="122">
        <f t="shared" si="287"/>
        <v>0</v>
      </c>
      <c r="AQ397" s="122">
        <f t="shared" si="288"/>
        <v>0</v>
      </c>
      <c r="AR397" s="122">
        <f t="shared" si="289"/>
        <v>0</v>
      </c>
      <c r="AS397" s="73"/>
      <c r="AT397" s="73"/>
      <c r="AU397" s="73"/>
      <c r="AV397" s="122"/>
      <c r="AW397" s="122"/>
      <c r="AX397" s="122"/>
      <c r="AY397" s="122"/>
      <c r="AZ397" s="73"/>
      <c r="BA397" s="73"/>
      <c r="BB397" s="73"/>
      <c r="BC397" s="73">
        <v>0</v>
      </c>
      <c r="BD397" s="73">
        <v>0</v>
      </c>
      <c r="BE397" s="73"/>
      <c r="BF397" s="73">
        <v>0</v>
      </c>
      <c r="BG397" s="73"/>
      <c r="BH397" s="73"/>
      <c r="BI397" s="73"/>
      <c r="BJ397" s="73"/>
      <c r="BK397" s="73"/>
      <c r="BL397" s="73"/>
      <c r="BM397" s="73"/>
      <c r="BN397" s="73"/>
      <c r="BO397" s="73"/>
      <c r="BP397" s="73"/>
      <c r="BQ397" s="73"/>
      <c r="BR397" s="73"/>
      <c r="BS397" s="73"/>
      <c r="BT397" s="73"/>
      <c r="BU397" s="73"/>
      <c r="BV397" s="73"/>
      <c r="BW397" s="73"/>
      <c r="BX397" s="73"/>
      <c r="BY397" s="122">
        <f t="shared" si="290"/>
        <v>0</v>
      </c>
      <c r="BZ397" s="73"/>
      <c r="CA397" s="73"/>
      <c r="CB397" s="98"/>
    </row>
    <row r="398" spans="1:80" s="90" customFormat="1" ht="77.7" x14ac:dyDescent="0.3">
      <c r="A398" s="106" t="s">
        <v>1660</v>
      </c>
      <c r="B398" s="107" t="s">
        <v>1781</v>
      </c>
      <c r="C398" s="108" t="s">
        <v>1946</v>
      </c>
      <c r="D398" s="122"/>
      <c r="E398" s="73"/>
      <c r="F398" s="122"/>
      <c r="G398" s="122"/>
      <c r="H398" s="122"/>
      <c r="I398" s="122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122">
        <f t="shared" si="286"/>
        <v>0</v>
      </c>
      <c r="AP398" s="122">
        <f t="shared" si="287"/>
        <v>0</v>
      </c>
      <c r="AQ398" s="122">
        <f t="shared" si="288"/>
        <v>0</v>
      </c>
      <c r="AR398" s="122">
        <f t="shared" si="289"/>
        <v>0</v>
      </c>
      <c r="AS398" s="73"/>
      <c r="AT398" s="73"/>
      <c r="AU398" s="73"/>
      <c r="AV398" s="122"/>
      <c r="AW398" s="122"/>
      <c r="AX398" s="122"/>
      <c r="AY398" s="122"/>
      <c r="AZ398" s="73"/>
      <c r="BA398" s="73"/>
      <c r="BB398" s="73"/>
      <c r="BC398" s="73">
        <v>0</v>
      </c>
      <c r="BD398" s="73">
        <v>0</v>
      </c>
      <c r="BE398" s="73"/>
      <c r="BF398" s="73">
        <v>0</v>
      </c>
      <c r="BG398" s="73"/>
      <c r="BH398" s="73"/>
      <c r="BI398" s="73"/>
      <c r="BJ398" s="73"/>
      <c r="BK398" s="73"/>
      <c r="BL398" s="73"/>
      <c r="BM398" s="73"/>
      <c r="BN398" s="73"/>
      <c r="BO398" s="73"/>
      <c r="BP398" s="73"/>
      <c r="BQ398" s="73"/>
      <c r="BR398" s="73"/>
      <c r="BS398" s="73"/>
      <c r="BT398" s="73"/>
      <c r="BU398" s="73"/>
      <c r="BV398" s="73"/>
      <c r="BW398" s="73"/>
      <c r="BX398" s="73"/>
      <c r="BY398" s="122">
        <f t="shared" si="290"/>
        <v>0</v>
      </c>
      <c r="BZ398" s="73"/>
      <c r="CA398" s="73"/>
      <c r="CB398" s="98"/>
    </row>
    <row r="399" spans="1:80" s="90" customFormat="1" ht="46.65" x14ac:dyDescent="0.3">
      <c r="A399" s="106" t="s">
        <v>1660</v>
      </c>
      <c r="B399" s="107" t="s">
        <v>1782</v>
      </c>
      <c r="C399" s="108" t="s">
        <v>1947</v>
      </c>
      <c r="D399" s="122"/>
      <c r="E399" s="73"/>
      <c r="F399" s="122"/>
      <c r="G399" s="122"/>
      <c r="H399" s="122"/>
      <c r="I399" s="122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122">
        <f t="shared" si="286"/>
        <v>0</v>
      </c>
      <c r="AP399" s="122">
        <f t="shared" si="287"/>
        <v>0</v>
      </c>
      <c r="AQ399" s="122">
        <f t="shared" si="288"/>
        <v>0</v>
      </c>
      <c r="AR399" s="122">
        <f t="shared" si="289"/>
        <v>0</v>
      </c>
      <c r="AS399" s="73"/>
      <c r="AT399" s="73"/>
      <c r="AU399" s="73"/>
      <c r="AV399" s="122"/>
      <c r="AW399" s="122"/>
      <c r="AX399" s="122"/>
      <c r="AY399" s="122"/>
      <c r="AZ399" s="73"/>
      <c r="BA399" s="73"/>
      <c r="BB399" s="73"/>
      <c r="BC399" s="73">
        <v>0</v>
      </c>
      <c r="BD399" s="73">
        <v>0</v>
      </c>
      <c r="BE399" s="73"/>
      <c r="BF399" s="73">
        <v>0</v>
      </c>
      <c r="BG399" s="73"/>
      <c r="BH399" s="73"/>
      <c r="BI399" s="73"/>
      <c r="BJ399" s="73"/>
      <c r="BK399" s="73"/>
      <c r="BL399" s="73"/>
      <c r="BM399" s="73"/>
      <c r="BN399" s="73"/>
      <c r="BO399" s="73"/>
      <c r="BP399" s="73"/>
      <c r="BQ399" s="73"/>
      <c r="BR399" s="73"/>
      <c r="BS399" s="73"/>
      <c r="BT399" s="73"/>
      <c r="BU399" s="73"/>
      <c r="BV399" s="73"/>
      <c r="BW399" s="73"/>
      <c r="BX399" s="73"/>
      <c r="BY399" s="122">
        <f t="shared" si="290"/>
        <v>0</v>
      </c>
      <c r="BZ399" s="73"/>
      <c r="CA399" s="73"/>
      <c r="CB399" s="98"/>
    </row>
    <row r="400" spans="1:80" s="90" customFormat="1" ht="77.7" x14ac:dyDescent="0.3">
      <c r="A400" s="106" t="s">
        <v>1660</v>
      </c>
      <c r="B400" s="107" t="s">
        <v>1783</v>
      </c>
      <c r="C400" s="108" t="s">
        <v>1948</v>
      </c>
      <c r="D400" s="122"/>
      <c r="E400" s="73"/>
      <c r="F400" s="122"/>
      <c r="G400" s="122"/>
      <c r="H400" s="122"/>
      <c r="I400" s="122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122">
        <f t="shared" si="286"/>
        <v>0</v>
      </c>
      <c r="AP400" s="122">
        <f t="shared" si="287"/>
        <v>0</v>
      </c>
      <c r="AQ400" s="122">
        <f t="shared" si="288"/>
        <v>0</v>
      </c>
      <c r="AR400" s="122">
        <f t="shared" si="289"/>
        <v>0</v>
      </c>
      <c r="AS400" s="73"/>
      <c r="AT400" s="73"/>
      <c r="AU400" s="73"/>
      <c r="AV400" s="122"/>
      <c r="AW400" s="122"/>
      <c r="AX400" s="122"/>
      <c r="AY400" s="122"/>
      <c r="AZ400" s="73"/>
      <c r="BA400" s="73"/>
      <c r="BB400" s="73"/>
      <c r="BC400" s="73">
        <v>0</v>
      </c>
      <c r="BD400" s="73">
        <v>0</v>
      </c>
      <c r="BE400" s="73"/>
      <c r="BF400" s="73">
        <v>0</v>
      </c>
      <c r="BG400" s="73"/>
      <c r="BH400" s="73"/>
      <c r="BI400" s="73"/>
      <c r="BJ400" s="73"/>
      <c r="BK400" s="73"/>
      <c r="BL400" s="73"/>
      <c r="BM400" s="73"/>
      <c r="BN400" s="73"/>
      <c r="BO400" s="73"/>
      <c r="BP400" s="73"/>
      <c r="BQ400" s="73"/>
      <c r="BR400" s="73"/>
      <c r="BS400" s="73"/>
      <c r="BT400" s="73"/>
      <c r="BU400" s="73"/>
      <c r="BV400" s="73"/>
      <c r="BW400" s="73"/>
      <c r="BX400" s="73"/>
      <c r="BY400" s="122">
        <f t="shared" si="290"/>
        <v>0</v>
      </c>
      <c r="BZ400" s="73"/>
      <c r="CA400" s="73"/>
      <c r="CB400" s="98"/>
    </row>
    <row r="401" spans="1:80" s="90" customFormat="1" ht="62.2" x14ac:dyDescent="0.3">
      <c r="A401" s="106" t="s">
        <v>1660</v>
      </c>
      <c r="B401" s="107" t="s">
        <v>1784</v>
      </c>
      <c r="C401" s="108" t="s">
        <v>1949</v>
      </c>
      <c r="D401" s="122"/>
      <c r="E401" s="73"/>
      <c r="F401" s="122"/>
      <c r="G401" s="122"/>
      <c r="H401" s="122"/>
      <c r="I401" s="122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  <c r="AO401" s="122">
        <f t="shared" si="286"/>
        <v>0</v>
      </c>
      <c r="AP401" s="122">
        <f t="shared" si="287"/>
        <v>0</v>
      </c>
      <c r="AQ401" s="122">
        <f t="shared" si="288"/>
        <v>0</v>
      </c>
      <c r="AR401" s="122">
        <f t="shared" si="289"/>
        <v>0</v>
      </c>
      <c r="AS401" s="73"/>
      <c r="AT401" s="73"/>
      <c r="AU401" s="73"/>
      <c r="AV401" s="122"/>
      <c r="AW401" s="122"/>
      <c r="AX401" s="122"/>
      <c r="AY401" s="122"/>
      <c r="AZ401" s="73"/>
      <c r="BA401" s="73"/>
      <c r="BB401" s="73"/>
      <c r="BC401" s="73">
        <v>0</v>
      </c>
      <c r="BD401" s="73">
        <v>0</v>
      </c>
      <c r="BE401" s="73"/>
      <c r="BF401" s="73">
        <v>0</v>
      </c>
      <c r="BG401" s="73"/>
      <c r="BH401" s="73"/>
      <c r="BI401" s="73"/>
      <c r="BJ401" s="73"/>
      <c r="BK401" s="73"/>
      <c r="BL401" s="73"/>
      <c r="BM401" s="73"/>
      <c r="BN401" s="73"/>
      <c r="BO401" s="73"/>
      <c r="BP401" s="73"/>
      <c r="BQ401" s="73"/>
      <c r="BR401" s="73"/>
      <c r="BS401" s="73"/>
      <c r="BT401" s="73"/>
      <c r="BU401" s="73"/>
      <c r="BV401" s="73"/>
      <c r="BW401" s="73"/>
      <c r="BX401" s="73"/>
      <c r="BY401" s="122">
        <f t="shared" si="290"/>
        <v>0</v>
      </c>
      <c r="BZ401" s="73"/>
      <c r="CA401" s="73"/>
      <c r="CB401" s="98"/>
    </row>
    <row r="402" spans="1:80" s="90" customFormat="1" x14ac:dyDescent="0.3">
      <c r="A402" s="103"/>
      <c r="B402" s="110" t="s">
        <v>448</v>
      </c>
      <c r="C402" s="105"/>
      <c r="D402" s="133">
        <f t="shared" ref="D402:BN402" si="291">SUM(D403:D409)</f>
        <v>22.101649999999999</v>
      </c>
      <c r="E402" s="133">
        <f t="shared" si="291"/>
        <v>0</v>
      </c>
      <c r="F402" s="133">
        <f t="shared" si="291"/>
        <v>12.045209999999999</v>
      </c>
      <c r="G402" s="133">
        <f t="shared" si="291"/>
        <v>2.4</v>
      </c>
      <c r="H402" s="133">
        <f t="shared" si="291"/>
        <v>0</v>
      </c>
      <c r="I402" s="133">
        <f t="shared" si="291"/>
        <v>0.88</v>
      </c>
      <c r="J402" s="133">
        <f t="shared" si="291"/>
        <v>0</v>
      </c>
      <c r="K402" s="133">
        <f t="shared" si="291"/>
        <v>0</v>
      </c>
      <c r="L402" s="133">
        <f t="shared" si="291"/>
        <v>0</v>
      </c>
      <c r="M402" s="133">
        <f t="shared" si="291"/>
        <v>0</v>
      </c>
      <c r="N402" s="133">
        <f t="shared" si="291"/>
        <v>0</v>
      </c>
      <c r="O402" s="133">
        <f t="shared" si="291"/>
        <v>0</v>
      </c>
      <c r="P402" s="133">
        <f t="shared" si="291"/>
        <v>0</v>
      </c>
      <c r="Q402" s="133">
        <f t="shared" si="291"/>
        <v>0</v>
      </c>
      <c r="R402" s="133">
        <f t="shared" si="291"/>
        <v>0</v>
      </c>
      <c r="S402" s="133">
        <f t="shared" si="291"/>
        <v>0</v>
      </c>
      <c r="T402" s="133">
        <f t="shared" si="291"/>
        <v>0</v>
      </c>
      <c r="U402" s="133">
        <f t="shared" si="291"/>
        <v>0</v>
      </c>
      <c r="V402" s="133">
        <f t="shared" si="291"/>
        <v>0</v>
      </c>
      <c r="W402" s="133">
        <f t="shared" si="291"/>
        <v>0</v>
      </c>
      <c r="X402" s="133">
        <f t="shared" si="291"/>
        <v>0</v>
      </c>
      <c r="Y402" s="133">
        <f t="shared" si="291"/>
        <v>0</v>
      </c>
      <c r="Z402" s="133">
        <f t="shared" si="291"/>
        <v>0</v>
      </c>
      <c r="AA402" s="133">
        <f t="shared" si="291"/>
        <v>0</v>
      </c>
      <c r="AB402" s="133">
        <f t="shared" si="291"/>
        <v>0</v>
      </c>
      <c r="AC402" s="133">
        <f t="shared" si="291"/>
        <v>0</v>
      </c>
      <c r="AD402" s="133">
        <f t="shared" si="291"/>
        <v>0</v>
      </c>
      <c r="AE402" s="133">
        <f t="shared" si="291"/>
        <v>0</v>
      </c>
      <c r="AF402" s="133">
        <f t="shared" si="291"/>
        <v>0</v>
      </c>
      <c r="AG402" s="133">
        <f t="shared" si="291"/>
        <v>0</v>
      </c>
      <c r="AH402" s="133">
        <f t="shared" si="291"/>
        <v>12.045209999999999</v>
      </c>
      <c r="AI402" s="133">
        <f t="shared" si="291"/>
        <v>2.4</v>
      </c>
      <c r="AJ402" s="133">
        <f t="shared" si="291"/>
        <v>0</v>
      </c>
      <c r="AK402" s="133">
        <f t="shared" si="291"/>
        <v>0.88</v>
      </c>
      <c r="AL402" s="133">
        <f t="shared" si="291"/>
        <v>0</v>
      </c>
      <c r="AM402" s="133">
        <f t="shared" si="291"/>
        <v>0</v>
      </c>
      <c r="AN402" s="133">
        <f t="shared" si="291"/>
        <v>0</v>
      </c>
      <c r="AO402" s="133">
        <f t="shared" si="291"/>
        <v>2.3359389899999998</v>
      </c>
      <c r="AP402" s="133">
        <f t="shared" si="291"/>
        <v>0</v>
      </c>
      <c r="AQ402" s="133">
        <f t="shared" si="291"/>
        <v>0</v>
      </c>
      <c r="AR402" s="133">
        <f t="shared" si="291"/>
        <v>0.35</v>
      </c>
      <c r="AS402" s="133">
        <f t="shared" si="291"/>
        <v>0</v>
      </c>
      <c r="AT402" s="133">
        <f t="shared" si="291"/>
        <v>0</v>
      </c>
      <c r="AU402" s="133">
        <f t="shared" si="291"/>
        <v>0</v>
      </c>
      <c r="AV402" s="133">
        <f t="shared" si="291"/>
        <v>0</v>
      </c>
      <c r="AW402" s="133">
        <f t="shared" si="291"/>
        <v>0</v>
      </c>
      <c r="AX402" s="133">
        <f t="shared" si="291"/>
        <v>0</v>
      </c>
      <c r="AY402" s="133">
        <f t="shared" si="291"/>
        <v>0</v>
      </c>
      <c r="AZ402" s="133">
        <f t="shared" si="291"/>
        <v>0</v>
      </c>
      <c r="BA402" s="133">
        <f t="shared" si="291"/>
        <v>0</v>
      </c>
      <c r="BB402" s="133">
        <f t="shared" si="291"/>
        <v>0</v>
      </c>
      <c r="BC402" s="133">
        <f t="shared" si="291"/>
        <v>2.3359389899999998</v>
      </c>
      <c r="BD402" s="133">
        <f t="shared" si="291"/>
        <v>0</v>
      </c>
      <c r="BE402" s="133">
        <f t="shared" si="291"/>
        <v>0</v>
      </c>
      <c r="BF402" s="133">
        <f t="shared" si="291"/>
        <v>0.35</v>
      </c>
      <c r="BG402" s="133">
        <f t="shared" si="291"/>
        <v>0</v>
      </c>
      <c r="BH402" s="133">
        <f t="shared" si="291"/>
        <v>0</v>
      </c>
      <c r="BI402" s="133">
        <f t="shared" si="291"/>
        <v>0</v>
      </c>
      <c r="BJ402" s="133">
        <f t="shared" si="291"/>
        <v>0</v>
      </c>
      <c r="BK402" s="133">
        <f t="shared" si="291"/>
        <v>0</v>
      </c>
      <c r="BL402" s="133">
        <f t="shared" si="291"/>
        <v>0</v>
      </c>
      <c r="BM402" s="133">
        <f t="shared" si="291"/>
        <v>0</v>
      </c>
      <c r="BN402" s="133">
        <f t="shared" si="291"/>
        <v>0</v>
      </c>
      <c r="BO402" s="133">
        <f t="shared" ref="BO402:CA402" si="292">SUM(BO403:BO409)</f>
        <v>0</v>
      </c>
      <c r="BP402" s="133">
        <f t="shared" si="292"/>
        <v>0</v>
      </c>
      <c r="BQ402" s="133">
        <f t="shared" si="292"/>
        <v>0</v>
      </c>
      <c r="BR402" s="133">
        <f t="shared" si="292"/>
        <v>0</v>
      </c>
      <c r="BS402" s="133">
        <f t="shared" si="292"/>
        <v>0</v>
      </c>
      <c r="BT402" s="133">
        <f t="shared" si="292"/>
        <v>0</v>
      </c>
      <c r="BU402" s="133">
        <f t="shared" si="292"/>
        <v>0</v>
      </c>
      <c r="BV402" s="133">
        <f t="shared" si="292"/>
        <v>0</v>
      </c>
      <c r="BW402" s="133">
        <f t="shared" si="292"/>
        <v>0</v>
      </c>
      <c r="BX402" s="133">
        <f t="shared" si="292"/>
        <v>0</v>
      </c>
      <c r="BY402" s="133">
        <f t="shared" si="292"/>
        <v>9.7092710099999984</v>
      </c>
      <c r="BZ402" s="133">
        <f t="shared" si="292"/>
        <v>0</v>
      </c>
      <c r="CA402" s="133">
        <f t="shared" si="292"/>
        <v>0</v>
      </c>
      <c r="CB402" s="98"/>
    </row>
    <row r="403" spans="1:80" s="90" customFormat="1" ht="46.65" x14ac:dyDescent="0.3">
      <c r="A403" s="106" t="s">
        <v>1660</v>
      </c>
      <c r="B403" s="107" t="s">
        <v>888</v>
      </c>
      <c r="C403" s="108" t="s">
        <v>1344</v>
      </c>
      <c r="D403" s="122">
        <v>10.05644</v>
      </c>
      <c r="E403" s="122"/>
      <c r="F403" s="122">
        <f>VLOOKUP(C403,'[1]13'!$C$23:$AZ$935,4,0)</f>
        <v>0</v>
      </c>
      <c r="G403" s="122">
        <f>VLOOKUP(C403,'[1]13'!$C$23:$AZ$935,5,0)</f>
        <v>0</v>
      </c>
      <c r="H403" s="122"/>
      <c r="I403" s="122">
        <f>VLOOKUP(C403,'[1]13'!$C$23:$AZ$935,7,0)</f>
        <v>0</v>
      </c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2"/>
      <c r="AC403" s="122"/>
      <c r="AD403" s="122"/>
      <c r="AE403" s="122"/>
      <c r="AF403" s="122"/>
      <c r="AG403" s="122"/>
      <c r="AH403" s="122">
        <v>0</v>
      </c>
      <c r="AI403" s="122">
        <v>0</v>
      </c>
      <c r="AJ403" s="122"/>
      <c r="AK403" s="122">
        <v>0</v>
      </c>
      <c r="AL403" s="122"/>
      <c r="AM403" s="122"/>
      <c r="AN403" s="122"/>
      <c r="AO403" s="122">
        <f t="shared" ref="AO403:AO409" si="293">AV403+BC403</f>
        <v>0</v>
      </c>
      <c r="AP403" s="122">
        <f t="shared" ref="AP403:AP409" si="294">AW403+BD403</f>
        <v>0</v>
      </c>
      <c r="AQ403" s="122">
        <f t="shared" ref="AQ403:AQ409" si="295">AX403+BE403</f>
        <v>0</v>
      </c>
      <c r="AR403" s="122">
        <f t="shared" ref="AR403:AR409" si="296">AY403+BF403</f>
        <v>0</v>
      </c>
      <c r="AS403" s="122"/>
      <c r="AT403" s="122"/>
      <c r="AU403" s="122"/>
      <c r="AV403" s="122">
        <f>VLOOKUP(C403,'[1]13'!$C$23:$AZ$935,46,0)</f>
        <v>0</v>
      </c>
      <c r="AW403" s="122">
        <f>VLOOKUP(C403,'[1]13'!$C$23:$AZ$935,47,0)</f>
        <v>0</v>
      </c>
      <c r="AX403" s="122"/>
      <c r="AY403" s="122">
        <f>VLOOKUP(C403,'[1]13'!$C$23:$AZ$935,49,0)</f>
        <v>0</v>
      </c>
      <c r="AZ403" s="122"/>
      <c r="BA403" s="122"/>
      <c r="BB403" s="122"/>
      <c r="BC403" s="122">
        <v>0</v>
      </c>
      <c r="BD403" s="122">
        <v>0</v>
      </c>
      <c r="BE403" s="122"/>
      <c r="BF403" s="122">
        <v>0</v>
      </c>
      <c r="BG403" s="122"/>
      <c r="BH403" s="122"/>
      <c r="BI403" s="122"/>
      <c r="BJ403" s="122"/>
      <c r="BK403" s="122"/>
      <c r="BL403" s="122"/>
      <c r="BM403" s="122"/>
      <c r="BN403" s="122"/>
      <c r="BO403" s="122"/>
      <c r="BP403" s="122"/>
      <c r="BQ403" s="122"/>
      <c r="BR403" s="122"/>
      <c r="BS403" s="122"/>
      <c r="BT403" s="122"/>
      <c r="BU403" s="122"/>
      <c r="BV403" s="122"/>
      <c r="BW403" s="122"/>
      <c r="BX403" s="122"/>
      <c r="BY403" s="122">
        <f t="shared" ref="BY403:BY409" si="297">F403-AO403</f>
        <v>0</v>
      </c>
      <c r="BZ403" s="122"/>
      <c r="CA403" s="122"/>
      <c r="CB403" s="98"/>
    </row>
    <row r="404" spans="1:80" s="90" customFormat="1" ht="46.65" x14ac:dyDescent="0.3">
      <c r="A404" s="106" t="s">
        <v>1661</v>
      </c>
      <c r="B404" s="107" t="s">
        <v>640</v>
      </c>
      <c r="C404" s="108" t="s">
        <v>689</v>
      </c>
      <c r="D404" s="122">
        <v>3.0402100000000001</v>
      </c>
      <c r="E404" s="122"/>
      <c r="F404" s="122">
        <f>VLOOKUP(C404,'[1]13'!$C$23:$AZ$935,4,0)</f>
        <v>3.0402100000000001</v>
      </c>
      <c r="G404" s="122">
        <f>VLOOKUP(C404,'[1]13'!$C$23:$AZ$935,5,0)</f>
        <v>0</v>
      </c>
      <c r="H404" s="122"/>
      <c r="I404" s="122">
        <f>VLOOKUP(C404,'[1]13'!$C$23:$AZ$935,7,0)</f>
        <v>0.72</v>
      </c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2"/>
      <c r="AC404" s="122"/>
      <c r="AD404" s="122"/>
      <c r="AE404" s="122"/>
      <c r="AF404" s="122"/>
      <c r="AG404" s="122"/>
      <c r="AH404" s="122">
        <v>3.0402100000000001</v>
      </c>
      <c r="AI404" s="122">
        <v>0</v>
      </c>
      <c r="AJ404" s="122"/>
      <c r="AK404" s="122">
        <v>0.72</v>
      </c>
      <c r="AL404" s="122"/>
      <c r="AM404" s="122"/>
      <c r="AN404" s="122"/>
      <c r="AO404" s="122">
        <f t="shared" si="293"/>
        <v>0</v>
      </c>
      <c r="AP404" s="122">
        <f t="shared" si="294"/>
        <v>0</v>
      </c>
      <c r="AQ404" s="122">
        <f t="shared" si="295"/>
        <v>0</v>
      </c>
      <c r="AR404" s="122">
        <f t="shared" si="296"/>
        <v>0</v>
      </c>
      <c r="AS404" s="122"/>
      <c r="AT404" s="122"/>
      <c r="AU404" s="122"/>
      <c r="AV404" s="122">
        <f>VLOOKUP(C404,'[1]13'!$C$23:$AZ$935,46,0)</f>
        <v>0</v>
      </c>
      <c r="AW404" s="122">
        <f>VLOOKUP(C404,'[1]13'!$C$23:$AZ$935,47,0)</f>
        <v>0</v>
      </c>
      <c r="AX404" s="122"/>
      <c r="AY404" s="122">
        <f>VLOOKUP(C404,'[1]13'!$C$23:$AZ$935,49,0)</f>
        <v>0</v>
      </c>
      <c r="AZ404" s="122"/>
      <c r="BA404" s="122"/>
      <c r="BB404" s="122"/>
      <c r="BC404" s="122">
        <v>0</v>
      </c>
      <c r="BD404" s="122">
        <v>0</v>
      </c>
      <c r="BE404" s="122"/>
      <c r="BF404" s="122">
        <v>0</v>
      </c>
      <c r="BG404" s="122"/>
      <c r="BH404" s="122"/>
      <c r="BI404" s="122"/>
      <c r="BJ404" s="122"/>
      <c r="BK404" s="122"/>
      <c r="BL404" s="122"/>
      <c r="BM404" s="122"/>
      <c r="BN404" s="122"/>
      <c r="BO404" s="122"/>
      <c r="BP404" s="122"/>
      <c r="BQ404" s="122"/>
      <c r="BR404" s="122"/>
      <c r="BS404" s="122"/>
      <c r="BT404" s="122"/>
      <c r="BU404" s="122"/>
      <c r="BV404" s="122"/>
      <c r="BW404" s="122"/>
      <c r="BX404" s="122"/>
      <c r="BY404" s="122">
        <f t="shared" si="297"/>
        <v>3.0402100000000001</v>
      </c>
      <c r="BZ404" s="122"/>
      <c r="CA404" s="122"/>
      <c r="CB404" s="98"/>
    </row>
    <row r="405" spans="1:80" s="90" customFormat="1" ht="62.2" x14ac:dyDescent="0.3">
      <c r="A405" s="106" t="s">
        <v>1660</v>
      </c>
      <c r="B405" s="107" t="s">
        <v>889</v>
      </c>
      <c r="C405" s="108" t="s">
        <v>1345</v>
      </c>
      <c r="D405" s="122">
        <v>2.2922500000000001</v>
      </c>
      <c r="E405" s="122"/>
      <c r="F405" s="122">
        <f>VLOOKUP(C405,'[1]13'!$C$23:$AZ$935,4,0)</f>
        <v>2.2922499999999997</v>
      </c>
      <c r="G405" s="122">
        <f>VLOOKUP(C405,'[1]13'!$C$23:$AZ$935,5,0)</f>
        <v>0</v>
      </c>
      <c r="H405" s="122"/>
      <c r="I405" s="122">
        <f>VLOOKUP(C405,'[1]13'!$C$23:$AZ$935,7,0)</f>
        <v>0</v>
      </c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2"/>
      <c r="AC405" s="122"/>
      <c r="AD405" s="122"/>
      <c r="AE405" s="122"/>
      <c r="AF405" s="122"/>
      <c r="AG405" s="122"/>
      <c r="AH405" s="122">
        <v>2.2922499999999997</v>
      </c>
      <c r="AI405" s="122">
        <v>0</v>
      </c>
      <c r="AJ405" s="122"/>
      <c r="AK405" s="122">
        <v>0</v>
      </c>
      <c r="AL405" s="122"/>
      <c r="AM405" s="122"/>
      <c r="AN405" s="122"/>
      <c r="AO405" s="122">
        <f t="shared" si="293"/>
        <v>2.1398527899999999</v>
      </c>
      <c r="AP405" s="122">
        <f t="shared" si="294"/>
        <v>0</v>
      </c>
      <c r="AQ405" s="122">
        <f t="shared" si="295"/>
        <v>0</v>
      </c>
      <c r="AR405" s="122">
        <f t="shared" si="296"/>
        <v>0</v>
      </c>
      <c r="AS405" s="122"/>
      <c r="AT405" s="122"/>
      <c r="AU405" s="122"/>
      <c r="AV405" s="122">
        <f>VLOOKUP(C405,'[1]13'!$C$23:$AZ$935,46,0)</f>
        <v>0</v>
      </c>
      <c r="AW405" s="122">
        <f>VLOOKUP(C405,'[1]13'!$C$23:$AZ$935,47,0)</f>
        <v>0</v>
      </c>
      <c r="AX405" s="122"/>
      <c r="AY405" s="122">
        <f>VLOOKUP(C405,'[1]13'!$C$23:$AZ$935,49,0)</f>
        <v>0</v>
      </c>
      <c r="AZ405" s="122"/>
      <c r="BA405" s="122"/>
      <c r="BB405" s="122"/>
      <c r="BC405" s="122">
        <v>2.1398527899999999</v>
      </c>
      <c r="BD405" s="122">
        <v>0</v>
      </c>
      <c r="BE405" s="122"/>
      <c r="BF405" s="122">
        <v>0</v>
      </c>
      <c r="BG405" s="122"/>
      <c r="BH405" s="122"/>
      <c r="BI405" s="122"/>
      <c r="BJ405" s="122"/>
      <c r="BK405" s="122"/>
      <c r="BL405" s="122"/>
      <c r="BM405" s="122"/>
      <c r="BN405" s="122"/>
      <c r="BO405" s="122"/>
      <c r="BP405" s="122"/>
      <c r="BQ405" s="122"/>
      <c r="BR405" s="122"/>
      <c r="BS405" s="122"/>
      <c r="BT405" s="122"/>
      <c r="BU405" s="122"/>
      <c r="BV405" s="122"/>
      <c r="BW405" s="122"/>
      <c r="BX405" s="122"/>
      <c r="BY405" s="122">
        <f t="shared" si="297"/>
        <v>0.15239720999999973</v>
      </c>
      <c r="BZ405" s="122"/>
      <c r="CA405" s="122"/>
      <c r="CB405" s="98"/>
    </row>
    <row r="406" spans="1:80" s="90" customFormat="1" ht="46.65" x14ac:dyDescent="0.3">
      <c r="A406" s="106" t="s">
        <v>1660</v>
      </c>
      <c r="B406" s="107" t="s">
        <v>890</v>
      </c>
      <c r="C406" s="108" t="s">
        <v>1346</v>
      </c>
      <c r="D406" s="122">
        <v>5.8164799999999994</v>
      </c>
      <c r="E406" s="122"/>
      <c r="F406" s="122">
        <f>VLOOKUP(C406,'[1]13'!$C$23:$AZ$935,4,0)</f>
        <v>5.8164799999999994</v>
      </c>
      <c r="G406" s="122">
        <f>VLOOKUP(C406,'[1]13'!$C$23:$AZ$935,5,0)</f>
        <v>2</v>
      </c>
      <c r="H406" s="122"/>
      <c r="I406" s="122">
        <f>VLOOKUP(C406,'[1]13'!$C$23:$AZ$935,7,0)</f>
        <v>0</v>
      </c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2"/>
      <c r="AC406" s="122"/>
      <c r="AD406" s="122"/>
      <c r="AE406" s="122"/>
      <c r="AF406" s="122"/>
      <c r="AG406" s="122"/>
      <c r="AH406" s="122">
        <v>5.8164799999999994</v>
      </c>
      <c r="AI406" s="122">
        <v>2</v>
      </c>
      <c r="AJ406" s="122"/>
      <c r="AK406" s="122">
        <v>0</v>
      </c>
      <c r="AL406" s="122"/>
      <c r="AM406" s="122"/>
      <c r="AN406" s="122"/>
      <c r="AO406" s="122">
        <f t="shared" si="293"/>
        <v>0</v>
      </c>
      <c r="AP406" s="122">
        <f t="shared" si="294"/>
        <v>0</v>
      </c>
      <c r="AQ406" s="122">
        <f t="shared" si="295"/>
        <v>0</v>
      </c>
      <c r="AR406" s="122">
        <f t="shared" si="296"/>
        <v>0</v>
      </c>
      <c r="AS406" s="122"/>
      <c r="AT406" s="122"/>
      <c r="AU406" s="122"/>
      <c r="AV406" s="122">
        <f>VLOOKUP(C406,'[1]13'!$C$23:$AZ$935,46,0)</f>
        <v>0</v>
      </c>
      <c r="AW406" s="122">
        <f>VLOOKUP(C406,'[1]13'!$C$23:$AZ$935,47,0)</f>
        <v>0</v>
      </c>
      <c r="AX406" s="122"/>
      <c r="AY406" s="122">
        <f>VLOOKUP(C406,'[1]13'!$C$23:$AZ$935,49,0)</f>
        <v>0</v>
      </c>
      <c r="AZ406" s="122"/>
      <c r="BA406" s="122"/>
      <c r="BB406" s="122"/>
      <c r="BC406" s="122">
        <v>0</v>
      </c>
      <c r="BD406" s="122">
        <v>0</v>
      </c>
      <c r="BE406" s="122"/>
      <c r="BF406" s="122">
        <v>0</v>
      </c>
      <c r="BG406" s="122"/>
      <c r="BH406" s="122"/>
      <c r="BI406" s="122"/>
      <c r="BJ406" s="122"/>
      <c r="BK406" s="122"/>
      <c r="BL406" s="122"/>
      <c r="BM406" s="122"/>
      <c r="BN406" s="122"/>
      <c r="BO406" s="122"/>
      <c r="BP406" s="122"/>
      <c r="BQ406" s="122"/>
      <c r="BR406" s="122"/>
      <c r="BS406" s="122"/>
      <c r="BT406" s="122"/>
      <c r="BU406" s="122"/>
      <c r="BV406" s="122"/>
      <c r="BW406" s="122"/>
      <c r="BX406" s="122"/>
      <c r="BY406" s="122">
        <f t="shared" si="297"/>
        <v>5.8164799999999994</v>
      </c>
      <c r="BZ406" s="122"/>
      <c r="CA406" s="122"/>
      <c r="CB406" s="98"/>
    </row>
    <row r="407" spans="1:80" s="90" customFormat="1" ht="93.25" x14ac:dyDescent="0.3">
      <c r="A407" s="106" t="s">
        <v>1660</v>
      </c>
      <c r="B407" s="107" t="s">
        <v>891</v>
      </c>
      <c r="C407" s="108" t="s">
        <v>1347</v>
      </c>
      <c r="D407" s="122">
        <v>0.89627000000000001</v>
      </c>
      <c r="E407" s="122"/>
      <c r="F407" s="122">
        <f>VLOOKUP(C407,'[1]13'!$C$23:$AZ$935,4,0)</f>
        <v>0.89627000000000001</v>
      </c>
      <c r="G407" s="122">
        <f>VLOOKUP(C407,'[1]13'!$C$23:$AZ$935,5,0)</f>
        <v>0.4</v>
      </c>
      <c r="H407" s="122"/>
      <c r="I407" s="122">
        <f>VLOOKUP(C407,'[1]13'!$C$23:$AZ$935,7,0)</f>
        <v>0.16</v>
      </c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2"/>
      <c r="AC407" s="122"/>
      <c r="AD407" s="122"/>
      <c r="AE407" s="122"/>
      <c r="AF407" s="122"/>
      <c r="AG407" s="122"/>
      <c r="AH407" s="122">
        <v>0.89627000000000001</v>
      </c>
      <c r="AI407" s="122">
        <v>0.4</v>
      </c>
      <c r="AJ407" s="122"/>
      <c r="AK407" s="122">
        <v>0.16</v>
      </c>
      <c r="AL407" s="122"/>
      <c r="AM407" s="122"/>
      <c r="AN407" s="122"/>
      <c r="AO407" s="122">
        <f t="shared" si="293"/>
        <v>0</v>
      </c>
      <c r="AP407" s="122">
        <f t="shared" si="294"/>
        <v>0</v>
      </c>
      <c r="AQ407" s="122">
        <f t="shared" si="295"/>
        <v>0</v>
      </c>
      <c r="AR407" s="122">
        <f t="shared" si="296"/>
        <v>0</v>
      </c>
      <c r="AS407" s="122"/>
      <c r="AT407" s="122"/>
      <c r="AU407" s="122"/>
      <c r="AV407" s="122">
        <f>VLOOKUP(C407,'[1]13'!$C$23:$AZ$935,46,0)</f>
        <v>0</v>
      </c>
      <c r="AW407" s="122">
        <f>VLOOKUP(C407,'[1]13'!$C$23:$AZ$935,47,0)</f>
        <v>0</v>
      </c>
      <c r="AX407" s="122"/>
      <c r="AY407" s="122">
        <f>VLOOKUP(C407,'[1]13'!$C$23:$AZ$935,49,0)</f>
        <v>0</v>
      </c>
      <c r="AZ407" s="122"/>
      <c r="BA407" s="122"/>
      <c r="BB407" s="122"/>
      <c r="BC407" s="122">
        <v>0</v>
      </c>
      <c r="BD407" s="122">
        <v>0</v>
      </c>
      <c r="BE407" s="122"/>
      <c r="BF407" s="122">
        <v>0</v>
      </c>
      <c r="BG407" s="122"/>
      <c r="BH407" s="122"/>
      <c r="BI407" s="122"/>
      <c r="BJ407" s="122"/>
      <c r="BK407" s="122"/>
      <c r="BL407" s="122"/>
      <c r="BM407" s="122"/>
      <c r="BN407" s="122"/>
      <c r="BO407" s="122"/>
      <c r="BP407" s="122"/>
      <c r="BQ407" s="122"/>
      <c r="BR407" s="122"/>
      <c r="BS407" s="122"/>
      <c r="BT407" s="122"/>
      <c r="BU407" s="122"/>
      <c r="BV407" s="122"/>
      <c r="BW407" s="122"/>
      <c r="BX407" s="122"/>
      <c r="BY407" s="122">
        <f t="shared" si="297"/>
        <v>0.89627000000000001</v>
      </c>
      <c r="BZ407" s="122"/>
      <c r="CA407" s="122"/>
      <c r="CB407" s="98"/>
    </row>
    <row r="408" spans="1:80" s="90" customFormat="1" ht="31.1" x14ac:dyDescent="0.3">
      <c r="A408" s="106" t="s">
        <v>1660</v>
      </c>
      <c r="B408" s="107" t="s">
        <v>1785</v>
      </c>
      <c r="C408" s="108" t="s">
        <v>1950</v>
      </c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2"/>
      <c r="AC408" s="122"/>
      <c r="AD408" s="122"/>
      <c r="AE408" s="122"/>
      <c r="AF408" s="122"/>
      <c r="AG408" s="122"/>
      <c r="AH408" s="122"/>
      <c r="AI408" s="122"/>
      <c r="AJ408" s="122"/>
      <c r="AK408" s="122"/>
      <c r="AL408" s="122"/>
      <c r="AM408" s="122"/>
      <c r="AN408" s="122"/>
      <c r="AO408" s="122">
        <f t="shared" si="293"/>
        <v>0</v>
      </c>
      <c r="AP408" s="122">
        <f t="shared" si="294"/>
        <v>0</v>
      </c>
      <c r="AQ408" s="122">
        <f t="shared" si="295"/>
        <v>0</v>
      </c>
      <c r="AR408" s="122">
        <f t="shared" si="296"/>
        <v>0</v>
      </c>
      <c r="AS408" s="122"/>
      <c r="AT408" s="122"/>
      <c r="AU408" s="122"/>
      <c r="AV408" s="122"/>
      <c r="AW408" s="122"/>
      <c r="AX408" s="122"/>
      <c r="AY408" s="122"/>
      <c r="AZ408" s="122"/>
      <c r="BA408" s="122"/>
      <c r="BB408" s="122"/>
      <c r="BC408" s="122">
        <v>0</v>
      </c>
      <c r="BD408" s="122">
        <v>0</v>
      </c>
      <c r="BE408" s="122"/>
      <c r="BF408" s="122">
        <v>0</v>
      </c>
      <c r="BG408" s="122"/>
      <c r="BH408" s="122"/>
      <c r="BI408" s="122"/>
      <c r="BJ408" s="122"/>
      <c r="BK408" s="122"/>
      <c r="BL408" s="122"/>
      <c r="BM408" s="122"/>
      <c r="BN408" s="122"/>
      <c r="BO408" s="122"/>
      <c r="BP408" s="122"/>
      <c r="BQ408" s="122"/>
      <c r="BR408" s="122"/>
      <c r="BS408" s="122"/>
      <c r="BT408" s="122"/>
      <c r="BU408" s="122"/>
      <c r="BV408" s="122"/>
      <c r="BW408" s="122"/>
      <c r="BX408" s="122"/>
      <c r="BY408" s="122">
        <f t="shared" si="297"/>
        <v>0</v>
      </c>
      <c r="BZ408" s="122"/>
      <c r="CA408" s="122"/>
      <c r="CB408" s="98"/>
    </row>
    <row r="409" spans="1:80" s="90" customFormat="1" ht="77.7" x14ac:dyDescent="0.3">
      <c r="A409" s="106" t="s">
        <v>1660</v>
      </c>
      <c r="B409" s="107" t="s">
        <v>1786</v>
      </c>
      <c r="C409" s="108" t="s">
        <v>1951</v>
      </c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2"/>
      <c r="AC409" s="122"/>
      <c r="AD409" s="122"/>
      <c r="AE409" s="122"/>
      <c r="AF409" s="122"/>
      <c r="AG409" s="122"/>
      <c r="AH409" s="122"/>
      <c r="AI409" s="122"/>
      <c r="AJ409" s="122"/>
      <c r="AK409" s="122"/>
      <c r="AL409" s="122"/>
      <c r="AM409" s="122"/>
      <c r="AN409" s="122"/>
      <c r="AO409" s="122">
        <f t="shared" si="293"/>
        <v>0.19608619999999999</v>
      </c>
      <c r="AP409" s="122">
        <f t="shared" si="294"/>
        <v>0</v>
      </c>
      <c r="AQ409" s="122">
        <f t="shared" si="295"/>
        <v>0</v>
      </c>
      <c r="AR409" s="122">
        <f t="shared" si="296"/>
        <v>0.35</v>
      </c>
      <c r="AS409" s="122"/>
      <c r="AT409" s="122"/>
      <c r="AU409" s="122"/>
      <c r="AV409" s="122"/>
      <c r="AW409" s="122"/>
      <c r="AX409" s="122"/>
      <c r="AY409" s="122"/>
      <c r="AZ409" s="122"/>
      <c r="BA409" s="122"/>
      <c r="BB409" s="122"/>
      <c r="BC409" s="122">
        <v>0.19608619999999999</v>
      </c>
      <c r="BD409" s="122">
        <v>0</v>
      </c>
      <c r="BE409" s="122"/>
      <c r="BF409" s="122">
        <v>0.35</v>
      </c>
      <c r="BG409" s="122"/>
      <c r="BH409" s="122"/>
      <c r="BI409" s="122"/>
      <c r="BJ409" s="122"/>
      <c r="BK409" s="122"/>
      <c r="BL409" s="122"/>
      <c r="BM409" s="122"/>
      <c r="BN409" s="122"/>
      <c r="BO409" s="122"/>
      <c r="BP409" s="122"/>
      <c r="BQ409" s="122"/>
      <c r="BR409" s="122"/>
      <c r="BS409" s="122"/>
      <c r="BT409" s="122"/>
      <c r="BU409" s="122"/>
      <c r="BV409" s="122"/>
      <c r="BW409" s="122"/>
      <c r="BX409" s="122"/>
      <c r="BY409" s="122">
        <f t="shared" si="297"/>
        <v>-0.19608619999999999</v>
      </c>
      <c r="BZ409" s="122"/>
      <c r="CA409" s="122"/>
      <c r="CB409" s="98"/>
    </row>
    <row r="410" spans="1:80" s="90" customFormat="1" x14ac:dyDescent="0.3">
      <c r="A410" s="112"/>
      <c r="B410" s="113" t="s">
        <v>92</v>
      </c>
      <c r="C410" s="101"/>
      <c r="D410" s="132">
        <f t="shared" ref="D410:BN410" si="298">D411+D417+D431+D438+D457+D463+D474+D479+D484+D489+D492+D494+D498+D521+D528+D530+D536+D554+D564+D567+D572+D577+D591+D597+D607+D629+D631+D643+D646+D656+D661+D671+D692+D701+D704+D714+D747+D755+D758+D761+D772+D774+D776+D784+D787+D789</f>
        <v>4729.1527899999992</v>
      </c>
      <c r="E410" s="132">
        <f t="shared" si="298"/>
        <v>0</v>
      </c>
      <c r="F410" s="132">
        <f t="shared" si="298"/>
        <v>900.3919599999997</v>
      </c>
      <c r="G410" s="132">
        <f t="shared" si="298"/>
        <v>27.846</v>
      </c>
      <c r="H410" s="132">
        <f t="shared" si="298"/>
        <v>0</v>
      </c>
      <c r="I410" s="132">
        <f t="shared" si="298"/>
        <v>91.734000000000023</v>
      </c>
      <c r="J410" s="132">
        <f t="shared" si="298"/>
        <v>0</v>
      </c>
      <c r="K410" s="132">
        <f t="shared" si="298"/>
        <v>0</v>
      </c>
      <c r="L410" s="132">
        <f t="shared" si="298"/>
        <v>0</v>
      </c>
      <c r="M410" s="132">
        <f t="shared" si="298"/>
        <v>0</v>
      </c>
      <c r="N410" s="132">
        <f t="shared" si="298"/>
        <v>0</v>
      </c>
      <c r="O410" s="132">
        <f t="shared" si="298"/>
        <v>0</v>
      </c>
      <c r="P410" s="132">
        <f t="shared" si="298"/>
        <v>0</v>
      </c>
      <c r="Q410" s="132">
        <f t="shared" si="298"/>
        <v>0</v>
      </c>
      <c r="R410" s="132">
        <f t="shared" si="298"/>
        <v>0</v>
      </c>
      <c r="S410" s="132">
        <f t="shared" si="298"/>
        <v>0</v>
      </c>
      <c r="T410" s="132">
        <f t="shared" si="298"/>
        <v>0</v>
      </c>
      <c r="U410" s="132">
        <f t="shared" si="298"/>
        <v>0</v>
      </c>
      <c r="V410" s="132">
        <f t="shared" si="298"/>
        <v>0</v>
      </c>
      <c r="W410" s="132">
        <f t="shared" si="298"/>
        <v>0</v>
      </c>
      <c r="X410" s="132">
        <f t="shared" si="298"/>
        <v>0</v>
      </c>
      <c r="Y410" s="132">
        <f t="shared" si="298"/>
        <v>0</v>
      </c>
      <c r="Z410" s="132">
        <f t="shared" si="298"/>
        <v>0</v>
      </c>
      <c r="AA410" s="132">
        <f t="shared" si="298"/>
        <v>0</v>
      </c>
      <c r="AB410" s="132">
        <f t="shared" si="298"/>
        <v>0</v>
      </c>
      <c r="AC410" s="132">
        <f t="shared" si="298"/>
        <v>0</v>
      </c>
      <c r="AD410" s="132">
        <f t="shared" si="298"/>
        <v>0</v>
      </c>
      <c r="AE410" s="132">
        <f t="shared" si="298"/>
        <v>0</v>
      </c>
      <c r="AF410" s="132">
        <f t="shared" si="298"/>
        <v>0</v>
      </c>
      <c r="AG410" s="132">
        <f t="shared" si="298"/>
        <v>0</v>
      </c>
      <c r="AH410" s="132">
        <f t="shared" si="298"/>
        <v>900.3919599999997</v>
      </c>
      <c r="AI410" s="132">
        <f t="shared" si="298"/>
        <v>27.846</v>
      </c>
      <c r="AJ410" s="132">
        <f t="shared" si="298"/>
        <v>0</v>
      </c>
      <c r="AK410" s="132">
        <f t="shared" si="298"/>
        <v>91.734000000000023</v>
      </c>
      <c r="AL410" s="132">
        <f t="shared" si="298"/>
        <v>0</v>
      </c>
      <c r="AM410" s="132">
        <f t="shared" si="298"/>
        <v>0</v>
      </c>
      <c r="AN410" s="132">
        <f t="shared" si="298"/>
        <v>0</v>
      </c>
      <c r="AO410" s="132">
        <f t="shared" si="298"/>
        <v>347.72553478999998</v>
      </c>
      <c r="AP410" s="132">
        <f t="shared" si="298"/>
        <v>12.995999999999999</v>
      </c>
      <c r="AQ410" s="132">
        <f t="shared" si="298"/>
        <v>0</v>
      </c>
      <c r="AR410" s="132">
        <f t="shared" si="298"/>
        <v>40.543290000000006</v>
      </c>
      <c r="AS410" s="132">
        <f t="shared" si="298"/>
        <v>0</v>
      </c>
      <c r="AT410" s="132">
        <f t="shared" si="298"/>
        <v>0</v>
      </c>
      <c r="AU410" s="132">
        <f t="shared" si="298"/>
        <v>0</v>
      </c>
      <c r="AV410" s="132">
        <f t="shared" si="298"/>
        <v>116.93725798000001</v>
      </c>
      <c r="AW410" s="132">
        <f t="shared" si="298"/>
        <v>6.52</v>
      </c>
      <c r="AX410" s="132">
        <f t="shared" si="298"/>
        <v>0</v>
      </c>
      <c r="AY410" s="132">
        <f t="shared" si="298"/>
        <v>8.6008499999999994</v>
      </c>
      <c r="AZ410" s="132">
        <f t="shared" si="298"/>
        <v>0</v>
      </c>
      <c r="BA410" s="132">
        <f t="shared" si="298"/>
        <v>0</v>
      </c>
      <c r="BB410" s="132">
        <f t="shared" si="298"/>
        <v>0</v>
      </c>
      <c r="BC410" s="132">
        <f t="shared" si="298"/>
        <v>230.78827680999999</v>
      </c>
      <c r="BD410" s="132">
        <f t="shared" si="298"/>
        <v>6.476</v>
      </c>
      <c r="BE410" s="132">
        <f t="shared" si="298"/>
        <v>0</v>
      </c>
      <c r="BF410" s="132">
        <f t="shared" si="298"/>
        <v>31.942439999999998</v>
      </c>
      <c r="BG410" s="132">
        <f t="shared" si="298"/>
        <v>0</v>
      </c>
      <c r="BH410" s="132">
        <f t="shared" si="298"/>
        <v>0</v>
      </c>
      <c r="BI410" s="132">
        <f t="shared" si="298"/>
        <v>0</v>
      </c>
      <c r="BJ410" s="132">
        <f t="shared" si="298"/>
        <v>0</v>
      </c>
      <c r="BK410" s="132">
        <f t="shared" si="298"/>
        <v>0</v>
      </c>
      <c r="BL410" s="132">
        <f t="shared" si="298"/>
        <v>0</v>
      </c>
      <c r="BM410" s="132">
        <f t="shared" si="298"/>
        <v>0</v>
      </c>
      <c r="BN410" s="132">
        <f t="shared" si="298"/>
        <v>0</v>
      </c>
      <c r="BO410" s="132">
        <f t="shared" ref="BO410:CA410" si="299">BO411+BO417+BO431+BO438+BO457+BO463+BO474+BO479+BO484+BO489+BO492+BO494+BO498+BO521+BO528+BO530+BO536+BO554+BO564+BO567+BO572+BO577+BO591+BO597+BO607+BO629+BO631+BO643+BO646+BO656+BO661+BO671+BO692+BO701+BO704+BO714+BO747+BO755+BO758+BO761+BO772+BO774+BO776+BO784+BO787+BO789</f>
        <v>0</v>
      </c>
      <c r="BP410" s="132">
        <f t="shared" si="299"/>
        <v>0</v>
      </c>
      <c r="BQ410" s="132">
        <f t="shared" si="299"/>
        <v>0</v>
      </c>
      <c r="BR410" s="132">
        <f t="shared" si="299"/>
        <v>0</v>
      </c>
      <c r="BS410" s="132">
        <f t="shared" si="299"/>
        <v>0</v>
      </c>
      <c r="BT410" s="132">
        <f t="shared" si="299"/>
        <v>0</v>
      </c>
      <c r="BU410" s="132">
        <f t="shared" si="299"/>
        <v>0</v>
      </c>
      <c r="BV410" s="132">
        <f t="shared" si="299"/>
        <v>0</v>
      </c>
      <c r="BW410" s="132">
        <f t="shared" si="299"/>
        <v>0</v>
      </c>
      <c r="BX410" s="132">
        <f t="shared" si="299"/>
        <v>0</v>
      </c>
      <c r="BY410" s="132">
        <f t="shared" si="299"/>
        <v>552.66642520999983</v>
      </c>
      <c r="BZ410" s="132">
        <f t="shared" si="299"/>
        <v>0</v>
      </c>
      <c r="CA410" s="132">
        <f t="shared" si="299"/>
        <v>0</v>
      </c>
      <c r="CB410" s="98"/>
    </row>
    <row r="411" spans="1:80" s="90" customFormat="1" x14ac:dyDescent="0.3">
      <c r="A411" s="103"/>
      <c r="B411" s="110" t="s">
        <v>26</v>
      </c>
      <c r="C411" s="105"/>
      <c r="D411" s="133">
        <f t="shared" ref="D411:BN411" si="300">SUM(D412:D416)</f>
        <v>12.547189999999999</v>
      </c>
      <c r="E411" s="133">
        <f t="shared" si="300"/>
        <v>0</v>
      </c>
      <c r="F411" s="133">
        <f t="shared" si="300"/>
        <v>0</v>
      </c>
      <c r="G411" s="133">
        <f t="shared" si="300"/>
        <v>0</v>
      </c>
      <c r="H411" s="133">
        <f t="shared" si="300"/>
        <v>0</v>
      </c>
      <c r="I411" s="133">
        <f t="shared" si="300"/>
        <v>0</v>
      </c>
      <c r="J411" s="133">
        <f t="shared" si="300"/>
        <v>0</v>
      </c>
      <c r="K411" s="133">
        <f t="shared" si="300"/>
        <v>0</v>
      </c>
      <c r="L411" s="133">
        <f t="shared" si="300"/>
        <v>0</v>
      </c>
      <c r="M411" s="133">
        <f t="shared" si="300"/>
        <v>0</v>
      </c>
      <c r="N411" s="133">
        <f t="shared" si="300"/>
        <v>0</v>
      </c>
      <c r="O411" s="133">
        <f t="shared" si="300"/>
        <v>0</v>
      </c>
      <c r="P411" s="133">
        <f t="shared" si="300"/>
        <v>0</v>
      </c>
      <c r="Q411" s="133">
        <f t="shared" si="300"/>
        <v>0</v>
      </c>
      <c r="R411" s="133">
        <f t="shared" si="300"/>
        <v>0</v>
      </c>
      <c r="S411" s="133">
        <f t="shared" si="300"/>
        <v>0</v>
      </c>
      <c r="T411" s="133">
        <f t="shared" si="300"/>
        <v>0</v>
      </c>
      <c r="U411" s="133">
        <f t="shared" si="300"/>
        <v>0</v>
      </c>
      <c r="V411" s="133">
        <f t="shared" si="300"/>
        <v>0</v>
      </c>
      <c r="W411" s="133">
        <f t="shared" si="300"/>
        <v>0</v>
      </c>
      <c r="X411" s="133">
        <f t="shared" si="300"/>
        <v>0</v>
      </c>
      <c r="Y411" s="133">
        <f t="shared" si="300"/>
        <v>0</v>
      </c>
      <c r="Z411" s="133">
        <f t="shared" si="300"/>
        <v>0</v>
      </c>
      <c r="AA411" s="133">
        <f t="shared" si="300"/>
        <v>0</v>
      </c>
      <c r="AB411" s="133">
        <f t="shared" si="300"/>
        <v>0</v>
      </c>
      <c r="AC411" s="133">
        <f t="shared" si="300"/>
        <v>0</v>
      </c>
      <c r="AD411" s="133">
        <f t="shared" si="300"/>
        <v>0</v>
      </c>
      <c r="AE411" s="133">
        <f t="shared" si="300"/>
        <v>0</v>
      </c>
      <c r="AF411" s="133">
        <f t="shared" si="300"/>
        <v>0</v>
      </c>
      <c r="AG411" s="133">
        <f t="shared" si="300"/>
        <v>0</v>
      </c>
      <c r="AH411" s="133">
        <f t="shared" si="300"/>
        <v>0</v>
      </c>
      <c r="AI411" s="133">
        <f t="shared" si="300"/>
        <v>0</v>
      </c>
      <c r="AJ411" s="133">
        <f t="shared" si="300"/>
        <v>0</v>
      </c>
      <c r="AK411" s="133">
        <f t="shared" si="300"/>
        <v>0</v>
      </c>
      <c r="AL411" s="133">
        <f t="shared" si="300"/>
        <v>0</v>
      </c>
      <c r="AM411" s="133">
        <f t="shared" si="300"/>
        <v>0</v>
      </c>
      <c r="AN411" s="133">
        <f t="shared" si="300"/>
        <v>0</v>
      </c>
      <c r="AO411" s="133">
        <f t="shared" si="300"/>
        <v>2.45669666</v>
      </c>
      <c r="AP411" s="133">
        <f t="shared" si="300"/>
        <v>0</v>
      </c>
      <c r="AQ411" s="133">
        <f t="shared" si="300"/>
        <v>0</v>
      </c>
      <c r="AR411" s="133">
        <f t="shared" si="300"/>
        <v>0.66500000000000004</v>
      </c>
      <c r="AS411" s="133">
        <f t="shared" si="300"/>
        <v>0</v>
      </c>
      <c r="AT411" s="133">
        <f t="shared" si="300"/>
        <v>0</v>
      </c>
      <c r="AU411" s="133">
        <f t="shared" si="300"/>
        <v>0</v>
      </c>
      <c r="AV411" s="133">
        <f t="shared" si="300"/>
        <v>0</v>
      </c>
      <c r="AW411" s="133">
        <f t="shared" si="300"/>
        <v>0</v>
      </c>
      <c r="AX411" s="133">
        <f t="shared" si="300"/>
        <v>0</v>
      </c>
      <c r="AY411" s="133">
        <f t="shared" si="300"/>
        <v>0</v>
      </c>
      <c r="AZ411" s="133">
        <f t="shared" si="300"/>
        <v>0</v>
      </c>
      <c r="BA411" s="133">
        <f t="shared" si="300"/>
        <v>0</v>
      </c>
      <c r="BB411" s="133">
        <f t="shared" si="300"/>
        <v>0</v>
      </c>
      <c r="BC411" s="133">
        <f t="shared" si="300"/>
        <v>2.45669666</v>
      </c>
      <c r="BD411" s="133">
        <f t="shared" si="300"/>
        <v>0</v>
      </c>
      <c r="BE411" s="133">
        <f t="shared" si="300"/>
        <v>0</v>
      </c>
      <c r="BF411" s="133">
        <f t="shared" si="300"/>
        <v>0.66500000000000004</v>
      </c>
      <c r="BG411" s="133">
        <f t="shared" si="300"/>
        <v>0</v>
      </c>
      <c r="BH411" s="133">
        <f t="shared" si="300"/>
        <v>0</v>
      </c>
      <c r="BI411" s="133">
        <f t="shared" si="300"/>
        <v>0</v>
      </c>
      <c r="BJ411" s="133">
        <f t="shared" si="300"/>
        <v>0</v>
      </c>
      <c r="BK411" s="133">
        <f t="shared" si="300"/>
        <v>0</v>
      </c>
      <c r="BL411" s="133">
        <f t="shared" si="300"/>
        <v>0</v>
      </c>
      <c r="BM411" s="133">
        <f t="shared" si="300"/>
        <v>0</v>
      </c>
      <c r="BN411" s="133">
        <f t="shared" si="300"/>
        <v>0</v>
      </c>
      <c r="BO411" s="133">
        <f t="shared" ref="BO411:CA411" si="301">SUM(BO412:BO416)</f>
        <v>0</v>
      </c>
      <c r="BP411" s="133">
        <f t="shared" si="301"/>
        <v>0</v>
      </c>
      <c r="BQ411" s="133">
        <f t="shared" si="301"/>
        <v>0</v>
      </c>
      <c r="BR411" s="133">
        <f t="shared" si="301"/>
        <v>0</v>
      </c>
      <c r="BS411" s="133">
        <f t="shared" si="301"/>
        <v>0</v>
      </c>
      <c r="BT411" s="133">
        <f t="shared" si="301"/>
        <v>0</v>
      </c>
      <c r="BU411" s="133">
        <f t="shared" si="301"/>
        <v>0</v>
      </c>
      <c r="BV411" s="133">
        <f t="shared" si="301"/>
        <v>0</v>
      </c>
      <c r="BW411" s="133">
        <f t="shared" si="301"/>
        <v>0</v>
      </c>
      <c r="BX411" s="133">
        <f t="shared" si="301"/>
        <v>0</v>
      </c>
      <c r="BY411" s="133">
        <f t="shared" si="301"/>
        <v>-2.45669666</v>
      </c>
      <c r="BZ411" s="133">
        <f t="shared" si="301"/>
        <v>0</v>
      </c>
      <c r="CA411" s="133">
        <f t="shared" si="301"/>
        <v>0</v>
      </c>
      <c r="CB411" s="98"/>
    </row>
    <row r="412" spans="1:80" s="90" customFormat="1" ht="62.2" x14ac:dyDescent="0.3">
      <c r="A412" s="106" t="s">
        <v>1662</v>
      </c>
      <c r="B412" s="107" t="s">
        <v>892</v>
      </c>
      <c r="C412" s="108" t="s">
        <v>1348</v>
      </c>
      <c r="D412" s="122">
        <v>2.6975500000000001</v>
      </c>
      <c r="E412" s="122"/>
      <c r="F412" s="122">
        <f>VLOOKUP(C412,'[1]13'!$C$23:$AZ$935,4,0)</f>
        <v>0</v>
      </c>
      <c r="G412" s="122">
        <f>VLOOKUP(C412,'[1]13'!$C$23:$AZ$935,5,0)</f>
        <v>0</v>
      </c>
      <c r="H412" s="122"/>
      <c r="I412" s="122">
        <f>VLOOKUP(C412,'[1]13'!$C$23:$AZ$935,7,0)</f>
        <v>0</v>
      </c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2"/>
      <c r="AC412" s="122"/>
      <c r="AD412" s="122"/>
      <c r="AE412" s="122"/>
      <c r="AF412" s="122"/>
      <c r="AG412" s="122"/>
      <c r="AH412" s="122">
        <v>0</v>
      </c>
      <c r="AI412" s="122">
        <v>0</v>
      </c>
      <c r="AJ412" s="122"/>
      <c r="AK412" s="122">
        <v>0</v>
      </c>
      <c r="AL412" s="122"/>
      <c r="AM412" s="122"/>
      <c r="AN412" s="122"/>
      <c r="AO412" s="122">
        <f t="shared" ref="AO412:AO416" si="302">AV412+BC412</f>
        <v>0</v>
      </c>
      <c r="AP412" s="122">
        <f t="shared" ref="AP412:AP416" si="303">AW412+BD412</f>
        <v>0</v>
      </c>
      <c r="AQ412" s="122">
        <f t="shared" ref="AQ412:AQ416" si="304">AX412+BE412</f>
        <v>0</v>
      </c>
      <c r="AR412" s="122">
        <f t="shared" ref="AR412:AR416" si="305">AY412+BF412</f>
        <v>0</v>
      </c>
      <c r="AS412" s="122"/>
      <c r="AT412" s="122"/>
      <c r="AU412" s="122"/>
      <c r="AV412" s="122">
        <f>VLOOKUP(C412,'[1]13'!$C$23:$AZ$935,46,0)</f>
        <v>0</v>
      </c>
      <c r="AW412" s="122">
        <f>VLOOKUP(C412,'[1]13'!$C$23:$AZ$935,47,0)</f>
        <v>0</v>
      </c>
      <c r="AX412" s="122"/>
      <c r="AY412" s="122">
        <f>VLOOKUP(C412,'[1]13'!$C$23:$AZ$935,49,0)</f>
        <v>0</v>
      </c>
      <c r="AZ412" s="122"/>
      <c r="BA412" s="122"/>
      <c r="BB412" s="122"/>
      <c r="BC412" s="122">
        <v>0</v>
      </c>
      <c r="BD412" s="122">
        <v>0</v>
      </c>
      <c r="BE412" s="122"/>
      <c r="BF412" s="122">
        <v>0</v>
      </c>
      <c r="BG412" s="122"/>
      <c r="BH412" s="122"/>
      <c r="BI412" s="122"/>
      <c r="BJ412" s="122"/>
      <c r="BK412" s="122"/>
      <c r="BL412" s="122"/>
      <c r="BM412" s="122"/>
      <c r="BN412" s="122"/>
      <c r="BO412" s="122"/>
      <c r="BP412" s="122"/>
      <c r="BQ412" s="122"/>
      <c r="BR412" s="122"/>
      <c r="BS412" s="122"/>
      <c r="BT412" s="122"/>
      <c r="BU412" s="122"/>
      <c r="BV412" s="122"/>
      <c r="BW412" s="122"/>
      <c r="BX412" s="122"/>
      <c r="BY412" s="122">
        <f t="shared" ref="BY412:BY416" si="306">F412-AO412</f>
        <v>0</v>
      </c>
      <c r="BZ412" s="122"/>
      <c r="CA412" s="122"/>
      <c r="CB412" s="98"/>
    </row>
    <row r="413" spans="1:80" s="90" customFormat="1" ht="46.65" x14ac:dyDescent="0.3">
      <c r="A413" s="106" t="s">
        <v>1662</v>
      </c>
      <c r="B413" s="107" t="s">
        <v>1787</v>
      </c>
      <c r="C413" s="108" t="s">
        <v>1349</v>
      </c>
      <c r="D413" s="122">
        <v>9.8496399999999991</v>
      </c>
      <c r="E413" s="122"/>
      <c r="F413" s="122">
        <f>VLOOKUP(C413,'[1]13'!$C$23:$AZ$935,4,0)</f>
        <v>0</v>
      </c>
      <c r="G413" s="122">
        <f>VLOOKUP(C413,'[1]13'!$C$23:$AZ$935,5,0)</f>
        <v>0</v>
      </c>
      <c r="H413" s="122"/>
      <c r="I413" s="122">
        <f>VLOOKUP(C413,'[1]13'!$C$23:$AZ$935,7,0)</f>
        <v>0</v>
      </c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2"/>
      <c r="AC413" s="122"/>
      <c r="AD413" s="122"/>
      <c r="AE413" s="122"/>
      <c r="AF413" s="122"/>
      <c r="AG413" s="122"/>
      <c r="AH413" s="122">
        <v>0</v>
      </c>
      <c r="AI413" s="122">
        <v>0</v>
      </c>
      <c r="AJ413" s="122"/>
      <c r="AK413" s="122">
        <v>0</v>
      </c>
      <c r="AL413" s="122"/>
      <c r="AM413" s="122"/>
      <c r="AN413" s="122"/>
      <c r="AO413" s="122">
        <f t="shared" si="302"/>
        <v>0</v>
      </c>
      <c r="AP413" s="122">
        <f t="shared" si="303"/>
        <v>0</v>
      </c>
      <c r="AQ413" s="122">
        <f t="shared" si="304"/>
        <v>0</v>
      </c>
      <c r="AR413" s="122">
        <f t="shared" si="305"/>
        <v>0</v>
      </c>
      <c r="AS413" s="122"/>
      <c r="AT413" s="122"/>
      <c r="AU413" s="122"/>
      <c r="AV413" s="122">
        <f>VLOOKUP(C413,'[1]13'!$C$23:$AZ$935,46,0)</f>
        <v>0</v>
      </c>
      <c r="AW413" s="122">
        <f>VLOOKUP(C413,'[1]13'!$C$23:$AZ$935,47,0)</f>
        <v>0</v>
      </c>
      <c r="AX413" s="122"/>
      <c r="AY413" s="122">
        <f>VLOOKUP(C413,'[1]13'!$C$23:$AZ$935,49,0)</f>
        <v>0</v>
      </c>
      <c r="AZ413" s="122"/>
      <c r="BA413" s="122"/>
      <c r="BB413" s="122"/>
      <c r="BC413" s="122">
        <v>0</v>
      </c>
      <c r="BD413" s="122">
        <v>0</v>
      </c>
      <c r="BE413" s="122"/>
      <c r="BF413" s="122">
        <v>0</v>
      </c>
      <c r="BG413" s="122"/>
      <c r="BH413" s="122"/>
      <c r="BI413" s="122"/>
      <c r="BJ413" s="122"/>
      <c r="BK413" s="122"/>
      <c r="BL413" s="122"/>
      <c r="BM413" s="122"/>
      <c r="BN413" s="122"/>
      <c r="BO413" s="122"/>
      <c r="BP413" s="122"/>
      <c r="BQ413" s="122"/>
      <c r="BR413" s="122"/>
      <c r="BS413" s="122"/>
      <c r="BT413" s="122"/>
      <c r="BU413" s="122"/>
      <c r="BV413" s="122"/>
      <c r="BW413" s="122"/>
      <c r="BX413" s="122"/>
      <c r="BY413" s="122">
        <f t="shared" si="306"/>
        <v>0</v>
      </c>
      <c r="BZ413" s="122"/>
      <c r="CA413" s="122"/>
      <c r="CB413" s="98"/>
    </row>
    <row r="414" spans="1:80" s="90" customFormat="1" ht="46.65" x14ac:dyDescent="0.3">
      <c r="A414" s="106" t="s">
        <v>1662</v>
      </c>
      <c r="B414" s="107" t="s">
        <v>1788</v>
      </c>
      <c r="C414" s="108" t="s">
        <v>1952</v>
      </c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2"/>
      <c r="AC414" s="122"/>
      <c r="AD414" s="122"/>
      <c r="AE414" s="122"/>
      <c r="AF414" s="122"/>
      <c r="AG414" s="122"/>
      <c r="AH414" s="122"/>
      <c r="AI414" s="122"/>
      <c r="AJ414" s="122"/>
      <c r="AK414" s="122"/>
      <c r="AL414" s="122"/>
      <c r="AM414" s="122"/>
      <c r="AN414" s="122"/>
      <c r="AO414" s="122">
        <f t="shared" si="302"/>
        <v>0.99614707000000002</v>
      </c>
      <c r="AP414" s="122">
        <f t="shared" si="303"/>
        <v>0</v>
      </c>
      <c r="AQ414" s="122">
        <f t="shared" si="304"/>
        <v>0</v>
      </c>
      <c r="AR414" s="122">
        <f t="shared" si="305"/>
        <v>0.29599999999999999</v>
      </c>
      <c r="AS414" s="122"/>
      <c r="AT414" s="122"/>
      <c r="AU414" s="122"/>
      <c r="AV414" s="122"/>
      <c r="AW414" s="122"/>
      <c r="AX414" s="122"/>
      <c r="AY414" s="122"/>
      <c r="AZ414" s="122"/>
      <c r="BA414" s="122"/>
      <c r="BB414" s="122"/>
      <c r="BC414" s="122">
        <v>0.99614707000000002</v>
      </c>
      <c r="BD414" s="122">
        <v>0</v>
      </c>
      <c r="BE414" s="122"/>
      <c r="BF414" s="122">
        <v>0.29599999999999999</v>
      </c>
      <c r="BG414" s="122"/>
      <c r="BH414" s="122"/>
      <c r="BI414" s="122"/>
      <c r="BJ414" s="122"/>
      <c r="BK414" s="122"/>
      <c r="BL414" s="122"/>
      <c r="BM414" s="122"/>
      <c r="BN414" s="122"/>
      <c r="BO414" s="122"/>
      <c r="BP414" s="122"/>
      <c r="BQ414" s="122"/>
      <c r="BR414" s="122"/>
      <c r="BS414" s="122"/>
      <c r="BT414" s="122"/>
      <c r="BU414" s="122"/>
      <c r="BV414" s="122"/>
      <c r="BW414" s="122"/>
      <c r="BX414" s="122"/>
      <c r="BY414" s="122">
        <f t="shared" si="306"/>
        <v>-0.99614707000000002</v>
      </c>
      <c r="BZ414" s="122"/>
      <c r="CA414" s="122"/>
      <c r="CB414" s="98"/>
    </row>
    <row r="415" spans="1:80" s="90" customFormat="1" ht="62.2" x14ac:dyDescent="0.3">
      <c r="A415" s="106" t="s">
        <v>1662</v>
      </c>
      <c r="B415" s="107" t="s">
        <v>1789</v>
      </c>
      <c r="C415" s="108" t="s">
        <v>1953</v>
      </c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2"/>
      <c r="AC415" s="122"/>
      <c r="AD415" s="122"/>
      <c r="AE415" s="122"/>
      <c r="AF415" s="122"/>
      <c r="AG415" s="122"/>
      <c r="AH415" s="122"/>
      <c r="AI415" s="122"/>
      <c r="AJ415" s="122"/>
      <c r="AK415" s="122"/>
      <c r="AL415" s="122"/>
      <c r="AM415" s="122"/>
      <c r="AN415" s="122"/>
      <c r="AO415" s="122">
        <f t="shared" si="302"/>
        <v>0</v>
      </c>
      <c r="AP415" s="122">
        <f t="shared" si="303"/>
        <v>0</v>
      </c>
      <c r="AQ415" s="122">
        <f t="shared" si="304"/>
        <v>0</v>
      </c>
      <c r="AR415" s="122">
        <f t="shared" si="305"/>
        <v>0</v>
      </c>
      <c r="AS415" s="122"/>
      <c r="AT415" s="122"/>
      <c r="AU415" s="122"/>
      <c r="AV415" s="122"/>
      <c r="AW415" s="122"/>
      <c r="AX415" s="122"/>
      <c r="AY415" s="122"/>
      <c r="AZ415" s="122"/>
      <c r="BA415" s="122"/>
      <c r="BB415" s="122"/>
      <c r="BC415" s="122">
        <v>0</v>
      </c>
      <c r="BD415" s="122">
        <v>0</v>
      </c>
      <c r="BE415" s="122"/>
      <c r="BF415" s="122">
        <v>0</v>
      </c>
      <c r="BG415" s="122"/>
      <c r="BH415" s="122"/>
      <c r="BI415" s="122"/>
      <c r="BJ415" s="122"/>
      <c r="BK415" s="122"/>
      <c r="BL415" s="122"/>
      <c r="BM415" s="122"/>
      <c r="BN415" s="122"/>
      <c r="BO415" s="122"/>
      <c r="BP415" s="122"/>
      <c r="BQ415" s="122"/>
      <c r="BR415" s="122"/>
      <c r="BS415" s="122"/>
      <c r="BT415" s="122"/>
      <c r="BU415" s="122"/>
      <c r="BV415" s="122"/>
      <c r="BW415" s="122"/>
      <c r="BX415" s="122"/>
      <c r="BY415" s="122">
        <f t="shared" si="306"/>
        <v>0</v>
      </c>
      <c r="BZ415" s="122"/>
      <c r="CA415" s="122"/>
      <c r="CB415" s="98"/>
    </row>
    <row r="416" spans="1:80" s="90" customFormat="1" ht="46.65" x14ac:dyDescent="0.3">
      <c r="A416" s="106" t="s">
        <v>1662</v>
      </c>
      <c r="B416" s="107" t="s">
        <v>1790</v>
      </c>
      <c r="C416" s="108" t="s">
        <v>1954</v>
      </c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2"/>
      <c r="AC416" s="122"/>
      <c r="AD416" s="122"/>
      <c r="AE416" s="122"/>
      <c r="AF416" s="122"/>
      <c r="AG416" s="122"/>
      <c r="AH416" s="122"/>
      <c r="AI416" s="122"/>
      <c r="AJ416" s="122"/>
      <c r="AK416" s="122"/>
      <c r="AL416" s="122"/>
      <c r="AM416" s="122"/>
      <c r="AN416" s="122"/>
      <c r="AO416" s="122">
        <f t="shared" si="302"/>
        <v>1.4605495900000001</v>
      </c>
      <c r="AP416" s="122">
        <f t="shared" si="303"/>
        <v>0</v>
      </c>
      <c r="AQ416" s="122">
        <f t="shared" si="304"/>
        <v>0</v>
      </c>
      <c r="AR416" s="122">
        <f t="shared" si="305"/>
        <v>0.36899999999999999</v>
      </c>
      <c r="AS416" s="122"/>
      <c r="AT416" s="122"/>
      <c r="AU416" s="122"/>
      <c r="AV416" s="122"/>
      <c r="AW416" s="122"/>
      <c r="AX416" s="122"/>
      <c r="AY416" s="122"/>
      <c r="AZ416" s="122"/>
      <c r="BA416" s="122"/>
      <c r="BB416" s="122"/>
      <c r="BC416" s="122">
        <v>1.4605495900000001</v>
      </c>
      <c r="BD416" s="122">
        <v>0</v>
      </c>
      <c r="BE416" s="122"/>
      <c r="BF416" s="122">
        <v>0.36899999999999999</v>
      </c>
      <c r="BG416" s="122"/>
      <c r="BH416" s="122"/>
      <c r="BI416" s="122"/>
      <c r="BJ416" s="122"/>
      <c r="BK416" s="122"/>
      <c r="BL416" s="122"/>
      <c r="BM416" s="122"/>
      <c r="BN416" s="122"/>
      <c r="BO416" s="122"/>
      <c r="BP416" s="122"/>
      <c r="BQ416" s="122"/>
      <c r="BR416" s="122"/>
      <c r="BS416" s="122"/>
      <c r="BT416" s="122"/>
      <c r="BU416" s="122"/>
      <c r="BV416" s="122"/>
      <c r="BW416" s="122"/>
      <c r="BX416" s="122"/>
      <c r="BY416" s="122">
        <f t="shared" si="306"/>
        <v>-1.4605495900000001</v>
      </c>
      <c r="BZ416" s="122"/>
      <c r="CA416" s="122"/>
      <c r="CB416" s="98"/>
    </row>
    <row r="417" spans="1:80" s="90" customFormat="1" x14ac:dyDescent="0.3">
      <c r="A417" s="103"/>
      <c r="B417" s="110" t="s">
        <v>27</v>
      </c>
      <c r="C417" s="105"/>
      <c r="D417" s="133">
        <f t="shared" ref="D417:BN417" si="307">SUM(D418:D430)</f>
        <v>42.196499999999993</v>
      </c>
      <c r="E417" s="133">
        <f t="shared" si="307"/>
        <v>0</v>
      </c>
      <c r="F417" s="133">
        <f t="shared" si="307"/>
        <v>32.300359999999998</v>
      </c>
      <c r="G417" s="133">
        <f t="shared" si="307"/>
        <v>2.6</v>
      </c>
      <c r="H417" s="133">
        <f t="shared" si="307"/>
        <v>0</v>
      </c>
      <c r="I417" s="133">
        <f t="shared" si="307"/>
        <v>3.6630000000000003</v>
      </c>
      <c r="J417" s="133">
        <f t="shared" si="307"/>
        <v>0</v>
      </c>
      <c r="K417" s="133">
        <f t="shared" si="307"/>
        <v>0</v>
      </c>
      <c r="L417" s="133">
        <f t="shared" si="307"/>
        <v>0</v>
      </c>
      <c r="M417" s="133">
        <f t="shared" si="307"/>
        <v>0</v>
      </c>
      <c r="N417" s="133">
        <f t="shared" si="307"/>
        <v>0</v>
      </c>
      <c r="O417" s="133">
        <f t="shared" si="307"/>
        <v>0</v>
      </c>
      <c r="P417" s="133">
        <f t="shared" si="307"/>
        <v>0</v>
      </c>
      <c r="Q417" s="133">
        <f t="shared" si="307"/>
        <v>0</v>
      </c>
      <c r="R417" s="133">
        <f t="shared" si="307"/>
        <v>0</v>
      </c>
      <c r="S417" s="133">
        <f t="shared" si="307"/>
        <v>0</v>
      </c>
      <c r="T417" s="133">
        <f t="shared" si="307"/>
        <v>0</v>
      </c>
      <c r="U417" s="133">
        <f t="shared" si="307"/>
        <v>0</v>
      </c>
      <c r="V417" s="133">
        <f t="shared" si="307"/>
        <v>0</v>
      </c>
      <c r="W417" s="133">
        <f t="shared" si="307"/>
        <v>0</v>
      </c>
      <c r="X417" s="133">
        <f t="shared" si="307"/>
        <v>0</v>
      </c>
      <c r="Y417" s="133">
        <f t="shared" si="307"/>
        <v>0</v>
      </c>
      <c r="Z417" s="133">
        <f t="shared" si="307"/>
        <v>0</v>
      </c>
      <c r="AA417" s="133">
        <f t="shared" si="307"/>
        <v>0</v>
      </c>
      <c r="AB417" s="133">
        <f t="shared" si="307"/>
        <v>0</v>
      </c>
      <c r="AC417" s="133">
        <f t="shared" si="307"/>
        <v>0</v>
      </c>
      <c r="AD417" s="133">
        <f t="shared" si="307"/>
        <v>0</v>
      </c>
      <c r="AE417" s="133">
        <f t="shared" si="307"/>
        <v>0</v>
      </c>
      <c r="AF417" s="133">
        <f t="shared" si="307"/>
        <v>0</v>
      </c>
      <c r="AG417" s="133">
        <f t="shared" si="307"/>
        <v>0</v>
      </c>
      <c r="AH417" s="133">
        <f t="shared" si="307"/>
        <v>32.300359999999998</v>
      </c>
      <c r="AI417" s="133">
        <f t="shared" si="307"/>
        <v>2.6</v>
      </c>
      <c r="AJ417" s="133">
        <f t="shared" si="307"/>
        <v>0</v>
      </c>
      <c r="AK417" s="133">
        <f t="shared" si="307"/>
        <v>3.6630000000000003</v>
      </c>
      <c r="AL417" s="133">
        <f t="shared" si="307"/>
        <v>0</v>
      </c>
      <c r="AM417" s="133">
        <f t="shared" si="307"/>
        <v>0</v>
      </c>
      <c r="AN417" s="133">
        <f t="shared" si="307"/>
        <v>0</v>
      </c>
      <c r="AO417" s="133">
        <f t="shared" si="307"/>
        <v>9.6091735400000005</v>
      </c>
      <c r="AP417" s="133">
        <f t="shared" si="307"/>
        <v>0.1</v>
      </c>
      <c r="AQ417" s="133">
        <f t="shared" si="307"/>
        <v>0</v>
      </c>
      <c r="AR417" s="133">
        <f t="shared" si="307"/>
        <v>0.55496999999999996</v>
      </c>
      <c r="AS417" s="133">
        <f t="shared" si="307"/>
        <v>0</v>
      </c>
      <c r="AT417" s="133">
        <f t="shared" si="307"/>
        <v>0</v>
      </c>
      <c r="AU417" s="133">
        <f t="shared" si="307"/>
        <v>0</v>
      </c>
      <c r="AV417" s="133">
        <f t="shared" si="307"/>
        <v>6.7713488699999997</v>
      </c>
      <c r="AW417" s="133">
        <f t="shared" si="307"/>
        <v>0</v>
      </c>
      <c r="AX417" s="133">
        <f t="shared" si="307"/>
        <v>0</v>
      </c>
      <c r="AY417" s="133">
        <f t="shared" si="307"/>
        <v>9.2670000000000002E-2</v>
      </c>
      <c r="AZ417" s="133">
        <f t="shared" si="307"/>
        <v>0</v>
      </c>
      <c r="BA417" s="133">
        <f t="shared" si="307"/>
        <v>0</v>
      </c>
      <c r="BB417" s="133">
        <f t="shared" si="307"/>
        <v>0</v>
      </c>
      <c r="BC417" s="133">
        <f t="shared" si="307"/>
        <v>2.8378246700000003</v>
      </c>
      <c r="BD417" s="133">
        <f t="shared" si="307"/>
        <v>0.1</v>
      </c>
      <c r="BE417" s="133">
        <f t="shared" si="307"/>
        <v>0</v>
      </c>
      <c r="BF417" s="133">
        <f t="shared" si="307"/>
        <v>0.46230000000000004</v>
      </c>
      <c r="BG417" s="133">
        <f t="shared" si="307"/>
        <v>0</v>
      </c>
      <c r="BH417" s="133">
        <f t="shared" si="307"/>
        <v>0</v>
      </c>
      <c r="BI417" s="133">
        <f t="shared" si="307"/>
        <v>0</v>
      </c>
      <c r="BJ417" s="133">
        <f t="shared" si="307"/>
        <v>0</v>
      </c>
      <c r="BK417" s="133">
        <f t="shared" si="307"/>
        <v>0</v>
      </c>
      <c r="BL417" s="133">
        <f t="shared" si="307"/>
        <v>0</v>
      </c>
      <c r="BM417" s="133">
        <f t="shared" si="307"/>
        <v>0</v>
      </c>
      <c r="BN417" s="133">
        <f t="shared" si="307"/>
        <v>0</v>
      </c>
      <c r="BO417" s="133">
        <f t="shared" ref="BO417:CA417" si="308">SUM(BO418:BO430)</f>
        <v>0</v>
      </c>
      <c r="BP417" s="133">
        <f t="shared" si="308"/>
        <v>0</v>
      </c>
      <c r="BQ417" s="133">
        <f t="shared" si="308"/>
        <v>0</v>
      </c>
      <c r="BR417" s="133">
        <f t="shared" si="308"/>
        <v>0</v>
      </c>
      <c r="BS417" s="133">
        <f t="shared" si="308"/>
        <v>0</v>
      </c>
      <c r="BT417" s="133">
        <f t="shared" si="308"/>
        <v>0</v>
      </c>
      <c r="BU417" s="133">
        <f t="shared" si="308"/>
        <v>0</v>
      </c>
      <c r="BV417" s="133">
        <f t="shared" si="308"/>
        <v>0</v>
      </c>
      <c r="BW417" s="133">
        <f t="shared" si="308"/>
        <v>0</v>
      </c>
      <c r="BX417" s="133">
        <f t="shared" si="308"/>
        <v>0</v>
      </c>
      <c r="BY417" s="133">
        <f t="shared" si="308"/>
        <v>22.691186459999997</v>
      </c>
      <c r="BZ417" s="133">
        <f t="shared" si="308"/>
        <v>0</v>
      </c>
      <c r="CA417" s="133">
        <f t="shared" si="308"/>
        <v>0</v>
      </c>
      <c r="CB417" s="98"/>
    </row>
    <row r="418" spans="1:80" s="90" customFormat="1" ht="46.65" x14ac:dyDescent="0.3">
      <c r="A418" s="106" t="s">
        <v>1662</v>
      </c>
      <c r="B418" s="107" t="s">
        <v>893</v>
      </c>
      <c r="C418" s="108" t="s">
        <v>1350</v>
      </c>
      <c r="D418" s="122">
        <v>2.42475</v>
      </c>
      <c r="E418" s="122"/>
      <c r="F418" s="122">
        <f>VLOOKUP(C418,'[1]13'!$C$23:$AZ$935,4,0)</f>
        <v>0</v>
      </c>
      <c r="G418" s="122">
        <f>VLOOKUP(C418,'[1]13'!$C$23:$AZ$935,5,0)</f>
        <v>0</v>
      </c>
      <c r="H418" s="122"/>
      <c r="I418" s="122">
        <f>VLOOKUP(C418,'[1]13'!$C$23:$AZ$935,7,0)</f>
        <v>0</v>
      </c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2"/>
      <c r="AC418" s="122"/>
      <c r="AD418" s="122"/>
      <c r="AE418" s="122"/>
      <c r="AF418" s="122"/>
      <c r="AG418" s="122"/>
      <c r="AH418" s="122">
        <v>0</v>
      </c>
      <c r="AI418" s="122">
        <v>0</v>
      </c>
      <c r="AJ418" s="122"/>
      <c r="AK418" s="122">
        <v>0</v>
      </c>
      <c r="AL418" s="122"/>
      <c r="AM418" s="122"/>
      <c r="AN418" s="122"/>
      <c r="AO418" s="122">
        <f t="shared" ref="AO418:AO430" si="309">AV418+BC418</f>
        <v>0</v>
      </c>
      <c r="AP418" s="122">
        <f t="shared" ref="AP418:AP430" si="310">AW418+BD418</f>
        <v>0</v>
      </c>
      <c r="AQ418" s="122">
        <f t="shared" ref="AQ418:AQ430" si="311">AX418+BE418</f>
        <v>0</v>
      </c>
      <c r="AR418" s="122">
        <f t="shared" ref="AR418:AR430" si="312">AY418+BF418</f>
        <v>0</v>
      </c>
      <c r="AS418" s="122"/>
      <c r="AT418" s="122"/>
      <c r="AU418" s="122"/>
      <c r="AV418" s="122">
        <f>VLOOKUP(C418,'[1]13'!$C$23:$AZ$935,46,0)</f>
        <v>0</v>
      </c>
      <c r="AW418" s="122">
        <f>VLOOKUP(C418,'[1]13'!$C$23:$AZ$935,47,0)</f>
        <v>0</v>
      </c>
      <c r="AX418" s="122"/>
      <c r="AY418" s="122">
        <f>VLOOKUP(C418,'[1]13'!$C$23:$AZ$935,49,0)</f>
        <v>0</v>
      </c>
      <c r="AZ418" s="122"/>
      <c r="BA418" s="122"/>
      <c r="BB418" s="122"/>
      <c r="BC418" s="122">
        <v>0</v>
      </c>
      <c r="BD418" s="122">
        <v>0</v>
      </c>
      <c r="BE418" s="122"/>
      <c r="BF418" s="122">
        <v>0</v>
      </c>
      <c r="BG418" s="122"/>
      <c r="BH418" s="122"/>
      <c r="BI418" s="122"/>
      <c r="BJ418" s="122"/>
      <c r="BK418" s="122"/>
      <c r="BL418" s="122"/>
      <c r="BM418" s="122"/>
      <c r="BN418" s="122"/>
      <c r="BO418" s="122"/>
      <c r="BP418" s="122"/>
      <c r="BQ418" s="122"/>
      <c r="BR418" s="122"/>
      <c r="BS418" s="122"/>
      <c r="BT418" s="122"/>
      <c r="BU418" s="122"/>
      <c r="BV418" s="122"/>
      <c r="BW418" s="122"/>
      <c r="BX418" s="122"/>
      <c r="BY418" s="122">
        <f t="shared" ref="BY418:BY430" si="313">F418-AO418</f>
        <v>0</v>
      </c>
      <c r="BZ418" s="122"/>
      <c r="CA418" s="122"/>
      <c r="CB418" s="98"/>
    </row>
    <row r="419" spans="1:80" s="90" customFormat="1" ht="46.65" x14ac:dyDescent="0.3">
      <c r="A419" s="106" t="s">
        <v>1662</v>
      </c>
      <c r="B419" s="107" t="s">
        <v>455</v>
      </c>
      <c r="C419" s="108" t="s">
        <v>93</v>
      </c>
      <c r="D419" s="122">
        <v>11.271090000000001</v>
      </c>
      <c r="E419" s="122"/>
      <c r="F419" s="122">
        <f>VLOOKUP(C419,'[1]13'!$C$23:$AZ$935,4,0)</f>
        <v>11.271089999999999</v>
      </c>
      <c r="G419" s="122">
        <f>VLOOKUP(C419,'[1]13'!$C$23:$AZ$935,5,0)</f>
        <v>0.8</v>
      </c>
      <c r="H419" s="122"/>
      <c r="I419" s="122">
        <f>VLOOKUP(C419,'[1]13'!$C$23:$AZ$935,7,0)</f>
        <v>1.25</v>
      </c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2"/>
      <c r="AC419" s="122"/>
      <c r="AD419" s="122"/>
      <c r="AE419" s="122"/>
      <c r="AF419" s="122"/>
      <c r="AG419" s="122"/>
      <c r="AH419" s="122">
        <v>11.271089999999999</v>
      </c>
      <c r="AI419" s="122">
        <v>0.8</v>
      </c>
      <c r="AJ419" s="122"/>
      <c r="AK419" s="122">
        <v>1.25</v>
      </c>
      <c r="AL419" s="122"/>
      <c r="AM419" s="122"/>
      <c r="AN419" s="122"/>
      <c r="AO419" s="122">
        <f t="shared" si="309"/>
        <v>0</v>
      </c>
      <c r="AP419" s="122">
        <f t="shared" si="310"/>
        <v>0</v>
      </c>
      <c r="AQ419" s="122">
        <f t="shared" si="311"/>
        <v>0</v>
      </c>
      <c r="AR419" s="122">
        <f t="shared" si="312"/>
        <v>0</v>
      </c>
      <c r="AS419" s="122"/>
      <c r="AT419" s="122"/>
      <c r="AU419" s="122"/>
      <c r="AV419" s="122">
        <f>VLOOKUP(C419,'[1]13'!$C$23:$AZ$935,46,0)</f>
        <v>0</v>
      </c>
      <c r="AW419" s="122">
        <f>VLOOKUP(C419,'[1]13'!$C$23:$AZ$935,47,0)</f>
        <v>0</v>
      </c>
      <c r="AX419" s="122"/>
      <c r="AY419" s="122">
        <f>VLOOKUP(C419,'[1]13'!$C$23:$AZ$935,49,0)</f>
        <v>0</v>
      </c>
      <c r="AZ419" s="122"/>
      <c r="BA419" s="122"/>
      <c r="BB419" s="122"/>
      <c r="BC419" s="122">
        <v>0</v>
      </c>
      <c r="BD419" s="122">
        <v>0</v>
      </c>
      <c r="BE419" s="122"/>
      <c r="BF419" s="122">
        <v>0</v>
      </c>
      <c r="BG419" s="122"/>
      <c r="BH419" s="122"/>
      <c r="BI419" s="122"/>
      <c r="BJ419" s="122"/>
      <c r="BK419" s="122"/>
      <c r="BL419" s="122"/>
      <c r="BM419" s="122"/>
      <c r="BN419" s="122"/>
      <c r="BO419" s="122"/>
      <c r="BP419" s="122"/>
      <c r="BQ419" s="122"/>
      <c r="BR419" s="122"/>
      <c r="BS419" s="122"/>
      <c r="BT419" s="122"/>
      <c r="BU419" s="122"/>
      <c r="BV419" s="122"/>
      <c r="BW419" s="122"/>
      <c r="BX419" s="122"/>
      <c r="BY419" s="122">
        <f t="shared" si="313"/>
        <v>11.271089999999999</v>
      </c>
      <c r="BZ419" s="122"/>
      <c r="CA419" s="122"/>
      <c r="CB419" s="98"/>
    </row>
    <row r="420" spans="1:80" s="90" customFormat="1" ht="46.65" x14ac:dyDescent="0.3">
      <c r="A420" s="106" t="s">
        <v>1662</v>
      </c>
      <c r="B420" s="107" t="s">
        <v>94</v>
      </c>
      <c r="C420" s="108" t="s">
        <v>95</v>
      </c>
      <c r="D420" s="122">
        <v>12.99211</v>
      </c>
      <c r="E420" s="122"/>
      <c r="F420" s="122">
        <f>VLOOKUP(C420,'[1]13'!$C$23:$AZ$935,4,0)</f>
        <v>12.99211</v>
      </c>
      <c r="G420" s="122">
        <f>VLOOKUP(C420,'[1]13'!$C$23:$AZ$935,5,0)</f>
        <v>0.8</v>
      </c>
      <c r="H420" s="122"/>
      <c r="I420" s="122">
        <f>VLOOKUP(C420,'[1]13'!$C$23:$AZ$935,7,0)</f>
        <v>0.71299999999999997</v>
      </c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2"/>
      <c r="AC420" s="122"/>
      <c r="AD420" s="122"/>
      <c r="AE420" s="122"/>
      <c r="AF420" s="122"/>
      <c r="AG420" s="122"/>
      <c r="AH420" s="122">
        <v>12.99211</v>
      </c>
      <c r="AI420" s="122">
        <v>0.8</v>
      </c>
      <c r="AJ420" s="122"/>
      <c r="AK420" s="122">
        <v>0.71299999999999997</v>
      </c>
      <c r="AL420" s="122"/>
      <c r="AM420" s="122"/>
      <c r="AN420" s="122"/>
      <c r="AO420" s="122">
        <f t="shared" si="309"/>
        <v>0</v>
      </c>
      <c r="AP420" s="122">
        <f t="shared" si="310"/>
        <v>0</v>
      </c>
      <c r="AQ420" s="122">
        <f t="shared" si="311"/>
        <v>0</v>
      </c>
      <c r="AR420" s="122">
        <f t="shared" si="312"/>
        <v>0</v>
      </c>
      <c r="AS420" s="122"/>
      <c r="AT420" s="122"/>
      <c r="AU420" s="122"/>
      <c r="AV420" s="122">
        <f>VLOOKUP(C420,'[1]13'!$C$23:$AZ$935,46,0)</f>
        <v>0</v>
      </c>
      <c r="AW420" s="122">
        <f>VLOOKUP(C420,'[1]13'!$C$23:$AZ$935,47,0)</f>
        <v>0</v>
      </c>
      <c r="AX420" s="122"/>
      <c r="AY420" s="122">
        <f>VLOOKUP(C420,'[1]13'!$C$23:$AZ$935,49,0)</f>
        <v>0</v>
      </c>
      <c r="AZ420" s="122"/>
      <c r="BA420" s="122"/>
      <c r="BB420" s="122"/>
      <c r="BC420" s="122">
        <v>0</v>
      </c>
      <c r="BD420" s="122">
        <v>0</v>
      </c>
      <c r="BE420" s="122"/>
      <c r="BF420" s="122">
        <v>0</v>
      </c>
      <c r="BG420" s="122"/>
      <c r="BH420" s="122"/>
      <c r="BI420" s="122"/>
      <c r="BJ420" s="122"/>
      <c r="BK420" s="122"/>
      <c r="BL420" s="122"/>
      <c r="BM420" s="122"/>
      <c r="BN420" s="122"/>
      <c r="BO420" s="122"/>
      <c r="BP420" s="122"/>
      <c r="BQ420" s="122"/>
      <c r="BR420" s="122"/>
      <c r="BS420" s="122"/>
      <c r="BT420" s="122"/>
      <c r="BU420" s="122"/>
      <c r="BV420" s="122"/>
      <c r="BW420" s="122"/>
      <c r="BX420" s="122"/>
      <c r="BY420" s="122">
        <f t="shared" si="313"/>
        <v>12.99211</v>
      </c>
      <c r="BZ420" s="122"/>
      <c r="CA420" s="122"/>
      <c r="CB420" s="98"/>
    </row>
    <row r="421" spans="1:80" s="90" customFormat="1" ht="46.65" x14ac:dyDescent="0.3">
      <c r="A421" s="106" t="s">
        <v>1662</v>
      </c>
      <c r="B421" s="107" t="s">
        <v>96</v>
      </c>
      <c r="C421" s="108" t="s">
        <v>97</v>
      </c>
      <c r="D421" s="122">
        <v>7.4713900000000004</v>
      </c>
      <c r="E421" s="122"/>
      <c r="F421" s="122">
        <f>VLOOKUP(C421,'[1]13'!$C$23:$AZ$935,4,0)</f>
        <v>0</v>
      </c>
      <c r="G421" s="122">
        <f>VLOOKUP(C421,'[1]13'!$C$23:$AZ$935,5,0)</f>
        <v>0</v>
      </c>
      <c r="H421" s="122"/>
      <c r="I421" s="122">
        <f>VLOOKUP(C421,'[1]13'!$C$23:$AZ$935,7,0)</f>
        <v>0</v>
      </c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2"/>
      <c r="AC421" s="122"/>
      <c r="AD421" s="122"/>
      <c r="AE421" s="122"/>
      <c r="AF421" s="122"/>
      <c r="AG421" s="122"/>
      <c r="AH421" s="122">
        <v>0</v>
      </c>
      <c r="AI421" s="122">
        <v>0</v>
      </c>
      <c r="AJ421" s="122"/>
      <c r="AK421" s="122">
        <v>0</v>
      </c>
      <c r="AL421" s="122"/>
      <c r="AM421" s="122"/>
      <c r="AN421" s="122"/>
      <c r="AO421" s="122">
        <f t="shared" si="309"/>
        <v>0</v>
      </c>
      <c r="AP421" s="122">
        <f t="shared" si="310"/>
        <v>0</v>
      </c>
      <c r="AQ421" s="122">
        <f t="shared" si="311"/>
        <v>0</v>
      </c>
      <c r="AR421" s="122">
        <f t="shared" si="312"/>
        <v>0</v>
      </c>
      <c r="AS421" s="122"/>
      <c r="AT421" s="122"/>
      <c r="AU421" s="122"/>
      <c r="AV421" s="122">
        <f>VLOOKUP(C421,'[1]13'!$C$23:$AZ$935,46,0)</f>
        <v>0</v>
      </c>
      <c r="AW421" s="122">
        <f>VLOOKUP(C421,'[1]13'!$C$23:$AZ$935,47,0)</f>
        <v>0</v>
      </c>
      <c r="AX421" s="122"/>
      <c r="AY421" s="122">
        <f>VLOOKUP(C421,'[1]13'!$C$23:$AZ$935,49,0)</f>
        <v>0</v>
      </c>
      <c r="AZ421" s="122"/>
      <c r="BA421" s="122"/>
      <c r="BB421" s="122"/>
      <c r="BC421" s="122">
        <v>0</v>
      </c>
      <c r="BD421" s="122">
        <v>0</v>
      </c>
      <c r="BE421" s="122"/>
      <c r="BF421" s="122">
        <v>0</v>
      </c>
      <c r="BG421" s="122"/>
      <c r="BH421" s="122"/>
      <c r="BI421" s="122"/>
      <c r="BJ421" s="122"/>
      <c r="BK421" s="122"/>
      <c r="BL421" s="122"/>
      <c r="BM421" s="122"/>
      <c r="BN421" s="122"/>
      <c r="BO421" s="122"/>
      <c r="BP421" s="122"/>
      <c r="BQ421" s="122"/>
      <c r="BR421" s="122"/>
      <c r="BS421" s="122"/>
      <c r="BT421" s="122"/>
      <c r="BU421" s="122"/>
      <c r="BV421" s="122"/>
      <c r="BW421" s="122"/>
      <c r="BX421" s="122"/>
      <c r="BY421" s="122">
        <f t="shared" si="313"/>
        <v>0</v>
      </c>
      <c r="BZ421" s="122"/>
      <c r="CA421" s="122"/>
      <c r="CB421" s="98"/>
    </row>
    <row r="422" spans="1:80" s="90" customFormat="1" ht="62.2" x14ac:dyDescent="0.3">
      <c r="A422" s="106" t="s">
        <v>1662</v>
      </c>
      <c r="B422" s="107" t="s">
        <v>894</v>
      </c>
      <c r="C422" s="108" t="s">
        <v>1351</v>
      </c>
      <c r="D422" s="122">
        <v>1.10941</v>
      </c>
      <c r="E422" s="122"/>
      <c r="F422" s="122">
        <f>VLOOKUP(C422,'[1]13'!$C$23:$AZ$935,4,0)</f>
        <v>1.1094100000000002</v>
      </c>
      <c r="G422" s="122">
        <f>VLOOKUP(C422,'[1]13'!$C$23:$AZ$935,5,0)</f>
        <v>0</v>
      </c>
      <c r="H422" s="122"/>
      <c r="I422" s="122">
        <f>VLOOKUP(C422,'[1]13'!$C$23:$AZ$935,7,0)</f>
        <v>0.2</v>
      </c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2"/>
      <c r="AC422" s="122"/>
      <c r="AD422" s="122"/>
      <c r="AE422" s="122"/>
      <c r="AF422" s="122"/>
      <c r="AG422" s="122"/>
      <c r="AH422" s="122">
        <v>1.1094100000000002</v>
      </c>
      <c r="AI422" s="122">
        <v>0</v>
      </c>
      <c r="AJ422" s="122"/>
      <c r="AK422" s="122">
        <v>0.2</v>
      </c>
      <c r="AL422" s="122"/>
      <c r="AM422" s="122"/>
      <c r="AN422" s="122"/>
      <c r="AO422" s="122">
        <f t="shared" si="309"/>
        <v>0</v>
      </c>
      <c r="AP422" s="122">
        <f t="shared" si="310"/>
        <v>0</v>
      </c>
      <c r="AQ422" s="122">
        <f t="shared" si="311"/>
        <v>0</v>
      </c>
      <c r="AR422" s="122">
        <f t="shared" si="312"/>
        <v>0</v>
      </c>
      <c r="AS422" s="122"/>
      <c r="AT422" s="122"/>
      <c r="AU422" s="122"/>
      <c r="AV422" s="122">
        <f>VLOOKUP(C422,'[1]13'!$C$23:$AZ$935,46,0)</f>
        <v>0</v>
      </c>
      <c r="AW422" s="122">
        <f>VLOOKUP(C422,'[1]13'!$C$23:$AZ$935,47,0)</f>
        <v>0</v>
      </c>
      <c r="AX422" s="122"/>
      <c r="AY422" s="122">
        <f>VLOOKUP(C422,'[1]13'!$C$23:$AZ$935,49,0)</f>
        <v>0</v>
      </c>
      <c r="AZ422" s="122"/>
      <c r="BA422" s="122"/>
      <c r="BB422" s="122"/>
      <c r="BC422" s="122">
        <v>0</v>
      </c>
      <c r="BD422" s="122">
        <v>0</v>
      </c>
      <c r="BE422" s="122"/>
      <c r="BF422" s="122">
        <v>0</v>
      </c>
      <c r="BG422" s="122"/>
      <c r="BH422" s="122"/>
      <c r="BI422" s="122"/>
      <c r="BJ422" s="122"/>
      <c r="BK422" s="122"/>
      <c r="BL422" s="122"/>
      <c r="BM422" s="122"/>
      <c r="BN422" s="122"/>
      <c r="BO422" s="122"/>
      <c r="BP422" s="122"/>
      <c r="BQ422" s="122"/>
      <c r="BR422" s="122"/>
      <c r="BS422" s="122"/>
      <c r="BT422" s="122"/>
      <c r="BU422" s="122"/>
      <c r="BV422" s="122"/>
      <c r="BW422" s="122"/>
      <c r="BX422" s="122"/>
      <c r="BY422" s="122">
        <f t="shared" si="313"/>
        <v>1.1094100000000002</v>
      </c>
      <c r="BZ422" s="122"/>
      <c r="CA422" s="122"/>
      <c r="CB422" s="98"/>
    </row>
    <row r="423" spans="1:80" s="90" customFormat="1" ht="62.2" x14ac:dyDescent="0.3">
      <c r="A423" s="106" t="s">
        <v>1662</v>
      </c>
      <c r="B423" s="107" t="s">
        <v>895</v>
      </c>
      <c r="C423" s="108" t="s">
        <v>1352</v>
      </c>
      <c r="D423" s="122">
        <v>0.60010000000000008</v>
      </c>
      <c r="E423" s="122"/>
      <c r="F423" s="122">
        <f>VLOOKUP(C423,'[1]13'!$C$23:$AZ$935,4,0)</f>
        <v>0.60009999999999997</v>
      </c>
      <c r="G423" s="122">
        <f>VLOOKUP(C423,'[1]13'!$C$23:$AZ$935,5,0)</f>
        <v>0</v>
      </c>
      <c r="H423" s="122"/>
      <c r="I423" s="122">
        <f>VLOOKUP(C423,'[1]13'!$C$23:$AZ$935,7,0)</f>
        <v>0.1</v>
      </c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2"/>
      <c r="AC423" s="122"/>
      <c r="AD423" s="122"/>
      <c r="AE423" s="122"/>
      <c r="AF423" s="122"/>
      <c r="AG423" s="122"/>
      <c r="AH423" s="122">
        <v>0.60009999999999997</v>
      </c>
      <c r="AI423" s="122">
        <v>0</v>
      </c>
      <c r="AJ423" s="122"/>
      <c r="AK423" s="122">
        <v>0.1</v>
      </c>
      <c r="AL423" s="122"/>
      <c r="AM423" s="122"/>
      <c r="AN423" s="122"/>
      <c r="AO423" s="122">
        <f t="shared" si="309"/>
        <v>0</v>
      </c>
      <c r="AP423" s="122">
        <f t="shared" si="310"/>
        <v>0</v>
      </c>
      <c r="AQ423" s="122">
        <f t="shared" si="311"/>
        <v>0</v>
      </c>
      <c r="AR423" s="122">
        <f t="shared" si="312"/>
        <v>0</v>
      </c>
      <c r="AS423" s="122"/>
      <c r="AT423" s="122"/>
      <c r="AU423" s="122"/>
      <c r="AV423" s="122">
        <f>VLOOKUP(C423,'[1]13'!$C$23:$AZ$935,46,0)</f>
        <v>0</v>
      </c>
      <c r="AW423" s="122">
        <f>VLOOKUP(C423,'[1]13'!$C$23:$AZ$935,47,0)</f>
        <v>0</v>
      </c>
      <c r="AX423" s="122"/>
      <c r="AY423" s="122">
        <f>VLOOKUP(C423,'[1]13'!$C$23:$AZ$935,49,0)</f>
        <v>0</v>
      </c>
      <c r="AZ423" s="122"/>
      <c r="BA423" s="122"/>
      <c r="BB423" s="122"/>
      <c r="BC423" s="122">
        <v>0</v>
      </c>
      <c r="BD423" s="122">
        <v>0</v>
      </c>
      <c r="BE423" s="122"/>
      <c r="BF423" s="122">
        <v>0</v>
      </c>
      <c r="BG423" s="122"/>
      <c r="BH423" s="122"/>
      <c r="BI423" s="122"/>
      <c r="BJ423" s="122"/>
      <c r="BK423" s="122"/>
      <c r="BL423" s="122"/>
      <c r="BM423" s="122"/>
      <c r="BN423" s="122"/>
      <c r="BO423" s="122"/>
      <c r="BP423" s="122"/>
      <c r="BQ423" s="122"/>
      <c r="BR423" s="122"/>
      <c r="BS423" s="122"/>
      <c r="BT423" s="122"/>
      <c r="BU423" s="122"/>
      <c r="BV423" s="122"/>
      <c r="BW423" s="122"/>
      <c r="BX423" s="122"/>
      <c r="BY423" s="122">
        <f t="shared" si="313"/>
        <v>0.60009999999999997</v>
      </c>
      <c r="BZ423" s="122"/>
      <c r="CA423" s="122"/>
      <c r="CB423" s="98"/>
    </row>
    <row r="424" spans="1:80" s="90" customFormat="1" ht="62.2" x14ac:dyDescent="0.3">
      <c r="A424" s="106" t="s">
        <v>1662</v>
      </c>
      <c r="B424" s="107" t="s">
        <v>896</v>
      </c>
      <c r="C424" s="108" t="s">
        <v>1353</v>
      </c>
      <c r="D424" s="122">
        <v>1.6436199999999999</v>
      </c>
      <c r="E424" s="122"/>
      <c r="F424" s="122">
        <f>VLOOKUP(C424,'[1]13'!$C$23:$AZ$935,4,0)</f>
        <v>1.6436199999999999</v>
      </c>
      <c r="G424" s="122">
        <f>VLOOKUP(C424,'[1]13'!$C$23:$AZ$935,5,0)</f>
        <v>0</v>
      </c>
      <c r="H424" s="122"/>
      <c r="I424" s="122">
        <f>VLOOKUP(C424,'[1]13'!$C$23:$AZ$935,7,0)</f>
        <v>0.35</v>
      </c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2"/>
      <c r="AC424" s="122"/>
      <c r="AD424" s="122"/>
      <c r="AE424" s="122"/>
      <c r="AF424" s="122"/>
      <c r="AG424" s="122"/>
      <c r="AH424" s="122">
        <v>1.6436199999999999</v>
      </c>
      <c r="AI424" s="122">
        <v>0</v>
      </c>
      <c r="AJ424" s="122"/>
      <c r="AK424" s="122">
        <v>0.35</v>
      </c>
      <c r="AL424" s="122"/>
      <c r="AM424" s="122"/>
      <c r="AN424" s="122"/>
      <c r="AO424" s="122">
        <f t="shared" si="309"/>
        <v>0</v>
      </c>
      <c r="AP424" s="122">
        <f t="shared" si="310"/>
        <v>0</v>
      </c>
      <c r="AQ424" s="122">
        <f t="shared" si="311"/>
        <v>0</v>
      </c>
      <c r="AR424" s="122">
        <f t="shared" si="312"/>
        <v>0</v>
      </c>
      <c r="AS424" s="122"/>
      <c r="AT424" s="122"/>
      <c r="AU424" s="122"/>
      <c r="AV424" s="122">
        <f>VLOOKUP(C424,'[1]13'!$C$23:$AZ$935,46,0)</f>
        <v>0</v>
      </c>
      <c r="AW424" s="122">
        <f>VLOOKUP(C424,'[1]13'!$C$23:$AZ$935,47,0)</f>
        <v>0</v>
      </c>
      <c r="AX424" s="122"/>
      <c r="AY424" s="122">
        <f>VLOOKUP(C424,'[1]13'!$C$23:$AZ$935,49,0)</f>
        <v>0</v>
      </c>
      <c r="AZ424" s="122"/>
      <c r="BA424" s="122"/>
      <c r="BB424" s="122"/>
      <c r="BC424" s="122">
        <v>0</v>
      </c>
      <c r="BD424" s="122">
        <v>0</v>
      </c>
      <c r="BE424" s="122"/>
      <c r="BF424" s="122">
        <v>0</v>
      </c>
      <c r="BG424" s="122"/>
      <c r="BH424" s="122"/>
      <c r="BI424" s="122"/>
      <c r="BJ424" s="122"/>
      <c r="BK424" s="122"/>
      <c r="BL424" s="122"/>
      <c r="BM424" s="122"/>
      <c r="BN424" s="122"/>
      <c r="BO424" s="122"/>
      <c r="BP424" s="122"/>
      <c r="BQ424" s="122"/>
      <c r="BR424" s="122"/>
      <c r="BS424" s="122"/>
      <c r="BT424" s="122"/>
      <c r="BU424" s="122"/>
      <c r="BV424" s="122"/>
      <c r="BW424" s="122"/>
      <c r="BX424" s="122"/>
      <c r="BY424" s="122">
        <f t="shared" si="313"/>
        <v>1.6436199999999999</v>
      </c>
      <c r="BZ424" s="122"/>
      <c r="CA424" s="122"/>
      <c r="CB424" s="98"/>
    </row>
    <row r="425" spans="1:80" s="90" customFormat="1" ht="46.65" x14ac:dyDescent="0.3">
      <c r="A425" s="106" t="s">
        <v>1662</v>
      </c>
      <c r="B425" s="107" t="s">
        <v>897</v>
      </c>
      <c r="C425" s="108" t="s">
        <v>1354</v>
      </c>
      <c r="D425" s="122">
        <v>0.37208999999999998</v>
      </c>
      <c r="E425" s="122"/>
      <c r="F425" s="122">
        <f>VLOOKUP(C425,'[1]13'!$C$23:$AZ$935,4,0)</f>
        <v>0.37208999999999998</v>
      </c>
      <c r="G425" s="122">
        <f>VLOOKUP(C425,'[1]13'!$C$23:$AZ$935,5,0)</f>
        <v>0</v>
      </c>
      <c r="H425" s="122"/>
      <c r="I425" s="122">
        <f>VLOOKUP(C425,'[1]13'!$C$23:$AZ$935,7,0)</f>
        <v>0.1</v>
      </c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2"/>
      <c r="AC425" s="122"/>
      <c r="AD425" s="122"/>
      <c r="AE425" s="122"/>
      <c r="AF425" s="122"/>
      <c r="AG425" s="122"/>
      <c r="AH425" s="122">
        <v>0.37208999999999998</v>
      </c>
      <c r="AI425" s="122">
        <v>0</v>
      </c>
      <c r="AJ425" s="122"/>
      <c r="AK425" s="122">
        <v>0.1</v>
      </c>
      <c r="AL425" s="122"/>
      <c r="AM425" s="122"/>
      <c r="AN425" s="122"/>
      <c r="AO425" s="122">
        <f t="shared" si="309"/>
        <v>8.3202929999999994E-2</v>
      </c>
      <c r="AP425" s="122">
        <f t="shared" si="310"/>
        <v>0</v>
      </c>
      <c r="AQ425" s="122">
        <f t="shared" si="311"/>
        <v>0</v>
      </c>
      <c r="AR425" s="122">
        <f t="shared" si="312"/>
        <v>9.9000000000000005E-2</v>
      </c>
      <c r="AS425" s="122"/>
      <c r="AT425" s="122"/>
      <c r="AU425" s="122"/>
      <c r="AV425" s="122">
        <f>VLOOKUP(C425,'[1]13'!$C$23:$AZ$935,46,0)</f>
        <v>0</v>
      </c>
      <c r="AW425" s="122">
        <f>VLOOKUP(C425,'[1]13'!$C$23:$AZ$935,47,0)</f>
        <v>0</v>
      </c>
      <c r="AX425" s="122"/>
      <c r="AY425" s="122">
        <f>VLOOKUP(C425,'[1]13'!$C$23:$AZ$935,49,0)</f>
        <v>0</v>
      </c>
      <c r="AZ425" s="122"/>
      <c r="BA425" s="122"/>
      <c r="BB425" s="122"/>
      <c r="BC425" s="122">
        <v>8.3202929999999994E-2</v>
      </c>
      <c r="BD425" s="122">
        <v>0</v>
      </c>
      <c r="BE425" s="122"/>
      <c r="BF425" s="122">
        <v>9.9000000000000005E-2</v>
      </c>
      <c r="BG425" s="122"/>
      <c r="BH425" s="122"/>
      <c r="BI425" s="122"/>
      <c r="BJ425" s="122"/>
      <c r="BK425" s="122"/>
      <c r="BL425" s="122"/>
      <c r="BM425" s="122"/>
      <c r="BN425" s="122"/>
      <c r="BO425" s="122"/>
      <c r="BP425" s="122"/>
      <c r="BQ425" s="122"/>
      <c r="BR425" s="122"/>
      <c r="BS425" s="122"/>
      <c r="BT425" s="122"/>
      <c r="BU425" s="122"/>
      <c r="BV425" s="122"/>
      <c r="BW425" s="122"/>
      <c r="BX425" s="122"/>
      <c r="BY425" s="122">
        <f t="shared" si="313"/>
        <v>0.28888706999999997</v>
      </c>
      <c r="BZ425" s="122"/>
      <c r="CA425" s="122"/>
      <c r="CB425" s="98"/>
    </row>
    <row r="426" spans="1:80" s="90" customFormat="1" ht="46.65" x14ac:dyDescent="0.3">
      <c r="A426" s="106" t="s">
        <v>1662</v>
      </c>
      <c r="B426" s="107" t="s">
        <v>898</v>
      </c>
      <c r="C426" s="108" t="s">
        <v>1355</v>
      </c>
      <c r="D426" s="122">
        <v>1.3289300000000002</v>
      </c>
      <c r="E426" s="122"/>
      <c r="F426" s="122">
        <f>VLOOKUP(C426,'[1]13'!$C$23:$AZ$935,4,0)</f>
        <v>1.3289300000000002</v>
      </c>
      <c r="G426" s="122">
        <f>VLOOKUP(C426,'[1]13'!$C$23:$AZ$935,5,0)</f>
        <v>0</v>
      </c>
      <c r="H426" s="122"/>
      <c r="I426" s="122">
        <f>VLOOKUP(C426,'[1]13'!$C$23:$AZ$935,7,0)</f>
        <v>0.4</v>
      </c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2"/>
      <c r="AC426" s="122"/>
      <c r="AD426" s="122"/>
      <c r="AE426" s="122"/>
      <c r="AF426" s="122"/>
      <c r="AG426" s="122"/>
      <c r="AH426" s="122">
        <v>1.3289300000000002</v>
      </c>
      <c r="AI426" s="122">
        <v>0</v>
      </c>
      <c r="AJ426" s="122"/>
      <c r="AK426" s="122">
        <v>0.4</v>
      </c>
      <c r="AL426" s="122"/>
      <c r="AM426" s="122"/>
      <c r="AN426" s="122"/>
      <c r="AO426" s="122">
        <f t="shared" si="309"/>
        <v>0</v>
      </c>
      <c r="AP426" s="122">
        <f t="shared" si="310"/>
        <v>0</v>
      </c>
      <c r="AQ426" s="122">
        <f t="shared" si="311"/>
        <v>0</v>
      </c>
      <c r="AR426" s="122">
        <f t="shared" si="312"/>
        <v>0</v>
      </c>
      <c r="AS426" s="122"/>
      <c r="AT426" s="122"/>
      <c r="AU426" s="122"/>
      <c r="AV426" s="122">
        <f>VLOOKUP(C426,'[1]13'!$C$23:$AZ$935,46,0)</f>
        <v>0</v>
      </c>
      <c r="AW426" s="122">
        <f>VLOOKUP(C426,'[1]13'!$C$23:$AZ$935,47,0)</f>
        <v>0</v>
      </c>
      <c r="AX426" s="122"/>
      <c r="AY426" s="122">
        <f>VLOOKUP(C426,'[1]13'!$C$23:$AZ$935,49,0)</f>
        <v>0</v>
      </c>
      <c r="AZ426" s="122"/>
      <c r="BA426" s="122"/>
      <c r="BB426" s="122"/>
      <c r="BC426" s="122">
        <v>0</v>
      </c>
      <c r="BD426" s="122">
        <v>0</v>
      </c>
      <c r="BE426" s="122"/>
      <c r="BF426" s="122">
        <v>0</v>
      </c>
      <c r="BG426" s="122"/>
      <c r="BH426" s="122"/>
      <c r="BI426" s="122"/>
      <c r="BJ426" s="122"/>
      <c r="BK426" s="122"/>
      <c r="BL426" s="122"/>
      <c r="BM426" s="122"/>
      <c r="BN426" s="122"/>
      <c r="BO426" s="122"/>
      <c r="BP426" s="122"/>
      <c r="BQ426" s="122"/>
      <c r="BR426" s="122"/>
      <c r="BS426" s="122"/>
      <c r="BT426" s="122"/>
      <c r="BU426" s="122"/>
      <c r="BV426" s="122"/>
      <c r="BW426" s="122"/>
      <c r="BX426" s="122"/>
      <c r="BY426" s="122">
        <f t="shared" si="313"/>
        <v>1.3289300000000002</v>
      </c>
      <c r="BZ426" s="122"/>
      <c r="CA426" s="122"/>
      <c r="CB426" s="98"/>
    </row>
    <row r="427" spans="1:80" s="90" customFormat="1" ht="46.65" x14ac:dyDescent="0.3">
      <c r="A427" s="106" t="s">
        <v>1662</v>
      </c>
      <c r="B427" s="107" t="s">
        <v>899</v>
      </c>
      <c r="C427" s="108" t="s">
        <v>1356</v>
      </c>
      <c r="D427" s="122">
        <v>1.61547</v>
      </c>
      <c r="E427" s="122"/>
      <c r="F427" s="122">
        <f>VLOOKUP(C427,'[1]13'!$C$23:$AZ$935,4,0)</f>
        <v>1.61547</v>
      </c>
      <c r="G427" s="122">
        <f>VLOOKUP(C427,'[1]13'!$C$23:$AZ$935,5,0)</f>
        <v>0</v>
      </c>
      <c r="H427" s="122"/>
      <c r="I427" s="122">
        <f>VLOOKUP(C427,'[1]13'!$C$23:$AZ$935,7,0)</f>
        <v>0.5</v>
      </c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2"/>
      <c r="AC427" s="122"/>
      <c r="AD427" s="122"/>
      <c r="AE427" s="122"/>
      <c r="AF427" s="122"/>
      <c r="AG427" s="122"/>
      <c r="AH427" s="122">
        <v>1.61547</v>
      </c>
      <c r="AI427" s="122">
        <v>0</v>
      </c>
      <c r="AJ427" s="122"/>
      <c r="AK427" s="122">
        <v>0.5</v>
      </c>
      <c r="AL427" s="122"/>
      <c r="AM427" s="122"/>
      <c r="AN427" s="122"/>
      <c r="AO427" s="122">
        <f t="shared" si="309"/>
        <v>0</v>
      </c>
      <c r="AP427" s="122">
        <f t="shared" si="310"/>
        <v>0</v>
      </c>
      <c r="AQ427" s="122">
        <f t="shared" si="311"/>
        <v>0</v>
      </c>
      <c r="AR427" s="122">
        <f t="shared" si="312"/>
        <v>0</v>
      </c>
      <c r="AS427" s="122"/>
      <c r="AT427" s="122"/>
      <c r="AU427" s="122"/>
      <c r="AV427" s="122">
        <f>VLOOKUP(C427,'[1]13'!$C$23:$AZ$935,46,0)</f>
        <v>0</v>
      </c>
      <c r="AW427" s="122">
        <f>VLOOKUP(C427,'[1]13'!$C$23:$AZ$935,47,0)</f>
        <v>0</v>
      </c>
      <c r="AX427" s="122"/>
      <c r="AY427" s="122">
        <f>VLOOKUP(C427,'[1]13'!$C$23:$AZ$935,49,0)</f>
        <v>0</v>
      </c>
      <c r="AZ427" s="122"/>
      <c r="BA427" s="122"/>
      <c r="BB427" s="122"/>
      <c r="BC427" s="122">
        <v>0</v>
      </c>
      <c r="BD427" s="122">
        <v>0</v>
      </c>
      <c r="BE427" s="122"/>
      <c r="BF427" s="122">
        <v>0</v>
      </c>
      <c r="BG427" s="122"/>
      <c r="BH427" s="122"/>
      <c r="BI427" s="122"/>
      <c r="BJ427" s="122"/>
      <c r="BK427" s="122"/>
      <c r="BL427" s="122"/>
      <c r="BM427" s="122"/>
      <c r="BN427" s="122"/>
      <c r="BO427" s="122"/>
      <c r="BP427" s="122"/>
      <c r="BQ427" s="122"/>
      <c r="BR427" s="122"/>
      <c r="BS427" s="122"/>
      <c r="BT427" s="122"/>
      <c r="BU427" s="122"/>
      <c r="BV427" s="122"/>
      <c r="BW427" s="122"/>
      <c r="BX427" s="122"/>
      <c r="BY427" s="122">
        <f t="shared" si="313"/>
        <v>1.61547</v>
      </c>
      <c r="BZ427" s="122"/>
      <c r="CA427" s="122"/>
      <c r="CB427" s="98"/>
    </row>
    <row r="428" spans="1:80" s="90" customFormat="1" ht="62.2" x14ac:dyDescent="0.3">
      <c r="A428" s="106" t="s">
        <v>1662</v>
      </c>
      <c r="B428" s="107" t="s">
        <v>1791</v>
      </c>
      <c r="C428" s="108" t="s">
        <v>1357</v>
      </c>
      <c r="D428" s="122">
        <v>1.36754</v>
      </c>
      <c r="E428" s="122"/>
      <c r="F428" s="122">
        <f>VLOOKUP(C428,'[1]13'!$C$23:$AZ$935,4,0)</f>
        <v>1.3675400000000002</v>
      </c>
      <c r="G428" s="122">
        <f>VLOOKUP(C428,'[1]13'!$C$23:$AZ$935,5,0)</f>
        <v>1</v>
      </c>
      <c r="H428" s="122"/>
      <c r="I428" s="122">
        <f>VLOOKUP(C428,'[1]13'!$C$23:$AZ$935,7,0)</f>
        <v>0.05</v>
      </c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2"/>
      <c r="AC428" s="122"/>
      <c r="AD428" s="122"/>
      <c r="AE428" s="122"/>
      <c r="AF428" s="122"/>
      <c r="AG428" s="122"/>
      <c r="AH428" s="122">
        <v>1.3675400000000002</v>
      </c>
      <c r="AI428" s="122">
        <v>1</v>
      </c>
      <c r="AJ428" s="122"/>
      <c r="AK428" s="122">
        <v>0.05</v>
      </c>
      <c r="AL428" s="122"/>
      <c r="AM428" s="122"/>
      <c r="AN428" s="122"/>
      <c r="AO428" s="122">
        <f t="shared" si="309"/>
        <v>0</v>
      </c>
      <c r="AP428" s="122">
        <f t="shared" si="310"/>
        <v>0</v>
      </c>
      <c r="AQ428" s="122">
        <f t="shared" si="311"/>
        <v>0</v>
      </c>
      <c r="AR428" s="122">
        <f t="shared" si="312"/>
        <v>0</v>
      </c>
      <c r="AS428" s="122"/>
      <c r="AT428" s="122"/>
      <c r="AU428" s="122"/>
      <c r="AV428" s="122">
        <f>VLOOKUP(C428,'[1]13'!$C$23:$AZ$935,46,0)</f>
        <v>0</v>
      </c>
      <c r="AW428" s="122">
        <f>VLOOKUP(C428,'[1]13'!$C$23:$AZ$935,47,0)</f>
        <v>0</v>
      </c>
      <c r="AX428" s="122"/>
      <c r="AY428" s="122">
        <f>VLOOKUP(C428,'[1]13'!$C$23:$AZ$935,49,0)</f>
        <v>0</v>
      </c>
      <c r="AZ428" s="122"/>
      <c r="BA428" s="122"/>
      <c r="BB428" s="122"/>
      <c r="BC428" s="122">
        <v>0</v>
      </c>
      <c r="BD428" s="122">
        <v>0</v>
      </c>
      <c r="BE428" s="122"/>
      <c r="BF428" s="122">
        <v>0</v>
      </c>
      <c r="BG428" s="122"/>
      <c r="BH428" s="122"/>
      <c r="BI428" s="122"/>
      <c r="BJ428" s="122"/>
      <c r="BK428" s="122"/>
      <c r="BL428" s="122"/>
      <c r="BM428" s="122"/>
      <c r="BN428" s="122"/>
      <c r="BO428" s="122"/>
      <c r="BP428" s="122"/>
      <c r="BQ428" s="122"/>
      <c r="BR428" s="122"/>
      <c r="BS428" s="122"/>
      <c r="BT428" s="122"/>
      <c r="BU428" s="122"/>
      <c r="BV428" s="122"/>
      <c r="BW428" s="122"/>
      <c r="BX428" s="122"/>
      <c r="BY428" s="122">
        <f t="shared" si="313"/>
        <v>1.3675400000000002</v>
      </c>
      <c r="BZ428" s="122"/>
      <c r="CA428" s="122"/>
      <c r="CB428" s="98"/>
    </row>
    <row r="429" spans="1:80" s="90" customFormat="1" ht="31.1" x14ac:dyDescent="0.3">
      <c r="A429" s="106" t="s">
        <v>1662</v>
      </c>
      <c r="B429" s="107" t="s">
        <v>900</v>
      </c>
      <c r="C429" s="108" t="s">
        <v>1358</v>
      </c>
      <c r="D429" s="122">
        <v>0</v>
      </c>
      <c r="E429" s="122"/>
      <c r="F429" s="122">
        <f>VLOOKUP(C429,'[1]13'!$C$23:$AZ$935,4,0)</f>
        <v>0</v>
      </c>
      <c r="G429" s="122">
        <f>VLOOKUP(C429,'[1]13'!$C$23:$AZ$935,5,0)</f>
        <v>0</v>
      </c>
      <c r="H429" s="122"/>
      <c r="I429" s="122">
        <f>VLOOKUP(C429,'[1]13'!$C$23:$AZ$935,7,0)</f>
        <v>0</v>
      </c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2"/>
      <c r="AC429" s="122"/>
      <c r="AD429" s="122"/>
      <c r="AE429" s="122"/>
      <c r="AF429" s="122"/>
      <c r="AG429" s="122"/>
      <c r="AH429" s="122">
        <v>0</v>
      </c>
      <c r="AI429" s="122">
        <v>0</v>
      </c>
      <c r="AJ429" s="122"/>
      <c r="AK429" s="122">
        <v>0</v>
      </c>
      <c r="AL429" s="122"/>
      <c r="AM429" s="122"/>
      <c r="AN429" s="122"/>
      <c r="AO429" s="122">
        <f t="shared" si="309"/>
        <v>6.7713488699999997</v>
      </c>
      <c r="AP429" s="122">
        <f t="shared" si="310"/>
        <v>0</v>
      </c>
      <c r="AQ429" s="122">
        <f t="shared" si="311"/>
        <v>0</v>
      </c>
      <c r="AR429" s="122">
        <f t="shared" si="312"/>
        <v>9.2670000000000002E-2</v>
      </c>
      <c r="AS429" s="122"/>
      <c r="AT429" s="122"/>
      <c r="AU429" s="122"/>
      <c r="AV429" s="122">
        <f>VLOOKUP(C429,'[1]13'!$C$23:$AZ$935,46,0)</f>
        <v>6.7713488699999997</v>
      </c>
      <c r="AW429" s="122">
        <f>VLOOKUP(C429,'[1]13'!$C$23:$AZ$935,47,0)</f>
        <v>0</v>
      </c>
      <c r="AX429" s="122"/>
      <c r="AY429" s="122">
        <f>VLOOKUP(C429,'[1]13'!$C$23:$AZ$935,49,0)</f>
        <v>9.2670000000000002E-2</v>
      </c>
      <c r="AZ429" s="122"/>
      <c r="BA429" s="122"/>
      <c r="BB429" s="122"/>
      <c r="BC429" s="122">
        <v>0</v>
      </c>
      <c r="BD429" s="122">
        <v>0</v>
      </c>
      <c r="BE429" s="122"/>
      <c r="BF429" s="122">
        <v>0</v>
      </c>
      <c r="BG429" s="122"/>
      <c r="BH429" s="122"/>
      <c r="BI429" s="122"/>
      <c r="BJ429" s="122"/>
      <c r="BK429" s="122"/>
      <c r="BL429" s="122"/>
      <c r="BM429" s="122"/>
      <c r="BN429" s="122"/>
      <c r="BO429" s="122"/>
      <c r="BP429" s="122"/>
      <c r="BQ429" s="122"/>
      <c r="BR429" s="122"/>
      <c r="BS429" s="122"/>
      <c r="BT429" s="122"/>
      <c r="BU429" s="122"/>
      <c r="BV429" s="122"/>
      <c r="BW429" s="122"/>
      <c r="BX429" s="122"/>
      <c r="BY429" s="122">
        <f t="shared" si="313"/>
        <v>-6.7713488699999997</v>
      </c>
      <c r="BZ429" s="122"/>
      <c r="CA429" s="122"/>
      <c r="CB429" s="98"/>
    </row>
    <row r="430" spans="1:80" s="90" customFormat="1" ht="46.65" x14ac:dyDescent="0.3">
      <c r="A430" s="106" t="s">
        <v>1662</v>
      </c>
      <c r="B430" s="107" t="s">
        <v>1792</v>
      </c>
      <c r="C430" s="108" t="s">
        <v>1955</v>
      </c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2"/>
      <c r="AC430" s="122"/>
      <c r="AD430" s="122"/>
      <c r="AE430" s="122"/>
      <c r="AF430" s="122"/>
      <c r="AG430" s="122"/>
      <c r="AH430" s="122"/>
      <c r="AI430" s="122"/>
      <c r="AJ430" s="122"/>
      <c r="AK430" s="122"/>
      <c r="AL430" s="122"/>
      <c r="AM430" s="122"/>
      <c r="AN430" s="122"/>
      <c r="AO430" s="122">
        <f t="shared" si="309"/>
        <v>2.7546217400000002</v>
      </c>
      <c r="AP430" s="122">
        <f t="shared" si="310"/>
        <v>0.1</v>
      </c>
      <c r="AQ430" s="122">
        <f t="shared" si="311"/>
        <v>0</v>
      </c>
      <c r="AR430" s="122">
        <f t="shared" si="312"/>
        <v>0.36330000000000001</v>
      </c>
      <c r="AS430" s="122"/>
      <c r="AT430" s="122"/>
      <c r="AU430" s="122"/>
      <c r="AV430" s="122"/>
      <c r="AW430" s="122"/>
      <c r="AX430" s="122"/>
      <c r="AY430" s="122"/>
      <c r="AZ430" s="122"/>
      <c r="BA430" s="122"/>
      <c r="BB430" s="122"/>
      <c r="BC430" s="122">
        <v>2.7546217400000002</v>
      </c>
      <c r="BD430" s="122">
        <v>0.1</v>
      </c>
      <c r="BE430" s="122"/>
      <c r="BF430" s="122">
        <v>0.36330000000000001</v>
      </c>
      <c r="BG430" s="122"/>
      <c r="BH430" s="122"/>
      <c r="BI430" s="122"/>
      <c r="BJ430" s="122"/>
      <c r="BK430" s="122"/>
      <c r="BL430" s="122"/>
      <c r="BM430" s="122"/>
      <c r="BN430" s="122"/>
      <c r="BO430" s="122"/>
      <c r="BP430" s="122"/>
      <c r="BQ430" s="122"/>
      <c r="BR430" s="122"/>
      <c r="BS430" s="122"/>
      <c r="BT430" s="122"/>
      <c r="BU430" s="122"/>
      <c r="BV430" s="122"/>
      <c r="BW430" s="122"/>
      <c r="BX430" s="122"/>
      <c r="BY430" s="122">
        <f t="shared" si="313"/>
        <v>-2.7546217400000002</v>
      </c>
      <c r="BZ430" s="122"/>
      <c r="CA430" s="122"/>
      <c r="CB430" s="98"/>
    </row>
    <row r="431" spans="1:80" s="90" customFormat="1" x14ac:dyDescent="0.3">
      <c r="A431" s="103"/>
      <c r="B431" s="104" t="s">
        <v>416</v>
      </c>
      <c r="C431" s="105"/>
      <c r="D431" s="133">
        <f t="shared" ref="D431:BN431" si="314">SUM(D432:D437)</f>
        <v>62.809659999999994</v>
      </c>
      <c r="E431" s="133">
        <f t="shared" si="314"/>
        <v>0</v>
      </c>
      <c r="F431" s="133">
        <f t="shared" si="314"/>
        <v>62.809659999999994</v>
      </c>
      <c r="G431" s="133">
        <f t="shared" si="314"/>
        <v>1.1499999999999999</v>
      </c>
      <c r="H431" s="133">
        <f t="shared" si="314"/>
        <v>0</v>
      </c>
      <c r="I431" s="133">
        <f t="shared" si="314"/>
        <v>3.319</v>
      </c>
      <c r="J431" s="133">
        <f t="shared" si="314"/>
        <v>0</v>
      </c>
      <c r="K431" s="133">
        <f t="shared" si="314"/>
        <v>0</v>
      </c>
      <c r="L431" s="133">
        <f t="shared" si="314"/>
        <v>0</v>
      </c>
      <c r="M431" s="133">
        <f t="shared" si="314"/>
        <v>0</v>
      </c>
      <c r="N431" s="133">
        <f t="shared" si="314"/>
        <v>0</v>
      </c>
      <c r="O431" s="133">
        <f t="shared" si="314"/>
        <v>0</v>
      </c>
      <c r="P431" s="133">
        <f t="shared" si="314"/>
        <v>0</v>
      </c>
      <c r="Q431" s="133">
        <f t="shared" si="314"/>
        <v>0</v>
      </c>
      <c r="R431" s="133">
        <f t="shared" si="314"/>
        <v>0</v>
      </c>
      <c r="S431" s="133">
        <f t="shared" si="314"/>
        <v>0</v>
      </c>
      <c r="T431" s="133">
        <f t="shared" si="314"/>
        <v>0</v>
      </c>
      <c r="U431" s="133">
        <f t="shared" si="314"/>
        <v>0</v>
      </c>
      <c r="V431" s="133">
        <f t="shared" si="314"/>
        <v>0</v>
      </c>
      <c r="W431" s="133">
        <f t="shared" si="314"/>
        <v>0</v>
      </c>
      <c r="X431" s="133">
        <f t="shared" si="314"/>
        <v>0</v>
      </c>
      <c r="Y431" s="133">
        <f t="shared" si="314"/>
        <v>0</v>
      </c>
      <c r="Z431" s="133">
        <f t="shared" si="314"/>
        <v>0</v>
      </c>
      <c r="AA431" s="133">
        <f t="shared" si="314"/>
        <v>0</v>
      </c>
      <c r="AB431" s="133">
        <f t="shared" si="314"/>
        <v>0</v>
      </c>
      <c r="AC431" s="133">
        <f t="shared" si="314"/>
        <v>0</v>
      </c>
      <c r="AD431" s="133">
        <f t="shared" si="314"/>
        <v>0</v>
      </c>
      <c r="AE431" s="133">
        <f t="shared" si="314"/>
        <v>0</v>
      </c>
      <c r="AF431" s="133">
        <f t="shared" si="314"/>
        <v>0</v>
      </c>
      <c r="AG431" s="133">
        <f t="shared" si="314"/>
        <v>0</v>
      </c>
      <c r="AH431" s="133">
        <f t="shared" si="314"/>
        <v>62.809659999999994</v>
      </c>
      <c r="AI431" s="133">
        <f t="shared" si="314"/>
        <v>1.1499999999999999</v>
      </c>
      <c r="AJ431" s="133">
        <f t="shared" si="314"/>
        <v>0</v>
      </c>
      <c r="AK431" s="133">
        <f t="shared" si="314"/>
        <v>3.319</v>
      </c>
      <c r="AL431" s="133">
        <f t="shared" si="314"/>
        <v>0</v>
      </c>
      <c r="AM431" s="133">
        <f t="shared" si="314"/>
        <v>0</v>
      </c>
      <c r="AN431" s="133">
        <f t="shared" si="314"/>
        <v>0</v>
      </c>
      <c r="AO431" s="133">
        <f t="shared" si="314"/>
        <v>9.2508535700000003</v>
      </c>
      <c r="AP431" s="133">
        <f t="shared" si="314"/>
        <v>0.65</v>
      </c>
      <c r="AQ431" s="133">
        <f t="shared" si="314"/>
        <v>0</v>
      </c>
      <c r="AR431" s="133">
        <f t="shared" si="314"/>
        <v>0.55600000000000005</v>
      </c>
      <c r="AS431" s="133">
        <f t="shared" si="314"/>
        <v>0</v>
      </c>
      <c r="AT431" s="133">
        <f t="shared" si="314"/>
        <v>0</v>
      </c>
      <c r="AU431" s="133">
        <f t="shared" si="314"/>
        <v>0</v>
      </c>
      <c r="AV431" s="133">
        <f t="shared" si="314"/>
        <v>4.1406180199999998</v>
      </c>
      <c r="AW431" s="133">
        <f t="shared" si="314"/>
        <v>0.4</v>
      </c>
      <c r="AX431" s="133">
        <f t="shared" si="314"/>
        <v>0</v>
      </c>
      <c r="AY431" s="133">
        <f t="shared" si="314"/>
        <v>0.36099999999999999</v>
      </c>
      <c r="AZ431" s="133">
        <f t="shared" si="314"/>
        <v>0</v>
      </c>
      <c r="BA431" s="133">
        <f t="shared" si="314"/>
        <v>0</v>
      </c>
      <c r="BB431" s="133">
        <f t="shared" si="314"/>
        <v>0</v>
      </c>
      <c r="BC431" s="133">
        <f t="shared" si="314"/>
        <v>5.1102355499999996</v>
      </c>
      <c r="BD431" s="133">
        <f t="shared" si="314"/>
        <v>0.25</v>
      </c>
      <c r="BE431" s="133">
        <f t="shared" si="314"/>
        <v>0</v>
      </c>
      <c r="BF431" s="133">
        <f t="shared" si="314"/>
        <v>0.19500000000000001</v>
      </c>
      <c r="BG431" s="133">
        <f t="shared" si="314"/>
        <v>0</v>
      </c>
      <c r="BH431" s="133">
        <f t="shared" si="314"/>
        <v>0</v>
      </c>
      <c r="BI431" s="133">
        <f t="shared" si="314"/>
        <v>0</v>
      </c>
      <c r="BJ431" s="133">
        <f t="shared" si="314"/>
        <v>0</v>
      </c>
      <c r="BK431" s="133">
        <f t="shared" si="314"/>
        <v>0</v>
      </c>
      <c r="BL431" s="133">
        <f t="shared" si="314"/>
        <v>0</v>
      </c>
      <c r="BM431" s="133">
        <f t="shared" si="314"/>
        <v>0</v>
      </c>
      <c r="BN431" s="133">
        <f t="shared" si="314"/>
        <v>0</v>
      </c>
      <c r="BO431" s="133">
        <f t="shared" ref="BO431:CA431" si="315">SUM(BO432:BO437)</f>
        <v>0</v>
      </c>
      <c r="BP431" s="133">
        <f t="shared" si="315"/>
        <v>0</v>
      </c>
      <c r="BQ431" s="133">
        <f t="shared" si="315"/>
        <v>0</v>
      </c>
      <c r="BR431" s="133">
        <f t="shared" si="315"/>
        <v>0</v>
      </c>
      <c r="BS431" s="133">
        <f t="shared" si="315"/>
        <v>0</v>
      </c>
      <c r="BT431" s="133">
        <f t="shared" si="315"/>
        <v>0</v>
      </c>
      <c r="BU431" s="133">
        <f t="shared" si="315"/>
        <v>0</v>
      </c>
      <c r="BV431" s="133">
        <f t="shared" si="315"/>
        <v>0</v>
      </c>
      <c r="BW431" s="133">
        <f t="shared" si="315"/>
        <v>0</v>
      </c>
      <c r="BX431" s="133">
        <f t="shared" si="315"/>
        <v>0</v>
      </c>
      <c r="BY431" s="133">
        <f t="shared" si="315"/>
        <v>53.55880642999999</v>
      </c>
      <c r="BZ431" s="133">
        <f t="shared" si="315"/>
        <v>0</v>
      </c>
      <c r="CA431" s="133">
        <f t="shared" si="315"/>
        <v>0</v>
      </c>
      <c r="CB431" s="98"/>
    </row>
    <row r="432" spans="1:80" s="90" customFormat="1" ht="62.2" x14ac:dyDescent="0.3">
      <c r="A432" s="106" t="s">
        <v>1662</v>
      </c>
      <c r="B432" s="107" t="s">
        <v>901</v>
      </c>
      <c r="C432" s="108" t="s">
        <v>1359</v>
      </c>
      <c r="D432" s="122">
        <v>2.0586799999999998</v>
      </c>
      <c r="E432" s="122"/>
      <c r="F432" s="122">
        <f>VLOOKUP(C432,'[1]13'!$C$23:$AZ$935,4,0)</f>
        <v>2.0586799999999998</v>
      </c>
      <c r="G432" s="122">
        <f>VLOOKUP(C432,'[1]13'!$C$23:$AZ$935,5,0)</f>
        <v>0</v>
      </c>
      <c r="H432" s="122"/>
      <c r="I432" s="122">
        <f>VLOOKUP(C432,'[1]13'!$C$23:$AZ$935,7,0)</f>
        <v>0.35</v>
      </c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2"/>
      <c r="AC432" s="122"/>
      <c r="AD432" s="122"/>
      <c r="AE432" s="122"/>
      <c r="AF432" s="122"/>
      <c r="AG432" s="122"/>
      <c r="AH432" s="122">
        <v>2.0586799999999998</v>
      </c>
      <c r="AI432" s="122">
        <v>0</v>
      </c>
      <c r="AJ432" s="122"/>
      <c r="AK432" s="122">
        <v>0.35</v>
      </c>
      <c r="AL432" s="122"/>
      <c r="AM432" s="122"/>
      <c r="AN432" s="122"/>
      <c r="AO432" s="122">
        <f t="shared" ref="AO432:AO437" si="316">AV432+BC432</f>
        <v>0</v>
      </c>
      <c r="AP432" s="122">
        <f t="shared" ref="AP432:AP437" si="317">AW432+BD432</f>
        <v>0</v>
      </c>
      <c r="AQ432" s="122">
        <f t="shared" ref="AQ432:AQ437" si="318">AX432+BE432</f>
        <v>0</v>
      </c>
      <c r="AR432" s="122">
        <f t="shared" ref="AR432:AR437" si="319">AY432+BF432</f>
        <v>0</v>
      </c>
      <c r="AS432" s="122"/>
      <c r="AT432" s="122"/>
      <c r="AU432" s="122"/>
      <c r="AV432" s="122">
        <f>VLOOKUP(C432,'[1]13'!$C$23:$AZ$935,46,0)</f>
        <v>0</v>
      </c>
      <c r="AW432" s="122">
        <f>VLOOKUP(C432,'[1]13'!$C$23:$AZ$935,47,0)</f>
        <v>0</v>
      </c>
      <c r="AX432" s="122"/>
      <c r="AY432" s="122">
        <f>VLOOKUP(C432,'[1]13'!$C$23:$AZ$935,49,0)</f>
        <v>0</v>
      </c>
      <c r="AZ432" s="122"/>
      <c r="BA432" s="122"/>
      <c r="BB432" s="122"/>
      <c r="BC432" s="122">
        <v>0</v>
      </c>
      <c r="BD432" s="122">
        <v>0</v>
      </c>
      <c r="BE432" s="122"/>
      <c r="BF432" s="122">
        <v>0</v>
      </c>
      <c r="BG432" s="122"/>
      <c r="BH432" s="122"/>
      <c r="BI432" s="122"/>
      <c r="BJ432" s="122"/>
      <c r="BK432" s="122"/>
      <c r="BL432" s="122"/>
      <c r="BM432" s="122"/>
      <c r="BN432" s="122"/>
      <c r="BO432" s="122"/>
      <c r="BP432" s="122"/>
      <c r="BQ432" s="122"/>
      <c r="BR432" s="122"/>
      <c r="BS432" s="122"/>
      <c r="BT432" s="122"/>
      <c r="BU432" s="122"/>
      <c r="BV432" s="122"/>
      <c r="BW432" s="122"/>
      <c r="BX432" s="122"/>
      <c r="BY432" s="122">
        <f t="shared" ref="BY432:BY437" si="320">F432-AO432</f>
        <v>2.0586799999999998</v>
      </c>
      <c r="BZ432" s="122"/>
      <c r="CA432" s="122"/>
      <c r="CB432" s="98"/>
    </row>
    <row r="433" spans="1:80" s="90" customFormat="1" ht="62.2" x14ac:dyDescent="0.3">
      <c r="A433" s="106" t="s">
        <v>1662</v>
      </c>
      <c r="B433" s="107" t="s">
        <v>902</v>
      </c>
      <c r="C433" s="108" t="s">
        <v>1360</v>
      </c>
      <c r="D433" s="122">
        <v>1.5233099999999999</v>
      </c>
      <c r="E433" s="122"/>
      <c r="F433" s="122">
        <f>VLOOKUP(C433,'[1]13'!$C$23:$AZ$935,4,0)</f>
        <v>1.5233099999999999</v>
      </c>
      <c r="G433" s="122">
        <f>VLOOKUP(C433,'[1]13'!$C$23:$AZ$935,5,0)</f>
        <v>0</v>
      </c>
      <c r="H433" s="122"/>
      <c r="I433" s="122">
        <f>VLOOKUP(C433,'[1]13'!$C$23:$AZ$935,7,0)</f>
        <v>0.25</v>
      </c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122"/>
      <c r="AE433" s="122"/>
      <c r="AF433" s="122"/>
      <c r="AG433" s="122"/>
      <c r="AH433" s="122">
        <v>1.5233099999999999</v>
      </c>
      <c r="AI433" s="122">
        <v>0</v>
      </c>
      <c r="AJ433" s="122"/>
      <c r="AK433" s="122">
        <v>0.25</v>
      </c>
      <c r="AL433" s="122"/>
      <c r="AM433" s="122"/>
      <c r="AN433" s="122"/>
      <c r="AO433" s="122">
        <f t="shared" si="316"/>
        <v>0</v>
      </c>
      <c r="AP433" s="122">
        <f t="shared" si="317"/>
        <v>0</v>
      </c>
      <c r="AQ433" s="122">
        <f t="shared" si="318"/>
        <v>0</v>
      </c>
      <c r="AR433" s="122">
        <f t="shared" si="319"/>
        <v>0</v>
      </c>
      <c r="AS433" s="122"/>
      <c r="AT433" s="122"/>
      <c r="AU433" s="122"/>
      <c r="AV433" s="122">
        <f>VLOOKUP(C433,'[1]13'!$C$23:$AZ$935,46,0)</f>
        <v>0</v>
      </c>
      <c r="AW433" s="122">
        <f>VLOOKUP(C433,'[1]13'!$C$23:$AZ$935,47,0)</f>
        <v>0</v>
      </c>
      <c r="AX433" s="122"/>
      <c r="AY433" s="122">
        <f>VLOOKUP(C433,'[1]13'!$C$23:$AZ$935,49,0)</f>
        <v>0</v>
      </c>
      <c r="AZ433" s="122"/>
      <c r="BA433" s="122"/>
      <c r="BB433" s="122"/>
      <c r="BC433" s="122">
        <v>0</v>
      </c>
      <c r="BD433" s="122">
        <v>0</v>
      </c>
      <c r="BE433" s="122"/>
      <c r="BF433" s="122">
        <v>0</v>
      </c>
      <c r="BG433" s="122"/>
      <c r="BH433" s="122"/>
      <c r="BI433" s="122"/>
      <c r="BJ433" s="122"/>
      <c r="BK433" s="122"/>
      <c r="BL433" s="122"/>
      <c r="BM433" s="122"/>
      <c r="BN433" s="122"/>
      <c r="BO433" s="122"/>
      <c r="BP433" s="122"/>
      <c r="BQ433" s="122"/>
      <c r="BR433" s="122"/>
      <c r="BS433" s="122"/>
      <c r="BT433" s="122"/>
      <c r="BU433" s="122"/>
      <c r="BV433" s="122"/>
      <c r="BW433" s="122"/>
      <c r="BX433" s="122"/>
      <c r="BY433" s="122">
        <f t="shared" si="320"/>
        <v>1.5233099999999999</v>
      </c>
      <c r="BZ433" s="122"/>
      <c r="CA433" s="122"/>
      <c r="CB433" s="98"/>
    </row>
    <row r="434" spans="1:80" s="90" customFormat="1" ht="46.65" x14ac:dyDescent="0.3">
      <c r="A434" s="106" t="s">
        <v>1662</v>
      </c>
      <c r="B434" s="107" t="s">
        <v>98</v>
      </c>
      <c r="C434" s="108" t="s">
        <v>99</v>
      </c>
      <c r="D434" s="122">
        <v>9.7054599999999986</v>
      </c>
      <c r="E434" s="122"/>
      <c r="F434" s="122">
        <f>VLOOKUP(C434,'[1]13'!$C$23:$AZ$935,4,0)</f>
        <v>9.7054599999999986</v>
      </c>
      <c r="G434" s="122">
        <f>VLOOKUP(C434,'[1]13'!$C$23:$AZ$935,5,0)</f>
        <v>0</v>
      </c>
      <c r="H434" s="122"/>
      <c r="I434" s="122">
        <f>VLOOKUP(C434,'[1]13'!$C$23:$AZ$935,7,0)</f>
        <v>1.4</v>
      </c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2"/>
      <c r="AC434" s="122"/>
      <c r="AD434" s="122"/>
      <c r="AE434" s="122"/>
      <c r="AF434" s="122"/>
      <c r="AG434" s="122"/>
      <c r="AH434" s="122">
        <v>9.7054599999999986</v>
      </c>
      <c r="AI434" s="122">
        <v>0</v>
      </c>
      <c r="AJ434" s="122"/>
      <c r="AK434" s="122">
        <v>1.4</v>
      </c>
      <c r="AL434" s="122"/>
      <c r="AM434" s="122"/>
      <c r="AN434" s="122"/>
      <c r="AO434" s="122">
        <f t="shared" si="316"/>
        <v>0</v>
      </c>
      <c r="AP434" s="122">
        <f t="shared" si="317"/>
        <v>0</v>
      </c>
      <c r="AQ434" s="122">
        <f t="shared" si="318"/>
        <v>0</v>
      </c>
      <c r="AR434" s="122">
        <f t="shared" si="319"/>
        <v>0</v>
      </c>
      <c r="AS434" s="122"/>
      <c r="AT434" s="122"/>
      <c r="AU434" s="122"/>
      <c r="AV434" s="122">
        <f>VLOOKUP(C434,'[1]13'!$C$23:$AZ$935,46,0)</f>
        <v>0</v>
      </c>
      <c r="AW434" s="122">
        <f>VLOOKUP(C434,'[1]13'!$C$23:$AZ$935,47,0)</f>
        <v>0</v>
      </c>
      <c r="AX434" s="122"/>
      <c r="AY434" s="122">
        <f>VLOOKUP(C434,'[1]13'!$C$23:$AZ$935,49,0)</f>
        <v>0</v>
      </c>
      <c r="AZ434" s="122"/>
      <c r="BA434" s="122"/>
      <c r="BB434" s="122"/>
      <c r="BC434" s="122">
        <v>0</v>
      </c>
      <c r="BD434" s="122">
        <v>0</v>
      </c>
      <c r="BE434" s="122"/>
      <c r="BF434" s="122">
        <v>0</v>
      </c>
      <c r="BG434" s="122"/>
      <c r="BH434" s="122"/>
      <c r="BI434" s="122"/>
      <c r="BJ434" s="122"/>
      <c r="BK434" s="122"/>
      <c r="BL434" s="122"/>
      <c r="BM434" s="122"/>
      <c r="BN434" s="122"/>
      <c r="BO434" s="122"/>
      <c r="BP434" s="122"/>
      <c r="BQ434" s="122"/>
      <c r="BR434" s="122"/>
      <c r="BS434" s="122"/>
      <c r="BT434" s="122"/>
      <c r="BU434" s="122"/>
      <c r="BV434" s="122"/>
      <c r="BW434" s="122"/>
      <c r="BX434" s="122"/>
      <c r="BY434" s="122">
        <f t="shared" si="320"/>
        <v>9.7054599999999986</v>
      </c>
      <c r="BZ434" s="122"/>
      <c r="CA434" s="122"/>
      <c r="CB434" s="98"/>
    </row>
    <row r="435" spans="1:80" s="90" customFormat="1" ht="31.1" x14ac:dyDescent="0.3">
      <c r="A435" s="106" t="s">
        <v>1662</v>
      </c>
      <c r="B435" s="107" t="s">
        <v>100</v>
      </c>
      <c r="C435" s="108" t="s">
        <v>101</v>
      </c>
      <c r="D435" s="122">
        <v>6.0943999999999994</v>
      </c>
      <c r="E435" s="122"/>
      <c r="F435" s="122">
        <f>VLOOKUP(C435,'[1]13'!$C$23:$AZ$935,4,0)</f>
        <v>6.0944000000000003</v>
      </c>
      <c r="G435" s="122">
        <f>VLOOKUP(C435,'[1]13'!$C$23:$AZ$935,5,0)</f>
        <v>0.25</v>
      </c>
      <c r="H435" s="122"/>
      <c r="I435" s="122">
        <f>VLOOKUP(C435,'[1]13'!$C$23:$AZ$935,7,0)</f>
        <v>0.52900000000000003</v>
      </c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2"/>
      <c r="AC435" s="122"/>
      <c r="AD435" s="122"/>
      <c r="AE435" s="122"/>
      <c r="AF435" s="122"/>
      <c r="AG435" s="122"/>
      <c r="AH435" s="122">
        <v>6.0944000000000003</v>
      </c>
      <c r="AI435" s="122">
        <v>0.25</v>
      </c>
      <c r="AJ435" s="122"/>
      <c r="AK435" s="122">
        <v>0.52900000000000003</v>
      </c>
      <c r="AL435" s="122"/>
      <c r="AM435" s="122"/>
      <c r="AN435" s="122"/>
      <c r="AO435" s="122">
        <f t="shared" si="316"/>
        <v>5.1102355499999996</v>
      </c>
      <c r="AP435" s="122">
        <f t="shared" si="317"/>
        <v>0.25</v>
      </c>
      <c r="AQ435" s="122">
        <f t="shared" si="318"/>
        <v>0</v>
      </c>
      <c r="AR435" s="122">
        <f t="shared" si="319"/>
        <v>0.19500000000000001</v>
      </c>
      <c r="AS435" s="122"/>
      <c r="AT435" s="122"/>
      <c r="AU435" s="122"/>
      <c r="AV435" s="122">
        <f>VLOOKUP(C435,'[1]13'!$C$23:$AZ$935,46,0)</f>
        <v>0</v>
      </c>
      <c r="AW435" s="122">
        <f>VLOOKUP(C435,'[1]13'!$C$23:$AZ$935,47,0)</f>
        <v>0</v>
      </c>
      <c r="AX435" s="122"/>
      <c r="AY435" s="122">
        <f>VLOOKUP(C435,'[1]13'!$C$23:$AZ$935,49,0)</f>
        <v>0</v>
      </c>
      <c r="AZ435" s="122"/>
      <c r="BA435" s="122"/>
      <c r="BB435" s="122"/>
      <c r="BC435" s="122">
        <v>5.1102355499999996</v>
      </c>
      <c r="BD435" s="122">
        <v>0.25</v>
      </c>
      <c r="BE435" s="122"/>
      <c r="BF435" s="122">
        <v>0.19500000000000001</v>
      </c>
      <c r="BG435" s="122"/>
      <c r="BH435" s="122"/>
      <c r="BI435" s="122"/>
      <c r="BJ435" s="122"/>
      <c r="BK435" s="122"/>
      <c r="BL435" s="122"/>
      <c r="BM435" s="122"/>
      <c r="BN435" s="122"/>
      <c r="BO435" s="122"/>
      <c r="BP435" s="122"/>
      <c r="BQ435" s="122"/>
      <c r="BR435" s="122"/>
      <c r="BS435" s="122"/>
      <c r="BT435" s="122"/>
      <c r="BU435" s="122"/>
      <c r="BV435" s="122"/>
      <c r="BW435" s="122"/>
      <c r="BX435" s="122"/>
      <c r="BY435" s="122">
        <f t="shared" si="320"/>
        <v>0.98416445000000063</v>
      </c>
      <c r="BZ435" s="122"/>
      <c r="CA435" s="122"/>
      <c r="CB435" s="98"/>
    </row>
    <row r="436" spans="1:80" s="90" customFormat="1" ht="31.1" x14ac:dyDescent="0.3">
      <c r="A436" s="106" t="s">
        <v>1662</v>
      </c>
      <c r="B436" s="107" t="s">
        <v>102</v>
      </c>
      <c r="C436" s="108" t="s">
        <v>103</v>
      </c>
      <c r="D436" s="122">
        <v>39.032069999999997</v>
      </c>
      <c r="E436" s="122"/>
      <c r="F436" s="122">
        <f>VLOOKUP(C436,'[1]13'!$C$23:$AZ$935,4,0)</f>
        <v>39.032069999999997</v>
      </c>
      <c r="G436" s="122">
        <f>VLOOKUP(C436,'[1]13'!$C$23:$AZ$935,5,0)</f>
        <v>0.5</v>
      </c>
      <c r="H436" s="122"/>
      <c r="I436" s="122">
        <f>VLOOKUP(C436,'[1]13'!$C$23:$AZ$935,7,0)</f>
        <v>0.39</v>
      </c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2"/>
      <c r="AC436" s="122"/>
      <c r="AD436" s="122"/>
      <c r="AE436" s="122"/>
      <c r="AF436" s="122"/>
      <c r="AG436" s="122"/>
      <c r="AH436" s="122">
        <v>39.032069999999997</v>
      </c>
      <c r="AI436" s="122">
        <v>0.5</v>
      </c>
      <c r="AJ436" s="122"/>
      <c r="AK436" s="122">
        <v>0.39</v>
      </c>
      <c r="AL436" s="122"/>
      <c r="AM436" s="122"/>
      <c r="AN436" s="122"/>
      <c r="AO436" s="122">
        <f t="shared" si="316"/>
        <v>0</v>
      </c>
      <c r="AP436" s="122">
        <f t="shared" si="317"/>
        <v>0</v>
      </c>
      <c r="AQ436" s="122">
        <f t="shared" si="318"/>
        <v>0</v>
      </c>
      <c r="AR436" s="122">
        <f t="shared" si="319"/>
        <v>0</v>
      </c>
      <c r="AS436" s="122"/>
      <c r="AT436" s="122"/>
      <c r="AU436" s="122"/>
      <c r="AV436" s="122">
        <f>VLOOKUP(C436,'[1]13'!$C$23:$AZ$935,46,0)</f>
        <v>0</v>
      </c>
      <c r="AW436" s="122">
        <f>VLOOKUP(C436,'[1]13'!$C$23:$AZ$935,47,0)</f>
        <v>0</v>
      </c>
      <c r="AX436" s="122"/>
      <c r="AY436" s="122">
        <f>VLOOKUP(C436,'[1]13'!$C$23:$AZ$935,49,0)</f>
        <v>0</v>
      </c>
      <c r="AZ436" s="122"/>
      <c r="BA436" s="122"/>
      <c r="BB436" s="122"/>
      <c r="BC436" s="122">
        <v>0</v>
      </c>
      <c r="BD436" s="122">
        <v>0</v>
      </c>
      <c r="BE436" s="122"/>
      <c r="BF436" s="122">
        <v>0</v>
      </c>
      <c r="BG436" s="122"/>
      <c r="BH436" s="122"/>
      <c r="BI436" s="122"/>
      <c r="BJ436" s="122"/>
      <c r="BK436" s="122"/>
      <c r="BL436" s="122"/>
      <c r="BM436" s="122"/>
      <c r="BN436" s="122"/>
      <c r="BO436" s="122"/>
      <c r="BP436" s="122"/>
      <c r="BQ436" s="122"/>
      <c r="BR436" s="122"/>
      <c r="BS436" s="122"/>
      <c r="BT436" s="122"/>
      <c r="BU436" s="122"/>
      <c r="BV436" s="122"/>
      <c r="BW436" s="122"/>
      <c r="BX436" s="122"/>
      <c r="BY436" s="122">
        <f t="shared" si="320"/>
        <v>39.032069999999997</v>
      </c>
      <c r="BZ436" s="122"/>
      <c r="CA436" s="122"/>
      <c r="CB436" s="98"/>
    </row>
    <row r="437" spans="1:80" s="90" customFormat="1" ht="31.1" x14ac:dyDescent="0.3">
      <c r="A437" s="106" t="s">
        <v>1662</v>
      </c>
      <c r="B437" s="107" t="s">
        <v>903</v>
      </c>
      <c r="C437" s="108" t="s">
        <v>1361</v>
      </c>
      <c r="D437" s="122">
        <v>4.39574</v>
      </c>
      <c r="E437" s="122"/>
      <c r="F437" s="122">
        <f>VLOOKUP(C437,'[1]13'!$C$23:$AZ$935,4,0)</f>
        <v>4.39574</v>
      </c>
      <c r="G437" s="122">
        <f>VLOOKUP(C437,'[1]13'!$C$23:$AZ$935,5,0)</f>
        <v>0.4</v>
      </c>
      <c r="H437" s="122"/>
      <c r="I437" s="122">
        <f>VLOOKUP(C437,'[1]13'!$C$23:$AZ$935,7,0)</f>
        <v>0.4</v>
      </c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2"/>
      <c r="AC437" s="122"/>
      <c r="AD437" s="122"/>
      <c r="AE437" s="122"/>
      <c r="AF437" s="122"/>
      <c r="AG437" s="122"/>
      <c r="AH437" s="122">
        <v>4.39574</v>
      </c>
      <c r="AI437" s="122">
        <v>0.4</v>
      </c>
      <c r="AJ437" s="122"/>
      <c r="AK437" s="122">
        <v>0.4</v>
      </c>
      <c r="AL437" s="122"/>
      <c r="AM437" s="122"/>
      <c r="AN437" s="122"/>
      <c r="AO437" s="122">
        <f t="shared" si="316"/>
        <v>4.1406180199999998</v>
      </c>
      <c r="AP437" s="122">
        <f t="shared" si="317"/>
        <v>0.4</v>
      </c>
      <c r="AQ437" s="122">
        <f t="shared" si="318"/>
        <v>0</v>
      </c>
      <c r="AR437" s="122">
        <f t="shared" si="319"/>
        <v>0.36099999999999999</v>
      </c>
      <c r="AS437" s="122"/>
      <c r="AT437" s="122"/>
      <c r="AU437" s="122"/>
      <c r="AV437" s="122">
        <f>VLOOKUP(C437,'[1]13'!$C$23:$AZ$935,46,0)</f>
        <v>4.1406180199999998</v>
      </c>
      <c r="AW437" s="122">
        <f>VLOOKUP(C437,'[1]13'!$C$23:$AZ$935,47,0)</f>
        <v>0.4</v>
      </c>
      <c r="AX437" s="122"/>
      <c r="AY437" s="122">
        <f>VLOOKUP(C437,'[1]13'!$C$23:$AZ$935,49,0)</f>
        <v>0.36099999999999999</v>
      </c>
      <c r="AZ437" s="122"/>
      <c r="BA437" s="122"/>
      <c r="BB437" s="122"/>
      <c r="BC437" s="122">
        <v>0</v>
      </c>
      <c r="BD437" s="122">
        <v>0</v>
      </c>
      <c r="BE437" s="122"/>
      <c r="BF437" s="122">
        <v>0</v>
      </c>
      <c r="BG437" s="122"/>
      <c r="BH437" s="122"/>
      <c r="BI437" s="122"/>
      <c r="BJ437" s="122"/>
      <c r="BK437" s="122"/>
      <c r="BL437" s="122"/>
      <c r="BM437" s="122"/>
      <c r="BN437" s="122"/>
      <c r="BO437" s="122"/>
      <c r="BP437" s="122"/>
      <c r="BQ437" s="122"/>
      <c r="BR437" s="122"/>
      <c r="BS437" s="122"/>
      <c r="BT437" s="122"/>
      <c r="BU437" s="122"/>
      <c r="BV437" s="122"/>
      <c r="BW437" s="122"/>
      <c r="BX437" s="122"/>
      <c r="BY437" s="122">
        <f t="shared" si="320"/>
        <v>0.25512198000000019</v>
      </c>
      <c r="BZ437" s="122"/>
      <c r="CA437" s="122"/>
      <c r="CB437" s="98"/>
    </row>
    <row r="438" spans="1:80" s="90" customFormat="1" x14ac:dyDescent="0.3">
      <c r="A438" s="103"/>
      <c r="B438" s="110" t="s">
        <v>29</v>
      </c>
      <c r="C438" s="105"/>
      <c r="D438" s="133">
        <f t="shared" ref="D438:BN438" si="321">SUM(D439:D456)</f>
        <v>80.266559999999998</v>
      </c>
      <c r="E438" s="133">
        <f t="shared" si="321"/>
        <v>0</v>
      </c>
      <c r="F438" s="133">
        <f t="shared" si="321"/>
        <v>59.348910000000011</v>
      </c>
      <c r="G438" s="133">
        <f t="shared" si="321"/>
        <v>1.41</v>
      </c>
      <c r="H438" s="133">
        <f t="shared" si="321"/>
        <v>0</v>
      </c>
      <c r="I438" s="133">
        <f t="shared" si="321"/>
        <v>3.2800000000000002</v>
      </c>
      <c r="J438" s="133">
        <f t="shared" si="321"/>
        <v>0</v>
      </c>
      <c r="K438" s="133">
        <f t="shared" si="321"/>
        <v>0</v>
      </c>
      <c r="L438" s="133">
        <f t="shared" si="321"/>
        <v>0</v>
      </c>
      <c r="M438" s="133">
        <f t="shared" si="321"/>
        <v>0</v>
      </c>
      <c r="N438" s="133">
        <f t="shared" si="321"/>
        <v>0</v>
      </c>
      <c r="O438" s="133">
        <f t="shared" si="321"/>
        <v>0</v>
      </c>
      <c r="P438" s="133">
        <f t="shared" si="321"/>
        <v>0</v>
      </c>
      <c r="Q438" s="133">
        <f t="shared" si="321"/>
        <v>0</v>
      </c>
      <c r="R438" s="133">
        <f t="shared" si="321"/>
        <v>0</v>
      </c>
      <c r="S438" s="133">
        <f t="shared" si="321"/>
        <v>0</v>
      </c>
      <c r="T438" s="133">
        <f t="shared" si="321"/>
        <v>0</v>
      </c>
      <c r="U438" s="133">
        <f t="shared" si="321"/>
        <v>0</v>
      </c>
      <c r="V438" s="133">
        <f t="shared" si="321"/>
        <v>0</v>
      </c>
      <c r="W438" s="133">
        <f t="shared" si="321"/>
        <v>0</v>
      </c>
      <c r="X438" s="133">
        <f t="shared" si="321"/>
        <v>0</v>
      </c>
      <c r="Y438" s="133">
        <f t="shared" si="321"/>
        <v>0</v>
      </c>
      <c r="Z438" s="133">
        <f t="shared" si="321"/>
        <v>0</v>
      </c>
      <c r="AA438" s="133">
        <f t="shared" si="321"/>
        <v>0</v>
      </c>
      <c r="AB438" s="133">
        <f t="shared" si="321"/>
        <v>0</v>
      </c>
      <c r="AC438" s="133">
        <f t="shared" si="321"/>
        <v>0</v>
      </c>
      <c r="AD438" s="133">
        <f t="shared" si="321"/>
        <v>0</v>
      </c>
      <c r="AE438" s="133">
        <f t="shared" si="321"/>
        <v>0</v>
      </c>
      <c r="AF438" s="133">
        <f t="shared" si="321"/>
        <v>0</v>
      </c>
      <c r="AG438" s="133">
        <f t="shared" si="321"/>
        <v>0</v>
      </c>
      <c r="AH438" s="133">
        <f t="shared" si="321"/>
        <v>59.348910000000011</v>
      </c>
      <c r="AI438" s="133">
        <f t="shared" si="321"/>
        <v>1.41</v>
      </c>
      <c r="AJ438" s="133">
        <f t="shared" si="321"/>
        <v>0</v>
      </c>
      <c r="AK438" s="133">
        <f t="shared" si="321"/>
        <v>3.2800000000000002</v>
      </c>
      <c r="AL438" s="133">
        <f t="shared" si="321"/>
        <v>0</v>
      </c>
      <c r="AM438" s="133">
        <f t="shared" si="321"/>
        <v>0</v>
      </c>
      <c r="AN438" s="133">
        <f t="shared" si="321"/>
        <v>0</v>
      </c>
      <c r="AO438" s="133">
        <f t="shared" si="321"/>
        <v>17.652185780000003</v>
      </c>
      <c r="AP438" s="133">
        <f t="shared" si="321"/>
        <v>0.25</v>
      </c>
      <c r="AQ438" s="133">
        <f t="shared" si="321"/>
        <v>0</v>
      </c>
      <c r="AR438" s="133">
        <f t="shared" si="321"/>
        <v>3.4226999999999999</v>
      </c>
      <c r="AS438" s="133">
        <f t="shared" si="321"/>
        <v>0</v>
      </c>
      <c r="AT438" s="133">
        <f t="shared" si="321"/>
        <v>0</v>
      </c>
      <c r="AU438" s="133">
        <f t="shared" si="321"/>
        <v>0</v>
      </c>
      <c r="AV438" s="133">
        <f t="shared" si="321"/>
        <v>0</v>
      </c>
      <c r="AW438" s="133">
        <f t="shared" si="321"/>
        <v>0</v>
      </c>
      <c r="AX438" s="133">
        <f t="shared" si="321"/>
        <v>0</v>
      </c>
      <c r="AY438" s="133">
        <f t="shared" si="321"/>
        <v>0</v>
      </c>
      <c r="AZ438" s="133">
        <f t="shared" si="321"/>
        <v>0</v>
      </c>
      <c r="BA438" s="133">
        <f t="shared" si="321"/>
        <v>0</v>
      </c>
      <c r="BB438" s="133">
        <f t="shared" si="321"/>
        <v>0</v>
      </c>
      <c r="BC438" s="133">
        <f t="shared" si="321"/>
        <v>17.652185780000003</v>
      </c>
      <c r="BD438" s="133">
        <f t="shared" si="321"/>
        <v>0.25</v>
      </c>
      <c r="BE438" s="133">
        <f t="shared" si="321"/>
        <v>0</v>
      </c>
      <c r="BF438" s="133">
        <f t="shared" si="321"/>
        <v>3.4226999999999999</v>
      </c>
      <c r="BG438" s="133">
        <f t="shared" si="321"/>
        <v>0</v>
      </c>
      <c r="BH438" s="133">
        <f t="shared" si="321"/>
        <v>0</v>
      </c>
      <c r="BI438" s="133">
        <f t="shared" si="321"/>
        <v>0</v>
      </c>
      <c r="BJ438" s="133">
        <f t="shared" si="321"/>
        <v>0</v>
      </c>
      <c r="BK438" s="133">
        <f t="shared" si="321"/>
        <v>0</v>
      </c>
      <c r="BL438" s="133">
        <f t="shared" si="321"/>
        <v>0</v>
      </c>
      <c r="BM438" s="133">
        <f t="shared" si="321"/>
        <v>0</v>
      </c>
      <c r="BN438" s="133">
        <f t="shared" si="321"/>
        <v>0</v>
      </c>
      <c r="BO438" s="133">
        <f t="shared" ref="BO438:CA438" si="322">SUM(BO439:BO456)</f>
        <v>0</v>
      </c>
      <c r="BP438" s="133">
        <f t="shared" si="322"/>
        <v>0</v>
      </c>
      <c r="BQ438" s="133">
        <f t="shared" si="322"/>
        <v>0</v>
      </c>
      <c r="BR438" s="133">
        <f t="shared" si="322"/>
        <v>0</v>
      </c>
      <c r="BS438" s="133">
        <f t="shared" si="322"/>
        <v>0</v>
      </c>
      <c r="BT438" s="133">
        <f t="shared" si="322"/>
        <v>0</v>
      </c>
      <c r="BU438" s="133">
        <f t="shared" si="322"/>
        <v>0</v>
      </c>
      <c r="BV438" s="133">
        <f t="shared" si="322"/>
        <v>0</v>
      </c>
      <c r="BW438" s="133">
        <f t="shared" si="322"/>
        <v>0</v>
      </c>
      <c r="BX438" s="133">
        <f t="shared" si="322"/>
        <v>0</v>
      </c>
      <c r="BY438" s="133">
        <f t="shared" si="322"/>
        <v>41.696724220000007</v>
      </c>
      <c r="BZ438" s="133">
        <f t="shared" si="322"/>
        <v>0</v>
      </c>
      <c r="CA438" s="133">
        <f t="shared" si="322"/>
        <v>0</v>
      </c>
      <c r="CB438" s="98"/>
    </row>
    <row r="439" spans="1:80" s="90" customFormat="1" ht="77.7" x14ac:dyDescent="0.3">
      <c r="A439" s="106" t="s">
        <v>1662</v>
      </c>
      <c r="B439" s="107" t="s">
        <v>904</v>
      </c>
      <c r="C439" s="108" t="s">
        <v>1362</v>
      </c>
      <c r="D439" s="122">
        <v>12.756219999999999</v>
      </c>
      <c r="E439" s="122"/>
      <c r="F439" s="122">
        <f>VLOOKUP(C439,'[1]13'!$C$23:$AZ$935,4,0)</f>
        <v>0</v>
      </c>
      <c r="G439" s="122">
        <f>VLOOKUP(C439,'[1]13'!$C$23:$AZ$935,5,0)</f>
        <v>0</v>
      </c>
      <c r="H439" s="122"/>
      <c r="I439" s="122">
        <f>VLOOKUP(C439,'[1]13'!$C$23:$AZ$935,7,0)</f>
        <v>0</v>
      </c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2"/>
      <c r="AC439" s="122"/>
      <c r="AD439" s="122"/>
      <c r="AE439" s="122"/>
      <c r="AF439" s="122"/>
      <c r="AG439" s="122"/>
      <c r="AH439" s="122">
        <v>0</v>
      </c>
      <c r="AI439" s="122">
        <v>0</v>
      </c>
      <c r="AJ439" s="122"/>
      <c r="AK439" s="122">
        <v>0</v>
      </c>
      <c r="AL439" s="122"/>
      <c r="AM439" s="122"/>
      <c r="AN439" s="122"/>
      <c r="AO439" s="122">
        <f t="shared" ref="AO439:AO456" si="323">AV439+BC439</f>
        <v>0</v>
      </c>
      <c r="AP439" s="122">
        <f t="shared" ref="AP439:AP456" si="324">AW439+BD439</f>
        <v>0</v>
      </c>
      <c r="AQ439" s="122">
        <f t="shared" ref="AQ439:AQ456" si="325">AX439+BE439</f>
        <v>0</v>
      </c>
      <c r="AR439" s="122">
        <f t="shared" ref="AR439:AR456" si="326">AY439+BF439</f>
        <v>0</v>
      </c>
      <c r="AS439" s="122"/>
      <c r="AT439" s="122"/>
      <c r="AU439" s="122"/>
      <c r="AV439" s="122">
        <f>VLOOKUP(C439,'[1]13'!$C$23:$AZ$935,46,0)</f>
        <v>0</v>
      </c>
      <c r="AW439" s="122">
        <f>VLOOKUP(C439,'[1]13'!$C$23:$AZ$935,47,0)</f>
        <v>0</v>
      </c>
      <c r="AX439" s="122"/>
      <c r="AY439" s="122">
        <f>VLOOKUP(C439,'[1]13'!$C$23:$AZ$935,49,0)</f>
        <v>0</v>
      </c>
      <c r="AZ439" s="122"/>
      <c r="BA439" s="122"/>
      <c r="BB439" s="122"/>
      <c r="BC439" s="122">
        <v>0</v>
      </c>
      <c r="BD439" s="122">
        <v>0</v>
      </c>
      <c r="BE439" s="122"/>
      <c r="BF439" s="122">
        <v>0</v>
      </c>
      <c r="BG439" s="122"/>
      <c r="BH439" s="122"/>
      <c r="BI439" s="122"/>
      <c r="BJ439" s="122"/>
      <c r="BK439" s="122"/>
      <c r="BL439" s="122"/>
      <c r="BM439" s="122"/>
      <c r="BN439" s="122"/>
      <c r="BO439" s="122"/>
      <c r="BP439" s="122"/>
      <c r="BQ439" s="122"/>
      <c r="BR439" s="122"/>
      <c r="BS439" s="122"/>
      <c r="BT439" s="122"/>
      <c r="BU439" s="122"/>
      <c r="BV439" s="122"/>
      <c r="BW439" s="122"/>
      <c r="BX439" s="122"/>
      <c r="BY439" s="122">
        <f t="shared" ref="BY439:BY456" si="327">F439-AO439</f>
        <v>0</v>
      </c>
      <c r="BZ439" s="122"/>
      <c r="CA439" s="122"/>
      <c r="CB439" s="98"/>
    </row>
    <row r="440" spans="1:80" s="90" customFormat="1" ht="46.65" x14ac:dyDescent="0.3">
      <c r="A440" s="106" t="s">
        <v>1662</v>
      </c>
      <c r="B440" s="107" t="s">
        <v>905</v>
      </c>
      <c r="C440" s="108" t="s">
        <v>1363</v>
      </c>
      <c r="D440" s="122">
        <v>1.7278399999999998</v>
      </c>
      <c r="E440" s="122"/>
      <c r="F440" s="122">
        <f>VLOOKUP(C440,'[1]13'!$C$23:$AZ$935,4,0)</f>
        <v>1.7278399999999998</v>
      </c>
      <c r="G440" s="122">
        <f>VLOOKUP(C440,'[1]13'!$C$23:$AZ$935,5,0)</f>
        <v>0.25</v>
      </c>
      <c r="H440" s="122"/>
      <c r="I440" s="122">
        <f>VLOOKUP(C440,'[1]13'!$C$23:$AZ$935,7,0)</f>
        <v>0.1</v>
      </c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2"/>
      <c r="AC440" s="122"/>
      <c r="AD440" s="122"/>
      <c r="AE440" s="122"/>
      <c r="AF440" s="122"/>
      <c r="AG440" s="122"/>
      <c r="AH440" s="122">
        <v>1.7278399999999998</v>
      </c>
      <c r="AI440" s="122">
        <v>0.25</v>
      </c>
      <c r="AJ440" s="122"/>
      <c r="AK440" s="122">
        <v>0.1</v>
      </c>
      <c r="AL440" s="122"/>
      <c r="AM440" s="122"/>
      <c r="AN440" s="122"/>
      <c r="AO440" s="122">
        <f t="shared" si="323"/>
        <v>0</v>
      </c>
      <c r="AP440" s="122">
        <f t="shared" si="324"/>
        <v>0</v>
      </c>
      <c r="AQ440" s="122">
        <f t="shared" si="325"/>
        <v>0</v>
      </c>
      <c r="AR440" s="122">
        <f t="shared" si="326"/>
        <v>0</v>
      </c>
      <c r="AS440" s="122"/>
      <c r="AT440" s="122"/>
      <c r="AU440" s="122"/>
      <c r="AV440" s="122">
        <f>VLOOKUP(C440,'[1]13'!$C$23:$AZ$935,46,0)</f>
        <v>0</v>
      </c>
      <c r="AW440" s="122">
        <f>VLOOKUP(C440,'[1]13'!$C$23:$AZ$935,47,0)</f>
        <v>0</v>
      </c>
      <c r="AX440" s="122"/>
      <c r="AY440" s="122">
        <f>VLOOKUP(C440,'[1]13'!$C$23:$AZ$935,49,0)</f>
        <v>0</v>
      </c>
      <c r="AZ440" s="122"/>
      <c r="BA440" s="122"/>
      <c r="BB440" s="122"/>
      <c r="BC440" s="122">
        <v>0</v>
      </c>
      <c r="BD440" s="122">
        <v>0</v>
      </c>
      <c r="BE440" s="122"/>
      <c r="BF440" s="122">
        <v>0</v>
      </c>
      <c r="BG440" s="122"/>
      <c r="BH440" s="122"/>
      <c r="BI440" s="122"/>
      <c r="BJ440" s="122"/>
      <c r="BK440" s="122"/>
      <c r="BL440" s="122"/>
      <c r="BM440" s="122"/>
      <c r="BN440" s="122"/>
      <c r="BO440" s="122"/>
      <c r="BP440" s="122"/>
      <c r="BQ440" s="122"/>
      <c r="BR440" s="122"/>
      <c r="BS440" s="122"/>
      <c r="BT440" s="122"/>
      <c r="BU440" s="122"/>
      <c r="BV440" s="122"/>
      <c r="BW440" s="122"/>
      <c r="BX440" s="122"/>
      <c r="BY440" s="122">
        <f t="shared" si="327"/>
        <v>1.7278399999999998</v>
      </c>
      <c r="BZ440" s="122"/>
      <c r="CA440" s="122"/>
      <c r="CB440" s="98"/>
    </row>
    <row r="441" spans="1:80" s="90" customFormat="1" ht="62.2" x14ac:dyDescent="0.3">
      <c r="A441" s="106" t="s">
        <v>1662</v>
      </c>
      <c r="B441" s="107" t="s">
        <v>906</v>
      </c>
      <c r="C441" s="108" t="s">
        <v>1364</v>
      </c>
      <c r="D441" s="122">
        <v>1.7278399999999998</v>
      </c>
      <c r="E441" s="122"/>
      <c r="F441" s="122">
        <f>VLOOKUP(C441,'[1]13'!$C$23:$AZ$935,4,0)</f>
        <v>1.7278399999999998</v>
      </c>
      <c r="G441" s="122">
        <f>VLOOKUP(C441,'[1]13'!$C$23:$AZ$935,5,0)</f>
        <v>0.25</v>
      </c>
      <c r="H441" s="122"/>
      <c r="I441" s="122">
        <f>VLOOKUP(C441,'[1]13'!$C$23:$AZ$935,7,0)</f>
        <v>0.1</v>
      </c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2"/>
      <c r="AC441" s="122"/>
      <c r="AD441" s="122"/>
      <c r="AE441" s="122"/>
      <c r="AF441" s="122"/>
      <c r="AG441" s="122"/>
      <c r="AH441" s="122">
        <v>1.7278399999999998</v>
      </c>
      <c r="AI441" s="122">
        <v>0.25</v>
      </c>
      <c r="AJ441" s="122"/>
      <c r="AK441" s="122">
        <v>0.1</v>
      </c>
      <c r="AL441" s="122"/>
      <c r="AM441" s="122"/>
      <c r="AN441" s="122"/>
      <c r="AO441" s="122">
        <f t="shared" si="323"/>
        <v>0</v>
      </c>
      <c r="AP441" s="122">
        <f t="shared" si="324"/>
        <v>0</v>
      </c>
      <c r="AQ441" s="122">
        <f t="shared" si="325"/>
        <v>0</v>
      </c>
      <c r="AR441" s="122">
        <f t="shared" si="326"/>
        <v>0</v>
      </c>
      <c r="AS441" s="122"/>
      <c r="AT441" s="122"/>
      <c r="AU441" s="122"/>
      <c r="AV441" s="122">
        <f>VLOOKUP(C441,'[1]13'!$C$23:$AZ$935,46,0)</f>
        <v>0</v>
      </c>
      <c r="AW441" s="122">
        <f>VLOOKUP(C441,'[1]13'!$C$23:$AZ$935,47,0)</f>
        <v>0</v>
      </c>
      <c r="AX441" s="122"/>
      <c r="AY441" s="122">
        <f>VLOOKUP(C441,'[1]13'!$C$23:$AZ$935,49,0)</f>
        <v>0</v>
      </c>
      <c r="AZ441" s="122"/>
      <c r="BA441" s="122"/>
      <c r="BB441" s="122"/>
      <c r="BC441" s="122">
        <v>0</v>
      </c>
      <c r="BD441" s="122">
        <v>0</v>
      </c>
      <c r="BE441" s="122"/>
      <c r="BF441" s="122">
        <v>0</v>
      </c>
      <c r="BG441" s="122"/>
      <c r="BH441" s="122"/>
      <c r="BI441" s="122"/>
      <c r="BJ441" s="122"/>
      <c r="BK441" s="122"/>
      <c r="BL441" s="122"/>
      <c r="BM441" s="122"/>
      <c r="BN441" s="122"/>
      <c r="BO441" s="122"/>
      <c r="BP441" s="122"/>
      <c r="BQ441" s="122"/>
      <c r="BR441" s="122"/>
      <c r="BS441" s="122"/>
      <c r="BT441" s="122"/>
      <c r="BU441" s="122"/>
      <c r="BV441" s="122"/>
      <c r="BW441" s="122"/>
      <c r="BX441" s="122"/>
      <c r="BY441" s="122">
        <f t="shared" si="327"/>
        <v>1.7278399999999998</v>
      </c>
      <c r="BZ441" s="122"/>
      <c r="CA441" s="122"/>
      <c r="CB441" s="98"/>
    </row>
    <row r="442" spans="1:80" s="90" customFormat="1" ht="46.65" x14ac:dyDescent="0.3">
      <c r="A442" s="106" t="s">
        <v>1662</v>
      </c>
      <c r="B442" s="107" t="s">
        <v>907</v>
      </c>
      <c r="C442" s="108" t="s">
        <v>1365</v>
      </c>
      <c r="D442" s="122">
        <v>1.7278399999999998</v>
      </c>
      <c r="E442" s="122"/>
      <c r="F442" s="122">
        <f>VLOOKUP(C442,'[1]13'!$C$23:$AZ$935,4,0)</f>
        <v>1.7278399999999998</v>
      </c>
      <c r="G442" s="122">
        <f>VLOOKUP(C442,'[1]13'!$C$23:$AZ$935,5,0)</f>
        <v>0.25</v>
      </c>
      <c r="H442" s="122"/>
      <c r="I442" s="122">
        <f>VLOOKUP(C442,'[1]13'!$C$23:$AZ$935,7,0)</f>
        <v>0.1</v>
      </c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2"/>
      <c r="AC442" s="122"/>
      <c r="AD442" s="122"/>
      <c r="AE442" s="122"/>
      <c r="AF442" s="122"/>
      <c r="AG442" s="122"/>
      <c r="AH442" s="122">
        <v>1.7278399999999998</v>
      </c>
      <c r="AI442" s="122">
        <v>0.25</v>
      </c>
      <c r="AJ442" s="122"/>
      <c r="AK442" s="122">
        <v>0.1</v>
      </c>
      <c r="AL442" s="122"/>
      <c r="AM442" s="122"/>
      <c r="AN442" s="122"/>
      <c r="AO442" s="122">
        <f t="shared" si="323"/>
        <v>0</v>
      </c>
      <c r="AP442" s="122">
        <f t="shared" si="324"/>
        <v>0</v>
      </c>
      <c r="AQ442" s="122">
        <f t="shared" si="325"/>
        <v>0</v>
      </c>
      <c r="AR442" s="122">
        <f t="shared" si="326"/>
        <v>0</v>
      </c>
      <c r="AS442" s="122"/>
      <c r="AT442" s="122"/>
      <c r="AU442" s="122"/>
      <c r="AV442" s="122">
        <f>VLOOKUP(C442,'[1]13'!$C$23:$AZ$935,46,0)</f>
        <v>0</v>
      </c>
      <c r="AW442" s="122">
        <f>VLOOKUP(C442,'[1]13'!$C$23:$AZ$935,47,0)</f>
        <v>0</v>
      </c>
      <c r="AX442" s="122"/>
      <c r="AY442" s="122">
        <f>VLOOKUP(C442,'[1]13'!$C$23:$AZ$935,49,0)</f>
        <v>0</v>
      </c>
      <c r="AZ442" s="122"/>
      <c r="BA442" s="122"/>
      <c r="BB442" s="122"/>
      <c r="BC442" s="122">
        <v>0</v>
      </c>
      <c r="BD442" s="122">
        <v>0</v>
      </c>
      <c r="BE442" s="122"/>
      <c r="BF442" s="122">
        <v>0</v>
      </c>
      <c r="BG442" s="122"/>
      <c r="BH442" s="122"/>
      <c r="BI442" s="122"/>
      <c r="BJ442" s="122"/>
      <c r="BK442" s="122"/>
      <c r="BL442" s="122"/>
      <c r="BM442" s="122"/>
      <c r="BN442" s="122"/>
      <c r="BO442" s="122"/>
      <c r="BP442" s="122"/>
      <c r="BQ442" s="122"/>
      <c r="BR442" s="122"/>
      <c r="BS442" s="122"/>
      <c r="BT442" s="122"/>
      <c r="BU442" s="122"/>
      <c r="BV442" s="122"/>
      <c r="BW442" s="122"/>
      <c r="BX442" s="122"/>
      <c r="BY442" s="122">
        <f t="shared" si="327"/>
        <v>1.7278399999999998</v>
      </c>
      <c r="BZ442" s="122"/>
      <c r="CA442" s="122"/>
      <c r="CB442" s="98"/>
    </row>
    <row r="443" spans="1:80" s="90" customFormat="1" ht="46.65" x14ac:dyDescent="0.3">
      <c r="A443" s="106" t="s">
        <v>1662</v>
      </c>
      <c r="B443" s="107" t="s">
        <v>908</v>
      </c>
      <c r="C443" s="108" t="s">
        <v>1366</v>
      </c>
      <c r="D443" s="122">
        <v>9.6839300000000001</v>
      </c>
      <c r="E443" s="122"/>
      <c r="F443" s="122">
        <f>VLOOKUP(C443,'[1]13'!$C$23:$AZ$935,4,0)</f>
        <v>9.6839300000000001</v>
      </c>
      <c r="G443" s="122">
        <f>VLOOKUP(C443,'[1]13'!$C$23:$AZ$935,5,0)</f>
        <v>0.25</v>
      </c>
      <c r="H443" s="122"/>
      <c r="I443" s="122">
        <f>VLOOKUP(C443,'[1]13'!$C$23:$AZ$935,7,0)</f>
        <v>0.21</v>
      </c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2"/>
      <c r="AC443" s="122"/>
      <c r="AD443" s="122"/>
      <c r="AE443" s="122"/>
      <c r="AF443" s="122"/>
      <c r="AG443" s="122"/>
      <c r="AH443" s="122">
        <v>9.6839300000000001</v>
      </c>
      <c r="AI443" s="122">
        <v>0.25</v>
      </c>
      <c r="AJ443" s="122"/>
      <c r="AK443" s="122">
        <v>0.21</v>
      </c>
      <c r="AL443" s="122"/>
      <c r="AM443" s="122"/>
      <c r="AN443" s="122"/>
      <c r="AO443" s="122">
        <f t="shared" si="323"/>
        <v>0</v>
      </c>
      <c r="AP443" s="122">
        <f t="shared" si="324"/>
        <v>0</v>
      </c>
      <c r="AQ443" s="122">
        <f t="shared" si="325"/>
        <v>0</v>
      </c>
      <c r="AR443" s="122">
        <f t="shared" si="326"/>
        <v>0</v>
      </c>
      <c r="AS443" s="122"/>
      <c r="AT443" s="122"/>
      <c r="AU443" s="122"/>
      <c r="AV443" s="122">
        <f>VLOOKUP(C443,'[1]13'!$C$23:$AZ$935,46,0)</f>
        <v>0</v>
      </c>
      <c r="AW443" s="122">
        <f>VLOOKUP(C443,'[1]13'!$C$23:$AZ$935,47,0)</f>
        <v>0</v>
      </c>
      <c r="AX443" s="122"/>
      <c r="AY443" s="122">
        <f>VLOOKUP(C443,'[1]13'!$C$23:$AZ$935,49,0)</f>
        <v>0</v>
      </c>
      <c r="AZ443" s="122"/>
      <c r="BA443" s="122"/>
      <c r="BB443" s="122"/>
      <c r="BC443" s="122">
        <v>0</v>
      </c>
      <c r="BD443" s="122">
        <v>0</v>
      </c>
      <c r="BE443" s="122"/>
      <c r="BF443" s="122">
        <v>0</v>
      </c>
      <c r="BG443" s="122"/>
      <c r="BH443" s="122"/>
      <c r="BI443" s="122"/>
      <c r="BJ443" s="122"/>
      <c r="BK443" s="122"/>
      <c r="BL443" s="122"/>
      <c r="BM443" s="122"/>
      <c r="BN443" s="122"/>
      <c r="BO443" s="122"/>
      <c r="BP443" s="122"/>
      <c r="BQ443" s="122"/>
      <c r="BR443" s="122"/>
      <c r="BS443" s="122"/>
      <c r="BT443" s="122"/>
      <c r="BU443" s="122"/>
      <c r="BV443" s="122"/>
      <c r="BW443" s="122"/>
      <c r="BX443" s="122"/>
      <c r="BY443" s="122">
        <f t="shared" si="327"/>
        <v>9.6839300000000001</v>
      </c>
      <c r="BZ443" s="122"/>
      <c r="CA443" s="122"/>
      <c r="CB443" s="98"/>
    </row>
    <row r="444" spans="1:80" s="90" customFormat="1" ht="46.65" x14ac:dyDescent="0.3">
      <c r="A444" s="106" t="s">
        <v>1662</v>
      </c>
      <c r="B444" s="107" t="s">
        <v>909</v>
      </c>
      <c r="C444" s="108" t="s">
        <v>1367</v>
      </c>
      <c r="D444" s="122">
        <v>1.55307</v>
      </c>
      <c r="E444" s="122"/>
      <c r="F444" s="122">
        <f>VLOOKUP(C444,'[1]13'!$C$23:$AZ$935,4,0)</f>
        <v>1.5530699999999997</v>
      </c>
      <c r="G444" s="122">
        <f>VLOOKUP(C444,'[1]13'!$C$23:$AZ$935,5,0)</f>
        <v>0.16</v>
      </c>
      <c r="H444" s="122"/>
      <c r="I444" s="122">
        <f>VLOOKUP(C444,'[1]13'!$C$23:$AZ$935,7,0)</f>
        <v>0.1</v>
      </c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2"/>
      <c r="AC444" s="122"/>
      <c r="AD444" s="122"/>
      <c r="AE444" s="122"/>
      <c r="AF444" s="122"/>
      <c r="AG444" s="122"/>
      <c r="AH444" s="122">
        <v>1.5530699999999997</v>
      </c>
      <c r="AI444" s="122">
        <v>0.16</v>
      </c>
      <c r="AJ444" s="122"/>
      <c r="AK444" s="122">
        <v>0.1</v>
      </c>
      <c r="AL444" s="122"/>
      <c r="AM444" s="122"/>
      <c r="AN444" s="122"/>
      <c r="AO444" s="122">
        <f t="shared" si="323"/>
        <v>0</v>
      </c>
      <c r="AP444" s="122">
        <f t="shared" si="324"/>
        <v>0</v>
      </c>
      <c r="AQ444" s="122">
        <f t="shared" si="325"/>
        <v>0</v>
      </c>
      <c r="AR444" s="122">
        <f t="shared" si="326"/>
        <v>0</v>
      </c>
      <c r="AS444" s="122"/>
      <c r="AT444" s="122"/>
      <c r="AU444" s="122"/>
      <c r="AV444" s="122">
        <f>VLOOKUP(C444,'[1]13'!$C$23:$AZ$935,46,0)</f>
        <v>0</v>
      </c>
      <c r="AW444" s="122">
        <f>VLOOKUP(C444,'[1]13'!$C$23:$AZ$935,47,0)</f>
        <v>0</v>
      </c>
      <c r="AX444" s="122"/>
      <c r="AY444" s="122">
        <f>VLOOKUP(C444,'[1]13'!$C$23:$AZ$935,49,0)</f>
        <v>0</v>
      </c>
      <c r="AZ444" s="122"/>
      <c r="BA444" s="122"/>
      <c r="BB444" s="122"/>
      <c r="BC444" s="122">
        <v>0</v>
      </c>
      <c r="BD444" s="122">
        <v>0</v>
      </c>
      <c r="BE444" s="122"/>
      <c r="BF444" s="122">
        <v>0</v>
      </c>
      <c r="BG444" s="122"/>
      <c r="BH444" s="122"/>
      <c r="BI444" s="122"/>
      <c r="BJ444" s="122"/>
      <c r="BK444" s="122"/>
      <c r="BL444" s="122"/>
      <c r="BM444" s="122"/>
      <c r="BN444" s="122"/>
      <c r="BO444" s="122"/>
      <c r="BP444" s="122"/>
      <c r="BQ444" s="122"/>
      <c r="BR444" s="122"/>
      <c r="BS444" s="122"/>
      <c r="BT444" s="122"/>
      <c r="BU444" s="122"/>
      <c r="BV444" s="122"/>
      <c r="BW444" s="122"/>
      <c r="BX444" s="122"/>
      <c r="BY444" s="122">
        <f t="shared" si="327"/>
        <v>1.5530699999999997</v>
      </c>
      <c r="BZ444" s="122"/>
      <c r="CA444" s="122"/>
      <c r="CB444" s="98"/>
    </row>
    <row r="445" spans="1:80" s="90" customFormat="1" ht="46.65" x14ac:dyDescent="0.3">
      <c r="A445" s="106" t="s">
        <v>1662</v>
      </c>
      <c r="B445" s="107" t="s">
        <v>910</v>
      </c>
      <c r="C445" s="108" t="s">
        <v>1368</v>
      </c>
      <c r="D445" s="122">
        <v>1.7209400000000001</v>
      </c>
      <c r="E445" s="122"/>
      <c r="F445" s="122">
        <f>VLOOKUP(C445,'[1]13'!$C$23:$AZ$935,4,0)</f>
        <v>1.7209400000000001</v>
      </c>
      <c r="G445" s="122">
        <f>VLOOKUP(C445,'[1]13'!$C$23:$AZ$935,5,0)</f>
        <v>0.25</v>
      </c>
      <c r="H445" s="122"/>
      <c r="I445" s="122">
        <f>VLOOKUP(C445,'[1]13'!$C$23:$AZ$935,7,0)</f>
        <v>0.1</v>
      </c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2"/>
      <c r="AC445" s="122"/>
      <c r="AD445" s="122"/>
      <c r="AE445" s="122"/>
      <c r="AF445" s="122"/>
      <c r="AG445" s="122"/>
      <c r="AH445" s="122">
        <v>1.7209400000000001</v>
      </c>
      <c r="AI445" s="122">
        <v>0.25</v>
      </c>
      <c r="AJ445" s="122"/>
      <c r="AK445" s="122">
        <v>0.1</v>
      </c>
      <c r="AL445" s="122"/>
      <c r="AM445" s="122"/>
      <c r="AN445" s="122"/>
      <c r="AO445" s="122">
        <f t="shared" si="323"/>
        <v>0</v>
      </c>
      <c r="AP445" s="122">
        <f t="shared" si="324"/>
        <v>0</v>
      </c>
      <c r="AQ445" s="122">
        <f t="shared" si="325"/>
        <v>0</v>
      </c>
      <c r="AR445" s="122">
        <f t="shared" si="326"/>
        <v>0</v>
      </c>
      <c r="AS445" s="122"/>
      <c r="AT445" s="122"/>
      <c r="AU445" s="122"/>
      <c r="AV445" s="122">
        <f>VLOOKUP(C445,'[1]13'!$C$23:$AZ$935,46,0)</f>
        <v>0</v>
      </c>
      <c r="AW445" s="122">
        <f>VLOOKUP(C445,'[1]13'!$C$23:$AZ$935,47,0)</f>
        <v>0</v>
      </c>
      <c r="AX445" s="122"/>
      <c r="AY445" s="122">
        <f>VLOOKUP(C445,'[1]13'!$C$23:$AZ$935,49,0)</f>
        <v>0</v>
      </c>
      <c r="AZ445" s="122"/>
      <c r="BA445" s="122"/>
      <c r="BB445" s="122"/>
      <c r="BC445" s="122">
        <v>0</v>
      </c>
      <c r="BD445" s="122">
        <v>0</v>
      </c>
      <c r="BE445" s="122"/>
      <c r="BF445" s="122">
        <v>0</v>
      </c>
      <c r="BG445" s="122"/>
      <c r="BH445" s="122"/>
      <c r="BI445" s="122"/>
      <c r="BJ445" s="122"/>
      <c r="BK445" s="122"/>
      <c r="BL445" s="122"/>
      <c r="BM445" s="122"/>
      <c r="BN445" s="122"/>
      <c r="BO445" s="122"/>
      <c r="BP445" s="122"/>
      <c r="BQ445" s="122"/>
      <c r="BR445" s="122"/>
      <c r="BS445" s="122"/>
      <c r="BT445" s="122"/>
      <c r="BU445" s="122"/>
      <c r="BV445" s="122"/>
      <c r="BW445" s="122"/>
      <c r="BX445" s="122"/>
      <c r="BY445" s="122">
        <f t="shared" si="327"/>
        <v>1.7209400000000001</v>
      </c>
      <c r="BZ445" s="122"/>
      <c r="CA445" s="122"/>
      <c r="CB445" s="98"/>
    </row>
    <row r="446" spans="1:80" s="90" customFormat="1" ht="46.65" x14ac:dyDescent="0.3">
      <c r="A446" s="106" t="s">
        <v>1662</v>
      </c>
      <c r="B446" s="107" t="s">
        <v>911</v>
      </c>
      <c r="C446" s="108" t="s">
        <v>1369</v>
      </c>
      <c r="D446" s="122">
        <v>1.101</v>
      </c>
      <c r="E446" s="122"/>
      <c r="F446" s="122">
        <f>VLOOKUP(C446,'[1]13'!$C$23:$AZ$935,4,0)</f>
        <v>1.1010000000000002</v>
      </c>
      <c r="G446" s="122">
        <f>VLOOKUP(C446,'[1]13'!$C$23:$AZ$935,5,0)</f>
        <v>0</v>
      </c>
      <c r="H446" s="122"/>
      <c r="I446" s="122">
        <f>VLOOKUP(C446,'[1]13'!$C$23:$AZ$935,7,0)</f>
        <v>0.22</v>
      </c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2"/>
      <c r="AC446" s="122"/>
      <c r="AD446" s="122"/>
      <c r="AE446" s="122"/>
      <c r="AF446" s="122"/>
      <c r="AG446" s="122"/>
      <c r="AH446" s="122">
        <v>1.1010000000000002</v>
      </c>
      <c r="AI446" s="122">
        <v>0</v>
      </c>
      <c r="AJ446" s="122"/>
      <c r="AK446" s="122">
        <v>0.22</v>
      </c>
      <c r="AL446" s="122"/>
      <c r="AM446" s="122"/>
      <c r="AN446" s="122"/>
      <c r="AO446" s="122">
        <f t="shared" si="323"/>
        <v>0</v>
      </c>
      <c r="AP446" s="122">
        <f t="shared" si="324"/>
        <v>0</v>
      </c>
      <c r="AQ446" s="122">
        <f t="shared" si="325"/>
        <v>0</v>
      </c>
      <c r="AR446" s="122">
        <f t="shared" si="326"/>
        <v>0</v>
      </c>
      <c r="AS446" s="122"/>
      <c r="AT446" s="122"/>
      <c r="AU446" s="122"/>
      <c r="AV446" s="122">
        <f>VLOOKUP(C446,'[1]13'!$C$23:$AZ$935,46,0)</f>
        <v>0</v>
      </c>
      <c r="AW446" s="122">
        <f>VLOOKUP(C446,'[1]13'!$C$23:$AZ$935,47,0)</f>
        <v>0</v>
      </c>
      <c r="AX446" s="122"/>
      <c r="AY446" s="122">
        <f>VLOOKUP(C446,'[1]13'!$C$23:$AZ$935,49,0)</f>
        <v>0</v>
      </c>
      <c r="AZ446" s="122"/>
      <c r="BA446" s="122"/>
      <c r="BB446" s="122"/>
      <c r="BC446" s="122">
        <v>0</v>
      </c>
      <c r="BD446" s="122">
        <v>0</v>
      </c>
      <c r="BE446" s="122"/>
      <c r="BF446" s="122">
        <v>0</v>
      </c>
      <c r="BG446" s="122"/>
      <c r="BH446" s="122"/>
      <c r="BI446" s="122"/>
      <c r="BJ446" s="122"/>
      <c r="BK446" s="122"/>
      <c r="BL446" s="122"/>
      <c r="BM446" s="122"/>
      <c r="BN446" s="122"/>
      <c r="BO446" s="122"/>
      <c r="BP446" s="122"/>
      <c r="BQ446" s="122"/>
      <c r="BR446" s="122"/>
      <c r="BS446" s="122"/>
      <c r="BT446" s="122"/>
      <c r="BU446" s="122"/>
      <c r="BV446" s="122"/>
      <c r="BW446" s="122"/>
      <c r="BX446" s="122"/>
      <c r="BY446" s="122">
        <f t="shared" si="327"/>
        <v>1.1010000000000002</v>
      </c>
      <c r="BZ446" s="122"/>
      <c r="CA446" s="122"/>
      <c r="CB446" s="98"/>
    </row>
    <row r="447" spans="1:80" s="90" customFormat="1" ht="46.65" x14ac:dyDescent="0.3">
      <c r="A447" s="106" t="s">
        <v>1662</v>
      </c>
      <c r="B447" s="107" t="s">
        <v>912</v>
      </c>
      <c r="C447" s="108" t="s">
        <v>1370</v>
      </c>
      <c r="D447" s="122">
        <v>1.0175099999999999</v>
      </c>
      <c r="E447" s="122"/>
      <c r="F447" s="122">
        <f>VLOOKUP(C447,'[1]13'!$C$23:$AZ$935,4,0)</f>
        <v>1.0175100000000001</v>
      </c>
      <c r="G447" s="122">
        <f>VLOOKUP(C447,'[1]13'!$C$23:$AZ$935,5,0)</f>
        <v>0</v>
      </c>
      <c r="H447" s="122"/>
      <c r="I447" s="122">
        <f>VLOOKUP(C447,'[1]13'!$C$23:$AZ$935,7,0)</f>
        <v>0.2</v>
      </c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/>
      <c r="AE447" s="122"/>
      <c r="AF447" s="122"/>
      <c r="AG447" s="122"/>
      <c r="AH447" s="122">
        <v>1.0175100000000001</v>
      </c>
      <c r="AI447" s="122">
        <v>0</v>
      </c>
      <c r="AJ447" s="122"/>
      <c r="AK447" s="122">
        <v>0.2</v>
      </c>
      <c r="AL447" s="122"/>
      <c r="AM447" s="122"/>
      <c r="AN447" s="122"/>
      <c r="AO447" s="122">
        <f t="shared" si="323"/>
        <v>0</v>
      </c>
      <c r="AP447" s="122">
        <f t="shared" si="324"/>
        <v>0</v>
      </c>
      <c r="AQ447" s="122">
        <f t="shared" si="325"/>
        <v>0</v>
      </c>
      <c r="AR447" s="122">
        <f t="shared" si="326"/>
        <v>0</v>
      </c>
      <c r="AS447" s="122"/>
      <c r="AT447" s="122"/>
      <c r="AU447" s="122"/>
      <c r="AV447" s="122">
        <f>VLOOKUP(C447,'[1]13'!$C$23:$AZ$935,46,0)</f>
        <v>0</v>
      </c>
      <c r="AW447" s="122">
        <f>VLOOKUP(C447,'[1]13'!$C$23:$AZ$935,47,0)</f>
        <v>0</v>
      </c>
      <c r="AX447" s="122"/>
      <c r="AY447" s="122">
        <f>VLOOKUP(C447,'[1]13'!$C$23:$AZ$935,49,0)</f>
        <v>0</v>
      </c>
      <c r="AZ447" s="122"/>
      <c r="BA447" s="122"/>
      <c r="BB447" s="122"/>
      <c r="BC447" s="122">
        <v>0</v>
      </c>
      <c r="BD447" s="122">
        <v>0</v>
      </c>
      <c r="BE447" s="122"/>
      <c r="BF447" s="122">
        <v>0</v>
      </c>
      <c r="BG447" s="122"/>
      <c r="BH447" s="122"/>
      <c r="BI447" s="122"/>
      <c r="BJ447" s="122"/>
      <c r="BK447" s="122"/>
      <c r="BL447" s="122"/>
      <c r="BM447" s="122"/>
      <c r="BN447" s="122"/>
      <c r="BO447" s="122"/>
      <c r="BP447" s="122"/>
      <c r="BQ447" s="122"/>
      <c r="BR447" s="122"/>
      <c r="BS447" s="122"/>
      <c r="BT447" s="122"/>
      <c r="BU447" s="122"/>
      <c r="BV447" s="122"/>
      <c r="BW447" s="122"/>
      <c r="BX447" s="122"/>
      <c r="BY447" s="122">
        <f t="shared" si="327"/>
        <v>1.0175100000000001</v>
      </c>
      <c r="BZ447" s="122"/>
      <c r="CA447" s="122"/>
      <c r="CB447" s="98"/>
    </row>
    <row r="448" spans="1:80" s="90" customFormat="1" ht="46.65" x14ac:dyDescent="0.3">
      <c r="A448" s="106" t="s">
        <v>1662</v>
      </c>
      <c r="B448" s="107" t="s">
        <v>913</v>
      </c>
      <c r="C448" s="108" t="s">
        <v>1371</v>
      </c>
      <c r="D448" s="122">
        <v>1.2323299999999999</v>
      </c>
      <c r="E448" s="122"/>
      <c r="F448" s="122">
        <f>VLOOKUP(C448,'[1]13'!$C$23:$AZ$935,4,0)</f>
        <v>1.2323299999999999</v>
      </c>
      <c r="G448" s="122">
        <f>VLOOKUP(C448,'[1]13'!$C$23:$AZ$935,5,0)</f>
        <v>0</v>
      </c>
      <c r="H448" s="122"/>
      <c r="I448" s="122">
        <f>VLOOKUP(C448,'[1]13'!$C$23:$AZ$935,7,0)</f>
        <v>0.21</v>
      </c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2"/>
      <c r="AC448" s="122"/>
      <c r="AD448" s="122"/>
      <c r="AE448" s="122"/>
      <c r="AF448" s="122"/>
      <c r="AG448" s="122"/>
      <c r="AH448" s="122">
        <v>1.2323299999999999</v>
      </c>
      <c r="AI448" s="122">
        <v>0</v>
      </c>
      <c r="AJ448" s="122"/>
      <c r="AK448" s="122">
        <v>0.21</v>
      </c>
      <c r="AL448" s="122"/>
      <c r="AM448" s="122"/>
      <c r="AN448" s="122"/>
      <c r="AO448" s="122">
        <f t="shared" si="323"/>
        <v>0</v>
      </c>
      <c r="AP448" s="122">
        <f t="shared" si="324"/>
        <v>0</v>
      </c>
      <c r="AQ448" s="122">
        <f t="shared" si="325"/>
        <v>0</v>
      </c>
      <c r="AR448" s="122">
        <f t="shared" si="326"/>
        <v>0</v>
      </c>
      <c r="AS448" s="122"/>
      <c r="AT448" s="122"/>
      <c r="AU448" s="122"/>
      <c r="AV448" s="122">
        <f>VLOOKUP(C448,'[1]13'!$C$23:$AZ$935,46,0)</f>
        <v>0</v>
      </c>
      <c r="AW448" s="122">
        <f>VLOOKUP(C448,'[1]13'!$C$23:$AZ$935,47,0)</f>
        <v>0</v>
      </c>
      <c r="AX448" s="122"/>
      <c r="AY448" s="122">
        <f>VLOOKUP(C448,'[1]13'!$C$23:$AZ$935,49,0)</f>
        <v>0</v>
      </c>
      <c r="AZ448" s="122"/>
      <c r="BA448" s="122"/>
      <c r="BB448" s="122"/>
      <c r="BC448" s="122">
        <v>0</v>
      </c>
      <c r="BD448" s="122">
        <v>0</v>
      </c>
      <c r="BE448" s="122"/>
      <c r="BF448" s="122">
        <v>0</v>
      </c>
      <c r="BG448" s="122"/>
      <c r="BH448" s="122"/>
      <c r="BI448" s="122"/>
      <c r="BJ448" s="122"/>
      <c r="BK448" s="122"/>
      <c r="BL448" s="122"/>
      <c r="BM448" s="122"/>
      <c r="BN448" s="122"/>
      <c r="BO448" s="122"/>
      <c r="BP448" s="122"/>
      <c r="BQ448" s="122"/>
      <c r="BR448" s="122"/>
      <c r="BS448" s="122"/>
      <c r="BT448" s="122"/>
      <c r="BU448" s="122"/>
      <c r="BV448" s="122"/>
      <c r="BW448" s="122"/>
      <c r="BX448" s="122"/>
      <c r="BY448" s="122">
        <f t="shared" si="327"/>
        <v>1.2323299999999999</v>
      </c>
      <c r="BZ448" s="122"/>
      <c r="CA448" s="122"/>
      <c r="CB448" s="98"/>
    </row>
    <row r="449" spans="1:80" s="90" customFormat="1" ht="46.65" x14ac:dyDescent="0.3">
      <c r="A449" s="106" t="s">
        <v>1662</v>
      </c>
      <c r="B449" s="107" t="s">
        <v>914</v>
      </c>
      <c r="C449" s="108" t="s">
        <v>1372</v>
      </c>
      <c r="D449" s="122">
        <v>0.95013999999999998</v>
      </c>
      <c r="E449" s="122"/>
      <c r="F449" s="122">
        <f>VLOOKUP(C449,'[1]13'!$C$23:$AZ$935,4,0)</f>
        <v>0.95013999999999987</v>
      </c>
      <c r="G449" s="122">
        <f>VLOOKUP(C449,'[1]13'!$C$23:$AZ$935,5,0)</f>
        <v>0</v>
      </c>
      <c r="H449" s="122"/>
      <c r="I449" s="122">
        <f>VLOOKUP(C449,'[1]13'!$C$23:$AZ$935,7,0)</f>
        <v>0.14000000000000001</v>
      </c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2"/>
      <c r="AC449" s="122"/>
      <c r="AD449" s="122"/>
      <c r="AE449" s="122"/>
      <c r="AF449" s="122"/>
      <c r="AG449" s="122"/>
      <c r="AH449" s="122">
        <v>0.95013999999999987</v>
      </c>
      <c r="AI449" s="122">
        <v>0</v>
      </c>
      <c r="AJ449" s="122"/>
      <c r="AK449" s="122">
        <v>0.14000000000000001</v>
      </c>
      <c r="AL449" s="122"/>
      <c r="AM449" s="122"/>
      <c r="AN449" s="122"/>
      <c r="AO449" s="122">
        <f t="shared" si="323"/>
        <v>0</v>
      </c>
      <c r="AP449" s="122">
        <f t="shared" si="324"/>
        <v>0</v>
      </c>
      <c r="AQ449" s="122">
        <f t="shared" si="325"/>
        <v>0</v>
      </c>
      <c r="AR449" s="122">
        <f t="shared" si="326"/>
        <v>0</v>
      </c>
      <c r="AS449" s="122"/>
      <c r="AT449" s="122"/>
      <c r="AU449" s="122"/>
      <c r="AV449" s="122">
        <f>VLOOKUP(C449,'[1]13'!$C$23:$AZ$935,46,0)</f>
        <v>0</v>
      </c>
      <c r="AW449" s="122">
        <f>VLOOKUP(C449,'[1]13'!$C$23:$AZ$935,47,0)</f>
        <v>0</v>
      </c>
      <c r="AX449" s="122"/>
      <c r="AY449" s="122">
        <f>VLOOKUP(C449,'[1]13'!$C$23:$AZ$935,49,0)</f>
        <v>0</v>
      </c>
      <c r="AZ449" s="122"/>
      <c r="BA449" s="122"/>
      <c r="BB449" s="122"/>
      <c r="BC449" s="122">
        <v>0</v>
      </c>
      <c r="BD449" s="122">
        <v>0</v>
      </c>
      <c r="BE449" s="122"/>
      <c r="BF449" s="122">
        <v>0</v>
      </c>
      <c r="BG449" s="122"/>
      <c r="BH449" s="122"/>
      <c r="BI449" s="122"/>
      <c r="BJ449" s="122"/>
      <c r="BK449" s="122"/>
      <c r="BL449" s="122"/>
      <c r="BM449" s="122"/>
      <c r="BN449" s="122"/>
      <c r="BO449" s="122"/>
      <c r="BP449" s="122"/>
      <c r="BQ449" s="122"/>
      <c r="BR449" s="122"/>
      <c r="BS449" s="122"/>
      <c r="BT449" s="122"/>
      <c r="BU449" s="122"/>
      <c r="BV449" s="122"/>
      <c r="BW449" s="122"/>
      <c r="BX449" s="122"/>
      <c r="BY449" s="122">
        <f t="shared" si="327"/>
        <v>0.95013999999999987</v>
      </c>
      <c r="BZ449" s="122"/>
      <c r="CA449" s="122"/>
      <c r="CB449" s="98"/>
    </row>
    <row r="450" spans="1:80" s="90" customFormat="1" ht="62.2" x14ac:dyDescent="0.3">
      <c r="A450" s="106" t="s">
        <v>1662</v>
      </c>
      <c r="B450" s="107" t="s">
        <v>915</v>
      </c>
      <c r="C450" s="108" t="s">
        <v>1373</v>
      </c>
      <c r="D450" s="122">
        <v>0.78889999999999993</v>
      </c>
      <c r="E450" s="122"/>
      <c r="F450" s="122">
        <f>VLOOKUP(C450,'[1]13'!$C$23:$AZ$935,4,0)</f>
        <v>0.78890000000000005</v>
      </c>
      <c r="G450" s="122">
        <f>VLOOKUP(C450,'[1]13'!$C$23:$AZ$935,5,0)</f>
        <v>0</v>
      </c>
      <c r="H450" s="122"/>
      <c r="I450" s="122">
        <f>VLOOKUP(C450,'[1]13'!$C$23:$AZ$935,7,0)</f>
        <v>0.1</v>
      </c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2"/>
      <c r="AC450" s="122"/>
      <c r="AD450" s="122"/>
      <c r="AE450" s="122"/>
      <c r="AF450" s="122"/>
      <c r="AG450" s="122"/>
      <c r="AH450" s="122">
        <v>0.78890000000000005</v>
      </c>
      <c r="AI450" s="122">
        <v>0</v>
      </c>
      <c r="AJ450" s="122"/>
      <c r="AK450" s="122">
        <v>0.1</v>
      </c>
      <c r="AL450" s="122"/>
      <c r="AM450" s="122"/>
      <c r="AN450" s="122"/>
      <c r="AO450" s="122">
        <f t="shared" si="323"/>
        <v>0</v>
      </c>
      <c r="AP450" s="122">
        <f t="shared" si="324"/>
        <v>0</v>
      </c>
      <c r="AQ450" s="122">
        <f t="shared" si="325"/>
        <v>0</v>
      </c>
      <c r="AR450" s="122">
        <f t="shared" si="326"/>
        <v>0</v>
      </c>
      <c r="AS450" s="122"/>
      <c r="AT450" s="122"/>
      <c r="AU450" s="122"/>
      <c r="AV450" s="122">
        <f>VLOOKUP(C450,'[1]13'!$C$23:$AZ$935,46,0)</f>
        <v>0</v>
      </c>
      <c r="AW450" s="122">
        <f>VLOOKUP(C450,'[1]13'!$C$23:$AZ$935,47,0)</f>
        <v>0</v>
      </c>
      <c r="AX450" s="122"/>
      <c r="AY450" s="122">
        <f>VLOOKUP(C450,'[1]13'!$C$23:$AZ$935,49,0)</f>
        <v>0</v>
      </c>
      <c r="AZ450" s="122"/>
      <c r="BA450" s="122"/>
      <c r="BB450" s="122"/>
      <c r="BC450" s="122">
        <v>0</v>
      </c>
      <c r="BD450" s="122">
        <v>0</v>
      </c>
      <c r="BE450" s="122"/>
      <c r="BF450" s="122">
        <v>0</v>
      </c>
      <c r="BG450" s="122"/>
      <c r="BH450" s="122"/>
      <c r="BI450" s="122"/>
      <c r="BJ450" s="122"/>
      <c r="BK450" s="122"/>
      <c r="BL450" s="122"/>
      <c r="BM450" s="122"/>
      <c r="BN450" s="122"/>
      <c r="BO450" s="122"/>
      <c r="BP450" s="122"/>
      <c r="BQ450" s="122"/>
      <c r="BR450" s="122"/>
      <c r="BS450" s="122"/>
      <c r="BT450" s="122"/>
      <c r="BU450" s="122"/>
      <c r="BV450" s="122"/>
      <c r="BW450" s="122"/>
      <c r="BX450" s="122"/>
      <c r="BY450" s="122">
        <f t="shared" si="327"/>
        <v>0.78890000000000005</v>
      </c>
      <c r="BZ450" s="122"/>
      <c r="CA450" s="122"/>
      <c r="CB450" s="98"/>
    </row>
    <row r="451" spans="1:80" s="90" customFormat="1" ht="46.65" x14ac:dyDescent="0.3">
      <c r="A451" s="106" t="s">
        <v>1662</v>
      </c>
      <c r="B451" s="107" t="s">
        <v>916</v>
      </c>
      <c r="C451" s="108" t="s">
        <v>1374</v>
      </c>
      <c r="D451" s="122">
        <v>0.82920000000000005</v>
      </c>
      <c r="E451" s="122"/>
      <c r="F451" s="122">
        <f>VLOOKUP(C451,'[1]13'!$C$23:$AZ$935,4,0)</f>
        <v>0.82919999999999994</v>
      </c>
      <c r="G451" s="122">
        <f>VLOOKUP(C451,'[1]13'!$C$23:$AZ$935,5,0)</f>
        <v>0</v>
      </c>
      <c r="H451" s="122"/>
      <c r="I451" s="122">
        <f>VLOOKUP(C451,'[1]13'!$C$23:$AZ$935,7,0)</f>
        <v>0.11</v>
      </c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2"/>
      <c r="AC451" s="122"/>
      <c r="AD451" s="122"/>
      <c r="AE451" s="122"/>
      <c r="AF451" s="122"/>
      <c r="AG451" s="122"/>
      <c r="AH451" s="122">
        <v>0.82919999999999994</v>
      </c>
      <c r="AI451" s="122">
        <v>0</v>
      </c>
      <c r="AJ451" s="122"/>
      <c r="AK451" s="122">
        <v>0.11</v>
      </c>
      <c r="AL451" s="122"/>
      <c r="AM451" s="122"/>
      <c r="AN451" s="122"/>
      <c r="AO451" s="122">
        <f t="shared" si="323"/>
        <v>0</v>
      </c>
      <c r="AP451" s="122">
        <f t="shared" si="324"/>
        <v>0</v>
      </c>
      <c r="AQ451" s="122">
        <f t="shared" si="325"/>
        <v>0</v>
      </c>
      <c r="AR451" s="122">
        <f t="shared" si="326"/>
        <v>0</v>
      </c>
      <c r="AS451" s="122"/>
      <c r="AT451" s="122"/>
      <c r="AU451" s="122"/>
      <c r="AV451" s="122">
        <f>VLOOKUP(C451,'[1]13'!$C$23:$AZ$935,46,0)</f>
        <v>0</v>
      </c>
      <c r="AW451" s="122">
        <f>VLOOKUP(C451,'[1]13'!$C$23:$AZ$935,47,0)</f>
        <v>0</v>
      </c>
      <c r="AX451" s="122"/>
      <c r="AY451" s="122">
        <f>VLOOKUP(C451,'[1]13'!$C$23:$AZ$935,49,0)</f>
        <v>0</v>
      </c>
      <c r="AZ451" s="122"/>
      <c r="BA451" s="122"/>
      <c r="BB451" s="122"/>
      <c r="BC451" s="122">
        <v>0</v>
      </c>
      <c r="BD451" s="122">
        <v>0</v>
      </c>
      <c r="BE451" s="122"/>
      <c r="BF451" s="122">
        <v>0</v>
      </c>
      <c r="BG451" s="122"/>
      <c r="BH451" s="122"/>
      <c r="BI451" s="122"/>
      <c r="BJ451" s="122"/>
      <c r="BK451" s="122"/>
      <c r="BL451" s="122"/>
      <c r="BM451" s="122"/>
      <c r="BN451" s="122"/>
      <c r="BO451" s="122"/>
      <c r="BP451" s="122"/>
      <c r="BQ451" s="122"/>
      <c r="BR451" s="122"/>
      <c r="BS451" s="122"/>
      <c r="BT451" s="122"/>
      <c r="BU451" s="122"/>
      <c r="BV451" s="122"/>
      <c r="BW451" s="122"/>
      <c r="BX451" s="122"/>
      <c r="BY451" s="122">
        <f t="shared" si="327"/>
        <v>0.82919999999999994</v>
      </c>
      <c r="BZ451" s="122"/>
      <c r="CA451" s="122"/>
      <c r="CB451" s="98"/>
    </row>
    <row r="452" spans="1:80" s="90" customFormat="1" ht="46.65" x14ac:dyDescent="0.3">
      <c r="A452" s="106" t="s">
        <v>1662</v>
      </c>
      <c r="B452" s="107" t="s">
        <v>917</v>
      </c>
      <c r="C452" s="108" t="s">
        <v>1375</v>
      </c>
      <c r="D452" s="122">
        <v>0.56079999999999997</v>
      </c>
      <c r="E452" s="122"/>
      <c r="F452" s="122">
        <f>VLOOKUP(C452,'[1]13'!$C$23:$AZ$935,4,0)</f>
        <v>0.56079999999999997</v>
      </c>
      <c r="G452" s="122">
        <f>VLOOKUP(C452,'[1]13'!$C$23:$AZ$935,5,0)</f>
        <v>0</v>
      </c>
      <c r="H452" s="122"/>
      <c r="I452" s="122">
        <f>VLOOKUP(C452,'[1]13'!$C$23:$AZ$935,7,0)</f>
        <v>0.04</v>
      </c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2"/>
      <c r="AC452" s="122"/>
      <c r="AD452" s="122"/>
      <c r="AE452" s="122"/>
      <c r="AF452" s="122"/>
      <c r="AG452" s="122"/>
      <c r="AH452" s="122">
        <v>0.56079999999999997</v>
      </c>
      <c r="AI452" s="122">
        <v>0</v>
      </c>
      <c r="AJ452" s="122"/>
      <c r="AK452" s="122">
        <v>0.04</v>
      </c>
      <c r="AL452" s="122"/>
      <c r="AM452" s="122"/>
      <c r="AN452" s="122"/>
      <c r="AO452" s="122">
        <f t="shared" si="323"/>
        <v>0</v>
      </c>
      <c r="AP452" s="122">
        <f t="shared" si="324"/>
        <v>0</v>
      </c>
      <c r="AQ452" s="122">
        <f t="shared" si="325"/>
        <v>0</v>
      </c>
      <c r="AR452" s="122">
        <f t="shared" si="326"/>
        <v>0</v>
      </c>
      <c r="AS452" s="122"/>
      <c r="AT452" s="122"/>
      <c r="AU452" s="122"/>
      <c r="AV452" s="122">
        <f>VLOOKUP(C452,'[1]13'!$C$23:$AZ$935,46,0)</f>
        <v>0</v>
      </c>
      <c r="AW452" s="122">
        <f>VLOOKUP(C452,'[1]13'!$C$23:$AZ$935,47,0)</f>
        <v>0</v>
      </c>
      <c r="AX452" s="122"/>
      <c r="AY452" s="122">
        <f>VLOOKUP(C452,'[1]13'!$C$23:$AZ$935,49,0)</f>
        <v>0</v>
      </c>
      <c r="AZ452" s="122"/>
      <c r="BA452" s="122"/>
      <c r="BB452" s="122"/>
      <c r="BC452" s="122">
        <v>0</v>
      </c>
      <c r="BD452" s="122">
        <v>0</v>
      </c>
      <c r="BE452" s="122"/>
      <c r="BF452" s="122">
        <v>0</v>
      </c>
      <c r="BG452" s="122"/>
      <c r="BH452" s="122"/>
      <c r="BI452" s="122"/>
      <c r="BJ452" s="122"/>
      <c r="BK452" s="122"/>
      <c r="BL452" s="122"/>
      <c r="BM452" s="122"/>
      <c r="BN452" s="122"/>
      <c r="BO452" s="122"/>
      <c r="BP452" s="122"/>
      <c r="BQ452" s="122"/>
      <c r="BR452" s="122"/>
      <c r="BS452" s="122"/>
      <c r="BT452" s="122"/>
      <c r="BU452" s="122"/>
      <c r="BV452" s="122"/>
      <c r="BW452" s="122"/>
      <c r="BX452" s="122"/>
      <c r="BY452" s="122">
        <f t="shared" si="327"/>
        <v>0.56079999999999997</v>
      </c>
      <c r="BZ452" s="122"/>
      <c r="CA452" s="122"/>
      <c r="CB452" s="98"/>
    </row>
    <row r="453" spans="1:80" s="90" customFormat="1" ht="62.2" x14ac:dyDescent="0.3">
      <c r="A453" s="106" t="s">
        <v>1662</v>
      </c>
      <c r="B453" s="107" t="s">
        <v>918</v>
      </c>
      <c r="C453" s="108" t="s">
        <v>1376</v>
      </c>
      <c r="D453" s="122">
        <v>0.59882000000000002</v>
      </c>
      <c r="E453" s="122"/>
      <c r="F453" s="122">
        <f>VLOOKUP(C453,'[1]13'!$C$23:$AZ$935,4,0)</f>
        <v>0.59882000000000013</v>
      </c>
      <c r="G453" s="122">
        <f>VLOOKUP(C453,'[1]13'!$C$23:$AZ$935,5,0)</f>
        <v>0</v>
      </c>
      <c r="H453" s="122"/>
      <c r="I453" s="122">
        <f>VLOOKUP(C453,'[1]13'!$C$23:$AZ$935,7,0)</f>
        <v>0.05</v>
      </c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2"/>
      <c r="AC453" s="122"/>
      <c r="AD453" s="122"/>
      <c r="AE453" s="122"/>
      <c r="AF453" s="122"/>
      <c r="AG453" s="122"/>
      <c r="AH453" s="122">
        <v>0.59882000000000013</v>
      </c>
      <c r="AI453" s="122">
        <v>0</v>
      </c>
      <c r="AJ453" s="122"/>
      <c r="AK453" s="122">
        <v>0.05</v>
      </c>
      <c r="AL453" s="122"/>
      <c r="AM453" s="122"/>
      <c r="AN453" s="122"/>
      <c r="AO453" s="122">
        <f t="shared" si="323"/>
        <v>0</v>
      </c>
      <c r="AP453" s="122">
        <f t="shared" si="324"/>
        <v>0</v>
      </c>
      <c r="AQ453" s="122">
        <f t="shared" si="325"/>
        <v>0</v>
      </c>
      <c r="AR453" s="122">
        <f t="shared" si="326"/>
        <v>0</v>
      </c>
      <c r="AS453" s="122"/>
      <c r="AT453" s="122"/>
      <c r="AU453" s="122"/>
      <c r="AV453" s="122">
        <f>VLOOKUP(C453,'[1]13'!$C$23:$AZ$935,46,0)</f>
        <v>0</v>
      </c>
      <c r="AW453" s="122">
        <f>VLOOKUP(C453,'[1]13'!$C$23:$AZ$935,47,0)</f>
        <v>0</v>
      </c>
      <c r="AX453" s="122"/>
      <c r="AY453" s="122">
        <f>VLOOKUP(C453,'[1]13'!$C$23:$AZ$935,49,0)</f>
        <v>0</v>
      </c>
      <c r="AZ453" s="122"/>
      <c r="BA453" s="122"/>
      <c r="BB453" s="122"/>
      <c r="BC453" s="122">
        <v>0</v>
      </c>
      <c r="BD453" s="122">
        <v>0</v>
      </c>
      <c r="BE453" s="122"/>
      <c r="BF453" s="122">
        <v>0</v>
      </c>
      <c r="BG453" s="122"/>
      <c r="BH453" s="122"/>
      <c r="BI453" s="122"/>
      <c r="BJ453" s="122"/>
      <c r="BK453" s="122"/>
      <c r="BL453" s="122"/>
      <c r="BM453" s="122"/>
      <c r="BN453" s="122"/>
      <c r="BO453" s="122"/>
      <c r="BP453" s="122"/>
      <c r="BQ453" s="122"/>
      <c r="BR453" s="122"/>
      <c r="BS453" s="122"/>
      <c r="BT453" s="122"/>
      <c r="BU453" s="122"/>
      <c r="BV453" s="122"/>
      <c r="BW453" s="122"/>
      <c r="BX453" s="122"/>
      <c r="BY453" s="122">
        <f t="shared" si="327"/>
        <v>0.59882000000000013</v>
      </c>
      <c r="BZ453" s="122"/>
      <c r="CA453" s="122"/>
      <c r="CB453" s="98"/>
    </row>
    <row r="454" spans="1:80" s="90" customFormat="1" ht="31.1" x14ac:dyDescent="0.3">
      <c r="A454" s="106" t="s">
        <v>1662</v>
      </c>
      <c r="B454" s="107" t="s">
        <v>919</v>
      </c>
      <c r="C454" s="108" t="s">
        <v>1377</v>
      </c>
      <c r="D454" s="122">
        <v>23.381900000000002</v>
      </c>
      <c r="E454" s="122"/>
      <c r="F454" s="122">
        <f>VLOOKUP(C454,'[1]13'!$C$23:$AZ$935,4,0)</f>
        <v>23.381900000000005</v>
      </c>
      <c r="G454" s="122">
        <f>VLOOKUP(C454,'[1]13'!$C$23:$AZ$935,5,0)</f>
        <v>0</v>
      </c>
      <c r="H454" s="122"/>
      <c r="I454" s="122">
        <f>VLOOKUP(C454,'[1]13'!$C$23:$AZ$935,7,0)</f>
        <v>1.5</v>
      </c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2"/>
      <c r="AC454" s="122"/>
      <c r="AD454" s="122"/>
      <c r="AE454" s="122"/>
      <c r="AF454" s="122"/>
      <c r="AG454" s="122"/>
      <c r="AH454" s="122">
        <v>23.381900000000005</v>
      </c>
      <c r="AI454" s="122">
        <v>0</v>
      </c>
      <c r="AJ454" s="122"/>
      <c r="AK454" s="122">
        <v>1.5</v>
      </c>
      <c r="AL454" s="122"/>
      <c r="AM454" s="122"/>
      <c r="AN454" s="122"/>
      <c r="AO454" s="122">
        <f t="shared" si="323"/>
        <v>0</v>
      </c>
      <c r="AP454" s="122">
        <f t="shared" si="324"/>
        <v>0</v>
      </c>
      <c r="AQ454" s="122">
        <f t="shared" si="325"/>
        <v>0</v>
      </c>
      <c r="AR454" s="122">
        <f t="shared" si="326"/>
        <v>0</v>
      </c>
      <c r="AS454" s="122"/>
      <c r="AT454" s="122"/>
      <c r="AU454" s="122"/>
      <c r="AV454" s="122">
        <f>VLOOKUP(C454,'[1]13'!$C$23:$AZ$935,46,0)</f>
        <v>0</v>
      </c>
      <c r="AW454" s="122">
        <f>VLOOKUP(C454,'[1]13'!$C$23:$AZ$935,47,0)</f>
        <v>0</v>
      </c>
      <c r="AX454" s="122"/>
      <c r="AY454" s="122">
        <f>VLOOKUP(C454,'[1]13'!$C$23:$AZ$935,49,0)</f>
        <v>0</v>
      </c>
      <c r="AZ454" s="122"/>
      <c r="BA454" s="122"/>
      <c r="BB454" s="122"/>
      <c r="BC454" s="122">
        <v>0</v>
      </c>
      <c r="BD454" s="122">
        <v>0</v>
      </c>
      <c r="BE454" s="122"/>
      <c r="BF454" s="122">
        <v>0</v>
      </c>
      <c r="BG454" s="122"/>
      <c r="BH454" s="122"/>
      <c r="BI454" s="122"/>
      <c r="BJ454" s="122"/>
      <c r="BK454" s="122"/>
      <c r="BL454" s="122"/>
      <c r="BM454" s="122"/>
      <c r="BN454" s="122"/>
      <c r="BO454" s="122"/>
      <c r="BP454" s="122"/>
      <c r="BQ454" s="122"/>
      <c r="BR454" s="122"/>
      <c r="BS454" s="122"/>
      <c r="BT454" s="122"/>
      <c r="BU454" s="122"/>
      <c r="BV454" s="122"/>
      <c r="BW454" s="122"/>
      <c r="BX454" s="122"/>
      <c r="BY454" s="122">
        <f t="shared" si="327"/>
        <v>23.381900000000005</v>
      </c>
      <c r="BZ454" s="122"/>
      <c r="CA454" s="122"/>
      <c r="CB454" s="98"/>
    </row>
    <row r="455" spans="1:80" s="90" customFormat="1" ht="31.1" x14ac:dyDescent="0.3">
      <c r="A455" s="106" t="s">
        <v>1662</v>
      </c>
      <c r="B455" s="107" t="s">
        <v>920</v>
      </c>
      <c r="C455" s="108" t="s">
        <v>1378</v>
      </c>
      <c r="D455" s="122">
        <v>10.74685</v>
      </c>
      <c r="E455" s="122"/>
      <c r="F455" s="122">
        <f>VLOOKUP(C455,'[1]13'!$C$23:$AZ$935,4,0)</f>
        <v>10.74685</v>
      </c>
      <c r="G455" s="122">
        <f>VLOOKUP(C455,'[1]13'!$C$23:$AZ$935,5,0)</f>
        <v>0</v>
      </c>
      <c r="H455" s="122"/>
      <c r="I455" s="122">
        <f>VLOOKUP(C455,'[1]13'!$C$23:$AZ$935,7,0)</f>
        <v>0</v>
      </c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2"/>
      <c r="AC455" s="122"/>
      <c r="AD455" s="122"/>
      <c r="AE455" s="122"/>
      <c r="AF455" s="122"/>
      <c r="AG455" s="122"/>
      <c r="AH455" s="122">
        <v>10.74685</v>
      </c>
      <c r="AI455" s="122">
        <v>0</v>
      </c>
      <c r="AJ455" s="122"/>
      <c r="AK455" s="122">
        <v>0</v>
      </c>
      <c r="AL455" s="122"/>
      <c r="AM455" s="122"/>
      <c r="AN455" s="122"/>
      <c r="AO455" s="122">
        <f t="shared" si="323"/>
        <v>10.065589460000002</v>
      </c>
      <c r="AP455" s="122">
        <f t="shared" si="324"/>
        <v>0</v>
      </c>
      <c r="AQ455" s="122">
        <f t="shared" si="325"/>
        <v>0</v>
      </c>
      <c r="AR455" s="122">
        <f t="shared" si="326"/>
        <v>0.11070000000000002</v>
      </c>
      <c r="AS455" s="122"/>
      <c r="AT455" s="122"/>
      <c r="AU455" s="122"/>
      <c r="AV455" s="122">
        <f>VLOOKUP(C455,'[1]13'!$C$23:$AZ$935,46,0)</f>
        <v>0</v>
      </c>
      <c r="AW455" s="122">
        <f>VLOOKUP(C455,'[1]13'!$C$23:$AZ$935,47,0)</f>
        <v>0</v>
      </c>
      <c r="AX455" s="122"/>
      <c r="AY455" s="122">
        <f>VLOOKUP(C455,'[1]13'!$C$23:$AZ$935,49,0)</f>
        <v>0</v>
      </c>
      <c r="AZ455" s="122"/>
      <c r="BA455" s="122"/>
      <c r="BB455" s="122"/>
      <c r="BC455" s="122">
        <v>10.065589460000002</v>
      </c>
      <c r="BD455" s="122">
        <v>0</v>
      </c>
      <c r="BE455" s="122"/>
      <c r="BF455" s="122">
        <v>0.11070000000000002</v>
      </c>
      <c r="BG455" s="122"/>
      <c r="BH455" s="122"/>
      <c r="BI455" s="122"/>
      <c r="BJ455" s="122"/>
      <c r="BK455" s="122"/>
      <c r="BL455" s="122"/>
      <c r="BM455" s="122"/>
      <c r="BN455" s="122"/>
      <c r="BO455" s="122"/>
      <c r="BP455" s="122"/>
      <c r="BQ455" s="122"/>
      <c r="BR455" s="122"/>
      <c r="BS455" s="122"/>
      <c r="BT455" s="122"/>
      <c r="BU455" s="122"/>
      <c r="BV455" s="122"/>
      <c r="BW455" s="122"/>
      <c r="BX455" s="122"/>
      <c r="BY455" s="122">
        <f t="shared" si="327"/>
        <v>0.68126053999999847</v>
      </c>
      <c r="BZ455" s="122"/>
      <c r="CA455" s="122"/>
      <c r="CB455" s="98"/>
    </row>
    <row r="456" spans="1:80" s="90" customFormat="1" ht="62.2" x14ac:dyDescent="0.3">
      <c r="A456" s="106" t="s">
        <v>1662</v>
      </c>
      <c r="B456" s="107" t="s">
        <v>1793</v>
      </c>
      <c r="C456" s="108" t="s">
        <v>1379</v>
      </c>
      <c r="D456" s="122">
        <v>8.1614300000000011</v>
      </c>
      <c r="E456" s="122"/>
      <c r="F456" s="122">
        <f>VLOOKUP(C456,'[1]13'!$C$23:$AZ$935,4,0)</f>
        <v>0</v>
      </c>
      <c r="G456" s="122">
        <f>VLOOKUP(C456,'[1]13'!$C$23:$AZ$935,5,0)</f>
        <v>0</v>
      </c>
      <c r="H456" s="122"/>
      <c r="I456" s="122">
        <f>VLOOKUP(C456,'[1]13'!$C$23:$AZ$935,7,0)</f>
        <v>0</v>
      </c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2"/>
      <c r="AC456" s="122"/>
      <c r="AD456" s="122"/>
      <c r="AE456" s="122"/>
      <c r="AF456" s="122"/>
      <c r="AG456" s="122"/>
      <c r="AH456" s="122">
        <v>0</v>
      </c>
      <c r="AI456" s="122">
        <v>0</v>
      </c>
      <c r="AJ456" s="122"/>
      <c r="AK456" s="122">
        <v>0</v>
      </c>
      <c r="AL456" s="122"/>
      <c r="AM456" s="122"/>
      <c r="AN456" s="122"/>
      <c r="AO456" s="122">
        <f t="shared" si="323"/>
        <v>7.5865963200000008</v>
      </c>
      <c r="AP456" s="122">
        <f t="shared" si="324"/>
        <v>0.25</v>
      </c>
      <c r="AQ456" s="122">
        <f t="shared" si="325"/>
        <v>0</v>
      </c>
      <c r="AR456" s="122">
        <f t="shared" si="326"/>
        <v>3.3119999999999998</v>
      </c>
      <c r="AS456" s="122"/>
      <c r="AT456" s="122"/>
      <c r="AU456" s="122"/>
      <c r="AV456" s="122">
        <f>VLOOKUP(C456,'[1]13'!$C$23:$AZ$935,46,0)</f>
        <v>0</v>
      </c>
      <c r="AW456" s="122">
        <f>VLOOKUP(C456,'[1]13'!$C$23:$AZ$935,47,0)</f>
        <v>0</v>
      </c>
      <c r="AX456" s="122"/>
      <c r="AY456" s="122">
        <f>VLOOKUP(C456,'[1]13'!$C$23:$AZ$935,49,0)</f>
        <v>0</v>
      </c>
      <c r="AZ456" s="122"/>
      <c r="BA456" s="122"/>
      <c r="BB456" s="122"/>
      <c r="BC456" s="122">
        <v>7.5865963200000008</v>
      </c>
      <c r="BD456" s="122">
        <v>0.25</v>
      </c>
      <c r="BE456" s="122"/>
      <c r="BF456" s="122">
        <v>3.3119999999999998</v>
      </c>
      <c r="BG456" s="122"/>
      <c r="BH456" s="122"/>
      <c r="BI456" s="122"/>
      <c r="BJ456" s="122"/>
      <c r="BK456" s="122"/>
      <c r="BL456" s="122"/>
      <c r="BM456" s="122"/>
      <c r="BN456" s="122"/>
      <c r="BO456" s="122"/>
      <c r="BP456" s="122"/>
      <c r="BQ456" s="122"/>
      <c r="BR456" s="122"/>
      <c r="BS456" s="122"/>
      <c r="BT456" s="122"/>
      <c r="BU456" s="122"/>
      <c r="BV456" s="122"/>
      <c r="BW456" s="122"/>
      <c r="BX456" s="122"/>
      <c r="BY456" s="122">
        <f t="shared" si="327"/>
        <v>-7.5865963200000008</v>
      </c>
      <c r="BZ456" s="122"/>
      <c r="CA456" s="122"/>
      <c r="CB456" s="98"/>
    </row>
    <row r="457" spans="1:80" s="90" customFormat="1" x14ac:dyDescent="0.3">
      <c r="A457" s="103"/>
      <c r="B457" s="110" t="s">
        <v>30</v>
      </c>
      <c r="C457" s="105"/>
      <c r="D457" s="133">
        <f t="shared" ref="D457:BN457" si="328">SUM(D458:D462)</f>
        <v>14.51763</v>
      </c>
      <c r="E457" s="133">
        <f t="shared" si="328"/>
        <v>0</v>
      </c>
      <c r="F457" s="133">
        <f t="shared" si="328"/>
        <v>11.967919999999999</v>
      </c>
      <c r="G457" s="133">
        <f t="shared" si="328"/>
        <v>0.32</v>
      </c>
      <c r="H457" s="133">
        <f t="shared" si="328"/>
        <v>0</v>
      </c>
      <c r="I457" s="133">
        <f t="shared" si="328"/>
        <v>2.89</v>
      </c>
      <c r="J457" s="133">
        <f t="shared" si="328"/>
        <v>0</v>
      </c>
      <c r="K457" s="133">
        <f t="shared" si="328"/>
        <v>0</v>
      </c>
      <c r="L457" s="133">
        <f t="shared" si="328"/>
        <v>0</v>
      </c>
      <c r="M457" s="133">
        <f t="shared" si="328"/>
        <v>0</v>
      </c>
      <c r="N457" s="133">
        <f t="shared" si="328"/>
        <v>0</v>
      </c>
      <c r="O457" s="133">
        <f t="shared" si="328"/>
        <v>0</v>
      </c>
      <c r="P457" s="133">
        <f t="shared" si="328"/>
        <v>0</v>
      </c>
      <c r="Q457" s="133">
        <f t="shared" si="328"/>
        <v>0</v>
      </c>
      <c r="R457" s="133">
        <f t="shared" si="328"/>
        <v>0</v>
      </c>
      <c r="S457" s="133">
        <f t="shared" si="328"/>
        <v>0</v>
      </c>
      <c r="T457" s="133">
        <f t="shared" si="328"/>
        <v>0</v>
      </c>
      <c r="U457" s="133">
        <f t="shared" si="328"/>
        <v>0</v>
      </c>
      <c r="V457" s="133">
        <f t="shared" si="328"/>
        <v>0</v>
      </c>
      <c r="W457" s="133">
        <f t="shared" si="328"/>
        <v>0</v>
      </c>
      <c r="X457" s="133">
        <f t="shared" si="328"/>
        <v>0</v>
      </c>
      <c r="Y457" s="133">
        <f t="shared" si="328"/>
        <v>0</v>
      </c>
      <c r="Z457" s="133">
        <f t="shared" si="328"/>
        <v>0</v>
      </c>
      <c r="AA457" s="133">
        <f t="shared" si="328"/>
        <v>0</v>
      </c>
      <c r="AB457" s="133">
        <f t="shared" si="328"/>
        <v>0</v>
      </c>
      <c r="AC457" s="133">
        <f t="shared" si="328"/>
        <v>0</v>
      </c>
      <c r="AD457" s="133">
        <f t="shared" si="328"/>
        <v>0</v>
      </c>
      <c r="AE457" s="133">
        <f t="shared" si="328"/>
        <v>0</v>
      </c>
      <c r="AF457" s="133">
        <f t="shared" si="328"/>
        <v>0</v>
      </c>
      <c r="AG457" s="133">
        <f t="shared" si="328"/>
        <v>0</v>
      </c>
      <c r="AH457" s="133">
        <f t="shared" si="328"/>
        <v>11.967919999999999</v>
      </c>
      <c r="AI457" s="133">
        <f t="shared" si="328"/>
        <v>0.32</v>
      </c>
      <c r="AJ457" s="133">
        <f t="shared" si="328"/>
        <v>0</v>
      </c>
      <c r="AK457" s="133">
        <f t="shared" si="328"/>
        <v>2.89</v>
      </c>
      <c r="AL457" s="133">
        <f t="shared" si="328"/>
        <v>0</v>
      </c>
      <c r="AM457" s="133">
        <f t="shared" si="328"/>
        <v>0</v>
      </c>
      <c r="AN457" s="133">
        <f t="shared" si="328"/>
        <v>0</v>
      </c>
      <c r="AO457" s="133">
        <f t="shared" si="328"/>
        <v>2.3175947299999997</v>
      </c>
      <c r="AP457" s="133">
        <f t="shared" si="328"/>
        <v>0.1</v>
      </c>
      <c r="AQ457" s="133">
        <f t="shared" si="328"/>
        <v>0</v>
      </c>
      <c r="AR457" s="133">
        <f t="shared" si="328"/>
        <v>0.26900000000000002</v>
      </c>
      <c r="AS457" s="133">
        <f t="shared" si="328"/>
        <v>0</v>
      </c>
      <c r="AT457" s="133">
        <f t="shared" si="328"/>
        <v>0</v>
      </c>
      <c r="AU457" s="133">
        <f t="shared" si="328"/>
        <v>0</v>
      </c>
      <c r="AV457" s="133">
        <f t="shared" si="328"/>
        <v>2.3175947299999997</v>
      </c>
      <c r="AW457" s="133">
        <f t="shared" si="328"/>
        <v>0.1</v>
      </c>
      <c r="AX457" s="133">
        <f t="shared" si="328"/>
        <v>0</v>
      </c>
      <c r="AY457" s="133">
        <f t="shared" si="328"/>
        <v>0.26900000000000002</v>
      </c>
      <c r="AZ457" s="133">
        <f t="shared" si="328"/>
        <v>0</v>
      </c>
      <c r="BA457" s="133">
        <f t="shared" si="328"/>
        <v>0</v>
      </c>
      <c r="BB457" s="133">
        <f t="shared" si="328"/>
        <v>0</v>
      </c>
      <c r="BC457" s="133">
        <f t="shared" si="328"/>
        <v>0</v>
      </c>
      <c r="BD457" s="133">
        <f t="shared" si="328"/>
        <v>0</v>
      </c>
      <c r="BE457" s="133">
        <f t="shared" si="328"/>
        <v>0</v>
      </c>
      <c r="BF457" s="133">
        <f t="shared" si="328"/>
        <v>0</v>
      </c>
      <c r="BG457" s="133">
        <f t="shared" si="328"/>
        <v>0</v>
      </c>
      <c r="BH457" s="133">
        <f t="shared" si="328"/>
        <v>0</v>
      </c>
      <c r="BI457" s="133">
        <f t="shared" si="328"/>
        <v>0</v>
      </c>
      <c r="BJ457" s="133">
        <f t="shared" si="328"/>
        <v>0</v>
      </c>
      <c r="BK457" s="133">
        <f t="shared" si="328"/>
        <v>0</v>
      </c>
      <c r="BL457" s="133">
        <f t="shared" si="328"/>
        <v>0</v>
      </c>
      <c r="BM457" s="133">
        <f t="shared" si="328"/>
        <v>0</v>
      </c>
      <c r="BN457" s="133">
        <f t="shared" si="328"/>
        <v>0</v>
      </c>
      <c r="BO457" s="133">
        <f t="shared" ref="BO457:CA457" si="329">SUM(BO458:BO462)</f>
        <v>0</v>
      </c>
      <c r="BP457" s="133">
        <f t="shared" si="329"/>
        <v>0</v>
      </c>
      <c r="BQ457" s="133">
        <f t="shared" si="329"/>
        <v>0</v>
      </c>
      <c r="BR457" s="133">
        <f t="shared" si="329"/>
        <v>0</v>
      </c>
      <c r="BS457" s="133">
        <f t="shared" si="329"/>
        <v>0</v>
      </c>
      <c r="BT457" s="133">
        <f t="shared" si="329"/>
        <v>0</v>
      </c>
      <c r="BU457" s="133">
        <f t="shared" si="329"/>
        <v>0</v>
      </c>
      <c r="BV457" s="133">
        <f t="shared" si="329"/>
        <v>0</v>
      </c>
      <c r="BW457" s="133">
        <f t="shared" si="329"/>
        <v>0</v>
      </c>
      <c r="BX457" s="133">
        <f t="shared" si="329"/>
        <v>0</v>
      </c>
      <c r="BY457" s="133">
        <f t="shared" si="329"/>
        <v>9.6503252699999997</v>
      </c>
      <c r="BZ457" s="133">
        <f t="shared" si="329"/>
        <v>0</v>
      </c>
      <c r="CA457" s="133">
        <f t="shared" si="329"/>
        <v>0</v>
      </c>
      <c r="CB457" s="98"/>
    </row>
    <row r="458" spans="1:80" s="90" customFormat="1" ht="46.65" x14ac:dyDescent="0.3">
      <c r="A458" s="106" t="s">
        <v>1662</v>
      </c>
      <c r="B458" s="107" t="s">
        <v>921</v>
      </c>
      <c r="C458" s="108" t="s">
        <v>1380</v>
      </c>
      <c r="D458" s="122">
        <v>2.5174799999999999</v>
      </c>
      <c r="E458" s="122"/>
      <c r="F458" s="122">
        <f>VLOOKUP(C458,'[1]13'!$C$23:$AZ$935,4,0)</f>
        <v>2.5174800000000004</v>
      </c>
      <c r="G458" s="122">
        <f>VLOOKUP(C458,'[1]13'!$C$23:$AZ$935,5,0)</f>
        <v>0.16</v>
      </c>
      <c r="H458" s="122"/>
      <c r="I458" s="122">
        <f>VLOOKUP(C458,'[1]13'!$C$23:$AZ$935,7,0)</f>
        <v>0.4</v>
      </c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2"/>
      <c r="AC458" s="122"/>
      <c r="AD458" s="122"/>
      <c r="AE458" s="122"/>
      <c r="AF458" s="122"/>
      <c r="AG458" s="122"/>
      <c r="AH458" s="122">
        <v>2.5174800000000004</v>
      </c>
      <c r="AI458" s="122">
        <v>0.16</v>
      </c>
      <c r="AJ458" s="122"/>
      <c r="AK458" s="122">
        <v>0.4</v>
      </c>
      <c r="AL458" s="122"/>
      <c r="AM458" s="122"/>
      <c r="AN458" s="122"/>
      <c r="AO458" s="122">
        <f t="shared" ref="AO458:AO462" si="330">AV458+BC458</f>
        <v>0</v>
      </c>
      <c r="AP458" s="122">
        <f t="shared" ref="AP458:AP462" si="331">AW458+BD458</f>
        <v>0</v>
      </c>
      <c r="AQ458" s="122">
        <f t="shared" ref="AQ458:AQ462" si="332">AX458+BE458</f>
        <v>0</v>
      </c>
      <c r="AR458" s="122">
        <f t="shared" ref="AR458:AR462" si="333">AY458+BF458</f>
        <v>0</v>
      </c>
      <c r="AS458" s="122"/>
      <c r="AT458" s="122"/>
      <c r="AU458" s="122"/>
      <c r="AV458" s="122">
        <f>VLOOKUP(C458,'[1]13'!$C$23:$AZ$935,46,0)</f>
        <v>0</v>
      </c>
      <c r="AW458" s="122">
        <f>VLOOKUP(C458,'[1]13'!$C$23:$AZ$935,47,0)</f>
        <v>0</v>
      </c>
      <c r="AX458" s="122"/>
      <c r="AY458" s="122">
        <f>VLOOKUP(C458,'[1]13'!$C$23:$AZ$935,49,0)</f>
        <v>0</v>
      </c>
      <c r="AZ458" s="122"/>
      <c r="BA458" s="122"/>
      <c r="BB458" s="122"/>
      <c r="BC458" s="122">
        <v>0</v>
      </c>
      <c r="BD458" s="122">
        <v>0</v>
      </c>
      <c r="BE458" s="122"/>
      <c r="BF458" s="122">
        <v>0</v>
      </c>
      <c r="BG458" s="122"/>
      <c r="BH458" s="122"/>
      <c r="BI458" s="122"/>
      <c r="BJ458" s="122"/>
      <c r="BK458" s="122"/>
      <c r="BL458" s="122"/>
      <c r="BM458" s="122"/>
      <c r="BN458" s="122"/>
      <c r="BO458" s="122"/>
      <c r="BP458" s="122"/>
      <c r="BQ458" s="122"/>
      <c r="BR458" s="122"/>
      <c r="BS458" s="122"/>
      <c r="BT458" s="122"/>
      <c r="BU458" s="122"/>
      <c r="BV458" s="122"/>
      <c r="BW458" s="122"/>
      <c r="BX458" s="122"/>
      <c r="BY458" s="122">
        <f t="shared" ref="BY458:BY462" si="334">F458-AO458</f>
        <v>2.5174800000000004</v>
      </c>
      <c r="BZ458" s="122"/>
      <c r="CA458" s="122"/>
      <c r="CB458" s="98"/>
    </row>
    <row r="459" spans="1:80" s="90" customFormat="1" ht="46.65" x14ac:dyDescent="0.3">
      <c r="A459" s="106" t="s">
        <v>1662</v>
      </c>
      <c r="B459" s="107" t="s">
        <v>922</v>
      </c>
      <c r="C459" s="108" t="s">
        <v>1381</v>
      </c>
      <c r="D459" s="122">
        <v>2.5174799999999999</v>
      </c>
      <c r="E459" s="122"/>
      <c r="F459" s="122">
        <f>VLOOKUP(C459,'[1]13'!$C$23:$AZ$935,4,0)</f>
        <v>2.5174800000000004</v>
      </c>
      <c r="G459" s="122">
        <f>VLOOKUP(C459,'[1]13'!$C$23:$AZ$935,5,0)</f>
        <v>0.16</v>
      </c>
      <c r="H459" s="122"/>
      <c r="I459" s="122">
        <f>VLOOKUP(C459,'[1]13'!$C$23:$AZ$935,7,0)</f>
        <v>0.4</v>
      </c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2"/>
      <c r="AC459" s="122"/>
      <c r="AD459" s="122"/>
      <c r="AE459" s="122"/>
      <c r="AF459" s="122"/>
      <c r="AG459" s="122"/>
      <c r="AH459" s="122">
        <v>2.5174800000000004</v>
      </c>
      <c r="AI459" s="122">
        <v>0.16</v>
      </c>
      <c r="AJ459" s="122"/>
      <c r="AK459" s="122">
        <v>0.4</v>
      </c>
      <c r="AL459" s="122"/>
      <c r="AM459" s="122"/>
      <c r="AN459" s="122"/>
      <c r="AO459" s="122">
        <f t="shared" si="330"/>
        <v>0</v>
      </c>
      <c r="AP459" s="122">
        <f t="shared" si="331"/>
        <v>0</v>
      </c>
      <c r="AQ459" s="122">
        <f t="shared" si="332"/>
        <v>0</v>
      </c>
      <c r="AR459" s="122">
        <f t="shared" si="333"/>
        <v>0</v>
      </c>
      <c r="AS459" s="122"/>
      <c r="AT459" s="122"/>
      <c r="AU459" s="122"/>
      <c r="AV459" s="122">
        <f>VLOOKUP(C459,'[1]13'!$C$23:$AZ$935,46,0)</f>
        <v>0</v>
      </c>
      <c r="AW459" s="122">
        <f>VLOOKUP(C459,'[1]13'!$C$23:$AZ$935,47,0)</f>
        <v>0</v>
      </c>
      <c r="AX459" s="122"/>
      <c r="AY459" s="122">
        <f>VLOOKUP(C459,'[1]13'!$C$23:$AZ$935,49,0)</f>
        <v>0</v>
      </c>
      <c r="AZ459" s="122"/>
      <c r="BA459" s="122"/>
      <c r="BB459" s="122"/>
      <c r="BC459" s="122">
        <v>0</v>
      </c>
      <c r="BD459" s="122">
        <v>0</v>
      </c>
      <c r="BE459" s="122"/>
      <c r="BF459" s="122">
        <v>0</v>
      </c>
      <c r="BG459" s="122"/>
      <c r="BH459" s="122"/>
      <c r="BI459" s="122"/>
      <c r="BJ459" s="122"/>
      <c r="BK459" s="122"/>
      <c r="BL459" s="122"/>
      <c r="BM459" s="122"/>
      <c r="BN459" s="122"/>
      <c r="BO459" s="122"/>
      <c r="BP459" s="122"/>
      <c r="BQ459" s="122"/>
      <c r="BR459" s="122"/>
      <c r="BS459" s="122"/>
      <c r="BT459" s="122"/>
      <c r="BU459" s="122"/>
      <c r="BV459" s="122"/>
      <c r="BW459" s="122"/>
      <c r="BX459" s="122"/>
      <c r="BY459" s="122">
        <f t="shared" si="334"/>
        <v>2.5174800000000004</v>
      </c>
      <c r="BZ459" s="122"/>
      <c r="CA459" s="122"/>
      <c r="CB459" s="98"/>
    </row>
    <row r="460" spans="1:80" s="90" customFormat="1" ht="62.2" x14ac:dyDescent="0.3">
      <c r="A460" s="106" t="s">
        <v>1662</v>
      </c>
      <c r="B460" s="107" t="s">
        <v>923</v>
      </c>
      <c r="C460" s="108" t="s">
        <v>1382</v>
      </c>
      <c r="D460" s="122">
        <v>1.7410699999999999</v>
      </c>
      <c r="E460" s="122"/>
      <c r="F460" s="122">
        <f>VLOOKUP(C460,'[1]13'!$C$23:$AZ$935,4,0)</f>
        <v>1.7410699999999999</v>
      </c>
      <c r="G460" s="122">
        <f>VLOOKUP(C460,'[1]13'!$C$23:$AZ$935,5,0)</f>
        <v>0</v>
      </c>
      <c r="H460" s="122"/>
      <c r="I460" s="122">
        <f>VLOOKUP(C460,'[1]13'!$C$23:$AZ$935,7,0)</f>
        <v>0.74</v>
      </c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2"/>
      <c r="AC460" s="122"/>
      <c r="AD460" s="122"/>
      <c r="AE460" s="122"/>
      <c r="AF460" s="122"/>
      <c r="AG460" s="122"/>
      <c r="AH460" s="122">
        <v>1.7410699999999999</v>
      </c>
      <c r="AI460" s="122">
        <v>0</v>
      </c>
      <c r="AJ460" s="122"/>
      <c r="AK460" s="122">
        <v>0.74</v>
      </c>
      <c r="AL460" s="122"/>
      <c r="AM460" s="122"/>
      <c r="AN460" s="122"/>
      <c r="AO460" s="122">
        <f t="shared" si="330"/>
        <v>0</v>
      </c>
      <c r="AP460" s="122">
        <f t="shared" si="331"/>
        <v>0</v>
      </c>
      <c r="AQ460" s="122">
        <f t="shared" si="332"/>
        <v>0</v>
      </c>
      <c r="AR460" s="122">
        <f t="shared" si="333"/>
        <v>0</v>
      </c>
      <c r="AS460" s="122"/>
      <c r="AT460" s="122"/>
      <c r="AU460" s="122"/>
      <c r="AV460" s="122">
        <f>VLOOKUP(C460,'[1]13'!$C$23:$AZ$935,46,0)</f>
        <v>0</v>
      </c>
      <c r="AW460" s="122">
        <f>VLOOKUP(C460,'[1]13'!$C$23:$AZ$935,47,0)</f>
        <v>0</v>
      </c>
      <c r="AX460" s="122"/>
      <c r="AY460" s="122">
        <f>VLOOKUP(C460,'[1]13'!$C$23:$AZ$935,49,0)</f>
        <v>0</v>
      </c>
      <c r="AZ460" s="122"/>
      <c r="BA460" s="122"/>
      <c r="BB460" s="122"/>
      <c r="BC460" s="122">
        <v>0</v>
      </c>
      <c r="BD460" s="122">
        <v>0</v>
      </c>
      <c r="BE460" s="122"/>
      <c r="BF460" s="122">
        <v>0</v>
      </c>
      <c r="BG460" s="122"/>
      <c r="BH460" s="122"/>
      <c r="BI460" s="122"/>
      <c r="BJ460" s="122"/>
      <c r="BK460" s="122"/>
      <c r="BL460" s="122"/>
      <c r="BM460" s="122"/>
      <c r="BN460" s="122"/>
      <c r="BO460" s="122"/>
      <c r="BP460" s="122"/>
      <c r="BQ460" s="122"/>
      <c r="BR460" s="122"/>
      <c r="BS460" s="122"/>
      <c r="BT460" s="122"/>
      <c r="BU460" s="122"/>
      <c r="BV460" s="122"/>
      <c r="BW460" s="122"/>
      <c r="BX460" s="122"/>
      <c r="BY460" s="122">
        <f t="shared" si="334"/>
        <v>1.7410699999999999</v>
      </c>
      <c r="BZ460" s="122"/>
      <c r="CA460" s="122"/>
      <c r="CB460" s="98"/>
    </row>
    <row r="461" spans="1:80" s="90" customFormat="1" ht="31.1" x14ac:dyDescent="0.3">
      <c r="A461" s="106" t="s">
        <v>1662</v>
      </c>
      <c r="B461" s="107" t="s">
        <v>641</v>
      </c>
      <c r="C461" s="108" t="s">
        <v>690</v>
      </c>
      <c r="D461" s="122">
        <v>5.1918899999999999</v>
      </c>
      <c r="E461" s="122"/>
      <c r="F461" s="122">
        <f>VLOOKUP(C461,'[1]13'!$C$23:$AZ$935,4,0)</f>
        <v>5.1918899999999999</v>
      </c>
      <c r="G461" s="122">
        <f>VLOOKUP(C461,'[1]13'!$C$23:$AZ$935,5,0)</f>
        <v>0</v>
      </c>
      <c r="H461" s="122"/>
      <c r="I461" s="122">
        <f>VLOOKUP(C461,'[1]13'!$C$23:$AZ$935,7,0)</f>
        <v>1.35</v>
      </c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2"/>
      <c r="AC461" s="122"/>
      <c r="AD461" s="122"/>
      <c r="AE461" s="122"/>
      <c r="AF461" s="122"/>
      <c r="AG461" s="122"/>
      <c r="AH461" s="122">
        <v>5.1918899999999999</v>
      </c>
      <c r="AI461" s="122">
        <v>0</v>
      </c>
      <c r="AJ461" s="122"/>
      <c r="AK461" s="122">
        <v>1.35</v>
      </c>
      <c r="AL461" s="122"/>
      <c r="AM461" s="122"/>
      <c r="AN461" s="122"/>
      <c r="AO461" s="122">
        <f t="shared" si="330"/>
        <v>0</v>
      </c>
      <c r="AP461" s="122">
        <f t="shared" si="331"/>
        <v>0</v>
      </c>
      <c r="AQ461" s="122">
        <f t="shared" si="332"/>
        <v>0</v>
      </c>
      <c r="AR461" s="122">
        <f t="shared" si="333"/>
        <v>0</v>
      </c>
      <c r="AS461" s="122"/>
      <c r="AT461" s="122"/>
      <c r="AU461" s="122"/>
      <c r="AV461" s="122">
        <f>VLOOKUP(C461,'[1]13'!$C$23:$AZ$935,46,0)</f>
        <v>0</v>
      </c>
      <c r="AW461" s="122">
        <f>VLOOKUP(C461,'[1]13'!$C$23:$AZ$935,47,0)</f>
        <v>0</v>
      </c>
      <c r="AX461" s="122"/>
      <c r="AY461" s="122">
        <f>VLOOKUP(C461,'[1]13'!$C$23:$AZ$935,49,0)</f>
        <v>0</v>
      </c>
      <c r="AZ461" s="122"/>
      <c r="BA461" s="122"/>
      <c r="BB461" s="122"/>
      <c r="BC461" s="122">
        <v>0</v>
      </c>
      <c r="BD461" s="122">
        <v>0</v>
      </c>
      <c r="BE461" s="122"/>
      <c r="BF461" s="122">
        <v>0</v>
      </c>
      <c r="BG461" s="122"/>
      <c r="BH461" s="122"/>
      <c r="BI461" s="122"/>
      <c r="BJ461" s="122"/>
      <c r="BK461" s="122"/>
      <c r="BL461" s="122"/>
      <c r="BM461" s="122"/>
      <c r="BN461" s="122"/>
      <c r="BO461" s="122"/>
      <c r="BP461" s="122"/>
      <c r="BQ461" s="122"/>
      <c r="BR461" s="122"/>
      <c r="BS461" s="122"/>
      <c r="BT461" s="122"/>
      <c r="BU461" s="122"/>
      <c r="BV461" s="122"/>
      <c r="BW461" s="122"/>
      <c r="BX461" s="122"/>
      <c r="BY461" s="122">
        <f t="shared" si="334"/>
        <v>5.1918899999999999</v>
      </c>
      <c r="BZ461" s="122"/>
      <c r="CA461" s="122"/>
      <c r="CB461" s="98"/>
    </row>
    <row r="462" spans="1:80" s="90" customFormat="1" ht="62.2" x14ac:dyDescent="0.3">
      <c r="A462" s="106" t="s">
        <v>1662</v>
      </c>
      <c r="B462" s="107" t="s">
        <v>1794</v>
      </c>
      <c r="C462" s="108" t="s">
        <v>1383</v>
      </c>
      <c r="D462" s="122">
        <v>2.5497100000000001</v>
      </c>
      <c r="E462" s="122"/>
      <c r="F462" s="122">
        <f>VLOOKUP(C462,'[1]13'!$C$23:$AZ$935,4,0)</f>
        <v>0</v>
      </c>
      <c r="G462" s="122">
        <f>VLOOKUP(C462,'[1]13'!$C$23:$AZ$935,5,0)</f>
        <v>0</v>
      </c>
      <c r="H462" s="122"/>
      <c r="I462" s="122">
        <f>VLOOKUP(C462,'[1]13'!$C$23:$AZ$935,7,0)</f>
        <v>0</v>
      </c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2"/>
      <c r="AC462" s="122"/>
      <c r="AD462" s="122"/>
      <c r="AE462" s="122"/>
      <c r="AF462" s="122"/>
      <c r="AG462" s="122"/>
      <c r="AH462" s="122">
        <v>0</v>
      </c>
      <c r="AI462" s="122">
        <v>0</v>
      </c>
      <c r="AJ462" s="122"/>
      <c r="AK462" s="122">
        <v>0</v>
      </c>
      <c r="AL462" s="122"/>
      <c r="AM462" s="122"/>
      <c r="AN462" s="122"/>
      <c r="AO462" s="122">
        <f t="shared" si="330"/>
        <v>2.3175947299999997</v>
      </c>
      <c r="AP462" s="122">
        <f t="shared" si="331"/>
        <v>0.1</v>
      </c>
      <c r="AQ462" s="122">
        <f t="shared" si="332"/>
        <v>0</v>
      </c>
      <c r="AR462" s="122">
        <f t="shared" si="333"/>
        <v>0.26900000000000002</v>
      </c>
      <c r="AS462" s="122"/>
      <c r="AT462" s="122"/>
      <c r="AU462" s="122"/>
      <c r="AV462" s="122">
        <f>VLOOKUP(C462,'[1]13'!$C$23:$AZ$935,46,0)</f>
        <v>2.3175947299999997</v>
      </c>
      <c r="AW462" s="122">
        <f>VLOOKUP(C462,'[1]13'!$C$23:$AZ$935,47,0)</f>
        <v>0.1</v>
      </c>
      <c r="AX462" s="122"/>
      <c r="AY462" s="122">
        <f>VLOOKUP(C462,'[1]13'!$C$23:$AZ$935,49,0)</f>
        <v>0.26900000000000002</v>
      </c>
      <c r="AZ462" s="122"/>
      <c r="BA462" s="122"/>
      <c r="BB462" s="122"/>
      <c r="BC462" s="122">
        <v>0</v>
      </c>
      <c r="BD462" s="122">
        <v>0</v>
      </c>
      <c r="BE462" s="122"/>
      <c r="BF462" s="122">
        <v>0</v>
      </c>
      <c r="BG462" s="122"/>
      <c r="BH462" s="122"/>
      <c r="BI462" s="122"/>
      <c r="BJ462" s="122"/>
      <c r="BK462" s="122"/>
      <c r="BL462" s="122"/>
      <c r="BM462" s="122"/>
      <c r="BN462" s="122"/>
      <c r="BO462" s="122"/>
      <c r="BP462" s="122"/>
      <c r="BQ462" s="122"/>
      <c r="BR462" s="122"/>
      <c r="BS462" s="122"/>
      <c r="BT462" s="122"/>
      <c r="BU462" s="122"/>
      <c r="BV462" s="122"/>
      <c r="BW462" s="122"/>
      <c r="BX462" s="122"/>
      <c r="BY462" s="122">
        <f t="shared" si="334"/>
        <v>-2.3175947299999997</v>
      </c>
      <c r="BZ462" s="122"/>
      <c r="CA462" s="122"/>
      <c r="CB462" s="98"/>
    </row>
    <row r="463" spans="1:80" s="90" customFormat="1" x14ac:dyDescent="0.3">
      <c r="A463" s="103"/>
      <c r="B463" s="110" t="s">
        <v>31</v>
      </c>
      <c r="C463" s="105"/>
      <c r="D463" s="133">
        <f t="shared" ref="D463:BN463" si="335">SUM(D464:D473)</f>
        <v>100.57124999999999</v>
      </c>
      <c r="E463" s="133">
        <f t="shared" si="335"/>
        <v>0</v>
      </c>
      <c r="F463" s="133">
        <f t="shared" si="335"/>
        <v>20.601209999999998</v>
      </c>
      <c r="G463" s="133">
        <f t="shared" si="335"/>
        <v>0.25</v>
      </c>
      <c r="H463" s="133">
        <f t="shared" si="335"/>
        <v>0</v>
      </c>
      <c r="I463" s="133">
        <f t="shared" si="335"/>
        <v>9.5000000000000001E-2</v>
      </c>
      <c r="J463" s="133">
        <f t="shared" si="335"/>
        <v>0</v>
      </c>
      <c r="K463" s="133">
        <f t="shared" si="335"/>
        <v>0</v>
      </c>
      <c r="L463" s="133">
        <f t="shared" si="335"/>
        <v>0</v>
      </c>
      <c r="M463" s="133">
        <f t="shared" si="335"/>
        <v>0</v>
      </c>
      <c r="N463" s="133">
        <f t="shared" si="335"/>
        <v>0</v>
      </c>
      <c r="O463" s="133">
        <f t="shared" si="335"/>
        <v>0</v>
      </c>
      <c r="P463" s="133">
        <f t="shared" si="335"/>
        <v>0</v>
      </c>
      <c r="Q463" s="133">
        <f t="shared" si="335"/>
        <v>0</v>
      </c>
      <c r="R463" s="133">
        <f t="shared" si="335"/>
        <v>0</v>
      </c>
      <c r="S463" s="133">
        <f t="shared" si="335"/>
        <v>0</v>
      </c>
      <c r="T463" s="133">
        <f t="shared" si="335"/>
        <v>0</v>
      </c>
      <c r="U463" s="133">
        <f t="shared" si="335"/>
        <v>0</v>
      </c>
      <c r="V463" s="133">
        <f t="shared" si="335"/>
        <v>0</v>
      </c>
      <c r="W463" s="133">
        <f t="shared" si="335"/>
        <v>0</v>
      </c>
      <c r="X463" s="133">
        <f t="shared" si="335"/>
        <v>0</v>
      </c>
      <c r="Y463" s="133">
        <f t="shared" si="335"/>
        <v>0</v>
      </c>
      <c r="Z463" s="133">
        <f t="shared" si="335"/>
        <v>0</v>
      </c>
      <c r="AA463" s="133">
        <f t="shared" si="335"/>
        <v>0</v>
      </c>
      <c r="AB463" s="133">
        <f t="shared" si="335"/>
        <v>0</v>
      </c>
      <c r="AC463" s="133">
        <f t="shared" si="335"/>
        <v>0</v>
      </c>
      <c r="AD463" s="133">
        <f t="shared" si="335"/>
        <v>0</v>
      </c>
      <c r="AE463" s="133">
        <f t="shared" si="335"/>
        <v>0</v>
      </c>
      <c r="AF463" s="133">
        <f t="shared" si="335"/>
        <v>0</v>
      </c>
      <c r="AG463" s="133">
        <f t="shared" si="335"/>
        <v>0</v>
      </c>
      <c r="AH463" s="133">
        <f t="shared" si="335"/>
        <v>20.601209999999998</v>
      </c>
      <c r="AI463" s="133">
        <f t="shared" si="335"/>
        <v>0.25</v>
      </c>
      <c r="AJ463" s="133">
        <f t="shared" si="335"/>
        <v>0</v>
      </c>
      <c r="AK463" s="133">
        <f t="shared" si="335"/>
        <v>9.5000000000000001E-2</v>
      </c>
      <c r="AL463" s="133">
        <f t="shared" si="335"/>
        <v>0</v>
      </c>
      <c r="AM463" s="133">
        <f t="shared" si="335"/>
        <v>0</v>
      </c>
      <c r="AN463" s="133">
        <f t="shared" si="335"/>
        <v>0</v>
      </c>
      <c r="AO463" s="133">
        <f t="shared" si="335"/>
        <v>9.4059405599999995</v>
      </c>
      <c r="AP463" s="133">
        <f t="shared" si="335"/>
        <v>0.9</v>
      </c>
      <c r="AQ463" s="133">
        <f t="shared" si="335"/>
        <v>0</v>
      </c>
      <c r="AR463" s="133">
        <f t="shared" si="335"/>
        <v>0.20500000000000002</v>
      </c>
      <c r="AS463" s="133">
        <f t="shared" si="335"/>
        <v>0</v>
      </c>
      <c r="AT463" s="133">
        <f t="shared" si="335"/>
        <v>0</v>
      </c>
      <c r="AU463" s="133">
        <f t="shared" si="335"/>
        <v>0</v>
      </c>
      <c r="AV463" s="133">
        <f t="shared" si="335"/>
        <v>3.2166917599999998</v>
      </c>
      <c r="AW463" s="133">
        <f t="shared" si="335"/>
        <v>0.4</v>
      </c>
      <c r="AX463" s="133">
        <f t="shared" si="335"/>
        <v>0</v>
      </c>
      <c r="AY463" s="133">
        <f t="shared" si="335"/>
        <v>7.9000000000000001E-2</v>
      </c>
      <c r="AZ463" s="133">
        <f t="shared" si="335"/>
        <v>0</v>
      </c>
      <c r="BA463" s="133">
        <f t="shared" si="335"/>
        <v>0</v>
      </c>
      <c r="BB463" s="133">
        <f t="shared" si="335"/>
        <v>0</v>
      </c>
      <c r="BC463" s="133">
        <f t="shared" si="335"/>
        <v>6.1892487999999997</v>
      </c>
      <c r="BD463" s="133">
        <f t="shared" si="335"/>
        <v>0.5</v>
      </c>
      <c r="BE463" s="133">
        <f t="shared" si="335"/>
        <v>0</v>
      </c>
      <c r="BF463" s="133">
        <f t="shared" si="335"/>
        <v>0.126</v>
      </c>
      <c r="BG463" s="133">
        <f t="shared" si="335"/>
        <v>0</v>
      </c>
      <c r="BH463" s="133">
        <f t="shared" si="335"/>
        <v>0</v>
      </c>
      <c r="BI463" s="133">
        <f t="shared" si="335"/>
        <v>0</v>
      </c>
      <c r="BJ463" s="133">
        <f t="shared" si="335"/>
        <v>0</v>
      </c>
      <c r="BK463" s="133">
        <f t="shared" si="335"/>
        <v>0</v>
      </c>
      <c r="BL463" s="133">
        <f t="shared" si="335"/>
        <v>0</v>
      </c>
      <c r="BM463" s="133">
        <f t="shared" si="335"/>
        <v>0</v>
      </c>
      <c r="BN463" s="133">
        <f t="shared" si="335"/>
        <v>0</v>
      </c>
      <c r="BO463" s="133">
        <f t="shared" ref="BO463:CA463" si="336">SUM(BO464:BO473)</f>
        <v>0</v>
      </c>
      <c r="BP463" s="133">
        <f t="shared" si="336"/>
        <v>0</v>
      </c>
      <c r="BQ463" s="133">
        <f t="shared" si="336"/>
        <v>0</v>
      </c>
      <c r="BR463" s="133">
        <f t="shared" si="336"/>
        <v>0</v>
      </c>
      <c r="BS463" s="133">
        <f t="shared" si="336"/>
        <v>0</v>
      </c>
      <c r="BT463" s="133">
        <f t="shared" si="336"/>
        <v>0</v>
      </c>
      <c r="BU463" s="133">
        <f t="shared" si="336"/>
        <v>0</v>
      </c>
      <c r="BV463" s="133">
        <f t="shared" si="336"/>
        <v>0</v>
      </c>
      <c r="BW463" s="133">
        <f t="shared" si="336"/>
        <v>0</v>
      </c>
      <c r="BX463" s="133">
        <f t="shared" si="336"/>
        <v>0</v>
      </c>
      <c r="BY463" s="133">
        <f t="shared" si="336"/>
        <v>11.195269439999999</v>
      </c>
      <c r="BZ463" s="133">
        <f t="shared" si="336"/>
        <v>0</v>
      </c>
      <c r="CA463" s="133">
        <f t="shared" si="336"/>
        <v>0</v>
      </c>
      <c r="CB463" s="98"/>
    </row>
    <row r="464" spans="1:80" s="90" customFormat="1" ht="31.1" x14ac:dyDescent="0.3">
      <c r="A464" s="106" t="s">
        <v>1662</v>
      </c>
      <c r="B464" s="107" t="s">
        <v>924</v>
      </c>
      <c r="C464" s="108" t="s">
        <v>1384</v>
      </c>
      <c r="D464" s="122">
        <v>3.6231499999999999</v>
      </c>
      <c r="E464" s="122"/>
      <c r="F464" s="122">
        <f>VLOOKUP(C464,'[1]13'!$C$23:$AZ$935,4,0)</f>
        <v>0</v>
      </c>
      <c r="G464" s="122">
        <f>VLOOKUP(C464,'[1]13'!$C$23:$AZ$935,5,0)</f>
        <v>0</v>
      </c>
      <c r="H464" s="122"/>
      <c r="I464" s="122">
        <f>VLOOKUP(C464,'[1]13'!$C$23:$AZ$935,7,0)</f>
        <v>0</v>
      </c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2"/>
      <c r="AC464" s="122"/>
      <c r="AD464" s="122"/>
      <c r="AE464" s="122"/>
      <c r="AF464" s="122"/>
      <c r="AG464" s="122"/>
      <c r="AH464" s="122">
        <v>0</v>
      </c>
      <c r="AI464" s="122">
        <v>0</v>
      </c>
      <c r="AJ464" s="122"/>
      <c r="AK464" s="122">
        <v>0</v>
      </c>
      <c r="AL464" s="122"/>
      <c r="AM464" s="122"/>
      <c r="AN464" s="122"/>
      <c r="AO464" s="122">
        <f t="shared" ref="AO464:AO473" si="337">AV464+BC464</f>
        <v>3.2166917599999998</v>
      </c>
      <c r="AP464" s="122">
        <f t="shared" ref="AP464:AP473" si="338">AW464+BD464</f>
        <v>0.4</v>
      </c>
      <c r="AQ464" s="122">
        <f t="shared" ref="AQ464:AQ473" si="339">AX464+BE464</f>
        <v>0</v>
      </c>
      <c r="AR464" s="122">
        <f t="shared" ref="AR464:AR473" si="340">AY464+BF464</f>
        <v>7.9000000000000001E-2</v>
      </c>
      <c r="AS464" s="122"/>
      <c r="AT464" s="122"/>
      <c r="AU464" s="122"/>
      <c r="AV464" s="122">
        <f>VLOOKUP(C464,'[1]13'!$C$23:$AZ$935,46,0)</f>
        <v>3.2166917599999998</v>
      </c>
      <c r="AW464" s="122">
        <f>VLOOKUP(C464,'[1]13'!$C$23:$AZ$935,47,0)</f>
        <v>0.4</v>
      </c>
      <c r="AX464" s="122"/>
      <c r="AY464" s="122">
        <f>VLOOKUP(C464,'[1]13'!$C$23:$AZ$935,49,0)</f>
        <v>7.9000000000000001E-2</v>
      </c>
      <c r="AZ464" s="122"/>
      <c r="BA464" s="122"/>
      <c r="BB464" s="122"/>
      <c r="BC464" s="122">
        <v>0</v>
      </c>
      <c r="BD464" s="122">
        <v>0</v>
      </c>
      <c r="BE464" s="122"/>
      <c r="BF464" s="122">
        <v>0</v>
      </c>
      <c r="BG464" s="122"/>
      <c r="BH464" s="122"/>
      <c r="BI464" s="122"/>
      <c r="BJ464" s="122"/>
      <c r="BK464" s="122"/>
      <c r="BL464" s="122"/>
      <c r="BM464" s="122"/>
      <c r="BN464" s="122"/>
      <c r="BO464" s="122"/>
      <c r="BP464" s="122"/>
      <c r="BQ464" s="122"/>
      <c r="BR464" s="122"/>
      <c r="BS464" s="122"/>
      <c r="BT464" s="122"/>
      <c r="BU464" s="122"/>
      <c r="BV464" s="122"/>
      <c r="BW464" s="122"/>
      <c r="BX464" s="122"/>
      <c r="BY464" s="122">
        <f t="shared" ref="BY464:BY473" si="341">F464-AO464</f>
        <v>-3.2166917599999998</v>
      </c>
      <c r="BZ464" s="122"/>
      <c r="CA464" s="122"/>
      <c r="CB464" s="98"/>
    </row>
    <row r="465" spans="1:80" s="90" customFormat="1" ht="31.1" x14ac:dyDescent="0.3">
      <c r="A465" s="106" t="s">
        <v>1662</v>
      </c>
      <c r="B465" s="107" t="s">
        <v>642</v>
      </c>
      <c r="C465" s="108" t="s">
        <v>691</v>
      </c>
      <c r="D465" s="122">
        <v>5.3521899999999993</v>
      </c>
      <c r="E465" s="122"/>
      <c r="F465" s="122">
        <f>VLOOKUP(C465,'[1]13'!$C$23:$AZ$935,4,0)</f>
        <v>0</v>
      </c>
      <c r="G465" s="122">
        <f>VLOOKUP(C465,'[1]13'!$C$23:$AZ$935,5,0)</f>
        <v>0</v>
      </c>
      <c r="H465" s="122"/>
      <c r="I465" s="122">
        <f>VLOOKUP(C465,'[1]13'!$C$23:$AZ$935,7,0)</f>
        <v>0</v>
      </c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2"/>
      <c r="AC465" s="122"/>
      <c r="AD465" s="122"/>
      <c r="AE465" s="122"/>
      <c r="AF465" s="122"/>
      <c r="AG465" s="122"/>
      <c r="AH465" s="122">
        <v>0</v>
      </c>
      <c r="AI465" s="122">
        <v>0</v>
      </c>
      <c r="AJ465" s="122"/>
      <c r="AK465" s="122">
        <v>0</v>
      </c>
      <c r="AL465" s="122"/>
      <c r="AM465" s="122"/>
      <c r="AN465" s="122"/>
      <c r="AO465" s="122">
        <f t="shared" si="337"/>
        <v>0</v>
      </c>
      <c r="AP465" s="122">
        <f t="shared" si="338"/>
        <v>0</v>
      </c>
      <c r="AQ465" s="122">
        <f t="shared" si="339"/>
        <v>0</v>
      </c>
      <c r="AR465" s="122">
        <f t="shared" si="340"/>
        <v>0</v>
      </c>
      <c r="AS465" s="122"/>
      <c r="AT465" s="122"/>
      <c r="AU465" s="122"/>
      <c r="AV465" s="122">
        <f>VLOOKUP(C465,'[1]13'!$C$23:$AZ$935,46,0)</f>
        <v>0</v>
      </c>
      <c r="AW465" s="122">
        <f>VLOOKUP(C465,'[1]13'!$C$23:$AZ$935,47,0)</f>
        <v>0</v>
      </c>
      <c r="AX465" s="122"/>
      <c r="AY465" s="122">
        <f>VLOOKUP(C465,'[1]13'!$C$23:$AZ$935,49,0)</f>
        <v>0</v>
      </c>
      <c r="AZ465" s="122"/>
      <c r="BA465" s="122"/>
      <c r="BB465" s="122"/>
      <c r="BC465" s="122">
        <v>0</v>
      </c>
      <c r="BD465" s="122">
        <v>0</v>
      </c>
      <c r="BE465" s="122"/>
      <c r="BF465" s="122">
        <v>0</v>
      </c>
      <c r="BG465" s="122"/>
      <c r="BH465" s="122"/>
      <c r="BI465" s="122"/>
      <c r="BJ465" s="122"/>
      <c r="BK465" s="122"/>
      <c r="BL465" s="122"/>
      <c r="BM465" s="122"/>
      <c r="BN465" s="122"/>
      <c r="BO465" s="122"/>
      <c r="BP465" s="122"/>
      <c r="BQ465" s="122"/>
      <c r="BR465" s="122"/>
      <c r="BS465" s="122"/>
      <c r="BT465" s="122"/>
      <c r="BU465" s="122"/>
      <c r="BV465" s="122"/>
      <c r="BW465" s="122"/>
      <c r="BX465" s="122"/>
      <c r="BY465" s="122">
        <f t="shared" si="341"/>
        <v>0</v>
      </c>
      <c r="BZ465" s="122"/>
      <c r="CA465" s="122"/>
      <c r="CB465" s="98"/>
    </row>
    <row r="466" spans="1:80" s="90" customFormat="1" ht="31.1" x14ac:dyDescent="0.3">
      <c r="A466" s="106" t="s">
        <v>1662</v>
      </c>
      <c r="B466" s="107" t="s">
        <v>925</v>
      </c>
      <c r="C466" s="108" t="s">
        <v>1385</v>
      </c>
      <c r="D466" s="122">
        <v>4.7927200000000001</v>
      </c>
      <c r="E466" s="122"/>
      <c r="F466" s="122">
        <f>VLOOKUP(C466,'[1]13'!$C$23:$AZ$935,4,0)</f>
        <v>0</v>
      </c>
      <c r="G466" s="122">
        <f>VLOOKUP(C466,'[1]13'!$C$23:$AZ$935,5,0)</f>
        <v>0</v>
      </c>
      <c r="H466" s="122"/>
      <c r="I466" s="122">
        <f>VLOOKUP(C466,'[1]13'!$C$23:$AZ$935,7,0)</f>
        <v>0</v>
      </c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2"/>
      <c r="AC466" s="122"/>
      <c r="AD466" s="122"/>
      <c r="AE466" s="122"/>
      <c r="AF466" s="122"/>
      <c r="AG466" s="122"/>
      <c r="AH466" s="122">
        <v>0</v>
      </c>
      <c r="AI466" s="122">
        <v>0</v>
      </c>
      <c r="AJ466" s="122"/>
      <c r="AK466" s="122">
        <v>0</v>
      </c>
      <c r="AL466" s="122"/>
      <c r="AM466" s="122"/>
      <c r="AN466" s="122"/>
      <c r="AO466" s="122">
        <f t="shared" si="337"/>
        <v>0</v>
      </c>
      <c r="AP466" s="122">
        <f t="shared" si="338"/>
        <v>0</v>
      </c>
      <c r="AQ466" s="122">
        <f t="shared" si="339"/>
        <v>0</v>
      </c>
      <c r="AR466" s="122">
        <f t="shared" si="340"/>
        <v>0</v>
      </c>
      <c r="AS466" s="122"/>
      <c r="AT466" s="122"/>
      <c r="AU466" s="122"/>
      <c r="AV466" s="122">
        <f>VLOOKUP(C466,'[1]13'!$C$23:$AZ$935,46,0)</f>
        <v>0</v>
      </c>
      <c r="AW466" s="122">
        <f>VLOOKUP(C466,'[1]13'!$C$23:$AZ$935,47,0)</f>
        <v>0</v>
      </c>
      <c r="AX466" s="122"/>
      <c r="AY466" s="122">
        <f>VLOOKUP(C466,'[1]13'!$C$23:$AZ$935,49,0)</f>
        <v>0</v>
      </c>
      <c r="AZ466" s="122"/>
      <c r="BA466" s="122"/>
      <c r="BB466" s="122"/>
      <c r="BC466" s="122">
        <v>0</v>
      </c>
      <c r="BD466" s="122">
        <v>0</v>
      </c>
      <c r="BE466" s="122"/>
      <c r="BF466" s="122">
        <v>0</v>
      </c>
      <c r="BG466" s="122"/>
      <c r="BH466" s="122"/>
      <c r="BI466" s="122"/>
      <c r="BJ466" s="122"/>
      <c r="BK466" s="122"/>
      <c r="BL466" s="122"/>
      <c r="BM466" s="122"/>
      <c r="BN466" s="122"/>
      <c r="BO466" s="122"/>
      <c r="BP466" s="122"/>
      <c r="BQ466" s="122"/>
      <c r="BR466" s="122"/>
      <c r="BS466" s="122"/>
      <c r="BT466" s="122"/>
      <c r="BU466" s="122"/>
      <c r="BV466" s="122"/>
      <c r="BW466" s="122"/>
      <c r="BX466" s="122"/>
      <c r="BY466" s="122">
        <f t="shared" si="341"/>
        <v>0</v>
      </c>
      <c r="BZ466" s="122"/>
      <c r="CA466" s="122"/>
      <c r="CB466" s="98"/>
    </row>
    <row r="467" spans="1:80" s="90" customFormat="1" ht="31.1" x14ac:dyDescent="0.3">
      <c r="A467" s="106" t="s">
        <v>1662</v>
      </c>
      <c r="B467" s="107" t="s">
        <v>104</v>
      </c>
      <c r="C467" s="108" t="s">
        <v>105</v>
      </c>
      <c r="D467" s="122">
        <v>3.9311400000000001</v>
      </c>
      <c r="E467" s="122"/>
      <c r="F467" s="122">
        <f>VLOOKUP(C467,'[1]13'!$C$23:$AZ$935,4,0)</f>
        <v>3.9311399999999996</v>
      </c>
      <c r="G467" s="122">
        <f>VLOOKUP(C467,'[1]13'!$C$23:$AZ$935,5,0)</f>
        <v>0.25</v>
      </c>
      <c r="H467" s="122"/>
      <c r="I467" s="122">
        <f>VLOOKUP(C467,'[1]13'!$C$23:$AZ$935,7,0)</f>
        <v>4.4999999999999998E-2</v>
      </c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2"/>
      <c r="AC467" s="122"/>
      <c r="AD467" s="122"/>
      <c r="AE467" s="122"/>
      <c r="AF467" s="122"/>
      <c r="AG467" s="122"/>
      <c r="AH467" s="122">
        <v>3.9311399999999996</v>
      </c>
      <c r="AI467" s="122">
        <v>0.25</v>
      </c>
      <c r="AJ467" s="122"/>
      <c r="AK467" s="122">
        <v>4.4999999999999998E-2</v>
      </c>
      <c r="AL467" s="122"/>
      <c r="AM467" s="122"/>
      <c r="AN467" s="122"/>
      <c r="AO467" s="122">
        <f t="shared" si="337"/>
        <v>0</v>
      </c>
      <c r="AP467" s="122">
        <f t="shared" si="338"/>
        <v>0</v>
      </c>
      <c r="AQ467" s="122">
        <f t="shared" si="339"/>
        <v>0</v>
      </c>
      <c r="AR467" s="122">
        <f t="shared" si="340"/>
        <v>0</v>
      </c>
      <c r="AS467" s="122"/>
      <c r="AT467" s="122"/>
      <c r="AU467" s="122"/>
      <c r="AV467" s="122">
        <f>VLOOKUP(C467,'[1]13'!$C$23:$AZ$935,46,0)</f>
        <v>0</v>
      </c>
      <c r="AW467" s="122">
        <f>VLOOKUP(C467,'[1]13'!$C$23:$AZ$935,47,0)</f>
        <v>0</v>
      </c>
      <c r="AX467" s="122"/>
      <c r="AY467" s="122">
        <f>VLOOKUP(C467,'[1]13'!$C$23:$AZ$935,49,0)</f>
        <v>0</v>
      </c>
      <c r="AZ467" s="122"/>
      <c r="BA467" s="122"/>
      <c r="BB467" s="122"/>
      <c r="BC467" s="122">
        <v>0</v>
      </c>
      <c r="BD467" s="122">
        <v>0</v>
      </c>
      <c r="BE467" s="122"/>
      <c r="BF467" s="122">
        <v>0</v>
      </c>
      <c r="BG467" s="122"/>
      <c r="BH467" s="122"/>
      <c r="BI467" s="122"/>
      <c r="BJ467" s="122"/>
      <c r="BK467" s="122"/>
      <c r="BL467" s="122"/>
      <c r="BM467" s="122"/>
      <c r="BN467" s="122"/>
      <c r="BO467" s="122"/>
      <c r="BP467" s="122"/>
      <c r="BQ467" s="122"/>
      <c r="BR467" s="122"/>
      <c r="BS467" s="122"/>
      <c r="BT467" s="122"/>
      <c r="BU467" s="122"/>
      <c r="BV467" s="122"/>
      <c r="BW467" s="122"/>
      <c r="BX467" s="122"/>
      <c r="BY467" s="122">
        <f t="shared" si="341"/>
        <v>3.9311399999999996</v>
      </c>
      <c r="BZ467" s="122"/>
      <c r="CA467" s="122"/>
      <c r="CB467" s="98"/>
    </row>
    <row r="468" spans="1:80" s="90" customFormat="1" ht="31.1" x14ac:dyDescent="0.3">
      <c r="A468" s="106" t="s">
        <v>1662</v>
      </c>
      <c r="B468" s="107" t="s">
        <v>926</v>
      </c>
      <c r="C468" s="108" t="s">
        <v>1386</v>
      </c>
      <c r="D468" s="122">
        <v>3.2237900000000002</v>
      </c>
      <c r="E468" s="122"/>
      <c r="F468" s="122">
        <f>VLOOKUP(C468,'[1]13'!$C$23:$AZ$935,4,0)</f>
        <v>0</v>
      </c>
      <c r="G468" s="122">
        <f>VLOOKUP(C468,'[1]13'!$C$23:$AZ$935,5,0)</f>
        <v>0</v>
      </c>
      <c r="H468" s="122"/>
      <c r="I468" s="122">
        <f>VLOOKUP(C468,'[1]13'!$C$23:$AZ$935,7,0)</f>
        <v>0</v>
      </c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2"/>
      <c r="AC468" s="122"/>
      <c r="AD468" s="122"/>
      <c r="AE468" s="122"/>
      <c r="AF468" s="122"/>
      <c r="AG468" s="122"/>
      <c r="AH468" s="122">
        <v>0</v>
      </c>
      <c r="AI468" s="122">
        <v>0</v>
      </c>
      <c r="AJ468" s="122"/>
      <c r="AK468" s="122">
        <v>0</v>
      </c>
      <c r="AL468" s="122"/>
      <c r="AM468" s="122"/>
      <c r="AN468" s="122"/>
      <c r="AO468" s="122">
        <f t="shared" si="337"/>
        <v>0</v>
      </c>
      <c r="AP468" s="122">
        <f t="shared" si="338"/>
        <v>0</v>
      </c>
      <c r="AQ468" s="122">
        <f t="shared" si="339"/>
        <v>0</v>
      </c>
      <c r="AR468" s="122">
        <f t="shared" si="340"/>
        <v>0</v>
      </c>
      <c r="AS468" s="122"/>
      <c r="AT468" s="122"/>
      <c r="AU468" s="122"/>
      <c r="AV468" s="122">
        <f>VLOOKUP(C468,'[1]13'!$C$23:$AZ$935,46,0)</f>
        <v>0</v>
      </c>
      <c r="AW468" s="122">
        <f>VLOOKUP(C468,'[1]13'!$C$23:$AZ$935,47,0)</f>
        <v>0</v>
      </c>
      <c r="AX468" s="122"/>
      <c r="AY468" s="122">
        <f>VLOOKUP(C468,'[1]13'!$C$23:$AZ$935,49,0)</f>
        <v>0</v>
      </c>
      <c r="AZ468" s="122"/>
      <c r="BA468" s="122"/>
      <c r="BB468" s="122"/>
      <c r="BC468" s="122">
        <v>0</v>
      </c>
      <c r="BD468" s="122">
        <v>0</v>
      </c>
      <c r="BE468" s="122"/>
      <c r="BF468" s="122">
        <v>0</v>
      </c>
      <c r="BG468" s="122"/>
      <c r="BH468" s="122"/>
      <c r="BI468" s="122"/>
      <c r="BJ468" s="122"/>
      <c r="BK468" s="122"/>
      <c r="BL468" s="122"/>
      <c r="BM468" s="122"/>
      <c r="BN468" s="122"/>
      <c r="BO468" s="122"/>
      <c r="BP468" s="122"/>
      <c r="BQ468" s="122"/>
      <c r="BR468" s="122"/>
      <c r="BS468" s="122"/>
      <c r="BT468" s="122"/>
      <c r="BU468" s="122"/>
      <c r="BV468" s="122"/>
      <c r="BW468" s="122"/>
      <c r="BX468" s="122"/>
      <c r="BY468" s="122">
        <f t="shared" si="341"/>
        <v>0</v>
      </c>
      <c r="BZ468" s="122"/>
      <c r="CA468" s="122"/>
      <c r="CB468" s="98"/>
    </row>
    <row r="469" spans="1:80" s="90" customFormat="1" ht="31.1" x14ac:dyDescent="0.3">
      <c r="A469" s="106" t="s">
        <v>1662</v>
      </c>
      <c r="B469" s="107" t="s">
        <v>106</v>
      </c>
      <c r="C469" s="108" t="s">
        <v>107</v>
      </c>
      <c r="D469" s="122">
        <v>26.729230000000001</v>
      </c>
      <c r="E469" s="122"/>
      <c r="F469" s="122">
        <f>VLOOKUP(C469,'[1]13'!$C$23:$AZ$935,4,0)</f>
        <v>0</v>
      </c>
      <c r="G469" s="122">
        <f>VLOOKUP(C469,'[1]13'!$C$23:$AZ$935,5,0)</f>
        <v>0</v>
      </c>
      <c r="H469" s="122"/>
      <c r="I469" s="122">
        <f>VLOOKUP(C469,'[1]13'!$C$23:$AZ$935,7,0)</f>
        <v>0</v>
      </c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2"/>
      <c r="AC469" s="122"/>
      <c r="AD469" s="122"/>
      <c r="AE469" s="122"/>
      <c r="AF469" s="122"/>
      <c r="AG469" s="122"/>
      <c r="AH469" s="122">
        <v>0</v>
      </c>
      <c r="AI469" s="122">
        <v>0</v>
      </c>
      <c r="AJ469" s="122"/>
      <c r="AK469" s="122">
        <v>0</v>
      </c>
      <c r="AL469" s="122"/>
      <c r="AM469" s="122"/>
      <c r="AN469" s="122"/>
      <c r="AO469" s="122">
        <f t="shared" si="337"/>
        <v>0</v>
      </c>
      <c r="AP469" s="122">
        <f t="shared" si="338"/>
        <v>0</v>
      </c>
      <c r="AQ469" s="122">
        <f t="shared" si="339"/>
        <v>0</v>
      </c>
      <c r="AR469" s="122">
        <f t="shared" si="340"/>
        <v>0</v>
      </c>
      <c r="AS469" s="122"/>
      <c r="AT469" s="122"/>
      <c r="AU469" s="122"/>
      <c r="AV469" s="122">
        <f>VLOOKUP(C469,'[1]13'!$C$23:$AZ$935,46,0)</f>
        <v>0</v>
      </c>
      <c r="AW469" s="122">
        <f>VLOOKUP(C469,'[1]13'!$C$23:$AZ$935,47,0)</f>
        <v>0</v>
      </c>
      <c r="AX469" s="122"/>
      <c r="AY469" s="122">
        <f>VLOOKUP(C469,'[1]13'!$C$23:$AZ$935,49,0)</f>
        <v>0</v>
      </c>
      <c r="AZ469" s="122"/>
      <c r="BA469" s="122"/>
      <c r="BB469" s="122"/>
      <c r="BC469" s="122">
        <v>0</v>
      </c>
      <c r="BD469" s="122">
        <v>0</v>
      </c>
      <c r="BE469" s="122"/>
      <c r="BF469" s="122">
        <v>0</v>
      </c>
      <c r="BG469" s="122"/>
      <c r="BH469" s="122"/>
      <c r="BI469" s="122"/>
      <c r="BJ469" s="122"/>
      <c r="BK469" s="122"/>
      <c r="BL469" s="122"/>
      <c r="BM469" s="122"/>
      <c r="BN469" s="122"/>
      <c r="BO469" s="122"/>
      <c r="BP469" s="122"/>
      <c r="BQ469" s="122"/>
      <c r="BR469" s="122"/>
      <c r="BS469" s="122"/>
      <c r="BT469" s="122"/>
      <c r="BU469" s="122"/>
      <c r="BV469" s="122"/>
      <c r="BW469" s="122"/>
      <c r="BX469" s="122"/>
      <c r="BY469" s="122">
        <f t="shared" si="341"/>
        <v>0</v>
      </c>
      <c r="BZ469" s="122"/>
      <c r="CA469" s="122"/>
      <c r="CB469" s="98"/>
    </row>
    <row r="470" spans="1:80" s="90" customFormat="1" ht="46.65" x14ac:dyDescent="0.3">
      <c r="A470" s="106" t="s">
        <v>1662</v>
      </c>
      <c r="B470" s="107" t="s">
        <v>108</v>
      </c>
      <c r="C470" s="108" t="s">
        <v>109</v>
      </c>
      <c r="D470" s="122">
        <v>33.027699999999996</v>
      </c>
      <c r="E470" s="122"/>
      <c r="F470" s="122">
        <f>VLOOKUP(C470,'[1]13'!$C$23:$AZ$935,4,0)</f>
        <v>0</v>
      </c>
      <c r="G470" s="122">
        <f>VLOOKUP(C470,'[1]13'!$C$23:$AZ$935,5,0)</f>
        <v>0</v>
      </c>
      <c r="H470" s="122"/>
      <c r="I470" s="122">
        <f>VLOOKUP(C470,'[1]13'!$C$23:$AZ$935,7,0)</f>
        <v>0</v>
      </c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2"/>
      <c r="AC470" s="122"/>
      <c r="AD470" s="122"/>
      <c r="AE470" s="122"/>
      <c r="AF470" s="122"/>
      <c r="AG470" s="122"/>
      <c r="AH470" s="122">
        <v>0</v>
      </c>
      <c r="AI470" s="122">
        <v>0</v>
      </c>
      <c r="AJ470" s="122"/>
      <c r="AK470" s="122">
        <v>0</v>
      </c>
      <c r="AL470" s="122"/>
      <c r="AM470" s="122"/>
      <c r="AN470" s="122"/>
      <c r="AO470" s="122">
        <f t="shared" si="337"/>
        <v>0</v>
      </c>
      <c r="AP470" s="122">
        <f t="shared" si="338"/>
        <v>0</v>
      </c>
      <c r="AQ470" s="122">
        <f t="shared" si="339"/>
        <v>0</v>
      </c>
      <c r="AR470" s="122">
        <f t="shared" si="340"/>
        <v>0</v>
      </c>
      <c r="AS470" s="122"/>
      <c r="AT470" s="122"/>
      <c r="AU470" s="122"/>
      <c r="AV470" s="122">
        <f>VLOOKUP(C470,'[1]13'!$C$23:$AZ$935,46,0)</f>
        <v>0</v>
      </c>
      <c r="AW470" s="122">
        <f>VLOOKUP(C470,'[1]13'!$C$23:$AZ$935,47,0)</f>
        <v>0</v>
      </c>
      <c r="AX470" s="122"/>
      <c r="AY470" s="122">
        <f>VLOOKUP(C470,'[1]13'!$C$23:$AZ$935,49,0)</f>
        <v>0</v>
      </c>
      <c r="AZ470" s="122"/>
      <c r="BA470" s="122"/>
      <c r="BB470" s="122"/>
      <c r="BC470" s="122">
        <v>0</v>
      </c>
      <c r="BD470" s="122">
        <v>0</v>
      </c>
      <c r="BE470" s="122"/>
      <c r="BF470" s="122">
        <v>0</v>
      </c>
      <c r="BG470" s="122"/>
      <c r="BH470" s="122"/>
      <c r="BI470" s="122"/>
      <c r="BJ470" s="122"/>
      <c r="BK470" s="122"/>
      <c r="BL470" s="122"/>
      <c r="BM470" s="122"/>
      <c r="BN470" s="122"/>
      <c r="BO470" s="122"/>
      <c r="BP470" s="122"/>
      <c r="BQ470" s="122"/>
      <c r="BR470" s="122"/>
      <c r="BS470" s="122"/>
      <c r="BT470" s="122"/>
      <c r="BU470" s="122"/>
      <c r="BV470" s="122"/>
      <c r="BW470" s="122"/>
      <c r="BX470" s="122"/>
      <c r="BY470" s="122">
        <f t="shared" si="341"/>
        <v>0</v>
      </c>
      <c r="BZ470" s="122"/>
      <c r="CA470" s="122"/>
      <c r="CB470" s="98"/>
    </row>
    <row r="471" spans="1:80" s="90" customFormat="1" ht="46.65" x14ac:dyDescent="0.3">
      <c r="A471" s="106" t="s">
        <v>1662</v>
      </c>
      <c r="B471" s="107" t="s">
        <v>927</v>
      </c>
      <c r="C471" s="108" t="s">
        <v>1387</v>
      </c>
      <c r="D471" s="122">
        <v>3.22126</v>
      </c>
      <c r="E471" s="122"/>
      <c r="F471" s="122">
        <f>VLOOKUP(C471,'[1]13'!$C$23:$AZ$935,4,0)</f>
        <v>0</v>
      </c>
      <c r="G471" s="122">
        <f>VLOOKUP(C471,'[1]13'!$C$23:$AZ$935,5,0)</f>
        <v>0</v>
      </c>
      <c r="H471" s="122"/>
      <c r="I471" s="122">
        <f>VLOOKUP(C471,'[1]13'!$C$23:$AZ$935,7,0)</f>
        <v>0</v>
      </c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2"/>
      <c r="AC471" s="122"/>
      <c r="AD471" s="122"/>
      <c r="AE471" s="122"/>
      <c r="AF471" s="122"/>
      <c r="AG471" s="122"/>
      <c r="AH471" s="122">
        <v>0</v>
      </c>
      <c r="AI471" s="122">
        <v>0</v>
      </c>
      <c r="AJ471" s="122"/>
      <c r="AK471" s="122">
        <v>0</v>
      </c>
      <c r="AL471" s="122"/>
      <c r="AM471" s="122"/>
      <c r="AN471" s="122"/>
      <c r="AO471" s="122">
        <f t="shared" si="337"/>
        <v>0</v>
      </c>
      <c r="AP471" s="122">
        <f t="shared" si="338"/>
        <v>0</v>
      </c>
      <c r="AQ471" s="122">
        <f t="shared" si="339"/>
        <v>0</v>
      </c>
      <c r="AR471" s="122">
        <f t="shared" si="340"/>
        <v>0</v>
      </c>
      <c r="AS471" s="122"/>
      <c r="AT471" s="122"/>
      <c r="AU471" s="122"/>
      <c r="AV471" s="122">
        <f>VLOOKUP(C471,'[1]13'!$C$23:$AZ$935,46,0)</f>
        <v>0</v>
      </c>
      <c r="AW471" s="122">
        <f>VLOOKUP(C471,'[1]13'!$C$23:$AZ$935,47,0)</f>
        <v>0</v>
      </c>
      <c r="AX471" s="122"/>
      <c r="AY471" s="122">
        <f>VLOOKUP(C471,'[1]13'!$C$23:$AZ$935,49,0)</f>
        <v>0</v>
      </c>
      <c r="AZ471" s="122"/>
      <c r="BA471" s="122"/>
      <c r="BB471" s="122"/>
      <c r="BC471" s="122">
        <v>0</v>
      </c>
      <c r="BD471" s="122">
        <v>0</v>
      </c>
      <c r="BE471" s="122"/>
      <c r="BF471" s="122">
        <v>0</v>
      </c>
      <c r="BG471" s="122"/>
      <c r="BH471" s="122"/>
      <c r="BI471" s="122"/>
      <c r="BJ471" s="122"/>
      <c r="BK471" s="122"/>
      <c r="BL471" s="122"/>
      <c r="BM471" s="122"/>
      <c r="BN471" s="122"/>
      <c r="BO471" s="122"/>
      <c r="BP471" s="122"/>
      <c r="BQ471" s="122"/>
      <c r="BR471" s="122"/>
      <c r="BS471" s="122"/>
      <c r="BT471" s="122"/>
      <c r="BU471" s="122"/>
      <c r="BV471" s="122"/>
      <c r="BW471" s="122"/>
      <c r="BX471" s="122"/>
      <c r="BY471" s="122">
        <f t="shared" si="341"/>
        <v>0</v>
      </c>
      <c r="BZ471" s="122"/>
      <c r="CA471" s="122"/>
      <c r="CB471" s="98"/>
    </row>
    <row r="472" spans="1:80" s="90" customFormat="1" ht="46.65" x14ac:dyDescent="0.3">
      <c r="A472" s="106" t="s">
        <v>1662</v>
      </c>
      <c r="B472" s="107" t="s">
        <v>928</v>
      </c>
      <c r="C472" s="108" t="s">
        <v>1388</v>
      </c>
      <c r="D472" s="122">
        <v>16.670069999999999</v>
      </c>
      <c r="E472" s="122"/>
      <c r="F472" s="122">
        <f>VLOOKUP(C472,'[1]13'!$C$23:$AZ$935,4,0)</f>
        <v>16.670069999999999</v>
      </c>
      <c r="G472" s="122">
        <f>VLOOKUP(C472,'[1]13'!$C$23:$AZ$935,5,0)</f>
        <v>0</v>
      </c>
      <c r="H472" s="122"/>
      <c r="I472" s="122">
        <f>VLOOKUP(C472,'[1]13'!$C$23:$AZ$935,7,0)</f>
        <v>0.05</v>
      </c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2"/>
      <c r="AC472" s="122"/>
      <c r="AD472" s="122"/>
      <c r="AE472" s="122"/>
      <c r="AF472" s="122"/>
      <c r="AG472" s="122"/>
      <c r="AH472" s="122">
        <v>16.670069999999999</v>
      </c>
      <c r="AI472" s="122">
        <v>0</v>
      </c>
      <c r="AJ472" s="122"/>
      <c r="AK472" s="122">
        <v>0.05</v>
      </c>
      <c r="AL472" s="122"/>
      <c r="AM472" s="122"/>
      <c r="AN472" s="122"/>
      <c r="AO472" s="122">
        <f t="shared" si="337"/>
        <v>0</v>
      </c>
      <c r="AP472" s="122">
        <f t="shared" si="338"/>
        <v>0</v>
      </c>
      <c r="AQ472" s="122">
        <f t="shared" si="339"/>
        <v>0</v>
      </c>
      <c r="AR472" s="122">
        <f t="shared" si="340"/>
        <v>0</v>
      </c>
      <c r="AS472" s="122"/>
      <c r="AT472" s="122"/>
      <c r="AU472" s="122"/>
      <c r="AV472" s="122">
        <f>VLOOKUP(C472,'[1]13'!$C$23:$AZ$935,46,0)</f>
        <v>0</v>
      </c>
      <c r="AW472" s="122">
        <f>VLOOKUP(C472,'[1]13'!$C$23:$AZ$935,47,0)</f>
        <v>0</v>
      </c>
      <c r="AX472" s="122"/>
      <c r="AY472" s="122">
        <f>VLOOKUP(C472,'[1]13'!$C$23:$AZ$935,49,0)</f>
        <v>0</v>
      </c>
      <c r="AZ472" s="122"/>
      <c r="BA472" s="122"/>
      <c r="BB472" s="122"/>
      <c r="BC472" s="122">
        <v>0</v>
      </c>
      <c r="BD472" s="122">
        <v>0</v>
      </c>
      <c r="BE472" s="122"/>
      <c r="BF472" s="122">
        <v>0</v>
      </c>
      <c r="BG472" s="122"/>
      <c r="BH472" s="122"/>
      <c r="BI472" s="122"/>
      <c r="BJ472" s="122"/>
      <c r="BK472" s="122"/>
      <c r="BL472" s="122"/>
      <c r="BM472" s="122"/>
      <c r="BN472" s="122"/>
      <c r="BO472" s="122"/>
      <c r="BP472" s="122"/>
      <c r="BQ472" s="122"/>
      <c r="BR472" s="122"/>
      <c r="BS472" s="122"/>
      <c r="BT472" s="122"/>
      <c r="BU472" s="122"/>
      <c r="BV472" s="122"/>
      <c r="BW472" s="122"/>
      <c r="BX472" s="122"/>
      <c r="BY472" s="122">
        <f t="shared" si="341"/>
        <v>16.670069999999999</v>
      </c>
      <c r="BZ472" s="122"/>
      <c r="CA472" s="122"/>
      <c r="CB472" s="98"/>
    </row>
    <row r="473" spans="1:80" s="90" customFormat="1" ht="31.1" x14ac:dyDescent="0.3">
      <c r="A473" s="106" t="s">
        <v>1662</v>
      </c>
      <c r="B473" s="107" t="s">
        <v>1795</v>
      </c>
      <c r="C473" s="108" t="s">
        <v>1956</v>
      </c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2"/>
      <c r="AC473" s="122"/>
      <c r="AD473" s="122"/>
      <c r="AE473" s="122"/>
      <c r="AF473" s="122"/>
      <c r="AG473" s="122"/>
      <c r="AH473" s="122"/>
      <c r="AI473" s="122"/>
      <c r="AJ473" s="122"/>
      <c r="AK473" s="122"/>
      <c r="AL473" s="122"/>
      <c r="AM473" s="122"/>
      <c r="AN473" s="122"/>
      <c r="AO473" s="122">
        <f t="shared" si="337"/>
        <v>6.1892487999999997</v>
      </c>
      <c r="AP473" s="122">
        <f t="shared" si="338"/>
        <v>0.5</v>
      </c>
      <c r="AQ473" s="122">
        <f t="shared" si="339"/>
        <v>0</v>
      </c>
      <c r="AR473" s="122">
        <f t="shared" si="340"/>
        <v>0.126</v>
      </c>
      <c r="AS473" s="122"/>
      <c r="AT473" s="122"/>
      <c r="AU473" s="122"/>
      <c r="AV473" s="122"/>
      <c r="AW473" s="122"/>
      <c r="AX473" s="122"/>
      <c r="AY473" s="122"/>
      <c r="AZ473" s="122"/>
      <c r="BA473" s="122"/>
      <c r="BB473" s="122"/>
      <c r="BC473" s="122">
        <v>6.1892487999999997</v>
      </c>
      <c r="BD473" s="122">
        <v>0.5</v>
      </c>
      <c r="BE473" s="122"/>
      <c r="BF473" s="122">
        <v>0.126</v>
      </c>
      <c r="BG473" s="122"/>
      <c r="BH473" s="122"/>
      <c r="BI473" s="122"/>
      <c r="BJ473" s="122"/>
      <c r="BK473" s="122"/>
      <c r="BL473" s="122"/>
      <c r="BM473" s="122"/>
      <c r="BN473" s="122"/>
      <c r="BO473" s="122"/>
      <c r="BP473" s="122"/>
      <c r="BQ473" s="122"/>
      <c r="BR473" s="122"/>
      <c r="BS473" s="122"/>
      <c r="BT473" s="122"/>
      <c r="BU473" s="122"/>
      <c r="BV473" s="122"/>
      <c r="BW473" s="122"/>
      <c r="BX473" s="122"/>
      <c r="BY473" s="122">
        <f t="shared" si="341"/>
        <v>-6.1892487999999997</v>
      </c>
      <c r="BZ473" s="122"/>
      <c r="CA473" s="122"/>
      <c r="CB473" s="98"/>
    </row>
    <row r="474" spans="1:80" s="90" customFormat="1" x14ac:dyDescent="0.3">
      <c r="A474" s="103"/>
      <c r="B474" s="110" t="s">
        <v>34</v>
      </c>
      <c r="C474" s="105"/>
      <c r="D474" s="133">
        <f t="shared" ref="D474:BN474" si="342">SUM(D475:D478)</f>
        <v>351.57247999999998</v>
      </c>
      <c r="E474" s="133">
        <f t="shared" si="342"/>
        <v>0</v>
      </c>
      <c r="F474" s="133">
        <f t="shared" si="342"/>
        <v>11.13378</v>
      </c>
      <c r="G474" s="133">
        <f t="shared" si="342"/>
        <v>0.66</v>
      </c>
      <c r="H474" s="133">
        <f t="shared" si="342"/>
        <v>0</v>
      </c>
      <c r="I474" s="133">
        <f t="shared" si="342"/>
        <v>1.6</v>
      </c>
      <c r="J474" s="133">
        <f t="shared" si="342"/>
        <v>0</v>
      </c>
      <c r="K474" s="133">
        <f t="shared" si="342"/>
        <v>0</v>
      </c>
      <c r="L474" s="133">
        <f t="shared" si="342"/>
        <v>0</v>
      </c>
      <c r="M474" s="133">
        <f t="shared" si="342"/>
        <v>0</v>
      </c>
      <c r="N474" s="133">
        <f t="shared" si="342"/>
        <v>0</v>
      </c>
      <c r="O474" s="133">
        <f t="shared" si="342"/>
        <v>0</v>
      </c>
      <c r="P474" s="133">
        <f t="shared" si="342"/>
        <v>0</v>
      </c>
      <c r="Q474" s="133">
        <f t="shared" si="342"/>
        <v>0</v>
      </c>
      <c r="R474" s="133">
        <f t="shared" si="342"/>
        <v>0</v>
      </c>
      <c r="S474" s="133">
        <f t="shared" si="342"/>
        <v>0</v>
      </c>
      <c r="T474" s="133">
        <f t="shared" si="342"/>
        <v>0</v>
      </c>
      <c r="U474" s="133">
        <f t="shared" si="342"/>
        <v>0</v>
      </c>
      <c r="V474" s="133">
        <f t="shared" si="342"/>
        <v>0</v>
      </c>
      <c r="W474" s="133">
        <f t="shared" si="342"/>
        <v>0</v>
      </c>
      <c r="X474" s="133">
        <f t="shared" si="342"/>
        <v>0</v>
      </c>
      <c r="Y474" s="133">
        <f t="shared" si="342"/>
        <v>0</v>
      </c>
      <c r="Z474" s="133">
        <f t="shared" si="342"/>
        <v>0</v>
      </c>
      <c r="AA474" s="133">
        <f t="shared" si="342"/>
        <v>0</v>
      </c>
      <c r="AB474" s="133">
        <f t="shared" si="342"/>
        <v>0</v>
      </c>
      <c r="AC474" s="133">
        <f t="shared" si="342"/>
        <v>0</v>
      </c>
      <c r="AD474" s="133">
        <f t="shared" si="342"/>
        <v>0</v>
      </c>
      <c r="AE474" s="133">
        <f t="shared" si="342"/>
        <v>0</v>
      </c>
      <c r="AF474" s="133">
        <f t="shared" si="342"/>
        <v>0</v>
      </c>
      <c r="AG474" s="133">
        <f t="shared" si="342"/>
        <v>0</v>
      </c>
      <c r="AH474" s="133">
        <f t="shared" si="342"/>
        <v>11.13378</v>
      </c>
      <c r="AI474" s="133">
        <f t="shared" si="342"/>
        <v>0.66</v>
      </c>
      <c r="AJ474" s="133">
        <f t="shared" si="342"/>
        <v>0</v>
      </c>
      <c r="AK474" s="133">
        <f t="shared" si="342"/>
        <v>1.6</v>
      </c>
      <c r="AL474" s="133">
        <f t="shared" si="342"/>
        <v>0</v>
      </c>
      <c r="AM474" s="133">
        <f t="shared" si="342"/>
        <v>0</v>
      </c>
      <c r="AN474" s="133">
        <f t="shared" si="342"/>
        <v>0</v>
      </c>
      <c r="AO474" s="133">
        <f t="shared" si="342"/>
        <v>6.0995273099999991</v>
      </c>
      <c r="AP474" s="133">
        <f t="shared" si="342"/>
        <v>0.25</v>
      </c>
      <c r="AQ474" s="133">
        <f t="shared" si="342"/>
        <v>0</v>
      </c>
      <c r="AR474" s="133">
        <f t="shared" si="342"/>
        <v>1.0169999999999999</v>
      </c>
      <c r="AS474" s="133">
        <f t="shared" si="342"/>
        <v>0</v>
      </c>
      <c r="AT474" s="133">
        <f t="shared" si="342"/>
        <v>0</v>
      </c>
      <c r="AU474" s="133">
        <f t="shared" si="342"/>
        <v>0</v>
      </c>
      <c r="AV474" s="133">
        <f t="shared" si="342"/>
        <v>0</v>
      </c>
      <c r="AW474" s="133">
        <f t="shared" si="342"/>
        <v>0</v>
      </c>
      <c r="AX474" s="133">
        <f t="shared" si="342"/>
        <v>0</v>
      </c>
      <c r="AY474" s="133">
        <f t="shared" si="342"/>
        <v>0</v>
      </c>
      <c r="AZ474" s="133">
        <f t="shared" si="342"/>
        <v>0</v>
      </c>
      <c r="BA474" s="133">
        <f t="shared" si="342"/>
        <v>0</v>
      </c>
      <c r="BB474" s="133">
        <f t="shared" si="342"/>
        <v>0</v>
      </c>
      <c r="BC474" s="133">
        <f t="shared" si="342"/>
        <v>6.0995273099999991</v>
      </c>
      <c r="BD474" s="133">
        <f t="shared" si="342"/>
        <v>0.25</v>
      </c>
      <c r="BE474" s="133">
        <f t="shared" si="342"/>
        <v>0</v>
      </c>
      <c r="BF474" s="133">
        <f t="shared" si="342"/>
        <v>1.0169999999999999</v>
      </c>
      <c r="BG474" s="133">
        <f t="shared" si="342"/>
        <v>0</v>
      </c>
      <c r="BH474" s="133">
        <f t="shared" si="342"/>
        <v>0</v>
      </c>
      <c r="BI474" s="133">
        <f t="shared" si="342"/>
        <v>0</v>
      </c>
      <c r="BJ474" s="133">
        <f t="shared" si="342"/>
        <v>0</v>
      </c>
      <c r="BK474" s="133">
        <f t="shared" si="342"/>
        <v>0</v>
      </c>
      <c r="BL474" s="133">
        <f t="shared" si="342"/>
        <v>0</v>
      </c>
      <c r="BM474" s="133">
        <f t="shared" si="342"/>
        <v>0</v>
      </c>
      <c r="BN474" s="133">
        <f t="shared" si="342"/>
        <v>0</v>
      </c>
      <c r="BO474" s="133">
        <f t="shared" ref="BO474:CA474" si="343">SUM(BO475:BO478)</f>
        <v>0</v>
      </c>
      <c r="BP474" s="133">
        <f t="shared" si="343"/>
        <v>0</v>
      </c>
      <c r="BQ474" s="133">
        <f t="shared" si="343"/>
        <v>0</v>
      </c>
      <c r="BR474" s="133">
        <f t="shared" si="343"/>
        <v>0</v>
      </c>
      <c r="BS474" s="133">
        <f t="shared" si="343"/>
        <v>0</v>
      </c>
      <c r="BT474" s="133">
        <f t="shared" si="343"/>
        <v>0</v>
      </c>
      <c r="BU474" s="133">
        <f t="shared" si="343"/>
        <v>0</v>
      </c>
      <c r="BV474" s="133">
        <f t="shared" si="343"/>
        <v>0</v>
      </c>
      <c r="BW474" s="133">
        <f t="shared" si="343"/>
        <v>0</v>
      </c>
      <c r="BX474" s="133">
        <f t="shared" si="343"/>
        <v>0</v>
      </c>
      <c r="BY474" s="133">
        <f t="shared" si="343"/>
        <v>5.0342526900000006</v>
      </c>
      <c r="BZ474" s="133">
        <f t="shared" si="343"/>
        <v>0</v>
      </c>
      <c r="CA474" s="133">
        <f t="shared" si="343"/>
        <v>0</v>
      </c>
      <c r="CB474" s="98"/>
    </row>
    <row r="475" spans="1:80" s="90" customFormat="1" ht="46.65" x14ac:dyDescent="0.3">
      <c r="A475" s="106" t="s">
        <v>1662</v>
      </c>
      <c r="B475" s="107" t="s">
        <v>929</v>
      </c>
      <c r="C475" s="108" t="s">
        <v>1389</v>
      </c>
      <c r="D475" s="122">
        <v>2.4274899999999997</v>
      </c>
      <c r="E475" s="122"/>
      <c r="F475" s="122">
        <f>VLOOKUP(C475,'[1]13'!$C$23:$AZ$935,4,0)</f>
        <v>2.4274900000000001</v>
      </c>
      <c r="G475" s="122">
        <f>VLOOKUP(C475,'[1]13'!$C$23:$AZ$935,5,0)</f>
        <v>0.25</v>
      </c>
      <c r="H475" s="122"/>
      <c r="I475" s="122">
        <f>VLOOKUP(C475,'[1]13'!$C$23:$AZ$935,7,0)</f>
        <v>0.6</v>
      </c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2"/>
      <c r="AC475" s="122"/>
      <c r="AD475" s="122"/>
      <c r="AE475" s="122"/>
      <c r="AF475" s="122"/>
      <c r="AG475" s="122"/>
      <c r="AH475" s="122">
        <v>2.4274900000000001</v>
      </c>
      <c r="AI475" s="122">
        <v>0.25</v>
      </c>
      <c r="AJ475" s="122"/>
      <c r="AK475" s="122">
        <v>0.6</v>
      </c>
      <c r="AL475" s="122"/>
      <c r="AM475" s="122"/>
      <c r="AN475" s="122"/>
      <c r="AO475" s="122">
        <f t="shared" ref="AO475:AO478" si="344">AV475+BC475</f>
        <v>0</v>
      </c>
      <c r="AP475" s="122">
        <f t="shared" ref="AP475:AP478" si="345">AW475+BD475</f>
        <v>0</v>
      </c>
      <c r="AQ475" s="122">
        <f t="shared" ref="AQ475:AQ478" si="346">AX475+BE475</f>
        <v>0</v>
      </c>
      <c r="AR475" s="122">
        <f t="shared" ref="AR475:AR478" si="347">AY475+BF475</f>
        <v>0</v>
      </c>
      <c r="AS475" s="122"/>
      <c r="AT475" s="122"/>
      <c r="AU475" s="122"/>
      <c r="AV475" s="122">
        <f>VLOOKUP(C475,'[1]13'!$C$23:$AZ$935,46,0)</f>
        <v>0</v>
      </c>
      <c r="AW475" s="122">
        <f>VLOOKUP(C475,'[1]13'!$C$23:$AZ$935,47,0)</f>
        <v>0</v>
      </c>
      <c r="AX475" s="122"/>
      <c r="AY475" s="122">
        <f>VLOOKUP(C475,'[1]13'!$C$23:$AZ$935,49,0)</f>
        <v>0</v>
      </c>
      <c r="AZ475" s="122"/>
      <c r="BA475" s="122"/>
      <c r="BB475" s="122"/>
      <c r="BC475" s="122">
        <v>0</v>
      </c>
      <c r="BD475" s="122">
        <v>0</v>
      </c>
      <c r="BE475" s="122"/>
      <c r="BF475" s="122">
        <v>0</v>
      </c>
      <c r="BG475" s="122"/>
      <c r="BH475" s="122"/>
      <c r="BI475" s="122"/>
      <c r="BJ475" s="122"/>
      <c r="BK475" s="122"/>
      <c r="BL475" s="122"/>
      <c r="BM475" s="122"/>
      <c r="BN475" s="122"/>
      <c r="BO475" s="122"/>
      <c r="BP475" s="122"/>
      <c r="BQ475" s="122"/>
      <c r="BR475" s="122"/>
      <c r="BS475" s="122"/>
      <c r="BT475" s="122"/>
      <c r="BU475" s="122"/>
      <c r="BV475" s="122"/>
      <c r="BW475" s="122"/>
      <c r="BX475" s="122"/>
      <c r="BY475" s="122">
        <f t="shared" ref="BY475:BY478" si="348">F475-AO475</f>
        <v>2.4274900000000001</v>
      </c>
      <c r="BZ475" s="122"/>
      <c r="CA475" s="122"/>
      <c r="CB475" s="98"/>
    </row>
    <row r="476" spans="1:80" s="90" customFormat="1" ht="46.65" x14ac:dyDescent="0.3">
      <c r="A476" s="106" t="s">
        <v>1662</v>
      </c>
      <c r="B476" s="107" t="s">
        <v>110</v>
      </c>
      <c r="C476" s="108" t="s">
        <v>111</v>
      </c>
      <c r="D476" s="122">
        <v>340.43870000000004</v>
      </c>
      <c r="E476" s="122"/>
      <c r="F476" s="122">
        <f>VLOOKUP(C476,'[1]13'!$C$23:$AZ$935,4,0)</f>
        <v>0</v>
      </c>
      <c r="G476" s="122">
        <f>VLOOKUP(C476,'[1]13'!$C$23:$AZ$935,5,0)</f>
        <v>0</v>
      </c>
      <c r="H476" s="122"/>
      <c r="I476" s="122">
        <f>VLOOKUP(C476,'[1]13'!$C$23:$AZ$935,7,0)</f>
        <v>0</v>
      </c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2"/>
      <c r="AC476" s="122"/>
      <c r="AD476" s="122"/>
      <c r="AE476" s="122"/>
      <c r="AF476" s="122"/>
      <c r="AG476" s="122"/>
      <c r="AH476" s="122">
        <v>0</v>
      </c>
      <c r="AI476" s="122">
        <v>0</v>
      </c>
      <c r="AJ476" s="122"/>
      <c r="AK476" s="122">
        <v>0</v>
      </c>
      <c r="AL476" s="122"/>
      <c r="AM476" s="122"/>
      <c r="AN476" s="122"/>
      <c r="AO476" s="122">
        <f t="shared" si="344"/>
        <v>0</v>
      </c>
      <c r="AP476" s="122">
        <f t="shared" si="345"/>
        <v>0</v>
      </c>
      <c r="AQ476" s="122">
        <f t="shared" si="346"/>
        <v>0</v>
      </c>
      <c r="AR476" s="122">
        <f t="shared" si="347"/>
        <v>0</v>
      </c>
      <c r="AS476" s="122"/>
      <c r="AT476" s="122"/>
      <c r="AU476" s="122"/>
      <c r="AV476" s="122">
        <f>VLOOKUP(C476,'[1]13'!$C$23:$AZ$935,46,0)</f>
        <v>0</v>
      </c>
      <c r="AW476" s="122">
        <f>VLOOKUP(C476,'[1]13'!$C$23:$AZ$935,47,0)</f>
        <v>0</v>
      </c>
      <c r="AX476" s="122"/>
      <c r="AY476" s="122">
        <f>VLOOKUP(C476,'[1]13'!$C$23:$AZ$935,49,0)</f>
        <v>0</v>
      </c>
      <c r="AZ476" s="122"/>
      <c r="BA476" s="122"/>
      <c r="BB476" s="122"/>
      <c r="BC476" s="122">
        <v>0</v>
      </c>
      <c r="BD476" s="122">
        <v>0</v>
      </c>
      <c r="BE476" s="122"/>
      <c r="BF476" s="122">
        <v>0</v>
      </c>
      <c r="BG476" s="122"/>
      <c r="BH476" s="122"/>
      <c r="BI476" s="122"/>
      <c r="BJ476" s="122"/>
      <c r="BK476" s="122"/>
      <c r="BL476" s="122"/>
      <c r="BM476" s="122"/>
      <c r="BN476" s="122"/>
      <c r="BO476" s="122"/>
      <c r="BP476" s="122"/>
      <c r="BQ476" s="122"/>
      <c r="BR476" s="122"/>
      <c r="BS476" s="122"/>
      <c r="BT476" s="122"/>
      <c r="BU476" s="122"/>
      <c r="BV476" s="122"/>
      <c r="BW476" s="122"/>
      <c r="BX476" s="122"/>
      <c r="BY476" s="122">
        <f t="shared" si="348"/>
        <v>0</v>
      </c>
      <c r="BZ476" s="122"/>
      <c r="CA476" s="122"/>
      <c r="CB476" s="98"/>
    </row>
    <row r="477" spans="1:80" s="90" customFormat="1" ht="46.65" x14ac:dyDescent="0.3">
      <c r="A477" s="106" t="s">
        <v>1662</v>
      </c>
      <c r="B477" s="107" t="s">
        <v>1796</v>
      </c>
      <c r="C477" s="108" t="s">
        <v>1390</v>
      </c>
      <c r="D477" s="122">
        <v>6.3878599999999999</v>
      </c>
      <c r="E477" s="122"/>
      <c r="F477" s="122">
        <f>VLOOKUP(C477,'[1]13'!$C$23:$AZ$935,4,0)</f>
        <v>6.3878599999999999</v>
      </c>
      <c r="G477" s="122">
        <f>VLOOKUP(C477,'[1]13'!$C$23:$AZ$935,5,0)</f>
        <v>0.25</v>
      </c>
      <c r="H477" s="122"/>
      <c r="I477" s="122">
        <f>VLOOKUP(C477,'[1]13'!$C$23:$AZ$935,7,0)</f>
        <v>0.9</v>
      </c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2"/>
      <c r="AC477" s="122"/>
      <c r="AD477" s="122"/>
      <c r="AE477" s="122"/>
      <c r="AF477" s="122"/>
      <c r="AG477" s="122"/>
      <c r="AH477" s="122">
        <v>6.3878599999999999</v>
      </c>
      <c r="AI477" s="122">
        <v>0.25</v>
      </c>
      <c r="AJ477" s="122"/>
      <c r="AK477" s="122">
        <v>0.9</v>
      </c>
      <c r="AL477" s="122"/>
      <c r="AM477" s="122"/>
      <c r="AN477" s="122"/>
      <c r="AO477" s="122">
        <f t="shared" si="344"/>
        <v>6.0995273099999991</v>
      </c>
      <c r="AP477" s="122">
        <f t="shared" si="345"/>
        <v>0.25</v>
      </c>
      <c r="AQ477" s="122">
        <f t="shared" si="346"/>
        <v>0</v>
      </c>
      <c r="AR477" s="122">
        <f t="shared" si="347"/>
        <v>1.0169999999999999</v>
      </c>
      <c r="AS477" s="122"/>
      <c r="AT477" s="122"/>
      <c r="AU477" s="122"/>
      <c r="AV477" s="122">
        <f>VLOOKUP(C477,'[1]13'!$C$23:$AZ$935,46,0)</f>
        <v>0</v>
      </c>
      <c r="AW477" s="122">
        <f>VLOOKUP(C477,'[1]13'!$C$23:$AZ$935,47,0)</f>
        <v>0</v>
      </c>
      <c r="AX477" s="122"/>
      <c r="AY477" s="122">
        <f>VLOOKUP(C477,'[1]13'!$C$23:$AZ$935,49,0)</f>
        <v>0</v>
      </c>
      <c r="AZ477" s="122"/>
      <c r="BA477" s="122"/>
      <c r="BB477" s="122"/>
      <c r="BC477" s="122">
        <v>6.0995273099999991</v>
      </c>
      <c r="BD477" s="122">
        <v>0.25</v>
      </c>
      <c r="BE477" s="122"/>
      <c r="BF477" s="122">
        <v>1.0169999999999999</v>
      </c>
      <c r="BG477" s="122"/>
      <c r="BH477" s="122"/>
      <c r="BI477" s="122"/>
      <c r="BJ477" s="122"/>
      <c r="BK477" s="122"/>
      <c r="BL477" s="122"/>
      <c r="BM477" s="122"/>
      <c r="BN477" s="122"/>
      <c r="BO477" s="122"/>
      <c r="BP477" s="122"/>
      <c r="BQ477" s="122"/>
      <c r="BR477" s="122"/>
      <c r="BS477" s="122"/>
      <c r="BT477" s="122"/>
      <c r="BU477" s="122"/>
      <c r="BV477" s="122"/>
      <c r="BW477" s="122"/>
      <c r="BX477" s="122"/>
      <c r="BY477" s="122">
        <f t="shared" si="348"/>
        <v>0.28833269000000072</v>
      </c>
      <c r="BZ477" s="122"/>
      <c r="CA477" s="122"/>
      <c r="CB477" s="98"/>
    </row>
    <row r="478" spans="1:80" s="90" customFormat="1" ht="62.2" x14ac:dyDescent="0.3">
      <c r="A478" s="106" t="s">
        <v>1662</v>
      </c>
      <c r="B478" s="107" t="s">
        <v>1797</v>
      </c>
      <c r="C478" s="108" t="s">
        <v>1391</v>
      </c>
      <c r="D478" s="122">
        <v>2.3184299999999998</v>
      </c>
      <c r="E478" s="122"/>
      <c r="F478" s="122">
        <f>VLOOKUP(C478,'[1]13'!$C$23:$AZ$935,4,0)</f>
        <v>2.3184299999999998</v>
      </c>
      <c r="G478" s="122">
        <f>VLOOKUP(C478,'[1]13'!$C$23:$AZ$935,5,0)</f>
        <v>0.16</v>
      </c>
      <c r="H478" s="122"/>
      <c r="I478" s="122">
        <f>VLOOKUP(C478,'[1]13'!$C$23:$AZ$935,7,0)</f>
        <v>0.1</v>
      </c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2"/>
      <c r="AC478" s="122"/>
      <c r="AD478" s="122"/>
      <c r="AE478" s="122"/>
      <c r="AF478" s="122"/>
      <c r="AG478" s="122"/>
      <c r="AH478" s="122">
        <v>2.3184299999999998</v>
      </c>
      <c r="AI478" s="122">
        <v>0.16</v>
      </c>
      <c r="AJ478" s="122"/>
      <c r="AK478" s="122">
        <v>0.1</v>
      </c>
      <c r="AL478" s="122"/>
      <c r="AM478" s="122"/>
      <c r="AN478" s="122"/>
      <c r="AO478" s="122">
        <f t="shared" si="344"/>
        <v>0</v>
      </c>
      <c r="AP478" s="122">
        <f t="shared" si="345"/>
        <v>0</v>
      </c>
      <c r="AQ478" s="122">
        <f t="shared" si="346"/>
        <v>0</v>
      </c>
      <c r="AR478" s="122">
        <f t="shared" si="347"/>
        <v>0</v>
      </c>
      <c r="AS478" s="122"/>
      <c r="AT478" s="122"/>
      <c r="AU478" s="122"/>
      <c r="AV478" s="122">
        <f>VLOOKUP(C478,'[1]13'!$C$23:$AZ$935,46,0)</f>
        <v>0</v>
      </c>
      <c r="AW478" s="122">
        <f>VLOOKUP(C478,'[1]13'!$C$23:$AZ$935,47,0)</f>
        <v>0</v>
      </c>
      <c r="AX478" s="122"/>
      <c r="AY478" s="122">
        <f>VLOOKUP(C478,'[1]13'!$C$23:$AZ$935,49,0)</f>
        <v>0</v>
      </c>
      <c r="AZ478" s="122"/>
      <c r="BA478" s="122"/>
      <c r="BB478" s="122"/>
      <c r="BC478" s="122">
        <v>0</v>
      </c>
      <c r="BD478" s="122">
        <v>0</v>
      </c>
      <c r="BE478" s="122"/>
      <c r="BF478" s="122">
        <v>0</v>
      </c>
      <c r="BG478" s="122"/>
      <c r="BH478" s="122"/>
      <c r="BI478" s="122"/>
      <c r="BJ478" s="122"/>
      <c r="BK478" s="122"/>
      <c r="BL478" s="122"/>
      <c r="BM478" s="122"/>
      <c r="BN478" s="122"/>
      <c r="BO478" s="122"/>
      <c r="BP478" s="122"/>
      <c r="BQ478" s="122"/>
      <c r="BR478" s="122"/>
      <c r="BS478" s="122"/>
      <c r="BT478" s="122"/>
      <c r="BU478" s="122"/>
      <c r="BV478" s="122"/>
      <c r="BW478" s="122"/>
      <c r="BX478" s="122"/>
      <c r="BY478" s="122">
        <f t="shared" si="348"/>
        <v>2.3184299999999998</v>
      </c>
      <c r="BZ478" s="122"/>
      <c r="CA478" s="122"/>
      <c r="CB478" s="98"/>
    </row>
    <row r="479" spans="1:80" s="90" customFormat="1" x14ac:dyDescent="0.3">
      <c r="A479" s="103"/>
      <c r="B479" s="110" t="s">
        <v>35</v>
      </c>
      <c r="C479" s="105"/>
      <c r="D479" s="133">
        <f t="shared" ref="D479:BN479" si="349">SUM(D480:D483)</f>
        <v>17.7197</v>
      </c>
      <c r="E479" s="133">
        <f t="shared" si="349"/>
        <v>0</v>
      </c>
      <c r="F479" s="133">
        <f t="shared" si="349"/>
        <v>17.7197</v>
      </c>
      <c r="G479" s="133">
        <f t="shared" si="349"/>
        <v>1.21</v>
      </c>
      <c r="H479" s="133">
        <f t="shared" si="349"/>
        <v>0</v>
      </c>
      <c r="I479" s="133">
        <f t="shared" si="349"/>
        <v>1.2849999999999999</v>
      </c>
      <c r="J479" s="133">
        <f t="shared" si="349"/>
        <v>0</v>
      </c>
      <c r="K479" s="133">
        <f t="shared" si="349"/>
        <v>0</v>
      </c>
      <c r="L479" s="133">
        <f t="shared" si="349"/>
        <v>0</v>
      </c>
      <c r="M479" s="133">
        <f t="shared" si="349"/>
        <v>0</v>
      </c>
      <c r="N479" s="133">
        <f t="shared" si="349"/>
        <v>0</v>
      </c>
      <c r="O479" s="133">
        <f t="shared" si="349"/>
        <v>0</v>
      </c>
      <c r="P479" s="133">
        <f t="shared" si="349"/>
        <v>0</v>
      </c>
      <c r="Q479" s="133">
        <f t="shared" si="349"/>
        <v>0</v>
      </c>
      <c r="R479" s="133">
        <f t="shared" si="349"/>
        <v>0</v>
      </c>
      <c r="S479" s="133">
        <f t="shared" si="349"/>
        <v>0</v>
      </c>
      <c r="T479" s="133">
        <f t="shared" si="349"/>
        <v>0</v>
      </c>
      <c r="U479" s="133">
        <f t="shared" si="349"/>
        <v>0</v>
      </c>
      <c r="V479" s="133">
        <f t="shared" si="349"/>
        <v>0</v>
      </c>
      <c r="W479" s="133">
        <f t="shared" si="349"/>
        <v>0</v>
      </c>
      <c r="X479" s="133">
        <f t="shared" si="349"/>
        <v>0</v>
      </c>
      <c r="Y479" s="133">
        <f t="shared" si="349"/>
        <v>0</v>
      </c>
      <c r="Z479" s="133">
        <f t="shared" si="349"/>
        <v>0</v>
      </c>
      <c r="AA479" s="133">
        <f t="shared" si="349"/>
        <v>0</v>
      </c>
      <c r="AB479" s="133">
        <f t="shared" si="349"/>
        <v>0</v>
      </c>
      <c r="AC479" s="133">
        <f t="shared" si="349"/>
        <v>0</v>
      </c>
      <c r="AD479" s="133">
        <f t="shared" si="349"/>
        <v>0</v>
      </c>
      <c r="AE479" s="133">
        <f t="shared" si="349"/>
        <v>0</v>
      </c>
      <c r="AF479" s="133">
        <f t="shared" si="349"/>
        <v>0</v>
      </c>
      <c r="AG479" s="133">
        <f t="shared" si="349"/>
        <v>0</v>
      </c>
      <c r="AH479" s="133">
        <f t="shared" si="349"/>
        <v>17.7197</v>
      </c>
      <c r="AI479" s="133">
        <f t="shared" si="349"/>
        <v>1.21</v>
      </c>
      <c r="AJ479" s="133">
        <f t="shared" si="349"/>
        <v>0</v>
      </c>
      <c r="AK479" s="133">
        <f t="shared" si="349"/>
        <v>1.2849999999999999</v>
      </c>
      <c r="AL479" s="133">
        <f t="shared" si="349"/>
        <v>0</v>
      </c>
      <c r="AM479" s="133">
        <f t="shared" si="349"/>
        <v>0</v>
      </c>
      <c r="AN479" s="133">
        <f t="shared" si="349"/>
        <v>0</v>
      </c>
      <c r="AO479" s="133">
        <f t="shared" si="349"/>
        <v>1.8810235400000002</v>
      </c>
      <c r="AP479" s="133">
        <f t="shared" si="349"/>
        <v>0.16</v>
      </c>
      <c r="AQ479" s="133">
        <f t="shared" si="349"/>
        <v>0</v>
      </c>
      <c r="AR479" s="133">
        <f t="shared" si="349"/>
        <v>0.10100000000000001</v>
      </c>
      <c r="AS479" s="133">
        <f t="shared" si="349"/>
        <v>0</v>
      </c>
      <c r="AT479" s="133">
        <f t="shared" si="349"/>
        <v>0</v>
      </c>
      <c r="AU479" s="133">
        <f t="shared" si="349"/>
        <v>0</v>
      </c>
      <c r="AV479" s="133">
        <f t="shared" si="349"/>
        <v>0</v>
      </c>
      <c r="AW479" s="133">
        <f t="shared" si="349"/>
        <v>0</v>
      </c>
      <c r="AX479" s="133">
        <f t="shared" si="349"/>
        <v>0</v>
      </c>
      <c r="AY479" s="133">
        <f t="shared" si="349"/>
        <v>0</v>
      </c>
      <c r="AZ479" s="133">
        <f t="shared" si="349"/>
        <v>0</v>
      </c>
      <c r="BA479" s="133">
        <f t="shared" si="349"/>
        <v>0</v>
      </c>
      <c r="BB479" s="133">
        <f t="shared" si="349"/>
        <v>0</v>
      </c>
      <c r="BC479" s="133">
        <f t="shared" si="349"/>
        <v>1.8810235400000002</v>
      </c>
      <c r="BD479" s="133">
        <f t="shared" si="349"/>
        <v>0.16</v>
      </c>
      <c r="BE479" s="133">
        <f t="shared" si="349"/>
        <v>0</v>
      </c>
      <c r="BF479" s="133">
        <f t="shared" si="349"/>
        <v>0.10100000000000001</v>
      </c>
      <c r="BG479" s="133">
        <f t="shared" si="349"/>
        <v>0</v>
      </c>
      <c r="BH479" s="133">
        <f t="shared" si="349"/>
        <v>0</v>
      </c>
      <c r="BI479" s="133">
        <f t="shared" si="349"/>
        <v>0</v>
      </c>
      <c r="BJ479" s="133">
        <f t="shared" si="349"/>
        <v>0</v>
      </c>
      <c r="BK479" s="133">
        <f t="shared" si="349"/>
        <v>0</v>
      </c>
      <c r="BL479" s="133">
        <f t="shared" si="349"/>
        <v>0</v>
      </c>
      <c r="BM479" s="133">
        <f t="shared" si="349"/>
        <v>0</v>
      </c>
      <c r="BN479" s="133">
        <f t="shared" si="349"/>
        <v>0</v>
      </c>
      <c r="BO479" s="133">
        <f t="shared" ref="BO479:CA479" si="350">SUM(BO480:BO483)</f>
        <v>0</v>
      </c>
      <c r="BP479" s="133">
        <f t="shared" si="350"/>
        <v>0</v>
      </c>
      <c r="BQ479" s="133">
        <f t="shared" si="350"/>
        <v>0</v>
      </c>
      <c r="BR479" s="133">
        <f t="shared" si="350"/>
        <v>0</v>
      </c>
      <c r="BS479" s="133">
        <f t="shared" si="350"/>
        <v>0</v>
      </c>
      <c r="BT479" s="133">
        <f t="shared" si="350"/>
        <v>0</v>
      </c>
      <c r="BU479" s="133">
        <f t="shared" si="350"/>
        <v>0</v>
      </c>
      <c r="BV479" s="133">
        <f t="shared" si="350"/>
        <v>0</v>
      </c>
      <c r="BW479" s="133">
        <f t="shared" si="350"/>
        <v>0</v>
      </c>
      <c r="BX479" s="133">
        <f t="shared" si="350"/>
        <v>0</v>
      </c>
      <c r="BY479" s="133">
        <f t="shared" si="350"/>
        <v>15.838676459999999</v>
      </c>
      <c r="BZ479" s="133">
        <f t="shared" si="350"/>
        <v>0</v>
      </c>
      <c r="CA479" s="133">
        <f t="shared" si="350"/>
        <v>0</v>
      </c>
      <c r="CB479" s="98"/>
    </row>
    <row r="480" spans="1:80" s="90" customFormat="1" ht="31.1" x14ac:dyDescent="0.3">
      <c r="A480" s="106" t="s">
        <v>1662</v>
      </c>
      <c r="B480" s="107" t="s">
        <v>930</v>
      </c>
      <c r="C480" s="108" t="s">
        <v>1392</v>
      </c>
      <c r="D480" s="122">
        <v>1.9897799999999999</v>
      </c>
      <c r="E480" s="122"/>
      <c r="F480" s="122">
        <f>VLOOKUP(C480,'[1]13'!$C$23:$AZ$935,4,0)</f>
        <v>1.9897799999999999</v>
      </c>
      <c r="G480" s="122">
        <f>VLOOKUP(C480,'[1]13'!$C$23:$AZ$935,5,0)</f>
        <v>0.16</v>
      </c>
      <c r="H480" s="122"/>
      <c r="I480" s="122">
        <f>VLOOKUP(C480,'[1]13'!$C$23:$AZ$935,7,0)</f>
        <v>8.5000000000000006E-2</v>
      </c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2"/>
      <c r="AC480" s="122"/>
      <c r="AD480" s="122"/>
      <c r="AE480" s="122"/>
      <c r="AF480" s="122"/>
      <c r="AG480" s="122"/>
      <c r="AH480" s="122">
        <v>1.9897799999999999</v>
      </c>
      <c r="AI480" s="122">
        <v>0.16</v>
      </c>
      <c r="AJ480" s="122"/>
      <c r="AK480" s="122">
        <v>8.5000000000000006E-2</v>
      </c>
      <c r="AL480" s="122"/>
      <c r="AM480" s="122"/>
      <c r="AN480" s="122"/>
      <c r="AO480" s="122">
        <f t="shared" ref="AO480:AO483" si="351">AV480+BC480</f>
        <v>1.8810235400000002</v>
      </c>
      <c r="AP480" s="122">
        <f t="shared" ref="AP480:AP483" si="352">AW480+BD480</f>
        <v>0.16</v>
      </c>
      <c r="AQ480" s="122">
        <f t="shared" ref="AQ480:AQ483" si="353">AX480+BE480</f>
        <v>0</v>
      </c>
      <c r="AR480" s="122">
        <f t="shared" ref="AR480:AR483" si="354">AY480+BF480</f>
        <v>0.10100000000000001</v>
      </c>
      <c r="AS480" s="122"/>
      <c r="AT480" s="122"/>
      <c r="AU480" s="122"/>
      <c r="AV480" s="122">
        <f>VLOOKUP(C480,'[1]13'!$C$23:$AZ$935,46,0)</f>
        <v>0</v>
      </c>
      <c r="AW480" s="122">
        <f>VLOOKUP(C480,'[1]13'!$C$23:$AZ$935,47,0)</f>
        <v>0</v>
      </c>
      <c r="AX480" s="122"/>
      <c r="AY480" s="122">
        <f>VLOOKUP(C480,'[1]13'!$C$23:$AZ$935,49,0)</f>
        <v>0</v>
      </c>
      <c r="AZ480" s="122"/>
      <c r="BA480" s="122"/>
      <c r="BB480" s="122"/>
      <c r="BC480" s="122">
        <v>1.8810235400000002</v>
      </c>
      <c r="BD480" s="122">
        <v>0.16</v>
      </c>
      <c r="BE480" s="122"/>
      <c r="BF480" s="122">
        <v>0.10100000000000001</v>
      </c>
      <c r="BG480" s="122"/>
      <c r="BH480" s="122"/>
      <c r="BI480" s="122"/>
      <c r="BJ480" s="122"/>
      <c r="BK480" s="122"/>
      <c r="BL480" s="122"/>
      <c r="BM480" s="122"/>
      <c r="BN480" s="122"/>
      <c r="BO480" s="122"/>
      <c r="BP480" s="122"/>
      <c r="BQ480" s="122"/>
      <c r="BR480" s="122"/>
      <c r="BS480" s="122"/>
      <c r="BT480" s="122"/>
      <c r="BU480" s="122"/>
      <c r="BV480" s="122"/>
      <c r="BW480" s="122"/>
      <c r="BX480" s="122"/>
      <c r="BY480" s="122">
        <f t="shared" ref="BY480:BY483" si="355">F480-AO480</f>
        <v>0.10875645999999972</v>
      </c>
      <c r="BZ480" s="122"/>
      <c r="CA480" s="122"/>
      <c r="CB480" s="98"/>
    </row>
    <row r="481" spans="1:80" s="90" customFormat="1" ht="46.65" x14ac:dyDescent="0.3">
      <c r="A481" s="106" t="s">
        <v>1662</v>
      </c>
      <c r="B481" s="107" t="s">
        <v>112</v>
      </c>
      <c r="C481" s="108" t="s">
        <v>543</v>
      </c>
      <c r="D481" s="122">
        <v>6.7690000000000001</v>
      </c>
      <c r="E481" s="122"/>
      <c r="F481" s="122">
        <f>VLOOKUP(C481,'[1]13'!$C$23:$AZ$935,4,0)</f>
        <v>6.7690000000000001</v>
      </c>
      <c r="G481" s="122">
        <f>VLOOKUP(C481,'[1]13'!$C$23:$AZ$935,5,0)</f>
        <v>0.25</v>
      </c>
      <c r="H481" s="122"/>
      <c r="I481" s="122">
        <f>VLOOKUP(C481,'[1]13'!$C$23:$AZ$935,7,0)</f>
        <v>0.7</v>
      </c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2"/>
      <c r="AC481" s="122"/>
      <c r="AD481" s="122"/>
      <c r="AE481" s="122"/>
      <c r="AF481" s="122"/>
      <c r="AG481" s="122"/>
      <c r="AH481" s="122">
        <v>6.7690000000000001</v>
      </c>
      <c r="AI481" s="122">
        <v>0.25</v>
      </c>
      <c r="AJ481" s="122"/>
      <c r="AK481" s="122">
        <v>0.7</v>
      </c>
      <c r="AL481" s="122"/>
      <c r="AM481" s="122"/>
      <c r="AN481" s="122"/>
      <c r="AO481" s="122">
        <f t="shared" si="351"/>
        <v>0</v>
      </c>
      <c r="AP481" s="122">
        <f t="shared" si="352"/>
        <v>0</v>
      </c>
      <c r="AQ481" s="122">
        <f t="shared" si="353"/>
        <v>0</v>
      </c>
      <c r="AR481" s="122">
        <f t="shared" si="354"/>
        <v>0</v>
      </c>
      <c r="AS481" s="122"/>
      <c r="AT481" s="122"/>
      <c r="AU481" s="122"/>
      <c r="AV481" s="122">
        <f>VLOOKUP(C481,'[1]13'!$C$23:$AZ$935,46,0)</f>
        <v>0</v>
      </c>
      <c r="AW481" s="122">
        <f>VLOOKUP(C481,'[1]13'!$C$23:$AZ$935,47,0)</f>
        <v>0</v>
      </c>
      <c r="AX481" s="122"/>
      <c r="AY481" s="122">
        <f>VLOOKUP(C481,'[1]13'!$C$23:$AZ$935,49,0)</f>
        <v>0</v>
      </c>
      <c r="AZ481" s="122"/>
      <c r="BA481" s="122"/>
      <c r="BB481" s="122"/>
      <c r="BC481" s="122">
        <v>0</v>
      </c>
      <c r="BD481" s="122">
        <v>0</v>
      </c>
      <c r="BE481" s="122"/>
      <c r="BF481" s="122">
        <v>0</v>
      </c>
      <c r="BG481" s="122"/>
      <c r="BH481" s="122"/>
      <c r="BI481" s="122"/>
      <c r="BJ481" s="122"/>
      <c r="BK481" s="122"/>
      <c r="BL481" s="122"/>
      <c r="BM481" s="122"/>
      <c r="BN481" s="122"/>
      <c r="BO481" s="122"/>
      <c r="BP481" s="122"/>
      <c r="BQ481" s="122"/>
      <c r="BR481" s="122"/>
      <c r="BS481" s="122"/>
      <c r="BT481" s="122"/>
      <c r="BU481" s="122"/>
      <c r="BV481" s="122"/>
      <c r="BW481" s="122"/>
      <c r="BX481" s="122"/>
      <c r="BY481" s="122">
        <f t="shared" si="355"/>
        <v>6.7690000000000001</v>
      </c>
      <c r="BZ481" s="122"/>
      <c r="CA481" s="122"/>
      <c r="CB481" s="98"/>
    </row>
    <row r="482" spans="1:80" s="90" customFormat="1" ht="62.2" x14ac:dyDescent="0.3">
      <c r="A482" s="106" t="s">
        <v>1662</v>
      </c>
      <c r="B482" s="107" t="s">
        <v>643</v>
      </c>
      <c r="C482" s="108" t="s">
        <v>692</v>
      </c>
      <c r="D482" s="122">
        <v>8.9609199999999998</v>
      </c>
      <c r="E482" s="122"/>
      <c r="F482" s="122">
        <f>VLOOKUP(C482,'[1]13'!$C$23:$AZ$935,4,0)</f>
        <v>8.9609199999999998</v>
      </c>
      <c r="G482" s="122">
        <f>VLOOKUP(C482,'[1]13'!$C$23:$AZ$935,5,0)</f>
        <v>0.8</v>
      </c>
      <c r="H482" s="122"/>
      <c r="I482" s="122">
        <f>VLOOKUP(C482,'[1]13'!$C$23:$AZ$935,7,0)</f>
        <v>0.5</v>
      </c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2"/>
      <c r="AC482" s="122"/>
      <c r="AD482" s="122"/>
      <c r="AE482" s="122"/>
      <c r="AF482" s="122"/>
      <c r="AG482" s="122"/>
      <c r="AH482" s="122">
        <v>8.9609199999999998</v>
      </c>
      <c r="AI482" s="122">
        <v>0.8</v>
      </c>
      <c r="AJ482" s="122"/>
      <c r="AK482" s="122">
        <v>0.5</v>
      </c>
      <c r="AL482" s="122"/>
      <c r="AM482" s="122"/>
      <c r="AN482" s="122"/>
      <c r="AO482" s="122">
        <f t="shared" si="351"/>
        <v>0</v>
      </c>
      <c r="AP482" s="122">
        <f t="shared" si="352"/>
        <v>0</v>
      </c>
      <c r="AQ482" s="122">
        <f t="shared" si="353"/>
        <v>0</v>
      </c>
      <c r="AR482" s="122">
        <f t="shared" si="354"/>
        <v>0</v>
      </c>
      <c r="AS482" s="122"/>
      <c r="AT482" s="122"/>
      <c r="AU482" s="122"/>
      <c r="AV482" s="122">
        <f>VLOOKUP(C482,'[1]13'!$C$23:$AZ$935,46,0)</f>
        <v>0</v>
      </c>
      <c r="AW482" s="122">
        <f>VLOOKUP(C482,'[1]13'!$C$23:$AZ$935,47,0)</f>
        <v>0</v>
      </c>
      <c r="AX482" s="122"/>
      <c r="AY482" s="122">
        <f>VLOOKUP(C482,'[1]13'!$C$23:$AZ$935,49,0)</f>
        <v>0</v>
      </c>
      <c r="AZ482" s="122"/>
      <c r="BA482" s="122"/>
      <c r="BB482" s="122"/>
      <c r="BC482" s="122">
        <v>0</v>
      </c>
      <c r="BD482" s="122">
        <v>0</v>
      </c>
      <c r="BE482" s="122"/>
      <c r="BF482" s="122">
        <v>0</v>
      </c>
      <c r="BG482" s="122"/>
      <c r="BH482" s="122"/>
      <c r="BI482" s="122"/>
      <c r="BJ482" s="122"/>
      <c r="BK482" s="122"/>
      <c r="BL482" s="122"/>
      <c r="BM482" s="122"/>
      <c r="BN482" s="122"/>
      <c r="BO482" s="122"/>
      <c r="BP482" s="122"/>
      <c r="BQ482" s="122"/>
      <c r="BR482" s="122"/>
      <c r="BS482" s="122"/>
      <c r="BT482" s="122"/>
      <c r="BU482" s="122"/>
      <c r="BV482" s="122"/>
      <c r="BW482" s="122"/>
      <c r="BX482" s="122"/>
      <c r="BY482" s="122">
        <f t="shared" si="355"/>
        <v>8.9609199999999998</v>
      </c>
      <c r="BZ482" s="122"/>
      <c r="CA482" s="122"/>
      <c r="CB482" s="98"/>
    </row>
    <row r="483" spans="1:80" s="90" customFormat="1" ht="31.1" x14ac:dyDescent="0.3">
      <c r="A483" s="106" t="s">
        <v>1662</v>
      </c>
      <c r="B483" s="107" t="s">
        <v>931</v>
      </c>
      <c r="C483" s="108" t="s">
        <v>1393</v>
      </c>
      <c r="D483" s="122">
        <v>0</v>
      </c>
      <c r="E483" s="122"/>
      <c r="F483" s="122">
        <f>VLOOKUP(C483,'[1]13'!$C$23:$AZ$935,4,0)</f>
        <v>0</v>
      </c>
      <c r="G483" s="122">
        <f>VLOOKUP(C483,'[1]13'!$C$23:$AZ$935,5,0)</f>
        <v>0</v>
      </c>
      <c r="H483" s="122"/>
      <c r="I483" s="122">
        <f>VLOOKUP(C483,'[1]13'!$C$23:$AZ$935,7,0)</f>
        <v>0</v>
      </c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2"/>
      <c r="AC483" s="122"/>
      <c r="AD483" s="122"/>
      <c r="AE483" s="122"/>
      <c r="AF483" s="122"/>
      <c r="AG483" s="122"/>
      <c r="AH483" s="122">
        <v>0</v>
      </c>
      <c r="AI483" s="122">
        <v>0</v>
      </c>
      <c r="AJ483" s="122"/>
      <c r="AK483" s="122">
        <v>0</v>
      </c>
      <c r="AL483" s="122"/>
      <c r="AM483" s="122"/>
      <c r="AN483" s="122"/>
      <c r="AO483" s="122">
        <f t="shared" si="351"/>
        <v>0</v>
      </c>
      <c r="AP483" s="122">
        <f t="shared" si="352"/>
        <v>0</v>
      </c>
      <c r="AQ483" s="122">
        <f t="shared" si="353"/>
        <v>0</v>
      </c>
      <c r="AR483" s="122">
        <f t="shared" si="354"/>
        <v>0</v>
      </c>
      <c r="AS483" s="122"/>
      <c r="AT483" s="122"/>
      <c r="AU483" s="122"/>
      <c r="AV483" s="122">
        <f>VLOOKUP(C483,'[1]13'!$C$23:$AZ$935,46,0)</f>
        <v>0</v>
      </c>
      <c r="AW483" s="122">
        <f>VLOOKUP(C483,'[1]13'!$C$23:$AZ$935,47,0)</f>
        <v>0</v>
      </c>
      <c r="AX483" s="122"/>
      <c r="AY483" s="122">
        <f>VLOOKUP(C483,'[1]13'!$C$23:$AZ$935,49,0)</f>
        <v>0</v>
      </c>
      <c r="AZ483" s="122"/>
      <c r="BA483" s="122"/>
      <c r="BB483" s="122"/>
      <c r="BC483" s="122">
        <v>0</v>
      </c>
      <c r="BD483" s="122">
        <v>0</v>
      </c>
      <c r="BE483" s="122"/>
      <c r="BF483" s="122">
        <v>0</v>
      </c>
      <c r="BG483" s="122"/>
      <c r="BH483" s="122"/>
      <c r="BI483" s="122"/>
      <c r="BJ483" s="122"/>
      <c r="BK483" s="122"/>
      <c r="BL483" s="122"/>
      <c r="BM483" s="122"/>
      <c r="BN483" s="122"/>
      <c r="BO483" s="122"/>
      <c r="BP483" s="122"/>
      <c r="BQ483" s="122"/>
      <c r="BR483" s="122"/>
      <c r="BS483" s="122"/>
      <c r="BT483" s="122"/>
      <c r="BU483" s="122"/>
      <c r="BV483" s="122"/>
      <c r="BW483" s="122"/>
      <c r="BX483" s="122"/>
      <c r="BY483" s="122">
        <f t="shared" si="355"/>
        <v>0</v>
      </c>
      <c r="BZ483" s="122"/>
      <c r="CA483" s="122"/>
      <c r="CB483" s="98"/>
    </row>
    <row r="484" spans="1:80" s="90" customFormat="1" x14ac:dyDescent="0.3">
      <c r="A484" s="103"/>
      <c r="B484" s="110" t="s">
        <v>36</v>
      </c>
      <c r="C484" s="105"/>
      <c r="D484" s="133">
        <f t="shared" ref="D484:BN484" si="356">SUM(D485:D488)</f>
        <v>31.521369999999997</v>
      </c>
      <c r="E484" s="133">
        <f t="shared" si="356"/>
        <v>0</v>
      </c>
      <c r="F484" s="133">
        <f t="shared" si="356"/>
        <v>0</v>
      </c>
      <c r="G484" s="133">
        <f t="shared" si="356"/>
        <v>0</v>
      </c>
      <c r="H484" s="133">
        <f t="shared" si="356"/>
        <v>0</v>
      </c>
      <c r="I484" s="133">
        <f t="shared" si="356"/>
        <v>0</v>
      </c>
      <c r="J484" s="133">
        <f t="shared" si="356"/>
        <v>0</v>
      </c>
      <c r="K484" s="133">
        <f t="shared" si="356"/>
        <v>0</v>
      </c>
      <c r="L484" s="133">
        <f t="shared" si="356"/>
        <v>0</v>
      </c>
      <c r="M484" s="133">
        <f t="shared" si="356"/>
        <v>0</v>
      </c>
      <c r="N484" s="133">
        <f t="shared" si="356"/>
        <v>0</v>
      </c>
      <c r="O484" s="133">
        <f t="shared" si="356"/>
        <v>0</v>
      </c>
      <c r="P484" s="133">
        <f t="shared" si="356"/>
        <v>0</v>
      </c>
      <c r="Q484" s="133">
        <f t="shared" si="356"/>
        <v>0</v>
      </c>
      <c r="R484" s="133">
        <f t="shared" si="356"/>
        <v>0</v>
      </c>
      <c r="S484" s="133">
        <f t="shared" si="356"/>
        <v>0</v>
      </c>
      <c r="T484" s="133">
        <f t="shared" si="356"/>
        <v>0</v>
      </c>
      <c r="U484" s="133">
        <f t="shared" si="356"/>
        <v>0</v>
      </c>
      <c r="V484" s="133">
        <f t="shared" si="356"/>
        <v>0</v>
      </c>
      <c r="W484" s="133">
        <f t="shared" si="356"/>
        <v>0</v>
      </c>
      <c r="X484" s="133">
        <f t="shared" si="356"/>
        <v>0</v>
      </c>
      <c r="Y484" s="133">
        <f t="shared" si="356"/>
        <v>0</v>
      </c>
      <c r="Z484" s="133">
        <f t="shared" si="356"/>
        <v>0</v>
      </c>
      <c r="AA484" s="133">
        <f t="shared" si="356"/>
        <v>0</v>
      </c>
      <c r="AB484" s="133">
        <f t="shared" si="356"/>
        <v>0</v>
      </c>
      <c r="AC484" s="133">
        <f t="shared" si="356"/>
        <v>0</v>
      </c>
      <c r="AD484" s="133">
        <f t="shared" si="356"/>
        <v>0</v>
      </c>
      <c r="AE484" s="133">
        <f t="shared" si="356"/>
        <v>0</v>
      </c>
      <c r="AF484" s="133">
        <f t="shared" si="356"/>
        <v>0</v>
      </c>
      <c r="AG484" s="133">
        <f t="shared" si="356"/>
        <v>0</v>
      </c>
      <c r="AH484" s="133">
        <f t="shared" si="356"/>
        <v>0</v>
      </c>
      <c r="AI484" s="133">
        <f t="shared" si="356"/>
        <v>0</v>
      </c>
      <c r="AJ484" s="133">
        <f t="shared" si="356"/>
        <v>0</v>
      </c>
      <c r="AK484" s="133">
        <f t="shared" si="356"/>
        <v>0</v>
      </c>
      <c r="AL484" s="133">
        <f t="shared" si="356"/>
        <v>0</v>
      </c>
      <c r="AM484" s="133">
        <f t="shared" si="356"/>
        <v>0</v>
      </c>
      <c r="AN484" s="133">
        <f t="shared" si="356"/>
        <v>0</v>
      </c>
      <c r="AO484" s="133">
        <f t="shared" si="356"/>
        <v>4.5174618500000001</v>
      </c>
      <c r="AP484" s="133">
        <f t="shared" si="356"/>
        <v>0.5</v>
      </c>
      <c r="AQ484" s="133">
        <f t="shared" si="356"/>
        <v>0</v>
      </c>
      <c r="AR484" s="133">
        <f t="shared" si="356"/>
        <v>0.27529999999999999</v>
      </c>
      <c r="AS484" s="133">
        <f t="shared" si="356"/>
        <v>0</v>
      </c>
      <c r="AT484" s="133">
        <f t="shared" si="356"/>
        <v>0</v>
      </c>
      <c r="AU484" s="133">
        <f t="shared" si="356"/>
        <v>0</v>
      </c>
      <c r="AV484" s="133">
        <f t="shared" si="356"/>
        <v>4.5174618500000001</v>
      </c>
      <c r="AW484" s="133">
        <f t="shared" si="356"/>
        <v>0.5</v>
      </c>
      <c r="AX484" s="133">
        <f t="shared" si="356"/>
        <v>0</v>
      </c>
      <c r="AY484" s="133">
        <f t="shared" si="356"/>
        <v>0.27529999999999999</v>
      </c>
      <c r="AZ484" s="133">
        <f t="shared" si="356"/>
        <v>0</v>
      </c>
      <c r="BA484" s="133">
        <f t="shared" si="356"/>
        <v>0</v>
      </c>
      <c r="BB484" s="133">
        <f t="shared" si="356"/>
        <v>0</v>
      </c>
      <c r="BC484" s="133">
        <f t="shared" si="356"/>
        <v>0</v>
      </c>
      <c r="BD484" s="133">
        <f t="shared" si="356"/>
        <v>0</v>
      </c>
      <c r="BE484" s="133">
        <f t="shared" si="356"/>
        <v>0</v>
      </c>
      <c r="BF484" s="133">
        <f t="shared" si="356"/>
        <v>0</v>
      </c>
      <c r="BG484" s="133">
        <f t="shared" si="356"/>
        <v>0</v>
      </c>
      <c r="BH484" s="133">
        <f t="shared" si="356"/>
        <v>0</v>
      </c>
      <c r="BI484" s="133">
        <f t="shared" si="356"/>
        <v>0</v>
      </c>
      <c r="BJ484" s="133">
        <f t="shared" si="356"/>
        <v>0</v>
      </c>
      <c r="BK484" s="133">
        <f t="shared" si="356"/>
        <v>0</v>
      </c>
      <c r="BL484" s="133">
        <f t="shared" si="356"/>
        <v>0</v>
      </c>
      <c r="BM484" s="133">
        <f t="shared" si="356"/>
        <v>0</v>
      </c>
      <c r="BN484" s="133">
        <f t="shared" si="356"/>
        <v>0</v>
      </c>
      <c r="BO484" s="133">
        <f t="shared" ref="BO484:CA484" si="357">SUM(BO485:BO488)</f>
        <v>0</v>
      </c>
      <c r="BP484" s="133">
        <f t="shared" si="357"/>
        <v>0</v>
      </c>
      <c r="BQ484" s="133">
        <f t="shared" si="357"/>
        <v>0</v>
      </c>
      <c r="BR484" s="133">
        <f t="shared" si="357"/>
        <v>0</v>
      </c>
      <c r="BS484" s="133">
        <f t="shared" si="357"/>
        <v>0</v>
      </c>
      <c r="BT484" s="133">
        <f t="shared" si="357"/>
        <v>0</v>
      </c>
      <c r="BU484" s="133">
        <f t="shared" si="357"/>
        <v>0</v>
      </c>
      <c r="BV484" s="133">
        <f t="shared" si="357"/>
        <v>0</v>
      </c>
      <c r="BW484" s="133">
        <f t="shared" si="357"/>
        <v>0</v>
      </c>
      <c r="BX484" s="133">
        <f t="shared" si="357"/>
        <v>0</v>
      </c>
      <c r="BY484" s="133">
        <f t="shared" si="357"/>
        <v>-4.5174618500000001</v>
      </c>
      <c r="BZ484" s="133">
        <f t="shared" si="357"/>
        <v>0</v>
      </c>
      <c r="CA484" s="133">
        <f t="shared" si="357"/>
        <v>0</v>
      </c>
      <c r="CB484" s="98"/>
    </row>
    <row r="485" spans="1:80" s="90" customFormat="1" ht="31.1" x14ac:dyDescent="0.3">
      <c r="A485" s="106" t="s">
        <v>1662</v>
      </c>
      <c r="B485" s="107" t="s">
        <v>932</v>
      </c>
      <c r="C485" s="108" t="s">
        <v>1394</v>
      </c>
      <c r="D485" s="122">
        <v>2.2013699999999998</v>
      </c>
      <c r="E485" s="122"/>
      <c r="F485" s="122">
        <f>VLOOKUP(C485,'[1]13'!$C$23:$AZ$935,4,0)</f>
        <v>0</v>
      </c>
      <c r="G485" s="122">
        <f>VLOOKUP(C485,'[1]13'!$C$23:$AZ$935,5,0)</f>
        <v>0</v>
      </c>
      <c r="H485" s="122"/>
      <c r="I485" s="122">
        <f>VLOOKUP(C485,'[1]13'!$C$23:$AZ$935,7,0)</f>
        <v>0</v>
      </c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2"/>
      <c r="AC485" s="122"/>
      <c r="AD485" s="122"/>
      <c r="AE485" s="122"/>
      <c r="AF485" s="122"/>
      <c r="AG485" s="122"/>
      <c r="AH485" s="122">
        <v>0</v>
      </c>
      <c r="AI485" s="122">
        <v>0</v>
      </c>
      <c r="AJ485" s="122"/>
      <c r="AK485" s="122">
        <v>0</v>
      </c>
      <c r="AL485" s="122"/>
      <c r="AM485" s="122"/>
      <c r="AN485" s="122"/>
      <c r="AO485" s="122">
        <f t="shared" ref="AO485:AO488" si="358">AV485+BC485</f>
        <v>1.9564497099999998</v>
      </c>
      <c r="AP485" s="122">
        <f t="shared" ref="AP485:AP488" si="359">AW485+BD485</f>
        <v>0.25</v>
      </c>
      <c r="AQ485" s="122">
        <f t="shared" ref="AQ485:AQ488" si="360">AX485+BE485</f>
        <v>0</v>
      </c>
      <c r="AR485" s="122">
        <f t="shared" ref="AR485:AR488" si="361">AY485+BF485</f>
        <v>9.2300000000000007E-2</v>
      </c>
      <c r="AS485" s="122"/>
      <c r="AT485" s="122"/>
      <c r="AU485" s="122"/>
      <c r="AV485" s="122">
        <f>VLOOKUP(C485,'[1]13'!$C$23:$AZ$935,46,0)</f>
        <v>1.9564497099999998</v>
      </c>
      <c r="AW485" s="122">
        <f>VLOOKUP(C485,'[1]13'!$C$23:$AZ$935,47,0)</f>
        <v>0.25</v>
      </c>
      <c r="AX485" s="122"/>
      <c r="AY485" s="122">
        <f>VLOOKUP(C485,'[1]13'!$C$23:$AZ$935,49,0)</f>
        <v>9.2300000000000007E-2</v>
      </c>
      <c r="AZ485" s="122"/>
      <c r="BA485" s="122"/>
      <c r="BB485" s="122"/>
      <c r="BC485" s="122">
        <v>0</v>
      </c>
      <c r="BD485" s="122">
        <v>0</v>
      </c>
      <c r="BE485" s="122"/>
      <c r="BF485" s="122">
        <v>0</v>
      </c>
      <c r="BG485" s="122"/>
      <c r="BH485" s="122"/>
      <c r="BI485" s="122"/>
      <c r="BJ485" s="122"/>
      <c r="BK485" s="122"/>
      <c r="BL485" s="122"/>
      <c r="BM485" s="122"/>
      <c r="BN485" s="122"/>
      <c r="BO485" s="122"/>
      <c r="BP485" s="122"/>
      <c r="BQ485" s="122"/>
      <c r="BR485" s="122"/>
      <c r="BS485" s="122"/>
      <c r="BT485" s="122"/>
      <c r="BU485" s="122"/>
      <c r="BV485" s="122"/>
      <c r="BW485" s="122"/>
      <c r="BX485" s="122"/>
      <c r="BY485" s="122">
        <f t="shared" ref="BY485:BY488" si="362">F485-AO485</f>
        <v>-1.9564497099999998</v>
      </c>
      <c r="BZ485" s="122"/>
      <c r="CA485" s="122"/>
      <c r="CB485" s="98"/>
    </row>
    <row r="486" spans="1:80" s="90" customFormat="1" ht="31.1" x14ac:dyDescent="0.3">
      <c r="A486" s="106" t="s">
        <v>1662</v>
      </c>
      <c r="B486" s="107" t="s">
        <v>933</v>
      </c>
      <c r="C486" s="108" t="s">
        <v>1395</v>
      </c>
      <c r="D486" s="122">
        <v>2.8187199999999999</v>
      </c>
      <c r="E486" s="122"/>
      <c r="F486" s="122">
        <f>VLOOKUP(C486,'[1]13'!$C$23:$AZ$935,4,0)</f>
        <v>0</v>
      </c>
      <c r="G486" s="122">
        <f>VLOOKUP(C486,'[1]13'!$C$23:$AZ$935,5,0)</f>
        <v>0</v>
      </c>
      <c r="H486" s="122"/>
      <c r="I486" s="122">
        <f>VLOOKUP(C486,'[1]13'!$C$23:$AZ$935,7,0)</f>
        <v>0</v>
      </c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2"/>
      <c r="AC486" s="122"/>
      <c r="AD486" s="122"/>
      <c r="AE486" s="122"/>
      <c r="AF486" s="122"/>
      <c r="AG486" s="122"/>
      <c r="AH486" s="122">
        <v>0</v>
      </c>
      <c r="AI486" s="122">
        <v>0</v>
      </c>
      <c r="AJ486" s="122"/>
      <c r="AK486" s="122">
        <v>0</v>
      </c>
      <c r="AL486" s="122"/>
      <c r="AM486" s="122"/>
      <c r="AN486" s="122"/>
      <c r="AO486" s="122">
        <f t="shared" si="358"/>
        <v>2.5610121400000003</v>
      </c>
      <c r="AP486" s="122">
        <f t="shared" si="359"/>
        <v>0.25</v>
      </c>
      <c r="AQ486" s="122">
        <f t="shared" si="360"/>
        <v>0</v>
      </c>
      <c r="AR486" s="122">
        <f t="shared" si="361"/>
        <v>0.183</v>
      </c>
      <c r="AS486" s="122"/>
      <c r="AT486" s="122"/>
      <c r="AU486" s="122"/>
      <c r="AV486" s="122">
        <f>VLOOKUP(C486,'[1]13'!$C$23:$AZ$935,46,0)</f>
        <v>2.5610121400000003</v>
      </c>
      <c r="AW486" s="122">
        <f>VLOOKUP(C486,'[1]13'!$C$23:$AZ$935,47,0)</f>
        <v>0.25</v>
      </c>
      <c r="AX486" s="122"/>
      <c r="AY486" s="122">
        <f>VLOOKUP(C486,'[1]13'!$C$23:$AZ$935,49,0)</f>
        <v>0.183</v>
      </c>
      <c r="AZ486" s="122"/>
      <c r="BA486" s="122"/>
      <c r="BB486" s="122"/>
      <c r="BC486" s="122">
        <v>0</v>
      </c>
      <c r="BD486" s="122">
        <v>0</v>
      </c>
      <c r="BE486" s="122"/>
      <c r="BF486" s="122">
        <v>0</v>
      </c>
      <c r="BG486" s="122"/>
      <c r="BH486" s="122"/>
      <c r="BI486" s="122"/>
      <c r="BJ486" s="122"/>
      <c r="BK486" s="122"/>
      <c r="BL486" s="122"/>
      <c r="BM486" s="122"/>
      <c r="BN486" s="122"/>
      <c r="BO486" s="122"/>
      <c r="BP486" s="122"/>
      <c r="BQ486" s="122"/>
      <c r="BR486" s="122"/>
      <c r="BS486" s="122"/>
      <c r="BT486" s="122"/>
      <c r="BU486" s="122"/>
      <c r="BV486" s="122"/>
      <c r="BW486" s="122"/>
      <c r="BX486" s="122"/>
      <c r="BY486" s="122">
        <f t="shared" si="362"/>
        <v>-2.5610121400000003</v>
      </c>
      <c r="BZ486" s="122"/>
      <c r="CA486" s="122"/>
      <c r="CB486" s="98"/>
    </row>
    <row r="487" spans="1:80" s="90" customFormat="1" ht="46.65" x14ac:dyDescent="0.3">
      <c r="A487" s="106" t="s">
        <v>1662</v>
      </c>
      <c r="B487" s="107" t="s">
        <v>934</v>
      </c>
      <c r="C487" s="108" t="s">
        <v>1396</v>
      </c>
      <c r="D487" s="122">
        <v>4.1500000000000004</v>
      </c>
      <c r="E487" s="122"/>
      <c r="F487" s="122">
        <f>VLOOKUP(C487,'[1]13'!$C$23:$AZ$935,4,0)</f>
        <v>0</v>
      </c>
      <c r="G487" s="122">
        <f>VLOOKUP(C487,'[1]13'!$C$23:$AZ$935,5,0)</f>
        <v>0</v>
      </c>
      <c r="H487" s="122"/>
      <c r="I487" s="122">
        <f>VLOOKUP(C487,'[1]13'!$C$23:$AZ$935,7,0)</f>
        <v>0</v>
      </c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2"/>
      <c r="AC487" s="122"/>
      <c r="AD487" s="122"/>
      <c r="AE487" s="122"/>
      <c r="AF487" s="122"/>
      <c r="AG487" s="122"/>
      <c r="AH487" s="122">
        <v>0</v>
      </c>
      <c r="AI487" s="122">
        <v>0</v>
      </c>
      <c r="AJ487" s="122"/>
      <c r="AK487" s="122">
        <v>0</v>
      </c>
      <c r="AL487" s="122"/>
      <c r="AM487" s="122"/>
      <c r="AN487" s="122"/>
      <c r="AO487" s="122">
        <f t="shared" si="358"/>
        <v>0</v>
      </c>
      <c r="AP487" s="122">
        <f t="shared" si="359"/>
        <v>0</v>
      </c>
      <c r="AQ487" s="122">
        <f t="shared" si="360"/>
        <v>0</v>
      </c>
      <c r="AR487" s="122">
        <f t="shared" si="361"/>
        <v>0</v>
      </c>
      <c r="AS487" s="122"/>
      <c r="AT487" s="122"/>
      <c r="AU487" s="122"/>
      <c r="AV487" s="122">
        <f>VLOOKUP(C487,'[1]13'!$C$23:$AZ$935,46,0)</f>
        <v>0</v>
      </c>
      <c r="AW487" s="122">
        <f>VLOOKUP(C487,'[1]13'!$C$23:$AZ$935,47,0)</f>
        <v>0</v>
      </c>
      <c r="AX487" s="122"/>
      <c r="AY487" s="122">
        <f>VLOOKUP(C487,'[1]13'!$C$23:$AZ$935,49,0)</f>
        <v>0</v>
      </c>
      <c r="AZ487" s="122"/>
      <c r="BA487" s="122"/>
      <c r="BB487" s="122"/>
      <c r="BC487" s="122">
        <v>0</v>
      </c>
      <c r="BD487" s="122">
        <v>0</v>
      </c>
      <c r="BE487" s="122"/>
      <c r="BF487" s="122">
        <v>0</v>
      </c>
      <c r="BG487" s="122"/>
      <c r="BH487" s="122"/>
      <c r="BI487" s="122"/>
      <c r="BJ487" s="122"/>
      <c r="BK487" s="122"/>
      <c r="BL487" s="122"/>
      <c r="BM487" s="122"/>
      <c r="BN487" s="122"/>
      <c r="BO487" s="122"/>
      <c r="BP487" s="122"/>
      <c r="BQ487" s="122"/>
      <c r="BR487" s="122"/>
      <c r="BS487" s="122"/>
      <c r="BT487" s="122"/>
      <c r="BU487" s="122"/>
      <c r="BV487" s="122"/>
      <c r="BW487" s="122"/>
      <c r="BX487" s="122"/>
      <c r="BY487" s="122">
        <f t="shared" si="362"/>
        <v>0</v>
      </c>
      <c r="BZ487" s="122"/>
      <c r="CA487" s="122"/>
      <c r="CB487" s="98"/>
    </row>
    <row r="488" spans="1:80" s="90" customFormat="1" ht="62.2" x14ac:dyDescent="0.3">
      <c r="A488" s="106" t="s">
        <v>1662</v>
      </c>
      <c r="B488" s="107" t="s">
        <v>644</v>
      </c>
      <c r="C488" s="108" t="s">
        <v>114</v>
      </c>
      <c r="D488" s="122">
        <v>22.351279999999999</v>
      </c>
      <c r="E488" s="122"/>
      <c r="F488" s="122">
        <f>VLOOKUP(C488,'[1]13'!$C$23:$AZ$935,4,0)</f>
        <v>0</v>
      </c>
      <c r="G488" s="122">
        <f>VLOOKUP(C488,'[1]13'!$C$23:$AZ$935,5,0)</f>
        <v>0</v>
      </c>
      <c r="H488" s="122"/>
      <c r="I488" s="122">
        <f>VLOOKUP(C488,'[1]13'!$C$23:$AZ$935,7,0)</f>
        <v>0</v>
      </c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2"/>
      <c r="AC488" s="122"/>
      <c r="AD488" s="122"/>
      <c r="AE488" s="122"/>
      <c r="AF488" s="122"/>
      <c r="AG488" s="122"/>
      <c r="AH488" s="122">
        <v>0</v>
      </c>
      <c r="AI488" s="122">
        <v>0</v>
      </c>
      <c r="AJ488" s="122"/>
      <c r="AK488" s="122">
        <v>0</v>
      </c>
      <c r="AL488" s="122"/>
      <c r="AM488" s="122"/>
      <c r="AN488" s="122"/>
      <c r="AO488" s="122">
        <f t="shared" si="358"/>
        <v>0</v>
      </c>
      <c r="AP488" s="122">
        <f t="shared" si="359"/>
        <v>0</v>
      </c>
      <c r="AQ488" s="122">
        <f t="shared" si="360"/>
        <v>0</v>
      </c>
      <c r="AR488" s="122">
        <f t="shared" si="361"/>
        <v>0</v>
      </c>
      <c r="AS488" s="122"/>
      <c r="AT488" s="122"/>
      <c r="AU488" s="122"/>
      <c r="AV488" s="122">
        <f>VLOOKUP(C488,'[1]13'!$C$23:$AZ$935,46,0)</f>
        <v>0</v>
      </c>
      <c r="AW488" s="122">
        <f>VLOOKUP(C488,'[1]13'!$C$23:$AZ$935,47,0)</f>
        <v>0</v>
      </c>
      <c r="AX488" s="122"/>
      <c r="AY488" s="122">
        <f>VLOOKUP(C488,'[1]13'!$C$23:$AZ$935,49,0)</f>
        <v>0</v>
      </c>
      <c r="AZ488" s="122"/>
      <c r="BA488" s="122"/>
      <c r="BB488" s="122"/>
      <c r="BC488" s="122">
        <v>0</v>
      </c>
      <c r="BD488" s="122">
        <v>0</v>
      </c>
      <c r="BE488" s="122"/>
      <c r="BF488" s="122">
        <v>0</v>
      </c>
      <c r="BG488" s="122"/>
      <c r="BH488" s="122"/>
      <c r="BI488" s="122"/>
      <c r="BJ488" s="122"/>
      <c r="BK488" s="122"/>
      <c r="BL488" s="122"/>
      <c r="BM488" s="122"/>
      <c r="BN488" s="122"/>
      <c r="BO488" s="122"/>
      <c r="BP488" s="122"/>
      <c r="BQ488" s="122"/>
      <c r="BR488" s="122"/>
      <c r="BS488" s="122"/>
      <c r="BT488" s="122"/>
      <c r="BU488" s="122"/>
      <c r="BV488" s="122"/>
      <c r="BW488" s="122"/>
      <c r="BX488" s="122"/>
      <c r="BY488" s="122">
        <f t="shared" si="362"/>
        <v>0</v>
      </c>
      <c r="BZ488" s="122"/>
      <c r="CA488" s="122"/>
      <c r="CB488" s="98"/>
    </row>
    <row r="489" spans="1:80" s="90" customFormat="1" x14ac:dyDescent="0.3">
      <c r="A489" s="103"/>
      <c r="B489" s="110" t="s">
        <v>935</v>
      </c>
      <c r="C489" s="105"/>
      <c r="D489" s="133">
        <f t="shared" ref="D489:BN489" si="363">SUM(D490:D491)</f>
        <v>4.3324199999999999</v>
      </c>
      <c r="E489" s="133">
        <f t="shared" si="363"/>
        <v>0</v>
      </c>
      <c r="F489" s="133">
        <f t="shared" si="363"/>
        <v>4.3324200000000008</v>
      </c>
      <c r="G489" s="133">
        <f t="shared" si="363"/>
        <v>0.32</v>
      </c>
      <c r="H489" s="133">
        <f t="shared" si="363"/>
        <v>0</v>
      </c>
      <c r="I489" s="133">
        <f t="shared" si="363"/>
        <v>0.59000000000000008</v>
      </c>
      <c r="J489" s="133">
        <f t="shared" si="363"/>
        <v>0</v>
      </c>
      <c r="K489" s="133">
        <f t="shared" si="363"/>
        <v>0</v>
      </c>
      <c r="L489" s="133">
        <f t="shared" si="363"/>
        <v>0</v>
      </c>
      <c r="M489" s="133">
        <f t="shared" si="363"/>
        <v>0</v>
      </c>
      <c r="N489" s="133">
        <f t="shared" si="363"/>
        <v>0</v>
      </c>
      <c r="O489" s="133">
        <f t="shared" si="363"/>
        <v>0</v>
      </c>
      <c r="P489" s="133">
        <f t="shared" si="363"/>
        <v>0</v>
      </c>
      <c r="Q489" s="133">
        <f t="shared" si="363"/>
        <v>0</v>
      </c>
      <c r="R489" s="133">
        <f t="shared" si="363"/>
        <v>0</v>
      </c>
      <c r="S489" s="133">
        <f t="shared" si="363"/>
        <v>0</v>
      </c>
      <c r="T489" s="133">
        <f t="shared" si="363"/>
        <v>0</v>
      </c>
      <c r="U489" s="133">
        <f t="shared" si="363"/>
        <v>0</v>
      </c>
      <c r="V489" s="133">
        <f t="shared" si="363"/>
        <v>0</v>
      </c>
      <c r="W489" s="133">
        <f t="shared" si="363"/>
        <v>0</v>
      </c>
      <c r="X489" s="133">
        <f t="shared" si="363"/>
        <v>0</v>
      </c>
      <c r="Y489" s="133">
        <f t="shared" si="363"/>
        <v>0</v>
      </c>
      <c r="Z489" s="133">
        <f t="shared" si="363"/>
        <v>0</v>
      </c>
      <c r="AA489" s="133">
        <f t="shared" si="363"/>
        <v>0</v>
      </c>
      <c r="AB489" s="133">
        <f t="shared" si="363"/>
        <v>0</v>
      </c>
      <c r="AC489" s="133">
        <f t="shared" si="363"/>
        <v>0</v>
      </c>
      <c r="AD489" s="133">
        <f t="shared" si="363"/>
        <v>0</v>
      </c>
      <c r="AE489" s="133">
        <f t="shared" si="363"/>
        <v>0</v>
      </c>
      <c r="AF489" s="133">
        <f t="shared" si="363"/>
        <v>0</v>
      </c>
      <c r="AG489" s="133">
        <f t="shared" si="363"/>
        <v>0</v>
      </c>
      <c r="AH489" s="133">
        <f t="shared" si="363"/>
        <v>4.3324200000000008</v>
      </c>
      <c r="AI489" s="133">
        <f t="shared" si="363"/>
        <v>0.32</v>
      </c>
      <c r="AJ489" s="133">
        <f t="shared" si="363"/>
        <v>0</v>
      </c>
      <c r="AK489" s="133">
        <f t="shared" si="363"/>
        <v>0.59000000000000008</v>
      </c>
      <c r="AL489" s="133">
        <f t="shared" si="363"/>
        <v>0</v>
      </c>
      <c r="AM489" s="133">
        <f t="shared" si="363"/>
        <v>0</v>
      </c>
      <c r="AN489" s="133">
        <f t="shared" si="363"/>
        <v>0</v>
      </c>
      <c r="AO489" s="133">
        <f t="shared" si="363"/>
        <v>0</v>
      </c>
      <c r="AP489" s="133">
        <f t="shared" si="363"/>
        <v>0</v>
      </c>
      <c r="AQ489" s="133">
        <f t="shared" si="363"/>
        <v>0</v>
      </c>
      <c r="AR489" s="133">
        <f t="shared" si="363"/>
        <v>0</v>
      </c>
      <c r="AS489" s="133">
        <f t="shared" si="363"/>
        <v>0</v>
      </c>
      <c r="AT489" s="133">
        <f t="shared" si="363"/>
        <v>0</v>
      </c>
      <c r="AU489" s="133">
        <f t="shared" si="363"/>
        <v>0</v>
      </c>
      <c r="AV489" s="133">
        <f t="shared" si="363"/>
        <v>0</v>
      </c>
      <c r="AW489" s="133">
        <f t="shared" si="363"/>
        <v>0</v>
      </c>
      <c r="AX489" s="133">
        <f t="shared" si="363"/>
        <v>0</v>
      </c>
      <c r="AY489" s="133">
        <f t="shared" si="363"/>
        <v>0</v>
      </c>
      <c r="AZ489" s="133">
        <f t="shared" si="363"/>
        <v>0</v>
      </c>
      <c r="BA489" s="133">
        <f t="shared" si="363"/>
        <v>0</v>
      </c>
      <c r="BB489" s="133">
        <f t="shared" si="363"/>
        <v>0</v>
      </c>
      <c r="BC489" s="133">
        <f t="shared" si="363"/>
        <v>0</v>
      </c>
      <c r="BD489" s="133">
        <f t="shared" si="363"/>
        <v>0</v>
      </c>
      <c r="BE489" s="133">
        <f t="shared" si="363"/>
        <v>0</v>
      </c>
      <c r="BF489" s="133">
        <f t="shared" si="363"/>
        <v>0</v>
      </c>
      <c r="BG489" s="133">
        <f t="shared" si="363"/>
        <v>0</v>
      </c>
      <c r="BH489" s="133">
        <f t="shared" si="363"/>
        <v>0</v>
      </c>
      <c r="BI489" s="133">
        <f t="shared" si="363"/>
        <v>0</v>
      </c>
      <c r="BJ489" s="133">
        <f t="shared" si="363"/>
        <v>0</v>
      </c>
      <c r="BK489" s="133">
        <f t="shared" si="363"/>
        <v>0</v>
      </c>
      <c r="BL489" s="133">
        <f t="shared" si="363"/>
        <v>0</v>
      </c>
      <c r="BM489" s="133">
        <f t="shared" si="363"/>
        <v>0</v>
      </c>
      <c r="BN489" s="133">
        <f t="shared" si="363"/>
        <v>0</v>
      </c>
      <c r="BO489" s="133">
        <f t="shared" ref="BO489:CA489" si="364">SUM(BO490:BO491)</f>
        <v>0</v>
      </c>
      <c r="BP489" s="133">
        <f t="shared" si="364"/>
        <v>0</v>
      </c>
      <c r="BQ489" s="133">
        <f t="shared" si="364"/>
        <v>0</v>
      </c>
      <c r="BR489" s="133">
        <f t="shared" si="364"/>
        <v>0</v>
      </c>
      <c r="BS489" s="133">
        <f t="shared" si="364"/>
        <v>0</v>
      </c>
      <c r="BT489" s="133">
        <f t="shared" si="364"/>
        <v>0</v>
      </c>
      <c r="BU489" s="133">
        <f t="shared" si="364"/>
        <v>0</v>
      </c>
      <c r="BV489" s="133">
        <f t="shared" si="364"/>
        <v>0</v>
      </c>
      <c r="BW489" s="133">
        <f t="shared" si="364"/>
        <v>0</v>
      </c>
      <c r="BX489" s="133">
        <f t="shared" si="364"/>
        <v>0</v>
      </c>
      <c r="BY489" s="133">
        <f t="shared" si="364"/>
        <v>4.3324200000000008</v>
      </c>
      <c r="BZ489" s="133">
        <f t="shared" si="364"/>
        <v>0</v>
      </c>
      <c r="CA489" s="133">
        <f t="shared" si="364"/>
        <v>0</v>
      </c>
      <c r="CB489" s="98"/>
    </row>
    <row r="490" spans="1:80" s="90" customFormat="1" ht="46.65" x14ac:dyDescent="0.3">
      <c r="A490" s="106" t="s">
        <v>1662</v>
      </c>
      <c r="B490" s="107" t="s">
        <v>936</v>
      </c>
      <c r="C490" s="108" t="s">
        <v>1397</v>
      </c>
      <c r="D490" s="122">
        <v>1.9556199999999999</v>
      </c>
      <c r="E490" s="122"/>
      <c r="F490" s="122">
        <f>VLOOKUP(C490,'[1]13'!$C$23:$AZ$935,4,0)</f>
        <v>1.9556199999999999</v>
      </c>
      <c r="G490" s="122">
        <f>VLOOKUP(C490,'[1]13'!$C$23:$AZ$935,5,0)</f>
        <v>0.16</v>
      </c>
      <c r="H490" s="122"/>
      <c r="I490" s="122">
        <f>VLOOKUP(C490,'[1]13'!$C$23:$AZ$935,7,0)</f>
        <v>0.25</v>
      </c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2"/>
      <c r="AC490" s="122"/>
      <c r="AD490" s="122"/>
      <c r="AE490" s="122"/>
      <c r="AF490" s="122"/>
      <c r="AG490" s="122"/>
      <c r="AH490" s="122">
        <v>1.9556199999999999</v>
      </c>
      <c r="AI490" s="122">
        <v>0.16</v>
      </c>
      <c r="AJ490" s="122"/>
      <c r="AK490" s="122">
        <v>0.25</v>
      </c>
      <c r="AL490" s="122"/>
      <c r="AM490" s="122"/>
      <c r="AN490" s="122"/>
      <c r="AO490" s="122">
        <f t="shared" ref="AO490:AO491" si="365">AV490+BC490</f>
        <v>0</v>
      </c>
      <c r="AP490" s="122">
        <f t="shared" ref="AP490:AP491" si="366">AW490+BD490</f>
        <v>0</v>
      </c>
      <c r="AQ490" s="122">
        <f t="shared" ref="AQ490:AQ491" si="367">AX490+BE490</f>
        <v>0</v>
      </c>
      <c r="AR490" s="122">
        <f t="shared" ref="AR490:AR491" si="368">AY490+BF490</f>
        <v>0</v>
      </c>
      <c r="AS490" s="122"/>
      <c r="AT490" s="122"/>
      <c r="AU490" s="122"/>
      <c r="AV490" s="122">
        <f>VLOOKUP(C490,'[1]13'!$C$23:$AZ$935,46,0)</f>
        <v>0</v>
      </c>
      <c r="AW490" s="122">
        <f>VLOOKUP(C490,'[1]13'!$C$23:$AZ$935,47,0)</f>
        <v>0</v>
      </c>
      <c r="AX490" s="122"/>
      <c r="AY490" s="122">
        <f>VLOOKUP(C490,'[1]13'!$C$23:$AZ$935,49,0)</f>
        <v>0</v>
      </c>
      <c r="AZ490" s="122"/>
      <c r="BA490" s="122"/>
      <c r="BB490" s="122"/>
      <c r="BC490" s="122">
        <v>0</v>
      </c>
      <c r="BD490" s="122">
        <v>0</v>
      </c>
      <c r="BE490" s="122"/>
      <c r="BF490" s="122">
        <v>0</v>
      </c>
      <c r="BG490" s="122"/>
      <c r="BH490" s="122"/>
      <c r="BI490" s="122"/>
      <c r="BJ490" s="122"/>
      <c r="BK490" s="122"/>
      <c r="BL490" s="122"/>
      <c r="BM490" s="122"/>
      <c r="BN490" s="122"/>
      <c r="BO490" s="122"/>
      <c r="BP490" s="122"/>
      <c r="BQ490" s="122"/>
      <c r="BR490" s="122"/>
      <c r="BS490" s="122"/>
      <c r="BT490" s="122"/>
      <c r="BU490" s="122"/>
      <c r="BV490" s="122"/>
      <c r="BW490" s="122"/>
      <c r="BX490" s="122"/>
      <c r="BY490" s="122">
        <f t="shared" ref="BY490:BY491" si="369">F490-AO490</f>
        <v>1.9556199999999999</v>
      </c>
      <c r="BZ490" s="122"/>
      <c r="CA490" s="122"/>
      <c r="CB490" s="98"/>
    </row>
    <row r="491" spans="1:80" s="90" customFormat="1" ht="62.2" x14ac:dyDescent="0.3">
      <c r="A491" s="106" t="s">
        <v>1662</v>
      </c>
      <c r="B491" s="107" t="s">
        <v>937</v>
      </c>
      <c r="C491" s="108" t="s">
        <v>1398</v>
      </c>
      <c r="D491" s="122">
        <v>2.3768000000000002</v>
      </c>
      <c r="E491" s="122"/>
      <c r="F491" s="122">
        <f>VLOOKUP(C491,'[1]13'!$C$23:$AZ$935,4,0)</f>
        <v>2.3768000000000007</v>
      </c>
      <c r="G491" s="122">
        <f>VLOOKUP(C491,'[1]13'!$C$23:$AZ$935,5,0)</f>
        <v>0.16</v>
      </c>
      <c r="H491" s="122"/>
      <c r="I491" s="122">
        <f>VLOOKUP(C491,'[1]13'!$C$23:$AZ$935,7,0)</f>
        <v>0.34</v>
      </c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2"/>
      <c r="AC491" s="122"/>
      <c r="AD491" s="122"/>
      <c r="AE491" s="122"/>
      <c r="AF491" s="122"/>
      <c r="AG491" s="122"/>
      <c r="AH491" s="122">
        <v>2.3768000000000007</v>
      </c>
      <c r="AI491" s="122">
        <v>0.16</v>
      </c>
      <c r="AJ491" s="122"/>
      <c r="AK491" s="122">
        <v>0.34</v>
      </c>
      <c r="AL491" s="122"/>
      <c r="AM491" s="122"/>
      <c r="AN491" s="122"/>
      <c r="AO491" s="122">
        <f t="shared" si="365"/>
        <v>0</v>
      </c>
      <c r="AP491" s="122">
        <f t="shared" si="366"/>
        <v>0</v>
      </c>
      <c r="AQ491" s="122">
        <f t="shared" si="367"/>
        <v>0</v>
      </c>
      <c r="AR491" s="122">
        <f t="shared" si="368"/>
        <v>0</v>
      </c>
      <c r="AS491" s="122"/>
      <c r="AT491" s="122"/>
      <c r="AU491" s="122"/>
      <c r="AV491" s="122">
        <f>VLOOKUP(C491,'[1]13'!$C$23:$AZ$935,46,0)</f>
        <v>0</v>
      </c>
      <c r="AW491" s="122">
        <f>VLOOKUP(C491,'[1]13'!$C$23:$AZ$935,47,0)</f>
        <v>0</v>
      </c>
      <c r="AX491" s="122"/>
      <c r="AY491" s="122">
        <f>VLOOKUP(C491,'[1]13'!$C$23:$AZ$935,49,0)</f>
        <v>0</v>
      </c>
      <c r="AZ491" s="122"/>
      <c r="BA491" s="122"/>
      <c r="BB491" s="122"/>
      <c r="BC491" s="122">
        <v>0</v>
      </c>
      <c r="BD491" s="122">
        <v>0</v>
      </c>
      <c r="BE491" s="122"/>
      <c r="BF491" s="122">
        <v>0</v>
      </c>
      <c r="BG491" s="122"/>
      <c r="BH491" s="122"/>
      <c r="BI491" s="122"/>
      <c r="BJ491" s="122"/>
      <c r="BK491" s="122"/>
      <c r="BL491" s="122"/>
      <c r="BM491" s="122"/>
      <c r="BN491" s="122"/>
      <c r="BO491" s="122"/>
      <c r="BP491" s="122"/>
      <c r="BQ491" s="122"/>
      <c r="BR491" s="122"/>
      <c r="BS491" s="122"/>
      <c r="BT491" s="122"/>
      <c r="BU491" s="122"/>
      <c r="BV491" s="122"/>
      <c r="BW491" s="122"/>
      <c r="BX491" s="122"/>
      <c r="BY491" s="122">
        <f t="shared" si="369"/>
        <v>2.3768000000000007</v>
      </c>
      <c r="BZ491" s="122"/>
      <c r="CA491" s="122"/>
      <c r="CB491" s="98"/>
    </row>
    <row r="492" spans="1:80" s="90" customFormat="1" x14ac:dyDescent="0.3">
      <c r="A492" s="103"/>
      <c r="B492" s="110" t="s">
        <v>1798</v>
      </c>
      <c r="C492" s="105"/>
      <c r="D492" s="133">
        <f t="shared" ref="D492:BN492" si="370">SUM(D493:D493)</f>
        <v>0</v>
      </c>
      <c r="E492" s="133">
        <f t="shared" si="370"/>
        <v>0</v>
      </c>
      <c r="F492" s="133">
        <f t="shared" si="370"/>
        <v>0</v>
      </c>
      <c r="G492" s="133">
        <f t="shared" si="370"/>
        <v>0</v>
      </c>
      <c r="H492" s="133">
        <f t="shared" si="370"/>
        <v>0</v>
      </c>
      <c r="I492" s="133">
        <f t="shared" si="370"/>
        <v>0</v>
      </c>
      <c r="J492" s="133">
        <f t="shared" si="370"/>
        <v>0</v>
      </c>
      <c r="K492" s="133">
        <f t="shared" si="370"/>
        <v>0</v>
      </c>
      <c r="L492" s="133">
        <f t="shared" si="370"/>
        <v>0</v>
      </c>
      <c r="M492" s="133">
        <f t="shared" si="370"/>
        <v>0</v>
      </c>
      <c r="N492" s="133">
        <f t="shared" si="370"/>
        <v>0</v>
      </c>
      <c r="O492" s="133">
        <f t="shared" si="370"/>
        <v>0</v>
      </c>
      <c r="P492" s="133">
        <f t="shared" si="370"/>
        <v>0</v>
      </c>
      <c r="Q492" s="133">
        <f t="shared" si="370"/>
        <v>0</v>
      </c>
      <c r="R492" s="133">
        <f t="shared" si="370"/>
        <v>0</v>
      </c>
      <c r="S492" s="133">
        <f t="shared" si="370"/>
        <v>0</v>
      </c>
      <c r="T492" s="133">
        <f t="shared" si="370"/>
        <v>0</v>
      </c>
      <c r="U492" s="133">
        <f t="shared" si="370"/>
        <v>0</v>
      </c>
      <c r="V492" s="133">
        <f t="shared" si="370"/>
        <v>0</v>
      </c>
      <c r="W492" s="133">
        <f t="shared" si="370"/>
        <v>0</v>
      </c>
      <c r="X492" s="133">
        <f t="shared" si="370"/>
        <v>0</v>
      </c>
      <c r="Y492" s="133">
        <f t="shared" si="370"/>
        <v>0</v>
      </c>
      <c r="Z492" s="133">
        <f t="shared" si="370"/>
        <v>0</v>
      </c>
      <c r="AA492" s="133">
        <f t="shared" si="370"/>
        <v>0</v>
      </c>
      <c r="AB492" s="133">
        <f t="shared" si="370"/>
        <v>0</v>
      </c>
      <c r="AC492" s="133">
        <f t="shared" si="370"/>
        <v>0</v>
      </c>
      <c r="AD492" s="133">
        <f t="shared" si="370"/>
        <v>0</v>
      </c>
      <c r="AE492" s="133">
        <f t="shared" si="370"/>
        <v>0</v>
      </c>
      <c r="AF492" s="133">
        <f t="shared" si="370"/>
        <v>0</v>
      </c>
      <c r="AG492" s="133">
        <f t="shared" si="370"/>
        <v>0</v>
      </c>
      <c r="AH492" s="133">
        <f t="shared" si="370"/>
        <v>0</v>
      </c>
      <c r="AI492" s="133">
        <f t="shared" si="370"/>
        <v>0</v>
      </c>
      <c r="AJ492" s="133">
        <f t="shared" si="370"/>
        <v>0</v>
      </c>
      <c r="AK492" s="133">
        <f t="shared" si="370"/>
        <v>0</v>
      </c>
      <c r="AL492" s="133">
        <f t="shared" si="370"/>
        <v>0</v>
      </c>
      <c r="AM492" s="133">
        <f t="shared" si="370"/>
        <v>0</v>
      </c>
      <c r="AN492" s="133">
        <f t="shared" si="370"/>
        <v>0</v>
      </c>
      <c r="AO492" s="133">
        <f t="shared" si="370"/>
        <v>0</v>
      </c>
      <c r="AP492" s="133">
        <f t="shared" si="370"/>
        <v>0</v>
      </c>
      <c r="AQ492" s="133">
        <f t="shared" si="370"/>
        <v>0</v>
      </c>
      <c r="AR492" s="133">
        <f t="shared" si="370"/>
        <v>0</v>
      </c>
      <c r="AS492" s="133">
        <f t="shared" si="370"/>
        <v>0</v>
      </c>
      <c r="AT492" s="133">
        <f t="shared" si="370"/>
        <v>0</v>
      </c>
      <c r="AU492" s="133">
        <f t="shared" si="370"/>
        <v>0</v>
      </c>
      <c r="AV492" s="133">
        <f t="shared" si="370"/>
        <v>0</v>
      </c>
      <c r="AW492" s="133">
        <f t="shared" si="370"/>
        <v>0</v>
      </c>
      <c r="AX492" s="133">
        <f t="shared" si="370"/>
        <v>0</v>
      </c>
      <c r="AY492" s="133">
        <f t="shared" si="370"/>
        <v>0</v>
      </c>
      <c r="AZ492" s="133">
        <f t="shared" si="370"/>
        <v>0</v>
      </c>
      <c r="BA492" s="133">
        <f t="shared" si="370"/>
        <v>0</v>
      </c>
      <c r="BB492" s="133">
        <f t="shared" si="370"/>
        <v>0</v>
      </c>
      <c r="BC492" s="133">
        <f t="shared" si="370"/>
        <v>0</v>
      </c>
      <c r="BD492" s="133">
        <f t="shared" si="370"/>
        <v>0</v>
      </c>
      <c r="BE492" s="133">
        <f t="shared" si="370"/>
        <v>0</v>
      </c>
      <c r="BF492" s="133">
        <f t="shared" si="370"/>
        <v>0</v>
      </c>
      <c r="BG492" s="133">
        <f t="shared" si="370"/>
        <v>0</v>
      </c>
      <c r="BH492" s="133">
        <f t="shared" si="370"/>
        <v>0</v>
      </c>
      <c r="BI492" s="133">
        <f t="shared" si="370"/>
        <v>0</v>
      </c>
      <c r="BJ492" s="133">
        <f t="shared" si="370"/>
        <v>0</v>
      </c>
      <c r="BK492" s="133">
        <f t="shared" si="370"/>
        <v>0</v>
      </c>
      <c r="BL492" s="133">
        <f t="shared" si="370"/>
        <v>0</v>
      </c>
      <c r="BM492" s="133">
        <f t="shared" si="370"/>
        <v>0</v>
      </c>
      <c r="BN492" s="133">
        <f t="shared" si="370"/>
        <v>0</v>
      </c>
      <c r="BO492" s="133">
        <f t="shared" ref="BO492:CA492" si="371">SUM(BO493:BO493)</f>
        <v>0</v>
      </c>
      <c r="BP492" s="133">
        <f t="shared" si="371"/>
        <v>0</v>
      </c>
      <c r="BQ492" s="133">
        <f t="shared" si="371"/>
        <v>0</v>
      </c>
      <c r="BR492" s="133">
        <f t="shared" si="371"/>
        <v>0</v>
      </c>
      <c r="BS492" s="133">
        <f t="shared" si="371"/>
        <v>0</v>
      </c>
      <c r="BT492" s="133">
        <f t="shared" si="371"/>
        <v>0</v>
      </c>
      <c r="BU492" s="133">
        <f t="shared" si="371"/>
        <v>0</v>
      </c>
      <c r="BV492" s="133">
        <f t="shared" si="371"/>
        <v>0</v>
      </c>
      <c r="BW492" s="133">
        <f t="shared" si="371"/>
        <v>0</v>
      </c>
      <c r="BX492" s="133">
        <f t="shared" si="371"/>
        <v>0</v>
      </c>
      <c r="BY492" s="133">
        <f t="shared" si="371"/>
        <v>0</v>
      </c>
      <c r="BZ492" s="133">
        <f t="shared" si="371"/>
        <v>0</v>
      </c>
      <c r="CA492" s="133">
        <f t="shared" si="371"/>
        <v>0</v>
      </c>
      <c r="CB492" s="98"/>
    </row>
    <row r="493" spans="1:80" s="90" customFormat="1" ht="62.2" x14ac:dyDescent="0.3">
      <c r="A493" s="106" t="s">
        <v>1662</v>
      </c>
      <c r="B493" s="107" t="s">
        <v>1799</v>
      </c>
      <c r="C493" s="108" t="s">
        <v>1957</v>
      </c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2"/>
      <c r="AC493" s="122"/>
      <c r="AD493" s="122"/>
      <c r="AE493" s="122"/>
      <c r="AF493" s="122"/>
      <c r="AG493" s="122"/>
      <c r="AH493" s="122"/>
      <c r="AI493" s="122"/>
      <c r="AJ493" s="122"/>
      <c r="AK493" s="122"/>
      <c r="AL493" s="122"/>
      <c r="AM493" s="122"/>
      <c r="AN493" s="122"/>
      <c r="AO493" s="122">
        <f>AV493+BC493</f>
        <v>0</v>
      </c>
      <c r="AP493" s="122">
        <f t="shared" ref="AP493" si="372">AW493+BD493</f>
        <v>0</v>
      </c>
      <c r="AQ493" s="122">
        <f t="shared" ref="AQ493" si="373">AX493+BE493</f>
        <v>0</v>
      </c>
      <c r="AR493" s="122">
        <f t="shared" ref="AR493" si="374">AY493+BF493</f>
        <v>0</v>
      </c>
      <c r="AS493" s="122"/>
      <c r="AT493" s="122"/>
      <c r="AU493" s="122"/>
      <c r="AV493" s="122"/>
      <c r="AW493" s="122"/>
      <c r="AX493" s="122"/>
      <c r="AY493" s="122"/>
      <c r="AZ493" s="122"/>
      <c r="BA493" s="122"/>
      <c r="BB493" s="122"/>
      <c r="BC493" s="122">
        <v>0</v>
      </c>
      <c r="BD493" s="122">
        <v>0</v>
      </c>
      <c r="BE493" s="122"/>
      <c r="BF493" s="122">
        <v>0</v>
      </c>
      <c r="BG493" s="122"/>
      <c r="BH493" s="122"/>
      <c r="BI493" s="122"/>
      <c r="BJ493" s="122"/>
      <c r="BK493" s="122"/>
      <c r="BL493" s="122"/>
      <c r="BM493" s="122"/>
      <c r="BN493" s="122"/>
      <c r="BO493" s="122"/>
      <c r="BP493" s="122"/>
      <c r="BQ493" s="122"/>
      <c r="BR493" s="122"/>
      <c r="BS493" s="122"/>
      <c r="BT493" s="122"/>
      <c r="BU493" s="122"/>
      <c r="BV493" s="122"/>
      <c r="BW493" s="122"/>
      <c r="BX493" s="122"/>
      <c r="BY493" s="122">
        <f>F493-AO493</f>
        <v>0</v>
      </c>
      <c r="BZ493" s="122"/>
      <c r="CA493" s="122"/>
      <c r="CB493" s="98"/>
    </row>
    <row r="494" spans="1:80" s="90" customFormat="1" x14ac:dyDescent="0.3">
      <c r="A494" s="103"/>
      <c r="B494" s="110" t="s">
        <v>37</v>
      </c>
      <c r="C494" s="105"/>
      <c r="D494" s="133">
        <f t="shared" ref="D494:BN494" si="375">SUM(D495:D497)</f>
        <v>14.392519999999999</v>
      </c>
      <c r="E494" s="133">
        <f t="shared" si="375"/>
        <v>0</v>
      </c>
      <c r="F494" s="133">
        <f t="shared" si="375"/>
        <v>0</v>
      </c>
      <c r="G494" s="133">
        <f t="shared" si="375"/>
        <v>0</v>
      </c>
      <c r="H494" s="133">
        <f t="shared" si="375"/>
        <v>0</v>
      </c>
      <c r="I494" s="133">
        <f t="shared" si="375"/>
        <v>0</v>
      </c>
      <c r="J494" s="133">
        <f t="shared" si="375"/>
        <v>0</v>
      </c>
      <c r="K494" s="133">
        <f t="shared" si="375"/>
        <v>0</v>
      </c>
      <c r="L494" s="133">
        <f t="shared" si="375"/>
        <v>0</v>
      </c>
      <c r="M494" s="133">
        <f t="shared" si="375"/>
        <v>0</v>
      </c>
      <c r="N494" s="133">
        <f t="shared" si="375"/>
        <v>0</v>
      </c>
      <c r="O494" s="133">
        <f t="shared" si="375"/>
        <v>0</v>
      </c>
      <c r="P494" s="133">
        <f t="shared" si="375"/>
        <v>0</v>
      </c>
      <c r="Q494" s="133">
        <f t="shared" si="375"/>
        <v>0</v>
      </c>
      <c r="R494" s="133">
        <f t="shared" si="375"/>
        <v>0</v>
      </c>
      <c r="S494" s="133">
        <f t="shared" si="375"/>
        <v>0</v>
      </c>
      <c r="T494" s="133">
        <f t="shared" si="375"/>
        <v>0</v>
      </c>
      <c r="U494" s="133">
        <f t="shared" si="375"/>
        <v>0</v>
      </c>
      <c r="V494" s="133">
        <f t="shared" si="375"/>
        <v>0</v>
      </c>
      <c r="W494" s="133">
        <f t="shared" si="375"/>
        <v>0</v>
      </c>
      <c r="X494" s="133">
        <f t="shared" si="375"/>
        <v>0</v>
      </c>
      <c r="Y494" s="133">
        <f t="shared" si="375"/>
        <v>0</v>
      </c>
      <c r="Z494" s="133">
        <f t="shared" si="375"/>
        <v>0</v>
      </c>
      <c r="AA494" s="133">
        <f t="shared" si="375"/>
        <v>0</v>
      </c>
      <c r="AB494" s="133">
        <f t="shared" si="375"/>
        <v>0</v>
      </c>
      <c r="AC494" s="133">
        <f t="shared" si="375"/>
        <v>0</v>
      </c>
      <c r="AD494" s="133">
        <f t="shared" si="375"/>
        <v>0</v>
      </c>
      <c r="AE494" s="133">
        <f t="shared" si="375"/>
        <v>0</v>
      </c>
      <c r="AF494" s="133">
        <f t="shared" si="375"/>
        <v>0</v>
      </c>
      <c r="AG494" s="133">
        <f t="shared" si="375"/>
        <v>0</v>
      </c>
      <c r="AH494" s="133">
        <f t="shared" si="375"/>
        <v>0</v>
      </c>
      <c r="AI494" s="133">
        <f t="shared" si="375"/>
        <v>0</v>
      </c>
      <c r="AJ494" s="133">
        <f t="shared" si="375"/>
        <v>0</v>
      </c>
      <c r="AK494" s="133">
        <f t="shared" si="375"/>
        <v>0</v>
      </c>
      <c r="AL494" s="133">
        <f t="shared" si="375"/>
        <v>0</v>
      </c>
      <c r="AM494" s="133">
        <f t="shared" si="375"/>
        <v>0</v>
      </c>
      <c r="AN494" s="133">
        <f t="shared" si="375"/>
        <v>0</v>
      </c>
      <c r="AO494" s="133">
        <f t="shared" si="375"/>
        <v>5.9049127099999996</v>
      </c>
      <c r="AP494" s="133">
        <f t="shared" si="375"/>
        <v>0.25</v>
      </c>
      <c r="AQ494" s="133">
        <f t="shared" si="375"/>
        <v>0</v>
      </c>
      <c r="AR494" s="133">
        <f t="shared" si="375"/>
        <v>0.77</v>
      </c>
      <c r="AS494" s="133">
        <f t="shared" si="375"/>
        <v>0</v>
      </c>
      <c r="AT494" s="133">
        <f t="shared" si="375"/>
        <v>0</v>
      </c>
      <c r="AU494" s="133">
        <f t="shared" si="375"/>
        <v>0</v>
      </c>
      <c r="AV494" s="133">
        <f t="shared" si="375"/>
        <v>0</v>
      </c>
      <c r="AW494" s="133">
        <f t="shared" si="375"/>
        <v>0</v>
      </c>
      <c r="AX494" s="133">
        <f t="shared" si="375"/>
        <v>0</v>
      </c>
      <c r="AY494" s="133">
        <f t="shared" si="375"/>
        <v>0</v>
      </c>
      <c r="AZ494" s="133">
        <f t="shared" si="375"/>
        <v>0</v>
      </c>
      <c r="BA494" s="133">
        <f t="shared" si="375"/>
        <v>0</v>
      </c>
      <c r="BB494" s="133">
        <f t="shared" si="375"/>
        <v>0</v>
      </c>
      <c r="BC494" s="133">
        <f t="shared" si="375"/>
        <v>5.9049127099999996</v>
      </c>
      <c r="BD494" s="133">
        <f t="shared" si="375"/>
        <v>0.25</v>
      </c>
      <c r="BE494" s="133">
        <f t="shared" si="375"/>
        <v>0</v>
      </c>
      <c r="BF494" s="133">
        <f t="shared" si="375"/>
        <v>0.77</v>
      </c>
      <c r="BG494" s="133">
        <f t="shared" si="375"/>
        <v>0</v>
      </c>
      <c r="BH494" s="133">
        <f t="shared" si="375"/>
        <v>0</v>
      </c>
      <c r="BI494" s="133">
        <f t="shared" si="375"/>
        <v>0</v>
      </c>
      <c r="BJ494" s="133">
        <f t="shared" si="375"/>
        <v>0</v>
      </c>
      <c r="BK494" s="133">
        <f t="shared" si="375"/>
        <v>0</v>
      </c>
      <c r="BL494" s="133">
        <f t="shared" si="375"/>
        <v>0</v>
      </c>
      <c r="BM494" s="133">
        <f t="shared" si="375"/>
        <v>0</v>
      </c>
      <c r="BN494" s="133">
        <f t="shared" si="375"/>
        <v>0</v>
      </c>
      <c r="BO494" s="133">
        <f t="shared" ref="BO494:CA494" si="376">SUM(BO495:BO497)</f>
        <v>0</v>
      </c>
      <c r="BP494" s="133">
        <f t="shared" si="376"/>
        <v>0</v>
      </c>
      <c r="BQ494" s="133">
        <f t="shared" si="376"/>
        <v>0</v>
      </c>
      <c r="BR494" s="133">
        <f t="shared" si="376"/>
        <v>0</v>
      </c>
      <c r="BS494" s="133">
        <f t="shared" si="376"/>
        <v>0</v>
      </c>
      <c r="BT494" s="133">
        <f t="shared" si="376"/>
        <v>0</v>
      </c>
      <c r="BU494" s="133">
        <f t="shared" si="376"/>
        <v>0</v>
      </c>
      <c r="BV494" s="133">
        <f t="shared" si="376"/>
        <v>0</v>
      </c>
      <c r="BW494" s="133">
        <f t="shared" si="376"/>
        <v>0</v>
      </c>
      <c r="BX494" s="133">
        <f t="shared" si="376"/>
        <v>0</v>
      </c>
      <c r="BY494" s="133">
        <f t="shared" si="376"/>
        <v>-5.9049127099999996</v>
      </c>
      <c r="BZ494" s="133">
        <f t="shared" si="376"/>
        <v>0</v>
      </c>
      <c r="CA494" s="133">
        <f t="shared" si="376"/>
        <v>0</v>
      </c>
      <c r="CB494" s="98"/>
    </row>
    <row r="495" spans="1:80" s="90" customFormat="1" ht="46.65" x14ac:dyDescent="0.3">
      <c r="A495" s="106" t="s">
        <v>1662</v>
      </c>
      <c r="B495" s="107" t="s">
        <v>938</v>
      </c>
      <c r="C495" s="108" t="s">
        <v>1399</v>
      </c>
      <c r="D495" s="122">
        <v>8.1664499999999993</v>
      </c>
      <c r="E495" s="122"/>
      <c r="F495" s="122">
        <f>VLOOKUP(C495,'[1]13'!$C$23:$AZ$935,4,0)</f>
        <v>0</v>
      </c>
      <c r="G495" s="122">
        <f>VLOOKUP(C495,'[1]13'!$C$23:$AZ$935,5,0)</f>
        <v>0</v>
      </c>
      <c r="H495" s="122"/>
      <c r="I495" s="122">
        <f>VLOOKUP(C495,'[1]13'!$C$23:$AZ$935,7,0)</f>
        <v>0</v>
      </c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2"/>
      <c r="AC495" s="122"/>
      <c r="AD495" s="122"/>
      <c r="AE495" s="122"/>
      <c r="AF495" s="122"/>
      <c r="AG495" s="122"/>
      <c r="AH495" s="122">
        <v>0</v>
      </c>
      <c r="AI495" s="122">
        <v>0</v>
      </c>
      <c r="AJ495" s="122"/>
      <c r="AK495" s="122">
        <v>0</v>
      </c>
      <c r="AL495" s="122"/>
      <c r="AM495" s="122"/>
      <c r="AN495" s="122"/>
      <c r="AO495" s="122">
        <f t="shared" ref="AO495:AO497" si="377">AV495+BC495</f>
        <v>0</v>
      </c>
      <c r="AP495" s="122">
        <f t="shared" ref="AP495:AP497" si="378">AW495+BD495</f>
        <v>0</v>
      </c>
      <c r="AQ495" s="122">
        <f t="shared" ref="AQ495:AQ497" si="379">AX495+BE495</f>
        <v>0</v>
      </c>
      <c r="AR495" s="122">
        <f t="shared" ref="AR495:AR497" si="380">AY495+BF495</f>
        <v>0</v>
      </c>
      <c r="AS495" s="122"/>
      <c r="AT495" s="122"/>
      <c r="AU495" s="122"/>
      <c r="AV495" s="122">
        <f>VLOOKUP(C495,'[1]13'!$C$23:$AZ$935,46,0)</f>
        <v>0</v>
      </c>
      <c r="AW495" s="122">
        <f>VLOOKUP(C495,'[1]13'!$C$23:$AZ$935,47,0)</f>
        <v>0</v>
      </c>
      <c r="AX495" s="122"/>
      <c r="AY495" s="122">
        <f>VLOOKUP(C495,'[1]13'!$C$23:$AZ$935,49,0)</f>
        <v>0</v>
      </c>
      <c r="AZ495" s="122"/>
      <c r="BA495" s="122"/>
      <c r="BB495" s="122"/>
      <c r="BC495" s="122">
        <v>0</v>
      </c>
      <c r="BD495" s="122">
        <v>0</v>
      </c>
      <c r="BE495" s="122"/>
      <c r="BF495" s="122">
        <v>0</v>
      </c>
      <c r="BG495" s="122"/>
      <c r="BH495" s="122"/>
      <c r="BI495" s="122"/>
      <c r="BJ495" s="122"/>
      <c r="BK495" s="122"/>
      <c r="BL495" s="122"/>
      <c r="BM495" s="122"/>
      <c r="BN495" s="122"/>
      <c r="BO495" s="122"/>
      <c r="BP495" s="122"/>
      <c r="BQ495" s="122"/>
      <c r="BR495" s="122"/>
      <c r="BS495" s="122"/>
      <c r="BT495" s="122"/>
      <c r="BU495" s="122"/>
      <c r="BV495" s="122"/>
      <c r="BW495" s="122"/>
      <c r="BX495" s="122"/>
      <c r="BY495" s="122">
        <f t="shared" ref="BY495:BY497" si="381">F495-AO495</f>
        <v>0</v>
      </c>
      <c r="BZ495" s="122"/>
      <c r="CA495" s="122"/>
      <c r="CB495" s="98"/>
    </row>
    <row r="496" spans="1:80" s="90" customFormat="1" ht="46.65" x14ac:dyDescent="0.3">
      <c r="A496" s="106" t="s">
        <v>1662</v>
      </c>
      <c r="B496" s="107" t="s">
        <v>939</v>
      </c>
      <c r="C496" s="108" t="s">
        <v>1400</v>
      </c>
      <c r="D496" s="122">
        <v>6.22607</v>
      </c>
      <c r="E496" s="122"/>
      <c r="F496" s="122">
        <f>VLOOKUP(C496,'[1]13'!$C$23:$AZ$935,4,0)</f>
        <v>0</v>
      </c>
      <c r="G496" s="122">
        <f>VLOOKUP(C496,'[1]13'!$C$23:$AZ$935,5,0)</f>
        <v>0</v>
      </c>
      <c r="H496" s="122"/>
      <c r="I496" s="122">
        <f>VLOOKUP(C496,'[1]13'!$C$23:$AZ$935,7,0)</f>
        <v>0</v>
      </c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2"/>
      <c r="AC496" s="122"/>
      <c r="AD496" s="122"/>
      <c r="AE496" s="122"/>
      <c r="AF496" s="122"/>
      <c r="AG496" s="122"/>
      <c r="AH496" s="122">
        <v>0</v>
      </c>
      <c r="AI496" s="122">
        <v>0</v>
      </c>
      <c r="AJ496" s="122"/>
      <c r="AK496" s="122">
        <v>0</v>
      </c>
      <c r="AL496" s="122"/>
      <c r="AM496" s="122"/>
      <c r="AN496" s="122"/>
      <c r="AO496" s="122">
        <f t="shared" si="377"/>
        <v>5.9049127099999996</v>
      </c>
      <c r="AP496" s="122">
        <f t="shared" si="378"/>
        <v>0.25</v>
      </c>
      <c r="AQ496" s="122">
        <f t="shared" si="379"/>
        <v>0</v>
      </c>
      <c r="AR496" s="122">
        <f t="shared" si="380"/>
        <v>0.77</v>
      </c>
      <c r="AS496" s="122"/>
      <c r="AT496" s="122"/>
      <c r="AU496" s="122"/>
      <c r="AV496" s="122">
        <f>VLOOKUP(C496,'[1]13'!$C$23:$AZ$935,46,0)</f>
        <v>0</v>
      </c>
      <c r="AW496" s="122">
        <f>VLOOKUP(C496,'[1]13'!$C$23:$AZ$935,47,0)</f>
        <v>0</v>
      </c>
      <c r="AX496" s="122"/>
      <c r="AY496" s="122">
        <f>VLOOKUP(C496,'[1]13'!$C$23:$AZ$935,49,0)</f>
        <v>0</v>
      </c>
      <c r="AZ496" s="122"/>
      <c r="BA496" s="122"/>
      <c r="BB496" s="122"/>
      <c r="BC496" s="122">
        <v>5.9049127099999996</v>
      </c>
      <c r="BD496" s="122">
        <v>0.25</v>
      </c>
      <c r="BE496" s="122"/>
      <c r="BF496" s="122">
        <v>0.77</v>
      </c>
      <c r="BG496" s="122"/>
      <c r="BH496" s="122"/>
      <c r="BI496" s="122"/>
      <c r="BJ496" s="122"/>
      <c r="BK496" s="122"/>
      <c r="BL496" s="122"/>
      <c r="BM496" s="122"/>
      <c r="BN496" s="122"/>
      <c r="BO496" s="122"/>
      <c r="BP496" s="122"/>
      <c r="BQ496" s="122"/>
      <c r="BR496" s="122"/>
      <c r="BS496" s="122"/>
      <c r="BT496" s="122"/>
      <c r="BU496" s="122"/>
      <c r="BV496" s="122"/>
      <c r="BW496" s="122"/>
      <c r="BX496" s="122"/>
      <c r="BY496" s="122">
        <f t="shared" si="381"/>
        <v>-5.9049127099999996</v>
      </c>
      <c r="BZ496" s="122"/>
      <c r="CA496" s="122"/>
      <c r="CB496" s="98"/>
    </row>
    <row r="497" spans="1:80" s="90" customFormat="1" ht="46.65" x14ac:dyDescent="0.3">
      <c r="A497" s="106" t="s">
        <v>1662</v>
      </c>
      <c r="B497" s="107" t="s">
        <v>750</v>
      </c>
      <c r="C497" s="108" t="s">
        <v>1155</v>
      </c>
      <c r="D497" s="122">
        <v>0</v>
      </c>
      <c r="E497" s="122"/>
      <c r="F497" s="122">
        <f>VLOOKUP(C497,'[1]13'!$C$23:$AZ$935,4,0)</f>
        <v>0</v>
      </c>
      <c r="G497" s="122">
        <f>VLOOKUP(C497,'[1]13'!$C$23:$AZ$935,5,0)</f>
        <v>0</v>
      </c>
      <c r="H497" s="122"/>
      <c r="I497" s="122">
        <f>VLOOKUP(C497,'[1]13'!$C$23:$AZ$935,7,0)</f>
        <v>0</v>
      </c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2"/>
      <c r="AC497" s="122"/>
      <c r="AD497" s="122"/>
      <c r="AE497" s="122"/>
      <c r="AF497" s="122"/>
      <c r="AG497" s="122"/>
      <c r="AH497" s="122">
        <v>0</v>
      </c>
      <c r="AI497" s="122">
        <v>0</v>
      </c>
      <c r="AJ497" s="122"/>
      <c r="AK497" s="122">
        <v>0</v>
      </c>
      <c r="AL497" s="122"/>
      <c r="AM497" s="122"/>
      <c r="AN497" s="122"/>
      <c r="AO497" s="122">
        <f t="shared" si="377"/>
        <v>0</v>
      </c>
      <c r="AP497" s="122">
        <f t="shared" si="378"/>
        <v>0</v>
      </c>
      <c r="AQ497" s="122">
        <f t="shared" si="379"/>
        <v>0</v>
      </c>
      <c r="AR497" s="122">
        <f t="shared" si="380"/>
        <v>0</v>
      </c>
      <c r="AS497" s="122"/>
      <c r="AT497" s="122"/>
      <c r="AU497" s="122"/>
      <c r="AV497" s="122">
        <f>VLOOKUP(C497,'[1]13'!$C$23:$AZ$935,46,0)</f>
        <v>0</v>
      </c>
      <c r="AW497" s="122">
        <f>VLOOKUP(C497,'[1]13'!$C$23:$AZ$935,47,0)</f>
        <v>0</v>
      </c>
      <c r="AX497" s="122"/>
      <c r="AY497" s="122">
        <f>VLOOKUP(C497,'[1]13'!$C$23:$AZ$935,49,0)</f>
        <v>0</v>
      </c>
      <c r="AZ497" s="122"/>
      <c r="BA497" s="122"/>
      <c r="BB497" s="122"/>
      <c r="BC497" s="122">
        <v>0</v>
      </c>
      <c r="BD497" s="122">
        <v>0</v>
      </c>
      <c r="BE497" s="122"/>
      <c r="BF497" s="122">
        <v>0</v>
      </c>
      <c r="BG497" s="122"/>
      <c r="BH497" s="122"/>
      <c r="BI497" s="122"/>
      <c r="BJ497" s="122"/>
      <c r="BK497" s="122"/>
      <c r="BL497" s="122"/>
      <c r="BM497" s="122"/>
      <c r="BN497" s="122"/>
      <c r="BO497" s="122"/>
      <c r="BP497" s="122"/>
      <c r="BQ497" s="122"/>
      <c r="BR497" s="122"/>
      <c r="BS497" s="122"/>
      <c r="BT497" s="122"/>
      <c r="BU497" s="122"/>
      <c r="BV497" s="122"/>
      <c r="BW497" s="122"/>
      <c r="BX497" s="122"/>
      <c r="BY497" s="122">
        <f t="shared" si="381"/>
        <v>0</v>
      </c>
      <c r="BZ497" s="122"/>
      <c r="CA497" s="122"/>
      <c r="CB497" s="98"/>
    </row>
    <row r="498" spans="1:80" s="90" customFormat="1" x14ac:dyDescent="0.3">
      <c r="A498" s="103"/>
      <c r="B498" s="110" t="s">
        <v>39</v>
      </c>
      <c r="C498" s="105"/>
      <c r="D498" s="133">
        <f t="shared" ref="D498:BN498" si="382">SUM(D499:D520)</f>
        <v>12.63983</v>
      </c>
      <c r="E498" s="133">
        <f t="shared" si="382"/>
        <v>0</v>
      </c>
      <c r="F498" s="133">
        <f t="shared" si="382"/>
        <v>12.63983</v>
      </c>
      <c r="G498" s="133">
        <f t="shared" si="382"/>
        <v>0</v>
      </c>
      <c r="H498" s="133">
        <f t="shared" si="382"/>
        <v>0</v>
      </c>
      <c r="I498" s="133">
        <f t="shared" si="382"/>
        <v>2.1100000000000008</v>
      </c>
      <c r="J498" s="133">
        <f t="shared" si="382"/>
        <v>0</v>
      </c>
      <c r="K498" s="133">
        <f t="shared" si="382"/>
        <v>0</v>
      </c>
      <c r="L498" s="133">
        <f t="shared" si="382"/>
        <v>0</v>
      </c>
      <c r="M498" s="133">
        <f t="shared" si="382"/>
        <v>0</v>
      </c>
      <c r="N498" s="133">
        <f t="shared" si="382"/>
        <v>0</v>
      </c>
      <c r="O498" s="133">
        <f t="shared" si="382"/>
        <v>0</v>
      </c>
      <c r="P498" s="133">
        <f t="shared" si="382"/>
        <v>0</v>
      </c>
      <c r="Q498" s="133">
        <f t="shared" si="382"/>
        <v>0</v>
      </c>
      <c r="R498" s="133">
        <f t="shared" si="382"/>
        <v>0</v>
      </c>
      <c r="S498" s="133">
        <f t="shared" si="382"/>
        <v>0</v>
      </c>
      <c r="T498" s="133">
        <f t="shared" si="382"/>
        <v>0</v>
      </c>
      <c r="U498" s="133">
        <f t="shared" si="382"/>
        <v>0</v>
      </c>
      <c r="V498" s="133">
        <f t="shared" si="382"/>
        <v>0</v>
      </c>
      <c r="W498" s="133">
        <f t="shared" si="382"/>
        <v>0</v>
      </c>
      <c r="X498" s="133">
        <f t="shared" si="382"/>
        <v>0</v>
      </c>
      <c r="Y498" s="133">
        <f t="shared" si="382"/>
        <v>0</v>
      </c>
      <c r="Z498" s="133">
        <f t="shared" si="382"/>
        <v>0</v>
      </c>
      <c r="AA498" s="133">
        <f t="shared" si="382"/>
        <v>0</v>
      </c>
      <c r="AB498" s="133">
        <f t="shared" si="382"/>
        <v>0</v>
      </c>
      <c r="AC498" s="133">
        <f t="shared" si="382"/>
        <v>0</v>
      </c>
      <c r="AD498" s="133">
        <f t="shared" si="382"/>
        <v>0</v>
      </c>
      <c r="AE498" s="133">
        <f t="shared" si="382"/>
        <v>0</v>
      </c>
      <c r="AF498" s="133">
        <f t="shared" si="382"/>
        <v>0</v>
      </c>
      <c r="AG498" s="133">
        <f t="shared" si="382"/>
        <v>0</v>
      </c>
      <c r="AH498" s="133">
        <f t="shared" si="382"/>
        <v>12.63983</v>
      </c>
      <c r="AI498" s="133">
        <f t="shared" si="382"/>
        <v>0</v>
      </c>
      <c r="AJ498" s="133">
        <f t="shared" si="382"/>
        <v>0</v>
      </c>
      <c r="AK498" s="133">
        <f t="shared" si="382"/>
        <v>2.1100000000000008</v>
      </c>
      <c r="AL498" s="133">
        <f t="shared" si="382"/>
        <v>0</v>
      </c>
      <c r="AM498" s="133">
        <f t="shared" si="382"/>
        <v>0</v>
      </c>
      <c r="AN498" s="133">
        <f t="shared" si="382"/>
        <v>0</v>
      </c>
      <c r="AO498" s="133">
        <f t="shared" si="382"/>
        <v>0</v>
      </c>
      <c r="AP498" s="133">
        <f t="shared" si="382"/>
        <v>0</v>
      </c>
      <c r="AQ498" s="133">
        <f t="shared" si="382"/>
        <v>0</v>
      </c>
      <c r="AR498" s="133">
        <f t="shared" si="382"/>
        <v>0</v>
      </c>
      <c r="AS498" s="133">
        <f t="shared" si="382"/>
        <v>0</v>
      </c>
      <c r="AT498" s="133">
        <f t="shared" si="382"/>
        <v>0</v>
      </c>
      <c r="AU498" s="133">
        <f t="shared" si="382"/>
        <v>0</v>
      </c>
      <c r="AV498" s="133">
        <f t="shared" si="382"/>
        <v>0</v>
      </c>
      <c r="AW498" s="133">
        <f t="shared" si="382"/>
        <v>0</v>
      </c>
      <c r="AX498" s="133">
        <f t="shared" si="382"/>
        <v>0</v>
      </c>
      <c r="AY498" s="133">
        <f t="shared" si="382"/>
        <v>0</v>
      </c>
      <c r="AZ498" s="133">
        <f t="shared" si="382"/>
        <v>0</v>
      </c>
      <c r="BA498" s="133">
        <f t="shared" si="382"/>
        <v>0</v>
      </c>
      <c r="BB498" s="133">
        <f t="shared" si="382"/>
        <v>0</v>
      </c>
      <c r="BC498" s="133">
        <f t="shared" si="382"/>
        <v>0</v>
      </c>
      <c r="BD498" s="133">
        <f t="shared" si="382"/>
        <v>0</v>
      </c>
      <c r="BE498" s="133">
        <f t="shared" si="382"/>
        <v>0</v>
      </c>
      <c r="BF498" s="133">
        <f t="shared" si="382"/>
        <v>0</v>
      </c>
      <c r="BG498" s="133">
        <f t="shared" si="382"/>
        <v>0</v>
      </c>
      <c r="BH498" s="133">
        <f t="shared" si="382"/>
        <v>0</v>
      </c>
      <c r="BI498" s="133">
        <f t="shared" si="382"/>
        <v>0</v>
      </c>
      <c r="BJ498" s="133">
        <f t="shared" si="382"/>
        <v>0</v>
      </c>
      <c r="BK498" s="133">
        <f t="shared" si="382"/>
        <v>0</v>
      </c>
      <c r="BL498" s="133">
        <f t="shared" si="382"/>
        <v>0</v>
      </c>
      <c r="BM498" s="133">
        <f t="shared" si="382"/>
        <v>0</v>
      </c>
      <c r="BN498" s="133">
        <f t="shared" si="382"/>
        <v>0</v>
      </c>
      <c r="BO498" s="133">
        <f t="shared" ref="BO498:CA498" si="383">SUM(BO499:BO520)</f>
        <v>0</v>
      </c>
      <c r="BP498" s="133">
        <f t="shared" si="383"/>
        <v>0</v>
      </c>
      <c r="BQ498" s="133">
        <f t="shared" si="383"/>
        <v>0</v>
      </c>
      <c r="BR498" s="133">
        <f t="shared" si="383"/>
        <v>0</v>
      </c>
      <c r="BS498" s="133">
        <f t="shared" si="383"/>
        <v>0</v>
      </c>
      <c r="BT498" s="133">
        <f t="shared" si="383"/>
        <v>0</v>
      </c>
      <c r="BU498" s="133">
        <f t="shared" si="383"/>
        <v>0</v>
      </c>
      <c r="BV498" s="133">
        <f t="shared" si="383"/>
        <v>0</v>
      </c>
      <c r="BW498" s="133">
        <f t="shared" si="383"/>
        <v>0</v>
      </c>
      <c r="BX498" s="133">
        <f t="shared" si="383"/>
        <v>0</v>
      </c>
      <c r="BY498" s="133">
        <f t="shared" si="383"/>
        <v>12.63983</v>
      </c>
      <c r="BZ498" s="133">
        <f t="shared" si="383"/>
        <v>0</v>
      </c>
      <c r="CA498" s="133">
        <f t="shared" si="383"/>
        <v>0</v>
      </c>
      <c r="CB498" s="98"/>
    </row>
    <row r="499" spans="1:80" s="90" customFormat="1" ht="46.65" x14ac:dyDescent="0.3">
      <c r="A499" s="106" t="s">
        <v>1662</v>
      </c>
      <c r="B499" s="107" t="s">
        <v>940</v>
      </c>
      <c r="C499" s="108" t="s">
        <v>1401</v>
      </c>
      <c r="D499" s="122">
        <v>0.64146999999999998</v>
      </c>
      <c r="E499" s="122"/>
      <c r="F499" s="122">
        <f>VLOOKUP(C499,'[1]13'!$C$23:$AZ$935,4,0)</f>
        <v>0.64146999999999998</v>
      </c>
      <c r="G499" s="122">
        <f>VLOOKUP(C499,'[1]13'!$C$23:$AZ$935,5,0)</f>
        <v>0</v>
      </c>
      <c r="H499" s="122"/>
      <c r="I499" s="122">
        <f>VLOOKUP(C499,'[1]13'!$C$23:$AZ$935,7,0)</f>
        <v>0.11</v>
      </c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2"/>
      <c r="AC499" s="122"/>
      <c r="AD499" s="122"/>
      <c r="AE499" s="122"/>
      <c r="AF499" s="122"/>
      <c r="AG499" s="122"/>
      <c r="AH499" s="122">
        <v>0.64146999999999998</v>
      </c>
      <c r="AI499" s="122">
        <v>0</v>
      </c>
      <c r="AJ499" s="122"/>
      <c r="AK499" s="122">
        <v>0.11</v>
      </c>
      <c r="AL499" s="122"/>
      <c r="AM499" s="122"/>
      <c r="AN499" s="122"/>
      <c r="AO499" s="122">
        <f t="shared" ref="AO499:AO520" si="384">AV499+BC499</f>
        <v>0</v>
      </c>
      <c r="AP499" s="122">
        <f t="shared" ref="AP499:AP520" si="385">AW499+BD499</f>
        <v>0</v>
      </c>
      <c r="AQ499" s="122">
        <f t="shared" ref="AQ499:AQ520" si="386">AX499+BE499</f>
        <v>0</v>
      </c>
      <c r="AR499" s="122">
        <f t="shared" ref="AR499:AR520" si="387">AY499+BF499</f>
        <v>0</v>
      </c>
      <c r="AS499" s="122"/>
      <c r="AT499" s="122"/>
      <c r="AU499" s="122"/>
      <c r="AV499" s="122">
        <f>VLOOKUP(C499,'[1]13'!$C$23:$AZ$935,46,0)</f>
        <v>0</v>
      </c>
      <c r="AW499" s="122">
        <f>VLOOKUP(C499,'[1]13'!$C$23:$AZ$935,47,0)</f>
        <v>0</v>
      </c>
      <c r="AX499" s="122"/>
      <c r="AY499" s="122">
        <f>VLOOKUP(C499,'[1]13'!$C$23:$AZ$935,49,0)</f>
        <v>0</v>
      </c>
      <c r="AZ499" s="122"/>
      <c r="BA499" s="122"/>
      <c r="BB499" s="122"/>
      <c r="BC499" s="122">
        <v>0</v>
      </c>
      <c r="BD499" s="122">
        <v>0</v>
      </c>
      <c r="BE499" s="122"/>
      <c r="BF499" s="122">
        <v>0</v>
      </c>
      <c r="BG499" s="122"/>
      <c r="BH499" s="122"/>
      <c r="BI499" s="122"/>
      <c r="BJ499" s="122"/>
      <c r="BK499" s="122"/>
      <c r="BL499" s="122"/>
      <c r="BM499" s="122"/>
      <c r="BN499" s="122"/>
      <c r="BO499" s="122"/>
      <c r="BP499" s="122"/>
      <c r="BQ499" s="122"/>
      <c r="BR499" s="122"/>
      <c r="BS499" s="122"/>
      <c r="BT499" s="122"/>
      <c r="BU499" s="122"/>
      <c r="BV499" s="122"/>
      <c r="BW499" s="122"/>
      <c r="BX499" s="122"/>
      <c r="BY499" s="122">
        <f t="shared" ref="BY499:BY520" si="388">F499-AO499</f>
        <v>0.64146999999999998</v>
      </c>
      <c r="BZ499" s="122"/>
      <c r="CA499" s="122"/>
      <c r="CB499" s="98"/>
    </row>
    <row r="500" spans="1:80" s="90" customFormat="1" ht="46.65" x14ac:dyDescent="0.3">
      <c r="A500" s="106" t="s">
        <v>1662</v>
      </c>
      <c r="B500" s="107" t="s">
        <v>941</v>
      </c>
      <c r="C500" s="108" t="s">
        <v>1402</v>
      </c>
      <c r="D500" s="122">
        <v>0.37183999999999995</v>
      </c>
      <c r="E500" s="122"/>
      <c r="F500" s="122">
        <f>VLOOKUP(C500,'[1]13'!$C$23:$AZ$935,4,0)</f>
        <v>0.37184</v>
      </c>
      <c r="G500" s="122">
        <f>VLOOKUP(C500,'[1]13'!$C$23:$AZ$935,5,0)</f>
        <v>0</v>
      </c>
      <c r="H500" s="122"/>
      <c r="I500" s="122">
        <f>VLOOKUP(C500,'[1]13'!$C$23:$AZ$935,7,0)</f>
        <v>0.04</v>
      </c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2"/>
      <c r="AC500" s="122"/>
      <c r="AD500" s="122"/>
      <c r="AE500" s="122"/>
      <c r="AF500" s="122"/>
      <c r="AG500" s="122"/>
      <c r="AH500" s="122">
        <v>0.37184</v>
      </c>
      <c r="AI500" s="122">
        <v>0</v>
      </c>
      <c r="AJ500" s="122"/>
      <c r="AK500" s="122">
        <v>0.04</v>
      </c>
      <c r="AL500" s="122"/>
      <c r="AM500" s="122"/>
      <c r="AN500" s="122"/>
      <c r="AO500" s="122">
        <f t="shared" si="384"/>
        <v>0</v>
      </c>
      <c r="AP500" s="122">
        <f t="shared" si="385"/>
        <v>0</v>
      </c>
      <c r="AQ500" s="122">
        <f t="shared" si="386"/>
        <v>0</v>
      </c>
      <c r="AR500" s="122">
        <f t="shared" si="387"/>
        <v>0</v>
      </c>
      <c r="AS500" s="122"/>
      <c r="AT500" s="122"/>
      <c r="AU500" s="122"/>
      <c r="AV500" s="122">
        <f>VLOOKUP(C500,'[1]13'!$C$23:$AZ$935,46,0)</f>
        <v>0</v>
      </c>
      <c r="AW500" s="122">
        <f>VLOOKUP(C500,'[1]13'!$C$23:$AZ$935,47,0)</f>
        <v>0</v>
      </c>
      <c r="AX500" s="122"/>
      <c r="AY500" s="122">
        <f>VLOOKUP(C500,'[1]13'!$C$23:$AZ$935,49,0)</f>
        <v>0</v>
      </c>
      <c r="AZ500" s="122"/>
      <c r="BA500" s="122"/>
      <c r="BB500" s="122"/>
      <c r="BC500" s="122">
        <v>0</v>
      </c>
      <c r="BD500" s="122">
        <v>0</v>
      </c>
      <c r="BE500" s="122"/>
      <c r="BF500" s="122">
        <v>0</v>
      </c>
      <c r="BG500" s="122"/>
      <c r="BH500" s="122"/>
      <c r="BI500" s="122"/>
      <c r="BJ500" s="122"/>
      <c r="BK500" s="122"/>
      <c r="BL500" s="122"/>
      <c r="BM500" s="122"/>
      <c r="BN500" s="122"/>
      <c r="BO500" s="122"/>
      <c r="BP500" s="122"/>
      <c r="BQ500" s="122"/>
      <c r="BR500" s="122"/>
      <c r="BS500" s="122"/>
      <c r="BT500" s="122"/>
      <c r="BU500" s="122"/>
      <c r="BV500" s="122"/>
      <c r="BW500" s="122"/>
      <c r="BX500" s="122"/>
      <c r="BY500" s="122">
        <f t="shared" si="388"/>
        <v>0.37184</v>
      </c>
      <c r="BZ500" s="122"/>
      <c r="CA500" s="122"/>
      <c r="CB500" s="98"/>
    </row>
    <row r="501" spans="1:80" s="90" customFormat="1" ht="46.65" x14ac:dyDescent="0.3">
      <c r="A501" s="106" t="s">
        <v>1662</v>
      </c>
      <c r="B501" s="107" t="s">
        <v>942</v>
      </c>
      <c r="C501" s="108" t="s">
        <v>1403</v>
      </c>
      <c r="D501" s="122">
        <v>0.37183999999999995</v>
      </c>
      <c r="E501" s="122"/>
      <c r="F501" s="122">
        <f>VLOOKUP(C501,'[1]13'!$C$23:$AZ$935,4,0)</f>
        <v>0.37184</v>
      </c>
      <c r="G501" s="122">
        <f>VLOOKUP(C501,'[1]13'!$C$23:$AZ$935,5,0)</f>
        <v>0</v>
      </c>
      <c r="H501" s="122"/>
      <c r="I501" s="122">
        <f>VLOOKUP(C501,'[1]13'!$C$23:$AZ$935,7,0)</f>
        <v>0.04</v>
      </c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2"/>
      <c r="AC501" s="122"/>
      <c r="AD501" s="122"/>
      <c r="AE501" s="122"/>
      <c r="AF501" s="122"/>
      <c r="AG501" s="122"/>
      <c r="AH501" s="122">
        <v>0.37184</v>
      </c>
      <c r="AI501" s="122">
        <v>0</v>
      </c>
      <c r="AJ501" s="122"/>
      <c r="AK501" s="122">
        <v>0.04</v>
      </c>
      <c r="AL501" s="122"/>
      <c r="AM501" s="122"/>
      <c r="AN501" s="122"/>
      <c r="AO501" s="122">
        <f t="shared" si="384"/>
        <v>0</v>
      </c>
      <c r="AP501" s="122">
        <f t="shared" si="385"/>
        <v>0</v>
      </c>
      <c r="AQ501" s="122">
        <f t="shared" si="386"/>
        <v>0</v>
      </c>
      <c r="AR501" s="122">
        <f t="shared" si="387"/>
        <v>0</v>
      </c>
      <c r="AS501" s="122"/>
      <c r="AT501" s="122"/>
      <c r="AU501" s="122"/>
      <c r="AV501" s="122">
        <f>VLOOKUP(C501,'[1]13'!$C$23:$AZ$935,46,0)</f>
        <v>0</v>
      </c>
      <c r="AW501" s="122">
        <f>VLOOKUP(C501,'[1]13'!$C$23:$AZ$935,47,0)</f>
        <v>0</v>
      </c>
      <c r="AX501" s="122"/>
      <c r="AY501" s="122">
        <f>VLOOKUP(C501,'[1]13'!$C$23:$AZ$935,49,0)</f>
        <v>0</v>
      </c>
      <c r="AZ501" s="122"/>
      <c r="BA501" s="122"/>
      <c r="BB501" s="122"/>
      <c r="BC501" s="122">
        <v>0</v>
      </c>
      <c r="BD501" s="122">
        <v>0</v>
      </c>
      <c r="BE501" s="122"/>
      <c r="BF501" s="122">
        <v>0</v>
      </c>
      <c r="BG501" s="122"/>
      <c r="BH501" s="122"/>
      <c r="BI501" s="122"/>
      <c r="BJ501" s="122"/>
      <c r="BK501" s="122"/>
      <c r="BL501" s="122"/>
      <c r="BM501" s="122"/>
      <c r="BN501" s="122"/>
      <c r="BO501" s="122"/>
      <c r="BP501" s="122"/>
      <c r="BQ501" s="122"/>
      <c r="BR501" s="122"/>
      <c r="BS501" s="122"/>
      <c r="BT501" s="122"/>
      <c r="BU501" s="122"/>
      <c r="BV501" s="122"/>
      <c r="BW501" s="122"/>
      <c r="BX501" s="122"/>
      <c r="BY501" s="122">
        <f t="shared" si="388"/>
        <v>0.37184</v>
      </c>
      <c r="BZ501" s="122"/>
      <c r="CA501" s="122"/>
      <c r="CB501" s="98"/>
    </row>
    <row r="502" spans="1:80" s="90" customFormat="1" ht="46.65" x14ac:dyDescent="0.3">
      <c r="A502" s="106" t="s">
        <v>1662</v>
      </c>
      <c r="B502" s="107" t="s">
        <v>943</v>
      </c>
      <c r="C502" s="108" t="s">
        <v>1404</v>
      </c>
      <c r="D502" s="122">
        <v>0.68200000000000005</v>
      </c>
      <c r="E502" s="122"/>
      <c r="F502" s="122">
        <f>VLOOKUP(C502,'[1]13'!$C$23:$AZ$935,4,0)</f>
        <v>0.68200000000000005</v>
      </c>
      <c r="G502" s="122">
        <f>VLOOKUP(C502,'[1]13'!$C$23:$AZ$935,5,0)</f>
        <v>0</v>
      </c>
      <c r="H502" s="122"/>
      <c r="I502" s="122">
        <f>VLOOKUP(C502,'[1]13'!$C$23:$AZ$935,7,0)</f>
        <v>0.12</v>
      </c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2"/>
      <c r="AC502" s="122"/>
      <c r="AD502" s="122"/>
      <c r="AE502" s="122"/>
      <c r="AF502" s="122"/>
      <c r="AG502" s="122"/>
      <c r="AH502" s="122">
        <v>0.68200000000000005</v>
      </c>
      <c r="AI502" s="122">
        <v>0</v>
      </c>
      <c r="AJ502" s="122"/>
      <c r="AK502" s="122">
        <v>0.12</v>
      </c>
      <c r="AL502" s="122"/>
      <c r="AM502" s="122"/>
      <c r="AN502" s="122"/>
      <c r="AO502" s="122">
        <f t="shared" si="384"/>
        <v>0</v>
      </c>
      <c r="AP502" s="122">
        <f t="shared" si="385"/>
        <v>0</v>
      </c>
      <c r="AQ502" s="122">
        <f t="shared" si="386"/>
        <v>0</v>
      </c>
      <c r="AR502" s="122">
        <f t="shared" si="387"/>
        <v>0</v>
      </c>
      <c r="AS502" s="122"/>
      <c r="AT502" s="122"/>
      <c r="AU502" s="122"/>
      <c r="AV502" s="122">
        <f>VLOOKUP(C502,'[1]13'!$C$23:$AZ$935,46,0)</f>
        <v>0</v>
      </c>
      <c r="AW502" s="122">
        <f>VLOOKUP(C502,'[1]13'!$C$23:$AZ$935,47,0)</f>
        <v>0</v>
      </c>
      <c r="AX502" s="122"/>
      <c r="AY502" s="122">
        <f>VLOOKUP(C502,'[1]13'!$C$23:$AZ$935,49,0)</f>
        <v>0</v>
      </c>
      <c r="AZ502" s="122"/>
      <c r="BA502" s="122"/>
      <c r="BB502" s="122"/>
      <c r="BC502" s="122">
        <v>0</v>
      </c>
      <c r="BD502" s="122">
        <v>0</v>
      </c>
      <c r="BE502" s="122"/>
      <c r="BF502" s="122">
        <v>0</v>
      </c>
      <c r="BG502" s="122"/>
      <c r="BH502" s="122"/>
      <c r="BI502" s="122"/>
      <c r="BJ502" s="122"/>
      <c r="BK502" s="122"/>
      <c r="BL502" s="122"/>
      <c r="BM502" s="122"/>
      <c r="BN502" s="122"/>
      <c r="BO502" s="122"/>
      <c r="BP502" s="122"/>
      <c r="BQ502" s="122"/>
      <c r="BR502" s="122"/>
      <c r="BS502" s="122"/>
      <c r="BT502" s="122"/>
      <c r="BU502" s="122"/>
      <c r="BV502" s="122"/>
      <c r="BW502" s="122"/>
      <c r="BX502" s="122"/>
      <c r="BY502" s="122">
        <f t="shared" si="388"/>
        <v>0.68200000000000005</v>
      </c>
      <c r="BZ502" s="122"/>
      <c r="CA502" s="122"/>
      <c r="CB502" s="98"/>
    </row>
    <row r="503" spans="1:80" s="90" customFormat="1" ht="46.65" x14ac:dyDescent="0.3">
      <c r="A503" s="106" t="s">
        <v>1662</v>
      </c>
      <c r="B503" s="107" t="s">
        <v>944</v>
      </c>
      <c r="C503" s="108" t="s">
        <v>1405</v>
      </c>
      <c r="D503" s="122">
        <v>0.76305000000000001</v>
      </c>
      <c r="E503" s="122"/>
      <c r="F503" s="122">
        <f>VLOOKUP(C503,'[1]13'!$C$23:$AZ$935,4,0)</f>
        <v>0.76305000000000001</v>
      </c>
      <c r="G503" s="122">
        <f>VLOOKUP(C503,'[1]13'!$C$23:$AZ$935,5,0)</f>
        <v>0</v>
      </c>
      <c r="H503" s="122"/>
      <c r="I503" s="122">
        <f>VLOOKUP(C503,'[1]13'!$C$23:$AZ$935,7,0)</f>
        <v>0.14000000000000001</v>
      </c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2"/>
      <c r="AC503" s="122"/>
      <c r="AD503" s="122"/>
      <c r="AE503" s="122"/>
      <c r="AF503" s="122"/>
      <c r="AG503" s="122"/>
      <c r="AH503" s="122">
        <v>0.76305000000000001</v>
      </c>
      <c r="AI503" s="122">
        <v>0</v>
      </c>
      <c r="AJ503" s="122"/>
      <c r="AK503" s="122">
        <v>0.14000000000000001</v>
      </c>
      <c r="AL503" s="122"/>
      <c r="AM503" s="122"/>
      <c r="AN503" s="122"/>
      <c r="AO503" s="122">
        <f t="shared" si="384"/>
        <v>0</v>
      </c>
      <c r="AP503" s="122">
        <f t="shared" si="385"/>
        <v>0</v>
      </c>
      <c r="AQ503" s="122">
        <f t="shared" si="386"/>
        <v>0</v>
      </c>
      <c r="AR503" s="122">
        <f t="shared" si="387"/>
        <v>0</v>
      </c>
      <c r="AS503" s="122"/>
      <c r="AT503" s="122"/>
      <c r="AU503" s="122"/>
      <c r="AV503" s="122">
        <f>VLOOKUP(C503,'[1]13'!$C$23:$AZ$935,46,0)</f>
        <v>0</v>
      </c>
      <c r="AW503" s="122">
        <f>VLOOKUP(C503,'[1]13'!$C$23:$AZ$935,47,0)</f>
        <v>0</v>
      </c>
      <c r="AX503" s="122"/>
      <c r="AY503" s="122">
        <f>VLOOKUP(C503,'[1]13'!$C$23:$AZ$935,49,0)</f>
        <v>0</v>
      </c>
      <c r="AZ503" s="122"/>
      <c r="BA503" s="122"/>
      <c r="BB503" s="122"/>
      <c r="BC503" s="122">
        <v>0</v>
      </c>
      <c r="BD503" s="122">
        <v>0</v>
      </c>
      <c r="BE503" s="122"/>
      <c r="BF503" s="122">
        <v>0</v>
      </c>
      <c r="BG503" s="122"/>
      <c r="BH503" s="122"/>
      <c r="BI503" s="122"/>
      <c r="BJ503" s="122"/>
      <c r="BK503" s="122"/>
      <c r="BL503" s="122"/>
      <c r="BM503" s="122"/>
      <c r="BN503" s="122"/>
      <c r="BO503" s="122"/>
      <c r="BP503" s="122"/>
      <c r="BQ503" s="122"/>
      <c r="BR503" s="122"/>
      <c r="BS503" s="122"/>
      <c r="BT503" s="122"/>
      <c r="BU503" s="122"/>
      <c r="BV503" s="122"/>
      <c r="BW503" s="122"/>
      <c r="BX503" s="122"/>
      <c r="BY503" s="122">
        <f t="shared" si="388"/>
        <v>0.76305000000000001</v>
      </c>
      <c r="BZ503" s="122"/>
      <c r="CA503" s="122"/>
      <c r="CB503" s="98"/>
    </row>
    <row r="504" spans="1:80" s="90" customFormat="1" ht="46.65" x14ac:dyDescent="0.3">
      <c r="A504" s="106" t="s">
        <v>1662</v>
      </c>
      <c r="B504" s="107" t="s">
        <v>945</v>
      </c>
      <c r="C504" s="108" t="s">
        <v>1406</v>
      </c>
      <c r="D504" s="122">
        <v>0.41000999999999999</v>
      </c>
      <c r="E504" s="122"/>
      <c r="F504" s="122">
        <f>VLOOKUP(C504,'[1]13'!$C$23:$AZ$935,4,0)</f>
        <v>0.41000999999999999</v>
      </c>
      <c r="G504" s="122">
        <f>VLOOKUP(C504,'[1]13'!$C$23:$AZ$935,5,0)</f>
        <v>0</v>
      </c>
      <c r="H504" s="122"/>
      <c r="I504" s="122">
        <f>VLOOKUP(C504,'[1]13'!$C$23:$AZ$935,7,0)</f>
        <v>0.05</v>
      </c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2"/>
      <c r="AC504" s="122"/>
      <c r="AD504" s="122"/>
      <c r="AE504" s="122"/>
      <c r="AF504" s="122"/>
      <c r="AG504" s="122"/>
      <c r="AH504" s="122">
        <v>0.41000999999999999</v>
      </c>
      <c r="AI504" s="122">
        <v>0</v>
      </c>
      <c r="AJ504" s="122"/>
      <c r="AK504" s="122">
        <v>0.05</v>
      </c>
      <c r="AL504" s="122"/>
      <c r="AM504" s="122"/>
      <c r="AN504" s="122"/>
      <c r="AO504" s="122">
        <f t="shared" si="384"/>
        <v>0</v>
      </c>
      <c r="AP504" s="122">
        <f t="shared" si="385"/>
        <v>0</v>
      </c>
      <c r="AQ504" s="122">
        <f t="shared" si="386"/>
        <v>0</v>
      </c>
      <c r="AR504" s="122">
        <f t="shared" si="387"/>
        <v>0</v>
      </c>
      <c r="AS504" s="122"/>
      <c r="AT504" s="122"/>
      <c r="AU504" s="122"/>
      <c r="AV504" s="122">
        <f>VLOOKUP(C504,'[1]13'!$C$23:$AZ$935,46,0)</f>
        <v>0</v>
      </c>
      <c r="AW504" s="122">
        <f>VLOOKUP(C504,'[1]13'!$C$23:$AZ$935,47,0)</f>
        <v>0</v>
      </c>
      <c r="AX504" s="122"/>
      <c r="AY504" s="122">
        <f>VLOOKUP(C504,'[1]13'!$C$23:$AZ$935,49,0)</f>
        <v>0</v>
      </c>
      <c r="AZ504" s="122"/>
      <c r="BA504" s="122"/>
      <c r="BB504" s="122"/>
      <c r="BC504" s="122">
        <v>0</v>
      </c>
      <c r="BD504" s="122">
        <v>0</v>
      </c>
      <c r="BE504" s="122"/>
      <c r="BF504" s="122">
        <v>0</v>
      </c>
      <c r="BG504" s="122"/>
      <c r="BH504" s="122"/>
      <c r="BI504" s="122"/>
      <c r="BJ504" s="122"/>
      <c r="BK504" s="122"/>
      <c r="BL504" s="122"/>
      <c r="BM504" s="122"/>
      <c r="BN504" s="122"/>
      <c r="BO504" s="122"/>
      <c r="BP504" s="122"/>
      <c r="BQ504" s="122"/>
      <c r="BR504" s="122"/>
      <c r="BS504" s="122"/>
      <c r="BT504" s="122"/>
      <c r="BU504" s="122"/>
      <c r="BV504" s="122"/>
      <c r="BW504" s="122"/>
      <c r="BX504" s="122"/>
      <c r="BY504" s="122">
        <f t="shared" si="388"/>
        <v>0.41000999999999999</v>
      </c>
      <c r="BZ504" s="122"/>
      <c r="CA504" s="122"/>
      <c r="CB504" s="98"/>
    </row>
    <row r="505" spans="1:80" s="90" customFormat="1" ht="46.65" x14ac:dyDescent="0.3">
      <c r="A505" s="106" t="s">
        <v>1662</v>
      </c>
      <c r="B505" s="107" t="s">
        <v>946</v>
      </c>
      <c r="C505" s="108" t="s">
        <v>1407</v>
      </c>
      <c r="D505" s="122">
        <v>0.68200000000000005</v>
      </c>
      <c r="E505" s="122"/>
      <c r="F505" s="122">
        <f>VLOOKUP(C505,'[1]13'!$C$23:$AZ$935,4,0)</f>
        <v>0.68200000000000005</v>
      </c>
      <c r="G505" s="122">
        <f>VLOOKUP(C505,'[1]13'!$C$23:$AZ$935,5,0)</f>
        <v>0</v>
      </c>
      <c r="H505" s="122"/>
      <c r="I505" s="122">
        <f>VLOOKUP(C505,'[1]13'!$C$23:$AZ$935,7,0)</f>
        <v>0.12</v>
      </c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2"/>
      <c r="AC505" s="122"/>
      <c r="AD505" s="122"/>
      <c r="AE505" s="122"/>
      <c r="AF505" s="122"/>
      <c r="AG505" s="122"/>
      <c r="AH505" s="122">
        <v>0.68200000000000005</v>
      </c>
      <c r="AI505" s="122">
        <v>0</v>
      </c>
      <c r="AJ505" s="122"/>
      <c r="AK505" s="122">
        <v>0.12</v>
      </c>
      <c r="AL505" s="122"/>
      <c r="AM505" s="122"/>
      <c r="AN505" s="122"/>
      <c r="AO505" s="122">
        <f t="shared" si="384"/>
        <v>0</v>
      </c>
      <c r="AP505" s="122">
        <f t="shared" si="385"/>
        <v>0</v>
      </c>
      <c r="AQ505" s="122">
        <f t="shared" si="386"/>
        <v>0</v>
      </c>
      <c r="AR505" s="122">
        <f t="shared" si="387"/>
        <v>0</v>
      </c>
      <c r="AS505" s="122"/>
      <c r="AT505" s="122"/>
      <c r="AU505" s="122"/>
      <c r="AV505" s="122">
        <f>VLOOKUP(C505,'[1]13'!$C$23:$AZ$935,46,0)</f>
        <v>0</v>
      </c>
      <c r="AW505" s="122">
        <f>VLOOKUP(C505,'[1]13'!$C$23:$AZ$935,47,0)</f>
        <v>0</v>
      </c>
      <c r="AX505" s="122"/>
      <c r="AY505" s="122">
        <f>VLOOKUP(C505,'[1]13'!$C$23:$AZ$935,49,0)</f>
        <v>0</v>
      </c>
      <c r="AZ505" s="122"/>
      <c r="BA505" s="122"/>
      <c r="BB505" s="122"/>
      <c r="BC505" s="122">
        <v>0</v>
      </c>
      <c r="BD505" s="122">
        <v>0</v>
      </c>
      <c r="BE505" s="122"/>
      <c r="BF505" s="122">
        <v>0</v>
      </c>
      <c r="BG505" s="122"/>
      <c r="BH505" s="122"/>
      <c r="BI505" s="122"/>
      <c r="BJ505" s="122"/>
      <c r="BK505" s="122"/>
      <c r="BL505" s="122"/>
      <c r="BM505" s="122"/>
      <c r="BN505" s="122"/>
      <c r="BO505" s="122"/>
      <c r="BP505" s="122"/>
      <c r="BQ505" s="122"/>
      <c r="BR505" s="122"/>
      <c r="BS505" s="122"/>
      <c r="BT505" s="122"/>
      <c r="BU505" s="122"/>
      <c r="BV505" s="122"/>
      <c r="BW505" s="122"/>
      <c r="BX505" s="122"/>
      <c r="BY505" s="122">
        <f t="shared" si="388"/>
        <v>0.68200000000000005</v>
      </c>
      <c r="BZ505" s="122"/>
      <c r="CA505" s="122"/>
      <c r="CB505" s="98"/>
    </row>
    <row r="506" spans="1:80" s="90" customFormat="1" ht="46.65" x14ac:dyDescent="0.3">
      <c r="A506" s="106" t="s">
        <v>1662</v>
      </c>
      <c r="B506" s="107" t="s">
        <v>947</v>
      </c>
      <c r="C506" s="108" t="s">
        <v>1408</v>
      </c>
      <c r="D506" s="122">
        <v>1.04681</v>
      </c>
      <c r="E506" s="122"/>
      <c r="F506" s="122">
        <f>VLOOKUP(C506,'[1]13'!$C$23:$AZ$935,4,0)</f>
        <v>1.04681</v>
      </c>
      <c r="G506" s="122">
        <f>VLOOKUP(C506,'[1]13'!$C$23:$AZ$935,5,0)</f>
        <v>0</v>
      </c>
      <c r="H506" s="122"/>
      <c r="I506" s="122">
        <f>VLOOKUP(C506,'[1]13'!$C$23:$AZ$935,7,0)</f>
        <v>0.21</v>
      </c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2"/>
      <c r="AC506" s="122"/>
      <c r="AD506" s="122"/>
      <c r="AE506" s="122"/>
      <c r="AF506" s="122"/>
      <c r="AG506" s="122"/>
      <c r="AH506" s="122">
        <v>1.04681</v>
      </c>
      <c r="AI506" s="122">
        <v>0</v>
      </c>
      <c r="AJ506" s="122"/>
      <c r="AK506" s="122">
        <v>0.21</v>
      </c>
      <c r="AL506" s="122"/>
      <c r="AM506" s="122"/>
      <c r="AN506" s="122"/>
      <c r="AO506" s="122">
        <f t="shared" si="384"/>
        <v>0</v>
      </c>
      <c r="AP506" s="122">
        <f t="shared" si="385"/>
        <v>0</v>
      </c>
      <c r="AQ506" s="122">
        <f t="shared" si="386"/>
        <v>0</v>
      </c>
      <c r="AR506" s="122">
        <f t="shared" si="387"/>
        <v>0</v>
      </c>
      <c r="AS506" s="122"/>
      <c r="AT506" s="122"/>
      <c r="AU506" s="122"/>
      <c r="AV506" s="122">
        <f>VLOOKUP(C506,'[1]13'!$C$23:$AZ$935,46,0)</f>
        <v>0</v>
      </c>
      <c r="AW506" s="122">
        <f>VLOOKUP(C506,'[1]13'!$C$23:$AZ$935,47,0)</f>
        <v>0</v>
      </c>
      <c r="AX506" s="122"/>
      <c r="AY506" s="122">
        <f>VLOOKUP(C506,'[1]13'!$C$23:$AZ$935,49,0)</f>
        <v>0</v>
      </c>
      <c r="AZ506" s="122"/>
      <c r="BA506" s="122"/>
      <c r="BB506" s="122"/>
      <c r="BC506" s="122">
        <v>0</v>
      </c>
      <c r="BD506" s="122">
        <v>0</v>
      </c>
      <c r="BE506" s="122"/>
      <c r="BF506" s="122">
        <v>0</v>
      </c>
      <c r="BG506" s="122"/>
      <c r="BH506" s="122"/>
      <c r="BI506" s="122"/>
      <c r="BJ506" s="122"/>
      <c r="BK506" s="122"/>
      <c r="BL506" s="122"/>
      <c r="BM506" s="122"/>
      <c r="BN506" s="122"/>
      <c r="BO506" s="122"/>
      <c r="BP506" s="122"/>
      <c r="BQ506" s="122"/>
      <c r="BR506" s="122"/>
      <c r="BS506" s="122"/>
      <c r="BT506" s="122"/>
      <c r="BU506" s="122"/>
      <c r="BV506" s="122"/>
      <c r="BW506" s="122"/>
      <c r="BX506" s="122"/>
      <c r="BY506" s="122">
        <f t="shared" si="388"/>
        <v>1.04681</v>
      </c>
      <c r="BZ506" s="122"/>
      <c r="CA506" s="122"/>
      <c r="CB506" s="98"/>
    </row>
    <row r="507" spans="1:80" s="90" customFormat="1" ht="46.65" x14ac:dyDescent="0.3">
      <c r="A507" s="106" t="s">
        <v>1662</v>
      </c>
      <c r="B507" s="107" t="s">
        <v>948</v>
      </c>
      <c r="C507" s="108" t="s">
        <v>1409</v>
      </c>
      <c r="D507" s="122">
        <v>0.80361000000000005</v>
      </c>
      <c r="E507" s="122"/>
      <c r="F507" s="122">
        <f>VLOOKUP(C507,'[1]13'!$C$23:$AZ$935,4,0)</f>
        <v>0.80361000000000005</v>
      </c>
      <c r="G507" s="122">
        <f>VLOOKUP(C507,'[1]13'!$C$23:$AZ$935,5,0)</f>
        <v>0</v>
      </c>
      <c r="H507" s="122"/>
      <c r="I507" s="122">
        <f>VLOOKUP(C507,'[1]13'!$C$23:$AZ$935,7,0)</f>
        <v>0.15</v>
      </c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2"/>
      <c r="AC507" s="122"/>
      <c r="AD507" s="122"/>
      <c r="AE507" s="122"/>
      <c r="AF507" s="122"/>
      <c r="AG507" s="122"/>
      <c r="AH507" s="122">
        <v>0.80361000000000005</v>
      </c>
      <c r="AI507" s="122">
        <v>0</v>
      </c>
      <c r="AJ507" s="122"/>
      <c r="AK507" s="122">
        <v>0.15</v>
      </c>
      <c r="AL507" s="122"/>
      <c r="AM507" s="122"/>
      <c r="AN507" s="122"/>
      <c r="AO507" s="122">
        <f t="shared" si="384"/>
        <v>0</v>
      </c>
      <c r="AP507" s="122">
        <f t="shared" si="385"/>
        <v>0</v>
      </c>
      <c r="AQ507" s="122">
        <f t="shared" si="386"/>
        <v>0</v>
      </c>
      <c r="AR507" s="122">
        <f t="shared" si="387"/>
        <v>0</v>
      </c>
      <c r="AS507" s="122"/>
      <c r="AT507" s="122"/>
      <c r="AU507" s="122"/>
      <c r="AV507" s="122">
        <f>VLOOKUP(C507,'[1]13'!$C$23:$AZ$935,46,0)</f>
        <v>0</v>
      </c>
      <c r="AW507" s="122">
        <f>VLOOKUP(C507,'[1]13'!$C$23:$AZ$935,47,0)</f>
        <v>0</v>
      </c>
      <c r="AX507" s="122"/>
      <c r="AY507" s="122">
        <f>VLOOKUP(C507,'[1]13'!$C$23:$AZ$935,49,0)</f>
        <v>0</v>
      </c>
      <c r="AZ507" s="122"/>
      <c r="BA507" s="122"/>
      <c r="BB507" s="122"/>
      <c r="BC507" s="122">
        <v>0</v>
      </c>
      <c r="BD507" s="122">
        <v>0</v>
      </c>
      <c r="BE507" s="122"/>
      <c r="BF507" s="122">
        <v>0</v>
      </c>
      <c r="BG507" s="122"/>
      <c r="BH507" s="122"/>
      <c r="BI507" s="122"/>
      <c r="BJ507" s="122"/>
      <c r="BK507" s="122"/>
      <c r="BL507" s="122"/>
      <c r="BM507" s="122"/>
      <c r="BN507" s="122"/>
      <c r="BO507" s="122"/>
      <c r="BP507" s="122"/>
      <c r="BQ507" s="122"/>
      <c r="BR507" s="122"/>
      <c r="BS507" s="122"/>
      <c r="BT507" s="122"/>
      <c r="BU507" s="122"/>
      <c r="BV507" s="122"/>
      <c r="BW507" s="122"/>
      <c r="BX507" s="122"/>
      <c r="BY507" s="122">
        <f t="shared" si="388"/>
        <v>0.80361000000000005</v>
      </c>
      <c r="BZ507" s="122"/>
      <c r="CA507" s="122"/>
      <c r="CB507" s="98"/>
    </row>
    <row r="508" spans="1:80" s="90" customFormat="1" ht="46.65" x14ac:dyDescent="0.3">
      <c r="A508" s="106" t="s">
        <v>1662</v>
      </c>
      <c r="B508" s="107" t="s">
        <v>949</v>
      </c>
      <c r="C508" s="108" t="s">
        <v>1410</v>
      </c>
      <c r="D508" s="122">
        <v>0.64146999999999998</v>
      </c>
      <c r="E508" s="122"/>
      <c r="F508" s="122">
        <f>VLOOKUP(C508,'[1]13'!$C$23:$AZ$935,4,0)</f>
        <v>0.64146999999999998</v>
      </c>
      <c r="G508" s="122">
        <f>VLOOKUP(C508,'[1]13'!$C$23:$AZ$935,5,0)</f>
        <v>0</v>
      </c>
      <c r="H508" s="122"/>
      <c r="I508" s="122">
        <f>VLOOKUP(C508,'[1]13'!$C$23:$AZ$935,7,0)</f>
        <v>0.11</v>
      </c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2"/>
      <c r="AC508" s="122"/>
      <c r="AD508" s="122"/>
      <c r="AE508" s="122"/>
      <c r="AF508" s="122"/>
      <c r="AG508" s="122"/>
      <c r="AH508" s="122">
        <v>0.64146999999999998</v>
      </c>
      <c r="AI508" s="122">
        <v>0</v>
      </c>
      <c r="AJ508" s="122"/>
      <c r="AK508" s="122">
        <v>0.11</v>
      </c>
      <c r="AL508" s="122"/>
      <c r="AM508" s="122"/>
      <c r="AN508" s="122"/>
      <c r="AO508" s="122">
        <f t="shared" si="384"/>
        <v>0</v>
      </c>
      <c r="AP508" s="122">
        <f t="shared" si="385"/>
        <v>0</v>
      </c>
      <c r="AQ508" s="122">
        <f t="shared" si="386"/>
        <v>0</v>
      </c>
      <c r="AR508" s="122">
        <f t="shared" si="387"/>
        <v>0</v>
      </c>
      <c r="AS508" s="122"/>
      <c r="AT508" s="122"/>
      <c r="AU508" s="122"/>
      <c r="AV508" s="122">
        <f>VLOOKUP(C508,'[1]13'!$C$23:$AZ$935,46,0)</f>
        <v>0</v>
      </c>
      <c r="AW508" s="122">
        <f>VLOOKUP(C508,'[1]13'!$C$23:$AZ$935,47,0)</f>
        <v>0</v>
      </c>
      <c r="AX508" s="122"/>
      <c r="AY508" s="122">
        <f>VLOOKUP(C508,'[1]13'!$C$23:$AZ$935,49,0)</f>
        <v>0</v>
      </c>
      <c r="AZ508" s="122"/>
      <c r="BA508" s="122"/>
      <c r="BB508" s="122"/>
      <c r="BC508" s="122">
        <v>0</v>
      </c>
      <c r="BD508" s="122">
        <v>0</v>
      </c>
      <c r="BE508" s="122"/>
      <c r="BF508" s="122">
        <v>0</v>
      </c>
      <c r="BG508" s="122"/>
      <c r="BH508" s="122"/>
      <c r="BI508" s="122"/>
      <c r="BJ508" s="122"/>
      <c r="BK508" s="122"/>
      <c r="BL508" s="122"/>
      <c r="BM508" s="122"/>
      <c r="BN508" s="122"/>
      <c r="BO508" s="122"/>
      <c r="BP508" s="122"/>
      <c r="BQ508" s="122"/>
      <c r="BR508" s="122"/>
      <c r="BS508" s="122"/>
      <c r="BT508" s="122"/>
      <c r="BU508" s="122"/>
      <c r="BV508" s="122"/>
      <c r="BW508" s="122"/>
      <c r="BX508" s="122"/>
      <c r="BY508" s="122">
        <f t="shared" si="388"/>
        <v>0.64146999999999998</v>
      </c>
      <c r="BZ508" s="122"/>
      <c r="CA508" s="122"/>
      <c r="CB508" s="98"/>
    </row>
    <row r="509" spans="1:80" s="90" customFormat="1" ht="46.65" x14ac:dyDescent="0.3">
      <c r="A509" s="106" t="s">
        <v>1662</v>
      </c>
      <c r="B509" s="107" t="s">
        <v>950</v>
      </c>
      <c r="C509" s="108" t="s">
        <v>1411</v>
      </c>
      <c r="D509" s="122">
        <v>0.48637000000000002</v>
      </c>
      <c r="E509" s="122"/>
      <c r="F509" s="122">
        <f>VLOOKUP(C509,'[1]13'!$C$23:$AZ$935,4,0)</f>
        <v>0.48637000000000008</v>
      </c>
      <c r="G509" s="122">
        <f>VLOOKUP(C509,'[1]13'!$C$23:$AZ$935,5,0)</f>
        <v>0</v>
      </c>
      <c r="H509" s="122"/>
      <c r="I509" s="122">
        <f>VLOOKUP(C509,'[1]13'!$C$23:$AZ$935,7,0)</f>
        <v>7.0000000000000007E-2</v>
      </c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2"/>
      <c r="AC509" s="122"/>
      <c r="AD509" s="122"/>
      <c r="AE509" s="122"/>
      <c r="AF509" s="122"/>
      <c r="AG509" s="122"/>
      <c r="AH509" s="122">
        <v>0.48637000000000008</v>
      </c>
      <c r="AI509" s="122">
        <v>0</v>
      </c>
      <c r="AJ509" s="122"/>
      <c r="AK509" s="122">
        <v>7.0000000000000007E-2</v>
      </c>
      <c r="AL509" s="122"/>
      <c r="AM509" s="122"/>
      <c r="AN509" s="122"/>
      <c r="AO509" s="122">
        <f t="shared" si="384"/>
        <v>0</v>
      </c>
      <c r="AP509" s="122">
        <f t="shared" si="385"/>
        <v>0</v>
      </c>
      <c r="AQ509" s="122">
        <f t="shared" si="386"/>
        <v>0</v>
      </c>
      <c r="AR509" s="122">
        <f t="shared" si="387"/>
        <v>0</v>
      </c>
      <c r="AS509" s="122"/>
      <c r="AT509" s="122"/>
      <c r="AU509" s="122"/>
      <c r="AV509" s="122">
        <f>VLOOKUP(C509,'[1]13'!$C$23:$AZ$935,46,0)</f>
        <v>0</v>
      </c>
      <c r="AW509" s="122">
        <f>VLOOKUP(C509,'[1]13'!$C$23:$AZ$935,47,0)</f>
        <v>0</v>
      </c>
      <c r="AX509" s="122"/>
      <c r="AY509" s="122">
        <f>VLOOKUP(C509,'[1]13'!$C$23:$AZ$935,49,0)</f>
        <v>0</v>
      </c>
      <c r="AZ509" s="122"/>
      <c r="BA509" s="122"/>
      <c r="BB509" s="122"/>
      <c r="BC509" s="122">
        <v>0</v>
      </c>
      <c r="BD509" s="122">
        <v>0</v>
      </c>
      <c r="BE509" s="122"/>
      <c r="BF509" s="122">
        <v>0</v>
      </c>
      <c r="BG509" s="122"/>
      <c r="BH509" s="122"/>
      <c r="BI509" s="122"/>
      <c r="BJ509" s="122"/>
      <c r="BK509" s="122"/>
      <c r="BL509" s="122"/>
      <c r="BM509" s="122"/>
      <c r="BN509" s="122"/>
      <c r="BO509" s="122"/>
      <c r="BP509" s="122"/>
      <c r="BQ509" s="122"/>
      <c r="BR509" s="122"/>
      <c r="BS509" s="122"/>
      <c r="BT509" s="122"/>
      <c r="BU509" s="122"/>
      <c r="BV509" s="122"/>
      <c r="BW509" s="122"/>
      <c r="BX509" s="122"/>
      <c r="BY509" s="122">
        <f t="shared" si="388"/>
        <v>0.48637000000000008</v>
      </c>
      <c r="BZ509" s="122"/>
      <c r="CA509" s="122"/>
      <c r="CB509" s="98"/>
    </row>
    <row r="510" spans="1:80" s="90" customFormat="1" ht="46.65" x14ac:dyDescent="0.3">
      <c r="A510" s="106" t="s">
        <v>1662</v>
      </c>
      <c r="B510" s="107" t="s">
        <v>951</v>
      </c>
      <c r="C510" s="108" t="s">
        <v>1412</v>
      </c>
      <c r="D510" s="122">
        <v>0.60090999999999994</v>
      </c>
      <c r="E510" s="122"/>
      <c r="F510" s="122">
        <f>VLOOKUP(C510,'[1]13'!$C$23:$AZ$935,4,0)</f>
        <v>0.60090999999999994</v>
      </c>
      <c r="G510" s="122">
        <f>VLOOKUP(C510,'[1]13'!$C$23:$AZ$935,5,0)</f>
        <v>0</v>
      </c>
      <c r="H510" s="122"/>
      <c r="I510" s="122">
        <f>VLOOKUP(C510,'[1]13'!$C$23:$AZ$935,7,0)</f>
        <v>0.1</v>
      </c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2"/>
      <c r="AC510" s="122"/>
      <c r="AD510" s="122"/>
      <c r="AE510" s="122"/>
      <c r="AF510" s="122"/>
      <c r="AG510" s="122"/>
      <c r="AH510" s="122">
        <v>0.60090999999999994</v>
      </c>
      <c r="AI510" s="122">
        <v>0</v>
      </c>
      <c r="AJ510" s="122"/>
      <c r="AK510" s="122">
        <v>0.1</v>
      </c>
      <c r="AL510" s="122"/>
      <c r="AM510" s="122"/>
      <c r="AN510" s="122"/>
      <c r="AO510" s="122">
        <f t="shared" si="384"/>
        <v>0</v>
      </c>
      <c r="AP510" s="122">
        <f t="shared" si="385"/>
        <v>0</v>
      </c>
      <c r="AQ510" s="122">
        <f t="shared" si="386"/>
        <v>0</v>
      </c>
      <c r="AR510" s="122">
        <f t="shared" si="387"/>
        <v>0</v>
      </c>
      <c r="AS510" s="122"/>
      <c r="AT510" s="122"/>
      <c r="AU510" s="122"/>
      <c r="AV510" s="122">
        <f>VLOOKUP(C510,'[1]13'!$C$23:$AZ$935,46,0)</f>
        <v>0</v>
      </c>
      <c r="AW510" s="122">
        <f>VLOOKUP(C510,'[1]13'!$C$23:$AZ$935,47,0)</f>
        <v>0</v>
      </c>
      <c r="AX510" s="122"/>
      <c r="AY510" s="122">
        <f>VLOOKUP(C510,'[1]13'!$C$23:$AZ$935,49,0)</f>
        <v>0</v>
      </c>
      <c r="AZ510" s="122"/>
      <c r="BA510" s="122"/>
      <c r="BB510" s="122"/>
      <c r="BC510" s="122">
        <v>0</v>
      </c>
      <c r="BD510" s="122">
        <v>0</v>
      </c>
      <c r="BE510" s="122"/>
      <c r="BF510" s="122">
        <v>0</v>
      </c>
      <c r="BG510" s="122"/>
      <c r="BH510" s="122"/>
      <c r="BI510" s="122"/>
      <c r="BJ510" s="122"/>
      <c r="BK510" s="122"/>
      <c r="BL510" s="122"/>
      <c r="BM510" s="122"/>
      <c r="BN510" s="122"/>
      <c r="BO510" s="122"/>
      <c r="BP510" s="122"/>
      <c r="BQ510" s="122"/>
      <c r="BR510" s="122"/>
      <c r="BS510" s="122"/>
      <c r="BT510" s="122"/>
      <c r="BU510" s="122"/>
      <c r="BV510" s="122"/>
      <c r="BW510" s="122"/>
      <c r="BX510" s="122"/>
      <c r="BY510" s="122">
        <f t="shared" si="388"/>
        <v>0.60090999999999994</v>
      </c>
      <c r="BZ510" s="122"/>
      <c r="CA510" s="122"/>
      <c r="CB510" s="98"/>
    </row>
    <row r="511" spans="1:80" s="90" customFormat="1" ht="46.65" x14ac:dyDescent="0.3">
      <c r="A511" s="106" t="s">
        <v>1662</v>
      </c>
      <c r="B511" s="107" t="s">
        <v>952</v>
      </c>
      <c r="C511" s="108" t="s">
        <v>1413</v>
      </c>
      <c r="D511" s="122">
        <v>0.33365</v>
      </c>
      <c r="E511" s="122"/>
      <c r="F511" s="122">
        <f>VLOOKUP(C511,'[1]13'!$C$23:$AZ$935,4,0)</f>
        <v>0.33365</v>
      </c>
      <c r="G511" s="122">
        <f>VLOOKUP(C511,'[1]13'!$C$23:$AZ$935,5,0)</f>
        <v>0</v>
      </c>
      <c r="H511" s="122"/>
      <c r="I511" s="122">
        <f>VLOOKUP(C511,'[1]13'!$C$23:$AZ$935,7,0)</f>
        <v>0.03</v>
      </c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2"/>
      <c r="AC511" s="122"/>
      <c r="AD511" s="122"/>
      <c r="AE511" s="122"/>
      <c r="AF511" s="122"/>
      <c r="AG511" s="122"/>
      <c r="AH511" s="122">
        <v>0.33365</v>
      </c>
      <c r="AI511" s="122">
        <v>0</v>
      </c>
      <c r="AJ511" s="122"/>
      <c r="AK511" s="122">
        <v>0.03</v>
      </c>
      <c r="AL511" s="122"/>
      <c r="AM511" s="122"/>
      <c r="AN511" s="122"/>
      <c r="AO511" s="122">
        <f t="shared" si="384"/>
        <v>0</v>
      </c>
      <c r="AP511" s="122">
        <f t="shared" si="385"/>
        <v>0</v>
      </c>
      <c r="AQ511" s="122">
        <f t="shared" si="386"/>
        <v>0</v>
      </c>
      <c r="AR511" s="122">
        <f t="shared" si="387"/>
        <v>0</v>
      </c>
      <c r="AS511" s="122"/>
      <c r="AT511" s="122"/>
      <c r="AU511" s="122"/>
      <c r="AV511" s="122">
        <f>VLOOKUP(C511,'[1]13'!$C$23:$AZ$935,46,0)</f>
        <v>0</v>
      </c>
      <c r="AW511" s="122">
        <f>VLOOKUP(C511,'[1]13'!$C$23:$AZ$935,47,0)</f>
        <v>0</v>
      </c>
      <c r="AX511" s="122"/>
      <c r="AY511" s="122">
        <f>VLOOKUP(C511,'[1]13'!$C$23:$AZ$935,49,0)</f>
        <v>0</v>
      </c>
      <c r="AZ511" s="122"/>
      <c r="BA511" s="122"/>
      <c r="BB511" s="122"/>
      <c r="BC511" s="122">
        <v>0</v>
      </c>
      <c r="BD511" s="122">
        <v>0</v>
      </c>
      <c r="BE511" s="122"/>
      <c r="BF511" s="122">
        <v>0</v>
      </c>
      <c r="BG511" s="122"/>
      <c r="BH511" s="122"/>
      <c r="BI511" s="122"/>
      <c r="BJ511" s="122"/>
      <c r="BK511" s="122"/>
      <c r="BL511" s="122"/>
      <c r="BM511" s="122"/>
      <c r="BN511" s="122"/>
      <c r="BO511" s="122"/>
      <c r="BP511" s="122"/>
      <c r="BQ511" s="122"/>
      <c r="BR511" s="122"/>
      <c r="BS511" s="122"/>
      <c r="BT511" s="122"/>
      <c r="BU511" s="122"/>
      <c r="BV511" s="122"/>
      <c r="BW511" s="122"/>
      <c r="BX511" s="122"/>
      <c r="BY511" s="122">
        <f t="shared" si="388"/>
        <v>0.33365</v>
      </c>
      <c r="BZ511" s="122"/>
      <c r="CA511" s="122"/>
      <c r="CB511" s="98"/>
    </row>
    <row r="512" spans="1:80" s="90" customFormat="1" ht="46.65" x14ac:dyDescent="0.3">
      <c r="A512" s="106" t="s">
        <v>1662</v>
      </c>
      <c r="B512" s="107" t="s">
        <v>953</v>
      </c>
      <c r="C512" s="108" t="s">
        <v>1414</v>
      </c>
      <c r="D512" s="122">
        <v>0.59865000000000002</v>
      </c>
      <c r="E512" s="122"/>
      <c r="F512" s="122">
        <f>VLOOKUP(C512,'[1]13'!$C$23:$AZ$935,4,0)</f>
        <v>0.59865000000000002</v>
      </c>
      <c r="G512" s="122">
        <f>VLOOKUP(C512,'[1]13'!$C$23:$AZ$935,5,0)</f>
        <v>0</v>
      </c>
      <c r="H512" s="122"/>
      <c r="I512" s="122">
        <f>VLOOKUP(C512,'[1]13'!$C$23:$AZ$935,7,0)</f>
        <v>0.11</v>
      </c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2"/>
      <c r="AC512" s="122"/>
      <c r="AD512" s="122"/>
      <c r="AE512" s="122"/>
      <c r="AF512" s="122"/>
      <c r="AG512" s="122"/>
      <c r="AH512" s="122">
        <v>0.59865000000000002</v>
      </c>
      <c r="AI512" s="122">
        <v>0</v>
      </c>
      <c r="AJ512" s="122"/>
      <c r="AK512" s="122">
        <v>0.11</v>
      </c>
      <c r="AL512" s="122"/>
      <c r="AM512" s="122"/>
      <c r="AN512" s="122"/>
      <c r="AO512" s="122">
        <f t="shared" si="384"/>
        <v>0</v>
      </c>
      <c r="AP512" s="122">
        <f t="shared" si="385"/>
        <v>0</v>
      </c>
      <c r="AQ512" s="122">
        <f t="shared" si="386"/>
        <v>0</v>
      </c>
      <c r="AR512" s="122">
        <f t="shared" si="387"/>
        <v>0</v>
      </c>
      <c r="AS512" s="122"/>
      <c r="AT512" s="122"/>
      <c r="AU512" s="122"/>
      <c r="AV512" s="122">
        <f>VLOOKUP(C512,'[1]13'!$C$23:$AZ$935,46,0)</f>
        <v>0</v>
      </c>
      <c r="AW512" s="122">
        <f>VLOOKUP(C512,'[1]13'!$C$23:$AZ$935,47,0)</f>
        <v>0</v>
      </c>
      <c r="AX512" s="122"/>
      <c r="AY512" s="122">
        <f>VLOOKUP(C512,'[1]13'!$C$23:$AZ$935,49,0)</f>
        <v>0</v>
      </c>
      <c r="AZ512" s="122"/>
      <c r="BA512" s="122"/>
      <c r="BB512" s="122"/>
      <c r="BC512" s="122">
        <v>0</v>
      </c>
      <c r="BD512" s="122">
        <v>0</v>
      </c>
      <c r="BE512" s="122"/>
      <c r="BF512" s="122">
        <v>0</v>
      </c>
      <c r="BG512" s="122"/>
      <c r="BH512" s="122"/>
      <c r="BI512" s="122"/>
      <c r="BJ512" s="122"/>
      <c r="BK512" s="122"/>
      <c r="BL512" s="122"/>
      <c r="BM512" s="122"/>
      <c r="BN512" s="122"/>
      <c r="BO512" s="122"/>
      <c r="BP512" s="122"/>
      <c r="BQ512" s="122"/>
      <c r="BR512" s="122"/>
      <c r="BS512" s="122"/>
      <c r="BT512" s="122"/>
      <c r="BU512" s="122"/>
      <c r="BV512" s="122"/>
      <c r="BW512" s="122"/>
      <c r="BX512" s="122"/>
      <c r="BY512" s="122">
        <f t="shared" si="388"/>
        <v>0.59865000000000002</v>
      </c>
      <c r="BZ512" s="122"/>
      <c r="CA512" s="122"/>
      <c r="CB512" s="98"/>
    </row>
    <row r="513" spans="1:80" s="90" customFormat="1" ht="46.65" x14ac:dyDescent="0.3">
      <c r="A513" s="106" t="s">
        <v>1662</v>
      </c>
      <c r="B513" s="107" t="s">
        <v>954</v>
      </c>
      <c r="C513" s="108" t="s">
        <v>1415</v>
      </c>
      <c r="D513" s="122">
        <v>0.45912000000000003</v>
      </c>
      <c r="E513" s="122"/>
      <c r="F513" s="122">
        <f>VLOOKUP(C513,'[1]13'!$C$23:$AZ$935,4,0)</f>
        <v>0.45912000000000003</v>
      </c>
      <c r="G513" s="122">
        <f>VLOOKUP(C513,'[1]13'!$C$23:$AZ$935,5,0)</f>
        <v>0</v>
      </c>
      <c r="H513" s="122"/>
      <c r="I513" s="122">
        <f>VLOOKUP(C513,'[1]13'!$C$23:$AZ$935,7,0)</f>
        <v>7.0000000000000007E-2</v>
      </c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2"/>
      <c r="AC513" s="122"/>
      <c r="AD513" s="122"/>
      <c r="AE513" s="122"/>
      <c r="AF513" s="122"/>
      <c r="AG513" s="122"/>
      <c r="AH513" s="122">
        <v>0.45912000000000003</v>
      </c>
      <c r="AI513" s="122">
        <v>0</v>
      </c>
      <c r="AJ513" s="122"/>
      <c r="AK513" s="122">
        <v>7.0000000000000007E-2</v>
      </c>
      <c r="AL513" s="122"/>
      <c r="AM513" s="122"/>
      <c r="AN513" s="122"/>
      <c r="AO513" s="122">
        <f t="shared" si="384"/>
        <v>0</v>
      </c>
      <c r="AP513" s="122">
        <f t="shared" si="385"/>
        <v>0</v>
      </c>
      <c r="AQ513" s="122">
        <f t="shared" si="386"/>
        <v>0</v>
      </c>
      <c r="AR513" s="122">
        <f t="shared" si="387"/>
        <v>0</v>
      </c>
      <c r="AS513" s="122"/>
      <c r="AT513" s="122"/>
      <c r="AU513" s="122"/>
      <c r="AV513" s="122">
        <f>VLOOKUP(C513,'[1]13'!$C$23:$AZ$935,46,0)</f>
        <v>0</v>
      </c>
      <c r="AW513" s="122">
        <f>VLOOKUP(C513,'[1]13'!$C$23:$AZ$935,47,0)</f>
        <v>0</v>
      </c>
      <c r="AX513" s="122"/>
      <c r="AY513" s="122">
        <f>VLOOKUP(C513,'[1]13'!$C$23:$AZ$935,49,0)</f>
        <v>0</v>
      </c>
      <c r="AZ513" s="122"/>
      <c r="BA513" s="122"/>
      <c r="BB513" s="122"/>
      <c r="BC513" s="122">
        <v>0</v>
      </c>
      <c r="BD513" s="122">
        <v>0</v>
      </c>
      <c r="BE513" s="122"/>
      <c r="BF513" s="122">
        <v>0</v>
      </c>
      <c r="BG513" s="122"/>
      <c r="BH513" s="122"/>
      <c r="BI513" s="122"/>
      <c r="BJ513" s="122"/>
      <c r="BK513" s="122"/>
      <c r="BL513" s="122"/>
      <c r="BM513" s="122"/>
      <c r="BN513" s="122"/>
      <c r="BO513" s="122"/>
      <c r="BP513" s="122"/>
      <c r="BQ513" s="122"/>
      <c r="BR513" s="122"/>
      <c r="BS513" s="122"/>
      <c r="BT513" s="122"/>
      <c r="BU513" s="122"/>
      <c r="BV513" s="122"/>
      <c r="BW513" s="122"/>
      <c r="BX513" s="122"/>
      <c r="BY513" s="122">
        <f t="shared" si="388"/>
        <v>0.45912000000000003</v>
      </c>
      <c r="BZ513" s="122"/>
      <c r="CA513" s="122"/>
      <c r="CB513" s="98"/>
    </row>
    <row r="514" spans="1:80" s="90" customFormat="1" ht="46.65" x14ac:dyDescent="0.3">
      <c r="A514" s="106" t="s">
        <v>1662</v>
      </c>
      <c r="B514" s="107" t="s">
        <v>955</v>
      </c>
      <c r="C514" s="108" t="s">
        <v>1416</v>
      </c>
      <c r="D514" s="122">
        <v>0.45912000000000003</v>
      </c>
      <c r="E514" s="122"/>
      <c r="F514" s="122">
        <f>VLOOKUP(C514,'[1]13'!$C$23:$AZ$935,4,0)</f>
        <v>0.45912000000000003</v>
      </c>
      <c r="G514" s="122">
        <f>VLOOKUP(C514,'[1]13'!$C$23:$AZ$935,5,0)</f>
        <v>0</v>
      </c>
      <c r="H514" s="122"/>
      <c r="I514" s="122">
        <f>VLOOKUP(C514,'[1]13'!$C$23:$AZ$935,7,0)</f>
        <v>7.0000000000000007E-2</v>
      </c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2"/>
      <c r="AC514" s="122"/>
      <c r="AD514" s="122"/>
      <c r="AE514" s="122"/>
      <c r="AF514" s="122"/>
      <c r="AG514" s="122"/>
      <c r="AH514" s="122">
        <v>0.45912000000000003</v>
      </c>
      <c r="AI514" s="122">
        <v>0</v>
      </c>
      <c r="AJ514" s="122"/>
      <c r="AK514" s="122">
        <v>7.0000000000000007E-2</v>
      </c>
      <c r="AL514" s="122"/>
      <c r="AM514" s="122"/>
      <c r="AN514" s="122"/>
      <c r="AO514" s="122">
        <f t="shared" si="384"/>
        <v>0</v>
      </c>
      <c r="AP514" s="122">
        <f t="shared" si="385"/>
        <v>0</v>
      </c>
      <c r="AQ514" s="122">
        <f t="shared" si="386"/>
        <v>0</v>
      </c>
      <c r="AR514" s="122">
        <f t="shared" si="387"/>
        <v>0</v>
      </c>
      <c r="AS514" s="122"/>
      <c r="AT514" s="122"/>
      <c r="AU514" s="122"/>
      <c r="AV514" s="122">
        <f>VLOOKUP(C514,'[1]13'!$C$23:$AZ$935,46,0)</f>
        <v>0</v>
      </c>
      <c r="AW514" s="122">
        <f>VLOOKUP(C514,'[1]13'!$C$23:$AZ$935,47,0)</f>
        <v>0</v>
      </c>
      <c r="AX514" s="122"/>
      <c r="AY514" s="122">
        <f>VLOOKUP(C514,'[1]13'!$C$23:$AZ$935,49,0)</f>
        <v>0</v>
      </c>
      <c r="AZ514" s="122"/>
      <c r="BA514" s="122"/>
      <c r="BB514" s="122"/>
      <c r="BC514" s="122">
        <v>0</v>
      </c>
      <c r="BD514" s="122">
        <v>0</v>
      </c>
      <c r="BE514" s="122"/>
      <c r="BF514" s="122">
        <v>0</v>
      </c>
      <c r="BG514" s="122"/>
      <c r="BH514" s="122"/>
      <c r="BI514" s="122"/>
      <c r="BJ514" s="122"/>
      <c r="BK514" s="122"/>
      <c r="BL514" s="122"/>
      <c r="BM514" s="122"/>
      <c r="BN514" s="122"/>
      <c r="BO514" s="122"/>
      <c r="BP514" s="122"/>
      <c r="BQ514" s="122"/>
      <c r="BR514" s="122"/>
      <c r="BS514" s="122"/>
      <c r="BT514" s="122"/>
      <c r="BU514" s="122"/>
      <c r="BV514" s="122"/>
      <c r="BW514" s="122"/>
      <c r="BX514" s="122"/>
      <c r="BY514" s="122">
        <f t="shared" si="388"/>
        <v>0.45912000000000003</v>
      </c>
      <c r="BZ514" s="122"/>
      <c r="CA514" s="122"/>
      <c r="CB514" s="98"/>
    </row>
    <row r="515" spans="1:80" s="90" customFormat="1" ht="46.65" x14ac:dyDescent="0.3">
      <c r="A515" s="106" t="s">
        <v>1662</v>
      </c>
      <c r="B515" s="107" t="s">
        <v>956</v>
      </c>
      <c r="C515" s="108" t="s">
        <v>1417</v>
      </c>
      <c r="D515" s="122">
        <v>0.32198000000000004</v>
      </c>
      <c r="E515" s="122"/>
      <c r="F515" s="122">
        <f>VLOOKUP(C515,'[1]13'!$C$23:$AZ$935,4,0)</f>
        <v>0.32198000000000004</v>
      </c>
      <c r="G515" s="122">
        <f>VLOOKUP(C515,'[1]13'!$C$23:$AZ$935,5,0)</f>
        <v>0</v>
      </c>
      <c r="H515" s="122"/>
      <c r="I515" s="122">
        <f>VLOOKUP(C515,'[1]13'!$C$23:$AZ$935,7,0)</f>
        <v>0.03</v>
      </c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2"/>
      <c r="AC515" s="122"/>
      <c r="AD515" s="122"/>
      <c r="AE515" s="122"/>
      <c r="AF515" s="122"/>
      <c r="AG515" s="122"/>
      <c r="AH515" s="122">
        <v>0.32198000000000004</v>
      </c>
      <c r="AI515" s="122">
        <v>0</v>
      </c>
      <c r="AJ515" s="122"/>
      <c r="AK515" s="122">
        <v>0.03</v>
      </c>
      <c r="AL515" s="122"/>
      <c r="AM515" s="122"/>
      <c r="AN515" s="122"/>
      <c r="AO515" s="122">
        <f t="shared" si="384"/>
        <v>0</v>
      </c>
      <c r="AP515" s="122">
        <f t="shared" si="385"/>
        <v>0</v>
      </c>
      <c r="AQ515" s="122">
        <f t="shared" si="386"/>
        <v>0</v>
      </c>
      <c r="AR515" s="122">
        <f t="shared" si="387"/>
        <v>0</v>
      </c>
      <c r="AS515" s="122"/>
      <c r="AT515" s="122"/>
      <c r="AU515" s="122"/>
      <c r="AV515" s="122">
        <f>VLOOKUP(C515,'[1]13'!$C$23:$AZ$935,46,0)</f>
        <v>0</v>
      </c>
      <c r="AW515" s="122">
        <f>VLOOKUP(C515,'[1]13'!$C$23:$AZ$935,47,0)</f>
        <v>0</v>
      </c>
      <c r="AX515" s="122"/>
      <c r="AY515" s="122">
        <f>VLOOKUP(C515,'[1]13'!$C$23:$AZ$935,49,0)</f>
        <v>0</v>
      </c>
      <c r="AZ515" s="122"/>
      <c r="BA515" s="122"/>
      <c r="BB515" s="122"/>
      <c r="BC515" s="122">
        <v>0</v>
      </c>
      <c r="BD515" s="122">
        <v>0</v>
      </c>
      <c r="BE515" s="122"/>
      <c r="BF515" s="122">
        <v>0</v>
      </c>
      <c r="BG515" s="122"/>
      <c r="BH515" s="122"/>
      <c r="BI515" s="122"/>
      <c r="BJ515" s="122"/>
      <c r="BK515" s="122"/>
      <c r="BL515" s="122"/>
      <c r="BM515" s="122"/>
      <c r="BN515" s="122"/>
      <c r="BO515" s="122"/>
      <c r="BP515" s="122"/>
      <c r="BQ515" s="122"/>
      <c r="BR515" s="122"/>
      <c r="BS515" s="122"/>
      <c r="BT515" s="122"/>
      <c r="BU515" s="122"/>
      <c r="BV515" s="122"/>
      <c r="BW515" s="122"/>
      <c r="BX515" s="122"/>
      <c r="BY515" s="122">
        <f t="shared" si="388"/>
        <v>0.32198000000000004</v>
      </c>
      <c r="BZ515" s="122"/>
      <c r="CA515" s="122"/>
      <c r="CB515" s="98"/>
    </row>
    <row r="516" spans="1:80" s="90" customFormat="1" ht="46.65" x14ac:dyDescent="0.3">
      <c r="A516" s="106" t="s">
        <v>1662</v>
      </c>
      <c r="B516" s="107" t="s">
        <v>957</v>
      </c>
      <c r="C516" s="108" t="s">
        <v>1418</v>
      </c>
      <c r="D516" s="122">
        <v>0.5276900000000001</v>
      </c>
      <c r="E516" s="122"/>
      <c r="F516" s="122">
        <f>VLOOKUP(C516,'[1]13'!$C$23:$AZ$935,4,0)</f>
        <v>0.52768999999999999</v>
      </c>
      <c r="G516" s="122">
        <f>VLOOKUP(C516,'[1]13'!$C$23:$AZ$935,5,0)</f>
        <v>0</v>
      </c>
      <c r="H516" s="122"/>
      <c r="I516" s="122">
        <f>VLOOKUP(C516,'[1]13'!$C$23:$AZ$935,7,0)</f>
        <v>0.09</v>
      </c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2"/>
      <c r="AC516" s="122"/>
      <c r="AD516" s="122"/>
      <c r="AE516" s="122"/>
      <c r="AF516" s="122"/>
      <c r="AG516" s="122"/>
      <c r="AH516" s="122">
        <v>0.52768999999999999</v>
      </c>
      <c r="AI516" s="122">
        <v>0</v>
      </c>
      <c r="AJ516" s="122"/>
      <c r="AK516" s="122">
        <v>0.09</v>
      </c>
      <c r="AL516" s="122"/>
      <c r="AM516" s="122"/>
      <c r="AN516" s="122"/>
      <c r="AO516" s="122">
        <f t="shared" si="384"/>
        <v>0</v>
      </c>
      <c r="AP516" s="122">
        <f t="shared" si="385"/>
        <v>0</v>
      </c>
      <c r="AQ516" s="122">
        <f t="shared" si="386"/>
        <v>0</v>
      </c>
      <c r="AR516" s="122">
        <f t="shared" si="387"/>
        <v>0</v>
      </c>
      <c r="AS516" s="122"/>
      <c r="AT516" s="122"/>
      <c r="AU516" s="122"/>
      <c r="AV516" s="122">
        <f>VLOOKUP(C516,'[1]13'!$C$23:$AZ$935,46,0)</f>
        <v>0</v>
      </c>
      <c r="AW516" s="122">
        <f>VLOOKUP(C516,'[1]13'!$C$23:$AZ$935,47,0)</f>
        <v>0</v>
      </c>
      <c r="AX516" s="122"/>
      <c r="AY516" s="122">
        <f>VLOOKUP(C516,'[1]13'!$C$23:$AZ$935,49,0)</f>
        <v>0</v>
      </c>
      <c r="AZ516" s="122"/>
      <c r="BA516" s="122"/>
      <c r="BB516" s="122"/>
      <c r="BC516" s="122">
        <v>0</v>
      </c>
      <c r="BD516" s="122">
        <v>0</v>
      </c>
      <c r="BE516" s="122"/>
      <c r="BF516" s="122">
        <v>0</v>
      </c>
      <c r="BG516" s="122"/>
      <c r="BH516" s="122"/>
      <c r="BI516" s="122"/>
      <c r="BJ516" s="122"/>
      <c r="BK516" s="122"/>
      <c r="BL516" s="122"/>
      <c r="BM516" s="122"/>
      <c r="BN516" s="122"/>
      <c r="BO516" s="122"/>
      <c r="BP516" s="122"/>
      <c r="BQ516" s="122"/>
      <c r="BR516" s="122"/>
      <c r="BS516" s="122"/>
      <c r="BT516" s="122"/>
      <c r="BU516" s="122"/>
      <c r="BV516" s="122"/>
      <c r="BW516" s="122"/>
      <c r="BX516" s="122"/>
      <c r="BY516" s="122">
        <f t="shared" si="388"/>
        <v>0.52768999999999999</v>
      </c>
      <c r="BZ516" s="122"/>
      <c r="CA516" s="122"/>
      <c r="CB516" s="98"/>
    </row>
    <row r="517" spans="1:80" s="90" customFormat="1" ht="46.65" x14ac:dyDescent="0.3">
      <c r="A517" s="106" t="s">
        <v>1662</v>
      </c>
      <c r="B517" s="107" t="s">
        <v>958</v>
      </c>
      <c r="C517" s="108" t="s">
        <v>1419</v>
      </c>
      <c r="D517" s="122">
        <v>0.45912000000000003</v>
      </c>
      <c r="E517" s="122"/>
      <c r="F517" s="122">
        <f>VLOOKUP(C517,'[1]13'!$C$23:$AZ$935,4,0)</f>
        <v>0.45912000000000003</v>
      </c>
      <c r="G517" s="122">
        <f>VLOOKUP(C517,'[1]13'!$C$23:$AZ$935,5,0)</f>
        <v>0</v>
      </c>
      <c r="H517" s="122"/>
      <c r="I517" s="122">
        <f>VLOOKUP(C517,'[1]13'!$C$23:$AZ$935,7,0)</f>
        <v>7.0000000000000007E-2</v>
      </c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2"/>
      <c r="AC517" s="122"/>
      <c r="AD517" s="122"/>
      <c r="AE517" s="122"/>
      <c r="AF517" s="122"/>
      <c r="AG517" s="122"/>
      <c r="AH517" s="122">
        <v>0.45912000000000003</v>
      </c>
      <c r="AI517" s="122">
        <v>0</v>
      </c>
      <c r="AJ517" s="122"/>
      <c r="AK517" s="122">
        <v>7.0000000000000007E-2</v>
      </c>
      <c r="AL517" s="122"/>
      <c r="AM517" s="122"/>
      <c r="AN517" s="122"/>
      <c r="AO517" s="122">
        <f t="shared" si="384"/>
        <v>0</v>
      </c>
      <c r="AP517" s="122">
        <f t="shared" si="385"/>
        <v>0</v>
      </c>
      <c r="AQ517" s="122">
        <f t="shared" si="386"/>
        <v>0</v>
      </c>
      <c r="AR517" s="122">
        <f t="shared" si="387"/>
        <v>0</v>
      </c>
      <c r="AS517" s="122"/>
      <c r="AT517" s="122"/>
      <c r="AU517" s="122"/>
      <c r="AV517" s="122">
        <f>VLOOKUP(C517,'[1]13'!$C$23:$AZ$935,46,0)</f>
        <v>0</v>
      </c>
      <c r="AW517" s="122">
        <f>VLOOKUP(C517,'[1]13'!$C$23:$AZ$935,47,0)</f>
        <v>0</v>
      </c>
      <c r="AX517" s="122"/>
      <c r="AY517" s="122">
        <f>VLOOKUP(C517,'[1]13'!$C$23:$AZ$935,49,0)</f>
        <v>0</v>
      </c>
      <c r="AZ517" s="122"/>
      <c r="BA517" s="122"/>
      <c r="BB517" s="122"/>
      <c r="BC517" s="122">
        <v>0</v>
      </c>
      <c r="BD517" s="122">
        <v>0</v>
      </c>
      <c r="BE517" s="122"/>
      <c r="BF517" s="122">
        <v>0</v>
      </c>
      <c r="BG517" s="122"/>
      <c r="BH517" s="122"/>
      <c r="BI517" s="122"/>
      <c r="BJ517" s="122"/>
      <c r="BK517" s="122"/>
      <c r="BL517" s="122"/>
      <c r="BM517" s="122"/>
      <c r="BN517" s="122"/>
      <c r="BO517" s="122"/>
      <c r="BP517" s="122"/>
      <c r="BQ517" s="122"/>
      <c r="BR517" s="122"/>
      <c r="BS517" s="122"/>
      <c r="BT517" s="122"/>
      <c r="BU517" s="122"/>
      <c r="BV517" s="122"/>
      <c r="BW517" s="122"/>
      <c r="BX517" s="122"/>
      <c r="BY517" s="122">
        <f t="shared" si="388"/>
        <v>0.45912000000000003</v>
      </c>
      <c r="BZ517" s="122"/>
      <c r="CA517" s="122"/>
      <c r="CB517" s="98"/>
    </row>
    <row r="518" spans="1:80" s="90" customFormat="1" ht="46.65" x14ac:dyDescent="0.3">
      <c r="A518" s="106" t="s">
        <v>1662</v>
      </c>
      <c r="B518" s="107" t="s">
        <v>959</v>
      </c>
      <c r="C518" s="108" t="s">
        <v>1420</v>
      </c>
      <c r="D518" s="122">
        <v>0.56198000000000004</v>
      </c>
      <c r="E518" s="122"/>
      <c r="F518" s="122">
        <f>VLOOKUP(C518,'[1]13'!$C$23:$AZ$935,4,0)</f>
        <v>0.56198000000000004</v>
      </c>
      <c r="G518" s="122">
        <f>VLOOKUP(C518,'[1]13'!$C$23:$AZ$935,5,0)</f>
        <v>0</v>
      </c>
      <c r="H518" s="122"/>
      <c r="I518" s="122">
        <f>VLOOKUP(C518,'[1]13'!$C$23:$AZ$935,7,0)</f>
        <v>0.1</v>
      </c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2"/>
      <c r="AC518" s="122"/>
      <c r="AD518" s="122"/>
      <c r="AE518" s="122"/>
      <c r="AF518" s="122"/>
      <c r="AG518" s="122"/>
      <c r="AH518" s="122">
        <v>0.56198000000000004</v>
      </c>
      <c r="AI518" s="122">
        <v>0</v>
      </c>
      <c r="AJ518" s="122"/>
      <c r="AK518" s="122">
        <v>0.1</v>
      </c>
      <c r="AL518" s="122"/>
      <c r="AM518" s="122"/>
      <c r="AN518" s="122"/>
      <c r="AO518" s="122">
        <f t="shared" si="384"/>
        <v>0</v>
      </c>
      <c r="AP518" s="122">
        <f t="shared" si="385"/>
        <v>0</v>
      </c>
      <c r="AQ518" s="122">
        <f t="shared" si="386"/>
        <v>0</v>
      </c>
      <c r="AR518" s="122">
        <f t="shared" si="387"/>
        <v>0</v>
      </c>
      <c r="AS518" s="122"/>
      <c r="AT518" s="122"/>
      <c r="AU518" s="122"/>
      <c r="AV518" s="122">
        <f>VLOOKUP(C518,'[1]13'!$C$23:$AZ$935,46,0)</f>
        <v>0</v>
      </c>
      <c r="AW518" s="122">
        <f>VLOOKUP(C518,'[1]13'!$C$23:$AZ$935,47,0)</f>
        <v>0</v>
      </c>
      <c r="AX518" s="122"/>
      <c r="AY518" s="122">
        <f>VLOOKUP(C518,'[1]13'!$C$23:$AZ$935,49,0)</f>
        <v>0</v>
      </c>
      <c r="AZ518" s="122"/>
      <c r="BA518" s="122"/>
      <c r="BB518" s="122"/>
      <c r="BC518" s="122">
        <v>0</v>
      </c>
      <c r="BD518" s="122">
        <v>0</v>
      </c>
      <c r="BE518" s="122"/>
      <c r="BF518" s="122">
        <v>0</v>
      </c>
      <c r="BG518" s="122"/>
      <c r="BH518" s="122"/>
      <c r="BI518" s="122"/>
      <c r="BJ518" s="122"/>
      <c r="BK518" s="122"/>
      <c r="BL518" s="122"/>
      <c r="BM518" s="122"/>
      <c r="BN518" s="122"/>
      <c r="BO518" s="122"/>
      <c r="BP518" s="122"/>
      <c r="BQ518" s="122"/>
      <c r="BR518" s="122"/>
      <c r="BS518" s="122"/>
      <c r="BT518" s="122"/>
      <c r="BU518" s="122"/>
      <c r="BV518" s="122"/>
      <c r="BW518" s="122"/>
      <c r="BX518" s="122"/>
      <c r="BY518" s="122">
        <f t="shared" si="388"/>
        <v>0.56198000000000004</v>
      </c>
      <c r="BZ518" s="122"/>
      <c r="CA518" s="122"/>
      <c r="CB518" s="98"/>
    </row>
    <row r="519" spans="1:80" s="90" customFormat="1" ht="46.65" x14ac:dyDescent="0.3">
      <c r="A519" s="106" t="s">
        <v>1662</v>
      </c>
      <c r="B519" s="107" t="s">
        <v>960</v>
      </c>
      <c r="C519" s="108" t="s">
        <v>1421</v>
      </c>
      <c r="D519" s="122">
        <v>0.78185000000000004</v>
      </c>
      <c r="E519" s="122"/>
      <c r="F519" s="122">
        <f>VLOOKUP(C519,'[1]13'!$C$23:$AZ$935,4,0)</f>
        <v>0.78185000000000004</v>
      </c>
      <c r="G519" s="122">
        <f>VLOOKUP(C519,'[1]13'!$C$23:$AZ$935,5,0)</f>
        <v>0</v>
      </c>
      <c r="H519" s="122"/>
      <c r="I519" s="122">
        <f>VLOOKUP(C519,'[1]13'!$C$23:$AZ$935,7,0)</f>
        <v>0.16</v>
      </c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2"/>
      <c r="AC519" s="122"/>
      <c r="AD519" s="122"/>
      <c r="AE519" s="122"/>
      <c r="AF519" s="122"/>
      <c r="AG519" s="122"/>
      <c r="AH519" s="122">
        <v>0.78185000000000004</v>
      </c>
      <c r="AI519" s="122">
        <v>0</v>
      </c>
      <c r="AJ519" s="122"/>
      <c r="AK519" s="122">
        <v>0.16</v>
      </c>
      <c r="AL519" s="122"/>
      <c r="AM519" s="122"/>
      <c r="AN519" s="122"/>
      <c r="AO519" s="122">
        <f t="shared" si="384"/>
        <v>0</v>
      </c>
      <c r="AP519" s="122">
        <f t="shared" si="385"/>
        <v>0</v>
      </c>
      <c r="AQ519" s="122">
        <f t="shared" si="386"/>
        <v>0</v>
      </c>
      <c r="AR519" s="122">
        <f t="shared" si="387"/>
        <v>0</v>
      </c>
      <c r="AS519" s="122"/>
      <c r="AT519" s="122"/>
      <c r="AU519" s="122"/>
      <c r="AV519" s="122">
        <f>VLOOKUP(C519,'[1]13'!$C$23:$AZ$935,46,0)</f>
        <v>0</v>
      </c>
      <c r="AW519" s="122">
        <f>VLOOKUP(C519,'[1]13'!$C$23:$AZ$935,47,0)</f>
        <v>0</v>
      </c>
      <c r="AX519" s="122"/>
      <c r="AY519" s="122">
        <f>VLOOKUP(C519,'[1]13'!$C$23:$AZ$935,49,0)</f>
        <v>0</v>
      </c>
      <c r="AZ519" s="122"/>
      <c r="BA519" s="122"/>
      <c r="BB519" s="122"/>
      <c r="BC519" s="122">
        <v>0</v>
      </c>
      <c r="BD519" s="122">
        <v>0</v>
      </c>
      <c r="BE519" s="122"/>
      <c r="BF519" s="122">
        <v>0</v>
      </c>
      <c r="BG519" s="122"/>
      <c r="BH519" s="122"/>
      <c r="BI519" s="122"/>
      <c r="BJ519" s="122"/>
      <c r="BK519" s="122"/>
      <c r="BL519" s="122"/>
      <c r="BM519" s="122"/>
      <c r="BN519" s="122"/>
      <c r="BO519" s="122"/>
      <c r="BP519" s="122"/>
      <c r="BQ519" s="122"/>
      <c r="BR519" s="122"/>
      <c r="BS519" s="122"/>
      <c r="BT519" s="122"/>
      <c r="BU519" s="122"/>
      <c r="BV519" s="122"/>
      <c r="BW519" s="122"/>
      <c r="BX519" s="122"/>
      <c r="BY519" s="122">
        <f t="shared" si="388"/>
        <v>0.78185000000000004</v>
      </c>
      <c r="BZ519" s="122"/>
      <c r="CA519" s="122"/>
      <c r="CB519" s="98"/>
    </row>
    <row r="520" spans="1:80" s="90" customFormat="1" ht="46.65" x14ac:dyDescent="0.3">
      <c r="A520" s="106" t="s">
        <v>1662</v>
      </c>
      <c r="B520" s="107" t="s">
        <v>961</v>
      </c>
      <c r="C520" s="108" t="s">
        <v>1422</v>
      </c>
      <c r="D520" s="122">
        <v>0.63528999999999991</v>
      </c>
      <c r="E520" s="122"/>
      <c r="F520" s="122">
        <f>VLOOKUP(C520,'[1]13'!$C$23:$AZ$935,4,0)</f>
        <v>0.63528999999999991</v>
      </c>
      <c r="G520" s="122">
        <f>VLOOKUP(C520,'[1]13'!$C$23:$AZ$935,5,0)</f>
        <v>0</v>
      </c>
      <c r="H520" s="122"/>
      <c r="I520" s="122">
        <f>VLOOKUP(C520,'[1]13'!$C$23:$AZ$935,7,0)</f>
        <v>0.12</v>
      </c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2"/>
      <c r="AC520" s="122"/>
      <c r="AD520" s="122"/>
      <c r="AE520" s="122"/>
      <c r="AF520" s="122"/>
      <c r="AG520" s="122"/>
      <c r="AH520" s="122">
        <v>0.63528999999999991</v>
      </c>
      <c r="AI520" s="122">
        <v>0</v>
      </c>
      <c r="AJ520" s="122"/>
      <c r="AK520" s="122">
        <v>0.12</v>
      </c>
      <c r="AL520" s="122"/>
      <c r="AM520" s="122"/>
      <c r="AN520" s="122"/>
      <c r="AO520" s="122">
        <f t="shared" si="384"/>
        <v>0</v>
      </c>
      <c r="AP520" s="122">
        <f t="shared" si="385"/>
        <v>0</v>
      </c>
      <c r="AQ520" s="122">
        <f t="shared" si="386"/>
        <v>0</v>
      </c>
      <c r="AR520" s="122">
        <f t="shared" si="387"/>
        <v>0</v>
      </c>
      <c r="AS520" s="122"/>
      <c r="AT520" s="122"/>
      <c r="AU520" s="122"/>
      <c r="AV520" s="122">
        <f>VLOOKUP(C520,'[1]13'!$C$23:$AZ$935,46,0)</f>
        <v>0</v>
      </c>
      <c r="AW520" s="122">
        <f>VLOOKUP(C520,'[1]13'!$C$23:$AZ$935,47,0)</f>
        <v>0</v>
      </c>
      <c r="AX520" s="122"/>
      <c r="AY520" s="122">
        <f>VLOOKUP(C520,'[1]13'!$C$23:$AZ$935,49,0)</f>
        <v>0</v>
      </c>
      <c r="AZ520" s="122"/>
      <c r="BA520" s="122"/>
      <c r="BB520" s="122"/>
      <c r="BC520" s="122">
        <v>0</v>
      </c>
      <c r="BD520" s="122">
        <v>0</v>
      </c>
      <c r="BE520" s="122"/>
      <c r="BF520" s="122">
        <v>0</v>
      </c>
      <c r="BG520" s="122"/>
      <c r="BH520" s="122"/>
      <c r="BI520" s="122"/>
      <c r="BJ520" s="122"/>
      <c r="BK520" s="122"/>
      <c r="BL520" s="122"/>
      <c r="BM520" s="122"/>
      <c r="BN520" s="122"/>
      <c r="BO520" s="122"/>
      <c r="BP520" s="122"/>
      <c r="BQ520" s="122"/>
      <c r="BR520" s="122"/>
      <c r="BS520" s="122"/>
      <c r="BT520" s="122"/>
      <c r="BU520" s="122"/>
      <c r="BV520" s="122"/>
      <c r="BW520" s="122"/>
      <c r="BX520" s="122"/>
      <c r="BY520" s="122">
        <f t="shared" si="388"/>
        <v>0.63528999999999991</v>
      </c>
      <c r="BZ520" s="122"/>
      <c r="CA520" s="122"/>
      <c r="CB520" s="98"/>
    </row>
    <row r="521" spans="1:80" s="90" customFormat="1" x14ac:dyDescent="0.3">
      <c r="A521" s="103"/>
      <c r="B521" s="110" t="s">
        <v>40</v>
      </c>
      <c r="C521" s="105"/>
      <c r="D521" s="133">
        <f t="shared" ref="D521:BN521" si="389">SUM(D522:D527)</f>
        <v>28.030780000000004</v>
      </c>
      <c r="E521" s="133">
        <f t="shared" si="389"/>
        <v>0</v>
      </c>
      <c r="F521" s="133">
        <f t="shared" si="389"/>
        <v>28.03078</v>
      </c>
      <c r="G521" s="133">
        <f t="shared" si="389"/>
        <v>1.7999999999999998</v>
      </c>
      <c r="H521" s="133">
        <f t="shared" si="389"/>
        <v>0</v>
      </c>
      <c r="I521" s="133">
        <f t="shared" si="389"/>
        <v>1.952</v>
      </c>
      <c r="J521" s="133">
        <f t="shared" si="389"/>
        <v>0</v>
      </c>
      <c r="K521" s="133">
        <f t="shared" si="389"/>
        <v>0</v>
      </c>
      <c r="L521" s="133">
        <f t="shared" si="389"/>
        <v>0</v>
      </c>
      <c r="M521" s="133">
        <f t="shared" si="389"/>
        <v>0</v>
      </c>
      <c r="N521" s="133">
        <f t="shared" si="389"/>
        <v>0</v>
      </c>
      <c r="O521" s="133">
        <f t="shared" si="389"/>
        <v>0</v>
      </c>
      <c r="P521" s="133">
        <f t="shared" si="389"/>
        <v>0</v>
      </c>
      <c r="Q521" s="133">
        <f t="shared" si="389"/>
        <v>0</v>
      </c>
      <c r="R521" s="133">
        <f t="shared" si="389"/>
        <v>0</v>
      </c>
      <c r="S521" s="133">
        <f t="shared" si="389"/>
        <v>0</v>
      </c>
      <c r="T521" s="133">
        <f t="shared" si="389"/>
        <v>0</v>
      </c>
      <c r="U521" s="133">
        <f t="shared" si="389"/>
        <v>0</v>
      </c>
      <c r="V521" s="133">
        <f t="shared" si="389"/>
        <v>0</v>
      </c>
      <c r="W521" s="133">
        <f t="shared" si="389"/>
        <v>0</v>
      </c>
      <c r="X521" s="133">
        <f t="shared" si="389"/>
        <v>0</v>
      </c>
      <c r="Y521" s="133">
        <f t="shared" si="389"/>
        <v>0</v>
      </c>
      <c r="Z521" s="133">
        <f t="shared" si="389"/>
        <v>0</v>
      </c>
      <c r="AA521" s="133">
        <f t="shared" si="389"/>
        <v>0</v>
      </c>
      <c r="AB521" s="133">
        <f t="shared" si="389"/>
        <v>0</v>
      </c>
      <c r="AC521" s="133">
        <f t="shared" si="389"/>
        <v>0</v>
      </c>
      <c r="AD521" s="133">
        <f t="shared" si="389"/>
        <v>0</v>
      </c>
      <c r="AE521" s="133">
        <f t="shared" si="389"/>
        <v>0</v>
      </c>
      <c r="AF521" s="133">
        <f t="shared" si="389"/>
        <v>0</v>
      </c>
      <c r="AG521" s="133">
        <f t="shared" si="389"/>
        <v>0</v>
      </c>
      <c r="AH521" s="133">
        <f t="shared" si="389"/>
        <v>28.03078</v>
      </c>
      <c r="AI521" s="133">
        <f t="shared" si="389"/>
        <v>1.7999999999999998</v>
      </c>
      <c r="AJ521" s="133">
        <f t="shared" si="389"/>
        <v>0</v>
      </c>
      <c r="AK521" s="133">
        <f t="shared" si="389"/>
        <v>1.952</v>
      </c>
      <c r="AL521" s="133">
        <f t="shared" si="389"/>
        <v>0</v>
      </c>
      <c r="AM521" s="133">
        <f t="shared" si="389"/>
        <v>0</v>
      </c>
      <c r="AN521" s="133">
        <f t="shared" si="389"/>
        <v>0</v>
      </c>
      <c r="AO521" s="133">
        <f t="shared" si="389"/>
        <v>13.559163039999998</v>
      </c>
      <c r="AP521" s="133">
        <f t="shared" si="389"/>
        <v>1.05</v>
      </c>
      <c r="AQ521" s="133">
        <f t="shared" si="389"/>
        <v>0</v>
      </c>
      <c r="AR521" s="133">
        <f t="shared" si="389"/>
        <v>0.53286</v>
      </c>
      <c r="AS521" s="133">
        <f t="shared" si="389"/>
        <v>0</v>
      </c>
      <c r="AT521" s="133">
        <f t="shared" si="389"/>
        <v>0</v>
      </c>
      <c r="AU521" s="133">
        <f t="shared" si="389"/>
        <v>0</v>
      </c>
      <c r="AV521" s="133">
        <f t="shared" si="389"/>
        <v>6.9180933799999993</v>
      </c>
      <c r="AW521" s="133">
        <f t="shared" si="389"/>
        <v>0.25</v>
      </c>
      <c r="AX521" s="133">
        <f t="shared" si="389"/>
        <v>0</v>
      </c>
      <c r="AY521" s="133">
        <f t="shared" si="389"/>
        <v>0.16735999999999998</v>
      </c>
      <c r="AZ521" s="133">
        <f t="shared" si="389"/>
        <v>0</v>
      </c>
      <c r="BA521" s="133">
        <f t="shared" si="389"/>
        <v>0</v>
      </c>
      <c r="BB521" s="133">
        <f t="shared" si="389"/>
        <v>0</v>
      </c>
      <c r="BC521" s="133">
        <f t="shared" si="389"/>
        <v>6.6410696599999994</v>
      </c>
      <c r="BD521" s="133">
        <f t="shared" si="389"/>
        <v>0.8</v>
      </c>
      <c r="BE521" s="133">
        <f t="shared" si="389"/>
        <v>0</v>
      </c>
      <c r="BF521" s="133">
        <f t="shared" si="389"/>
        <v>0.36549999999999999</v>
      </c>
      <c r="BG521" s="133">
        <f t="shared" si="389"/>
        <v>0</v>
      </c>
      <c r="BH521" s="133">
        <f t="shared" si="389"/>
        <v>0</v>
      </c>
      <c r="BI521" s="133">
        <f t="shared" si="389"/>
        <v>0</v>
      </c>
      <c r="BJ521" s="133">
        <f t="shared" si="389"/>
        <v>0</v>
      </c>
      <c r="BK521" s="133">
        <f t="shared" si="389"/>
        <v>0</v>
      </c>
      <c r="BL521" s="133">
        <f t="shared" si="389"/>
        <v>0</v>
      </c>
      <c r="BM521" s="133">
        <f t="shared" si="389"/>
        <v>0</v>
      </c>
      <c r="BN521" s="133">
        <f t="shared" si="389"/>
        <v>0</v>
      </c>
      <c r="BO521" s="133">
        <f t="shared" ref="BO521:CA521" si="390">SUM(BO522:BO527)</f>
        <v>0</v>
      </c>
      <c r="BP521" s="133">
        <f t="shared" si="390"/>
        <v>0</v>
      </c>
      <c r="BQ521" s="133">
        <f t="shared" si="390"/>
        <v>0</v>
      </c>
      <c r="BR521" s="133">
        <f t="shared" si="390"/>
        <v>0</v>
      </c>
      <c r="BS521" s="133">
        <f t="shared" si="390"/>
        <v>0</v>
      </c>
      <c r="BT521" s="133">
        <f t="shared" si="390"/>
        <v>0</v>
      </c>
      <c r="BU521" s="133">
        <f t="shared" si="390"/>
        <v>0</v>
      </c>
      <c r="BV521" s="133">
        <f t="shared" si="390"/>
        <v>0</v>
      </c>
      <c r="BW521" s="133">
        <f t="shared" si="390"/>
        <v>0</v>
      </c>
      <c r="BX521" s="133">
        <f t="shared" si="390"/>
        <v>0</v>
      </c>
      <c r="BY521" s="133">
        <f t="shared" si="390"/>
        <v>14.47161696</v>
      </c>
      <c r="BZ521" s="133">
        <f t="shared" si="390"/>
        <v>0</v>
      </c>
      <c r="CA521" s="133">
        <f t="shared" si="390"/>
        <v>0</v>
      </c>
      <c r="CB521" s="98"/>
    </row>
    <row r="522" spans="1:80" s="90" customFormat="1" ht="46.65" x14ac:dyDescent="0.3">
      <c r="A522" s="106" t="s">
        <v>1662</v>
      </c>
      <c r="B522" s="107" t="s">
        <v>962</v>
      </c>
      <c r="C522" s="108" t="s">
        <v>1423</v>
      </c>
      <c r="D522" s="122">
        <v>3.1569000000000003</v>
      </c>
      <c r="E522" s="122"/>
      <c r="F522" s="122">
        <f>VLOOKUP(C522,'[1]13'!$C$23:$AZ$935,4,0)</f>
        <v>3.1568999999999998</v>
      </c>
      <c r="G522" s="122">
        <f>VLOOKUP(C522,'[1]13'!$C$23:$AZ$935,5,0)</f>
        <v>0.25</v>
      </c>
      <c r="H522" s="122"/>
      <c r="I522" s="122">
        <f>VLOOKUP(C522,'[1]13'!$C$23:$AZ$935,7,0)</f>
        <v>0.3</v>
      </c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2"/>
      <c r="AC522" s="122"/>
      <c r="AD522" s="122"/>
      <c r="AE522" s="122"/>
      <c r="AF522" s="122"/>
      <c r="AG522" s="122"/>
      <c r="AH522" s="122">
        <v>3.1568999999999998</v>
      </c>
      <c r="AI522" s="122">
        <v>0.25</v>
      </c>
      <c r="AJ522" s="122"/>
      <c r="AK522" s="122">
        <v>0.3</v>
      </c>
      <c r="AL522" s="122"/>
      <c r="AM522" s="122"/>
      <c r="AN522" s="122"/>
      <c r="AO522" s="122">
        <f t="shared" ref="AO522:AO527" si="391">AV522+BC522</f>
        <v>0</v>
      </c>
      <c r="AP522" s="122">
        <f t="shared" ref="AP522:AP527" si="392">AW522+BD522</f>
        <v>0</v>
      </c>
      <c r="AQ522" s="122">
        <f t="shared" ref="AQ522:AQ527" si="393">AX522+BE522</f>
        <v>0</v>
      </c>
      <c r="AR522" s="122">
        <f t="shared" ref="AR522:AR527" si="394">AY522+BF522</f>
        <v>0</v>
      </c>
      <c r="AS522" s="122"/>
      <c r="AT522" s="122"/>
      <c r="AU522" s="122"/>
      <c r="AV522" s="122">
        <f>VLOOKUP(C522,'[1]13'!$C$23:$AZ$935,46,0)</f>
        <v>0</v>
      </c>
      <c r="AW522" s="122">
        <f>VLOOKUP(C522,'[1]13'!$C$23:$AZ$935,47,0)</f>
        <v>0</v>
      </c>
      <c r="AX522" s="122"/>
      <c r="AY522" s="122">
        <f>VLOOKUP(C522,'[1]13'!$C$23:$AZ$935,49,0)</f>
        <v>0</v>
      </c>
      <c r="AZ522" s="122"/>
      <c r="BA522" s="122"/>
      <c r="BB522" s="122"/>
      <c r="BC522" s="122">
        <v>0</v>
      </c>
      <c r="BD522" s="122">
        <v>0</v>
      </c>
      <c r="BE522" s="122"/>
      <c r="BF522" s="122">
        <v>0</v>
      </c>
      <c r="BG522" s="122"/>
      <c r="BH522" s="122"/>
      <c r="BI522" s="122"/>
      <c r="BJ522" s="122"/>
      <c r="BK522" s="122"/>
      <c r="BL522" s="122"/>
      <c r="BM522" s="122"/>
      <c r="BN522" s="122"/>
      <c r="BO522" s="122"/>
      <c r="BP522" s="122"/>
      <c r="BQ522" s="122"/>
      <c r="BR522" s="122"/>
      <c r="BS522" s="122"/>
      <c r="BT522" s="122"/>
      <c r="BU522" s="122"/>
      <c r="BV522" s="122"/>
      <c r="BW522" s="122"/>
      <c r="BX522" s="122"/>
      <c r="BY522" s="122">
        <f t="shared" ref="BY522:BY527" si="395">F522-AO522</f>
        <v>3.1568999999999998</v>
      </c>
      <c r="BZ522" s="122"/>
      <c r="CA522" s="122"/>
      <c r="CB522" s="98"/>
    </row>
    <row r="523" spans="1:80" s="90" customFormat="1" ht="46.65" x14ac:dyDescent="0.3">
      <c r="A523" s="106" t="s">
        <v>1662</v>
      </c>
      <c r="B523" s="107" t="s">
        <v>963</v>
      </c>
      <c r="C523" s="108" t="s">
        <v>1424</v>
      </c>
      <c r="D523" s="122">
        <v>4.4780200000000008</v>
      </c>
      <c r="E523" s="122"/>
      <c r="F523" s="122">
        <f>VLOOKUP(C523,'[1]13'!$C$23:$AZ$935,4,0)</f>
        <v>4.4780200000000008</v>
      </c>
      <c r="G523" s="122">
        <f>VLOOKUP(C523,'[1]13'!$C$23:$AZ$935,5,0)</f>
        <v>0</v>
      </c>
      <c r="H523" s="122"/>
      <c r="I523" s="122">
        <f>VLOOKUP(C523,'[1]13'!$C$23:$AZ$935,7,0)</f>
        <v>0</v>
      </c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2"/>
      <c r="AC523" s="122"/>
      <c r="AD523" s="122"/>
      <c r="AE523" s="122"/>
      <c r="AF523" s="122"/>
      <c r="AG523" s="122"/>
      <c r="AH523" s="122">
        <v>4.4780200000000008</v>
      </c>
      <c r="AI523" s="122">
        <v>0</v>
      </c>
      <c r="AJ523" s="122"/>
      <c r="AK523" s="122">
        <v>0</v>
      </c>
      <c r="AL523" s="122"/>
      <c r="AM523" s="122"/>
      <c r="AN523" s="122"/>
      <c r="AO523" s="122">
        <f t="shared" si="391"/>
        <v>2.4495740699999997</v>
      </c>
      <c r="AP523" s="122">
        <f t="shared" si="392"/>
        <v>0</v>
      </c>
      <c r="AQ523" s="122">
        <f t="shared" si="393"/>
        <v>0</v>
      </c>
      <c r="AR523" s="122">
        <f t="shared" si="394"/>
        <v>3.9660000000000001E-2</v>
      </c>
      <c r="AS523" s="122"/>
      <c r="AT523" s="122"/>
      <c r="AU523" s="122"/>
      <c r="AV523" s="122">
        <f>VLOOKUP(C523,'[1]13'!$C$23:$AZ$935,46,0)</f>
        <v>2.4495740699999997</v>
      </c>
      <c r="AW523" s="122">
        <f>VLOOKUP(C523,'[1]13'!$C$23:$AZ$935,47,0)</f>
        <v>0</v>
      </c>
      <c r="AX523" s="122"/>
      <c r="AY523" s="122">
        <f>VLOOKUP(C523,'[1]13'!$C$23:$AZ$935,49,0)</f>
        <v>3.9660000000000001E-2</v>
      </c>
      <c r="AZ523" s="122"/>
      <c r="BA523" s="122"/>
      <c r="BB523" s="122"/>
      <c r="BC523" s="122">
        <v>0</v>
      </c>
      <c r="BD523" s="122">
        <v>0</v>
      </c>
      <c r="BE523" s="122"/>
      <c r="BF523" s="122">
        <v>0</v>
      </c>
      <c r="BG523" s="122"/>
      <c r="BH523" s="122"/>
      <c r="BI523" s="122"/>
      <c r="BJ523" s="122"/>
      <c r="BK523" s="122"/>
      <c r="BL523" s="122"/>
      <c r="BM523" s="122"/>
      <c r="BN523" s="122"/>
      <c r="BO523" s="122"/>
      <c r="BP523" s="122"/>
      <c r="BQ523" s="122"/>
      <c r="BR523" s="122"/>
      <c r="BS523" s="122"/>
      <c r="BT523" s="122"/>
      <c r="BU523" s="122"/>
      <c r="BV523" s="122"/>
      <c r="BW523" s="122"/>
      <c r="BX523" s="122"/>
      <c r="BY523" s="122">
        <f t="shared" si="395"/>
        <v>2.0284459300000011</v>
      </c>
      <c r="BZ523" s="122"/>
      <c r="CA523" s="122"/>
      <c r="CB523" s="98"/>
    </row>
    <row r="524" spans="1:80" s="90" customFormat="1" ht="31.1" x14ac:dyDescent="0.3">
      <c r="A524" s="106" t="s">
        <v>1662</v>
      </c>
      <c r="B524" s="107" t="s">
        <v>645</v>
      </c>
      <c r="C524" s="108" t="s">
        <v>693</v>
      </c>
      <c r="D524" s="122">
        <v>7.7533799999999999</v>
      </c>
      <c r="E524" s="122"/>
      <c r="F524" s="122">
        <f>VLOOKUP(C524,'[1]13'!$C$23:$AZ$935,4,0)</f>
        <v>7.7533800000000008</v>
      </c>
      <c r="G524" s="122">
        <f>VLOOKUP(C524,'[1]13'!$C$23:$AZ$935,5,0)</f>
        <v>0.5</v>
      </c>
      <c r="H524" s="122"/>
      <c r="I524" s="122">
        <f>VLOOKUP(C524,'[1]13'!$C$23:$AZ$935,7,0)</f>
        <v>1</v>
      </c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2"/>
      <c r="AC524" s="122"/>
      <c r="AD524" s="122"/>
      <c r="AE524" s="122"/>
      <c r="AF524" s="122"/>
      <c r="AG524" s="122"/>
      <c r="AH524" s="122">
        <v>7.7533800000000008</v>
      </c>
      <c r="AI524" s="122">
        <v>0.5</v>
      </c>
      <c r="AJ524" s="122"/>
      <c r="AK524" s="122">
        <v>1</v>
      </c>
      <c r="AL524" s="122"/>
      <c r="AM524" s="122"/>
      <c r="AN524" s="122"/>
      <c r="AO524" s="122">
        <f t="shared" si="391"/>
        <v>0</v>
      </c>
      <c r="AP524" s="122">
        <f t="shared" si="392"/>
        <v>0</v>
      </c>
      <c r="AQ524" s="122">
        <f t="shared" si="393"/>
        <v>0</v>
      </c>
      <c r="AR524" s="122">
        <f t="shared" si="394"/>
        <v>0</v>
      </c>
      <c r="AS524" s="122"/>
      <c r="AT524" s="122"/>
      <c r="AU524" s="122"/>
      <c r="AV524" s="122">
        <f>VLOOKUP(C524,'[1]13'!$C$23:$AZ$935,46,0)</f>
        <v>0</v>
      </c>
      <c r="AW524" s="122">
        <f>VLOOKUP(C524,'[1]13'!$C$23:$AZ$935,47,0)</f>
        <v>0</v>
      </c>
      <c r="AX524" s="122"/>
      <c r="AY524" s="122">
        <f>VLOOKUP(C524,'[1]13'!$C$23:$AZ$935,49,0)</f>
        <v>0</v>
      </c>
      <c r="AZ524" s="122"/>
      <c r="BA524" s="122"/>
      <c r="BB524" s="122"/>
      <c r="BC524" s="122">
        <v>0</v>
      </c>
      <c r="BD524" s="122">
        <v>0</v>
      </c>
      <c r="BE524" s="122"/>
      <c r="BF524" s="122">
        <v>0</v>
      </c>
      <c r="BG524" s="122"/>
      <c r="BH524" s="122"/>
      <c r="BI524" s="122"/>
      <c r="BJ524" s="122"/>
      <c r="BK524" s="122"/>
      <c r="BL524" s="122"/>
      <c r="BM524" s="122"/>
      <c r="BN524" s="122"/>
      <c r="BO524" s="122"/>
      <c r="BP524" s="122"/>
      <c r="BQ524" s="122"/>
      <c r="BR524" s="122"/>
      <c r="BS524" s="122"/>
      <c r="BT524" s="122"/>
      <c r="BU524" s="122"/>
      <c r="BV524" s="122"/>
      <c r="BW524" s="122"/>
      <c r="BX524" s="122"/>
      <c r="BY524" s="122">
        <f t="shared" si="395"/>
        <v>7.7533800000000008</v>
      </c>
      <c r="BZ524" s="122"/>
      <c r="CA524" s="122"/>
      <c r="CB524" s="98"/>
    </row>
    <row r="525" spans="1:80" s="90" customFormat="1" ht="46.65" x14ac:dyDescent="0.3">
      <c r="A525" s="106" t="s">
        <v>1662</v>
      </c>
      <c r="B525" s="107" t="s">
        <v>456</v>
      </c>
      <c r="C525" s="108" t="s">
        <v>491</v>
      </c>
      <c r="D525" s="122">
        <v>6.0568200000000001</v>
      </c>
      <c r="E525" s="122"/>
      <c r="F525" s="122">
        <f>VLOOKUP(C525,'[1]13'!$C$23:$AZ$935,4,0)</f>
        <v>6.0568199999999992</v>
      </c>
      <c r="G525" s="122">
        <f>VLOOKUP(C525,'[1]13'!$C$23:$AZ$935,5,0)</f>
        <v>0.25</v>
      </c>
      <c r="H525" s="122"/>
      <c r="I525" s="122">
        <f>VLOOKUP(C525,'[1]13'!$C$23:$AZ$935,7,0)</f>
        <v>0.19400000000000001</v>
      </c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2"/>
      <c r="AC525" s="122"/>
      <c r="AD525" s="122"/>
      <c r="AE525" s="122"/>
      <c r="AF525" s="122"/>
      <c r="AG525" s="122"/>
      <c r="AH525" s="122">
        <v>6.0568199999999992</v>
      </c>
      <c r="AI525" s="122">
        <v>0.25</v>
      </c>
      <c r="AJ525" s="122"/>
      <c r="AK525" s="122">
        <v>0.19400000000000001</v>
      </c>
      <c r="AL525" s="122"/>
      <c r="AM525" s="122"/>
      <c r="AN525" s="122"/>
      <c r="AO525" s="122">
        <f t="shared" si="391"/>
        <v>4.4685193099999996</v>
      </c>
      <c r="AP525" s="122">
        <f t="shared" si="392"/>
        <v>0.25</v>
      </c>
      <c r="AQ525" s="122">
        <f t="shared" si="393"/>
        <v>0</v>
      </c>
      <c r="AR525" s="122">
        <f t="shared" si="394"/>
        <v>0.12769999999999998</v>
      </c>
      <c r="AS525" s="122"/>
      <c r="AT525" s="122"/>
      <c r="AU525" s="122"/>
      <c r="AV525" s="122">
        <f>VLOOKUP(C525,'[1]13'!$C$23:$AZ$935,46,0)</f>
        <v>4.4685193099999996</v>
      </c>
      <c r="AW525" s="122">
        <f>VLOOKUP(C525,'[1]13'!$C$23:$AZ$935,47,0)</f>
        <v>0.25</v>
      </c>
      <c r="AX525" s="122"/>
      <c r="AY525" s="122">
        <f>VLOOKUP(C525,'[1]13'!$C$23:$AZ$935,49,0)</f>
        <v>0.12769999999999998</v>
      </c>
      <c r="AZ525" s="122"/>
      <c r="BA525" s="122"/>
      <c r="BB525" s="122"/>
      <c r="BC525" s="122">
        <v>0</v>
      </c>
      <c r="BD525" s="122">
        <v>0</v>
      </c>
      <c r="BE525" s="122"/>
      <c r="BF525" s="122">
        <v>0</v>
      </c>
      <c r="BG525" s="122"/>
      <c r="BH525" s="122"/>
      <c r="BI525" s="122"/>
      <c r="BJ525" s="122"/>
      <c r="BK525" s="122"/>
      <c r="BL525" s="122"/>
      <c r="BM525" s="122"/>
      <c r="BN525" s="122"/>
      <c r="BO525" s="122"/>
      <c r="BP525" s="122"/>
      <c r="BQ525" s="122"/>
      <c r="BR525" s="122"/>
      <c r="BS525" s="122"/>
      <c r="BT525" s="122"/>
      <c r="BU525" s="122"/>
      <c r="BV525" s="122"/>
      <c r="BW525" s="122"/>
      <c r="BX525" s="122"/>
      <c r="BY525" s="122">
        <f t="shared" si="395"/>
        <v>1.5883006899999996</v>
      </c>
      <c r="BZ525" s="122"/>
      <c r="CA525" s="122"/>
      <c r="CB525" s="98"/>
    </row>
    <row r="526" spans="1:80" s="90" customFormat="1" ht="46.65" x14ac:dyDescent="0.3">
      <c r="A526" s="106" t="s">
        <v>1662</v>
      </c>
      <c r="B526" s="107" t="s">
        <v>457</v>
      </c>
      <c r="C526" s="108" t="s">
        <v>492</v>
      </c>
      <c r="D526" s="122">
        <v>3.47241</v>
      </c>
      <c r="E526" s="122"/>
      <c r="F526" s="122">
        <f>VLOOKUP(C526,'[1]13'!$C$23:$AZ$935,4,0)</f>
        <v>3.47241</v>
      </c>
      <c r="G526" s="122">
        <f>VLOOKUP(C526,'[1]13'!$C$23:$AZ$935,5,0)</f>
        <v>0.4</v>
      </c>
      <c r="H526" s="122"/>
      <c r="I526" s="122">
        <f>VLOOKUP(C526,'[1]13'!$C$23:$AZ$935,7,0)</f>
        <v>0.35799999999999998</v>
      </c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2"/>
      <c r="AC526" s="122"/>
      <c r="AD526" s="122"/>
      <c r="AE526" s="122"/>
      <c r="AF526" s="122"/>
      <c r="AG526" s="122"/>
      <c r="AH526" s="122">
        <v>3.47241</v>
      </c>
      <c r="AI526" s="122">
        <v>0.4</v>
      </c>
      <c r="AJ526" s="122"/>
      <c r="AK526" s="122">
        <v>0.35799999999999998</v>
      </c>
      <c r="AL526" s="122"/>
      <c r="AM526" s="122"/>
      <c r="AN526" s="122"/>
      <c r="AO526" s="122">
        <f t="shared" si="391"/>
        <v>3.6762761099999999</v>
      </c>
      <c r="AP526" s="122">
        <f t="shared" si="392"/>
        <v>0.4</v>
      </c>
      <c r="AQ526" s="122">
        <f t="shared" si="393"/>
        <v>0</v>
      </c>
      <c r="AR526" s="122">
        <f t="shared" si="394"/>
        <v>0.23149999999999998</v>
      </c>
      <c r="AS526" s="122"/>
      <c r="AT526" s="122"/>
      <c r="AU526" s="122"/>
      <c r="AV526" s="122">
        <f>VLOOKUP(C526,'[1]13'!$C$23:$AZ$935,46,0)</f>
        <v>0</v>
      </c>
      <c r="AW526" s="122">
        <f>VLOOKUP(C526,'[1]13'!$C$23:$AZ$935,47,0)</f>
        <v>0</v>
      </c>
      <c r="AX526" s="122"/>
      <c r="AY526" s="122">
        <f>VLOOKUP(C526,'[1]13'!$C$23:$AZ$935,49,0)</f>
        <v>0</v>
      </c>
      <c r="AZ526" s="122"/>
      <c r="BA526" s="122"/>
      <c r="BB526" s="122"/>
      <c r="BC526" s="122">
        <v>3.6762761099999999</v>
      </c>
      <c r="BD526" s="122">
        <v>0.4</v>
      </c>
      <c r="BE526" s="122"/>
      <c r="BF526" s="122">
        <v>0.23149999999999998</v>
      </c>
      <c r="BG526" s="122"/>
      <c r="BH526" s="122"/>
      <c r="BI526" s="122"/>
      <c r="BJ526" s="122"/>
      <c r="BK526" s="122"/>
      <c r="BL526" s="122"/>
      <c r="BM526" s="122"/>
      <c r="BN526" s="122"/>
      <c r="BO526" s="122"/>
      <c r="BP526" s="122"/>
      <c r="BQ526" s="122"/>
      <c r="BR526" s="122"/>
      <c r="BS526" s="122"/>
      <c r="BT526" s="122"/>
      <c r="BU526" s="122"/>
      <c r="BV526" s="122"/>
      <c r="BW526" s="122"/>
      <c r="BX526" s="122"/>
      <c r="BY526" s="122">
        <f t="shared" si="395"/>
        <v>-0.20386610999999988</v>
      </c>
      <c r="BZ526" s="122"/>
      <c r="CA526" s="122"/>
      <c r="CB526" s="98"/>
    </row>
    <row r="527" spans="1:80" s="90" customFormat="1" ht="62.2" x14ac:dyDescent="0.3">
      <c r="A527" s="106" t="s">
        <v>1662</v>
      </c>
      <c r="B527" s="107" t="s">
        <v>964</v>
      </c>
      <c r="C527" s="108" t="s">
        <v>1425</v>
      </c>
      <c r="D527" s="122">
        <v>3.1132499999999999</v>
      </c>
      <c r="E527" s="122"/>
      <c r="F527" s="122">
        <f>VLOOKUP(C527,'[1]13'!$C$23:$AZ$935,4,0)</f>
        <v>3.1132499999999999</v>
      </c>
      <c r="G527" s="122">
        <f>VLOOKUP(C527,'[1]13'!$C$23:$AZ$935,5,0)</f>
        <v>0.4</v>
      </c>
      <c r="H527" s="122"/>
      <c r="I527" s="122">
        <f>VLOOKUP(C527,'[1]13'!$C$23:$AZ$935,7,0)</f>
        <v>0.1</v>
      </c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2"/>
      <c r="AC527" s="122"/>
      <c r="AD527" s="122"/>
      <c r="AE527" s="122"/>
      <c r="AF527" s="122"/>
      <c r="AG527" s="122"/>
      <c r="AH527" s="122">
        <v>3.1132499999999999</v>
      </c>
      <c r="AI527" s="122">
        <v>0.4</v>
      </c>
      <c r="AJ527" s="122"/>
      <c r="AK527" s="122">
        <v>0.1</v>
      </c>
      <c r="AL527" s="122"/>
      <c r="AM527" s="122"/>
      <c r="AN527" s="122"/>
      <c r="AO527" s="122">
        <f t="shared" si="391"/>
        <v>2.96479355</v>
      </c>
      <c r="AP527" s="122">
        <f t="shared" si="392"/>
        <v>0.4</v>
      </c>
      <c r="AQ527" s="122">
        <f t="shared" si="393"/>
        <v>0</v>
      </c>
      <c r="AR527" s="122">
        <f t="shared" si="394"/>
        <v>0.13400000000000001</v>
      </c>
      <c r="AS527" s="122"/>
      <c r="AT527" s="122"/>
      <c r="AU527" s="122"/>
      <c r="AV527" s="122">
        <f>VLOOKUP(C527,'[1]13'!$C$23:$AZ$935,46,0)</f>
        <v>0</v>
      </c>
      <c r="AW527" s="122">
        <f>VLOOKUP(C527,'[1]13'!$C$23:$AZ$935,47,0)</f>
        <v>0</v>
      </c>
      <c r="AX527" s="122"/>
      <c r="AY527" s="122">
        <f>VLOOKUP(C527,'[1]13'!$C$23:$AZ$935,49,0)</f>
        <v>0</v>
      </c>
      <c r="AZ527" s="122"/>
      <c r="BA527" s="122"/>
      <c r="BB527" s="122"/>
      <c r="BC527" s="122">
        <v>2.96479355</v>
      </c>
      <c r="BD527" s="122">
        <v>0.4</v>
      </c>
      <c r="BE527" s="122"/>
      <c r="BF527" s="122">
        <v>0.13400000000000001</v>
      </c>
      <c r="BG527" s="122"/>
      <c r="BH527" s="122"/>
      <c r="BI527" s="122"/>
      <c r="BJ527" s="122"/>
      <c r="BK527" s="122"/>
      <c r="BL527" s="122"/>
      <c r="BM527" s="122"/>
      <c r="BN527" s="122"/>
      <c r="BO527" s="122"/>
      <c r="BP527" s="122"/>
      <c r="BQ527" s="122"/>
      <c r="BR527" s="122"/>
      <c r="BS527" s="122"/>
      <c r="BT527" s="122"/>
      <c r="BU527" s="122"/>
      <c r="BV527" s="122"/>
      <c r="BW527" s="122"/>
      <c r="BX527" s="122"/>
      <c r="BY527" s="122">
        <f t="shared" si="395"/>
        <v>0.14845644999999985</v>
      </c>
      <c r="BZ527" s="122"/>
      <c r="CA527" s="122"/>
      <c r="CB527" s="98"/>
    </row>
    <row r="528" spans="1:80" s="90" customFormat="1" x14ac:dyDescent="0.3">
      <c r="A528" s="103"/>
      <c r="B528" s="110" t="s">
        <v>635</v>
      </c>
      <c r="C528" s="105"/>
      <c r="D528" s="133">
        <f t="shared" ref="D528:BN528" si="396">SUM(D529:D529)</f>
        <v>1.1579999999999999</v>
      </c>
      <c r="E528" s="133">
        <f t="shared" si="396"/>
        <v>0</v>
      </c>
      <c r="F528" s="133">
        <f t="shared" si="396"/>
        <v>1.1579999999999999</v>
      </c>
      <c r="G528" s="133">
        <f t="shared" si="396"/>
        <v>0</v>
      </c>
      <c r="H528" s="133">
        <f t="shared" si="396"/>
        <v>0</v>
      </c>
      <c r="I528" s="133">
        <f t="shared" si="396"/>
        <v>0</v>
      </c>
      <c r="J528" s="133">
        <f t="shared" si="396"/>
        <v>0</v>
      </c>
      <c r="K528" s="133">
        <f t="shared" si="396"/>
        <v>0</v>
      </c>
      <c r="L528" s="133">
        <f t="shared" si="396"/>
        <v>0</v>
      </c>
      <c r="M528" s="133">
        <f t="shared" si="396"/>
        <v>0</v>
      </c>
      <c r="N528" s="133">
        <f t="shared" si="396"/>
        <v>0</v>
      </c>
      <c r="O528" s="133">
        <f t="shared" si="396"/>
        <v>0</v>
      </c>
      <c r="P528" s="133">
        <f t="shared" si="396"/>
        <v>0</v>
      </c>
      <c r="Q528" s="133">
        <f t="shared" si="396"/>
        <v>0</v>
      </c>
      <c r="R528" s="133">
        <f t="shared" si="396"/>
        <v>0</v>
      </c>
      <c r="S528" s="133">
        <f t="shared" si="396"/>
        <v>0</v>
      </c>
      <c r="T528" s="133">
        <f t="shared" si="396"/>
        <v>0</v>
      </c>
      <c r="U528" s="133">
        <f t="shared" si="396"/>
        <v>0</v>
      </c>
      <c r="V528" s="133">
        <f t="shared" si="396"/>
        <v>0</v>
      </c>
      <c r="W528" s="133">
        <f t="shared" si="396"/>
        <v>0</v>
      </c>
      <c r="X528" s="133">
        <f t="shared" si="396"/>
        <v>0</v>
      </c>
      <c r="Y528" s="133">
        <f t="shared" si="396"/>
        <v>0</v>
      </c>
      <c r="Z528" s="133">
        <f t="shared" si="396"/>
        <v>0</v>
      </c>
      <c r="AA528" s="133">
        <f t="shared" si="396"/>
        <v>0</v>
      </c>
      <c r="AB528" s="133">
        <f t="shared" si="396"/>
        <v>0</v>
      </c>
      <c r="AC528" s="133">
        <f t="shared" si="396"/>
        <v>0</v>
      </c>
      <c r="AD528" s="133">
        <f t="shared" si="396"/>
        <v>0</v>
      </c>
      <c r="AE528" s="133">
        <f t="shared" si="396"/>
        <v>0</v>
      </c>
      <c r="AF528" s="133">
        <f t="shared" si="396"/>
        <v>0</v>
      </c>
      <c r="AG528" s="133">
        <f t="shared" si="396"/>
        <v>0</v>
      </c>
      <c r="AH528" s="133">
        <f t="shared" si="396"/>
        <v>1.1579999999999999</v>
      </c>
      <c r="AI528" s="133">
        <f t="shared" si="396"/>
        <v>0</v>
      </c>
      <c r="AJ528" s="133">
        <f t="shared" si="396"/>
        <v>0</v>
      </c>
      <c r="AK528" s="133">
        <f t="shared" si="396"/>
        <v>0</v>
      </c>
      <c r="AL528" s="133">
        <f t="shared" si="396"/>
        <v>0</v>
      </c>
      <c r="AM528" s="133">
        <f t="shared" si="396"/>
        <v>0</v>
      </c>
      <c r="AN528" s="133">
        <f t="shared" si="396"/>
        <v>0</v>
      </c>
      <c r="AO528" s="133">
        <f t="shared" si="396"/>
        <v>0</v>
      </c>
      <c r="AP528" s="133">
        <f t="shared" si="396"/>
        <v>0</v>
      </c>
      <c r="AQ528" s="133">
        <f t="shared" si="396"/>
        <v>0</v>
      </c>
      <c r="AR528" s="133">
        <f t="shared" si="396"/>
        <v>0</v>
      </c>
      <c r="AS528" s="133">
        <f t="shared" si="396"/>
        <v>0</v>
      </c>
      <c r="AT528" s="133">
        <f t="shared" si="396"/>
        <v>0</v>
      </c>
      <c r="AU528" s="133">
        <f t="shared" si="396"/>
        <v>0</v>
      </c>
      <c r="AV528" s="133">
        <f t="shared" si="396"/>
        <v>0</v>
      </c>
      <c r="AW528" s="133">
        <f t="shared" si="396"/>
        <v>0</v>
      </c>
      <c r="AX528" s="133">
        <f t="shared" si="396"/>
        <v>0</v>
      </c>
      <c r="AY528" s="133">
        <f t="shared" si="396"/>
        <v>0</v>
      </c>
      <c r="AZ528" s="133">
        <f t="shared" si="396"/>
        <v>0</v>
      </c>
      <c r="BA528" s="133">
        <f t="shared" si="396"/>
        <v>0</v>
      </c>
      <c r="BB528" s="133">
        <f t="shared" si="396"/>
        <v>0</v>
      </c>
      <c r="BC528" s="133">
        <f t="shared" si="396"/>
        <v>0</v>
      </c>
      <c r="BD528" s="133">
        <f t="shared" si="396"/>
        <v>0</v>
      </c>
      <c r="BE528" s="133">
        <f t="shared" si="396"/>
        <v>0</v>
      </c>
      <c r="BF528" s="133">
        <f t="shared" si="396"/>
        <v>0</v>
      </c>
      <c r="BG528" s="133">
        <f t="shared" si="396"/>
        <v>0</v>
      </c>
      <c r="BH528" s="133">
        <f t="shared" si="396"/>
        <v>0</v>
      </c>
      <c r="BI528" s="133">
        <f t="shared" si="396"/>
        <v>0</v>
      </c>
      <c r="BJ528" s="133">
        <f t="shared" si="396"/>
        <v>0</v>
      </c>
      <c r="BK528" s="133">
        <f t="shared" si="396"/>
        <v>0</v>
      </c>
      <c r="BL528" s="133">
        <f t="shared" si="396"/>
        <v>0</v>
      </c>
      <c r="BM528" s="133">
        <f t="shared" si="396"/>
        <v>0</v>
      </c>
      <c r="BN528" s="133">
        <f t="shared" si="396"/>
        <v>0</v>
      </c>
      <c r="BO528" s="133">
        <f t="shared" ref="BO528:CA528" si="397">SUM(BO529:BO529)</f>
        <v>0</v>
      </c>
      <c r="BP528" s="133">
        <f t="shared" si="397"/>
        <v>0</v>
      </c>
      <c r="BQ528" s="133">
        <f t="shared" si="397"/>
        <v>0</v>
      </c>
      <c r="BR528" s="133">
        <f t="shared" si="397"/>
        <v>0</v>
      </c>
      <c r="BS528" s="133">
        <f t="shared" si="397"/>
        <v>0</v>
      </c>
      <c r="BT528" s="133">
        <f t="shared" si="397"/>
        <v>0</v>
      </c>
      <c r="BU528" s="133">
        <f t="shared" si="397"/>
        <v>0</v>
      </c>
      <c r="BV528" s="133">
        <f t="shared" si="397"/>
        <v>0</v>
      </c>
      <c r="BW528" s="133">
        <f t="shared" si="397"/>
        <v>0</v>
      </c>
      <c r="BX528" s="133">
        <f t="shared" si="397"/>
        <v>0</v>
      </c>
      <c r="BY528" s="133">
        <f t="shared" si="397"/>
        <v>1.1579999999999999</v>
      </c>
      <c r="BZ528" s="133">
        <f t="shared" si="397"/>
        <v>0</v>
      </c>
      <c r="CA528" s="133">
        <f t="shared" si="397"/>
        <v>0</v>
      </c>
      <c r="CB528" s="98"/>
    </row>
    <row r="529" spans="1:80" s="90" customFormat="1" ht="62.2" x14ac:dyDescent="0.3">
      <c r="A529" s="106" t="s">
        <v>1662</v>
      </c>
      <c r="B529" s="107" t="s">
        <v>646</v>
      </c>
      <c r="C529" s="108" t="s">
        <v>694</v>
      </c>
      <c r="D529" s="122">
        <v>1.1579999999999999</v>
      </c>
      <c r="E529" s="122"/>
      <c r="F529" s="122">
        <f>VLOOKUP(C529,'[1]13'!$C$23:$AZ$935,4,0)</f>
        <v>1.1579999999999999</v>
      </c>
      <c r="G529" s="122">
        <f>VLOOKUP(C529,'[1]13'!$C$23:$AZ$935,5,0)</f>
        <v>0</v>
      </c>
      <c r="H529" s="122"/>
      <c r="I529" s="122">
        <f>VLOOKUP(C529,'[1]13'!$C$23:$AZ$935,7,0)</f>
        <v>0</v>
      </c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2"/>
      <c r="AC529" s="122"/>
      <c r="AD529" s="122"/>
      <c r="AE529" s="122"/>
      <c r="AF529" s="122"/>
      <c r="AG529" s="122"/>
      <c r="AH529" s="122">
        <v>1.1579999999999999</v>
      </c>
      <c r="AI529" s="122">
        <v>0</v>
      </c>
      <c r="AJ529" s="122"/>
      <c r="AK529" s="122">
        <v>0</v>
      </c>
      <c r="AL529" s="122"/>
      <c r="AM529" s="122"/>
      <c r="AN529" s="122"/>
      <c r="AO529" s="122">
        <f>AV529+BC529</f>
        <v>0</v>
      </c>
      <c r="AP529" s="122">
        <f t="shared" ref="AP529" si="398">AW529+BD529</f>
        <v>0</v>
      </c>
      <c r="AQ529" s="122">
        <f t="shared" ref="AQ529" si="399">AX529+BE529</f>
        <v>0</v>
      </c>
      <c r="AR529" s="122">
        <f t="shared" ref="AR529" si="400">AY529+BF529</f>
        <v>0</v>
      </c>
      <c r="AS529" s="122"/>
      <c r="AT529" s="122"/>
      <c r="AU529" s="122"/>
      <c r="AV529" s="122">
        <f>VLOOKUP(C529,'[1]13'!$C$23:$AZ$935,46,0)</f>
        <v>0</v>
      </c>
      <c r="AW529" s="122">
        <f>VLOOKUP(C529,'[1]13'!$C$23:$AZ$935,47,0)</f>
        <v>0</v>
      </c>
      <c r="AX529" s="122"/>
      <c r="AY529" s="122">
        <f>VLOOKUP(C529,'[1]13'!$C$23:$AZ$935,49,0)</f>
        <v>0</v>
      </c>
      <c r="AZ529" s="122"/>
      <c r="BA529" s="122"/>
      <c r="BB529" s="122"/>
      <c r="BC529" s="122">
        <v>0</v>
      </c>
      <c r="BD529" s="122">
        <v>0</v>
      </c>
      <c r="BE529" s="122"/>
      <c r="BF529" s="122">
        <v>0</v>
      </c>
      <c r="BG529" s="122"/>
      <c r="BH529" s="122"/>
      <c r="BI529" s="122"/>
      <c r="BJ529" s="122"/>
      <c r="BK529" s="122"/>
      <c r="BL529" s="122"/>
      <c r="BM529" s="122"/>
      <c r="BN529" s="122"/>
      <c r="BO529" s="122"/>
      <c r="BP529" s="122"/>
      <c r="BQ529" s="122"/>
      <c r="BR529" s="122"/>
      <c r="BS529" s="122"/>
      <c r="BT529" s="122"/>
      <c r="BU529" s="122"/>
      <c r="BV529" s="122"/>
      <c r="BW529" s="122"/>
      <c r="BX529" s="122"/>
      <c r="BY529" s="122">
        <f>F529-AO529</f>
        <v>1.1579999999999999</v>
      </c>
      <c r="BZ529" s="122"/>
      <c r="CA529" s="122"/>
      <c r="CB529" s="98"/>
    </row>
    <row r="530" spans="1:80" s="90" customFormat="1" x14ac:dyDescent="0.3">
      <c r="A530" s="103"/>
      <c r="B530" s="110" t="s">
        <v>43</v>
      </c>
      <c r="C530" s="105"/>
      <c r="D530" s="133">
        <f t="shared" ref="D530:BN530" si="401">SUM(D531:D535)</f>
        <v>67.038080000000008</v>
      </c>
      <c r="E530" s="133">
        <f t="shared" si="401"/>
        <v>0</v>
      </c>
      <c r="F530" s="133">
        <f t="shared" si="401"/>
        <v>3.0404400000000003</v>
      </c>
      <c r="G530" s="133">
        <f t="shared" si="401"/>
        <v>0.26600000000000001</v>
      </c>
      <c r="H530" s="133">
        <f t="shared" si="401"/>
        <v>0</v>
      </c>
      <c r="I530" s="133">
        <f t="shared" si="401"/>
        <v>0.12</v>
      </c>
      <c r="J530" s="133">
        <f t="shared" si="401"/>
        <v>0</v>
      </c>
      <c r="K530" s="133">
        <f t="shared" si="401"/>
        <v>0</v>
      </c>
      <c r="L530" s="133">
        <f t="shared" si="401"/>
        <v>0</v>
      </c>
      <c r="M530" s="133">
        <f t="shared" si="401"/>
        <v>0</v>
      </c>
      <c r="N530" s="133">
        <f t="shared" si="401"/>
        <v>0</v>
      </c>
      <c r="O530" s="133">
        <f t="shared" si="401"/>
        <v>0</v>
      </c>
      <c r="P530" s="133">
        <f t="shared" si="401"/>
        <v>0</v>
      </c>
      <c r="Q530" s="133">
        <f t="shared" si="401"/>
        <v>0</v>
      </c>
      <c r="R530" s="133">
        <f t="shared" si="401"/>
        <v>0</v>
      </c>
      <c r="S530" s="133">
        <f t="shared" si="401"/>
        <v>0</v>
      </c>
      <c r="T530" s="133">
        <f t="shared" si="401"/>
        <v>0</v>
      </c>
      <c r="U530" s="133">
        <f t="shared" si="401"/>
        <v>0</v>
      </c>
      <c r="V530" s="133">
        <f t="shared" si="401"/>
        <v>0</v>
      </c>
      <c r="W530" s="133">
        <f t="shared" si="401"/>
        <v>0</v>
      </c>
      <c r="X530" s="133">
        <f t="shared" si="401"/>
        <v>0</v>
      </c>
      <c r="Y530" s="133">
        <f t="shared" si="401"/>
        <v>0</v>
      </c>
      <c r="Z530" s="133">
        <f t="shared" si="401"/>
        <v>0</v>
      </c>
      <c r="AA530" s="133">
        <f t="shared" si="401"/>
        <v>0</v>
      </c>
      <c r="AB530" s="133">
        <f t="shared" si="401"/>
        <v>0</v>
      </c>
      <c r="AC530" s="133">
        <f t="shared" si="401"/>
        <v>0</v>
      </c>
      <c r="AD530" s="133">
        <f t="shared" si="401"/>
        <v>0</v>
      </c>
      <c r="AE530" s="133">
        <f t="shared" si="401"/>
        <v>0</v>
      </c>
      <c r="AF530" s="133">
        <f t="shared" si="401"/>
        <v>0</v>
      </c>
      <c r="AG530" s="133">
        <f t="shared" si="401"/>
        <v>0</v>
      </c>
      <c r="AH530" s="133">
        <f t="shared" si="401"/>
        <v>3.0404400000000003</v>
      </c>
      <c r="AI530" s="133">
        <f t="shared" si="401"/>
        <v>0.26600000000000001</v>
      </c>
      <c r="AJ530" s="133">
        <f t="shared" si="401"/>
        <v>0</v>
      </c>
      <c r="AK530" s="133">
        <f t="shared" si="401"/>
        <v>0.12</v>
      </c>
      <c r="AL530" s="133">
        <f t="shared" si="401"/>
        <v>0</v>
      </c>
      <c r="AM530" s="133">
        <f t="shared" si="401"/>
        <v>0</v>
      </c>
      <c r="AN530" s="133">
        <f t="shared" si="401"/>
        <v>0</v>
      </c>
      <c r="AO530" s="133">
        <f t="shared" si="401"/>
        <v>2.3910049899999999</v>
      </c>
      <c r="AP530" s="133">
        <f t="shared" si="401"/>
        <v>0.26600000000000001</v>
      </c>
      <c r="AQ530" s="133">
        <f t="shared" si="401"/>
        <v>0</v>
      </c>
      <c r="AR530" s="133">
        <f t="shared" si="401"/>
        <v>0.17499999999999999</v>
      </c>
      <c r="AS530" s="133">
        <f t="shared" si="401"/>
        <v>0</v>
      </c>
      <c r="AT530" s="133">
        <f t="shared" si="401"/>
        <v>0</v>
      </c>
      <c r="AU530" s="133">
        <f t="shared" si="401"/>
        <v>0</v>
      </c>
      <c r="AV530" s="133">
        <f t="shared" si="401"/>
        <v>0</v>
      </c>
      <c r="AW530" s="133">
        <f t="shared" si="401"/>
        <v>0</v>
      </c>
      <c r="AX530" s="133">
        <f t="shared" si="401"/>
        <v>0</v>
      </c>
      <c r="AY530" s="133">
        <f t="shared" si="401"/>
        <v>0</v>
      </c>
      <c r="AZ530" s="133">
        <f t="shared" si="401"/>
        <v>0</v>
      </c>
      <c r="BA530" s="133">
        <f t="shared" si="401"/>
        <v>0</v>
      </c>
      <c r="BB530" s="133">
        <f t="shared" si="401"/>
        <v>0</v>
      </c>
      <c r="BC530" s="133">
        <f t="shared" si="401"/>
        <v>2.3910049899999999</v>
      </c>
      <c r="BD530" s="133">
        <f t="shared" si="401"/>
        <v>0.26600000000000001</v>
      </c>
      <c r="BE530" s="133">
        <f t="shared" si="401"/>
        <v>0</v>
      </c>
      <c r="BF530" s="133">
        <f t="shared" si="401"/>
        <v>0.17499999999999999</v>
      </c>
      <c r="BG530" s="133">
        <f t="shared" si="401"/>
        <v>0</v>
      </c>
      <c r="BH530" s="133">
        <f t="shared" si="401"/>
        <v>0</v>
      </c>
      <c r="BI530" s="133">
        <f t="shared" si="401"/>
        <v>0</v>
      </c>
      <c r="BJ530" s="133">
        <f t="shared" si="401"/>
        <v>0</v>
      </c>
      <c r="BK530" s="133">
        <f t="shared" si="401"/>
        <v>0</v>
      </c>
      <c r="BL530" s="133">
        <f t="shared" si="401"/>
        <v>0</v>
      </c>
      <c r="BM530" s="133">
        <f t="shared" si="401"/>
        <v>0</v>
      </c>
      <c r="BN530" s="133">
        <f t="shared" si="401"/>
        <v>0</v>
      </c>
      <c r="BO530" s="133">
        <f t="shared" ref="BO530:CA530" si="402">SUM(BO531:BO535)</f>
        <v>0</v>
      </c>
      <c r="BP530" s="133">
        <f t="shared" si="402"/>
        <v>0</v>
      </c>
      <c r="BQ530" s="133">
        <f t="shared" si="402"/>
        <v>0</v>
      </c>
      <c r="BR530" s="133">
        <f t="shared" si="402"/>
        <v>0</v>
      </c>
      <c r="BS530" s="133">
        <f t="shared" si="402"/>
        <v>0</v>
      </c>
      <c r="BT530" s="133">
        <f t="shared" si="402"/>
        <v>0</v>
      </c>
      <c r="BU530" s="133">
        <f t="shared" si="402"/>
        <v>0</v>
      </c>
      <c r="BV530" s="133">
        <f t="shared" si="402"/>
        <v>0</v>
      </c>
      <c r="BW530" s="133">
        <f t="shared" si="402"/>
        <v>0</v>
      </c>
      <c r="BX530" s="133">
        <f t="shared" si="402"/>
        <v>0</v>
      </c>
      <c r="BY530" s="133">
        <f t="shared" si="402"/>
        <v>0.64943501000000015</v>
      </c>
      <c r="BZ530" s="133">
        <f t="shared" si="402"/>
        <v>0</v>
      </c>
      <c r="CA530" s="133">
        <f t="shared" si="402"/>
        <v>0</v>
      </c>
      <c r="CB530" s="98"/>
    </row>
    <row r="531" spans="1:80" s="90" customFormat="1" ht="46.65" x14ac:dyDescent="0.3">
      <c r="A531" s="106" t="s">
        <v>1662</v>
      </c>
      <c r="B531" s="107" t="s">
        <v>965</v>
      </c>
      <c r="C531" s="108" t="s">
        <v>1426</v>
      </c>
      <c r="D531" s="122">
        <v>2.8862299999999999</v>
      </c>
      <c r="E531" s="122"/>
      <c r="F531" s="122">
        <f>VLOOKUP(C531,'[1]13'!$C$23:$AZ$935,4,0)</f>
        <v>0</v>
      </c>
      <c r="G531" s="122">
        <f>VLOOKUP(C531,'[1]13'!$C$23:$AZ$935,5,0)</f>
        <v>0</v>
      </c>
      <c r="H531" s="122"/>
      <c r="I531" s="122">
        <f>VLOOKUP(C531,'[1]13'!$C$23:$AZ$935,7,0)</f>
        <v>0</v>
      </c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2"/>
      <c r="AC531" s="122"/>
      <c r="AD531" s="122"/>
      <c r="AE531" s="122"/>
      <c r="AF531" s="122"/>
      <c r="AG531" s="122"/>
      <c r="AH531" s="122">
        <v>0</v>
      </c>
      <c r="AI531" s="122">
        <v>0</v>
      </c>
      <c r="AJ531" s="122"/>
      <c r="AK531" s="122">
        <v>0</v>
      </c>
      <c r="AL531" s="122"/>
      <c r="AM531" s="122"/>
      <c r="AN531" s="122"/>
      <c r="AO531" s="122">
        <f t="shared" ref="AO531:AO535" si="403">AV531+BC531</f>
        <v>0</v>
      </c>
      <c r="AP531" s="122">
        <f t="shared" ref="AP531:AP535" si="404">AW531+BD531</f>
        <v>0</v>
      </c>
      <c r="AQ531" s="122">
        <f t="shared" ref="AQ531:AQ535" si="405">AX531+BE531</f>
        <v>0</v>
      </c>
      <c r="AR531" s="122">
        <f t="shared" ref="AR531:AR535" si="406">AY531+BF531</f>
        <v>0</v>
      </c>
      <c r="AS531" s="122"/>
      <c r="AT531" s="122"/>
      <c r="AU531" s="122"/>
      <c r="AV531" s="122">
        <f>VLOOKUP(C531,'[1]13'!$C$23:$AZ$935,46,0)</f>
        <v>0</v>
      </c>
      <c r="AW531" s="122">
        <f>VLOOKUP(C531,'[1]13'!$C$23:$AZ$935,47,0)</f>
        <v>0</v>
      </c>
      <c r="AX531" s="122"/>
      <c r="AY531" s="122">
        <f>VLOOKUP(C531,'[1]13'!$C$23:$AZ$935,49,0)</f>
        <v>0</v>
      </c>
      <c r="AZ531" s="122"/>
      <c r="BA531" s="122"/>
      <c r="BB531" s="122"/>
      <c r="BC531" s="122">
        <v>0</v>
      </c>
      <c r="BD531" s="122">
        <v>0</v>
      </c>
      <c r="BE531" s="122"/>
      <c r="BF531" s="122">
        <v>0</v>
      </c>
      <c r="BG531" s="122"/>
      <c r="BH531" s="122"/>
      <c r="BI531" s="122"/>
      <c r="BJ531" s="122"/>
      <c r="BK531" s="122"/>
      <c r="BL531" s="122"/>
      <c r="BM531" s="122"/>
      <c r="BN531" s="122"/>
      <c r="BO531" s="122"/>
      <c r="BP531" s="122"/>
      <c r="BQ531" s="122"/>
      <c r="BR531" s="122"/>
      <c r="BS531" s="122"/>
      <c r="BT531" s="122"/>
      <c r="BU531" s="122"/>
      <c r="BV531" s="122"/>
      <c r="BW531" s="122"/>
      <c r="BX531" s="122"/>
      <c r="BY531" s="122">
        <f t="shared" ref="BY531:BY535" si="407">F531-AO531</f>
        <v>0</v>
      </c>
      <c r="BZ531" s="122"/>
      <c r="CA531" s="122"/>
      <c r="CB531" s="98"/>
    </row>
    <row r="532" spans="1:80" s="90" customFormat="1" ht="46.65" x14ac:dyDescent="0.3">
      <c r="A532" s="106" t="s">
        <v>1662</v>
      </c>
      <c r="B532" s="107" t="s">
        <v>119</v>
      </c>
      <c r="C532" s="108" t="s">
        <v>120</v>
      </c>
      <c r="D532" s="122">
        <v>61.111410000000006</v>
      </c>
      <c r="E532" s="122"/>
      <c r="F532" s="122">
        <f>VLOOKUP(C532,'[1]13'!$C$23:$AZ$935,4,0)</f>
        <v>0</v>
      </c>
      <c r="G532" s="122">
        <f>VLOOKUP(C532,'[1]13'!$C$23:$AZ$935,5,0)</f>
        <v>0</v>
      </c>
      <c r="H532" s="122"/>
      <c r="I532" s="122">
        <f>VLOOKUP(C532,'[1]13'!$C$23:$AZ$935,7,0)</f>
        <v>0</v>
      </c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2"/>
      <c r="AC532" s="122"/>
      <c r="AD532" s="122"/>
      <c r="AE532" s="122"/>
      <c r="AF532" s="122"/>
      <c r="AG532" s="122"/>
      <c r="AH532" s="122">
        <v>0</v>
      </c>
      <c r="AI532" s="122">
        <v>0</v>
      </c>
      <c r="AJ532" s="122"/>
      <c r="AK532" s="122">
        <v>0</v>
      </c>
      <c r="AL532" s="122"/>
      <c r="AM532" s="122"/>
      <c r="AN532" s="122"/>
      <c r="AO532" s="122">
        <f t="shared" si="403"/>
        <v>0</v>
      </c>
      <c r="AP532" s="122">
        <f t="shared" si="404"/>
        <v>0</v>
      </c>
      <c r="AQ532" s="122">
        <f t="shared" si="405"/>
        <v>0</v>
      </c>
      <c r="AR532" s="122">
        <f t="shared" si="406"/>
        <v>0</v>
      </c>
      <c r="AS532" s="122"/>
      <c r="AT532" s="122"/>
      <c r="AU532" s="122"/>
      <c r="AV532" s="122">
        <f>VLOOKUP(C532,'[1]13'!$C$23:$AZ$935,46,0)</f>
        <v>0</v>
      </c>
      <c r="AW532" s="122">
        <f>VLOOKUP(C532,'[1]13'!$C$23:$AZ$935,47,0)</f>
        <v>0</v>
      </c>
      <c r="AX532" s="122"/>
      <c r="AY532" s="122">
        <f>VLOOKUP(C532,'[1]13'!$C$23:$AZ$935,49,0)</f>
        <v>0</v>
      </c>
      <c r="AZ532" s="122"/>
      <c r="BA532" s="122"/>
      <c r="BB532" s="122"/>
      <c r="BC532" s="122">
        <v>0</v>
      </c>
      <c r="BD532" s="122">
        <v>0</v>
      </c>
      <c r="BE532" s="122"/>
      <c r="BF532" s="122">
        <v>0</v>
      </c>
      <c r="BG532" s="122"/>
      <c r="BH532" s="122"/>
      <c r="BI532" s="122"/>
      <c r="BJ532" s="122"/>
      <c r="BK532" s="122"/>
      <c r="BL532" s="122"/>
      <c r="BM532" s="122"/>
      <c r="BN532" s="122"/>
      <c r="BO532" s="122"/>
      <c r="BP532" s="122"/>
      <c r="BQ532" s="122"/>
      <c r="BR532" s="122"/>
      <c r="BS532" s="122"/>
      <c r="BT532" s="122"/>
      <c r="BU532" s="122"/>
      <c r="BV532" s="122"/>
      <c r="BW532" s="122"/>
      <c r="BX532" s="122"/>
      <c r="BY532" s="122">
        <f t="shared" si="407"/>
        <v>0</v>
      </c>
      <c r="BZ532" s="122"/>
      <c r="CA532" s="122"/>
      <c r="CB532" s="98"/>
    </row>
    <row r="533" spans="1:80" s="90" customFormat="1" ht="46.65" x14ac:dyDescent="0.3">
      <c r="A533" s="106" t="s">
        <v>1662</v>
      </c>
      <c r="B533" s="107" t="s">
        <v>1800</v>
      </c>
      <c r="C533" s="108" t="s">
        <v>1427</v>
      </c>
      <c r="D533" s="122">
        <v>1.5526600000000002</v>
      </c>
      <c r="E533" s="122"/>
      <c r="F533" s="122">
        <f>VLOOKUP(C533,'[1]13'!$C$23:$AZ$935,4,0)</f>
        <v>1.5526599999999999</v>
      </c>
      <c r="G533" s="122">
        <f>VLOOKUP(C533,'[1]13'!$C$23:$AZ$935,5,0)</f>
        <v>1.6E-2</v>
      </c>
      <c r="H533" s="122"/>
      <c r="I533" s="122">
        <f>VLOOKUP(C533,'[1]13'!$C$23:$AZ$935,7,0)</f>
        <v>0.06</v>
      </c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2"/>
      <c r="AC533" s="122"/>
      <c r="AD533" s="122"/>
      <c r="AE533" s="122"/>
      <c r="AF533" s="122"/>
      <c r="AG533" s="122"/>
      <c r="AH533" s="122">
        <v>1.5526599999999999</v>
      </c>
      <c r="AI533" s="122">
        <v>1.6E-2</v>
      </c>
      <c r="AJ533" s="122"/>
      <c r="AK533" s="122">
        <v>0.06</v>
      </c>
      <c r="AL533" s="122"/>
      <c r="AM533" s="122"/>
      <c r="AN533" s="122"/>
      <c r="AO533" s="122">
        <f t="shared" si="403"/>
        <v>1.1704461000000002</v>
      </c>
      <c r="AP533" s="122">
        <f t="shared" si="404"/>
        <v>1.6E-2</v>
      </c>
      <c r="AQ533" s="122">
        <f t="shared" si="405"/>
        <v>0</v>
      </c>
      <c r="AR533" s="122">
        <f t="shared" si="406"/>
        <v>8.4000000000000005E-2</v>
      </c>
      <c r="AS533" s="122"/>
      <c r="AT533" s="122"/>
      <c r="AU533" s="122"/>
      <c r="AV533" s="122">
        <f>VLOOKUP(C533,'[1]13'!$C$23:$AZ$935,46,0)</f>
        <v>0</v>
      </c>
      <c r="AW533" s="122">
        <f>VLOOKUP(C533,'[1]13'!$C$23:$AZ$935,47,0)</f>
        <v>0</v>
      </c>
      <c r="AX533" s="122"/>
      <c r="AY533" s="122">
        <f>VLOOKUP(C533,'[1]13'!$C$23:$AZ$935,49,0)</f>
        <v>0</v>
      </c>
      <c r="AZ533" s="122"/>
      <c r="BA533" s="122"/>
      <c r="BB533" s="122"/>
      <c r="BC533" s="122">
        <v>1.1704461000000002</v>
      </c>
      <c r="BD533" s="122">
        <v>1.6E-2</v>
      </c>
      <c r="BE533" s="122"/>
      <c r="BF533" s="122">
        <v>8.4000000000000005E-2</v>
      </c>
      <c r="BG533" s="122"/>
      <c r="BH533" s="122"/>
      <c r="BI533" s="122"/>
      <c r="BJ533" s="122"/>
      <c r="BK533" s="122"/>
      <c r="BL533" s="122"/>
      <c r="BM533" s="122"/>
      <c r="BN533" s="122"/>
      <c r="BO533" s="122"/>
      <c r="BP533" s="122"/>
      <c r="BQ533" s="122"/>
      <c r="BR533" s="122"/>
      <c r="BS533" s="122"/>
      <c r="BT533" s="122"/>
      <c r="BU533" s="122"/>
      <c r="BV533" s="122"/>
      <c r="BW533" s="122"/>
      <c r="BX533" s="122"/>
      <c r="BY533" s="122">
        <f t="shared" si="407"/>
        <v>0.38221389999999977</v>
      </c>
      <c r="BZ533" s="122"/>
      <c r="CA533" s="122"/>
      <c r="CB533" s="98"/>
    </row>
    <row r="534" spans="1:80" s="90" customFormat="1" ht="62.2" x14ac:dyDescent="0.3">
      <c r="A534" s="106" t="s">
        <v>1662</v>
      </c>
      <c r="B534" s="107" t="s">
        <v>1801</v>
      </c>
      <c r="C534" s="108" t="s">
        <v>1428</v>
      </c>
      <c r="D534" s="122">
        <v>1.4877799999999999</v>
      </c>
      <c r="E534" s="122"/>
      <c r="F534" s="122">
        <f>VLOOKUP(C534,'[1]13'!$C$23:$AZ$935,4,0)</f>
        <v>1.4877800000000001</v>
      </c>
      <c r="G534" s="122">
        <f>VLOOKUP(C534,'[1]13'!$C$23:$AZ$935,5,0)</f>
        <v>0.25</v>
      </c>
      <c r="H534" s="122"/>
      <c r="I534" s="122">
        <f>VLOOKUP(C534,'[1]13'!$C$23:$AZ$935,7,0)</f>
        <v>0.06</v>
      </c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2"/>
      <c r="AC534" s="122"/>
      <c r="AD534" s="122"/>
      <c r="AE534" s="122"/>
      <c r="AF534" s="122"/>
      <c r="AG534" s="122"/>
      <c r="AH534" s="122">
        <v>1.4877800000000001</v>
      </c>
      <c r="AI534" s="122">
        <v>0.25</v>
      </c>
      <c r="AJ534" s="122"/>
      <c r="AK534" s="122">
        <v>0.06</v>
      </c>
      <c r="AL534" s="122"/>
      <c r="AM534" s="122"/>
      <c r="AN534" s="122"/>
      <c r="AO534" s="122">
        <f t="shared" si="403"/>
        <v>1.2205588899999997</v>
      </c>
      <c r="AP534" s="122">
        <f t="shared" si="404"/>
        <v>0.25</v>
      </c>
      <c r="AQ534" s="122">
        <f t="shared" si="405"/>
        <v>0</v>
      </c>
      <c r="AR534" s="122">
        <f t="shared" si="406"/>
        <v>9.0999999999999998E-2</v>
      </c>
      <c r="AS534" s="122"/>
      <c r="AT534" s="122"/>
      <c r="AU534" s="122"/>
      <c r="AV534" s="122">
        <f>VLOOKUP(C534,'[1]13'!$C$23:$AZ$935,46,0)</f>
        <v>0</v>
      </c>
      <c r="AW534" s="122">
        <f>VLOOKUP(C534,'[1]13'!$C$23:$AZ$935,47,0)</f>
        <v>0</v>
      </c>
      <c r="AX534" s="122"/>
      <c r="AY534" s="122">
        <f>VLOOKUP(C534,'[1]13'!$C$23:$AZ$935,49,0)</f>
        <v>0</v>
      </c>
      <c r="AZ534" s="122"/>
      <c r="BA534" s="122"/>
      <c r="BB534" s="122"/>
      <c r="BC534" s="122">
        <v>1.2205588899999997</v>
      </c>
      <c r="BD534" s="122">
        <v>0.25</v>
      </c>
      <c r="BE534" s="122"/>
      <c r="BF534" s="122">
        <v>9.0999999999999998E-2</v>
      </c>
      <c r="BG534" s="122"/>
      <c r="BH534" s="122"/>
      <c r="BI534" s="122"/>
      <c r="BJ534" s="122"/>
      <c r="BK534" s="122"/>
      <c r="BL534" s="122"/>
      <c r="BM534" s="122"/>
      <c r="BN534" s="122"/>
      <c r="BO534" s="122"/>
      <c r="BP534" s="122"/>
      <c r="BQ534" s="122"/>
      <c r="BR534" s="122"/>
      <c r="BS534" s="122"/>
      <c r="BT534" s="122"/>
      <c r="BU534" s="122"/>
      <c r="BV534" s="122"/>
      <c r="BW534" s="122"/>
      <c r="BX534" s="122"/>
      <c r="BY534" s="122">
        <f t="shared" si="407"/>
        <v>0.26722111000000037</v>
      </c>
      <c r="BZ534" s="122"/>
      <c r="CA534" s="122"/>
      <c r="CB534" s="98"/>
    </row>
    <row r="535" spans="1:80" s="90" customFormat="1" ht="46.65" x14ac:dyDescent="0.3">
      <c r="A535" s="106" t="s">
        <v>1662</v>
      </c>
      <c r="B535" s="107" t="s">
        <v>1802</v>
      </c>
      <c r="C535" s="108" t="s">
        <v>1958</v>
      </c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>
        <f t="shared" si="403"/>
        <v>0</v>
      </c>
      <c r="AP535" s="122">
        <f t="shared" si="404"/>
        <v>0</v>
      </c>
      <c r="AQ535" s="122">
        <f t="shared" si="405"/>
        <v>0</v>
      </c>
      <c r="AR535" s="122">
        <f t="shared" si="406"/>
        <v>0</v>
      </c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>
        <v>0</v>
      </c>
      <c r="BD535" s="122">
        <v>0</v>
      </c>
      <c r="BE535" s="122"/>
      <c r="BF535" s="122">
        <v>0</v>
      </c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>
        <f t="shared" si="407"/>
        <v>0</v>
      </c>
      <c r="BZ535" s="122"/>
      <c r="CA535" s="122"/>
      <c r="CB535" s="98"/>
    </row>
    <row r="536" spans="1:80" s="90" customFormat="1" x14ac:dyDescent="0.3">
      <c r="A536" s="103"/>
      <c r="B536" s="110" t="s">
        <v>46</v>
      </c>
      <c r="C536" s="105"/>
      <c r="D536" s="133">
        <f t="shared" ref="D536:BN536" si="408">SUM(D537:D553)</f>
        <v>28.79608</v>
      </c>
      <c r="E536" s="133">
        <f t="shared" si="408"/>
        <v>0</v>
      </c>
      <c r="F536" s="133">
        <f t="shared" si="408"/>
        <v>26.945770000000003</v>
      </c>
      <c r="G536" s="133">
        <f t="shared" si="408"/>
        <v>0</v>
      </c>
      <c r="H536" s="133">
        <f t="shared" si="408"/>
        <v>0</v>
      </c>
      <c r="I536" s="133">
        <f t="shared" si="408"/>
        <v>4.830000000000001</v>
      </c>
      <c r="J536" s="133">
        <f t="shared" si="408"/>
        <v>0</v>
      </c>
      <c r="K536" s="133">
        <f t="shared" si="408"/>
        <v>0</v>
      </c>
      <c r="L536" s="133">
        <f t="shared" si="408"/>
        <v>0</v>
      </c>
      <c r="M536" s="133">
        <f t="shared" si="408"/>
        <v>0</v>
      </c>
      <c r="N536" s="133">
        <f t="shared" si="408"/>
        <v>0</v>
      </c>
      <c r="O536" s="133">
        <f t="shared" si="408"/>
        <v>0</v>
      </c>
      <c r="P536" s="133">
        <f t="shared" si="408"/>
        <v>0</v>
      </c>
      <c r="Q536" s="133">
        <f t="shared" si="408"/>
        <v>0</v>
      </c>
      <c r="R536" s="133">
        <f t="shared" si="408"/>
        <v>0</v>
      </c>
      <c r="S536" s="133">
        <f t="shared" si="408"/>
        <v>0</v>
      </c>
      <c r="T536" s="133">
        <f t="shared" si="408"/>
        <v>0</v>
      </c>
      <c r="U536" s="133">
        <f t="shared" si="408"/>
        <v>0</v>
      </c>
      <c r="V536" s="133">
        <f t="shared" si="408"/>
        <v>0</v>
      </c>
      <c r="W536" s="133">
        <f t="shared" si="408"/>
        <v>0</v>
      </c>
      <c r="X536" s="133">
        <f t="shared" si="408"/>
        <v>0</v>
      </c>
      <c r="Y536" s="133">
        <f t="shared" si="408"/>
        <v>0</v>
      </c>
      <c r="Z536" s="133">
        <f t="shared" si="408"/>
        <v>0</v>
      </c>
      <c r="AA536" s="133">
        <f t="shared" si="408"/>
        <v>0</v>
      </c>
      <c r="AB536" s="133">
        <f t="shared" si="408"/>
        <v>0</v>
      </c>
      <c r="AC536" s="133">
        <f t="shared" si="408"/>
        <v>0</v>
      </c>
      <c r="AD536" s="133">
        <f t="shared" si="408"/>
        <v>0</v>
      </c>
      <c r="AE536" s="133">
        <f t="shared" si="408"/>
        <v>0</v>
      </c>
      <c r="AF536" s="133">
        <f t="shared" si="408"/>
        <v>0</v>
      </c>
      <c r="AG536" s="133">
        <f t="shared" si="408"/>
        <v>0</v>
      </c>
      <c r="AH536" s="133">
        <f t="shared" si="408"/>
        <v>26.945770000000003</v>
      </c>
      <c r="AI536" s="133">
        <f t="shared" si="408"/>
        <v>0</v>
      </c>
      <c r="AJ536" s="133">
        <f t="shared" si="408"/>
        <v>0</v>
      </c>
      <c r="AK536" s="133">
        <f t="shared" si="408"/>
        <v>4.830000000000001</v>
      </c>
      <c r="AL536" s="133">
        <f t="shared" si="408"/>
        <v>0</v>
      </c>
      <c r="AM536" s="133">
        <f t="shared" si="408"/>
        <v>0</v>
      </c>
      <c r="AN536" s="133">
        <f t="shared" si="408"/>
        <v>0</v>
      </c>
      <c r="AO536" s="133">
        <f t="shared" si="408"/>
        <v>6.0886987000000001</v>
      </c>
      <c r="AP536" s="133">
        <f t="shared" si="408"/>
        <v>0</v>
      </c>
      <c r="AQ536" s="133">
        <f t="shared" si="408"/>
        <v>0</v>
      </c>
      <c r="AR536" s="133">
        <f t="shared" si="408"/>
        <v>1.587</v>
      </c>
      <c r="AS536" s="133">
        <f t="shared" si="408"/>
        <v>0</v>
      </c>
      <c r="AT536" s="133">
        <f t="shared" si="408"/>
        <v>0</v>
      </c>
      <c r="AU536" s="133">
        <f t="shared" si="408"/>
        <v>0</v>
      </c>
      <c r="AV536" s="133">
        <f t="shared" si="408"/>
        <v>4.9411670599999997</v>
      </c>
      <c r="AW536" s="133">
        <f t="shared" si="408"/>
        <v>0</v>
      </c>
      <c r="AX536" s="133">
        <f t="shared" si="408"/>
        <v>0</v>
      </c>
      <c r="AY536" s="133">
        <f t="shared" si="408"/>
        <v>1.22</v>
      </c>
      <c r="AZ536" s="133">
        <f t="shared" si="408"/>
        <v>0</v>
      </c>
      <c r="BA536" s="133">
        <f t="shared" si="408"/>
        <v>0</v>
      </c>
      <c r="BB536" s="133">
        <f t="shared" si="408"/>
        <v>0</v>
      </c>
      <c r="BC536" s="133">
        <f t="shared" si="408"/>
        <v>1.14753164</v>
      </c>
      <c r="BD536" s="133">
        <f t="shared" si="408"/>
        <v>0</v>
      </c>
      <c r="BE536" s="133">
        <f t="shared" si="408"/>
        <v>0</v>
      </c>
      <c r="BF536" s="133">
        <f t="shared" si="408"/>
        <v>0.36699999999999999</v>
      </c>
      <c r="BG536" s="133">
        <f t="shared" si="408"/>
        <v>0</v>
      </c>
      <c r="BH536" s="133">
        <f t="shared" si="408"/>
        <v>0</v>
      </c>
      <c r="BI536" s="133">
        <f t="shared" si="408"/>
        <v>0</v>
      </c>
      <c r="BJ536" s="133">
        <f t="shared" si="408"/>
        <v>0</v>
      </c>
      <c r="BK536" s="133">
        <f t="shared" si="408"/>
        <v>0</v>
      </c>
      <c r="BL536" s="133">
        <f t="shared" si="408"/>
        <v>0</v>
      </c>
      <c r="BM536" s="133">
        <f t="shared" si="408"/>
        <v>0</v>
      </c>
      <c r="BN536" s="133">
        <f t="shared" si="408"/>
        <v>0</v>
      </c>
      <c r="BO536" s="133">
        <f t="shared" ref="BO536:CA536" si="409">SUM(BO537:BO553)</f>
        <v>0</v>
      </c>
      <c r="BP536" s="133">
        <f t="shared" si="409"/>
        <v>0</v>
      </c>
      <c r="BQ536" s="133">
        <f t="shared" si="409"/>
        <v>0</v>
      </c>
      <c r="BR536" s="133">
        <f t="shared" si="409"/>
        <v>0</v>
      </c>
      <c r="BS536" s="133">
        <f t="shared" si="409"/>
        <v>0</v>
      </c>
      <c r="BT536" s="133">
        <f t="shared" si="409"/>
        <v>0</v>
      </c>
      <c r="BU536" s="133">
        <f t="shared" si="409"/>
        <v>0</v>
      </c>
      <c r="BV536" s="133">
        <f t="shared" si="409"/>
        <v>0</v>
      </c>
      <c r="BW536" s="133">
        <f t="shared" si="409"/>
        <v>0</v>
      </c>
      <c r="BX536" s="133">
        <f t="shared" si="409"/>
        <v>0</v>
      </c>
      <c r="BY536" s="133">
        <f t="shared" si="409"/>
        <v>20.857071300000005</v>
      </c>
      <c r="BZ536" s="133">
        <f t="shared" si="409"/>
        <v>0</v>
      </c>
      <c r="CA536" s="133">
        <f t="shared" si="409"/>
        <v>0</v>
      </c>
      <c r="CB536" s="98"/>
    </row>
    <row r="537" spans="1:80" s="90" customFormat="1" ht="46.65" x14ac:dyDescent="0.3">
      <c r="A537" s="106" t="s">
        <v>1662</v>
      </c>
      <c r="B537" s="107" t="s">
        <v>966</v>
      </c>
      <c r="C537" s="108" t="s">
        <v>1429</v>
      </c>
      <c r="D537" s="122">
        <v>5.0358000000000001</v>
      </c>
      <c r="E537" s="122"/>
      <c r="F537" s="122">
        <f>VLOOKUP(C537,'[1]13'!$C$23:$AZ$935,4,0)</f>
        <v>5.0358000000000001</v>
      </c>
      <c r="G537" s="122">
        <f>VLOOKUP(C537,'[1]13'!$C$23:$AZ$935,5,0)</f>
        <v>0</v>
      </c>
      <c r="H537" s="122"/>
      <c r="I537" s="122">
        <f>VLOOKUP(C537,'[1]13'!$C$23:$AZ$935,7,0)</f>
        <v>1.04</v>
      </c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2"/>
      <c r="AC537" s="122"/>
      <c r="AD537" s="122"/>
      <c r="AE537" s="122"/>
      <c r="AF537" s="122"/>
      <c r="AG537" s="122"/>
      <c r="AH537" s="122">
        <v>5.0358000000000001</v>
      </c>
      <c r="AI537" s="122">
        <v>0</v>
      </c>
      <c r="AJ537" s="122"/>
      <c r="AK537" s="122">
        <v>1.04</v>
      </c>
      <c r="AL537" s="122"/>
      <c r="AM537" s="122"/>
      <c r="AN537" s="122"/>
      <c r="AO537" s="122">
        <f t="shared" ref="AO537:AO553" si="410">AV537+BC537</f>
        <v>4.9411670599999997</v>
      </c>
      <c r="AP537" s="122">
        <f t="shared" ref="AP537:AP553" si="411">AW537+BD537</f>
        <v>0</v>
      </c>
      <c r="AQ537" s="122">
        <f t="shared" ref="AQ537:AQ553" si="412">AX537+BE537</f>
        <v>0</v>
      </c>
      <c r="AR537" s="122">
        <f t="shared" ref="AR537:AR553" si="413">AY537+BF537</f>
        <v>1.22</v>
      </c>
      <c r="AS537" s="122"/>
      <c r="AT537" s="122"/>
      <c r="AU537" s="122"/>
      <c r="AV537" s="122">
        <f>VLOOKUP(C537,'[1]13'!$C$23:$AZ$935,46,0)</f>
        <v>4.9411670599999997</v>
      </c>
      <c r="AW537" s="122">
        <f>VLOOKUP(C537,'[1]13'!$C$23:$AZ$935,47,0)</f>
        <v>0</v>
      </c>
      <c r="AX537" s="122"/>
      <c r="AY537" s="122">
        <f>VLOOKUP(C537,'[1]13'!$C$23:$AZ$935,49,0)</f>
        <v>1.22</v>
      </c>
      <c r="AZ537" s="122"/>
      <c r="BA537" s="122"/>
      <c r="BB537" s="122"/>
      <c r="BC537" s="122">
        <v>0</v>
      </c>
      <c r="BD537" s="122">
        <v>0</v>
      </c>
      <c r="BE537" s="122"/>
      <c r="BF537" s="122">
        <v>0</v>
      </c>
      <c r="BG537" s="122"/>
      <c r="BH537" s="122"/>
      <c r="BI537" s="122"/>
      <c r="BJ537" s="122"/>
      <c r="BK537" s="122"/>
      <c r="BL537" s="122"/>
      <c r="BM537" s="122"/>
      <c r="BN537" s="122"/>
      <c r="BO537" s="122"/>
      <c r="BP537" s="122"/>
      <c r="BQ537" s="122"/>
      <c r="BR537" s="122"/>
      <c r="BS537" s="122"/>
      <c r="BT537" s="122"/>
      <c r="BU537" s="122"/>
      <c r="BV537" s="122"/>
      <c r="BW537" s="122"/>
      <c r="BX537" s="122"/>
      <c r="BY537" s="122">
        <f t="shared" ref="BY537:BY553" si="414">F537-AO537</f>
        <v>9.4632940000000332E-2</v>
      </c>
      <c r="BZ537" s="122"/>
      <c r="CA537" s="122"/>
      <c r="CB537" s="98"/>
    </row>
    <row r="538" spans="1:80" s="90" customFormat="1" ht="46.65" x14ac:dyDescent="0.3">
      <c r="A538" s="106" t="s">
        <v>1662</v>
      </c>
      <c r="B538" s="107" t="s">
        <v>967</v>
      </c>
      <c r="C538" s="108" t="s">
        <v>1430</v>
      </c>
      <c r="D538" s="122">
        <v>0.88194000000000006</v>
      </c>
      <c r="E538" s="122"/>
      <c r="F538" s="122">
        <f>VLOOKUP(C538,'[1]13'!$C$23:$AZ$935,4,0)</f>
        <v>0.88193999999999995</v>
      </c>
      <c r="G538" s="122">
        <f>VLOOKUP(C538,'[1]13'!$C$23:$AZ$935,5,0)</f>
        <v>0</v>
      </c>
      <c r="H538" s="122"/>
      <c r="I538" s="122">
        <f>VLOOKUP(C538,'[1]13'!$C$23:$AZ$935,7,0)</f>
        <v>0.24</v>
      </c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2"/>
      <c r="AC538" s="122"/>
      <c r="AD538" s="122"/>
      <c r="AE538" s="122"/>
      <c r="AF538" s="122"/>
      <c r="AG538" s="122"/>
      <c r="AH538" s="122">
        <v>0.88193999999999995</v>
      </c>
      <c r="AI538" s="122">
        <v>0</v>
      </c>
      <c r="AJ538" s="122"/>
      <c r="AK538" s="122">
        <v>0.24</v>
      </c>
      <c r="AL538" s="122"/>
      <c r="AM538" s="122"/>
      <c r="AN538" s="122"/>
      <c r="AO538" s="122">
        <f t="shared" si="410"/>
        <v>0</v>
      </c>
      <c r="AP538" s="122">
        <f t="shared" si="411"/>
        <v>0</v>
      </c>
      <c r="AQ538" s="122">
        <f t="shared" si="412"/>
        <v>0</v>
      </c>
      <c r="AR538" s="122">
        <f t="shared" si="413"/>
        <v>0</v>
      </c>
      <c r="AS538" s="122"/>
      <c r="AT538" s="122"/>
      <c r="AU538" s="122"/>
      <c r="AV538" s="122">
        <f>VLOOKUP(C538,'[1]13'!$C$23:$AZ$935,46,0)</f>
        <v>0</v>
      </c>
      <c r="AW538" s="122">
        <f>VLOOKUP(C538,'[1]13'!$C$23:$AZ$935,47,0)</f>
        <v>0</v>
      </c>
      <c r="AX538" s="122"/>
      <c r="AY538" s="122">
        <f>VLOOKUP(C538,'[1]13'!$C$23:$AZ$935,49,0)</f>
        <v>0</v>
      </c>
      <c r="AZ538" s="122"/>
      <c r="BA538" s="122"/>
      <c r="BB538" s="122"/>
      <c r="BC538" s="122">
        <v>0</v>
      </c>
      <c r="BD538" s="122">
        <v>0</v>
      </c>
      <c r="BE538" s="122"/>
      <c r="BF538" s="122">
        <v>0</v>
      </c>
      <c r="BG538" s="122"/>
      <c r="BH538" s="122"/>
      <c r="BI538" s="122"/>
      <c r="BJ538" s="122"/>
      <c r="BK538" s="122"/>
      <c r="BL538" s="122"/>
      <c r="BM538" s="122"/>
      <c r="BN538" s="122"/>
      <c r="BO538" s="122"/>
      <c r="BP538" s="122"/>
      <c r="BQ538" s="122"/>
      <c r="BR538" s="122"/>
      <c r="BS538" s="122"/>
      <c r="BT538" s="122"/>
      <c r="BU538" s="122"/>
      <c r="BV538" s="122"/>
      <c r="BW538" s="122"/>
      <c r="BX538" s="122"/>
      <c r="BY538" s="122">
        <f t="shared" si="414"/>
        <v>0.88193999999999995</v>
      </c>
      <c r="BZ538" s="122"/>
      <c r="CA538" s="122"/>
      <c r="CB538" s="98"/>
    </row>
    <row r="539" spans="1:80" s="90" customFormat="1" ht="46.65" x14ac:dyDescent="0.3">
      <c r="A539" s="106" t="s">
        <v>1662</v>
      </c>
      <c r="B539" s="107" t="s">
        <v>968</v>
      </c>
      <c r="C539" s="108" t="s">
        <v>1431</v>
      </c>
      <c r="D539" s="122">
        <v>3.4756499999999999</v>
      </c>
      <c r="E539" s="122"/>
      <c r="F539" s="122">
        <f>VLOOKUP(C539,'[1]13'!$C$23:$AZ$935,4,0)</f>
        <v>3.4756499999999999</v>
      </c>
      <c r="G539" s="122">
        <f>VLOOKUP(C539,'[1]13'!$C$23:$AZ$935,5,0)</f>
        <v>0</v>
      </c>
      <c r="H539" s="122"/>
      <c r="I539" s="122">
        <f>VLOOKUP(C539,'[1]13'!$C$23:$AZ$935,7,0)</f>
        <v>0.67999999999999994</v>
      </c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2"/>
      <c r="AC539" s="122"/>
      <c r="AD539" s="122"/>
      <c r="AE539" s="122"/>
      <c r="AF539" s="122"/>
      <c r="AG539" s="122"/>
      <c r="AH539" s="122">
        <v>3.4756499999999999</v>
      </c>
      <c r="AI539" s="122">
        <v>0</v>
      </c>
      <c r="AJ539" s="122"/>
      <c r="AK539" s="122">
        <v>0.67999999999999994</v>
      </c>
      <c r="AL539" s="122"/>
      <c r="AM539" s="122"/>
      <c r="AN539" s="122"/>
      <c r="AO539" s="122">
        <f t="shared" si="410"/>
        <v>0</v>
      </c>
      <c r="AP539" s="122">
        <f t="shared" si="411"/>
        <v>0</v>
      </c>
      <c r="AQ539" s="122">
        <f t="shared" si="412"/>
        <v>0</v>
      </c>
      <c r="AR539" s="122">
        <f t="shared" si="413"/>
        <v>0</v>
      </c>
      <c r="AS539" s="122"/>
      <c r="AT539" s="122"/>
      <c r="AU539" s="122"/>
      <c r="AV539" s="122">
        <f>VLOOKUP(C539,'[1]13'!$C$23:$AZ$935,46,0)</f>
        <v>0</v>
      </c>
      <c r="AW539" s="122">
        <f>VLOOKUP(C539,'[1]13'!$C$23:$AZ$935,47,0)</f>
        <v>0</v>
      </c>
      <c r="AX539" s="122"/>
      <c r="AY539" s="122">
        <f>VLOOKUP(C539,'[1]13'!$C$23:$AZ$935,49,0)</f>
        <v>0</v>
      </c>
      <c r="AZ539" s="122"/>
      <c r="BA539" s="122"/>
      <c r="BB539" s="122"/>
      <c r="BC539" s="122">
        <v>0</v>
      </c>
      <c r="BD539" s="122">
        <v>0</v>
      </c>
      <c r="BE539" s="122"/>
      <c r="BF539" s="122">
        <v>0</v>
      </c>
      <c r="BG539" s="122"/>
      <c r="BH539" s="122"/>
      <c r="BI539" s="122"/>
      <c r="BJ539" s="122"/>
      <c r="BK539" s="122"/>
      <c r="BL539" s="122"/>
      <c r="BM539" s="122"/>
      <c r="BN539" s="122"/>
      <c r="BO539" s="122"/>
      <c r="BP539" s="122"/>
      <c r="BQ539" s="122"/>
      <c r="BR539" s="122"/>
      <c r="BS539" s="122"/>
      <c r="BT539" s="122"/>
      <c r="BU539" s="122"/>
      <c r="BV539" s="122"/>
      <c r="BW539" s="122"/>
      <c r="BX539" s="122"/>
      <c r="BY539" s="122">
        <f t="shared" si="414"/>
        <v>3.4756499999999999</v>
      </c>
      <c r="BZ539" s="122"/>
      <c r="CA539" s="122"/>
      <c r="CB539" s="98"/>
    </row>
    <row r="540" spans="1:80" s="90" customFormat="1" ht="46.65" x14ac:dyDescent="0.3">
      <c r="A540" s="106" t="s">
        <v>1662</v>
      </c>
      <c r="B540" s="107" t="s">
        <v>969</v>
      </c>
      <c r="C540" s="108" t="s">
        <v>1432</v>
      </c>
      <c r="D540" s="122">
        <v>2.46306</v>
      </c>
      <c r="E540" s="122"/>
      <c r="F540" s="122">
        <f>VLOOKUP(C540,'[1]13'!$C$23:$AZ$935,4,0)</f>
        <v>2.46306</v>
      </c>
      <c r="G540" s="122">
        <f>VLOOKUP(C540,'[1]13'!$C$23:$AZ$935,5,0)</f>
        <v>0</v>
      </c>
      <c r="H540" s="122"/>
      <c r="I540" s="122">
        <f>VLOOKUP(C540,'[1]13'!$C$23:$AZ$935,7,0)</f>
        <v>0.43</v>
      </c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2"/>
      <c r="AC540" s="122"/>
      <c r="AD540" s="122"/>
      <c r="AE540" s="122"/>
      <c r="AF540" s="122"/>
      <c r="AG540" s="122"/>
      <c r="AH540" s="122">
        <v>2.46306</v>
      </c>
      <c r="AI540" s="122">
        <v>0</v>
      </c>
      <c r="AJ540" s="122"/>
      <c r="AK540" s="122">
        <v>0.43</v>
      </c>
      <c r="AL540" s="122"/>
      <c r="AM540" s="122"/>
      <c r="AN540" s="122"/>
      <c r="AO540" s="122">
        <f t="shared" si="410"/>
        <v>1.14753164</v>
      </c>
      <c r="AP540" s="122">
        <f t="shared" si="411"/>
        <v>0</v>
      </c>
      <c r="AQ540" s="122">
        <f t="shared" si="412"/>
        <v>0</v>
      </c>
      <c r="AR540" s="122">
        <f t="shared" si="413"/>
        <v>0.36699999999999999</v>
      </c>
      <c r="AS540" s="122"/>
      <c r="AT540" s="122"/>
      <c r="AU540" s="122"/>
      <c r="AV540" s="122">
        <f>VLOOKUP(C540,'[1]13'!$C$23:$AZ$935,46,0)</f>
        <v>0</v>
      </c>
      <c r="AW540" s="122">
        <f>VLOOKUP(C540,'[1]13'!$C$23:$AZ$935,47,0)</f>
        <v>0</v>
      </c>
      <c r="AX540" s="122"/>
      <c r="AY540" s="122">
        <f>VLOOKUP(C540,'[1]13'!$C$23:$AZ$935,49,0)</f>
        <v>0</v>
      </c>
      <c r="AZ540" s="122"/>
      <c r="BA540" s="122"/>
      <c r="BB540" s="122"/>
      <c r="BC540" s="122">
        <v>1.14753164</v>
      </c>
      <c r="BD540" s="122">
        <v>0</v>
      </c>
      <c r="BE540" s="122"/>
      <c r="BF540" s="122">
        <v>0.36699999999999999</v>
      </c>
      <c r="BG540" s="122"/>
      <c r="BH540" s="122"/>
      <c r="BI540" s="122"/>
      <c r="BJ540" s="122"/>
      <c r="BK540" s="122"/>
      <c r="BL540" s="122"/>
      <c r="BM540" s="122"/>
      <c r="BN540" s="122"/>
      <c r="BO540" s="122"/>
      <c r="BP540" s="122"/>
      <c r="BQ540" s="122"/>
      <c r="BR540" s="122"/>
      <c r="BS540" s="122"/>
      <c r="BT540" s="122"/>
      <c r="BU540" s="122"/>
      <c r="BV540" s="122"/>
      <c r="BW540" s="122"/>
      <c r="BX540" s="122"/>
      <c r="BY540" s="122">
        <f t="shared" si="414"/>
        <v>1.3155283600000001</v>
      </c>
      <c r="BZ540" s="122"/>
      <c r="CA540" s="122"/>
      <c r="CB540" s="98"/>
    </row>
    <row r="541" spans="1:80" s="90" customFormat="1" ht="46.65" x14ac:dyDescent="0.3">
      <c r="A541" s="106" t="s">
        <v>1662</v>
      </c>
      <c r="B541" s="107" t="s">
        <v>970</v>
      </c>
      <c r="C541" s="108" t="s">
        <v>1433</v>
      </c>
      <c r="D541" s="122">
        <v>1.24346</v>
      </c>
      <c r="E541" s="122"/>
      <c r="F541" s="122">
        <f>VLOOKUP(C541,'[1]13'!$C$23:$AZ$935,4,0)</f>
        <v>1.2434600000000002</v>
      </c>
      <c r="G541" s="122">
        <f>VLOOKUP(C541,'[1]13'!$C$23:$AZ$935,5,0)</f>
        <v>0</v>
      </c>
      <c r="H541" s="122"/>
      <c r="I541" s="122">
        <f>VLOOKUP(C541,'[1]13'!$C$23:$AZ$935,7,0)</f>
        <v>0.16</v>
      </c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2"/>
      <c r="AC541" s="122"/>
      <c r="AD541" s="122"/>
      <c r="AE541" s="122"/>
      <c r="AF541" s="122"/>
      <c r="AG541" s="122"/>
      <c r="AH541" s="122">
        <v>1.2434600000000002</v>
      </c>
      <c r="AI541" s="122">
        <v>0</v>
      </c>
      <c r="AJ541" s="122"/>
      <c r="AK541" s="122">
        <v>0.16</v>
      </c>
      <c r="AL541" s="122"/>
      <c r="AM541" s="122"/>
      <c r="AN541" s="122"/>
      <c r="AO541" s="122">
        <f t="shared" si="410"/>
        <v>0</v>
      </c>
      <c r="AP541" s="122">
        <f t="shared" si="411"/>
        <v>0</v>
      </c>
      <c r="AQ541" s="122">
        <f t="shared" si="412"/>
        <v>0</v>
      </c>
      <c r="AR541" s="122">
        <f t="shared" si="413"/>
        <v>0</v>
      </c>
      <c r="AS541" s="122"/>
      <c r="AT541" s="122"/>
      <c r="AU541" s="122"/>
      <c r="AV541" s="122">
        <f>VLOOKUP(C541,'[1]13'!$C$23:$AZ$935,46,0)</f>
        <v>0</v>
      </c>
      <c r="AW541" s="122">
        <f>VLOOKUP(C541,'[1]13'!$C$23:$AZ$935,47,0)</f>
        <v>0</v>
      </c>
      <c r="AX541" s="122"/>
      <c r="AY541" s="122">
        <f>VLOOKUP(C541,'[1]13'!$C$23:$AZ$935,49,0)</f>
        <v>0</v>
      </c>
      <c r="AZ541" s="122"/>
      <c r="BA541" s="122"/>
      <c r="BB541" s="122"/>
      <c r="BC541" s="122">
        <v>0</v>
      </c>
      <c r="BD541" s="122">
        <v>0</v>
      </c>
      <c r="BE541" s="122"/>
      <c r="BF541" s="122">
        <v>0</v>
      </c>
      <c r="BG541" s="122"/>
      <c r="BH541" s="122"/>
      <c r="BI541" s="122"/>
      <c r="BJ541" s="122"/>
      <c r="BK541" s="122"/>
      <c r="BL541" s="122"/>
      <c r="BM541" s="122"/>
      <c r="BN541" s="122"/>
      <c r="BO541" s="122"/>
      <c r="BP541" s="122"/>
      <c r="BQ541" s="122"/>
      <c r="BR541" s="122"/>
      <c r="BS541" s="122"/>
      <c r="BT541" s="122"/>
      <c r="BU541" s="122"/>
      <c r="BV541" s="122"/>
      <c r="BW541" s="122"/>
      <c r="BX541" s="122"/>
      <c r="BY541" s="122">
        <f t="shared" si="414"/>
        <v>1.2434600000000002</v>
      </c>
      <c r="BZ541" s="122"/>
      <c r="CA541" s="122"/>
      <c r="CB541" s="98"/>
    </row>
    <row r="542" spans="1:80" s="90" customFormat="1" ht="46.65" x14ac:dyDescent="0.3">
      <c r="A542" s="106" t="s">
        <v>1662</v>
      </c>
      <c r="B542" s="107" t="s">
        <v>971</v>
      </c>
      <c r="C542" s="108" t="s">
        <v>1434</v>
      </c>
      <c r="D542" s="122">
        <v>1.4249100000000001</v>
      </c>
      <c r="E542" s="122"/>
      <c r="F542" s="122">
        <f>VLOOKUP(C542,'[1]13'!$C$23:$AZ$935,4,0)</f>
        <v>1.4249100000000001</v>
      </c>
      <c r="G542" s="122">
        <f>VLOOKUP(C542,'[1]13'!$C$23:$AZ$935,5,0)</f>
        <v>0</v>
      </c>
      <c r="H542" s="122"/>
      <c r="I542" s="122">
        <f>VLOOKUP(C542,'[1]13'!$C$23:$AZ$935,7,0)</f>
        <v>0.18</v>
      </c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2"/>
      <c r="AC542" s="122"/>
      <c r="AD542" s="122"/>
      <c r="AE542" s="122"/>
      <c r="AF542" s="122"/>
      <c r="AG542" s="122"/>
      <c r="AH542" s="122">
        <v>1.4249100000000001</v>
      </c>
      <c r="AI542" s="122">
        <v>0</v>
      </c>
      <c r="AJ542" s="122"/>
      <c r="AK542" s="122">
        <v>0.18</v>
      </c>
      <c r="AL542" s="122"/>
      <c r="AM542" s="122"/>
      <c r="AN542" s="122"/>
      <c r="AO542" s="122">
        <f t="shared" si="410"/>
        <v>0</v>
      </c>
      <c r="AP542" s="122">
        <f t="shared" si="411"/>
        <v>0</v>
      </c>
      <c r="AQ542" s="122">
        <f t="shared" si="412"/>
        <v>0</v>
      </c>
      <c r="AR542" s="122">
        <f t="shared" si="413"/>
        <v>0</v>
      </c>
      <c r="AS542" s="122"/>
      <c r="AT542" s="122"/>
      <c r="AU542" s="122"/>
      <c r="AV542" s="122">
        <f>VLOOKUP(C542,'[1]13'!$C$23:$AZ$935,46,0)</f>
        <v>0</v>
      </c>
      <c r="AW542" s="122">
        <f>VLOOKUP(C542,'[1]13'!$C$23:$AZ$935,47,0)</f>
        <v>0</v>
      </c>
      <c r="AX542" s="122"/>
      <c r="AY542" s="122">
        <f>VLOOKUP(C542,'[1]13'!$C$23:$AZ$935,49,0)</f>
        <v>0</v>
      </c>
      <c r="AZ542" s="122"/>
      <c r="BA542" s="122"/>
      <c r="BB542" s="122"/>
      <c r="BC542" s="122">
        <v>0</v>
      </c>
      <c r="BD542" s="122">
        <v>0</v>
      </c>
      <c r="BE542" s="122"/>
      <c r="BF542" s="122">
        <v>0</v>
      </c>
      <c r="BG542" s="122"/>
      <c r="BH542" s="122"/>
      <c r="BI542" s="122"/>
      <c r="BJ542" s="122"/>
      <c r="BK542" s="122"/>
      <c r="BL542" s="122"/>
      <c r="BM542" s="122"/>
      <c r="BN542" s="122"/>
      <c r="BO542" s="122"/>
      <c r="BP542" s="122"/>
      <c r="BQ542" s="122"/>
      <c r="BR542" s="122"/>
      <c r="BS542" s="122"/>
      <c r="BT542" s="122"/>
      <c r="BU542" s="122"/>
      <c r="BV542" s="122"/>
      <c r="BW542" s="122"/>
      <c r="BX542" s="122"/>
      <c r="BY542" s="122">
        <f t="shared" si="414"/>
        <v>1.4249100000000001</v>
      </c>
      <c r="BZ542" s="122"/>
      <c r="CA542" s="122"/>
      <c r="CB542" s="98"/>
    </row>
    <row r="543" spans="1:80" s="90" customFormat="1" ht="46.65" x14ac:dyDescent="0.3">
      <c r="A543" s="106" t="s">
        <v>1662</v>
      </c>
      <c r="B543" s="107" t="s">
        <v>972</v>
      </c>
      <c r="C543" s="108" t="s">
        <v>1435</v>
      </c>
      <c r="D543" s="122">
        <v>0.85055999999999998</v>
      </c>
      <c r="E543" s="122"/>
      <c r="F543" s="122">
        <f>VLOOKUP(C543,'[1]13'!$C$23:$AZ$935,4,0)</f>
        <v>0.85055999999999987</v>
      </c>
      <c r="G543" s="122">
        <f>VLOOKUP(C543,'[1]13'!$C$23:$AZ$935,5,0)</f>
        <v>0</v>
      </c>
      <c r="H543" s="122"/>
      <c r="I543" s="122">
        <f>VLOOKUP(C543,'[1]13'!$C$23:$AZ$935,7,0)</f>
        <v>0.16</v>
      </c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2"/>
      <c r="AC543" s="122"/>
      <c r="AD543" s="122"/>
      <c r="AE543" s="122"/>
      <c r="AF543" s="122"/>
      <c r="AG543" s="122"/>
      <c r="AH543" s="122">
        <v>0.85055999999999987</v>
      </c>
      <c r="AI543" s="122">
        <v>0</v>
      </c>
      <c r="AJ543" s="122"/>
      <c r="AK543" s="122">
        <v>0.16</v>
      </c>
      <c r="AL543" s="122"/>
      <c r="AM543" s="122"/>
      <c r="AN543" s="122"/>
      <c r="AO543" s="122">
        <f t="shared" si="410"/>
        <v>0</v>
      </c>
      <c r="AP543" s="122">
        <f t="shared" si="411"/>
        <v>0</v>
      </c>
      <c r="AQ543" s="122">
        <f t="shared" si="412"/>
        <v>0</v>
      </c>
      <c r="AR543" s="122">
        <f t="shared" si="413"/>
        <v>0</v>
      </c>
      <c r="AS543" s="122"/>
      <c r="AT543" s="122"/>
      <c r="AU543" s="122"/>
      <c r="AV543" s="122">
        <f>VLOOKUP(C543,'[1]13'!$C$23:$AZ$935,46,0)</f>
        <v>0</v>
      </c>
      <c r="AW543" s="122">
        <f>VLOOKUP(C543,'[1]13'!$C$23:$AZ$935,47,0)</f>
        <v>0</v>
      </c>
      <c r="AX543" s="122"/>
      <c r="AY543" s="122">
        <f>VLOOKUP(C543,'[1]13'!$C$23:$AZ$935,49,0)</f>
        <v>0</v>
      </c>
      <c r="AZ543" s="122"/>
      <c r="BA543" s="122"/>
      <c r="BB543" s="122"/>
      <c r="BC543" s="122">
        <v>0</v>
      </c>
      <c r="BD543" s="122">
        <v>0</v>
      </c>
      <c r="BE543" s="122"/>
      <c r="BF543" s="122">
        <v>0</v>
      </c>
      <c r="BG543" s="122"/>
      <c r="BH543" s="122"/>
      <c r="BI543" s="122"/>
      <c r="BJ543" s="122"/>
      <c r="BK543" s="122"/>
      <c r="BL543" s="122"/>
      <c r="BM543" s="122"/>
      <c r="BN543" s="122"/>
      <c r="BO543" s="122"/>
      <c r="BP543" s="122"/>
      <c r="BQ543" s="122"/>
      <c r="BR543" s="122"/>
      <c r="BS543" s="122"/>
      <c r="BT543" s="122"/>
      <c r="BU543" s="122"/>
      <c r="BV543" s="122"/>
      <c r="BW543" s="122"/>
      <c r="BX543" s="122"/>
      <c r="BY543" s="122">
        <f t="shared" si="414"/>
        <v>0.85055999999999987</v>
      </c>
      <c r="BZ543" s="122"/>
      <c r="CA543" s="122"/>
      <c r="CB543" s="98"/>
    </row>
    <row r="544" spans="1:80" s="90" customFormat="1" ht="62.2" x14ac:dyDescent="0.3">
      <c r="A544" s="106" t="s">
        <v>1662</v>
      </c>
      <c r="B544" s="107" t="s">
        <v>973</v>
      </c>
      <c r="C544" s="108" t="s">
        <v>1436</v>
      </c>
      <c r="D544" s="122">
        <v>2.07429</v>
      </c>
      <c r="E544" s="122"/>
      <c r="F544" s="122">
        <f>VLOOKUP(C544,'[1]13'!$C$23:$AZ$935,4,0)</f>
        <v>2.07429</v>
      </c>
      <c r="G544" s="122">
        <f>VLOOKUP(C544,'[1]13'!$C$23:$AZ$935,5,0)</f>
        <v>0</v>
      </c>
      <c r="H544" s="122"/>
      <c r="I544" s="122">
        <f>VLOOKUP(C544,'[1]13'!$C$23:$AZ$935,7,0)</f>
        <v>0.17</v>
      </c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2"/>
      <c r="AC544" s="122"/>
      <c r="AD544" s="122"/>
      <c r="AE544" s="122"/>
      <c r="AF544" s="122"/>
      <c r="AG544" s="122"/>
      <c r="AH544" s="122">
        <v>2.07429</v>
      </c>
      <c r="AI544" s="122">
        <v>0</v>
      </c>
      <c r="AJ544" s="122"/>
      <c r="AK544" s="122">
        <v>0.17</v>
      </c>
      <c r="AL544" s="122"/>
      <c r="AM544" s="122"/>
      <c r="AN544" s="122"/>
      <c r="AO544" s="122">
        <f t="shared" si="410"/>
        <v>0</v>
      </c>
      <c r="AP544" s="122">
        <f t="shared" si="411"/>
        <v>0</v>
      </c>
      <c r="AQ544" s="122">
        <f t="shared" si="412"/>
        <v>0</v>
      </c>
      <c r="AR544" s="122">
        <f t="shared" si="413"/>
        <v>0</v>
      </c>
      <c r="AS544" s="122"/>
      <c r="AT544" s="122"/>
      <c r="AU544" s="122"/>
      <c r="AV544" s="122">
        <f>VLOOKUP(C544,'[1]13'!$C$23:$AZ$935,46,0)</f>
        <v>0</v>
      </c>
      <c r="AW544" s="122">
        <f>VLOOKUP(C544,'[1]13'!$C$23:$AZ$935,47,0)</f>
        <v>0</v>
      </c>
      <c r="AX544" s="122"/>
      <c r="AY544" s="122">
        <f>VLOOKUP(C544,'[1]13'!$C$23:$AZ$935,49,0)</f>
        <v>0</v>
      </c>
      <c r="AZ544" s="122"/>
      <c r="BA544" s="122"/>
      <c r="BB544" s="122"/>
      <c r="BC544" s="122">
        <v>0</v>
      </c>
      <c r="BD544" s="122">
        <v>0</v>
      </c>
      <c r="BE544" s="122"/>
      <c r="BF544" s="122">
        <v>0</v>
      </c>
      <c r="BG544" s="122"/>
      <c r="BH544" s="122"/>
      <c r="BI544" s="122"/>
      <c r="BJ544" s="122"/>
      <c r="BK544" s="122"/>
      <c r="BL544" s="122"/>
      <c r="BM544" s="122"/>
      <c r="BN544" s="122"/>
      <c r="BO544" s="122"/>
      <c r="BP544" s="122"/>
      <c r="BQ544" s="122"/>
      <c r="BR544" s="122"/>
      <c r="BS544" s="122"/>
      <c r="BT544" s="122"/>
      <c r="BU544" s="122"/>
      <c r="BV544" s="122"/>
      <c r="BW544" s="122"/>
      <c r="BX544" s="122"/>
      <c r="BY544" s="122">
        <f t="shared" si="414"/>
        <v>2.07429</v>
      </c>
      <c r="BZ544" s="122"/>
      <c r="CA544" s="122"/>
      <c r="CB544" s="98"/>
    </row>
    <row r="545" spans="1:80" s="90" customFormat="1" ht="46.65" x14ac:dyDescent="0.3">
      <c r="A545" s="106" t="s">
        <v>1662</v>
      </c>
      <c r="B545" s="107" t="s">
        <v>974</v>
      </c>
      <c r="C545" s="108" t="s">
        <v>1437</v>
      </c>
      <c r="D545" s="122">
        <v>0.46938000000000002</v>
      </c>
      <c r="E545" s="122"/>
      <c r="F545" s="122">
        <f>VLOOKUP(C545,'[1]13'!$C$23:$AZ$935,4,0)</f>
        <v>0.46938000000000002</v>
      </c>
      <c r="G545" s="122">
        <f>VLOOKUP(C545,'[1]13'!$C$23:$AZ$935,5,0)</f>
        <v>0</v>
      </c>
      <c r="H545" s="122"/>
      <c r="I545" s="122">
        <f>VLOOKUP(C545,'[1]13'!$C$23:$AZ$935,7,0)</f>
        <v>0.05</v>
      </c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2"/>
      <c r="AC545" s="122"/>
      <c r="AD545" s="122"/>
      <c r="AE545" s="122"/>
      <c r="AF545" s="122"/>
      <c r="AG545" s="122"/>
      <c r="AH545" s="122">
        <v>0.46938000000000002</v>
      </c>
      <c r="AI545" s="122">
        <v>0</v>
      </c>
      <c r="AJ545" s="122"/>
      <c r="AK545" s="122">
        <v>0.05</v>
      </c>
      <c r="AL545" s="122"/>
      <c r="AM545" s="122"/>
      <c r="AN545" s="122"/>
      <c r="AO545" s="122">
        <f t="shared" si="410"/>
        <v>0</v>
      </c>
      <c r="AP545" s="122">
        <f t="shared" si="411"/>
        <v>0</v>
      </c>
      <c r="AQ545" s="122">
        <f t="shared" si="412"/>
        <v>0</v>
      </c>
      <c r="AR545" s="122">
        <f t="shared" si="413"/>
        <v>0</v>
      </c>
      <c r="AS545" s="122"/>
      <c r="AT545" s="122"/>
      <c r="AU545" s="122"/>
      <c r="AV545" s="122">
        <f>VLOOKUP(C545,'[1]13'!$C$23:$AZ$935,46,0)</f>
        <v>0</v>
      </c>
      <c r="AW545" s="122">
        <f>VLOOKUP(C545,'[1]13'!$C$23:$AZ$935,47,0)</f>
        <v>0</v>
      </c>
      <c r="AX545" s="122"/>
      <c r="AY545" s="122">
        <f>VLOOKUP(C545,'[1]13'!$C$23:$AZ$935,49,0)</f>
        <v>0</v>
      </c>
      <c r="AZ545" s="122"/>
      <c r="BA545" s="122"/>
      <c r="BB545" s="122"/>
      <c r="BC545" s="122">
        <v>0</v>
      </c>
      <c r="BD545" s="122">
        <v>0</v>
      </c>
      <c r="BE545" s="122"/>
      <c r="BF545" s="122">
        <v>0</v>
      </c>
      <c r="BG545" s="122"/>
      <c r="BH545" s="122"/>
      <c r="BI545" s="122"/>
      <c r="BJ545" s="122"/>
      <c r="BK545" s="122"/>
      <c r="BL545" s="122"/>
      <c r="BM545" s="122"/>
      <c r="BN545" s="122"/>
      <c r="BO545" s="122"/>
      <c r="BP545" s="122"/>
      <c r="BQ545" s="122"/>
      <c r="BR545" s="122"/>
      <c r="BS545" s="122"/>
      <c r="BT545" s="122"/>
      <c r="BU545" s="122"/>
      <c r="BV545" s="122"/>
      <c r="BW545" s="122"/>
      <c r="BX545" s="122"/>
      <c r="BY545" s="122">
        <f t="shared" si="414"/>
        <v>0.46938000000000002</v>
      </c>
      <c r="BZ545" s="122"/>
      <c r="CA545" s="122"/>
      <c r="CB545" s="98"/>
    </row>
    <row r="546" spans="1:80" s="90" customFormat="1" ht="31.1" x14ac:dyDescent="0.3">
      <c r="A546" s="106" t="s">
        <v>1662</v>
      </c>
      <c r="B546" s="107" t="s">
        <v>975</v>
      </c>
      <c r="C546" s="108" t="s">
        <v>1438</v>
      </c>
      <c r="D546" s="122">
        <v>1.51542</v>
      </c>
      <c r="E546" s="122"/>
      <c r="F546" s="122">
        <f>VLOOKUP(C546,'[1]13'!$C$23:$AZ$935,4,0)</f>
        <v>1.5154200000000002</v>
      </c>
      <c r="G546" s="122">
        <f>VLOOKUP(C546,'[1]13'!$C$23:$AZ$935,5,0)</f>
        <v>0</v>
      </c>
      <c r="H546" s="122"/>
      <c r="I546" s="122">
        <f>VLOOKUP(C546,'[1]13'!$C$23:$AZ$935,7,0)</f>
        <v>0.08</v>
      </c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2"/>
      <c r="AC546" s="122"/>
      <c r="AD546" s="122"/>
      <c r="AE546" s="122"/>
      <c r="AF546" s="122"/>
      <c r="AG546" s="122"/>
      <c r="AH546" s="122">
        <v>1.5154200000000002</v>
      </c>
      <c r="AI546" s="122">
        <v>0</v>
      </c>
      <c r="AJ546" s="122"/>
      <c r="AK546" s="122">
        <v>0.08</v>
      </c>
      <c r="AL546" s="122"/>
      <c r="AM546" s="122"/>
      <c r="AN546" s="122"/>
      <c r="AO546" s="122">
        <f t="shared" si="410"/>
        <v>0</v>
      </c>
      <c r="AP546" s="122">
        <f t="shared" si="411"/>
        <v>0</v>
      </c>
      <c r="AQ546" s="122">
        <f t="shared" si="412"/>
        <v>0</v>
      </c>
      <c r="AR546" s="122">
        <f t="shared" si="413"/>
        <v>0</v>
      </c>
      <c r="AS546" s="122"/>
      <c r="AT546" s="122"/>
      <c r="AU546" s="122"/>
      <c r="AV546" s="122">
        <f>VLOOKUP(C546,'[1]13'!$C$23:$AZ$935,46,0)</f>
        <v>0</v>
      </c>
      <c r="AW546" s="122">
        <f>VLOOKUP(C546,'[1]13'!$C$23:$AZ$935,47,0)</f>
        <v>0</v>
      </c>
      <c r="AX546" s="122"/>
      <c r="AY546" s="122">
        <f>VLOOKUP(C546,'[1]13'!$C$23:$AZ$935,49,0)</f>
        <v>0</v>
      </c>
      <c r="AZ546" s="122"/>
      <c r="BA546" s="122"/>
      <c r="BB546" s="122"/>
      <c r="BC546" s="122">
        <v>0</v>
      </c>
      <c r="BD546" s="122">
        <v>0</v>
      </c>
      <c r="BE546" s="122"/>
      <c r="BF546" s="122">
        <v>0</v>
      </c>
      <c r="BG546" s="122"/>
      <c r="BH546" s="122"/>
      <c r="BI546" s="122"/>
      <c r="BJ546" s="122"/>
      <c r="BK546" s="122"/>
      <c r="BL546" s="122"/>
      <c r="BM546" s="122"/>
      <c r="BN546" s="122"/>
      <c r="BO546" s="122"/>
      <c r="BP546" s="122"/>
      <c r="BQ546" s="122"/>
      <c r="BR546" s="122"/>
      <c r="BS546" s="122"/>
      <c r="BT546" s="122"/>
      <c r="BU546" s="122"/>
      <c r="BV546" s="122"/>
      <c r="BW546" s="122"/>
      <c r="BX546" s="122"/>
      <c r="BY546" s="122">
        <f t="shared" si="414"/>
        <v>1.5154200000000002</v>
      </c>
      <c r="BZ546" s="122"/>
      <c r="CA546" s="122"/>
      <c r="CB546" s="98"/>
    </row>
    <row r="547" spans="1:80" s="90" customFormat="1" ht="46.65" x14ac:dyDescent="0.3">
      <c r="A547" s="106" t="s">
        <v>1662</v>
      </c>
      <c r="B547" s="107" t="s">
        <v>976</v>
      </c>
      <c r="C547" s="108" t="s">
        <v>1439</v>
      </c>
      <c r="D547" s="122">
        <v>2.03654</v>
      </c>
      <c r="E547" s="122"/>
      <c r="F547" s="122">
        <f>VLOOKUP(C547,'[1]13'!$C$23:$AZ$935,4,0)</f>
        <v>2.03654</v>
      </c>
      <c r="G547" s="122">
        <f>VLOOKUP(C547,'[1]13'!$C$23:$AZ$935,5,0)</f>
        <v>0</v>
      </c>
      <c r="H547" s="122"/>
      <c r="I547" s="122">
        <f>VLOOKUP(C547,'[1]13'!$C$23:$AZ$935,7,0)</f>
        <v>0.5</v>
      </c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2"/>
      <c r="AC547" s="122"/>
      <c r="AD547" s="122"/>
      <c r="AE547" s="122"/>
      <c r="AF547" s="122"/>
      <c r="AG547" s="122"/>
      <c r="AH547" s="122">
        <v>2.03654</v>
      </c>
      <c r="AI547" s="122">
        <v>0</v>
      </c>
      <c r="AJ547" s="122"/>
      <c r="AK547" s="122">
        <v>0.5</v>
      </c>
      <c r="AL547" s="122"/>
      <c r="AM547" s="122"/>
      <c r="AN547" s="122"/>
      <c r="AO547" s="122">
        <f t="shared" si="410"/>
        <v>0</v>
      </c>
      <c r="AP547" s="122">
        <f t="shared" si="411"/>
        <v>0</v>
      </c>
      <c r="AQ547" s="122">
        <f t="shared" si="412"/>
        <v>0</v>
      </c>
      <c r="AR547" s="122">
        <f t="shared" si="413"/>
        <v>0</v>
      </c>
      <c r="AS547" s="122"/>
      <c r="AT547" s="122"/>
      <c r="AU547" s="122"/>
      <c r="AV547" s="122">
        <f>VLOOKUP(C547,'[1]13'!$C$23:$AZ$935,46,0)</f>
        <v>0</v>
      </c>
      <c r="AW547" s="122">
        <f>VLOOKUP(C547,'[1]13'!$C$23:$AZ$935,47,0)</f>
        <v>0</v>
      </c>
      <c r="AX547" s="122"/>
      <c r="AY547" s="122">
        <f>VLOOKUP(C547,'[1]13'!$C$23:$AZ$935,49,0)</f>
        <v>0</v>
      </c>
      <c r="AZ547" s="122"/>
      <c r="BA547" s="122"/>
      <c r="BB547" s="122"/>
      <c r="BC547" s="122">
        <v>0</v>
      </c>
      <c r="BD547" s="122">
        <v>0</v>
      </c>
      <c r="BE547" s="122"/>
      <c r="BF547" s="122">
        <v>0</v>
      </c>
      <c r="BG547" s="122"/>
      <c r="BH547" s="122"/>
      <c r="BI547" s="122"/>
      <c r="BJ547" s="122"/>
      <c r="BK547" s="122"/>
      <c r="BL547" s="122"/>
      <c r="BM547" s="122"/>
      <c r="BN547" s="122"/>
      <c r="BO547" s="122"/>
      <c r="BP547" s="122"/>
      <c r="BQ547" s="122"/>
      <c r="BR547" s="122"/>
      <c r="BS547" s="122"/>
      <c r="BT547" s="122"/>
      <c r="BU547" s="122"/>
      <c r="BV547" s="122"/>
      <c r="BW547" s="122"/>
      <c r="BX547" s="122"/>
      <c r="BY547" s="122">
        <f t="shared" si="414"/>
        <v>2.03654</v>
      </c>
      <c r="BZ547" s="122"/>
      <c r="CA547" s="122"/>
      <c r="CB547" s="98"/>
    </row>
    <row r="548" spans="1:80" s="90" customFormat="1" ht="46.65" x14ac:dyDescent="0.3">
      <c r="A548" s="106" t="s">
        <v>1662</v>
      </c>
      <c r="B548" s="107" t="s">
        <v>977</v>
      </c>
      <c r="C548" s="108" t="s">
        <v>1440</v>
      </c>
      <c r="D548" s="122">
        <v>0.99936999999999998</v>
      </c>
      <c r="E548" s="122"/>
      <c r="F548" s="122">
        <f>VLOOKUP(C548,'[1]13'!$C$23:$AZ$935,4,0)</f>
        <v>0.99936999999999998</v>
      </c>
      <c r="G548" s="122">
        <f>VLOOKUP(C548,'[1]13'!$C$23:$AZ$935,5,0)</f>
        <v>0</v>
      </c>
      <c r="H548" s="122"/>
      <c r="I548" s="122">
        <f>VLOOKUP(C548,'[1]13'!$C$23:$AZ$935,7,0)</f>
        <v>0.2</v>
      </c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2"/>
      <c r="AC548" s="122"/>
      <c r="AD548" s="122"/>
      <c r="AE548" s="122"/>
      <c r="AF548" s="122"/>
      <c r="AG548" s="122"/>
      <c r="AH548" s="122">
        <v>0.99936999999999998</v>
      </c>
      <c r="AI548" s="122">
        <v>0</v>
      </c>
      <c r="AJ548" s="122"/>
      <c r="AK548" s="122">
        <v>0.2</v>
      </c>
      <c r="AL548" s="122"/>
      <c r="AM548" s="122"/>
      <c r="AN548" s="122"/>
      <c r="AO548" s="122">
        <f t="shared" si="410"/>
        <v>0</v>
      </c>
      <c r="AP548" s="122">
        <f t="shared" si="411"/>
        <v>0</v>
      </c>
      <c r="AQ548" s="122">
        <f t="shared" si="412"/>
        <v>0</v>
      </c>
      <c r="AR548" s="122">
        <f t="shared" si="413"/>
        <v>0</v>
      </c>
      <c r="AS548" s="122"/>
      <c r="AT548" s="122"/>
      <c r="AU548" s="122"/>
      <c r="AV548" s="122">
        <f>VLOOKUP(C548,'[1]13'!$C$23:$AZ$935,46,0)</f>
        <v>0</v>
      </c>
      <c r="AW548" s="122">
        <f>VLOOKUP(C548,'[1]13'!$C$23:$AZ$935,47,0)</f>
        <v>0</v>
      </c>
      <c r="AX548" s="122"/>
      <c r="AY548" s="122">
        <f>VLOOKUP(C548,'[1]13'!$C$23:$AZ$935,49,0)</f>
        <v>0</v>
      </c>
      <c r="AZ548" s="122"/>
      <c r="BA548" s="122"/>
      <c r="BB548" s="122"/>
      <c r="BC548" s="122">
        <v>0</v>
      </c>
      <c r="BD548" s="122">
        <v>0</v>
      </c>
      <c r="BE548" s="122"/>
      <c r="BF548" s="122">
        <v>0</v>
      </c>
      <c r="BG548" s="122"/>
      <c r="BH548" s="122"/>
      <c r="BI548" s="122"/>
      <c r="BJ548" s="122"/>
      <c r="BK548" s="122"/>
      <c r="BL548" s="122"/>
      <c r="BM548" s="122"/>
      <c r="BN548" s="122"/>
      <c r="BO548" s="122"/>
      <c r="BP548" s="122"/>
      <c r="BQ548" s="122"/>
      <c r="BR548" s="122"/>
      <c r="BS548" s="122"/>
      <c r="BT548" s="122"/>
      <c r="BU548" s="122"/>
      <c r="BV548" s="122"/>
      <c r="BW548" s="122"/>
      <c r="BX548" s="122"/>
      <c r="BY548" s="122">
        <f t="shared" si="414"/>
        <v>0.99936999999999998</v>
      </c>
      <c r="BZ548" s="122"/>
      <c r="CA548" s="122"/>
      <c r="CB548" s="98"/>
    </row>
    <row r="549" spans="1:80" s="90" customFormat="1" ht="46.65" x14ac:dyDescent="0.3">
      <c r="A549" s="106" t="s">
        <v>1662</v>
      </c>
      <c r="B549" s="107" t="s">
        <v>1803</v>
      </c>
      <c r="C549" s="108" t="s">
        <v>1441</v>
      </c>
      <c r="D549" s="122">
        <v>1.8503099999999999</v>
      </c>
      <c r="E549" s="122"/>
      <c r="F549" s="122">
        <f>VLOOKUP(C549,'[1]13'!$C$23:$AZ$935,4,0)</f>
        <v>0</v>
      </c>
      <c r="G549" s="122">
        <f>VLOOKUP(C549,'[1]13'!$C$23:$AZ$935,5,0)</f>
        <v>0</v>
      </c>
      <c r="H549" s="122"/>
      <c r="I549" s="122">
        <f>VLOOKUP(C549,'[1]13'!$C$23:$AZ$935,7,0)</f>
        <v>0</v>
      </c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2"/>
      <c r="AC549" s="122"/>
      <c r="AD549" s="122"/>
      <c r="AE549" s="122"/>
      <c r="AF549" s="122"/>
      <c r="AG549" s="122"/>
      <c r="AH549" s="122">
        <v>0</v>
      </c>
      <c r="AI549" s="122">
        <v>0</v>
      </c>
      <c r="AJ549" s="122"/>
      <c r="AK549" s="122">
        <v>0</v>
      </c>
      <c r="AL549" s="122"/>
      <c r="AM549" s="122"/>
      <c r="AN549" s="122"/>
      <c r="AO549" s="122">
        <f t="shared" si="410"/>
        <v>0</v>
      </c>
      <c r="AP549" s="122">
        <f t="shared" si="411"/>
        <v>0</v>
      </c>
      <c r="AQ549" s="122">
        <f t="shared" si="412"/>
        <v>0</v>
      </c>
      <c r="AR549" s="122">
        <f t="shared" si="413"/>
        <v>0</v>
      </c>
      <c r="AS549" s="122"/>
      <c r="AT549" s="122"/>
      <c r="AU549" s="122"/>
      <c r="AV549" s="122">
        <f>VLOOKUP(C549,'[1]13'!$C$23:$AZ$935,46,0)</f>
        <v>0</v>
      </c>
      <c r="AW549" s="122">
        <f>VLOOKUP(C549,'[1]13'!$C$23:$AZ$935,47,0)</f>
        <v>0</v>
      </c>
      <c r="AX549" s="122"/>
      <c r="AY549" s="122">
        <f>VLOOKUP(C549,'[1]13'!$C$23:$AZ$935,49,0)</f>
        <v>0</v>
      </c>
      <c r="AZ549" s="122"/>
      <c r="BA549" s="122"/>
      <c r="BB549" s="122"/>
      <c r="BC549" s="122">
        <v>0</v>
      </c>
      <c r="BD549" s="122">
        <v>0</v>
      </c>
      <c r="BE549" s="122"/>
      <c r="BF549" s="122">
        <v>0</v>
      </c>
      <c r="BG549" s="122"/>
      <c r="BH549" s="122"/>
      <c r="BI549" s="122"/>
      <c r="BJ549" s="122"/>
      <c r="BK549" s="122"/>
      <c r="BL549" s="122"/>
      <c r="BM549" s="122"/>
      <c r="BN549" s="122"/>
      <c r="BO549" s="122"/>
      <c r="BP549" s="122"/>
      <c r="BQ549" s="122"/>
      <c r="BR549" s="122"/>
      <c r="BS549" s="122"/>
      <c r="BT549" s="122"/>
      <c r="BU549" s="122"/>
      <c r="BV549" s="122"/>
      <c r="BW549" s="122"/>
      <c r="BX549" s="122"/>
      <c r="BY549" s="122">
        <f t="shared" si="414"/>
        <v>0</v>
      </c>
      <c r="BZ549" s="122"/>
      <c r="CA549" s="122"/>
      <c r="CB549" s="98"/>
    </row>
    <row r="550" spans="1:80" s="90" customFormat="1" ht="46.65" x14ac:dyDescent="0.3">
      <c r="A550" s="106" t="s">
        <v>1662</v>
      </c>
      <c r="B550" s="107" t="s">
        <v>978</v>
      </c>
      <c r="C550" s="108" t="s">
        <v>1442</v>
      </c>
      <c r="D550" s="122">
        <v>1.1606100000000001</v>
      </c>
      <c r="E550" s="122"/>
      <c r="F550" s="122">
        <f>VLOOKUP(C550,'[1]13'!$C$23:$AZ$935,4,0)</f>
        <v>1.1606100000000004</v>
      </c>
      <c r="G550" s="122">
        <f>VLOOKUP(C550,'[1]13'!$C$23:$AZ$935,5,0)</f>
        <v>0</v>
      </c>
      <c r="H550" s="122"/>
      <c r="I550" s="122">
        <f>VLOOKUP(C550,'[1]13'!$C$23:$AZ$935,7,0)</f>
        <v>0.19</v>
      </c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2"/>
      <c r="AC550" s="122"/>
      <c r="AD550" s="122"/>
      <c r="AE550" s="122"/>
      <c r="AF550" s="122"/>
      <c r="AG550" s="122"/>
      <c r="AH550" s="122">
        <v>1.1606100000000004</v>
      </c>
      <c r="AI550" s="122">
        <v>0</v>
      </c>
      <c r="AJ550" s="122"/>
      <c r="AK550" s="122">
        <v>0.19</v>
      </c>
      <c r="AL550" s="122"/>
      <c r="AM550" s="122"/>
      <c r="AN550" s="122"/>
      <c r="AO550" s="122">
        <f t="shared" si="410"/>
        <v>0</v>
      </c>
      <c r="AP550" s="122">
        <f t="shared" si="411"/>
        <v>0</v>
      </c>
      <c r="AQ550" s="122">
        <f t="shared" si="412"/>
        <v>0</v>
      </c>
      <c r="AR550" s="122">
        <f t="shared" si="413"/>
        <v>0</v>
      </c>
      <c r="AS550" s="122"/>
      <c r="AT550" s="122"/>
      <c r="AU550" s="122"/>
      <c r="AV550" s="122">
        <f>VLOOKUP(C550,'[1]13'!$C$23:$AZ$935,46,0)</f>
        <v>0</v>
      </c>
      <c r="AW550" s="122">
        <f>VLOOKUP(C550,'[1]13'!$C$23:$AZ$935,47,0)</f>
        <v>0</v>
      </c>
      <c r="AX550" s="122"/>
      <c r="AY550" s="122">
        <f>VLOOKUP(C550,'[1]13'!$C$23:$AZ$935,49,0)</f>
        <v>0</v>
      </c>
      <c r="AZ550" s="122"/>
      <c r="BA550" s="122"/>
      <c r="BB550" s="122"/>
      <c r="BC550" s="122">
        <v>0</v>
      </c>
      <c r="BD550" s="122">
        <v>0</v>
      </c>
      <c r="BE550" s="122"/>
      <c r="BF550" s="122">
        <v>0</v>
      </c>
      <c r="BG550" s="122"/>
      <c r="BH550" s="122"/>
      <c r="BI550" s="122"/>
      <c r="BJ550" s="122"/>
      <c r="BK550" s="122"/>
      <c r="BL550" s="122"/>
      <c r="BM550" s="122"/>
      <c r="BN550" s="122"/>
      <c r="BO550" s="122"/>
      <c r="BP550" s="122"/>
      <c r="BQ550" s="122"/>
      <c r="BR550" s="122"/>
      <c r="BS550" s="122"/>
      <c r="BT550" s="122"/>
      <c r="BU550" s="122"/>
      <c r="BV550" s="122"/>
      <c r="BW550" s="122"/>
      <c r="BX550" s="122"/>
      <c r="BY550" s="122">
        <f t="shared" si="414"/>
        <v>1.1606100000000004</v>
      </c>
      <c r="BZ550" s="122"/>
      <c r="CA550" s="122"/>
      <c r="CB550" s="98"/>
    </row>
    <row r="551" spans="1:80" s="90" customFormat="1" ht="46.65" x14ac:dyDescent="0.3">
      <c r="A551" s="106" t="s">
        <v>1662</v>
      </c>
      <c r="B551" s="107" t="s">
        <v>979</v>
      </c>
      <c r="C551" s="108" t="s">
        <v>1443</v>
      </c>
      <c r="D551" s="122">
        <v>1.5816300000000001</v>
      </c>
      <c r="E551" s="122"/>
      <c r="F551" s="122">
        <f>VLOOKUP(C551,'[1]13'!$C$23:$AZ$935,4,0)</f>
        <v>1.5816300000000003</v>
      </c>
      <c r="G551" s="122">
        <f>VLOOKUP(C551,'[1]13'!$C$23:$AZ$935,5,0)</f>
        <v>0</v>
      </c>
      <c r="H551" s="122"/>
      <c r="I551" s="122">
        <f>VLOOKUP(C551,'[1]13'!$C$23:$AZ$935,7,0)</f>
        <v>0.42</v>
      </c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2"/>
      <c r="AC551" s="122"/>
      <c r="AD551" s="122"/>
      <c r="AE551" s="122"/>
      <c r="AF551" s="122"/>
      <c r="AG551" s="122"/>
      <c r="AH551" s="122">
        <v>1.5816300000000003</v>
      </c>
      <c r="AI551" s="122">
        <v>0</v>
      </c>
      <c r="AJ551" s="122"/>
      <c r="AK551" s="122">
        <v>0.42</v>
      </c>
      <c r="AL551" s="122"/>
      <c r="AM551" s="122"/>
      <c r="AN551" s="122"/>
      <c r="AO551" s="122">
        <f t="shared" si="410"/>
        <v>0</v>
      </c>
      <c r="AP551" s="122">
        <f t="shared" si="411"/>
        <v>0</v>
      </c>
      <c r="AQ551" s="122">
        <f t="shared" si="412"/>
        <v>0</v>
      </c>
      <c r="AR551" s="122">
        <f t="shared" si="413"/>
        <v>0</v>
      </c>
      <c r="AS551" s="122"/>
      <c r="AT551" s="122"/>
      <c r="AU551" s="122"/>
      <c r="AV551" s="122">
        <f>VLOOKUP(C551,'[1]13'!$C$23:$AZ$935,46,0)</f>
        <v>0</v>
      </c>
      <c r="AW551" s="122">
        <f>VLOOKUP(C551,'[1]13'!$C$23:$AZ$935,47,0)</f>
        <v>0</v>
      </c>
      <c r="AX551" s="122"/>
      <c r="AY551" s="122">
        <f>VLOOKUP(C551,'[1]13'!$C$23:$AZ$935,49,0)</f>
        <v>0</v>
      </c>
      <c r="AZ551" s="122"/>
      <c r="BA551" s="122"/>
      <c r="BB551" s="122"/>
      <c r="BC551" s="122">
        <v>0</v>
      </c>
      <c r="BD551" s="122">
        <v>0</v>
      </c>
      <c r="BE551" s="122"/>
      <c r="BF551" s="122">
        <v>0</v>
      </c>
      <c r="BG551" s="122"/>
      <c r="BH551" s="122"/>
      <c r="BI551" s="122"/>
      <c r="BJ551" s="122"/>
      <c r="BK551" s="122"/>
      <c r="BL551" s="122"/>
      <c r="BM551" s="122"/>
      <c r="BN551" s="122"/>
      <c r="BO551" s="122"/>
      <c r="BP551" s="122"/>
      <c r="BQ551" s="122"/>
      <c r="BR551" s="122"/>
      <c r="BS551" s="122"/>
      <c r="BT551" s="122"/>
      <c r="BU551" s="122"/>
      <c r="BV551" s="122"/>
      <c r="BW551" s="122"/>
      <c r="BX551" s="122"/>
      <c r="BY551" s="122">
        <f t="shared" si="414"/>
        <v>1.5816300000000003</v>
      </c>
      <c r="BZ551" s="122"/>
      <c r="CA551" s="122"/>
      <c r="CB551" s="98"/>
    </row>
    <row r="552" spans="1:80" s="90" customFormat="1" ht="46.65" x14ac:dyDescent="0.3">
      <c r="A552" s="106" t="s">
        <v>1662</v>
      </c>
      <c r="B552" s="107" t="s">
        <v>980</v>
      </c>
      <c r="C552" s="108" t="s">
        <v>1444</v>
      </c>
      <c r="D552" s="122">
        <v>0.71563999999999994</v>
      </c>
      <c r="E552" s="122"/>
      <c r="F552" s="122">
        <f>VLOOKUP(C552,'[1]13'!$C$23:$AZ$935,4,0)</f>
        <v>0.71563999999999994</v>
      </c>
      <c r="G552" s="122">
        <f>VLOOKUP(C552,'[1]13'!$C$23:$AZ$935,5,0)</f>
        <v>0</v>
      </c>
      <c r="H552" s="122"/>
      <c r="I552" s="122">
        <f>VLOOKUP(C552,'[1]13'!$C$23:$AZ$935,7,0)</f>
        <v>0.13</v>
      </c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2"/>
      <c r="AC552" s="122"/>
      <c r="AD552" s="122"/>
      <c r="AE552" s="122"/>
      <c r="AF552" s="122"/>
      <c r="AG552" s="122"/>
      <c r="AH552" s="122">
        <v>0.71563999999999994</v>
      </c>
      <c r="AI552" s="122">
        <v>0</v>
      </c>
      <c r="AJ552" s="122"/>
      <c r="AK552" s="122">
        <v>0.13</v>
      </c>
      <c r="AL552" s="122"/>
      <c r="AM552" s="122"/>
      <c r="AN552" s="122"/>
      <c r="AO552" s="122">
        <f t="shared" si="410"/>
        <v>0</v>
      </c>
      <c r="AP552" s="122">
        <f t="shared" si="411"/>
        <v>0</v>
      </c>
      <c r="AQ552" s="122">
        <f t="shared" si="412"/>
        <v>0</v>
      </c>
      <c r="AR552" s="122">
        <f t="shared" si="413"/>
        <v>0</v>
      </c>
      <c r="AS552" s="122"/>
      <c r="AT552" s="122"/>
      <c r="AU552" s="122"/>
      <c r="AV552" s="122">
        <f>VLOOKUP(C552,'[1]13'!$C$23:$AZ$935,46,0)</f>
        <v>0</v>
      </c>
      <c r="AW552" s="122">
        <f>VLOOKUP(C552,'[1]13'!$C$23:$AZ$935,47,0)</f>
        <v>0</v>
      </c>
      <c r="AX552" s="122"/>
      <c r="AY552" s="122">
        <f>VLOOKUP(C552,'[1]13'!$C$23:$AZ$935,49,0)</f>
        <v>0</v>
      </c>
      <c r="AZ552" s="122"/>
      <c r="BA552" s="122"/>
      <c r="BB552" s="122"/>
      <c r="BC552" s="122">
        <v>0</v>
      </c>
      <c r="BD552" s="122">
        <v>0</v>
      </c>
      <c r="BE552" s="122"/>
      <c r="BF552" s="122">
        <v>0</v>
      </c>
      <c r="BG552" s="122"/>
      <c r="BH552" s="122"/>
      <c r="BI552" s="122"/>
      <c r="BJ552" s="122"/>
      <c r="BK552" s="122"/>
      <c r="BL552" s="122"/>
      <c r="BM552" s="122"/>
      <c r="BN552" s="122"/>
      <c r="BO552" s="122"/>
      <c r="BP552" s="122"/>
      <c r="BQ552" s="122"/>
      <c r="BR552" s="122"/>
      <c r="BS552" s="122"/>
      <c r="BT552" s="122"/>
      <c r="BU552" s="122"/>
      <c r="BV552" s="122"/>
      <c r="BW552" s="122"/>
      <c r="BX552" s="122"/>
      <c r="BY552" s="122">
        <f t="shared" si="414"/>
        <v>0.71563999999999994</v>
      </c>
      <c r="BZ552" s="122"/>
      <c r="CA552" s="122"/>
      <c r="CB552" s="98"/>
    </row>
    <row r="553" spans="1:80" s="90" customFormat="1" ht="46.65" x14ac:dyDescent="0.3">
      <c r="A553" s="106" t="s">
        <v>1662</v>
      </c>
      <c r="B553" s="107" t="s">
        <v>981</v>
      </c>
      <c r="C553" s="108" t="s">
        <v>1445</v>
      </c>
      <c r="D553" s="122">
        <v>1.0175099999999999</v>
      </c>
      <c r="E553" s="122"/>
      <c r="F553" s="122">
        <f>VLOOKUP(C553,'[1]13'!$C$23:$AZ$935,4,0)</f>
        <v>1.0175100000000001</v>
      </c>
      <c r="G553" s="122">
        <f>VLOOKUP(C553,'[1]13'!$C$23:$AZ$935,5,0)</f>
        <v>0</v>
      </c>
      <c r="H553" s="122"/>
      <c r="I553" s="122">
        <f>VLOOKUP(C553,'[1]13'!$C$23:$AZ$935,7,0)</f>
        <v>0.2</v>
      </c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2"/>
      <c r="AC553" s="122"/>
      <c r="AD553" s="122"/>
      <c r="AE553" s="122"/>
      <c r="AF553" s="122"/>
      <c r="AG553" s="122"/>
      <c r="AH553" s="122">
        <v>1.0175100000000001</v>
      </c>
      <c r="AI553" s="122">
        <v>0</v>
      </c>
      <c r="AJ553" s="122"/>
      <c r="AK553" s="122">
        <v>0.2</v>
      </c>
      <c r="AL553" s="122"/>
      <c r="AM553" s="122"/>
      <c r="AN553" s="122"/>
      <c r="AO553" s="122">
        <f t="shared" si="410"/>
        <v>0</v>
      </c>
      <c r="AP553" s="122">
        <f t="shared" si="411"/>
        <v>0</v>
      </c>
      <c r="AQ553" s="122">
        <f t="shared" si="412"/>
        <v>0</v>
      </c>
      <c r="AR553" s="122">
        <f t="shared" si="413"/>
        <v>0</v>
      </c>
      <c r="AS553" s="122"/>
      <c r="AT553" s="122"/>
      <c r="AU553" s="122"/>
      <c r="AV553" s="122">
        <f>VLOOKUP(C553,'[1]13'!$C$23:$AZ$935,46,0)</f>
        <v>0</v>
      </c>
      <c r="AW553" s="122">
        <f>VLOOKUP(C553,'[1]13'!$C$23:$AZ$935,47,0)</f>
        <v>0</v>
      </c>
      <c r="AX553" s="122"/>
      <c r="AY553" s="122">
        <f>VLOOKUP(C553,'[1]13'!$C$23:$AZ$935,49,0)</f>
        <v>0</v>
      </c>
      <c r="AZ553" s="122"/>
      <c r="BA553" s="122"/>
      <c r="BB553" s="122"/>
      <c r="BC553" s="122">
        <v>0</v>
      </c>
      <c r="BD553" s="122">
        <v>0</v>
      </c>
      <c r="BE553" s="122"/>
      <c r="BF553" s="122">
        <v>0</v>
      </c>
      <c r="BG553" s="122"/>
      <c r="BH553" s="122"/>
      <c r="BI553" s="122"/>
      <c r="BJ553" s="122"/>
      <c r="BK553" s="122"/>
      <c r="BL553" s="122"/>
      <c r="BM553" s="122"/>
      <c r="BN553" s="122"/>
      <c r="BO553" s="122"/>
      <c r="BP553" s="122"/>
      <c r="BQ553" s="122"/>
      <c r="BR553" s="122"/>
      <c r="BS553" s="122"/>
      <c r="BT553" s="122"/>
      <c r="BU553" s="122"/>
      <c r="BV553" s="122"/>
      <c r="BW553" s="122"/>
      <c r="BX553" s="122"/>
      <c r="BY553" s="122">
        <f t="shared" si="414"/>
        <v>1.0175100000000001</v>
      </c>
      <c r="BZ553" s="122"/>
      <c r="CA553" s="122"/>
      <c r="CB553" s="98"/>
    </row>
    <row r="554" spans="1:80" s="90" customFormat="1" x14ac:dyDescent="0.3">
      <c r="A554" s="103"/>
      <c r="B554" s="110" t="s">
        <v>47</v>
      </c>
      <c r="C554" s="105"/>
      <c r="D554" s="133">
        <f t="shared" ref="D554:BN554" si="415">SUM(D555:D563)</f>
        <v>35.96152</v>
      </c>
      <c r="E554" s="133">
        <f t="shared" si="415"/>
        <v>0</v>
      </c>
      <c r="F554" s="133">
        <f t="shared" si="415"/>
        <v>19.120010000000001</v>
      </c>
      <c r="G554" s="133">
        <f t="shared" si="415"/>
        <v>0.35</v>
      </c>
      <c r="H554" s="133">
        <f t="shared" si="415"/>
        <v>0</v>
      </c>
      <c r="I554" s="133">
        <f t="shared" si="415"/>
        <v>0.32</v>
      </c>
      <c r="J554" s="133">
        <f t="shared" si="415"/>
        <v>0</v>
      </c>
      <c r="K554" s="133">
        <f t="shared" si="415"/>
        <v>0</v>
      </c>
      <c r="L554" s="133">
        <f t="shared" si="415"/>
        <v>0</v>
      </c>
      <c r="M554" s="133">
        <f t="shared" si="415"/>
        <v>0</v>
      </c>
      <c r="N554" s="133">
        <f t="shared" si="415"/>
        <v>0</v>
      </c>
      <c r="O554" s="133">
        <f t="shared" si="415"/>
        <v>0</v>
      </c>
      <c r="P554" s="133">
        <f t="shared" si="415"/>
        <v>0</v>
      </c>
      <c r="Q554" s="133">
        <f t="shared" si="415"/>
        <v>0</v>
      </c>
      <c r="R554" s="133">
        <f t="shared" si="415"/>
        <v>0</v>
      </c>
      <c r="S554" s="133">
        <f t="shared" si="415"/>
        <v>0</v>
      </c>
      <c r="T554" s="133">
        <f t="shared" si="415"/>
        <v>0</v>
      </c>
      <c r="U554" s="133">
        <f t="shared" si="415"/>
        <v>0</v>
      </c>
      <c r="V554" s="133">
        <f t="shared" si="415"/>
        <v>0</v>
      </c>
      <c r="W554" s="133">
        <f t="shared" si="415"/>
        <v>0</v>
      </c>
      <c r="X554" s="133">
        <f t="shared" si="415"/>
        <v>0</v>
      </c>
      <c r="Y554" s="133">
        <f t="shared" si="415"/>
        <v>0</v>
      </c>
      <c r="Z554" s="133">
        <f t="shared" si="415"/>
        <v>0</v>
      </c>
      <c r="AA554" s="133">
        <f t="shared" si="415"/>
        <v>0</v>
      </c>
      <c r="AB554" s="133">
        <f t="shared" si="415"/>
        <v>0</v>
      </c>
      <c r="AC554" s="133">
        <f t="shared" si="415"/>
        <v>0</v>
      </c>
      <c r="AD554" s="133">
        <f t="shared" si="415"/>
        <v>0</v>
      </c>
      <c r="AE554" s="133">
        <f t="shared" si="415"/>
        <v>0</v>
      </c>
      <c r="AF554" s="133">
        <f t="shared" si="415"/>
        <v>0</v>
      </c>
      <c r="AG554" s="133">
        <f t="shared" si="415"/>
        <v>0</v>
      </c>
      <c r="AH554" s="133">
        <f t="shared" si="415"/>
        <v>19.120010000000001</v>
      </c>
      <c r="AI554" s="133">
        <f t="shared" si="415"/>
        <v>0.35</v>
      </c>
      <c r="AJ554" s="133">
        <f t="shared" si="415"/>
        <v>0</v>
      </c>
      <c r="AK554" s="133">
        <f t="shared" si="415"/>
        <v>0.32</v>
      </c>
      <c r="AL554" s="133">
        <f t="shared" si="415"/>
        <v>0</v>
      </c>
      <c r="AM554" s="133">
        <f t="shared" si="415"/>
        <v>0</v>
      </c>
      <c r="AN554" s="133">
        <f t="shared" si="415"/>
        <v>0</v>
      </c>
      <c r="AO554" s="133">
        <f t="shared" si="415"/>
        <v>2.1193705499999997</v>
      </c>
      <c r="AP554" s="133">
        <f t="shared" si="415"/>
        <v>0</v>
      </c>
      <c r="AQ554" s="133">
        <f t="shared" si="415"/>
        <v>0</v>
      </c>
      <c r="AR554" s="133">
        <f t="shared" si="415"/>
        <v>9.5939999999999998E-2</v>
      </c>
      <c r="AS554" s="133">
        <f t="shared" si="415"/>
        <v>0</v>
      </c>
      <c r="AT554" s="133">
        <f t="shared" si="415"/>
        <v>0</v>
      </c>
      <c r="AU554" s="133">
        <f t="shared" si="415"/>
        <v>0</v>
      </c>
      <c r="AV554" s="133">
        <f t="shared" si="415"/>
        <v>0</v>
      </c>
      <c r="AW554" s="133">
        <f t="shared" si="415"/>
        <v>0</v>
      </c>
      <c r="AX554" s="133">
        <f t="shared" si="415"/>
        <v>0</v>
      </c>
      <c r="AY554" s="133">
        <f t="shared" si="415"/>
        <v>0</v>
      </c>
      <c r="AZ554" s="133">
        <f t="shared" si="415"/>
        <v>0</v>
      </c>
      <c r="BA554" s="133">
        <f t="shared" si="415"/>
        <v>0</v>
      </c>
      <c r="BB554" s="133">
        <f t="shared" si="415"/>
        <v>0</v>
      </c>
      <c r="BC554" s="133">
        <f t="shared" si="415"/>
        <v>2.1193705499999997</v>
      </c>
      <c r="BD554" s="133">
        <f t="shared" si="415"/>
        <v>0</v>
      </c>
      <c r="BE554" s="133">
        <f t="shared" si="415"/>
        <v>0</v>
      </c>
      <c r="BF554" s="133">
        <f t="shared" si="415"/>
        <v>9.5939999999999998E-2</v>
      </c>
      <c r="BG554" s="133">
        <f t="shared" si="415"/>
        <v>0</v>
      </c>
      <c r="BH554" s="133">
        <f t="shared" si="415"/>
        <v>0</v>
      </c>
      <c r="BI554" s="133">
        <f t="shared" si="415"/>
        <v>0</v>
      </c>
      <c r="BJ554" s="133">
        <f t="shared" si="415"/>
        <v>0</v>
      </c>
      <c r="BK554" s="133">
        <f t="shared" si="415"/>
        <v>0</v>
      </c>
      <c r="BL554" s="133">
        <f t="shared" si="415"/>
        <v>0</v>
      </c>
      <c r="BM554" s="133">
        <f t="shared" si="415"/>
        <v>0</v>
      </c>
      <c r="BN554" s="133">
        <f t="shared" si="415"/>
        <v>0</v>
      </c>
      <c r="BO554" s="133">
        <f t="shared" ref="BO554:CA554" si="416">SUM(BO555:BO563)</f>
        <v>0</v>
      </c>
      <c r="BP554" s="133">
        <f t="shared" si="416"/>
        <v>0</v>
      </c>
      <c r="BQ554" s="133">
        <f t="shared" si="416"/>
        <v>0</v>
      </c>
      <c r="BR554" s="133">
        <f t="shared" si="416"/>
        <v>0</v>
      </c>
      <c r="BS554" s="133">
        <f t="shared" si="416"/>
        <v>0</v>
      </c>
      <c r="BT554" s="133">
        <f t="shared" si="416"/>
        <v>0</v>
      </c>
      <c r="BU554" s="133">
        <f t="shared" si="416"/>
        <v>0</v>
      </c>
      <c r="BV554" s="133">
        <f t="shared" si="416"/>
        <v>0</v>
      </c>
      <c r="BW554" s="133">
        <f t="shared" si="416"/>
        <v>0</v>
      </c>
      <c r="BX554" s="133">
        <f t="shared" si="416"/>
        <v>0</v>
      </c>
      <c r="BY554" s="133">
        <f t="shared" si="416"/>
        <v>17.000639449999998</v>
      </c>
      <c r="BZ554" s="133">
        <f t="shared" si="416"/>
        <v>0</v>
      </c>
      <c r="CA554" s="133">
        <f t="shared" si="416"/>
        <v>0</v>
      </c>
      <c r="CB554" s="98"/>
    </row>
    <row r="555" spans="1:80" s="90" customFormat="1" ht="46.65" x14ac:dyDescent="0.3">
      <c r="A555" s="106" t="s">
        <v>1662</v>
      </c>
      <c r="B555" s="107" t="s">
        <v>982</v>
      </c>
      <c r="C555" s="108" t="s">
        <v>1446</v>
      </c>
      <c r="D555" s="122">
        <v>1.90341</v>
      </c>
      <c r="E555" s="122"/>
      <c r="F555" s="122">
        <f>VLOOKUP(C555,'[1]13'!$C$23:$AZ$935,4,0)</f>
        <v>0</v>
      </c>
      <c r="G555" s="122">
        <f>VLOOKUP(C555,'[1]13'!$C$23:$AZ$935,5,0)</f>
        <v>0</v>
      </c>
      <c r="H555" s="122"/>
      <c r="I555" s="122">
        <f>VLOOKUP(C555,'[1]13'!$C$23:$AZ$935,7,0)</f>
        <v>0</v>
      </c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2"/>
      <c r="AC555" s="122"/>
      <c r="AD555" s="122"/>
      <c r="AE555" s="122"/>
      <c r="AF555" s="122"/>
      <c r="AG555" s="122"/>
      <c r="AH555" s="122">
        <v>0</v>
      </c>
      <c r="AI555" s="122">
        <v>0</v>
      </c>
      <c r="AJ555" s="122"/>
      <c r="AK555" s="122">
        <v>0</v>
      </c>
      <c r="AL555" s="122"/>
      <c r="AM555" s="122"/>
      <c r="AN555" s="122"/>
      <c r="AO555" s="122">
        <f t="shared" ref="AO555:AO563" si="417">AV555+BC555</f>
        <v>0</v>
      </c>
      <c r="AP555" s="122">
        <f t="shared" ref="AP555:AP563" si="418">AW555+BD555</f>
        <v>0</v>
      </c>
      <c r="AQ555" s="122">
        <f t="shared" ref="AQ555:AQ563" si="419">AX555+BE555</f>
        <v>0</v>
      </c>
      <c r="AR555" s="122">
        <f t="shared" ref="AR555:AR563" si="420">AY555+BF555</f>
        <v>0</v>
      </c>
      <c r="AS555" s="122"/>
      <c r="AT555" s="122"/>
      <c r="AU555" s="122"/>
      <c r="AV555" s="122">
        <f>VLOOKUP(C555,'[1]13'!$C$23:$AZ$935,46,0)</f>
        <v>0</v>
      </c>
      <c r="AW555" s="122">
        <f>VLOOKUP(C555,'[1]13'!$C$23:$AZ$935,47,0)</f>
        <v>0</v>
      </c>
      <c r="AX555" s="122"/>
      <c r="AY555" s="122">
        <f>VLOOKUP(C555,'[1]13'!$C$23:$AZ$935,49,0)</f>
        <v>0</v>
      </c>
      <c r="AZ555" s="122"/>
      <c r="BA555" s="122"/>
      <c r="BB555" s="122"/>
      <c r="BC555" s="122">
        <v>0</v>
      </c>
      <c r="BD555" s="122">
        <v>0</v>
      </c>
      <c r="BE555" s="122"/>
      <c r="BF555" s="122">
        <v>0</v>
      </c>
      <c r="BG555" s="122"/>
      <c r="BH555" s="122"/>
      <c r="BI555" s="122"/>
      <c r="BJ555" s="122"/>
      <c r="BK555" s="122"/>
      <c r="BL555" s="122"/>
      <c r="BM555" s="122"/>
      <c r="BN555" s="122"/>
      <c r="BO555" s="122"/>
      <c r="BP555" s="122"/>
      <c r="BQ555" s="122"/>
      <c r="BR555" s="122"/>
      <c r="BS555" s="122"/>
      <c r="BT555" s="122"/>
      <c r="BU555" s="122"/>
      <c r="BV555" s="122"/>
      <c r="BW555" s="122"/>
      <c r="BX555" s="122"/>
      <c r="BY555" s="122">
        <f t="shared" ref="BY555:BY563" si="421">F555-AO555</f>
        <v>0</v>
      </c>
      <c r="BZ555" s="122"/>
      <c r="CA555" s="122"/>
      <c r="CB555" s="98"/>
    </row>
    <row r="556" spans="1:80" s="90" customFormat="1" ht="46.65" x14ac:dyDescent="0.3">
      <c r="A556" s="106" t="s">
        <v>1662</v>
      </c>
      <c r="B556" s="107" t="s">
        <v>983</v>
      </c>
      <c r="C556" s="108" t="s">
        <v>1447</v>
      </c>
      <c r="D556" s="122">
        <v>4.36477</v>
      </c>
      <c r="E556" s="122"/>
      <c r="F556" s="122">
        <f>VLOOKUP(C556,'[1]13'!$C$23:$AZ$935,4,0)</f>
        <v>0</v>
      </c>
      <c r="G556" s="122">
        <f>VLOOKUP(C556,'[1]13'!$C$23:$AZ$935,5,0)</f>
        <v>0</v>
      </c>
      <c r="H556" s="122"/>
      <c r="I556" s="122">
        <f>VLOOKUP(C556,'[1]13'!$C$23:$AZ$935,7,0)</f>
        <v>0</v>
      </c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2"/>
      <c r="AC556" s="122"/>
      <c r="AD556" s="122"/>
      <c r="AE556" s="122"/>
      <c r="AF556" s="122"/>
      <c r="AG556" s="122"/>
      <c r="AH556" s="122">
        <v>0</v>
      </c>
      <c r="AI556" s="122">
        <v>0</v>
      </c>
      <c r="AJ556" s="122"/>
      <c r="AK556" s="122">
        <v>0</v>
      </c>
      <c r="AL556" s="122"/>
      <c r="AM556" s="122"/>
      <c r="AN556" s="122"/>
      <c r="AO556" s="122">
        <f t="shared" si="417"/>
        <v>0</v>
      </c>
      <c r="AP556" s="122">
        <f t="shared" si="418"/>
        <v>0</v>
      </c>
      <c r="AQ556" s="122">
        <f t="shared" si="419"/>
        <v>0</v>
      </c>
      <c r="AR556" s="122">
        <f t="shared" si="420"/>
        <v>0</v>
      </c>
      <c r="AS556" s="122"/>
      <c r="AT556" s="122"/>
      <c r="AU556" s="122"/>
      <c r="AV556" s="122">
        <f>VLOOKUP(C556,'[1]13'!$C$23:$AZ$935,46,0)</f>
        <v>0</v>
      </c>
      <c r="AW556" s="122">
        <f>VLOOKUP(C556,'[1]13'!$C$23:$AZ$935,47,0)</f>
        <v>0</v>
      </c>
      <c r="AX556" s="122"/>
      <c r="AY556" s="122">
        <f>VLOOKUP(C556,'[1]13'!$C$23:$AZ$935,49,0)</f>
        <v>0</v>
      </c>
      <c r="AZ556" s="122"/>
      <c r="BA556" s="122"/>
      <c r="BB556" s="122"/>
      <c r="BC556" s="122">
        <v>0</v>
      </c>
      <c r="BD556" s="122">
        <v>0</v>
      </c>
      <c r="BE556" s="122"/>
      <c r="BF556" s="122">
        <v>0</v>
      </c>
      <c r="BG556" s="122"/>
      <c r="BH556" s="122"/>
      <c r="BI556" s="122"/>
      <c r="BJ556" s="122"/>
      <c r="BK556" s="122"/>
      <c r="BL556" s="122"/>
      <c r="BM556" s="122"/>
      <c r="BN556" s="122"/>
      <c r="BO556" s="122"/>
      <c r="BP556" s="122"/>
      <c r="BQ556" s="122"/>
      <c r="BR556" s="122"/>
      <c r="BS556" s="122"/>
      <c r="BT556" s="122"/>
      <c r="BU556" s="122"/>
      <c r="BV556" s="122"/>
      <c r="BW556" s="122"/>
      <c r="BX556" s="122"/>
      <c r="BY556" s="122">
        <f t="shared" si="421"/>
        <v>0</v>
      </c>
      <c r="BZ556" s="122"/>
      <c r="CA556" s="122"/>
      <c r="CB556" s="98"/>
    </row>
    <row r="557" spans="1:80" s="90" customFormat="1" ht="46.65" x14ac:dyDescent="0.3">
      <c r="A557" s="106" t="s">
        <v>1662</v>
      </c>
      <c r="B557" s="107" t="s">
        <v>984</v>
      </c>
      <c r="C557" s="108" t="s">
        <v>1448</v>
      </c>
      <c r="D557" s="122">
        <v>1.90343</v>
      </c>
      <c r="E557" s="122"/>
      <c r="F557" s="122">
        <f>VLOOKUP(C557,'[1]13'!$C$23:$AZ$935,4,0)</f>
        <v>0</v>
      </c>
      <c r="G557" s="122">
        <f>VLOOKUP(C557,'[1]13'!$C$23:$AZ$935,5,0)</f>
        <v>0</v>
      </c>
      <c r="H557" s="122"/>
      <c r="I557" s="122">
        <f>VLOOKUP(C557,'[1]13'!$C$23:$AZ$935,7,0)</f>
        <v>0</v>
      </c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2"/>
      <c r="AC557" s="122"/>
      <c r="AD557" s="122"/>
      <c r="AE557" s="122"/>
      <c r="AF557" s="122"/>
      <c r="AG557" s="122"/>
      <c r="AH557" s="122">
        <v>0</v>
      </c>
      <c r="AI557" s="122">
        <v>0</v>
      </c>
      <c r="AJ557" s="122"/>
      <c r="AK557" s="122">
        <v>0</v>
      </c>
      <c r="AL557" s="122"/>
      <c r="AM557" s="122"/>
      <c r="AN557" s="122"/>
      <c r="AO557" s="122">
        <f t="shared" si="417"/>
        <v>0</v>
      </c>
      <c r="AP557" s="122">
        <f t="shared" si="418"/>
        <v>0</v>
      </c>
      <c r="AQ557" s="122">
        <f t="shared" si="419"/>
        <v>0</v>
      </c>
      <c r="AR557" s="122">
        <f t="shared" si="420"/>
        <v>0</v>
      </c>
      <c r="AS557" s="122"/>
      <c r="AT557" s="122"/>
      <c r="AU557" s="122"/>
      <c r="AV557" s="122">
        <f>VLOOKUP(C557,'[1]13'!$C$23:$AZ$935,46,0)</f>
        <v>0</v>
      </c>
      <c r="AW557" s="122">
        <f>VLOOKUP(C557,'[1]13'!$C$23:$AZ$935,47,0)</f>
        <v>0</v>
      </c>
      <c r="AX557" s="122"/>
      <c r="AY557" s="122">
        <f>VLOOKUP(C557,'[1]13'!$C$23:$AZ$935,49,0)</f>
        <v>0</v>
      </c>
      <c r="AZ557" s="122"/>
      <c r="BA557" s="122"/>
      <c r="BB557" s="122"/>
      <c r="BC557" s="122">
        <v>0</v>
      </c>
      <c r="BD557" s="122">
        <v>0</v>
      </c>
      <c r="BE557" s="122"/>
      <c r="BF557" s="122">
        <v>0</v>
      </c>
      <c r="BG557" s="122"/>
      <c r="BH557" s="122"/>
      <c r="BI557" s="122"/>
      <c r="BJ557" s="122"/>
      <c r="BK557" s="122"/>
      <c r="BL557" s="122"/>
      <c r="BM557" s="122"/>
      <c r="BN557" s="122"/>
      <c r="BO557" s="122"/>
      <c r="BP557" s="122"/>
      <c r="BQ557" s="122"/>
      <c r="BR557" s="122"/>
      <c r="BS557" s="122"/>
      <c r="BT557" s="122"/>
      <c r="BU557" s="122"/>
      <c r="BV557" s="122"/>
      <c r="BW557" s="122"/>
      <c r="BX557" s="122"/>
      <c r="BY557" s="122">
        <f t="shared" si="421"/>
        <v>0</v>
      </c>
      <c r="BZ557" s="122"/>
      <c r="CA557" s="122"/>
      <c r="CB557" s="98"/>
    </row>
    <row r="558" spans="1:80" s="90" customFormat="1" ht="46.65" x14ac:dyDescent="0.3">
      <c r="A558" s="106" t="s">
        <v>1662</v>
      </c>
      <c r="B558" s="107" t="s">
        <v>985</v>
      </c>
      <c r="C558" s="108" t="s">
        <v>1449</v>
      </c>
      <c r="D558" s="122">
        <v>2.40509</v>
      </c>
      <c r="E558" s="122"/>
      <c r="F558" s="122">
        <f>VLOOKUP(C558,'[1]13'!$C$23:$AZ$935,4,0)</f>
        <v>2.4050900000000004</v>
      </c>
      <c r="G558" s="122">
        <f>VLOOKUP(C558,'[1]13'!$C$23:$AZ$935,5,0)</f>
        <v>0.25</v>
      </c>
      <c r="H558" s="122"/>
      <c r="I558" s="122">
        <f>VLOOKUP(C558,'[1]13'!$C$23:$AZ$935,7,0)</f>
        <v>0.25</v>
      </c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2"/>
      <c r="AC558" s="122"/>
      <c r="AD558" s="122"/>
      <c r="AE558" s="122"/>
      <c r="AF558" s="122"/>
      <c r="AG558" s="122"/>
      <c r="AH558" s="122">
        <v>2.4050900000000004</v>
      </c>
      <c r="AI558" s="122">
        <v>0.25</v>
      </c>
      <c r="AJ558" s="122"/>
      <c r="AK558" s="122">
        <v>0.25</v>
      </c>
      <c r="AL558" s="122"/>
      <c r="AM558" s="122"/>
      <c r="AN558" s="122"/>
      <c r="AO558" s="122">
        <f t="shared" si="417"/>
        <v>2.1193705499999997</v>
      </c>
      <c r="AP558" s="122">
        <f t="shared" si="418"/>
        <v>0</v>
      </c>
      <c r="AQ558" s="122">
        <f t="shared" si="419"/>
        <v>0</v>
      </c>
      <c r="AR558" s="122">
        <f t="shared" si="420"/>
        <v>9.5939999999999998E-2</v>
      </c>
      <c r="AS558" s="122"/>
      <c r="AT558" s="122"/>
      <c r="AU558" s="122"/>
      <c r="AV558" s="122">
        <f>VLOOKUP(C558,'[1]13'!$C$23:$AZ$935,46,0)</f>
        <v>0</v>
      </c>
      <c r="AW558" s="122">
        <f>VLOOKUP(C558,'[1]13'!$C$23:$AZ$935,47,0)</f>
        <v>0</v>
      </c>
      <c r="AX558" s="122"/>
      <c r="AY558" s="122">
        <f>VLOOKUP(C558,'[1]13'!$C$23:$AZ$935,49,0)</f>
        <v>0</v>
      </c>
      <c r="AZ558" s="122"/>
      <c r="BA558" s="122"/>
      <c r="BB558" s="122"/>
      <c r="BC558" s="122">
        <v>2.1193705499999997</v>
      </c>
      <c r="BD558" s="122">
        <v>0</v>
      </c>
      <c r="BE558" s="122"/>
      <c r="BF558" s="122">
        <v>9.5939999999999998E-2</v>
      </c>
      <c r="BG558" s="122"/>
      <c r="BH558" s="122"/>
      <c r="BI558" s="122"/>
      <c r="BJ558" s="122"/>
      <c r="BK558" s="122"/>
      <c r="BL558" s="122"/>
      <c r="BM558" s="122"/>
      <c r="BN558" s="122"/>
      <c r="BO558" s="122"/>
      <c r="BP558" s="122"/>
      <c r="BQ558" s="122"/>
      <c r="BR558" s="122"/>
      <c r="BS558" s="122"/>
      <c r="BT558" s="122"/>
      <c r="BU558" s="122"/>
      <c r="BV558" s="122"/>
      <c r="BW558" s="122"/>
      <c r="BX558" s="122"/>
      <c r="BY558" s="122">
        <f t="shared" si="421"/>
        <v>0.28571945000000065</v>
      </c>
      <c r="BZ558" s="122"/>
      <c r="CA558" s="122"/>
      <c r="CB558" s="98"/>
    </row>
    <row r="559" spans="1:80" s="90" customFormat="1" ht="46.65" x14ac:dyDescent="0.3">
      <c r="A559" s="106" t="s">
        <v>1662</v>
      </c>
      <c r="B559" s="107" t="s">
        <v>986</v>
      </c>
      <c r="C559" s="108" t="s">
        <v>1450</v>
      </c>
      <c r="D559" s="122">
        <v>2.40509</v>
      </c>
      <c r="E559" s="122"/>
      <c r="F559" s="122">
        <f>VLOOKUP(C559,'[1]13'!$C$23:$AZ$935,4,0)</f>
        <v>0</v>
      </c>
      <c r="G559" s="122">
        <f>VLOOKUP(C559,'[1]13'!$C$23:$AZ$935,5,0)</f>
        <v>0</v>
      </c>
      <c r="H559" s="122"/>
      <c r="I559" s="122">
        <f>VLOOKUP(C559,'[1]13'!$C$23:$AZ$935,7,0)</f>
        <v>0</v>
      </c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2"/>
      <c r="AC559" s="122"/>
      <c r="AD559" s="122"/>
      <c r="AE559" s="122"/>
      <c r="AF559" s="122"/>
      <c r="AG559" s="122"/>
      <c r="AH559" s="122">
        <v>0</v>
      </c>
      <c r="AI559" s="122">
        <v>0</v>
      </c>
      <c r="AJ559" s="122"/>
      <c r="AK559" s="122">
        <v>0</v>
      </c>
      <c r="AL559" s="122"/>
      <c r="AM559" s="122"/>
      <c r="AN559" s="122"/>
      <c r="AO559" s="122">
        <f t="shared" si="417"/>
        <v>0</v>
      </c>
      <c r="AP559" s="122">
        <f t="shared" si="418"/>
        <v>0</v>
      </c>
      <c r="AQ559" s="122">
        <f t="shared" si="419"/>
        <v>0</v>
      </c>
      <c r="AR559" s="122">
        <f t="shared" si="420"/>
        <v>0</v>
      </c>
      <c r="AS559" s="122"/>
      <c r="AT559" s="122"/>
      <c r="AU559" s="122"/>
      <c r="AV559" s="122">
        <f>VLOOKUP(C559,'[1]13'!$C$23:$AZ$935,46,0)</f>
        <v>0</v>
      </c>
      <c r="AW559" s="122">
        <f>VLOOKUP(C559,'[1]13'!$C$23:$AZ$935,47,0)</f>
        <v>0</v>
      </c>
      <c r="AX559" s="122"/>
      <c r="AY559" s="122">
        <f>VLOOKUP(C559,'[1]13'!$C$23:$AZ$935,49,0)</f>
        <v>0</v>
      </c>
      <c r="AZ559" s="122"/>
      <c r="BA559" s="122"/>
      <c r="BB559" s="122"/>
      <c r="BC559" s="122">
        <v>0</v>
      </c>
      <c r="BD559" s="122">
        <v>0</v>
      </c>
      <c r="BE559" s="122"/>
      <c r="BF559" s="122">
        <v>0</v>
      </c>
      <c r="BG559" s="122"/>
      <c r="BH559" s="122"/>
      <c r="BI559" s="122"/>
      <c r="BJ559" s="122"/>
      <c r="BK559" s="122"/>
      <c r="BL559" s="122"/>
      <c r="BM559" s="122"/>
      <c r="BN559" s="122"/>
      <c r="BO559" s="122"/>
      <c r="BP559" s="122"/>
      <c r="BQ559" s="122"/>
      <c r="BR559" s="122"/>
      <c r="BS559" s="122"/>
      <c r="BT559" s="122"/>
      <c r="BU559" s="122"/>
      <c r="BV559" s="122"/>
      <c r="BW559" s="122"/>
      <c r="BX559" s="122"/>
      <c r="BY559" s="122">
        <f t="shared" si="421"/>
        <v>0</v>
      </c>
      <c r="BZ559" s="122"/>
      <c r="CA559" s="122"/>
      <c r="CB559" s="98"/>
    </row>
    <row r="560" spans="1:80" s="90" customFormat="1" ht="62.2" x14ac:dyDescent="0.3">
      <c r="A560" s="106" t="s">
        <v>1662</v>
      </c>
      <c r="B560" s="107" t="s">
        <v>987</v>
      </c>
      <c r="C560" s="108" t="s">
        <v>1451</v>
      </c>
      <c r="D560" s="122">
        <v>15.360100000000001</v>
      </c>
      <c r="E560" s="122"/>
      <c r="F560" s="122">
        <f>VLOOKUP(C560,'[1]13'!$C$23:$AZ$935,4,0)</f>
        <v>15.360099999999999</v>
      </c>
      <c r="G560" s="122">
        <f>VLOOKUP(C560,'[1]13'!$C$23:$AZ$935,5,0)</f>
        <v>0</v>
      </c>
      <c r="H560" s="122"/>
      <c r="I560" s="122">
        <f>VLOOKUP(C560,'[1]13'!$C$23:$AZ$935,7,0)</f>
        <v>0</v>
      </c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2"/>
      <c r="AC560" s="122"/>
      <c r="AD560" s="122"/>
      <c r="AE560" s="122"/>
      <c r="AF560" s="122"/>
      <c r="AG560" s="122"/>
      <c r="AH560" s="122">
        <v>15.360099999999999</v>
      </c>
      <c r="AI560" s="122">
        <v>0</v>
      </c>
      <c r="AJ560" s="122"/>
      <c r="AK560" s="122">
        <v>0</v>
      </c>
      <c r="AL560" s="122"/>
      <c r="AM560" s="122"/>
      <c r="AN560" s="122"/>
      <c r="AO560" s="122">
        <f t="shared" si="417"/>
        <v>0</v>
      </c>
      <c r="AP560" s="122">
        <f t="shared" si="418"/>
        <v>0</v>
      </c>
      <c r="AQ560" s="122">
        <f t="shared" si="419"/>
        <v>0</v>
      </c>
      <c r="AR560" s="122">
        <f t="shared" si="420"/>
        <v>0</v>
      </c>
      <c r="AS560" s="122"/>
      <c r="AT560" s="122"/>
      <c r="AU560" s="122"/>
      <c r="AV560" s="122">
        <f>VLOOKUP(C560,'[1]13'!$C$23:$AZ$935,46,0)</f>
        <v>0</v>
      </c>
      <c r="AW560" s="122">
        <f>VLOOKUP(C560,'[1]13'!$C$23:$AZ$935,47,0)</f>
        <v>0</v>
      </c>
      <c r="AX560" s="122"/>
      <c r="AY560" s="122">
        <f>VLOOKUP(C560,'[1]13'!$C$23:$AZ$935,49,0)</f>
        <v>0</v>
      </c>
      <c r="AZ560" s="122"/>
      <c r="BA560" s="122"/>
      <c r="BB560" s="122"/>
      <c r="BC560" s="122">
        <v>0</v>
      </c>
      <c r="BD560" s="122">
        <v>0</v>
      </c>
      <c r="BE560" s="122"/>
      <c r="BF560" s="122">
        <v>0</v>
      </c>
      <c r="BG560" s="122"/>
      <c r="BH560" s="122"/>
      <c r="BI560" s="122"/>
      <c r="BJ560" s="122"/>
      <c r="BK560" s="122"/>
      <c r="BL560" s="122"/>
      <c r="BM560" s="122"/>
      <c r="BN560" s="122"/>
      <c r="BO560" s="122"/>
      <c r="BP560" s="122"/>
      <c r="BQ560" s="122"/>
      <c r="BR560" s="122"/>
      <c r="BS560" s="122"/>
      <c r="BT560" s="122"/>
      <c r="BU560" s="122"/>
      <c r="BV560" s="122"/>
      <c r="BW560" s="122"/>
      <c r="BX560" s="122"/>
      <c r="BY560" s="122">
        <f t="shared" si="421"/>
        <v>15.360099999999999</v>
      </c>
      <c r="BZ560" s="122"/>
      <c r="CA560" s="122"/>
      <c r="CB560" s="98"/>
    </row>
    <row r="561" spans="1:80" s="90" customFormat="1" ht="77.7" x14ac:dyDescent="0.3">
      <c r="A561" s="106" t="s">
        <v>1662</v>
      </c>
      <c r="B561" s="107" t="s">
        <v>988</v>
      </c>
      <c r="C561" s="108" t="s">
        <v>1452</v>
      </c>
      <c r="D561" s="122">
        <v>1.3548199999999999</v>
      </c>
      <c r="E561" s="122"/>
      <c r="F561" s="122">
        <f>VLOOKUP(C561,'[1]13'!$C$23:$AZ$935,4,0)</f>
        <v>1.3548199999999999</v>
      </c>
      <c r="G561" s="122">
        <f>VLOOKUP(C561,'[1]13'!$C$23:$AZ$935,5,0)</f>
        <v>0.1</v>
      </c>
      <c r="H561" s="122"/>
      <c r="I561" s="122">
        <f>VLOOKUP(C561,'[1]13'!$C$23:$AZ$935,7,0)</f>
        <v>7.0000000000000007E-2</v>
      </c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2"/>
      <c r="AC561" s="122"/>
      <c r="AD561" s="122"/>
      <c r="AE561" s="122"/>
      <c r="AF561" s="122"/>
      <c r="AG561" s="122"/>
      <c r="AH561" s="122">
        <v>1.3548199999999999</v>
      </c>
      <c r="AI561" s="122">
        <v>0.1</v>
      </c>
      <c r="AJ561" s="122"/>
      <c r="AK561" s="122">
        <v>7.0000000000000007E-2</v>
      </c>
      <c r="AL561" s="122"/>
      <c r="AM561" s="122"/>
      <c r="AN561" s="122"/>
      <c r="AO561" s="122">
        <f t="shared" si="417"/>
        <v>0</v>
      </c>
      <c r="AP561" s="122">
        <f t="shared" si="418"/>
        <v>0</v>
      </c>
      <c r="AQ561" s="122">
        <f t="shared" si="419"/>
        <v>0</v>
      </c>
      <c r="AR561" s="122">
        <f t="shared" si="420"/>
        <v>0</v>
      </c>
      <c r="AS561" s="122"/>
      <c r="AT561" s="122"/>
      <c r="AU561" s="122"/>
      <c r="AV561" s="122">
        <f>VLOOKUP(C561,'[1]13'!$C$23:$AZ$935,46,0)</f>
        <v>0</v>
      </c>
      <c r="AW561" s="122">
        <f>VLOOKUP(C561,'[1]13'!$C$23:$AZ$935,47,0)</f>
        <v>0</v>
      </c>
      <c r="AX561" s="122"/>
      <c r="AY561" s="122">
        <f>VLOOKUP(C561,'[1]13'!$C$23:$AZ$935,49,0)</f>
        <v>0</v>
      </c>
      <c r="AZ561" s="122"/>
      <c r="BA561" s="122"/>
      <c r="BB561" s="122"/>
      <c r="BC561" s="122">
        <v>0</v>
      </c>
      <c r="BD561" s="122">
        <v>0</v>
      </c>
      <c r="BE561" s="122"/>
      <c r="BF561" s="122">
        <v>0</v>
      </c>
      <c r="BG561" s="122"/>
      <c r="BH561" s="122"/>
      <c r="BI561" s="122"/>
      <c r="BJ561" s="122"/>
      <c r="BK561" s="122"/>
      <c r="BL561" s="122"/>
      <c r="BM561" s="122"/>
      <c r="BN561" s="122"/>
      <c r="BO561" s="122"/>
      <c r="BP561" s="122"/>
      <c r="BQ561" s="122"/>
      <c r="BR561" s="122"/>
      <c r="BS561" s="122"/>
      <c r="BT561" s="122"/>
      <c r="BU561" s="122"/>
      <c r="BV561" s="122"/>
      <c r="BW561" s="122"/>
      <c r="BX561" s="122"/>
      <c r="BY561" s="122">
        <f t="shared" si="421"/>
        <v>1.3548199999999999</v>
      </c>
      <c r="BZ561" s="122"/>
      <c r="CA561" s="122"/>
      <c r="CB561" s="98"/>
    </row>
    <row r="562" spans="1:80" s="90" customFormat="1" ht="62.2" x14ac:dyDescent="0.3">
      <c r="A562" s="106" t="s">
        <v>1662</v>
      </c>
      <c r="B562" s="107" t="s">
        <v>1804</v>
      </c>
      <c r="C562" s="108" t="s">
        <v>1453</v>
      </c>
      <c r="D562" s="122">
        <v>6.2648100000000007</v>
      </c>
      <c r="E562" s="122"/>
      <c r="F562" s="122">
        <f>VLOOKUP(C562,'[1]13'!$C$23:$AZ$935,4,0)</f>
        <v>0</v>
      </c>
      <c r="G562" s="122">
        <f>VLOOKUP(C562,'[1]13'!$C$23:$AZ$935,5,0)</f>
        <v>0</v>
      </c>
      <c r="H562" s="122"/>
      <c r="I562" s="122">
        <f>VLOOKUP(C562,'[1]13'!$C$23:$AZ$935,7,0)</f>
        <v>0</v>
      </c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2"/>
      <c r="AC562" s="122"/>
      <c r="AD562" s="122"/>
      <c r="AE562" s="122"/>
      <c r="AF562" s="122"/>
      <c r="AG562" s="122"/>
      <c r="AH562" s="122">
        <v>0</v>
      </c>
      <c r="AI562" s="122">
        <v>0</v>
      </c>
      <c r="AJ562" s="122"/>
      <c r="AK562" s="122">
        <v>0</v>
      </c>
      <c r="AL562" s="122"/>
      <c r="AM562" s="122"/>
      <c r="AN562" s="122"/>
      <c r="AO562" s="122">
        <f t="shared" si="417"/>
        <v>0</v>
      </c>
      <c r="AP562" s="122">
        <f t="shared" si="418"/>
        <v>0</v>
      </c>
      <c r="AQ562" s="122">
        <f t="shared" si="419"/>
        <v>0</v>
      </c>
      <c r="AR562" s="122">
        <f t="shared" si="420"/>
        <v>0</v>
      </c>
      <c r="AS562" s="122"/>
      <c r="AT562" s="122"/>
      <c r="AU562" s="122"/>
      <c r="AV562" s="122">
        <f>VLOOKUP(C562,'[1]13'!$C$23:$AZ$935,46,0)</f>
        <v>0</v>
      </c>
      <c r="AW562" s="122">
        <f>VLOOKUP(C562,'[1]13'!$C$23:$AZ$935,47,0)</f>
        <v>0</v>
      </c>
      <c r="AX562" s="122"/>
      <c r="AY562" s="122">
        <f>VLOOKUP(C562,'[1]13'!$C$23:$AZ$935,49,0)</f>
        <v>0</v>
      </c>
      <c r="AZ562" s="122"/>
      <c r="BA562" s="122"/>
      <c r="BB562" s="122"/>
      <c r="BC562" s="122">
        <v>0</v>
      </c>
      <c r="BD562" s="122">
        <v>0</v>
      </c>
      <c r="BE562" s="122"/>
      <c r="BF562" s="122">
        <v>0</v>
      </c>
      <c r="BG562" s="122"/>
      <c r="BH562" s="122"/>
      <c r="BI562" s="122"/>
      <c r="BJ562" s="122"/>
      <c r="BK562" s="122"/>
      <c r="BL562" s="122"/>
      <c r="BM562" s="122"/>
      <c r="BN562" s="122"/>
      <c r="BO562" s="122"/>
      <c r="BP562" s="122"/>
      <c r="BQ562" s="122"/>
      <c r="BR562" s="122"/>
      <c r="BS562" s="122"/>
      <c r="BT562" s="122"/>
      <c r="BU562" s="122"/>
      <c r="BV562" s="122"/>
      <c r="BW562" s="122"/>
      <c r="BX562" s="122"/>
      <c r="BY562" s="122">
        <f t="shared" si="421"/>
        <v>0</v>
      </c>
      <c r="BZ562" s="122"/>
      <c r="CA562" s="122"/>
      <c r="CB562" s="98"/>
    </row>
    <row r="563" spans="1:80" s="90" customFormat="1" ht="46.65" x14ac:dyDescent="0.3">
      <c r="A563" s="106" t="s">
        <v>1662</v>
      </c>
      <c r="B563" s="107" t="s">
        <v>121</v>
      </c>
      <c r="C563" s="108" t="s">
        <v>122</v>
      </c>
      <c r="D563" s="122">
        <v>0</v>
      </c>
      <c r="E563" s="122"/>
      <c r="F563" s="122">
        <f>VLOOKUP(C563,'[1]13'!$C$23:$AZ$935,4,0)</f>
        <v>0</v>
      </c>
      <c r="G563" s="122">
        <f>VLOOKUP(C563,'[1]13'!$C$23:$AZ$935,5,0)</f>
        <v>0</v>
      </c>
      <c r="H563" s="122"/>
      <c r="I563" s="122">
        <f>VLOOKUP(C563,'[1]13'!$C$23:$AZ$935,7,0)</f>
        <v>0</v>
      </c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2"/>
      <c r="AC563" s="122"/>
      <c r="AD563" s="122"/>
      <c r="AE563" s="122"/>
      <c r="AF563" s="122"/>
      <c r="AG563" s="122"/>
      <c r="AH563" s="122">
        <v>0</v>
      </c>
      <c r="AI563" s="122">
        <v>0</v>
      </c>
      <c r="AJ563" s="122"/>
      <c r="AK563" s="122">
        <v>0</v>
      </c>
      <c r="AL563" s="122"/>
      <c r="AM563" s="122"/>
      <c r="AN563" s="122"/>
      <c r="AO563" s="122">
        <f t="shared" si="417"/>
        <v>0</v>
      </c>
      <c r="AP563" s="122">
        <f t="shared" si="418"/>
        <v>0</v>
      </c>
      <c r="AQ563" s="122">
        <f t="shared" si="419"/>
        <v>0</v>
      </c>
      <c r="AR563" s="122">
        <f t="shared" si="420"/>
        <v>0</v>
      </c>
      <c r="AS563" s="122"/>
      <c r="AT563" s="122"/>
      <c r="AU563" s="122"/>
      <c r="AV563" s="122">
        <f>VLOOKUP(C563,'[1]13'!$C$23:$AZ$935,46,0)</f>
        <v>0</v>
      </c>
      <c r="AW563" s="122">
        <f>VLOOKUP(C563,'[1]13'!$C$23:$AZ$935,47,0)</f>
        <v>0</v>
      </c>
      <c r="AX563" s="122"/>
      <c r="AY563" s="122">
        <f>VLOOKUP(C563,'[1]13'!$C$23:$AZ$935,49,0)</f>
        <v>0</v>
      </c>
      <c r="AZ563" s="122"/>
      <c r="BA563" s="122"/>
      <c r="BB563" s="122"/>
      <c r="BC563" s="122">
        <v>0</v>
      </c>
      <c r="BD563" s="122">
        <v>0</v>
      </c>
      <c r="BE563" s="122"/>
      <c r="BF563" s="122">
        <v>0</v>
      </c>
      <c r="BG563" s="122"/>
      <c r="BH563" s="122"/>
      <c r="BI563" s="122"/>
      <c r="BJ563" s="122"/>
      <c r="BK563" s="122"/>
      <c r="BL563" s="122"/>
      <c r="BM563" s="122"/>
      <c r="BN563" s="122"/>
      <c r="BO563" s="122"/>
      <c r="BP563" s="122"/>
      <c r="BQ563" s="122"/>
      <c r="BR563" s="122"/>
      <c r="BS563" s="122"/>
      <c r="BT563" s="122"/>
      <c r="BU563" s="122"/>
      <c r="BV563" s="122"/>
      <c r="BW563" s="122"/>
      <c r="BX563" s="122"/>
      <c r="BY563" s="122">
        <f t="shared" si="421"/>
        <v>0</v>
      </c>
      <c r="BZ563" s="122"/>
      <c r="CA563" s="122"/>
      <c r="CB563" s="98"/>
    </row>
    <row r="564" spans="1:80" s="90" customFormat="1" x14ac:dyDescent="0.3">
      <c r="A564" s="103"/>
      <c r="B564" s="110" t="s">
        <v>665</v>
      </c>
      <c r="C564" s="105"/>
      <c r="D564" s="133">
        <f t="shared" ref="D564:BN564" si="422">SUM(D565:D566)</f>
        <v>29.302009999999996</v>
      </c>
      <c r="E564" s="133">
        <f t="shared" si="422"/>
        <v>0</v>
      </c>
      <c r="F564" s="133">
        <f t="shared" si="422"/>
        <v>10.919549999999999</v>
      </c>
      <c r="G564" s="133">
        <f t="shared" si="422"/>
        <v>0.4</v>
      </c>
      <c r="H564" s="133">
        <f t="shared" si="422"/>
        <v>0</v>
      </c>
      <c r="I564" s="133">
        <f t="shared" si="422"/>
        <v>1.5</v>
      </c>
      <c r="J564" s="133">
        <f t="shared" si="422"/>
        <v>0</v>
      </c>
      <c r="K564" s="133">
        <f t="shared" si="422"/>
        <v>0</v>
      </c>
      <c r="L564" s="133">
        <f t="shared" si="422"/>
        <v>0</v>
      </c>
      <c r="M564" s="133">
        <f t="shared" si="422"/>
        <v>0</v>
      </c>
      <c r="N564" s="133">
        <f t="shared" si="422"/>
        <v>0</v>
      </c>
      <c r="O564" s="133">
        <f t="shared" si="422"/>
        <v>0</v>
      </c>
      <c r="P564" s="133">
        <f t="shared" si="422"/>
        <v>0</v>
      </c>
      <c r="Q564" s="133">
        <f t="shared" si="422"/>
        <v>0</v>
      </c>
      <c r="R564" s="133">
        <f t="shared" si="422"/>
        <v>0</v>
      </c>
      <c r="S564" s="133">
        <f t="shared" si="422"/>
        <v>0</v>
      </c>
      <c r="T564" s="133">
        <f t="shared" si="422"/>
        <v>0</v>
      </c>
      <c r="U564" s="133">
        <f t="shared" si="422"/>
        <v>0</v>
      </c>
      <c r="V564" s="133">
        <f t="shared" si="422"/>
        <v>0</v>
      </c>
      <c r="W564" s="133">
        <f t="shared" si="422"/>
        <v>0</v>
      </c>
      <c r="X564" s="133">
        <f t="shared" si="422"/>
        <v>0</v>
      </c>
      <c r="Y564" s="133">
        <f t="shared" si="422"/>
        <v>0</v>
      </c>
      <c r="Z564" s="133">
        <f t="shared" si="422"/>
        <v>0</v>
      </c>
      <c r="AA564" s="133">
        <f t="shared" si="422"/>
        <v>0</v>
      </c>
      <c r="AB564" s="133">
        <f t="shared" si="422"/>
        <v>0</v>
      </c>
      <c r="AC564" s="133">
        <f t="shared" si="422"/>
        <v>0</v>
      </c>
      <c r="AD564" s="133">
        <f t="shared" si="422"/>
        <v>0</v>
      </c>
      <c r="AE564" s="133">
        <f t="shared" si="422"/>
        <v>0</v>
      </c>
      <c r="AF564" s="133">
        <f t="shared" si="422"/>
        <v>0</v>
      </c>
      <c r="AG564" s="133">
        <f t="shared" si="422"/>
        <v>0</v>
      </c>
      <c r="AH564" s="133">
        <f t="shared" si="422"/>
        <v>10.919549999999999</v>
      </c>
      <c r="AI564" s="133">
        <f t="shared" si="422"/>
        <v>0.4</v>
      </c>
      <c r="AJ564" s="133">
        <f t="shared" si="422"/>
        <v>0</v>
      </c>
      <c r="AK564" s="133">
        <f t="shared" si="422"/>
        <v>1.5</v>
      </c>
      <c r="AL564" s="133">
        <f t="shared" si="422"/>
        <v>0</v>
      </c>
      <c r="AM564" s="133">
        <f t="shared" si="422"/>
        <v>0</v>
      </c>
      <c r="AN564" s="133">
        <f t="shared" si="422"/>
        <v>0</v>
      </c>
      <c r="AO564" s="133">
        <f t="shared" si="422"/>
        <v>0</v>
      </c>
      <c r="AP564" s="133">
        <f t="shared" si="422"/>
        <v>0</v>
      </c>
      <c r="AQ564" s="133">
        <f t="shared" si="422"/>
        <v>0</v>
      </c>
      <c r="AR564" s="133">
        <f t="shared" si="422"/>
        <v>0</v>
      </c>
      <c r="AS564" s="133">
        <f t="shared" si="422"/>
        <v>0</v>
      </c>
      <c r="AT564" s="133">
        <f t="shared" si="422"/>
        <v>0</v>
      </c>
      <c r="AU564" s="133">
        <f t="shared" si="422"/>
        <v>0</v>
      </c>
      <c r="AV564" s="133">
        <f t="shared" si="422"/>
        <v>0</v>
      </c>
      <c r="AW564" s="133">
        <f t="shared" si="422"/>
        <v>0</v>
      </c>
      <c r="AX564" s="133">
        <f t="shared" si="422"/>
        <v>0</v>
      </c>
      <c r="AY564" s="133">
        <f t="shared" si="422"/>
        <v>0</v>
      </c>
      <c r="AZ564" s="133">
        <f t="shared" si="422"/>
        <v>0</v>
      </c>
      <c r="BA564" s="133">
        <f t="shared" si="422"/>
        <v>0</v>
      </c>
      <c r="BB564" s="133">
        <f t="shared" si="422"/>
        <v>0</v>
      </c>
      <c r="BC564" s="133">
        <f t="shared" si="422"/>
        <v>0</v>
      </c>
      <c r="BD564" s="133">
        <f t="shared" si="422"/>
        <v>0</v>
      </c>
      <c r="BE564" s="133">
        <f t="shared" si="422"/>
        <v>0</v>
      </c>
      <c r="BF564" s="133">
        <f t="shared" si="422"/>
        <v>0</v>
      </c>
      <c r="BG564" s="133">
        <f t="shared" si="422"/>
        <v>0</v>
      </c>
      <c r="BH564" s="133">
        <f t="shared" si="422"/>
        <v>0</v>
      </c>
      <c r="BI564" s="133">
        <f t="shared" si="422"/>
        <v>0</v>
      </c>
      <c r="BJ564" s="133">
        <f t="shared" si="422"/>
        <v>0</v>
      </c>
      <c r="BK564" s="133">
        <f t="shared" si="422"/>
        <v>0</v>
      </c>
      <c r="BL564" s="133">
        <f t="shared" si="422"/>
        <v>0</v>
      </c>
      <c r="BM564" s="133">
        <f t="shared" si="422"/>
        <v>0</v>
      </c>
      <c r="BN564" s="133">
        <f t="shared" si="422"/>
        <v>0</v>
      </c>
      <c r="BO564" s="133">
        <f t="shared" ref="BO564:CA564" si="423">SUM(BO565:BO566)</f>
        <v>0</v>
      </c>
      <c r="BP564" s="133">
        <f t="shared" si="423"/>
        <v>0</v>
      </c>
      <c r="BQ564" s="133">
        <f t="shared" si="423"/>
        <v>0</v>
      </c>
      <c r="BR564" s="133">
        <f t="shared" si="423"/>
        <v>0</v>
      </c>
      <c r="BS564" s="133">
        <f t="shared" si="423"/>
        <v>0</v>
      </c>
      <c r="BT564" s="133">
        <f t="shared" si="423"/>
        <v>0</v>
      </c>
      <c r="BU564" s="133">
        <f t="shared" si="423"/>
        <v>0</v>
      </c>
      <c r="BV564" s="133">
        <f t="shared" si="423"/>
        <v>0</v>
      </c>
      <c r="BW564" s="133">
        <f t="shared" si="423"/>
        <v>0</v>
      </c>
      <c r="BX564" s="133">
        <f t="shared" si="423"/>
        <v>0</v>
      </c>
      <c r="BY564" s="133">
        <f t="shared" si="423"/>
        <v>10.919549999999999</v>
      </c>
      <c r="BZ564" s="133">
        <f t="shared" si="423"/>
        <v>0</v>
      </c>
      <c r="CA564" s="133">
        <f t="shared" si="423"/>
        <v>0</v>
      </c>
      <c r="CB564" s="98"/>
    </row>
    <row r="565" spans="1:80" s="90" customFormat="1" ht="46.65" x14ac:dyDescent="0.3">
      <c r="A565" s="106" t="s">
        <v>1662</v>
      </c>
      <c r="B565" s="107" t="s">
        <v>1805</v>
      </c>
      <c r="C565" s="108" t="s">
        <v>1454</v>
      </c>
      <c r="D565" s="122">
        <v>10.919549999999999</v>
      </c>
      <c r="E565" s="122"/>
      <c r="F565" s="122">
        <f>VLOOKUP(C565,'[1]13'!$C$23:$AZ$935,4,0)</f>
        <v>10.919549999999999</v>
      </c>
      <c r="G565" s="122">
        <f>VLOOKUP(C565,'[1]13'!$C$23:$AZ$935,5,0)</f>
        <v>0.4</v>
      </c>
      <c r="H565" s="122"/>
      <c r="I565" s="122">
        <f>VLOOKUP(C565,'[1]13'!$C$23:$AZ$935,7,0)</f>
        <v>1.5</v>
      </c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2"/>
      <c r="AC565" s="122"/>
      <c r="AD565" s="122"/>
      <c r="AE565" s="122"/>
      <c r="AF565" s="122"/>
      <c r="AG565" s="122"/>
      <c r="AH565" s="122">
        <v>10.919549999999999</v>
      </c>
      <c r="AI565" s="122">
        <v>0.4</v>
      </c>
      <c r="AJ565" s="122"/>
      <c r="AK565" s="122">
        <v>1.5</v>
      </c>
      <c r="AL565" s="122"/>
      <c r="AM565" s="122"/>
      <c r="AN565" s="122"/>
      <c r="AO565" s="122">
        <f t="shared" ref="AO565:AO566" si="424">AV565+BC565</f>
        <v>0</v>
      </c>
      <c r="AP565" s="122">
        <f t="shared" ref="AP565:AP566" si="425">AW565+BD565</f>
        <v>0</v>
      </c>
      <c r="AQ565" s="122">
        <f t="shared" ref="AQ565:AQ566" si="426">AX565+BE565</f>
        <v>0</v>
      </c>
      <c r="AR565" s="122">
        <f t="shared" ref="AR565:AR566" si="427">AY565+BF565</f>
        <v>0</v>
      </c>
      <c r="AS565" s="122"/>
      <c r="AT565" s="122"/>
      <c r="AU565" s="122"/>
      <c r="AV565" s="122">
        <f>VLOOKUP(C565,'[1]13'!$C$23:$AZ$935,46,0)</f>
        <v>0</v>
      </c>
      <c r="AW565" s="122">
        <f>VLOOKUP(C565,'[1]13'!$C$23:$AZ$935,47,0)</f>
        <v>0</v>
      </c>
      <c r="AX565" s="122"/>
      <c r="AY565" s="122">
        <f>VLOOKUP(C565,'[1]13'!$C$23:$AZ$935,49,0)</f>
        <v>0</v>
      </c>
      <c r="AZ565" s="122"/>
      <c r="BA565" s="122"/>
      <c r="BB565" s="122"/>
      <c r="BC565" s="122">
        <v>0</v>
      </c>
      <c r="BD565" s="122">
        <v>0</v>
      </c>
      <c r="BE565" s="122"/>
      <c r="BF565" s="122">
        <v>0</v>
      </c>
      <c r="BG565" s="122"/>
      <c r="BH565" s="122"/>
      <c r="BI565" s="122"/>
      <c r="BJ565" s="122"/>
      <c r="BK565" s="122"/>
      <c r="BL565" s="122"/>
      <c r="BM565" s="122"/>
      <c r="BN565" s="122"/>
      <c r="BO565" s="122"/>
      <c r="BP565" s="122"/>
      <c r="BQ565" s="122"/>
      <c r="BR565" s="122"/>
      <c r="BS565" s="122"/>
      <c r="BT565" s="122"/>
      <c r="BU565" s="122"/>
      <c r="BV565" s="122"/>
      <c r="BW565" s="122"/>
      <c r="BX565" s="122"/>
      <c r="BY565" s="122">
        <f t="shared" ref="BY565:BY566" si="428">F565-AO565</f>
        <v>10.919549999999999</v>
      </c>
      <c r="BZ565" s="122"/>
      <c r="CA565" s="122"/>
      <c r="CB565" s="98"/>
    </row>
    <row r="566" spans="1:80" s="90" customFormat="1" ht="62.2" x14ac:dyDescent="0.3">
      <c r="A566" s="106" t="s">
        <v>1662</v>
      </c>
      <c r="B566" s="107" t="s">
        <v>666</v>
      </c>
      <c r="C566" s="108" t="s">
        <v>715</v>
      </c>
      <c r="D566" s="122">
        <v>18.382459999999998</v>
      </c>
      <c r="E566" s="122"/>
      <c r="F566" s="122">
        <f>VLOOKUP(C566,'[1]13'!$C$23:$AZ$935,4,0)</f>
        <v>0</v>
      </c>
      <c r="G566" s="122">
        <f>VLOOKUP(C566,'[1]13'!$C$23:$AZ$935,5,0)</f>
        <v>0</v>
      </c>
      <c r="H566" s="122"/>
      <c r="I566" s="122">
        <f>VLOOKUP(C566,'[1]13'!$C$23:$AZ$935,7,0)</f>
        <v>0</v>
      </c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2"/>
      <c r="AC566" s="122"/>
      <c r="AD566" s="122"/>
      <c r="AE566" s="122"/>
      <c r="AF566" s="122"/>
      <c r="AG566" s="122"/>
      <c r="AH566" s="122">
        <v>0</v>
      </c>
      <c r="AI566" s="122">
        <v>0</v>
      </c>
      <c r="AJ566" s="122"/>
      <c r="AK566" s="122">
        <v>0</v>
      </c>
      <c r="AL566" s="122"/>
      <c r="AM566" s="122"/>
      <c r="AN566" s="122"/>
      <c r="AO566" s="122">
        <f t="shared" si="424"/>
        <v>0</v>
      </c>
      <c r="AP566" s="122">
        <f t="shared" si="425"/>
        <v>0</v>
      </c>
      <c r="AQ566" s="122">
        <f t="shared" si="426"/>
        <v>0</v>
      </c>
      <c r="AR566" s="122">
        <f t="shared" si="427"/>
        <v>0</v>
      </c>
      <c r="AS566" s="122"/>
      <c r="AT566" s="122"/>
      <c r="AU566" s="122"/>
      <c r="AV566" s="122">
        <f>VLOOKUP(C566,'[1]13'!$C$23:$AZ$935,46,0)</f>
        <v>0</v>
      </c>
      <c r="AW566" s="122">
        <f>VLOOKUP(C566,'[1]13'!$C$23:$AZ$935,47,0)</f>
        <v>0</v>
      </c>
      <c r="AX566" s="122"/>
      <c r="AY566" s="122">
        <f>VLOOKUP(C566,'[1]13'!$C$23:$AZ$935,49,0)</f>
        <v>0</v>
      </c>
      <c r="AZ566" s="122"/>
      <c r="BA566" s="122"/>
      <c r="BB566" s="122"/>
      <c r="BC566" s="122">
        <v>0</v>
      </c>
      <c r="BD566" s="122">
        <v>0</v>
      </c>
      <c r="BE566" s="122"/>
      <c r="BF566" s="122">
        <v>0</v>
      </c>
      <c r="BG566" s="122"/>
      <c r="BH566" s="122"/>
      <c r="BI566" s="122"/>
      <c r="BJ566" s="122"/>
      <c r="BK566" s="122"/>
      <c r="BL566" s="122"/>
      <c r="BM566" s="122"/>
      <c r="BN566" s="122"/>
      <c r="BO566" s="122"/>
      <c r="BP566" s="122"/>
      <c r="BQ566" s="122"/>
      <c r="BR566" s="122"/>
      <c r="BS566" s="122"/>
      <c r="BT566" s="122"/>
      <c r="BU566" s="122"/>
      <c r="BV566" s="122"/>
      <c r="BW566" s="122"/>
      <c r="BX566" s="122"/>
      <c r="BY566" s="122">
        <f t="shared" si="428"/>
        <v>0</v>
      </c>
      <c r="BZ566" s="122"/>
      <c r="CA566" s="122"/>
      <c r="CB566" s="98"/>
    </row>
    <row r="567" spans="1:80" s="90" customFormat="1" x14ac:dyDescent="0.3">
      <c r="A567" s="103"/>
      <c r="B567" s="110" t="s">
        <v>48</v>
      </c>
      <c r="C567" s="105"/>
      <c r="D567" s="133">
        <f t="shared" ref="D567:BN567" si="429">SUM(D568:D571)</f>
        <v>48.013859999999994</v>
      </c>
      <c r="E567" s="133">
        <f t="shared" si="429"/>
        <v>0</v>
      </c>
      <c r="F567" s="133">
        <f t="shared" si="429"/>
        <v>4.3512399999999998</v>
      </c>
      <c r="G567" s="133">
        <f t="shared" si="429"/>
        <v>0</v>
      </c>
      <c r="H567" s="133">
        <f t="shared" si="429"/>
        <v>0</v>
      </c>
      <c r="I567" s="133">
        <f t="shared" si="429"/>
        <v>0.2</v>
      </c>
      <c r="J567" s="133">
        <f t="shared" si="429"/>
        <v>0</v>
      </c>
      <c r="K567" s="133">
        <f t="shared" si="429"/>
        <v>0</v>
      </c>
      <c r="L567" s="133">
        <f t="shared" si="429"/>
        <v>0</v>
      </c>
      <c r="M567" s="133">
        <f t="shared" si="429"/>
        <v>0</v>
      </c>
      <c r="N567" s="133">
        <f t="shared" si="429"/>
        <v>0</v>
      </c>
      <c r="O567" s="133">
        <f t="shared" si="429"/>
        <v>0</v>
      </c>
      <c r="P567" s="133">
        <f t="shared" si="429"/>
        <v>0</v>
      </c>
      <c r="Q567" s="133">
        <f t="shared" si="429"/>
        <v>0</v>
      </c>
      <c r="R567" s="133">
        <f t="shared" si="429"/>
        <v>0</v>
      </c>
      <c r="S567" s="133">
        <f t="shared" si="429"/>
        <v>0</v>
      </c>
      <c r="T567" s="133">
        <f t="shared" si="429"/>
        <v>0</v>
      </c>
      <c r="U567" s="133">
        <f t="shared" si="429"/>
        <v>0</v>
      </c>
      <c r="V567" s="133">
        <f t="shared" si="429"/>
        <v>0</v>
      </c>
      <c r="W567" s="133">
        <f t="shared" si="429"/>
        <v>0</v>
      </c>
      <c r="X567" s="133">
        <f t="shared" si="429"/>
        <v>0</v>
      </c>
      <c r="Y567" s="133">
        <f t="shared" si="429"/>
        <v>0</v>
      </c>
      <c r="Z567" s="133">
        <f t="shared" si="429"/>
        <v>0</v>
      </c>
      <c r="AA567" s="133">
        <f t="shared" si="429"/>
        <v>0</v>
      </c>
      <c r="AB567" s="133">
        <f t="shared" si="429"/>
        <v>0</v>
      </c>
      <c r="AC567" s="133">
        <f t="shared" si="429"/>
        <v>0</v>
      </c>
      <c r="AD567" s="133">
        <f t="shared" si="429"/>
        <v>0</v>
      </c>
      <c r="AE567" s="133">
        <f t="shared" si="429"/>
        <v>0</v>
      </c>
      <c r="AF567" s="133">
        <f t="shared" si="429"/>
        <v>0</v>
      </c>
      <c r="AG567" s="133">
        <f t="shared" si="429"/>
        <v>0</v>
      </c>
      <c r="AH567" s="133">
        <f t="shared" si="429"/>
        <v>4.3512399999999998</v>
      </c>
      <c r="AI567" s="133">
        <f t="shared" si="429"/>
        <v>0</v>
      </c>
      <c r="AJ567" s="133">
        <f t="shared" si="429"/>
        <v>0</v>
      </c>
      <c r="AK567" s="133">
        <f t="shared" si="429"/>
        <v>0.2</v>
      </c>
      <c r="AL567" s="133">
        <f t="shared" si="429"/>
        <v>0</v>
      </c>
      <c r="AM567" s="133">
        <f t="shared" si="429"/>
        <v>0</v>
      </c>
      <c r="AN567" s="133">
        <f t="shared" si="429"/>
        <v>0</v>
      </c>
      <c r="AO567" s="133">
        <f t="shared" si="429"/>
        <v>0</v>
      </c>
      <c r="AP567" s="133">
        <f t="shared" si="429"/>
        <v>0</v>
      </c>
      <c r="AQ567" s="133">
        <f t="shared" si="429"/>
        <v>0</v>
      </c>
      <c r="AR567" s="133">
        <f t="shared" si="429"/>
        <v>0</v>
      </c>
      <c r="AS567" s="133">
        <f t="shared" si="429"/>
        <v>0</v>
      </c>
      <c r="AT567" s="133">
        <f t="shared" si="429"/>
        <v>0</v>
      </c>
      <c r="AU567" s="133">
        <f t="shared" si="429"/>
        <v>0</v>
      </c>
      <c r="AV567" s="133">
        <f t="shared" si="429"/>
        <v>0</v>
      </c>
      <c r="AW567" s="133">
        <f t="shared" si="429"/>
        <v>0</v>
      </c>
      <c r="AX567" s="133">
        <f t="shared" si="429"/>
        <v>0</v>
      </c>
      <c r="AY567" s="133">
        <f t="shared" si="429"/>
        <v>0</v>
      </c>
      <c r="AZ567" s="133">
        <f t="shared" si="429"/>
        <v>0</v>
      </c>
      <c r="BA567" s="133">
        <f t="shared" si="429"/>
        <v>0</v>
      </c>
      <c r="BB567" s="133">
        <f t="shared" si="429"/>
        <v>0</v>
      </c>
      <c r="BC567" s="133">
        <f t="shared" si="429"/>
        <v>0</v>
      </c>
      <c r="BD567" s="133">
        <f t="shared" si="429"/>
        <v>0</v>
      </c>
      <c r="BE567" s="133">
        <f t="shared" si="429"/>
        <v>0</v>
      </c>
      <c r="BF567" s="133">
        <f t="shared" si="429"/>
        <v>0</v>
      </c>
      <c r="BG567" s="133">
        <f t="shared" si="429"/>
        <v>0</v>
      </c>
      <c r="BH567" s="133">
        <f t="shared" si="429"/>
        <v>0</v>
      </c>
      <c r="BI567" s="133">
        <f t="shared" si="429"/>
        <v>0</v>
      </c>
      <c r="BJ567" s="133">
        <f t="shared" si="429"/>
        <v>0</v>
      </c>
      <c r="BK567" s="133">
        <f t="shared" si="429"/>
        <v>0</v>
      </c>
      <c r="BL567" s="133">
        <f t="shared" si="429"/>
        <v>0</v>
      </c>
      <c r="BM567" s="133">
        <f t="shared" si="429"/>
        <v>0</v>
      </c>
      <c r="BN567" s="133">
        <f t="shared" si="429"/>
        <v>0</v>
      </c>
      <c r="BO567" s="133">
        <f t="shared" ref="BO567:CA567" si="430">SUM(BO568:BO571)</f>
        <v>0</v>
      </c>
      <c r="BP567" s="133">
        <f t="shared" si="430"/>
        <v>0</v>
      </c>
      <c r="BQ567" s="133">
        <f t="shared" si="430"/>
        <v>0</v>
      </c>
      <c r="BR567" s="133">
        <f t="shared" si="430"/>
        <v>0</v>
      </c>
      <c r="BS567" s="133">
        <f t="shared" si="430"/>
        <v>0</v>
      </c>
      <c r="BT567" s="133">
        <f t="shared" si="430"/>
        <v>0</v>
      </c>
      <c r="BU567" s="133">
        <f t="shared" si="430"/>
        <v>0</v>
      </c>
      <c r="BV567" s="133">
        <f t="shared" si="430"/>
        <v>0</v>
      </c>
      <c r="BW567" s="133">
        <f t="shared" si="430"/>
        <v>0</v>
      </c>
      <c r="BX567" s="133">
        <f t="shared" si="430"/>
        <v>0</v>
      </c>
      <c r="BY567" s="133">
        <f t="shared" si="430"/>
        <v>4.3512399999999998</v>
      </c>
      <c r="BZ567" s="133">
        <f t="shared" si="430"/>
        <v>0</v>
      </c>
      <c r="CA567" s="133">
        <f t="shared" si="430"/>
        <v>0</v>
      </c>
      <c r="CB567" s="98"/>
    </row>
    <row r="568" spans="1:80" s="90" customFormat="1" ht="46.65" x14ac:dyDescent="0.3">
      <c r="A568" s="106" t="s">
        <v>1662</v>
      </c>
      <c r="B568" s="107" t="s">
        <v>989</v>
      </c>
      <c r="C568" s="108" t="s">
        <v>1455</v>
      </c>
      <c r="D568" s="122">
        <v>3.4666000000000001</v>
      </c>
      <c r="E568" s="122"/>
      <c r="F568" s="122">
        <f>VLOOKUP(C568,'[1]13'!$C$23:$AZ$935,4,0)</f>
        <v>0</v>
      </c>
      <c r="G568" s="122">
        <f>VLOOKUP(C568,'[1]13'!$C$23:$AZ$935,5,0)</f>
        <v>0</v>
      </c>
      <c r="H568" s="122"/>
      <c r="I568" s="122">
        <f>VLOOKUP(C568,'[1]13'!$C$23:$AZ$935,7,0)</f>
        <v>0</v>
      </c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2"/>
      <c r="AC568" s="122"/>
      <c r="AD568" s="122"/>
      <c r="AE568" s="122"/>
      <c r="AF568" s="122"/>
      <c r="AG568" s="122"/>
      <c r="AH568" s="122">
        <v>0</v>
      </c>
      <c r="AI568" s="122">
        <v>0</v>
      </c>
      <c r="AJ568" s="122"/>
      <c r="AK568" s="122">
        <v>0</v>
      </c>
      <c r="AL568" s="122"/>
      <c r="AM568" s="122"/>
      <c r="AN568" s="122"/>
      <c r="AO568" s="122">
        <f t="shared" ref="AO568:AO571" si="431">AV568+BC568</f>
        <v>0</v>
      </c>
      <c r="AP568" s="122">
        <f t="shared" ref="AP568:AP571" si="432">AW568+BD568</f>
        <v>0</v>
      </c>
      <c r="AQ568" s="122">
        <f t="shared" ref="AQ568:AQ571" si="433">AX568+BE568</f>
        <v>0</v>
      </c>
      <c r="AR568" s="122">
        <f t="shared" ref="AR568:AR571" si="434">AY568+BF568</f>
        <v>0</v>
      </c>
      <c r="AS568" s="122"/>
      <c r="AT568" s="122"/>
      <c r="AU568" s="122"/>
      <c r="AV568" s="122">
        <f>VLOOKUP(C568,'[1]13'!$C$23:$AZ$935,46,0)</f>
        <v>0</v>
      </c>
      <c r="AW568" s="122">
        <f>VLOOKUP(C568,'[1]13'!$C$23:$AZ$935,47,0)</f>
        <v>0</v>
      </c>
      <c r="AX568" s="122"/>
      <c r="AY568" s="122">
        <f>VLOOKUP(C568,'[1]13'!$C$23:$AZ$935,49,0)</f>
        <v>0</v>
      </c>
      <c r="AZ568" s="122"/>
      <c r="BA568" s="122"/>
      <c r="BB568" s="122"/>
      <c r="BC568" s="122">
        <v>0</v>
      </c>
      <c r="BD568" s="122">
        <v>0</v>
      </c>
      <c r="BE568" s="122"/>
      <c r="BF568" s="122">
        <v>0</v>
      </c>
      <c r="BG568" s="122"/>
      <c r="BH568" s="122"/>
      <c r="BI568" s="122"/>
      <c r="BJ568" s="122"/>
      <c r="BK568" s="122"/>
      <c r="BL568" s="122"/>
      <c r="BM568" s="122"/>
      <c r="BN568" s="122"/>
      <c r="BO568" s="122"/>
      <c r="BP568" s="122"/>
      <c r="BQ568" s="122"/>
      <c r="BR568" s="122"/>
      <c r="BS568" s="122"/>
      <c r="BT568" s="122"/>
      <c r="BU568" s="122"/>
      <c r="BV568" s="122"/>
      <c r="BW568" s="122"/>
      <c r="BX568" s="122"/>
      <c r="BY568" s="122">
        <f t="shared" ref="BY568:BY571" si="435">F568-AO568</f>
        <v>0</v>
      </c>
      <c r="BZ568" s="122"/>
      <c r="CA568" s="122"/>
      <c r="CB568" s="98"/>
    </row>
    <row r="569" spans="1:80" s="90" customFormat="1" ht="46.65" x14ac:dyDescent="0.3">
      <c r="A569" s="106" t="s">
        <v>1662</v>
      </c>
      <c r="B569" s="107" t="s">
        <v>990</v>
      </c>
      <c r="C569" s="108" t="s">
        <v>1456</v>
      </c>
      <c r="D569" s="122">
        <v>4.3512399999999998</v>
      </c>
      <c r="E569" s="122"/>
      <c r="F569" s="122">
        <f>VLOOKUP(C569,'[1]13'!$C$23:$AZ$935,4,0)</f>
        <v>4.3512399999999998</v>
      </c>
      <c r="G569" s="122">
        <f>VLOOKUP(C569,'[1]13'!$C$23:$AZ$935,5,0)</f>
        <v>0</v>
      </c>
      <c r="H569" s="122"/>
      <c r="I569" s="122">
        <f>VLOOKUP(C569,'[1]13'!$C$23:$AZ$935,7,0)</f>
        <v>0.2</v>
      </c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2"/>
      <c r="AC569" s="122"/>
      <c r="AD569" s="122"/>
      <c r="AE569" s="122"/>
      <c r="AF569" s="122"/>
      <c r="AG569" s="122"/>
      <c r="AH569" s="122">
        <v>4.3512399999999998</v>
      </c>
      <c r="AI569" s="122">
        <v>0</v>
      </c>
      <c r="AJ569" s="122"/>
      <c r="AK569" s="122">
        <v>0.2</v>
      </c>
      <c r="AL569" s="122"/>
      <c r="AM569" s="122"/>
      <c r="AN569" s="122"/>
      <c r="AO569" s="122">
        <f t="shared" si="431"/>
        <v>0</v>
      </c>
      <c r="AP569" s="122">
        <f t="shared" si="432"/>
        <v>0</v>
      </c>
      <c r="AQ569" s="122">
        <f t="shared" si="433"/>
        <v>0</v>
      </c>
      <c r="AR569" s="122">
        <f t="shared" si="434"/>
        <v>0</v>
      </c>
      <c r="AS569" s="122"/>
      <c r="AT569" s="122"/>
      <c r="AU569" s="122"/>
      <c r="AV569" s="122">
        <f>VLOOKUP(C569,'[1]13'!$C$23:$AZ$935,46,0)</f>
        <v>0</v>
      </c>
      <c r="AW569" s="122">
        <f>VLOOKUP(C569,'[1]13'!$C$23:$AZ$935,47,0)</f>
        <v>0</v>
      </c>
      <c r="AX569" s="122"/>
      <c r="AY569" s="122">
        <f>VLOOKUP(C569,'[1]13'!$C$23:$AZ$935,49,0)</f>
        <v>0</v>
      </c>
      <c r="AZ569" s="122"/>
      <c r="BA569" s="122"/>
      <c r="BB569" s="122"/>
      <c r="BC569" s="122">
        <v>0</v>
      </c>
      <c r="BD569" s="122">
        <v>0</v>
      </c>
      <c r="BE569" s="122"/>
      <c r="BF569" s="122">
        <v>0</v>
      </c>
      <c r="BG569" s="122"/>
      <c r="BH569" s="122"/>
      <c r="BI569" s="122"/>
      <c r="BJ569" s="122"/>
      <c r="BK569" s="122"/>
      <c r="BL569" s="122"/>
      <c r="BM569" s="122"/>
      <c r="BN569" s="122"/>
      <c r="BO569" s="122"/>
      <c r="BP569" s="122"/>
      <c r="BQ569" s="122"/>
      <c r="BR569" s="122"/>
      <c r="BS569" s="122"/>
      <c r="BT569" s="122"/>
      <c r="BU569" s="122"/>
      <c r="BV569" s="122"/>
      <c r="BW569" s="122"/>
      <c r="BX569" s="122"/>
      <c r="BY569" s="122">
        <f t="shared" si="435"/>
        <v>4.3512399999999998</v>
      </c>
      <c r="BZ569" s="122"/>
      <c r="CA569" s="122"/>
      <c r="CB569" s="98"/>
    </row>
    <row r="570" spans="1:80" s="90" customFormat="1" ht="31.1" x14ac:dyDescent="0.3">
      <c r="A570" s="106" t="s">
        <v>1662</v>
      </c>
      <c r="B570" s="107" t="s">
        <v>458</v>
      </c>
      <c r="C570" s="108" t="s">
        <v>123</v>
      </c>
      <c r="D570" s="122">
        <v>40.196019999999997</v>
      </c>
      <c r="E570" s="122"/>
      <c r="F570" s="122">
        <f>VLOOKUP(C570,'[1]13'!$C$23:$AZ$935,4,0)</f>
        <v>0</v>
      </c>
      <c r="G570" s="122">
        <f>VLOOKUP(C570,'[1]13'!$C$23:$AZ$935,5,0)</f>
        <v>0</v>
      </c>
      <c r="H570" s="122"/>
      <c r="I570" s="122">
        <f>VLOOKUP(C570,'[1]13'!$C$23:$AZ$935,7,0)</f>
        <v>0</v>
      </c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2"/>
      <c r="AC570" s="122"/>
      <c r="AD570" s="122"/>
      <c r="AE570" s="122"/>
      <c r="AF570" s="122"/>
      <c r="AG570" s="122"/>
      <c r="AH570" s="122">
        <v>0</v>
      </c>
      <c r="AI570" s="122">
        <v>0</v>
      </c>
      <c r="AJ570" s="122"/>
      <c r="AK570" s="122">
        <v>0</v>
      </c>
      <c r="AL570" s="122"/>
      <c r="AM570" s="122"/>
      <c r="AN570" s="122"/>
      <c r="AO570" s="122">
        <f t="shared" si="431"/>
        <v>0</v>
      </c>
      <c r="AP570" s="122">
        <f t="shared" si="432"/>
        <v>0</v>
      </c>
      <c r="AQ570" s="122">
        <f t="shared" si="433"/>
        <v>0</v>
      </c>
      <c r="AR570" s="122">
        <f t="shared" si="434"/>
        <v>0</v>
      </c>
      <c r="AS570" s="122"/>
      <c r="AT570" s="122"/>
      <c r="AU570" s="122"/>
      <c r="AV570" s="122">
        <f>VLOOKUP(C570,'[1]13'!$C$23:$AZ$935,46,0)</f>
        <v>0</v>
      </c>
      <c r="AW570" s="122">
        <f>VLOOKUP(C570,'[1]13'!$C$23:$AZ$935,47,0)</f>
        <v>0</v>
      </c>
      <c r="AX570" s="122"/>
      <c r="AY570" s="122">
        <f>VLOOKUP(C570,'[1]13'!$C$23:$AZ$935,49,0)</f>
        <v>0</v>
      </c>
      <c r="AZ570" s="122"/>
      <c r="BA570" s="122"/>
      <c r="BB570" s="122"/>
      <c r="BC570" s="122">
        <v>0</v>
      </c>
      <c r="BD570" s="122">
        <v>0</v>
      </c>
      <c r="BE570" s="122"/>
      <c r="BF570" s="122">
        <v>0</v>
      </c>
      <c r="BG570" s="122"/>
      <c r="BH570" s="122"/>
      <c r="BI570" s="122"/>
      <c r="BJ570" s="122"/>
      <c r="BK570" s="122"/>
      <c r="BL570" s="122"/>
      <c r="BM570" s="122"/>
      <c r="BN570" s="122"/>
      <c r="BO570" s="122"/>
      <c r="BP570" s="122"/>
      <c r="BQ570" s="122"/>
      <c r="BR570" s="122"/>
      <c r="BS570" s="122"/>
      <c r="BT570" s="122"/>
      <c r="BU570" s="122"/>
      <c r="BV570" s="122"/>
      <c r="BW570" s="122"/>
      <c r="BX570" s="122"/>
      <c r="BY570" s="122">
        <f t="shared" si="435"/>
        <v>0</v>
      </c>
      <c r="BZ570" s="122"/>
      <c r="CA570" s="122"/>
      <c r="CB570" s="98"/>
    </row>
    <row r="571" spans="1:80" s="90" customFormat="1" ht="46.65" x14ac:dyDescent="0.3">
      <c r="A571" s="106" t="s">
        <v>1662</v>
      </c>
      <c r="B571" s="107" t="s">
        <v>1806</v>
      </c>
      <c r="C571" s="108" t="s">
        <v>1959</v>
      </c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2"/>
      <c r="AC571" s="122"/>
      <c r="AD571" s="122"/>
      <c r="AE571" s="122"/>
      <c r="AF571" s="122"/>
      <c r="AG571" s="122"/>
      <c r="AH571" s="122"/>
      <c r="AI571" s="122"/>
      <c r="AJ571" s="122"/>
      <c r="AK571" s="122"/>
      <c r="AL571" s="122"/>
      <c r="AM571" s="122"/>
      <c r="AN571" s="122"/>
      <c r="AO571" s="122">
        <f t="shared" si="431"/>
        <v>0</v>
      </c>
      <c r="AP571" s="122">
        <f t="shared" si="432"/>
        <v>0</v>
      </c>
      <c r="AQ571" s="122">
        <f t="shared" si="433"/>
        <v>0</v>
      </c>
      <c r="AR571" s="122">
        <f t="shared" si="434"/>
        <v>0</v>
      </c>
      <c r="AS571" s="122"/>
      <c r="AT571" s="122"/>
      <c r="AU571" s="122"/>
      <c r="AV571" s="122"/>
      <c r="AW571" s="122"/>
      <c r="AX571" s="122"/>
      <c r="AY571" s="122"/>
      <c r="AZ571" s="122"/>
      <c r="BA571" s="122"/>
      <c r="BB571" s="122"/>
      <c r="BC571" s="122">
        <v>0</v>
      </c>
      <c r="BD571" s="122">
        <v>0</v>
      </c>
      <c r="BE571" s="122"/>
      <c r="BF571" s="122">
        <v>0</v>
      </c>
      <c r="BG571" s="122"/>
      <c r="BH571" s="122"/>
      <c r="BI571" s="122"/>
      <c r="BJ571" s="122"/>
      <c r="BK571" s="122"/>
      <c r="BL571" s="122"/>
      <c r="BM571" s="122"/>
      <c r="BN571" s="122"/>
      <c r="BO571" s="122"/>
      <c r="BP571" s="122"/>
      <c r="BQ571" s="122"/>
      <c r="BR571" s="122"/>
      <c r="BS571" s="122"/>
      <c r="BT571" s="122"/>
      <c r="BU571" s="122"/>
      <c r="BV571" s="122"/>
      <c r="BW571" s="122"/>
      <c r="BX571" s="122"/>
      <c r="BY571" s="122">
        <f t="shared" si="435"/>
        <v>0</v>
      </c>
      <c r="BZ571" s="122"/>
      <c r="CA571" s="122"/>
      <c r="CB571" s="98"/>
    </row>
    <row r="572" spans="1:80" s="90" customFormat="1" x14ac:dyDescent="0.3">
      <c r="A572" s="103"/>
      <c r="B572" s="110" t="s">
        <v>124</v>
      </c>
      <c r="C572" s="105"/>
      <c r="D572" s="133">
        <f t="shared" ref="D572:BN572" si="436">SUM(D573:D576)</f>
        <v>87.184110000000004</v>
      </c>
      <c r="E572" s="133">
        <f t="shared" si="436"/>
        <v>0</v>
      </c>
      <c r="F572" s="133">
        <f t="shared" si="436"/>
        <v>80.346369999999993</v>
      </c>
      <c r="G572" s="133">
        <f t="shared" si="436"/>
        <v>0</v>
      </c>
      <c r="H572" s="133">
        <f t="shared" si="436"/>
        <v>0</v>
      </c>
      <c r="I572" s="133">
        <f t="shared" si="436"/>
        <v>0</v>
      </c>
      <c r="J572" s="133">
        <f t="shared" si="436"/>
        <v>0</v>
      </c>
      <c r="K572" s="133">
        <f t="shared" si="436"/>
        <v>0</v>
      </c>
      <c r="L572" s="133">
        <f t="shared" si="436"/>
        <v>0</v>
      </c>
      <c r="M572" s="133">
        <f t="shared" si="436"/>
        <v>0</v>
      </c>
      <c r="N572" s="133">
        <f t="shared" si="436"/>
        <v>0</v>
      </c>
      <c r="O572" s="133">
        <f t="shared" si="436"/>
        <v>0</v>
      </c>
      <c r="P572" s="133">
        <f t="shared" si="436"/>
        <v>0</v>
      </c>
      <c r="Q572" s="133">
        <f t="shared" si="436"/>
        <v>0</v>
      </c>
      <c r="R572" s="133">
        <f t="shared" si="436"/>
        <v>0</v>
      </c>
      <c r="S572" s="133">
        <f t="shared" si="436"/>
        <v>0</v>
      </c>
      <c r="T572" s="133">
        <f t="shared" si="436"/>
        <v>0</v>
      </c>
      <c r="U572" s="133">
        <f t="shared" si="436"/>
        <v>0</v>
      </c>
      <c r="V572" s="133">
        <f t="shared" si="436"/>
        <v>0</v>
      </c>
      <c r="W572" s="133">
        <f t="shared" si="436"/>
        <v>0</v>
      </c>
      <c r="X572" s="133">
        <f t="shared" si="436"/>
        <v>0</v>
      </c>
      <c r="Y572" s="133">
        <f t="shared" si="436"/>
        <v>0</v>
      </c>
      <c r="Z572" s="133">
        <f t="shared" si="436"/>
        <v>0</v>
      </c>
      <c r="AA572" s="133">
        <f t="shared" si="436"/>
        <v>0</v>
      </c>
      <c r="AB572" s="133">
        <f t="shared" si="436"/>
        <v>0</v>
      </c>
      <c r="AC572" s="133">
        <f t="shared" si="436"/>
        <v>0</v>
      </c>
      <c r="AD572" s="133">
        <f t="shared" si="436"/>
        <v>0</v>
      </c>
      <c r="AE572" s="133">
        <f t="shared" si="436"/>
        <v>0</v>
      </c>
      <c r="AF572" s="133">
        <f t="shared" si="436"/>
        <v>0</v>
      </c>
      <c r="AG572" s="133">
        <f t="shared" si="436"/>
        <v>0</v>
      </c>
      <c r="AH572" s="133">
        <f t="shared" si="436"/>
        <v>80.346369999999993</v>
      </c>
      <c r="AI572" s="133">
        <f t="shared" si="436"/>
        <v>0</v>
      </c>
      <c r="AJ572" s="133">
        <f t="shared" si="436"/>
        <v>0</v>
      </c>
      <c r="AK572" s="133">
        <f t="shared" si="436"/>
        <v>0</v>
      </c>
      <c r="AL572" s="133">
        <f t="shared" si="436"/>
        <v>0</v>
      </c>
      <c r="AM572" s="133">
        <f t="shared" si="436"/>
        <v>0</v>
      </c>
      <c r="AN572" s="133">
        <f t="shared" si="436"/>
        <v>0</v>
      </c>
      <c r="AO572" s="133">
        <f t="shared" si="436"/>
        <v>0</v>
      </c>
      <c r="AP572" s="133">
        <f t="shared" si="436"/>
        <v>0</v>
      </c>
      <c r="AQ572" s="133">
        <f t="shared" si="436"/>
        <v>0</v>
      </c>
      <c r="AR572" s="133">
        <f t="shared" si="436"/>
        <v>0</v>
      </c>
      <c r="AS572" s="133">
        <f t="shared" si="436"/>
        <v>0</v>
      </c>
      <c r="AT572" s="133">
        <f t="shared" si="436"/>
        <v>0</v>
      </c>
      <c r="AU572" s="133">
        <f t="shared" si="436"/>
        <v>0</v>
      </c>
      <c r="AV572" s="133">
        <f t="shared" si="436"/>
        <v>0</v>
      </c>
      <c r="AW572" s="133">
        <f t="shared" si="436"/>
        <v>0</v>
      </c>
      <c r="AX572" s="133">
        <f t="shared" si="436"/>
        <v>0</v>
      </c>
      <c r="AY572" s="133">
        <f t="shared" si="436"/>
        <v>0</v>
      </c>
      <c r="AZ572" s="133">
        <f t="shared" si="436"/>
        <v>0</v>
      </c>
      <c r="BA572" s="133">
        <f t="shared" si="436"/>
        <v>0</v>
      </c>
      <c r="BB572" s="133">
        <f t="shared" si="436"/>
        <v>0</v>
      </c>
      <c r="BC572" s="133">
        <f t="shared" si="436"/>
        <v>0</v>
      </c>
      <c r="BD572" s="133">
        <f t="shared" si="436"/>
        <v>0</v>
      </c>
      <c r="BE572" s="133">
        <f t="shared" si="436"/>
        <v>0</v>
      </c>
      <c r="BF572" s="133">
        <f t="shared" si="436"/>
        <v>0</v>
      </c>
      <c r="BG572" s="133">
        <f t="shared" si="436"/>
        <v>0</v>
      </c>
      <c r="BH572" s="133">
        <f t="shared" si="436"/>
        <v>0</v>
      </c>
      <c r="BI572" s="133">
        <f t="shared" si="436"/>
        <v>0</v>
      </c>
      <c r="BJ572" s="133">
        <f t="shared" si="436"/>
        <v>0</v>
      </c>
      <c r="BK572" s="133">
        <f t="shared" si="436"/>
        <v>0</v>
      </c>
      <c r="BL572" s="133">
        <f t="shared" si="436"/>
        <v>0</v>
      </c>
      <c r="BM572" s="133">
        <f t="shared" si="436"/>
        <v>0</v>
      </c>
      <c r="BN572" s="133">
        <f t="shared" si="436"/>
        <v>0</v>
      </c>
      <c r="BO572" s="133">
        <f t="shared" ref="BO572:CA572" si="437">SUM(BO573:BO576)</f>
        <v>0</v>
      </c>
      <c r="BP572" s="133">
        <f t="shared" si="437"/>
        <v>0</v>
      </c>
      <c r="BQ572" s="133">
        <f t="shared" si="437"/>
        <v>0</v>
      </c>
      <c r="BR572" s="133">
        <f t="shared" si="437"/>
        <v>0</v>
      </c>
      <c r="BS572" s="133">
        <f t="shared" si="437"/>
        <v>0</v>
      </c>
      <c r="BT572" s="133">
        <f t="shared" si="437"/>
        <v>0</v>
      </c>
      <c r="BU572" s="133">
        <f t="shared" si="437"/>
        <v>0</v>
      </c>
      <c r="BV572" s="133">
        <f t="shared" si="437"/>
        <v>0</v>
      </c>
      <c r="BW572" s="133">
        <f t="shared" si="437"/>
        <v>0</v>
      </c>
      <c r="BX572" s="133">
        <f t="shared" si="437"/>
        <v>0</v>
      </c>
      <c r="BY572" s="133">
        <f t="shared" si="437"/>
        <v>80.346369999999993</v>
      </c>
      <c r="BZ572" s="133">
        <f t="shared" si="437"/>
        <v>0</v>
      </c>
      <c r="CA572" s="133">
        <f t="shared" si="437"/>
        <v>0</v>
      </c>
      <c r="CB572" s="98"/>
    </row>
    <row r="573" spans="1:80" s="90" customFormat="1" ht="46.65" x14ac:dyDescent="0.3">
      <c r="A573" s="106" t="s">
        <v>1662</v>
      </c>
      <c r="B573" s="107" t="s">
        <v>991</v>
      </c>
      <c r="C573" s="108" t="s">
        <v>1457</v>
      </c>
      <c r="D573" s="122">
        <v>3.4188700000000001</v>
      </c>
      <c r="E573" s="122"/>
      <c r="F573" s="122">
        <f>VLOOKUP(C573,'[1]13'!$C$23:$AZ$935,4,0)</f>
        <v>0</v>
      </c>
      <c r="G573" s="122">
        <f>VLOOKUP(C573,'[1]13'!$C$23:$AZ$935,5,0)</f>
        <v>0</v>
      </c>
      <c r="H573" s="122"/>
      <c r="I573" s="122">
        <f>VLOOKUP(C573,'[1]13'!$C$23:$AZ$935,7,0)</f>
        <v>0</v>
      </c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2"/>
      <c r="AC573" s="122"/>
      <c r="AD573" s="122"/>
      <c r="AE573" s="122"/>
      <c r="AF573" s="122"/>
      <c r="AG573" s="122"/>
      <c r="AH573" s="122">
        <v>0</v>
      </c>
      <c r="AI573" s="122">
        <v>0</v>
      </c>
      <c r="AJ573" s="122"/>
      <c r="AK573" s="122">
        <v>0</v>
      </c>
      <c r="AL573" s="122"/>
      <c r="AM573" s="122"/>
      <c r="AN573" s="122"/>
      <c r="AO573" s="122">
        <f t="shared" ref="AO573:AO576" si="438">AV573+BC573</f>
        <v>0</v>
      </c>
      <c r="AP573" s="122">
        <f t="shared" ref="AP573:AP576" si="439">AW573+BD573</f>
        <v>0</v>
      </c>
      <c r="AQ573" s="122">
        <f t="shared" ref="AQ573:AQ576" si="440">AX573+BE573</f>
        <v>0</v>
      </c>
      <c r="AR573" s="122">
        <f t="shared" ref="AR573:AR576" si="441">AY573+BF573</f>
        <v>0</v>
      </c>
      <c r="AS573" s="122"/>
      <c r="AT573" s="122"/>
      <c r="AU573" s="122"/>
      <c r="AV573" s="122">
        <f>VLOOKUP(C573,'[1]13'!$C$23:$AZ$935,46,0)</f>
        <v>0</v>
      </c>
      <c r="AW573" s="122">
        <f>VLOOKUP(C573,'[1]13'!$C$23:$AZ$935,47,0)</f>
        <v>0</v>
      </c>
      <c r="AX573" s="122"/>
      <c r="AY573" s="122">
        <f>VLOOKUP(C573,'[1]13'!$C$23:$AZ$935,49,0)</f>
        <v>0</v>
      </c>
      <c r="AZ573" s="122"/>
      <c r="BA573" s="122"/>
      <c r="BB573" s="122"/>
      <c r="BC573" s="122">
        <v>0</v>
      </c>
      <c r="BD573" s="122">
        <v>0</v>
      </c>
      <c r="BE573" s="122"/>
      <c r="BF573" s="122">
        <v>0</v>
      </c>
      <c r="BG573" s="122"/>
      <c r="BH573" s="122"/>
      <c r="BI573" s="122"/>
      <c r="BJ573" s="122"/>
      <c r="BK573" s="122"/>
      <c r="BL573" s="122"/>
      <c r="BM573" s="122"/>
      <c r="BN573" s="122"/>
      <c r="BO573" s="122"/>
      <c r="BP573" s="122"/>
      <c r="BQ573" s="122"/>
      <c r="BR573" s="122"/>
      <c r="BS573" s="122"/>
      <c r="BT573" s="122"/>
      <c r="BU573" s="122"/>
      <c r="BV573" s="122"/>
      <c r="BW573" s="122"/>
      <c r="BX573" s="122"/>
      <c r="BY573" s="122">
        <f t="shared" ref="BY573:BY576" si="442">F573-AO573</f>
        <v>0</v>
      </c>
      <c r="BZ573" s="122"/>
      <c r="CA573" s="122"/>
      <c r="CB573" s="98"/>
    </row>
    <row r="574" spans="1:80" s="90" customFormat="1" ht="62.2" x14ac:dyDescent="0.3">
      <c r="A574" s="106" t="s">
        <v>1662</v>
      </c>
      <c r="B574" s="107" t="s">
        <v>647</v>
      </c>
      <c r="C574" s="108" t="s">
        <v>695</v>
      </c>
      <c r="D574" s="122">
        <v>71.63291000000001</v>
      </c>
      <c r="E574" s="122"/>
      <c r="F574" s="122">
        <f>VLOOKUP(C574,'[1]13'!$C$23:$AZ$935,4,0)</f>
        <v>71.632909999999995</v>
      </c>
      <c r="G574" s="122">
        <f>VLOOKUP(C574,'[1]13'!$C$23:$AZ$935,5,0)</f>
        <v>0</v>
      </c>
      <c r="H574" s="122"/>
      <c r="I574" s="122">
        <f>VLOOKUP(C574,'[1]13'!$C$23:$AZ$935,7,0)</f>
        <v>0</v>
      </c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2"/>
      <c r="AC574" s="122"/>
      <c r="AD574" s="122"/>
      <c r="AE574" s="122"/>
      <c r="AF574" s="122"/>
      <c r="AG574" s="122"/>
      <c r="AH574" s="122">
        <v>71.632909999999995</v>
      </c>
      <c r="AI574" s="122">
        <v>0</v>
      </c>
      <c r="AJ574" s="122"/>
      <c r="AK574" s="122">
        <v>0</v>
      </c>
      <c r="AL574" s="122"/>
      <c r="AM574" s="122"/>
      <c r="AN574" s="122"/>
      <c r="AO574" s="122">
        <f t="shared" si="438"/>
        <v>0</v>
      </c>
      <c r="AP574" s="122">
        <f t="shared" si="439"/>
        <v>0</v>
      </c>
      <c r="AQ574" s="122">
        <f t="shared" si="440"/>
        <v>0</v>
      </c>
      <c r="AR574" s="122">
        <f t="shared" si="441"/>
        <v>0</v>
      </c>
      <c r="AS574" s="122"/>
      <c r="AT574" s="122"/>
      <c r="AU574" s="122"/>
      <c r="AV574" s="122">
        <f>VLOOKUP(C574,'[1]13'!$C$23:$AZ$935,46,0)</f>
        <v>0</v>
      </c>
      <c r="AW574" s="122">
        <f>VLOOKUP(C574,'[1]13'!$C$23:$AZ$935,47,0)</f>
        <v>0</v>
      </c>
      <c r="AX574" s="122"/>
      <c r="AY574" s="122">
        <f>VLOOKUP(C574,'[1]13'!$C$23:$AZ$935,49,0)</f>
        <v>0</v>
      </c>
      <c r="AZ574" s="122"/>
      <c r="BA574" s="122"/>
      <c r="BB574" s="122"/>
      <c r="BC574" s="122">
        <v>0</v>
      </c>
      <c r="BD574" s="122">
        <v>0</v>
      </c>
      <c r="BE574" s="122"/>
      <c r="BF574" s="122">
        <v>0</v>
      </c>
      <c r="BG574" s="122"/>
      <c r="BH574" s="122"/>
      <c r="BI574" s="122"/>
      <c r="BJ574" s="122"/>
      <c r="BK574" s="122"/>
      <c r="BL574" s="122"/>
      <c r="BM574" s="122"/>
      <c r="BN574" s="122"/>
      <c r="BO574" s="122"/>
      <c r="BP574" s="122"/>
      <c r="BQ574" s="122"/>
      <c r="BR574" s="122"/>
      <c r="BS574" s="122"/>
      <c r="BT574" s="122"/>
      <c r="BU574" s="122"/>
      <c r="BV574" s="122"/>
      <c r="BW574" s="122"/>
      <c r="BX574" s="122"/>
      <c r="BY574" s="122">
        <f t="shared" si="442"/>
        <v>71.632909999999995</v>
      </c>
      <c r="BZ574" s="122"/>
      <c r="CA574" s="122"/>
      <c r="CB574" s="98"/>
    </row>
    <row r="575" spans="1:80" s="90" customFormat="1" ht="46.65" x14ac:dyDescent="0.3">
      <c r="A575" s="106" t="s">
        <v>1662</v>
      </c>
      <c r="B575" s="107" t="s">
        <v>992</v>
      </c>
      <c r="C575" s="108" t="s">
        <v>1458</v>
      </c>
      <c r="D575" s="122">
        <v>3.4188700000000001</v>
      </c>
      <c r="E575" s="122"/>
      <c r="F575" s="122">
        <f>VLOOKUP(C575,'[1]13'!$C$23:$AZ$935,4,0)</f>
        <v>0</v>
      </c>
      <c r="G575" s="122">
        <f>VLOOKUP(C575,'[1]13'!$C$23:$AZ$935,5,0)</f>
        <v>0</v>
      </c>
      <c r="H575" s="122"/>
      <c r="I575" s="122">
        <f>VLOOKUP(C575,'[1]13'!$C$23:$AZ$935,7,0)</f>
        <v>0</v>
      </c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2"/>
      <c r="AC575" s="122"/>
      <c r="AD575" s="122"/>
      <c r="AE575" s="122"/>
      <c r="AF575" s="122"/>
      <c r="AG575" s="122"/>
      <c r="AH575" s="122">
        <v>0</v>
      </c>
      <c r="AI575" s="122">
        <v>0</v>
      </c>
      <c r="AJ575" s="122"/>
      <c r="AK575" s="122">
        <v>0</v>
      </c>
      <c r="AL575" s="122"/>
      <c r="AM575" s="122"/>
      <c r="AN575" s="122"/>
      <c r="AO575" s="122">
        <f t="shared" si="438"/>
        <v>0</v>
      </c>
      <c r="AP575" s="122">
        <f t="shared" si="439"/>
        <v>0</v>
      </c>
      <c r="AQ575" s="122">
        <f t="shared" si="440"/>
        <v>0</v>
      </c>
      <c r="AR575" s="122">
        <f t="shared" si="441"/>
        <v>0</v>
      </c>
      <c r="AS575" s="122"/>
      <c r="AT575" s="122"/>
      <c r="AU575" s="122"/>
      <c r="AV575" s="122">
        <f>VLOOKUP(C575,'[1]13'!$C$23:$AZ$935,46,0)</f>
        <v>0</v>
      </c>
      <c r="AW575" s="122">
        <f>VLOOKUP(C575,'[1]13'!$C$23:$AZ$935,47,0)</f>
        <v>0</v>
      </c>
      <c r="AX575" s="122"/>
      <c r="AY575" s="122">
        <f>VLOOKUP(C575,'[1]13'!$C$23:$AZ$935,49,0)</f>
        <v>0</v>
      </c>
      <c r="AZ575" s="122"/>
      <c r="BA575" s="122"/>
      <c r="BB575" s="122"/>
      <c r="BC575" s="122">
        <v>0</v>
      </c>
      <c r="BD575" s="122">
        <v>0</v>
      </c>
      <c r="BE575" s="122"/>
      <c r="BF575" s="122">
        <v>0</v>
      </c>
      <c r="BG575" s="122"/>
      <c r="BH575" s="122"/>
      <c r="BI575" s="122"/>
      <c r="BJ575" s="122"/>
      <c r="BK575" s="122"/>
      <c r="BL575" s="122"/>
      <c r="BM575" s="122"/>
      <c r="BN575" s="122"/>
      <c r="BO575" s="122"/>
      <c r="BP575" s="122"/>
      <c r="BQ575" s="122"/>
      <c r="BR575" s="122"/>
      <c r="BS575" s="122"/>
      <c r="BT575" s="122"/>
      <c r="BU575" s="122"/>
      <c r="BV575" s="122"/>
      <c r="BW575" s="122"/>
      <c r="BX575" s="122"/>
      <c r="BY575" s="122">
        <f t="shared" si="442"/>
        <v>0</v>
      </c>
      <c r="BZ575" s="122"/>
      <c r="CA575" s="122"/>
      <c r="CB575" s="98"/>
    </row>
    <row r="576" spans="1:80" s="90" customFormat="1" ht="31.1" x14ac:dyDescent="0.3">
      <c r="A576" s="106" t="s">
        <v>1662</v>
      </c>
      <c r="B576" s="107" t="s">
        <v>993</v>
      </c>
      <c r="C576" s="108" t="s">
        <v>1459</v>
      </c>
      <c r="D576" s="122">
        <v>8.7134599999999995</v>
      </c>
      <c r="E576" s="122"/>
      <c r="F576" s="122">
        <f>VLOOKUP(C576,'[1]13'!$C$23:$AZ$935,4,0)</f>
        <v>8.7134599999999978</v>
      </c>
      <c r="G576" s="122">
        <f>VLOOKUP(C576,'[1]13'!$C$23:$AZ$935,5,0)</f>
        <v>0</v>
      </c>
      <c r="H576" s="122"/>
      <c r="I576" s="122">
        <f>VLOOKUP(C576,'[1]13'!$C$23:$AZ$935,7,0)</f>
        <v>0</v>
      </c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2"/>
      <c r="AC576" s="122"/>
      <c r="AD576" s="122"/>
      <c r="AE576" s="122"/>
      <c r="AF576" s="122"/>
      <c r="AG576" s="122"/>
      <c r="AH576" s="122">
        <v>8.7134599999999978</v>
      </c>
      <c r="AI576" s="122">
        <v>0</v>
      </c>
      <c r="AJ576" s="122"/>
      <c r="AK576" s="122">
        <v>0</v>
      </c>
      <c r="AL576" s="122"/>
      <c r="AM576" s="122"/>
      <c r="AN576" s="122"/>
      <c r="AO576" s="122">
        <f t="shared" si="438"/>
        <v>0</v>
      </c>
      <c r="AP576" s="122">
        <f t="shared" si="439"/>
        <v>0</v>
      </c>
      <c r="AQ576" s="122">
        <f t="shared" si="440"/>
        <v>0</v>
      </c>
      <c r="AR576" s="122">
        <f t="shared" si="441"/>
        <v>0</v>
      </c>
      <c r="AS576" s="122"/>
      <c r="AT576" s="122"/>
      <c r="AU576" s="122"/>
      <c r="AV576" s="122">
        <f>VLOOKUP(C576,'[1]13'!$C$23:$AZ$935,46,0)</f>
        <v>0</v>
      </c>
      <c r="AW576" s="122">
        <f>VLOOKUP(C576,'[1]13'!$C$23:$AZ$935,47,0)</f>
        <v>0</v>
      </c>
      <c r="AX576" s="122"/>
      <c r="AY576" s="122">
        <f>VLOOKUP(C576,'[1]13'!$C$23:$AZ$935,49,0)</f>
        <v>0</v>
      </c>
      <c r="AZ576" s="122"/>
      <c r="BA576" s="122"/>
      <c r="BB576" s="122"/>
      <c r="BC576" s="122">
        <v>0</v>
      </c>
      <c r="BD576" s="122">
        <v>0</v>
      </c>
      <c r="BE576" s="122"/>
      <c r="BF576" s="122">
        <v>0</v>
      </c>
      <c r="BG576" s="122"/>
      <c r="BH576" s="122"/>
      <c r="BI576" s="122"/>
      <c r="BJ576" s="122"/>
      <c r="BK576" s="122"/>
      <c r="BL576" s="122"/>
      <c r="BM576" s="122"/>
      <c r="BN576" s="122"/>
      <c r="BO576" s="122"/>
      <c r="BP576" s="122"/>
      <c r="BQ576" s="122"/>
      <c r="BR576" s="122"/>
      <c r="BS576" s="122"/>
      <c r="BT576" s="122"/>
      <c r="BU576" s="122"/>
      <c r="BV576" s="122"/>
      <c r="BW576" s="122"/>
      <c r="BX576" s="122"/>
      <c r="BY576" s="122">
        <f t="shared" si="442"/>
        <v>8.7134599999999978</v>
      </c>
      <c r="BZ576" s="122"/>
      <c r="CA576" s="122"/>
      <c r="CB576" s="98"/>
    </row>
    <row r="577" spans="1:80" s="90" customFormat="1" x14ac:dyDescent="0.3">
      <c r="A577" s="103"/>
      <c r="B577" s="110" t="s">
        <v>49</v>
      </c>
      <c r="C577" s="105"/>
      <c r="D577" s="133">
        <f t="shared" ref="D577:BN577" si="443">SUM(D578:D590)</f>
        <v>56.874190000000006</v>
      </c>
      <c r="E577" s="133">
        <f t="shared" si="443"/>
        <v>0</v>
      </c>
      <c r="F577" s="133">
        <f t="shared" si="443"/>
        <v>15.128189999999998</v>
      </c>
      <c r="G577" s="133">
        <f t="shared" si="443"/>
        <v>0.4</v>
      </c>
      <c r="H577" s="133">
        <f t="shared" si="443"/>
        <v>0</v>
      </c>
      <c r="I577" s="133">
        <f t="shared" si="443"/>
        <v>1.7499999999999998</v>
      </c>
      <c r="J577" s="133">
        <f t="shared" si="443"/>
        <v>0</v>
      </c>
      <c r="K577" s="133">
        <f t="shared" si="443"/>
        <v>0</v>
      </c>
      <c r="L577" s="133">
        <f t="shared" si="443"/>
        <v>0</v>
      </c>
      <c r="M577" s="133">
        <f t="shared" si="443"/>
        <v>0</v>
      </c>
      <c r="N577" s="133">
        <f t="shared" si="443"/>
        <v>0</v>
      </c>
      <c r="O577" s="133">
        <f t="shared" si="443"/>
        <v>0</v>
      </c>
      <c r="P577" s="133">
        <f t="shared" si="443"/>
        <v>0</v>
      </c>
      <c r="Q577" s="133">
        <f t="shared" si="443"/>
        <v>0</v>
      </c>
      <c r="R577" s="133">
        <f t="shared" si="443"/>
        <v>0</v>
      </c>
      <c r="S577" s="133">
        <f t="shared" si="443"/>
        <v>0</v>
      </c>
      <c r="T577" s="133">
        <f t="shared" si="443"/>
        <v>0</v>
      </c>
      <c r="U577" s="133">
        <f t="shared" si="443"/>
        <v>0</v>
      </c>
      <c r="V577" s="133">
        <f t="shared" si="443"/>
        <v>0</v>
      </c>
      <c r="W577" s="133">
        <f t="shared" si="443"/>
        <v>0</v>
      </c>
      <c r="X577" s="133">
        <f t="shared" si="443"/>
        <v>0</v>
      </c>
      <c r="Y577" s="133">
        <f t="shared" si="443"/>
        <v>0</v>
      </c>
      <c r="Z577" s="133">
        <f t="shared" si="443"/>
        <v>0</v>
      </c>
      <c r="AA577" s="133">
        <f t="shared" si="443"/>
        <v>0</v>
      </c>
      <c r="AB577" s="133">
        <f t="shared" si="443"/>
        <v>0</v>
      </c>
      <c r="AC577" s="133">
        <f t="shared" si="443"/>
        <v>0</v>
      </c>
      <c r="AD577" s="133">
        <f t="shared" si="443"/>
        <v>0</v>
      </c>
      <c r="AE577" s="133">
        <f t="shared" si="443"/>
        <v>0</v>
      </c>
      <c r="AF577" s="133">
        <f t="shared" si="443"/>
        <v>0</v>
      </c>
      <c r="AG577" s="133">
        <f t="shared" si="443"/>
        <v>0</v>
      </c>
      <c r="AH577" s="133">
        <f t="shared" si="443"/>
        <v>15.128189999999998</v>
      </c>
      <c r="AI577" s="133">
        <f t="shared" si="443"/>
        <v>0.4</v>
      </c>
      <c r="AJ577" s="133">
        <f t="shared" si="443"/>
        <v>0</v>
      </c>
      <c r="AK577" s="133">
        <f t="shared" si="443"/>
        <v>1.7499999999999998</v>
      </c>
      <c r="AL577" s="133">
        <f t="shared" si="443"/>
        <v>0</v>
      </c>
      <c r="AM577" s="133">
        <f t="shared" si="443"/>
        <v>0</v>
      </c>
      <c r="AN577" s="133">
        <f t="shared" si="443"/>
        <v>0</v>
      </c>
      <c r="AO577" s="133">
        <f t="shared" si="443"/>
        <v>0.90996127000000004</v>
      </c>
      <c r="AP577" s="133">
        <f t="shared" si="443"/>
        <v>0</v>
      </c>
      <c r="AQ577" s="133">
        <f t="shared" si="443"/>
        <v>0</v>
      </c>
      <c r="AR577" s="133">
        <f t="shared" si="443"/>
        <v>0.22700000000000001</v>
      </c>
      <c r="AS577" s="133">
        <f t="shared" si="443"/>
        <v>0</v>
      </c>
      <c r="AT577" s="133">
        <f t="shared" si="443"/>
        <v>0</v>
      </c>
      <c r="AU577" s="133">
        <f t="shared" si="443"/>
        <v>0</v>
      </c>
      <c r="AV577" s="133">
        <f t="shared" si="443"/>
        <v>0</v>
      </c>
      <c r="AW577" s="133">
        <f t="shared" si="443"/>
        <v>0</v>
      </c>
      <c r="AX577" s="133">
        <f t="shared" si="443"/>
        <v>0</v>
      </c>
      <c r="AY577" s="133">
        <f t="shared" si="443"/>
        <v>0</v>
      </c>
      <c r="AZ577" s="133">
        <f t="shared" si="443"/>
        <v>0</v>
      </c>
      <c r="BA577" s="133">
        <f t="shared" si="443"/>
        <v>0</v>
      </c>
      <c r="BB577" s="133">
        <f t="shared" si="443"/>
        <v>0</v>
      </c>
      <c r="BC577" s="133">
        <f t="shared" si="443"/>
        <v>0.90996127000000004</v>
      </c>
      <c r="BD577" s="133">
        <f t="shared" si="443"/>
        <v>0</v>
      </c>
      <c r="BE577" s="133">
        <f t="shared" si="443"/>
        <v>0</v>
      </c>
      <c r="BF577" s="133">
        <f t="shared" si="443"/>
        <v>0.22700000000000001</v>
      </c>
      <c r="BG577" s="133">
        <f t="shared" si="443"/>
        <v>0</v>
      </c>
      <c r="BH577" s="133">
        <f t="shared" si="443"/>
        <v>0</v>
      </c>
      <c r="BI577" s="133">
        <f t="shared" si="443"/>
        <v>0</v>
      </c>
      <c r="BJ577" s="133">
        <f t="shared" si="443"/>
        <v>0</v>
      </c>
      <c r="BK577" s="133">
        <f t="shared" si="443"/>
        <v>0</v>
      </c>
      <c r="BL577" s="133">
        <f t="shared" si="443"/>
        <v>0</v>
      </c>
      <c r="BM577" s="133">
        <f t="shared" si="443"/>
        <v>0</v>
      </c>
      <c r="BN577" s="133">
        <f t="shared" si="443"/>
        <v>0</v>
      </c>
      <c r="BO577" s="133">
        <f t="shared" ref="BO577:CA577" si="444">SUM(BO578:BO590)</f>
        <v>0</v>
      </c>
      <c r="BP577" s="133">
        <f t="shared" si="444"/>
        <v>0</v>
      </c>
      <c r="BQ577" s="133">
        <f t="shared" si="444"/>
        <v>0</v>
      </c>
      <c r="BR577" s="133">
        <f t="shared" si="444"/>
        <v>0</v>
      </c>
      <c r="BS577" s="133">
        <f t="shared" si="444"/>
        <v>0</v>
      </c>
      <c r="BT577" s="133">
        <f t="shared" si="444"/>
        <v>0</v>
      </c>
      <c r="BU577" s="133">
        <f t="shared" si="444"/>
        <v>0</v>
      </c>
      <c r="BV577" s="133">
        <f t="shared" si="444"/>
        <v>0</v>
      </c>
      <c r="BW577" s="133">
        <f t="shared" si="444"/>
        <v>0</v>
      </c>
      <c r="BX577" s="133">
        <f t="shared" si="444"/>
        <v>0</v>
      </c>
      <c r="BY577" s="133">
        <f t="shared" si="444"/>
        <v>14.21822873</v>
      </c>
      <c r="BZ577" s="133">
        <f t="shared" si="444"/>
        <v>0</v>
      </c>
      <c r="CA577" s="133">
        <f t="shared" si="444"/>
        <v>0</v>
      </c>
      <c r="CB577" s="98"/>
    </row>
    <row r="578" spans="1:80" s="90" customFormat="1" ht="46.65" x14ac:dyDescent="0.3">
      <c r="A578" s="106" t="s">
        <v>1662</v>
      </c>
      <c r="B578" s="107" t="s">
        <v>1807</v>
      </c>
      <c r="C578" s="108" t="s">
        <v>1460</v>
      </c>
      <c r="D578" s="122">
        <v>2.70736</v>
      </c>
      <c r="E578" s="122"/>
      <c r="F578" s="122">
        <f>VLOOKUP(C578,'[1]13'!$C$23:$AZ$935,4,0)</f>
        <v>0</v>
      </c>
      <c r="G578" s="122">
        <f>VLOOKUP(C578,'[1]13'!$C$23:$AZ$935,5,0)</f>
        <v>0</v>
      </c>
      <c r="H578" s="122"/>
      <c r="I578" s="122">
        <f>VLOOKUP(C578,'[1]13'!$C$23:$AZ$935,7,0)</f>
        <v>0</v>
      </c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2"/>
      <c r="AC578" s="122"/>
      <c r="AD578" s="122"/>
      <c r="AE578" s="122"/>
      <c r="AF578" s="122"/>
      <c r="AG578" s="122"/>
      <c r="AH578" s="122">
        <v>0</v>
      </c>
      <c r="AI578" s="122">
        <v>0</v>
      </c>
      <c r="AJ578" s="122"/>
      <c r="AK578" s="122">
        <v>0</v>
      </c>
      <c r="AL578" s="122"/>
      <c r="AM578" s="122"/>
      <c r="AN578" s="122"/>
      <c r="AO578" s="122">
        <f t="shared" ref="AO578:AO590" si="445">AV578+BC578</f>
        <v>0</v>
      </c>
      <c r="AP578" s="122">
        <f t="shared" ref="AP578:AP590" si="446">AW578+BD578</f>
        <v>0</v>
      </c>
      <c r="AQ578" s="122">
        <f t="shared" ref="AQ578:AQ590" si="447">AX578+BE578</f>
        <v>0</v>
      </c>
      <c r="AR578" s="122">
        <f t="shared" ref="AR578:AR590" si="448">AY578+BF578</f>
        <v>0</v>
      </c>
      <c r="AS578" s="122"/>
      <c r="AT578" s="122"/>
      <c r="AU578" s="122"/>
      <c r="AV578" s="122">
        <f>VLOOKUP(C578,'[1]13'!$C$23:$AZ$935,46,0)</f>
        <v>0</v>
      </c>
      <c r="AW578" s="122">
        <f>VLOOKUP(C578,'[1]13'!$C$23:$AZ$935,47,0)</f>
        <v>0</v>
      </c>
      <c r="AX578" s="122"/>
      <c r="AY578" s="122">
        <f>VLOOKUP(C578,'[1]13'!$C$23:$AZ$935,49,0)</f>
        <v>0</v>
      </c>
      <c r="AZ578" s="122"/>
      <c r="BA578" s="122"/>
      <c r="BB578" s="122"/>
      <c r="BC578" s="122">
        <v>0</v>
      </c>
      <c r="BD578" s="122">
        <v>0</v>
      </c>
      <c r="BE578" s="122"/>
      <c r="BF578" s="122">
        <v>0</v>
      </c>
      <c r="BG578" s="122"/>
      <c r="BH578" s="122"/>
      <c r="BI578" s="122"/>
      <c r="BJ578" s="122"/>
      <c r="BK578" s="122"/>
      <c r="BL578" s="122"/>
      <c r="BM578" s="122"/>
      <c r="BN578" s="122"/>
      <c r="BO578" s="122"/>
      <c r="BP578" s="122"/>
      <c r="BQ578" s="122"/>
      <c r="BR578" s="122"/>
      <c r="BS578" s="122"/>
      <c r="BT578" s="122"/>
      <c r="BU578" s="122"/>
      <c r="BV578" s="122"/>
      <c r="BW578" s="122"/>
      <c r="BX578" s="122"/>
      <c r="BY578" s="122">
        <f t="shared" ref="BY578:BY590" si="449">F578-AO578</f>
        <v>0</v>
      </c>
      <c r="BZ578" s="122"/>
      <c r="CA578" s="122"/>
      <c r="CB578" s="98"/>
    </row>
    <row r="579" spans="1:80" s="90" customFormat="1" ht="46.65" x14ac:dyDescent="0.3">
      <c r="A579" s="106" t="s">
        <v>1662</v>
      </c>
      <c r="B579" s="107" t="s">
        <v>648</v>
      </c>
      <c r="C579" s="108" t="s">
        <v>696</v>
      </c>
      <c r="D579" s="122">
        <v>0.24376000000000003</v>
      </c>
      <c r="E579" s="122"/>
      <c r="F579" s="122">
        <f>VLOOKUP(C579,'[1]13'!$C$23:$AZ$935,4,0)</f>
        <v>0.24376</v>
      </c>
      <c r="G579" s="122">
        <f>VLOOKUP(C579,'[1]13'!$C$23:$AZ$935,5,0)</f>
        <v>0</v>
      </c>
      <c r="H579" s="122"/>
      <c r="I579" s="122">
        <f>VLOOKUP(C579,'[1]13'!$C$23:$AZ$935,7,0)</f>
        <v>0.05</v>
      </c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2"/>
      <c r="AC579" s="122"/>
      <c r="AD579" s="122"/>
      <c r="AE579" s="122"/>
      <c r="AF579" s="122"/>
      <c r="AG579" s="122"/>
      <c r="AH579" s="122">
        <v>0.24376</v>
      </c>
      <c r="AI579" s="122">
        <v>0</v>
      </c>
      <c r="AJ579" s="122"/>
      <c r="AK579" s="122">
        <v>0.05</v>
      </c>
      <c r="AL579" s="122"/>
      <c r="AM579" s="122"/>
      <c r="AN579" s="122"/>
      <c r="AO579" s="122">
        <f t="shared" si="445"/>
        <v>0</v>
      </c>
      <c r="AP579" s="122">
        <f t="shared" si="446"/>
        <v>0</v>
      </c>
      <c r="AQ579" s="122">
        <f t="shared" si="447"/>
        <v>0</v>
      </c>
      <c r="AR579" s="122">
        <f t="shared" si="448"/>
        <v>0</v>
      </c>
      <c r="AS579" s="122"/>
      <c r="AT579" s="122"/>
      <c r="AU579" s="122"/>
      <c r="AV579" s="122">
        <f>VLOOKUP(C579,'[1]13'!$C$23:$AZ$935,46,0)</f>
        <v>0</v>
      </c>
      <c r="AW579" s="122">
        <f>VLOOKUP(C579,'[1]13'!$C$23:$AZ$935,47,0)</f>
        <v>0</v>
      </c>
      <c r="AX579" s="122"/>
      <c r="AY579" s="122">
        <f>VLOOKUP(C579,'[1]13'!$C$23:$AZ$935,49,0)</f>
        <v>0</v>
      </c>
      <c r="AZ579" s="122"/>
      <c r="BA579" s="122"/>
      <c r="BB579" s="122"/>
      <c r="BC579" s="122">
        <v>0</v>
      </c>
      <c r="BD579" s="122">
        <v>0</v>
      </c>
      <c r="BE579" s="122"/>
      <c r="BF579" s="122">
        <v>0</v>
      </c>
      <c r="BG579" s="122"/>
      <c r="BH579" s="122"/>
      <c r="BI579" s="122"/>
      <c r="BJ579" s="122"/>
      <c r="BK579" s="122"/>
      <c r="BL579" s="122"/>
      <c r="BM579" s="122"/>
      <c r="BN579" s="122"/>
      <c r="BO579" s="122"/>
      <c r="BP579" s="122"/>
      <c r="BQ579" s="122"/>
      <c r="BR579" s="122"/>
      <c r="BS579" s="122"/>
      <c r="BT579" s="122"/>
      <c r="BU579" s="122"/>
      <c r="BV579" s="122"/>
      <c r="BW579" s="122"/>
      <c r="BX579" s="122"/>
      <c r="BY579" s="122">
        <f t="shared" si="449"/>
        <v>0.24376</v>
      </c>
      <c r="BZ579" s="122"/>
      <c r="CA579" s="122"/>
      <c r="CB579" s="98"/>
    </row>
    <row r="580" spans="1:80" s="90" customFormat="1" ht="46.65" x14ac:dyDescent="0.3">
      <c r="A580" s="106" t="s">
        <v>1662</v>
      </c>
      <c r="B580" s="107" t="s">
        <v>649</v>
      </c>
      <c r="C580" s="108" t="s">
        <v>697</v>
      </c>
      <c r="D580" s="122">
        <v>1.1136600000000001</v>
      </c>
      <c r="E580" s="122"/>
      <c r="F580" s="122">
        <f>VLOOKUP(C580,'[1]13'!$C$23:$AZ$935,4,0)</f>
        <v>1.1136600000000001</v>
      </c>
      <c r="G580" s="122">
        <f>VLOOKUP(C580,'[1]13'!$C$23:$AZ$935,5,0)</f>
        <v>0</v>
      </c>
      <c r="H580" s="122"/>
      <c r="I580" s="122">
        <f>VLOOKUP(C580,'[1]13'!$C$23:$AZ$935,7,0)</f>
        <v>0.3</v>
      </c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2"/>
      <c r="AC580" s="122"/>
      <c r="AD580" s="122"/>
      <c r="AE580" s="122"/>
      <c r="AF580" s="122"/>
      <c r="AG580" s="122"/>
      <c r="AH580" s="122">
        <v>1.1136600000000001</v>
      </c>
      <c r="AI580" s="122">
        <v>0</v>
      </c>
      <c r="AJ580" s="122"/>
      <c r="AK580" s="122">
        <v>0.3</v>
      </c>
      <c r="AL580" s="122"/>
      <c r="AM580" s="122"/>
      <c r="AN580" s="122"/>
      <c r="AO580" s="122">
        <f t="shared" si="445"/>
        <v>0</v>
      </c>
      <c r="AP580" s="122">
        <f t="shared" si="446"/>
        <v>0</v>
      </c>
      <c r="AQ580" s="122">
        <f t="shared" si="447"/>
        <v>0</v>
      </c>
      <c r="AR580" s="122">
        <f t="shared" si="448"/>
        <v>0</v>
      </c>
      <c r="AS580" s="122"/>
      <c r="AT580" s="122"/>
      <c r="AU580" s="122"/>
      <c r="AV580" s="122">
        <f>VLOOKUP(C580,'[1]13'!$C$23:$AZ$935,46,0)</f>
        <v>0</v>
      </c>
      <c r="AW580" s="122">
        <f>VLOOKUP(C580,'[1]13'!$C$23:$AZ$935,47,0)</f>
        <v>0</v>
      </c>
      <c r="AX580" s="122"/>
      <c r="AY580" s="122">
        <f>VLOOKUP(C580,'[1]13'!$C$23:$AZ$935,49,0)</f>
        <v>0</v>
      </c>
      <c r="AZ580" s="122"/>
      <c r="BA580" s="122"/>
      <c r="BB580" s="122"/>
      <c r="BC580" s="122">
        <v>0</v>
      </c>
      <c r="BD580" s="122">
        <v>0</v>
      </c>
      <c r="BE580" s="122"/>
      <c r="BF580" s="122">
        <v>0</v>
      </c>
      <c r="BG580" s="122"/>
      <c r="BH580" s="122"/>
      <c r="BI580" s="122"/>
      <c r="BJ580" s="122"/>
      <c r="BK580" s="122"/>
      <c r="BL580" s="122"/>
      <c r="BM580" s="122"/>
      <c r="BN580" s="122"/>
      <c r="BO580" s="122"/>
      <c r="BP580" s="122"/>
      <c r="BQ580" s="122"/>
      <c r="BR580" s="122"/>
      <c r="BS580" s="122"/>
      <c r="BT580" s="122"/>
      <c r="BU580" s="122"/>
      <c r="BV580" s="122"/>
      <c r="BW580" s="122"/>
      <c r="BX580" s="122"/>
      <c r="BY580" s="122">
        <f t="shared" si="449"/>
        <v>1.1136600000000001</v>
      </c>
      <c r="BZ580" s="122"/>
      <c r="CA580" s="122"/>
      <c r="CB580" s="98"/>
    </row>
    <row r="581" spans="1:80" s="90" customFormat="1" ht="46.65" x14ac:dyDescent="0.3">
      <c r="A581" s="106" t="s">
        <v>1662</v>
      </c>
      <c r="B581" s="107" t="s">
        <v>650</v>
      </c>
      <c r="C581" s="108" t="s">
        <v>698</v>
      </c>
      <c r="D581" s="122">
        <v>0.97232000000000007</v>
      </c>
      <c r="E581" s="122"/>
      <c r="F581" s="122">
        <f>VLOOKUP(C581,'[1]13'!$C$23:$AZ$935,4,0)</f>
        <v>0.97232000000000007</v>
      </c>
      <c r="G581" s="122">
        <f>VLOOKUP(C581,'[1]13'!$C$23:$AZ$935,5,0)</f>
        <v>0</v>
      </c>
      <c r="H581" s="122"/>
      <c r="I581" s="122">
        <f>VLOOKUP(C581,'[1]13'!$C$23:$AZ$935,7,0)</f>
        <v>0.26</v>
      </c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2"/>
      <c r="AC581" s="122"/>
      <c r="AD581" s="122"/>
      <c r="AE581" s="122"/>
      <c r="AF581" s="122"/>
      <c r="AG581" s="122"/>
      <c r="AH581" s="122">
        <v>0.97232000000000007</v>
      </c>
      <c r="AI581" s="122">
        <v>0</v>
      </c>
      <c r="AJ581" s="122"/>
      <c r="AK581" s="122">
        <v>0.26</v>
      </c>
      <c r="AL581" s="122"/>
      <c r="AM581" s="122"/>
      <c r="AN581" s="122"/>
      <c r="AO581" s="122">
        <f t="shared" si="445"/>
        <v>0</v>
      </c>
      <c r="AP581" s="122">
        <f t="shared" si="446"/>
        <v>0</v>
      </c>
      <c r="AQ581" s="122">
        <f t="shared" si="447"/>
        <v>0</v>
      </c>
      <c r="AR581" s="122">
        <f t="shared" si="448"/>
        <v>0</v>
      </c>
      <c r="AS581" s="122"/>
      <c r="AT581" s="122"/>
      <c r="AU581" s="122"/>
      <c r="AV581" s="122">
        <f>VLOOKUP(C581,'[1]13'!$C$23:$AZ$935,46,0)</f>
        <v>0</v>
      </c>
      <c r="AW581" s="122">
        <f>VLOOKUP(C581,'[1]13'!$C$23:$AZ$935,47,0)</f>
        <v>0</v>
      </c>
      <c r="AX581" s="122"/>
      <c r="AY581" s="122">
        <f>VLOOKUP(C581,'[1]13'!$C$23:$AZ$935,49,0)</f>
        <v>0</v>
      </c>
      <c r="AZ581" s="122"/>
      <c r="BA581" s="122"/>
      <c r="BB581" s="122"/>
      <c r="BC581" s="122">
        <v>0</v>
      </c>
      <c r="BD581" s="122">
        <v>0</v>
      </c>
      <c r="BE581" s="122"/>
      <c r="BF581" s="122">
        <v>0</v>
      </c>
      <c r="BG581" s="122"/>
      <c r="BH581" s="122"/>
      <c r="BI581" s="122"/>
      <c r="BJ581" s="122"/>
      <c r="BK581" s="122"/>
      <c r="BL581" s="122"/>
      <c r="BM581" s="122"/>
      <c r="BN581" s="122"/>
      <c r="BO581" s="122"/>
      <c r="BP581" s="122"/>
      <c r="BQ581" s="122"/>
      <c r="BR581" s="122"/>
      <c r="BS581" s="122"/>
      <c r="BT581" s="122"/>
      <c r="BU581" s="122"/>
      <c r="BV581" s="122"/>
      <c r="BW581" s="122"/>
      <c r="BX581" s="122"/>
      <c r="BY581" s="122">
        <f t="shared" si="449"/>
        <v>0.97232000000000007</v>
      </c>
      <c r="BZ581" s="122"/>
      <c r="CA581" s="122"/>
      <c r="CB581" s="98"/>
    </row>
    <row r="582" spans="1:80" s="90" customFormat="1" ht="46.65" x14ac:dyDescent="0.3">
      <c r="A582" s="106" t="s">
        <v>1662</v>
      </c>
      <c r="B582" s="107" t="s">
        <v>651</v>
      </c>
      <c r="C582" s="108" t="s">
        <v>699</v>
      </c>
      <c r="D582" s="122">
        <v>1.4670000000000001</v>
      </c>
      <c r="E582" s="122"/>
      <c r="F582" s="122">
        <f>VLOOKUP(C582,'[1]13'!$C$23:$AZ$935,4,0)</f>
        <v>1.4670000000000001</v>
      </c>
      <c r="G582" s="122">
        <f>VLOOKUP(C582,'[1]13'!$C$23:$AZ$935,5,0)</f>
        <v>0</v>
      </c>
      <c r="H582" s="122"/>
      <c r="I582" s="122">
        <f>VLOOKUP(C582,'[1]13'!$C$23:$AZ$935,7,0)</f>
        <v>0.4</v>
      </c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2"/>
      <c r="AC582" s="122"/>
      <c r="AD582" s="122"/>
      <c r="AE582" s="122"/>
      <c r="AF582" s="122"/>
      <c r="AG582" s="122"/>
      <c r="AH582" s="122">
        <v>1.4670000000000001</v>
      </c>
      <c r="AI582" s="122">
        <v>0</v>
      </c>
      <c r="AJ582" s="122"/>
      <c r="AK582" s="122">
        <v>0.4</v>
      </c>
      <c r="AL582" s="122"/>
      <c r="AM582" s="122"/>
      <c r="AN582" s="122"/>
      <c r="AO582" s="122">
        <f t="shared" si="445"/>
        <v>0</v>
      </c>
      <c r="AP582" s="122">
        <f t="shared" si="446"/>
        <v>0</v>
      </c>
      <c r="AQ582" s="122">
        <f t="shared" si="447"/>
        <v>0</v>
      </c>
      <c r="AR582" s="122">
        <f t="shared" si="448"/>
        <v>0</v>
      </c>
      <c r="AS582" s="122"/>
      <c r="AT582" s="122"/>
      <c r="AU582" s="122"/>
      <c r="AV582" s="122">
        <f>VLOOKUP(C582,'[1]13'!$C$23:$AZ$935,46,0)</f>
        <v>0</v>
      </c>
      <c r="AW582" s="122">
        <f>VLOOKUP(C582,'[1]13'!$C$23:$AZ$935,47,0)</f>
        <v>0</v>
      </c>
      <c r="AX582" s="122"/>
      <c r="AY582" s="122">
        <f>VLOOKUP(C582,'[1]13'!$C$23:$AZ$935,49,0)</f>
        <v>0</v>
      </c>
      <c r="AZ582" s="122"/>
      <c r="BA582" s="122"/>
      <c r="BB582" s="122"/>
      <c r="BC582" s="122">
        <v>0</v>
      </c>
      <c r="BD582" s="122">
        <v>0</v>
      </c>
      <c r="BE582" s="122"/>
      <c r="BF582" s="122">
        <v>0</v>
      </c>
      <c r="BG582" s="122"/>
      <c r="BH582" s="122"/>
      <c r="BI582" s="122"/>
      <c r="BJ582" s="122"/>
      <c r="BK582" s="122"/>
      <c r="BL582" s="122"/>
      <c r="BM582" s="122"/>
      <c r="BN582" s="122"/>
      <c r="BO582" s="122"/>
      <c r="BP582" s="122"/>
      <c r="BQ582" s="122"/>
      <c r="BR582" s="122"/>
      <c r="BS582" s="122"/>
      <c r="BT582" s="122"/>
      <c r="BU582" s="122"/>
      <c r="BV582" s="122"/>
      <c r="BW582" s="122"/>
      <c r="BX582" s="122"/>
      <c r="BY582" s="122">
        <f t="shared" si="449"/>
        <v>1.4670000000000001</v>
      </c>
      <c r="BZ582" s="122"/>
      <c r="CA582" s="122"/>
      <c r="CB582" s="98"/>
    </row>
    <row r="583" spans="1:80" s="90" customFormat="1" ht="46.65" x14ac:dyDescent="0.3">
      <c r="A583" s="106" t="s">
        <v>1662</v>
      </c>
      <c r="B583" s="107" t="s">
        <v>994</v>
      </c>
      <c r="C583" s="108" t="s">
        <v>700</v>
      </c>
      <c r="D583" s="122">
        <v>0.26182</v>
      </c>
      <c r="E583" s="122"/>
      <c r="F583" s="122">
        <f>VLOOKUP(C583,'[1]13'!$C$23:$AZ$935,4,0)</f>
        <v>0.26182</v>
      </c>
      <c r="G583" s="122">
        <f>VLOOKUP(C583,'[1]13'!$C$23:$AZ$935,5,0)</f>
        <v>0</v>
      </c>
      <c r="H583" s="122"/>
      <c r="I583" s="122">
        <f>VLOOKUP(C583,'[1]13'!$C$23:$AZ$935,7,0)</f>
        <v>0.15</v>
      </c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2"/>
      <c r="AC583" s="122"/>
      <c r="AD583" s="122"/>
      <c r="AE583" s="122"/>
      <c r="AF583" s="122"/>
      <c r="AG583" s="122"/>
      <c r="AH583" s="122">
        <v>0.26182</v>
      </c>
      <c r="AI583" s="122">
        <v>0</v>
      </c>
      <c r="AJ583" s="122"/>
      <c r="AK583" s="122">
        <v>0.15</v>
      </c>
      <c r="AL583" s="122"/>
      <c r="AM583" s="122"/>
      <c r="AN583" s="122"/>
      <c r="AO583" s="122">
        <f t="shared" si="445"/>
        <v>0.90996127000000004</v>
      </c>
      <c r="AP583" s="122">
        <f t="shared" si="446"/>
        <v>0</v>
      </c>
      <c r="AQ583" s="122">
        <f t="shared" si="447"/>
        <v>0</v>
      </c>
      <c r="AR583" s="122">
        <f t="shared" si="448"/>
        <v>0.22700000000000001</v>
      </c>
      <c r="AS583" s="122"/>
      <c r="AT583" s="122"/>
      <c r="AU583" s="122"/>
      <c r="AV583" s="122">
        <f>VLOOKUP(C583,'[1]13'!$C$23:$AZ$935,46,0)</f>
        <v>0</v>
      </c>
      <c r="AW583" s="122">
        <f>VLOOKUP(C583,'[1]13'!$C$23:$AZ$935,47,0)</f>
        <v>0</v>
      </c>
      <c r="AX583" s="122"/>
      <c r="AY583" s="122">
        <f>VLOOKUP(C583,'[1]13'!$C$23:$AZ$935,49,0)</f>
        <v>0</v>
      </c>
      <c r="AZ583" s="122"/>
      <c r="BA583" s="122"/>
      <c r="BB583" s="122"/>
      <c r="BC583" s="122">
        <v>0.90996127000000004</v>
      </c>
      <c r="BD583" s="122">
        <v>0</v>
      </c>
      <c r="BE583" s="122"/>
      <c r="BF583" s="122">
        <v>0.22700000000000001</v>
      </c>
      <c r="BG583" s="122"/>
      <c r="BH583" s="122"/>
      <c r="BI583" s="122"/>
      <c r="BJ583" s="122"/>
      <c r="BK583" s="122"/>
      <c r="BL583" s="122"/>
      <c r="BM583" s="122"/>
      <c r="BN583" s="122"/>
      <c r="BO583" s="122"/>
      <c r="BP583" s="122"/>
      <c r="BQ583" s="122"/>
      <c r="BR583" s="122"/>
      <c r="BS583" s="122"/>
      <c r="BT583" s="122"/>
      <c r="BU583" s="122"/>
      <c r="BV583" s="122"/>
      <c r="BW583" s="122"/>
      <c r="BX583" s="122"/>
      <c r="BY583" s="122">
        <f t="shared" si="449"/>
        <v>-0.64814126999999999</v>
      </c>
      <c r="BZ583" s="122"/>
      <c r="CA583" s="122"/>
      <c r="CB583" s="98"/>
    </row>
    <row r="584" spans="1:80" s="90" customFormat="1" ht="46.65" x14ac:dyDescent="0.3">
      <c r="A584" s="106" t="s">
        <v>1662</v>
      </c>
      <c r="B584" s="107" t="s">
        <v>653</v>
      </c>
      <c r="C584" s="108" t="s">
        <v>702</v>
      </c>
      <c r="D584" s="122">
        <v>1.3700399999999999</v>
      </c>
      <c r="E584" s="122"/>
      <c r="F584" s="122">
        <f>VLOOKUP(C584,'[1]13'!$C$23:$AZ$935,4,0)</f>
        <v>1.3700399999999999</v>
      </c>
      <c r="G584" s="122">
        <f>VLOOKUP(C584,'[1]13'!$C$23:$AZ$935,5,0)</f>
        <v>0</v>
      </c>
      <c r="H584" s="122"/>
      <c r="I584" s="122">
        <f>VLOOKUP(C584,'[1]13'!$C$23:$AZ$935,7,0)</f>
        <v>0.35</v>
      </c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2"/>
      <c r="AC584" s="122"/>
      <c r="AD584" s="122"/>
      <c r="AE584" s="122"/>
      <c r="AF584" s="122"/>
      <c r="AG584" s="122"/>
      <c r="AH584" s="122">
        <v>1.3700399999999999</v>
      </c>
      <c r="AI584" s="122">
        <v>0</v>
      </c>
      <c r="AJ584" s="122"/>
      <c r="AK584" s="122">
        <v>0.35</v>
      </c>
      <c r="AL584" s="122"/>
      <c r="AM584" s="122"/>
      <c r="AN584" s="122"/>
      <c r="AO584" s="122">
        <f t="shared" si="445"/>
        <v>0</v>
      </c>
      <c r="AP584" s="122">
        <f t="shared" si="446"/>
        <v>0</v>
      </c>
      <c r="AQ584" s="122">
        <f t="shared" si="447"/>
        <v>0</v>
      </c>
      <c r="AR584" s="122">
        <f t="shared" si="448"/>
        <v>0</v>
      </c>
      <c r="AS584" s="122"/>
      <c r="AT584" s="122"/>
      <c r="AU584" s="122"/>
      <c r="AV584" s="122">
        <f>VLOOKUP(C584,'[1]13'!$C$23:$AZ$935,46,0)</f>
        <v>0</v>
      </c>
      <c r="AW584" s="122">
        <f>VLOOKUP(C584,'[1]13'!$C$23:$AZ$935,47,0)</f>
        <v>0</v>
      </c>
      <c r="AX584" s="122"/>
      <c r="AY584" s="122">
        <f>VLOOKUP(C584,'[1]13'!$C$23:$AZ$935,49,0)</f>
        <v>0</v>
      </c>
      <c r="AZ584" s="122"/>
      <c r="BA584" s="122"/>
      <c r="BB584" s="122"/>
      <c r="BC584" s="122">
        <v>0</v>
      </c>
      <c r="BD584" s="122">
        <v>0</v>
      </c>
      <c r="BE584" s="122"/>
      <c r="BF584" s="122">
        <v>0</v>
      </c>
      <c r="BG584" s="122"/>
      <c r="BH584" s="122"/>
      <c r="BI584" s="122"/>
      <c r="BJ584" s="122"/>
      <c r="BK584" s="122"/>
      <c r="BL584" s="122"/>
      <c r="BM584" s="122"/>
      <c r="BN584" s="122"/>
      <c r="BO584" s="122"/>
      <c r="BP584" s="122"/>
      <c r="BQ584" s="122"/>
      <c r="BR584" s="122"/>
      <c r="BS584" s="122"/>
      <c r="BT584" s="122"/>
      <c r="BU584" s="122"/>
      <c r="BV584" s="122"/>
      <c r="BW584" s="122"/>
      <c r="BX584" s="122"/>
      <c r="BY584" s="122">
        <f t="shared" si="449"/>
        <v>1.3700399999999999</v>
      </c>
      <c r="BZ584" s="122"/>
      <c r="CA584" s="122"/>
      <c r="CB584" s="98"/>
    </row>
    <row r="585" spans="1:80" s="90" customFormat="1" ht="46.65" x14ac:dyDescent="0.3">
      <c r="A585" s="106" t="s">
        <v>1662</v>
      </c>
      <c r="B585" s="107" t="s">
        <v>995</v>
      </c>
      <c r="C585" s="108" t="s">
        <v>703</v>
      </c>
      <c r="D585" s="122">
        <v>0.59533000000000003</v>
      </c>
      <c r="E585" s="122"/>
      <c r="F585" s="122">
        <f>VLOOKUP(C585,'[1]13'!$C$23:$AZ$935,4,0)</f>
        <v>0.59533000000000003</v>
      </c>
      <c r="G585" s="122">
        <f>VLOOKUP(C585,'[1]13'!$C$23:$AZ$935,5,0)</f>
        <v>0</v>
      </c>
      <c r="H585" s="122"/>
      <c r="I585" s="122">
        <f>VLOOKUP(C585,'[1]13'!$C$23:$AZ$935,7,0)</f>
        <v>0.22</v>
      </c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2"/>
      <c r="AC585" s="122"/>
      <c r="AD585" s="122"/>
      <c r="AE585" s="122"/>
      <c r="AF585" s="122"/>
      <c r="AG585" s="122"/>
      <c r="AH585" s="122">
        <v>0.59533000000000003</v>
      </c>
      <c r="AI585" s="122">
        <v>0</v>
      </c>
      <c r="AJ585" s="122"/>
      <c r="AK585" s="122">
        <v>0.22</v>
      </c>
      <c r="AL585" s="122"/>
      <c r="AM585" s="122"/>
      <c r="AN585" s="122"/>
      <c r="AO585" s="122">
        <f t="shared" si="445"/>
        <v>0</v>
      </c>
      <c r="AP585" s="122">
        <f t="shared" si="446"/>
        <v>0</v>
      </c>
      <c r="AQ585" s="122">
        <f t="shared" si="447"/>
        <v>0</v>
      </c>
      <c r="AR585" s="122">
        <f t="shared" si="448"/>
        <v>0</v>
      </c>
      <c r="AS585" s="122"/>
      <c r="AT585" s="122"/>
      <c r="AU585" s="122"/>
      <c r="AV585" s="122">
        <f>VLOOKUP(C585,'[1]13'!$C$23:$AZ$935,46,0)</f>
        <v>0</v>
      </c>
      <c r="AW585" s="122">
        <f>VLOOKUP(C585,'[1]13'!$C$23:$AZ$935,47,0)</f>
        <v>0</v>
      </c>
      <c r="AX585" s="122"/>
      <c r="AY585" s="122">
        <f>VLOOKUP(C585,'[1]13'!$C$23:$AZ$935,49,0)</f>
        <v>0</v>
      </c>
      <c r="AZ585" s="122"/>
      <c r="BA585" s="122"/>
      <c r="BB585" s="122"/>
      <c r="BC585" s="122">
        <v>0</v>
      </c>
      <c r="BD585" s="122">
        <v>0</v>
      </c>
      <c r="BE585" s="122"/>
      <c r="BF585" s="122">
        <v>0</v>
      </c>
      <c r="BG585" s="122"/>
      <c r="BH585" s="122"/>
      <c r="BI585" s="122"/>
      <c r="BJ585" s="122"/>
      <c r="BK585" s="122"/>
      <c r="BL585" s="122"/>
      <c r="BM585" s="122"/>
      <c r="BN585" s="122"/>
      <c r="BO585" s="122"/>
      <c r="BP585" s="122"/>
      <c r="BQ585" s="122"/>
      <c r="BR585" s="122"/>
      <c r="BS585" s="122"/>
      <c r="BT585" s="122"/>
      <c r="BU585" s="122"/>
      <c r="BV585" s="122"/>
      <c r="BW585" s="122"/>
      <c r="BX585" s="122"/>
      <c r="BY585" s="122">
        <f t="shared" si="449"/>
        <v>0.59533000000000003</v>
      </c>
      <c r="BZ585" s="122"/>
      <c r="CA585" s="122"/>
      <c r="CB585" s="98"/>
    </row>
    <row r="586" spans="1:80" s="90" customFormat="1" ht="31.1" x14ac:dyDescent="0.3">
      <c r="A586" s="106" t="s">
        <v>1662</v>
      </c>
      <c r="B586" s="107" t="s">
        <v>654</v>
      </c>
      <c r="C586" s="108" t="s">
        <v>704</v>
      </c>
      <c r="D586" s="122">
        <v>6.1035600000000008</v>
      </c>
      <c r="E586" s="122"/>
      <c r="F586" s="122">
        <f>VLOOKUP(C586,'[1]13'!$C$23:$AZ$935,4,0)</f>
        <v>6.1035599999999999</v>
      </c>
      <c r="G586" s="122">
        <f>VLOOKUP(C586,'[1]13'!$C$23:$AZ$935,5,0)</f>
        <v>0</v>
      </c>
      <c r="H586" s="122"/>
      <c r="I586" s="122">
        <f>VLOOKUP(C586,'[1]13'!$C$23:$AZ$935,7,0)</f>
        <v>0</v>
      </c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2"/>
      <c r="AC586" s="122"/>
      <c r="AD586" s="122"/>
      <c r="AE586" s="122"/>
      <c r="AF586" s="122"/>
      <c r="AG586" s="122"/>
      <c r="AH586" s="122">
        <v>6.1035599999999999</v>
      </c>
      <c r="AI586" s="122">
        <v>0</v>
      </c>
      <c r="AJ586" s="122"/>
      <c r="AK586" s="122">
        <v>0</v>
      </c>
      <c r="AL586" s="122"/>
      <c r="AM586" s="122"/>
      <c r="AN586" s="122"/>
      <c r="AO586" s="122">
        <f t="shared" si="445"/>
        <v>0</v>
      </c>
      <c r="AP586" s="122">
        <f t="shared" si="446"/>
        <v>0</v>
      </c>
      <c r="AQ586" s="122">
        <f t="shared" si="447"/>
        <v>0</v>
      </c>
      <c r="AR586" s="122">
        <f t="shared" si="448"/>
        <v>0</v>
      </c>
      <c r="AS586" s="122"/>
      <c r="AT586" s="122"/>
      <c r="AU586" s="122"/>
      <c r="AV586" s="122">
        <f>VLOOKUP(C586,'[1]13'!$C$23:$AZ$935,46,0)</f>
        <v>0</v>
      </c>
      <c r="AW586" s="122">
        <f>VLOOKUP(C586,'[1]13'!$C$23:$AZ$935,47,0)</f>
        <v>0</v>
      </c>
      <c r="AX586" s="122"/>
      <c r="AY586" s="122">
        <f>VLOOKUP(C586,'[1]13'!$C$23:$AZ$935,49,0)</f>
        <v>0</v>
      </c>
      <c r="AZ586" s="122"/>
      <c r="BA586" s="122"/>
      <c r="BB586" s="122"/>
      <c r="BC586" s="122">
        <v>0</v>
      </c>
      <c r="BD586" s="122">
        <v>0</v>
      </c>
      <c r="BE586" s="122"/>
      <c r="BF586" s="122">
        <v>0</v>
      </c>
      <c r="BG586" s="122"/>
      <c r="BH586" s="122"/>
      <c r="BI586" s="122"/>
      <c r="BJ586" s="122"/>
      <c r="BK586" s="122"/>
      <c r="BL586" s="122"/>
      <c r="BM586" s="122"/>
      <c r="BN586" s="122"/>
      <c r="BO586" s="122"/>
      <c r="BP586" s="122"/>
      <c r="BQ586" s="122"/>
      <c r="BR586" s="122"/>
      <c r="BS586" s="122"/>
      <c r="BT586" s="122"/>
      <c r="BU586" s="122"/>
      <c r="BV586" s="122"/>
      <c r="BW586" s="122"/>
      <c r="BX586" s="122"/>
      <c r="BY586" s="122">
        <f t="shared" si="449"/>
        <v>6.1035599999999999</v>
      </c>
      <c r="BZ586" s="122"/>
      <c r="CA586" s="122"/>
      <c r="CB586" s="98"/>
    </row>
    <row r="587" spans="1:80" s="90" customFormat="1" ht="77.7" x14ac:dyDescent="0.3">
      <c r="A587" s="106" t="s">
        <v>1662</v>
      </c>
      <c r="B587" s="107" t="s">
        <v>996</v>
      </c>
      <c r="C587" s="108" t="s">
        <v>1461</v>
      </c>
      <c r="D587" s="122">
        <v>34.664619999999999</v>
      </c>
      <c r="E587" s="122"/>
      <c r="F587" s="122">
        <f>VLOOKUP(C587,'[1]13'!$C$23:$AZ$935,4,0)</f>
        <v>0</v>
      </c>
      <c r="G587" s="122">
        <f>VLOOKUP(C587,'[1]13'!$C$23:$AZ$935,5,0)</f>
        <v>0</v>
      </c>
      <c r="H587" s="122"/>
      <c r="I587" s="122">
        <f>VLOOKUP(C587,'[1]13'!$C$23:$AZ$935,7,0)</f>
        <v>0</v>
      </c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2"/>
      <c r="AC587" s="122"/>
      <c r="AD587" s="122"/>
      <c r="AE587" s="122"/>
      <c r="AF587" s="122"/>
      <c r="AG587" s="122"/>
      <c r="AH587" s="122">
        <v>0</v>
      </c>
      <c r="AI587" s="122">
        <v>0</v>
      </c>
      <c r="AJ587" s="122"/>
      <c r="AK587" s="122">
        <v>0</v>
      </c>
      <c r="AL587" s="122"/>
      <c r="AM587" s="122"/>
      <c r="AN587" s="122"/>
      <c r="AO587" s="122">
        <f t="shared" si="445"/>
        <v>0</v>
      </c>
      <c r="AP587" s="122">
        <f t="shared" si="446"/>
        <v>0</v>
      </c>
      <c r="AQ587" s="122">
        <f t="shared" si="447"/>
        <v>0</v>
      </c>
      <c r="AR587" s="122">
        <f t="shared" si="448"/>
        <v>0</v>
      </c>
      <c r="AS587" s="122"/>
      <c r="AT587" s="122"/>
      <c r="AU587" s="122"/>
      <c r="AV587" s="122">
        <f>VLOOKUP(C587,'[1]13'!$C$23:$AZ$935,46,0)</f>
        <v>0</v>
      </c>
      <c r="AW587" s="122">
        <f>VLOOKUP(C587,'[1]13'!$C$23:$AZ$935,47,0)</f>
        <v>0</v>
      </c>
      <c r="AX587" s="122"/>
      <c r="AY587" s="122">
        <f>VLOOKUP(C587,'[1]13'!$C$23:$AZ$935,49,0)</f>
        <v>0</v>
      </c>
      <c r="AZ587" s="122"/>
      <c r="BA587" s="122"/>
      <c r="BB587" s="122"/>
      <c r="BC587" s="122">
        <v>0</v>
      </c>
      <c r="BD587" s="122">
        <v>0</v>
      </c>
      <c r="BE587" s="122"/>
      <c r="BF587" s="122">
        <v>0</v>
      </c>
      <c r="BG587" s="122"/>
      <c r="BH587" s="122"/>
      <c r="BI587" s="122"/>
      <c r="BJ587" s="122"/>
      <c r="BK587" s="122"/>
      <c r="BL587" s="122"/>
      <c r="BM587" s="122"/>
      <c r="BN587" s="122"/>
      <c r="BO587" s="122"/>
      <c r="BP587" s="122"/>
      <c r="BQ587" s="122"/>
      <c r="BR587" s="122"/>
      <c r="BS587" s="122"/>
      <c r="BT587" s="122"/>
      <c r="BU587" s="122"/>
      <c r="BV587" s="122"/>
      <c r="BW587" s="122"/>
      <c r="BX587" s="122"/>
      <c r="BY587" s="122">
        <f t="shared" si="449"/>
        <v>0</v>
      </c>
      <c r="BZ587" s="122"/>
      <c r="CA587" s="122"/>
      <c r="CB587" s="98"/>
    </row>
    <row r="588" spans="1:80" s="90" customFormat="1" ht="62.2" x14ac:dyDescent="0.3">
      <c r="A588" s="106" t="s">
        <v>1662</v>
      </c>
      <c r="B588" s="107" t="s">
        <v>1808</v>
      </c>
      <c r="C588" s="108" t="s">
        <v>1462</v>
      </c>
      <c r="D588" s="122">
        <v>4.3740200000000007</v>
      </c>
      <c r="E588" s="122"/>
      <c r="F588" s="122">
        <f>VLOOKUP(C588,'[1]13'!$C$23:$AZ$935,4,0)</f>
        <v>0</v>
      </c>
      <c r="G588" s="122">
        <f>VLOOKUP(C588,'[1]13'!$C$23:$AZ$935,5,0)</f>
        <v>0</v>
      </c>
      <c r="H588" s="122"/>
      <c r="I588" s="122">
        <f>VLOOKUP(C588,'[1]13'!$C$23:$AZ$935,7,0)</f>
        <v>0</v>
      </c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2"/>
      <c r="AC588" s="122"/>
      <c r="AD588" s="122"/>
      <c r="AE588" s="122"/>
      <c r="AF588" s="122"/>
      <c r="AG588" s="122"/>
      <c r="AH588" s="122">
        <v>0</v>
      </c>
      <c r="AI588" s="122">
        <v>0</v>
      </c>
      <c r="AJ588" s="122"/>
      <c r="AK588" s="122">
        <v>0</v>
      </c>
      <c r="AL588" s="122"/>
      <c r="AM588" s="122"/>
      <c r="AN588" s="122"/>
      <c r="AO588" s="122">
        <f t="shared" si="445"/>
        <v>0</v>
      </c>
      <c r="AP588" s="122">
        <f t="shared" si="446"/>
        <v>0</v>
      </c>
      <c r="AQ588" s="122">
        <f t="shared" si="447"/>
        <v>0</v>
      </c>
      <c r="AR588" s="122">
        <f t="shared" si="448"/>
        <v>0</v>
      </c>
      <c r="AS588" s="122"/>
      <c r="AT588" s="122"/>
      <c r="AU588" s="122"/>
      <c r="AV588" s="122">
        <f>VLOOKUP(C588,'[1]13'!$C$23:$AZ$935,46,0)</f>
        <v>0</v>
      </c>
      <c r="AW588" s="122">
        <f>VLOOKUP(C588,'[1]13'!$C$23:$AZ$935,47,0)</f>
        <v>0</v>
      </c>
      <c r="AX588" s="122"/>
      <c r="AY588" s="122">
        <f>VLOOKUP(C588,'[1]13'!$C$23:$AZ$935,49,0)</f>
        <v>0</v>
      </c>
      <c r="AZ588" s="122"/>
      <c r="BA588" s="122"/>
      <c r="BB588" s="122"/>
      <c r="BC588" s="122">
        <v>0</v>
      </c>
      <c r="BD588" s="122">
        <v>0</v>
      </c>
      <c r="BE588" s="122"/>
      <c r="BF588" s="122">
        <v>0</v>
      </c>
      <c r="BG588" s="122"/>
      <c r="BH588" s="122"/>
      <c r="BI588" s="122"/>
      <c r="BJ588" s="122"/>
      <c r="BK588" s="122"/>
      <c r="BL588" s="122"/>
      <c r="BM588" s="122"/>
      <c r="BN588" s="122"/>
      <c r="BO588" s="122"/>
      <c r="BP588" s="122"/>
      <c r="BQ588" s="122"/>
      <c r="BR588" s="122"/>
      <c r="BS588" s="122"/>
      <c r="BT588" s="122"/>
      <c r="BU588" s="122"/>
      <c r="BV588" s="122"/>
      <c r="BW588" s="122"/>
      <c r="BX588" s="122"/>
      <c r="BY588" s="122">
        <f t="shared" si="449"/>
        <v>0</v>
      </c>
      <c r="BZ588" s="122"/>
      <c r="CA588" s="122"/>
      <c r="CB588" s="98"/>
    </row>
    <row r="589" spans="1:80" s="90" customFormat="1" ht="77.7" x14ac:dyDescent="0.3">
      <c r="A589" s="106" t="s">
        <v>1662</v>
      </c>
      <c r="B589" s="107" t="s">
        <v>997</v>
      </c>
      <c r="C589" s="108" t="s">
        <v>1463</v>
      </c>
      <c r="D589" s="122">
        <v>3.0006999999999997</v>
      </c>
      <c r="E589" s="122"/>
      <c r="F589" s="122">
        <f>VLOOKUP(C589,'[1]13'!$C$23:$AZ$935,4,0)</f>
        <v>3.0007000000000001</v>
      </c>
      <c r="G589" s="122">
        <f>VLOOKUP(C589,'[1]13'!$C$23:$AZ$935,5,0)</f>
        <v>0.4</v>
      </c>
      <c r="H589" s="122"/>
      <c r="I589" s="122">
        <f>VLOOKUP(C589,'[1]13'!$C$23:$AZ$935,7,0)</f>
        <v>0.02</v>
      </c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2"/>
      <c r="AC589" s="122"/>
      <c r="AD589" s="122"/>
      <c r="AE589" s="122"/>
      <c r="AF589" s="122"/>
      <c r="AG589" s="122"/>
      <c r="AH589" s="122">
        <v>3.0007000000000001</v>
      </c>
      <c r="AI589" s="122">
        <v>0.4</v>
      </c>
      <c r="AJ589" s="122"/>
      <c r="AK589" s="122">
        <v>0.02</v>
      </c>
      <c r="AL589" s="122"/>
      <c r="AM589" s="122"/>
      <c r="AN589" s="122"/>
      <c r="AO589" s="122">
        <f t="shared" si="445"/>
        <v>0</v>
      </c>
      <c r="AP589" s="122">
        <f t="shared" si="446"/>
        <v>0</v>
      </c>
      <c r="AQ589" s="122">
        <f t="shared" si="447"/>
        <v>0</v>
      </c>
      <c r="AR589" s="122">
        <f t="shared" si="448"/>
        <v>0</v>
      </c>
      <c r="AS589" s="122"/>
      <c r="AT589" s="122"/>
      <c r="AU589" s="122"/>
      <c r="AV589" s="122">
        <f>VLOOKUP(C589,'[1]13'!$C$23:$AZ$935,46,0)</f>
        <v>0</v>
      </c>
      <c r="AW589" s="122">
        <f>VLOOKUP(C589,'[1]13'!$C$23:$AZ$935,47,0)</f>
        <v>0</v>
      </c>
      <c r="AX589" s="122"/>
      <c r="AY589" s="122">
        <f>VLOOKUP(C589,'[1]13'!$C$23:$AZ$935,49,0)</f>
        <v>0</v>
      </c>
      <c r="AZ589" s="122"/>
      <c r="BA589" s="122"/>
      <c r="BB589" s="122"/>
      <c r="BC589" s="122">
        <v>0</v>
      </c>
      <c r="BD589" s="122">
        <v>0</v>
      </c>
      <c r="BE589" s="122"/>
      <c r="BF589" s="122">
        <v>0</v>
      </c>
      <c r="BG589" s="122"/>
      <c r="BH589" s="122"/>
      <c r="BI589" s="122"/>
      <c r="BJ589" s="122"/>
      <c r="BK589" s="122"/>
      <c r="BL589" s="122"/>
      <c r="BM589" s="122"/>
      <c r="BN589" s="122"/>
      <c r="BO589" s="122"/>
      <c r="BP589" s="122"/>
      <c r="BQ589" s="122"/>
      <c r="BR589" s="122"/>
      <c r="BS589" s="122"/>
      <c r="BT589" s="122"/>
      <c r="BU589" s="122"/>
      <c r="BV589" s="122"/>
      <c r="BW589" s="122"/>
      <c r="BX589" s="122"/>
      <c r="BY589" s="122">
        <f t="shared" si="449"/>
        <v>3.0007000000000001</v>
      </c>
      <c r="BZ589" s="122"/>
      <c r="CA589" s="122"/>
      <c r="CB589" s="98"/>
    </row>
    <row r="590" spans="1:80" s="90" customFormat="1" ht="46.65" x14ac:dyDescent="0.3">
      <c r="A590" s="106" t="s">
        <v>1662</v>
      </c>
      <c r="B590" s="107" t="s">
        <v>652</v>
      </c>
      <c r="C590" s="108" t="s">
        <v>701</v>
      </c>
      <c r="D590" s="122">
        <v>0</v>
      </c>
      <c r="E590" s="122"/>
      <c r="F590" s="122">
        <f>VLOOKUP(C590,'[1]13'!$C$23:$AZ$935,4,0)</f>
        <v>0</v>
      </c>
      <c r="G590" s="122">
        <f>VLOOKUP(C590,'[1]13'!$C$23:$AZ$935,5,0)</f>
        <v>0</v>
      </c>
      <c r="H590" s="122"/>
      <c r="I590" s="122">
        <f>VLOOKUP(C590,'[1]13'!$C$23:$AZ$935,7,0)</f>
        <v>0</v>
      </c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2"/>
      <c r="AC590" s="122"/>
      <c r="AD590" s="122"/>
      <c r="AE590" s="122"/>
      <c r="AF590" s="122"/>
      <c r="AG590" s="122"/>
      <c r="AH590" s="122">
        <v>0</v>
      </c>
      <c r="AI590" s="122">
        <v>0</v>
      </c>
      <c r="AJ590" s="122"/>
      <c r="AK590" s="122">
        <v>0</v>
      </c>
      <c r="AL590" s="122"/>
      <c r="AM590" s="122"/>
      <c r="AN590" s="122"/>
      <c r="AO590" s="122">
        <f t="shared" si="445"/>
        <v>0</v>
      </c>
      <c r="AP590" s="122">
        <f t="shared" si="446"/>
        <v>0</v>
      </c>
      <c r="AQ590" s="122">
        <f t="shared" si="447"/>
        <v>0</v>
      </c>
      <c r="AR590" s="122">
        <f t="shared" si="448"/>
        <v>0</v>
      </c>
      <c r="AS590" s="122"/>
      <c r="AT590" s="122"/>
      <c r="AU590" s="122"/>
      <c r="AV590" s="122">
        <f>VLOOKUP(C590,'[1]13'!$C$23:$AZ$935,46,0)</f>
        <v>0</v>
      </c>
      <c r="AW590" s="122">
        <f>VLOOKUP(C590,'[1]13'!$C$23:$AZ$935,47,0)</f>
        <v>0</v>
      </c>
      <c r="AX590" s="122"/>
      <c r="AY590" s="122">
        <f>VLOOKUP(C590,'[1]13'!$C$23:$AZ$935,49,0)</f>
        <v>0</v>
      </c>
      <c r="AZ590" s="122"/>
      <c r="BA590" s="122"/>
      <c r="BB590" s="122"/>
      <c r="BC590" s="122">
        <v>0</v>
      </c>
      <c r="BD590" s="122">
        <v>0</v>
      </c>
      <c r="BE590" s="122"/>
      <c r="BF590" s="122">
        <v>0</v>
      </c>
      <c r="BG590" s="122"/>
      <c r="BH590" s="122"/>
      <c r="BI590" s="122"/>
      <c r="BJ590" s="122"/>
      <c r="BK590" s="122"/>
      <c r="BL590" s="122"/>
      <c r="BM590" s="122"/>
      <c r="BN590" s="122"/>
      <c r="BO590" s="122"/>
      <c r="BP590" s="122"/>
      <c r="BQ590" s="122"/>
      <c r="BR590" s="122"/>
      <c r="BS590" s="122"/>
      <c r="BT590" s="122"/>
      <c r="BU590" s="122"/>
      <c r="BV590" s="122"/>
      <c r="BW590" s="122"/>
      <c r="BX590" s="122"/>
      <c r="BY590" s="122">
        <f t="shared" si="449"/>
        <v>0</v>
      </c>
      <c r="BZ590" s="122"/>
      <c r="CA590" s="122"/>
      <c r="CB590" s="98"/>
    </row>
    <row r="591" spans="1:80" s="90" customFormat="1" x14ac:dyDescent="0.3">
      <c r="A591" s="103"/>
      <c r="B591" s="110" t="s">
        <v>50</v>
      </c>
      <c r="C591" s="105"/>
      <c r="D591" s="133">
        <f t="shared" ref="D591:BN591" si="450">SUM(D592:D596)</f>
        <v>21.285869999999999</v>
      </c>
      <c r="E591" s="133">
        <f t="shared" si="450"/>
        <v>0</v>
      </c>
      <c r="F591" s="133">
        <f t="shared" si="450"/>
        <v>18.318930000000002</v>
      </c>
      <c r="G591" s="133">
        <f t="shared" si="450"/>
        <v>0.36</v>
      </c>
      <c r="H591" s="133">
        <f t="shared" si="450"/>
        <v>0</v>
      </c>
      <c r="I591" s="133">
        <f t="shared" si="450"/>
        <v>0.60000000000000009</v>
      </c>
      <c r="J591" s="133">
        <f t="shared" si="450"/>
        <v>0</v>
      </c>
      <c r="K591" s="133">
        <f t="shared" si="450"/>
        <v>0</v>
      </c>
      <c r="L591" s="133">
        <f t="shared" si="450"/>
        <v>0</v>
      </c>
      <c r="M591" s="133">
        <f t="shared" si="450"/>
        <v>0</v>
      </c>
      <c r="N591" s="133">
        <f t="shared" si="450"/>
        <v>0</v>
      </c>
      <c r="O591" s="133">
        <f t="shared" si="450"/>
        <v>0</v>
      </c>
      <c r="P591" s="133">
        <f t="shared" si="450"/>
        <v>0</v>
      </c>
      <c r="Q591" s="133">
        <f t="shared" si="450"/>
        <v>0</v>
      </c>
      <c r="R591" s="133">
        <f t="shared" si="450"/>
        <v>0</v>
      </c>
      <c r="S591" s="133">
        <f t="shared" si="450"/>
        <v>0</v>
      </c>
      <c r="T591" s="133">
        <f t="shared" si="450"/>
        <v>0</v>
      </c>
      <c r="U591" s="133">
        <f t="shared" si="450"/>
        <v>0</v>
      </c>
      <c r="V591" s="133">
        <f t="shared" si="450"/>
        <v>0</v>
      </c>
      <c r="W591" s="133">
        <f t="shared" si="450"/>
        <v>0</v>
      </c>
      <c r="X591" s="133">
        <f t="shared" si="450"/>
        <v>0</v>
      </c>
      <c r="Y591" s="133">
        <f t="shared" si="450"/>
        <v>0</v>
      </c>
      <c r="Z591" s="133">
        <f t="shared" si="450"/>
        <v>0</v>
      </c>
      <c r="AA591" s="133">
        <f t="shared" si="450"/>
        <v>0</v>
      </c>
      <c r="AB591" s="133">
        <f t="shared" si="450"/>
        <v>0</v>
      </c>
      <c r="AC591" s="133">
        <f t="shared" si="450"/>
        <v>0</v>
      </c>
      <c r="AD591" s="133">
        <f t="shared" si="450"/>
        <v>0</v>
      </c>
      <c r="AE591" s="133">
        <f t="shared" si="450"/>
        <v>0</v>
      </c>
      <c r="AF591" s="133">
        <f t="shared" si="450"/>
        <v>0</v>
      </c>
      <c r="AG591" s="133">
        <f t="shared" si="450"/>
        <v>0</v>
      </c>
      <c r="AH591" s="133">
        <f t="shared" si="450"/>
        <v>18.318930000000002</v>
      </c>
      <c r="AI591" s="133">
        <f t="shared" si="450"/>
        <v>0.36</v>
      </c>
      <c r="AJ591" s="133">
        <f t="shared" si="450"/>
        <v>0</v>
      </c>
      <c r="AK591" s="133">
        <f t="shared" si="450"/>
        <v>0.60000000000000009</v>
      </c>
      <c r="AL591" s="133">
        <f t="shared" si="450"/>
        <v>0</v>
      </c>
      <c r="AM591" s="133">
        <f t="shared" si="450"/>
        <v>0</v>
      </c>
      <c r="AN591" s="133">
        <f t="shared" si="450"/>
        <v>0</v>
      </c>
      <c r="AO591" s="133">
        <f t="shared" si="450"/>
        <v>10.171713810000002</v>
      </c>
      <c r="AP591" s="133">
        <f t="shared" si="450"/>
        <v>0</v>
      </c>
      <c r="AQ591" s="133">
        <f t="shared" si="450"/>
        <v>0</v>
      </c>
      <c r="AR591" s="133">
        <f t="shared" si="450"/>
        <v>0.36</v>
      </c>
      <c r="AS591" s="133">
        <f t="shared" si="450"/>
        <v>0</v>
      </c>
      <c r="AT591" s="133">
        <f t="shared" si="450"/>
        <v>0</v>
      </c>
      <c r="AU591" s="133">
        <f t="shared" si="450"/>
        <v>0</v>
      </c>
      <c r="AV591" s="133">
        <f t="shared" si="450"/>
        <v>10.171713810000002</v>
      </c>
      <c r="AW591" s="133">
        <f t="shared" si="450"/>
        <v>0</v>
      </c>
      <c r="AX591" s="133">
        <f t="shared" si="450"/>
        <v>0</v>
      </c>
      <c r="AY591" s="133">
        <f t="shared" si="450"/>
        <v>0.36</v>
      </c>
      <c r="AZ591" s="133">
        <f t="shared" si="450"/>
        <v>0</v>
      </c>
      <c r="BA591" s="133">
        <f t="shared" si="450"/>
        <v>0</v>
      </c>
      <c r="BB591" s="133">
        <f t="shared" si="450"/>
        <v>0</v>
      </c>
      <c r="BC591" s="133">
        <f t="shared" si="450"/>
        <v>0</v>
      </c>
      <c r="BD591" s="133">
        <f t="shared" si="450"/>
        <v>0</v>
      </c>
      <c r="BE591" s="133">
        <f t="shared" si="450"/>
        <v>0</v>
      </c>
      <c r="BF591" s="133">
        <f t="shared" si="450"/>
        <v>0</v>
      </c>
      <c r="BG591" s="133">
        <f t="shared" si="450"/>
        <v>0</v>
      </c>
      <c r="BH591" s="133">
        <f t="shared" si="450"/>
        <v>0</v>
      </c>
      <c r="BI591" s="133">
        <f t="shared" si="450"/>
        <v>0</v>
      </c>
      <c r="BJ591" s="133">
        <f t="shared" si="450"/>
        <v>0</v>
      </c>
      <c r="BK591" s="133">
        <f t="shared" si="450"/>
        <v>0</v>
      </c>
      <c r="BL591" s="133">
        <f t="shared" si="450"/>
        <v>0</v>
      </c>
      <c r="BM591" s="133">
        <f t="shared" si="450"/>
        <v>0</v>
      </c>
      <c r="BN591" s="133">
        <f t="shared" si="450"/>
        <v>0</v>
      </c>
      <c r="BO591" s="133">
        <f t="shared" ref="BO591:CA591" si="451">SUM(BO592:BO596)</f>
        <v>0</v>
      </c>
      <c r="BP591" s="133">
        <f t="shared" si="451"/>
        <v>0</v>
      </c>
      <c r="BQ591" s="133">
        <f t="shared" si="451"/>
        <v>0</v>
      </c>
      <c r="BR591" s="133">
        <f t="shared" si="451"/>
        <v>0</v>
      </c>
      <c r="BS591" s="133">
        <f t="shared" si="451"/>
        <v>0</v>
      </c>
      <c r="BT591" s="133">
        <f t="shared" si="451"/>
        <v>0</v>
      </c>
      <c r="BU591" s="133">
        <f t="shared" si="451"/>
        <v>0</v>
      </c>
      <c r="BV591" s="133">
        <f t="shared" si="451"/>
        <v>0</v>
      </c>
      <c r="BW591" s="133">
        <f t="shared" si="451"/>
        <v>0</v>
      </c>
      <c r="BX591" s="133">
        <f t="shared" si="451"/>
        <v>0</v>
      </c>
      <c r="BY591" s="133">
        <f t="shared" si="451"/>
        <v>8.1472161899999982</v>
      </c>
      <c r="BZ591" s="133">
        <f t="shared" si="451"/>
        <v>0</v>
      </c>
      <c r="CA591" s="133">
        <f t="shared" si="451"/>
        <v>0</v>
      </c>
      <c r="CB591" s="98"/>
    </row>
    <row r="592" spans="1:80" s="90" customFormat="1" ht="62.2" x14ac:dyDescent="0.3">
      <c r="A592" s="106" t="s">
        <v>1662</v>
      </c>
      <c r="B592" s="107" t="s">
        <v>655</v>
      </c>
      <c r="C592" s="108" t="s">
        <v>705</v>
      </c>
      <c r="D592" s="122">
        <v>2.9669400000000001</v>
      </c>
      <c r="E592" s="122"/>
      <c r="F592" s="122">
        <f>VLOOKUP(C592,'[1]13'!$C$23:$AZ$935,4,0)</f>
        <v>0</v>
      </c>
      <c r="G592" s="122">
        <f>VLOOKUP(C592,'[1]13'!$C$23:$AZ$935,5,0)</f>
        <v>0</v>
      </c>
      <c r="H592" s="122"/>
      <c r="I592" s="122">
        <f>VLOOKUP(C592,'[1]13'!$C$23:$AZ$935,7,0)</f>
        <v>0</v>
      </c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2"/>
      <c r="AC592" s="122"/>
      <c r="AD592" s="122"/>
      <c r="AE592" s="122"/>
      <c r="AF592" s="122"/>
      <c r="AG592" s="122"/>
      <c r="AH592" s="122">
        <v>0</v>
      </c>
      <c r="AI592" s="122">
        <v>0</v>
      </c>
      <c r="AJ592" s="122"/>
      <c r="AK592" s="122">
        <v>0</v>
      </c>
      <c r="AL592" s="122"/>
      <c r="AM592" s="122"/>
      <c r="AN592" s="122"/>
      <c r="AO592" s="122">
        <f t="shared" ref="AO592:AO596" si="452">AV592+BC592</f>
        <v>0</v>
      </c>
      <c r="AP592" s="122">
        <f t="shared" ref="AP592:AP596" si="453">AW592+BD592</f>
        <v>0</v>
      </c>
      <c r="AQ592" s="122">
        <f t="shared" ref="AQ592:AQ596" si="454">AX592+BE592</f>
        <v>0</v>
      </c>
      <c r="AR592" s="122">
        <f t="shared" ref="AR592:AR596" si="455">AY592+BF592</f>
        <v>0</v>
      </c>
      <c r="AS592" s="122"/>
      <c r="AT592" s="122"/>
      <c r="AU592" s="122"/>
      <c r="AV592" s="122">
        <f>VLOOKUP(C592,'[1]13'!$C$23:$AZ$935,46,0)</f>
        <v>0</v>
      </c>
      <c r="AW592" s="122">
        <f>VLOOKUP(C592,'[1]13'!$C$23:$AZ$935,47,0)</f>
        <v>0</v>
      </c>
      <c r="AX592" s="122"/>
      <c r="AY592" s="122">
        <f>VLOOKUP(C592,'[1]13'!$C$23:$AZ$935,49,0)</f>
        <v>0</v>
      </c>
      <c r="AZ592" s="122"/>
      <c r="BA592" s="122"/>
      <c r="BB592" s="122"/>
      <c r="BC592" s="122">
        <v>0</v>
      </c>
      <c r="BD592" s="122">
        <v>0</v>
      </c>
      <c r="BE592" s="122"/>
      <c r="BF592" s="122">
        <v>0</v>
      </c>
      <c r="BG592" s="122"/>
      <c r="BH592" s="122"/>
      <c r="BI592" s="122"/>
      <c r="BJ592" s="122"/>
      <c r="BK592" s="122"/>
      <c r="BL592" s="122"/>
      <c r="BM592" s="122"/>
      <c r="BN592" s="122"/>
      <c r="BO592" s="122"/>
      <c r="BP592" s="122"/>
      <c r="BQ592" s="122"/>
      <c r="BR592" s="122"/>
      <c r="BS592" s="122"/>
      <c r="BT592" s="122"/>
      <c r="BU592" s="122"/>
      <c r="BV592" s="122"/>
      <c r="BW592" s="122"/>
      <c r="BX592" s="122"/>
      <c r="BY592" s="122">
        <f t="shared" ref="BY592:BY596" si="456">F592-AO592</f>
        <v>0</v>
      </c>
      <c r="BZ592" s="122"/>
      <c r="CA592" s="122"/>
      <c r="CB592" s="98"/>
    </row>
    <row r="593" spans="1:80" s="90" customFormat="1" ht="31.1" x14ac:dyDescent="0.3">
      <c r="A593" s="106" t="s">
        <v>1662</v>
      </c>
      <c r="B593" s="107" t="s">
        <v>656</v>
      </c>
      <c r="C593" s="108" t="s">
        <v>706</v>
      </c>
      <c r="D593" s="122">
        <v>10.74685</v>
      </c>
      <c r="E593" s="122"/>
      <c r="F593" s="122">
        <f>VLOOKUP(C593,'[1]13'!$C$23:$AZ$935,4,0)</f>
        <v>10.74685</v>
      </c>
      <c r="G593" s="122">
        <f>VLOOKUP(C593,'[1]13'!$C$23:$AZ$935,5,0)</f>
        <v>0</v>
      </c>
      <c r="H593" s="122"/>
      <c r="I593" s="122">
        <f>VLOOKUP(C593,'[1]13'!$C$23:$AZ$935,7,0)</f>
        <v>0</v>
      </c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2"/>
      <c r="AC593" s="122"/>
      <c r="AD593" s="122"/>
      <c r="AE593" s="122"/>
      <c r="AF593" s="122"/>
      <c r="AG593" s="122"/>
      <c r="AH593" s="122">
        <v>10.74685</v>
      </c>
      <c r="AI593" s="122">
        <v>0</v>
      </c>
      <c r="AJ593" s="122"/>
      <c r="AK593" s="122">
        <v>0</v>
      </c>
      <c r="AL593" s="122"/>
      <c r="AM593" s="122"/>
      <c r="AN593" s="122"/>
      <c r="AO593" s="122">
        <f t="shared" si="452"/>
        <v>10.171713810000002</v>
      </c>
      <c r="AP593" s="122">
        <f t="shared" si="453"/>
        <v>0</v>
      </c>
      <c r="AQ593" s="122">
        <f t="shared" si="454"/>
        <v>0</v>
      </c>
      <c r="AR593" s="122">
        <f t="shared" si="455"/>
        <v>0.36</v>
      </c>
      <c r="AS593" s="122"/>
      <c r="AT593" s="122"/>
      <c r="AU593" s="122"/>
      <c r="AV593" s="122">
        <f>VLOOKUP(C593,'[1]13'!$C$23:$AZ$935,46,0)</f>
        <v>10.171713810000002</v>
      </c>
      <c r="AW593" s="122">
        <f>VLOOKUP(C593,'[1]13'!$C$23:$AZ$935,47,0)</f>
        <v>0</v>
      </c>
      <c r="AX593" s="122"/>
      <c r="AY593" s="122">
        <f>VLOOKUP(C593,'[1]13'!$C$23:$AZ$935,49,0)</f>
        <v>0.36</v>
      </c>
      <c r="AZ593" s="122"/>
      <c r="BA593" s="122"/>
      <c r="BB593" s="122"/>
      <c r="BC593" s="122">
        <v>0</v>
      </c>
      <c r="BD593" s="122">
        <v>0</v>
      </c>
      <c r="BE593" s="122"/>
      <c r="BF593" s="122">
        <v>0</v>
      </c>
      <c r="BG593" s="122"/>
      <c r="BH593" s="122"/>
      <c r="BI593" s="122"/>
      <c r="BJ593" s="122"/>
      <c r="BK593" s="122"/>
      <c r="BL593" s="122"/>
      <c r="BM593" s="122"/>
      <c r="BN593" s="122"/>
      <c r="BO593" s="122"/>
      <c r="BP593" s="122"/>
      <c r="BQ593" s="122"/>
      <c r="BR593" s="122"/>
      <c r="BS593" s="122"/>
      <c r="BT593" s="122"/>
      <c r="BU593" s="122"/>
      <c r="BV593" s="122"/>
      <c r="BW593" s="122"/>
      <c r="BX593" s="122"/>
      <c r="BY593" s="122">
        <f t="shared" si="456"/>
        <v>0.57513618999999849</v>
      </c>
      <c r="BZ593" s="122"/>
      <c r="CA593" s="122"/>
      <c r="CB593" s="98"/>
    </row>
    <row r="594" spans="1:80" s="90" customFormat="1" ht="46.65" x14ac:dyDescent="0.3">
      <c r="A594" s="106" t="s">
        <v>1662</v>
      </c>
      <c r="B594" s="107" t="s">
        <v>1809</v>
      </c>
      <c r="C594" s="108" t="s">
        <v>1464</v>
      </c>
      <c r="D594" s="122">
        <v>2.3962399999999997</v>
      </c>
      <c r="E594" s="122"/>
      <c r="F594" s="122">
        <f>VLOOKUP(C594,'[1]13'!$C$23:$AZ$935,4,0)</f>
        <v>2.3962400000000001</v>
      </c>
      <c r="G594" s="122">
        <f>VLOOKUP(C594,'[1]13'!$C$23:$AZ$935,5,0)</f>
        <v>0.1</v>
      </c>
      <c r="H594" s="122"/>
      <c r="I594" s="122">
        <f>VLOOKUP(C594,'[1]13'!$C$23:$AZ$935,7,0)</f>
        <v>0.3</v>
      </c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2"/>
      <c r="AC594" s="122"/>
      <c r="AD594" s="122"/>
      <c r="AE594" s="122"/>
      <c r="AF594" s="122"/>
      <c r="AG594" s="122"/>
      <c r="AH594" s="122">
        <v>2.3962400000000001</v>
      </c>
      <c r="AI594" s="122">
        <v>0.1</v>
      </c>
      <c r="AJ594" s="122"/>
      <c r="AK594" s="122">
        <v>0.3</v>
      </c>
      <c r="AL594" s="122"/>
      <c r="AM594" s="122"/>
      <c r="AN594" s="122"/>
      <c r="AO594" s="122">
        <f t="shared" si="452"/>
        <v>0</v>
      </c>
      <c r="AP594" s="122">
        <f t="shared" si="453"/>
        <v>0</v>
      </c>
      <c r="AQ594" s="122">
        <f t="shared" si="454"/>
        <v>0</v>
      </c>
      <c r="AR594" s="122">
        <f t="shared" si="455"/>
        <v>0</v>
      </c>
      <c r="AS594" s="122"/>
      <c r="AT594" s="122"/>
      <c r="AU594" s="122"/>
      <c r="AV594" s="122">
        <f>VLOOKUP(C594,'[1]13'!$C$23:$AZ$935,46,0)</f>
        <v>0</v>
      </c>
      <c r="AW594" s="122">
        <f>VLOOKUP(C594,'[1]13'!$C$23:$AZ$935,47,0)</f>
        <v>0</v>
      </c>
      <c r="AX594" s="122"/>
      <c r="AY594" s="122">
        <f>VLOOKUP(C594,'[1]13'!$C$23:$AZ$935,49,0)</f>
        <v>0</v>
      </c>
      <c r="AZ594" s="122"/>
      <c r="BA594" s="122"/>
      <c r="BB594" s="122"/>
      <c r="BC594" s="122">
        <v>0</v>
      </c>
      <c r="BD594" s="122">
        <v>0</v>
      </c>
      <c r="BE594" s="122"/>
      <c r="BF594" s="122">
        <v>0</v>
      </c>
      <c r="BG594" s="122"/>
      <c r="BH594" s="122"/>
      <c r="BI594" s="122"/>
      <c r="BJ594" s="122"/>
      <c r="BK594" s="122"/>
      <c r="BL594" s="122"/>
      <c r="BM594" s="122"/>
      <c r="BN594" s="122"/>
      <c r="BO594" s="122"/>
      <c r="BP594" s="122"/>
      <c r="BQ594" s="122"/>
      <c r="BR594" s="122"/>
      <c r="BS594" s="122"/>
      <c r="BT594" s="122"/>
      <c r="BU594" s="122"/>
      <c r="BV594" s="122"/>
      <c r="BW594" s="122"/>
      <c r="BX594" s="122"/>
      <c r="BY594" s="122">
        <f t="shared" si="456"/>
        <v>2.3962400000000001</v>
      </c>
      <c r="BZ594" s="122"/>
      <c r="CA594" s="122"/>
      <c r="CB594" s="98"/>
    </row>
    <row r="595" spans="1:80" s="90" customFormat="1" ht="62.2" x14ac:dyDescent="0.3">
      <c r="A595" s="106" t="s">
        <v>1662</v>
      </c>
      <c r="B595" s="107" t="s">
        <v>1810</v>
      </c>
      <c r="C595" s="108" t="s">
        <v>1465</v>
      </c>
      <c r="D595" s="122">
        <v>3.0800300000000003</v>
      </c>
      <c r="E595" s="122"/>
      <c r="F595" s="122">
        <f>VLOOKUP(C595,'[1]13'!$C$23:$AZ$935,4,0)</f>
        <v>3.0800299999999998</v>
      </c>
      <c r="G595" s="122">
        <f>VLOOKUP(C595,'[1]13'!$C$23:$AZ$935,5,0)</f>
        <v>0.16</v>
      </c>
      <c r="H595" s="122"/>
      <c r="I595" s="122">
        <f>VLOOKUP(C595,'[1]13'!$C$23:$AZ$935,7,0)</f>
        <v>0.25</v>
      </c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2"/>
      <c r="AC595" s="122"/>
      <c r="AD595" s="122"/>
      <c r="AE595" s="122"/>
      <c r="AF595" s="122"/>
      <c r="AG595" s="122"/>
      <c r="AH595" s="122">
        <v>3.0800299999999998</v>
      </c>
      <c r="AI595" s="122">
        <v>0.16</v>
      </c>
      <c r="AJ595" s="122"/>
      <c r="AK595" s="122">
        <v>0.25</v>
      </c>
      <c r="AL595" s="122"/>
      <c r="AM595" s="122"/>
      <c r="AN595" s="122"/>
      <c r="AO595" s="122">
        <f t="shared" si="452"/>
        <v>0</v>
      </c>
      <c r="AP595" s="122">
        <f t="shared" si="453"/>
        <v>0</v>
      </c>
      <c r="AQ595" s="122">
        <f t="shared" si="454"/>
        <v>0</v>
      </c>
      <c r="AR595" s="122">
        <f t="shared" si="455"/>
        <v>0</v>
      </c>
      <c r="AS595" s="122"/>
      <c r="AT595" s="122"/>
      <c r="AU595" s="122"/>
      <c r="AV595" s="122">
        <f>VLOOKUP(C595,'[1]13'!$C$23:$AZ$935,46,0)</f>
        <v>0</v>
      </c>
      <c r="AW595" s="122">
        <f>VLOOKUP(C595,'[1]13'!$C$23:$AZ$935,47,0)</f>
        <v>0</v>
      </c>
      <c r="AX595" s="122"/>
      <c r="AY595" s="122">
        <f>VLOOKUP(C595,'[1]13'!$C$23:$AZ$935,49,0)</f>
        <v>0</v>
      </c>
      <c r="AZ595" s="122"/>
      <c r="BA595" s="122"/>
      <c r="BB595" s="122"/>
      <c r="BC595" s="122">
        <v>0</v>
      </c>
      <c r="BD595" s="122">
        <v>0</v>
      </c>
      <c r="BE595" s="122"/>
      <c r="BF595" s="122">
        <v>0</v>
      </c>
      <c r="BG595" s="122"/>
      <c r="BH595" s="122"/>
      <c r="BI595" s="122"/>
      <c r="BJ595" s="122"/>
      <c r="BK595" s="122"/>
      <c r="BL595" s="122"/>
      <c r="BM595" s="122"/>
      <c r="BN595" s="122"/>
      <c r="BO595" s="122"/>
      <c r="BP595" s="122"/>
      <c r="BQ595" s="122"/>
      <c r="BR595" s="122"/>
      <c r="BS595" s="122"/>
      <c r="BT595" s="122"/>
      <c r="BU595" s="122"/>
      <c r="BV595" s="122"/>
      <c r="BW595" s="122"/>
      <c r="BX595" s="122"/>
      <c r="BY595" s="122">
        <f t="shared" si="456"/>
        <v>3.0800299999999998</v>
      </c>
      <c r="BZ595" s="122"/>
      <c r="CA595" s="122"/>
      <c r="CB595" s="98"/>
    </row>
    <row r="596" spans="1:80" s="90" customFormat="1" ht="46.65" x14ac:dyDescent="0.3">
      <c r="A596" s="106" t="s">
        <v>1662</v>
      </c>
      <c r="B596" s="107" t="s">
        <v>998</v>
      </c>
      <c r="C596" s="108" t="s">
        <v>1466</v>
      </c>
      <c r="D596" s="122">
        <v>2.0958099999999997</v>
      </c>
      <c r="E596" s="122"/>
      <c r="F596" s="122">
        <f>VLOOKUP(C596,'[1]13'!$C$23:$AZ$935,4,0)</f>
        <v>2.0958099999999997</v>
      </c>
      <c r="G596" s="122">
        <f>VLOOKUP(C596,'[1]13'!$C$23:$AZ$935,5,0)</f>
        <v>0.1</v>
      </c>
      <c r="H596" s="122"/>
      <c r="I596" s="122">
        <f>VLOOKUP(C596,'[1]13'!$C$23:$AZ$935,7,0)</f>
        <v>0.05</v>
      </c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2"/>
      <c r="AC596" s="122"/>
      <c r="AD596" s="122"/>
      <c r="AE596" s="122"/>
      <c r="AF596" s="122"/>
      <c r="AG596" s="122"/>
      <c r="AH596" s="122">
        <v>2.0958099999999997</v>
      </c>
      <c r="AI596" s="122">
        <v>0.1</v>
      </c>
      <c r="AJ596" s="122"/>
      <c r="AK596" s="122">
        <v>0.05</v>
      </c>
      <c r="AL596" s="122"/>
      <c r="AM596" s="122"/>
      <c r="AN596" s="122"/>
      <c r="AO596" s="122">
        <f t="shared" si="452"/>
        <v>0</v>
      </c>
      <c r="AP596" s="122">
        <f t="shared" si="453"/>
        <v>0</v>
      </c>
      <c r="AQ596" s="122">
        <f t="shared" si="454"/>
        <v>0</v>
      </c>
      <c r="AR596" s="122">
        <f t="shared" si="455"/>
        <v>0</v>
      </c>
      <c r="AS596" s="122"/>
      <c r="AT596" s="122"/>
      <c r="AU596" s="122"/>
      <c r="AV596" s="122">
        <f>VLOOKUP(C596,'[1]13'!$C$23:$AZ$935,46,0)</f>
        <v>0</v>
      </c>
      <c r="AW596" s="122">
        <f>VLOOKUP(C596,'[1]13'!$C$23:$AZ$935,47,0)</f>
        <v>0</v>
      </c>
      <c r="AX596" s="122"/>
      <c r="AY596" s="122">
        <f>VLOOKUP(C596,'[1]13'!$C$23:$AZ$935,49,0)</f>
        <v>0</v>
      </c>
      <c r="AZ596" s="122"/>
      <c r="BA596" s="122"/>
      <c r="BB596" s="122"/>
      <c r="BC596" s="122">
        <v>0</v>
      </c>
      <c r="BD596" s="122">
        <v>0</v>
      </c>
      <c r="BE596" s="122"/>
      <c r="BF596" s="122">
        <v>0</v>
      </c>
      <c r="BG596" s="122"/>
      <c r="BH596" s="122"/>
      <c r="BI596" s="122"/>
      <c r="BJ596" s="122"/>
      <c r="BK596" s="122"/>
      <c r="BL596" s="122"/>
      <c r="BM596" s="122"/>
      <c r="BN596" s="122"/>
      <c r="BO596" s="122"/>
      <c r="BP596" s="122"/>
      <c r="BQ596" s="122"/>
      <c r="BR596" s="122"/>
      <c r="BS596" s="122"/>
      <c r="BT596" s="122"/>
      <c r="BU596" s="122"/>
      <c r="BV596" s="122"/>
      <c r="BW596" s="122"/>
      <c r="BX596" s="122"/>
      <c r="BY596" s="122">
        <f t="shared" si="456"/>
        <v>2.0958099999999997</v>
      </c>
      <c r="BZ596" s="122"/>
      <c r="CA596" s="122"/>
      <c r="CB596" s="98"/>
    </row>
    <row r="597" spans="1:80" s="90" customFormat="1" x14ac:dyDescent="0.3">
      <c r="A597" s="103"/>
      <c r="B597" s="110" t="s">
        <v>52</v>
      </c>
      <c r="C597" s="105"/>
      <c r="D597" s="133">
        <f t="shared" ref="D597:BN597" si="457">SUM(D598:D606)</f>
        <v>112.83735</v>
      </c>
      <c r="E597" s="133">
        <f t="shared" si="457"/>
        <v>0</v>
      </c>
      <c r="F597" s="133">
        <f t="shared" si="457"/>
        <v>40.914850000000001</v>
      </c>
      <c r="G597" s="133">
        <f t="shared" si="457"/>
        <v>0.81</v>
      </c>
      <c r="H597" s="133">
        <f t="shared" si="457"/>
        <v>0</v>
      </c>
      <c r="I597" s="133">
        <f t="shared" si="457"/>
        <v>1.19</v>
      </c>
      <c r="J597" s="133">
        <f t="shared" si="457"/>
        <v>0</v>
      </c>
      <c r="K597" s="133">
        <f t="shared" si="457"/>
        <v>0</v>
      </c>
      <c r="L597" s="133">
        <f t="shared" si="457"/>
        <v>0</v>
      </c>
      <c r="M597" s="133">
        <f t="shared" si="457"/>
        <v>0</v>
      </c>
      <c r="N597" s="133">
        <f t="shared" si="457"/>
        <v>0</v>
      </c>
      <c r="O597" s="133">
        <f t="shared" si="457"/>
        <v>0</v>
      </c>
      <c r="P597" s="133">
        <f t="shared" si="457"/>
        <v>0</v>
      </c>
      <c r="Q597" s="133">
        <f t="shared" si="457"/>
        <v>0</v>
      </c>
      <c r="R597" s="133">
        <f t="shared" si="457"/>
        <v>0</v>
      </c>
      <c r="S597" s="133">
        <f t="shared" si="457"/>
        <v>0</v>
      </c>
      <c r="T597" s="133">
        <f t="shared" si="457"/>
        <v>0</v>
      </c>
      <c r="U597" s="133">
        <f t="shared" si="457"/>
        <v>0</v>
      </c>
      <c r="V597" s="133">
        <f t="shared" si="457"/>
        <v>0</v>
      </c>
      <c r="W597" s="133">
        <f t="shared" si="457"/>
        <v>0</v>
      </c>
      <c r="X597" s="133">
        <f t="shared" si="457"/>
        <v>0</v>
      </c>
      <c r="Y597" s="133">
        <f t="shared" si="457"/>
        <v>0</v>
      </c>
      <c r="Z597" s="133">
        <f t="shared" si="457"/>
        <v>0</v>
      </c>
      <c r="AA597" s="133">
        <f t="shared" si="457"/>
        <v>0</v>
      </c>
      <c r="AB597" s="133">
        <f t="shared" si="457"/>
        <v>0</v>
      </c>
      <c r="AC597" s="133">
        <f t="shared" si="457"/>
        <v>0</v>
      </c>
      <c r="AD597" s="133">
        <f t="shared" si="457"/>
        <v>0</v>
      </c>
      <c r="AE597" s="133">
        <f t="shared" si="457"/>
        <v>0</v>
      </c>
      <c r="AF597" s="133">
        <f t="shared" si="457"/>
        <v>0</v>
      </c>
      <c r="AG597" s="133">
        <f t="shared" si="457"/>
        <v>0</v>
      </c>
      <c r="AH597" s="133">
        <f t="shared" si="457"/>
        <v>40.914850000000001</v>
      </c>
      <c r="AI597" s="133">
        <f t="shared" si="457"/>
        <v>0.81</v>
      </c>
      <c r="AJ597" s="133">
        <f t="shared" si="457"/>
        <v>0</v>
      </c>
      <c r="AK597" s="133">
        <f t="shared" si="457"/>
        <v>1.19</v>
      </c>
      <c r="AL597" s="133">
        <f t="shared" si="457"/>
        <v>0</v>
      </c>
      <c r="AM597" s="133">
        <f t="shared" si="457"/>
        <v>0</v>
      </c>
      <c r="AN597" s="133">
        <f t="shared" si="457"/>
        <v>0</v>
      </c>
      <c r="AO597" s="133">
        <f t="shared" si="457"/>
        <v>0</v>
      </c>
      <c r="AP597" s="133">
        <f t="shared" si="457"/>
        <v>0</v>
      </c>
      <c r="AQ597" s="133">
        <f t="shared" si="457"/>
        <v>0</v>
      </c>
      <c r="AR597" s="133">
        <f t="shared" si="457"/>
        <v>0</v>
      </c>
      <c r="AS597" s="133">
        <f t="shared" si="457"/>
        <v>0</v>
      </c>
      <c r="AT597" s="133">
        <f t="shared" si="457"/>
        <v>0</v>
      </c>
      <c r="AU597" s="133">
        <f t="shared" si="457"/>
        <v>0</v>
      </c>
      <c r="AV597" s="133">
        <f t="shared" si="457"/>
        <v>0</v>
      </c>
      <c r="AW597" s="133">
        <f t="shared" si="457"/>
        <v>0</v>
      </c>
      <c r="AX597" s="133">
        <f t="shared" si="457"/>
        <v>0</v>
      </c>
      <c r="AY597" s="133">
        <f t="shared" si="457"/>
        <v>0</v>
      </c>
      <c r="AZ597" s="133">
        <f t="shared" si="457"/>
        <v>0</v>
      </c>
      <c r="BA597" s="133">
        <f t="shared" si="457"/>
        <v>0</v>
      </c>
      <c r="BB597" s="133">
        <f t="shared" si="457"/>
        <v>0</v>
      </c>
      <c r="BC597" s="133">
        <f t="shared" si="457"/>
        <v>0</v>
      </c>
      <c r="BD597" s="133">
        <f t="shared" si="457"/>
        <v>0</v>
      </c>
      <c r="BE597" s="133">
        <f t="shared" si="457"/>
        <v>0</v>
      </c>
      <c r="BF597" s="133">
        <f t="shared" si="457"/>
        <v>0</v>
      </c>
      <c r="BG597" s="133">
        <f t="shared" si="457"/>
        <v>0</v>
      </c>
      <c r="BH597" s="133">
        <f t="shared" si="457"/>
        <v>0</v>
      </c>
      <c r="BI597" s="133">
        <f t="shared" si="457"/>
        <v>0</v>
      </c>
      <c r="BJ597" s="133">
        <f t="shared" si="457"/>
        <v>0</v>
      </c>
      <c r="BK597" s="133">
        <f t="shared" si="457"/>
        <v>0</v>
      </c>
      <c r="BL597" s="133">
        <f t="shared" si="457"/>
        <v>0</v>
      </c>
      <c r="BM597" s="133">
        <f t="shared" si="457"/>
        <v>0</v>
      </c>
      <c r="BN597" s="133">
        <f t="shared" si="457"/>
        <v>0</v>
      </c>
      <c r="BO597" s="133">
        <f t="shared" ref="BO597:CA597" si="458">SUM(BO598:BO606)</f>
        <v>0</v>
      </c>
      <c r="BP597" s="133">
        <f t="shared" si="458"/>
        <v>0</v>
      </c>
      <c r="BQ597" s="133">
        <f t="shared" si="458"/>
        <v>0</v>
      </c>
      <c r="BR597" s="133">
        <f t="shared" si="458"/>
        <v>0</v>
      </c>
      <c r="BS597" s="133">
        <f t="shared" si="458"/>
        <v>0</v>
      </c>
      <c r="BT597" s="133">
        <f t="shared" si="458"/>
        <v>0</v>
      </c>
      <c r="BU597" s="133">
        <f t="shared" si="458"/>
        <v>0</v>
      </c>
      <c r="BV597" s="133">
        <f t="shared" si="458"/>
        <v>0</v>
      </c>
      <c r="BW597" s="133">
        <f t="shared" si="458"/>
        <v>0</v>
      </c>
      <c r="BX597" s="133">
        <f t="shared" si="458"/>
        <v>0</v>
      </c>
      <c r="BY597" s="133">
        <f t="shared" si="458"/>
        <v>40.914850000000001</v>
      </c>
      <c r="BZ597" s="133">
        <f t="shared" si="458"/>
        <v>0</v>
      </c>
      <c r="CA597" s="133">
        <f t="shared" si="458"/>
        <v>0</v>
      </c>
      <c r="CB597" s="98"/>
    </row>
    <row r="598" spans="1:80" s="90" customFormat="1" ht="46.65" x14ac:dyDescent="0.3">
      <c r="A598" s="106" t="s">
        <v>1662</v>
      </c>
      <c r="B598" s="107" t="s">
        <v>999</v>
      </c>
      <c r="C598" s="108" t="s">
        <v>1467</v>
      </c>
      <c r="D598" s="122">
        <v>7.1178400000000002</v>
      </c>
      <c r="E598" s="122"/>
      <c r="F598" s="122">
        <f>VLOOKUP(C598,'[1]13'!$C$23:$AZ$935,4,0)</f>
        <v>0</v>
      </c>
      <c r="G598" s="122">
        <f>VLOOKUP(C598,'[1]13'!$C$23:$AZ$935,5,0)</f>
        <v>0</v>
      </c>
      <c r="H598" s="122"/>
      <c r="I598" s="122">
        <f>VLOOKUP(C598,'[1]13'!$C$23:$AZ$935,7,0)</f>
        <v>0</v>
      </c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2"/>
      <c r="AC598" s="122"/>
      <c r="AD598" s="122"/>
      <c r="AE598" s="122"/>
      <c r="AF598" s="122"/>
      <c r="AG598" s="122"/>
      <c r="AH598" s="122">
        <v>0</v>
      </c>
      <c r="AI598" s="122">
        <v>0</v>
      </c>
      <c r="AJ598" s="122"/>
      <c r="AK598" s="122">
        <v>0</v>
      </c>
      <c r="AL598" s="122"/>
      <c r="AM598" s="122"/>
      <c r="AN598" s="122"/>
      <c r="AO598" s="122">
        <f t="shared" ref="AO598:AO606" si="459">AV598+BC598</f>
        <v>0</v>
      </c>
      <c r="AP598" s="122">
        <f t="shared" ref="AP598:AP606" si="460">AW598+BD598</f>
        <v>0</v>
      </c>
      <c r="AQ598" s="122">
        <f t="shared" ref="AQ598:AQ606" si="461">AX598+BE598</f>
        <v>0</v>
      </c>
      <c r="AR598" s="122">
        <f t="shared" ref="AR598:AR606" si="462">AY598+BF598</f>
        <v>0</v>
      </c>
      <c r="AS598" s="122"/>
      <c r="AT598" s="122"/>
      <c r="AU598" s="122"/>
      <c r="AV598" s="122">
        <f>VLOOKUP(C598,'[1]13'!$C$23:$AZ$935,46,0)</f>
        <v>0</v>
      </c>
      <c r="AW598" s="122">
        <f>VLOOKUP(C598,'[1]13'!$C$23:$AZ$935,47,0)</f>
        <v>0</v>
      </c>
      <c r="AX598" s="122"/>
      <c r="AY598" s="122">
        <f>VLOOKUP(C598,'[1]13'!$C$23:$AZ$935,49,0)</f>
        <v>0</v>
      </c>
      <c r="AZ598" s="122"/>
      <c r="BA598" s="122"/>
      <c r="BB598" s="122"/>
      <c r="BC598" s="122">
        <v>0</v>
      </c>
      <c r="BD598" s="122">
        <v>0</v>
      </c>
      <c r="BE598" s="122"/>
      <c r="BF598" s="122">
        <v>0</v>
      </c>
      <c r="BG598" s="122"/>
      <c r="BH598" s="122"/>
      <c r="BI598" s="122"/>
      <c r="BJ598" s="122"/>
      <c r="BK598" s="122"/>
      <c r="BL598" s="122"/>
      <c r="BM598" s="122"/>
      <c r="BN598" s="122"/>
      <c r="BO598" s="122"/>
      <c r="BP598" s="122"/>
      <c r="BQ598" s="122"/>
      <c r="BR598" s="122"/>
      <c r="BS598" s="122"/>
      <c r="BT598" s="122"/>
      <c r="BU598" s="122"/>
      <c r="BV598" s="122"/>
      <c r="BW598" s="122"/>
      <c r="BX598" s="122"/>
      <c r="BY598" s="122">
        <f t="shared" ref="BY598:BY606" si="463">F598-AO598</f>
        <v>0</v>
      </c>
      <c r="BZ598" s="122"/>
      <c r="CA598" s="122"/>
      <c r="CB598" s="98"/>
    </row>
    <row r="599" spans="1:80" s="90" customFormat="1" ht="62.2" x14ac:dyDescent="0.3">
      <c r="A599" s="106" t="s">
        <v>1662</v>
      </c>
      <c r="B599" s="107" t="s">
        <v>1811</v>
      </c>
      <c r="C599" s="108" t="s">
        <v>125</v>
      </c>
      <c r="D599" s="122">
        <v>1.66439</v>
      </c>
      <c r="E599" s="122"/>
      <c r="F599" s="122">
        <f>VLOOKUP(C599,'[1]13'!$C$23:$AZ$935,4,0)</f>
        <v>1.66439</v>
      </c>
      <c r="G599" s="122">
        <f>VLOOKUP(C599,'[1]13'!$C$23:$AZ$935,5,0)</f>
        <v>0</v>
      </c>
      <c r="H599" s="122"/>
      <c r="I599" s="122">
        <f>VLOOKUP(C599,'[1]13'!$C$23:$AZ$935,7,0)</f>
        <v>0.4</v>
      </c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2"/>
      <c r="AC599" s="122"/>
      <c r="AD599" s="122"/>
      <c r="AE599" s="122"/>
      <c r="AF599" s="122"/>
      <c r="AG599" s="122"/>
      <c r="AH599" s="122">
        <v>1.66439</v>
      </c>
      <c r="AI599" s="122">
        <v>0</v>
      </c>
      <c r="AJ599" s="122"/>
      <c r="AK599" s="122">
        <v>0.4</v>
      </c>
      <c r="AL599" s="122"/>
      <c r="AM599" s="122"/>
      <c r="AN599" s="122"/>
      <c r="AO599" s="122">
        <f t="shared" si="459"/>
        <v>0</v>
      </c>
      <c r="AP599" s="122">
        <f t="shared" si="460"/>
        <v>0</v>
      </c>
      <c r="AQ599" s="122">
        <f t="shared" si="461"/>
        <v>0</v>
      </c>
      <c r="AR599" s="122">
        <f t="shared" si="462"/>
        <v>0</v>
      </c>
      <c r="AS599" s="122"/>
      <c r="AT599" s="122"/>
      <c r="AU599" s="122"/>
      <c r="AV599" s="122">
        <f>VLOOKUP(C599,'[1]13'!$C$23:$AZ$935,46,0)</f>
        <v>0</v>
      </c>
      <c r="AW599" s="122">
        <f>VLOOKUP(C599,'[1]13'!$C$23:$AZ$935,47,0)</f>
        <v>0</v>
      </c>
      <c r="AX599" s="122"/>
      <c r="AY599" s="122">
        <f>VLOOKUP(C599,'[1]13'!$C$23:$AZ$935,49,0)</f>
        <v>0</v>
      </c>
      <c r="AZ599" s="122"/>
      <c r="BA599" s="122"/>
      <c r="BB599" s="122"/>
      <c r="BC599" s="122">
        <v>0</v>
      </c>
      <c r="BD599" s="122">
        <v>0</v>
      </c>
      <c r="BE599" s="122"/>
      <c r="BF599" s="122">
        <v>0</v>
      </c>
      <c r="BG599" s="122"/>
      <c r="BH599" s="122"/>
      <c r="BI599" s="122"/>
      <c r="BJ599" s="122"/>
      <c r="BK599" s="122"/>
      <c r="BL599" s="122"/>
      <c r="BM599" s="122"/>
      <c r="BN599" s="122"/>
      <c r="BO599" s="122"/>
      <c r="BP599" s="122"/>
      <c r="BQ599" s="122"/>
      <c r="BR599" s="122"/>
      <c r="BS599" s="122"/>
      <c r="BT599" s="122"/>
      <c r="BU599" s="122"/>
      <c r="BV599" s="122"/>
      <c r="BW599" s="122"/>
      <c r="BX599" s="122"/>
      <c r="BY599" s="122">
        <f t="shared" si="463"/>
        <v>1.66439</v>
      </c>
      <c r="BZ599" s="122"/>
      <c r="CA599" s="122"/>
      <c r="CB599" s="98"/>
    </row>
    <row r="600" spans="1:80" s="90" customFormat="1" ht="46.65" x14ac:dyDescent="0.3">
      <c r="A600" s="106" t="s">
        <v>1662</v>
      </c>
      <c r="B600" s="107" t="s">
        <v>1812</v>
      </c>
      <c r="C600" s="108" t="s">
        <v>1468</v>
      </c>
      <c r="D600" s="122">
        <v>4.39656</v>
      </c>
      <c r="E600" s="122"/>
      <c r="F600" s="122">
        <f>VLOOKUP(C600,'[1]13'!$C$23:$AZ$935,4,0)</f>
        <v>0</v>
      </c>
      <c r="G600" s="122">
        <f>VLOOKUP(C600,'[1]13'!$C$23:$AZ$935,5,0)</f>
        <v>0</v>
      </c>
      <c r="H600" s="122"/>
      <c r="I600" s="122">
        <f>VLOOKUP(C600,'[1]13'!$C$23:$AZ$935,7,0)</f>
        <v>0</v>
      </c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2"/>
      <c r="AC600" s="122"/>
      <c r="AD600" s="122"/>
      <c r="AE600" s="122"/>
      <c r="AF600" s="122"/>
      <c r="AG600" s="122"/>
      <c r="AH600" s="122">
        <v>0</v>
      </c>
      <c r="AI600" s="122">
        <v>0</v>
      </c>
      <c r="AJ600" s="122"/>
      <c r="AK600" s="122">
        <v>0</v>
      </c>
      <c r="AL600" s="122"/>
      <c r="AM600" s="122"/>
      <c r="AN600" s="122"/>
      <c r="AO600" s="122">
        <f t="shared" si="459"/>
        <v>0</v>
      </c>
      <c r="AP600" s="122">
        <f t="shared" si="460"/>
        <v>0</v>
      </c>
      <c r="AQ600" s="122">
        <f t="shared" si="461"/>
        <v>0</v>
      </c>
      <c r="AR600" s="122">
        <f t="shared" si="462"/>
        <v>0</v>
      </c>
      <c r="AS600" s="122"/>
      <c r="AT600" s="122"/>
      <c r="AU600" s="122"/>
      <c r="AV600" s="122">
        <f>VLOOKUP(C600,'[1]13'!$C$23:$AZ$935,46,0)</f>
        <v>0</v>
      </c>
      <c r="AW600" s="122">
        <f>VLOOKUP(C600,'[1]13'!$C$23:$AZ$935,47,0)</f>
        <v>0</v>
      </c>
      <c r="AX600" s="122"/>
      <c r="AY600" s="122">
        <f>VLOOKUP(C600,'[1]13'!$C$23:$AZ$935,49,0)</f>
        <v>0</v>
      </c>
      <c r="AZ600" s="122"/>
      <c r="BA600" s="122"/>
      <c r="BB600" s="122"/>
      <c r="BC600" s="122">
        <v>0</v>
      </c>
      <c r="BD600" s="122">
        <v>0</v>
      </c>
      <c r="BE600" s="122"/>
      <c r="BF600" s="122">
        <v>0</v>
      </c>
      <c r="BG600" s="122"/>
      <c r="BH600" s="122"/>
      <c r="BI600" s="122"/>
      <c r="BJ600" s="122"/>
      <c r="BK600" s="122"/>
      <c r="BL600" s="122"/>
      <c r="BM600" s="122"/>
      <c r="BN600" s="122"/>
      <c r="BO600" s="122"/>
      <c r="BP600" s="122"/>
      <c r="BQ600" s="122"/>
      <c r="BR600" s="122"/>
      <c r="BS600" s="122"/>
      <c r="BT600" s="122"/>
      <c r="BU600" s="122"/>
      <c r="BV600" s="122"/>
      <c r="BW600" s="122"/>
      <c r="BX600" s="122"/>
      <c r="BY600" s="122">
        <f t="shared" si="463"/>
        <v>0</v>
      </c>
      <c r="BZ600" s="122"/>
      <c r="CA600" s="122"/>
      <c r="CB600" s="98"/>
    </row>
    <row r="601" spans="1:80" s="90" customFormat="1" ht="31.1" x14ac:dyDescent="0.3">
      <c r="A601" s="106" t="s">
        <v>1662</v>
      </c>
      <c r="B601" s="107" t="s">
        <v>1000</v>
      </c>
      <c r="C601" s="108" t="s">
        <v>1469</v>
      </c>
      <c r="D601" s="122">
        <v>31.53171</v>
      </c>
      <c r="E601" s="122"/>
      <c r="F601" s="122">
        <f>VLOOKUP(C601,'[1]13'!$C$23:$AZ$935,4,0)</f>
        <v>31.53171</v>
      </c>
      <c r="G601" s="122">
        <f>VLOOKUP(C601,'[1]13'!$C$23:$AZ$935,5,0)</f>
        <v>0</v>
      </c>
      <c r="H601" s="122"/>
      <c r="I601" s="122">
        <f>VLOOKUP(C601,'[1]13'!$C$23:$AZ$935,7,0)</f>
        <v>0.2</v>
      </c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2"/>
      <c r="AC601" s="122"/>
      <c r="AD601" s="122"/>
      <c r="AE601" s="122"/>
      <c r="AF601" s="122"/>
      <c r="AG601" s="122"/>
      <c r="AH601" s="122">
        <v>31.53171</v>
      </c>
      <c r="AI601" s="122">
        <v>0</v>
      </c>
      <c r="AJ601" s="122"/>
      <c r="AK601" s="122">
        <v>0.2</v>
      </c>
      <c r="AL601" s="122"/>
      <c r="AM601" s="122"/>
      <c r="AN601" s="122"/>
      <c r="AO601" s="122">
        <f t="shared" si="459"/>
        <v>0</v>
      </c>
      <c r="AP601" s="122">
        <f t="shared" si="460"/>
        <v>0</v>
      </c>
      <c r="AQ601" s="122">
        <f t="shared" si="461"/>
        <v>0</v>
      </c>
      <c r="AR601" s="122">
        <f t="shared" si="462"/>
        <v>0</v>
      </c>
      <c r="AS601" s="122"/>
      <c r="AT601" s="122"/>
      <c r="AU601" s="122"/>
      <c r="AV601" s="122">
        <f>VLOOKUP(C601,'[1]13'!$C$23:$AZ$935,46,0)</f>
        <v>0</v>
      </c>
      <c r="AW601" s="122">
        <f>VLOOKUP(C601,'[1]13'!$C$23:$AZ$935,47,0)</f>
        <v>0</v>
      </c>
      <c r="AX601" s="122"/>
      <c r="AY601" s="122">
        <f>VLOOKUP(C601,'[1]13'!$C$23:$AZ$935,49,0)</f>
        <v>0</v>
      </c>
      <c r="AZ601" s="122"/>
      <c r="BA601" s="122"/>
      <c r="BB601" s="122"/>
      <c r="BC601" s="122">
        <v>0</v>
      </c>
      <c r="BD601" s="122">
        <v>0</v>
      </c>
      <c r="BE601" s="122"/>
      <c r="BF601" s="122">
        <v>0</v>
      </c>
      <c r="BG601" s="122"/>
      <c r="BH601" s="122"/>
      <c r="BI601" s="122"/>
      <c r="BJ601" s="122"/>
      <c r="BK601" s="122"/>
      <c r="BL601" s="122"/>
      <c r="BM601" s="122"/>
      <c r="BN601" s="122"/>
      <c r="BO601" s="122"/>
      <c r="BP601" s="122"/>
      <c r="BQ601" s="122"/>
      <c r="BR601" s="122"/>
      <c r="BS601" s="122"/>
      <c r="BT601" s="122"/>
      <c r="BU601" s="122"/>
      <c r="BV601" s="122"/>
      <c r="BW601" s="122"/>
      <c r="BX601" s="122"/>
      <c r="BY601" s="122">
        <f t="shared" si="463"/>
        <v>31.53171</v>
      </c>
      <c r="BZ601" s="122"/>
      <c r="CA601" s="122"/>
      <c r="CB601" s="98"/>
    </row>
    <row r="602" spans="1:80" s="90" customFormat="1" ht="46.65" x14ac:dyDescent="0.3">
      <c r="A602" s="106" t="s">
        <v>1662</v>
      </c>
      <c r="B602" s="107" t="s">
        <v>1001</v>
      </c>
      <c r="C602" s="108" t="s">
        <v>1470</v>
      </c>
      <c r="D602" s="122">
        <v>3.51356</v>
      </c>
      <c r="E602" s="122"/>
      <c r="F602" s="122">
        <f>VLOOKUP(C602,'[1]13'!$C$23:$AZ$935,4,0)</f>
        <v>3.51356</v>
      </c>
      <c r="G602" s="122">
        <f>VLOOKUP(C602,'[1]13'!$C$23:$AZ$935,5,0)</f>
        <v>0.16</v>
      </c>
      <c r="H602" s="122"/>
      <c r="I602" s="122">
        <f>VLOOKUP(C602,'[1]13'!$C$23:$AZ$935,7,0)</f>
        <v>0.4</v>
      </c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2"/>
      <c r="AC602" s="122"/>
      <c r="AD602" s="122"/>
      <c r="AE602" s="122"/>
      <c r="AF602" s="122"/>
      <c r="AG602" s="122"/>
      <c r="AH602" s="122">
        <v>3.51356</v>
      </c>
      <c r="AI602" s="122">
        <v>0.16</v>
      </c>
      <c r="AJ602" s="122"/>
      <c r="AK602" s="122">
        <v>0.4</v>
      </c>
      <c r="AL602" s="122"/>
      <c r="AM602" s="122"/>
      <c r="AN602" s="122"/>
      <c r="AO602" s="122">
        <f t="shared" si="459"/>
        <v>0</v>
      </c>
      <c r="AP602" s="122">
        <f t="shared" si="460"/>
        <v>0</v>
      </c>
      <c r="AQ602" s="122">
        <f t="shared" si="461"/>
        <v>0</v>
      </c>
      <c r="AR602" s="122">
        <f t="shared" si="462"/>
        <v>0</v>
      </c>
      <c r="AS602" s="122"/>
      <c r="AT602" s="122"/>
      <c r="AU602" s="122"/>
      <c r="AV602" s="122">
        <f>VLOOKUP(C602,'[1]13'!$C$23:$AZ$935,46,0)</f>
        <v>0</v>
      </c>
      <c r="AW602" s="122">
        <f>VLOOKUP(C602,'[1]13'!$C$23:$AZ$935,47,0)</f>
        <v>0</v>
      </c>
      <c r="AX602" s="122"/>
      <c r="AY602" s="122">
        <f>VLOOKUP(C602,'[1]13'!$C$23:$AZ$935,49,0)</f>
        <v>0</v>
      </c>
      <c r="AZ602" s="122"/>
      <c r="BA602" s="122"/>
      <c r="BB602" s="122"/>
      <c r="BC602" s="122">
        <v>0</v>
      </c>
      <c r="BD602" s="122">
        <v>0</v>
      </c>
      <c r="BE602" s="122"/>
      <c r="BF602" s="122">
        <v>0</v>
      </c>
      <c r="BG602" s="122"/>
      <c r="BH602" s="122"/>
      <c r="BI602" s="122"/>
      <c r="BJ602" s="122"/>
      <c r="BK602" s="122"/>
      <c r="BL602" s="122"/>
      <c r="BM602" s="122"/>
      <c r="BN602" s="122"/>
      <c r="BO602" s="122"/>
      <c r="BP602" s="122"/>
      <c r="BQ602" s="122"/>
      <c r="BR602" s="122"/>
      <c r="BS602" s="122"/>
      <c r="BT602" s="122"/>
      <c r="BU602" s="122"/>
      <c r="BV602" s="122"/>
      <c r="BW602" s="122"/>
      <c r="BX602" s="122"/>
      <c r="BY602" s="122">
        <f t="shared" si="463"/>
        <v>3.51356</v>
      </c>
      <c r="BZ602" s="122"/>
      <c r="CA602" s="122"/>
      <c r="CB602" s="98"/>
    </row>
    <row r="603" spans="1:80" s="90" customFormat="1" ht="62.2" x14ac:dyDescent="0.3">
      <c r="A603" s="106" t="s">
        <v>1662</v>
      </c>
      <c r="B603" s="107" t="s">
        <v>1813</v>
      </c>
      <c r="C603" s="108" t="s">
        <v>1471</v>
      </c>
      <c r="D603" s="122">
        <v>56.1995</v>
      </c>
      <c r="E603" s="122"/>
      <c r="F603" s="122">
        <f>VLOOKUP(C603,'[1]13'!$C$23:$AZ$935,4,0)</f>
        <v>0</v>
      </c>
      <c r="G603" s="122">
        <f>VLOOKUP(C603,'[1]13'!$C$23:$AZ$935,5,0)</f>
        <v>0</v>
      </c>
      <c r="H603" s="122"/>
      <c r="I603" s="122">
        <f>VLOOKUP(C603,'[1]13'!$C$23:$AZ$935,7,0)</f>
        <v>0</v>
      </c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2"/>
      <c r="AC603" s="122"/>
      <c r="AD603" s="122"/>
      <c r="AE603" s="122"/>
      <c r="AF603" s="122"/>
      <c r="AG603" s="122"/>
      <c r="AH603" s="122">
        <v>0</v>
      </c>
      <c r="AI603" s="122">
        <v>0</v>
      </c>
      <c r="AJ603" s="122"/>
      <c r="AK603" s="122">
        <v>0</v>
      </c>
      <c r="AL603" s="122"/>
      <c r="AM603" s="122"/>
      <c r="AN603" s="122"/>
      <c r="AO603" s="122">
        <f t="shared" si="459"/>
        <v>0</v>
      </c>
      <c r="AP603" s="122">
        <f t="shared" si="460"/>
        <v>0</v>
      </c>
      <c r="AQ603" s="122">
        <f t="shared" si="461"/>
        <v>0</v>
      </c>
      <c r="AR603" s="122">
        <f t="shared" si="462"/>
        <v>0</v>
      </c>
      <c r="AS603" s="122"/>
      <c r="AT603" s="122"/>
      <c r="AU603" s="122"/>
      <c r="AV603" s="122">
        <f>VLOOKUP(C603,'[1]13'!$C$23:$AZ$935,46,0)</f>
        <v>0</v>
      </c>
      <c r="AW603" s="122">
        <f>VLOOKUP(C603,'[1]13'!$C$23:$AZ$935,47,0)</f>
        <v>0</v>
      </c>
      <c r="AX603" s="122"/>
      <c r="AY603" s="122">
        <f>VLOOKUP(C603,'[1]13'!$C$23:$AZ$935,49,0)</f>
        <v>0</v>
      </c>
      <c r="AZ603" s="122"/>
      <c r="BA603" s="122"/>
      <c r="BB603" s="122"/>
      <c r="BC603" s="122">
        <v>0</v>
      </c>
      <c r="BD603" s="122">
        <v>0</v>
      </c>
      <c r="BE603" s="122"/>
      <c r="BF603" s="122">
        <v>0</v>
      </c>
      <c r="BG603" s="122"/>
      <c r="BH603" s="122"/>
      <c r="BI603" s="122"/>
      <c r="BJ603" s="122"/>
      <c r="BK603" s="122"/>
      <c r="BL603" s="122"/>
      <c r="BM603" s="122"/>
      <c r="BN603" s="122"/>
      <c r="BO603" s="122"/>
      <c r="BP603" s="122"/>
      <c r="BQ603" s="122"/>
      <c r="BR603" s="122"/>
      <c r="BS603" s="122"/>
      <c r="BT603" s="122"/>
      <c r="BU603" s="122"/>
      <c r="BV603" s="122"/>
      <c r="BW603" s="122"/>
      <c r="BX603" s="122"/>
      <c r="BY603" s="122">
        <f t="shared" si="463"/>
        <v>0</v>
      </c>
      <c r="BZ603" s="122"/>
      <c r="CA603" s="122"/>
      <c r="CB603" s="98"/>
    </row>
    <row r="604" spans="1:80" s="90" customFormat="1" ht="77.7" x14ac:dyDescent="0.3">
      <c r="A604" s="106" t="s">
        <v>1662</v>
      </c>
      <c r="B604" s="107" t="s">
        <v>1002</v>
      </c>
      <c r="C604" s="108" t="s">
        <v>1472</v>
      </c>
      <c r="D604" s="122">
        <v>3.0090500000000002</v>
      </c>
      <c r="E604" s="122"/>
      <c r="F604" s="122">
        <f>VLOOKUP(C604,'[1]13'!$C$23:$AZ$935,4,0)</f>
        <v>3.0090500000000002</v>
      </c>
      <c r="G604" s="122">
        <f>VLOOKUP(C604,'[1]13'!$C$23:$AZ$935,5,0)</f>
        <v>0.4</v>
      </c>
      <c r="H604" s="122"/>
      <c r="I604" s="122">
        <f>VLOOKUP(C604,'[1]13'!$C$23:$AZ$935,7,0)</f>
        <v>0.15</v>
      </c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2"/>
      <c r="AC604" s="122"/>
      <c r="AD604" s="122"/>
      <c r="AE604" s="122"/>
      <c r="AF604" s="122"/>
      <c r="AG604" s="122"/>
      <c r="AH604" s="122">
        <v>3.0090500000000002</v>
      </c>
      <c r="AI604" s="122">
        <v>0.4</v>
      </c>
      <c r="AJ604" s="122"/>
      <c r="AK604" s="122">
        <v>0.15</v>
      </c>
      <c r="AL604" s="122"/>
      <c r="AM604" s="122"/>
      <c r="AN604" s="122"/>
      <c r="AO604" s="122">
        <f t="shared" si="459"/>
        <v>0</v>
      </c>
      <c r="AP604" s="122">
        <f t="shared" si="460"/>
        <v>0</v>
      </c>
      <c r="AQ604" s="122">
        <f t="shared" si="461"/>
        <v>0</v>
      </c>
      <c r="AR604" s="122">
        <f t="shared" si="462"/>
        <v>0</v>
      </c>
      <c r="AS604" s="122"/>
      <c r="AT604" s="122"/>
      <c r="AU604" s="122"/>
      <c r="AV604" s="122">
        <f>VLOOKUP(C604,'[1]13'!$C$23:$AZ$935,46,0)</f>
        <v>0</v>
      </c>
      <c r="AW604" s="122">
        <f>VLOOKUP(C604,'[1]13'!$C$23:$AZ$935,47,0)</f>
        <v>0</v>
      </c>
      <c r="AX604" s="122"/>
      <c r="AY604" s="122">
        <f>VLOOKUP(C604,'[1]13'!$C$23:$AZ$935,49,0)</f>
        <v>0</v>
      </c>
      <c r="AZ604" s="122"/>
      <c r="BA604" s="122"/>
      <c r="BB604" s="122"/>
      <c r="BC604" s="122">
        <v>0</v>
      </c>
      <c r="BD604" s="122">
        <v>0</v>
      </c>
      <c r="BE604" s="122"/>
      <c r="BF604" s="122">
        <v>0</v>
      </c>
      <c r="BG604" s="122"/>
      <c r="BH604" s="122"/>
      <c r="BI604" s="122"/>
      <c r="BJ604" s="122"/>
      <c r="BK604" s="122"/>
      <c r="BL604" s="122"/>
      <c r="BM604" s="122"/>
      <c r="BN604" s="122"/>
      <c r="BO604" s="122"/>
      <c r="BP604" s="122"/>
      <c r="BQ604" s="122"/>
      <c r="BR604" s="122"/>
      <c r="BS604" s="122"/>
      <c r="BT604" s="122"/>
      <c r="BU604" s="122"/>
      <c r="BV604" s="122"/>
      <c r="BW604" s="122"/>
      <c r="BX604" s="122"/>
      <c r="BY604" s="122">
        <f t="shared" si="463"/>
        <v>3.0090500000000002</v>
      </c>
      <c r="BZ604" s="122"/>
      <c r="CA604" s="122"/>
      <c r="CB604" s="98"/>
    </row>
    <row r="605" spans="1:80" s="90" customFormat="1" ht="46.65" x14ac:dyDescent="0.3">
      <c r="A605" s="106" t="s">
        <v>1662</v>
      </c>
      <c r="B605" s="107" t="s">
        <v>1814</v>
      </c>
      <c r="C605" s="108" t="s">
        <v>1473</v>
      </c>
      <c r="D605" s="122">
        <v>1.1961400000000002</v>
      </c>
      <c r="E605" s="122"/>
      <c r="F605" s="122">
        <f>VLOOKUP(C605,'[1]13'!$C$23:$AZ$935,4,0)</f>
        <v>1.1961400000000002</v>
      </c>
      <c r="G605" s="122">
        <f>VLOOKUP(C605,'[1]13'!$C$23:$AZ$935,5,0)</f>
        <v>0.25</v>
      </c>
      <c r="H605" s="122"/>
      <c r="I605" s="122">
        <f>VLOOKUP(C605,'[1]13'!$C$23:$AZ$935,7,0)</f>
        <v>0.04</v>
      </c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2"/>
      <c r="AC605" s="122"/>
      <c r="AD605" s="122"/>
      <c r="AE605" s="122"/>
      <c r="AF605" s="122"/>
      <c r="AG605" s="122"/>
      <c r="AH605" s="122">
        <v>1.1961400000000002</v>
      </c>
      <c r="AI605" s="122">
        <v>0.25</v>
      </c>
      <c r="AJ605" s="122"/>
      <c r="AK605" s="122">
        <v>0.04</v>
      </c>
      <c r="AL605" s="122"/>
      <c r="AM605" s="122"/>
      <c r="AN605" s="122"/>
      <c r="AO605" s="122">
        <f t="shared" si="459"/>
        <v>0</v>
      </c>
      <c r="AP605" s="122">
        <f t="shared" si="460"/>
        <v>0</v>
      </c>
      <c r="AQ605" s="122">
        <f t="shared" si="461"/>
        <v>0</v>
      </c>
      <c r="AR605" s="122">
        <f t="shared" si="462"/>
        <v>0</v>
      </c>
      <c r="AS605" s="122"/>
      <c r="AT605" s="122"/>
      <c r="AU605" s="122"/>
      <c r="AV605" s="122">
        <f>VLOOKUP(C605,'[1]13'!$C$23:$AZ$935,46,0)</f>
        <v>0</v>
      </c>
      <c r="AW605" s="122">
        <f>VLOOKUP(C605,'[1]13'!$C$23:$AZ$935,47,0)</f>
        <v>0</v>
      </c>
      <c r="AX605" s="122"/>
      <c r="AY605" s="122">
        <f>VLOOKUP(C605,'[1]13'!$C$23:$AZ$935,49,0)</f>
        <v>0</v>
      </c>
      <c r="AZ605" s="122"/>
      <c r="BA605" s="122"/>
      <c r="BB605" s="122"/>
      <c r="BC605" s="122">
        <v>0</v>
      </c>
      <c r="BD605" s="122">
        <v>0</v>
      </c>
      <c r="BE605" s="122"/>
      <c r="BF605" s="122">
        <v>0</v>
      </c>
      <c r="BG605" s="122"/>
      <c r="BH605" s="122"/>
      <c r="BI605" s="122"/>
      <c r="BJ605" s="122"/>
      <c r="BK605" s="122"/>
      <c r="BL605" s="122"/>
      <c r="BM605" s="122"/>
      <c r="BN605" s="122"/>
      <c r="BO605" s="122"/>
      <c r="BP605" s="122"/>
      <c r="BQ605" s="122"/>
      <c r="BR605" s="122"/>
      <c r="BS605" s="122"/>
      <c r="BT605" s="122"/>
      <c r="BU605" s="122"/>
      <c r="BV605" s="122"/>
      <c r="BW605" s="122"/>
      <c r="BX605" s="122"/>
      <c r="BY605" s="122">
        <f t="shared" si="463"/>
        <v>1.1961400000000002</v>
      </c>
      <c r="BZ605" s="122"/>
      <c r="CA605" s="122"/>
      <c r="CB605" s="98"/>
    </row>
    <row r="606" spans="1:80" s="90" customFormat="1" ht="46.65" x14ac:dyDescent="0.3">
      <c r="A606" s="106" t="s">
        <v>1662</v>
      </c>
      <c r="B606" s="107" t="s">
        <v>1003</v>
      </c>
      <c r="C606" s="108" t="s">
        <v>1474</v>
      </c>
      <c r="D606" s="122">
        <v>4.2086000000000006</v>
      </c>
      <c r="E606" s="122"/>
      <c r="F606" s="122">
        <f>VLOOKUP(C606,'[1]13'!$C$23:$AZ$935,4,0)</f>
        <v>0</v>
      </c>
      <c r="G606" s="122">
        <f>VLOOKUP(C606,'[1]13'!$C$23:$AZ$935,5,0)</f>
        <v>0</v>
      </c>
      <c r="H606" s="122"/>
      <c r="I606" s="122">
        <f>VLOOKUP(C606,'[1]13'!$C$23:$AZ$935,7,0)</f>
        <v>0</v>
      </c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2"/>
      <c r="AC606" s="122"/>
      <c r="AD606" s="122"/>
      <c r="AE606" s="122"/>
      <c r="AF606" s="122"/>
      <c r="AG606" s="122"/>
      <c r="AH606" s="122">
        <v>0</v>
      </c>
      <c r="AI606" s="122">
        <v>0</v>
      </c>
      <c r="AJ606" s="122"/>
      <c r="AK606" s="122">
        <v>0</v>
      </c>
      <c r="AL606" s="122"/>
      <c r="AM606" s="122"/>
      <c r="AN606" s="122"/>
      <c r="AO606" s="122">
        <f t="shared" si="459"/>
        <v>0</v>
      </c>
      <c r="AP606" s="122">
        <f t="shared" si="460"/>
        <v>0</v>
      </c>
      <c r="AQ606" s="122">
        <f t="shared" si="461"/>
        <v>0</v>
      </c>
      <c r="AR606" s="122">
        <f t="shared" si="462"/>
        <v>0</v>
      </c>
      <c r="AS606" s="122"/>
      <c r="AT606" s="122"/>
      <c r="AU606" s="122"/>
      <c r="AV606" s="122">
        <f>VLOOKUP(C606,'[1]13'!$C$23:$AZ$935,46,0)</f>
        <v>0</v>
      </c>
      <c r="AW606" s="122">
        <f>VLOOKUP(C606,'[1]13'!$C$23:$AZ$935,47,0)</f>
        <v>0</v>
      </c>
      <c r="AX606" s="122"/>
      <c r="AY606" s="122">
        <f>VLOOKUP(C606,'[1]13'!$C$23:$AZ$935,49,0)</f>
        <v>0</v>
      </c>
      <c r="AZ606" s="122"/>
      <c r="BA606" s="122"/>
      <c r="BB606" s="122"/>
      <c r="BC606" s="122">
        <v>0</v>
      </c>
      <c r="BD606" s="122">
        <v>0</v>
      </c>
      <c r="BE606" s="122"/>
      <c r="BF606" s="122">
        <v>0</v>
      </c>
      <c r="BG606" s="122"/>
      <c r="BH606" s="122"/>
      <c r="BI606" s="122"/>
      <c r="BJ606" s="122"/>
      <c r="BK606" s="122"/>
      <c r="BL606" s="122"/>
      <c r="BM606" s="122"/>
      <c r="BN606" s="122"/>
      <c r="BO606" s="122"/>
      <c r="BP606" s="122"/>
      <c r="BQ606" s="122"/>
      <c r="BR606" s="122"/>
      <c r="BS606" s="122"/>
      <c r="BT606" s="122"/>
      <c r="BU606" s="122"/>
      <c r="BV606" s="122"/>
      <c r="BW606" s="122"/>
      <c r="BX606" s="122"/>
      <c r="BY606" s="122">
        <f t="shared" si="463"/>
        <v>0</v>
      </c>
      <c r="BZ606" s="122"/>
      <c r="CA606" s="122"/>
      <c r="CB606" s="98"/>
    </row>
    <row r="607" spans="1:80" s="90" customFormat="1" x14ac:dyDescent="0.3">
      <c r="A607" s="103"/>
      <c r="B607" s="110" t="s">
        <v>53</v>
      </c>
      <c r="C607" s="105"/>
      <c r="D607" s="133">
        <f t="shared" ref="D607:BN607" si="464">SUM(D608:D628)</f>
        <v>174.21248999999997</v>
      </c>
      <c r="E607" s="133">
        <f t="shared" si="464"/>
        <v>0</v>
      </c>
      <c r="F607" s="133">
        <f t="shared" si="464"/>
        <v>72.26033000000001</v>
      </c>
      <c r="G607" s="133">
        <f t="shared" si="464"/>
        <v>2.06</v>
      </c>
      <c r="H607" s="133">
        <f t="shared" si="464"/>
        <v>0</v>
      </c>
      <c r="I607" s="133">
        <f t="shared" si="464"/>
        <v>4.32</v>
      </c>
      <c r="J607" s="133">
        <f t="shared" si="464"/>
        <v>0</v>
      </c>
      <c r="K607" s="133">
        <f t="shared" si="464"/>
        <v>0</v>
      </c>
      <c r="L607" s="133">
        <f t="shared" si="464"/>
        <v>0</v>
      </c>
      <c r="M607" s="133">
        <f t="shared" si="464"/>
        <v>0</v>
      </c>
      <c r="N607" s="133">
        <f t="shared" si="464"/>
        <v>0</v>
      </c>
      <c r="O607" s="133">
        <f t="shared" si="464"/>
        <v>0</v>
      </c>
      <c r="P607" s="133">
        <f t="shared" si="464"/>
        <v>0</v>
      </c>
      <c r="Q607" s="133">
        <f t="shared" si="464"/>
        <v>0</v>
      </c>
      <c r="R607" s="133">
        <f t="shared" si="464"/>
        <v>0</v>
      </c>
      <c r="S607" s="133">
        <f t="shared" si="464"/>
        <v>0</v>
      </c>
      <c r="T607" s="133">
        <f t="shared" si="464"/>
        <v>0</v>
      </c>
      <c r="U607" s="133">
        <f t="shared" si="464"/>
        <v>0</v>
      </c>
      <c r="V607" s="133">
        <f t="shared" si="464"/>
        <v>0</v>
      </c>
      <c r="W607" s="133">
        <f t="shared" si="464"/>
        <v>0</v>
      </c>
      <c r="X607" s="133">
        <f t="shared" si="464"/>
        <v>0</v>
      </c>
      <c r="Y607" s="133">
        <f t="shared" si="464"/>
        <v>0</v>
      </c>
      <c r="Z607" s="133">
        <f t="shared" si="464"/>
        <v>0</v>
      </c>
      <c r="AA607" s="133">
        <f t="shared" si="464"/>
        <v>0</v>
      </c>
      <c r="AB607" s="133">
        <f t="shared" si="464"/>
        <v>0</v>
      </c>
      <c r="AC607" s="133">
        <f t="shared" si="464"/>
        <v>0</v>
      </c>
      <c r="AD607" s="133">
        <f t="shared" si="464"/>
        <v>0</v>
      </c>
      <c r="AE607" s="133">
        <f t="shared" si="464"/>
        <v>0</v>
      </c>
      <c r="AF607" s="133">
        <f t="shared" si="464"/>
        <v>0</v>
      </c>
      <c r="AG607" s="133">
        <f t="shared" si="464"/>
        <v>0</v>
      </c>
      <c r="AH607" s="133">
        <f t="shared" si="464"/>
        <v>72.26033000000001</v>
      </c>
      <c r="AI607" s="133">
        <f t="shared" si="464"/>
        <v>2.06</v>
      </c>
      <c r="AJ607" s="133">
        <f t="shared" si="464"/>
        <v>0</v>
      </c>
      <c r="AK607" s="133">
        <f t="shared" si="464"/>
        <v>4.32</v>
      </c>
      <c r="AL607" s="133">
        <f t="shared" si="464"/>
        <v>0</v>
      </c>
      <c r="AM607" s="133">
        <f t="shared" si="464"/>
        <v>0</v>
      </c>
      <c r="AN607" s="133">
        <f t="shared" si="464"/>
        <v>0</v>
      </c>
      <c r="AO607" s="133">
        <f t="shared" si="464"/>
        <v>12.377219830000001</v>
      </c>
      <c r="AP607" s="133">
        <f t="shared" si="464"/>
        <v>1.36</v>
      </c>
      <c r="AQ607" s="133">
        <f t="shared" si="464"/>
        <v>0</v>
      </c>
      <c r="AR607" s="133">
        <f t="shared" si="464"/>
        <v>1.5429999999999999</v>
      </c>
      <c r="AS607" s="133">
        <f t="shared" si="464"/>
        <v>0</v>
      </c>
      <c r="AT607" s="133">
        <f t="shared" si="464"/>
        <v>0</v>
      </c>
      <c r="AU607" s="133">
        <f t="shared" si="464"/>
        <v>0</v>
      </c>
      <c r="AV607" s="133">
        <f t="shared" si="464"/>
        <v>3.30774948</v>
      </c>
      <c r="AW607" s="133">
        <f t="shared" si="464"/>
        <v>0.4</v>
      </c>
      <c r="AX607" s="133">
        <f t="shared" si="464"/>
        <v>0</v>
      </c>
      <c r="AY607" s="133">
        <f t="shared" si="464"/>
        <v>0.33</v>
      </c>
      <c r="AZ607" s="133">
        <f t="shared" si="464"/>
        <v>0</v>
      </c>
      <c r="BA607" s="133">
        <f t="shared" si="464"/>
        <v>0</v>
      </c>
      <c r="BB607" s="133">
        <f t="shared" si="464"/>
        <v>0</v>
      </c>
      <c r="BC607" s="133">
        <f t="shared" si="464"/>
        <v>9.0694703499999996</v>
      </c>
      <c r="BD607" s="133">
        <f t="shared" si="464"/>
        <v>0.96000000000000008</v>
      </c>
      <c r="BE607" s="133">
        <f t="shared" si="464"/>
        <v>0</v>
      </c>
      <c r="BF607" s="133">
        <f t="shared" si="464"/>
        <v>1.2130000000000001</v>
      </c>
      <c r="BG607" s="133">
        <f t="shared" si="464"/>
        <v>0</v>
      </c>
      <c r="BH607" s="133">
        <f t="shared" si="464"/>
        <v>0</v>
      </c>
      <c r="BI607" s="133">
        <f t="shared" si="464"/>
        <v>0</v>
      </c>
      <c r="BJ607" s="133">
        <f t="shared" si="464"/>
        <v>0</v>
      </c>
      <c r="BK607" s="133">
        <f t="shared" si="464"/>
        <v>0</v>
      </c>
      <c r="BL607" s="133">
        <f t="shared" si="464"/>
        <v>0</v>
      </c>
      <c r="BM607" s="133">
        <f t="shared" si="464"/>
        <v>0</v>
      </c>
      <c r="BN607" s="133">
        <f t="shared" si="464"/>
        <v>0</v>
      </c>
      <c r="BO607" s="133">
        <f t="shared" ref="BO607:CA607" si="465">SUM(BO608:BO628)</f>
        <v>0</v>
      </c>
      <c r="BP607" s="133">
        <f t="shared" si="465"/>
        <v>0</v>
      </c>
      <c r="BQ607" s="133">
        <f t="shared" si="465"/>
        <v>0</v>
      </c>
      <c r="BR607" s="133">
        <f t="shared" si="465"/>
        <v>0</v>
      </c>
      <c r="BS607" s="133">
        <f t="shared" si="465"/>
        <v>0</v>
      </c>
      <c r="BT607" s="133">
        <f t="shared" si="465"/>
        <v>0</v>
      </c>
      <c r="BU607" s="133">
        <f t="shared" si="465"/>
        <v>0</v>
      </c>
      <c r="BV607" s="133">
        <f t="shared" si="465"/>
        <v>0</v>
      </c>
      <c r="BW607" s="133">
        <f t="shared" si="465"/>
        <v>0</v>
      </c>
      <c r="BX607" s="133">
        <f t="shared" si="465"/>
        <v>0</v>
      </c>
      <c r="BY607" s="133">
        <f t="shared" si="465"/>
        <v>59.883110170000016</v>
      </c>
      <c r="BZ607" s="133">
        <f t="shared" si="465"/>
        <v>0</v>
      </c>
      <c r="CA607" s="133">
        <f t="shared" si="465"/>
        <v>0</v>
      </c>
      <c r="CB607" s="98"/>
    </row>
    <row r="608" spans="1:80" s="90" customFormat="1" ht="62.2" x14ac:dyDescent="0.3">
      <c r="A608" s="106" t="s">
        <v>1662</v>
      </c>
      <c r="B608" s="107" t="s">
        <v>1004</v>
      </c>
      <c r="C608" s="108" t="s">
        <v>1475</v>
      </c>
      <c r="D608" s="122">
        <v>1.8795999999999999</v>
      </c>
      <c r="E608" s="122"/>
      <c r="F608" s="122">
        <f>VLOOKUP(C608,'[1]13'!$C$23:$AZ$935,4,0)</f>
        <v>1.8796000000000002</v>
      </c>
      <c r="G608" s="122">
        <f>VLOOKUP(C608,'[1]13'!$C$23:$AZ$935,5,0)</f>
        <v>0</v>
      </c>
      <c r="H608" s="122"/>
      <c r="I608" s="122">
        <f>VLOOKUP(C608,'[1]13'!$C$23:$AZ$935,7,0)</f>
        <v>0.3</v>
      </c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2"/>
      <c r="AC608" s="122"/>
      <c r="AD608" s="122"/>
      <c r="AE608" s="122"/>
      <c r="AF608" s="122"/>
      <c r="AG608" s="122"/>
      <c r="AH608" s="122">
        <v>1.8796000000000002</v>
      </c>
      <c r="AI608" s="122">
        <v>0</v>
      </c>
      <c r="AJ608" s="122"/>
      <c r="AK608" s="122">
        <v>0.3</v>
      </c>
      <c r="AL608" s="122"/>
      <c r="AM608" s="122"/>
      <c r="AN608" s="122"/>
      <c r="AO608" s="122">
        <f t="shared" ref="AO608:AO628" si="466">AV608+BC608</f>
        <v>0</v>
      </c>
      <c r="AP608" s="122">
        <f t="shared" ref="AP608:AP628" si="467">AW608+BD608</f>
        <v>0</v>
      </c>
      <c r="AQ608" s="122">
        <f t="shared" ref="AQ608:AQ628" si="468">AX608+BE608</f>
        <v>0</v>
      </c>
      <c r="AR608" s="122">
        <f t="shared" ref="AR608:AR628" si="469">AY608+BF608</f>
        <v>0</v>
      </c>
      <c r="AS608" s="122"/>
      <c r="AT608" s="122"/>
      <c r="AU608" s="122"/>
      <c r="AV608" s="122">
        <f>VLOOKUP(C608,'[1]13'!$C$23:$AZ$935,46,0)</f>
        <v>0</v>
      </c>
      <c r="AW608" s="122">
        <f>VLOOKUP(C608,'[1]13'!$C$23:$AZ$935,47,0)</f>
        <v>0</v>
      </c>
      <c r="AX608" s="122"/>
      <c r="AY608" s="122">
        <f>VLOOKUP(C608,'[1]13'!$C$23:$AZ$935,49,0)</f>
        <v>0</v>
      </c>
      <c r="AZ608" s="122"/>
      <c r="BA608" s="122"/>
      <c r="BB608" s="122"/>
      <c r="BC608" s="122">
        <v>0</v>
      </c>
      <c r="BD608" s="122">
        <v>0</v>
      </c>
      <c r="BE608" s="122"/>
      <c r="BF608" s="122">
        <v>0</v>
      </c>
      <c r="BG608" s="122"/>
      <c r="BH608" s="122"/>
      <c r="BI608" s="122"/>
      <c r="BJ608" s="122"/>
      <c r="BK608" s="122"/>
      <c r="BL608" s="122"/>
      <c r="BM608" s="122"/>
      <c r="BN608" s="122"/>
      <c r="BO608" s="122"/>
      <c r="BP608" s="122"/>
      <c r="BQ608" s="122"/>
      <c r="BR608" s="122"/>
      <c r="BS608" s="122"/>
      <c r="BT608" s="122"/>
      <c r="BU608" s="122"/>
      <c r="BV608" s="122"/>
      <c r="BW608" s="122"/>
      <c r="BX608" s="122"/>
      <c r="BY608" s="122">
        <f t="shared" ref="BY608:BY628" si="470">F608-AO608</f>
        <v>1.8796000000000002</v>
      </c>
      <c r="BZ608" s="122"/>
      <c r="CA608" s="122"/>
      <c r="CB608" s="98"/>
    </row>
    <row r="609" spans="1:80" s="90" customFormat="1" ht="77.7" x14ac:dyDescent="0.3">
      <c r="A609" s="106" t="s">
        <v>1662</v>
      </c>
      <c r="B609" s="107" t="s">
        <v>1815</v>
      </c>
      <c r="C609" s="108" t="s">
        <v>493</v>
      </c>
      <c r="D609" s="122">
        <v>28.688419999999997</v>
      </c>
      <c r="E609" s="122"/>
      <c r="F609" s="122">
        <f>VLOOKUP(C609,'[1]13'!$C$23:$AZ$935,4,0)</f>
        <v>28.688420000000004</v>
      </c>
      <c r="G609" s="122">
        <f>VLOOKUP(C609,'[1]13'!$C$23:$AZ$935,5,0)</f>
        <v>0</v>
      </c>
      <c r="H609" s="122"/>
      <c r="I609" s="122">
        <f>VLOOKUP(C609,'[1]13'!$C$23:$AZ$935,7,0)</f>
        <v>0</v>
      </c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2"/>
      <c r="AC609" s="122"/>
      <c r="AD609" s="122"/>
      <c r="AE609" s="122"/>
      <c r="AF609" s="122"/>
      <c r="AG609" s="122"/>
      <c r="AH609" s="122">
        <v>28.688420000000004</v>
      </c>
      <c r="AI609" s="122">
        <v>0</v>
      </c>
      <c r="AJ609" s="122"/>
      <c r="AK609" s="122">
        <v>0</v>
      </c>
      <c r="AL609" s="122"/>
      <c r="AM609" s="122"/>
      <c r="AN609" s="122"/>
      <c r="AO609" s="122">
        <f t="shared" si="466"/>
        <v>0</v>
      </c>
      <c r="AP609" s="122">
        <f t="shared" si="467"/>
        <v>0</v>
      </c>
      <c r="AQ609" s="122">
        <f t="shared" si="468"/>
        <v>0</v>
      </c>
      <c r="AR609" s="122">
        <f t="shared" si="469"/>
        <v>0</v>
      </c>
      <c r="AS609" s="122"/>
      <c r="AT609" s="122"/>
      <c r="AU609" s="122"/>
      <c r="AV609" s="122">
        <f>VLOOKUP(C609,'[1]13'!$C$23:$AZ$935,46,0)</f>
        <v>0</v>
      </c>
      <c r="AW609" s="122">
        <f>VLOOKUP(C609,'[1]13'!$C$23:$AZ$935,47,0)</f>
        <v>0</v>
      </c>
      <c r="AX609" s="122"/>
      <c r="AY609" s="122">
        <f>VLOOKUP(C609,'[1]13'!$C$23:$AZ$935,49,0)</f>
        <v>0</v>
      </c>
      <c r="AZ609" s="122"/>
      <c r="BA609" s="122"/>
      <c r="BB609" s="122"/>
      <c r="BC609" s="122">
        <v>0</v>
      </c>
      <c r="BD609" s="122">
        <v>0</v>
      </c>
      <c r="BE609" s="122"/>
      <c r="BF609" s="122">
        <v>0</v>
      </c>
      <c r="BG609" s="122"/>
      <c r="BH609" s="122"/>
      <c r="BI609" s="122"/>
      <c r="BJ609" s="122"/>
      <c r="BK609" s="122"/>
      <c r="BL609" s="122"/>
      <c r="BM609" s="122"/>
      <c r="BN609" s="122"/>
      <c r="BO609" s="122"/>
      <c r="BP609" s="122"/>
      <c r="BQ609" s="122"/>
      <c r="BR609" s="122"/>
      <c r="BS609" s="122"/>
      <c r="BT609" s="122"/>
      <c r="BU609" s="122"/>
      <c r="BV609" s="122"/>
      <c r="BW609" s="122"/>
      <c r="BX609" s="122"/>
      <c r="BY609" s="122">
        <f t="shared" si="470"/>
        <v>28.688420000000004</v>
      </c>
      <c r="BZ609" s="122"/>
      <c r="CA609" s="122"/>
      <c r="CB609" s="98"/>
    </row>
    <row r="610" spans="1:80" s="90" customFormat="1" ht="62.2" x14ac:dyDescent="0.3">
      <c r="A610" s="106" t="s">
        <v>1662</v>
      </c>
      <c r="B610" s="107" t="s">
        <v>126</v>
      </c>
      <c r="C610" s="108" t="s">
        <v>127</v>
      </c>
      <c r="D610" s="122">
        <v>19.30585</v>
      </c>
      <c r="E610" s="122"/>
      <c r="F610" s="122">
        <f>VLOOKUP(C610,'[1]13'!$C$23:$AZ$935,4,0)</f>
        <v>0</v>
      </c>
      <c r="G610" s="122">
        <f>VLOOKUP(C610,'[1]13'!$C$23:$AZ$935,5,0)</f>
        <v>0</v>
      </c>
      <c r="H610" s="122"/>
      <c r="I610" s="122">
        <f>VLOOKUP(C610,'[1]13'!$C$23:$AZ$935,7,0)</f>
        <v>0</v>
      </c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2"/>
      <c r="AC610" s="122"/>
      <c r="AD610" s="122"/>
      <c r="AE610" s="122"/>
      <c r="AF610" s="122"/>
      <c r="AG610" s="122"/>
      <c r="AH610" s="122">
        <v>0</v>
      </c>
      <c r="AI610" s="122">
        <v>0</v>
      </c>
      <c r="AJ610" s="122"/>
      <c r="AK610" s="122">
        <v>0</v>
      </c>
      <c r="AL610" s="122"/>
      <c r="AM610" s="122"/>
      <c r="AN610" s="122"/>
      <c r="AO610" s="122">
        <f t="shared" si="466"/>
        <v>0</v>
      </c>
      <c r="AP610" s="122">
        <f t="shared" si="467"/>
        <v>0</v>
      </c>
      <c r="AQ610" s="122">
        <f t="shared" si="468"/>
        <v>0</v>
      </c>
      <c r="AR610" s="122">
        <f t="shared" si="469"/>
        <v>0</v>
      </c>
      <c r="AS610" s="122"/>
      <c r="AT610" s="122"/>
      <c r="AU610" s="122"/>
      <c r="AV610" s="122">
        <f>VLOOKUP(C610,'[1]13'!$C$23:$AZ$935,46,0)</f>
        <v>0</v>
      </c>
      <c r="AW610" s="122">
        <f>VLOOKUP(C610,'[1]13'!$C$23:$AZ$935,47,0)</f>
        <v>0</v>
      </c>
      <c r="AX610" s="122"/>
      <c r="AY610" s="122">
        <f>VLOOKUP(C610,'[1]13'!$C$23:$AZ$935,49,0)</f>
        <v>0</v>
      </c>
      <c r="AZ610" s="122"/>
      <c r="BA610" s="122"/>
      <c r="BB610" s="122"/>
      <c r="BC610" s="122">
        <v>0</v>
      </c>
      <c r="BD610" s="122">
        <v>0</v>
      </c>
      <c r="BE610" s="122"/>
      <c r="BF610" s="122">
        <v>0</v>
      </c>
      <c r="BG610" s="122"/>
      <c r="BH610" s="122"/>
      <c r="BI610" s="122"/>
      <c r="BJ610" s="122"/>
      <c r="BK610" s="122"/>
      <c r="BL610" s="122"/>
      <c r="BM610" s="122"/>
      <c r="BN610" s="122"/>
      <c r="BO610" s="122"/>
      <c r="BP610" s="122"/>
      <c r="BQ610" s="122"/>
      <c r="BR610" s="122"/>
      <c r="BS610" s="122"/>
      <c r="BT610" s="122"/>
      <c r="BU610" s="122"/>
      <c r="BV610" s="122"/>
      <c r="BW610" s="122"/>
      <c r="BX610" s="122"/>
      <c r="BY610" s="122">
        <f t="shared" si="470"/>
        <v>0</v>
      </c>
      <c r="BZ610" s="122"/>
      <c r="CA610" s="122"/>
      <c r="CB610" s="98"/>
    </row>
    <row r="611" spans="1:80" s="90" customFormat="1" ht="93.25" x14ac:dyDescent="0.3">
      <c r="A611" s="106" t="s">
        <v>1662</v>
      </c>
      <c r="B611" s="107" t="s">
        <v>1005</v>
      </c>
      <c r="C611" s="108" t="s">
        <v>1476</v>
      </c>
      <c r="D611" s="122">
        <v>8.8407700000000009</v>
      </c>
      <c r="E611" s="122"/>
      <c r="F611" s="122">
        <f>VLOOKUP(C611,'[1]13'!$C$23:$AZ$935,4,0)</f>
        <v>0</v>
      </c>
      <c r="G611" s="122">
        <f>VLOOKUP(C611,'[1]13'!$C$23:$AZ$935,5,0)</f>
        <v>0</v>
      </c>
      <c r="H611" s="122"/>
      <c r="I611" s="122">
        <f>VLOOKUP(C611,'[1]13'!$C$23:$AZ$935,7,0)</f>
        <v>0</v>
      </c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2"/>
      <c r="AC611" s="122"/>
      <c r="AD611" s="122"/>
      <c r="AE611" s="122"/>
      <c r="AF611" s="122"/>
      <c r="AG611" s="122"/>
      <c r="AH611" s="122">
        <v>0</v>
      </c>
      <c r="AI611" s="122">
        <v>0</v>
      </c>
      <c r="AJ611" s="122"/>
      <c r="AK611" s="122">
        <v>0</v>
      </c>
      <c r="AL611" s="122"/>
      <c r="AM611" s="122"/>
      <c r="AN611" s="122"/>
      <c r="AO611" s="122">
        <f t="shared" si="466"/>
        <v>0</v>
      </c>
      <c r="AP611" s="122">
        <f t="shared" si="467"/>
        <v>0</v>
      </c>
      <c r="AQ611" s="122">
        <f t="shared" si="468"/>
        <v>0</v>
      </c>
      <c r="AR611" s="122">
        <f t="shared" si="469"/>
        <v>0</v>
      </c>
      <c r="AS611" s="122"/>
      <c r="AT611" s="122"/>
      <c r="AU611" s="122"/>
      <c r="AV611" s="122">
        <f>VLOOKUP(C611,'[1]13'!$C$23:$AZ$935,46,0)</f>
        <v>0</v>
      </c>
      <c r="AW611" s="122">
        <f>VLOOKUP(C611,'[1]13'!$C$23:$AZ$935,47,0)</f>
        <v>0</v>
      </c>
      <c r="AX611" s="122"/>
      <c r="AY611" s="122">
        <f>VLOOKUP(C611,'[1]13'!$C$23:$AZ$935,49,0)</f>
        <v>0</v>
      </c>
      <c r="AZ611" s="122"/>
      <c r="BA611" s="122"/>
      <c r="BB611" s="122"/>
      <c r="BC611" s="122">
        <v>0</v>
      </c>
      <c r="BD611" s="122">
        <v>0</v>
      </c>
      <c r="BE611" s="122"/>
      <c r="BF611" s="122">
        <v>0</v>
      </c>
      <c r="BG611" s="122"/>
      <c r="BH611" s="122"/>
      <c r="BI611" s="122"/>
      <c r="BJ611" s="122"/>
      <c r="BK611" s="122"/>
      <c r="BL611" s="122"/>
      <c r="BM611" s="122"/>
      <c r="BN611" s="122"/>
      <c r="BO611" s="122"/>
      <c r="BP611" s="122"/>
      <c r="BQ611" s="122"/>
      <c r="BR611" s="122"/>
      <c r="BS611" s="122"/>
      <c r="BT611" s="122"/>
      <c r="BU611" s="122"/>
      <c r="BV611" s="122"/>
      <c r="BW611" s="122"/>
      <c r="BX611" s="122"/>
      <c r="BY611" s="122">
        <f t="shared" si="470"/>
        <v>0</v>
      </c>
      <c r="BZ611" s="122"/>
      <c r="CA611" s="122"/>
      <c r="CB611" s="98"/>
    </row>
    <row r="612" spans="1:80" s="90" customFormat="1" ht="46.65" x14ac:dyDescent="0.3">
      <c r="A612" s="106" t="s">
        <v>1662</v>
      </c>
      <c r="B612" s="107" t="s">
        <v>1006</v>
      </c>
      <c r="C612" s="108" t="s">
        <v>1477</v>
      </c>
      <c r="D612" s="122">
        <v>2.3263000000000003</v>
      </c>
      <c r="E612" s="122"/>
      <c r="F612" s="122">
        <f>VLOOKUP(C612,'[1]13'!$C$23:$AZ$935,4,0)</f>
        <v>2.3263000000000003</v>
      </c>
      <c r="G612" s="122">
        <f>VLOOKUP(C612,'[1]13'!$C$23:$AZ$935,5,0)</f>
        <v>0</v>
      </c>
      <c r="H612" s="122"/>
      <c r="I612" s="122">
        <f>VLOOKUP(C612,'[1]13'!$C$23:$AZ$935,7,0)</f>
        <v>0.05</v>
      </c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2"/>
      <c r="AC612" s="122"/>
      <c r="AD612" s="122"/>
      <c r="AE612" s="122"/>
      <c r="AF612" s="122"/>
      <c r="AG612" s="122"/>
      <c r="AH612" s="122">
        <v>2.3263000000000003</v>
      </c>
      <c r="AI612" s="122">
        <v>0</v>
      </c>
      <c r="AJ612" s="122"/>
      <c r="AK612" s="122">
        <v>0.05</v>
      </c>
      <c r="AL612" s="122"/>
      <c r="AM612" s="122"/>
      <c r="AN612" s="122"/>
      <c r="AO612" s="122">
        <f t="shared" si="466"/>
        <v>0</v>
      </c>
      <c r="AP612" s="122">
        <f t="shared" si="467"/>
        <v>0</v>
      </c>
      <c r="AQ612" s="122">
        <f t="shared" si="468"/>
        <v>0</v>
      </c>
      <c r="AR612" s="122">
        <f t="shared" si="469"/>
        <v>0</v>
      </c>
      <c r="AS612" s="122"/>
      <c r="AT612" s="122"/>
      <c r="AU612" s="122"/>
      <c r="AV612" s="122">
        <f>VLOOKUP(C612,'[1]13'!$C$23:$AZ$935,46,0)</f>
        <v>0</v>
      </c>
      <c r="AW612" s="122">
        <f>VLOOKUP(C612,'[1]13'!$C$23:$AZ$935,47,0)</f>
        <v>0</v>
      </c>
      <c r="AX612" s="122"/>
      <c r="AY612" s="122">
        <f>VLOOKUP(C612,'[1]13'!$C$23:$AZ$935,49,0)</f>
        <v>0</v>
      </c>
      <c r="AZ612" s="122"/>
      <c r="BA612" s="122"/>
      <c r="BB612" s="122"/>
      <c r="BC612" s="122">
        <v>0</v>
      </c>
      <c r="BD612" s="122">
        <v>0</v>
      </c>
      <c r="BE612" s="122"/>
      <c r="BF612" s="122">
        <v>0</v>
      </c>
      <c r="BG612" s="122"/>
      <c r="BH612" s="122"/>
      <c r="BI612" s="122"/>
      <c r="BJ612" s="122"/>
      <c r="BK612" s="122"/>
      <c r="BL612" s="122"/>
      <c r="BM612" s="122"/>
      <c r="BN612" s="122"/>
      <c r="BO612" s="122"/>
      <c r="BP612" s="122"/>
      <c r="BQ612" s="122"/>
      <c r="BR612" s="122"/>
      <c r="BS612" s="122"/>
      <c r="BT612" s="122"/>
      <c r="BU612" s="122"/>
      <c r="BV612" s="122"/>
      <c r="BW612" s="122"/>
      <c r="BX612" s="122"/>
      <c r="BY612" s="122">
        <f t="shared" si="470"/>
        <v>2.3263000000000003</v>
      </c>
      <c r="BZ612" s="122"/>
      <c r="CA612" s="122"/>
      <c r="CB612" s="98"/>
    </row>
    <row r="613" spans="1:80" s="90" customFormat="1" ht="46.65" x14ac:dyDescent="0.3">
      <c r="A613" s="106" t="s">
        <v>1662</v>
      </c>
      <c r="B613" s="107" t="s">
        <v>1007</v>
      </c>
      <c r="C613" s="108" t="s">
        <v>1478</v>
      </c>
      <c r="D613" s="122">
        <v>2.2452299999999998</v>
      </c>
      <c r="E613" s="122"/>
      <c r="F613" s="122">
        <f>VLOOKUP(C613,'[1]13'!$C$23:$AZ$935,4,0)</f>
        <v>2.2452299999999998</v>
      </c>
      <c r="G613" s="122">
        <f>VLOOKUP(C613,'[1]13'!$C$23:$AZ$935,5,0)</f>
        <v>0.25</v>
      </c>
      <c r="H613" s="122"/>
      <c r="I613" s="122">
        <f>VLOOKUP(C613,'[1]13'!$C$23:$AZ$935,7,0)</f>
        <v>0.15</v>
      </c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2"/>
      <c r="AC613" s="122"/>
      <c r="AD613" s="122"/>
      <c r="AE613" s="122"/>
      <c r="AF613" s="122"/>
      <c r="AG613" s="122"/>
      <c r="AH613" s="122">
        <v>2.2452299999999998</v>
      </c>
      <c r="AI613" s="122">
        <v>0.25</v>
      </c>
      <c r="AJ613" s="122"/>
      <c r="AK613" s="122">
        <v>0.15</v>
      </c>
      <c r="AL613" s="122"/>
      <c r="AM613" s="122"/>
      <c r="AN613" s="122"/>
      <c r="AO613" s="122">
        <f t="shared" si="466"/>
        <v>0</v>
      </c>
      <c r="AP613" s="122">
        <f t="shared" si="467"/>
        <v>0</v>
      </c>
      <c r="AQ613" s="122">
        <f t="shared" si="468"/>
        <v>0</v>
      </c>
      <c r="AR613" s="122">
        <f t="shared" si="469"/>
        <v>0</v>
      </c>
      <c r="AS613" s="122"/>
      <c r="AT613" s="122"/>
      <c r="AU613" s="122"/>
      <c r="AV613" s="122">
        <f>VLOOKUP(C613,'[1]13'!$C$23:$AZ$935,46,0)</f>
        <v>0</v>
      </c>
      <c r="AW613" s="122">
        <f>VLOOKUP(C613,'[1]13'!$C$23:$AZ$935,47,0)</f>
        <v>0</v>
      </c>
      <c r="AX613" s="122"/>
      <c r="AY613" s="122">
        <f>VLOOKUP(C613,'[1]13'!$C$23:$AZ$935,49,0)</f>
        <v>0</v>
      </c>
      <c r="AZ613" s="122"/>
      <c r="BA613" s="122"/>
      <c r="BB613" s="122"/>
      <c r="BC613" s="122">
        <v>0</v>
      </c>
      <c r="BD613" s="122">
        <v>0</v>
      </c>
      <c r="BE613" s="122"/>
      <c r="BF613" s="122">
        <v>0</v>
      </c>
      <c r="BG613" s="122"/>
      <c r="BH613" s="122"/>
      <c r="BI613" s="122"/>
      <c r="BJ613" s="122"/>
      <c r="BK613" s="122"/>
      <c r="BL613" s="122"/>
      <c r="BM613" s="122"/>
      <c r="BN613" s="122"/>
      <c r="BO613" s="122"/>
      <c r="BP613" s="122"/>
      <c r="BQ613" s="122"/>
      <c r="BR613" s="122"/>
      <c r="BS613" s="122"/>
      <c r="BT613" s="122"/>
      <c r="BU613" s="122"/>
      <c r="BV613" s="122"/>
      <c r="BW613" s="122"/>
      <c r="BX613" s="122"/>
      <c r="BY613" s="122">
        <f t="shared" si="470"/>
        <v>2.2452299999999998</v>
      </c>
      <c r="BZ613" s="122"/>
      <c r="CA613" s="122"/>
      <c r="CB613" s="98"/>
    </row>
    <row r="614" spans="1:80" s="90" customFormat="1" ht="46.65" x14ac:dyDescent="0.3">
      <c r="A614" s="106" t="s">
        <v>1662</v>
      </c>
      <c r="B614" s="107" t="s">
        <v>1008</v>
      </c>
      <c r="C614" s="108" t="s">
        <v>1479</v>
      </c>
      <c r="D614" s="122">
        <v>2.4488600000000003</v>
      </c>
      <c r="E614" s="122"/>
      <c r="F614" s="122">
        <f>VLOOKUP(C614,'[1]13'!$C$23:$AZ$935,4,0)</f>
        <v>2.4488600000000003</v>
      </c>
      <c r="G614" s="122">
        <f>VLOOKUP(C614,'[1]13'!$C$23:$AZ$935,5,0)</f>
        <v>0</v>
      </c>
      <c r="H614" s="122"/>
      <c r="I614" s="122">
        <f>VLOOKUP(C614,'[1]13'!$C$23:$AZ$935,7,0)</f>
        <v>0.55000000000000004</v>
      </c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2"/>
      <c r="AC614" s="122"/>
      <c r="AD614" s="122"/>
      <c r="AE614" s="122"/>
      <c r="AF614" s="122"/>
      <c r="AG614" s="122"/>
      <c r="AH614" s="122">
        <v>2.4488600000000003</v>
      </c>
      <c r="AI614" s="122">
        <v>0</v>
      </c>
      <c r="AJ614" s="122"/>
      <c r="AK614" s="122">
        <v>0.55000000000000004</v>
      </c>
      <c r="AL614" s="122"/>
      <c r="AM614" s="122"/>
      <c r="AN614" s="122"/>
      <c r="AO614" s="122">
        <f t="shared" si="466"/>
        <v>0</v>
      </c>
      <c r="AP614" s="122">
        <f t="shared" si="467"/>
        <v>0</v>
      </c>
      <c r="AQ614" s="122">
        <f t="shared" si="468"/>
        <v>0</v>
      </c>
      <c r="AR614" s="122">
        <f t="shared" si="469"/>
        <v>0</v>
      </c>
      <c r="AS614" s="122"/>
      <c r="AT614" s="122"/>
      <c r="AU614" s="122"/>
      <c r="AV614" s="122">
        <f>VLOOKUP(C614,'[1]13'!$C$23:$AZ$935,46,0)</f>
        <v>0</v>
      </c>
      <c r="AW614" s="122">
        <f>VLOOKUP(C614,'[1]13'!$C$23:$AZ$935,47,0)</f>
        <v>0</v>
      </c>
      <c r="AX614" s="122"/>
      <c r="AY614" s="122">
        <f>VLOOKUP(C614,'[1]13'!$C$23:$AZ$935,49,0)</f>
        <v>0</v>
      </c>
      <c r="AZ614" s="122"/>
      <c r="BA614" s="122"/>
      <c r="BB614" s="122"/>
      <c r="BC614" s="122">
        <v>0</v>
      </c>
      <c r="BD614" s="122">
        <v>0</v>
      </c>
      <c r="BE614" s="122"/>
      <c r="BF614" s="122">
        <v>0</v>
      </c>
      <c r="BG614" s="122"/>
      <c r="BH614" s="122"/>
      <c r="BI614" s="122"/>
      <c r="BJ614" s="122"/>
      <c r="BK614" s="122"/>
      <c r="BL614" s="122"/>
      <c r="BM614" s="122"/>
      <c r="BN614" s="122"/>
      <c r="BO614" s="122"/>
      <c r="BP614" s="122"/>
      <c r="BQ614" s="122"/>
      <c r="BR614" s="122"/>
      <c r="BS614" s="122"/>
      <c r="BT614" s="122"/>
      <c r="BU614" s="122"/>
      <c r="BV614" s="122"/>
      <c r="BW614" s="122"/>
      <c r="BX614" s="122"/>
      <c r="BY614" s="122">
        <f t="shared" si="470"/>
        <v>2.4488600000000003</v>
      </c>
      <c r="BZ614" s="122"/>
      <c r="CA614" s="122"/>
      <c r="CB614" s="98"/>
    </row>
    <row r="615" spans="1:80" s="90" customFormat="1" ht="31.1" x14ac:dyDescent="0.3">
      <c r="A615" s="106" t="s">
        <v>1662</v>
      </c>
      <c r="B615" s="107" t="s">
        <v>128</v>
      </c>
      <c r="C615" s="108" t="s">
        <v>129</v>
      </c>
      <c r="D615" s="122">
        <v>10.905799999999999</v>
      </c>
      <c r="E615" s="122"/>
      <c r="F615" s="122">
        <f>VLOOKUP(C615,'[1]13'!$C$23:$AZ$935,4,0)</f>
        <v>10.905799999999999</v>
      </c>
      <c r="G615" s="122">
        <f>VLOOKUP(C615,'[1]13'!$C$23:$AZ$935,5,0)</f>
        <v>0.4</v>
      </c>
      <c r="H615" s="122"/>
      <c r="I615" s="122">
        <f>VLOOKUP(C615,'[1]13'!$C$23:$AZ$935,7,0)</f>
        <v>0.8</v>
      </c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2"/>
      <c r="AC615" s="122"/>
      <c r="AD615" s="122"/>
      <c r="AE615" s="122"/>
      <c r="AF615" s="122"/>
      <c r="AG615" s="122"/>
      <c r="AH615" s="122">
        <v>10.905799999999999</v>
      </c>
      <c r="AI615" s="122">
        <v>0.4</v>
      </c>
      <c r="AJ615" s="122"/>
      <c r="AK615" s="122">
        <v>0.8</v>
      </c>
      <c r="AL615" s="122"/>
      <c r="AM615" s="122"/>
      <c r="AN615" s="122"/>
      <c r="AO615" s="122">
        <f t="shared" si="466"/>
        <v>0</v>
      </c>
      <c r="AP615" s="122">
        <f t="shared" si="467"/>
        <v>0</v>
      </c>
      <c r="AQ615" s="122">
        <f t="shared" si="468"/>
        <v>0</v>
      </c>
      <c r="AR615" s="122">
        <f t="shared" si="469"/>
        <v>0</v>
      </c>
      <c r="AS615" s="122"/>
      <c r="AT615" s="122"/>
      <c r="AU615" s="122"/>
      <c r="AV615" s="122">
        <f>VLOOKUP(C615,'[1]13'!$C$23:$AZ$935,46,0)</f>
        <v>0</v>
      </c>
      <c r="AW615" s="122">
        <f>VLOOKUP(C615,'[1]13'!$C$23:$AZ$935,47,0)</f>
        <v>0</v>
      </c>
      <c r="AX615" s="122"/>
      <c r="AY615" s="122">
        <f>VLOOKUP(C615,'[1]13'!$C$23:$AZ$935,49,0)</f>
        <v>0</v>
      </c>
      <c r="AZ615" s="122"/>
      <c r="BA615" s="122"/>
      <c r="BB615" s="122"/>
      <c r="BC615" s="122">
        <v>0</v>
      </c>
      <c r="BD615" s="122">
        <v>0</v>
      </c>
      <c r="BE615" s="122"/>
      <c r="BF615" s="122">
        <v>0</v>
      </c>
      <c r="BG615" s="122"/>
      <c r="BH615" s="122"/>
      <c r="BI615" s="122"/>
      <c r="BJ615" s="122"/>
      <c r="BK615" s="122"/>
      <c r="BL615" s="122"/>
      <c r="BM615" s="122"/>
      <c r="BN615" s="122"/>
      <c r="BO615" s="122"/>
      <c r="BP615" s="122"/>
      <c r="BQ615" s="122"/>
      <c r="BR615" s="122"/>
      <c r="BS615" s="122"/>
      <c r="BT615" s="122"/>
      <c r="BU615" s="122"/>
      <c r="BV615" s="122"/>
      <c r="BW615" s="122"/>
      <c r="BX615" s="122"/>
      <c r="BY615" s="122">
        <f t="shared" si="470"/>
        <v>10.905799999999999</v>
      </c>
      <c r="BZ615" s="122"/>
      <c r="CA615" s="122"/>
      <c r="CB615" s="98"/>
    </row>
    <row r="616" spans="1:80" s="90" customFormat="1" ht="46.65" x14ac:dyDescent="0.3">
      <c r="A616" s="106" t="s">
        <v>1662</v>
      </c>
      <c r="B616" s="107" t="s">
        <v>1816</v>
      </c>
      <c r="C616" s="108" t="s">
        <v>1480</v>
      </c>
      <c r="D616" s="122">
        <v>3.1870500000000002</v>
      </c>
      <c r="E616" s="122"/>
      <c r="F616" s="122">
        <f>VLOOKUP(C616,'[1]13'!$C$23:$AZ$935,4,0)</f>
        <v>3.1870500000000002</v>
      </c>
      <c r="G616" s="122">
        <f>VLOOKUP(C616,'[1]13'!$C$23:$AZ$935,5,0)</f>
        <v>0.4</v>
      </c>
      <c r="H616" s="122"/>
      <c r="I616" s="122">
        <f>VLOOKUP(C616,'[1]13'!$C$23:$AZ$935,7,0)</f>
        <v>0.4</v>
      </c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2"/>
      <c r="AC616" s="122"/>
      <c r="AD616" s="122"/>
      <c r="AE616" s="122"/>
      <c r="AF616" s="122"/>
      <c r="AG616" s="122"/>
      <c r="AH616" s="122">
        <v>3.1870500000000002</v>
      </c>
      <c r="AI616" s="122">
        <v>0.4</v>
      </c>
      <c r="AJ616" s="122"/>
      <c r="AK616" s="122">
        <v>0.4</v>
      </c>
      <c r="AL616" s="122"/>
      <c r="AM616" s="122"/>
      <c r="AN616" s="122"/>
      <c r="AO616" s="122">
        <f t="shared" si="466"/>
        <v>3.30774948</v>
      </c>
      <c r="AP616" s="122">
        <f t="shared" si="467"/>
        <v>0.4</v>
      </c>
      <c r="AQ616" s="122">
        <f t="shared" si="468"/>
        <v>0</v>
      </c>
      <c r="AR616" s="122">
        <f t="shared" si="469"/>
        <v>0.33</v>
      </c>
      <c r="AS616" s="122"/>
      <c r="AT616" s="122"/>
      <c r="AU616" s="122"/>
      <c r="AV616" s="122">
        <f>VLOOKUP(C616,'[1]13'!$C$23:$AZ$935,46,0)</f>
        <v>3.30774948</v>
      </c>
      <c r="AW616" s="122">
        <f>VLOOKUP(C616,'[1]13'!$C$23:$AZ$935,47,0)</f>
        <v>0.4</v>
      </c>
      <c r="AX616" s="122"/>
      <c r="AY616" s="122">
        <f>VLOOKUP(C616,'[1]13'!$C$23:$AZ$935,49,0)</f>
        <v>0.33</v>
      </c>
      <c r="AZ616" s="122"/>
      <c r="BA616" s="122"/>
      <c r="BB616" s="122"/>
      <c r="BC616" s="122">
        <v>0</v>
      </c>
      <c r="BD616" s="122">
        <v>0</v>
      </c>
      <c r="BE616" s="122"/>
      <c r="BF616" s="122">
        <v>0</v>
      </c>
      <c r="BG616" s="122"/>
      <c r="BH616" s="122"/>
      <c r="BI616" s="122"/>
      <c r="BJ616" s="122"/>
      <c r="BK616" s="122"/>
      <c r="BL616" s="122"/>
      <c r="BM616" s="122"/>
      <c r="BN616" s="122"/>
      <c r="BO616" s="122"/>
      <c r="BP616" s="122"/>
      <c r="BQ616" s="122"/>
      <c r="BR616" s="122"/>
      <c r="BS616" s="122"/>
      <c r="BT616" s="122"/>
      <c r="BU616" s="122"/>
      <c r="BV616" s="122"/>
      <c r="BW616" s="122"/>
      <c r="BX616" s="122"/>
      <c r="BY616" s="122">
        <f t="shared" si="470"/>
        <v>-0.12069947999999986</v>
      </c>
      <c r="BZ616" s="122"/>
      <c r="CA616" s="122"/>
      <c r="CB616" s="98"/>
    </row>
    <row r="617" spans="1:80" s="90" customFormat="1" ht="46.65" x14ac:dyDescent="0.3">
      <c r="A617" s="106" t="s">
        <v>1662</v>
      </c>
      <c r="B617" s="107" t="s">
        <v>1009</v>
      </c>
      <c r="C617" s="108" t="s">
        <v>1481</v>
      </c>
      <c r="D617" s="122">
        <v>1.8239000000000001</v>
      </c>
      <c r="E617" s="122"/>
      <c r="F617" s="122">
        <f>VLOOKUP(C617,'[1]13'!$C$23:$AZ$935,4,0)</f>
        <v>1.8238999999999999</v>
      </c>
      <c r="G617" s="122">
        <f>VLOOKUP(C617,'[1]13'!$C$23:$AZ$935,5,0)</f>
        <v>0.25</v>
      </c>
      <c r="H617" s="122"/>
      <c r="I617" s="122">
        <f>VLOOKUP(C617,'[1]13'!$C$23:$AZ$935,7,0)</f>
        <v>0.06</v>
      </c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2"/>
      <c r="AC617" s="122"/>
      <c r="AD617" s="122"/>
      <c r="AE617" s="122"/>
      <c r="AF617" s="122"/>
      <c r="AG617" s="122"/>
      <c r="AH617" s="122">
        <v>1.8238999999999999</v>
      </c>
      <c r="AI617" s="122">
        <v>0.25</v>
      </c>
      <c r="AJ617" s="122"/>
      <c r="AK617" s="122">
        <v>0.06</v>
      </c>
      <c r="AL617" s="122"/>
      <c r="AM617" s="122"/>
      <c r="AN617" s="122"/>
      <c r="AO617" s="122">
        <f t="shared" si="466"/>
        <v>0</v>
      </c>
      <c r="AP617" s="122">
        <f t="shared" si="467"/>
        <v>0</v>
      </c>
      <c r="AQ617" s="122">
        <f t="shared" si="468"/>
        <v>0</v>
      </c>
      <c r="AR617" s="122">
        <f t="shared" si="469"/>
        <v>0</v>
      </c>
      <c r="AS617" s="122"/>
      <c r="AT617" s="122"/>
      <c r="AU617" s="122"/>
      <c r="AV617" s="122">
        <f>VLOOKUP(C617,'[1]13'!$C$23:$AZ$935,46,0)</f>
        <v>0</v>
      </c>
      <c r="AW617" s="122">
        <f>VLOOKUP(C617,'[1]13'!$C$23:$AZ$935,47,0)</f>
        <v>0</v>
      </c>
      <c r="AX617" s="122"/>
      <c r="AY617" s="122">
        <f>VLOOKUP(C617,'[1]13'!$C$23:$AZ$935,49,0)</f>
        <v>0</v>
      </c>
      <c r="AZ617" s="122"/>
      <c r="BA617" s="122"/>
      <c r="BB617" s="122"/>
      <c r="BC617" s="122">
        <v>0</v>
      </c>
      <c r="BD617" s="122">
        <v>0</v>
      </c>
      <c r="BE617" s="122"/>
      <c r="BF617" s="122">
        <v>0</v>
      </c>
      <c r="BG617" s="122"/>
      <c r="BH617" s="122"/>
      <c r="BI617" s="122"/>
      <c r="BJ617" s="122"/>
      <c r="BK617" s="122"/>
      <c r="BL617" s="122"/>
      <c r="BM617" s="122"/>
      <c r="BN617" s="122"/>
      <c r="BO617" s="122"/>
      <c r="BP617" s="122"/>
      <c r="BQ617" s="122"/>
      <c r="BR617" s="122"/>
      <c r="BS617" s="122"/>
      <c r="BT617" s="122"/>
      <c r="BU617" s="122"/>
      <c r="BV617" s="122"/>
      <c r="BW617" s="122"/>
      <c r="BX617" s="122"/>
      <c r="BY617" s="122">
        <f t="shared" si="470"/>
        <v>1.8238999999999999</v>
      </c>
      <c r="BZ617" s="122"/>
      <c r="CA617" s="122"/>
      <c r="CB617" s="98"/>
    </row>
    <row r="618" spans="1:80" s="90" customFormat="1" ht="62.2" x14ac:dyDescent="0.3">
      <c r="A618" s="106" t="s">
        <v>1662</v>
      </c>
      <c r="B618" s="107" t="s">
        <v>1010</v>
      </c>
      <c r="C618" s="108" t="s">
        <v>1482</v>
      </c>
      <c r="D618" s="122">
        <v>3.4787600000000003</v>
      </c>
      <c r="E618" s="122"/>
      <c r="F618" s="122">
        <f>VLOOKUP(C618,'[1]13'!$C$23:$AZ$935,4,0)</f>
        <v>3.4787600000000003</v>
      </c>
      <c r="G618" s="122">
        <f>VLOOKUP(C618,'[1]13'!$C$23:$AZ$935,5,0)</f>
        <v>0.1</v>
      </c>
      <c r="H618" s="122"/>
      <c r="I618" s="122">
        <f>VLOOKUP(C618,'[1]13'!$C$23:$AZ$935,7,0)</f>
        <v>0.7</v>
      </c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2"/>
      <c r="AC618" s="122"/>
      <c r="AD618" s="122"/>
      <c r="AE618" s="122"/>
      <c r="AF618" s="122"/>
      <c r="AG618" s="122"/>
      <c r="AH618" s="122">
        <v>3.4787600000000003</v>
      </c>
      <c r="AI618" s="122">
        <v>0.1</v>
      </c>
      <c r="AJ618" s="122"/>
      <c r="AK618" s="122">
        <v>0.7</v>
      </c>
      <c r="AL618" s="122"/>
      <c r="AM618" s="122"/>
      <c r="AN618" s="122"/>
      <c r="AO618" s="122">
        <f t="shared" si="466"/>
        <v>1.0594195799999999</v>
      </c>
      <c r="AP618" s="122">
        <f t="shared" si="467"/>
        <v>0</v>
      </c>
      <c r="AQ618" s="122">
        <f t="shared" si="468"/>
        <v>0</v>
      </c>
      <c r="AR618" s="122">
        <f t="shared" si="469"/>
        <v>0.6</v>
      </c>
      <c r="AS618" s="122"/>
      <c r="AT618" s="122"/>
      <c r="AU618" s="122"/>
      <c r="AV618" s="122">
        <f>VLOOKUP(C618,'[1]13'!$C$23:$AZ$935,46,0)</f>
        <v>0</v>
      </c>
      <c r="AW618" s="122">
        <f>VLOOKUP(C618,'[1]13'!$C$23:$AZ$935,47,0)</f>
        <v>0</v>
      </c>
      <c r="AX618" s="122"/>
      <c r="AY618" s="122">
        <f>VLOOKUP(C618,'[1]13'!$C$23:$AZ$935,49,0)</f>
        <v>0</v>
      </c>
      <c r="AZ618" s="122"/>
      <c r="BA618" s="122"/>
      <c r="BB618" s="122"/>
      <c r="BC618" s="122">
        <v>1.0594195799999999</v>
      </c>
      <c r="BD618" s="122">
        <v>0</v>
      </c>
      <c r="BE618" s="122"/>
      <c r="BF618" s="122">
        <v>0.6</v>
      </c>
      <c r="BG618" s="122"/>
      <c r="BH618" s="122"/>
      <c r="BI618" s="122"/>
      <c r="BJ618" s="122"/>
      <c r="BK618" s="122"/>
      <c r="BL618" s="122"/>
      <c r="BM618" s="122"/>
      <c r="BN618" s="122"/>
      <c r="BO618" s="122"/>
      <c r="BP618" s="122"/>
      <c r="BQ618" s="122"/>
      <c r="BR618" s="122"/>
      <c r="BS618" s="122"/>
      <c r="BT618" s="122"/>
      <c r="BU618" s="122"/>
      <c r="BV618" s="122"/>
      <c r="BW618" s="122"/>
      <c r="BX618" s="122"/>
      <c r="BY618" s="122">
        <f t="shared" si="470"/>
        <v>2.4193404200000002</v>
      </c>
      <c r="BZ618" s="122"/>
      <c r="CA618" s="122"/>
      <c r="CB618" s="98"/>
    </row>
    <row r="619" spans="1:80" s="90" customFormat="1" ht="31.1" x14ac:dyDescent="0.3">
      <c r="A619" s="106" t="s">
        <v>1662</v>
      </c>
      <c r="B619" s="107" t="s">
        <v>459</v>
      </c>
      <c r="C619" s="108" t="s">
        <v>494</v>
      </c>
      <c r="D619" s="122">
        <v>49.007709999999996</v>
      </c>
      <c r="E619" s="122"/>
      <c r="F619" s="122">
        <f>VLOOKUP(C619,'[1]13'!$C$23:$AZ$935,4,0)</f>
        <v>0</v>
      </c>
      <c r="G619" s="122">
        <f>VLOOKUP(C619,'[1]13'!$C$23:$AZ$935,5,0)</f>
        <v>0</v>
      </c>
      <c r="H619" s="122"/>
      <c r="I619" s="122">
        <f>VLOOKUP(C619,'[1]13'!$C$23:$AZ$935,7,0)</f>
        <v>0</v>
      </c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2"/>
      <c r="AC619" s="122"/>
      <c r="AD619" s="122"/>
      <c r="AE619" s="122"/>
      <c r="AF619" s="122"/>
      <c r="AG619" s="122"/>
      <c r="AH619" s="122">
        <v>0</v>
      </c>
      <c r="AI619" s="122">
        <v>0</v>
      </c>
      <c r="AJ619" s="122"/>
      <c r="AK619" s="122">
        <v>0</v>
      </c>
      <c r="AL619" s="122"/>
      <c r="AM619" s="122"/>
      <c r="AN619" s="122"/>
      <c r="AO619" s="122">
        <f t="shared" si="466"/>
        <v>0</v>
      </c>
      <c r="AP619" s="122">
        <f t="shared" si="467"/>
        <v>0</v>
      </c>
      <c r="AQ619" s="122">
        <f t="shared" si="468"/>
        <v>0</v>
      </c>
      <c r="AR619" s="122">
        <f t="shared" si="469"/>
        <v>0</v>
      </c>
      <c r="AS619" s="122"/>
      <c r="AT619" s="122"/>
      <c r="AU619" s="122"/>
      <c r="AV619" s="122">
        <f>VLOOKUP(C619,'[1]13'!$C$23:$AZ$935,46,0)</f>
        <v>0</v>
      </c>
      <c r="AW619" s="122">
        <f>VLOOKUP(C619,'[1]13'!$C$23:$AZ$935,47,0)</f>
        <v>0</v>
      </c>
      <c r="AX619" s="122"/>
      <c r="AY619" s="122">
        <f>VLOOKUP(C619,'[1]13'!$C$23:$AZ$935,49,0)</f>
        <v>0</v>
      </c>
      <c r="AZ619" s="122"/>
      <c r="BA619" s="122"/>
      <c r="BB619" s="122"/>
      <c r="BC619" s="122">
        <v>0</v>
      </c>
      <c r="BD619" s="122">
        <v>0</v>
      </c>
      <c r="BE619" s="122"/>
      <c r="BF619" s="122">
        <v>0</v>
      </c>
      <c r="BG619" s="122"/>
      <c r="BH619" s="122"/>
      <c r="BI619" s="122"/>
      <c r="BJ619" s="122"/>
      <c r="BK619" s="122"/>
      <c r="BL619" s="122"/>
      <c r="BM619" s="122"/>
      <c r="BN619" s="122"/>
      <c r="BO619" s="122"/>
      <c r="BP619" s="122"/>
      <c r="BQ619" s="122"/>
      <c r="BR619" s="122"/>
      <c r="BS619" s="122"/>
      <c r="BT619" s="122"/>
      <c r="BU619" s="122"/>
      <c r="BV619" s="122"/>
      <c r="BW619" s="122"/>
      <c r="BX619" s="122"/>
      <c r="BY619" s="122">
        <f t="shared" si="470"/>
        <v>0</v>
      </c>
      <c r="BZ619" s="122"/>
      <c r="CA619" s="122"/>
      <c r="CB619" s="98"/>
    </row>
    <row r="620" spans="1:80" s="90" customFormat="1" ht="62.2" x14ac:dyDescent="0.3">
      <c r="A620" s="106" t="s">
        <v>1662</v>
      </c>
      <c r="B620" s="107" t="s">
        <v>1817</v>
      </c>
      <c r="C620" s="108" t="s">
        <v>1483</v>
      </c>
      <c r="D620" s="122">
        <v>5.7064700000000004</v>
      </c>
      <c r="E620" s="122"/>
      <c r="F620" s="122">
        <f>VLOOKUP(C620,'[1]13'!$C$23:$AZ$935,4,0)</f>
        <v>5.7064700000000004</v>
      </c>
      <c r="G620" s="122">
        <f>VLOOKUP(C620,'[1]13'!$C$23:$AZ$935,5,0)</f>
        <v>0</v>
      </c>
      <c r="H620" s="122"/>
      <c r="I620" s="122">
        <f>VLOOKUP(C620,'[1]13'!$C$23:$AZ$935,7,0)</f>
        <v>0.12</v>
      </c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2"/>
      <c r="AC620" s="122"/>
      <c r="AD620" s="122"/>
      <c r="AE620" s="122"/>
      <c r="AF620" s="122"/>
      <c r="AG620" s="122"/>
      <c r="AH620" s="122">
        <v>5.7064700000000004</v>
      </c>
      <c r="AI620" s="122">
        <v>0</v>
      </c>
      <c r="AJ620" s="122"/>
      <c r="AK620" s="122">
        <v>0.12</v>
      </c>
      <c r="AL620" s="122"/>
      <c r="AM620" s="122"/>
      <c r="AN620" s="122"/>
      <c r="AO620" s="122">
        <f t="shared" si="466"/>
        <v>0</v>
      </c>
      <c r="AP620" s="122">
        <f t="shared" si="467"/>
        <v>0</v>
      </c>
      <c r="AQ620" s="122">
        <f t="shared" si="468"/>
        <v>0</v>
      </c>
      <c r="AR620" s="122">
        <f t="shared" si="469"/>
        <v>0</v>
      </c>
      <c r="AS620" s="122"/>
      <c r="AT620" s="122"/>
      <c r="AU620" s="122"/>
      <c r="AV620" s="122">
        <f>VLOOKUP(C620,'[1]13'!$C$23:$AZ$935,46,0)</f>
        <v>0</v>
      </c>
      <c r="AW620" s="122">
        <f>VLOOKUP(C620,'[1]13'!$C$23:$AZ$935,47,0)</f>
        <v>0</v>
      </c>
      <c r="AX620" s="122"/>
      <c r="AY620" s="122">
        <f>VLOOKUP(C620,'[1]13'!$C$23:$AZ$935,49,0)</f>
        <v>0</v>
      </c>
      <c r="AZ620" s="122"/>
      <c r="BA620" s="122"/>
      <c r="BB620" s="122"/>
      <c r="BC620" s="122">
        <v>0</v>
      </c>
      <c r="BD620" s="122">
        <v>0</v>
      </c>
      <c r="BE620" s="122"/>
      <c r="BF620" s="122">
        <v>0</v>
      </c>
      <c r="BG620" s="122"/>
      <c r="BH620" s="122"/>
      <c r="BI620" s="122"/>
      <c r="BJ620" s="122"/>
      <c r="BK620" s="122"/>
      <c r="BL620" s="122"/>
      <c r="BM620" s="122"/>
      <c r="BN620" s="122"/>
      <c r="BO620" s="122"/>
      <c r="BP620" s="122"/>
      <c r="BQ620" s="122"/>
      <c r="BR620" s="122"/>
      <c r="BS620" s="122"/>
      <c r="BT620" s="122"/>
      <c r="BU620" s="122"/>
      <c r="BV620" s="122"/>
      <c r="BW620" s="122"/>
      <c r="BX620" s="122"/>
      <c r="BY620" s="122">
        <f t="shared" si="470"/>
        <v>5.7064700000000004</v>
      </c>
      <c r="BZ620" s="122"/>
      <c r="CA620" s="122"/>
      <c r="CB620" s="98"/>
    </row>
    <row r="621" spans="1:80" s="90" customFormat="1" ht="46.65" x14ac:dyDescent="0.3">
      <c r="A621" s="106" t="s">
        <v>1662</v>
      </c>
      <c r="B621" s="107" t="s">
        <v>1011</v>
      </c>
      <c r="C621" s="108" t="s">
        <v>1484</v>
      </c>
      <c r="D621" s="122">
        <v>6.4042200000000005</v>
      </c>
      <c r="E621" s="122"/>
      <c r="F621" s="122">
        <f>VLOOKUP(C621,'[1]13'!$C$23:$AZ$935,4,0)</f>
        <v>6.4042200000000005</v>
      </c>
      <c r="G621" s="122">
        <f>VLOOKUP(C621,'[1]13'!$C$23:$AZ$935,5,0)</f>
        <v>0.16</v>
      </c>
      <c r="H621" s="122"/>
      <c r="I621" s="122">
        <f>VLOOKUP(C621,'[1]13'!$C$23:$AZ$935,7,0)</f>
        <v>0.99</v>
      </c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2"/>
      <c r="AC621" s="122"/>
      <c r="AD621" s="122"/>
      <c r="AE621" s="122"/>
      <c r="AF621" s="122"/>
      <c r="AG621" s="122"/>
      <c r="AH621" s="122">
        <v>6.4042200000000005</v>
      </c>
      <c r="AI621" s="122">
        <v>0.16</v>
      </c>
      <c r="AJ621" s="122"/>
      <c r="AK621" s="122">
        <v>0.99</v>
      </c>
      <c r="AL621" s="122"/>
      <c r="AM621" s="122"/>
      <c r="AN621" s="122"/>
      <c r="AO621" s="122">
        <f t="shared" si="466"/>
        <v>3.8106689500000002</v>
      </c>
      <c r="AP621" s="122">
        <f t="shared" si="467"/>
        <v>0.16</v>
      </c>
      <c r="AQ621" s="122">
        <f t="shared" si="468"/>
        <v>0</v>
      </c>
      <c r="AR621" s="122">
        <f t="shared" si="469"/>
        <v>0.53100000000000003</v>
      </c>
      <c r="AS621" s="122"/>
      <c r="AT621" s="122"/>
      <c r="AU621" s="122"/>
      <c r="AV621" s="122">
        <f>VLOOKUP(C621,'[1]13'!$C$23:$AZ$935,46,0)</f>
        <v>0</v>
      </c>
      <c r="AW621" s="122">
        <f>VLOOKUP(C621,'[1]13'!$C$23:$AZ$935,47,0)</f>
        <v>0</v>
      </c>
      <c r="AX621" s="122"/>
      <c r="AY621" s="122">
        <f>VLOOKUP(C621,'[1]13'!$C$23:$AZ$935,49,0)</f>
        <v>0</v>
      </c>
      <c r="AZ621" s="122"/>
      <c r="BA621" s="122"/>
      <c r="BB621" s="122"/>
      <c r="BC621" s="122">
        <v>3.8106689500000002</v>
      </c>
      <c r="BD621" s="122">
        <v>0.16</v>
      </c>
      <c r="BE621" s="122"/>
      <c r="BF621" s="122">
        <v>0.53100000000000003</v>
      </c>
      <c r="BG621" s="122"/>
      <c r="BH621" s="122"/>
      <c r="BI621" s="122"/>
      <c r="BJ621" s="122"/>
      <c r="BK621" s="122"/>
      <c r="BL621" s="122"/>
      <c r="BM621" s="122"/>
      <c r="BN621" s="122"/>
      <c r="BO621" s="122"/>
      <c r="BP621" s="122"/>
      <c r="BQ621" s="122"/>
      <c r="BR621" s="122"/>
      <c r="BS621" s="122"/>
      <c r="BT621" s="122"/>
      <c r="BU621" s="122"/>
      <c r="BV621" s="122"/>
      <c r="BW621" s="122"/>
      <c r="BX621" s="122"/>
      <c r="BY621" s="122">
        <f t="shared" si="470"/>
        <v>2.5935510500000003</v>
      </c>
      <c r="BZ621" s="122"/>
      <c r="CA621" s="122"/>
      <c r="CB621" s="98"/>
    </row>
    <row r="622" spans="1:80" s="90" customFormat="1" ht="46.65" x14ac:dyDescent="0.3">
      <c r="A622" s="106" t="s">
        <v>1662</v>
      </c>
      <c r="B622" s="107" t="s">
        <v>1818</v>
      </c>
      <c r="C622" s="108" t="s">
        <v>1485</v>
      </c>
      <c r="D622" s="122">
        <v>4.16045</v>
      </c>
      <c r="E622" s="122"/>
      <c r="F622" s="122">
        <f>VLOOKUP(C622,'[1]13'!$C$23:$AZ$935,4,0)</f>
        <v>0</v>
      </c>
      <c r="G622" s="122">
        <f>VLOOKUP(C622,'[1]13'!$C$23:$AZ$935,5,0)</f>
        <v>0</v>
      </c>
      <c r="H622" s="122"/>
      <c r="I622" s="122">
        <f>VLOOKUP(C622,'[1]13'!$C$23:$AZ$935,7,0)</f>
        <v>0</v>
      </c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2"/>
      <c r="AC622" s="122"/>
      <c r="AD622" s="122"/>
      <c r="AE622" s="122"/>
      <c r="AF622" s="122"/>
      <c r="AG622" s="122"/>
      <c r="AH622" s="122">
        <v>0</v>
      </c>
      <c r="AI622" s="122">
        <v>0</v>
      </c>
      <c r="AJ622" s="122"/>
      <c r="AK622" s="122">
        <v>0</v>
      </c>
      <c r="AL622" s="122"/>
      <c r="AM622" s="122"/>
      <c r="AN622" s="122"/>
      <c r="AO622" s="122">
        <f t="shared" si="466"/>
        <v>0</v>
      </c>
      <c r="AP622" s="122">
        <f t="shared" si="467"/>
        <v>0</v>
      </c>
      <c r="AQ622" s="122">
        <f t="shared" si="468"/>
        <v>0</v>
      </c>
      <c r="AR622" s="122">
        <f t="shared" si="469"/>
        <v>0</v>
      </c>
      <c r="AS622" s="122"/>
      <c r="AT622" s="122"/>
      <c r="AU622" s="122"/>
      <c r="AV622" s="122">
        <f>VLOOKUP(C622,'[1]13'!$C$23:$AZ$935,46,0)</f>
        <v>0</v>
      </c>
      <c r="AW622" s="122">
        <f>VLOOKUP(C622,'[1]13'!$C$23:$AZ$935,47,0)</f>
        <v>0</v>
      </c>
      <c r="AX622" s="122"/>
      <c r="AY622" s="122">
        <f>VLOOKUP(C622,'[1]13'!$C$23:$AZ$935,49,0)</f>
        <v>0</v>
      </c>
      <c r="AZ622" s="122"/>
      <c r="BA622" s="122"/>
      <c r="BB622" s="122"/>
      <c r="BC622" s="122">
        <v>0</v>
      </c>
      <c r="BD622" s="122">
        <v>0</v>
      </c>
      <c r="BE622" s="122"/>
      <c r="BF622" s="122">
        <v>0</v>
      </c>
      <c r="BG622" s="122"/>
      <c r="BH622" s="122"/>
      <c r="BI622" s="122"/>
      <c r="BJ622" s="122"/>
      <c r="BK622" s="122"/>
      <c r="BL622" s="122"/>
      <c r="BM622" s="122"/>
      <c r="BN622" s="122"/>
      <c r="BO622" s="122"/>
      <c r="BP622" s="122"/>
      <c r="BQ622" s="122"/>
      <c r="BR622" s="122"/>
      <c r="BS622" s="122"/>
      <c r="BT622" s="122"/>
      <c r="BU622" s="122"/>
      <c r="BV622" s="122"/>
      <c r="BW622" s="122"/>
      <c r="BX622" s="122"/>
      <c r="BY622" s="122">
        <f t="shared" si="470"/>
        <v>0</v>
      </c>
      <c r="BZ622" s="122"/>
      <c r="CA622" s="122"/>
      <c r="CB622" s="98"/>
    </row>
    <row r="623" spans="1:80" s="90" customFormat="1" ht="46.65" x14ac:dyDescent="0.3">
      <c r="A623" s="106" t="s">
        <v>1662</v>
      </c>
      <c r="B623" s="107" t="s">
        <v>1819</v>
      </c>
      <c r="C623" s="108" t="s">
        <v>1486</v>
      </c>
      <c r="D623" s="122">
        <v>5.0269300000000001</v>
      </c>
      <c r="E623" s="122"/>
      <c r="F623" s="122">
        <f>VLOOKUP(C623,'[1]13'!$C$23:$AZ$935,4,0)</f>
        <v>0</v>
      </c>
      <c r="G623" s="122">
        <f>VLOOKUP(C623,'[1]13'!$C$23:$AZ$935,5,0)</f>
        <v>0</v>
      </c>
      <c r="H623" s="122"/>
      <c r="I623" s="122">
        <f>VLOOKUP(C623,'[1]13'!$C$23:$AZ$935,7,0)</f>
        <v>0</v>
      </c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2"/>
      <c r="AC623" s="122"/>
      <c r="AD623" s="122"/>
      <c r="AE623" s="122"/>
      <c r="AF623" s="122"/>
      <c r="AG623" s="122"/>
      <c r="AH623" s="122">
        <v>0</v>
      </c>
      <c r="AI623" s="122">
        <v>0</v>
      </c>
      <c r="AJ623" s="122"/>
      <c r="AK623" s="122">
        <v>0</v>
      </c>
      <c r="AL623" s="122"/>
      <c r="AM623" s="122"/>
      <c r="AN623" s="122"/>
      <c r="AO623" s="122">
        <f t="shared" si="466"/>
        <v>0</v>
      </c>
      <c r="AP623" s="122">
        <f t="shared" si="467"/>
        <v>0</v>
      </c>
      <c r="AQ623" s="122">
        <f t="shared" si="468"/>
        <v>0</v>
      </c>
      <c r="AR623" s="122">
        <f t="shared" si="469"/>
        <v>0</v>
      </c>
      <c r="AS623" s="122"/>
      <c r="AT623" s="122"/>
      <c r="AU623" s="122"/>
      <c r="AV623" s="122">
        <f>VLOOKUP(C623,'[1]13'!$C$23:$AZ$935,46,0)</f>
        <v>0</v>
      </c>
      <c r="AW623" s="122">
        <f>VLOOKUP(C623,'[1]13'!$C$23:$AZ$935,47,0)</f>
        <v>0</v>
      </c>
      <c r="AX623" s="122"/>
      <c r="AY623" s="122">
        <f>VLOOKUP(C623,'[1]13'!$C$23:$AZ$935,49,0)</f>
        <v>0</v>
      </c>
      <c r="AZ623" s="122"/>
      <c r="BA623" s="122"/>
      <c r="BB623" s="122"/>
      <c r="BC623" s="122">
        <v>0</v>
      </c>
      <c r="BD623" s="122">
        <v>0</v>
      </c>
      <c r="BE623" s="122"/>
      <c r="BF623" s="122">
        <v>0</v>
      </c>
      <c r="BG623" s="122"/>
      <c r="BH623" s="122"/>
      <c r="BI623" s="122"/>
      <c r="BJ623" s="122"/>
      <c r="BK623" s="122"/>
      <c r="BL623" s="122"/>
      <c r="BM623" s="122"/>
      <c r="BN623" s="122"/>
      <c r="BO623" s="122"/>
      <c r="BP623" s="122"/>
      <c r="BQ623" s="122"/>
      <c r="BR623" s="122"/>
      <c r="BS623" s="122"/>
      <c r="BT623" s="122"/>
      <c r="BU623" s="122"/>
      <c r="BV623" s="122"/>
      <c r="BW623" s="122"/>
      <c r="BX623" s="122"/>
      <c r="BY623" s="122">
        <f t="shared" si="470"/>
        <v>0</v>
      </c>
      <c r="BZ623" s="122"/>
      <c r="CA623" s="122"/>
      <c r="CB623" s="98"/>
    </row>
    <row r="624" spans="1:80" s="90" customFormat="1" ht="46.65" x14ac:dyDescent="0.3">
      <c r="A624" s="106" t="s">
        <v>1662</v>
      </c>
      <c r="B624" s="107" t="s">
        <v>1820</v>
      </c>
      <c r="C624" s="108" t="s">
        <v>1487</v>
      </c>
      <c r="D624" s="122">
        <v>4.7149599999999996</v>
      </c>
      <c r="E624" s="122"/>
      <c r="F624" s="122">
        <f>VLOOKUP(C624,'[1]13'!$C$23:$AZ$935,4,0)</f>
        <v>0</v>
      </c>
      <c r="G624" s="122">
        <f>VLOOKUP(C624,'[1]13'!$C$23:$AZ$935,5,0)</f>
        <v>0</v>
      </c>
      <c r="H624" s="122"/>
      <c r="I624" s="122">
        <f>VLOOKUP(C624,'[1]13'!$C$23:$AZ$935,7,0)</f>
        <v>0</v>
      </c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2"/>
      <c r="AC624" s="122"/>
      <c r="AD624" s="122"/>
      <c r="AE624" s="122"/>
      <c r="AF624" s="122"/>
      <c r="AG624" s="122"/>
      <c r="AH624" s="122">
        <v>0</v>
      </c>
      <c r="AI624" s="122">
        <v>0</v>
      </c>
      <c r="AJ624" s="122"/>
      <c r="AK624" s="122">
        <v>0</v>
      </c>
      <c r="AL624" s="122"/>
      <c r="AM624" s="122"/>
      <c r="AN624" s="122"/>
      <c r="AO624" s="122">
        <f t="shared" si="466"/>
        <v>4.1993818200000002</v>
      </c>
      <c r="AP624" s="122">
        <f t="shared" si="467"/>
        <v>0.8</v>
      </c>
      <c r="AQ624" s="122">
        <f t="shared" si="468"/>
        <v>0</v>
      </c>
      <c r="AR624" s="122">
        <f t="shared" si="469"/>
        <v>8.2000000000000003E-2</v>
      </c>
      <c r="AS624" s="122"/>
      <c r="AT624" s="122"/>
      <c r="AU624" s="122"/>
      <c r="AV624" s="122">
        <f>VLOOKUP(C624,'[1]13'!$C$23:$AZ$935,46,0)</f>
        <v>0</v>
      </c>
      <c r="AW624" s="122">
        <f>VLOOKUP(C624,'[1]13'!$C$23:$AZ$935,47,0)</f>
        <v>0</v>
      </c>
      <c r="AX624" s="122"/>
      <c r="AY624" s="122">
        <f>VLOOKUP(C624,'[1]13'!$C$23:$AZ$935,49,0)</f>
        <v>0</v>
      </c>
      <c r="AZ624" s="122"/>
      <c r="BA624" s="122"/>
      <c r="BB624" s="122"/>
      <c r="BC624" s="122">
        <v>4.1993818200000002</v>
      </c>
      <c r="BD624" s="122">
        <v>0.8</v>
      </c>
      <c r="BE624" s="122"/>
      <c r="BF624" s="122">
        <v>8.2000000000000003E-2</v>
      </c>
      <c r="BG624" s="122"/>
      <c r="BH624" s="122"/>
      <c r="BI624" s="122"/>
      <c r="BJ624" s="122"/>
      <c r="BK624" s="122"/>
      <c r="BL624" s="122"/>
      <c r="BM624" s="122"/>
      <c r="BN624" s="122"/>
      <c r="BO624" s="122"/>
      <c r="BP624" s="122"/>
      <c r="BQ624" s="122"/>
      <c r="BR624" s="122"/>
      <c r="BS624" s="122"/>
      <c r="BT624" s="122"/>
      <c r="BU624" s="122"/>
      <c r="BV624" s="122"/>
      <c r="BW624" s="122"/>
      <c r="BX624" s="122"/>
      <c r="BY624" s="122">
        <f t="shared" si="470"/>
        <v>-4.1993818200000002</v>
      </c>
      <c r="BZ624" s="122"/>
      <c r="CA624" s="122"/>
      <c r="CB624" s="98"/>
    </row>
    <row r="625" spans="1:80" s="90" customFormat="1" ht="46.65" x14ac:dyDescent="0.3">
      <c r="A625" s="106" t="s">
        <v>1662</v>
      </c>
      <c r="B625" s="107" t="s">
        <v>1821</v>
      </c>
      <c r="C625" s="108" t="s">
        <v>1488</v>
      </c>
      <c r="D625" s="122">
        <v>3.8138800000000002</v>
      </c>
      <c r="E625" s="122"/>
      <c r="F625" s="122">
        <f>VLOOKUP(C625,'[1]13'!$C$23:$AZ$935,4,0)</f>
        <v>0</v>
      </c>
      <c r="G625" s="122">
        <f>VLOOKUP(C625,'[1]13'!$C$23:$AZ$935,5,0)</f>
        <v>0</v>
      </c>
      <c r="H625" s="122"/>
      <c r="I625" s="122">
        <f>VLOOKUP(C625,'[1]13'!$C$23:$AZ$935,7,0)</f>
        <v>0</v>
      </c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2"/>
      <c r="AC625" s="122"/>
      <c r="AD625" s="122"/>
      <c r="AE625" s="122"/>
      <c r="AF625" s="122"/>
      <c r="AG625" s="122"/>
      <c r="AH625" s="122">
        <v>0</v>
      </c>
      <c r="AI625" s="122">
        <v>0</v>
      </c>
      <c r="AJ625" s="122"/>
      <c r="AK625" s="122">
        <v>0</v>
      </c>
      <c r="AL625" s="122"/>
      <c r="AM625" s="122"/>
      <c r="AN625" s="122"/>
      <c r="AO625" s="122">
        <f t="shared" si="466"/>
        <v>0</v>
      </c>
      <c r="AP625" s="122">
        <f t="shared" si="467"/>
        <v>0</v>
      </c>
      <c r="AQ625" s="122">
        <f t="shared" si="468"/>
        <v>0</v>
      </c>
      <c r="AR625" s="122">
        <f t="shared" si="469"/>
        <v>0</v>
      </c>
      <c r="AS625" s="122"/>
      <c r="AT625" s="122"/>
      <c r="AU625" s="122"/>
      <c r="AV625" s="122">
        <f>VLOOKUP(C625,'[1]13'!$C$23:$AZ$935,46,0)</f>
        <v>0</v>
      </c>
      <c r="AW625" s="122">
        <f>VLOOKUP(C625,'[1]13'!$C$23:$AZ$935,47,0)</f>
        <v>0</v>
      </c>
      <c r="AX625" s="122"/>
      <c r="AY625" s="122">
        <f>VLOOKUP(C625,'[1]13'!$C$23:$AZ$935,49,0)</f>
        <v>0</v>
      </c>
      <c r="AZ625" s="122"/>
      <c r="BA625" s="122"/>
      <c r="BB625" s="122"/>
      <c r="BC625" s="122">
        <v>0</v>
      </c>
      <c r="BD625" s="122">
        <v>0</v>
      </c>
      <c r="BE625" s="122"/>
      <c r="BF625" s="122">
        <v>0</v>
      </c>
      <c r="BG625" s="122"/>
      <c r="BH625" s="122"/>
      <c r="BI625" s="122"/>
      <c r="BJ625" s="122"/>
      <c r="BK625" s="122"/>
      <c r="BL625" s="122"/>
      <c r="BM625" s="122"/>
      <c r="BN625" s="122"/>
      <c r="BO625" s="122"/>
      <c r="BP625" s="122"/>
      <c r="BQ625" s="122"/>
      <c r="BR625" s="122"/>
      <c r="BS625" s="122"/>
      <c r="BT625" s="122"/>
      <c r="BU625" s="122"/>
      <c r="BV625" s="122"/>
      <c r="BW625" s="122"/>
      <c r="BX625" s="122"/>
      <c r="BY625" s="122">
        <f t="shared" si="470"/>
        <v>0</v>
      </c>
      <c r="BZ625" s="122"/>
      <c r="CA625" s="122"/>
      <c r="CB625" s="98"/>
    </row>
    <row r="626" spans="1:80" s="90" customFormat="1" ht="46.65" x14ac:dyDescent="0.3">
      <c r="A626" s="106" t="s">
        <v>1662</v>
      </c>
      <c r="B626" s="107" t="s">
        <v>1012</v>
      </c>
      <c r="C626" s="108" t="s">
        <v>1489</v>
      </c>
      <c r="D626" s="122">
        <v>1.2056600000000002</v>
      </c>
      <c r="E626" s="122"/>
      <c r="F626" s="122">
        <f>VLOOKUP(C626,'[1]13'!$C$23:$AZ$935,4,0)</f>
        <v>1.2056600000000002</v>
      </c>
      <c r="G626" s="122">
        <f>VLOOKUP(C626,'[1]13'!$C$23:$AZ$935,5,0)</f>
        <v>0.25</v>
      </c>
      <c r="H626" s="122"/>
      <c r="I626" s="122">
        <f>VLOOKUP(C626,'[1]13'!$C$23:$AZ$935,7,0)</f>
        <v>0.05</v>
      </c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2"/>
      <c r="AC626" s="122"/>
      <c r="AD626" s="122"/>
      <c r="AE626" s="122"/>
      <c r="AF626" s="122"/>
      <c r="AG626" s="122"/>
      <c r="AH626" s="122">
        <v>1.2056600000000002</v>
      </c>
      <c r="AI626" s="122">
        <v>0.25</v>
      </c>
      <c r="AJ626" s="122"/>
      <c r="AK626" s="122">
        <v>0.05</v>
      </c>
      <c r="AL626" s="122"/>
      <c r="AM626" s="122"/>
      <c r="AN626" s="122"/>
      <c r="AO626" s="122">
        <f t="shared" si="466"/>
        <v>0</v>
      </c>
      <c r="AP626" s="122">
        <f t="shared" si="467"/>
        <v>0</v>
      </c>
      <c r="AQ626" s="122">
        <f t="shared" si="468"/>
        <v>0</v>
      </c>
      <c r="AR626" s="122">
        <f t="shared" si="469"/>
        <v>0</v>
      </c>
      <c r="AS626" s="122"/>
      <c r="AT626" s="122"/>
      <c r="AU626" s="122"/>
      <c r="AV626" s="122">
        <f>VLOOKUP(C626,'[1]13'!$C$23:$AZ$935,46,0)</f>
        <v>0</v>
      </c>
      <c r="AW626" s="122">
        <f>VLOOKUP(C626,'[1]13'!$C$23:$AZ$935,47,0)</f>
        <v>0</v>
      </c>
      <c r="AX626" s="122"/>
      <c r="AY626" s="122">
        <f>VLOOKUP(C626,'[1]13'!$C$23:$AZ$935,49,0)</f>
        <v>0</v>
      </c>
      <c r="AZ626" s="122"/>
      <c r="BA626" s="122"/>
      <c r="BB626" s="122"/>
      <c r="BC626" s="122">
        <v>0</v>
      </c>
      <c r="BD626" s="122">
        <v>0</v>
      </c>
      <c r="BE626" s="122"/>
      <c r="BF626" s="122">
        <v>0</v>
      </c>
      <c r="BG626" s="122"/>
      <c r="BH626" s="122"/>
      <c r="BI626" s="122"/>
      <c r="BJ626" s="122"/>
      <c r="BK626" s="122"/>
      <c r="BL626" s="122"/>
      <c r="BM626" s="122"/>
      <c r="BN626" s="122"/>
      <c r="BO626" s="122"/>
      <c r="BP626" s="122"/>
      <c r="BQ626" s="122"/>
      <c r="BR626" s="122"/>
      <c r="BS626" s="122"/>
      <c r="BT626" s="122"/>
      <c r="BU626" s="122"/>
      <c r="BV626" s="122"/>
      <c r="BW626" s="122"/>
      <c r="BX626" s="122"/>
      <c r="BY626" s="122">
        <f t="shared" si="470"/>
        <v>1.2056600000000002</v>
      </c>
      <c r="BZ626" s="122"/>
      <c r="CA626" s="122"/>
      <c r="CB626" s="98"/>
    </row>
    <row r="627" spans="1:80" s="90" customFormat="1" ht="46.65" x14ac:dyDescent="0.3">
      <c r="A627" s="106" t="s">
        <v>1662</v>
      </c>
      <c r="B627" s="107" t="s">
        <v>1013</v>
      </c>
      <c r="C627" s="108" t="s">
        <v>1490</v>
      </c>
      <c r="D627" s="122">
        <v>1.9600599999999999</v>
      </c>
      <c r="E627" s="122"/>
      <c r="F627" s="122">
        <f>VLOOKUP(C627,'[1]13'!$C$23:$AZ$935,4,0)</f>
        <v>1.9600599999999999</v>
      </c>
      <c r="G627" s="122">
        <f>VLOOKUP(C627,'[1]13'!$C$23:$AZ$935,5,0)</f>
        <v>0.25</v>
      </c>
      <c r="H627" s="122"/>
      <c r="I627" s="122">
        <f>VLOOKUP(C627,'[1]13'!$C$23:$AZ$935,7,0)</f>
        <v>0.15</v>
      </c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2"/>
      <c r="AC627" s="122"/>
      <c r="AD627" s="122"/>
      <c r="AE627" s="122"/>
      <c r="AF627" s="122"/>
      <c r="AG627" s="122"/>
      <c r="AH627" s="122">
        <v>1.9600599999999999</v>
      </c>
      <c r="AI627" s="122">
        <v>0.25</v>
      </c>
      <c r="AJ627" s="122"/>
      <c r="AK627" s="122">
        <v>0.15</v>
      </c>
      <c r="AL627" s="122"/>
      <c r="AM627" s="122"/>
      <c r="AN627" s="122"/>
      <c r="AO627" s="122">
        <f t="shared" si="466"/>
        <v>0</v>
      </c>
      <c r="AP627" s="122">
        <f t="shared" si="467"/>
        <v>0</v>
      </c>
      <c r="AQ627" s="122">
        <f t="shared" si="468"/>
        <v>0</v>
      </c>
      <c r="AR627" s="122">
        <f t="shared" si="469"/>
        <v>0</v>
      </c>
      <c r="AS627" s="122"/>
      <c r="AT627" s="122"/>
      <c r="AU627" s="122"/>
      <c r="AV627" s="122">
        <f>VLOOKUP(C627,'[1]13'!$C$23:$AZ$935,46,0)</f>
        <v>0</v>
      </c>
      <c r="AW627" s="122">
        <f>VLOOKUP(C627,'[1]13'!$C$23:$AZ$935,47,0)</f>
        <v>0</v>
      </c>
      <c r="AX627" s="122"/>
      <c r="AY627" s="122">
        <f>VLOOKUP(C627,'[1]13'!$C$23:$AZ$935,49,0)</f>
        <v>0</v>
      </c>
      <c r="AZ627" s="122"/>
      <c r="BA627" s="122"/>
      <c r="BB627" s="122"/>
      <c r="BC627" s="122">
        <v>0</v>
      </c>
      <c r="BD627" s="122">
        <v>0</v>
      </c>
      <c r="BE627" s="122"/>
      <c r="BF627" s="122">
        <v>0</v>
      </c>
      <c r="BG627" s="122"/>
      <c r="BH627" s="122"/>
      <c r="BI627" s="122"/>
      <c r="BJ627" s="122"/>
      <c r="BK627" s="122"/>
      <c r="BL627" s="122"/>
      <c r="BM627" s="122"/>
      <c r="BN627" s="122"/>
      <c r="BO627" s="122"/>
      <c r="BP627" s="122"/>
      <c r="BQ627" s="122"/>
      <c r="BR627" s="122"/>
      <c r="BS627" s="122"/>
      <c r="BT627" s="122"/>
      <c r="BU627" s="122"/>
      <c r="BV627" s="122"/>
      <c r="BW627" s="122"/>
      <c r="BX627" s="122"/>
      <c r="BY627" s="122">
        <f t="shared" si="470"/>
        <v>1.9600599999999999</v>
      </c>
      <c r="BZ627" s="122"/>
      <c r="CA627" s="122"/>
      <c r="CB627" s="98"/>
    </row>
    <row r="628" spans="1:80" s="90" customFormat="1" ht="46.65" x14ac:dyDescent="0.3">
      <c r="A628" s="106" t="s">
        <v>1662</v>
      </c>
      <c r="B628" s="107" t="s">
        <v>1822</v>
      </c>
      <c r="C628" s="108" t="s">
        <v>1491</v>
      </c>
      <c r="D628" s="122">
        <v>7.0816099999999995</v>
      </c>
      <c r="E628" s="122"/>
      <c r="F628" s="122">
        <f>VLOOKUP(C628,'[1]13'!$C$23:$AZ$935,4,0)</f>
        <v>0</v>
      </c>
      <c r="G628" s="122">
        <f>VLOOKUP(C628,'[1]13'!$C$23:$AZ$935,5,0)</f>
        <v>0</v>
      </c>
      <c r="H628" s="122"/>
      <c r="I628" s="122">
        <f>VLOOKUP(C628,'[1]13'!$C$23:$AZ$935,7,0)</f>
        <v>0</v>
      </c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2"/>
      <c r="AC628" s="122"/>
      <c r="AD628" s="122"/>
      <c r="AE628" s="122"/>
      <c r="AF628" s="122"/>
      <c r="AG628" s="122"/>
      <c r="AH628" s="122">
        <v>0</v>
      </c>
      <c r="AI628" s="122">
        <v>0</v>
      </c>
      <c r="AJ628" s="122"/>
      <c r="AK628" s="122">
        <v>0</v>
      </c>
      <c r="AL628" s="122"/>
      <c r="AM628" s="122"/>
      <c r="AN628" s="122"/>
      <c r="AO628" s="122">
        <f t="shared" si="466"/>
        <v>0</v>
      </c>
      <c r="AP628" s="122">
        <f t="shared" si="467"/>
        <v>0</v>
      </c>
      <c r="AQ628" s="122">
        <f t="shared" si="468"/>
        <v>0</v>
      </c>
      <c r="AR628" s="122">
        <f t="shared" si="469"/>
        <v>0</v>
      </c>
      <c r="AS628" s="122"/>
      <c r="AT628" s="122"/>
      <c r="AU628" s="122"/>
      <c r="AV628" s="122">
        <f>VLOOKUP(C628,'[1]13'!$C$23:$AZ$935,46,0)</f>
        <v>0</v>
      </c>
      <c r="AW628" s="122">
        <f>VLOOKUP(C628,'[1]13'!$C$23:$AZ$935,47,0)</f>
        <v>0</v>
      </c>
      <c r="AX628" s="122"/>
      <c r="AY628" s="122">
        <f>VLOOKUP(C628,'[1]13'!$C$23:$AZ$935,49,0)</f>
        <v>0</v>
      </c>
      <c r="AZ628" s="122"/>
      <c r="BA628" s="122"/>
      <c r="BB628" s="122"/>
      <c r="BC628" s="122">
        <v>0</v>
      </c>
      <c r="BD628" s="122">
        <v>0</v>
      </c>
      <c r="BE628" s="122"/>
      <c r="BF628" s="122">
        <v>0</v>
      </c>
      <c r="BG628" s="122"/>
      <c r="BH628" s="122"/>
      <c r="BI628" s="122"/>
      <c r="BJ628" s="122"/>
      <c r="BK628" s="122"/>
      <c r="BL628" s="122"/>
      <c r="BM628" s="122"/>
      <c r="BN628" s="122"/>
      <c r="BO628" s="122"/>
      <c r="BP628" s="122"/>
      <c r="BQ628" s="122"/>
      <c r="BR628" s="122"/>
      <c r="BS628" s="122"/>
      <c r="BT628" s="122"/>
      <c r="BU628" s="122"/>
      <c r="BV628" s="122"/>
      <c r="BW628" s="122"/>
      <c r="BX628" s="122"/>
      <c r="BY628" s="122">
        <f t="shared" si="470"/>
        <v>0</v>
      </c>
      <c r="BZ628" s="122"/>
      <c r="CA628" s="122"/>
      <c r="CB628" s="98"/>
    </row>
    <row r="629" spans="1:80" s="90" customFormat="1" x14ac:dyDescent="0.3">
      <c r="A629" s="103"/>
      <c r="B629" s="110" t="s">
        <v>56</v>
      </c>
      <c r="C629" s="105"/>
      <c r="D629" s="133">
        <f t="shared" ref="D629:BN629" si="471">SUM(D630:D630)</f>
        <v>0.23182</v>
      </c>
      <c r="E629" s="133">
        <f t="shared" si="471"/>
        <v>0</v>
      </c>
      <c r="F629" s="133">
        <f t="shared" si="471"/>
        <v>0.23182</v>
      </c>
      <c r="G629" s="133">
        <f t="shared" si="471"/>
        <v>0</v>
      </c>
      <c r="H629" s="133">
        <f t="shared" si="471"/>
        <v>0</v>
      </c>
      <c r="I629" s="133">
        <f t="shared" si="471"/>
        <v>3.5000000000000003E-2</v>
      </c>
      <c r="J629" s="133">
        <f t="shared" si="471"/>
        <v>0</v>
      </c>
      <c r="K629" s="133">
        <f t="shared" si="471"/>
        <v>0</v>
      </c>
      <c r="L629" s="133">
        <f t="shared" si="471"/>
        <v>0</v>
      </c>
      <c r="M629" s="133">
        <f t="shared" si="471"/>
        <v>0</v>
      </c>
      <c r="N629" s="133">
        <f t="shared" si="471"/>
        <v>0</v>
      </c>
      <c r="O629" s="133">
        <f t="shared" si="471"/>
        <v>0</v>
      </c>
      <c r="P629" s="133">
        <f t="shared" si="471"/>
        <v>0</v>
      </c>
      <c r="Q629" s="133">
        <f t="shared" si="471"/>
        <v>0</v>
      </c>
      <c r="R629" s="133">
        <f t="shared" si="471"/>
        <v>0</v>
      </c>
      <c r="S629" s="133">
        <f t="shared" si="471"/>
        <v>0</v>
      </c>
      <c r="T629" s="133">
        <f t="shared" si="471"/>
        <v>0</v>
      </c>
      <c r="U629" s="133">
        <f t="shared" si="471"/>
        <v>0</v>
      </c>
      <c r="V629" s="133">
        <f t="shared" si="471"/>
        <v>0</v>
      </c>
      <c r="W629" s="133">
        <f t="shared" si="471"/>
        <v>0</v>
      </c>
      <c r="X629" s="133">
        <f t="shared" si="471"/>
        <v>0</v>
      </c>
      <c r="Y629" s="133">
        <f t="shared" si="471"/>
        <v>0</v>
      </c>
      <c r="Z629" s="133">
        <f t="shared" si="471"/>
        <v>0</v>
      </c>
      <c r="AA629" s="133">
        <f t="shared" si="471"/>
        <v>0</v>
      </c>
      <c r="AB629" s="133">
        <f t="shared" si="471"/>
        <v>0</v>
      </c>
      <c r="AC629" s="133">
        <f t="shared" si="471"/>
        <v>0</v>
      </c>
      <c r="AD629" s="133">
        <f t="shared" si="471"/>
        <v>0</v>
      </c>
      <c r="AE629" s="133">
        <f t="shared" si="471"/>
        <v>0</v>
      </c>
      <c r="AF629" s="133">
        <f t="shared" si="471"/>
        <v>0</v>
      </c>
      <c r="AG629" s="133">
        <f t="shared" si="471"/>
        <v>0</v>
      </c>
      <c r="AH629" s="133">
        <f t="shared" si="471"/>
        <v>0.23182</v>
      </c>
      <c r="AI629" s="133">
        <f t="shared" si="471"/>
        <v>0</v>
      </c>
      <c r="AJ629" s="133">
        <f t="shared" si="471"/>
        <v>0</v>
      </c>
      <c r="AK629" s="133">
        <f t="shared" si="471"/>
        <v>3.5000000000000003E-2</v>
      </c>
      <c r="AL629" s="133">
        <f t="shared" si="471"/>
        <v>0</v>
      </c>
      <c r="AM629" s="133">
        <f t="shared" si="471"/>
        <v>0</v>
      </c>
      <c r="AN629" s="133">
        <f t="shared" si="471"/>
        <v>0</v>
      </c>
      <c r="AO629" s="133">
        <f t="shared" si="471"/>
        <v>0</v>
      </c>
      <c r="AP629" s="133">
        <f t="shared" si="471"/>
        <v>0</v>
      </c>
      <c r="AQ629" s="133">
        <f t="shared" si="471"/>
        <v>0</v>
      </c>
      <c r="AR629" s="133">
        <f t="shared" si="471"/>
        <v>0</v>
      </c>
      <c r="AS629" s="133">
        <f t="shared" si="471"/>
        <v>0</v>
      </c>
      <c r="AT629" s="133">
        <f t="shared" si="471"/>
        <v>0</v>
      </c>
      <c r="AU629" s="133">
        <f t="shared" si="471"/>
        <v>0</v>
      </c>
      <c r="AV629" s="133">
        <f t="shared" si="471"/>
        <v>0</v>
      </c>
      <c r="AW629" s="133">
        <f t="shared" si="471"/>
        <v>0</v>
      </c>
      <c r="AX629" s="133">
        <f t="shared" si="471"/>
        <v>0</v>
      </c>
      <c r="AY629" s="133">
        <f t="shared" si="471"/>
        <v>0</v>
      </c>
      <c r="AZ629" s="133">
        <f t="shared" si="471"/>
        <v>0</v>
      </c>
      <c r="BA629" s="133">
        <f t="shared" si="471"/>
        <v>0</v>
      </c>
      <c r="BB629" s="133">
        <f t="shared" si="471"/>
        <v>0</v>
      </c>
      <c r="BC629" s="133">
        <f t="shared" si="471"/>
        <v>0</v>
      </c>
      <c r="BD629" s="133">
        <f t="shared" si="471"/>
        <v>0</v>
      </c>
      <c r="BE629" s="133">
        <f t="shared" si="471"/>
        <v>0</v>
      </c>
      <c r="BF629" s="133">
        <f t="shared" si="471"/>
        <v>0</v>
      </c>
      <c r="BG629" s="133">
        <f t="shared" si="471"/>
        <v>0</v>
      </c>
      <c r="BH629" s="133">
        <f t="shared" si="471"/>
        <v>0</v>
      </c>
      <c r="BI629" s="133">
        <f t="shared" si="471"/>
        <v>0</v>
      </c>
      <c r="BJ629" s="133">
        <f t="shared" si="471"/>
        <v>0</v>
      </c>
      <c r="BK629" s="133">
        <f t="shared" si="471"/>
        <v>0</v>
      </c>
      <c r="BL629" s="133">
        <f t="shared" si="471"/>
        <v>0</v>
      </c>
      <c r="BM629" s="133">
        <f t="shared" si="471"/>
        <v>0</v>
      </c>
      <c r="BN629" s="133">
        <f t="shared" si="471"/>
        <v>0</v>
      </c>
      <c r="BO629" s="133">
        <f t="shared" ref="BO629:CA629" si="472">SUM(BO630:BO630)</f>
        <v>0</v>
      </c>
      <c r="BP629" s="133">
        <f t="shared" si="472"/>
        <v>0</v>
      </c>
      <c r="BQ629" s="133">
        <f t="shared" si="472"/>
        <v>0</v>
      </c>
      <c r="BR629" s="133">
        <f t="shared" si="472"/>
        <v>0</v>
      </c>
      <c r="BS629" s="133">
        <f t="shared" si="472"/>
        <v>0</v>
      </c>
      <c r="BT629" s="133">
        <f t="shared" si="472"/>
        <v>0</v>
      </c>
      <c r="BU629" s="133">
        <f t="shared" si="472"/>
        <v>0</v>
      </c>
      <c r="BV629" s="133">
        <f t="shared" si="472"/>
        <v>0</v>
      </c>
      <c r="BW629" s="133">
        <f t="shared" si="472"/>
        <v>0</v>
      </c>
      <c r="BX629" s="133">
        <f t="shared" si="472"/>
        <v>0</v>
      </c>
      <c r="BY629" s="133">
        <f t="shared" si="472"/>
        <v>0.23182</v>
      </c>
      <c r="BZ629" s="133">
        <f t="shared" si="472"/>
        <v>0</v>
      </c>
      <c r="CA629" s="133">
        <f t="shared" si="472"/>
        <v>0</v>
      </c>
      <c r="CB629" s="98"/>
    </row>
    <row r="630" spans="1:80" s="90" customFormat="1" ht="31.1" x14ac:dyDescent="0.3">
      <c r="A630" s="106" t="s">
        <v>1662</v>
      </c>
      <c r="B630" s="107" t="s">
        <v>1014</v>
      </c>
      <c r="C630" s="108" t="s">
        <v>1492</v>
      </c>
      <c r="D630" s="122">
        <v>0.23182</v>
      </c>
      <c r="E630" s="122"/>
      <c r="F630" s="122">
        <f>VLOOKUP(C630,'[1]13'!$C$23:$AZ$935,4,0)</f>
        <v>0.23182</v>
      </c>
      <c r="G630" s="122">
        <f>VLOOKUP(C630,'[1]13'!$C$23:$AZ$935,5,0)</f>
        <v>0</v>
      </c>
      <c r="H630" s="122"/>
      <c r="I630" s="122">
        <f>VLOOKUP(C630,'[1]13'!$C$23:$AZ$935,7,0)</f>
        <v>3.5000000000000003E-2</v>
      </c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2"/>
      <c r="AC630" s="122"/>
      <c r="AD630" s="122"/>
      <c r="AE630" s="122"/>
      <c r="AF630" s="122"/>
      <c r="AG630" s="122"/>
      <c r="AH630" s="122">
        <v>0.23182</v>
      </c>
      <c r="AI630" s="122">
        <v>0</v>
      </c>
      <c r="AJ630" s="122"/>
      <c r="AK630" s="122">
        <v>3.5000000000000003E-2</v>
      </c>
      <c r="AL630" s="122"/>
      <c r="AM630" s="122"/>
      <c r="AN630" s="122"/>
      <c r="AO630" s="122">
        <f>AV630+BC630</f>
        <v>0</v>
      </c>
      <c r="AP630" s="122">
        <f t="shared" ref="AP630" si="473">AW630+BD630</f>
        <v>0</v>
      </c>
      <c r="AQ630" s="122">
        <f t="shared" ref="AQ630" si="474">AX630+BE630</f>
        <v>0</v>
      </c>
      <c r="AR630" s="122">
        <f t="shared" ref="AR630" si="475">AY630+BF630</f>
        <v>0</v>
      </c>
      <c r="AS630" s="122"/>
      <c r="AT630" s="122"/>
      <c r="AU630" s="122"/>
      <c r="AV630" s="122">
        <f>VLOOKUP(C630,'[1]13'!$C$23:$AZ$935,46,0)</f>
        <v>0</v>
      </c>
      <c r="AW630" s="122">
        <f>VLOOKUP(C630,'[1]13'!$C$23:$AZ$935,47,0)</f>
        <v>0</v>
      </c>
      <c r="AX630" s="122"/>
      <c r="AY630" s="122">
        <f>VLOOKUP(C630,'[1]13'!$C$23:$AZ$935,49,0)</f>
        <v>0</v>
      </c>
      <c r="AZ630" s="122"/>
      <c r="BA630" s="122"/>
      <c r="BB630" s="122"/>
      <c r="BC630" s="122">
        <v>0</v>
      </c>
      <c r="BD630" s="122">
        <v>0</v>
      </c>
      <c r="BE630" s="122"/>
      <c r="BF630" s="122">
        <v>0</v>
      </c>
      <c r="BG630" s="122"/>
      <c r="BH630" s="122"/>
      <c r="BI630" s="122"/>
      <c r="BJ630" s="122"/>
      <c r="BK630" s="122"/>
      <c r="BL630" s="122"/>
      <c r="BM630" s="122"/>
      <c r="BN630" s="122"/>
      <c r="BO630" s="122"/>
      <c r="BP630" s="122"/>
      <c r="BQ630" s="122"/>
      <c r="BR630" s="122"/>
      <c r="BS630" s="122"/>
      <c r="BT630" s="122"/>
      <c r="BU630" s="122"/>
      <c r="BV630" s="122"/>
      <c r="BW630" s="122"/>
      <c r="BX630" s="122"/>
      <c r="BY630" s="122">
        <f>F630-AO630</f>
        <v>0.23182</v>
      </c>
      <c r="BZ630" s="122"/>
      <c r="CA630" s="122"/>
      <c r="CB630" s="98"/>
    </row>
    <row r="631" spans="1:80" s="90" customFormat="1" x14ac:dyDescent="0.3">
      <c r="A631" s="103"/>
      <c r="B631" s="110" t="s">
        <v>57</v>
      </c>
      <c r="C631" s="105"/>
      <c r="D631" s="133">
        <f t="shared" ref="D631:BN631" si="476">SUM(D632:D642)</f>
        <v>39.627849999999995</v>
      </c>
      <c r="E631" s="133">
        <f t="shared" si="476"/>
        <v>0</v>
      </c>
      <c r="F631" s="133">
        <f t="shared" si="476"/>
        <v>31.934090000000001</v>
      </c>
      <c r="G631" s="133">
        <f t="shared" si="476"/>
        <v>4.67</v>
      </c>
      <c r="H631" s="133">
        <f t="shared" si="476"/>
        <v>0</v>
      </c>
      <c r="I631" s="133">
        <f t="shared" si="476"/>
        <v>1.7000000000000002</v>
      </c>
      <c r="J631" s="133">
        <f t="shared" si="476"/>
        <v>0</v>
      </c>
      <c r="K631" s="133">
        <f t="shared" si="476"/>
        <v>0</v>
      </c>
      <c r="L631" s="133">
        <f t="shared" si="476"/>
        <v>0</v>
      </c>
      <c r="M631" s="133">
        <f t="shared" si="476"/>
        <v>0</v>
      </c>
      <c r="N631" s="133">
        <f t="shared" si="476"/>
        <v>0</v>
      </c>
      <c r="O631" s="133">
        <f t="shared" si="476"/>
        <v>0</v>
      </c>
      <c r="P631" s="133">
        <f t="shared" si="476"/>
        <v>0</v>
      </c>
      <c r="Q631" s="133">
        <f t="shared" si="476"/>
        <v>0</v>
      </c>
      <c r="R631" s="133">
        <f t="shared" si="476"/>
        <v>0</v>
      </c>
      <c r="S631" s="133">
        <f t="shared" si="476"/>
        <v>0</v>
      </c>
      <c r="T631" s="133">
        <f t="shared" si="476"/>
        <v>0</v>
      </c>
      <c r="U631" s="133">
        <f t="shared" si="476"/>
        <v>0</v>
      </c>
      <c r="V631" s="133">
        <f t="shared" si="476"/>
        <v>0</v>
      </c>
      <c r="W631" s="133">
        <f t="shared" si="476"/>
        <v>0</v>
      </c>
      <c r="X631" s="133">
        <f t="shared" si="476"/>
        <v>0</v>
      </c>
      <c r="Y631" s="133">
        <f t="shared" si="476"/>
        <v>0</v>
      </c>
      <c r="Z631" s="133">
        <f t="shared" si="476"/>
        <v>0</v>
      </c>
      <c r="AA631" s="133">
        <f t="shared" si="476"/>
        <v>0</v>
      </c>
      <c r="AB631" s="133">
        <f t="shared" si="476"/>
        <v>0</v>
      </c>
      <c r="AC631" s="133">
        <f t="shared" si="476"/>
        <v>0</v>
      </c>
      <c r="AD631" s="133">
        <f t="shared" si="476"/>
        <v>0</v>
      </c>
      <c r="AE631" s="133">
        <f t="shared" si="476"/>
        <v>0</v>
      </c>
      <c r="AF631" s="133">
        <f t="shared" si="476"/>
        <v>0</v>
      </c>
      <c r="AG631" s="133">
        <f t="shared" si="476"/>
        <v>0</v>
      </c>
      <c r="AH631" s="133">
        <f t="shared" si="476"/>
        <v>31.934090000000001</v>
      </c>
      <c r="AI631" s="133">
        <f t="shared" si="476"/>
        <v>4.67</v>
      </c>
      <c r="AJ631" s="133">
        <f t="shared" si="476"/>
        <v>0</v>
      </c>
      <c r="AK631" s="133">
        <f t="shared" si="476"/>
        <v>1.7000000000000002</v>
      </c>
      <c r="AL631" s="133">
        <f t="shared" si="476"/>
        <v>0</v>
      </c>
      <c r="AM631" s="133">
        <f t="shared" si="476"/>
        <v>0</v>
      </c>
      <c r="AN631" s="133">
        <f t="shared" si="476"/>
        <v>0</v>
      </c>
      <c r="AO631" s="133">
        <f t="shared" si="476"/>
        <v>2.3898564500000004</v>
      </c>
      <c r="AP631" s="133">
        <f t="shared" si="476"/>
        <v>0.63</v>
      </c>
      <c r="AQ631" s="133">
        <f t="shared" si="476"/>
        <v>0</v>
      </c>
      <c r="AR631" s="133">
        <f t="shared" si="476"/>
        <v>0.31</v>
      </c>
      <c r="AS631" s="133">
        <f t="shared" si="476"/>
        <v>0</v>
      </c>
      <c r="AT631" s="133">
        <f t="shared" si="476"/>
        <v>0</v>
      </c>
      <c r="AU631" s="133">
        <f t="shared" si="476"/>
        <v>0</v>
      </c>
      <c r="AV631" s="133">
        <f t="shared" si="476"/>
        <v>2.3898564500000004</v>
      </c>
      <c r="AW631" s="133">
        <f t="shared" si="476"/>
        <v>0.63</v>
      </c>
      <c r="AX631" s="133">
        <f t="shared" si="476"/>
        <v>0</v>
      </c>
      <c r="AY631" s="133">
        <f t="shared" si="476"/>
        <v>0.31</v>
      </c>
      <c r="AZ631" s="133">
        <f t="shared" si="476"/>
        <v>0</v>
      </c>
      <c r="BA631" s="133">
        <f t="shared" si="476"/>
        <v>0</v>
      </c>
      <c r="BB631" s="133">
        <f t="shared" si="476"/>
        <v>0</v>
      </c>
      <c r="BC631" s="133">
        <f t="shared" si="476"/>
        <v>0</v>
      </c>
      <c r="BD631" s="133">
        <f t="shared" si="476"/>
        <v>0</v>
      </c>
      <c r="BE631" s="133">
        <f t="shared" si="476"/>
        <v>0</v>
      </c>
      <c r="BF631" s="133">
        <f t="shared" si="476"/>
        <v>0</v>
      </c>
      <c r="BG631" s="133">
        <f t="shared" si="476"/>
        <v>0</v>
      </c>
      <c r="BH631" s="133">
        <f t="shared" si="476"/>
        <v>0</v>
      </c>
      <c r="BI631" s="133">
        <f t="shared" si="476"/>
        <v>0</v>
      </c>
      <c r="BJ631" s="133">
        <f t="shared" si="476"/>
        <v>0</v>
      </c>
      <c r="BK631" s="133">
        <f t="shared" si="476"/>
        <v>0</v>
      </c>
      <c r="BL631" s="133">
        <f t="shared" si="476"/>
        <v>0</v>
      </c>
      <c r="BM631" s="133">
        <f t="shared" si="476"/>
        <v>0</v>
      </c>
      <c r="BN631" s="133">
        <f t="shared" si="476"/>
        <v>0</v>
      </c>
      <c r="BO631" s="133">
        <f t="shared" ref="BO631:CA631" si="477">SUM(BO632:BO642)</f>
        <v>0</v>
      </c>
      <c r="BP631" s="133">
        <f t="shared" si="477"/>
        <v>0</v>
      </c>
      <c r="BQ631" s="133">
        <f t="shared" si="477"/>
        <v>0</v>
      </c>
      <c r="BR631" s="133">
        <f t="shared" si="477"/>
        <v>0</v>
      </c>
      <c r="BS631" s="133">
        <f t="shared" si="477"/>
        <v>0</v>
      </c>
      <c r="BT631" s="133">
        <f t="shared" si="477"/>
        <v>0</v>
      </c>
      <c r="BU631" s="133">
        <f t="shared" si="477"/>
        <v>0</v>
      </c>
      <c r="BV631" s="133">
        <f t="shared" si="477"/>
        <v>0</v>
      </c>
      <c r="BW631" s="133">
        <f t="shared" si="477"/>
        <v>0</v>
      </c>
      <c r="BX631" s="133">
        <f t="shared" si="477"/>
        <v>0</v>
      </c>
      <c r="BY631" s="133">
        <f t="shared" si="477"/>
        <v>29.544233550000001</v>
      </c>
      <c r="BZ631" s="133">
        <f t="shared" si="477"/>
        <v>0</v>
      </c>
      <c r="CA631" s="133">
        <f t="shared" si="477"/>
        <v>0</v>
      </c>
      <c r="CB631" s="98"/>
    </row>
    <row r="632" spans="1:80" s="90" customFormat="1" ht="31.1" x14ac:dyDescent="0.3">
      <c r="A632" s="106" t="s">
        <v>1662</v>
      </c>
      <c r="B632" s="107" t="s">
        <v>1015</v>
      </c>
      <c r="C632" s="108" t="s">
        <v>1493</v>
      </c>
      <c r="D632" s="122">
        <v>1.7837499999999999</v>
      </c>
      <c r="E632" s="122"/>
      <c r="F632" s="122">
        <f>VLOOKUP(C632,'[1]13'!$C$23:$AZ$935,4,0)</f>
        <v>1.7837499999999999</v>
      </c>
      <c r="G632" s="122">
        <f>VLOOKUP(C632,'[1]13'!$C$23:$AZ$935,5,0)</f>
        <v>0</v>
      </c>
      <c r="H632" s="122"/>
      <c r="I632" s="122">
        <f>VLOOKUP(C632,'[1]13'!$C$23:$AZ$935,7,0)</f>
        <v>0.02</v>
      </c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2"/>
      <c r="AC632" s="122"/>
      <c r="AD632" s="122"/>
      <c r="AE632" s="122"/>
      <c r="AF632" s="122"/>
      <c r="AG632" s="122"/>
      <c r="AH632" s="122">
        <v>1.7837499999999999</v>
      </c>
      <c r="AI632" s="122">
        <v>0</v>
      </c>
      <c r="AJ632" s="122"/>
      <c r="AK632" s="122">
        <v>0.02</v>
      </c>
      <c r="AL632" s="122"/>
      <c r="AM632" s="122"/>
      <c r="AN632" s="122"/>
      <c r="AO632" s="122">
        <f t="shared" ref="AO632:AO642" si="478">AV632+BC632</f>
        <v>0</v>
      </c>
      <c r="AP632" s="122">
        <f t="shared" ref="AP632:AP642" si="479">AW632+BD632</f>
        <v>0</v>
      </c>
      <c r="AQ632" s="122">
        <f t="shared" ref="AQ632:AQ642" si="480">AX632+BE632</f>
        <v>0</v>
      </c>
      <c r="AR632" s="122">
        <f t="shared" ref="AR632:AR642" si="481">AY632+BF632</f>
        <v>0</v>
      </c>
      <c r="AS632" s="122"/>
      <c r="AT632" s="122"/>
      <c r="AU632" s="122"/>
      <c r="AV632" s="122">
        <f>VLOOKUP(C632,'[1]13'!$C$23:$AZ$935,46,0)</f>
        <v>0</v>
      </c>
      <c r="AW632" s="122">
        <f>VLOOKUP(C632,'[1]13'!$C$23:$AZ$935,47,0)</f>
        <v>0</v>
      </c>
      <c r="AX632" s="122"/>
      <c r="AY632" s="122">
        <f>VLOOKUP(C632,'[1]13'!$C$23:$AZ$935,49,0)</f>
        <v>0</v>
      </c>
      <c r="AZ632" s="122"/>
      <c r="BA632" s="122"/>
      <c r="BB632" s="122"/>
      <c r="BC632" s="122">
        <v>0</v>
      </c>
      <c r="BD632" s="122">
        <v>0</v>
      </c>
      <c r="BE632" s="122"/>
      <c r="BF632" s="122">
        <v>0</v>
      </c>
      <c r="BG632" s="122"/>
      <c r="BH632" s="122"/>
      <c r="BI632" s="122"/>
      <c r="BJ632" s="122"/>
      <c r="BK632" s="122"/>
      <c r="BL632" s="122"/>
      <c r="BM632" s="122"/>
      <c r="BN632" s="122"/>
      <c r="BO632" s="122"/>
      <c r="BP632" s="122"/>
      <c r="BQ632" s="122"/>
      <c r="BR632" s="122"/>
      <c r="BS632" s="122"/>
      <c r="BT632" s="122"/>
      <c r="BU632" s="122"/>
      <c r="BV632" s="122"/>
      <c r="BW632" s="122"/>
      <c r="BX632" s="122"/>
      <c r="BY632" s="122">
        <f t="shared" ref="BY632:BY642" si="482">F632-AO632</f>
        <v>1.7837499999999999</v>
      </c>
      <c r="BZ632" s="122"/>
      <c r="CA632" s="122"/>
      <c r="CB632" s="98"/>
    </row>
    <row r="633" spans="1:80" s="90" customFormat="1" ht="31.1" x14ac:dyDescent="0.3">
      <c r="A633" s="106" t="s">
        <v>1662</v>
      </c>
      <c r="B633" s="107" t="s">
        <v>461</v>
      </c>
      <c r="C633" s="108" t="s">
        <v>495</v>
      </c>
      <c r="D633" s="122">
        <v>7.8826999999999998</v>
      </c>
      <c r="E633" s="122"/>
      <c r="F633" s="122">
        <f>VLOOKUP(C633,'[1]13'!$C$23:$AZ$935,4,0)</f>
        <v>7.8826999999999998</v>
      </c>
      <c r="G633" s="122">
        <f>VLOOKUP(C633,'[1]13'!$C$23:$AZ$935,5,0)</f>
        <v>0</v>
      </c>
      <c r="H633" s="122"/>
      <c r="I633" s="122">
        <f>VLOOKUP(C633,'[1]13'!$C$23:$AZ$935,7,0)</f>
        <v>0</v>
      </c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2"/>
      <c r="AC633" s="122"/>
      <c r="AD633" s="122"/>
      <c r="AE633" s="122"/>
      <c r="AF633" s="122"/>
      <c r="AG633" s="122"/>
      <c r="AH633" s="122">
        <v>7.8826999999999998</v>
      </c>
      <c r="AI633" s="122">
        <v>0</v>
      </c>
      <c r="AJ633" s="122"/>
      <c r="AK633" s="122">
        <v>0</v>
      </c>
      <c r="AL633" s="122"/>
      <c r="AM633" s="122"/>
      <c r="AN633" s="122"/>
      <c r="AO633" s="122">
        <f t="shared" si="478"/>
        <v>0</v>
      </c>
      <c r="AP633" s="122">
        <f t="shared" si="479"/>
        <v>0</v>
      </c>
      <c r="AQ633" s="122">
        <f t="shared" si="480"/>
        <v>0</v>
      </c>
      <c r="AR633" s="122">
        <f t="shared" si="481"/>
        <v>0</v>
      </c>
      <c r="AS633" s="122"/>
      <c r="AT633" s="122"/>
      <c r="AU633" s="122"/>
      <c r="AV633" s="122">
        <f>VLOOKUP(C633,'[1]13'!$C$23:$AZ$935,46,0)</f>
        <v>0</v>
      </c>
      <c r="AW633" s="122">
        <f>VLOOKUP(C633,'[1]13'!$C$23:$AZ$935,47,0)</f>
        <v>0</v>
      </c>
      <c r="AX633" s="122"/>
      <c r="AY633" s="122">
        <f>VLOOKUP(C633,'[1]13'!$C$23:$AZ$935,49,0)</f>
        <v>0</v>
      </c>
      <c r="AZ633" s="122"/>
      <c r="BA633" s="122"/>
      <c r="BB633" s="122"/>
      <c r="BC633" s="122">
        <v>0</v>
      </c>
      <c r="BD633" s="122">
        <v>0</v>
      </c>
      <c r="BE633" s="122"/>
      <c r="BF633" s="122">
        <v>0</v>
      </c>
      <c r="BG633" s="122"/>
      <c r="BH633" s="122"/>
      <c r="BI633" s="122"/>
      <c r="BJ633" s="122"/>
      <c r="BK633" s="122"/>
      <c r="BL633" s="122"/>
      <c r="BM633" s="122"/>
      <c r="BN633" s="122"/>
      <c r="BO633" s="122"/>
      <c r="BP633" s="122"/>
      <c r="BQ633" s="122"/>
      <c r="BR633" s="122"/>
      <c r="BS633" s="122"/>
      <c r="BT633" s="122"/>
      <c r="BU633" s="122"/>
      <c r="BV633" s="122"/>
      <c r="BW633" s="122"/>
      <c r="BX633" s="122"/>
      <c r="BY633" s="122">
        <f t="shared" si="482"/>
        <v>7.8826999999999998</v>
      </c>
      <c r="BZ633" s="122"/>
      <c r="CA633" s="122"/>
      <c r="CB633" s="98"/>
    </row>
    <row r="634" spans="1:80" s="90" customFormat="1" ht="46.65" x14ac:dyDescent="0.3">
      <c r="A634" s="106" t="s">
        <v>1662</v>
      </c>
      <c r="B634" s="107" t="s">
        <v>657</v>
      </c>
      <c r="C634" s="108" t="s">
        <v>707</v>
      </c>
      <c r="D634" s="122">
        <v>8.0714100000000002</v>
      </c>
      <c r="E634" s="122"/>
      <c r="F634" s="122">
        <f>VLOOKUP(C634,'[1]13'!$C$23:$AZ$935,4,0)</f>
        <v>8.0714100000000002</v>
      </c>
      <c r="G634" s="122">
        <f>VLOOKUP(C634,'[1]13'!$C$23:$AZ$935,5,0)</f>
        <v>2</v>
      </c>
      <c r="H634" s="122"/>
      <c r="I634" s="122">
        <f>VLOOKUP(C634,'[1]13'!$C$23:$AZ$935,7,0)</f>
        <v>0.5</v>
      </c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2"/>
      <c r="AC634" s="122"/>
      <c r="AD634" s="122"/>
      <c r="AE634" s="122"/>
      <c r="AF634" s="122"/>
      <c r="AG634" s="122"/>
      <c r="AH634" s="122">
        <v>8.0714100000000002</v>
      </c>
      <c r="AI634" s="122">
        <v>2</v>
      </c>
      <c r="AJ634" s="122"/>
      <c r="AK634" s="122">
        <v>0.5</v>
      </c>
      <c r="AL634" s="122"/>
      <c r="AM634" s="122"/>
      <c r="AN634" s="122"/>
      <c r="AO634" s="122">
        <f t="shared" si="478"/>
        <v>0</v>
      </c>
      <c r="AP634" s="122">
        <f t="shared" si="479"/>
        <v>0</v>
      </c>
      <c r="AQ634" s="122">
        <f t="shared" si="480"/>
        <v>0</v>
      </c>
      <c r="AR634" s="122">
        <f t="shared" si="481"/>
        <v>0</v>
      </c>
      <c r="AS634" s="122"/>
      <c r="AT634" s="122"/>
      <c r="AU634" s="122"/>
      <c r="AV634" s="122">
        <f>VLOOKUP(C634,'[1]13'!$C$23:$AZ$935,46,0)</f>
        <v>0</v>
      </c>
      <c r="AW634" s="122">
        <f>VLOOKUP(C634,'[1]13'!$C$23:$AZ$935,47,0)</f>
        <v>0</v>
      </c>
      <c r="AX634" s="122"/>
      <c r="AY634" s="122">
        <f>VLOOKUP(C634,'[1]13'!$C$23:$AZ$935,49,0)</f>
        <v>0</v>
      </c>
      <c r="AZ634" s="122"/>
      <c r="BA634" s="122"/>
      <c r="BB634" s="122"/>
      <c r="BC634" s="122">
        <v>0</v>
      </c>
      <c r="BD634" s="122">
        <v>0</v>
      </c>
      <c r="BE634" s="122"/>
      <c r="BF634" s="122">
        <v>0</v>
      </c>
      <c r="BG634" s="122"/>
      <c r="BH634" s="122"/>
      <c r="BI634" s="122"/>
      <c r="BJ634" s="122"/>
      <c r="BK634" s="122"/>
      <c r="BL634" s="122"/>
      <c r="BM634" s="122"/>
      <c r="BN634" s="122"/>
      <c r="BO634" s="122"/>
      <c r="BP634" s="122"/>
      <c r="BQ634" s="122"/>
      <c r="BR634" s="122"/>
      <c r="BS634" s="122"/>
      <c r="BT634" s="122"/>
      <c r="BU634" s="122"/>
      <c r="BV634" s="122"/>
      <c r="BW634" s="122"/>
      <c r="BX634" s="122"/>
      <c r="BY634" s="122">
        <f t="shared" si="482"/>
        <v>8.0714100000000002</v>
      </c>
      <c r="BZ634" s="122"/>
      <c r="CA634" s="122"/>
      <c r="CB634" s="98"/>
    </row>
    <row r="635" spans="1:80" s="90" customFormat="1" ht="31.1" x14ac:dyDescent="0.3">
      <c r="A635" s="106" t="s">
        <v>1662</v>
      </c>
      <c r="B635" s="107" t="s">
        <v>460</v>
      </c>
      <c r="C635" s="108" t="s">
        <v>544</v>
      </c>
      <c r="D635" s="122">
        <v>4.4173</v>
      </c>
      <c r="E635" s="122"/>
      <c r="F635" s="122">
        <f>VLOOKUP(C635,'[1]13'!$C$23:$AZ$935,4,0)</f>
        <v>4.4173000000000009</v>
      </c>
      <c r="G635" s="122">
        <f>VLOOKUP(C635,'[1]13'!$C$23:$AZ$935,5,0)</f>
        <v>1</v>
      </c>
      <c r="H635" s="122"/>
      <c r="I635" s="122">
        <f>VLOOKUP(C635,'[1]13'!$C$23:$AZ$935,7,0)</f>
        <v>0.4</v>
      </c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2"/>
      <c r="AC635" s="122"/>
      <c r="AD635" s="122"/>
      <c r="AE635" s="122"/>
      <c r="AF635" s="122"/>
      <c r="AG635" s="122"/>
      <c r="AH635" s="122">
        <v>4.4173000000000009</v>
      </c>
      <c r="AI635" s="122">
        <v>1</v>
      </c>
      <c r="AJ635" s="122"/>
      <c r="AK635" s="122">
        <v>0.4</v>
      </c>
      <c r="AL635" s="122"/>
      <c r="AM635" s="122"/>
      <c r="AN635" s="122"/>
      <c r="AO635" s="122">
        <f t="shared" si="478"/>
        <v>0</v>
      </c>
      <c r="AP635" s="122">
        <f t="shared" si="479"/>
        <v>0</v>
      </c>
      <c r="AQ635" s="122">
        <f t="shared" si="480"/>
        <v>0</v>
      </c>
      <c r="AR635" s="122">
        <f t="shared" si="481"/>
        <v>0</v>
      </c>
      <c r="AS635" s="122"/>
      <c r="AT635" s="122"/>
      <c r="AU635" s="122"/>
      <c r="AV635" s="122">
        <f>VLOOKUP(C635,'[1]13'!$C$23:$AZ$935,46,0)</f>
        <v>0</v>
      </c>
      <c r="AW635" s="122">
        <f>VLOOKUP(C635,'[1]13'!$C$23:$AZ$935,47,0)</f>
        <v>0</v>
      </c>
      <c r="AX635" s="122"/>
      <c r="AY635" s="122">
        <f>VLOOKUP(C635,'[1]13'!$C$23:$AZ$935,49,0)</f>
        <v>0</v>
      </c>
      <c r="AZ635" s="122"/>
      <c r="BA635" s="122"/>
      <c r="BB635" s="122"/>
      <c r="BC635" s="122">
        <v>0</v>
      </c>
      <c r="BD635" s="122">
        <v>0</v>
      </c>
      <c r="BE635" s="122"/>
      <c r="BF635" s="122">
        <v>0</v>
      </c>
      <c r="BG635" s="122"/>
      <c r="BH635" s="122"/>
      <c r="BI635" s="122"/>
      <c r="BJ635" s="122"/>
      <c r="BK635" s="122"/>
      <c r="BL635" s="122"/>
      <c r="BM635" s="122"/>
      <c r="BN635" s="122"/>
      <c r="BO635" s="122"/>
      <c r="BP635" s="122"/>
      <c r="BQ635" s="122"/>
      <c r="BR635" s="122"/>
      <c r="BS635" s="122"/>
      <c r="BT635" s="122"/>
      <c r="BU635" s="122"/>
      <c r="BV635" s="122"/>
      <c r="BW635" s="122"/>
      <c r="BX635" s="122"/>
      <c r="BY635" s="122">
        <f t="shared" si="482"/>
        <v>4.4173000000000009</v>
      </c>
      <c r="BZ635" s="122"/>
      <c r="CA635" s="122"/>
      <c r="CB635" s="98"/>
    </row>
    <row r="636" spans="1:80" s="90" customFormat="1" ht="46.65" x14ac:dyDescent="0.3">
      <c r="A636" s="106" t="s">
        <v>1662</v>
      </c>
      <c r="B636" s="107" t="s">
        <v>1823</v>
      </c>
      <c r="C636" s="108" t="s">
        <v>1494</v>
      </c>
      <c r="D636" s="122">
        <v>3.9839600000000002</v>
      </c>
      <c r="E636" s="122"/>
      <c r="F636" s="122">
        <f>VLOOKUP(C636,'[1]13'!$C$23:$AZ$935,4,0)</f>
        <v>3.9839599999999997</v>
      </c>
      <c r="G636" s="122">
        <f>VLOOKUP(C636,'[1]13'!$C$23:$AZ$935,5,0)</f>
        <v>0.63</v>
      </c>
      <c r="H636" s="122"/>
      <c r="I636" s="122">
        <f>VLOOKUP(C636,'[1]13'!$C$23:$AZ$935,7,0)</f>
        <v>0.5</v>
      </c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2"/>
      <c r="AC636" s="122"/>
      <c r="AD636" s="122"/>
      <c r="AE636" s="122"/>
      <c r="AF636" s="122"/>
      <c r="AG636" s="122"/>
      <c r="AH636" s="122">
        <v>3.9839599999999997</v>
      </c>
      <c r="AI636" s="122">
        <v>0.63</v>
      </c>
      <c r="AJ636" s="122"/>
      <c r="AK636" s="122">
        <v>0.5</v>
      </c>
      <c r="AL636" s="122"/>
      <c r="AM636" s="122"/>
      <c r="AN636" s="122"/>
      <c r="AO636" s="122">
        <f t="shared" si="478"/>
        <v>0</v>
      </c>
      <c r="AP636" s="122">
        <f t="shared" si="479"/>
        <v>0</v>
      </c>
      <c r="AQ636" s="122">
        <f t="shared" si="480"/>
        <v>0</v>
      </c>
      <c r="AR636" s="122">
        <f t="shared" si="481"/>
        <v>0</v>
      </c>
      <c r="AS636" s="122"/>
      <c r="AT636" s="122"/>
      <c r="AU636" s="122"/>
      <c r="AV636" s="122">
        <f>VLOOKUP(C636,'[1]13'!$C$23:$AZ$935,46,0)</f>
        <v>0</v>
      </c>
      <c r="AW636" s="122">
        <f>VLOOKUP(C636,'[1]13'!$C$23:$AZ$935,47,0)</f>
        <v>0</v>
      </c>
      <c r="AX636" s="122"/>
      <c r="AY636" s="122">
        <f>VLOOKUP(C636,'[1]13'!$C$23:$AZ$935,49,0)</f>
        <v>0</v>
      </c>
      <c r="AZ636" s="122"/>
      <c r="BA636" s="122"/>
      <c r="BB636" s="122"/>
      <c r="BC636" s="122">
        <v>0</v>
      </c>
      <c r="BD636" s="122">
        <v>0</v>
      </c>
      <c r="BE636" s="122"/>
      <c r="BF636" s="122">
        <v>0</v>
      </c>
      <c r="BG636" s="122"/>
      <c r="BH636" s="122"/>
      <c r="BI636" s="122"/>
      <c r="BJ636" s="122"/>
      <c r="BK636" s="122"/>
      <c r="BL636" s="122"/>
      <c r="BM636" s="122"/>
      <c r="BN636" s="122"/>
      <c r="BO636" s="122"/>
      <c r="BP636" s="122"/>
      <c r="BQ636" s="122"/>
      <c r="BR636" s="122"/>
      <c r="BS636" s="122"/>
      <c r="BT636" s="122"/>
      <c r="BU636" s="122"/>
      <c r="BV636" s="122"/>
      <c r="BW636" s="122"/>
      <c r="BX636" s="122"/>
      <c r="BY636" s="122">
        <f t="shared" si="482"/>
        <v>3.9839599999999997</v>
      </c>
      <c r="BZ636" s="122"/>
      <c r="CA636" s="122"/>
      <c r="CB636" s="98"/>
    </row>
    <row r="637" spans="1:80" s="90" customFormat="1" ht="46.65" x14ac:dyDescent="0.3">
      <c r="A637" s="106" t="s">
        <v>1662</v>
      </c>
      <c r="B637" s="107" t="s">
        <v>1824</v>
      </c>
      <c r="C637" s="108" t="s">
        <v>1495</v>
      </c>
      <c r="D637" s="122">
        <v>0.33875</v>
      </c>
      <c r="E637" s="122"/>
      <c r="F637" s="122">
        <f>VLOOKUP(C637,'[1]13'!$C$23:$AZ$935,4,0)</f>
        <v>0.33875</v>
      </c>
      <c r="G637" s="122">
        <f>VLOOKUP(C637,'[1]13'!$C$23:$AZ$935,5,0)</f>
        <v>0</v>
      </c>
      <c r="H637" s="122"/>
      <c r="I637" s="122">
        <f>VLOOKUP(C637,'[1]13'!$C$23:$AZ$935,7,0)</f>
        <v>0.06</v>
      </c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2"/>
      <c r="AC637" s="122"/>
      <c r="AD637" s="122"/>
      <c r="AE637" s="122"/>
      <c r="AF637" s="122"/>
      <c r="AG637" s="122"/>
      <c r="AH637" s="122">
        <v>0.33875</v>
      </c>
      <c r="AI637" s="122">
        <v>0</v>
      </c>
      <c r="AJ637" s="122"/>
      <c r="AK637" s="122">
        <v>0.06</v>
      </c>
      <c r="AL637" s="122"/>
      <c r="AM637" s="122"/>
      <c r="AN637" s="122"/>
      <c r="AO637" s="122">
        <f t="shared" si="478"/>
        <v>0</v>
      </c>
      <c r="AP637" s="122">
        <f t="shared" si="479"/>
        <v>0</v>
      </c>
      <c r="AQ637" s="122">
        <f t="shared" si="480"/>
        <v>0</v>
      </c>
      <c r="AR637" s="122">
        <f t="shared" si="481"/>
        <v>0</v>
      </c>
      <c r="AS637" s="122"/>
      <c r="AT637" s="122"/>
      <c r="AU637" s="122"/>
      <c r="AV637" s="122">
        <f>VLOOKUP(C637,'[1]13'!$C$23:$AZ$935,46,0)</f>
        <v>0</v>
      </c>
      <c r="AW637" s="122">
        <f>VLOOKUP(C637,'[1]13'!$C$23:$AZ$935,47,0)</f>
        <v>0</v>
      </c>
      <c r="AX637" s="122"/>
      <c r="AY637" s="122">
        <f>VLOOKUP(C637,'[1]13'!$C$23:$AZ$935,49,0)</f>
        <v>0</v>
      </c>
      <c r="AZ637" s="122"/>
      <c r="BA637" s="122"/>
      <c r="BB637" s="122"/>
      <c r="BC637" s="122">
        <v>0</v>
      </c>
      <c r="BD637" s="122">
        <v>0</v>
      </c>
      <c r="BE637" s="122"/>
      <c r="BF637" s="122">
        <v>0</v>
      </c>
      <c r="BG637" s="122"/>
      <c r="BH637" s="122"/>
      <c r="BI637" s="122"/>
      <c r="BJ637" s="122"/>
      <c r="BK637" s="122"/>
      <c r="BL637" s="122"/>
      <c r="BM637" s="122"/>
      <c r="BN637" s="122"/>
      <c r="BO637" s="122"/>
      <c r="BP637" s="122"/>
      <c r="BQ637" s="122"/>
      <c r="BR637" s="122"/>
      <c r="BS637" s="122"/>
      <c r="BT637" s="122"/>
      <c r="BU637" s="122"/>
      <c r="BV637" s="122"/>
      <c r="BW637" s="122"/>
      <c r="BX637" s="122"/>
      <c r="BY637" s="122">
        <f t="shared" si="482"/>
        <v>0.33875</v>
      </c>
      <c r="BZ637" s="122"/>
      <c r="CA637" s="122"/>
      <c r="CB637" s="98"/>
    </row>
    <row r="638" spans="1:80" s="90" customFormat="1" ht="46.65" x14ac:dyDescent="0.3">
      <c r="A638" s="106" t="s">
        <v>1662</v>
      </c>
      <c r="B638" s="107" t="s">
        <v>1825</v>
      </c>
      <c r="C638" s="108" t="s">
        <v>1496</v>
      </c>
      <c r="D638" s="122">
        <v>2.7538200000000002</v>
      </c>
      <c r="E638" s="122"/>
      <c r="F638" s="122">
        <f>VLOOKUP(C638,'[1]13'!$C$23:$AZ$935,4,0)</f>
        <v>2.7538200000000002</v>
      </c>
      <c r="G638" s="122">
        <f>VLOOKUP(C638,'[1]13'!$C$23:$AZ$935,5,0)</f>
        <v>0.63</v>
      </c>
      <c r="H638" s="122"/>
      <c r="I638" s="122">
        <f>VLOOKUP(C638,'[1]13'!$C$23:$AZ$935,7,0)</f>
        <v>0.12</v>
      </c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2"/>
      <c r="AC638" s="122"/>
      <c r="AD638" s="122"/>
      <c r="AE638" s="122"/>
      <c r="AF638" s="122"/>
      <c r="AG638" s="122"/>
      <c r="AH638" s="122">
        <v>2.7538200000000002</v>
      </c>
      <c r="AI638" s="122">
        <v>0.63</v>
      </c>
      <c r="AJ638" s="122"/>
      <c r="AK638" s="122">
        <v>0.12</v>
      </c>
      <c r="AL638" s="122"/>
      <c r="AM638" s="122"/>
      <c r="AN638" s="122"/>
      <c r="AO638" s="122">
        <f t="shared" si="478"/>
        <v>0</v>
      </c>
      <c r="AP638" s="122">
        <f t="shared" si="479"/>
        <v>0</v>
      </c>
      <c r="AQ638" s="122">
        <f t="shared" si="480"/>
        <v>0</v>
      </c>
      <c r="AR638" s="122">
        <f t="shared" si="481"/>
        <v>0</v>
      </c>
      <c r="AS638" s="122"/>
      <c r="AT638" s="122"/>
      <c r="AU638" s="122"/>
      <c r="AV638" s="122">
        <f>VLOOKUP(C638,'[1]13'!$C$23:$AZ$935,46,0)</f>
        <v>0</v>
      </c>
      <c r="AW638" s="122">
        <f>VLOOKUP(C638,'[1]13'!$C$23:$AZ$935,47,0)</f>
        <v>0</v>
      </c>
      <c r="AX638" s="122"/>
      <c r="AY638" s="122">
        <f>VLOOKUP(C638,'[1]13'!$C$23:$AZ$935,49,0)</f>
        <v>0</v>
      </c>
      <c r="AZ638" s="122"/>
      <c r="BA638" s="122"/>
      <c r="BB638" s="122"/>
      <c r="BC638" s="122">
        <v>0</v>
      </c>
      <c r="BD638" s="122">
        <v>0</v>
      </c>
      <c r="BE638" s="122"/>
      <c r="BF638" s="122">
        <v>0</v>
      </c>
      <c r="BG638" s="122"/>
      <c r="BH638" s="122"/>
      <c r="BI638" s="122"/>
      <c r="BJ638" s="122"/>
      <c r="BK638" s="122"/>
      <c r="BL638" s="122"/>
      <c r="BM638" s="122"/>
      <c r="BN638" s="122"/>
      <c r="BO638" s="122"/>
      <c r="BP638" s="122"/>
      <c r="BQ638" s="122"/>
      <c r="BR638" s="122"/>
      <c r="BS638" s="122"/>
      <c r="BT638" s="122"/>
      <c r="BU638" s="122"/>
      <c r="BV638" s="122"/>
      <c r="BW638" s="122"/>
      <c r="BX638" s="122"/>
      <c r="BY638" s="122">
        <f t="shared" si="482"/>
        <v>2.7538200000000002</v>
      </c>
      <c r="BZ638" s="122"/>
      <c r="CA638" s="122"/>
      <c r="CB638" s="98"/>
    </row>
    <row r="639" spans="1:80" s="90" customFormat="1" ht="46.65" x14ac:dyDescent="0.3">
      <c r="A639" s="106" t="s">
        <v>1662</v>
      </c>
      <c r="B639" s="107" t="s">
        <v>1826</v>
      </c>
      <c r="C639" s="108" t="s">
        <v>1497</v>
      </c>
      <c r="D639" s="122">
        <v>1.1511</v>
      </c>
      <c r="E639" s="122"/>
      <c r="F639" s="122">
        <f>VLOOKUP(C639,'[1]13'!$C$23:$AZ$935,4,0)</f>
        <v>1.1511</v>
      </c>
      <c r="G639" s="122">
        <f>VLOOKUP(C639,'[1]13'!$C$23:$AZ$935,5,0)</f>
        <v>0.25</v>
      </c>
      <c r="H639" s="122"/>
      <c r="I639" s="122">
        <f>VLOOKUP(C639,'[1]13'!$C$23:$AZ$935,7,0)</f>
        <v>0.04</v>
      </c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2"/>
      <c r="AC639" s="122"/>
      <c r="AD639" s="122"/>
      <c r="AE639" s="122"/>
      <c r="AF639" s="122"/>
      <c r="AG639" s="122"/>
      <c r="AH639" s="122">
        <v>1.1511</v>
      </c>
      <c r="AI639" s="122">
        <v>0.25</v>
      </c>
      <c r="AJ639" s="122"/>
      <c r="AK639" s="122">
        <v>0.04</v>
      </c>
      <c r="AL639" s="122"/>
      <c r="AM639" s="122"/>
      <c r="AN639" s="122"/>
      <c r="AO639" s="122">
        <f t="shared" si="478"/>
        <v>0</v>
      </c>
      <c r="AP639" s="122">
        <f t="shared" si="479"/>
        <v>0</v>
      </c>
      <c r="AQ639" s="122">
        <f t="shared" si="480"/>
        <v>0</v>
      </c>
      <c r="AR639" s="122">
        <f t="shared" si="481"/>
        <v>0</v>
      </c>
      <c r="AS639" s="122"/>
      <c r="AT639" s="122"/>
      <c r="AU639" s="122"/>
      <c r="AV639" s="122">
        <f>VLOOKUP(C639,'[1]13'!$C$23:$AZ$935,46,0)</f>
        <v>0</v>
      </c>
      <c r="AW639" s="122">
        <f>VLOOKUP(C639,'[1]13'!$C$23:$AZ$935,47,0)</f>
        <v>0</v>
      </c>
      <c r="AX639" s="122"/>
      <c r="AY639" s="122">
        <f>VLOOKUP(C639,'[1]13'!$C$23:$AZ$935,49,0)</f>
        <v>0</v>
      </c>
      <c r="AZ639" s="122"/>
      <c r="BA639" s="122"/>
      <c r="BB639" s="122"/>
      <c r="BC639" s="122">
        <v>0</v>
      </c>
      <c r="BD639" s="122">
        <v>0</v>
      </c>
      <c r="BE639" s="122"/>
      <c r="BF639" s="122">
        <v>0</v>
      </c>
      <c r="BG639" s="122"/>
      <c r="BH639" s="122"/>
      <c r="BI639" s="122"/>
      <c r="BJ639" s="122"/>
      <c r="BK639" s="122"/>
      <c r="BL639" s="122"/>
      <c r="BM639" s="122"/>
      <c r="BN639" s="122"/>
      <c r="BO639" s="122"/>
      <c r="BP639" s="122"/>
      <c r="BQ639" s="122"/>
      <c r="BR639" s="122"/>
      <c r="BS639" s="122"/>
      <c r="BT639" s="122"/>
      <c r="BU639" s="122"/>
      <c r="BV639" s="122"/>
      <c r="BW639" s="122"/>
      <c r="BX639" s="122"/>
      <c r="BY639" s="122">
        <f t="shared" si="482"/>
        <v>1.1511</v>
      </c>
      <c r="BZ639" s="122"/>
      <c r="CA639" s="122"/>
      <c r="CB639" s="98"/>
    </row>
    <row r="640" spans="1:80" s="90" customFormat="1" ht="31.1" x14ac:dyDescent="0.3">
      <c r="A640" s="106" t="s">
        <v>1662</v>
      </c>
      <c r="B640" s="107" t="s">
        <v>1016</v>
      </c>
      <c r="C640" s="108" t="s">
        <v>1498</v>
      </c>
      <c r="D640" s="122">
        <v>5.38551</v>
      </c>
      <c r="E640" s="122"/>
      <c r="F640" s="122">
        <f>VLOOKUP(C640,'[1]13'!$C$23:$AZ$935,4,0)</f>
        <v>0</v>
      </c>
      <c r="G640" s="122">
        <f>VLOOKUP(C640,'[1]13'!$C$23:$AZ$935,5,0)</f>
        <v>0</v>
      </c>
      <c r="H640" s="122"/>
      <c r="I640" s="122">
        <f>VLOOKUP(C640,'[1]13'!$C$23:$AZ$935,7,0)</f>
        <v>0</v>
      </c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2"/>
      <c r="AC640" s="122"/>
      <c r="AD640" s="122"/>
      <c r="AE640" s="122"/>
      <c r="AF640" s="122"/>
      <c r="AG640" s="122"/>
      <c r="AH640" s="122">
        <v>0</v>
      </c>
      <c r="AI640" s="122">
        <v>0</v>
      </c>
      <c r="AJ640" s="122"/>
      <c r="AK640" s="122">
        <v>0</v>
      </c>
      <c r="AL640" s="122"/>
      <c r="AM640" s="122"/>
      <c r="AN640" s="122"/>
      <c r="AO640" s="122">
        <f t="shared" si="478"/>
        <v>2.3898564500000004</v>
      </c>
      <c r="AP640" s="122">
        <f t="shared" si="479"/>
        <v>0.63</v>
      </c>
      <c r="AQ640" s="122">
        <f t="shared" si="480"/>
        <v>0</v>
      </c>
      <c r="AR640" s="122">
        <f t="shared" si="481"/>
        <v>0.31</v>
      </c>
      <c r="AS640" s="122"/>
      <c r="AT640" s="122"/>
      <c r="AU640" s="122"/>
      <c r="AV640" s="122">
        <f>VLOOKUP(C640,'[1]13'!$C$23:$AZ$935,46,0)</f>
        <v>2.3898564500000004</v>
      </c>
      <c r="AW640" s="122">
        <f>VLOOKUP(C640,'[1]13'!$C$23:$AZ$935,47,0)</f>
        <v>0.63</v>
      </c>
      <c r="AX640" s="122"/>
      <c r="AY640" s="122">
        <f>VLOOKUP(C640,'[1]13'!$C$23:$AZ$935,49,0)</f>
        <v>0.31</v>
      </c>
      <c r="AZ640" s="122"/>
      <c r="BA640" s="122"/>
      <c r="BB640" s="122"/>
      <c r="BC640" s="122">
        <v>0</v>
      </c>
      <c r="BD640" s="122">
        <v>0</v>
      </c>
      <c r="BE640" s="122"/>
      <c r="BF640" s="122">
        <v>0</v>
      </c>
      <c r="BG640" s="122"/>
      <c r="BH640" s="122"/>
      <c r="BI640" s="122"/>
      <c r="BJ640" s="122"/>
      <c r="BK640" s="122"/>
      <c r="BL640" s="122"/>
      <c r="BM640" s="122"/>
      <c r="BN640" s="122"/>
      <c r="BO640" s="122"/>
      <c r="BP640" s="122"/>
      <c r="BQ640" s="122"/>
      <c r="BR640" s="122"/>
      <c r="BS640" s="122"/>
      <c r="BT640" s="122"/>
      <c r="BU640" s="122"/>
      <c r="BV640" s="122"/>
      <c r="BW640" s="122"/>
      <c r="BX640" s="122"/>
      <c r="BY640" s="122">
        <f t="shared" si="482"/>
        <v>-2.3898564500000004</v>
      </c>
      <c r="BZ640" s="122"/>
      <c r="CA640" s="122"/>
      <c r="CB640" s="98"/>
    </row>
    <row r="641" spans="1:80" s="90" customFormat="1" ht="31.1" x14ac:dyDescent="0.3">
      <c r="A641" s="106" t="s">
        <v>1662</v>
      </c>
      <c r="B641" s="107" t="s">
        <v>1017</v>
      </c>
      <c r="C641" s="108" t="s">
        <v>1499</v>
      </c>
      <c r="D641" s="122">
        <v>1.5512999999999999</v>
      </c>
      <c r="E641" s="122"/>
      <c r="F641" s="122">
        <f>VLOOKUP(C641,'[1]13'!$C$23:$AZ$935,4,0)</f>
        <v>1.5512999999999999</v>
      </c>
      <c r="G641" s="122">
        <f>VLOOKUP(C641,'[1]13'!$C$23:$AZ$935,5,0)</f>
        <v>0.16</v>
      </c>
      <c r="H641" s="122"/>
      <c r="I641" s="122">
        <f>VLOOKUP(C641,'[1]13'!$C$23:$AZ$935,7,0)</f>
        <v>0.06</v>
      </c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2"/>
      <c r="AC641" s="122"/>
      <c r="AD641" s="122"/>
      <c r="AE641" s="122"/>
      <c r="AF641" s="122"/>
      <c r="AG641" s="122"/>
      <c r="AH641" s="122">
        <v>1.5512999999999999</v>
      </c>
      <c r="AI641" s="122">
        <v>0.16</v>
      </c>
      <c r="AJ641" s="122"/>
      <c r="AK641" s="122">
        <v>0.06</v>
      </c>
      <c r="AL641" s="122"/>
      <c r="AM641" s="122"/>
      <c r="AN641" s="122"/>
      <c r="AO641" s="122">
        <f t="shared" si="478"/>
        <v>0</v>
      </c>
      <c r="AP641" s="122">
        <f t="shared" si="479"/>
        <v>0</v>
      </c>
      <c r="AQ641" s="122">
        <f t="shared" si="480"/>
        <v>0</v>
      </c>
      <c r="AR641" s="122">
        <f t="shared" si="481"/>
        <v>0</v>
      </c>
      <c r="AS641" s="122"/>
      <c r="AT641" s="122"/>
      <c r="AU641" s="122"/>
      <c r="AV641" s="122">
        <f>VLOOKUP(C641,'[1]13'!$C$23:$AZ$935,46,0)</f>
        <v>0</v>
      </c>
      <c r="AW641" s="122">
        <f>VLOOKUP(C641,'[1]13'!$C$23:$AZ$935,47,0)</f>
        <v>0</v>
      </c>
      <c r="AX641" s="122"/>
      <c r="AY641" s="122">
        <f>VLOOKUP(C641,'[1]13'!$C$23:$AZ$935,49,0)</f>
        <v>0</v>
      </c>
      <c r="AZ641" s="122"/>
      <c r="BA641" s="122"/>
      <c r="BB641" s="122"/>
      <c r="BC641" s="122">
        <v>0</v>
      </c>
      <c r="BD641" s="122">
        <v>0</v>
      </c>
      <c r="BE641" s="122"/>
      <c r="BF641" s="122">
        <v>0</v>
      </c>
      <c r="BG641" s="122"/>
      <c r="BH641" s="122"/>
      <c r="BI641" s="122"/>
      <c r="BJ641" s="122"/>
      <c r="BK641" s="122"/>
      <c r="BL641" s="122"/>
      <c r="BM641" s="122"/>
      <c r="BN641" s="122"/>
      <c r="BO641" s="122"/>
      <c r="BP641" s="122"/>
      <c r="BQ641" s="122"/>
      <c r="BR641" s="122"/>
      <c r="BS641" s="122"/>
      <c r="BT641" s="122"/>
      <c r="BU641" s="122"/>
      <c r="BV641" s="122"/>
      <c r="BW641" s="122"/>
      <c r="BX641" s="122"/>
      <c r="BY641" s="122">
        <f t="shared" si="482"/>
        <v>1.5512999999999999</v>
      </c>
      <c r="BZ641" s="122"/>
      <c r="CA641" s="122"/>
      <c r="CB641" s="98"/>
    </row>
    <row r="642" spans="1:80" s="90" customFormat="1" ht="31.1" x14ac:dyDescent="0.3">
      <c r="A642" s="106" t="s">
        <v>1662</v>
      </c>
      <c r="B642" s="107" t="s">
        <v>1018</v>
      </c>
      <c r="C642" s="108" t="s">
        <v>1500</v>
      </c>
      <c r="D642" s="122">
        <v>2.3082500000000001</v>
      </c>
      <c r="E642" s="122"/>
      <c r="F642" s="122">
        <f>VLOOKUP(C642,'[1]13'!$C$23:$AZ$935,4,0)</f>
        <v>0</v>
      </c>
      <c r="G642" s="122">
        <f>VLOOKUP(C642,'[1]13'!$C$23:$AZ$935,5,0)</f>
        <v>0</v>
      </c>
      <c r="H642" s="122"/>
      <c r="I642" s="122">
        <f>VLOOKUP(C642,'[1]13'!$C$23:$AZ$935,7,0)</f>
        <v>0</v>
      </c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2"/>
      <c r="AC642" s="122"/>
      <c r="AD642" s="122"/>
      <c r="AE642" s="122"/>
      <c r="AF642" s="122"/>
      <c r="AG642" s="122"/>
      <c r="AH642" s="122">
        <v>0</v>
      </c>
      <c r="AI642" s="122">
        <v>0</v>
      </c>
      <c r="AJ642" s="122"/>
      <c r="AK642" s="122">
        <v>0</v>
      </c>
      <c r="AL642" s="122"/>
      <c r="AM642" s="122"/>
      <c r="AN642" s="122"/>
      <c r="AO642" s="122">
        <f t="shared" si="478"/>
        <v>0</v>
      </c>
      <c r="AP642" s="122">
        <f t="shared" si="479"/>
        <v>0</v>
      </c>
      <c r="AQ642" s="122">
        <f t="shared" si="480"/>
        <v>0</v>
      </c>
      <c r="AR642" s="122">
        <f t="shared" si="481"/>
        <v>0</v>
      </c>
      <c r="AS642" s="122"/>
      <c r="AT642" s="122"/>
      <c r="AU642" s="122"/>
      <c r="AV642" s="122">
        <f>VLOOKUP(C642,'[1]13'!$C$23:$AZ$935,46,0)</f>
        <v>0</v>
      </c>
      <c r="AW642" s="122">
        <f>VLOOKUP(C642,'[1]13'!$C$23:$AZ$935,47,0)</f>
        <v>0</v>
      </c>
      <c r="AX642" s="122"/>
      <c r="AY642" s="122">
        <f>VLOOKUP(C642,'[1]13'!$C$23:$AZ$935,49,0)</f>
        <v>0</v>
      </c>
      <c r="AZ642" s="122"/>
      <c r="BA642" s="122"/>
      <c r="BB642" s="122"/>
      <c r="BC642" s="122">
        <v>0</v>
      </c>
      <c r="BD642" s="122">
        <v>0</v>
      </c>
      <c r="BE642" s="122"/>
      <c r="BF642" s="122">
        <v>0</v>
      </c>
      <c r="BG642" s="122"/>
      <c r="BH642" s="122"/>
      <c r="BI642" s="122"/>
      <c r="BJ642" s="122"/>
      <c r="BK642" s="122"/>
      <c r="BL642" s="122"/>
      <c r="BM642" s="122"/>
      <c r="BN642" s="122"/>
      <c r="BO642" s="122"/>
      <c r="BP642" s="122"/>
      <c r="BQ642" s="122"/>
      <c r="BR642" s="122"/>
      <c r="BS642" s="122"/>
      <c r="BT642" s="122"/>
      <c r="BU642" s="122"/>
      <c r="BV642" s="122"/>
      <c r="BW642" s="122"/>
      <c r="BX642" s="122"/>
      <c r="BY642" s="122">
        <f t="shared" si="482"/>
        <v>0</v>
      </c>
      <c r="BZ642" s="122"/>
      <c r="CA642" s="122"/>
      <c r="CB642" s="98"/>
    </row>
    <row r="643" spans="1:80" s="90" customFormat="1" ht="15.05" x14ac:dyDescent="0.3">
      <c r="A643" s="114"/>
      <c r="B643" s="104" t="s">
        <v>58</v>
      </c>
      <c r="C643" s="105"/>
      <c r="D643" s="133">
        <f t="shared" ref="D643:BN643" si="483">SUM(D644:D645)</f>
        <v>13.015350000000002</v>
      </c>
      <c r="E643" s="133">
        <f t="shared" si="483"/>
        <v>0</v>
      </c>
      <c r="F643" s="133">
        <f t="shared" si="483"/>
        <v>0</v>
      </c>
      <c r="G643" s="133">
        <f t="shared" si="483"/>
        <v>0</v>
      </c>
      <c r="H643" s="133">
        <f t="shared" si="483"/>
        <v>0</v>
      </c>
      <c r="I643" s="133">
        <f t="shared" si="483"/>
        <v>0</v>
      </c>
      <c r="J643" s="133">
        <f t="shared" si="483"/>
        <v>0</v>
      </c>
      <c r="K643" s="133">
        <f t="shared" si="483"/>
        <v>0</v>
      </c>
      <c r="L643" s="133">
        <f t="shared" si="483"/>
        <v>0</v>
      </c>
      <c r="M643" s="133">
        <f t="shared" si="483"/>
        <v>0</v>
      </c>
      <c r="N643" s="133">
        <f t="shared" si="483"/>
        <v>0</v>
      </c>
      <c r="O643" s="133">
        <f t="shared" si="483"/>
        <v>0</v>
      </c>
      <c r="P643" s="133">
        <f t="shared" si="483"/>
        <v>0</v>
      </c>
      <c r="Q643" s="133">
        <f t="shared" si="483"/>
        <v>0</v>
      </c>
      <c r="R643" s="133">
        <f t="shared" si="483"/>
        <v>0</v>
      </c>
      <c r="S643" s="133">
        <f t="shared" si="483"/>
        <v>0</v>
      </c>
      <c r="T643" s="133">
        <f t="shared" si="483"/>
        <v>0</v>
      </c>
      <c r="U643" s="133">
        <f t="shared" si="483"/>
        <v>0</v>
      </c>
      <c r="V643" s="133">
        <f t="shared" si="483"/>
        <v>0</v>
      </c>
      <c r="W643" s="133">
        <f t="shared" si="483"/>
        <v>0</v>
      </c>
      <c r="X643" s="133">
        <f t="shared" si="483"/>
        <v>0</v>
      </c>
      <c r="Y643" s="133">
        <f t="shared" si="483"/>
        <v>0</v>
      </c>
      <c r="Z643" s="133">
        <f t="shared" si="483"/>
        <v>0</v>
      </c>
      <c r="AA643" s="133">
        <f t="shared" si="483"/>
        <v>0</v>
      </c>
      <c r="AB643" s="133">
        <f t="shared" si="483"/>
        <v>0</v>
      </c>
      <c r="AC643" s="133">
        <f t="shared" si="483"/>
        <v>0</v>
      </c>
      <c r="AD643" s="133">
        <f t="shared" si="483"/>
        <v>0</v>
      </c>
      <c r="AE643" s="133">
        <f t="shared" si="483"/>
        <v>0</v>
      </c>
      <c r="AF643" s="133">
        <f t="shared" si="483"/>
        <v>0</v>
      </c>
      <c r="AG643" s="133">
        <f t="shared" si="483"/>
        <v>0</v>
      </c>
      <c r="AH643" s="133">
        <f t="shared" si="483"/>
        <v>0</v>
      </c>
      <c r="AI643" s="133">
        <f t="shared" si="483"/>
        <v>0</v>
      </c>
      <c r="AJ643" s="133">
        <f t="shared" si="483"/>
        <v>0</v>
      </c>
      <c r="AK643" s="133">
        <f t="shared" si="483"/>
        <v>0</v>
      </c>
      <c r="AL643" s="133">
        <f t="shared" si="483"/>
        <v>0</v>
      </c>
      <c r="AM643" s="133">
        <f t="shared" si="483"/>
        <v>0</v>
      </c>
      <c r="AN643" s="133">
        <f t="shared" si="483"/>
        <v>0</v>
      </c>
      <c r="AO643" s="133">
        <f t="shared" si="483"/>
        <v>1.97401491</v>
      </c>
      <c r="AP643" s="133">
        <f t="shared" si="483"/>
        <v>0.25</v>
      </c>
      <c r="AQ643" s="133">
        <f t="shared" si="483"/>
        <v>0</v>
      </c>
      <c r="AR643" s="133">
        <f t="shared" si="483"/>
        <v>0.20399999999999999</v>
      </c>
      <c r="AS643" s="133">
        <f t="shared" si="483"/>
        <v>0</v>
      </c>
      <c r="AT643" s="133">
        <f t="shared" si="483"/>
        <v>0</v>
      </c>
      <c r="AU643" s="133">
        <f t="shared" si="483"/>
        <v>0</v>
      </c>
      <c r="AV643" s="133">
        <f t="shared" si="483"/>
        <v>0</v>
      </c>
      <c r="AW643" s="133">
        <f t="shared" si="483"/>
        <v>0</v>
      </c>
      <c r="AX643" s="133">
        <f t="shared" si="483"/>
        <v>0</v>
      </c>
      <c r="AY643" s="133">
        <f t="shared" si="483"/>
        <v>0</v>
      </c>
      <c r="AZ643" s="133">
        <f t="shared" si="483"/>
        <v>0</v>
      </c>
      <c r="BA643" s="133">
        <f t="shared" si="483"/>
        <v>0</v>
      </c>
      <c r="BB643" s="133">
        <f t="shared" si="483"/>
        <v>0</v>
      </c>
      <c r="BC643" s="133">
        <f t="shared" si="483"/>
        <v>1.97401491</v>
      </c>
      <c r="BD643" s="133">
        <f t="shared" si="483"/>
        <v>0.25</v>
      </c>
      <c r="BE643" s="133">
        <f t="shared" si="483"/>
        <v>0</v>
      </c>
      <c r="BF643" s="133">
        <f t="shared" si="483"/>
        <v>0.20399999999999999</v>
      </c>
      <c r="BG643" s="133">
        <f t="shared" si="483"/>
        <v>0</v>
      </c>
      <c r="BH643" s="133">
        <f t="shared" si="483"/>
        <v>0</v>
      </c>
      <c r="BI643" s="133">
        <f t="shared" si="483"/>
        <v>0</v>
      </c>
      <c r="BJ643" s="133">
        <f t="shared" si="483"/>
        <v>0</v>
      </c>
      <c r="BK643" s="133">
        <f t="shared" si="483"/>
        <v>0</v>
      </c>
      <c r="BL643" s="133">
        <f t="shared" si="483"/>
        <v>0</v>
      </c>
      <c r="BM643" s="133">
        <f t="shared" si="483"/>
        <v>0</v>
      </c>
      <c r="BN643" s="133">
        <f t="shared" si="483"/>
        <v>0</v>
      </c>
      <c r="BO643" s="133">
        <f t="shared" ref="BO643:CA643" si="484">SUM(BO644:BO645)</f>
        <v>0</v>
      </c>
      <c r="BP643" s="133">
        <f t="shared" si="484"/>
        <v>0</v>
      </c>
      <c r="BQ643" s="133">
        <f t="shared" si="484"/>
        <v>0</v>
      </c>
      <c r="BR643" s="133">
        <f t="shared" si="484"/>
        <v>0</v>
      </c>
      <c r="BS643" s="133">
        <f t="shared" si="484"/>
        <v>0</v>
      </c>
      <c r="BT643" s="133">
        <f t="shared" si="484"/>
        <v>0</v>
      </c>
      <c r="BU643" s="133">
        <f t="shared" si="484"/>
        <v>0</v>
      </c>
      <c r="BV643" s="133">
        <f t="shared" si="484"/>
        <v>0</v>
      </c>
      <c r="BW643" s="133">
        <f t="shared" si="484"/>
        <v>0</v>
      </c>
      <c r="BX643" s="133">
        <f t="shared" si="484"/>
        <v>0</v>
      </c>
      <c r="BY643" s="133">
        <f t="shared" si="484"/>
        <v>-1.97401491</v>
      </c>
      <c r="BZ643" s="133">
        <f t="shared" si="484"/>
        <v>0</v>
      </c>
      <c r="CA643" s="133">
        <f t="shared" si="484"/>
        <v>0</v>
      </c>
      <c r="CB643" s="98"/>
    </row>
    <row r="644" spans="1:80" s="90" customFormat="1" ht="46.65" x14ac:dyDescent="0.3">
      <c r="A644" s="106" t="s">
        <v>1662</v>
      </c>
      <c r="B644" s="107" t="s">
        <v>1827</v>
      </c>
      <c r="C644" s="108" t="s">
        <v>1501</v>
      </c>
      <c r="D644" s="122">
        <v>2.0621900000000002</v>
      </c>
      <c r="E644" s="122"/>
      <c r="F644" s="122">
        <f>VLOOKUP(C644,'[1]13'!$C$23:$AZ$935,4,0)</f>
        <v>0</v>
      </c>
      <c r="G644" s="122">
        <f>VLOOKUP(C644,'[1]13'!$C$23:$AZ$935,5,0)</f>
        <v>0</v>
      </c>
      <c r="H644" s="122"/>
      <c r="I644" s="122">
        <f>VLOOKUP(C644,'[1]13'!$C$23:$AZ$935,7,0)</f>
        <v>0</v>
      </c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2"/>
      <c r="AC644" s="122"/>
      <c r="AD644" s="122"/>
      <c r="AE644" s="122"/>
      <c r="AF644" s="122"/>
      <c r="AG644" s="122"/>
      <c r="AH644" s="122">
        <v>0</v>
      </c>
      <c r="AI644" s="122">
        <v>0</v>
      </c>
      <c r="AJ644" s="122"/>
      <c r="AK644" s="122">
        <v>0</v>
      </c>
      <c r="AL644" s="122"/>
      <c r="AM644" s="122"/>
      <c r="AN644" s="122"/>
      <c r="AO644" s="122">
        <f t="shared" ref="AO644:AO645" si="485">AV644+BC644</f>
        <v>1.97401491</v>
      </c>
      <c r="AP644" s="122">
        <f t="shared" ref="AP644:AP645" si="486">AW644+BD644</f>
        <v>0.25</v>
      </c>
      <c r="AQ644" s="122">
        <f t="shared" ref="AQ644:AQ645" si="487">AX644+BE644</f>
        <v>0</v>
      </c>
      <c r="AR644" s="122">
        <f t="shared" ref="AR644:AR645" si="488">AY644+BF644</f>
        <v>0.20399999999999999</v>
      </c>
      <c r="AS644" s="122"/>
      <c r="AT644" s="122"/>
      <c r="AU644" s="122"/>
      <c r="AV644" s="122">
        <f>VLOOKUP(C644,'[1]13'!$C$23:$AZ$935,46,0)</f>
        <v>0</v>
      </c>
      <c r="AW644" s="122">
        <f>VLOOKUP(C644,'[1]13'!$C$23:$AZ$935,47,0)</f>
        <v>0</v>
      </c>
      <c r="AX644" s="122"/>
      <c r="AY644" s="122">
        <f>VLOOKUP(C644,'[1]13'!$C$23:$AZ$935,49,0)</f>
        <v>0</v>
      </c>
      <c r="AZ644" s="122"/>
      <c r="BA644" s="122"/>
      <c r="BB644" s="122"/>
      <c r="BC644" s="122">
        <v>1.97401491</v>
      </c>
      <c r="BD644" s="122">
        <v>0.25</v>
      </c>
      <c r="BE644" s="122"/>
      <c r="BF644" s="122">
        <v>0.20399999999999999</v>
      </c>
      <c r="BG644" s="122"/>
      <c r="BH644" s="122"/>
      <c r="BI644" s="122"/>
      <c r="BJ644" s="122"/>
      <c r="BK644" s="122"/>
      <c r="BL644" s="122"/>
      <c r="BM644" s="122"/>
      <c r="BN644" s="122"/>
      <c r="BO644" s="122"/>
      <c r="BP644" s="122"/>
      <c r="BQ644" s="122"/>
      <c r="BR644" s="122"/>
      <c r="BS644" s="122"/>
      <c r="BT644" s="122"/>
      <c r="BU644" s="122"/>
      <c r="BV644" s="122"/>
      <c r="BW644" s="122"/>
      <c r="BX644" s="122"/>
      <c r="BY644" s="122">
        <f t="shared" ref="BY644:BY645" si="489">F644-AO644</f>
        <v>-1.97401491</v>
      </c>
      <c r="BZ644" s="122"/>
      <c r="CA644" s="122"/>
      <c r="CB644" s="98"/>
    </row>
    <row r="645" spans="1:80" s="90" customFormat="1" ht="77.7" x14ac:dyDescent="0.3">
      <c r="A645" s="115" t="s">
        <v>1662</v>
      </c>
      <c r="B645" s="111" t="s">
        <v>1019</v>
      </c>
      <c r="C645" s="108" t="s">
        <v>1502</v>
      </c>
      <c r="D645" s="122">
        <v>10.95316</v>
      </c>
      <c r="E645" s="123"/>
      <c r="F645" s="122">
        <f>VLOOKUP(C645,'[1]13'!$C$23:$AZ$935,4,0)</f>
        <v>0</v>
      </c>
      <c r="G645" s="122">
        <f>VLOOKUP(C645,'[1]13'!$C$23:$AZ$935,5,0)</f>
        <v>0</v>
      </c>
      <c r="H645" s="122"/>
      <c r="I645" s="122">
        <f>VLOOKUP(C645,'[1]13'!$C$23:$AZ$935,7,0)</f>
        <v>0</v>
      </c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3"/>
      <c r="AC645" s="123"/>
      <c r="AD645" s="123"/>
      <c r="AE645" s="123"/>
      <c r="AF645" s="123"/>
      <c r="AG645" s="123"/>
      <c r="AH645" s="123">
        <v>0</v>
      </c>
      <c r="AI645" s="123">
        <v>0</v>
      </c>
      <c r="AJ645" s="123"/>
      <c r="AK645" s="123">
        <v>0</v>
      </c>
      <c r="AL645" s="123"/>
      <c r="AM645" s="123"/>
      <c r="AN645" s="123"/>
      <c r="AO645" s="122">
        <f t="shared" si="485"/>
        <v>0</v>
      </c>
      <c r="AP645" s="122">
        <f t="shared" si="486"/>
        <v>0</v>
      </c>
      <c r="AQ645" s="122">
        <f t="shared" si="487"/>
        <v>0</v>
      </c>
      <c r="AR645" s="122">
        <f t="shared" si="488"/>
        <v>0</v>
      </c>
      <c r="AS645" s="123"/>
      <c r="AT645" s="123"/>
      <c r="AU645" s="123"/>
      <c r="AV645" s="122">
        <f>VLOOKUP(C645,'[1]13'!$C$23:$AZ$935,46,0)</f>
        <v>0</v>
      </c>
      <c r="AW645" s="122">
        <f>VLOOKUP(C645,'[1]13'!$C$23:$AZ$935,47,0)</f>
        <v>0</v>
      </c>
      <c r="AX645" s="122"/>
      <c r="AY645" s="122">
        <f>VLOOKUP(C645,'[1]13'!$C$23:$AZ$935,49,0)</f>
        <v>0</v>
      </c>
      <c r="AZ645" s="123"/>
      <c r="BA645" s="123"/>
      <c r="BB645" s="123"/>
      <c r="BC645" s="123">
        <v>0</v>
      </c>
      <c r="BD645" s="123">
        <v>0</v>
      </c>
      <c r="BE645" s="123"/>
      <c r="BF645" s="123">
        <v>0</v>
      </c>
      <c r="BG645" s="123"/>
      <c r="BH645" s="123"/>
      <c r="BI645" s="123"/>
      <c r="BJ645" s="123"/>
      <c r="BK645" s="123"/>
      <c r="BL645" s="123"/>
      <c r="BM645" s="123"/>
      <c r="BN645" s="123"/>
      <c r="BO645" s="123"/>
      <c r="BP645" s="123"/>
      <c r="BQ645" s="123"/>
      <c r="BR645" s="123"/>
      <c r="BS645" s="123"/>
      <c r="BT645" s="123"/>
      <c r="BU645" s="123"/>
      <c r="BV645" s="123"/>
      <c r="BW645" s="123"/>
      <c r="BX645" s="123"/>
      <c r="BY645" s="122">
        <f t="shared" si="489"/>
        <v>0</v>
      </c>
      <c r="BZ645" s="123"/>
      <c r="CA645" s="123"/>
      <c r="CB645" s="98"/>
    </row>
    <row r="646" spans="1:80" s="90" customFormat="1" x14ac:dyDescent="0.3">
      <c r="A646" s="103"/>
      <c r="B646" s="110" t="s">
        <v>59</v>
      </c>
      <c r="C646" s="105"/>
      <c r="D646" s="133">
        <f t="shared" ref="D646:BN646" si="490">SUM(D647:D655)</f>
        <v>90.31465</v>
      </c>
      <c r="E646" s="133">
        <f t="shared" si="490"/>
        <v>0</v>
      </c>
      <c r="F646" s="133">
        <f t="shared" si="490"/>
        <v>20.229990000000001</v>
      </c>
      <c r="G646" s="133">
        <f t="shared" si="490"/>
        <v>0.5</v>
      </c>
      <c r="H646" s="133">
        <f t="shared" si="490"/>
        <v>0</v>
      </c>
      <c r="I646" s="133">
        <f t="shared" si="490"/>
        <v>3.0779999999999998</v>
      </c>
      <c r="J646" s="133">
        <f t="shared" si="490"/>
        <v>0</v>
      </c>
      <c r="K646" s="133">
        <f t="shared" si="490"/>
        <v>0</v>
      </c>
      <c r="L646" s="133">
        <f t="shared" si="490"/>
        <v>0</v>
      </c>
      <c r="M646" s="133">
        <f t="shared" si="490"/>
        <v>0</v>
      </c>
      <c r="N646" s="133">
        <f t="shared" si="490"/>
        <v>0</v>
      </c>
      <c r="O646" s="133">
        <f t="shared" si="490"/>
        <v>0</v>
      </c>
      <c r="P646" s="133">
        <f t="shared" si="490"/>
        <v>0</v>
      </c>
      <c r="Q646" s="133">
        <f t="shared" si="490"/>
        <v>0</v>
      </c>
      <c r="R646" s="133">
        <f t="shared" si="490"/>
        <v>0</v>
      </c>
      <c r="S646" s="133">
        <f t="shared" si="490"/>
        <v>0</v>
      </c>
      <c r="T646" s="133">
        <f t="shared" si="490"/>
        <v>0</v>
      </c>
      <c r="U646" s="133">
        <f t="shared" si="490"/>
        <v>0</v>
      </c>
      <c r="V646" s="133">
        <f t="shared" si="490"/>
        <v>0</v>
      </c>
      <c r="W646" s="133">
        <f t="shared" si="490"/>
        <v>0</v>
      </c>
      <c r="X646" s="133">
        <f t="shared" si="490"/>
        <v>0</v>
      </c>
      <c r="Y646" s="133">
        <f t="shared" si="490"/>
        <v>0</v>
      </c>
      <c r="Z646" s="133">
        <f t="shared" si="490"/>
        <v>0</v>
      </c>
      <c r="AA646" s="133">
        <f t="shared" si="490"/>
        <v>0</v>
      </c>
      <c r="AB646" s="133">
        <f t="shared" si="490"/>
        <v>0</v>
      </c>
      <c r="AC646" s="133">
        <f t="shared" si="490"/>
        <v>0</v>
      </c>
      <c r="AD646" s="133">
        <f t="shared" si="490"/>
        <v>0</v>
      </c>
      <c r="AE646" s="133">
        <f t="shared" si="490"/>
        <v>0</v>
      </c>
      <c r="AF646" s="133">
        <f t="shared" si="490"/>
        <v>0</v>
      </c>
      <c r="AG646" s="133">
        <f t="shared" si="490"/>
        <v>0</v>
      </c>
      <c r="AH646" s="133">
        <f t="shared" si="490"/>
        <v>20.229990000000001</v>
      </c>
      <c r="AI646" s="133">
        <f t="shared" si="490"/>
        <v>0.5</v>
      </c>
      <c r="AJ646" s="133">
        <f t="shared" si="490"/>
        <v>0</v>
      </c>
      <c r="AK646" s="133">
        <f t="shared" si="490"/>
        <v>3.0779999999999998</v>
      </c>
      <c r="AL646" s="133">
        <f t="shared" si="490"/>
        <v>0</v>
      </c>
      <c r="AM646" s="133">
        <f t="shared" si="490"/>
        <v>0</v>
      </c>
      <c r="AN646" s="133">
        <f t="shared" si="490"/>
        <v>0</v>
      </c>
      <c r="AO646" s="133">
        <f t="shared" si="490"/>
        <v>79.943898520000005</v>
      </c>
      <c r="AP646" s="133">
        <f t="shared" si="490"/>
        <v>1</v>
      </c>
      <c r="AQ646" s="133">
        <f t="shared" si="490"/>
        <v>0</v>
      </c>
      <c r="AR646" s="133">
        <f t="shared" si="490"/>
        <v>7.4619999999999997</v>
      </c>
      <c r="AS646" s="133">
        <f t="shared" si="490"/>
        <v>0</v>
      </c>
      <c r="AT646" s="133">
        <f t="shared" si="490"/>
        <v>0</v>
      </c>
      <c r="AU646" s="133">
        <f t="shared" si="490"/>
        <v>0</v>
      </c>
      <c r="AV646" s="133">
        <f t="shared" si="490"/>
        <v>6.5498693399999999</v>
      </c>
      <c r="AW646" s="133">
        <f t="shared" si="490"/>
        <v>0.5</v>
      </c>
      <c r="AX646" s="133">
        <f t="shared" si="490"/>
        <v>0</v>
      </c>
      <c r="AY646" s="133">
        <f t="shared" si="490"/>
        <v>0.63200000000000001</v>
      </c>
      <c r="AZ646" s="133">
        <f t="shared" si="490"/>
        <v>0</v>
      </c>
      <c r="BA646" s="133">
        <f t="shared" si="490"/>
        <v>0</v>
      </c>
      <c r="BB646" s="133">
        <f t="shared" si="490"/>
        <v>0</v>
      </c>
      <c r="BC646" s="133">
        <f t="shared" si="490"/>
        <v>73.39402917999999</v>
      </c>
      <c r="BD646" s="133">
        <f t="shared" si="490"/>
        <v>0.5</v>
      </c>
      <c r="BE646" s="133">
        <f t="shared" si="490"/>
        <v>0</v>
      </c>
      <c r="BF646" s="133">
        <f t="shared" si="490"/>
        <v>6.83</v>
      </c>
      <c r="BG646" s="133">
        <f t="shared" si="490"/>
        <v>0</v>
      </c>
      <c r="BH646" s="133">
        <f t="shared" si="490"/>
        <v>0</v>
      </c>
      <c r="BI646" s="133">
        <f t="shared" si="490"/>
        <v>0</v>
      </c>
      <c r="BJ646" s="133">
        <f t="shared" si="490"/>
        <v>0</v>
      </c>
      <c r="BK646" s="133">
        <f t="shared" si="490"/>
        <v>0</v>
      </c>
      <c r="BL646" s="133">
        <f t="shared" si="490"/>
        <v>0</v>
      </c>
      <c r="BM646" s="133">
        <f t="shared" si="490"/>
        <v>0</v>
      </c>
      <c r="BN646" s="133">
        <f t="shared" si="490"/>
        <v>0</v>
      </c>
      <c r="BO646" s="133">
        <f t="shared" ref="BO646:CA646" si="491">SUM(BO647:BO655)</f>
        <v>0</v>
      </c>
      <c r="BP646" s="133">
        <f t="shared" si="491"/>
        <v>0</v>
      </c>
      <c r="BQ646" s="133">
        <f t="shared" si="491"/>
        <v>0</v>
      </c>
      <c r="BR646" s="133">
        <f t="shared" si="491"/>
        <v>0</v>
      </c>
      <c r="BS646" s="133">
        <f t="shared" si="491"/>
        <v>0</v>
      </c>
      <c r="BT646" s="133">
        <f t="shared" si="491"/>
        <v>0</v>
      </c>
      <c r="BU646" s="133">
        <f t="shared" si="491"/>
        <v>0</v>
      </c>
      <c r="BV646" s="133">
        <f t="shared" si="491"/>
        <v>0</v>
      </c>
      <c r="BW646" s="133">
        <f t="shared" si="491"/>
        <v>0</v>
      </c>
      <c r="BX646" s="133">
        <f t="shared" si="491"/>
        <v>0</v>
      </c>
      <c r="BY646" s="133">
        <f t="shared" si="491"/>
        <v>-59.713908519999997</v>
      </c>
      <c r="BZ646" s="133">
        <f t="shared" si="491"/>
        <v>0</v>
      </c>
      <c r="CA646" s="133">
        <f t="shared" si="491"/>
        <v>0</v>
      </c>
      <c r="CB646" s="98"/>
    </row>
    <row r="647" spans="1:80" s="90" customFormat="1" ht="62.2" x14ac:dyDescent="0.3">
      <c r="A647" s="106" t="s">
        <v>1662</v>
      </c>
      <c r="B647" s="107" t="s">
        <v>1020</v>
      </c>
      <c r="C647" s="108" t="s">
        <v>1503</v>
      </c>
      <c r="D647" s="122">
        <v>2.12344</v>
      </c>
      <c r="E647" s="122"/>
      <c r="F647" s="122">
        <f>VLOOKUP(C647,'[1]13'!$C$23:$AZ$935,4,0)</f>
        <v>2.1234400000000004</v>
      </c>
      <c r="G647" s="122">
        <f>VLOOKUP(C647,'[1]13'!$C$23:$AZ$935,5,0)</f>
        <v>0</v>
      </c>
      <c r="H647" s="122"/>
      <c r="I647" s="122">
        <f>VLOOKUP(C647,'[1]13'!$C$23:$AZ$935,7,0)</f>
        <v>0.4</v>
      </c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2"/>
      <c r="AC647" s="122"/>
      <c r="AD647" s="122"/>
      <c r="AE647" s="122"/>
      <c r="AF647" s="122"/>
      <c r="AG647" s="122"/>
      <c r="AH647" s="122">
        <v>2.1234400000000004</v>
      </c>
      <c r="AI647" s="122">
        <v>0</v>
      </c>
      <c r="AJ647" s="122"/>
      <c r="AK647" s="122">
        <v>0.4</v>
      </c>
      <c r="AL647" s="122"/>
      <c r="AM647" s="122"/>
      <c r="AN647" s="122"/>
      <c r="AO647" s="122">
        <f t="shared" ref="AO647:AO655" si="492">AV647+BC647</f>
        <v>0</v>
      </c>
      <c r="AP647" s="122">
        <f t="shared" ref="AP647:AP655" si="493">AW647+BD647</f>
        <v>0</v>
      </c>
      <c r="AQ647" s="122">
        <f t="shared" ref="AQ647:AQ655" si="494">AX647+BE647</f>
        <v>0</v>
      </c>
      <c r="AR647" s="122">
        <f t="shared" ref="AR647:AR655" si="495">AY647+BF647</f>
        <v>0</v>
      </c>
      <c r="AS647" s="122"/>
      <c r="AT647" s="122"/>
      <c r="AU647" s="122"/>
      <c r="AV647" s="122">
        <f>VLOOKUP(C647,'[1]13'!$C$23:$AZ$935,46,0)</f>
        <v>0</v>
      </c>
      <c r="AW647" s="122">
        <f>VLOOKUP(C647,'[1]13'!$C$23:$AZ$935,47,0)</f>
        <v>0</v>
      </c>
      <c r="AX647" s="122"/>
      <c r="AY647" s="122">
        <f>VLOOKUP(C647,'[1]13'!$C$23:$AZ$935,49,0)</f>
        <v>0</v>
      </c>
      <c r="AZ647" s="122"/>
      <c r="BA647" s="122"/>
      <c r="BB647" s="122"/>
      <c r="BC647" s="122">
        <v>0</v>
      </c>
      <c r="BD647" s="122">
        <v>0</v>
      </c>
      <c r="BE647" s="122"/>
      <c r="BF647" s="122">
        <v>0</v>
      </c>
      <c r="BG647" s="122"/>
      <c r="BH647" s="122"/>
      <c r="BI647" s="122"/>
      <c r="BJ647" s="122"/>
      <c r="BK647" s="122"/>
      <c r="BL647" s="122"/>
      <c r="BM647" s="122"/>
      <c r="BN647" s="122"/>
      <c r="BO647" s="122"/>
      <c r="BP647" s="122"/>
      <c r="BQ647" s="122"/>
      <c r="BR647" s="122"/>
      <c r="BS647" s="122"/>
      <c r="BT647" s="122"/>
      <c r="BU647" s="122"/>
      <c r="BV647" s="122"/>
      <c r="BW647" s="122"/>
      <c r="BX647" s="122"/>
      <c r="BY647" s="122">
        <f t="shared" ref="BY647:BY655" si="496">F647-AO647</f>
        <v>2.1234400000000004</v>
      </c>
      <c r="BZ647" s="122"/>
      <c r="CA647" s="122"/>
      <c r="CB647" s="98"/>
    </row>
    <row r="648" spans="1:80" s="90" customFormat="1" ht="77.7" x14ac:dyDescent="0.3">
      <c r="A648" s="106" t="s">
        <v>1662</v>
      </c>
      <c r="B648" s="107" t="s">
        <v>1021</v>
      </c>
      <c r="C648" s="108" t="s">
        <v>1504</v>
      </c>
      <c r="D648" s="122">
        <v>1.51441</v>
      </c>
      <c r="E648" s="122"/>
      <c r="F648" s="122">
        <f>VLOOKUP(C648,'[1]13'!$C$23:$AZ$935,4,0)</f>
        <v>1.5144100000000003</v>
      </c>
      <c r="G648" s="122">
        <f>VLOOKUP(C648,'[1]13'!$C$23:$AZ$935,5,0)</f>
        <v>0</v>
      </c>
      <c r="H648" s="122"/>
      <c r="I648" s="122">
        <f>VLOOKUP(C648,'[1]13'!$C$23:$AZ$935,7,0)</f>
        <v>0.26</v>
      </c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2"/>
      <c r="AC648" s="122"/>
      <c r="AD648" s="122"/>
      <c r="AE648" s="122"/>
      <c r="AF648" s="122"/>
      <c r="AG648" s="122"/>
      <c r="AH648" s="122">
        <v>1.5144100000000003</v>
      </c>
      <c r="AI648" s="122">
        <v>0</v>
      </c>
      <c r="AJ648" s="122"/>
      <c r="AK648" s="122">
        <v>0.26</v>
      </c>
      <c r="AL648" s="122"/>
      <c r="AM648" s="122"/>
      <c r="AN648" s="122"/>
      <c r="AO648" s="122">
        <f t="shared" si="492"/>
        <v>0</v>
      </c>
      <c r="AP648" s="122">
        <f t="shared" si="493"/>
        <v>0</v>
      </c>
      <c r="AQ648" s="122">
        <f t="shared" si="494"/>
        <v>0</v>
      </c>
      <c r="AR648" s="122">
        <f t="shared" si="495"/>
        <v>0</v>
      </c>
      <c r="AS648" s="122"/>
      <c r="AT648" s="122"/>
      <c r="AU648" s="122"/>
      <c r="AV648" s="122">
        <f>VLOOKUP(C648,'[1]13'!$C$23:$AZ$935,46,0)</f>
        <v>0</v>
      </c>
      <c r="AW648" s="122">
        <f>VLOOKUP(C648,'[1]13'!$C$23:$AZ$935,47,0)</f>
        <v>0</v>
      </c>
      <c r="AX648" s="122"/>
      <c r="AY648" s="122">
        <f>VLOOKUP(C648,'[1]13'!$C$23:$AZ$935,49,0)</f>
        <v>0</v>
      </c>
      <c r="AZ648" s="122"/>
      <c r="BA648" s="122"/>
      <c r="BB648" s="122"/>
      <c r="BC648" s="122">
        <v>0</v>
      </c>
      <c r="BD648" s="122">
        <v>0</v>
      </c>
      <c r="BE648" s="122"/>
      <c r="BF648" s="122">
        <v>0</v>
      </c>
      <c r="BG648" s="122"/>
      <c r="BH648" s="122"/>
      <c r="BI648" s="122"/>
      <c r="BJ648" s="122"/>
      <c r="BK648" s="122"/>
      <c r="BL648" s="122"/>
      <c r="BM648" s="122"/>
      <c r="BN648" s="122"/>
      <c r="BO648" s="122"/>
      <c r="BP648" s="122"/>
      <c r="BQ648" s="122"/>
      <c r="BR648" s="122"/>
      <c r="BS648" s="122"/>
      <c r="BT648" s="122"/>
      <c r="BU648" s="122"/>
      <c r="BV648" s="122"/>
      <c r="BW648" s="122"/>
      <c r="BX648" s="122"/>
      <c r="BY648" s="122">
        <f t="shared" si="496"/>
        <v>1.5144100000000003</v>
      </c>
      <c r="BZ648" s="122"/>
      <c r="CA648" s="122"/>
      <c r="CB648" s="98"/>
    </row>
    <row r="649" spans="1:80" s="90" customFormat="1" ht="46.65" x14ac:dyDescent="0.3">
      <c r="A649" s="106" t="s">
        <v>1662</v>
      </c>
      <c r="B649" s="107" t="s">
        <v>1022</v>
      </c>
      <c r="C649" s="108" t="s">
        <v>1505</v>
      </c>
      <c r="D649" s="122">
        <v>2.0517300000000001</v>
      </c>
      <c r="E649" s="122"/>
      <c r="F649" s="122">
        <f>VLOOKUP(C649,'[1]13'!$C$23:$AZ$935,4,0)</f>
        <v>2.0517300000000001</v>
      </c>
      <c r="G649" s="122">
        <f>VLOOKUP(C649,'[1]13'!$C$23:$AZ$935,5,0)</f>
        <v>0</v>
      </c>
      <c r="H649" s="122"/>
      <c r="I649" s="122">
        <f>VLOOKUP(C649,'[1]13'!$C$23:$AZ$935,7,0)</f>
        <v>0.33</v>
      </c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2"/>
      <c r="AC649" s="122"/>
      <c r="AD649" s="122"/>
      <c r="AE649" s="122"/>
      <c r="AF649" s="122"/>
      <c r="AG649" s="122"/>
      <c r="AH649" s="122">
        <v>2.0517300000000001</v>
      </c>
      <c r="AI649" s="122">
        <v>0</v>
      </c>
      <c r="AJ649" s="122"/>
      <c r="AK649" s="122">
        <v>0.33</v>
      </c>
      <c r="AL649" s="122"/>
      <c r="AM649" s="122"/>
      <c r="AN649" s="122"/>
      <c r="AO649" s="122">
        <f t="shared" si="492"/>
        <v>0</v>
      </c>
      <c r="AP649" s="122">
        <f t="shared" si="493"/>
        <v>0</v>
      </c>
      <c r="AQ649" s="122">
        <f t="shared" si="494"/>
        <v>0</v>
      </c>
      <c r="AR649" s="122">
        <f t="shared" si="495"/>
        <v>0</v>
      </c>
      <c r="AS649" s="122"/>
      <c r="AT649" s="122"/>
      <c r="AU649" s="122"/>
      <c r="AV649" s="122">
        <f>VLOOKUP(C649,'[1]13'!$C$23:$AZ$935,46,0)</f>
        <v>0</v>
      </c>
      <c r="AW649" s="122">
        <f>VLOOKUP(C649,'[1]13'!$C$23:$AZ$935,47,0)</f>
        <v>0</v>
      </c>
      <c r="AX649" s="122"/>
      <c r="AY649" s="122">
        <f>VLOOKUP(C649,'[1]13'!$C$23:$AZ$935,49,0)</f>
        <v>0</v>
      </c>
      <c r="AZ649" s="122"/>
      <c r="BA649" s="122"/>
      <c r="BB649" s="122"/>
      <c r="BC649" s="122">
        <v>0</v>
      </c>
      <c r="BD649" s="122">
        <v>0</v>
      </c>
      <c r="BE649" s="122"/>
      <c r="BF649" s="122">
        <v>0</v>
      </c>
      <c r="BG649" s="122"/>
      <c r="BH649" s="122"/>
      <c r="BI649" s="122"/>
      <c r="BJ649" s="122"/>
      <c r="BK649" s="122"/>
      <c r="BL649" s="122"/>
      <c r="BM649" s="122"/>
      <c r="BN649" s="122"/>
      <c r="BO649" s="122"/>
      <c r="BP649" s="122"/>
      <c r="BQ649" s="122"/>
      <c r="BR649" s="122"/>
      <c r="BS649" s="122"/>
      <c r="BT649" s="122"/>
      <c r="BU649" s="122"/>
      <c r="BV649" s="122"/>
      <c r="BW649" s="122"/>
      <c r="BX649" s="122"/>
      <c r="BY649" s="122">
        <f t="shared" si="496"/>
        <v>2.0517300000000001</v>
      </c>
      <c r="BZ649" s="122"/>
      <c r="CA649" s="122"/>
      <c r="CB649" s="98"/>
    </row>
    <row r="650" spans="1:80" s="90" customFormat="1" ht="77.7" x14ac:dyDescent="0.3">
      <c r="A650" s="106" t="s">
        <v>1662</v>
      </c>
      <c r="B650" s="107" t="s">
        <v>1023</v>
      </c>
      <c r="C650" s="108" t="s">
        <v>1506</v>
      </c>
      <c r="D650" s="122">
        <v>1.8121700000000001</v>
      </c>
      <c r="E650" s="122"/>
      <c r="F650" s="122">
        <f>VLOOKUP(C650,'[1]13'!$C$23:$AZ$935,4,0)</f>
        <v>1.8121700000000001</v>
      </c>
      <c r="G650" s="122">
        <f>VLOOKUP(C650,'[1]13'!$C$23:$AZ$935,5,0)</f>
        <v>0</v>
      </c>
      <c r="H650" s="122"/>
      <c r="I650" s="122">
        <f>VLOOKUP(C650,'[1]13'!$C$23:$AZ$935,7,0)</f>
        <v>0.37</v>
      </c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2"/>
      <c r="AC650" s="122"/>
      <c r="AD650" s="122"/>
      <c r="AE650" s="122"/>
      <c r="AF650" s="122"/>
      <c r="AG650" s="122"/>
      <c r="AH650" s="122">
        <v>1.8121700000000001</v>
      </c>
      <c r="AI650" s="122">
        <v>0</v>
      </c>
      <c r="AJ650" s="122"/>
      <c r="AK650" s="122">
        <v>0.37</v>
      </c>
      <c r="AL650" s="122"/>
      <c r="AM650" s="122"/>
      <c r="AN650" s="122"/>
      <c r="AO650" s="122">
        <f t="shared" si="492"/>
        <v>0</v>
      </c>
      <c r="AP650" s="122">
        <f t="shared" si="493"/>
        <v>0</v>
      </c>
      <c r="AQ650" s="122">
        <f t="shared" si="494"/>
        <v>0</v>
      </c>
      <c r="AR650" s="122">
        <f t="shared" si="495"/>
        <v>0</v>
      </c>
      <c r="AS650" s="122"/>
      <c r="AT650" s="122"/>
      <c r="AU650" s="122"/>
      <c r="AV650" s="122">
        <f>VLOOKUP(C650,'[1]13'!$C$23:$AZ$935,46,0)</f>
        <v>0</v>
      </c>
      <c r="AW650" s="122">
        <f>VLOOKUP(C650,'[1]13'!$C$23:$AZ$935,47,0)</f>
        <v>0</v>
      </c>
      <c r="AX650" s="122"/>
      <c r="AY650" s="122">
        <f>VLOOKUP(C650,'[1]13'!$C$23:$AZ$935,49,0)</f>
        <v>0</v>
      </c>
      <c r="AZ650" s="122"/>
      <c r="BA650" s="122"/>
      <c r="BB650" s="122"/>
      <c r="BC650" s="122">
        <v>0</v>
      </c>
      <c r="BD650" s="122">
        <v>0</v>
      </c>
      <c r="BE650" s="122"/>
      <c r="BF650" s="122">
        <v>0</v>
      </c>
      <c r="BG650" s="122"/>
      <c r="BH650" s="122"/>
      <c r="BI650" s="122"/>
      <c r="BJ650" s="122"/>
      <c r="BK650" s="122"/>
      <c r="BL650" s="122"/>
      <c r="BM650" s="122"/>
      <c r="BN650" s="122"/>
      <c r="BO650" s="122"/>
      <c r="BP650" s="122"/>
      <c r="BQ650" s="122"/>
      <c r="BR650" s="122"/>
      <c r="BS650" s="122"/>
      <c r="BT650" s="122"/>
      <c r="BU650" s="122"/>
      <c r="BV650" s="122"/>
      <c r="BW650" s="122"/>
      <c r="BX650" s="122"/>
      <c r="BY650" s="122">
        <f t="shared" si="496"/>
        <v>1.8121700000000001</v>
      </c>
      <c r="BZ650" s="122"/>
      <c r="CA650" s="122"/>
      <c r="CB650" s="98"/>
    </row>
    <row r="651" spans="1:80" s="90" customFormat="1" ht="62.2" x14ac:dyDescent="0.3">
      <c r="A651" s="106" t="s">
        <v>1662</v>
      </c>
      <c r="B651" s="107" t="s">
        <v>1024</v>
      </c>
      <c r="C651" s="108" t="s">
        <v>1507</v>
      </c>
      <c r="D651" s="122">
        <v>4.9093599999999995</v>
      </c>
      <c r="E651" s="122"/>
      <c r="F651" s="122">
        <f>VLOOKUP(C651,'[1]13'!$C$23:$AZ$935,4,0)</f>
        <v>4.9093599999999995</v>
      </c>
      <c r="G651" s="122">
        <f>VLOOKUP(C651,'[1]13'!$C$23:$AZ$935,5,0)</f>
        <v>0</v>
      </c>
      <c r="H651" s="122"/>
      <c r="I651" s="122">
        <f>VLOOKUP(C651,'[1]13'!$C$23:$AZ$935,7,0)</f>
        <v>0.95</v>
      </c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2"/>
      <c r="AC651" s="122"/>
      <c r="AD651" s="122"/>
      <c r="AE651" s="122"/>
      <c r="AF651" s="122"/>
      <c r="AG651" s="122"/>
      <c r="AH651" s="122">
        <v>4.9093599999999995</v>
      </c>
      <c r="AI651" s="122">
        <v>0</v>
      </c>
      <c r="AJ651" s="122"/>
      <c r="AK651" s="122">
        <v>0.95</v>
      </c>
      <c r="AL651" s="122"/>
      <c r="AM651" s="122"/>
      <c r="AN651" s="122"/>
      <c r="AO651" s="122">
        <f t="shared" si="492"/>
        <v>0</v>
      </c>
      <c r="AP651" s="122">
        <f t="shared" si="493"/>
        <v>0</v>
      </c>
      <c r="AQ651" s="122">
        <f t="shared" si="494"/>
        <v>0</v>
      </c>
      <c r="AR651" s="122">
        <f t="shared" si="495"/>
        <v>0</v>
      </c>
      <c r="AS651" s="122"/>
      <c r="AT651" s="122"/>
      <c r="AU651" s="122"/>
      <c r="AV651" s="122">
        <f>VLOOKUP(C651,'[1]13'!$C$23:$AZ$935,46,0)</f>
        <v>0</v>
      </c>
      <c r="AW651" s="122">
        <f>VLOOKUP(C651,'[1]13'!$C$23:$AZ$935,47,0)</f>
        <v>0</v>
      </c>
      <c r="AX651" s="122"/>
      <c r="AY651" s="122">
        <f>VLOOKUP(C651,'[1]13'!$C$23:$AZ$935,49,0)</f>
        <v>0</v>
      </c>
      <c r="AZ651" s="122"/>
      <c r="BA651" s="122"/>
      <c r="BB651" s="122"/>
      <c r="BC651" s="122">
        <v>0</v>
      </c>
      <c r="BD651" s="122">
        <v>0</v>
      </c>
      <c r="BE651" s="122"/>
      <c r="BF651" s="122">
        <v>0</v>
      </c>
      <c r="BG651" s="122"/>
      <c r="BH651" s="122"/>
      <c r="BI651" s="122"/>
      <c r="BJ651" s="122"/>
      <c r="BK651" s="122"/>
      <c r="BL651" s="122"/>
      <c r="BM651" s="122"/>
      <c r="BN651" s="122"/>
      <c r="BO651" s="122"/>
      <c r="BP651" s="122"/>
      <c r="BQ651" s="122"/>
      <c r="BR651" s="122"/>
      <c r="BS651" s="122"/>
      <c r="BT651" s="122"/>
      <c r="BU651" s="122"/>
      <c r="BV651" s="122"/>
      <c r="BW651" s="122"/>
      <c r="BX651" s="122"/>
      <c r="BY651" s="122">
        <f t="shared" si="496"/>
        <v>4.9093599999999995</v>
      </c>
      <c r="BZ651" s="122"/>
      <c r="CA651" s="122"/>
      <c r="CB651" s="98"/>
    </row>
    <row r="652" spans="1:80" s="90" customFormat="1" ht="46.65" x14ac:dyDescent="0.3">
      <c r="A652" s="106" t="s">
        <v>1662</v>
      </c>
      <c r="B652" s="107" t="s">
        <v>130</v>
      </c>
      <c r="C652" s="108" t="s">
        <v>131</v>
      </c>
      <c r="D652" s="122">
        <v>16.46088</v>
      </c>
      <c r="E652" s="122"/>
      <c r="F652" s="122">
        <f>VLOOKUP(C652,'[1]13'!$C$23:$AZ$935,4,0)</f>
        <v>0</v>
      </c>
      <c r="G652" s="122">
        <f>VLOOKUP(C652,'[1]13'!$C$23:$AZ$935,5,0)</f>
        <v>0</v>
      </c>
      <c r="H652" s="122"/>
      <c r="I652" s="122">
        <f>VLOOKUP(C652,'[1]13'!$C$23:$AZ$935,7,0)</f>
        <v>0</v>
      </c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2"/>
      <c r="AC652" s="122"/>
      <c r="AD652" s="122"/>
      <c r="AE652" s="122"/>
      <c r="AF652" s="122"/>
      <c r="AG652" s="122"/>
      <c r="AH652" s="122">
        <v>0</v>
      </c>
      <c r="AI652" s="122">
        <v>0</v>
      </c>
      <c r="AJ652" s="122"/>
      <c r="AK652" s="122">
        <v>0</v>
      </c>
      <c r="AL652" s="122"/>
      <c r="AM652" s="122"/>
      <c r="AN652" s="122"/>
      <c r="AO652" s="122">
        <f t="shared" si="492"/>
        <v>19.435716239999998</v>
      </c>
      <c r="AP652" s="122">
        <f t="shared" si="493"/>
        <v>0.5</v>
      </c>
      <c r="AQ652" s="122">
        <f t="shared" si="494"/>
        <v>0</v>
      </c>
      <c r="AR652" s="122">
        <f t="shared" si="495"/>
        <v>0.83799999999999997</v>
      </c>
      <c r="AS652" s="122"/>
      <c r="AT652" s="122"/>
      <c r="AU652" s="122"/>
      <c r="AV652" s="122">
        <f>VLOOKUP(C652,'[1]13'!$C$23:$AZ$935,46,0)</f>
        <v>0</v>
      </c>
      <c r="AW652" s="122">
        <f>VLOOKUP(C652,'[1]13'!$C$23:$AZ$935,47,0)</f>
        <v>0</v>
      </c>
      <c r="AX652" s="122"/>
      <c r="AY652" s="122">
        <f>VLOOKUP(C652,'[1]13'!$C$23:$AZ$935,49,0)</f>
        <v>0</v>
      </c>
      <c r="AZ652" s="122"/>
      <c r="BA652" s="122"/>
      <c r="BB652" s="122"/>
      <c r="BC652" s="122">
        <v>19.435716239999998</v>
      </c>
      <c r="BD652" s="122">
        <v>0.5</v>
      </c>
      <c r="BE652" s="122"/>
      <c r="BF652" s="122">
        <v>0.83799999999999997</v>
      </c>
      <c r="BG652" s="122"/>
      <c r="BH652" s="122"/>
      <c r="BI652" s="122"/>
      <c r="BJ652" s="122"/>
      <c r="BK652" s="122"/>
      <c r="BL652" s="122"/>
      <c r="BM652" s="122"/>
      <c r="BN652" s="122"/>
      <c r="BO652" s="122"/>
      <c r="BP652" s="122"/>
      <c r="BQ652" s="122"/>
      <c r="BR652" s="122"/>
      <c r="BS652" s="122"/>
      <c r="BT652" s="122"/>
      <c r="BU652" s="122"/>
      <c r="BV652" s="122"/>
      <c r="BW652" s="122"/>
      <c r="BX652" s="122"/>
      <c r="BY652" s="122">
        <f t="shared" si="496"/>
        <v>-19.435716239999998</v>
      </c>
      <c r="BZ652" s="122"/>
      <c r="CA652" s="122"/>
      <c r="CB652" s="98"/>
    </row>
    <row r="653" spans="1:80" s="90" customFormat="1" ht="31.1" x14ac:dyDescent="0.3">
      <c r="A653" s="106" t="s">
        <v>1662</v>
      </c>
      <c r="B653" s="107" t="s">
        <v>132</v>
      </c>
      <c r="C653" s="108" t="s">
        <v>133</v>
      </c>
      <c r="D653" s="122">
        <v>6.8298000000000005</v>
      </c>
      <c r="E653" s="122"/>
      <c r="F653" s="122">
        <f>VLOOKUP(C653,'[1]13'!$C$23:$AZ$935,4,0)</f>
        <v>6.8298000000000005</v>
      </c>
      <c r="G653" s="122">
        <f>VLOOKUP(C653,'[1]13'!$C$23:$AZ$935,5,0)</f>
        <v>0.5</v>
      </c>
      <c r="H653" s="122"/>
      <c r="I653" s="122">
        <f>VLOOKUP(C653,'[1]13'!$C$23:$AZ$935,7,0)</f>
        <v>0.628</v>
      </c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2"/>
      <c r="AC653" s="122"/>
      <c r="AD653" s="122"/>
      <c r="AE653" s="122"/>
      <c r="AF653" s="122"/>
      <c r="AG653" s="122"/>
      <c r="AH653" s="122">
        <v>6.8298000000000005</v>
      </c>
      <c r="AI653" s="122">
        <v>0.5</v>
      </c>
      <c r="AJ653" s="122"/>
      <c r="AK653" s="122">
        <v>0.628</v>
      </c>
      <c r="AL653" s="122"/>
      <c r="AM653" s="122"/>
      <c r="AN653" s="122"/>
      <c r="AO653" s="122">
        <f t="shared" si="492"/>
        <v>6.5498693399999999</v>
      </c>
      <c r="AP653" s="122">
        <f t="shared" si="493"/>
        <v>0.5</v>
      </c>
      <c r="AQ653" s="122">
        <f t="shared" si="494"/>
        <v>0</v>
      </c>
      <c r="AR653" s="122">
        <f t="shared" si="495"/>
        <v>0.63200000000000001</v>
      </c>
      <c r="AS653" s="122"/>
      <c r="AT653" s="122"/>
      <c r="AU653" s="122"/>
      <c r="AV653" s="122">
        <f>VLOOKUP(C653,'[1]13'!$C$23:$AZ$935,46,0)</f>
        <v>6.5498693399999999</v>
      </c>
      <c r="AW653" s="122">
        <f>VLOOKUP(C653,'[1]13'!$C$23:$AZ$935,47,0)</f>
        <v>0.5</v>
      </c>
      <c r="AX653" s="122"/>
      <c r="AY653" s="122">
        <f>VLOOKUP(C653,'[1]13'!$C$23:$AZ$935,49,0)</f>
        <v>0.63200000000000001</v>
      </c>
      <c r="AZ653" s="122"/>
      <c r="BA653" s="122"/>
      <c r="BB653" s="122"/>
      <c r="BC653" s="122">
        <v>0</v>
      </c>
      <c r="BD653" s="122">
        <v>0</v>
      </c>
      <c r="BE653" s="122"/>
      <c r="BF653" s="122">
        <v>0</v>
      </c>
      <c r="BG653" s="122"/>
      <c r="BH653" s="122"/>
      <c r="BI653" s="122"/>
      <c r="BJ653" s="122"/>
      <c r="BK653" s="122"/>
      <c r="BL653" s="122"/>
      <c r="BM653" s="122"/>
      <c r="BN653" s="122"/>
      <c r="BO653" s="122"/>
      <c r="BP653" s="122"/>
      <c r="BQ653" s="122"/>
      <c r="BR653" s="122"/>
      <c r="BS653" s="122"/>
      <c r="BT653" s="122"/>
      <c r="BU653" s="122"/>
      <c r="BV653" s="122"/>
      <c r="BW653" s="122"/>
      <c r="BX653" s="122"/>
      <c r="BY653" s="122">
        <f t="shared" si="496"/>
        <v>0.27993066000000066</v>
      </c>
      <c r="BZ653" s="122"/>
      <c r="CA653" s="122"/>
      <c r="CB653" s="98"/>
    </row>
    <row r="654" spans="1:80" s="90" customFormat="1" ht="77.7" x14ac:dyDescent="0.3">
      <c r="A654" s="106" t="s">
        <v>1662</v>
      </c>
      <c r="B654" s="107" t="s">
        <v>244</v>
      </c>
      <c r="C654" s="108" t="s">
        <v>134</v>
      </c>
      <c r="D654" s="122">
        <v>53.623779999999996</v>
      </c>
      <c r="E654" s="122"/>
      <c r="F654" s="122">
        <f>VLOOKUP(C654,'[1]13'!$C$23:$AZ$935,4,0)</f>
        <v>0</v>
      </c>
      <c r="G654" s="122">
        <f>VLOOKUP(C654,'[1]13'!$C$23:$AZ$935,5,0)</f>
        <v>0</v>
      </c>
      <c r="H654" s="122"/>
      <c r="I654" s="122">
        <f>VLOOKUP(C654,'[1]13'!$C$23:$AZ$935,7,0)</f>
        <v>0</v>
      </c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2"/>
      <c r="AC654" s="122"/>
      <c r="AD654" s="122"/>
      <c r="AE654" s="122"/>
      <c r="AF654" s="122"/>
      <c r="AG654" s="122"/>
      <c r="AH654" s="122">
        <v>0</v>
      </c>
      <c r="AI654" s="122">
        <v>0</v>
      </c>
      <c r="AJ654" s="122"/>
      <c r="AK654" s="122">
        <v>0</v>
      </c>
      <c r="AL654" s="122"/>
      <c r="AM654" s="122"/>
      <c r="AN654" s="122"/>
      <c r="AO654" s="122">
        <f t="shared" si="492"/>
        <v>53.958312939999999</v>
      </c>
      <c r="AP654" s="122">
        <f t="shared" si="493"/>
        <v>0</v>
      </c>
      <c r="AQ654" s="122">
        <f t="shared" si="494"/>
        <v>0</v>
      </c>
      <c r="AR654" s="122">
        <f t="shared" si="495"/>
        <v>5.992</v>
      </c>
      <c r="AS654" s="122"/>
      <c r="AT654" s="122"/>
      <c r="AU654" s="122"/>
      <c r="AV654" s="122">
        <f>VLOOKUP(C654,'[1]13'!$C$23:$AZ$935,46,0)</f>
        <v>0</v>
      </c>
      <c r="AW654" s="122">
        <f>VLOOKUP(C654,'[1]13'!$C$23:$AZ$935,47,0)</f>
        <v>0</v>
      </c>
      <c r="AX654" s="122"/>
      <c r="AY654" s="122">
        <f>VLOOKUP(C654,'[1]13'!$C$23:$AZ$935,49,0)</f>
        <v>0</v>
      </c>
      <c r="AZ654" s="122"/>
      <c r="BA654" s="122"/>
      <c r="BB654" s="122"/>
      <c r="BC654" s="122">
        <v>53.958312939999999</v>
      </c>
      <c r="BD654" s="122">
        <v>0</v>
      </c>
      <c r="BE654" s="122"/>
      <c r="BF654" s="122">
        <v>5.992</v>
      </c>
      <c r="BG654" s="122"/>
      <c r="BH654" s="122"/>
      <c r="BI654" s="122"/>
      <c r="BJ654" s="122"/>
      <c r="BK654" s="122"/>
      <c r="BL654" s="122"/>
      <c r="BM654" s="122"/>
      <c r="BN654" s="122"/>
      <c r="BO654" s="122"/>
      <c r="BP654" s="122"/>
      <c r="BQ654" s="122"/>
      <c r="BR654" s="122"/>
      <c r="BS654" s="122"/>
      <c r="BT654" s="122"/>
      <c r="BU654" s="122"/>
      <c r="BV654" s="122"/>
      <c r="BW654" s="122"/>
      <c r="BX654" s="122"/>
      <c r="BY654" s="122">
        <f t="shared" si="496"/>
        <v>-53.958312939999999</v>
      </c>
      <c r="BZ654" s="122"/>
      <c r="CA654" s="122"/>
      <c r="CB654" s="98"/>
    </row>
    <row r="655" spans="1:80" s="90" customFormat="1" ht="77.7" x14ac:dyDescent="0.3">
      <c r="A655" s="106" t="s">
        <v>1662</v>
      </c>
      <c r="B655" s="107" t="s">
        <v>1025</v>
      </c>
      <c r="C655" s="108" t="s">
        <v>1508</v>
      </c>
      <c r="D655" s="122">
        <v>0.98908000000000007</v>
      </c>
      <c r="E655" s="122"/>
      <c r="F655" s="122">
        <f>VLOOKUP(C655,'[1]13'!$C$23:$AZ$935,4,0)</f>
        <v>0.98907999999999996</v>
      </c>
      <c r="G655" s="122">
        <f>VLOOKUP(C655,'[1]13'!$C$23:$AZ$935,5,0)</f>
        <v>0</v>
      </c>
      <c r="H655" s="122"/>
      <c r="I655" s="122">
        <f>VLOOKUP(C655,'[1]13'!$C$23:$AZ$935,7,0)</f>
        <v>0.14000000000000001</v>
      </c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2"/>
      <c r="AC655" s="122"/>
      <c r="AD655" s="122"/>
      <c r="AE655" s="122"/>
      <c r="AF655" s="122"/>
      <c r="AG655" s="122"/>
      <c r="AH655" s="122">
        <v>0.98907999999999996</v>
      </c>
      <c r="AI655" s="122">
        <v>0</v>
      </c>
      <c r="AJ655" s="122"/>
      <c r="AK655" s="122">
        <v>0.14000000000000001</v>
      </c>
      <c r="AL655" s="122"/>
      <c r="AM655" s="122"/>
      <c r="AN655" s="122"/>
      <c r="AO655" s="122">
        <f t="shared" si="492"/>
        <v>0</v>
      </c>
      <c r="AP655" s="122">
        <f t="shared" si="493"/>
        <v>0</v>
      </c>
      <c r="AQ655" s="122">
        <f t="shared" si="494"/>
        <v>0</v>
      </c>
      <c r="AR655" s="122">
        <f t="shared" si="495"/>
        <v>0</v>
      </c>
      <c r="AS655" s="122"/>
      <c r="AT655" s="122"/>
      <c r="AU655" s="122"/>
      <c r="AV655" s="122">
        <f>VLOOKUP(C655,'[1]13'!$C$23:$AZ$935,46,0)</f>
        <v>0</v>
      </c>
      <c r="AW655" s="122">
        <f>VLOOKUP(C655,'[1]13'!$C$23:$AZ$935,47,0)</f>
        <v>0</v>
      </c>
      <c r="AX655" s="122"/>
      <c r="AY655" s="122">
        <f>VLOOKUP(C655,'[1]13'!$C$23:$AZ$935,49,0)</f>
        <v>0</v>
      </c>
      <c r="AZ655" s="122"/>
      <c r="BA655" s="122"/>
      <c r="BB655" s="122"/>
      <c r="BC655" s="122">
        <v>0</v>
      </c>
      <c r="BD655" s="122">
        <v>0</v>
      </c>
      <c r="BE655" s="122"/>
      <c r="BF655" s="122">
        <v>0</v>
      </c>
      <c r="BG655" s="122"/>
      <c r="BH655" s="122"/>
      <c r="BI655" s="122"/>
      <c r="BJ655" s="122"/>
      <c r="BK655" s="122"/>
      <c r="BL655" s="122"/>
      <c r="BM655" s="122"/>
      <c r="BN655" s="122"/>
      <c r="BO655" s="122"/>
      <c r="BP655" s="122"/>
      <c r="BQ655" s="122"/>
      <c r="BR655" s="122"/>
      <c r="BS655" s="122"/>
      <c r="BT655" s="122"/>
      <c r="BU655" s="122"/>
      <c r="BV655" s="122"/>
      <c r="BW655" s="122"/>
      <c r="BX655" s="122"/>
      <c r="BY655" s="122">
        <f t="shared" si="496"/>
        <v>0.98907999999999996</v>
      </c>
      <c r="BZ655" s="122"/>
      <c r="CA655" s="122"/>
      <c r="CB655" s="98"/>
    </row>
    <row r="656" spans="1:80" s="90" customFormat="1" x14ac:dyDescent="0.3">
      <c r="A656" s="103"/>
      <c r="B656" s="110" t="s">
        <v>90</v>
      </c>
      <c r="C656" s="105"/>
      <c r="D656" s="133">
        <f t="shared" ref="D656:BN656" si="497">SUM(D657:D660)</f>
        <v>4.4500299999999999</v>
      </c>
      <c r="E656" s="133">
        <f t="shared" si="497"/>
        <v>0</v>
      </c>
      <c r="F656" s="133">
        <f t="shared" si="497"/>
        <v>4.4500299999999999</v>
      </c>
      <c r="G656" s="133">
        <f t="shared" si="497"/>
        <v>0</v>
      </c>
      <c r="H656" s="133">
        <f t="shared" si="497"/>
        <v>0</v>
      </c>
      <c r="I656" s="133">
        <f t="shared" si="497"/>
        <v>1.02</v>
      </c>
      <c r="J656" s="133">
        <f t="shared" si="497"/>
        <v>0</v>
      </c>
      <c r="K656" s="133">
        <f t="shared" si="497"/>
        <v>0</v>
      </c>
      <c r="L656" s="133">
        <f t="shared" si="497"/>
        <v>0</v>
      </c>
      <c r="M656" s="133">
        <f t="shared" si="497"/>
        <v>0</v>
      </c>
      <c r="N656" s="133">
        <f t="shared" si="497"/>
        <v>0</v>
      </c>
      <c r="O656" s="133">
        <f t="shared" si="497"/>
        <v>0</v>
      </c>
      <c r="P656" s="133">
        <f t="shared" si="497"/>
        <v>0</v>
      </c>
      <c r="Q656" s="133">
        <f t="shared" si="497"/>
        <v>0</v>
      </c>
      <c r="R656" s="133">
        <f t="shared" si="497"/>
        <v>0</v>
      </c>
      <c r="S656" s="133">
        <f t="shared" si="497"/>
        <v>0</v>
      </c>
      <c r="T656" s="133">
        <f t="shared" si="497"/>
        <v>0</v>
      </c>
      <c r="U656" s="133">
        <f t="shared" si="497"/>
        <v>0</v>
      </c>
      <c r="V656" s="133">
        <f t="shared" si="497"/>
        <v>0</v>
      </c>
      <c r="W656" s="133">
        <f t="shared" si="497"/>
        <v>0</v>
      </c>
      <c r="X656" s="133">
        <f t="shared" si="497"/>
        <v>0</v>
      </c>
      <c r="Y656" s="133">
        <f t="shared" si="497"/>
        <v>0</v>
      </c>
      <c r="Z656" s="133">
        <f t="shared" si="497"/>
        <v>0</v>
      </c>
      <c r="AA656" s="133">
        <f t="shared" si="497"/>
        <v>0</v>
      </c>
      <c r="AB656" s="133">
        <f t="shared" si="497"/>
        <v>0</v>
      </c>
      <c r="AC656" s="133">
        <f t="shared" si="497"/>
        <v>0</v>
      </c>
      <c r="AD656" s="133">
        <f t="shared" si="497"/>
        <v>0</v>
      </c>
      <c r="AE656" s="133">
        <f t="shared" si="497"/>
        <v>0</v>
      </c>
      <c r="AF656" s="133">
        <f t="shared" si="497"/>
        <v>0</v>
      </c>
      <c r="AG656" s="133">
        <f t="shared" si="497"/>
        <v>0</v>
      </c>
      <c r="AH656" s="133">
        <f t="shared" si="497"/>
        <v>4.4500299999999999</v>
      </c>
      <c r="AI656" s="133">
        <f t="shared" si="497"/>
        <v>0</v>
      </c>
      <c r="AJ656" s="133">
        <f t="shared" si="497"/>
        <v>0</v>
      </c>
      <c r="AK656" s="133">
        <f t="shared" si="497"/>
        <v>1.02</v>
      </c>
      <c r="AL656" s="133">
        <f t="shared" si="497"/>
        <v>0</v>
      </c>
      <c r="AM656" s="133">
        <f t="shared" si="497"/>
        <v>0</v>
      </c>
      <c r="AN656" s="133">
        <f t="shared" si="497"/>
        <v>0</v>
      </c>
      <c r="AO656" s="133">
        <f t="shared" si="497"/>
        <v>0</v>
      </c>
      <c r="AP656" s="133">
        <f t="shared" si="497"/>
        <v>0</v>
      </c>
      <c r="AQ656" s="133">
        <f t="shared" si="497"/>
        <v>0</v>
      </c>
      <c r="AR656" s="133">
        <f t="shared" si="497"/>
        <v>0</v>
      </c>
      <c r="AS656" s="133">
        <f t="shared" si="497"/>
        <v>0</v>
      </c>
      <c r="AT656" s="133">
        <f t="shared" si="497"/>
        <v>0</v>
      </c>
      <c r="AU656" s="133">
        <f t="shared" si="497"/>
        <v>0</v>
      </c>
      <c r="AV656" s="133">
        <f t="shared" si="497"/>
        <v>0</v>
      </c>
      <c r="AW656" s="133">
        <f t="shared" si="497"/>
        <v>0</v>
      </c>
      <c r="AX656" s="133">
        <f t="shared" si="497"/>
        <v>0</v>
      </c>
      <c r="AY656" s="133">
        <f t="shared" si="497"/>
        <v>0</v>
      </c>
      <c r="AZ656" s="133">
        <f t="shared" si="497"/>
        <v>0</v>
      </c>
      <c r="BA656" s="133">
        <f t="shared" si="497"/>
        <v>0</v>
      </c>
      <c r="BB656" s="133">
        <f t="shared" si="497"/>
        <v>0</v>
      </c>
      <c r="BC656" s="133">
        <f t="shared" si="497"/>
        <v>0</v>
      </c>
      <c r="BD656" s="133">
        <f t="shared" si="497"/>
        <v>0</v>
      </c>
      <c r="BE656" s="133">
        <f t="shared" si="497"/>
        <v>0</v>
      </c>
      <c r="BF656" s="133">
        <f t="shared" si="497"/>
        <v>0</v>
      </c>
      <c r="BG656" s="133">
        <f t="shared" si="497"/>
        <v>0</v>
      </c>
      <c r="BH656" s="133">
        <f t="shared" si="497"/>
        <v>0</v>
      </c>
      <c r="BI656" s="133">
        <f t="shared" si="497"/>
        <v>0</v>
      </c>
      <c r="BJ656" s="133">
        <f t="shared" si="497"/>
        <v>0</v>
      </c>
      <c r="BK656" s="133">
        <f t="shared" si="497"/>
        <v>0</v>
      </c>
      <c r="BL656" s="133">
        <f t="shared" si="497"/>
        <v>0</v>
      </c>
      <c r="BM656" s="133">
        <f t="shared" si="497"/>
        <v>0</v>
      </c>
      <c r="BN656" s="133">
        <f t="shared" si="497"/>
        <v>0</v>
      </c>
      <c r="BO656" s="133">
        <f t="shared" ref="BO656:CA656" si="498">SUM(BO657:BO660)</f>
        <v>0</v>
      </c>
      <c r="BP656" s="133">
        <f t="shared" si="498"/>
        <v>0</v>
      </c>
      <c r="BQ656" s="133">
        <f t="shared" si="498"/>
        <v>0</v>
      </c>
      <c r="BR656" s="133">
        <f t="shared" si="498"/>
        <v>0</v>
      </c>
      <c r="BS656" s="133">
        <f t="shared" si="498"/>
        <v>0</v>
      </c>
      <c r="BT656" s="133">
        <f t="shared" si="498"/>
        <v>0</v>
      </c>
      <c r="BU656" s="133">
        <f t="shared" si="498"/>
        <v>0</v>
      </c>
      <c r="BV656" s="133">
        <f t="shared" si="498"/>
        <v>0</v>
      </c>
      <c r="BW656" s="133">
        <f t="shared" si="498"/>
        <v>0</v>
      </c>
      <c r="BX656" s="133">
        <f t="shared" si="498"/>
        <v>0</v>
      </c>
      <c r="BY656" s="133">
        <f t="shared" si="498"/>
        <v>4.4500299999999999</v>
      </c>
      <c r="BZ656" s="133">
        <f t="shared" si="498"/>
        <v>0</v>
      </c>
      <c r="CA656" s="133">
        <f t="shared" si="498"/>
        <v>0</v>
      </c>
      <c r="CB656" s="98"/>
    </row>
    <row r="657" spans="1:80" s="90" customFormat="1" ht="46.65" x14ac:dyDescent="0.3">
      <c r="A657" s="106" t="s">
        <v>1662</v>
      </c>
      <c r="B657" s="107" t="s">
        <v>1026</v>
      </c>
      <c r="C657" s="108" t="s">
        <v>1509</v>
      </c>
      <c r="D657" s="122">
        <v>0.99119000000000002</v>
      </c>
      <c r="E657" s="122"/>
      <c r="F657" s="122">
        <f>VLOOKUP(C657,'[1]13'!$C$23:$AZ$935,4,0)</f>
        <v>0.99119000000000013</v>
      </c>
      <c r="G657" s="122">
        <f>VLOOKUP(C657,'[1]13'!$C$23:$AZ$935,5,0)</f>
        <v>0</v>
      </c>
      <c r="H657" s="122"/>
      <c r="I657" s="122">
        <f>VLOOKUP(C657,'[1]13'!$C$23:$AZ$935,7,0)</f>
        <v>0.2</v>
      </c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2"/>
      <c r="AC657" s="122"/>
      <c r="AD657" s="122"/>
      <c r="AE657" s="122"/>
      <c r="AF657" s="122"/>
      <c r="AG657" s="122"/>
      <c r="AH657" s="122">
        <v>0.99119000000000013</v>
      </c>
      <c r="AI657" s="122">
        <v>0</v>
      </c>
      <c r="AJ657" s="122"/>
      <c r="AK657" s="122">
        <v>0.2</v>
      </c>
      <c r="AL657" s="122"/>
      <c r="AM657" s="122"/>
      <c r="AN657" s="122"/>
      <c r="AO657" s="122">
        <f t="shared" ref="AO657:AO660" si="499">AV657+BC657</f>
        <v>0</v>
      </c>
      <c r="AP657" s="122">
        <f t="shared" ref="AP657:AP660" si="500">AW657+BD657</f>
        <v>0</v>
      </c>
      <c r="AQ657" s="122">
        <f t="shared" ref="AQ657:AQ660" si="501">AX657+BE657</f>
        <v>0</v>
      </c>
      <c r="AR657" s="122">
        <f t="shared" ref="AR657:AR660" si="502">AY657+BF657</f>
        <v>0</v>
      </c>
      <c r="AS657" s="122"/>
      <c r="AT657" s="122"/>
      <c r="AU657" s="122"/>
      <c r="AV657" s="122">
        <f>VLOOKUP(C657,'[1]13'!$C$23:$AZ$935,46,0)</f>
        <v>0</v>
      </c>
      <c r="AW657" s="122">
        <f>VLOOKUP(C657,'[1]13'!$C$23:$AZ$935,47,0)</f>
        <v>0</v>
      </c>
      <c r="AX657" s="122"/>
      <c r="AY657" s="122">
        <f>VLOOKUP(C657,'[1]13'!$C$23:$AZ$935,49,0)</f>
        <v>0</v>
      </c>
      <c r="AZ657" s="122"/>
      <c r="BA657" s="122"/>
      <c r="BB657" s="122"/>
      <c r="BC657" s="122">
        <v>0</v>
      </c>
      <c r="BD657" s="122">
        <v>0</v>
      </c>
      <c r="BE657" s="122"/>
      <c r="BF657" s="122">
        <v>0</v>
      </c>
      <c r="BG657" s="122"/>
      <c r="BH657" s="122"/>
      <c r="BI657" s="122"/>
      <c r="BJ657" s="122"/>
      <c r="BK657" s="122"/>
      <c r="BL657" s="122"/>
      <c r="BM657" s="122"/>
      <c r="BN657" s="122"/>
      <c r="BO657" s="122"/>
      <c r="BP657" s="122"/>
      <c r="BQ657" s="122"/>
      <c r="BR657" s="122"/>
      <c r="BS657" s="122"/>
      <c r="BT657" s="122"/>
      <c r="BU657" s="122"/>
      <c r="BV657" s="122"/>
      <c r="BW657" s="122"/>
      <c r="BX657" s="122"/>
      <c r="BY657" s="122">
        <f t="shared" ref="BY657:BY660" si="503">F657-AO657</f>
        <v>0.99119000000000013</v>
      </c>
      <c r="BZ657" s="122"/>
      <c r="CA657" s="122"/>
      <c r="CB657" s="98"/>
    </row>
    <row r="658" spans="1:80" s="90" customFormat="1" ht="46.65" x14ac:dyDescent="0.3">
      <c r="A658" s="106" t="s">
        <v>1662</v>
      </c>
      <c r="B658" s="107" t="s">
        <v>1027</v>
      </c>
      <c r="C658" s="108" t="s">
        <v>1510</v>
      </c>
      <c r="D658" s="122">
        <v>1.5570999999999999</v>
      </c>
      <c r="E658" s="122"/>
      <c r="F658" s="122">
        <f>VLOOKUP(C658,'[1]13'!$C$23:$AZ$935,4,0)</f>
        <v>1.5570999999999999</v>
      </c>
      <c r="G658" s="122">
        <f>VLOOKUP(C658,'[1]13'!$C$23:$AZ$935,5,0)</f>
        <v>0</v>
      </c>
      <c r="H658" s="122"/>
      <c r="I658" s="122">
        <f>VLOOKUP(C658,'[1]13'!$C$23:$AZ$935,7,0)</f>
        <v>0.44</v>
      </c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2"/>
      <c r="AC658" s="122"/>
      <c r="AD658" s="122"/>
      <c r="AE658" s="122"/>
      <c r="AF658" s="122"/>
      <c r="AG658" s="122"/>
      <c r="AH658" s="122">
        <v>1.5570999999999999</v>
      </c>
      <c r="AI658" s="122">
        <v>0</v>
      </c>
      <c r="AJ658" s="122"/>
      <c r="AK658" s="122">
        <v>0.44</v>
      </c>
      <c r="AL658" s="122"/>
      <c r="AM658" s="122"/>
      <c r="AN658" s="122"/>
      <c r="AO658" s="122">
        <f t="shared" si="499"/>
        <v>0</v>
      </c>
      <c r="AP658" s="122">
        <f t="shared" si="500"/>
        <v>0</v>
      </c>
      <c r="AQ658" s="122">
        <f t="shared" si="501"/>
        <v>0</v>
      </c>
      <c r="AR658" s="122">
        <f t="shared" si="502"/>
        <v>0</v>
      </c>
      <c r="AS658" s="122"/>
      <c r="AT658" s="122"/>
      <c r="AU658" s="122"/>
      <c r="AV658" s="122">
        <f>VLOOKUP(C658,'[1]13'!$C$23:$AZ$935,46,0)</f>
        <v>0</v>
      </c>
      <c r="AW658" s="122">
        <f>VLOOKUP(C658,'[1]13'!$C$23:$AZ$935,47,0)</f>
        <v>0</v>
      </c>
      <c r="AX658" s="122"/>
      <c r="AY658" s="122">
        <f>VLOOKUP(C658,'[1]13'!$C$23:$AZ$935,49,0)</f>
        <v>0</v>
      </c>
      <c r="AZ658" s="122"/>
      <c r="BA658" s="122"/>
      <c r="BB658" s="122"/>
      <c r="BC658" s="122">
        <v>0</v>
      </c>
      <c r="BD658" s="122">
        <v>0</v>
      </c>
      <c r="BE658" s="122"/>
      <c r="BF658" s="122">
        <v>0</v>
      </c>
      <c r="BG658" s="122"/>
      <c r="BH658" s="122"/>
      <c r="BI658" s="122"/>
      <c r="BJ658" s="122"/>
      <c r="BK658" s="122"/>
      <c r="BL658" s="122"/>
      <c r="BM658" s="122"/>
      <c r="BN658" s="122"/>
      <c r="BO658" s="122"/>
      <c r="BP658" s="122"/>
      <c r="BQ658" s="122"/>
      <c r="BR658" s="122"/>
      <c r="BS658" s="122"/>
      <c r="BT658" s="122"/>
      <c r="BU658" s="122"/>
      <c r="BV658" s="122"/>
      <c r="BW658" s="122"/>
      <c r="BX658" s="122"/>
      <c r="BY658" s="122">
        <f t="shared" si="503"/>
        <v>1.5570999999999999</v>
      </c>
      <c r="BZ658" s="122"/>
      <c r="CA658" s="122"/>
      <c r="CB658" s="98"/>
    </row>
    <row r="659" spans="1:80" s="90" customFormat="1" ht="46.65" x14ac:dyDescent="0.3">
      <c r="A659" s="106" t="s">
        <v>1662</v>
      </c>
      <c r="B659" s="107" t="s">
        <v>1028</v>
      </c>
      <c r="C659" s="108" t="s">
        <v>1511</v>
      </c>
      <c r="D659" s="122">
        <v>1.3540000000000001</v>
      </c>
      <c r="E659" s="122"/>
      <c r="F659" s="122">
        <f>VLOOKUP(C659,'[1]13'!$C$23:$AZ$935,4,0)</f>
        <v>1.3540000000000001</v>
      </c>
      <c r="G659" s="122">
        <f>VLOOKUP(C659,'[1]13'!$C$23:$AZ$935,5,0)</f>
        <v>0</v>
      </c>
      <c r="H659" s="122"/>
      <c r="I659" s="122">
        <f>VLOOKUP(C659,'[1]13'!$C$23:$AZ$935,7,0)</f>
        <v>0.28999999999999998</v>
      </c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2"/>
      <c r="AC659" s="122"/>
      <c r="AD659" s="122"/>
      <c r="AE659" s="122"/>
      <c r="AF659" s="122"/>
      <c r="AG659" s="122"/>
      <c r="AH659" s="122">
        <v>1.3540000000000001</v>
      </c>
      <c r="AI659" s="122">
        <v>0</v>
      </c>
      <c r="AJ659" s="122"/>
      <c r="AK659" s="122">
        <v>0.28999999999999998</v>
      </c>
      <c r="AL659" s="122"/>
      <c r="AM659" s="122"/>
      <c r="AN659" s="122"/>
      <c r="AO659" s="122">
        <f t="shared" si="499"/>
        <v>0</v>
      </c>
      <c r="AP659" s="122">
        <f t="shared" si="500"/>
        <v>0</v>
      </c>
      <c r="AQ659" s="122">
        <f t="shared" si="501"/>
        <v>0</v>
      </c>
      <c r="AR659" s="122">
        <f t="shared" si="502"/>
        <v>0</v>
      </c>
      <c r="AS659" s="122"/>
      <c r="AT659" s="122"/>
      <c r="AU659" s="122"/>
      <c r="AV659" s="122">
        <f>VLOOKUP(C659,'[1]13'!$C$23:$AZ$935,46,0)</f>
        <v>0</v>
      </c>
      <c r="AW659" s="122">
        <f>VLOOKUP(C659,'[1]13'!$C$23:$AZ$935,47,0)</f>
        <v>0</v>
      </c>
      <c r="AX659" s="122"/>
      <c r="AY659" s="122">
        <f>VLOOKUP(C659,'[1]13'!$C$23:$AZ$935,49,0)</f>
        <v>0</v>
      </c>
      <c r="AZ659" s="122"/>
      <c r="BA659" s="122"/>
      <c r="BB659" s="122"/>
      <c r="BC659" s="122">
        <v>0</v>
      </c>
      <c r="BD659" s="122">
        <v>0</v>
      </c>
      <c r="BE659" s="122"/>
      <c r="BF659" s="122">
        <v>0</v>
      </c>
      <c r="BG659" s="122"/>
      <c r="BH659" s="122"/>
      <c r="BI659" s="122"/>
      <c r="BJ659" s="122"/>
      <c r="BK659" s="122"/>
      <c r="BL659" s="122"/>
      <c r="BM659" s="122"/>
      <c r="BN659" s="122"/>
      <c r="BO659" s="122"/>
      <c r="BP659" s="122"/>
      <c r="BQ659" s="122"/>
      <c r="BR659" s="122"/>
      <c r="BS659" s="122"/>
      <c r="BT659" s="122"/>
      <c r="BU659" s="122"/>
      <c r="BV659" s="122"/>
      <c r="BW659" s="122"/>
      <c r="BX659" s="122"/>
      <c r="BY659" s="122">
        <f t="shared" si="503"/>
        <v>1.3540000000000001</v>
      </c>
      <c r="BZ659" s="122"/>
      <c r="CA659" s="122"/>
      <c r="CB659" s="98"/>
    </row>
    <row r="660" spans="1:80" s="90" customFormat="1" ht="46.65" x14ac:dyDescent="0.3">
      <c r="A660" s="106" t="s">
        <v>1662</v>
      </c>
      <c r="B660" s="107" t="s">
        <v>1029</v>
      </c>
      <c r="C660" s="108" t="s">
        <v>1512</v>
      </c>
      <c r="D660" s="122">
        <v>0.54774</v>
      </c>
      <c r="E660" s="122"/>
      <c r="F660" s="122">
        <f>VLOOKUP(C660,'[1]13'!$C$23:$AZ$935,4,0)</f>
        <v>0.54774</v>
      </c>
      <c r="G660" s="122">
        <f>VLOOKUP(C660,'[1]13'!$C$23:$AZ$935,5,0)</f>
        <v>0</v>
      </c>
      <c r="H660" s="122"/>
      <c r="I660" s="122">
        <f>VLOOKUP(C660,'[1]13'!$C$23:$AZ$935,7,0)</f>
        <v>0.09</v>
      </c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2"/>
      <c r="AC660" s="122"/>
      <c r="AD660" s="122"/>
      <c r="AE660" s="122"/>
      <c r="AF660" s="122"/>
      <c r="AG660" s="122"/>
      <c r="AH660" s="122">
        <v>0.54774</v>
      </c>
      <c r="AI660" s="122">
        <v>0</v>
      </c>
      <c r="AJ660" s="122"/>
      <c r="AK660" s="122">
        <v>0.09</v>
      </c>
      <c r="AL660" s="122"/>
      <c r="AM660" s="122"/>
      <c r="AN660" s="122"/>
      <c r="AO660" s="122">
        <f t="shared" si="499"/>
        <v>0</v>
      </c>
      <c r="AP660" s="122">
        <f t="shared" si="500"/>
        <v>0</v>
      </c>
      <c r="AQ660" s="122">
        <f t="shared" si="501"/>
        <v>0</v>
      </c>
      <c r="AR660" s="122">
        <f t="shared" si="502"/>
        <v>0</v>
      </c>
      <c r="AS660" s="122"/>
      <c r="AT660" s="122"/>
      <c r="AU660" s="122"/>
      <c r="AV660" s="122">
        <f>VLOOKUP(C660,'[1]13'!$C$23:$AZ$935,46,0)</f>
        <v>0</v>
      </c>
      <c r="AW660" s="122">
        <f>VLOOKUP(C660,'[1]13'!$C$23:$AZ$935,47,0)</f>
        <v>0</v>
      </c>
      <c r="AX660" s="122"/>
      <c r="AY660" s="122">
        <f>VLOOKUP(C660,'[1]13'!$C$23:$AZ$935,49,0)</f>
        <v>0</v>
      </c>
      <c r="AZ660" s="122"/>
      <c r="BA660" s="122"/>
      <c r="BB660" s="122"/>
      <c r="BC660" s="122">
        <v>0</v>
      </c>
      <c r="BD660" s="122">
        <v>0</v>
      </c>
      <c r="BE660" s="122"/>
      <c r="BF660" s="122">
        <v>0</v>
      </c>
      <c r="BG660" s="122"/>
      <c r="BH660" s="122"/>
      <c r="BI660" s="122"/>
      <c r="BJ660" s="122"/>
      <c r="BK660" s="122"/>
      <c r="BL660" s="122"/>
      <c r="BM660" s="122"/>
      <c r="BN660" s="122"/>
      <c r="BO660" s="122"/>
      <c r="BP660" s="122"/>
      <c r="BQ660" s="122"/>
      <c r="BR660" s="122"/>
      <c r="BS660" s="122"/>
      <c r="BT660" s="122"/>
      <c r="BU660" s="122"/>
      <c r="BV660" s="122"/>
      <c r="BW660" s="122"/>
      <c r="BX660" s="122"/>
      <c r="BY660" s="122">
        <f t="shared" si="503"/>
        <v>0.54774</v>
      </c>
      <c r="BZ660" s="122"/>
      <c r="CA660" s="122"/>
      <c r="CB660" s="98"/>
    </row>
    <row r="661" spans="1:80" s="90" customFormat="1" x14ac:dyDescent="0.3">
      <c r="A661" s="103"/>
      <c r="B661" s="110" t="s">
        <v>81</v>
      </c>
      <c r="C661" s="105"/>
      <c r="D661" s="133">
        <f t="shared" ref="D661:BN661" si="504">SUM(D662:D670)</f>
        <v>41.181349999999995</v>
      </c>
      <c r="E661" s="133">
        <f t="shared" si="504"/>
        <v>0</v>
      </c>
      <c r="F661" s="133">
        <f t="shared" si="504"/>
        <v>15.21637</v>
      </c>
      <c r="G661" s="133">
        <f t="shared" si="504"/>
        <v>1.52</v>
      </c>
      <c r="H661" s="133">
        <f t="shared" si="504"/>
        <v>0</v>
      </c>
      <c r="I661" s="133">
        <f t="shared" si="504"/>
        <v>0.95</v>
      </c>
      <c r="J661" s="133">
        <f t="shared" si="504"/>
        <v>0</v>
      </c>
      <c r="K661" s="133">
        <f t="shared" si="504"/>
        <v>0</v>
      </c>
      <c r="L661" s="133">
        <f t="shared" si="504"/>
        <v>0</v>
      </c>
      <c r="M661" s="133">
        <f t="shared" si="504"/>
        <v>0</v>
      </c>
      <c r="N661" s="133">
        <f t="shared" si="504"/>
        <v>0</v>
      </c>
      <c r="O661" s="133">
        <f t="shared" si="504"/>
        <v>0</v>
      </c>
      <c r="P661" s="133">
        <f t="shared" si="504"/>
        <v>0</v>
      </c>
      <c r="Q661" s="133">
        <f t="shared" si="504"/>
        <v>0</v>
      </c>
      <c r="R661" s="133">
        <f t="shared" si="504"/>
        <v>0</v>
      </c>
      <c r="S661" s="133">
        <f t="shared" si="504"/>
        <v>0</v>
      </c>
      <c r="T661" s="133">
        <f t="shared" si="504"/>
        <v>0</v>
      </c>
      <c r="U661" s="133">
        <f t="shared" si="504"/>
        <v>0</v>
      </c>
      <c r="V661" s="133">
        <f t="shared" si="504"/>
        <v>0</v>
      </c>
      <c r="W661" s="133">
        <f t="shared" si="504"/>
        <v>0</v>
      </c>
      <c r="X661" s="133">
        <f t="shared" si="504"/>
        <v>0</v>
      </c>
      <c r="Y661" s="133">
        <f t="shared" si="504"/>
        <v>0</v>
      </c>
      <c r="Z661" s="133">
        <f t="shared" si="504"/>
        <v>0</v>
      </c>
      <c r="AA661" s="133">
        <f t="shared" si="504"/>
        <v>0</v>
      </c>
      <c r="AB661" s="133">
        <f t="shared" si="504"/>
        <v>0</v>
      </c>
      <c r="AC661" s="133">
        <f t="shared" si="504"/>
        <v>0</v>
      </c>
      <c r="AD661" s="133">
        <f t="shared" si="504"/>
        <v>0</v>
      </c>
      <c r="AE661" s="133">
        <f t="shared" si="504"/>
        <v>0</v>
      </c>
      <c r="AF661" s="133">
        <f t="shared" si="504"/>
        <v>0</v>
      </c>
      <c r="AG661" s="133">
        <f t="shared" si="504"/>
        <v>0</v>
      </c>
      <c r="AH661" s="133">
        <f t="shared" si="504"/>
        <v>15.21637</v>
      </c>
      <c r="AI661" s="133">
        <f t="shared" si="504"/>
        <v>1.52</v>
      </c>
      <c r="AJ661" s="133">
        <f t="shared" si="504"/>
        <v>0</v>
      </c>
      <c r="AK661" s="133">
        <f t="shared" si="504"/>
        <v>0.95</v>
      </c>
      <c r="AL661" s="133">
        <f t="shared" si="504"/>
        <v>0</v>
      </c>
      <c r="AM661" s="133">
        <f t="shared" si="504"/>
        <v>0</v>
      </c>
      <c r="AN661" s="133">
        <f t="shared" si="504"/>
        <v>0</v>
      </c>
      <c r="AO661" s="133">
        <f t="shared" si="504"/>
        <v>1.2313311</v>
      </c>
      <c r="AP661" s="133">
        <f t="shared" si="504"/>
        <v>0.1</v>
      </c>
      <c r="AQ661" s="133">
        <f t="shared" si="504"/>
        <v>0</v>
      </c>
      <c r="AR661" s="133">
        <f t="shared" si="504"/>
        <v>3.3000000000000002E-2</v>
      </c>
      <c r="AS661" s="133">
        <f t="shared" si="504"/>
        <v>0</v>
      </c>
      <c r="AT661" s="133">
        <f t="shared" si="504"/>
        <v>0</v>
      </c>
      <c r="AU661" s="133">
        <f t="shared" si="504"/>
        <v>0</v>
      </c>
      <c r="AV661" s="133">
        <f t="shared" si="504"/>
        <v>1.2313311</v>
      </c>
      <c r="AW661" s="133">
        <f t="shared" si="504"/>
        <v>0.1</v>
      </c>
      <c r="AX661" s="133">
        <f t="shared" si="504"/>
        <v>0</v>
      </c>
      <c r="AY661" s="133">
        <f t="shared" si="504"/>
        <v>3.3000000000000002E-2</v>
      </c>
      <c r="AZ661" s="133">
        <f t="shared" si="504"/>
        <v>0</v>
      </c>
      <c r="BA661" s="133">
        <f t="shared" si="504"/>
        <v>0</v>
      </c>
      <c r="BB661" s="133">
        <f t="shared" si="504"/>
        <v>0</v>
      </c>
      <c r="BC661" s="133">
        <f t="shared" si="504"/>
        <v>0</v>
      </c>
      <c r="BD661" s="133">
        <f t="shared" si="504"/>
        <v>0</v>
      </c>
      <c r="BE661" s="133">
        <f t="shared" si="504"/>
        <v>0</v>
      </c>
      <c r="BF661" s="133">
        <f t="shared" si="504"/>
        <v>0</v>
      </c>
      <c r="BG661" s="133">
        <f t="shared" si="504"/>
        <v>0</v>
      </c>
      <c r="BH661" s="133">
        <f t="shared" si="504"/>
        <v>0</v>
      </c>
      <c r="BI661" s="133">
        <f t="shared" si="504"/>
        <v>0</v>
      </c>
      <c r="BJ661" s="133">
        <f t="shared" si="504"/>
        <v>0</v>
      </c>
      <c r="BK661" s="133">
        <f t="shared" si="504"/>
        <v>0</v>
      </c>
      <c r="BL661" s="133">
        <f t="shared" si="504"/>
        <v>0</v>
      </c>
      <c r="BM661" s="133">
        <f t="shared" si="504"/>
        <v>0</v>
      </c>
      <c r="BN661" s="133">
        <f t="shared" si="504"/>
        <v>0</v>
      </c>
      <c r="BO661" s="133">
        <f t="shared" ref="BO661:CA661" si="505">SUM(BO662:BO670)</f>
        <v>0</v>
      </c>
      <c r="BP661" s="133">
        <f t="shared" si="505"/>
        <v>0</v>
      </c>
      <c r="BQ661" s="133">
        <f t="shared" si="505"/>
        <v>0</v>
      </c>
      <c r="BR661" s="133">
        <f t="shared" si="505"/>
        <v>0</v>
      </c>
      <c r="BS661" s="133">
        <f t="shared" si="505"/>
        <v>0</v>
      </c>
      <c r="BT661" s="133">
        <f t="shared" si="505"/>
        <v>0</v>
      </c>
      <c r="BU661" s="133">
        <f t="shared" si="505"/>
        <v>0</v>
      </c>
      <c r="BV661" s="133">
        <f t="shared" si="505"/>
        <v>0</v>
      </c>
      <c r="BW661" s="133">
        <f t="shared" si="505"/>
        <v>0</v>
      </c>
      <c r="BX661" s="133">
        <f t="shared" si="505"/>
        <v>0</v>
      </c>
      <c r="BY661" s="133">
        <f t="shared" si="505"/>
        <v>13.985038899999999</v>
      </c>
      <c r="BZ661" s="133">
        <f t="shared" si="505"/>
        <v>0</v>
      </c>
      <c r="CA661" s="133">
        <f t="shared" si="505"/>
        <v>0</v>
      </c>
      <c r="CB661" s="98"/>
    </row>
    <row r="662" spans="1:80" s="90" customFormat="1" ht="46.65" x14ac:dyDescent="0.3">
      <c r="A662" s="106" t="s">
        <v>1662</v>
      </c>
      <c r="B662" s="107" t="s">
        <v>1828</v>
      </c>
      <c r="C662" s="108" t="s">
        <v>1513</v>
      </c>
      <c r="D662" s="122">
        <v>3.6436999999999999</v>
      </c>
      <c r="E662" s="122"/>
      <c r="F662" s="122">
        <f>VLOOKUP(C662,'[1]13'!$C$23:$AZ$935,4,0)</f>
        <v>0</v>
      </c>
      <c r="G662" s="122">
        <f>VLOOKUP(C662,'[1]13'!$C$23:$AZ$935,5,0)</f>
        <v>0</v>
      </c>
      <c r="H662" s="122"/>
      <c r="I662" s="122">
        <f>VLOOKUP(C662,'[1]13'!$C$23:$AZ$935,7,0)</f>
        <v>0</v>
      </c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2"/>
      <c r="AC662" s="122"/>
      <c r="AD662" s="122"/>
      <c r="AE662" s="122"/>
      <c r="AF662" s="122"/>
      <c r="AG662" s="122"/>
      <c r="AH662" s="122">
        <v>0</v>
      </c>
      <c r="AI662" s="122">
        <v>0</v>
      </c>
      <c r="AJ662" s="122"/>
      <c r="AK662" s="122">
        <v>0</v>
      </c>
      <c r="AL662" s="122"/>
      <c r="AM662" s="122"/>
      <c r="AN662" s="122"/>
      <c r="AO662" s="122">
        <f t="shared" ref="AO662:AO670" si="506">AV662+BC662</f>
        <v>0</v>
      </c>
      <c r="AP662" s="122">
        <f t="shared" ref="AP662:AP670" si="507">AW662+BD662</f>
        <v>0</v>
      </c>
      <c r="AQ662" s="122">
        <f t="shared" ref="AQ662:AQ670" si="508">AX662+BE662</f>
        <v>0</v>
      </c>
      <c r="AR662" s="122">
        <f t="shared" ref="AR662:AR670" si="509">AY662+BF662</f>
        <v>0</v>
      </c>
      <c r="AS662" s="122"/>
      <c r="AT662" s="122"/>
      <c r="AU662" s="122"/>
      <c r="AV662" s="122">
        <f>VLOOKUP(C662,'[1]13'!$C$23:$AZ$935,46,0)</f>
        <v>0</v>
      </c>
      <c r="AW662" s="122">
        <f>VLOOKUP(C662,'[1]13'!$C$23:$AZ$935,47,0)</f>
        <v>0</v>
      </c>
      <c r="AX662" s="122"/>
      <c r="AY662" s="122">
        <f>VLOOKUP(C662,'[1]13'!$C$23:$AZ$935,49,0)</f>
        <v>0</v>
      </c>
      <c r="AZ662" s="122"/>
      <c r="BA662" s="122"/>
      <c r="BB662" s="122"/>
      <c r="BC662" s="122">
        <v>0</v>
      </c>
      <c r="BD662" s="122">
        <v>0</v>
      </c>
      <c r="BE662" s="122"/>
      <c r="BF662" s="122">
        <v>0</v>
      </c>
      <c r="BG662" s="122"/>
      <c r="BH662" s="122"/>
      <c r="BI662" s="122"/>
      <c r="BJ662" s="122"/>
      <c r="BK662" s="122"/>
      <c r="BL662" s="122"/>
      <c r="BM662" s="122"/>
      <c r="BN662" s="122"/>
      <c r="BO662" s="122"/>
      <c r="BP662" s="122"/>
      <c r="BQ662" s="122"/>
      <c r="BR662" s="122"/>
      <c r="BS662" s="122"/>
      <c r="BT662" s="122"/>
      <c r="BU662" s="122"/>
      <c r="BV662" s="122"/>
      <c r="BW662" s="122"/>
      <c r="BX662" s="122"/>
      <c r="BY662" s="122">
        <f t="shared" ref="BY662:BY670" si="510">F662-AO662</f>
        <v>0</v>
      </c>
      <c r="BZ662" s="122"/>
      <c r="CA662" s="122"/>
      <c r="CB662" s="98"/>
    </row>
    <row r="663" spans="1:80" s="90" customFormat="1" ht="62.2" x14ac:dyDescent="0.3">
      <c r="A663" s="106" t="s">
        <v>1662</v>
      </c>
      <c r="B663" s="107" t="s">
        <v>1829</v>
      </c>
      <c r="C663" s="108" t="s">
        <v>1514</v>
      </c>
      <c r="D663" s="122">
        <v>1.4420299999999999</v>
      </c>
      <c r="E663" s="122"/>
      <c r="F663" s="122">
        <f>VLOOKUP(C663,'[1]13'!$C$23:$AZ$935,4,0)</f>
        <v>1.4420299999999999</v>
      </c>
      <c r="G663" s="122">
        <f>VLOOKUP(C663,'[1]13'!$C$23:$AZ$935,5,0)</f>
        <v>0.1</v>
      </c>
      <c r="H663" s="122"/>
      <c r="I663" s="122">
        <f>VLOOKUP(C663,'[1]13'!$C$23:$AZ$935,7,0)</f>
        <v>0.03</v>
      </c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2"/>
      <c r="AC663" s="122"/>
      <c r="AD663" s="122"/>
      <c r="AE663" s="122"/>
      <c r="AF663" s="122"/>
      <c r="AG663" s="122"/>
      <c r="AH663" s="122">
        <v>1.4420299999999999</v>
      </c>
      <c r="AI663" s="122">
        <v>0.1</v>
      </c>
      <c r="AJ663" s="122"/>
      <c r="AK663" s="122">
        <v>0.03</v>
      </c>
      <c r="AL663" s="122"/>
      <c r="AM663" s="122"/>
      <c r="AN663" s="122"/>
      <c r="AO663" s="122">
        <f t="shared" si="506"/>
        <v>1.2313311</v>
      </c>
      <c r="AP663" s="122">
        <f t="shared" si="507"/>
        <v>0.1</v>
      </c>
      <c r="AQ663" s="122">
        <f t="shared" si="508"/>
        <v>0</v>
      </c>
      <c r="AR663" s="122">
        <f t="shared" si="509"/>
        <v>3.3000000000000002E-2</v>
      </c>
      <c r="AS663" s="122"/>
      <c r="AT663" s="122"/>
      <c r="AU663" s="122"/>
      <c r="AV663" s="122">
        <f>VLOOKUP(C663,'[1]13'!$C$23:$AZ$935,46,0)</f>
        <v>1.2313311</v>
      </c>
      <c r="AW663" s="122">
        <f>VLOOKUP(C663,'[1]13'!$C$23:$AZ$935,47,0)</f>
        <v>0.1</v>
      </c>
      <c r="AX663" s="122"/>
      <c r="AY663" s="122">
        <f>VLOOKUP(C663,'[1]13'!$C$23:$AZ$935,49,0)</f>
        <v>3.3000000000000002E-2</v>
      </c>
      <c r="AZ663" s="122"/>
      <c r="BA663" s="122"/>
      <c r="BB663" s="122"/>
      <c r="BC663" s="122">
        <v>0</v>
      </c>
      <c r="BD663" s="122">
        <v>0</v>
      </c>
      <c r="BE663" s="122"/>
      <c r="BF663" s="122">
        <v>0</v>
      </c>
      <c r="BG663" s="122"/>
      <c r="BH663" s="122"/>
      <c r="BI663" s="122"/>
      <c r="BJ663" s="122"/>
      <c r="BK663" s="122"/>
      <c r="BL663" s="122"/>
      <c r="BM663" s="122"/>
      <c r="BN663" s="122"/>
      <c r="BO663" s="122"/>
      <c r="BP663" s="122"/>
      <c r="BQ663" s="122"/>
      <c r="BR663" s="122"/>
      <c r="BS663" s="122"/>
      <c r="BT663" s="122"/>
      <c r="BU663" s="122"/>
      <c r="BV663" s="122"/>
      <c r="BW663" s="122"/>
      <c r="BX663" s="122"/>
      <c r="BY663" s="122">
        <f t="shared" si="510"/>
        <v>0.21069889999999991</v>
      </c>
      <c r="BZ663" s="122"/>
      <c r="CA663" s="122"/>
      <c r="CB663" s="98"/>
    </row>
    <row r="664" spans="1:80" s="90" customFormat="1" ht="46.65" x14ac:dyDescent="0.3">
      <c r="A664" s="106" t="s">
        <v>1662</v>
      </c>
      <c r="B664" s="107" t="s">
        <v>1830</v>
      </c>
      <c r="C664" s="108" t="s">
        <v>1515</v>
      </c>
      <c r="D664" s="122">
        <v>10.011059999999999</v>
      </c>
      <c r="E664" s="122"/>
      <c r="F664" s="122">
        <f>VLOOKUP(C664,'[1]13'!$C$23:$AZ$935,4,0)</f>
        <v>10.011059999999999</v>
      </c>
      <c r="G664" s="122">
        <f>VLOOKUP(C664,'[1]13'!$C$23:$AZ$935,5,0)</f>
        <v>1.26</v>
      </c>
      <c r="H664" s="122"/>
      <c r="I664" s="122">
        <f>VLOOKUP(C664,'[1]13'!$C$23:$AZ$935,7,0)</f>
        <v>0.3</v>
      </c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2"/>
      <c r="AC664" s="122"/>
      <c r="AD664" s="122"/>
      <c r="AE664" s="122"/>
      <c r="AF664" s="122"/>
      <c r="AG664" s="122"/>
      <c r="AH664" s="122">
        <v>10.011059999999999</v>
      </c>
      <c r="AI664" s="122">
        <v>1.26</v>
      </c>
      <c r="AJ664" s="122"/>
      <c r="AK664" s="122">
        <v>0.3</v>
      </c>
      <c r="AL664" s="122"/>
      <c r="AM664" s="122"/>
      <c r="AN664" s="122"/>
      <c r="AO664" s="122">
        <f t="shared" si="506"/>
        <v>0</v>
      </c>
      <c r="AP664" s="122">
        <f t="shared" si="507"/>
        <v>0</v>
      </c>
      <c r="AQ664" s="122">
        <f t="shared" si="508"/>
        <v>0</v>
      </c>
      <c r="AR664" s="122">
        <f t="shared" si="509"/>
        <v>0</v>
      </c>
      <c r="AS664" s="122"/>
      <c r="AT664" s="122"/>
      <c r="AU664" s="122"/>
      <c r="AV664" s="122">
        <f>VLOOKUP(C664,'[1]13'!$C$23:$AZ$935,46,0)</f>
        <v>0</v>
      </c>
      <c r="AW664" s="122">
        <f>VLOOKUP(C664,'[1]13'!$C$23:$AZ$935,47,0)</f>
        <v>0</v>
      </c>
      <c r="AX664" s="122"/>
      <c r="AY664" s="122">
        <f>VLOOKUP(C664,'[1]13'!$C$23:$AZ$935,49,0)</f>
        <v>0</v>
      </c>
      <c r="AZ664" s="122"/>
      <c r="BA664" s="122"/>
      <c r="BB664" s="122"/>
      <c r="BC664" s="122">
        <v>0</v>
      </c>
      <c r="BD664" s="122">
        <v>0</v>
      </c>
      <c r="BE664" s="122"/>
      <c r="BF664" s="122">
        <v>0</v>
      </c>
      <c r="BG664" s="122"/>
      <c r="BH664" s="122"/>
      <c r="BI664" s="122"/>
      <c r="BJ664" s="122"/>
      <c r="BK664" s="122"/>
      <c r="BL664" s="122"/>
      <c r="BM664" s="122"/>
      <c r="BN664" s="122"/>
      <c r="BO664" s="122"/>
      <c r="BP664" s="122"/>
      <c r="BQ664" s="122"/>
      <c r="BR664" s="122"/>
      <c r="BS664" s="122"/>
      <c r="BT664" s="122"/>
      <c r="BU664" s="122"/>
      <c r="BV664" s="122"/>
      <c r="BW664" s="122"/>
      <c r="BX664" s="122"/>
      <c r="BY664" s="122">
        <f t="shared" si="510"/>
        <v>10.011059999999999</v>
      </c>
      <c r="BZ664" s="122"/>
      <c r="CA664" s="122"/>
      <c r="CB664" s="98"/>
    </row>
    <row r="665" spans="1:80" s="90" customFormat="1" ht="46.65" x14ac:dyDescent="0.3">
      <c r="A665" s="106" t="s">
        <v>1662</v>
      </c>
      <c r="B665" s="107" t="s">
        <v>1831</v>
      </c>
      <c r="C665" s="108" t="s">
        <v>1516</v>
      </c>
      <c r="D665" s="122">
        <v>6.8284200000000004</v>
      </c>
      <c r="E665" s="122"/>
      <c r="F665" s="122">
        <f>VLOOKUP(C665,'[1]13'!$C$23:$AZ$935,4,0)</f>
        <v>0</v>
      </c>
      <c r="G665" s="122">
        <f>VLOOKUP(C665,'[1]13'!$C$23:$AZ$935,5,0)</f>
        <v>0</v>
      </c>
      <c r="H665" s="122"/>
      <c r="I665" s="122">
        <f>VLOOKUP(C665,'[1]13'!$C$23:$AZ$935,7,0)</f>
        <v>0</v>
      </c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2"/>
      <c r="AC665" s="122"/>
      <c r="AD665" s="122"/>
      <c r="AE665" s="122"/>
      <c r="AF665" s="122"/>
      <c r="AG665" s="122"/>
      <c r="AH665" s="122">
        <v>0</v>
      </c>
      <c r="AI665" s="122">
        <v>0</v>
      </c>
      <c r="AJ665" s="122"/>
      <c r="AK665" s="122">
        <v>0</v>
      </c>
      <c r="AL665" s="122"/>
      <c r="AM665" s="122"/>
      <c r="AN665" s="122"/>
      <c r="AO665" s="122">
        <f t="shared" si="506"/>
        <v>0</v>
      </c>
      <c r="AP665" s="122">
        <f t="shared" si="507"/>
        <v>0</v>
      </c>
      <c r="AQ665" s="122">
        <f t="shared" si="508"/>
        <v>0</v>
      </c>
      <c r="AR665" s="122">
        <f t="shared" si="509"/>
        <v>0</v>
      </c>
      <c r="AS665" s="122"/>
      <c r="AT665" s="122"/>
      <c r="AU665" s="122"/>
      <c r="AV665" s="122">
        <f>VLOOKUP(C665,'[1]13'!$C$23:$AZ$935,46,0)</f>
        <v>0</v>
      </c>
      <c r="AW665" s="122">
        <f>VLOOKUP(C665,'[1]13'!$C$23:$AZ$935,47,0)</f>
        <v>0</v>
      </c>
      <c r="AX665" s="122"/>
      <c r="AY665" s="122">
        <f>VLOOKUP(C665,'[1]13'!$C$23:$AZ$935,49,0)</f>
        <v>0</v>
      </c>
      <c r="AZ665" s="122"/>
      <c r="BA665" s="122"/>
      <c r="BB665" s="122"/>
      <c r="BC665" s="122">
        <v>0</v>
      </c>
      <c r="BD665" s="122">
        <v>0</v>
      </c>
      <c r="BE665" s="122"/>
      <c r="BF665" s="122">
        <v>0</v>
      </c>
      <c r="BG665" s="122"/>
      <c r="BH665" s="122"/>
      <c r="BI665" s="122"/>
      <c r="BJ665" s="122"/>
      <c r="BK665" s="122"/>
      <c r="BL665" s="122"/>
      <c r="BM665" s="122"/>
      <c r="BN665" s="122"/>
      <c r="BO665" s="122"/>
      <c r="BP665" s="122"/>
      <c r="BQ665" s="122"/>
      <c r="BR665" s="122"/>
      <c r="BS665" s="122"/>
      <c r="BT665" s="122"/>
      <c r="BU665" s="122"/>
      <c r="BV665" s="122"/>
      <c r="BW665" s="122"/>
      <c r="BX665" s="122"/>
      <c r="BY665" s="122">
        <f t="shared" si="510"/>
        <v>0</v>
      </c>
      <c r="BZ665" s="122"/>
      <c r="CA665" s="122"/>
      <c r="CB665" s="98"/>
    </row>
    <row r="666" spans="1:80" s="90" customFormat="1" ht="46.65" x14ac:dyDescent="0.3">
      <c r="A666" s="106" t="s">
        <v>1662</v>
      </c>
      <c r="B666" s="107" t="s">
        <v>1832</v>
      </c>
      <c r="C666" s="108" t="s">
        <v>1517</v>
      </c>
      <c r="D666" s="122">
        <v>3.7632800000000004</v>
      </c>
      <c r="E666" s="122"/>
      <c r="F666" s="122">
        <f>VLOOKUP(C666,'[1]13'!$C$23:$AZ$935,4,0)</f>
        <v>3.76328</v>
      </c>
      <c r="G666" s="122">
        <f>VLOOKUP(C666,'[1]13'!$C$23:$AZ$935,5,0)</f>
        <v>0.16</v>
      </c>
      <c r="H666" s="122"/>
      <c r="I666" s="122">
        <f>VLOOKUP(C666,'[1]13'!$C$23:$AZ$935,7,0)</f>
        <v>0.62</v>
      </c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2"/>
      <c r="AC666" s="122"/>
      <c r="AD666" s="122"/>
      <c r="AE666" s="122"/>
      <c r="AF666" s="122"/>
      <c r="AG666" s="122"/>
      <c r="AH666" s="122">
        <v>3.76328</v>
      </c>
      <c r="AI666" s="122">
        <v>0.16</v>
      </c>
      <c r="AJ666" s="122"/>
      <c r="AK666" s="122">
        <v>0.62</v>
      </c>
      <c r="AL666" s="122"/>
      <c r="AM666" s="122"/>
      <c r="AN666" s="122"/>
      <c r="AO666" s="122">
        <f t="shared" si="506"/>
        <v>0</v>
      </c>
      <c r="AP666" s="122">
        <f t="shared" si="507"/>
        <v>0</v>
      </c>
      <c r="AQ666" s="122">
        <f t="shared" si="508"/>
        <v>0</v>
      </c>
      <c r="AR666" s="122">
        <f t="shared" si="509"/>
        <v>0</v>
      </c>
      <c r="AS666" s="122"/>
      <c r="AT666" s="122"/>
      <c r="AU666" s="122"/>
      <c r="AV666" s="122">
        <f>VLOOKUP(C666,'[1]13'!$C$23:$AZ$935,46,0)</f>
        <v>0</v>
      </c>
      <c r="AW666" s="122">
        <f>VLOOKUP(C666,'[1]13'!$C$23:$AZ$935,47,0)</f>
        <v>0</v>
      </c>
      <c r="AX666" s="122"/>
      <c r="AY666" s="122">
        <f>VLOOKUP(C666,'[1]13'!$C$23:$AZ$935,49,0)</f>
        <v>0</v>
      </c>
      <c r="AZ666" s="122"/>
      <c r="BA666" s="122"/>
      <c r="BB666" s="122"/>
      <c r="BC666" s="122">
        <v>0</v>
      </c>
      <c r="BD666" s="122">
        <v>0</v>
      </c>
      <c r="BE666" s="122"/>
      <c r="BF666" s="122">
        <v>0</v>
      </c>
      <c r="BG666" s="122"/>
      <c r="BH666" s="122"/>
      <c r="BI666" s="122"/>
      <c r="BJ666" s="122"/>
      <c r="BK666" s="122"/>
      <c r="BL666" s="122"/>
      <c r="BM666" s="122"/>
      <c r="BN666" s="122"/>
      <c r="BO666" s="122"/>
      <c r="BP666" s="122"/>
      <c r="BQ666" s="122"/>
      <c r="BR666" s="122"/>
      <c r="BS666" s="122"/>
      <c r="BT666" s="122"/>
      <c r="BU666" s="122"/>
      <c r="BV666" s="122"/>
      <c r="BW666" s="122"/>
      <c r="BX666" s="122"/>
      <c r="BY666" s="122">
        <f t="shared" si="510"/>
        <v>3.76328</v>
      </c>
      <c r="BZ666" s="122"/>
      <c r="CA666" s="122"/>
      <c r="CB666" s="98"/>
    </row>
    <row r="667" spans="1:80" s="90" customFormat="1" ht="46.65" x14ac:dyDescent="0.3">
      <c r="A667" s="106" t="s">
        <v>1662</v>
      </c>
      <c r="B667" s="107" t="s">
        <v>1030</v>
      </c>
      <c r="C667" s="108" t="s">
        <v>1518</v>
      </c>
      <c r="D667" s="122">
        <v>3.3849999999999998</v>
      </c>
      <c r="E667" s="122"/>
      <c r="F667" s="122">
        <f>VLOOKUP(C667,'[1]13'!$C$23:$AZ$935,4,0)</f>
        <v>0</v>
      </c>
      <c r="G667" s="122">
        <f>VLOOKUP(C667,'[1]13'!$C$23:$AZ$935,5,0)</f>
        <v>0</v>
      </c>
      <c r="H667" s="122"/>
      <c r="I667" s="122">
        <f>VLOOKUP(C667,'[1]13'!$C$23:$AZ$935,7,0)</f>
        <v>0</v>
      </c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2"/>
      <c r="AC667" s="122"/>
      <c r="AD667" s="122"/>
      <c r="AE667" s="122"/>
      <c r="AF667" s="122"/>
      <c r="AG667" s="122"/>
      <c r="AH667" s="122">
        <v>0</v>
      </c>
      <c r="AI667" s="122">
        <v>0</v>
      </c>
      <c r="AJ667" s="122"/>
      <c r="AK667" s="122">
        <v>0</v>
      </c>
      <c r="AL667" s="122"/>
      <c r="AM667" s="122"/>
      <c r="AN667" s="122"/>
      <c r="AO667" s="122">
        <f t="shared" si="506"/>
        <v>0</v>
      </c>
      <c r="AP667" s="122">
        <f t="shared" si="507"/>
        <v>0</v>
      </c>
      <c r="AQ667" s="122">
        <f t="shared" si="508"/>
        <v>0</v>
      </c>
      <c r="AR667" s="122">
        <f t="shared" si="509"/>
        <v>0</v>
      </c>
      <c r="AS667" s="122"/>
      <c r="AT667" s="122"/>
      <c r="AU667" s="122"/>
      <c r="AV667" s="122">
        <f>VLOOKUP(C667,'[1]13'!$C$23:$AZ$935,46,0)</f>
        <v>0</v>
      </c>
      <c r="AW667" s="122">
        <f>VLOOKUP(C667,'[1]13'!$C$23:$AZ$935,47,0)</f>
        <v>0</v>
      </c>
      <c r="AX667" s="122"/>
      <c r="AY667" s="122">
        <f>VLOOKUP(C667,'[1]13'!$C$23:$AZ$935,49,0)</f>
        <v>0</v>
      </c>
      <c r="AZ667" s="122"/>
      <c r="BA667" s="122"/>
      <c r="BB667" s="122"/>
      <c r="BC667" s="122">
        <v>0</v>
      </c>
      <c r="BD667" s="122">
        <v>0</v>
      </c>
      <c r="BE667" s="122"/>
      <c r="BF667" s="122">
        <v>0</v>
      </c>
      <c r="BG667" s="122"/>
      <c r="BH667" s="122"/>
      <c r="BI667" s="122"/>
      <c r="BJ667" s="122"/>
      <c r="BK667" s="122"/>
      <c r="BL667" s="122"/>
      <c r="BM667" s="122"/>
      <c r="BN667" s="122"/>
      <c r="BO667" s="122"/>
      <c r="BP667" s="122"/>
      <c r="BQ667" s="122"/>
      <c r="BR667" s="122"/>
      <c r="BS667" s="122"/>
      <c r="BT667" s="122"/>
      <c r="BU667" s="122"/>
      <c r="BV667" s="122"/>
      <c r="BW667" s="122"/>
      <c r="BX667" s="122"/>
      <c r="BY667" s="122">
        <f t="shared" si="510"/>
        <v>0</v>
      </c>
      <c r="BZ667" s="122"/>
      <c r="CA667" s="122"/>
      <c r="CB667" s="98"/>
    </row>
    <row r="668" spans="1:80" s="90" customFormat="1" ht="46.65" x14ac:dyDescent="0.3">
      <c r="A668" s="106" t="s">
        <v>1662</v>
      </c>
      <c r="B668" s="107" t="s">
        <v>1833</v>
      </c>
      <c r="C668" s="108" t="s">
        <v>1519</v>
      </c>
      <c r="D668" s="122">
        <v>2.3573600000000003</v>
      </c>
      <c r="E668" s="122"/>
      <c r="F668" s="122">
        <f>VLOOKUP(C668,'[1]13'!$C$23:$AZ$935,4,0)</f>
        <v>0</v>
      </c>
      <c r="G668" s="122">
        <f>VLOOKUP(C668,'[1]13'!$C$23:$AZ$935,5,0)</f>
        <v>0</v>
      </c>
      <c r="H668" s="122"/>
      <c r="I668" s="122">
        <f>VLOOKUP(C668,'[1]13'!$C$23:$AZ$935,7,0)</f>
        <v>0</v>
      </c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2"/>
      <c r="AC668" s="122"/>
      <c r="AD668" s="122"/>
      <c r="AE668" s="122"/>
      <c r="AF668" s="122"/>
      <c r="AG668" s="122"/>
      <c r="AH668" s="122">
        <v>0</v>
      </c>
      <c r="AI668" s="122">
        <v>0</v>
      </c>
      <c r="AJ668" s="122"/>
      <c r="AK668" s="122">
        <v>0</v>
      </c>
      <c r="AL668" s="122"/>
      <c r="AM668" s="122"/>
      <c r="AN668" s="122"/>
      <c r="AO668" s="122">
        <f t="shared" si="506"/>
        <v>0</v>
      </c>
      <c r="AP668" s="122">
        <f t="shared" si="507"/>
        <v>0</v>
      </c>
      <c r="AQ668" s="122">
        <f t="shared" si="508"/>
        <v>0</v>
      </c>
      <c r="AR668" s="122">
        <f t="shared" si="509"/>
        <v>0</v>
      </c>
      <c r="AS668" s="122"/>
      <c r="AT668" s="122"/>
      <c r="AU668" s="122"/>
      <c r="AV668" s="122">
        <f>VLOOKUP(C668,'[1]13'!$C$23:$AZ$935,46,0)</f>
        <v>0</v>
      </c>
      <c r="AW668" s="122">
        <f>VLOOKUP(C668,'[1]13'!$C$23:$AZ$935,47,0)</f>
        <v>0</v>
      </c>
      <c r="AX668" s="122"/>
      <c r="AY668" s="122">
        <f>VLOOKUP(C668,'[1]13'!$C$23:$AZ$935,49,0)</f>
        <v>0</v>
      </c>
      <c r="AZ668" s="122"/>
      <c r="BA668" s="122"/>
      <c r="BB668" s="122"/>
      <c r="BC668" s="122">
        <v>0</v>
      </c>
      <c r="BD668" s="122">
        <v>0</v>
      </c>
      <c r="BE668" s="122"/>
      <c r="BF668" s="122">
        <v>0</v>
      </c>
      <c r="BG668" s="122"/>
      <c r="BH668" s="122"/>
      <c r="BI668" s="122"/>
      <c r="BJ668" s="122"/>
      <c r="BK668" s="122"/>
      <c r="BL668" s="122"/>
      <c r="BM668" s="122"/>
      <c r="BN668" s="122"/>
      <c r="BO668" s="122"/>
      <c r="BP668" s="122"/>
      <c r="BQ668" s="122"/>
      <c r="BR668" s="122"/>
      <c r="BS668" s="122"/>
      <c r="BT668" s="122"/>
      <c r="BU668" s="122"/>
      <c r="BV668" s="122"/>
      <c r="BW668" s="122"/>
      <c r="BX668" s="122"/>
      <c r="BY668" s="122">
        <f t="shared" si="510"/>
        <v>0</v>
      </c>
      <c r="BZ668" s="122"/>
      <c r="CA668" s="122"/>
      <c r="CB668" s="98"/>
    </row>
    <row r="669" spans="1:80" s="90" customFormat="1" ht="46.65" x14ac:dyDescent="0.3">
      <c r="A669" s="106" t="s">
        <v>1662</v>
      </c>
      <c r="B669" s="107" t="s">
        <v>1031</v>
      </c>
      <c r="C669" s="108" t="s">
        <v>1520</v>
      </c>
      <c r="D669" s="122">
        <v>4.1478900000000003</v>
      </c>
      <c r="E669" s="122"/>
      <c r="F669" s="122">
        <f>VLOOKUP(C669,'[1]13'!$C$23:$AZ$935,4,0)</f>
        <v>0</v>
      </c>
      <c r="G669" s="122">
        <f>VLOOKUP(C669,'[1]13'!$C$23:$AZ$935,5,0)</f>
        <v>0</v>
      </c>
      <c r="H669" s="122"/>
      <c r="I669" s="122">
        <f>VLOOKUP(C669,'[1]13'!$C$23:$AZ$935,7,0)</f>
        <v>0</v>
      </c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2"/>
      <c r="AC669" s="122"/>
      <c r="AD669" s="122"/>
      <c r="AE669" s="122"/>
      <c r="AF669" s="122"/>
      <c r="AG669" s="122"/>
      <c r="AH669" s="122">
        <v>0</v>
      </c>
      <c r="AI669" s="122">
        <v>0</v>
      </c>
      <c r="AJ669" s="122"/>
      <c r="AK669" s="122">
        <v>0</v>
      </c>
      <c r="AL669" s="122"/>
      <c r="AM669" s="122"/>
      <c r="AN669" s="122"/>
      <c r="AO669" s="122">
        <f t="shared" si="506"/>
        <v>0</v>
      </c>
      <c r="AP669" s="122">
        <f t="shared" si="507"/>
        <v>0</v>
      </c>
      <c r="AQ669" s="122">
        <f t="shared" si="508"/>
        <v>0</v>
      </c>
      <c r="AR669" s="122">
        <f t="shared" si="509"/>
        <v>0</v>
      </c>
      <c r="AS669" s="122"/>
      <c r="AT669" s="122"/>
      <c r="AU669" s="122"/>
      <c r="AV669" s="122">
        <f>VLOOKUP(C669,'[1]13'!$C$23:$AZ$935,46,0)</f>
        <v>0</v>
      </c>
      <c r="AW669" s="122">
        <f>VLOOKUP(C669,'[1]13'!$C$23:$AZ$935,47,0)</f>
        <v>0</v>
      </c>
      <c r="AX669" s="122"/>
      <c r="AY669" s="122">
        <f>VLOOKUP(C669,'[1]13'!$C$23:$AZ$935,49,0)</f>
        <v>0</v>
      </c>
      <c r="AZ669" s="122"/>
      <c r="BA669" s="122"/>
      <c r="BB669" s="122"/>
      <c r="BC669" s="122">
        <v>0</v>
      </c>
      <c r="BD669" s="122">
        <v>0</v>
      </c>
      <c r="BE669" s="122"/>
      <c r="BF669" s="122">
        <v>0</v>
      </c>
      <c r="BG669" s="122"/>
      <c r="BH669" s="122"/>
      <c r="BI669" s="122"/>
      <c r="BJ669" s="122"/>
      <c r="BK669" s="122"/>
      <c r="BL669" s="122"/>
      <c r="BM669" s="122"/>
      <c r="BN669" s="122"/>
      <c r="BO669" s="122"/>
      <c r="BP669" s="122"/>
      <c r="BQ669" s="122"/>
      <c r="BR669" s="122"/>
      <c r="BS669" s="122"/>
      <c r="BT669" s="122"/>
      <c r="BU669" s="122"/>
      <c r="BV669" s="122"/>
      <c r="BW669" s="122"/>
      <c r="BX669" s="122"/>
      <c r="BY669" s="122">
        <f t="shared" si="510"/>
        <v>0</v>
      </c>
      <c r="BZ669" s="122"/>
      <c r="CA669" s="122"/>
      <c r="CB669" s="98"/>
    </row>
    <row r="670" spans="1:80" s="90" customFormat="1" ht="46.65" x14ac:dyDescent="0.3">
      <c r="A670" s="106" t="s">
        <v>1662</v>
      </c>
      <c r="B670" s="107" t="s">
        <v>1032</v>
      </c>
      <c r="C670" s="108" t="s">
        <v>1521</v>
      </c>
      <c r="D670" s="122">
        <v>5.6026099999999994</v>
      </c>
      <c r="E670" s="122"/>
      <c r="F670" s="122">
        <f>VLOOKUP(C670,'[1]13'!$C$23:$AZ$935,4,0)</f>
        <v>0</v>
      </c>
      <c r="G670" s="122">
        <f>VLOOKUP(C670,'[1]13'!$C$23:$AZ$935,5,0)</f>
        <v>0</v>
      </c>
      <c r="H670" s="122"/>
      <c r="I670" s="122">
        <f>VLOOKUP(C670,'[1]13'!$C$23:$AZ$935,7,0)</f>
        <v>0</v>
      </c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2"/>
      <c r="AC670" s="122"/>
      <c r="AD670" s="122"/>
      <c r="AE670" s="122"/>
      <c r="AF670" s="122"/>
      <c r="AG670" s="122"/>
      <c r="AH670" s="122">
        <v>0</v>
      </c>
      <c r="AI670" s="122">
        <v>0</v>
      </c>
      <c r="AJ670" s="122"/>
      <c r="AK670" s="122">
        <v>0</v>
      </c>
      <c r="AL670" s="122"/>
      <c r="AM670" s="122"/>
      <c r="AN670" s="122"/>
      <c r="AO670" s="122">
        <f t="shared" si="506"/>
        <v>0</v>
      </c>
      <c r="AP670" s="122">
        <f t="shared" si="507"/>
        <v>0</v>
      </c>
      <c r="AQ670" s="122">
        <f t="shared" si="508"/>
        <v>0</v>
      </c>
      <c r="AR670" s="122">
        <f t="shared" si="509"/>
        <v>0</v>
      </c>
      <c r="AS670" s="122"/>
      <c r="AT670" s="122"/>
      <c r="AU670" s="122"/>
      <c r="AV670" s="122">
        <f>VLOOKUP(C670,'[1]13'!$C$23:$AZ$935,46,0)</f>
        <v>0</v>
      </c>
      <c r="AW670" s="122">
        <f>VLOOKUP(C670,'[1]13'!$C$23:$AZ$935,47,0)</f>
        <v>0</v>
      </c>
      <c r="AX670" s="122"/>
      <c r="AY670" s="122">
        <f>VLOOKUP(C670,'[1]13'!$C$23:$AZ$935,49,0)</f>
        <v>0</v>
      </c>
      <c r="AZ670" s="122"/>
      <c r="BA670" s="122"/>
      <c r="BB670" s="122"/>
      <c r="BC670" s="122">
        <v>0</v>
      </c>
      <c r="BD670" s="122">
        <v>0</v>
      </c>
      <c r="BE670" s="122"/>
      <c r="BF670" s="122">
        <v>0</v>
      </c>
      <c r="BG670" s="122"/>
      <c r="BH670" s="122"/>
      <c r="BI670" s="122"/>
      <c r="BJ670" s="122"/>
      <c r="BK670" s="122"/>
      <c r="BL670" s="122"/>
      <c r="BM670" s="122"/>
      <c r="BN670" s="122"/>
      <c r="BO670" s="122"/>
      <c r="BP670" s="122"/>
      <c r="BQ670" s="122"/>
      <c r="BR670" s="122"/>
      <c r="BS670" s="122"/>
      <c r="BT670" s="122"/>
      <c r="BU670" s="122"/>
      <c r="BV670" s="122"/>
      <c r="BW670" s="122"/>
      <c r="BX670" s="122"/>
      <c r="BY670" s="122">
        <f t="shared" si="510"/>
        <v>0</v>
      </c>
      <c r="BZ670" s="122"/>
      <c r="CA670" s="122"/>
      <c r="CB670" s="98"/>
    </row>
    <row r="671" spans="1:80" s="90" customFormat="1" x14ac:dyDescent="0.3">
      <c r="A671" s="103"/>
      <c r="B671" s="110" t="s">
        <v>76</v>
      </c>
      <c r="C671" s="105"/>
      <c r="D671" s="133">
        <f t="shared" ref="D671:BN671" si="511">SUM(D672:D691)</f>
        <v>787.13713000000007</v>
      </c>
      <c r="E671" s="133">
        <f t="shared" si="511"/>
        <v>0</v>
      </c>
      <c r="F671" s="133">
        <f t="shared" si="511"/>
        <v>19.164570000000001</v>
      </c>
      <c r="G671" s="133">
        <f t="shared" si="511"/>
        <v>1.25</v>
      </c>
      <c r="H671" s="133">
        <f t="shared" si="511"/>
        <v>0</v>
      </c>
      <c r="I671" s="133">
        <f t="shared" si="511"/>
        <v>2.5700000000000003</v>
      </c>
      <c r="J671" s="133">
        <f t="shared" si="511"/>
        <v>0</v>
      </c>
      <c r="K671" s="133">
        <f t="shared" si="511"/>
        <v>0</v>
      </c>
      <c r="L671" s="133">
        <f t="shared" si="511"/>
        <v>0</v>
      </c>
      <c r="M671" s="133">
        <f t="shared" si="511"/>
        <v>0</v>
      </c>
      <c r="N671" s="133">
        <f t="shared" si="511"/>
        <v>0</v>
      </c>
      <c r="O671" s="133">
        <f t="shared" si="511"/>
        <v>0</v>
      </c>
      <c r="P671" s="133">
        <f t="shared" si="511"/>
        <v>0</v>
      </c>
      <c r="Q671" s="133">
        <f t="shared" si="511"/>
        <v>0</v>
      </c>
      <c r="R671" s="133">
        <f t="shared" si="511"/>
        <v>0</v>
      </c>
      <c r="S671" s="133">
        <f t="shared" si="511"/>
        <v>0</v>
      </c>
      <c r="T671" s="133">
        <f t="shared" si="511"/>
        <v>0</v>
      </c>
      <c r="U671" s="133">
        <f t="shared" si="511"/>
        <v>0</v>
      </c>
      <c r="V671" s="133">
        <f t="shared" si="511"/>
        <v>0</v>
      </c>
      <c r="W671" s="133">
        <f t="shared" si="511"/>
        <v>0</v>
      </c>
      <c r="X671" s="133">
        <f t="shared" si="511"/>
        <v>0</v>
      </c>
      <c r="Y671" s="133">
        <f t="shared" si="511"/>
        <v>0</v>
      </c>
      <c r="Z671" s="133">
        <f t="shared" si="511"/>
        <v>0</v>
      </c>
      <c r="AA671" s="133">
        <f t="shared" si="511"/>
        <v>0</v>
      </c>
      <c r="AB671" s="133">
        <f t="shared" si="511"/>
        <v>0</v>
      </c>
      <c r="AC671" s="133">
        <f t="shared" si="511"/>
        <v>0</v>
      </c>
      <c r="AD671" s="133">
        <f t="shared" si="511"/>
        <v>0</v>
      </c>
      <c r="AE671" s="133">
        <f t="shared" si="511"/>
        <v>0</v>
      </c>
      <c r="AF671" s="133">
        <f t="shared" si="511"/>
        <v>0</v>
      </c>
      <c r="AG671" s="133">
        <f t="shared" si="511"/>
        <v>0</v>
      </c>
      <c r="AH671" s="133">
        <f t="shared" si="511"/>
        <v>19.164570000000001</v>
      </c>
      <c r="AI671" s="133">
        <f t="shared" si="511"/>
        <v>1.25</v>
      </c>
      <c r="AJ671" s="133">
        <f t="shared" si="511"/>
        <v>0</v>
      </c>
      <c r="AK671" s="133">
        <f t="shared" si="511"/>
        <v>2.5700000000000003</v>
      </c>
      <c r="AL671" s="133">
        <f t="shared" si="511"/>
        <v>0</v>
      </c>
      <c r="AM671" s="133">
        <f t="shared" si="511"/>
        <v>0</v>
      </c>
      <c r="AN671" s="133">
        <f t="shared" si="511"/>
        <v>0</v>
      </c>
      <c r="AO671" s="133">
        <f t="shared" si="511"/>
        <v>9.72010328</v>
      </c>
      <c r="AP671" s="133">
        <f t="shared" si="511"/>
        <v>0.75</v>
      </c>
      <c r="AQ671" s="133">
        <f t="shared" si="511"/>
        <v>0</v>
      </c>
      <c r="AR671" s="133">
        <f t="shared" si="511"/>
        <v>0.94699999999999995</v>
      </c>
      <c r="AS671" s="133">
        <f t="shared" si="511"/>
        <v>0</v>
      </c>
      <c r="AT671" s="133">
        <f t="shared" si="511"/>
        <v>0</v>
      </c>
      <c r="AU671" s="133">
        <f t="shared" si="511"/>
        <v>0</v>
      </c>
      <c r="AV671" s="133">
        <f t="shared" si="511"/>
        <v>7.5408631600000007</v>
      </c>
      <c r="AW671" s="133">
        <f t="shared" si="511"/>
        <v>0.5</v>
      </c>
      <c r="AX671" s="133">
        <f t="shared" si="511"/>
        <v>0</v>
      </c>
      <c r="AY671" s="133">
        <f t="shared" si="511"/>
        <v>0.90599999999999992</v>
      </c>
      <c r="AZ671" s="133">
        <f t="shared" si="511"/>
        <v>0</v>
      </c>
      <c r="BA671" s="133">
        <f t="shared" si="511"/>
        <v>0</v>
      </c>
      <c r="BB671" s="133">
        <f t="shared" si="511"/>
        <v>0</v>
      </c>
      <c r="BC671" s="133">
        <f t="shared" si="511"/>
        <v>2.1792401199999998</v>
      </c>
      <c r="BD671" s="133">
        <f t="shared" si="511"/>
        <v>0.25</v>
      </c>
      <c r="BE671" s="133">
        <f t="shared" si="511"/>
        <v>0</v>
      </c>
      <c r="BF671" s="133">
        <f t="shared" si="511"/>
        <v>4.1000000000000002E-2</v>
      </c>
      <c r="BG671" s="133">
        <f t="shared" si="511"/>
        <v>0</v>
      </c>
      <c r="BH671" s="133">
        <f t="shared" si="511"/>
        <v>0</v>
      </c>
      <c r="BI671" s="133">
        <f t="shared" si="511"/>
        <v>0</v>
      </c>
      <c r="BJ671" s="133">
        <f t="shared" si="511"/>
        <v>0</v>
      </c>
      <c r="BK671" s="133">
        <f t="shared" si="511"/>
        <v>0</v>
      </c>
      <c r="BL671" s="133">
        <f t="shared" si="511"/>
        <v>0</v>
      </c>
      <c r="BM671" s="133">
        <f t="shared" si="511"/>
        <v>0</v>
      </c>
      <c r="BN671" s="133">
        <f t="shared" si="511"/>
        <v>0</v>
      </c>
      <c r="BO671" s="133">
        <f t="shared" ref="BO671:CA671" si="512">SUM(BO672:BO691)</f>
        <v>0</v>
      </c>
      <c r="BP671" s="133">
        <f t="shared" si="512"/>
        <v>0</v>
      </c>
      <c r="BQ671" s="133">
        <f t="shared" si="512"/>
        <v>0</v>
      </c>
      <c r="BR671" s="133">
        <f t="shared" si="512"/>
        <v>0</v>
      </c>
      <c r="BS671" s="133">
        <f t="shared" si="512"/>
        <v>0</v>
      </c>
      <c r="BT671" s="133">
        <f t="shared" si="512"/>
        <v>0</v>
      </c>
      <c r="BU671" s="133">
        <f t="shared" si="512"/>
        <v>0</v>
      </c>
      <c r="BV671" s="133">
        <f t="shared" si="512"/>
        <v>0</v>
      </c>
      <c r="BW671" s="133">
        <f t="shared" si="512"/>
        <v>0</v>
      </c>
      <c r="BX671" s="133">
        <f t="shared" si="512"/>
        <v>0</v>
      </c>
      <c r="BY671" s="133">
        <f t="shared" si="512"/>
        <v>9.4444667199999994</v>
      </c>
      <c r="BZ671" s="133">
        <f t="shared" si="512"/>
        <v>0</v>
      </c>
      <c r="CA671" s="133">
        <f t="shared" si="512"/>
        <v>0</v>
      </c>
      <c r="CB671" s="98"/>
    </row>
    <row r="672" spans="1:80" s="90" customFormat="1" ht="46.65" x14ac:dyDescent="0.3">
      <c r="A672" s="106" t="s">
        <v>1662</v>
      </c>
      <c r="B672" s="107" t="s">
        <v>135</v>
      </c>
      <c r="C672" s="108" t="s">
        <v>136</v>
      </c>
      <c r="D672" s="122">
        <v>5.5442799999999997</v>
      </c>
      <c r="E672" s="122"/>
      <c r="F672" s="122">
        <f>VLOOKUP(C672,'[1]13'!$C$23:$AZ$935,4,0)</f>
        <v>0</v>
      </c>
      <c r="G672" s="122">
        <f>VLOOKUP(C672,'[1]13'!$C$23:$AZ$935,5,0)</f>
        <v>0</v>
      </c>
      <c r="H672" s="122"/>
      <c r="I672" s="122">
        <f>VLOOKUP(C672,'[1]13'!$C$23:$AZ$935,7,0)</f>
        <v>0</v>
      </c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2"/>
      <c r="AC672" s="122"/>
      <c r="AD672" s="122"/>
      <c r="AE672" s="122"/>
      <c r="AF672" s="122"/>
      <c r="AG672" s="122"/>
      <c r="AH672" s="122">
        <v>0</v>
      </c>
      <c r="AI672" s="122">
        <v>0</v>
      </c>
      <c r="AJ672" s="122"/>
      <c r="AK672" s="122">
        <v>0</v>
      </c>
      <c r="AL672" s="122"/>
      <c r="AM672" s="122"/>
      <c r="AN672" s="122"/>
      <c r="AO672" s="122">
        <f t="shared" ref="AO672:AO691" si="513">AV672+BC672</f>
        <v>0</v>
      </c>
      <c r="AP672" s="122">
        <f t="shared" ref="AP672:AP691" si="514">AW672+BD672</f>
        <v>0</v>
      </c>
      <c r="AQ672" s="122">
        <f t="shared" ref="AQ672:AQ691" si="515">AX672+BE672</f>
        <v>0</v>
      </c>
      <c r="AR672" s="122">
        <f t="shared" ref="AR672:AR691" si="516">AY672+BF672</f>
        <v>0</v>
      </c>
      <c r="AS672" s="122"/>
      <c r="AT672" s="122"/>
      <c r="AU672" s="122"/>
      <c r="AV672" s="122">
        <f>VLOOKUP(C672,'[1]13'!$C$23:$AZ$935,46,0)</f>
        <v>0</v>
      </c>
      <c r="AW672" s="122">
        <f>VLOOKUP(C672,'[1]13'!$C$23:$AZ$935,47,0)</f>
        <v>0</v>
      </c>
      <c r="AX672" s="122"/>
      <c r="AY672" s="122">
        <f>VLOOKUP(C672,'[1]13'!$C$23:$AZ$935,49,0)</f>
        <v>0</v>
      </c>
      <c r="AZ672" s="122"/>
      <c r="BA672" s="122"/>
      <c r="BB672" s="122"/>
      <c r="BC672" s="122">
        <v>0</v>
      </c>
      <c r="BD672" s="122">
        <v>0</v>
      </c>
      <c r="BE672" s="122"/>
      <c r="BF672" s="122">
        <v>0</v>
      </c>
      <c r="BG672" s="122"/>
      <c r="BH672" s="122"/>
      <c r="BI672" s="122"/>
      <c r="BJ672" s="122"/>
      <c r="BK672" s="122"/>
      <c r="BL672" s="122"/>
      <c r="BM672" s="122"/>
      <c r="BN672" s="122"/>
      <c r="BO672" s="122"/>
      <c r="BP672" s="122"/>
      <c r="BQ672" s="122"/>
      <c r="BR672" s="122"/>
      <c r="BS672" s="122"/>
      <c r="BT672" s="122"/>
      <c r="BU672" s="122"/>
      <c r="BV672" s="122"/>
      <c r="BW672" s="122"/>
      <c r="BX672" s="122"/>
      <c r="BY672" s="122">
        <f t="shared" ref="BY672:BY691" si="517">F672-AO672</f>
        <v>0</v>
      </c>
      <c r="BZ672" s="122"/>
      <c r="CA672" s="122"/>
      <c r="CB672" s="98"/>
    </row>
    <row r="673" spans="1:80" s="90" customFormat="1" ht="46.65" x14ac:dyDescent="0.3">
      <c r="A673" s="106" t="s">
        <v>1662</v>
      </c>
      <c r="B673" s="107" t="s">
        <v>1834</v>
      </c>
      <c r="C673" s="108" t="s">
        <v>1522</v>
      </c>
      <c r="D673" s="122">
        <v>3.4575100000000001</v>
      </c>
      <c r="E673" s="122"/>
      <c r="F673" s="122">
        <f>VLOOKUP(C673,'[1]13'!$C$23:$AZ$935,4,0)</f>
        <v>3.4575100000000001</v>
      </c>
      <c r="G673" s="122">
        <f>VLOOKUP(C673,'[1]13'!$C$23:$AZ$935,5,0)</f>
        <v>0.4</v>
      </c>
      <c r="H673" s="122"/>
      <c r="I673" s="122">
        <f>VLOOKUP(C673,'[1]13'!$C$23:$AZ$935,7,0)</f>
        <v>0.6</v>
      </c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2"/>
      <c r="AC673" s="122"/>
      <c r="AD673" s="122"/>
      <c r="AE673" s="122"/>
      <c r="AF673" s="122"/>
      <c r="AG673" s="122"/>
      <c r="AH673" s="122">
        <v>3.4575100000000001</v>
      </c>
      <c r="AI673" s="122">
        <v>0.4</v>
      </c>
      <c r="AJ673" s="122"/>
      <c r="AK673" s="122">
        <v>0.6</v>
      </c>
      <c r="AL673" s="122"/>
      <c r="AM673" s="122"/>
      <c r="AN673" s="122"/>
      <c r="AO673" s="122">
        <f t="shared" si="513"/>
        <v>0</v>
      </c>
      <c r="AP673" s="122">
        <f t="shared" si="514"/>
        <v>0</v>
      </c>
      <c r="AQ673" s="122">
        <f t="shared" si="515"/>
        <v>0</v>
      </c>
      <c r="AR673" s="122">
        <f t="shared" si="516"/>
        <v>0</v>
      </c>
      <c r="AS673" s="122"/>
      <c r="AT673" s="122"/>
      <c r="AU673" s="122"/>
      <c r="AV673" s="122">
        <f>VLOOKUP(C673,'[1]13'!$C$23:$AZ$935,46,0)</f>
        <v>0</v>
      </c>
      <c r="AW673" s="122">
        <f>VLOOKUP(C673,'[1]13'!$C$23:$AZ$935,47,0)</f>
        <v>0</v>
      </c>
      <c r="AX673" s="122"/>
      <c r="AY673" s="122">
        <f>VLOOKUP(C673,'[1]13'!$C$23:$AZ$935,49,0)</f>
        <v>0</v>
      </c>
      <c r="AZ673" s="122"/>
      <c r="BA673" s="122"/>
      <c r="BB673" s="122"/>
      <c r="BC673" s="122">
        <v>0</v>
      </c>
      <c r="BD673" s="122">
        <v>0</v>
      </c>
      <c r="BE673" s="122"/>
      <c r="BF673" s="122">
        <v>0</v>
      </c>
      <c r="BG673" s="122"/>
      <c r="BH673" s="122"/>
      <c r="BI673" s="122"/>
      <c r="BJ673" s="122"/>
      <c r="BK673" s="122"/>
      <c r="BL673" s="122"/>
      <c r="BM673" s="122"/>
      <c r="BN673" s="122"/>
      <c r="BO673" s="122"/>
      <c r="BP673" s="122"/>
      <c r="BQ673" s="122"/>
      <c r="BR673" s="122"/>
      <c r="BS673" s="122"/>
      <c r="BT673" s="122"/>
      <c r="BU673" s="122"/>
      <c r="BV673" s="122"/>
      <c r="BW673" s="122"/>
      <c r="BX673" s="122"/>
      <c r="BY673" s="122">
        <f t="shared" si="517"/>
        <v>3.4575100000000001</v>
      </c>
      <c r="BZ673" s="122"/>
      <c r="CA673" s="122"/>
      <c r="CB673" s="98"/>
    </row>
    <row r="674" spans="1:80" s="90" customFormat="1" ht="46.65" x14ac:dyDescent="0.3">
      <c r="A674" s="106" t="s">
        <v>1662</v>
      </c>
      <c r="B674" s="107" t="s">
        <v>658</v>
      </c>
      <c r="C674" s="108" t="s">
        <v>708</v>
      </c>
      <c r="D674" s="122">
        <v>2.4885900000000003</v>
      </c>
      <c r="E674" s="122"/>
      <c r="F674" s="122">
        <f>VLOOKUP(C674,'[1]13'!$C$23:$AZ$935,4,0)</f>
        <v>2.4885900000000003</v>
      </c>
      <c r="G674" s="122">
        <f>VLOOKUP(C674,'[1]13'!$C$23:$AZ$935,5,0)</f>
        <v>0.25</v>
      </c>
      <c r="H674" s="122"/>
      <c r="I674" s="122">
        <f>VLOOKUP(C674,'[1]13'!$C$23:$AZ$935,7,0)</f>
        <v>0.2</v>
      </c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2"/>
      <c r="AC674" s="122"/>
      <c r="AD674" s="122"/>
      <c r="AE674" s="122"/>
      <c r="AF674" s="122"/>
      <c r="AG674" s="122"/>
      <c r="AH674" s="122">
        <v>2.4885900000000003</v>
      </c>
      <c r="AI674" s="122">
        <v>0.25</v>
      </c>
      <c r="AJ674" s="122"/>
      <c r="AK674" s="122">
        <v>0.2</v>
      </c>
      <c r="AL674" s="122"/>
      <c r="AM674" s="122"/>
      <c r="AN674" s="122"/>
      <c r="AO674" s="122">
        <f t="shared" si="513"/>
        <v>2.5035532599999999</v>
      </c>
      <c r="AP674" s="122">
        <f t="shared" si="514"/>
        <v>0.25</v>
      </c>
      <c r="AQ674" s="122">
        <f t="shared" si="515"/>
        <v>0</v>
      </c>
      <c r="AR674" s="122">
        <f t="shared" si="516"/>
        <v>0.32600000000000001</v>
      </c>
      <c r="AS674" s="122"/>
      <c r="AT674" s="122"/>
      <c r="AU674" s="122"/>
      <c r="AV674" s="122">
        <f>VLOOKUP(C674,'[1]13'!$C$23:$AZ$935,46,0)</f>
        <v>2.5035532599999999</v>
      </c>
      <c r="AW674" s="122">
        <f>VLOOKUP(C674,'[1]13'!$C$23:$AZ$935,47,0)</f>
        <v>0.25</v>
      </c>
      <c r="AX674" s="122"/>
      <c r="AY674" s="122">
        <f>VLOOKUP(C674,'[1]13'!$C$23:$AZ$935,49,0)</f>
        <v>0.32600000000000001</v>
      </c>
      <c r="AZ674" s="122"/>
      <c r="BA674" s="122"/>
      <c r="BB674" s="122"/>
      <c r="BC674" s="122">
        <v>0</v>
      </c>
      <c r="BD674" s="122">
        <v>0</v>
      </c>
      <c r="BE674" s="122"/>
      <c r="BF674" s="122">
        <v>0</v>
      </c>
      <c r="BG674" s="122"/>
      <c r="BH674" s="122"/>
      <c r="BI674" s="122"/>
      <c r="BJ674" s="122"/>
      <c r="BK674" s="122"/>
      <c r="BL674" s="122"/>
      <c r="BM674" s="122"/>
      <c r="BN674" s="122"/>
      <c r="BO674" s="122"/>
      <c r="BP674" s="122"/>
      <c r="BQ674" s="122"/>
      <c r="BR674" s="122"/>
      <c r="BS674" s="122"/>
      <c r="BT674" s="122"/>
      <c r="BU674" s="122"/>
      <c r="BV674" s="122"/>
      <c r="BW674" s="122"/>
      <c r="BX674" s="122"/>
      <c r="BY674" s="122">
        <f t="shared" si="517"/>
        <v>-1.496325999999959E-2</v>
      </c>
      <c r="BZ674" s="122"/>
      <c r="CA674" s="122"/>
      <c r="CB674" s="98"/>
    </row>
    <row r="675" spans="1:80" s="90" customFormat="1" ht="31.1" x14ac:dyDescent="0.3">
      <c r="A675" s="106" t="s">
        <v>1662</v>
      </c>
      <c r="B675" s="107" t="s">
        <v>137</v>
      </c>
      <c r="C675" s="108" t="s">
        <v>545</v>
      </c>
      <c r="D675" s="122">
        <v>45.575480000000006</v>
      </c>
      <c r="E675" s="122"/>
      <c r="F675" s="122">
        <f>VLOOKUP(C675,'[1]13'!$C$23:$AZ$935,4,0)</f>
        <v>0</v>
      </c>
      <c r="G675" s="122">
        <f>VLOOKUP(C675,'[1]13'!$C$23:$AZ$935,5,0)</f>
        <v>0</v>
      </c>
      <c r="H675" s="122"/>
      <c r="I675" s="122">
        <f>VLOOKUP(C675,'[1]13'!$C$23:$AZ$935,7,0)</f>
        <v>0</v>
      </c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2"/>
      <c r="AC675" s="122"/>
      <c r="AD675" s="122"/>
      <c r="AE675" s="122"/>
      <c r="AF675" s="122"/>
      <c r="AG675" s="122"/>
      <c r="AH675" s="122">
        <v>0</v>
      </c>
      <c r="AI675" s="122">
        <v>0</v>
      </c>
      <c r="AJ675" s="122"/>
      <c r="AK675" s="122">
        <v>0</v>
      </c>
      <c r="AL675" s="122"/>
      <c r="AM675" s="122"/>
      <c r="AN675" s="122"/>
      <c r="AO675" s="122">
        <f t="shared" si="513"/>
        <v>0</v>
      </c>
      <c r="AP675" s="122">
        <f t="shared" si="514"/>
        <v>0</v>
      </c>
      <c r="AQ675" s="122">
        <f t="shared" si="515"/>
        <v>0</v>
      </c>
      <c r="AR675" s="122">
        <f t="shared" si="516"/>
        <v>0</v>
      </c>
      <c r="AS675" s="122"/>
      <c r="AT675" s="122"/>
      <c r="AU675" s="122"/>
      <c r="AV675" s="122">
        <f>VLOOKUP(C675,'[1]13'!$C$23:$AZ$935,46,0)</f>
        <v>0</v>
      </c>
      <c r="AW675" s="122">
        <f>VLOOKUP(C675,'[1]13'!$C$23:$AZ$935,47,0)</f>
        <v>0</v>
      </c>
      <c r="AX675" s="122"/>
      <c r="AY675" s="122">
        <f>VLOOKUP(C675,'[1]13'!$C$23:$AZ$935,49,0)</f>
        <v>0</v>
      </c>
      <c r="AZ675" s="122"/>
      <c r="BA675" s="122"/>
      <c r="BB675" s="122"/>
      <c r="BC675" s="122">
        <v>0</v>
      </c>
      <c r="BD675" s="122">
        <v>0</v>
      </c>
      <c r="BE675" s="122"/>
      <c r="BF675" s="122">
        <v>0</v>
      </c>
      <c r="BG675" s="122"/>
      <c r="BH675" s="122"/>
      <c r="BI675" s="122"/>
      <c r="BJ675" s="122"/>
      <c r="BK675" s="122"/>
      <c r="BL675" s="122"/>
      <c r="BM675" s="122"/>
      <c r="BN675" s="122"/>
      <c r="BO675" s="122"/>
      <c r="BP675" s="122"/>
      <c r="BQ675" s="122"/>
      <c r="BR675" s="122"/>
      <c r="BS675" s="122"/>
      <c r="BT675" s="122"/>
      <c r="BU675" s="122"/>
      <c r="BV675" s="122"/>
      <c r="BW675" s="122"/>
      <c r="BX675" s="122"/>
      <c r="BY675" s="122">
        <f t="shared" si="517"/>
        <v>0</v>
      </c>
      <c r="BZ675" s="122"/>
      <c r="CA675" s="122"/>
      <c r="CB675" s="98"/>
    </row>
    <row r="676" spans="1:80" s="90" customFormat="1" ht="46.65" x14ac:dyDescent="0.3">
      <c r="A676" s="106" t="s">
        <v>1662</v>
      </c>
      <c r="B676" s="107" t="s">
        <v>462</v>
      </c>
      <c r="C676" s="108" t="s">
        <v>496</v>
      </c>
      <c r="D676" s="122">
        <v>40.550660000000001</v>
      </c>
      <c r="E676" s="122"/>
      <c r="F676" s="122">
        <f>VLOOKUP(C676,'[1]13'!$C$23:$AZ$935,4,0)</f>
        <v>0</v>
      </c>
      <c r="G676" s="122">
        <f>VLOOKUP(C676,'[1]13'!$C$23:$AZ$935,5,0)</f>
        <v>0</v>
      </c>
      <c r="H676" s="122"/>
      <c r="I676" s="122">
        <f>VLOOKUP(C676,'[1]13'!$C$23:$AZ$935,7,0)</f>
        <v>0</v>
      </c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2"/>
      <c r="AC676" s="122"/>
      <c r="AD676" s="122"/>
      <c r="AE676" s="122"/>
      <c r="AF676" s="122"/>
      <c r="AG676" s="122"/>
      <c r="AH676" s="122">
        <v>0</v>
      </c>
      <c r="AI676" s="122">
        <v>0</v>
      </c>
      <c r="AJ676" s="122"/>
      <c r="AK676" s="122">
        <v>0</v>
      </c>
      <c r="AL676" s="122"/>
      <c r="AM676" s="122"/>
      <c r="AN676" s="122"/>
      <c r="AO676" s="122">
        <f t="shared" si="513"/>
        <v>0</v>
      </c>
      <c r="AP676" s="122">
        <f t="shared" si="514"/>
        <v>0</v>
      </c>
      <c r="AQ676" s="122">
        <f t="shared" si="515"/>
        <v>0</v>
      </c>
      <c r="AR676" s="122">
        <f t="shared" si="516"/>
        <v>0</v>
      </c>
      <c r="AS676" s="122"/>
      <c r="AT676" s="122"/>
      <c r="AU676" s="122"/>
      <c r="AV676" s="122">
        <f>VLOOKUP(C676,'[1]13'!$C$23:$AZ$935,46,0)</f>
        <v>0</v>
      </c>
      <c r="AW676" s="122">
        <f>VLOOKUP(C676,'[1]13'!$C$23:$AZ$935,47,0)</f>
        <v>0</v>
      </c>
      <c r="AX676" s="122"/>
      <c r="AY676" s="122">
        <f>VLOOKUP(C676,'[1]13'!$C$23:$AZ$935,49,0)</f>
        <v>0</v>
      </c>
      <c r="AZ676" s="122"/>
      <c r="BA676" s="122"/>
      <c r="BB676" s="122"/>
      <c r="BC676" s="122">
        <v>0</v>
      </c>
      <c r="BD676" s="122">
        <v>0</v>
      </c>
      <c r="BE676" s="122"/>
      <c r="BF676" s="122">
        <v>0</v>
      </c>
      <c r="BG676" s="122"/>
      <c r="BH676" s="122"/>
      <c r="BI676" s="122"/>
      <c r="BJ676" s="122"/>
      <c r="BK676" s="122"/>
      <c r="BL676" s="122"/>
      <c r="BM676" s="122"/>
      <c r="BN676" s="122"/>
      <c r="BO676" s="122"/>
      <c r="BP676" s="122"/>
      <c r="BQ676" s="122"/>
      <c r="BR676" s="122"/>
      <c r="BS676" s="122"/>
      <c r="BT676" s="122"/>
      <c r="BU676" s="122"/>
      <c r="BV676" s="122"/>
      <c r="BW676" s="122"/>
      <c r="BX676" s="122"/>
      <c r="BY676" s="122">
        <f t="shared" si="517"/>
        <v>0</v>
      </c>
      <c r="BZ676" s="122"/>
      <c r="CA676" s="122"/>
      <c r="CB676" s="98"/>
    </row>
    <row r="677" spans="1:80" s="90" customFormat="1" ht="46.65" x14ac:dyDescent="0.3">
      <c r="A677" s="106" t="s">
        <v>1662</v>
      </c>
      <c r="B677" s="107" t="s">
        <v>1033</v>
      </c>
      <c r="C677" s="108" t="s">
        <v>1523</v>
      </c>
      <c r="D677" s="122">
        <v>1.9545999999999999</v>
      </c>
      <c r="E677" s="122"/>
      <c r="F677" s="122">
        <f>VLOOKUP(C677,'[1]13'!$C$23:$AZ$935,4,0)</f>
        <v>1.9546000000000001</v>
      </c>
      <c r="G677" s="122">
        <f>VLOOKUP(C677,'[1]13'!$C$23:$AZ$935,5,0)</f>
        <v>0</v>
      </c>
      <c r="H677" s="122"/>
      <c r="I677" s="122">
        <f>VLOOKUP(C677,'[1]13'!$C$23:$AZ$935,7,0)</f>
        <v>0.4</v>
      </c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2"/>
      <c r="AC677" s="122"/>
      <c r="AD677" s="122"/>
      <c r="AE677" s="122"/>
      <c r="AF677" s="122"/>
      <c r="AG677" s="122"/>
      <c r="AH677" s="122">
        <v>1.9546000000000001</v>
      </c>
      <c r="AI677" s="122">
        <v>0</v>
      </c>
      <c r="AJ677" s="122"/>
      <c r="AK677" s="122">
        <v>0.4</v>
      </c>
      <c r="AL677" s="122"/>
      <c r="AM677" s="122"/>
      <c r="AN677" s="122"/>
      <c r="AO677" s="122">
        <f t="shared" si="513"/>
        <v>0</v>
      </c>
      <c r="AP677" s="122">
        <f t="shared" si="514"/>
        <v>0</v>
      </c>
      <c r="AQ677" s="122">
        <f t="shared" si="515"/>
        <v>0</v>
      </c>
      <c r="AR677" s="122">
        <f t="shared" si="516"/>
        <v>0</v>
      </c>
      <c r="AS677" s="122"/>
      <c r="AT677" s="122"/>
      <c r="AU677" s="122"/>
      <c r="AV677" s="122">
        <f>VLOOKUP(C677,'[1]13'!$C$23:$AZ$935,46,0)</f>
        <v>0</v>
      </c>
      <c r="AW677" s="122">
        <f>VLOOKUP(C677,'[1]13'!$C$23:$AZ$935,47,0)</f>
        <v>0</v>
      </c>
      <c r="AX677" s="122"/>
      <c r="AY677" s="122">
        <f>VLOOKUP(C677,'[1]13'!$C$23:$AZ$935,49,0)</f>
        <v>0</v>
      </c>
      <c r="AZ677" s="122"/>
      <c r="BA677" s="122"/>
      <c r="BB677" s="122"/>
      <c r="BC677" s="122">
        <v>0</v>
      </c>
      <c r="BD677" s="122">
        <v>0</v>
      </c>
      <c r="BE677" s="122"/>
      <c r="BF677" s="122">
        <v>0</v>
      </c>
      <c r="BG677" s="122"/>
      <c r="BH677" s="122"/>
      <c r="BI677" s="122"/>
      <c r="BJ677" s="122"/>
      <c r="BK677" s="122"/>
      <c r="BL677" s="122"/>
      <c r="BM677" s="122"/>
      <c r="BN677" s="122"/>
      <c r="BO677" s="122"/>
      <c r="BP677" s="122"/>
      <c r="BQ677" s="122"/>
      <c r="BR677" s="122"/>
      <c r="BS677" s="122"/>
      <c r="BT677" s="122"/>
      <c r="BU677" s="122"/>
      <c r="BV677" s="122"/>
      <c r="BW677" s="122"/>
      <c r="BX677" s="122"/>
      <c r="BY677" s="122">
        <f t="shared" si="517"/>
        <v>1.9546000000000001</v>
      </c>
      <c r="BZ677" s="122"/>
      <c r="CA677" s="122"/>
      <c r="CB677" s="98"/>
    </row>
    <row r="678" spans="1:80" s="90" customFormat="1" ht="46.65" x14ac:dyDescent="0.3">
      <c r="A678" s="106" t="s">
        <v>1662</v>
      </c>
      <c r="B678" s="107" t="s">
        <v>1034</v>
      </c>
      <c r="C678" s="108" t="s">
        <v>1524</v>
      </c>
      <c r="D678" s="122">
        <v>5.3263500000000006</v>
      </c>
      <c r="E678" s="122"/>
      <c r="F678" s="122">
        <f>VLOOKUP(C678,'[1]13'!$C$23:$AZ$935,4,0)</f>
        <v>5.3263499999999997</v>
      </c>
      <c r="G678" s="122">
        <f>VLOOKUP(C678,'[1]13'!$C$23:$AZ$935,5,0)</f>
        <v>0</v>
      </c>
      <c r="H678" s="122"/>
      <c r="I678" s="122">
        <f>VLOOKUP(C678,'[1]13'!$C$23:$AZ$935,7,0)</f>
        <v>1.1000000000000001</v>
      </c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2"/>
      <c r="AC678" s="122"/>
      <c r="AD678" s="122"/>
      <c r="AE678" s="122"/>
      <c r="AF678" s="122"/>
      <c r="AG678" s="122"/>
      <c r="AH678" s="122">
        <v>5.3263499999999997</v>
      </c>
      <c r="AI678" s="122">
        <v>0</v>
      </c>
      <c r="AJ678" s="122"/>
      <c r="AK678" s="122">
        <v>1.1000000000000001</v>
      </c>
      <c r="AL678" s="122"/>
      <c r="AM678" s="122"/>
      <c r="AN678" s="122"/>
      <c r="AO678" s="122">
        <f t="shared" si="513"/>
        <v>0</v>
      </c>
      <c r="AP678" s="122">
        <f t="shared" si="514"/>
        <v>0</v>
      </c>
      <c r="AQ678" s="122">
        <f t="shared" si="515"/>
        <v>0</v>
      </c>
      <c r="AR678" s="122">
        <f t="shared" si="516"/>
        <v>0</v>
      </c>
      <c r="AS678" s="122"/>
      <c r="AT678" s="122"/>
      <c r="AU678" s="122"/>
      <c r="AV678" s="122">
        <f>VLOOKUP(C678,'[1]13'!$C$23:$AZ$935,46,0)</f>
        <v>0</v>
      </c>
      <c r="AW678" s="122">
        <f>VLOOKUP(C678,'[1]13'!$C$23:$AZ$935,47,0)</f>
        <v>0</v>
      </c>
      <c r="AX678" s="122"/>
      <c r="AY678" s="122">
        <f>VLOOKUP(C678,'[1]13'!$C$23:$AZ$935,49,0)</f>
        <v>0</v>
      </c>
      <c r="AZ678" s="122"/>
      <c r="BA678" s="122"/>
      <c r="BB678" s="122"/>
      <c r="BC678" s="122">
        <v>0</v>
      </c>
      <c r="BD678" s="122">
        <v>0</v>
      </c>
      <c r="BE678" s="122"/>
      <c r="BF678" s="122">
        <v>0</v>
      </c>
      <c r="BG678" s="122"/>
      <c r="BH678" s="122"/>
      <c r="BI678" s="122"/>
      <c r="BJ678" s="122"/>
      <c r="BK678" s="122"/>
      <c r="BL678" s="122"/>
      <c r="BM678" s="122"/>
      <c r="BN678" s="122"/>
      <c r="BO678" s="122"/>
      <c r="BP678" s="122"/>
      <c r="BQ678" s="122"/>
      <c r="BR678" s="122"/>
      <c r="BS678" s="122"/>
      <c r="BT678" s="122"/>
      <c r="BU678" s="122"/>
      <c r="BV678" s="122"/>
      <c r="BW678" s="122"/>
      <c r="BX678" s="122"/>
      <c r="BY678" s="122">
        <f t="shared" si="517"/>
        <v>5.3263499999999997</v>
      </c>
      <c r="BZ678" s="122"/>
      <c r="CA678" s="122"/>
      <c r="CB678" s="98"/>
    </row>
    <row r="679" spans="1:80" s="90" customFormat="1" ht="62.2" x14ac:dyDescent="0.3">
      <c r="A679" s="106" t="s">
        <v>1662</v>
      </c>
      <c r="B679" s="107" t="s">
        <v>243</v>
      </c>
      <c r="C679" s="108" t="s">
        <v>77</v>
      </c>
      <c r="D679" s="122">
        <v>554.23646999999994</v>
      </c>
      <c r="E679" s="122"/>
      <c r="F679" s="122">
        <f>VLOOKUP(C679,'[1]13'!$C$23:$AZ$935,4,0)</f>
        <v>0</v>
      </c>
      <c r="G679" s="122">
        <f>VLOOKUP(C679,'[1]13'!$C$23:$AZ$935,5,0)</f>
        <v>0</v>
      </c>
      <c r="H679" s="122"/>
      <c r="I679" s="122">
        <f>VLOOKUP(C679,'[1]13'!$C$23:$AZ$935,7,0)</f>
        <v>0</v>
      </c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2"/>
      <c r="AC679" s="122"/>
      <c r="AD679" s="122"/>
      <c r="AE679" s="122"/>
      <c r="AF679" s="122"/>
      <c r="AG679" s="122"/>
      <c r="AH679" s="122">
        <v>0</v>
      </c>
      <c r="AI679" s="122">
        <v>0</v>
      </c>
      <c r="AJ679" s="122"/>
      <c r="AK679" s="122">
        <v>0</v>
      </c>
      <c r="AL679" s="122"/>
      <c r="AM679" s="122"/>
      <c r="AN679" s="122"/>
      <c r="AO679" s="122">
        <f t="shared" si="513"/>
        <v>0</v>
      </c>
      <c r="AP679" s="122">
        <f t="shared" si="514"/>
        <v>0</v>
      </c>
      <c r="AQ679" s="122">
        <f t="shared" si="515"/>
        <v>0</v>
      </c>
      <c r="AR679" s="122">
        <f t="shared" si="516"/>
        <v>0</v>
      </c>
      <c r="AS679" s="122"/>
      <c r="AT679" s="122"/>
      <c r="AU679" s="122"/>
      <c r="AV679" s="122">
        <f>VLOOKUP(C679,'[1]13'!$C$23:$AZ$935,46,0)</f>
        <v>0</v>
      </c>
      <c r="AW679" s="122">
        <f>VLOOKUP(C679,'[1]13'!$C$23:$AZ$935,47,0)</f>
        <v>0</v>
      </c>
      <c r="AX679" s="122"/>
      <c r="AY679" s="122">
        <f>VLOOKUP(C679,'[1]13'!$C$23:$AZ$935,49,0)</f>
        <v>0</v>
      </c>
      <c r="AZ679" s="122"/>
      <c r="BA679" s="122"/>
      <c r="BB679" s="122"/>
      <c r="BC679" s="122">
        <v>0</v>
      </c>
      <c r="BD679" s="122">
        <v>0</v>
      </c>
      <c r="BE679" s="122"/>
      <c r="BF679" s="122">
        <v>0</v>
      </c>
      <c r="BG679" s="122"/>
      <c r="BH679" s="122"/>
      <c r="BI679" s="122"/>
      <c r="BJ679" s="122"/>
      <c r="BK679" s="122"/>
      <c r="BL679" s="122"/>
      <c r="BM679" s="122"/>
      <c r="BN679" s="122"/>
      <c r="BO679" s="122"/>
      <c r="BP679" s="122"/>
      <c r="BQ679" s="122"/>
      <c r="BR679" s="122"/>
      <c r="BS679" s="122"/>
      <c r="BT679" s="122"/>
      <c r="BU679" s="122"/>
      <c r="BV679" s="122"/>
      <c r="BW679" s="122"/>
      <c r="BX679" s="122"/>
      <c r="BY679" s="122">
        <f t="shared" si="517"/>
        <v>0</v>
      </c>
      <c r="BZ679" s="122"/>
      <c r="CA679" s="122"/>
      <c r="CB679" s="98"/>
    </row>
    <row r="680" spans="1:80" s="90" customFormat="1" ht="46.65" x14ac:dyDescent="0.3">
      <c r="A680" s="106" t="s">
        <v>1662</v>
      </c>
      <c r="B680" s="107" t="s">
        <v>1835</v>
      </c>
      <c r="C680" s="108" t="s">
        <v>1525</v>
      </c>
      <c r="D680" s="122">
        <v>8.3579299999999996</v>
      </c>
      <c r="E680" s="122"/>
      <c r="F680" s="122">
        <f>VLOOKUP(C680,'[1]13'!$C$23:$AZ$935,4,0)</f>
        <v>0</v>
      </c>
      <c r="G680" s="122">
        <f>VLOOKUP(C680,'[1]13'!$C$23:$AZ$935,5,0)</f>
        <v>0</v>
      </c>
      <c r="H680" s="122"/>
      <c r="I680" s="122">
        <f>VLOOKUP(C680,'[1]13'!$C$23:$AZ$935,7,0)</f>
        <v>0</v>
      </c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2"/>
      <c r="AC680" s="122"/>
      <c r="AD680" s="122"/>
      <c r="AE680" s="122"/>
      <c r="AF680" s="122"/>
      <c r="AG680" s="122"/>
      <c r="AH680" s="122">
        <v>0</v>
      </c>
      <c r="AI680" s="122">
        <v>0</v>
      </c>
      <c r="AJ680" s="122"/>
      <c r="AK680" s="122">
        <v>0</v>
      </c>
      <c r="AL680" s="122"/>
      <c r="AM680" s="122"/>
      <c r="AN680" s="122"/>
      <c r="AO680" s="122">
        <f t="shared" si="513"/>
        <v>0</v>
      </c>
      <c r="AP680" s="122">
        <f t="shared" si="514"/>
        <v>0</v>
      </c>
      <c r="AQ680" s="122">
        <f t="shared" si="515"/>
        <v>0</v>
      </c>
      <c r="AR680" s="122">
        <f t="shared" si="516"/>
        <v>0</v>
      </c>
      <c r="AS680" s="122"/>
      <c r="AT680" s="122"/>
      <c r="AU680" s="122"/>
      <c r="AV680" s="122">
        <f>VLOOKUP(C680,'[1]13'!$C$23:$AZ$935,46,0)</f>
        <v>0</v>
      </c>
      <c r="AW680" s="122">
        <f>VLOOKUP(C680,'[1]13'!$C$23:$AZ$935,47,0)</f>
        <v>0</v>
      </c>
      <c r="AX680" s="122"/>
      <c r="AY680" s="122">
        <f>VLOOKUP(C680,'[1]13'!$C$23:$AZ$935,49,0)</f>
        <v>0</v>
      </c>
      <c r="AZ680" s="122"/>
      <c r="BA680" s="122"/>
      <c r="BB680" s="122"/>
      <c r="BC680" s="122">
        <v>0</v>
      </c>
      <c r="BD680" s="122">
        <v>0</v>
      </c>
      <c r="BE680" s="122"/>
      <c r="BF680" s="122">
        <v>0</v>
      </c>
      <c r="BG680" s="122"/>
      <c r="BH680" s="122"/>
      <c r="BI680" s="122"/>
      <c r="BJ680" s="122"/>
      <c r="BK680" s="122"/>
      <c r="BL680" s="122"/>
      <c r="BM680" s="122"/>
      <c r="BN680" s="122"/>
      <c r="BO680" s="122"/>
      <c r="BP680" s="122"/>
      <c r="BQ680" s="122"/>
      <c r="BR680" s="122"/>
      <c r="BS680" s="122"/>
      <c r="BT680" s="122"/>
      <c r="BU680" s="122"/>
      <c r="BV680" s="122"/>
      <c r="BW680" s="122"/>
      <c r="BX680" s="122"/>
      <c r="BY680" s="122">
        <f t="shared" si="517"/>
        <v>0</v>
      </c>
      <c r="BZ680" s="122"/>
      <c r="CA680" s="122"/>
      <c r="CB680" s="98"/>
    </row>
    <row r="681" spans="1:80" s="90" customFormat="1" ht="62.2" x14ac:dyDescent="0.3">
      <c r="A681" s="106" t="s">
        <v>1662</v>
      </c>
      <c r="B681" s="107" t="s">
        <v>1035</v>
      </c>
      <c r="C681" s="108" t="s">
        <v>1526</v>
      </c>
      <c r="D681" s="122">
        <v>5.4748199999999994</v>
      </c>
      <c r="E681" s="122"/>
      <c r="F681" s="122">
        <f>VLOOKUP(C681,'[1]13'!$C$23:$AZ$935,4,0)</f>
        <v>0</v>
      </c>
      <c r="G681" s="122">
        <f>VLOOKUP(C681,'[1]13'!$C$23:$AZ$935,5,0)</f>
        <v>0</v>
      </c>
      <c r="H681" s="122"/>
      <c r="I681" s="122">
        <f>VLOOKUP(C681,'[1]13'!$C$23:$AZ$935,7,0)</f>
        <v>0</v>
      </c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2"/>
      <c r="AC681" s="122"/>
      <c r="AD681" s="122"/>
      <c r="AE681" s="122"/>
      <c r="AF681" s="122"/>
      <c r="AG681" s="122"/>
      <c r="AH681" s="122">
        <v>0</v>
      </c>
      <c r="AI681" s="122">
        <v>0</v>
      </c>
      <c r="AJ681" s="122"/>
      <c r="AK681" s="122">
        <v>0</v>
      </c>
      <c r="AL681" s="122"/>
      <c r="AM681" s="122"/>
      <c r="AN681" s="122"/>
      <c r="AO681" s="122">
        <f t="shared" si="513"/>
        <v>5.0373099000000003</v>
      </c>
      <c r="AP681" s="122">
        <f t="shared" si="514"/>
        <v>0.25</v>
      </c>
      <c r="AQ681" s="122">
        <f t="shared" si="515"/>
        <v>0</v>
      </c>
      <c r="AR681" s="122">
        <f t="shared" si="516"/>
        <v>0.57999999999999996</v>
      </c>
      <c r="AS681" s="122"/>
      <c r="AT681" s="122"/>
      <c r="AU681" s="122"/>
      <c r="AV681" s="122">
        <f>VLOOKUP(C681,'[1]13'!$C$23:$AZ$935,46,0)</f>
        <v>5.0373099000000003</v>
      </c>
      <c r="AW681" s="122">
        <f>VLOOKUP(C681,'[1]13'!$C$23:$AZ$935,47,0)</f>
        <v>0.25</v>
      </c>
      <c r="AX681" s="122"/>
      <c r="AY681" s="122">
        <f>VLOOKUP(C681,'[1]13'!$C$23:$AZ$935,49,0)</f>
        <v>0.57999999999999996</v>
      </c>
      <c r="AZ681" s="122"/>
      <c r="BA681" s="122"/>
      <c r="BB681" s="122"/>
      <c r="BC681" s="122">
        <v>0</v>
      </c>
      <c r="BD681" s="122">
        <v>0</v>
      </c>
      <c r="BE681" s="122"/>
      <c r="BF681" s="122">
        <v>0</v>
      </c>
      <c r="BG681" s="122"/>
      <c r="BH681" s="122"/>
      <c r="BI681" s="122"/>
      <c r="BJ681" s="122"/>
      <c r="BK681" s="122"/>
      <c r="BL681" s="122"/>
      <c r="BM681" s="122"/>
      <c r="BN681" s="122"/>
      <c r="BO681" s="122"/>
      <c r="BP681" s="122"/>
      <c r="BQ681" s="122"/>
      <c r="BR681" s="122"/>
      <c r="BS681" s="122"/>
      <c r="BT681" s="122"/>
      <c r="BU681" s="122"/>
      <c r="BV681" s="122"/>
      <c r="BW681" s="122"/>
      <c r="BX681" s="122"/>
      <c r="BY681" s="122">
        <f t="shared" si="517"/>
        <v>-5.0373099000000003</v>
      </c>
      <c r="BZ681" s="122"/>
      <c r="CA681" s="122"/>
      <c r="CB681" s="98"/>
    </row>
    <row r="682" spans="1:80" s="90" customFormat="1" ht="46.65" x14ac:dyDescent="0.3">
      <c r="A682" s="106" t="s">
        <v>1662</v>
      </c>
      <c r="B682" s="107" t="s">
        <v>1836</v>
      </c>
      <c r="C682" s="108" t="s">
        <v>1527</v>
      </c>
      <c r="D682" s="122">
        <v>13.34787</v>
      </c>
      <c r="E682" s="122"/>
      <c r="F682" s="122">
        <f>VLOOKUP(C682,'[1]13'!$C$23:$AZ$935,4,0)</f>
        <v>0</v>
      </c>
      <c r="G682" s="122">
        <f>VLOOKUP(C682,'[1]13'!$C$23:$AZ$935,5,0)</f>
        <v>0</v>
      </c>
      <c r="H682" s="122"/>
      <c r="I682" s="122">
        <f>VLOOKUP(C682,'[1]13'!$C$23:$AZ$935,7,0)</f>
        <v>0</v>
      </c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2"/>
      <c r="AC682" s="122"/>
      <c r="AD682" s="122"/>
      <c r="AE682" s="122"/>
      <c r="AF682" s="122"/>
      <c r="AG682" s="122"/>
      <c r="AH682" s="122">
        <v>0</v>
      </c>
      <c r="AI682" s="122">
        <v>0</v>
      </c>
      <c r="AJ682" s="122"/>
      <c r="AK682" s="122">
        <v>0</v>
      </c>
      <c r="AL682" s="122"/>
      <c r="AM682" s="122"/>
      <c r="AN682" s="122"/>
      <c r="AO682" s="122">
        <f t="shared" si="513"/>
        <v>0</v>
      </c>
      <c r="AP682" s="122">
        <f t="shared" si="514"/>
        <v>0</v>
      </c>
      <c r="AQ682" s="122">
        <f t="shared" si="515"/>
        <v>0</v>
      </c>
      <c r="AR682" s="122">
        <f t="shared" si="516"/>
        <v>0</v>
      </c>
      <c r="AS682" s="122"/>
      <c r="AT682" s="122"/>
      <c r="AU682" s="122"/>
      <c r="AV682" s="122">
        <f>VLOOKUP(C682,'[1]13'!$C$23:$AZ$935,46,0)</f>
        <v>0</v>
      </c>
      <c r="AW682" s="122">
        <f>VLOOKUP(C682,'[1]13'!$C$23:$AZ$935,47,0)</f>
        <v>0</v>
      </c>
      <c r="AX682" s="122"/>
      <c r="AY682" s="122">
        <f>VLOOKUP(C682,'[1]13'!$C$23:$AZ$935,49,0)</f>
        <v>0</v>
      </c>
      <c r="AZ682" s="122"/>
      <c r="BA682" s="122"/>
      <c r="BB682" s="122"/>
      <c r="BC682" s="122">
        <v>0</v>
      </c>
      <c r="BD682" s="122">
        <v>0</v>
      </c>
      <c r="BE682" s="122"/>
      <c r="BF682" s="122">
        <v>0</v>
      </c>
      <c r="BG682" s="122"/>
      <c r="BH682" s="122"/>
      <c r="BI682" s="122"/>
      <c r="BJ682" s="122"/>
      <c r="BK682" s="122"/>
      <c r="BL682" s="122"/>
      <c r="BM682" s="122"/>
      <c r="BN682" s="122"/>
      <c r="BO682" s="122"/>
      <c r="BP682" s="122"/>
      <c r="BQ682" s="122"/>
      <c r="BR682" s="122"/>
      <c r="BS682" s="122"/>
      <c r="BT682" s="122"/>
      <c r="BU682" s="122"/>
      <c r="BV682" s="122"/>
      <c r="BW682" s="122"/>
      <c r="BX682" s="122"/>
      <c r="BY682" s="122">
        <f t="shared" si="517"/>
        <v>0</v>
      </c>
      <c r="BZ682" s="122"/>
      <c r="CA682" s="122"/>
      <c r="CB682" s="98"/>
    </row>
    <row r="683" spans="1:80" s="90" customFormat="1" ht="46.65" x14ac:dyDescent="0.3">
      <c r="A683" s="106" t="s">
        <v>1662</v>
      </c>
      <c r="B683" s="107" t="s">
        <v>1837</v>
      </c>
      <c r="C683" s="108" t="s">
        <v>1528</v>
      </c>
      <c r="D683" s="122">
        <v>1.2619</v>
      </c>
      <c r="E683" s="122"/>
      <c r="F683" s="122">
        <f>VLOOKUP(C683,'[1]13'!$C$23:$AZ$935,4,0)</f>
        <v>1.2619</v>
      </c>
      <c r="G683" s="122">
        <f>VLOOKUP(C683,'[1]13'!$C$23:$AZ$935,5,0)</f>
        <v>0.25</v>
      </c>
      <c r="H683" s="122"/>
      <c r="I683" s="122">
        <f>VLOOKUP(C683,'[1]13'!$C$23:$AZ$935,7,0)</f>
        <v>0.05</v>
      </c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2"/>
      <c r="AC683" s="122"/>
      <c r="AD683" s="122"/>
      <c r="AE683" s="122"/>
      <c r="AF683" s="122"/>
      <c r="AG683" s="122"/>
      <c r="AH683" s="122">
        <v>1.2619</v>
      </c>
      <c r="AI683" s="122">
        <v>0.25</v>
      </c>
      <c r="AJ683" s="122"/>
      <c r="AK683" s="122">
        <v>0.05</v>
      </c>
      <c r="AL683" s="122"/>
      <c r="AM683" s="122"/>
      <c r="AN683" s="122"/>
      <c r="AO683" s="122">
        <f t="shared" si="513"/>
        <v>0</v>
      </c>
      <c r="AP683" s="122">
        <f t="shared" si="514"/>
        <v>0</v>
      </c>
      <c r="AQ683" s="122">
        <f t="shared" si="515"/>
        <v>0</v>
      </c>
      <c r="AR683" s="122">
        <f t="shared" si="516"/>
        <v>0</v>
      </c>
      <c r="AS683" s="122"/>
      <c r="AT683" s="122"/>
      <c r="AU683" s="122"/>
      <c r="AV683" s="122">
        <f>VLOOKUP(C683,'[1]13'!$C$23:$AZ$935,46,0)</f>
        <v>0</v>
      </c>
      <c r="AW683" s="122">
        <f>VLOOKUP(C683,'[1]13'!$C$23:$AZ$935,47,0)</f>
        <v>0</v>
      </c>
      <c r="AX683" s="122"/>
      <c r="AY683" s="122">
        <f>VLOOKUP(C683,'[1]13'!$C$23:$AZ$935,49,0)</f>
        <v>0</v>
      </c>
      <c r="AZ683" s="122"/>
      <c r="BA683" s="122"/>
      <c r="BB683" s="122"/>
      <c r="BC683" s="122">
        <v>0</v>
      </c>
      <c r="BD683" s="122">
        <v>0</v>
      </c>
      <c r="BE683" s="122"/>
      <c r="BF683" s="122">
        <v>0</v>
      </c>
      <c r="BG683" s="122"/>
      <c r="BH683" s="122"/>
      <c r="BI683" s="122"/>
      <c r="BJ683" s="122"/>
      <c r="BK683" s="122"/>
      <c r="BL683" s="122"/>
      <c r="BM683" s="122"/>
      <c r="BN683" s="122"/>
      <c r="BO683" s="122"/>
      <c r="BP683" s="122"/>
      <c r="BQ683" s="122"/>
      <c r="BR683" s="122"/>
      <c r="BS683" s="122"/>
      <c r="BT683" s="122"/>
      <c r="BU683" s="122"/>
      <c r="BV683" s="122"/>
      <c r="BW683" s="122"/>
      <c r="BX683" s="122"/>
      <c r="BY683" s="122">
        <f t="shared" si="517"/>
        <v>1.2619</v>
      </c>
      <c r="BZ683" s="122"/>
      <c r="CA683" s="122"/>
      <c r="CB683" s="98"/>
    </row>
    <row r="684" spans="1:80" s="90" customFormat="1" ht="93.25" x14ac:dyDescent="0.3">
      <c r="A684" s="106" t="s">
        <v>1662</v>
      </c>
      <c r="B684" s="107" t="s">
        <v>1036</v>
      </c>
      <c r="C684" s="108" t="s">
        <v>1529</v>
      </c>
      <c r="D684" s="122">
        <v>13.788549999999999</v>
      </c>
      <c r="E684" s="122"/>
      <c r="F684" s="122">
        <f>VLOOKUP(C684,'[1]13'!$C$23:$AZ$935,4,0)</f>
        <v>0</v>
      </c>
      <c r="G684" s="122">
        <f>VLOOKUP(C684,'[1]13'!$C$23:$AZ$935,5,0)</f>
        <v>0</v>
      </c>
      <c r="H684" s="122"/>
      <c r="I684" s="122">
        <f>VLOOKUP(C684,'[1]13'!$C$23:$AZ$935,7,0)</f>
        <v>0</v>
      </c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2"/>
      <c r="AC684" s="122"/>
      <c r="AD684" s="122"/>
      <c r="AE684" s="122"/>
      <c r="AF684" s="122"/>
      <c r="AG684" s="122"/>
      <c r="AH684" s="122">
        <v>0</v>
      </c>
      <c r="AI684" s="122">
        <v>0</v>
      </c>
      <c r="AJ684" s="122"/>
      <c r="AK684" s="122">
        <v>0</v>
      </c>
      <c r="AL684" s="122"/>
      <c r="AM684" s="122"/>
      <c r="AN684" s="122"/>
      <c r="AO684" s="122">
        <f t="shared" si="513"/>
        <v>0</v>
      </c>
      <c r="AP684" s="122">
        <f t="shared" si="514"/>
        <v>0</v>
      </c>
      <c r="AQ684" s="122">
        <f t="shared" si="515"/>
        <v>0</v>
      </c>
      <c r="AR684" s="122">
        <f t="shared" si="516"/>
        <v>0</v>
      </c>
      <c r="AS684" s="122"/>
      <c r="AT684" s="122"/>
      <c r="AU684" s="122"/>
      <c r="AV684" s="122">
        <f>VLOOKUP(C684,'[1]13'!$C$23:$AZ$935,46,0)</f>
        <v>0</v>
      </c>
      <c r="AW684" s="122">
        <f>VLOOKUP(C684,'[1]13'!$C$23:$AZ$935,47,0)</f>
        <v>0</v>
      </c>
      <c r="AX684" s="122"/>
      <c r="AY684" s="122">
        <f>VLOOKUP(C684,'[1]13'!$C$23:$AZ$935,49,0)</f>
        <v>0</v>
      </c>
      <c r="AZ684" s="122"/>
      <c r="BA684" s="122"/>
      <c r="BB684" s="122"/>
      <c r="BC684" s="122">
        <v>0</v>
      </c>
      <c r="BD684" s="122">
        <v>0</v>
      </c>
      <c r="BE684" s="122"/>
      <c r="BF684" s="122">
        <v>0</v>
      </c>
      <c r="BG684" s="122"/>
      <c r="BH684" s="122"/>
      <c r="BI684" s="122"/>
      <c r="BJ684" s="122"/>
      <c r="BK684" s="122"/>
      <c r="BL684" s="122"/>
      <c r="BM684" s="122"/>
      <c r="BN684" s="122"/>
      <c r="BO684" s="122"/>
      <c r="BP684" s="122"/>
      <c r="BQ684" s="122"/>
      <c r="BR684" s="122"/>
      <c r="BS684" s="122"/>
      <c r="BT684" s="122"/>
      <c r="BU684" s="122"/>
      <c r="BV684" s="122"/>
      <c r="BW684" s="122"/>
      <c r="BX684" s="122"/>
      <c r="BY684" s="122">
        <f t="shared" si="517"/>
        <v>0</v>
      </c>
      <c r="BZ684" s="122"/>
      <c r="CA684" s="122"/>
      <c r="CB684" s="98"/>
    </row>
    <row r="685" spans="1:80" s="90" customFormat="1" ht="77.7" x14ac:dyDescent="0.3">
      <c r="A685" s="106" t="s">
        <v>1662</v>
      </c>
      <c r="B685" s="107" t="s">
        <v>1037</v>
      </c>
      <c r="C685" s="108" t="s">
        <v>1530</v>
      </c>
      <c r="D685" s="122">
        <v>1.90496</v>
      </c>
      <c r="E685" s="122"/>
      <c r="F685" s="122">
        <f>VLOOKUP(C685,'[1]13'!$C$23:$AZ$935,4,0)</f>
        <v>0</v>
      </c>
      <c r="G685" s="122">
        <f>VLOOKUP(C685,'[1]13'!$C$23:$AZ$935,5,0)</f>
        <v>0</v>
      </c>
      <c r="H685" s="122"/>
      <c r="I685" s="122">
        <f>VLOOKUP(C685,'[1]13'!$C$23:$AZ$935,7,0)</f>
        <v>0</v>
      </c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2"/>
      <c r="AC685" s="122"/>
      <c r="AD685" s="122"/>
      <c r="AE685" s="122"/>
      <c r="AF685" s="122"/>
      <c r="AG685" s="122"/>
      <c r="AH685" s="122">
        <v>0</v>
      </c>
      <c r="AI685" s="122">
        <v>0</v>
      </c>
      <c r="AJ685" s="122"/>
      <c r="AK685" s="122">
        <v>0</v>
      </c>
      <c r="AL685" s="122"/>
      <c r="AM685" s="122"/>
      <c r="AN685" s="122"/>
      <c r="AO685" s="122">
        <f t="shared" si="513"/>
        <v>0</v>
      </c>
      <c r="AP685" s="122">
        <f t="shared" si="514"/>
        <v>0</v>
      </c>
      <c r="AQ685" s="122">
        <f t="shared" si="515"/>
        <v>0</v>
      </c>
      <c r="AR685" s="122">
        <f t="shared" si="516"/>
        <v>0</v>
      </c>
      <c r="AS685" s="122"/>
      <c r="AT685" s="122"/>
      <c r="AU685" s="122"/>
      <c r="AV685" s="122">
        <f>VLOOKUP(C685,'[1]13'!$C$23:$AZ$935,46,0)</f>
        <v>0</v>
      </c>
      <c r="AW685" s="122">
        <f>VLOOKUP(C685,'[1]13'!$C$23:$AZ$935,47,0)</f>
        <v>0</v>
      </c>
      <c r="AX685" s="122"/>
      <c r="AY685" s="122">
        <f>VLOOKUP(C685,'[1]13'!$C$23:$AZ$935,49,0)</f>
        <v>0</v>
      </c>
      <c r="AZ685" s="122"/>
      <c r="BA685" s="122"/>
      <c r="BB685" s="122"/>
      <c r="BC685" s="122">
        <v>0</v>
      </c>
      <c r="BD685" s="122">
        <v>0</v>
      </c>
      <c r="BE685" s="122"/>
      <c r="BF685" s="122">
        <v>0</v>
      </c>
      <c r="BG685" s="122"/>
      <c r="BH685" s="122"/>
      <c r="BI685" s="122"/>
      <c r="BJ685" s="122"/>
      <c r="BK685" s="122"/>
      <c r="BL685" s="122"/>
      <c r="BM685" s="122"/>
      <c r="BN685" s="122"/>
      <c r="BO685" s="122"/>
      <c r="BP685" s="122"/>
      <c r="BQ685" s="122"/>
      <c r="BR685" s="122"/>
      <c r="BS685" s="122"/>
      <c r="BT685" s="122"/>
      <c r="BU685" s="122"/>
      <c r="BV685" s="122"/>
      <c r="BW685" s="122"/>
      <c r="BX685" s="122"/>
      <c r="BY685" s="122">
        <f t="shared" si="517"/>
        <v>0</v>
      </c>
      <c r="BZ685" s="122"/>
      <c r="CA685" s="122"/>
      <c r="CB685" s="98"/>
    </row>
    <row r="686" spans="1:80" s="90" customFormat="1" ht="46.65" x14ac:dyDescent="0.3">
      <c r="A686" s="106" t="s">
        <v>1662</v>
      </c>
      <c r="B686" s="107" t="s">
        <v>1038</v>
      </c>
      <c r="C686" s="108" t="s">
        <v>1531</v>
      </c>
      <c r="D686" s="122">
        <v>43.505379999999995</v>
      </c>
      <c r="E686" s="122"/>
      <c r="F686" s="122">
        <f>VLOOKUP(C686,'[1]13'!$C$23:$AZ$935,4,0)</f>
        <v>0</v>
      </c>
      <c r="G686" s="122">
        <f>VLOOKUP(C686,'[1]13'!$C$23:$AZ$935,5,0)</f>
        <v>0</v>
      </c>
      <c r="H686" s="122"/>
      <c r="I686" s="122">
        <f>VLOOKUP(C686,'[1]13'!$C$23:$AZ$935,7,0)</f>
        <v>0</v>
      </c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2"/>
      <c r="AC686" s="122"/>
      <c r="AD686" s="122"/>
      <c r="AE686" s="122"/>
      <c r="AF686" s="122"/>
      <c r="AG686" s="122"/>
      <c r="AH686" s="122">
        <v>0</v>
      </c>
      <c r="AI686" s="122">
        <v>0</v>
      </c>
      <c r="AJ686" s="122"/>
      <c r="AK686" s="122">
        <v>0</v>
      </c>
      <c r="AL686" s="122"/>
      <c r="AM686" s="122"/>
      <c r="AN686" s="122"/>
      <c r="AO686" s="122">
        <f t="shared" si="513"/>
        <v>0</v>
      </c>
      <c r="AP686" s="122">
        <f t="shared" si="514"/>
        <v>0</v>
      </c>
      <c r="AQ686" s="122">
        <f t="shared" si="515"/>
        <v>0</v>
      </c>
      <c r="AR686" s="122">
        <f t="shared" si="516"/>
        <v>0</v>
      </c>
      <c r="AS686" s="122"/>
      <c r="AT686" s="122"/>
      <c r="AU686" s="122"/>
      <c r="AV686" s="122">
        <f>VLOOKUP(C686,'[1]13'!$C$23:$AZ$935,46,0)</f>
        <v>0</v>
      </c>
      <c r="AW686" s="122">
        <f>VLOOKUP(C686,'[1]13'!$C$23:$AZ$935,47,0)</f>
        <v>0</v>
      </c>
      <c r="AX686" s="122"/>
      <c r="AY686" s="122">
        <f>VLOOKUP(C686,'[1]13'!$C$23:$AZ$935,49,0)</f>
        <v>0</v>
      </c>
      <c r="AZ686" s="122"/>
      <c r="BA686" s="122"/>
      <c r="BB686" s="122"/>
      <c r="BC686" s="122">
        <v>0</v>
      </c>
      <c r="BD686" s="122">
        <v>0</v>
      </c>
      <c r="BE686" s="122"/>
      <c r="BF686" s="122">
        <v>0</v>
      </c>
      <c r="BG686" s="122"/>
      <c r="BH686" s="122"/>
      <c r="BI686" s="122"/>
      <c r="BJ686" s="122"/>
      <c r="BK686" s="122"/>
      <c r="BL686" s="122"/>
      <c r="BM686" s="122"/>
      <c r="BN686" s="122"/>
      <c r="BO686" s="122"/>
      <c r="BP686" s="122"/>
      <c r="BQ686" s="122"/>
      <c r="BR686" s="122"/>
      <c r="BS686" s="122"/>
      <c r="BT686" s="122"/>
      <c r="BU686" s="122"/>
      <c r="BV686" s="122"/>
      <c r="BW686" s="122"/>
      <c r="BX686" s="122"/>
      <c r="BY686" s="122">
        <f t="shared" si="517"/>
        <v>0</v>
      </c>
      <c r="BZ686" s="122"/>
      <c r="CA686" s="122"/>
      <c r="CB686" s="98"/>
    </row>
    <row r="687" spans="1:80" s="90" customFormat="1" ht="62.2" x14ac:dyDescent="0.3">
      <c r="A687" s="106" t="s">
        <v>1662</v>
      </c>
      <c r="B687" s="107" t="s">
        <v>1039</v>
      </c>
      <c r="C687" s="108" t="s">
        <v>1532</v>
      </c>
      <c r="D687" s="122">
        <v>1.50651</v>
      </c>
      <c r="E687" s="122"/>
      <c r="F687" s="122">
        <f>VLOOKUP(C687,'[1]13'!$C$23:$AZ$935,4,0)</f>
        <v>1.50651</v>
      </c>
      <c r="G687" s="122">
        <f>VLOOKUP(C687,'[1]13'!$C$23:$AZ$935,5,0)</f>
        <v>0.1</v>
      </c>
      <c r="H687" s="122"/>
      <c r="I687" s="122">
        <f>VLOOKUP(C687,'[1]13'!$C$23:$AZ$935,7,0)</f>
        <v>0.12</v>
      </c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2"/>
      <c r="AC687" s="122"/>
      <c r="AD687" s="122"/>
      <c r="AE687" s="122"/>
      <c r="AF687" s="122"/>
      <c r="AG687" s="122"/>
      <c r="AH687" s="122">
        <v>1.50651</v>
      </c>
      <c r="AI687" s="122">
        <v>0.1</v>
      </c>
      <c r="AJ687" s="122"/>
      <c r="AK687" s="122">
        <v>0.12</v>
      </c>
      <c r="AL687" s="122"/>
      <c r="AM687" s="122"/>
      <c r="AN687" s="122"/>
      <c r="AO687" s="122">
        <f t="shared" si="513"/>
        <v>0</v>
      </c>
      <c r="AP687" s="122">
        <f t="shared" si="514"/>
        <v>0</v>
      </c>
      <c r="AQ687" s="122">
        <f t="shared" si="515"/>
        <v>0</v>
      </c>
      <c r="AR687" s="122">
        <f t="shared" si="516"/>
        <v>0</v>
      </c>
      <c r="AS687" s="122"/>
      <c r="AT687" s="122"/>
      <c r="AU687" s="122"/>
      <c r="AV687" s="122">
        <f>VLOOKUP(C687,'[1]13'!$C$23:$AZ$935,46,0)</f>
        <v>0</v>
      </c>
      <c r="AW687" s="122">
        <f>VLOOKUP(C687,'[1]13'!$C$23:$AZ$935,47,0)</f>
        <v>0</v>
      </c>
      <c r="AX687" s="122"/>
      <c r="AY687" s="122">
        <f>VLOOKUP(C687,'[1]13'!$C$23:$AZ$935,49,0)</f>
        <v>0</v>
      </c>
      <c r="AZ687" s="122"/>
      <c r="BA687" s="122"/>
      <c r="BB687" s="122"/>
      <c r="BC687" s="122">
        <v>0</v>
      </c>
      <c r="BD687" s="122">
        <v>0</v>
      </c>
      <c r="BE687" s="122"/>
      <c r="BF687" s="122">
        <v>0</v>
      </c>
      <c r="BG687" s="122"/>
      <c r="BH687" s="122"/>
      <c r="BI687" s="122"/>
      <c r="BJ687" s="122"/>
      <c r="BK687" s="122"/>
      <c r="BL687" s="122"/>
      <c r="BM687" s="122"/>
      <c r="BN687" s="122"/>
      <c r="BO687" s="122"/>
      <c r="BP687" s="122"/>
      <c r="BQ687" s="122"/>
      <c r="BR687" s="122"/>
      <c r="BS687" s="122"/>
      <c r="BT687" s="122"/>
      <c r="BU687" s="122"/>
      <c r="BV687" s="122"/>
      <c r="BW687" s="122"/>
      <c r="BX687" s="122"/>
      <c r="BY687" s="122">
        <f t="shared" si="517"/>
        <v>1.50651</v>
      </c>
      <c r="BZ687" s="122"/>
      <c r="CA687" s="122"/>
      <c r="CB687" s="98"/>
    </row>
    <row r="688" spans="1:80" s="90" customFormat="1" ht="46.65" x14ac:dyDescent="0.3">
      <c r="A688" s="106" t="s">
        <v>1662</v>
      </c>
      <c r="B688" s="107" t="s">
        <v>1838</v>
      </c>
      <c r="C688" s="108" t="s">
        <v>1533</v>
      </c>
      <c r="D688" s="122">
        <v>16.337160000000001</v>
      </c>
      <c r="E688" s="122"/>
      <c r="F688" s="122">
        <f>VLOOKUP(C688,'[1]13'!$C$23:$AZ$935,4,0)</f>
        <v>0</v>
      </c>
      <c r="G688" s="122">
        <f>VLOOKUP(C688,'[1]13'!$C$23:$AZ$935,5,0)</f>
        <v>0</v>
      </c>
      <c r="H688" s="122"/>
      <c r="I688" s="122">
        <f>VLOOKUP(C688,'[1]13'!$C$23:$AZ$935,7,0)</f>
        <v>0</v>
      </c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2"/>
      <c r="AC688" s="122"/>
      <c r="AD688" s="122"/>
      <c r="AE688" s="122"/>
      <c r="AF688" s="122"/>
      <c r="AG688" s="122"/>
      <c r="AH688" s="122">
        <v>0</v>
      </c>
      <c r="AI688" s="122">
        <v>0</v>
      </c>
      <c r="AJ688" s="122"/>
      <c r="AK688" s="122">
        <v>0</v>
      </c>
      <c r="AL688" s="122"/>
      <c r="AM688" s="122"/>
      <c r="AN688" s="122"/>
      <c r="AO688" s="122">
        <f t="shared" si="513"/>
        <v>0</v>
      </c>
      <c r="AP688" s="122">
        <f t="shared" si="514"/>
        <v>0</v>
      </c>
      <c r="AQ688" s="122">
        <f t="shared" si="515"/>
        <v>0</v>
      </c>
      <c r="AR688" s="122">
        <f t="shared" si="516"/>
        <v>0</v>
      </c>
      <c r="AS688" s="122"/>
      <c r="AT688" s="122"/>
      <c r="AU688" s="122"/>
      <c r="AV688" s="122">
        <f>VLOOKUP(C688,'[1]13'!$C$23:$AZ$935,46,0)</f>
        <v>0</v>
      </c>
      <c r="AW688" s="122">
        <f>VLOOKUP(C688,'[1]13'!$C$23:$AZ$935,47,0)</f>
        <v>0</v>
      </c>
      <c r="AX688" s="122"/>
      <c r="AY688" s="122">
        <f>VLOOKUP(C688,'[1]13'!$C$23:$AZ$935,49,0)</f>
        <v>0</v>
      </c>
      <c r="AZ688" s="122"/>
      <c r="BA688" s="122"/>
      <c r="BB688" s="122"/>
      <c r="BC688" s="122">
        <v>0</v>
      </c>
      <c r="BD688" s="122">
        <v>0</v>
      </c>
      <c r="BE688" s="122"/>
      <c r="BF688" s="122">
        <v>0</v>
      </c>
      <c r="BG688" s="122"/>
      <c r="BH688" s="122"/>
      <c r="BI688" s="122"/>
      <c r="BJ688" s="122"/>
      <c r="BK688" s="122"/>
      <c r="BL688" s="122"/>
      <c r="BM688" s="122"/>
      <c r="BN688" s="122"/>
      <c r="BO688" s="122"/>
      <c r="BP688" s="122"/>
      <c r="BQ688" s="122"/>
      <c r="BR688" s="122"/>
      <c r="BS688" s="122"/>
      <c r="BT688" s="122"/>
      <c r="BU688" s="122"/>
      <c r="BV688" s="122"/>
      <c r="BW688" s="122"/>
      <c r="BX688" s="122"/>
      <c r="BY688" s="122">
        <f t="shared" si="517"/>
        <v>0</v>
      </c>
      <c r="BZ688" s="122"/>
      <c r="CA688" s="122"/>
      <c r="CB688" s="98"/>
    </row>
    <row r="689" spans="1:80" s="90" customFormat="1" ht="46.65" x14ac:dyDescent="0.3">
      <c r="A689" s="106" t="s">
        <v>1662</v>
      </c>
      <c r="B689" s="107" t="s">
        <v>1839</v>
      </c>
      <c r="C689" s="108" t="s">
        <v>1534</v>
      </c>
      <c r="D689" s="122">
        <v>6.67605</v>
      </c>
      <c r="E689" s="122"/>
      <c r="F689" s="122">
        <f>VLOOKUP(C689,'[1]13'!$C$23:$AZ$935,4,0)</f>
        <v>0</v>
      </c>
      <c r="G689" s="122">
        <f>VLOOKUP(C689,'[1]13'!$C$23:$AZ$935,5,0)</f>
        <v>0</v>
      </c>
      <c r="H689" s="122"/>
      <c r="I689" s="122">
        <f>VLOOKUP(C689,'[1]13'!$C$23:$AZ$935,7,0)</f>
        <v>0</v>
      </c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2"/>
      <c r="AC689" s="122"/>
      <c r="AD689" s="122"/>
      <c r="AE689" s="122"/>
      <c r="AF689" s="122"/>
      <c r="AG689" s="122"/>
      <c r="AH689" s="122">
        <v>0</v>
      </c>
      <c r="AI689" s="122">
        <v>0</v>
      </c>
      <c r="AJ689" s="122"/>
      <c r="AK689" s="122">
        <v>0</v>
      </c>
      <c r="AL689" s="122"/>
      <c r="AM689" s="122"/>
      <c r="AN689" s="122"/>
      <c r="AO689" s="122">
        <f t="shared" si="513"/>
        <v>0</v>
      </c>
      <c r="AP689" s="122">
        <f t="shared" si="514"/>
        <v>0</v>
      </c>
      <c r="AQ689" s="122">
        <f t="shared" si="515"/>
        <v>0</v>
      </c>
      <c r="AR689" s="122">
        <f t="shared" si="516"/>
        <v>0</v>
      </c>
      <c r="AS689" s="122"/>
      <c r="AT689" s="122"/>
      <c r="AU689" s="122"/>
      <c r="AV689" s="122">
        <f>VLOOKUP(C689,'[1]13'!$C$23:$AZ$935,46,0)</f>
        <v>0</v>
      </c>
      <c r="AW689" s="122">
        <f>VLOOKUP(C689,'[1]13'!$C$23:$AZ$935,47,0)</f>
        <v>0</v>
      </c>
      <c r="AX689" s="122"/>
      <c r="AY689" s="122">
        <f>VLOOKUP(C689,'[1]13'!$C$23:$AZ$935,49,0)</f>
        <v>0</v>
      </c>
      <c r="AZ689" s="122"/>
      <c r="BA689" s="122"/>
      <c r="BB689" s="122"/>
      <c r="BC689" s="122">
        <v>0</v>
      </c>
      <c r="BD689" s="122">
        <v>0</v>
      </c>
      <c r="BE689" s="122"/>
      <c r="BF689" s="122">
        <v>0</v>
      </c>
      <c r="BG689" s="122"/>
      <c r="BH689" s="122"/>
      <c r="BI689" s="122"/>
      <c r="BJ689" s="122"/>
      <c r="BK689" s="122"/>
      <c r="BL689" s="122"/>
      <c r="BM689" s="122"/>
      <c r="BN689" s="122"/>
      <c r="BO689" s="122"/>
      <c r="BP689" s="122"/>
      <c r="BQ689" s="122"/>
      <c r="BR689" s="122"/>
      <c r="BS689" s="122"/>
      <c r="BT689" s="122"/>
      <c r="BU689" s="122"/>
      <c r="BV689" s="122"/>
      <c r="BW689" s="122"/>
      <c r="BX689" s="122"/>
      <c r="BY689" s="122">
        <f t="shared" si="517"/>
        <v>0</v>
      </c>
      <c r="BZ689" s="122"/>
      <c r="CA689" s="122"/>
      <c r="CB689" s="98"/>
    </row>
    <row r="690" spans="1:80" s="90" customFormat="1" ht="62.2" x14ac:dyDescent="0.3">
      <c r="A690" s="106" t="s">
        <v>1662</v>
      </c>
      <c r="B690" s="107" t="s">
        <v>1040</v>
      </c>
      <c r="C690" s="108" t="s">
        <v>1535</v>
      </c>
      <c r="D690" s="122">
        <v>12.672949999999998</v>
      </c>
      <c r="E690" s="122"/>
      <c r="F690" s="122">
        <f>VLOOKUP(C690,'[1]13'!$C$23:$AZ$935,4,0)</f>
        <v>0</v>
      </c>
      <c r="G690" s="122">
        <f>VLOOKUP(C690,'[1]13'!$C$23:$AZ$935,5,0)</f>
        <v>0</v>
      </c>
      <c r="H690" s="122"/>
      <c r="I690" s="122">
        <f>VLOOKUP(C690,'[1]13'!$C$23:$AZ$935,7,0)</f>
        <v>0</v>
      </c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2"/>
      <c r="AC690" s="122"/>
      <c r="AD690" s="122"/>
      <c r="AE690" s="122"/>
      <c r="AF690" s="122"/>
      <c r="AG690" s="122"/>
      <c r="AH690" s="122">
        <v>0</v>
      </c>
      <c r="AI690" s="122">
        <v>0</v>
      </c>
      <c r="AJ690" s="122"/>
      <c r="AK690" s="122">
        <v>0</v>
      </c>
      <c r="AL690" s="122"/>
      <c r="AM690" s="122"/>
      <c r="AN690" s="122"/>
      <c r="AO690" s="122">
        <f t="shared" si="513"/>
        <v>0</v>
      </c>
      <c r="AP690" s="122">
        <f t="shared" si="514"/>
        <v>0</v>
      </c>
      <c r="AQ690" s="122">
        <f t="shared" si="515"/>
        <v>0</v>
      </c>
      <c r="AR690" s="122">
        <f t="shared" si="516"/>
        <v>0</v>
      </c>
      <c r="AS690" s="122"/>
      <c r="AT690" s="122"/>
      <c r="AU690" s="122"/>
      <c r="AV690" s="122">
        <f>VLOOKUP(C690,'[1]13'!$C$23:$AZ$935,46,0)</f>
        <v>0</v>
      </c>
      <c r="AW690" s="122">
        <f>VLOOKUP(C690,'[1]13'!$C$23:$AZ$935,47,0)</f>
        <v>0</v>
      </c>
      <c r="AX690" s="122"/>
      <c r="AY690" s="122">
        <f>VLOOKUP(C690,'[1]13'!$C$23:$AZ$935,49,0)</f>
        <v>0</v>
      </c>
      <c r="AZ690" s="122"/>
      <c r="BA690" s="122"/>
      <c r="BB690" s="122"/>
      <c r="BC690" s="122">
        <v>0</v>
      </c>
      <c r="BD690" s="122">
        <v>0</v>
      </c>
      <c r="BE690" s="122"/>
      <c r="BF690" s="122">
        <v>0</v>
      </c>
      <c r="BG690" s="122"/>
      <c r="BH690" s="122"/>
      <c r="BI690" s="122"/>
      <c r="BJ690" s="122"/>
      <c r="BK690" s="122"/>
      <c r="BL690" s="122"/>
      <c r="BM690" s="122"/>
      <c r="BN690" s="122"/>
      <c r="BO690" s="122"/>
      <c r="BP690" s="122"/>
      <c r="BQ690" s="122"/>
      <c r="BR690" s="122"/>
      <c r="BS690" s="122"/>
      <c r="BT690" s="122"/>
      <c r="BU690" s="122"/>
      <c r="BV690" s="122"/>
      <c r="BW690" s="122"/>
      <c r="BX690" s="122"/>
      <c r="BY690" s="122">
        <f t="shared" si="517"/>
        <v>0</v>
      </c>
      <c r="BZ690" s="122"/>
      <c r="CA690" s="122"/>
      <c r="CB690" s="98"/>
    </row>
    <row r="691" spans="1:80" s="90" customFormat="1" ht="46.65" x14ac:dyDescent="0.3">
      <c r="A691" s="106" t="s">
        <v>1662</v>
      </c>
      <c r="B691" s="107" t="s">
        <v>1041</v>
      </c>
      <c r="C691" s="108" t="s">
        <v>1536</v>
      </c>
      <c r="D691" s="122">
        <v>3.1691100000000003</v>
      </c>
      <c r="E691" s="122"/>
      <c r="F691" s="122">
        <f>VLOOKUP(C691,'[1]13'!$C$23:$AZ$935,4,0)</f>
        <v>3.1691099999999999</v>
      </c>
      <c r="G691" s="122">
        <f>VLOOKUP(C691,'[1]13'!$C$23:$AZ$935,5,0)</f>
        <v>0.25</v>
      </c>
      <c r="H691" s="122"/>
      <c r="I691" s="122">
        <f>VLOOKUP(C691,'[1]13'!$C$23:$AZ$935,7,0)</f>
        <v>0.1</v>
      </c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2"/>
      <c r="AC691" s="122"/>
      <c r="AD691" s="122"/>
      <c r="AE691" s="122"/>
      <c r="AF691" s="122"/>
      <c r="AG691" s="122"/>
      <c r="AH691" s="122">
        <v>3.1691099999999999</v>
      </c>
      <c r="AI691" s="122">
        <v>0.25</v>
      </c>
      <c r="AJ691" s="122"/>
      <c r="AK691" s="122">
        <v>0.1</v>
      </c>
      <c r="AL691" s="122"/>
      <c r="AM691" s="122"/>
      <c r="AN691" s="122"/>
      <c r="AO691" s="122">
        <f t="shared" si="513"/>
        <v>2.1792401199999998</v>
      </c>
      <c r="AP691" s="122">
        <f t="shared" si="514"/>
        <v>0.25</v>
      </c>
      <c r="AQ691" s="122">
        <f t="shared" si="515"/>
        <v>0</v>
      </c>
      <c r="AR691" s="122">
        <f t="shared" si="516"/>
        <v>4.1000000000000002E-2</v>
      </c>
      <c r="AS691" s="122"/>
      <c r="AT691" s="122"/>
      <c r="AU691" s="122"/>
      <c r="AV691" s="122">
        <f>VLOOKUP(C691,'[1]13'!$C$23:$AZ$935,46,0)</f>
        <v>0</v>
      </c>
      <c r="AW691" s="122">
        <f>VLOOKUP(C691,'[1]13'!$C$23:$AZ$935,47,0)</f>
        <v>0</v>
      </c>
      <c r="AX691" s="122"/>
      <c r="AY691" s="122">
        <f>VLOOKUP(C691,'[1]13'!$C$23:$AZ$935,49,0)</f>
        <v>0</v>
      </c>
      <c r="AZ691" s="122"/>
      <c r="BA691" s="122"/>
      <c r="BB691" s="122"/>
      <c r="BC691" s="122">
        <v>2.1792401199999998</v>
      </c>
      <c r="BD691" s="122">
        <v>0.25</v>
      </c>
      <c r="BE691" s="122"/>
      <c r="BF691" s="122">
        <v>4.1000000000000002E-2</v>
      </c>
      <c r="BG691" s="122"/>
      <c r="BH691" s="122"/>
      <c r="BI691" s="122"/>
      <c r="BJ691" s="122"/>
      <c r="BK691" s="122"/>
      <c r="BL691" s="122"/>
      <c r="BM691" s="122"/>
      <c r="BN691" s="122"/>
      <c r="BO691" s="122"/>
      <c r="BP691" s="122"/>
      <c r="BQ691" s="122"/>
      <c r="BR691" s="122"/>
      <c r="BS691" s="122"/>
      <c r="BT691" s="122"/>
      <c r="BU691" s="122"/>
      <c r="BV691" s="122"/>
      <c r="BW691" s="122"/>
      <c r="BX691" s="122"/>
      <c r="BY691" s="122">
        <f t="shared" si="517"/>
        <v>0.98986988000000009</v>
      </c>
      <c r="BZ691" s="122"/>
      <c r="CA691" s="122"/>
      <c r="CB691" s="98"/>
    </row>
    <row r="692" spans="1:80" s="90" customFormat="1" x14ac:dyDescent="0.3">
      <c r="A692" s="103"/>
      <c r="B692" s="110" t="s">
        <v>61</v>
      </c>
      <c r="C692" s="105"/>
      <c r="D692" s="133">
        <f t="shared" ref="D692:BN692" si="518">SUM(D693:D700)</f>
        <v>144.71096999999997</v>
      </c>
      <c r="E692" s="133">
        <f t="shared" si="518"/>
        <v>0</v>
      </c>
      <c r="F692" s="133">
        <f t="shared" si="518"/>
        <v>30.939760000000003</v>
      </c>
      <c r="G692" s="133">
        <f t="shared" si="518"/>
        <v>0.1</v>
      </c>
      <c r="H692" s="133">
        <f t="shared" si="518"/>
        <v>0</v>
      </c>
      <c r="I692" s="133">
        <f t="shared" si="518"/>
        <v>4.7300000000000004</v>
      </c>
      <c r="J692" s="133">
        <f t="shared" si="518"/>
        <v>0</v>
      </c>
      <c r="K692" s="133">
        <f t="shared" si="518"/>
        <v>0</v>
      </c>
      <c r="L692" s="133">
        <f t="shared" si="518"/>
        <v>0</v>
      </c>
      <c r="M692" s="133">
        <f t="shared" si="518"/>
        <v>0</v>
      </c>
      <c r="N692" s="133">
        <f t="shared" si="518"/>
        <v>0</v>
      </c>
      <c r="O692" s="133">
        <f t="shared" si="518"/>
        <v>0</v>
      </c>
      <c r="P692" s="133">
        <f t="shared" si="518"/>
        <v>0</v>
      </c>
      <c r="Q692" s="133">
        <f t="shared" si="518"/>
        <v>0</v>
      </c>
      <c r="R692" s="133">
        <f t="shared" si="518"/>
        <v>0</v>
      </c>
      <c r="S692" s="133">
        <f t="shared" si="518"/>
        <v>0</v>
      </c>
      <c r="T692" s="133">
        <f t="shared" si="518"/>
        <v>0</v>
      </c>
      <c r="U692" s="133">
        <f t="shared" si="518"/>
        <v>0</v>
      </c>
      <c r="V692" s="133">
        <f t="shared" si="518"/>
        <v>0</v>
      </c>
      <c r="W692" s="133">
        <f t="shared" si="518"/>
        <v>0</v>
      </c>
      <c r="X692" s="133">
        <f t="shared" si="518"/>
        <v>0</v>
      </c>
      <c r="Y692" s="133">
        <f t="shared" si="518"/>
        <v>0</v>
      </c>
      <c r="Z692" s="133">
        <f t="shared" si="518"/>
        <v>0</v>
      </c>
      <c r="AA692" s="133">
        <f t="shared" si="518"/>
        <v>0</v>
      </c>
      <c r="AB692" s="133">
        <f t="shared" si="518"/>
        <v>0</v>
      </c>
      <c r="AC692" s="133">
        <f t="shared" si="518"/>
        <v>0</v>
      </c>
      <c r="AD692" s="133">
        <f t="shared" si="518"/>
        <v>0</v>
      </c>
      <c r="AE692" s="133">
        <f t="shared" si="518"/>
        <v>0</v>
      </c>
      <c r="AF692" s="133">
        <f t="shared" si="518"/>
        <v>0</v>
      </c>
      <c r="AG692" s="133">
        <f t="shared" si="518"/>
        <v>0</v>
      </c>
      <c r="AH692" s="133">
        <f t="shared" si="518"/>
        <v>30.939760000000003</v>
      </c>
      <c r="AI692" s="133">
        <f t="shared" si="518"/>
        <v>0.1</v>
      </c>
      <c r="AJ692" s="133">
        <f t="shared" si="518"/>
        <v>0</v>
      </c>
      <c r="AK692" s="133">
        <f t="shared" si="518"/>
        <v>4.7300000000000004</v>
      </c>
      <c r="AL692" s="133">
        <f t="shared" si="518"/>
        <v>0</v>
      </c>
      <c r="AM692" s="133">
        <f t="shared" si="518"/>
        <v>0</v>
      </c>
      <c r="AN692" s="133">
        <f t="shared" si="518"/>
        <v>0</v>
      </c>
      <c r="AO692" s="133">
        <f t="shared" si="518"/>
        <v>28.687005449999997</v>
      </c>
      <c r="AP692" s="133">
        <f t="shared" si="518"/>
        <v>0</v>
      </c>
      <c r="AQ692" s="133">
        <f t="shared" si="518"/>
        <v>0</v>
      </c>
      <c r="AR692" s="133">
        <f t="shared" si="518"/>
        <v>4.0299999999999994</v>
      </c>
      <c r="AS692" s="133">
        <f t="shared" si="518"/>
        <v>0</v>
      </c>
      <c r="AT692" s="133">
        <f t="shared" si="518"/>
        <v>0</v>
      </c>
      <c r="AU692" s="133">
        <f t="shared" si="518"/>
        <v>0</v>
      </c>
      <c r="AV692" s="133">
        <f t="shared" si="518"/>
        <v>0</v>
      </c>
      <c r="AW692" s="133">
        <f t="shared" si="518"/>
        <v>0</v>
      </c>
      <c r="AX692" s="133">
        <f t="shared" si="518"/>
        <v>0</v>
      </c>
      <c r="AY692" s="133">
        <f t="shared" si="518"/>
        <v>0</v>
      </c>
      <c r="AZ692" s="133">
        <f t="shared" si="518"/>
        <v>0</v>
      </c>
      <c r="BA692" s="133">
        <f t="shared" si="518"/>
        <v>0</v>
      </c>
      <c r="BB692" s="133">
        <f t="shared" si="518"/>
        <v>0</v>
      </c>
      <c r="BC692" s="133">
        <f t="shared" si="518"/>
        <v>28.687005449999997</v>
      </c>
      <c r="BD692" s="133">
        <f t="shared" si="518"/>
        <v>0</v>
      </c>
      <c r="BE692" s="133">
        <f t="shared" si="518"/>
        <v>0</v>
      </c>
      <c r="BF692" s="133">
        <f t="shared" si="518"/>
        <v>4.0299999999999994</v>
      </c>
      <c r="BG692" s="133">
        <f t="shared" si="518"/>
        <v>0</v>
      </c>
      <c r="BH692" s="133">
        <f t="shared" si="518"/>
        <v>0</v>
      </c>
      <c r="BI692" s="133">
        <f t="shared" si="518"/>
        <v>0</v>
      </c>
      <c r="BJ692" s="133">
        <f t="shared" si="518"/>
        <v>0</v>
      </c>
      <c r="BK692" s="133">
        <f t="shared" si="518"/>
        <v>0</v>
      </c>
      <c r="BL692" s="133">
        <f t="shared" si="518"/>
        <v>0</v>
      </c>
      <c r="BM692" s="133">
        <f t="shared" si="518"/>
        <v>0</v>
      </c>
      <c r="BN692" s="133">
        <f t="shared" si="518"/>
        <v>0</v>
      </c>
      <c r="BO692" s="133">
        <f t="shared" ref="BO692:CA692" si="519">SUM(BO693:BO700)</f>
        <v>0</v>
      </c>
      <c r="BP692" s="133">
        <f t="shared" si="519"/>
        <v>0</v>
      </c>
      <c r="BQ692" s="133">
        <f t="shared" si="519"/>
        <v>0</v>
      </c>
      <c r="BR692" s="133">
        <f t="shared" si="519"/>
        <v>0</v>
      </c>
      <c r="BS692" s="133">
        <f t="shared" si="519"/>
        <v>0</v>
      </c>
      <c r="BT692" s="133">
        <f t="shared" si="519"/>
        <v>0</v>
      </c>
      <c r="BU692" s="133">
        <f t="shared" si="519"/>
        <v>0</v>
      </c>
      <c r="BV692" s="133">
        <f t="shared" si="519"/>
        <v>0</v>
      </c>
      <c r="BW692" s="133">
        <f t="shared" si="519"/>
        <v>0</v>
      </c>
      <c r="BX692" s="133">
        <f t="shared" si="519"/>
        <v>0</v>
      </c>
      <c r="BY692" s="133">
        <f t="shared" si="519"/>
        <v>2.2527545500000041</v>
      </c>
      <c r="BZ692" s="133">
        <f t="shared" si="519"/>
        <v>0</v>
      </c>
      <c r="CA692" s="133">
        <f t="shared" si="519"/>
        <v>0</v>
      </c>
      <c r="CB692" s="98"/>
    </row>
    <row r="693" spans="1:80" s="90" customFormat="1" ht="62.2" x14ac:dyDescent="0.3">
      <c r="A693" s="106" t="s">
        <v>1662</v>
      </c>
      <c r="B693" s="107" t="s">
        <v>1840</v>
      </c>
      <c r="C693" s="108" t="s">
        <v>138</v>
      </c>
      <c r="D693" s="122">
        <v>13.075010000000001</v>
      </c>
      <c r="E693" s="122"/>
      <c r="F693" s="122">
        <f>VLOOKUP(C693,'[1]13'!$C$23:$AZ$935,4,0)</f>
        <v>13.075010000000001</v>
      </c>
      <c r="G693" s="122">
        <f>VLOOKUP(C693,'[1]13'!$C$23:$AZ$935,5,0)</f>
        <v>0</v>
      </c>
      <c r="H693" s="122"/>
      <c r="I693" s="122">
        <f>VLOOKUP(C693,'[1]13'!$C$23:$AZ$935,7,0)</f>
        <v>1.75</v>
      </c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2"/>
      <c r="AC693" s="122"/>
      <c r="AD693" s="122"/>
      <c r="AE693" s="122"/>
      <c r="AF693" s="122"/>
      <c r="AG693" s="122"/>
      <c r="AH693" s="122">
        <v>13.075010000000001</v>
      </c>
      <c r="AI693" s="122">
        <v>0</v>
      </c>
      <c r="AJ693" s="122"/>
      <c r="AK693" s="122">
        <v>1.75</v>
      </c>
      <c r="AL693" s="122"/>
      <c r="AM693" s="122"/>
      <c r="AN693" s="122"/>
      <c r="AO693" s="122">
        <f t="shared" ref="AO693:AO700" si="520">AV693+BC693</f>
        <v>13.687283359999999</v>
      </c>
      <c r="AP693" s="122">
        <f t="shared" ref="AP693:AP700" si="521">AW693+BD693</f>
        <v>0</v>
      </c>
      <c r="AQ693" s="122">
        <f t="shared" ref="AQ693:AQ700" si="522">AX693+BE693</f>
        <v>0</v>
      </c>
      <c r="AR693" s="122">
        <f t="shared" ref="AR693:AR700" si="523">AY693+BF693</f>
        <v>2</v>
      </c>
      <c r="AS693" s="122"/>
      <c r="AT693" s="122"/>
      <c r="AU693" s="122"/>
      <c r="AV693" s="122">
        <f>VLOOKUP(C693,'[1]13'!$C$23:$AZ$935,46,0)</f>
        <v>0</v>
      </c>
      <c r="AW693" s="122">
        <f>VLOOKUP(C693,'[1]13'!$C$23:$AZ$935,47,0)</f>
        <v>0</v>
      </c>
      <c r="AX693" s="122"/>
      <c r="AY693" s="122">
        <f>VLOOKUP(C693,'[1]13'!$C$23:$AZ$935,49,0)</f>
        <v>0</v>
      </c>
      <c r="AZ693" s="122"/>
      <c r="BA693" s="122"/>
      <c r="BB693" s="122"/>
      <c r="BC693" s="122">
        <v>13.687283359999999</v>
      </c>
      <c r="BD693" s="122">
        <v>0</v>
      </c>
      <c r="BE693" s="122"/>
      <c r="BF693" s="122">
        <v>2</v>
      </c>
      <c r="BG693" s="122"/>
      <c r="BH693" s="122"/>
      <c r="BI693" s="122"/>
      <c r="BJ693" s="122"/>
      <c r="BK693" s="122"/>
      <c r="BL693" s="122"/>
      <c r="BM693" s="122"/>
      <c r="BN693" s="122"/>
      <c r="BO693" s="122"/>
      <c r="BP693" s="122"/>
      <c r="BQ693" s="122"/>
      <c r="BR693" s="122"/>
      <c r="BS693" s="122"/>
      <c r="BT693" s="122"/>
      <c r="BU693" s="122"/>
      <c r="BV693" s="122"/>
      <c r="BW693" s="122"/>
      <c r="BX693" s="122"/>
      <c r="BY693" s="122">
        <f t="shared" ref="BY693:BY700" si="524">F693-AO693</f>
        <v>-0.61227335999999788</v>
      </c>
      <c r="BZ693" s="122"/>
      <c r="CA693" s="122"/>
      <c r="CB693" s="98"/>
    </row>
    <row r="694" spans="1:80" s="90" customFormat="1" ht="46.65" x14ac:dyDescent="0.3">
      <c r="A694" s="106" t="s">
        <v>1662</v>
      </c>
      <c r="B694" s="107" t="s">
        <v>1042</v>
      </c>
      <c r="C694" s="108" t="s">
        <v>1537</v>
      </c>
      <c r="D694" s="122">
        <v>17.000430000000001</v>
      </c>
      <c r="E694" s="122"/>
      <c r="F694" s="122">
        <f>VLOOKUP(C694,'[1]13'!$C$23:$AZ$935,4,0)</f>
        <v>0</v>
      </c>
      <c r="G694" s="122">
        <f>VLOOKUP(C694,'[1]13'!$C$23:$AZ$935,5,0)</f>
        <v>0</v>
      </c>
      <c r="H694" s="122"/>
      <c r="I694" s="122">
        <f>VLOOKUP(C694,'[1]13'!$C$23:$AZ$935,7,0)</f>
        <v>0</v>
      </c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2"/>
      <c r="AC694" s="122"/>
      <c r="AD694" s="122"/>
      <c r="AE694" s="122"/>
      <c r="AF694" s="122"/>
      <c r="AG694" s="122"/>
      <c r="AH694" s="122">
        <v>0</v>
      </c>
      <c r="AI694" s="122">
        <v>0</v>
      </c>
      <c r="AJ694" s="122"/>
      <c r="AK694" s="122">
        <v>0</v>
      </c>
      <c r="AL694" s="122"/>
      <c r="AM694" s="122"/>
      <c r="AN694" s="122"/>
      <c r="AO694" s="122">
        <f t="shared" si="520"/>
        <v>0</v>
      </c>
      <c r="AP694" s="122">
        <f t="shared" si="521"/>
        <v>0</v>
      </c>
      <c r="AQ694" s="122">
        <f t="shared" si="522"/>
        <v>0</v>
      </c>
      <c r="AR694" s="122">
        <f t="shared" si="523"/>
        <v>0</v>
      </c>
      <c r="AS694" s="122"/>
      <c r="AT694" s="122"/>
      <c r="AU694" s="122"/>
      <c r="AV694" s="122">
        <f>VLOOKUP(C694,'[1]13'!$C$23:$AZ$935,46,0)</f>
        <v>0</v>
      </c>
      <c r="AW694" s="122">
        <f>VLOOKUP(C694,'[1]13'!$C$23:$AZ$935,47,0)</f>
        <v>0</v>
      </c>
      <c r="AX694" s="122"/>
      <c r="AY694" s="122">
        <f>VLOOKUP(C694,'[1]13'!$C$23:$AZ$935,49,0)</f>
        <v>0</v>
      </c>
      <c r="AZ694" s="122"/>
      <c r="BA694" s="122"/>
      <c r="BB694" s="122"/>
      <c r="BC694" s="122">
        <v>0</v>
      </c>
      <c r="BD694" s="122">
        <v>0</v>
      </c>
      <c r="BE694" s="122"/>
      <c r="BF694" s="122">
        <v>0</v>
      </c>
      <c r="BG694" s="122"/>
      <c r="BH694" s="122"/>
      <c r="BI694" s="122"/>
      <c r="BJ694" s="122"/>
      <c r="BK694" s="122"/>
      <c r="BL694" s="122"/>
      <c r="BM694" s="122"/>
      <c r="BN694" s="122"/>
      <c r="BO694" s="122"/>
      <c r="BP694" s="122"/>
      <c r="BQ694" s="122"/>
      <c r="BR694" s="122"/>
      <c r="BS694" s="122"/>
      <c r="BT694" s="122"/>
      <c r="BU694" s="122"/>
      <c r="BV694" s="122"/>
      <c r="BW694" s="122"/>
      <c r="BX694" s="122"/>
      <c r="BY694" s="122">
        <f t="shared" si="524"/>
        <v>0</v>
      </c>
      <c r="BZ694" s="122"/>
      <c r="CA694" s="122"/>
      <c r="CB694" s="98"/>
    </row>
    <row r="695" spans="1:80" s="90" customFormat="1" ht="93.25" x14ac:dyDescent="0.3">
      <c r="A695" s="106" t="s">
        <v>1662</v>
      </c>
      <c r="B695" s="107" t="s">
        <v>659</v>
      </c>
      <c r="C695" s="108" t="s">
        <v>709</v>
      </c>
      <c r="D695" s="122">
        <v>0.53864999999999996</v>
      </c>
      <c r="E695" s="122"/>
      <c r="F695" s="122">
        <f>VLOOKUP(C695,'[1]13'!$C$23:$AZ$935,4,0)</f>
        <v>0.53864999999999996</v>
      </c>
      <c r="G695" s="122">
        <f>VLOOKUP(C695,'[1]13'!$C$23:$AZ$935,5,0)</f>
        <v>0</v>
      </c>
      <c r="H695" s="122"/>
      <c r="I695" s="122">
        <f>VLOOKUP(C695,'[1]13'!$C$23:$AZ$935,7,0)</f>
        <v>0.45</v>
      </c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2"/>
      <c r="AC695" s="122"/>
      <c r="AD695" s="122"/>
      <c r="AE695" s="122"/>
      <c r="AF695" s="122"/>
      <c r="AG695" s="122"/>
      <c r="AH695" s="122">
        <v>0.53864999999999996</v>
      </c>
      <c r="AI695" s="122">
        <v>0</v>
      </c>
      <c r="AJ695" s="122"/>
      <c r="AK695" s="122">
        <v>0.45</v>
      </c>
      <c r="AL695" s="122"/>
      <c r="AM695" s="122"/>
      <c r="AN695" s="122"/>
      <c r="AO695" s="122">
        <f t="shared" si="520"/>
        <v>0</v>
      </c>
      <c r="AP695" s="122">
        <f t="shared" si="521"/>
        <v>0</v>
      </c>
      <c r="AQ695" s="122">
        <f t="shared" si="522"/>
        <v>0</v>
      </c>
      <c r="AR695" s="122">
        <f t="shared" si="523"/>
        <v>0</v>
      </c>
      <c r="AS695" s="122"/>
      <c r="AT695" s="122"/>
      <c r="AU695" s="122"/>
      <c r="AV695" s="122">
        <f>VLOOKUP(C695,'[1]13'!$C$23:$AZ$935,46,0)</f>
        <v>0</v>
      </c>
      <c r="AW695" s="122">
        <f>VLOOKUP(C695,'[1]13'!$C$23:$AZ$935,47,0)</f>
        <v>0</v>
      </c>
      <c r="AX695" s="122"/>
      <c r="AY695" s="122">
        <f>VLOOKUP(C695,'[1]13'!$C$23:$AZ$935,49,0)</f>
        <v>0</v>
      </c>
      <c r="AZ695" s="122"/>
      <c r="BA695" s="122"/>
      <c r="BB695" s="122"/>
      <c r="BC695" s="122">
        <v>0</v>
      </c>
      <c r="BD695" s="122">
        <v>0</v>
      </c>
      <c r="BE695" s="122"/>
      <c r="BF695" s="122">
        <v>0</v>
      </c>
      <c r="BG695" s="122"/>
      <c r="BH695" s="122"/>
      <c r="BI695" s="122"/>
      <c r="BJ695" s="122"/>
      <c r="BK695" s="122"/>
      <c r="BL695" s="122"/>
      <c r="BM695" s="122"/>
      <c r="BN695" s="122"/>
      <c r="BO695" s="122"/>
      <c r="BP695" s="122"/>
      <c r="BQ695" s="122"/>
      <c r="BR695" s="122"/>
      <c r="BS695" s="122"/>
      <c r="BT695" s="122"/>
      <c r="BU695" s="122"/>
      <c r="BV695" s="122"/>
      <c r="BW695" s="122"/>
      <c r="BX695" s="122"/>
      <c r="BY695" s="122">
        <f t="shared" si="524"/>
        <v>0.53864999999999996</v>
      </c>
      <c r="BZ695" s="122"/>
      <c r="CA695" s="122"/>
      <c r="CB695" s="98"/>
    </row>
    <row r="696" spans="1:80" s="90" customFormat="1" ht="31.1" x14ac:dyDescent="0.3">
      <c r="A696" s="106" t="s">
        <v>1662</v>
      </c>
      <c r="B696" s="107" t="s">
        <v>463</v>
      </c>
      <c r="C696" s="108" t="s">
        <v>497</v>
      </c>
      <c r="D696" s="122">
        <v>67.509509999999992</v>
      </c>
      <c r="E696" s="122"/>
      <c r="F696" s="122">
        <f>VLOOKUP(C696,'[1]13'!$C$23:$AZ$935,4,0)</f>
        <v>0</v>
      </c>
      <c r="G696" s="122">
        <f>VLOOKUP(C696,'[1]13'!$C$23:$AZ$935,5,0)</f>
        <v>0</v>
      </c>
      <c r="H696" s="122"/>
      <c r="I696" s="122">
        <f>VLOOKUP(C696,'[1]13'!$C$23:$AZ$935,7,0)</f>
        <v>0</v>
      </c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2"/>
      <c r="AC696" s="122"/>
      <c r="AD696" s="122"/>
      <c r="AE696" s="122"/>
      <c r="AF696" s="122"/>
      <c r="AG696" s="122"/>
      <c r="AH696" s="122">
        <v>0</v>
      </c>
      <c r="AI696" s="122">
        <v>0</v>
      </c>
      <c r="AJ696" s="122"/>
      <c r="AK696" s="122">
        <v>0</v>
      </c>
      <c r="AL696" s="122"/>
      <c r="AM696" s="122"/>
      <c r="AN696" s="122"/>
      <c r="AO696" s="122">
        <f t="shared" si="520"/>
        <v>0</v>
      </c>
      <c r="AP696" s="122">
        <f t="shared" si="521"/>
        <v>0</v>
      </c>
      <c r="AQ696" s="122">
        <f t="shared" si="522"/>
        <v>0</v>
      </c>
      <c r="AR696" s="122">
        <f t="shared" si="523"/>
        <v>0</v>
      </c>
      <c r="AS696" s="122"/>
      <c r="AT696" s="122"/>
      <c r="AU696" s="122"/>
      <c r="AV696" s="122">
        <f>VLOOKUP(C696,'[1]13'!$C$23:$AZ$935,46,0)</f>
        <v>0</v>
      </c>
      <c r="AW696" s="122">
        <f>VLOOKUP(C696,'[1]13'!$C$23:$AZ$935,47,0)</f>
        <v>0</v>
      </c>
      <c r="AX696" s="122"/>
      <c r="AY696" s="122">
        <f>VLOOKUP(C696,'[1]13'!$C$23:$AZ$935,49,0)</f>
        <v>0</v>
      </c>
      <c r="AZ696" s="122"/>
      <c r="BA696" s="122"/>
      <c r="BB696" s="122"/>
      <c r="BC696" s="122">
        <v>0</v>
      </c>
      <c r="BD696" s="122">
        <v>0</v>
      </c>
      <c r="BE696" s="122"/>
      <c r="BF696" s="122">
        <v>0</v>
      </c>
      <c r="BG696" s="122"/>
      <c r="BH696" s="122"/>
      <c r="BI696" s="122"/>
      <c r="BJ696" s="122"/>
      <c r="BK696" s="122"/>
      <c r="BL696" s="122"/>
      <c r="BM696" s="122"/>
      <c r="BN696" s="122"/>
      <c r="BO696" s="122"/>
      <c r="BP696" s="122"/>
      <c r="BQ696" s="122"/>
      <c r="BR696" s="122"/>
      <c r="BS696" s="122"/>
      <c r="BT696" s="122"/>
      <c r="BU696" s="122"/>
      <c r="BV696" s="122"/>
      <c r="BW696" s="122"/>
      <c r="BX696" s="122"/>
      <c r="BY696" s="122">
        <f t="shared" si="524"/>
        <v>0</v>
      </c>
      <c r="BZ696" s="122"/>
      <c r="CA696" s="122"/>
      <c r="CB696" s="98"/>
    </row>
    <row r="697" spans="1:80" s="90" customFormat="1" ht="62.2" x14ac:dyDescent="0.3">
      <c r="A697" s="106" t="s">
        <v>1662</v>
      </c>
      <c r="B697" s="107" t="s">
        <v>1841</v>
      </c>
      <c r="C697" s="108" t="s">
        <v>139</v>
      </c>
      <c r="D697" s="122">
        <v>14.339079999999999</v>
      </c>
      <c r="E697" s="122"/>
      <c r="F697" s="122">
        <f>VLOOKUP(C697,'[1]13'!$C$23:$AZ$935,4,0)</f>
        <v>14.339080000000001</v>
      </c>
      <c r="G697" s="122">
        <f>VLOOKUP(C697,'[1]13'!$C$23:$AZ$935,5,0)</f>
        <v>0</v>
      </c>
      <c r="H697" s="122"/>
      <c r="I697" s="122">
        <f>VLOOKUP(C697,'[1]13'!$C$23:$AZ$935,7,0)</f>
        <v>2.0299999999999998</v>
      </c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2"/>
      <c r="AC697" s="122"/>
      <c r="AD697" s="122"/>
      <c r="AE697" s="122"/>
      <c r="AF697" s="122"/>
      <c r="AG697" s="122"/>
      <c r="AH697" s="122">
        <v>14.339080000000001</v>
      </c>
      <c r="AI697" s="122">
        <v>0</v>
      </c>
      <c r="AJ697" s="122"/>
      <c r="AK697" s="122">
        <v>2.0299999999999998</v>
      </c>
      <c r="AL697" s="122"/>
      <c r="AM697" s="122"/>
      <c r="AN697" s="122"/>
      <c r="AO697" s="122">
        <f t="shared" si="520"/>
        <v>14.999722089999999</v>
      </c>
      <c r="AP697" s="122">
        <f t="shared" si="521"/>
        <v>0</v>
      </c>
      <c r="AQ697" s="122">
        <f t="shared" si="522"/>
        <v>0</v>
      </c>
      <c r="AR697" s="122">
        <f t="shared" si="523"/>
        <v>2.0299999999999998</v>
      </c>
      <c r="AS697" s="122"/>
      <c r="AT697" s="122"/>
      <c r="AU697" s="122"/>
      <c r="AV697" s="122">
        <f>VLOOKUP(C697,'[1]13'!$C$23:$AZ$935,46,0)</f>
        <v>0</v>
      </c>
      <c r="AW697" s="122">
        <f>VLOOKUP(C697,'[1]13'!$C$23:$AZ$935,47,0)</f>
        <v>0</v>
      </c>
      <c r="AX697" s="122"/>
      <c r="AY697" s="122">
        <f>VLOOKUP(C697,'[1]13'!$C$23:$AZ$935,49,0)</f>
        <v>0</v>
      </c>
      <c r="AZ697" s="122"/>
      <c r="BA697" s="122"/>
      <c r="BB697" s="122"/>
      <c r="BC697" s="122">
        <v>14.999722089999999</v>
      </c>
      <c r="BD697" s="122">
        <v>0</v>
      </c>
      <c r="BE697" s="122"/>
      <c r="BF697" s="122">
        <v>2.0299999999999998</v>
      </c>
      <c r="BG697" s="122"/>
      <c r="BH697" s="122"/>
      <c r="BI697" s="122"/>
      <c r="BJ697" s="122"/>
      <c r="BK697" s="122"/>
      <c r="BL697" s="122"/>
      <c r="BM697" s="122"/>
      <c r="BN697" s="122"/>
      <c r="BO697" s="122"/>
      <c r="BP697" s="122"/>
      <c r="BQ697" s="122"/>
      <c r="BR697" s="122"/>
      <c r="BS697" s="122"/>
      <c r="BT697" s="122"/>
      <c r="BU697" s="122"/>
      <c r="BV697" s="122"/>
      <c r="BW697" s="122"/>
      <c r="BX697" s="122"/>
      <c r="BY697" s="122">
        <f t="shared" si="524"/>
        <v>-0.66064208999999785</v>
      </c>
      <c r="BZ697" s="122"/>
      <c r="CA697" s="122"/>
      <c r="CB697" s="98"/>
    </row>
    <row r="698" spans="1:80" s="90" customFormat="1" ht="62.2" x14ac:dyDescent="0.3">
      <c r="A698" s="106" t="s">
        <v>1662</v>
      </c>
      <c r="B698" s="107" t="s">
        <v>464</v>
      </c>
      <c r="C698" s="108" t="s">
        <v>140</v>
      </c>
      <c r="D698" s="122">
        <v>14.5609</v>
      </c>
      <c r="E698" s="122"/>
      <c r="F698" s="122">
        <f>VLOOKUP(C698,'[1]13'!$C$23:$AZ$935,4,0)</f>
        <v>0</v>
      </c>
      <c r="G698" s="122">
        <f>VLOOKUP(C698,'[1]13'!$C$23:$AZ$935,5,0)</f>
        <v>0</v>
      </c>
      <c r="H698" s="122"/>
      <c r="I698" s="122">
        <f>VLOOKUP(C698,'[1]13'!$C$23:$AZ$935,7,0)</f>
        <v>0</v>
      </c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2"/>
      <c r="AC698" s="122"/>
      <c r="AD698" s="122"/>
      <c r="AE698" s="122"/>
      <c r="AF698" s="122"/>
      <c r="AG698" s="122"/>
      <c r="AH698" s="122">
        <v>0</v>
      </c>
      <c r="AI698" s="122">
        <v>0</v>
      </c>
      <c r="AJ698" s="122"/>
      <c r="AK698" s="122">
        <v>0</v>
      </c>
      <c r="AL698" s="122"/>
      <c r="AM698" s="122"/>
      <c r="AN698" s="122"/>
      <c r="AO698" s="122">
        <f t="shared" si="520"/>
        <v>0</v>
      </c>
      <c r="AP698" s="122">
        <f t="shared" si="521"/>
        <v>0</v>
      </c>
      <c r="AQ698" s="122">
        <f t="shared" si="522"/>
        <v>0</v>
      </c>
      <c r="AR698" s="122">
        <f t="shared" si="523"/>
        <v>0</v>
      </c>
      <c r="AS698" s="122"/>
      <c r="AT698" s="122"/>
      <c r="AU698" s="122"/>
      <c r="AV698" s="122">
        <f>VLOOKUP(C698,'[1]13'!$C$23:$AZ$935,46,0)</f>
        <v>0</v>
      </c>
      <c r="AW698" s="122">
        <f>VLOOKUP(C698,'[1]13'!$C$23:$AZ$935,47,0)</f>
        <v>0</v>
      </c>
      <c r="AX698" s="122"/>
      <c r="AY698" s="122">
        <f>VLOOKUP(C698,'[1]13'!$C$23:$AZ$935,49,0)</f>
        <v>0</v>
      </c>
      <c r="AZ698" s="122"/>
      <c r="BA698" s="122"/>
      <c r="BB698" s="122"/>
      <c r="BC698" s="122">
        <v>0</v>
      </c>
      <c r="BD698" s="122">
        <v>0</v>
      </c>
      <c r="BE698" s="122"/>
      <c r="BF698" s="122">
        <v>0</v>
      </c>
      <c r="BG698" s="122"/>
      <c r="BH698" s="122"/>
      <c r="BI698" s="122"/>
      <c r="BJ698" s="122"/>
      <c r="BK698" s="122"/>
      <c r="BL698" s="122"/>
      <c r="BM698" s="122"/>
      <c r="BN698" s="122"/>
      <c r="BO698" s="122"/>
      <c r="BP698" s="122"/>
      <c r="BQ698" s="122"/>
      <c r="BR698" s="122"/>
      <c r="BS698" s="122"/>
      <c r="BT698" s="122"/>
      <c r="BU698" s="122"/>
      <c r="BV698" s="122"/>
      <c r="BW698" s="122"/>
      <c r="BX698" s="122"/>
      <c r="BY698" s="122">
        <f t="shared" si="524"/>
        <v>0</v>
      </c>
      <c r="BZ698" s="122"/>
      <c r="CA698" s="122"/>
      <c r="CB698" s="98"/>
    </row>
    <row r="699" spans="1:80" s="90" customFormat="1" ht="46.65" x14ac:dyDescent="0.3">
      <c r="A699" s="106" t="s">
        <v>1662</v>
      </c>
      <c r="B699" s="107" t="s">
        <v>1842</v>
      </c>
      <c r="C699" s="108" t="s">
        <v>1538</v>
      </c>
      <c r="D699" s="122">
        <v>2.9870199999999998</v>
      </c>
      <c r="E699" s="122"/>
      <c r="F699" s="122">
        <f>VLOOKUP(C699,'[1]13'!$C$23:$AZ$935,4,0)</f>
        <v>2.9870199999999998</v>
      </c>
      <c r="G699" s="122">
        <f>VLOOKUP(C699,'[1]13'!$C$23:$AZ$935,5,0)</f>
        <v>0.1</v>
      </c>
      <c r="H699" s="122"/>
      <c r="I699" s="122">
        <f>VLOOKUP(C699,'[1]13'!$C$23:$AZ$935,7,0)</f>
        <v>0.5</v>
      </c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2"/>
      <c r="AC699" s="122"/>
      <c r="AD699" s="122"/>
      <c r="AE699" s="122"/>
      <c r="AF699" s="122"/>
      <c r="AG699" s="122"/>
      <c r="AH699" s="122">
        <v>2.9870199999999998</v>
      </c>
      <c r="AI699" s="122">
        <v>0.1</v>
      </c>
      <c r="AJ699" s="122"/>
      <c r="AK699" s="122">
        <v>0.5</v>
      </c>
      <c r="AL699" s="122"/>
      <c r="AM699" s="122"/>
      <c r="AN699" s="122"/>
      <c r="AO699" s="122">
        <f t="shared" si="520"/>
        <v>0</v>
      </c>
      <c r="AP699" s="122">
        <f t="shared" si="521"/>
        <v>0</v>
      </c>
      <c r="AQ699" s="122">
        <f t="shared" si="522"/>
        <v>0</v>
      </c>
      <c r="AR699" s="122">
        <f t="shared" si="523"/>
        <v>0</v>
      </c>
      <c r="AS699" s="122"/>
      <c r="AT699" s="122"/>
      <c r="AU699" s="122"/>
      <c r="AV699" s="122">
        <f>VLOOKUP(C699,'[1]13'!$C$23:$AZ$935,46,0)</f>
        <v>0</v>
      </c>
      <c r="AW699" s="122">
        <f>VLOOKUP(C699,'[1]13'!$C$23:$AZ$935,47,0)</f>
        <v>0</v>
      </c>
      <c r="AX699" s="122"/>
      <c r="AY699" s="122">
        <f>VLOOKUP(C699,'[1]13'!$C$23:$AZ$935,49,0)</f>
        <v>0</v>
      </c>
      <c r="AZ699" s="122"/>
      <c r="BA699" s="122"/>
      <c r="BB699" s="122"/>
      <c r="BC699" s="122">
        <v>0</v>
      </c>
      <c r="BD699" s="122">
        <v>0</v>
      </c>
      <c r="BE699" s="122"/>
      <c r="BF699" s="122">
        <v>0</v>
      </c>
      <c r="BG699" s="122"/>
      <c r="BH699" s="122"/>
      <c r="BI699" s="122"/>
      <c r="BJ699" s="122"/>
      <c r="BK699" s="122"/>
      <c r="BL699" s="122"/>
      <c r="BM699" s="122"/>
      <c r="BN699" s="122"/>
      <c r="BO699" s="122"/>
      <c r="BP699" s="122"/>
      <c r="BQ699" s="122"/>
      <c r="BR699" s="122"/>
      <c r="BS699" s="122"/>
      <c r="BT699" s="122"/>
      <c r="BU699" s="122"/>
      <c r="BV699" s="122"/>
      <c r="BW699" s="122"/>
      <c r="BX699" s="122"/>
      <c r="BY699" s="122">
        <f t="shared" si="524"/>
        <v>2.9870199999999998</v>
      </c>
      <c r="BZ699" s="122"/>
      <c r="CA699" s="122"/>
      <c r="CB699" s="98"/>
    </row>
    <row r="700" spans="1:80" s="90" customFormat="1" ht="46.65" x14ac:dyDescent="0.3">
      <c r="A700" s="106" t="s">
        <v>1662</v>
      </c>
      <c r="B700" s="107" t="s">
        <v>1843</v>
      </c>
      <c r="C700" s="108" t="s">
        <v>1539</v>
      </c>
      <c r="D700" s="122">
        <v>14.700370000000001</v>
      </c>
      <c r="E700" s="122"/>
      <c r="F700" s="122">
        <f>VLOOKUP(C700,'[1]13'!$C$23:$AZ$935,4,0)</f>
        <v>0</v>
      </c>
      <c r="G700" s="122">
        <f>VLOOKUP(C700,'[1]13'!$C$23:$AZ$935,5,0)</f>
        <v>0</v>
      </c>
      <c r="H700" s="122"/>
      <c r="I700" s="122">
        <f>VLOOKUP(C700,'[1]13'!$C$23:$AZ$935,7,0)</f>
        <v>0</v>
      </c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2"/>
      <c r="AC700" s="122"/>
      <c r="AD700" s="122"/>
      <c r="AE700" s="122"/>
      <c r="AF700" s="122"/>
      <c r="AG700" s="122"/>
      <c r="AH700" s="122">
        <v>0</v>
      </c>
      <c r="AI700" s="122">
        <v>0</v>
      </c>
      <c r="AJ700" s="122"/>
      <c r="AK700" s="122">
        <v>0</v>
      </c>
      <c r="AL700" s="122"/>
      <c r="AM700" s="122"/>
      <c r="AN700" s="122"/>
      <c r="AO700" s="122">
        <f t="shared" si="520"/>
        <v>0</v>
      </c>
      <c r="AP700" s="122">
        <f t="shared" si="521"/>
        <v>0</v>
      </c>
      <c r="AQ700" s="122">
        <f t="shared" si="522"/>
        <v>0</v>
      </c>
      <c r="AR700" s="122">
        <f t="shared" si="523"/>
        <v>0</v>
      </c>
      <c r="AS700" s="122"/>
      <c r="AT700" s="122"/>
      <c r="AU700" s="122"/>
      <c r="AV700" s="122">
        <f>VLOOKUP(C700,'[1]13'!$C$23:$AZ$935,46,0)</f>
        <v>0</v>
      </c>
      <c r="AW700" s="122">
        <f>VLOOKUP(C700,'[1]13'!$C$23:$AZ$935,47,0)</f>
        <v>0</v>
      </c>
      <c r="AX700" s="122"/>
      <c r="AY700" s="122">
        <f>VLOOKUP(C700,'[1]13'!$C$23:$AZ$935,49,0)</f>
        <v>0</v>
      </c>
      <c r="AZ700" s="122"/>
      <c r="BA700" s="122"/>
      <c r="BB700" s="122"/>
      <c r="BC700" s="122">
        <v>0</v>
      </c>
      <c r="BD700" s="122">
        <v>0</v>
      </c>
      <c r="BE700" s="122"/>
      <c r="BF700" s="122">
        <v>0</v>
      </c>
      <c r="BG700" s="122"/>
      <c r="BH700" s="122"/>
      <c r="BI700" s="122"/>
      <c r="BJ700" s="122"/>
      <c r="BK700" s="122"/>
      <c r="BL700" s="122"/>
      <c r="BM700" s="122"/>
      <c r="BN700" s="122"/>
      <c r="BO700" s="122"/>
      <c r="BP700" s="122"/>
      <c r="BQ700" s="122"/>
      <c r="BR700" s="122"/>
      <c r="BS700" s="122"/>
      <c r="BT700" s="122"/>
      <c r="BU700" s="122"/>
      <c r="BV700" s="122"/>
      <c r="BW700" s="122"/>
      <c r="BX700" s="122"/>
      <c r="BY700" s="122">
        <f t="shared" si="524"/>
        <v>0</v>
      </c>
      <c r="BZ700" s="122"/>
      <c r="CA700" s="122"/>
      <c r="CB700" s="98"/>
    </row>
    <row r="701" spans="1:80" s="90" customFormat="1" x14ac:dyDescent="0.3">
      <c r="A701" s="103"/>
      <c r="B701" s="110" t="s">
        <v>148</v>
      </c>
      <c r="C701" s="105"/>
      <c r="D701" s="133">
        <f t="shared" ref="D701:BN701" si="525">SUM(D702:D703)</f>
        <v>21.58305</v>
      </c>
      <c r="E701" s="133">
        <f t="shared" si="525"/>
        <v>0</v>
      </c>
      <c r="F701" s="133">
        <f t="shared" si="525"/>
        <v>21.58305</v>
      </c>
      <c r="G701" s="133">
        <f t="shared" si="525"/>
        <v>0</v>
      </c>
      <c r="H701" s="133">
        <f t="shared" si="525"/>
        <v>0</v>
      </c>
      <c r="I701" s="133">
        <f t="shared" si="525"/>
        <v>5.6</v>
      </c>
      <c r="J701" s="133">
        <f t="shared" si="525"/>
        <v>0</v>
      </c>
      <c r="K701" s="133">
        <f t="shared" si="525"/>
        <v>0</v>
      </c>
      <c r="L701" s="133">
        <f t="shared" si="525"/>
        <v>0</v>
      </c>
      <c r="M701" s="133">
        <f t="shared" si="525"/>
        <v>0</v>
      </c>
      <c r="N701" s="133">
        <f t="shared" si="525"/>
        <v>0</v>
      </c>
      <c r="O701" s="133">
        <f t="shared" si="525"/>
        <v>0</v>
      </c>
      <c r="P701" s="133">
        <f t="shared" si="525"/>
        <v>0</v>
      </c>
      <c r="Q701" s="133">
        <f t="shared" si="525"/>
        <v>0</v>
      </c>
      <c r="R701" s="133">
        <f t="shared" si="525"/>
        <v>0</v>
      </c>
      <c r="S701" s="133">
        <f t="shared" si="525"/>
        <v>0</v>
      </c>
      <c r="T701" s="133">
        <f t="shared" si="525"/>
        <v>0</v>
      </c>
      <c r="U701" s="133">
        <f t="shared" si="525"/>
        <v>0</v>
      </c>
      <c r="V701" s="133">
        <f t="shared" si="525"/>
        <v>0</v>
      </c>
      <c r="W701" s="133">
        <f t="shared" si="525"/>
        <v>0</v>
      </c>
      <c r="X701" s="133">
        <f t="shared" si="525"/>
        <v>0</v>
      </c>
      <c r="Y701" s="133">
        <f t="shared" si="525"/>
        <v>0</v>
      </c>
      <c r="Z701" s="133">
        <f t="shared" si="525"/>
        <v>0</v>
      </c>
      <c r="AA701" s="133">
        <f t="shared" si="525"/>
        <v>0</v>
      </c>
      <c r="AB701" s="133">
        <f t="shared" si="525"/>
        <v>0</v>
      </c>
      <c r="AC701" s="133">
        <f t="shared" si="525"/>
        <v>0</v>
      </c>
      <c r="AD701" s="133">
        <f t="shared" si="525"/>
        <v>0</v>
      </c>
      <c r="AE701" s="133">
        <f t="shared" si="525"/>
        <v>0</v>
      </c>
      <c r="AF701" s="133">
        <f t="shared" si="525"/>
        <v>0</v>
      </c>
      <c r="AG701" s="133">
        <f t="shared" si="525"/>
        <v>0</v>
      </c>
      <c r="AH701" s="133">
        <f t="shared" si="525"/>
        <v>21.58305</v>
      </c>
      <c r="AI701" s="133">
        <f t="shared" si="525"/>
        <v>0</v>
      </c>
      <c r="AJ701" s="133">
        <f t="shared" si="525"/>
        <v>0</v>
      </c>
      <c r="AK701" s="133">
        <f t="shared" si="525"/>
        <v>5.6</v>
      </c>
      <c r="AL701" s="133">
        <f t="shared" si="525"/>
        <v>0</v>
      </c>
      <c r="AM701" s="133">
        <f t="shared" si="525"/>
        <v>0</v>
      </c>
      <c r="AN701" s="133">
        <f t="shared" si="525"/>
        <v>0</v>
      </c>
      <c r="AO701" s="133">
        <f t="shared" si="525"/>
        <v>21.761562189999999</v>
      </c>
      <c r="AP701" s="133">
        <f t="shared" si="525"/>
        <v>0</v>
      </c>
      <c r="AQ701" s="133">
        <f t="shared" si="525"/>
        <v>0</v>
      </c>
      <c r="AR701" s="133">
        <f t="shared" si="525"/>
        <v>5.7999999999999989</v>
      </c>
      <c r="AS701" s="133">
        <f t="shared" si="525"/>
        <v>0</v>
      </c>
      <c r="AT701" s="133">
        <f t="shared" si="525"/>
        <v>0</v>
      </c>
      <c r="AU701" s="133">
        <f t="shared" si="525"/>
        <v>0</v>
      </c>
      <c r="AV701" s="133">
        <f t="shared" si="525"/>
        <v>0</v>
      </c>
      <c r="AW701" s="133">
        <f t="shared" si="525"/>
        <v>0</v>
      </c>
      <c r="AX701" s="133">
        <f t="shared" si="525"/>
        <v>0</v>
      </c>
      <c r="AY701" s="133">
        <f t="shared" si="525"/>
        <v>0</v>
      </c>
      <c r="AZ701" s="133">
        <f t="shared" si="525"/>
        <v>0</v>
      </c>
      <c r="BA701" s="133">
        <f t="shared" si="525"/>
        <v>0</v>
      </c>
      <c r="BB701" s="133">
        <f t="shared" si="525"/>
        <v>0</v>
      </c>
      <c r="BC701" s="133">
        <f t="shared" si="525"/>
        <v>21.761562189999999</v>
      </c>
      <c r="BD701" s="133">
        <f t="shared" si="525"/>
        <v>0</v>
      </c>
      <c r="BE701" s="133">
        <f t="shared" si="525"/>
        <v>0</v>
      </c>
      <c r="BF701" s="133">
        <f t="shared" si="525"/>
        <v>5.7999999999999989</v>
      </c>
      <c r="BG701" s="133">
        <f t="shared" si="525"/>
        <v>0</v>
      </c>
      <c r="BH701" s="133">
        <f t="shared" si="525"/>
        <v>0</v>
      </c>
      <c r="BI701" s="133">
        <f t="shared" si="525"/>
        <v>0</v>
      </c>
      <c r="BJ701" s="133">
        <f t="shared" si="525"/>
        <v>0</v>
      </c>
      <c r="BK701" s="133">
        <f t="shared" si="525"/>
        <v>0</v>
      </c>
      <c r="BL701" s="133">
        <f t="shared" si="525"/>
        <v>0</v>
      </c>
      <c r="BM701" s="133">
        <f t="shared" si="525"/>
        <v>0</v>
      </c>
      <c r="BN701" s="133">
        <f t="shared" si="525"/>
        <v>0</v>
      </c>
      <c r="BO701" s="133">
        <f t="shared" ref="BO701:CA701" si="526">SUM(BO702:BO703)</f>
        <v>0</v>
      </c>
      <c r="BP701" s="133">
        <f t="shared" si="526"/>
        <v>0</v>
      </c>
      <c r="BQ701" s="133">
        <f t="shared" si="526"/>
        <v>0</v>
      </c>
      <c r="BR701" s="133">
        <f t="shared" si="526"/>
        <v>0</v>
      </c>
      <c r="BS701" s="133">
        <f t="shared" si="526"/>
        <v>0</v>
      </c>
      <c r="BT701" s="133">
        <f t="shared" si="526"/>
        <v>0</v>
      </c>
      <c r="BU701" s="133">
        <f t="shared" si="526"/>
        <v>0</v>
      </c>
      <c r="BV701" s="133">
        <f t="shared" si="526"/>
        <v>0</v>
      </c>
      <c r="BW701" s="133">
        <f t="shared" si="526"/>
        <v>0</v>
      </c>
      <c r="BX701" s="133">
        <f t="shared" si="526"/>
        <v>0</v>
      </c>
      <c r="BY701" s="133">
        <f t="shared" si="526"/>
        <v>-0.17851218999999929</v>
      </c>
      <c r="BZ701" s="133">
        <f t="shared" si="526"/>
        <v>0</v>
      </c>
      <c r="CA701" s="133">
        <f t="shared" si="526"/>
        <v>0</v>
      </c>
      <c r="CB701" s="98"/>
    </row>
    <row r="702" spans="1:80" s="90" customFormat="1" ht="46.65" x14ac:dyDescent="0.3">
      <c r="A702" s="106" t="s">
        <v>1662</v>
      </c>
      <c r="B702" s="107" t="s">
        <v>149</v>
      </c>
      <c r="C702" s="108" t="s">
        <v>150</v>
      </c>
      <c r="D702" s="122">
        <v>21.58305</v>
      </c>
      <c r="E702" s="122"/>
      <c r="F702" s="122">
        <f>VLOOKUP(C702,'[1]13'!$C$23:$AZ$935,4,0)</f>
        <v>21.58305</v>
      </c>
      <c r="G702" s="122">
        <f>VLOOKUP(C702,'[1]13'!$C$23:$AZ$935,5,0)</f>
        <v>0</v>
      </c>
      <c r="H702" s="122"/>
      <c r="I702" s="122">
        <f>VLOOKUP(C702,'[1]13'!$C$23:$AZ$935,7,0)</f>
        <v>5.6</v>
      </c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2"/>
      <c r="AC702" s="122"/>
      <c r="AD702" s="122"/>
      <c r="AE702" s="122"/>
      <c r="AF702" s="122"/>
      <c r="AG702" s="122"/>
      <c r="AH702" s="122">
        <v>21.58305</v>
      </c>
      <c r="AI702" s="122">
        <v>0</v>
      </c>
      <c r="AJ702" s="122"/>
      <c r="AK702" s="122">
        <v>5.6</v>
      </c>
      <c r="AL702" s="122"/>
      <c r="AM702" s="122"/>
      <c r="AN702" s="122"/>
      <c r="AO702" s="122">
        <f t="shared" ref="AO702:AO703" si="527">AV702+BC702</f>
        <v>21.761562189999999</v>
      </c>
      <c r="AP702" s="122">
        <f t="shared" ref="AP702:AP703" si="528">AW702+BD702</f>
        <v>0</v>
      </c>
      <c r="AQ702" s="122">
        <f t="shared" ref="AQ702:AQ703" si="529">AX702+BE702</f>
        <v>0</v>
      </c>
      <c r="AR702" s="122">
        <f t="shared" ref="AR702:AR703" si="530">AY702+BF702</f>
        <v>5.7999999999999989</v>
      </c>
      <c r="AS702" s="122"/>
      <c r="AT702" s="122"/>
      <c r="AU702" s="122"/>
      <c r="AV702" s="122">
        <f>VLOOKUP(C702,'[1]13'!$C$23:$AZ$935,46,0)</f>
        <v>0</v>
      </c>
      <c r="AW702" s="122">
        <f>VLOOKUP(C702,'[1]13'!$C$23:$AZ$935,47,0)</f>
        <v>0</v>
      </c>
      <c r="AX702" s="122"/>
      <c r="AY702" s="122">
        <f>VLOOKUP(C702,'[1]13'!$C$23:$AZ$935,49,0)</f>
        <v>0</v>
      </c>
      <c r="AZ702" s="122"/>
      <c r="BA702" s="122"/>
      <c r="BB702" s="122"/>
      <c r="BC702" s="122">
        <v>21.761562189999999</v>
      </c>
      <c r="BD702" s="122">
        <v>0</v>
      </c>
      <c r="BE702" s="122"/>
      <c r="BF702" s="122">
        <v>5.7999999999999989</v>
      </c>
      <c r="BG702" s="122"/>
      <c r="BH702" s="122"/>
      <c r="BI702" s="122"/>
      <c r="BJ702" s="122"/>
      <c r="BK702" s="122"/>
      <c r="BL702" s="122"/>
      <c r="BM702" s="122"/>
      <c r="BN702" s="122"/>
      <c r="BO702" s="122"/>
      <c r="BP702" s="122"/>
      <c r="BQ702" s="122"/>
      <c r="BR702" s="122"/>
      <c r="BS702" s="122"/>
      <c r="BT702" s="122"/>
      <c r="BU702" s="122"/>
      <c r="BV702" s="122"/>
      <c r="BW702" s="122"/>
      <c r="BX702" s="122"/>
      <c r="BY702" s="122">
        <f t="shared" ref="BY702:BY703" si="531">F702-AO702</f>
        <v>-0.17851218999999929</v>
      </c>
      <c r="BZ702" s="122"/>
      <c r="CA702" s="122"/>
      <c r="CB702" s="98"/>
    </row>
    <row r="703" spans="1:80" s="90" customFormat="1" ht="31.1" x14ac:dyDescent="0.3">
      <c r="A703" s="106" t="s">
        <v>1660</v>
      </c>
      <c r="B703" s="107" t="s">
        <v>1043</v>
      </c>
      <c r="C703" s="108" t="s">
        <v>1540</v>
      </c>
      <c r="D703" s="122">
        <v>0</v>
      </c>
      <c r="E703" s="122"/>
      <c r="F703" s="122">
        <f>VLOOKUP(C703,'[1]13'!$C$23:$AZ$935,4,0)</f>
        <v>0</v>
      </c>
      <c r="G703" s="122">
        <f>VLOOKUP(C703,'[1]13'!$C$23:$AZ$935,5,0)</f>
        <v>0</v>
      </c>
      <c r="H703" s="122"/>
      <c r="I703" s="122">
        <f>VLOOKUP(C703,'[1]13'!$C$23:$AZ$935,7,0)</f>
        <v>0</v>
      </c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2"/>
      <c r="AC703" s="122"/>
      <c r="AD703" s="122"/>
      <c r="AE703" s="122"/>
      <c r="AF703" s="122"/>
      <c r="AG703" s="122"/>
      <c r="AH703" s="122">
        <v>0</v>
      </c>
      <c r="AI703" s="122">
        <v>0</v>
      </c>
      <c r="AJ703" s="122"/>
      <c r="AK703" s="122">
        <v>0</v>
      </c>
      <c r="AL703" s="122"/>
      <c r="AM703" s="122"/>
      <c r="AN703" s="122"/>
      <c r="AO703" s="122">
        <f t="shared" si="527"/>
        <v>0</v>
      </c>
      <c r="AP703" s="122">
        <f t="shared" si="528"/>
        <v>0</v>
      </c>
      <c r="AQ703" s="122">
        <f t="shared" si="529"/>
        <v>0</v>
      </c>
      <c r="AR703" s="122">
        <f t="shared" si="530"/>
        <v>0</v>
      </c>
      <c r="AS703" s="122"/>
      <c r="AT703" s="122"/>
      <c r="AU703" s="122"/>
      <c r="AV703" s="122">
        <f>VLOOKUP(C703,'[1]13'!$C$23:$AZ$935,46,0)</f>
        <v>0</v>
      </c>
      <c r="AW703" s="122">
        <f>VLOOKUP(C703,'[1]13'!$C$23:$AZ$935,47,0)</f>
        <v>0</v>
      </c>
      <c r="AX703" s="122"/>
      <c r="AY703" s="122">
        <f>VLOOKUP(C703,'[1]13'!$C$23:$AZ$935,49,0)</f>
        <v>0</v>
      </c>
      <c r="AZ703" s="122"/>
      <c r="BA703" s="122"/>
      <c r="BB703" s="122"/>
      <c r="BC703" s="122">
        <v>0</v>
      </c>
      <c r="BD703" s="122">
        <v>0</v>
      </c>
      <c r="BE703" s="122"/>
      <c r="BF703" s="122">
        <v>0</v>
      </c>
      <c r="BG703" s="122"/>
      <c r="BH703" s="122"/>
      <c r="BI703" s="122"/>
      <c r="BJ703" s="122"/>
      <c r="BK703" s="122"/>
      <c r="BL703" s="122"/>
      <c r="BM703" s="122"/>
      <c r="BN703" s="122"/>
      <c r="BO703" s="122"/>
      <c r="BP703" s="122"/>
      <c r="BQ703" s="122"/>
      <c r="BR703" s="122"/>
      <c r="BS703" s="122"/>
      <c r="BT703" s="122"/>
      <c r="BU703" s="122"/>
      <c r="BV703" s="122"/>
      <c r="BW703" s="122"/>
      <c r="BX703" s="122"/>
      <c r="BY703" s="122">
        <f t="shared" si="531"/>
        <v>0</v>
      </c>
      <c r="BZ703" s="122"/>
      <c r="CA703" s="122"/>
      <c r="CB703" s="98"/>
    </row>
    <row r="704" spans="1:80" s="90" customFormat="1" x14ac:dyDescent="0.3">
      <c r="A704" s="103"/>
      <c r="B704" s="110" t="s">
        <v>146</v>
      </c>
      <c r="C704" s="105"/>
      <c r="D704" s="133">
        <f t="shared" ref="D704:BN704" si="532">SUM(D705:D713)</f>
        <v>41.540109999999999</v>
      </c>
      <c r="E704" s="133">
        <f t="shared" si="532"/>
        <v>0</v>
      </c>
      <c r="F704" s="133">
        <f t="shared" si="532"/>
        <v>9.9840800000000005</v>
      </c>
      <c r="G704" s="133">
        <f t="shared" si="532"/>
        <v>1.1299999999999999</v>
      </c>
      <c r="H704" s="133">
        <f t="shared" si="532"/>
        <v>0</v>
      </c>
      <c r="I704" s="133">
        <f t="shared" si="532"/>
        <v>0.8600000000000001</v>
      </c>
      <c r="J704" s="133">
        <f t="shared" si="532"/>
        <v>0</v>
      </c>
      <c r="K704" s="133">
        <f t="shared" si="532"/>
        <v>0</v>
      </c>
      <c r="L704" s="133">
        <f t="shared" si="532"/>
        <v>0</v>
      </c>
      <c r="M704" s="133">
        <f t="shared" si="532"/>
        <v>0</v>
      </c>
      <c r="N704" s="133">
        <f t="shared" si="532"/>
        <v>0</v>
      </c>
      <c r="O704" s="133">
        <f t="shared" si="532"/>
        <v>0</v>
      </c>
      <c r="P704" s="133">
        <f t="shared" si="532"/>
        <v>0</v>
      </c>
      <c r="Q704" s="133">
        <f t="shared" si="532"/>
        <v>0</v>
      </c>
      <c r="R704" s="133">
        <f t="shared" si="532"/>
        <v>0</v>
      </c>
      <c r="S704" s="133">
        <f t="shared" si="532"/>
        <v>0</v>
      </c>
      <c r="T704" s="133">
        <f t="shared" si="532"/>
        <v>0</v>
      </c>
      <c r="U704" s="133">
        <f t="shared" si="532"/>
        <v>0</v>
      </c>
      <c r="V704" s="133">
        <f t="shared" si="532"/>
        <v>0</v>
      </c>
      <c r="W704" s="133">
        <f t="shared" si="532"/>
        <v>0</v>
      </c>
      <c r="X704" s="133">
        <f t="shared" si="532"/>
        <v>0</v>
      </c>
      <c r="Y704" s="133">
        <f t="shared" si="532"/>
        <v>0</v>
      </c>
      <c r="Z704" s="133">
        <f t="shared" si="532"/>
        <v>0</v>
      </c>
      <c r="AA704" s="133">
        <f t="shared" si="532"/>
        <v>0</v>
      </c>
      <c r="AB704" s="133">
        <f t="shared" si="532"/>
        <v>0</v>
      </c>
      <c r="AC704" s="133">
        <f t="shared" si="532"/>
        <v>0</v>
      </c>
      <c r="AD704" s="133">
        <f t="shared" si="532"/>
        <v>0</v>
      </c>
      <c r="AE704" s="133">
        <f t="shared" si="532"/>
        <v>0</v>
      </c>
      <c r="AF704" s="133">
        <f t="shared" si="532"/>
        <v>0</v>
      </c>
      <c r="AG704" s="133">
        <f t="shared" si="532"/>
        <v>0</v>
      </c>
      <c r="AH704" s="133">
        <f t="shared" si="532"/>
        <v>9.9840800000000005</v>
      </c>
      <c r="AI704" s="133">
        <f t="shared" si="532"/>
        <v>1.1299999999999999</v>
      </c>
      <c r="AJ704" s="133">
        <f t="shared" si="532"/>
        <v>0</v>
      </c>
      <c r="AK704" s="133">
        <f t="shared" si="532"/>
        <v>0.8600000000000001</v>
      </c>
      <c r="AL704" s="133">
        <f t="shared" si="532"/>
        <v>0</v>
      </c>
      <c r="AM704" s="133">
        <f t="shared" si="532"/>
        <v>0</v>
      </c>
      <c r="AN704" s="133">
        <f t="shared" si="532"/>
        <v>0</v>
      </c>
      <c r="AO704" s="133">
        <f t="shared" si="532"/>
        <v>16.449319719999998</v>
      </c>
      <c r="AP704" s="133">
        <f t="shared" si="532"/>
        <v>0.5</v>
      </c>
      <c r="AQ704" s="133">
        <f t="shared" si="532"/>
        <v>0</v>
      </c>
      <c r="AR704" s="133">
        <f t="shared" si="532"/>
        <v>1.8855</v>
      </c>
      <c r="AS704" s="133">
        <f t="shared" si="532"/>
        <v>0</v>
      </c>
      <c r="AT704" s="133">
        <f t="shared" si="532"/>
        <v>0</v>
      </c>
      <c r="AU704" s="133">
        <f t="shared" si="532"/>
        <v>0</v>
      </c>
      <c r="AV704" s="133">
        <f t="shared" si="532"/>
        <v>14.781624410000001</v>
      </c>
      <c r="AW704" s="133">
        <f t="shared" si="532"/>
        <v>0.5</v>
      </c>
      <c r="AX704" s="133">
        <f t="shared" si="532"/>
        <v>0</v>
      </c>
      <c r="AY704" s="133">
        <f t="shared" si="532"/>
        <v>1.4075</v>
      </c>
      <c r="AZ704" s="133">
        <f t="shared" si="532"/>
        <v>0</v>
      </c>
      <c r="BA704" s="133">
        <f t="shared" si="532"/>
        <v>0</v>
      </c>
      <c r="BB704" s="133">
        <f t="shared" si="532"/>
        <v>0</v>
      </c>
      <c r="BC704" s="133">
        <f t="shared" si="532"/>
        <v>1.66769531</v>
      </c>
      <c r="BD704" s="133">
        <f t="shared" si="532"/>
        <v>0</v>
      </c>
      <c r="BE704" s="133">
        <f t="shared" si="532"/>
        <v>0</v>
      </c>
      <c r="BF704" s="133">
        <f t="shared" si="532"/>
        <v>0.47799999999999998</v>
      </c>
      <c r="BG704" s="133">
        <f t="shared" si="532"/>
        <v>0</v>
      </c>
      <c r="BH704" s="133">
        <f t="shared" si="532"/>
        <v>0</v>
      </c>
      <c r="BI704" s="133">
        <f t="shared" si="532"/>
        <v>0</v>
      </c>
      <c r="BJ704" s="133">
        <f t="shared" si="532"/>
        <v>0</v>
      </c>
      <c r="BK704" s="133">
        <f t="shared" si="532"/>
        <v>0</v>
      </c>
      <c r="BL704" s="133">
        <f t="shared" si="532"/>
        <v>0</v>
      </c>
      <c r="BM704" s="133">
        <f t="shared" si="532"/>
        <v>0</v>
      </c>
      <c r="BN704" s="133">
        <f t="shared" si="532"/>
        <v>0</v>
      </c>
      <c r="BO704" s="133">
        <f t="shared" ref="BO704:CA704" si="533">SUM(BO705:BO713)</f>
        <v>0</v>
      </c>
      <c r="BP704" s="133">
        <f t="shared" si="533"/>
        <v>0</v>
      </c>
      <c r="BQ704" s="133">
        <f t="shared" si="533"/>
        <v>0</v>
      </c>
      <c r="BR704" s="133">
        <f t="shared" si="533"/>
        <v>0</v>
      </c>
      <c r="BS704" s="133">
        <f t="shared" si="533"/>
        <v>0</v>
      </c>
      <c r="BT704" s="133">
        <f t="shared" si="533"/>
        <v>0</v>
      </c>
      <c r="BU704" s="133">
        <f t="shared" si="533"/>
        <v>0</v>
      </c>
      <c r="BV704" s="133">
        <f t="shared" si="533"/>
        <v>0</v>
      </c>
      <c r="BW704" s="133">
        <f t="shared" si="533"/>
        <v>0</v>
      </c>
      <c r="BX704" s="133">
        <f t="shared" si="533"/>
        <v>0</v>
      </c>
      <c r="BY704" s="133">
        <f t="shared" si="533"/>
        <v>-6.4652397199999978</v>
      </c>
      <c r="BZ704" s="133">
        <f t="shared" si="533"/>
        <v>0</v>
      </c>
      <c r="CA704" s="133">
        <f t="shared" si="533"/>
        <v>0</v>
      </c>
      <c r="CB704" s="98"/>
    </row>
    <row r="705" spans="1:80" s="90" customFormat="1" ht="46.65" x14ac:dyDescent="0.3">
      <c r="A705" s="106" t="s">
        <v>1662</v>
      </c>
      <c r="B705" s="107" t="s">
        <v>660</v>
      </c>
      <c r="C705" s="108" t="s">
        <v>710</v>
      </c>
      <c r="D705" s="122">
        <v>4.1350899999999999</v>
      </c>
      <c r="E705" s="122"/>
      <c r="F705" s="122">
        <f>VLOOKUP(C705,'[1]13'!$C$23:$AZ$935,4,0)</f>
        <v>0</v>
      </c>
      <c r="G705" s="122">
        <f>VLOOKUP(C705,'[1]13'!$C$23:$AZ$935,5,0)</f>
        <v>0</v>
      </c>
      <c r="H705" s="122"/>
      <c r="I705" s="122">
        <f>VLOOKUP(C705,'[1]13'!$C$23:$AZ$935,7,0)</f>
        <v>0</v>
      </c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2"/>
      <c r="AC705" s="122"/>
      <c r="AD705" s="122"/>
      <c r="AE705" s="122"/>
      <c r="AF705" s="122"/>
      <c r="AG705" s="122"/>
      <c r="AH705" s="122">
        <v>0</v>
      </c>
      <c r="AI705" s="122">
        <v>0</v>
      </c>
      <c r="AJ705" s="122"/>
      <c r="AK705" s="122">
        <v>0</v>
      </c>
      <c r="AL705" s="122"/>
      <c r="AM705" s="122"/>
      <c r="AN705" s="122"/>
      <c r="AO705" s="122">
        <f t="shared" ref="AO705:AO713" si="534">AV705+BC705</f>
        <v>4.2508614200000006</v>
      </c>
      <c r="AP705" s="122">
        <f t="shared" ref="AP705:AP713" si="535">AW705+BD705</f>
        <v>0.25</v>
      </c>
      <c r="AQ705" s="122">
        <f t="shared" ref="AQ705:AQ713" si="536">AX705+BE705</f>
        <v>0</v>
      </c>
      <c r="AR705" s="122">
        <f t="shared" ref="AR705:AR713" si="537">AY705+BF705</f>
        <v>0.46699999999999997</v>
      </c>
      <c r="AS705" s="122"/>
      <c r="AT705" s="122"/>
      <c r="AU705" s="122"/>
      <c r="AV705" s="122">
        <f>VLOOKUP(C705,'[1]13'!$C$23:$AZ$935,46,0)</f>
        <v>4.2508614200000006</v>
      </c>
      <c r="AW705" s="122">
        <f>VLOOKUP(C705,'[1]13'!$C$23:$AZ$935,47,0)</f>
        <v>0.25</v>
      </c>
      <c r="AX705" s="122"/>
      <c r="AY705" s="122">
        <f>VLOOKUP(C705,'[1]13'!$C$23:$AZ$935,49,0)</f>
        <v>0.46699999999999997</v>
      </c>
      <c r="AZ705" s="122"/>
      <c r="BA705" s="122"/>
      <c r="BB705" s="122"/>
      <c r="BC705" s="122">
        <v>0</v>
      </c>
      <c r="BD705" s="122">
        <v>0</v>
      </c>
      <c r="BE705" s="122"/>
      <c r="BF705" s="122">
        <v>0</v>
      </c>
      <c r="BG705" s="122"/>
      <c r="BH705" s="122"/>
      <c r="BI705" s="122"/>
      <c r="BJ705" s="122"/>
      <c r="BK705" s="122"/>
      <c r="BL705" s="122"/>
      <c r="BM705" s="122"/>
      <c r="BN705" s="122"/>
      <c r="BO705" s="122"/>
      <c r="BP705" s="122"/>
      <c r="BQ705" s="122"/>
      <c r="BR705" s="122"/>
      <c r="BS705" s="122"/>
      <c r="BT705" s="122"/>
      <c r="BU705" s="122"/>
      <c r="BV705" s="122"/>
      <c r="BW705" s="122"/>
      <c r="BX705" s="122"/>
      <c r="BY705" s="122">
        <f t="shared" ref="BY705:BY713" si="538">F705-AO705</f>
        <v>-4.2508614200000006</v>
      </c>
      <c r="BZ705" s="122"/>
      <c r="CA705" s="122"/>
      <c r="CB705" s="98"/>
    </row>
    <row r="706" spans="1:80" s="90" customFormat="1" ht="62.2" x14ac:dyDescent="0.3">
      <c r="A706" s="106" t="s">
        <v>1662</v>
      </c>
      <c r="B706" s="107" t="s">
        <v>1844</v>
      </c>
      <c r="C706" s="108" t="s">
        <v>1541</v>
      </c>
      <c r="D706" s="122">
        <v>3.55111</v>
      </c>
      <c r="E706" s="122"/>
      <c r="F706" s="122">
        <f>VLOOKUP(C706,'[1]13'!$C$23:$AZ$935,4,0)</f>
        <v>3.5511100000000004</v>
      </c>
      <c r="G706" s="122">
        <f>VLOOKUP(C706,'[1]13'!$C$23:$AZ$935,5,0)</f>
        <v>0</v>
      </c>
      <c r="H706" s="122"/>
      <c r="I706" s="122">
        <f>VLOOKUP(C706,'[1]13'!$C$23:$AZ$935,7,0)</f>
        <v>0.45</v>
      </c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2"/>
      <c r="AC706" s="122"/>
      <c r="AD706" s="122"/>
      <c r="AE706" s="122"/>
      <c r="AF706" s="122"/>
      <c r="AG706" s="122"/>
      <c r="AH706" s="122">
        <v>3.5511100000000004</v>
      </c>
      <c r="AI706" s="122">
        <v>0</v>
      </c>
      <c r="AJ706" s="122"/>
      <c r="AK706" s="122">
        <v>0.45</v>
      </c>
      <c r="AL706" s="122"/>
      <c r="AM706" s="122"/>
      <c r="AN706" s="122"/>
      <c r="AO706" s="122">
        <f t="shared" si="534"/>
        <v>1.66769531</v>
      </c>
      <c r="AP706" s="122">
        <f t="shared" si="535"/>
        <v>0</v>
      </c>
      <c r="AQ706" s="122">
        <f t="shared" si="536"/>
        <v>0</v>
      </c>
      <c r="AR706" s="122">
        <f t="shared" si="537"/>
        <v>0.47799999999999998</v>
      </c>
      <c r="AS706" s="122"/>
      <c r="AT706" s="122"/>
      <c r="AU706" s="122"/>
      <c r="AV706" s="122">
        <f>VLOOKUP(C706,'[1]13'!$C$23:$AZ$935,46,0)</f>
        <v>0</v>
      </c>
      <c r="AW706" s="122">
        <f>VLOOKUP(C706,'[1]13'!$C$23:$AZ$935,47,0)</f>
        <v>0</v>
      </c>
      <c r="AX706" s="122"/>
      <c r="AY706" s="122">
        <f>VLOOKUP(C706,'[1]13'!$C$23:$AZ$935,49,0)</f>
        <v>0</v>
      </c>
      <c r="AZ706" s="122"/>
      <c r="BA706" s="122"/>
      <c r="BB706" s="122"/>
      <c r="BC706" s="122">
        <v>1.66769531</v>
      </c>
      <c r="BD706" s="122">
        <v>0</v>
      </c>
      <c r="BE706" s="122"/>
      <c r="BF706" s="122">
        <v>0.47799999999999998</v>
      </c>
      <c r="BG706" s="122"/>
      <c r="BH706" s="122"/>
      <c r="BI706" s="122"/>
      <c r="BJ706" s="122"/>
      <c r="BK706" s="122"/>
      <c r="BL706" s="122"/>
      <c r="BM706" s="122"/>
      <c r="BN706" s="122"/>
      <c r="BO706" s="122"/>
      <c r="BP706" s="122"/>
      <c r="BQ706" s="122"/>
      <c r="BR706" s="122"/>
      <c r="BS706" s="122"/>
      <c r="BT706" s="122"/>
      <c r="BU706" s="122"/>
      <c r="BV706" s="122"/>
      <c r="BW706" s="122"/>
      <c r="BX706" s="122"/>
      <c r="BY706" s="122">
        <f t="shared" si="538"/>
        <v>1.8834146900000004</v>
      </c>
      <c r="BZ706" s="122"/>
      <c r="CA706" s="122"/>
      <c r="CB706" s="98"/>
    </row>
    <row r="707" spans="1:80" s="90" customFormat="1" ht="46.65" x14ac:dyDescent="0.3">
      <c r="A707" s="106" t="s">
        <v>1662</v>
      </c>
      <c r="B707" s="107" t="s">
        <v>1845</v>
      </c>
      <c r="C707" s="108" t="s">
        <v>1542</v>
      </c>
      <c r="D707" s="122">
        <v>6.9032900000000001</v>
      </c>
      <c r="E707" s="122"/>
      <c r="F707" s="122">
        <f>VLOOKUP(C707,'[1]13'!$C$23:$AZ$935,4,0)</f>
        <v>0</v>
      </c>
      <c r="G707" s="122">
        <f>VLOOKUP(C707,'[1]13'!$C$23:$AZ$935,5,0)</f>
        <v>0</v>
      </c>
      <c r="H707" s="122"/>
      <c r="I707" s="122">
        <f>VLOOKUP(C707,'[1]13'!$C$23:$AZ$935,7,0)</f>
        <v>0</v>
      </c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2"/>
      <c r="AC707" s="122"/>
      <c r="AD707" s="122"/>
      <c r="AE707" s="122"/>
      <c r="AF707" s="122"/>
      <c r="AG707" s="122"/>
      <c r="AH707" s="122">
        <v>0</v>
      </c>
      <c r="AI707" s="122">
        <v>0</v>
      </c>
      <c r="AJ707" s="122"/>
      <c r="AK707" s="122">
        <v>0</v>
      </c>
      <c r="AL707" s="122"/>
      <c r="AM707" s="122"/>
      <c r="AN707" s="122"/>
      <c r="AO707" s="122">
        <f t="shared" si="534"/>
        <v>6.2499508499999994</v>
      </c>
      <c r="AP707" s="122">
        <f t="shared" si="535"/>
        <v>0.25</v>
      </c>
      <c r="AQ707" s="122">
        <f t="shared" si="536"/>
        <v>0</v>
      </c>
      <c r="AR707" s="122">
        <f t="shared" si="537"/>
        <v>0.77300000000000002</v>
      </c>
      <c r="AS707" s="122"/>
      <c r="AT707" s="122"/>
      <c r="AU707" s="122"/>
      <c r="AV707" s="122">
        <f>VLOOKUP(C707,'[1]13'!$C$23:$AZ$935,46,0)</f>
        <v>6.2499508499999994</v>
      </c>
      <c r="AW707" s="122">
        <f>VLOOKUP(C707,'[1]13'!$C$23:$AZ$935,47,0)</f>
        <v>0.25</v>
      </c>
      <c r="AX707" s="122"/>
      <c r="AY707" s="122">
        <f>VLOOKUP(C707,'[1]13'!$C$23:$AZ$935,49,0)</f>
        <v>0.77300000000000002</v>
      </c>
      <c r="AZ707" s="122"/>
      <c r="BA707" s="122"/>
      <c r="BB707" s="122"/>
      <c r="BC707" s="122">
        <v>0</v>
      </c>
      <c r="BD707" s="122">
        <v>0</v>
      </c>
      <c r="BE707" s="122"/>
      <c r="BF707" s="122">
        <v>0</v>
      </c>
      <c r="BG707" s="122"/>
      <c r="BH707" s="122"/>
      <c r="BI707" s="122"/>
      <c r="BJ707" s="122"/>
      <c r="BK707" s="122"/>
      <c r="BL707" s="122"/>
      <c r="BM707" s="122"/>
      <c r="BN707" s="122"/>
      <c r="BO707" s="122"/>
      <c r="BP707" s="122"/>
      <c r="BQ707" s="122"/>
      <c r="BR707" s="122"/>
      <c r="BS707" s="122"/>
      <c r="BT707" s="122"/>
      <c r="BU707" s="122"/>
      <c r="BV707" s="122"/>
      <c r="BW707" s="122"/>
      <c r="BX707" s="122"/>
      <c r="BY707" s="122">
        <f t="shared" si="538"/>
        <v>-6.2499508499999994</v>
      </c>
      <c r="BZ707" s="122"/>
      <c r="CA707" s="122"/>
      <c r="CB707" s="98"/>
    </row>
    <row r="708" spans="1:80" s="90" customFormat="1" ht="46.65" x14ac:dyDescent="0.3">
      <c r="A708" s="106" t="s">
        <v>1662</v>
      </c>
      <c r="B708" s="107" t="s">
        <v>1846</v>
      </c>
      <c r="C708" s="108" t="s">
        <v>1543</v>
      </c>
      <c r="D708" s="122">
        <v>1.38418</v>
      </c>
      <c r="E708" s="122"/>
      <c r="F708" s="122">
        <f>VLOOKUP(C708,'[1]13'!$C$23:$AZ$935,4,0)</f>
        <v>1.3841800000000002</v>
      </c>
      <c r="G708" s="122">
        <f>VLOOKUP(C708,'[1]13'!$C$23:$AZ$935,5,0)</f>
        <v>0.25</v>
      </c>
      <c r="H708" s="122"/>
      <c r="I708" s="122">
        <f>VLOOKUP(C708,'[1]13'!$C$23:$AZ$935,7,0)</f>
        <v>7.0000000000000007E-2</v>
      </c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2"/>
      <c r="AC708" s="122"/>
      <c r="AD708" s="122"/>
      <c r="AE708" s="122"/>
      <c r="AF708" s="122"/>
      <c r="AG708" s="122"/>
      <c r="AH708" s="122">
        <v>1.3841800000000002</v>
      </c>
      <c r="AI708" s="122">
        <v>0.25</v>
      </c>
      <c r="AJ708" s="122"/>
      <c r="AK708" s="122">
        <v>7.0000000000000007E-2</v>
      </c>
      <c r="AL708" s="122"/>
      <c r="AM708" s="122"/>
      <c r="AN708" s="122"/>
      <c r="AO708" s="122">
        <f t="shared" si="534"/>
        <v>0</v>
      </c>
      <c r="AP708" s="122">
        <f t="shared" si="535"/>
        <v>0</v>
      </c>
      <c r="AQ708" s="122">
        <f t="shared" si="536"/>
        <v>0</v>
      </c>
      <c r="AR708" s="122">
        <f t="shared" si="537"/>
        <v>0</v>
      </c>
      <c r="AS708" s="122"/>
      <c r="AT708" s="122"/>
      <c r="AU708" s="122"/>
      <c r="AV708" s="122">
        <f>VLOOKUP(C708,'[1]13'!$C$23:$AZ$935,46,0)</f>
        <v>0</v>
      </c>
      <c r="AW708" s="122">
        <f>VLOOKUP(C708,'[1]13'!$C$23:$AZ$935,47,0)</f>
        <v>0</v>
      </c>
      <c r="AX708" s="122"/>
      <c r="AY708" s="122">
        <f>VLOOKUP(C708,'[1]13'!$C$23:$AZ$935,49,0)</f>
        <v>0</v>
      </c>
      <c r="AZ708" s="122"/>
      <c r="BA708" s="122"/>
      <c r="BB708" s="122"/>
      <c r="BC708" s="122">
        <v>0</v>
      </c>
      <c r="BD708" s="122">
        <v>0</v>
      </c>
      <c r="BE708" s="122"/>
      <c r="BF708" s="122">
        <v>0</v>
      </c>
      <c r="BG708" s="122"/>
      <c r="BH708" s="122"/>
      <c r="BI708" s="122"/>
      <c r="BJ708" s="122"/>
      <c r="BK708" s="122"/>
      <c r="BL708" s="122"/>
      <c r="BM708" s="122"/>
      <c r="BN708" s="122"/>
      <c r="BO708" s="122"/>
      <c r="BP708" s="122"/>
      <c r="BQ708" s="122"/>
      <c r="BR708" s="122"/>
      <c r="BS708" s="122"/>
      <c r="BT708" s="122"/>
      <c r="BU708" s="122"/>
      <c r="BV708" s="122"/>
      <c r="BW708" s="122"/>
      <c r="BX708" s="122"/>
      <c r="BY708" s="122">
        <f t="shared" si="538"/>
        <v>1.3841800000000002</v>
      </c>
      <c r="BZ708" s="122"/>
      <c r="CA708" s="122"/>
      <c r="CB708" s="98"/>
    </row>
    <row r="709" spans="1:80" s="90" customFormat="1" ht="62.2" x14ac:dyDescent="0.3">
      <c r="A709" s="106" t="s">
        <v>1662</v>
      </c>
      <c r="B709" s="107" t="s">
        <v>1847</v>
      </c>
      <c r="C709" s="108" t="s">
        <v>1544</v>
      </c>
      <c r="D709" s="122">
        <v>3.8579400000000001</v>
      </c>
      <c r="E709" s="122"/>
      <c r="F709" s="122">
        <f>VLOOKUP(C709,'[1]13'!$C$23:$AZ$935,4,0)</f>
        <v>3.8579400000000006</v>
      </c>
      <c r="G709" s="122">
        <f>VLOOKUP(C709,'[1]13'!$C$23:$AZ$935,5,0)</f>
        <v>0.63</v>
      </c>
      <c r="H709" s="122"/>
      <c r="I709" s="122">
        <f>VLOOKUP(C709,'[1]13'!$C$23:$AZ$935,7,0)</f>
        <v>0.3</v>
      </c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2"/>
      <c r="AC709" s="122"/>
      <c r="AD709" s="122"/>
      <c r="AE709" s="122"/>
      <c r="AF709" s="122"/>
      <c r="AG709" s="122"/>
      <c r="AH709" s="122">
        <v>3.8579400000000006</v>
      </c>
      <c r="AI709" s="122">
        <v>0.63</v>
      </c>
      <c r="AJ709" s="122"/>
      <c r="AK709" s="122">
        <v>0.3</v>
      </c>
      <c r="AL709" s="122"/>
      <c r="AM709" s="122"/>
      <c r="AN709" s="122"/>
      <c r="AO709" s="122">
        <f t="shared" si="534"/>
        <v>0</v>
      </c>
      <c r="AP709" s="122">
        <f t="shared" si="535"/>
        <v>0</v>
      </c>
      <c r="AQ709" s="122">
        <f t="shared" si="536"/>
        <v>0</v>
      </c>
      <c r="AR709" s="122">
        <f t="shared" si="537"/>
        <v>0</v>
      </c>
      <c r="AS709" s="122"/>
      <c r="AT709" s="122"/>
      <c r="AU709" s="122"/>
      <c r="AV709" s="122">
        <f>VLOOKUP(C709,'[1]13'!$C$23:$AZ$935,46,0)</f>
        <v>0</v>
      </c>
      <c r="AW709" s="122">
        <f>VLOOKUP(C709,'[1]13'!$C$23:$AZ$935,47,0)</f>
        <v>0</v>
      </c>
      <c r="AX709" s="122"/>
      <c r="AY709" s="122">
        <f>VLOOKUP(C709,'[1]13'!$C$23:$AZ$935,49,0)</f>
        <v>0</v>
      </c>
      <c r="AZ709" s="122"/>
      <c r="BA709" s="122"/>
      <c r="BB709" s="122"/>
      <c r="BC709" s="122">
        <v>0</v>
      </c>
      <c r="BD709" s="122">
        <v>0</v>
      </c>
      <c r="BE709" s="122"/>
      <c r="BF709" s="122">
        <v>0</v>
      </c>
      <c r="BG709" s="122"/>
      <c r="BH709" s="122"/>
      <c r="BI709" s="122"/>
      <c r="BJ709" s="122"/>
      <c r="BK709" s="122"/>
      <c r="BL709" s="122"/>
      <c r="BM709" s="122"/>
      <c r="BN709" s="122"/>
      <c r="BO709" s="122"/>
      <c r="BP709" s="122"/>
      <c r="BQ709" s="122"/>
      <c r="BR709" s="122"/>
      <c r="BS709" s="122"/>
      <c r="BT709" s="122"/>
      <c r="BU709" s="122"/>
      <c r="BV709" s="122"/>
      <c r="BW709" s="122"/>
      <c r="BX709" s="122"/>
      <c r="BY709" s="122">
        <f t="shared" si="538"/>
        <v>3.8579400000000006</v>
      </c>
      <c r="BZ709" s="122"/>
      <c r="CA709" s="122"/>
      <c r="CB709" s="98"/>
    </row>
    <row r="710" spans="1:80" s="90" customFormat="1" ht="77.7" x14ac:dyDescent="0.3">
      <c r="A710" s="106" t="s">
        <v>1662</v>
      </c>
      <c r="B710" s="107" t="s">
        <v>1044</v>
      </c>
      <c r="C710" s="108" t="s">
        <v>1545</v>
      </c>
      <c r="D710" s="122">
        <v>9.0625900000000001</v>
      </c>
      <c r="E710" s="122"/>
      <c r="F710" s="122">
        <f>VLOOKUP(C710,'[1]13'!$C$23:$AZ$935,4,0)</f>
        <v>0</v>
      </c>
      <c r="G710" s="122">
        <f>VLOOKUP(C710,'[1]13'!$C$23:$AZ$935,5,0)</f>
        <v>0</v>
      </c>
      <c r="H710" s="122"/>
      <c r="I710" s="122">
        <f>VLOOKUP(C710,'[1]13'!$C$23:$AZ$935,7,0)</f>
        <v>0</v>
      </c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2"/>
      <c r="AC710" s="122"/>
      <c r="AD710" s="122"/>
      <c r="AE710" s="122"/>
      <c r="AF710" s="122"/>
      <c r="AG710" s="122"/>
      <c r="AH710" s="122">
        <v>0</v>
      </c>
      <c r="AI710" s="122">
        <v>0</v>
      </c>
      <c r="AJ710" s="122"/>
      <c r="AK710" s="122">
        <v>0</v>
      </c>
      <c r="AL710" s="122"/>
      <c r="AM710" s="122"/>
      <c r="AN710" s="122"/>
      <c r="AO710" s="122">
        <f t="shared" si="534"/>
        <v>0</v>
      </c>
      <c r="AP710" s="122">
        <f t="shared" si="535"/>
        <v>0</v>
      </c>
      <c r="AQ710" s="122">
        <f t="shared" si="536"/>
        <v>0</v>
      </c>
      <c r="AR710" s="122">
        <f t="shared" si="537"/>
        <v>0</v>
      </c>
      <c r="AS710" s="122"/>
      <c r="AT710" s="122"/>
      <c r="AU710" s="122"/>
      <c r="AV710" s="122">
        <f>VLOOKUP(C710,'[1]13'!$C$23:$AZ$935,46,0)</f>
        <v>0</v>
      </c>
      <c r="AW710" s="122">
        <f>VLOOKUP(C710,'[1]13'!$C$23:$AZ$935,47,0)</f>
        <v>0</v>
      </c>
      <c r="AX710" s="122"/>
      <c r="AY710" s="122">
        <f>VLOOKUP(C710,'[1]13'!$C$23:$AZ$935,49,0)</f>
        <v>0</v>
      </c>
      <c r="AZ710" s="122"/>
      <c r="BA710" s="122"/>
      <c r="BB710" s="122"/>
      <c r="BC710" s="122">
        <v>0</v>
      </c>
      <c r="BD710" s="122">
        <v>0</v>
      </c>
      <c r="BE710" s="122"/>
      <c r="BF710" s="122">
        <v>0</v>
      </c>
      <c r="BG710" s="122"/>
      <c r="BH710" s="122"/>
      <c r="BI710" s="122"/>
      <c r="BJ710" s="122"/>
      <c r="BK710" s="122"/>
      <c r="BL710" s="122"/>
      <c r="BM710" s="122"/>
      <c r="BN710" s="122"/>
      <c r="BO710" s="122"/>
      <c r="BP710" s="122"/>
      <c r="BQ710" s="122"/>
      <c r="BR710" s="122"/>
      <c r="BS710" s="122"/>
      <c r="BT710" s="122"/>
      <c r="BU710" s="122"/>
      <c r="BV710" s="122"/>
      <c r="BW710" s="122"/>
      <c r="BX710" s="122"/>
      <c r="BY710" s="122">
        <f t="shared" si="538"/>
        <v>0</v>
      </c>
      <c r="BZ710" s="122"/>
      <c r="CA710" s="122"/>
      <c r="CB710" s="98"/>
    </row>
    <row r="711" spans="1:80" s="90" customFormat="1" ht="46.65" x14ac:dyDescent="0.3">
      <c r="A711" s="106" t="s">
        <v>1662</v>
      </c>
      <c r="B711" s="107" t="s">
        <v>1848</v>
      </c>
      <c r="C711" s="108" t="s">
        <v>1546</v>
      </c>
      <c r="D711" s="122">
        <v>1.19085</v>
      </c>
      <c r="E711" s="122"/>
      <c r="F711" s="122">
        <f>VLOOKUP(C711,'[1]13'!$C$23:$AZ$935,4,0)</f>
        <v>1.1908499999999997</v>
      </c>
      <c r="G711" s="122">
        <f>VLOOKUP(C711,'[1]13'!$C$23:$AZ$935,5,0)</f>
        <v>0.25</v>
      </c>
      <c r="H711" s="122"/>
      <c r="I711" s="122">
        <f>VLOOKUP(C711,'[1]13'!$C$23:$AZ$935,7,0)</f>
        <v>0.04</v>
      </c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2"/>
      <c r="AC711" s="122"/>
      <c r="AD711" s="122"/>
      <c r="AE711" s="122"/>
      <c r="AF711" s="122"/>
      <c r="AG711" s="122"/>
      <c r="AH711" s="122">
        <v>1.1908499999999997</v>
      </c>
      <c r="AI711" s="122">
        <v>0.25</v>
      </c>
      <c r="AJ711" s="122"/>
      <c r="AK711" s="122">
        <v>0.04</v>
      </c>
      <c r="AL711" s="122"/>
      <c r="AM711" s="122"/>
      <c r="AN711" s="122"/>
      <c r="AO711" s="122">
        <f t="shared" si="534"/>
        <v>0</v>
      </c>
      <c r="AP711" s="122">
        <f t="shared" si="535"/>
        <v>0</v>
      </c>
      <c r="AQ711" s="122">
        <f t="shared" si="536"/>
        <v>0</v>
      </c>
      <c r="AR711" s="122">
        <f t="shared" si="537"/>
        <v>0</v>
      </c>
      <c r="AS711" s="122"/>
      <c r="AT711" s="122"/>
      <c r="AU711" s="122"/>
      <c r="AV711" s="122">
        <f>VLOOKUP(C711,'[1]13'!$C$23:$AZ$935,46,0)</f>
        <v>0</v>
      </c>
      <c r="AW711" s="122">
        <f>VLOOKUP(C711,'[1]13'!$C$23:$AZ$935,47,0)</f>
        <v>0</v>
      </c>
      <c r="AX711" s="122"/>
      <c r="AY711" s="122">
        <f>VLOOKUP(C711,'[1]13'!$C$23:$AZ$935,49,0)</f>
        <v>0</v>
      </c>
      <c r="AZ711" s="122"/>
      <c r="BA711" s="122"/>
      <c r="BB711" s="122"/>
      <c r="BC711" s="122">
        <v>0</v>
      </c>
      <c r="BD711" s="122">
        <v>0</v>
      </c>
      <c r="BE711" s="122"/>
      <c r="BF711" s="122">
        <v>0</v>
      </c>
      <c r="BG711" s="122"/>
      <c r="BH711" s="122"/>
      <c r="BI711" s="122"/>
      <c r="BJ711" s="122"/>
      <c r="BK711" s="122"/>
      <c r="BL711" s="122"/>
      <c r="BM711" s="122"/>
      <c r="BN711" s="122"/>
      <c r="BO711" s="122"/>
      <c r="BP711" s="122"/>
      <c r="BQ711" s="122"/>
      <c r="BR711" s="122"/>
      <c r="BS711" s="122"/>
      <c r="BT711" s="122"/>
      <c r="BU711" s="122"/>
      <c r="BV711" s="122"/>
      <c r="BW711" s="122"/>
      <c r="BX711" s="122"/>
      <c r="BY711" s="122">
        <f t="shared" si="538"/>
        <v>1.1908499999999997</v>
      </c>
      <c r="BZ711" s="122"/>
      <c r="CA711" s="122"/>
      <c r="CB711" s="98"/>
    </row>
    <row r="712" spans="1:80" s="90" customFormat="1" ht="46.65" x14ac:dyDescent="0.3">
      <c r="A712" s="106" t="s">
        <v>1662</v>
      </c>
      <c r="B712" s="107" t="s">
        <v>1045</v>
      </c>
      <c r="C712" s="108" t="s">
        <v>1547</v>
      </c>
      <c r="D712" s="122">
        <v>11.45506</v>
      </c>
      <c r="E712" s="122"/>
      <c r="F712" s="122">
        <f>VLOOKUP(C712,'[1]13'!$C$23:$AZ$935,4,0)</f>
        <v>0</v>
      </c>
      <c r="G712" s="122">
        <f>VLOOKUP(C712,'[1]13'!$C$23:$AZ$935,5,0)</f>
        <v>0</v>
      </c>
      <c r="H712" s="122"/>
      <c r="I712" s="122">
        <f>VLOOKUP(C712,'[1]13'!$C$23:$AZ$935,7,0)</f>
        <v>0</v>
      </c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2"/>
      <c r="AC712" s="122"/>
      <c r="AD712" s="122"/>
      <c r="AE712" s="122"/>
      <c r="AF712" s="122"/>
      <c r="AG712" s="122"/>
      <c r="AH712" s="122">
        <v>0</v>
      </c>
      <c r="AI712" s="122">
        <v>0</v>
      </c>
      <c r="AJ712" s="122"/>
      <c r="AK712" s="122">
        <v>0</v>
      </c>
      <c r="AL712" s="122"/>
      <c r="AM712" s="122"/>
      <c r="AN712" s="122"/>
      <c r="AO712" s="122">
        <f t="shared" si="534"/>
        <v>0</v>
      </c>
      <c r="AP712" s="122">
        <f t="shared" si="535"/>
        <v>0</v>
      </c>
      <c r="AQ712" s="122">
        <f t="shared" si="536"/>
        <v>0</v>
      </c>
      <c r="AR712" s="122">
        <f t="shared" si="537"/>
        <v>0</v>
      </c>
      <c r="AS712" s="122"/>
      <c r="AT712" s="122"/>
      <c r="AU712" s="122"/>
      <c r="AV712" s="122">
        <f>VLOOKUP(C712,'[1]13'!$C$23:$AZ$935,46,0)</f>
        <v>0</v>
      </c>
      <c r="AW712" s="122">
        <f>VLOOKUP(C712,'[1]13'!$C$23:$AZ$935,47,0)</f>
        <v>0</v>
      </c>
      <c r="AX712" s="122"/>
      <c r="AY712" s="122">
        <f>VLOOKUP(C712,'[1]13'!$C$23:$AZ$935,49,0)</f>
        <v>0</v>
      </c>
      <c r="AZ712" s="122"/>
      <c r="BA712" s="122"/>
      <c r="BB712" s="122"/>
      <c r="BC712" s="122">
        <v>0</v>
      </c>
      <c r="BD712" s="122">
        <v>0</v>
      </c>
      <c r="BE712" s="122"/>
      <c r="BF712" s="122">
        <v>0</v>
      </c>
      <c r="BG712" s="122"/>
      <c r="BH712" s="122"/>
      <c r="BI712" s="122"/>
      <c r="BJ712" s="122"/>
      <c r="BK712" s="122"/>
      <c r="BL712" s="122"/>
      <c r="BM712" s="122"/>
      <c r="BN712" s="122"/>
      <c r="BO712" s="122"/>
      <c r="BP712" s="122"/>
      <c r="BQ712" s="122"/>
      <c r="BR712" s="122"/>
      <c r="BS712" s="122"/>
      <c r="BT712" s="122"/>
      <c r="BU712" s="122"/>
      <c r="BV712" s="122"/>
      <c r="BW712" s="122"/>
      <c r="BX712" s="122"/>
      <c r="BY712" s="122">
        <f t="shared" si="538"/>
        <v>0</v>
      </c>
      <c r="BZ712" s="122"/>
      <c r="CA712" s="122"/>
      <c r="CB712" s="98"/>
    </row>
    <row r="713" spans="1:80" s="90" customFormat="1" ht="46.65" x14ac:dyDescent="0.3">
      <c r="A713" s="106" t="s">
        <v>1662</v>
      </c>
      <c r="B713" s="107" t="s">
        <v>147</v>
      </c>
      <c r="C713" s="108" t="s">
        <v>546</v>
      </c>
      <c r="D713" s="122">
        <v>0</v>
      </c>
      <c r="E713" s="122"/>
      <c r="F713" s="122">
        <f>VLOOKUP(C713,'[1]13'!$C$23:$AZ$935,4,0)</f>
        <v>0</v>
      </c>
      <c r="G713" s="122">
        <f>VLOOKUP(C713,'[1]13'!$C$23:$AZ$935,5,0)</f>
        <v>0</v>
      </c>
      <c r="H713" s="122"/>
      <c r="I713" s="122">
        <f>VLOOKUP(C713,'[1]13'!$C$23:$AZ$935,7,0)</f>
        <v>0</v>
      </c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2"/>
      <c r="AC713" s="122"/>
      <c r="AD713" s="122"/>
      <c r="AE713" s="122"/>
      <c r="AF713" s="122"/>
      <c r="AG713" s="122"/>
      <c r="AH713" s="122">
        <v>0</v>
      </c>
      <c r="AI713" s="122">
        <v>0</v>
      </c>
      <c r="AJ713" s="122"/>
      <c r="AK713" s="122">
        <v>0</v>
      </c>
      <c r="AL713" s="122"/>
      <c r="AM713" s="122"/>
      <c r="AN713" s="122"/>
      <c r="AO713" s="122">
        <f t="shared" si="534"/>
        <v>4.2808121400000001</v>
      </c>
      <c r="AP713" s="122">
        <f t="shared" si="535"/>
        <v>0</v>
      </c>
      <c r="AQ713" s="122">
        <f t="shared" si="536"/>
        <v>0</v>
      </c>
      <c r="AR713" s="122">
        <f t="shared" si="537"/>
        <v>0.16750000000000001</v>
      </c>
      <c r="AS713" s="122"/>
      <c r="AT713" s="122"/>
      <c r="AU713" s="122"/>
      <c r="AV713" s="122">
        <f>VLOOKUP(C713,'[1]13'!$C$23:$AZ$935,46,0)</f>
        <v>4.2808121400000001</v>
      </c>
      <c r="AW713" s="122">
        <f>VLOOKUP(C713,'[1]13'!$C$23:$AZ$935,47,0)</f>
        <v>0</v>
      </c>
      <c r="AX713" s="122"/>
      <c r="AY713" s="122">
        <f>VLOOKUP(C713,'[1]13'!$C$23:$AZ$935,49,0)</f>
        <v>0.16750000000000001</v>
      </c>
      <c r="AZ713" s="122"/>
      <c r="BA713" s="122"/>
      <c r="BB713" s="122"/>
      <c r="BC713" s="122">
        <v>0</v>
      </c>
      <c r="BD713" s="122">
        <v>0</v>
      </c>
      <c r="BE713" s="122"/>
      <c r="BF713" s="122">
        <v>0</v>
      </c>
      <c r="BG713" s="122"/>
      <c r="BH713" s="122"/>
      <c r="BI713" s="122"/>
      <c r="BJ713" s="122"/>
      <c r="BK713" s="122"/>
      <c r="BL713" s="122"/>
      <c r="BM713" s="122"/>
      <c r="BN713" s="122"/>
      <c r="BO713" s="122"/>
      <c r="BP713" s="122"/>
      <c r="BQ713" s="122"/>
      <c r="BR713" s="122"/>
      <c r="BS713" s="122"/>
      <c r="BT713" s="122"/>
      <c r="BU713" s="122"/>
      <c r="BV713" s="122"/>
      <c r="BW713" s="122"/>
      <c r="BX713" s="122"/>
      <c r="BY713" s="122">
        <f t="shared" si="538"/>
        <v>-4.2808121400000001</v>
      </c>
      <c r="BZ713" s="122"/>
      <c r="CA713" s="122"/>
      <c r="CB713" s="98"/>
    </row>
    <row r="714" spans="1:80" s="90" customFormat="1" x14ac:dyDescent="0.3">
      <c r="A714" s="103"/>
      <c r="B714" s="110" t="s">
        <v>62</v>
      </c>
      <c r="C714" s="105"/>
      <c r="D714" s="133">
        <f t="shared" ref="D714:BN714" si="539">SUM(D715:D746)</f>
        <v>312.96002999999985</v>
      </c>
      <c r="E714" s="133">
        <f t="shared" si="539"/>
        <v>0</v>
      </c>
      <c r="F714" s="133">
        <f t="shared" si="539"/>
        <v>107.93298</v>
      </c>
      <c r="G714" s="133">
        <f t="shared" si="539"/>
        <v>0.91</v>
      </c>
      <c r="H714" s="133">
        <f t="shared" si="539"/>
        <v>0</v>
      </c>
      <c r="I714" s="133">
        <f t="shared" si="539"/>
        <v>14.930000000000001</v>
      </c>
      <c r="J714" s="133">
        <f t="shared" si="539"/>
        <v>0</v>
      </c>
      <c r="K714" s="133">
        <f t="shared" si="539"/>
        <v>0</v>
      </c>
      <c r="L714" s="133">
        <f t="shared" si="539"/>
        <v>0</v>
      </c>
      <c r="M714" s="133">
        <f t="shared" si="539"/>
        <v>0</v>
      </c>
      <c r="N714" s="133">
        <f t="shared" si="539"/>
        <v>0</v>
      </c>
      <c r="O714" s="133">
        <f t="shared" si="539"/>
        <v>0</v>
      </c>
      <c r="P714" s="133">
        <f t="shared" si="539"/>
        <v>0</v>
      </c>
      <c r="Q714" s="133">
        <f t="shared" si="539"/>
        <v>0</v>
      </c>
      <c r="R714" s="133">
        <f t="shared" si="539"/>
        <v>0</v>
      </c>
      <c r="S714" s="133">
        <f t="shared" si="539"/>
        <v>0</v>
      </c>
      <c r="T714" s="133">
        <f t="shared" si="539"/>
        <v>0</v>
      </c>
      <c r="U714" s="133">
        <f t="shared" si="539"/>
        <v>0</v>
      </c>
      <c r="V714" s="133">
        <f t="shared" si="539"/>
        <v>0</v>
      </c>
      <c r="W714" s="133">
        <f t="shared" si="539"/>
        <v>0</v>
      </c>
      <c r="X714" s="133">
        <f t="shared" si="539"/>
        <v>0</v>
      </c>
      <c r="Y714" s="133">
        <f t="shared" si="539"/>
        <v>0</v>
      </c>
      <c r="Z714" s="133">
        <f t="shared" si="539"/>
        <v>0</v>
      </c>
      <c r="AA714" s="133">
        <f t="shared" si="539"/>
        <v>0</v>
      </c>
      <c r="AB714" s="133">
        <f t="shared" si="539"/>
        <v>0</v>
      </c>
      <c r="AC714" s="133">
        <f t="shared" si="539"/>
        <v>0</v>
      </c>
      <c r="AD714" s="133">
        <f t="shared" si="539"/>
        <v>0</v>
      </c>
      <c r="AE714" s="133">
        <f t="shared" si="539"/>
        <v>0</v>
      </c>
      <c r="AF714" s="133">
        <f t="shared" si="539"/>
        <v>0</v>
      </c>
      <c r="AG714" s="133">
        <f t="shared" si="539"/>
        <v>0</v>
      </c>
      <c r="AH714" s="133">
        <f t="shared" si="539"/>
        <v>107.93298</v>
      </c>
      <c r="AI714" s="133">
        <f t="shared" si="539"/>
        <v>0.91</v>
      </c>
      <c r="AJ714" s="133">
        <f t="shared" si="539"/>
        <v>0</v>
      </c>
      <c r="AK714" s="133">
        <f t="shared" si="539"/>
        <v>14.930000000000001</v>
      </c>
      <c r="AL714" s="133">
        <f t="shared" si="539"/>
        <v>0</v>
      </c>
      <c r="AM714" s="133">
        <f t="shared" si="539"/>
        <v>0</v>
      </c>
      <c r="AN714" s="133">
        <f t="shared" si="539"/>
        <v>0</v>
      </c>
      <c r="AO714" s="133">
        <f t="shared" si="539"/>
        <v>50.091936319999988</v>
      </c>
      <c r="AP714" s="133">
        <f t="shared" si="539"/>
        <v>1.8599999999999999</v>
      </c>
      <c r="AQ714" s="133">
        <f t="shared" si="539"/>
        <v>0</v>
      </c>
      <c r="AR714" s="133">
        <f t="shared" si="539"/>
        <v>5.8010200000000003</v>
      </c>
      <c r="AS714" s="133">
        <f t="shared" si="539"/>
        <v>0</v>
      </c>
      <c r="AT714" s="133">
        <f t="shared" si="539"/>
        <v>0</v>
      </c>
      <c r="AU714" s="133">
        <f t="shared" si="539"/>
        <v>0</v>
      </c>
      <c r="AV714" s="133">
        <f t="shared" si="539"/>
        <v>31.962843450000005</v>
      </c>
      <c r="AW714" s="133">
        <f t="shared" si="539"/>
        <v>1.21</v>
      </c>
      <c r="AX714" s="133">
        <f t="shared" si="539"/>
        <v>0</v>
      </c>
      <c r="AY714" s="133">
        <f t="shared" si="539"/>
        <v>1.8250199999999999</v>
      </c>
      <c r="AZ714" s="133">
        <f t="shared" si="539"/>
        <v>0</v>
      </c>
      <c r="BA714" s="133">
        <f t="shared" si="539"/>
        <v>0</v>
      </c>
      <c r="BB714" s="133">
        <f t="shared" si="539"/>
        <v>0</v>
      </c>
      <c r="BC714" s="133">
        <f t="shared" si="539"/>
        <v>18.129092870000001</v>
      </c>
      <c r="BD714" s="133">
        <f t="shared" si="539"/>
        <v>0.65</v>
      </c>
      <c r="BE714" s="133">
        <f t="shared" si="539"/>
        <v>0</v>
      </c>
      <c r="BF714" s="133">
        <f t="shared" si="539"/>
        <v>3.976</v>
      </c>
      <c r="BG714" s="133">
        <f t="shared" si="539"/>
        <v>0</v>
      </c>
      <c r="BH714" s="133">
        <f t="shared" si="539"/>
        <v>0</v>
      </c>
      <c r="BI714" s="133">
        <f t="shared" si="539"/>
        <v>0</v>
      </c>
      <c r="BJ714" s="133">
        <f t="shared" si="539"/>
        <v>0</v>
      </c>
      <c r="BK714" s="133">
        <f t="shared" si="539"/>
        <v>0</v>
      </c>
      <c r="BL714" s="133">
        <f t="shared" si="539"/>
        <v>0</v>
      </c>
      <c r="BM714" s="133">
        <f t="shared" si="539"/>
        <v>0</v>
      </c>
      <c r="BN714" s="133">
        <f t="shared" si="539"/>
        <v>0</v>
      </c>
      <c r="BO714" s="133">
        <f t="shared" ref="BO714:CA714" si="540">SUM(BO715:BO746)</f>
        <v>0</v>
      </c>
      <c r="BP714" s="133">
        <f t="shared" si="540"/>
        <v>0</v>
      </c>
      <c r="BQ714" s="133">
        <f t="shared" si="540"/>
        <v>0</v>
      </c>
      <c r="BR714" s="133">
        <f t="shared" si="540"/>
        <v>0</v>
      </c>
      <c r="BS714" s="133">
        <f t="shared" si="540"/>
        <v>0</v>
      </c>
      <c r="BT714" s="133">
        <f t="shared" si="540"/>
        <v>0</v>
      </c>
      <c r="BU714" s="133">
        <f t="shared" si="540"/>
        <v>0</v>
      </c>
      <c r="BV714" s="133">
        <f t="shared" si="540"/>
        <v>0</v>
      </c>
      <c r="BW714" s="133">
        <f t="shared" si="540"/>
        <v>0</v>
      </c>
      <c r="BX714" s="133">
        <f t="shared" si="540"/>
        <v>0</v>
      </c>
      <c r="BY714" s="133">
        <f t="shared" si="540"/>
        <v>57.841043679999999</v>
      </c>
      <c r="BZ714" s="133">
        <f t="shared" si="540"/>
        <v>0</v>
      </c>
      <c r="CA714" s="133">
        <f t="shared" si="540"/>
        <v>0</v>
      </c>
      <c r="CB714" s="98"/>
    </row>
    <row r="715" spans="1:80" s="90" customFormat="1" ht="31.1" x14ac:dyDescent="0.3">
      <c r="A715" s="106" t="s">
        <v>1662</v>
      </c>
      <c r="B715" s="107" t="s">
        <v>1046</v>
      </c>
      <c r="C715" s="108" t="s">
        <v>1548</v>
      </c>
      <c r="D715" s="122">
        <v>7.4861700000000004</v>
      </c>
      <c r="E715" s="122"/>
      <c r="F715" s="122">
        <f>VLOOKUP(C715,'[1]13'!$C$23:$AZ$935,4,0)</f>
        <v>0</v>
      </c>
      <c r="G715" s="122">
        <f>VLOOKUP(C715,'[1]13'!$C$23:$AZ$935,5,0)</f>
        <v>0</v>
      </c>
      <c r="H715" s="122"/>
      <c r="I715" s="122">
        <f>VLOOKUP(C715,'[1]13'!$C$23:$AZ$935,7,0)</f>
        <v>0</v>
      </c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2"/>
      <c r="AC715" s="122"/>
      <c r="AD715" s="122"/>
      <c r="AE715" s="122"/>
      <c r="AF715" s="122"/>
      <c r="AG715" s="122"/>
      <c r="AH715" s="122">
        <v>0</v>
      </c>
      <c r="AI715" s="122">
        <v>0</v>
      </c>
      <c r="AJ715" s="122"/>
      <c r="AK715" s="122">
        <v>0</v>
      </c>
      <c r="AL715" s="122"/>
      <c r="AM715" s="122"/>
      <c r="AN715" s="122"/>
      <c r="AO715" s="122">
        <f t="shared" ref="AO715:AO746" si="541">AV715+BC715</f>
        <v>7.1729177800000006</v>
      </c>
      <c r="AP715" s="122">
        <f t="shared" ref="AP715:AP746" si="542">AW715+BD715</f>
        <v>0.25</v>
      </c>
      <c r="AQ715" s="122">
        <f t="shared" ref="AQ715:AQ746" si="543">AX715+BE715</f>
        <v>0</v>
      </c>
      <c r="AR715" s="122">
        <f t="shared" ref="AR715:AR746" si="544">AY715+BF715</f>
        <v>1.7250000000000001</v>
      </c>
      <c r="AS715" s="122"/>
      <c r="AT715" s="122"/>
      <c r="AU715" s="122"/>
      <c r="AV715" s="122">
        <f>VLOOKUP(C715,'[1]13'!$C$23:$AZ$935,46,0)</f>
        <v>0</v>
      </c>
      <c r="AW715" s="122">
        <f>VLOOKUP(C715,'[1]13'!$C$23:$AZ$935,47,0)</f>
        <v>0</v>
      </c>
      <c r="AX715" s="122"/>
      <c r="AY715" s="122">
        <f>VLOOKUP(C715,'[1]13'!$C$23:$AZ$935,49,0)</f>
        <v>0</v>
      </c>
      <c r="AZ715" s="122"/>
      <c r="BA715" s="122"/>
      <c r="BB715" s="122"/>
      <c r="BC715" s="122">
        <v>7.1729177800000006</v>
      </c>
      <c r="BD715" s="122">
        <v>0.25</v>
      </c>
      <c r="BE715" s="122"/>
      <c r="BF715" s="122">
        <v>1.7250000000000001</v>
      </c>
      <c r="BG715" s="122"/>
      <c r="BH715" s="122"/>
      <c r="BI715" s="122"/>
      <c r="BJ715" s="122"/>
      <c r="BK715" s="122"/>
      <c r="BL715" s="122"/>
      <c r="BM715" s="122"/>
      <c r="BN715" s="122"/>
      <c r="BO715" s="122"/>
      <c r="BP715" s="122"/>
      <c r="BQ715" s="122"/>
      <c r="BR715" s="122"/>
      <c r="BS715" s="122"/>
      <c r="BT715" s="122"/>
      <c r="BU715" s="122"/>
      <c r="BV715" s="122"/>
      <c r="BW715" s="122"/>
      <c r="BX715" s="122"/>
      <c r="BY715" s="122">
        <f t="shared" ref="BY715:BY746" si="545">F715-AO715</f>
        <v>-7.1729177800000006</v>
      </c>
      <c r="BZ715" s="122"/>
      <c r="CA715" s="122"/>
      <c r="CB715" s="98"/>
    </row>
    <row r="716" spans="1:80" s="90" customFormat="1" ht="93.25" x14ac:dyDescent="0.3">
      <c r="A716" s="106" t="s">
        <v>1662</v>
      </c>
      <c r="B716" s="107" t="s">
        <v>1849</v>
      </c>
      <c r="C716" s="108" t="s">
        <v>1549</v>
      </c>
      <c r="D716" s="122">
        <v>6.6140400000000001</v>
      </c>
      <c r="E716" s="122"/>
      <c r="F716" s="122">
        <f>VLOOKUP(C716,'[1]13'!$C$23:$AZ$935,4,0)</f>
        <v>0</v>
      </c>
      <c r="G716" s="122">
        <f>VLOOKUP(C716,'[1]13'!$C$23:$AZ$935,5,0)</f>
        <v>0</v>
      </c>
      <c r="H716" s="122"/>
      <c r="I716" s="122">
        <f>VLOOKUP(C716,'[1]13'!$C$23:$AZ$935,7,0)</f>
        <v>0</v>
      </c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2"/>
      <c r="AC716" s="122"/>
      <c r="AD716" s="122"/>
      <c r="AE716" s="122"/>
      <c r="AF716" s="122"/>
      <c r="AG716" s="122"/>
      <c r="AH716" s="122">
        <v>0</v>
      </c>
      <c r="AI716" s="122">
        <v>0</v>
      </c>
      <c r="AJ716" s="122"/>
      <c r="AK716" s="122">
        <v>0</v>
      </c>
      <c r="AL716" s="122"/>
      <c r="AM716" s="122"/>
      <c r="AN716" s="122"/>
      <c r="AO716" s="122">
        <f t="shared" si="541"/>
        <v>0</v>
      </c>
      <c r="AP716" s="122">
        <f t="shared" si="542"/>
        <v>0</v>
      </c>
      <c r="AQ716" s="122">
        <f t="shared" si="543"/>
        <v>0</v>
      </c>
      <c r="AR716" s="122">
        <f t="shared" si="544"/>
        <v>0</v>
      </c>
      <c r="AS716" s="122"/>
      <c r="AT716" s="122"/>
      <c r="AU716" s="122"/>
      <c r="AV716" s="122">
        <f>VLOOKUP(C716,'[1]13'!$C$23:$AZ$935,46,0)</f>
        <v>0</v>
      </c>
      <c r="AW716" s="122">
        <f>VLOOKUP(C716,'[1]13'!$C$23:$AZ$935,47,0)</f>
        <v>0</v>
      </c>
      <c r="AX716" s="122"/>
      <c r="AY716" s="122">
        <f>VLOOKUP(C716,'[1]13'!$C$23:$AZ$935,49,0)</f>
        <v>0</v>
      </c>
      <c r="AZ716" s="122"/>
      <c r="BA716" s="122"/>
      <c r="BB716" s="122"/>
      <c r="BC716" s="122">
        <v>0</v>
      </c>
      <c r="BD716" s="122">
        <v>0</v>
      </c>
      <c r="BE716" s="122"/>
      <c r="BF716" s="122">
        <v>0</v>
      </c>
      <c r="BG716" s="122"/>
      <c r="BH716" s="122"/>
      <c r="BI716" s="122"/>
      <c r="BJ716" s="122"/>
      <c r="BK716" s="122"/>
      <c r="BL716" s="122"/>
      <c r="BM716" s="122"/>
      <c r="BN716" s="122"/>
      <c r="BO716" s="122"/>
      <c r="BP716" s="122"/>
      <c r="BQ716" s="122"/>
      <c r="BR716" s="122"/>
      <c r="BS716" s="122"/>
      <c r="BT716" s="122"/>
      <c r="BU716" s="122"/>
      <c r="BV716" s="122"/>
      <c r="BW716" s="122"/>
      <c r="BX716" s="122"/>
      <c r="BY716" s="122">
        <f t="shared" si="545"/>
        <v>0</v>
      </c>
      <c r="BZ716" s="122"/>
      <c r="CA716" s="122"/>
      <c r="CB716" s="98"/>
    </row>
    <row r="717" spans="1:80" s="90" customFormat="1" ht="33.049999999999997" customHeight="1" x14ac:dyDescent="0.3">
      <c r="A717" s="106" t="s">
        <v>1662</v>
      </c>
      <c r="B717" s="107" t="s">
        <v>1047</v>
      </c>
      <c r="C717" s="108" t="s">
        <v>1550</v>
      </c>
      <c r="D717" s="122">
        <v>98.29889</v>
      </c>
      <c r="E717" s="122"/>
      <c r="F717" s="122">
        <f>VLOOKUP(C717,'[1]13'!$C$23:$AZ$935,4,0)</f>
        <v>98.29889</v>
      </c>
      <c r="G717" s="122">
        <f>VLOOKUP(C717,'[1]13'!$C$23:$AZ$935,5,0)</f>
        <v>0</v>
      </c>
      <c r="H717" s="122"/>
      <c r="I717" s="122">
        <f>VLOOKUP(C717,'[1]13'!$C$23:$AZ$935,7,0)</f>
        <v>14.5</v>
      </c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2"/>
      <c r="AC717" s="122"/>
      <c r="AD717" s="122"/>
      <c r="AE717" s="122"/>
      <c r="AF717" s="122"/>
      <c r="AG717" s="122"/>
      <c r="AH717" s="122">
        <v>98.29889</v>
      </c>
      <c r="AI717" s="122">
        <v>0</v>
      </c>
      <c r="AJ717" s="122"/>
      <c r="AK717" s="122">
        <v>14.5</v>
      </c>
      <c r="AL717" s="122"/>
      <c r="AM717" s="122"/>
      <c r="AN717" s="122"/>
      <c r="AO717" s="122">
        <f t="shared" si="541"/>
        <v>0</v>
      </c>
      <c r="AP717" s="122">
        <f t="shared" si="542"/>
        <v>0</v>
      </c>
      <c r="AQ717" s="122">
        <f t="shared" si="543"/>
        <v>0</v>
      </c>
      <c r="AR717" s="122">
        <f t="shared" si="544"/>
        <v>0</v>
      </c>
      <c r="AS717" s="122"/>
      <c r="AT717" s="122"/>
      <c r="AU717" s="122"/>
      <c r="AV717" s="122">
        <f>VLOOKUP(C717,'[1]13'!$C$23:$AZ$935,46,0)</f>
        <v>0</v>
      </c>
      <c r="AW717" s="122">
        <f>VLOOKUP(C717,'[1]13'!$C$23:$AZ$935,47,0)</f>
        <v>0</v>
      </c>
      <c r="AX717" s="122"/>
      <c r="AY717" s="122">
        <f>VLOOKUP(C717,'[1]13'!$C$23:$AZ$935,49,0)</f>
        <v>0</v>
      </c>
      <c r="AZ717" s="122"/>
      <c r="BA717" s="122"/>
      <c r="BB717" s="122"/>
      <c r="BC717" s="122">
        <v>0</v>
      </c>
      <c r="BD717" s="122">
        <v>0</v>
      </c>
      <c r="BE717" s="122"/>
      <c r="BF717" s="122">
        <v>0</v>
      </c>
      <c r="BG717" s="122"/>
      <c r="BH717" s="122"/>
      <c r="BI717" s="122"/>
      <c r="BJ717" s="122"/>
      <c r="BK717" s="122"/>
      <c r="BL717" s="122"/>
      <c r="BM717" s="122"/>
      <c r="BN717" s="122"/>
      <c r="BO717" s="122"/>
      <c r="BP717" s="122"/>
      <c r="BQ717" s="122"/>
      <c r="BR717" s="122"/>
      <c r="BS717" s="122"/>
      <c r="BT717" s="122"/>
      <c r="BU717" s="122"/>
      <c r="BV717" s="122"/>
      <c r="BW717" s="122"/>
      <c r="BX717" s="122"/>
      <c r="BY717" s="122">
        <f t="shared" si="545"/>
        <v>98.29889</v>
      </c>
      <c r="BZ717" s="122"/>
      <c r="CA717" s="122"/>
      <c r="CB717" s="98"/>
    </row>
    <row r="718" spans="1:80" s="90" customFormat="1" ht="46.65" x14ac:dyDescent="0.3">
      <c r="A718" s="106" t="s">
        <v>1662</v>
      </c>
      <c r="B718" s="107" t="s">
        <v>1048</v>
      </c>
      <c r="C718" s="108" t="s">
        <v>1551</v>
      </c>
      <c r="D718" s="122">
        <v>2.9637099999999998</v>
      </c>
      <c r="E718" s="122"/>
      <c r="F718" s="122">
        <f>VLOOKUP(C718,'[1]13'!$C$23:$AZ$935,4,0)</f>
        <v>0</v>
      </c>
      <c r="G718" s="122">
        <f>VLOOKUP(C718,'[1]13'!$C$23:$AZ$935,5,0)</f>
        <v>0</v>
      </c>
      <c r="H718" s="122"/>
      <c r="I718" s="122">
        <f>VLOOKUP(C718,'[1]13'!$C$23:$AZ$935,7,0)</f>
        <v>0</v>
      </c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2"/>
      <c r="AC718" s="122"/>
      <c r="AD718" s="122"/>
      <c r="AE718" s="122"/>
      <c r="AF718" s="122"/>
      <c r="AG718" s="122"/>
      <c r="AH718" s="122">
        <v>0</v>
      </c>
      <c r="AI718" s="122">
        <v>0</v>
      </c>
      <c r="AJ718" s="122"/>
      <c r="AK718" s="122">
        <v>0</v>
      </c>
      <c r="AL718" s="122"/>
      <c r="AM718" s="122"/>
      <c r="AN718" s="122"/>
      <c r="AO718" s="122">
        <f t="shared" si="541"/>
        <v>0</v>
      </c>
      <c r="AP718" s="122">
        <f t="shared" si="542"/>
        <v>0</v>
      </c>
      <c r="AQ718" s="122">
        <f t="shared" si="543"/>
        <v>0</v>
      </c>
      <c r="AR718" s="122">
        <f t="shared" si="544"/>
        <v>0</v>
      </c>
      <c r="AS718" s="122"/>
      <c r="AT718" s="122"/>
      <c r="AU718" s="122"/>
      <c r="AV718" s="122">
        <f>VLOOKUP(C718,'[1]13'!$C$23:$AZ$935,46,0)</f>
        <v>0</v>
      </c>
      <c r="AW718" s="122">
        <f>VLOOKUP(C718,'[1]13'!$C$23:$AZ$935,47,0)</f>
        <v>0</v>
      </c>
      <c r="AX718" s="122"/>
      <c r="AY718" s="122">
        <f>VLOOKUP(C718,'[1]13'!$C$23:$AZ$935,49,0)</f>
        <v>0</v>
      </c>
      <c r="AZ718" s="122"/>
      <c r="BA718" s="122"/>
      <c r="BB718" s="122"/>
      <c r="BC718" s="122">
        <v>0</v>
      </c>
      <c r="BD718" s="122">
        <v>0</v>
      </c>
      <c r="BE718" s="122"/>
      <c r="BF718" s="122">
        <v>0</v>
      </c>
      <c r="BG718" s="122"/>
      <c r="BH718" s="122"/>
      <c r="BI718" s="122"/>
      <c r="BJ718" s="122"/>
      <c r="BK718" s="122"/>
      <c r="BL718" s="122"/>
      <c r="BM718" s="122"/>
      <c r="BN718" s="122"/>
      <c r="BO718" s="122"/>
      <c r="BP718" s="122"/>
      <c r="BQ718" s="122"/>
      <c r="BR718" s="122"/>
      <c r="BS718" s="122"/>
      <c r="BT718" s="122"/>
      <c r="BU718" s="122"/>
      <c r="BV718" s="122"/>
      <c r="BW718" s="122"/>
      <c r="BX718" s="122"/>
      <c r="BY718" s="122">
        <f t="shared" si="545"/>
        <v>0</v>
      </c>
      <c r="BZ718" s="122"/>
      <c r="CA718" s="122"/>
      <c r="CB718" s="98"/>
    </row>
    <row r="719" spans="1:80" s="90" customFormat="1" ht="32.25" customHeight="1" x14ac:dyDescent="0.3">
      <c r="A719" s="106" t="s">
        <v>1662</v>
      </c>
      <c r="B719" s="107" t="s">
        <v>1049</v>
      </c>
      <c r="C719" s="108" t="s">
        <v>1552</v>
      </c>
      <c r="D719" s="122">
        <v>4.9853500000000004</v>
      </c>
      <c r="E719" s="122"/>
      <c r="F719" s="122">
        <f>VLOOKUP(C719,'[1]13'!$C$23:$AZ$935,4,0)</f>
        <v>0</v>
      </c>
      <c r="G719" s="122">
        <f>VLOOKUP(C719,'[1]13'!$C$23:$AZ$935,5,0)</f>
        <v>0</v>
      </c>
      <c r="H719" s="122"/>
      <c r="I719" s="122">
        <f>VLOOKUP(C719,'[1]13'!$C$23:$AZ$935,7,0)</f>
        <v>0</v>
      </c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2"/>
      <c r="AC719" s="122"/>
      <c r="AD719" s="122"/>
      <c r="AE719" s="122"/>
      <c r="AF719" s="122"/>
      <c r="AG719" s="122"/>
      <c r="AH719" s="122">
        <v>0</v>
      </c>
      <c r="AI719" s="122">
        <v>0</v>
      </c>
      <c r="AJ719" s="122"/>
      <c r="AK719" s="122">
        <v>0</v>
      </c>
      <c r="AL719" s="122"/>
      <c r="AM719" s="122"/>
      <c r="AN719" s="122"/>
      <c r="AO719" s="122">
        <f t="shared" si="541"/>
        <v>3.9794725899999999</v>
      </c>
      <c r="AP719" s="122">
        <f t="shared" si="542"/>
        <v>0.25</v>
      </c>
      <c r="AQ719" s="122">
        <f t="shared" si="543"/>
        <v>0</v>
      </c>
      <c r="AR719" s="122">
        <f t="shared" si="544"/>
        <v>0.84</v>
      </c>
      <c r="AS719" s="122"/>
      <c r="AT719" s="122"/>
      <c r="AU719" s="122"/>
      <c r="AV719" s="122">
        <f>VLOOKUP(C719,'[1]13'!$C$23:$AZ$935,46,0)</f>
        <v>3.9794725899999999</v>
      </c>
      <c r="AW719" s="122">
        <f>VLOOKUP(C719,'[1]13'!$C$23:$AZ$935,47,0)</f>
        <v>0.25</v>
      </c>
      <c r="AX719" s="122"/>
      <c r="AY719" s="122">
        <f>VLOOKUP(C719,'[1]13'!$C$23:$AZ$935,49,0)</f>
        <v>0.84</v>
      </c>
      <c r="AZ719" s="122"/>
      <c r="BA719" s="122"/>
      <c r="BB719" s="122"/>
      <c r="BC719" s="122">
        <v>0</v>
      </c>
      <c r="BD719" s="122">
        <v>0</v>
      </c>
      <c r="BE719" s="122"/>
      <c r="BF719" s="122">
        <v>0</v>
      </c>
      <c r="BG719" s="122"/>
      <c r="BH719" s="122"/>
      <c r="BI719" s="122"/>
      <c r="BJ719" s="122"/>
      <c r="BK719" s="122"/>
      <c r="BL719" s="122"/>
      <c r="BM719" s="122"/>
      <c r="BN719" s="122"/>
      <c r="BO719" s="122"/>
      <c r="BP719" s="122"/>
      <c r="BQ719" s="122"/>
      <c r="BR719" s="122"/>
      <c r="BS719" s="122"/>
      <c r="BT719" s="122"/>
      <c r="BU719" s="122"/>
      <c r="BV719" s="122"/>
      <c r="BW719" s="122"/>
      <c r="BX719" s="122"/>
      <c r="BY719" s="122">
        <f t="shared" si="545"/>
        <v>-3.9794725899999999</v>
      </c>
      <c r="BZ719" s="122"/>
      <c r="CA719" s="122"/>
      <c r="CB719" s="98"/>
    </row>
    <row r="720" spans="1:80" s="90" customFormat="1" ht="62.2" x14ac:dyDescent="0.3">
      <c r="A720" s="106" t="s">
        <v>1662</v>
      </c>
      <c r="B720" s="107" t="s">
        <v>661</v>
      </c>
      <c r="C720" s="108" t="s">
        <v>711</v>
      </c>
      <c r="D720" s="122">
        <v>118.41462</v>
      </c>
      <c r="E720" s="122"/>
      <c r="F720" s="122">
        <f>VLOOKUP(C720,'[1]13'!$C$23:$AZ$935,4,0)</f>
        <v>0</v>
      </c>
      <c r="G720" s="122">
        <f>VLOOKUP(C720,'[1]13'!$C$23:$AZ$935,5,0)</f>
        <v>0</v>
      </c>
      <c r="H720" s="122"/>
      <c r="I720" s="122">
        <f>VLOOKUP(C720,'[1]13'!$C$23:$AZ$935,7,0)</f>
        <v>0</v>
      </c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2"/>
      <c r="AC720" s="122"/>
      <c r="AD720" s="122"/>
      <c r="AE720" s="122"/>
      <c r="AF720" s="122"/>
      <c r="AG720" s="122"/>
      <c r="AH720" s="122">
        <v>0</v>
      </c>
      <c r="AI720" s="122">
        <v>0</v>
      </c>
      <c r="AJ720" s="122"/>
      <c r="AK720" s="122">
        <v>0</v>
      </c>
      <c r="AL720" s="122"/>
      <c r="AM720" s="122"/>
      <c r="AN720" s="122"/>
      <c r="AO720" s="122">
        <f t="shared" si="541"/>
        <v>0</v>
      </c>
      <c r="AP720" s="122">
        <f t="shared" si="542"/>
        <v>0</v>
      </c>
      <c r="AQ720" s="122">
        <f t="shared" si="543"/>
        <v>0</v>
      </c>
      <c r="AR720" s="122">
        <f t="shared" si="544"/>
        <v>0</v>
      </c>
      <c r="AS720" s="122"/>
      <c r="AT720" s="122"/>
      <c r="AU720" s="122"/>
      <c r="AV720" s="122">
        <f>VLOOKUP(C720,'[1]13'!$C$23:$AZ$935,46,0)</f>
        <v>0</v>
      </c>
      <c r="AW720" s="122">
        <f>VLOOKUP(C720,'[1]13'!$C$23:$AZ$935,47,0)</f>
        <v>0</v>
      </c>
      <c r="AX720" s="122"/>
      <c r="AY720" s="122">
        <f>VLOOKUP(C720,'[1]13'!$C$23:$AZ$935,49,0)</f>
        <v>0</v>
      </c>
      <c r="AZ720" s="122"/>
      <c r="BA720" s="122"/>
      <c r="BB720" s="122"/>
      <c r="BC720" s="122">
        <v>0</v>
      </c>
      <c r="BD720" s="122">
        <v>0</v>
      </c>
      <c r="BE720" s="122"/>
      <c r="BF720" s="122">
        <v>0</v>
      </c>
      <c r="BG720" s="122"/>
      <c r="BH720" s="122"/>
      <c r="BI720" s="122"/>
      <c r="BJ720" s="122"/>
      <c r="BK720" s="122"/>
      <c r="BL720" s="122"/>
      <c r="BM720" s="122"/>
      <c r="BN720" s="122"/>
      <c r="BO720" s="122"/>
      <c r="BP720" s="122"/>
      <c r="BQ720" s="122"/>
      <c r="BR720" s="122"/>
      <c r="BS720" s="122"/>
      <c r="BT720" s="122"/>
      <c r="BU720" s="122"/>
      <c r="BV720" s="122"/>
      <c r="BW720" s="122"/>
      <c r="BX720" s="122"/>
      <c r="BY720" s="122">
        <f t="shared" si="545"/>
        <v>0</v>
      </c>
      <c r="BZ720" s="122"/>
      <c r="CA720" s="122"/>
      <c r="CB720" s="98"/>
    </row>
    <row r="721" spans="1:80" s="90" customFormat="1" ht="46.65" x14ac:dyDescent="0.3">
      <c r="A721" s="106" t="s">
        <v>1662</v>
      </c>
      <c r="B721" s="107" t="s">
        <v>1050</v>
      </c>
      <c r="C721" s="108" t="s">
        <v>1553</v>
      </c>
      <c r="D721" s="122">
        <v>3.5122300000000002</v>
      </c>
      <c r="E721" s="122"/>
      <c r="F721" s="122">
        <f>VLOOKUP(C721,'[1]13'!$C$23:$AZ$935,4,0)</f>
        <v>0</v>
      </c>
      <c r="G721" s="122">
        <f>VLOOKUP(C721,'[1]13'!$C$23:$AZ$935,5,0)</f>
        <v>0</v>
      </c>
      <c r="H721" s="122"/>
      <c r="I721" s="122">
        <f>VLOOKUP(C721,'[1]13'!$C$23:$AZ$935,7,0)</f>
        <v>0</v>
      </c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2"/>
      <c r="AC721" s="122"/>
      <c r="AD721" s="122"/>
      <c r="AE721" s="122"/>
      <c r="AF721" s="122"/>
      <c r="AG721" s="122"/>
      <c r="AH721" s="122">
        <v>0</v>
      </c>
      <c r="AI721" s="122">
        <v>0</v>
      </c>
      <c r="AJ721" s="122"/>
      <c r="AK721" s="122">
        <v>0</v>
      </c>
      <c r="AL721" s="122"/>
      <c r="AM721" s="122"/>
      <c r="AN721" s="122"/>
      <c r="AO721" s="122">
        <f t="shared" si="541"/>
        <v>2.3886782000000002</v>
      </c>
      <c r="AP721" s="122">
        <f t="shared" si="542"/>
        <v>0</v>
      </c>
      <c r="AQ721" s="122">
        <f t="shared" si="543"/>
        <v>0</v>
      </c>
      <c r="AR721" s="122">
        <f t="shared" si="544"/>
        <v>7.0000000000000001E-3</v>
      </c>
      <c r="AS721" s="122"/>
      <c r="AT721" s="122"/>
      <c r="AU721" s="122"/>
      <c r="AV721" s="122">
        <f>VLOOKUP(C721,'[1]13'!$C$23:$AZ$935,46,0)</f>
        <v>0</v>
      </c>
      <c r="AW721" s="122">
        <f>VLOOKUP(C721,'[1]13'!$C$23:$AZ$935,47,0)</f>
        <v>0</v>
      </c>
      <c r="AX721" s="122"/>
      <c r="AY721" s="122">
        <f>VLOOKUP(C721,'[1]13'!$C$23:$AZ$935,49,0)</f>
        <v>0</v>
      </c>
      <c r="AZ721" s="122"/>
      <c r="BA721" s="122"/>
      <c r="BB721" s="122"/>
      <c r="BC721" s="122">
        <v>2.3886782000000002</v>
      </c>
      <c r="BD721" s="122">
        <v>0</v>
      </c>
      <c r="BE721" s="122"/>
      <c r="BF721" s="122">
        <v>7.0000000000000001E-3</v>
      </c>
      <c r="BG721" s="122"/>
      <c r="BH721" s="122"/>
      <c r="BI721" s="122"/>
      <c r="BJ721" s="122"/>
      <c r="BK721" s="122"/>
      <c r="BL721" s="122"/>
      <c r="BM721" s="122"/>
      <c r="BN721" s="122"/>
      <c r="BO721" s="122"/>
      <c r="BP721" s="122"/>
      <c r="BQ721" s="122"/>
      <c r="BR721" s="122"/>
      <c r="BS721" s="122"/>
      <c r="BT721" s="122"/>
      <c r="BU721" s="122"/>
      <c r="BV721" s="122"/>
      <c r="BW721" s="122"/>
      <c r="BX721" s="122"/>
      <c r="BY721" s="122">
        <f t="shared" si="545"/>
        <v>-2.3886782000000002</v>
      </c>
      <c r="BZ721" s="122"/>
      <c r="CA721" s="122"/>
      <c r="CB721" s="98"/>
    </row>
    <row r="722" spans="1:80" s="90" customFormat="1" ht="31.1" x14ac:dyDescent="0.3">
      <c r="A722" s="106" t="s">
        <v>1662</v>
      </c>
      <c r="B722" s="107" t="s">
        <v>1051</v>
      </c>
      <c r="C722" s="108" t="s">
        <v>1554</v>
      </c>
      <c r="D722" s="122">
        <v>3.5122300000000002</v>
      </c>
      <c r="E722" s="122"/>
      <c r="F722" s="122">
        <f>VLOOKUP(C722,'[1]13'!$C$23:$AZ$935,4,0)</f>
        <v>0</v>
      </c>
      <c r="G722" s="122">
        <f>VLOOKUP(C722,'[1]13'!$C$23:$AZ$935,5,0)</f>
        <v>0</v>
      </c>
      <c r="H722" s="122"/>
      <c r="I722" s="122">
        <f>VLOOKUP(C722,'[1]13'!$C$23:$AZ$935,7,0)</f>
        <v>0</v>
      </c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2"/>
      <c r="AC722" s="122"/>
      <c r="AD722" s="122"/>
      <c r="AE722" s="122"/>
      <c r="AF722" s="122"/>
      <c r="AG722" s="122"/>
      <c r="AH722" s="122">
        <v>0</v>
      </c>
      <c r="AI722" s="122">
        <v>0</v>
      </c>
      <c r="AJ722" s="122"/>
      <c r="AK722" s="122">
        <v>0</v>
      </c>
      <c r="AL722" s="122"/>
      <c r="AM722" s="122"/>
      <c r="AN722" s="122"/>
      <c r="AO722" s="122">
        <f t="shared" si="541"/>
        <v>2.3239364600000001</v>
      </c>
      <c r="AP722" s="122">
        <f t="shared" si="542"/>
        <v>0</v>
      </c>
      <c r="AQ722" s="122">
        <f t="shared" si="543"/>
        <v>0</v>
      </c>
      <c r="AR722" s="122">
        <f t="shared" si="544"/>
        <v>6.6000000000000003E-2</v>
      </c>
      <c r="AS722" s="122"/>
      <c r="AT722" s="122"/>
      <c r="AU722" s="122"/>
      <c r="AV722" s="122">
        <f>VLOOKUP(C722,'[1]13'!$C$23:$AZ$935,46,0)</f>
        <v>2.3239364600000001</v>
      </c>
      <c r="AW722" s="122">
        <f>VLOOKUP(C722,'[1]13'!$C$23:$AZ$935,47,0)</f>
        <v>0</v>
      </c>
      <c r="AX722" s="122"/>
      <c r="AY722" s="122">
        <f>VLOOKUP(C722,'[1]13'!$C$23:$AZ$935,49,0)</f>
        <v>6.6000000000000003E-2</v>
      </c>
      <c r="AZ722" s="122"/>
      <c r="BA722" s="122"/>
      <c r="BB722" s="122"/>
      <c r="BC722" s="122">
        <v>0</v>
      </c>
      <c r="BD722" s="122">
        <v>0</v>
      </c>
      <c r="BE722" s="122"/>
      <c r="BF722" s="122">
        <v>0</v>
      </c>
      <c r="BG722" s="122"/>
      <c r="BH722" s="122"/>
      <c r="BI722" s="122"/>
      <c r="BJ722" s="122"/>
      <c r="BK722" s="122"/>
      <c r="BL722" s="122"/>
      <c r="BM722" s="122"/>
      <c r="BN722" s="122"/>
      <c r="BO722" s="122"/>
      <c r="BP722" s="122"/>
      <c r="BQ722" s="122"/>
      <c r="BR722" s="122"/>
      <c r="BS722" s="122"/>
      <c r="BT722" s="122"/>
      <c r="BU722" s="122"/>
      <c r="BV722" s="122"/>
      <c r="BW722" s="122"/>
      <c r="BX722" s="122"/>
      <c r="BY722" s="122">
        <f t="shared" si="545"/>
        <v>-2.3239364600000001</v>
      </c>
      <c r="BZ722" s="122"/>
      <c r="CA722" s="122"/>
      <c r="CB722" s="98"/>
    </row>
    <row r="723" spans="1:80" s="90" customFormat="1" ht="46.65" x14ac:dyDescent="0.3">
      <c r="A723" s="106" t="s">
        <v>1662</v>
      </c>
      <c r="B723" s="107" t="s">
        <v>1052</v>
      </c>
      <c r="C723" s="108" t="s">
        <v>1555</v>
      </c>
      <c r="D723" s="122">
        <v>3.5122300000000002</v>
      </c>
      <c r="E723" s="122"/>
      <c r="F723" s="122">
        <f>VLOOKUP(C723,'[1]13'!$C$23:$AZ$935,4,0)</f>
        <v>0</v>
      </c>
      <c r="G723" s="122">
        <f>VLOOKUP(C723,'[1]13'!$C$23:$AZ$935,5,0)</f>
        <v>0</v>
      </c>
      <c r="H723" s="122"/>
      <c r="I723" s="122">
        <f>VLOOKUP(C723,'[1]13'!$C$23:$AZ$935,7,0)</f>
        <v>0</v>
      </c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2"/>
      <c r="AC723" s="122"/>
      <c r="AD723" s="122"/>
      <c r="AE723" s="122"/>
      <c r="AF723" s="122"/>
      <c r="AG723" s="122"/>
      <c r="AH723" s="122">
        <v>0</v>
      </c>
      <c r="AI723" s="122">
        <v>0</v>
      </c>
      <c r="AJ723" s="122"/>
      <c r="AK723" s="122">
        <v>0</v>
      </c>
      <c r="AL723" s="122"/>
      <c r="AM723" s="122"/>
      <c r="AN723" s="122"/>
      <c r="AO723" s="122">
        <f t="shared" si="541"/>
        <v>2.2701296100000001</v>
      </c>
      <c r="AP723" s="122">
        <f t="shared" si="542"/>
        <v>0</v>
      </c>
      <c r="AQ723" s="122">
        <f t="shared" si="543"/>
        <v>0</v>
      </c>
      <c r="AR723" s="122">
        <f t="shared" si="544"/>
        <v>0.08</v>
      </c>
      <c r="AS723" s="122"/>
      <c r="AT723" s="122"/>
      <c r="AU723" s="122"/>
      <c r="AV723" s="122">
        <f>VLOOKUP(C723,'[1]13'!$C$23:$AZ$935,46,0)</f>
        <v>2.2701296100000001</v>
      </c>
      <c r="AW723" s="122">
        <f>VLOOKUP(C723,'[1]13'!$C$23:$AZ$935,47,0)</f>
        <v>0</v>
      </c>
      <c r="AX723" s="122"/>
      <c r="AY723" s="122">
        <f>VLOOKUP(C723,'[1]13'!$C$23:$AZ$935,49,0)</f>
        <v>0.08</v>
      </c>
      <c r="AZ723" s="122"/>
      <c r="BA723" s="122"/>
      <c r="BB723" s="122"/>
      <c r="BC723" s="122">
        <v>0</v>
      </c>
      <c r="BD723" s="122">
        <v>0</v>
      </c>
      <c r="BE723" s="122"/>
      <c r="BF723" s="122">
        <v>0</v>
      </c>
      <c r="BG723" s="122"/>
      <c r="BH723" s="122"/>
      <c r="BI723" s="122"/>
      <c r="BJ723" s="122"/>
      <c r="BK723" s="122"/>
      <c r="BL723" s="122"/>
      <c r="BM723" s="122"/>
      <c r="BN723" s="122"/>
      <c r="BO723" s="122"/>
      <c r="BP723" s="122"/>
      <c r="BQ723" s="122"/>
      <c r="BR723" s="122"/>
      <c r="BS723" s="122"/>
      <c r="BT723" s="122"/>
      <c r="BU723" s="122"/>
      <c r="BV723" s="122"/>
      <c r="BW723" s="122"/>
      <c r="BX723" s="122"/>
      <c r="BY723" s="122">
        <f t="shared" si="545"/>
        <v>-2.2701296100000001</v>
      </c>
      <c r="BZ723" s="122"/>
      <c r="CA723" s="122"/>
      <c r="CB723" s="98"/>
    </row>
    <row r="724" spans="1:80" s="90" customFormat="1" ht="31.1" x14ac:dyDescent="0.3">
      <c r="A724" s="106" t="s">
        <v>1662</v>
      </c>
      <c r="B724" s="107" t="s">
        <v>1053</v>
      </c>
      <c r="C724" s="108" t="s">
        <v>1556</v>
      </c>
      <c r="D724" s="122">
        <v>2.5870700000000002</v>
      </c>
      <c r="E724" s="122"/>
      <c r="F724" s="122">
        <f>VLOOKUP(C724,'[1]13'!$C$23:$AZ$935,4,0)</f>
        <v>0</v>
      </c>
      <c r="G724" s="122">
        <f>VLOOKUP(C724,'[1]13'!$C$23:$AZ$935,5,0)</f>
        <v>0</v>
      </c>
      <c r="H724" s="122"/>
      <c r="I724" s="122">
        <f>VLOOKUP(C724,'[1]13'!$C$23:$AZ$935,7,0)</f>
        <v>0</v>
      </c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2"/>
      <c r="AC724" s="122"/>
      <c r="AD724" s="122"/>
      <c r="AE724" s="122"/>
      <c r="AF724" s="122"/>
      <c r="AG724" s="122"/>
      <c r="AH724" s="122">
        <v>0</v>
      </c>
      <c r="AI724" s="122">
        <v>0</v>
      </c>
      <c r="AJ724" s="122"/>
      <c r="AK724" s="122">
        <v>0</v>
      </c>
      <c r="AL724" s="122"/>
      <c r="AM724" s="122"/>
      <c r="AN724" s="122"/>
      <c r="AO724" s="122">
        <f t="shared" si="541"/>
        <v>2.2781376</v>
      </c>
      <c r="AP724" s="122">
        <f t="shared" si="542"/>
        <v>0</v>
      </c>
      <c r="AQ724" s="122">
        <f t="shared" si="543"/>
        <v>0</v>
      </c>
      <c r="AR724" s="122">
        <f t="shared" si="544"/>
        <v>5.2699999999999997E-2</v>
      </c>
      <c r="AS724" s="122"/>
      <c r="AT724" s="122"/>
      <c r="AU724" s="122"/>
      <c r="AV724" s="122">
        <f>VLOOKUP(C724,'[1]13'!$C$23:$AZ$935,46,0)</f>
        <v>2.2781376</v>
      </c>
      <c r="AW724" s="122">
        <f>VLOOKUP(C724,'[1]13'!$C$23:$AZ$935,47,0)</f>
        <v>0</v>
      </c>
      <c r="AX724" s="122"/>
      <c r="AY724" s="122">
        <f>VLOOKUP(C724,'[1]13'!$C$23:$AZ$935,49,0)</f>
        <v>5.2699999999999997E-2</v>
      </c>
      <c r="AZ724" s="122"/>
      <c r="BA724" s="122"/>
      <c r="BB724" s="122"/>
      <c r="BC724" s="122">
        <v>0</v>
      </c>
      <c r="BD724" s="122">
        <v>0</v>
      </c>
      <c r="BE724" s="122"/>
      <c r="BF724" s="122">
        <v>0</v>
      </c>
      <c r="BG724" s="122"/>
      <c r="BH724" s="122"/>
      <c r="BI724" s="122"/>
      <c r="BJ724" s="122"/>
      <c r="BK724" s="122"/>
      <c r="BL724" s="122"/>
      <c r="BM724" s="122"/>
      <c r="BN724" s="122"/>
      <c r="BO724" s="122"/>
      <c r="BP724" s="122"/>
      <c r="BQ724" s="122"/>
      <c r="BR724" s="122"/>
      <c r="BS724" s="122"/>
      <c r="BT724" s="122"/>
      <c r="BU724" s="122"/>
      <c r="BV724" s="122"/>
      <c r="BW724" s="122"/>
      <c r="BX724" s="122"/>
      <c r="BY724" s="122">
        <f t="shared" si="545"/>
        <v>-2.2781376</v>
      </c>
      <c r="BZ724" s="122"/>
      <c r="CA724" s="122"/>
      <c r="CB724" s="98"/>
    </row>
    <row r="725" spans="1:80" s="90" customFormat="1" ht="46.65" x14ac:dyDescent="0.3">
      <c r="A725" s="106" t="s">
        <v>1662</v>
      </c>
      <c r="B725" s="107" t="s">
        <v>1054</v>
      </c>
      <c r="C725" s="108" t="s">
        <v>1557</v>
      </c>
      <c r="D725" s="122">
        <v>2.5870700000000002</v>
      </c>
      <c r="E725" s="122"/>
      <c r="F725" s="122">
        <f>VLOOKUP(C725,'[1]13'!$C$23:$AZ$935,4,0)</f>
        <v>0</v>
      </c>
      <c r="G725" s="122">
        <f>VLOOKUP(C725,'[1]13'!$C$23:$AZ$935,5,0)</f>
        <v>0</v>
      </c>
      <c r="H725" s="122"/>
      <c r="I725" s="122">
        <f>VLOOKUP(C725,'[1]13'!$C$23:$AZ$935,7,0)</f>
        <v>0</v>
      </c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2"/>
      <c r="AC725" s="122"/>
      <c r="AD725" s="122"/>
      <c r="AE725" s="122"/>
      <c r="AF725" s="122"/>
      <c r="AG725" s="122"/>
      <c r="AH725" s="122">
        <v>0</v>
      </c>
      <c r="AI725" s="122">
        <v>0</v>
      </c>
      <c r="AJ725" s="122"/>
      <c r="AK725" s="122">
        <v>0</v>
      </c>
      <c r="AL725" s="122"/>
      <c r="AM725" s="122"/>
      <c r="AN725" s="122"/>
      <c r="AO725" s="122">
        <f t="shared" si="541"/>
        <v>0</v>
      </c>
      <c r="AP725" s="122">
        <f t="shared" si="542"/>
        <v>0</v>
      </c>
      <c r="AQ725" s="122">
        <f t="shared" si="543"/>
        <v>0</v>
      </c>
      <c r="AR725" s="122">
        <f t="shared" si="544"/>
        <v>0</v>
      </c>
      <c r="AS725" s="122"/>
      <c r="AT725" s="122"/>
      <c r="AU725" s="122"/>
      <c r="AV725" s="122">
        <f>VLOOKUP(C725,'[1]13'!$C$23:$AZ$935,46,0)</f>
        <v>0</v>
      </c>
      <c r="AW725" s="122">
        <f>VLOOKUP(C725,'[1]13'!$C$23:$AZ$935,47,0)</f>
        <v>0</v>
      </c>
      <c r="AX725" s="122"/>
      <c r="AY725" s="122">
        <f>VLOOKUP(C725,'[1]13'!$C$23:$AZ$935,49,0)</f>
        <v>0</v>
      </c>
      <c r="AZ725" s="122"/>
      <c r="BA725" s="122"/>
      <c r="BB725" s="122"/>
      <c r="BC725" s="122">
        <v>0</v>
      </c>
      <c r="BD725" s="122">
        <v>0</v>
      </c>
      <c r="BE725" s="122"/>
      <c r="BF725" s="122">
        <v>0</v>
      </c>
      <c r="BG725" s="122"/>
      <c r="BH725" s="122"/>
      <c r="BI725" s="122"/>
      <c r="BJ725" s="122"/>
      <c r="BK725" s="122"/>
      <c r="BL725" s="122"/>
      <c r="BM725" s="122"/>
      <c r="BN725" s="122"/>
      <c r="BO725" s="122"/>
      <c r="BP725" s="122"/>
      <c r="BQ725" s="122"/>
      <c r="BR725" s="122"/>
      <c r="BS725" s="122"/>
      <c r="BT725" s="122"/>
      <c r="BU725" s="122"/>
      <c r="BV725" s="122"/>
      <c r="BW725" s="122"/>
      <c r="BX725" s="122"/>
      <c r="BY725" s="122">
        <f t="shared" si="545"/>
        <v>0</v>
      </c>
      <c r="BZ725" s="122"/>
      <c r="CA725" s="122"/>
      <c r="CB725" s="98"/>
    </row>
    <row r="726" spans="1:80" s="90" customFormat="1" ht="46.65" x14ac:dyDescent="0.3">
      <c r="A726" s="106" t="s">
        <v>1662</v>
      </c>
      <c r="B726" s="107" t="s">
        <v>1055</v>
      </c>
      <c r="C726" s="108" t="s">
        <v>1558</v>
      </c>
      <c r="D726" s="122">
        <v>2.5870700000000002</v>
      </c>
      <c r="E726" s="122"/>
      <c r="F726" s="122">
        <f>VLOOKUP(C726,'[1]13'!$C$23:$AZ$935,4,0)</f>
        <v>0</v>
      </c>
      <c r="G726" s="122">
        <f>VLOOKUP(C726,'[1]13'!$C$23:$AZ$935,5,0)</f>
        <v>0</v>
      </c>
      <c r="H726" s="122"/>
      <c r="I726" s="122">
        <f>VLOOKUP(C726,'[1]13'!$C$23:$AZ$935,7,0)</f>
        <v>0</v>
      </c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2"/>
      <c r="AC726" s="122"/>
      <c r="AD726" s="122"/>
      <c r="AE726" s="122"/>
      <c r="AF726" s="122"/>
      <c r="AG726" s="122"/>
      <c r="AH726" s="122">
        <v>0</v>
      </c>
      <c r="AI726" s="122">
        <v>0</v>
      </c>
      <c r="AJ726" s="122"/>
      <c r="AK726" s="122">
        <v>0</v>
      </c>
      <c r="AL726" s="122"/>
      <c r="AM726" s="122"/>
      <c r="AN726" s="122"/>
      <c r="AO726" s="122">
        <f t="shared" si="541"/>
        <v>2.2784925400000002</v>
      </c>
      <c r="AP726" s="122">
        <f t="shared" si="542"/>
        <v>0</v>
      </c>
      <c r="AQ726" s="122">
        <f t="shared" si="543"/>
        <v>0</v>
      </c>
      <c r="AR726" s="122">
        <f t="shared" si="544"/>
        <v>6.3E-2</v>
      </c>
      <c r="AS726" s="122"/>
      <c r="AT726" s="122"/>
      <c r="AU726" s="122"/>
      <c r="AV726" s="122">
        <f>VLOOKUP(C726,'[1]13'!$C$23:$AZ$935,46,0)</f>
        <v>2.2784925400000002</v>
      </c>
      <c r="AW726" s="122">
        <f>VLOOKUP(C726,'[1]13'!$C$23:$AZ$935,47,0)</f>
        <v>0</v>
      </c>
      <c r="AX726" s="122"/>
      <c r="AY726" s="122">
        <f>VLOOKUP(C726,'[1]13'!$C$23:$AZ$935,49,0)</f>
        <v>6.3E-2</v>
      </c>
      <c r="AZ726" s="122"/>
      <c r="BA726" s="122"/>
      <c r="BB726" s="122"/>
      <c r="BC726" s="122">
        <v>0</v>
      </c>
      <c r="BD726" s="122">
        <v>0</v>
      </c>
      <c r="BE726" s="122"/>
      <c r="BF726" s="122">
        <v>0</v>
      </c>
      <c r="BG726" s="122"/>
      <c r="BH726" s="122"/>
      <c r="BI726" s="122"/>
      <c r="BJ726" s="122"/>
      <c r="BK726" s="122"/>
      <c r="BL726" s="122"/>
      <c r="BM726" s="122"/>
      <c r="BN726" s="122"/>
      <c r="BO726" s="122"/>
      <c r="BP726" s="122"/>
      <c r="BQ726" s="122"/>
      <c r="BR726" s="122"/>
      <c r="BS726" s="122"/>
      <c r="BT726" s="122"/>
      <c r="BU726" s="122"/>
      <c r="BV726" s="122"/>
      <c r="BW726" s="122"/>
      <c r="BX726" s="122"/>
      <c r="BY726" s="122">
        <f t="shared" si="545"/>
        <v>-2.2784925400000002</v>
      </c>
      <c r="BZ726" s="122"/>
      <c r="CA726" s="122"/>
      <c r="CB726" s="98"/>
    </row>
    <row r="727" spans="1:80" s="90" customFormat="1" ht="31.1" x14ac:dyDescent="0.3">
      <c r="A727" s="106" t="s">
        <v>1662</v>
      </c>
      <c r="B727" s="107" t="s">
        <v>1056</v>
      </c>
      <c r="C727" s="108" t="s">
        <v>1559</v>
      </c>
      <c r="D727" s="122">
        <v>3.5122300000000002</v>
      </c>
      <c r="E727" s="122"/>
      <c r="F727" s="122">
        <f>VLOOKUP(C727,'[1]13'!$C$23:$AZ$935,4,0)</f>
        <v>0</v>
      </c>
      <c r="G727" s="122">
        <f>VLOOKUP(C727,'[1]13'!$C$23:$AZ$935,5,0)</f>
        <v>0</v>
      </c>
      <c r="H727" s="122"/>
      <c r="I727" s="122">
        <f>VLOOKUP(C727,'[1]13'!$C$23:$AZ$935,7,0)</f>
        <v>0</v>
      </c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2"/>
      <c r="AC727" s="122"/>
      <c r="AD727" s="122"/>
      <c r="AE727" s="122"/>
      <c r="AF727" s="122"/>
      <c r="AG727" s="122"/>
      <c r="AH727" s="122">
        <v>0</v>
      </c>
      <c r="AI727" s="122">
        <v>0</v>
      </c>
      <c r="AJ727" s="122"/>
      <c r="AK727" s="122">
        <v>0</v>
      </c>
      <c r="AL727" s="122"/>
      <c r="AM727" s="122"/>
      <c r="AN727" s="122"/>
      <c r="AO727" s="122">
        <f t="shared" si="541"/>
        <v>0</v>
      </c>
      <c r="AP727" s="122">
        <f t="shared" si="542"/>
        <v>0</v>
      </c>
      <c r="AQ727" s="122">
        <f t="shared" si="543"/>
        <v>0</v>
      </c>
      <c r="AR727" s="122">
        <f t="shared" si="544"/>
        <v>0</v>
      </c>
      <c r="AS727" s="122"/>
      <c r="AT727" s="122"/>
      <c r="AU727" s="122"/>
      <c r="AV727" s="122">
        <f>VLOOKUP(C727,'[1]13'!$C$23:$AZ$935,46,0)</f>
        <v>0</v>
      </c>
      <c r="AW727" s="122">
        <f>VLOOKUP(C727,'[1]13'!$C$23:$AZ$935,47,0)</f>
        <v>0</v>
      </c>
      <c r="AX727" s="122"/>
      <c r="AY727" s="122">
        <f>VLOOKUP(C727,'[1]13'!$C$23:$AZ$935,49,0)</f>
        <v>0</v>
      </c>
      <c r="AZ727" s="122"/>
      <c r="BA727" s="122"/>
      <c r="BB727" s="122"/>
      <c r="BC727" s="122">
        <v>0</v>
      </c>
      <c r="BD727" s="122">
        <v>0</v>
      </c>
      <c r="BE727" s="122"/>
      <c r="BF727" s="122">
        <v>0</v>
      </c>
      <c r="BG727" s="122"/>
      <c r="BH727" s="122"/>
      <c r="BI727" s="122"/>
      <c r="BJ727" s="122"/>
      <c r="BK727" s="122"/>
      <c r="BL727" s="122"/>
      <c r="BM727" s="122"/>
      <c r="BN727" s="122"/>
      <c r="BO727" s="122"/>
      <c r="BP727" s="122"/>
      <c r="BQ727" s="122"/>
      <c r="BR727" s="122"/>
      <c r="BS727" s="122"/>
      <c r="BT727" s="122"/>
      <c r="BU727" s="122"/>
      <c r="BV727" s="122"/>
      <c r="BW727" s="122"/>
      <c r="BX727" s="122"/>
      <c r="BY727" s="122">
        <f t="shared" si="545"/>
        <v>0</v>
      </c>
      <c r="BZ727" s="122"/>
      <c r="CA727" s="122"/>
      <c r="CB727" s="98"/>
    </row>
    <row r="728" spans="1:80" s="90" customFormat="1" ht="46.65" x14ac:dyDescent="0.3">
      <c r="A728" s="106" t="s">
        <v>1662</v>
      </c>
      <c r="B728" s="107" t="s">
        <v>1057</v>
      </c>
      <c r="C728" s="108" t="s">
        <v>1560</v>
      </c>
      <c r="D728" s="122">
        <v>3.5122300000000002</v>
      </c>
      <c r="E728" s="122"/>
      <c r="F728" s="122">
        <f>VLOOKUP(C728,'[1]13'!$C$23:$AZ$935,4,0)</f>
        <v>0</v>
      </c>
      <c r="G728" s="122">
        <f>VLOOKUP(C728,'[1]13'!$C$23:$AZ$935,5,0)</f>
        <v>0</v>
      </c>
      <c r="H728" s="122"/>
      <c r="I728" s="122">
        <f>VLOOKUP(C728,'[1]13'!$C$23:$AZ$935,7,0)</f>
        <v>0</v>
      </c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2"/>
      <c r="AC728" s="122"/>
      <c r="AD728" s="122"/>
      <c r="AE728" s="122"/>
      <c r="AF728" s="122"/>
      <c r="AG728" s="122"/>
      <c r="AH728" s="122">
        <v>0</v>
      </c>
      <c r="AI728" s="122">
        <v>0</v>
      </c>
      <c r="AJ728" s="122"/>
      <c r="AK728" s="122">
        <v>0</v>
      </c>
      <c r="AL728" s="122"/>
      <c r="AM728" s="122"/>
      <c r="AN728" s="122"/>
      <c r="AO728" s="122">
        <f t="shared" si="541"/>
        <v>2.2258750599999999</v>
      </c>
      <c r="AP728" s="122">
        <f t="shared" si="542"/>
        <v>0</v>
      </c>
      <c r="AQ728" s="122">
        <f t="shared" si="543"/>
        <v>0</v>
      </c>
      <c r="AR728" s="122">
        <f t="shared" si="544"/>
        <v>3.2000000000000001E-2</v>
      </c>
      <c r="AS728" s="122"/>
      <c r="AT728" s="122"/>
      <c r="AU728" s="122"/>
      <c r="AV728" s="122">
        <f>VLOOKUP(C728,'[1]13'!$C$23:$AZ$935,46,0)</f>
        <v>2.2258750599999999</v>
      </c>
      <c r="AW728" s="122">
        <f>VLOOKUP(C728,'[1]13'!$C$23:$AZ$935,47,0)</f>
        <v>0</v>
      </c>
      <c r="AX728" s="122"/>
      <c r="AY728" s="122">
        <f>VLOOKUP(C728,'[1]13'!$C$23:$AZ$935,49,0)</f>
        <v>3.2000000000000001E-2</v>
      </c>
      <c r="AZ728" s="122"/>
      <c r="BA728" s="122"/>
      <c r="BB728" s="122"/>
      <c r="BC728" s="122">
        <v>0</v>
      </c>
      <c r="BD728" s="122">
        <v>0</v>
      </c>
      <c r="BE728" s="122"/>
      <c r="BF728" s="122">
        <v>0</v>
      </c>
      <c r="BG728" s="122"/>
      <c r="BH728" s="122"/>
      <c r="BI728" s="122"/>
      <c r="BJ728" s="122"/>
      <c r="BK728" s="122"/>
      <c r="BL728" s="122"/>
      <c r="BM728" s="122"/>
      <c r="BN728" s="122"/>
      <c r="BO728" s="122"/>
      <c r="BP728" s="122"/>
      <c r="BQ728" s="122"/>
      <c r="BR728" s="122"/>
      <c r="BS728" s="122"/>
      <c r="BT728" s="122"/>
      <c r="BU728" s="122"/>
      <c r="BV728" s="122"/>
      <c r="BW728" s="122"/>
      <c r="BX728" s="122"/>
      <c r="BY728" s="122">
        <f t="shared" si="545"/>
        <v>-2.2258750599999999</v>
      </c>
      <c r="BZ728" s="122"/>
      <c r="CA728" s="122"/>
      <c r="CB728" s="98"/>
    </row>
    <row r="729" spans="1:80" s="90" customFormat="1" ht="46.65" x14ac:dyDescent="0.3">
      <c r="A729" s="106" t="s">
        <v>1662</v>
      </c>
      <c r="B729" s="107" t="s">
        <v>1058</v>
      </c>
      <c r="C729" s="108" t="s">
        <v>1561</v>
      </c>
      <c r="D729" s="122">
        <v>3.5122300000000002</v>
      </c>
      <c r="E729" s="122"/>
      <c r="F729" s="122">
        <f>VLOOKUP(C729,'[1]13'!$C$23:$AZ$935,4,0)</f>
        <v>0</v>
      </c>
      <c r="G729" s="122">
        <f>VLOOKUP(C729,'[1]13'!$C$23:$AZ$935,5,0)</f>
        <v>0</v>
      </c>
      <c r="H729" s="122"/>
      <c r="I729" s="122">
        <f>VLOOKUP(C729,'[1]13'!$C$23:$AZ$935,7,0)</f>
        <v>0</v>
      </c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2"/>
      <c r="AC729" s="122"/>
      <c r="AD729" s="122"/>
      <c r="AE729" s="122"/>
      <c r="AF729" s="122"/>
      <c r="AG729" s="122"/>
      <c r="AH729" s="122">
        <v>0</v>
      </c>
      <c r="AI729" s="122">
        <v>0</v>
      </c>
      <c r="AJ729" s="122"/>
      <c r="AK729" s="122">
        <v>0</v>
      </c>
      <c r="AL729" s="122"/>
      <c r="AM729" s="122"/>
      <c r="AN729" s="122"/>
      <c r="AO729" s="122">
        <f t="shared" si="541"/>
        <v>2.29782215</v>
      </c>
      <c r="AP729" s="122">
        <f t="shared" si="542"/>
        <v>0</v>
      </c>
      <c r="AQ729" s="122">
        <f t="shared" si="543"/>
        <v>0</v>
      </c>
      <c r="AR729" s="122">
        <f t="shared" si="544"/>
        <v>3.2000000000000001E-2</v>
      </c>
      <c r="AS729" s="122"/>
      <c r="AT729" s="122"/>
      <c r="AU729" s="122"/>
      <c r="AV729" s="122">
        <f>VLOOKUP(C729,'[1]13'!$C$23:$AZ$935,46,0)</f>
        <v>2.29782215</v>
      </c>
      <c r="AW729" s="122">
        <f>VLOOKUP(C729,'[1]13'!$C$23:$AZ$935,47,0)</f>
        <v>0</v>
      </c>
      <c r="AX729" s="122"/>
      <c r="AY729" s="122">
        <f>VLOOKUP(C729,'[1]13'!$C$23:$AZ$935,49,0)</f>
        <v>3.2000000000000001E-2</v>
      </c>
      <c r="AZ729" s="122"/>
      <c r="BA729" s="122"/>
      <c r="BB729" s="122"/>
      <c r="BC729" s="122">
        <v>0</v>
      </c>
      <c r="BD729" s="122">
        <v>0</v>
      </c>
      <c r="BE729" s="122"/>
      <c r="BF729" s="122">
        <v>0</v>
      </c>
      <c r="BG729" s="122"/>
      <c r="BH729" s="122"/>
      <c r="BI729" s="122"/>
      <c r="BJ729" s="122"/>
      <c r="BK729" s="122"/>
      <c r="BL729" s="122"/>
      <c r="BM729" s="122"/>
      <c r="BN729" s="122"/>
      <c r="BO729" s="122"/>
      <c r="BP729" s="122"/>
      <c r="BQ729" s="122"/>
      <c r="BR729" s="122"/>
      <c r="BS729" s="122"/>
      <c r="BT729" s="122"/>
      <c r="BU729" s="122"/>
      <c r="BV729" s="122"/>
      <c r="BW729" s="122"/>
      <c r="BX729" s="122"/>
      <c r="BY729" s="122">
        <f t="shared" si="545"/>
        <v>-2.29782215</v>
      </c>
      <c r="BZ729" s="122"/>
      <c r="CA729" s="122"/>
      <c r="CB729" s="98"/>
    </row>
    <row r="730" spans="1:80" s="90" customFormat="1" ht="46.65" x14ac:dyDescent="0.3">
      <c r="A730" s="106" t="s">
        <v>1662</v>
      </c>
      <c r="B730" s="107" t="s">
        <v>1059</v>
      </c>
      <c r="C730" s="108" t="s">
        <v>1562</v>
      </c>
      <c r="D730" s="122">
        <v>3.5122300000000002</v>
      </c>
      <c r="E730" s="122"/>
      <c r="F730" s="122">
        <f>VLOOKUP(C730,'[1]13'!$C$23:$AZ$935,4,0)</f>
        <v>0</v>
      </c>
      <c r="G730" s="122">
        <f>VLOOKUP(C730,'[1]13'!$C$23:$AZ$935,5,0)</f>
        <v>0</v>
      </c>
      <c r="H730" s="122"/>
      <c r="I730" s="122">
        <f>VLOOKUP(C730,'[1]13'!$C$23:$AZ$935,7,0)</f>
        <v>0</v>
      </c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2"/>
      <c r="AC730" s="122"/>
      <c r="AD730" s="122"/>
      <c r="AE730" s="122"/>
      <c r="AF730" s="122"/>
      <c r="AG730" s="122"/>
      <c r="AH730" s="122">
        <v>0</v>
      </c>
      <c r="AI730" s="122">
        <v>0</v>
      </c>
      <c r="AJ730" s="122"/>
      <c r="AK730" s="122">
        <v>0</v>
      </c>
      <c r="AL730" s="122"/>
      <c r="AM730" s="122"/>
      <c r="AN730" s="122"/>
      <c r="AO730" s="122">
        <f t="shared" si="541"/>
        <v>2.3050675799999998</v>
      </c>
      <c r="AP730" s="122">
        <f t="shared" si="542"/>
        <v>0</v>
      </c>
      <c r="AQ730" s="122">
        <f t="shared" si="543"/>
        <v>0</v>
      </c>
      <c r="AR730" s="122">
        <f t="shared" si="544"/>
        <v>3.2000000000000001E-2</v>
      </c>
      <c r="AS730" s="122"/>
      <c r="AT730" s="122"/>
      <c r="AU730" s="122"/>
      <c r="AV730" s="122">
        <f>VLOOKUP(C730,'[1]13'!$C$23:$AZ$935,46,0)</f>
        <v>2.3050675799999998</v>
      </c>
      <c r="AW730" s="122">
        <f>VLOOKUP(C730,'[1]13'!$C$23:$AZ$935,47,0)</f>
        <v>0</v>
      </c>
      <c r="AX730" s="122"/>
      <c r="AY730" s="122">
        <f>VLOOKUP(C730,'[1]13'!$C$23:$AZ$935,49,0)</f>
        <v>3.2000000000000001E-2</v>
      </c>
      <c r="AZ730" s="122"/>
      <c r="BA730" s="122"/>
      <c r="BB730" s="122"/>
      <c r="BC730" s="122">
        <v>0</v>
      </c>
      <c r="BD730" s="122">
        <v>0</v>
      </c>
      <c r="BE730" s="122"/>
      <c r="BF730" s="122">
        <v>0</v>
      </c>
      <c r="BG730" s="122"/>
      <c r="BH730" s="122"/>
      <c r="BI730" s="122"/>
      <c r="BJ730" s="122"/>
      <c r="BK730" s="122"/>
      <c r="BL730" s="122"/>
      <c r="BM730" s="122"/>
      <c r="BN730" s="122"/>
      <c r="BO730" s="122"/>
      <c r="BP730" s="122"/>
      <c r="BQ730" s="122"/>
      <c r="BR730" s="122"/>
      <c r="BS730" s="122"/>
      <c r="BT730" s="122"/>
      <c r="BU730" s="122"/>
      <c r="BV730" s="122"/>
      <c r="BW730" s="122"/>
      <c r="BX730" s="122"/>
      <c r="BY730" s="122">
        <f t="shared" si="545"/>
        <v>-2.3050675799999998</v>
      </c>
      <c r="BZ730" s="122"/>
      <c r="CA730" s="122"/>
      <c r="CB730" s="98"/>
    </row>
    <row r="731" spans="1:80" s="90" customFormat="1" ht="46.65" x14ac:dyDescent="0.3">
      <c r="A731" s="106" t="s">
        <v>1662</v>
      </c>
      <c r="B731" s="107" t="s">
        <v>1060</v>
      </c>
      <c r="C731" s="108" t="s">
        <v>1563</v>
      </c>
      <c r="D731" s="122">
        <v>3.5122300000000002</v>
      </c>
      <c r="E731" s="122"/>
      <c r="F731" s="122">
        <f>VLOOKUP(C731,'[1]13'!$C$23:$AZ$935,4,0)</f>
        <v>0</v>
      </c>
      <c r="G731" s="122">
        <f>VLOOKUP(C731,'[1]13'!$C$23:$AZ$935,5,0)</f>
        <v>0</v>
      </c>
      <c r="H731" s="122"/>
      <c r="I731" s="122">
        <f>VLOOKUP(C731,'[1]13'!$C$23:$AZ$935,7,0)</f>
        <v>0</v>
      </c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2"/>
      <c r="AC731" s="122"/>
      <c r="AD731" s="122"/>
      <c r="AE731" s="122"/>
      <c r="AF731" s="122"/>
      <c r="AG731" s="122"/>
      <c r="AH731" s="122">
        <v>0</v>
      </c>
      <c r="AI731" s="122">
        <v>0</v>
      </c>
      <c r="AJ731" s="122"/>
      <c r="AK731" s="122">
        <v>0</v>
      </c>
      <c r="AL731" s="122"/>
      <c r="AM731" s="122"/>
      <c r="AN731" s="122"/>
      <c r="AO731" s="122">
        <f t="shared" si="541"/>
        <v>0</v>
      </c>
      <c r="AP731" s="122">
        <f t="shared" si="542"/>
        <v>0</v>
      </c>
      <c r="AQ731" s="122">
        <f t="shared" si="543"/>
        <v>0</v>
      </c>
      <c r="AR731" s="122">
        <f t="shared" si="544"/>
        <v>0</v>
      </c>
      <c r="AS731" s="122"/>
      <c r="AT731" s="122"/>
      <c r="AU731" s="122"/>
      <c r="AV731" s="122">
        <f>VLOOKUP(C731,'[1]13'!$C$23:$AZ$935,46,0)</f>
        <v>0</v>
      </c>
      <c r="AW731" s="122">
        <f>VLOOKUP(C731,'[1]13'!$C$23:$AZ$935,47,0)</f>
        <v>0</v>
      </c>
      <c r="AX731" s="122"/>
      <c r="AY731" s="122">
        <f>VLOOKUP(C731,'[1]13'!$C$23:$AZ$935,49,0)</f>
        <v>0</v>
      </c>
      <c r="AZ731" s="122"/>
      <c r="BA731" s="122"/>
      <c r="BB731" s="122"/>
      <c r="BC731" s="122">
        <v>0</v>
      </c>
      <c r="BD731" s="122">
        <v>0</v>
      </c>
      <c r="BE731" s="122"/>
      <c r="BF731" s="122">
        <v>0</v>
      </c>
      <c r="BG731" s="122"/>
      <c r="BH731" s="122"/>
      <c r="BI731" s="122"/>
      <c r="BJ731" s="122"/>
      <c r="BK731" s="122"/>
      <c r="BL731" s="122"/>
      <c r="BM731" s="122"/>
      <c r="BN731" s="122"/>
      <c r="BO731" s="122"/>
      <c r="BP731" s="122"/>
      <c r="BQ731" s="122"/>
      <c r="BR731" s="122"/>
      <c r="BS731" s="122"/>
      <c r="BT731" s="122"/>
      <c r="BU731" s="122"/>
      <c r="BV731" s="122"/>
      <c r="BW731" s="122"/>
      <c r="BX731" s="122"/>
      <c r="BY731" s="122">
        <f t="shared" si="545"/>
        <v>0</v>
      </c>
      <c r="BZ731" s="122"/>
      <c r="CA731" s="122"/>
      <c r="CB731" s="98"/>
    </row>
    <row r="732" spans="1:80" s="90" customFormat="1" ht="46.65" x14ac:dyDescent="0.3">
      <c r="A732" s="106" t="s">
        <v>1662</v>
      </c>
      <c r="B732" s="107" t="s">
        <v>1061</v>
      </c>
      <c r="C732" s="108" t="s">
        <v>1564</v>
      </c>
      <c r="D732" s="122">
        <v>3.5122300000000002</v>
      </c>
      <c r="E732" s="122"/>
      <c r="F732" s="122">
        <f>VLOOKUP(C732,'[1]13'!$C$23:$AZ$935,4,0)</f>
        <v>0</v>
      </c>
      <c r="G732" s="122">
        <f>VLOOKUP(C732,'[1]13'!$C$23:$AZ$935,5,0)</f>
        <v>0</v>
      </c>
      <c r="H732" s="122"/>
      <c r="I732" s="122">
        <f>VLOOKUP(C732,'[1]13'!$C$23:$AZ$935,7,0)</f>
        <v>0</v>
      </c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2"/>
      <c r="AC732" s="122"/>
      <c r="AD732" s="122"/>
      <c r="AE732" s="122"/>
      <c r="AF732" s="122"/>
      <c r="AG732" s="122"/>
      <c r="AH732" s="122">
        <v>0</v>
      </c>
      <c r="AI732" s="122">
        <v>0</v>
      </c>
      <c r="AJ732" s="122"/>
      <c r="AK732" s="122">
        <v>0</v>
      </c>
      <c r="AL732" s="122"/>
      <c r="AM732" s="122"/>
      <c r="AN732" s="122"/>
      <c r="AO732" s="122">
        <f t="shared" si="541"/>
        <v>2.0345836499999996</v>
      </c>
      <c r="AP732" s="122">
        <f t="shared" si="542"/>
        <v>0</v>
      </c>
      <c r="AQ732" s="122">
        <f t="shared" si="543"/>
        <v>0</v>
      </c>
      <c r="AR732" s="122">
        <f t="shared" si="544"/>
        <v>1.4E-2</v>
      </c>
      <c r="AS732" s="122"/>
      <c r="AT732" s="122"/>
      <c r="AU732" s="122"/>
      <c r="AV732" s="122">
        <f>VLOOKUP(C732,'[1]13'!$C$23:$AZ$935,46,0)</f>
        <v>0</v>
      </c>
      <c r="AW732" s="122">
        <f>VLOOKUP(C732,'[1]13'!$C$23:$AZ$935,47,0)</f>
        <v>0</v>
      </c>
      <c r="AX732" s="122"/>
      <c r="AY732" s="122">
        <f>VLOOKUP(C732,'[1]13'!$C$23:$AZ$935,49,0)</f>
        <v>0</v>
      </c>
      <c r="AZ732" s="122"/>
      <c r="BA732" s="122"/>
      <c r="BB732" s="122"/>
      <c r="BC732" s="122">
        <v>2.0345836499999996</v>
      </c>
      <c r="BD732" s="122">
        <v>0</v>
      </c>
      <c r="BE732" s="122"/>
      <c r="BF732" s="122">
        <v>1.4E-2</v>
      </c>
      <c r="BG732" s="122"/>
      <c r="BH732" s="122"/>
      <c r="BI732" s="122"/>
      <c r="BJ732" s="122"/>
      <c r="BK732" s="122"/>
      <c r="BL732" s="122"/>
      <c r="BM732" s="122"/>
      <c r="BN732" s="122"/>
      <c r="BO732" s="122"/>
      <c r="BP732" s="122"/>
      <c r="BQ732" s="122"/>
      <c r="BR732" s="122"/>
      <c r="BS732" s="122"/>
      <c r="BT732" s="122"/>
      <c r="BU732" s="122"/>
      <c r="BV732" s="122"/>
      <c r="BW732" s="122"/>
      <c r="BX732" s="122"/>
      <c r="BY732" s="122">
        <f t="shared" si="545"/>
        <v>-2.0345836499999996</v>
      </c>
      <c r="BZ732" s="122"/>
      <c r="CA732" s="122"/>
      <c r="CB732" s="98"/>
    </row>
    <row r="733" spans="1:80" s="90" customFormat="1" ht="46.65" x14ac:dyDescent="0.3">
      <c r="A733" s="106" t="s">
        <v>1662</v>
      </c>
      <c r="B733" s="107" t="s">
        <v>1062</v>
      </c>
      <c r="C733" s="108" t="s">
        <v>1565</v>
      </c>
      <c r="D733" s="122">
        <v>2.5870700000000002</v>
      </c>
      <c r="E733" s="122"/>
      <c r="F733" s="122">
        <f>VLOOKUP(C733,'[1]13'!$C$23:$AZ$935,4,0)</f>
        <v>0</v>
      </c>
      <c r="G733" s="122">
        <f>VLOOKUP(C733,'[1]13'!$C$23:$AZ$935,5,0)</f>
        <v>0</v>
      </c>
      <c r="H733" s="122"/>
      <c r="I733" s="122">
        <f>VLOOKUP(C733,'[1]13'!$C$23:$AZ$935,7,0)</f>
        <v>0</v>
      </c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2"/>
      <c r="AC733" s="122"/>
      <c r="AD733" s="122"/>
      <c r="AE733" s="122"/>
      <c r="AF733" s="122"/>
      <c r="AG733" s="122"/>
      <c r="AH733" s="122">
        <v>0</v>
      </c>
      <c r="AI733" s="122">
        <v>0</v>
      </c>
      <c r="AJ733" s="122"/>
      <c r="AK733" s="122">
        <v>0</v>
      </c>
      <c r="AL733" s="122"/>
      <c r="AM733" s="122"/>
      <c r="AN733" s="122"/>
      <c r="AO733" s="122">
        <f t="shared" si="541"/>
        <v>2.2819168699999999</v>
      </c>
      <c r="AP733" s="122">
        <f t="shared" si="542"/>
        <v>0</v>
      </c>
      <c r="AQ733" s="122">
        <f t="shared" si="543"/>
        <v>0</v>
      </c>
      <c r="AR733" s="122">
        <f t="shared" si="544"/>
        <v>4.2299999999999997E-2</v>
      </c>
      <c r="AS733" s="122"/>
      <c r="AT733" s="122"/>
      <c r="AU733" s="122"/>
      <c r="AV733" s="122">
        <f>VLOOKUP(C733,'[1]13'!$C$23:$AZ$935,46,0)</f>
        <v>2.2819168699999999</v>
      </c>
      <c r="AW733" s="122">
        <f>VLOOKUP(C733,'[1]13'!$C$23:$AZ$935,47,0)</f>
        <v>0</v>
      </c>
      <c r="AX733" s="122"/>
      <c r="AY733" s="122">
        <f>VLOOKUP(C733,'[1]13'!$C$23:$AZ$935,49,0)</f>
        <v>4.2299999999999997E-2</v>
      </c>
      <c r="AZ733" s="122"/>
      <c r="BA733" s="122"/>
      <c r="BB733" s="122"/>
      <c r="BC733" s="122">
        <v>0</v>
      </c>
      <c r="BD733" s="122">
        <v>0</v>
      </c>
      <c r="BE733" s="122"/>
      <c r="BF733" s="122">
        <v>0</v>
      </c>
      <c r="BG733" s="122"/>
      <c r="BH733" s="122"/>
      <c r="BI733" s="122"/>
      <c r="BJ733" s="122"/>
      <c r="BK733" s="122"/>
      <c r="BL733" s="122"/>
      <c r="BM733" s="122"/>
      <c r="BN733" s="122"/>
      <c r="BO733" s="122"/>
      <c r="BP733" s="122"/>
      <c r="BQ733" s="122"/>
      <c r="BR733" s="122"/>
      <c r="BS733" s="122"/>
      <c r="BT733" s="122"/>
      <c r="BU733" s="122"/>
      <c r="BV733" s="122"/>
      <c r="BW733" s="122"/>
      <c r="BX733" s="122"/>
      <c r="BY733" s="122">
        <f t="shared" si="545"/>
        <v>-2.2819168699999999</v>
      </c>
      <c r="BZ733" s="122"/>
      <c r="CA733" s="122"/>
      <c r="CB733" s="98"/>
    </row>
    <row r="734" spans="1:80" s="90" customFormat="1" ht="31.1" x14ac:dyDescent="0.3">
      <c r="A734" s="106" t="s">
        <v>1662</v>
      </c>
      <c r="B734" s="107" t="s">
        <v>1063</v>
      </c>
      <c r="C734" s="108" t="s">
        <v>1566</v>
      </c>
      <c r="D734" s="122">
        <v>2.5870700000000002</v>
      </c>
      <c r="E734" s="122"/>
      <c r="F734" s="122">
        <f>VLOOKUP(C734,'[1]13'!$C$23:$AZ$935,4,0)</f>
        <v>0</v>
      </c>
      <c r="G734" s="122">
        <f>VLOOKUP(C734,'[1]13'!$C$23:$AZ$935,5,0)</f>
        <v>0</v>
      </c>
      <c r="H734" s="122"/>
      <c r="I734" s="122">
        <f>VLOOKUP(C734,'[1]13'!$C$23:$AZ$935,7,0)</f>
        <v>0</v>
      </c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2"/>
      <c r="AC734" s="122"/>
      <c r="AD734" s="122"/>
      <c r="AE734" s="122"/>
      <c r="AF734" s="122"/>
      <c r="AG734" s="122"/>
      <c r="AH734" s="122">
        <v>0</v>
      </c>
      <c r="AI734" s="122">
        <v>0</v>
      </c>
      <c r="AJ734" s="122"/>
      <c r="AK734" s="122">
        <v>0</v>
      </c>
      <c r="AL734" s="122"/>
      <c r="AM734" s="122"/>
      <c r="AN734" s="122"/>
      <c r="AO734" s="122">
        <f t="shared" si="541"/>
        <v>2.2795362999999997</v>
      </c>
      <c r="AP734" s="122">
        <f t="shared" si="542"/>
        <v>0</v>
      </c>
      <c r="AQ734" s="122">
        <f t="shared" si="543"/>
        <v>0</v>
      </c>
      <c r="AR734" s="122">
        <f t="shared" si="544"/>
        <v>7.5600000000000001E-2</v>
      </c>
      <c r="AS734" s="122"/>
      <c r="AT734" s="122"/>
      <c r="AU734" s="122"/>
      <c r="AV734" s="122">
        <f>VLOOKUP(C734,'[1]13'!$C$23:$AZ$935,46,0)</f>
        <v>2.2795362999999997</v>
      </c>
      <c r="AW734" s="122">
        <f>VLOOKUP(C734,'[1]13'!$C$23:$AZ$935,47,0)</f>
        <v>0</v>
      </c>
      <c r="AX734" s="122"/>
      <c r="AY734" s="122">
        <f>VLOOKUP(C734,'[1]13'!$C$23:$AZ$935,49,0)</f>
        <v>7.5600000000000001E-2</v>
      </c>
      <c r="AZ734" s="122"/>
      <c r="BA734" s="122"/>
      <c r="BB734" s="122"/>
      <c r="BC734" s="122">
        <v>0</v>
      </c>
      <c r="BD734" s="122">
        <v>0</v>
      </c>
      <c r="BE734" s="122"/>
      <c r="BF734" s="122">
        <v>0</v>
      </c>
      <c r="BG734" s="122"/>
      <c r="BH734" s="122"/>
      <c r="BI734" s="122"/>
      <c r="BJ734" s="122"/>
      <c r="BK734" s="122"/>
      <c r="BL734" s="122"/>
      <c r="BM734" s="122"/>
      <c r="BN734" s="122"/>
      <c r="BO734" s="122"/>
      <c r="BP734" s="122"/>
      <c r="BQ734" s="122"/>
      <c r="BR734" s="122"/>
      <c r="BS734" s="122"/>
      <c r="BT734" s="122"/>
      <c r="BU734" s="122"/>
      <c r="BV734" s="122"/>
      <c r="BW734" s="122"/>
      <c r="BX734" s="122"/>
      <c r="BY734" s="122">
        <f t="shared" si="545"/>
        <v>-2.2795362999999997</v>
      </c>
      <c r="BZ734" s="122"/>
      <c r="CA734" s="122"/>
      <c r="CB734" s="98"/>
    </row>
    <row r="735" spans="1:80" s="90" customFormat="1" ht="62.2" x14ac:dyDescent="0.3">
      <c r="A735" s="106" t="s">
        <v>1662</v>
      </c>
      <c r="B735" s="107" t="s">
        <v>1064</v>
      </c>
      <c r="C735" s="108" t="s">
        <v>1567</v>
      </c>
      <c r="D735" s="122">
        <v>1.37395</v>
      </c>
      <c r="E735" s="122"/>
      <c r="F735" s="122">
        <f>VLOOKUP(C735,'[1]13'!$C$23:$AZ$935,4,0)</f>
        <v>1.3739500000000002</v>
      </c>
      <c r="G735" s="122">
        <f>VLOOKUP(C735,'[1]13'!$C$23:$AZ$935,5,0)</f>
        <v>0.25</v>
      </c>
      <c r="H735" s="122"/>
      <c r="I735" s="122">
        <f>VLOOKUP(C735,'[1]13'!$C$23:$AZ$935,7,0)</f>
        <v>0.05</v>
      </c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2"/>
      <c r="AC735" s="122"/>
      <c r="AD735" s="122"/>
      <c r="AE735" s="122"/>
      <c r="AF735" s="122"/>
      <c r="AG735" s="122"/>
      <c r="AH735" s="122">
        <v>1.3739500000000002</v>
      </c>
      <c r="AI735" s="122">
        <v>0.25</v>
      </c>
      <c r="AJ735" s="122"/>
      <c r="AK735" s="122">
        <v>0.05</v>
      </c>
      <c r="AL735" s="122"/>
      <c r="AM735" s="122"/>
      <c r="AN735" s="122"/>
      <c r="AO735" s="122">
        <f t="shared" si="541"/>
        <v>1.2821025400000001</v>
      </c>
      <c r="AP735" s="122">
        <f t="shared" si="542"/>
        <v>0.25</v>
      </c>
      <c r="AQ735" s="122">
        <f t="shared" si="543"/>
        <v>0</v>
      </c>
      <c r="AR735" s="122">
        <f t="shared" si="544"/>
        <v>5.5E-2</v>
      </c>
      <c r="AS735" s="122"/>
      <c r="AT735" s="122"/>
      <c r="AU735" s="122"/>
      <c r="AV735" s="122">
        <f>VLOOKUP(C735,'[1]13'!$C$23:$AZ$935,46,0)</f>
        <v>1.2821025400000001</v>
      </c>
      <c r="AW735" s="122">
        <f>VLOOKUP(C735,'[1]13'!$C$23:$AZ$935,47,0)</f>
        <v>0.25</v>
      </c>
      <c r="AX735" s="122"/>
      <c r="AY735" s="122">
        <f>VLOOKUP(C735,'[1]13'!$C$23:$AZ$935,49,0)</f>
        <v>5.5E-2</v>
      </c>
      <c r="AZ735" s="122"/>
      <c r="BA735" s="122"/>
      <c r="BB735" s="122"/>
      <c r="BC735" s="122">
        <v>0</v>
      </c>
      <c r="BD735" s="122">
        <v>0</v>
      </c>
      <c r="BE735" s="122"/>
      <c r="BF735" s="122">
        <v>0</v>
      </c>
      <c r="BG735" s="122"/>
      <c r="BH735" s="122"/>
      <c r="BI735" s="122"/>
      <c r="BJ735" s="122"/>
      <c r="BK735" s="122"/>
      <c r="BL735" s="122"/>
      <c r="BM735" s="122"/>
      <c r="BN735" s="122"/>
      <c r="BO735" s="122"/>
      <c r="BP735" s="122"/>
      <c r="BQ735" s="122"/>
      <c r="BR735" s="122"/>
      <c r="BS735" s="122"/>
      <c r="BT735" s="122"/>
      <c r="BU735" s="122"/>
      <c r="BV735" s="122"/>
      <c r="BW735" s="122"/>
      <c r="BX735" s="122"/>
      <c r="BY735" s="122">
        <f t="shared" si="545"/>
        <v>9.1847460000000103E-2</v>
      </c>
      <c r="BZ735" s="122"/>
      <c r="CA735" s="122"/>
      <c r="CB735" s="98"/>
    </row>
    <row r="736" spans="1:80" s="90" customFormat="1" ht="46.65" x14ac:dyDescent="0.3">
      <c r="A736" s="106" t="s">
        <v>1662</v>
      </c>
      <c r="B736" s="107" t="s">
        <v>1850</v>
      </c>
      <c r="C736" s="108" t="s">
        <v>1568</v>
      </c>
      <c r="D736" s="122">
        <v>11.12609</v>
      </c>
      <c r="E736" s="73"/>
      <c r="F736" s="122">
        <f>VLOOKUP(C736,'[1]13'!$C$23:$AZ$935,4,0)</f>
        <v>0</v>
      </c>
      <c r="G736" s="122">
        <f>VLOOKUP(C736,'[1]13'!$C$23:$AZ$935,5,0)</f>
        <v>0</v>
      </c>
      <c r="H736" s="122"/>
      <c r="I736" s="122">
        <f>VLOOKUP(C736,'[1]13'!$C$23:$AZ$935,7,0)</f>
        <v>0</v>
      </c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  <c r="AD736" s="73"/>
      <c r="AE736" s="73"/>
      <c r="AF736" s="73"/>
      <c r="AG736" s="73"/>
      <c r="AH736" s="73">
        <v>0</v>
      </c>
      <c r="AI736" s="73">
        <v>0</v>
      </c>
      <c r="AJ736" s="73"/>
      <c r="AK736" s="73">
        <v>0</v>
      </c>
      <c r="AL736" s="73"/>
      <c r="AM736" s="73"/>
      <c r="AN736" s="73"/>
      <c r="AO736" s="122">
        <f t="shared" si="541"/>
        <v>0</v>
      </c>
      <c r="AP736" s="122">
        <f t="shared" si="542"/>
        <v>0</v>
      </c>
      <c r="AQ736" s="122">
        <f t="shared" si="543"/>
        <v>0</v>
      </c>
      <c r="AR736" s="122">
        <f t="shared" si="544"/>
        <v>0</v>
      </c>
      <c r="AS736" s="73"/>
      <c r="AT736" s="73"/>
      <c r="AU736" s="73"/>
      <c r="AV736" s="122">
        <f>VLOOKUP(C736,'[1]13'!$C$23:$AZ$935,46,0)</f>
        <v>0</v>
      </c>
      <c r="AW736" s="122">
        <f>VLOOKUP(C736,'[1]13'!$C$23:$AZ$935,47,0)</f>
        <v>0</v>
      </c>
      <c r="AX736" s="122"/>
      <c r="AY736" s="122">
        <f>VLOOKUP(C736,'[1]13'!$C$23:$AZ$935,49,0)</f>
        <v>0</v>
      </c>
      <c r="AZ736" s="73"/>
      <c r="BA736" s="73"/>
      <c r="BB736" s="73"/>
      <c r="BC736" s="73">
        <v>0</v>
      </c>
      <c r="BD736" s="73">
        <v>0</v>
      </c>
      <c r="BE736" s="73"/>
      <c r="BF736" s="73">
        <v>0</v>
      </c>
      <c r="BG736" s="73"/>
      <c r="BH736" s="73"/>
      <c r="BI736" s="73"/>
      <c r="BJ736" s="73"/>
      <c r="BK736" s="73"/>
      <c r="BL736" s="73"/>
      <c r="BM736" s="73"/>
      <c r="BN736" s="73"/>
      <c r="BO736" s="73"/>
      <c r="BP736" s="73"/>
      <c r="BQ736" s="73"/>
      <c r="BR736" s="73"/>
      <c r="BS736" s="73"/>
      <c r="BT736" s="73"/>
      <c r="BU736" s="73"/>
      <c r="BV736" s="73"/>
      <c r="BW736" s="73"/>
      <c r="BX736" s="73"/>
      <c r="BY736" s="122">
        <f t="shared" si="545"/>
        <v>0</v>
      </c>
      <c r="BZ736" s="73"/>
      <c r="CA736" s="73"/>
      <c r="CB736" s="98"/>
    </row>
    <row r="737" spans="1:80" s="90" customFormat="1" ht="62.2" x14ac:dyDescent="0.3">
      <c r="A737" s="106" t="s">
        <v>1662</v>
      </c>
      <c r="B737" s="107" t="s">
        <v>1851</v>
      </c>
      <c r="C737" s="108" t="s">
        <v>1569</v>
      </c>
      <c r="D737" s="122">
        <v>1.0287999999999999</v>
      </c>
      <c r="E737" s="122"/>
      <c r="F737" s="122">
        <f>VLOOKUP(C737,'[1]13'!$C$23:$AZ$935,4,0)</f>
        <v>1.0287999999999999</v>
      </c>
      <c r="G737" s="122">
        <f>VLOOKUP(C737,'[1]13'!$C$23:$AZ$935,5,0)</f>
        <v>0.1</v>
      </c>
      <c r="H737" s="122"/>
      <c r="I737" s="122">
        <f>VLOOKUP(C737,'[1]13'!$C$23:$AZ$935,7,0)</f>
        <v>7.0000000000000007E-2</v>
      </c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2"/>
      <c r="AC737" s="122"/>
      <c r="AD737" s="122"/>
      <c r="AE737" s="122"/>
      <c r="AF737" s="122"/>
      <c r="AG737" s="122"/>
      <c r="AH737" s="122">
        <v>1.0287999999999999</v>
      </c>
      <c r="AI737" s="122">
        <v>0.1</v>
      </c>
      <c r="AJ737" s="122"/>
      <c r="AK737" s="122">
        <v>7.0000000000000007E-2</v>
      </c>
      <c r="AL737" s="122"/>
      <c r="AM737" s="122"/>
      <c r="AN737" s="122"/>
      <c r="AO737" s="122">
        <f t="shared" si="541"/>
        <v>0.95603471000000007</v>
      </c>
      <c r="AP737" s="122">
        <f t="shared" si="542"/>
        <v>0.1</v>
      </c>
      <c r="AQ737" s="122">
        <f t="shared" si="543"/>
        <v>0</v>
      </c>
      <c r="AR737" s="122">
        <f t="shared" si="544"/>
        <v>0.04</v>
      </c>
      <c r="AS737" s="122"/>
      <c r="AT737" s="122"/>
      <c r="AU737" s="122"/>
      <c r="AV737" s="122">
        <f>VLOOKUP(C737,'[1]13'!$C$23:$AZ$935,46,0)</f>
        <v>0.95603471000000007</v>
      </c>
      <c r="AW737" s="122">
        <f>VLOOKUP(C737,'[1]13'!$C$23:$AZ$935,47,0)</f>
        <v>0.1</v>
      </c>
      <c r="AX737" s="122"/>
      <c r="AY737" s="122">
        <f>VLOOKUP(C737,'[1]13'!$C$23:$AZ$935,49,0)</f>
        <v>0.04</v>
      </c>
      <c r="AZ737" s="122"/>
      <c r="BA737" s="122"/>
      <c r="BB737" s="122"/>
      <c r="BC737" s="122">
        <v>0</v>
      </c>
      <c r="BD737" s="122">
        <v>0</v>
      </c>
      <c r="BE737" s="122"/>
      <c r="BF737" s="122">
        <v>0</v>
      </c>
      <c r="BG737" s="122"/>
      <c r="BH737" s="122"/>
      <c r="BI737" s="122"/>
      <c r="BJ737" s="122"/>
      <c r="BK737" s="122"/>
      <c r="BL737" s="122"/>
      <c r="BM737" s="122"/>
      <c r="BN737" s="122"/>
      <c r="BO737" s="122"/>
      <c r="BP737" s="122"/>
      <c r="BQ737" s="122"/>
      <c r="BR737" s="122"/>
      <c r="BS737" s="122"/>
      <c r="BT737" s="122"/>
      <c r="BU737" s="122"/>
      <c r="BV737" s="122"/>
      <c r="BW737" s="122"/>
      <c r="BX737" s="122"/>
      <c r="BY737" s="122">
        <f t="shared" si="545"/>
        <v>7.2765289999999871E-2</v>
      </c>
      <c r="BZ737" s="122"/>
      <c r="CA737" s="122"/>
      <c r="CB737" s="98"/>
    </row>
    <row r="738" spans="1:80" s="90" customFormat="1" ht="62.2" x14ac:dyDescent="0.3">
      <c r="A738" s="106" t="s">
        <v>1662</v>
      </c>
      <c r="B738" s="107" t="s">
        <v>1852</v>
      </c>
      <c r="C738" s="108" t="s">
        <v>1570</v>
      </c>
      <c r="D738" s="122">
        <v>1.13751</v>
      </c>
      <c r="E738" s="122"/>
      <c r="F738" s="122">
        <f>VLOOKUP(C738,'[1]13'!$C$23:$AZ$935,4,0)</f>
        <v>1.13751</v>
      </c>
      <c r="G738" s="122">
        <f>VLOOKUP(C738,'[1]13'!$C$23:$AZ$935,5,0)</f>
        <v>0.16</v>
      </c>
      <c r="H738" s="122"/>
      <c r="I738" s="122">
        <f>VLOOKUP(C738,'[1]13'!$C$23:$AZ$935,7,0)</f>
        <v>0.05</v>
      </c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2"/>
      <c r="AC738" s="122"/>
      <c r="AD738" s="122"/>
      <c r="AE738" s="122"/>
      <c r="AF738" s="122"/>
      <c r="AG738" s="122"/>
      <c r="AH738" s="122">
        <v>1.13751</v>
      </c>
      <c r="AI738" s="122">
        <v>0.16</v>
      </c>
      <c r="AJ738" s="122"/>
      <c r="AK738" s="122">
        <v>0.05</v>
      </c>
      <c r="AL738" s="122"/>
      <c r="AM738" s="122"/>
      <c r="AN738" s="122"/>
      <c r="AO738" s="122">
        <f t="shared" si="541"/>
        <v>1.06782373</v>
      </c>
      <c r="AP738" s="122">
        <f t="shared" si="542"/>
        <v>0.16</v>
      </c>
      <c r="AQ738" s="122">
        <f t="shared" si="543"/>
        <v>0</v>
      </c>
      <c r="AR738" s="122">
        <f t="shared" si="544"/>
        <v>0.126</v>
      </c>
      <c r="AS738" s="122"/>
      <c r="AT738" s="122"/>
      <c r="AU738" s="122"/>
      <c r="AV738" s="122">
        <f>VLOOKUP(C738,'[1]13'!$C$23:$AZ$935,46,0)</f>
        <v>1.06782373</v>
      </c>
      <c r="AW738" s="122">
        <f>VLOOKUP(C738,'[1]13'!$C$23:$AZ$935,47,0)</f>
        <v>0.16</v>
      </c>
      <c r="AX738" s="122"/>
      <c r="AY738" s="122">
        <f>VLOOKUP(C738,'[1]13'!$C$23:$AZ$935,49,0)</f>
        <v>0.126</v>
      </c>
      <c r="AZ738" s="122"/>
      <c r="BA738" s="122"/>
      <c r="BB738" s="122"/>
      <c r="BC738" s="122">
        <v>0</v>
      </c>
      <c r="BD738" s="122">
        <v>0</v>
      </c>
      <c r="BE738" s="122"/>
      <c r="BF738" s="122">
        <v>0</v>
      </c>
      <c r="BG738" s="122"/>
      <c r="BH738" s="122"/>
      <c r="BI738" s="122"/>
      <c r="BJ738" s="122"/>
      <c r="BK738" s="122"/>
      <c r="BL738" s="122"/>
      <c r="BM738" s="122"/>
      <c r="BN738" s="122"/>
      <c r="BO738" s="122"/>
      <c r="BP738" s="122"/>
      <c r="BQ738" s="122"/>
      <c r="BR738" s="122"/>
      <c r="BS738" s="122"/>
      <c r="BT738" s="122"/>
      <c r="BU738" s="122"/>
      <c r="BV738" s="122"/>
      <c r="BW738" s="122"/>
      <c r="BX738" s="122"/>
      <c r="BY738" s="122">
        <f t="shared" si="545"/>
        <v>6.968627000000005E-2</v>
      </c>
      <c r="BZ738" s="122"/>
      <c r="CA738" s="122"/>
      <c r="CB738" s="98"/>
    </row>
    <row r="739" spans="1:80" s="90" customFormat="1" ht="62.2" x14ac:dyDescent="0.3">
      <c r="A739" s="106" t="s">
        <v>1662</v>
      </c>
      <c r="B739" s="107" t="s">
        <v>1853</v>
      </c>
      <c r="C739" s="108" t="s">
        <v>1571</v>
      </c>
      <c r="D739" s="122">
        <v>1.9952000000000001</v>
      </c>
      <c r="E739" s="122"/>
      <c r="F739" s="122">
        <f>VLOOKUP(C739,'[1]13'!$C$23:$AZ$935,4,0)</f>
        <v>0</v>
      </c>
      <c r="G739" s="122">
        <f>VLOOKUP(C739,'[1]13'!$C$23:$AZ$935,5,0)</f>
        <v>0</v>
      </c>
      <c r="H739" s="122"/>
      <c r="I739" s="122">
        <f>VLOOKUP(C739,'[1]13'!$C$23:$AZ$935,7,0)</f>
        <v>0</v>
      </c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2"/>
      <c r="AC739" s="122"/>
      <c r="AD739" s="122"/>
      <c r="AE739" s="122"/>
      <c r="AF739" s="122"/>
      <c r="AG739" s="122"/>
      <c r="AH739" s="122">
        <v>0</v>
      </c>
      <c r="AI739" s="122">
        <v>0</v>
      </c>
      <c r="AJ739" s="122"/>
      <c r="AK739" s="122">
        <v>0</v>
      </c>
      <c r="AL739" s="122"/>
      <c r="AM739" s="122"/>
      <c r="AN739" s="122"/>
      <c r="AO739" s="122">
        <f t="shared" si="541"/>
        <v>1.8528784300000001</v>
      </c>
      <c r="AP739" s="122">
        <f t="shared" si="542"/>
        <v>0.2</v>
      </c>
      <c r="AQ739" s="122">
        <f t="shared" si="543"/>
        <v>0</v>
      </c>
      <c r="AR739" s="122">
        <f t="shared" si="544"/>
        <v>0.10058</v>
      </c>
      <c r="AS739" s="122"/>
      <c r="AT739" s="122"/>
      <c r="AU739" s="122"/>
      <c r="AV739" s="122">
        <f>VLOOKUP(C739,'[1]13'!$C$23:$AZ$935,46,0)</f>
        <v>1.8528784300000001</v>
      </c>
      <c r="AW739" s="122">
        <f>VLOOKUP(C739,'[1]13'!$C$23:$AZ$935,47,0)</f>
        <v>0.2</v>
      </c>
      <c r="AX739" s="122"/>
      <c r="AY739" s="122">
        <f>VLOOKUP(C739,'[1]13'!$C$23:$AZ$935,49,0)</f>
        <v>0.10058</v>
      </c>
      <c r="AZ739" s="122"/>
      <c r="BA739" s="122"/>
      <c r="BB739" s="122"/>
      <c r="BC739" s="122">
        <v>0</v>
      </c>
      <c r="BD739" s="122">
        <v>0</v>
      </c>
      <c r="BE739" s="122"/>
      <c r="BF739" s="122">
        <v>0</v>
      </c>
      <c r="BG739" s="122"/>
      <c r="BH739" s="122"/>
      <c r="BI739" s="122"/>
      <c r="BJ739" s="122"/>
      <c r="BK739" s="122"/>
      <c r="BL739" s="122"/>
      <c r="BM739" s="122"/>
      <c r="BN739" s="122"/>
      <c r="BO739" s="122"/>
      <c r="BP739" s="122"/>
      <c r="BQ739" s="122"/>
      <c r="BR739" s="122"/>
      <c r="BS739" s="122"/>
      <c r="BT739" s="122"/>
      <c r="BU739" s="122"/>
      <c r="BV739" s="122"/>
      <c r="BW739" s="122"/>
      <c r="BX739" s="122"/>
      <c r="BY739" s="122">
        <f t="shared" si="545"/>
        <v>-1.8528784300000001</v>
      </c>
      <c r="BZ739" s="122"/>
      <c r="CA739" s="122"/>
      <c r="CB739" s="98"/>
    </row>
    <row r="740" spans="1:80" s="90" customFormat="1" ht="46.65" x14ac:dyDescent="0.3">
      <c r="A740" s="106" t="s">
        <v>1662</v>
      </c>
      <c r="B740" s="107" t="s">
        <v>1854</v>
      </c>
      <c r="C740" s="108" t="s">
        <v>1572</v>
      </c>
      <c r="D740" s="122">
        <v>3.0134699999999999</v>
      </c>
      <c r="E740" s="122"/>
      <c r="F740" s="122">
        <f>VLOOKUP(C740,'[1]13'!$C$23:$AZ$935,4,0)</f>
        <v>3.0134699999999999</v>
      </c>
      <c r="G740" s="122">
        <f>VLOOKUP(C740,'[1]13'!$C$23:$AZ$935,5,0)</f>
        <v>0</v>
      </c>
      <c r="H740" s="122"/>
      <c r="I740" s="122">
        <f>VLOOKUP(C740,'[1]13'!$C$23:$AZ$935,7,0)</f>
        <v>0.2</v>
      </c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2"/>
      <c r="AC740" s="122"/>
      <c r="AD740" s="122"/>
      <c r="AE740" s="122"/>
      <c r="AF740" s="122"/>
      <c r="AG740" s="122"/>
      <c r="AH740" s="122">
        <v>3.0134699999999999</v>
      </c>
      <c r="AI740" s="122">
        <v>0</v>
      </c>
      <c r="AJ740" s="122"/>
      <c r="AK740" s="122">
        <v>0.2</v>
      </c>
      <c r="AL740" s="122"/>
      <c r="AM740" s="122"/>
      <c r="AN740" s="122"/>
      <c r="AO740" s="122">
        <f t="shared" si="541"/>
        <v>2.2836172800000001</v>
      </c>
      <c r="AP740" s="122">
        <f t="shared" si="542"/>
        <v>0.25</v>
      </c>
      <c r="AQ740" s="122">
        <f t="shared" si="543"/>
        <v>0</v>
      </c>
      <c r="AR740" s="122">
        <f t="shared" si="544"/>
        <v>0.18784000000000001</v>
      </c>
      <c r="AS740" s="122"/>
      <c r="AT740" s="122"/>
      <c r="AU740" s="122"/>
      <c r="AV740" s="122">
        <f>VLOOKUP(C740,'[1]13'!$C$23:$AZ$935,46,0)</f>
        <v>2.2836172800000001</v>
      </c>
      <c r="AW740" s="122">
        <f>VLOOKUP(C740,'[1]13'!$C$23:$AZ$935,47,0)</f>
        <v>0.25</v>
      </c>
      <c r="AX740" s="122"/>
      <c r="AY740" s="122">
        <f>VLOOKUP(C740,'[1]13'!$C$23:$AZ$935,49,0)</f>
        <v>0.18784000000000001</v>
      </c>
      <c r="AZ740" s="122"/>
      <c r="BA740" s="122"/>
      <c r="BB740" s="122"/>
      <c r="BC740" s="122">
        <v>0</v>
      </c>
      <c r="BD740" s="122">
        <v>0</v>
      </c>
      <c r="BE740" s="122"/>
      <c r="BF740" s="122">
        <v>0</v>
      </c>
      <c r="BG740" s="122"/>
      <c r="BH740" s="122"/>
      <c r="BI740" s="122"/>
      <c r="BJ740" s="122"/>
      <c r="BK740" s="122"/>
      <c r="BL740" s="122"/>
      <c r="BM740" s="122"/>
      <c r="BN740" s="122"/>
      <c r="BO740" s="122"/>
      <c r="BP740" s="122"/>
      <c r="BQ740" s="122"/>
      <c r="BR740" s="122"/>
      <c r="BS740" s="122"/>
      <c r="BT740" s="122"/>
      <c r="BU740" s="122"/>
      <c r="BV740" s="122"/>
      <c r="BW740" s="122"/>
      <c r="BX740" s="122"/>
      <c r="BY740" s="122">
        <f t="shared" si="545"/>
        <v>0.72985271999999979</v>
      </c>
      <c r="BZ740" s="122"/>
      <c r="CA740" s="122"/>
      <c r="CB740" s="98"/>
    </row>
    <row r="741" spans="1:80" s="90" customFormat="1" ht="46.65" x14ac:dyDescent="0.3">
      <c r="A741" s="106" t="s">
        <v>1662</v>
      </c>
      <c r="B741" s="107" t="s">
        <v>1065</v>
      </c>
      <c r="C741" s="108" t="s">
        <v>1573</v>
      </c>
      <c r="D741" s="122">
        <v>3.0803600000000002</v>
      </c>
      <c r="E741" s="122"/>
      <c r="F741" s="122">
        <f>VLOOKUP(C741,'[1]13'!$C$23:$AZ$935,4,0)</f>
        <v>3.0803599999999998</v>
      </c>
      <c r="G741" s="122">
        <f>VLOOKUP(C741,'[1]13'!$C$23:$AZ$935,5,0)</f>
        <v>0.4</v>
      </c>
      <c r="H741" s="122"/>
      <c r="I741" s="122">
        <f>VLOOKUP(C741,'[1]13'!$C$23:$AZ$935,7,0)</f>
        <v>0.06</v>
      </c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2"/>
      <c r="AC741" s="122"/>
      <c r="AD741" s="122"/>
      <c r="AE741" s="122"/>
      <c r="AF741" s="122"/>
      <c r="AG741" s="122"/>
      <c r="AH741" s="122">
        <v>3.0803599999999998</v>
      </c>
      <c r="AI741" s="122">
        <v>0.4</v>
      </c>
      <c r="AJ741" s="122"/>
      <c r="AK741" s="122">
        <v>0.06</v>
      </c>
      <c r="AL741" s="122"/>
      <c r="AM741" s="122"/>
      <c r="AN741" s="122"/>
      <c r="AO741" s="122">
        <f t="shared" si="541"/>
        <v>0</v>
      </c>
      <c r="AP741" s="122">
        <f t="shared" si="542"/>
        <v>0</v>
      </c>
      <c r="AQ741" s="122">
        <f t="shared" si="543"/>
        <v>0</v>
      </c>
      <c r="AR741" s="122">
        <f t="shared" si="544"/>
        <v>0</v>
      </c>
      <c r="AS741" s="122"/>
      <c r="AT741" s="122"/>
      <c r="AU741" s="122"/>
      <c r="AV741" s="122">
        <f>VLOOKUP(C741,'[1]13'!$C$23:$AZ$935,46,0)</f>
        <v>0</v>
      </c>
      <c r="AW741" s="122">
        <f>VLOOKUP(C741,'[1]13'!$C$23:$AZ$935,47,0)</f>
        <v>0</v>
      </c>
      <c r="AX741" s="122"/>
      <c r="AY741" s="122">
        <f>VLOOKUP(C741,'[1]13'!$C$23:$AZ$935,49,0)</f>
        <v>0</v>
      </c>
      <c r="AZ741" s="122"/>
      <c r="BA741" s="122"/>
      <c r="BB741" s="122"/>
      <c r="BC741" s="122">
        <v>0</v>
      </c>
      <c r="BD741" s="122">
        <v>0</v>
      </c>
      <c r="BE741" s="122"/>
      <c r="BF741" s="122">
        <v>0</v>
      </c>
      <c r="BG741" s="122"/>
      <c r="BH741" s="122"/>
      <c r="BI741" s="122"/>
      <c r="BJ741" s="122"/>
      <c r="BK741" s="122"/>
      <c r="BL741" s="122"/>
      <c r="BM741" s="122"/>
      <c r="BN741" s="122"/>
      <c r="BO741" s="122"/>
      <c r="BP741" s="122"/>
      <c r="BQ741" s="122"/>
      <c r="BR741" s="122"/>
      <c r="BS741" s="122"/>
      <c r="BT741" s="122"/>
      <c r="BU741" s="122"/>
      <c r="BV741" s="122"/>
      <c r="BW741" s="122"/>
      <c r="BX741" s="122"/>
      <c r="BY741" s="122">
        <f t="shared" si="545"/>
        <v>3.0803599999999998</v>
      </c>
      <c r="BZ741" s="122"/>
      <c r="CA741" s="122"/>
      <c r="CB741" s="98"/>
    </row>
    <row r="742" spans="1:80" s="90" customFormat="1" ht="62.2" x14ac:dyDescent="0.3">
      <c r="A742" s="106" t="s">
        <v>1662</v>
      </c>
      <c r="B742" s="107" t="s">
        <v>1066</v>
      </c>
      <c r="C742" s="108" t="s">
        <v>1574</v>
      </c>
      <c r="D742" s="122">
        <v>6.8964499999999997</v>
      </c>
      <c r="E742" s="122"/>
      <c r="F742" s="122">
        <f>VLOOKUP(C742,'[1]13'!$C$23:$AZ$935,4,0)</f>
        <v>0</v>
      </c>
      <c r="G742" s="122">
        <f>VLOOKUP(C742,'[1]13'!$C$23:$AZ$935,5,0)</f>
        <v>0</v>
      </c>
      <c r="H742" s="122"/>
      <c r="I742" s="122">
        <f>VLOOKUP(C742,'[1]13'!$C$23:$AZ$935,7,0)</f>
        <v>0</v>
      </c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2"/>
      <c r="AC742" s="122"/>
      <c r="AD742" s="122"/>
      <c r="AE742" s="122"/>
      <c r="AF742" s="122"/>
      <c r="AG742" s="122"/>
      <c r="AH742" s="122">
        <v>0</v>
      </c>
      <c r="AI742" s="122">
        <v>0</v>
      </c>
      <c r="AJ742" s="122"/>
      <c r="AK742" s="122">
        <v>0</v>
      </c>
      <c r="AL742" s="122"/>
      <c r="AM742" s="122"/>
      <c r="AN742" s="122"/>
      <c r="AO742" s="122">
        <f t="shared" si="541"/>
        <v>6.5329132400000001</v>
      </c>
      <c r="AP742" s="122">
        <f t="shared" si="542"/>
        <v>0.4</v>
      </c>
      <c r="AQ742" s="122">
        <f t="shared" si="543"/>
        <v>0</v>
      </c>
      <c r="AR742" s="122">
        <f t="shared" si="544"/>
        <v>2.23</v>
      </c>
      <c r="AS742" s="122"/>
      <c r="AT742" s="122"/>
      <c r="AU742" s="122"/>
      <c r="AV742" s="122">
        <f>VLOOKUP(C742,'[1]13'!$C$23:$AZ$935,46,0)</f>
        <v>0</v>
      </c>
      <c r="AW742" s="122">
        <f>VLOOKUP(C742,'[1]13'!$C$23:$AZ$935,47,0)</f>
        <v>0</v>
      </c>
      <c r="AX742" s="122"/>
      <c r="AY742" s="122">
        <f>VLOOKUP(C742,'[1]13'!$C$23:$AZ$935,49,0)</f>
        <v>0</v>
      </c>
      <c r="AZ742" s="122"/>
      <c r="BA742" s="122"/>
      <c r="BB742" s="122"/>
      <c r="BC742" s="122">
        <v>6.5329132400000001</v>
      </c>
      <c r="BD742" s="122">
        <v>0.4</v>
      </c>
      <c r="BE742" s="122"/>
      <c r="BF742" s="122">
        <v>2.23</v>
      </c>
      <c r="BG742" s="122"/>
      <c r="BH742" s="122"/>
      <c r="BI742" s="122"/>
      <c r="BJ742" s="122"/>
      <c r="BK742" s="122"/>
      <c r="BL742" s="122"/>
      <c r="BM742" s="122"/>
      <c r="BN742" s="122"/>
      <c r="BO742" s="122"/>
      <c r="BP742" s="122"/>
      <c r="BQ742" s="122"/>
      <c r="BR742" s="122"/>
      <c r="BS742" s="122"/>
      <c r="BT742" s="122"/>
      <c r="BU742" s="122"/>
      <c r="BV742" s="122"/>
      <c r="BW742" s="122"/>
      <c r="BX742" s="122"/>
      <c r="BY742" s="122">
        <f t="shared" si="545"/>
        <v>-6.5329132400000001</v>
      </c>
      <c r="BZ742" s="122"/>
      <c r="CA742" s="122"/>
      <c r="CB742" s="98"/>
    </row>
    <row r="743" spans="1:80" s="90" customFormat="1" ht="31.1" x14ac:dyDescent="0.3">
      <c r="A743" s="106" t="s">
        <v>1662</v>
      </c>
      <c r="B743" s="107" t="s">
        <v>1855</v>
      </c>
      <c r="C743" s="108" t="s">
        <v>1960</v>
      </c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2"/>
      <c r="AC743" s="122"/>
      <c r="AD743" s="122"/>
      <c r="AE743" s="122"/>
      <c r="AF743" s="122"/>
      <c r="AG743" s="122"/>
      <c r="AH743" s="122"/>
      <c r="AI743" s="122"/>
      <c r="AJ743" s="122"/>
      <c r="AK743" s="122"/>
      <c r="AL743" s="122"/>
      <c r="AM743" s="122"/>
      <c r="AN743" s="122"/>
      <c r="AO743" s="122">
        <f t="shared" si="541"/>
        <v>0</v>
      </c>
      <c r="AP743" s="122">
        <f t="shared" si="542"/>
        <v>0</v>
      </c>
      <c r="AQ743" s="122">
        <f t="shared" si="543"/>
        <v>0</v>
      </c>
      <c r="AR743" s="122">
        <f t="shared" si="544"/>
        <v>0</v>
      </c>
      <c r="AS743" s="122"/>
      <c r="AT743" s="122"/>
      <c r="AU743" s="122"/>
      <c r="AV743" s="122"/>
      <c r="AW743" s="122"/>
      <c r="AX743" s="122"/>
      <c r="AY743" s="122"/>
      <c r="AZ743" s="122"/>
      <c r="BA743" s="122"/>
      <c r="BB743" s="122"/>
      <c r="BC743" s="122">
        <v>0</v>
      </c>
      <c r="BD743" s="122">
        <v>0</v>
      </c>
      <c r="BE743" s="122"/>
      <c r="BF743" s="122">
        <v>0</v>
      </c>
      <c r="BG743" s="122"/>
      <c r="BH743" s="122"/>
      <c r="BI743" s="122"/>
      <c r="BJ743" s="122"/>
      <c r="BK743" s="122"/>
      <c r="BL743" s="122"/>
      <c r="BM743" s="122"/>
      <c r="BN743" s="122"/>
      <c r="BO743" s="122"/>
      <c r="BP743" s="122"/>
      <c r="BQ743" s="122"/>
      <c r="BR743" s="122"/>
      <c r="BS743" s="122"/>
      <c r="BT743" s="122"/>
      <c r="BU743" s="122"/>
      <c r="BV743" s="122"/>
      <c r="BW743" s="122"/>
      <c r="BX743" s="122"/>
      <c r="BY743" s="122">
        <f t="shared" si="545"/>
        <v>0</v>
      </c>
      <c r="BZ743" s="122"/>
      <c r="CA743" s="122"/>
      <c r="CB743" s="98"/>
    </row>
    <row r="744" spans="1:80" s="90" customFormat="1" ht="46.65" x14ac:dyDescent="0.3">
      <c r="A744" s="106" t="s">
        <v>1662</v>
      </c>
      <c r="B744" s="107" t="s">
        <v>1856</v>
      </c>
      <c r="C744" s="108" t="s">
        <v>1961</v>
      </c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2"/>
      <c r="AC744" s="122"/>
      <c r="AD744" s="122"/>
      <c r="AE744" s="122"/>
      <c r="AF744" s="122"/>
      <c r="AG744" s="122"/>
      <c r="AH744" s="122"/>
      <c r="AI744" s="122"/>
      <c r="AJ744" s="122"/>
      <c r="AK744" s="122"/>
      <c r="AL744" s="122"/>
      <c r="AM744" s="122"/>
      <c r="AN744" s="122"/>
      <c r="AO744" s="122">
        <f t="shared" si="541"/>
        <v>0</v>
      </c>
      <c r="AP744" s="122">
        <f t="shared" si="542"/>
        <v>0</v>
      </c>
      <c r="AQ744" s="122">
        <f t="shared" si="543"/>
        <v>0</v>
      </c>
      <c r="AR744" s="122">
        <f t="shared" si="544"/>
        <v>0</v>
      </c>
      <c r="AS744" s="122"/>
      <c r="AT744" s="122"/>
      <c r="AU744" s="122"/>
      <c r="AV744" s="122"/>
      <c r="AW744" s="122"/>
      <c r="AX744" s="122"/>
      <c r="AY744" s="122"/>
      <c r="AZ744" s="122"/>
      <c r="BA744" s="122"/>
      <c r="BB744" s="122"/>
      <c r="BC744" s="122">
        <v>0</v>
      </c>
      <c r="BD744" s="122">
        <v>0</v>
      </c>
      <c r="BE744" s="122"/>
      <c r="BF744" s="122">
        <v>0</v>
      </c>
      <c r="BG744" s="122"/>
      <c r="BH744" s="122"/>
      <c r="BI744" s="122"/>
      <c r="BJ744" s="122"/>
      <c r="BK744" s="122"/>
      <c r="BL744" s="122"/>
      <c r="BM744" s="122"/>
      <c r="BN744" s="122"/>
      <c r="BO744" s="122"/>
      <c r="BP744" s="122"/>
      <c r="BQ744" s="122"/>
      <c r="BR744" s="122"/>
      <c r="BS744" s="122"/>
      <c r="BT744" s="122"/>
      <c r="BU744" s="122"/>
      <c r="BV744" s="122"/>
      <c r="BW744" s="122"/>
      <c r="BX744" s="122"/>
      <c r="BY744" s="122">
        <f t="shared" si="545"/>
        <v>0</v>
      </c>
      <c r="BZ744" s="122"/>
      <c r="CA744" s="122"/>
      <c r="CB744" s="98"/>
    </row>
    <row r="745" spans="1:80" s="90" customFormat="1" ht="46.65" x14ac:dyDescent="0.3">
      <c r="A745" s="106" t="s">
        <v>1662</v>
      </c>
      <c r="B745" s="107" t="s">
        <v>1857</v>
      </c>
      <c r="C745" s="108" t="s">
        <v>1962</v>
      </c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2"/>
      <c r="AC745" s="122"/>
      <c r="AD745" s="122"/>
      <c r="AE745" s="122"/>
      <c r="AF745" s="122"/>
      <c r="AG745" s="122"/>
      <c r="AH745" s="122"/>
      <c r="AI745" s="122"/>
      <c r="AJ745" s="122"/>
      <c r="AK745" s="122"/>
      <c r="AL745" s="122"/>
      <c r="AM745" s="122"/>
      <c r="AN745" s="122"/>
      <c r="AO745" s="122">
        <f t="shared" si="541"/>
        <v>0</v>
      </c>
      <c r="AP745" s="122">
        <f t="shared" si="542"/>
        <v>0</v>
      </c>
      <c r="AQ745" s="122">
        <f t="shared" si="543"/>
        <v>0</v>
      </c>
      <c r="AR745" s="122">
        <f t="shared" si="544"/>
        <v>0</v>
      </c>
      <c r="AS745" s="122"/>
      <c r="AT745" s="122"/>
      <c r="AU745" s="122"/>
      <c r="AV745" s="122"/>
      <c r="AW745" s="122"/>
      <c r="AX745" s="122"/>
      <c r="AY745" s="122"/>
      <c r="AZ745" s="122"/>
      <c r="BA745" s="122"/>
      <c r="BB745" s="122"/>
      <c r="BC745" s="122">
        <v>0</v>
      </c>
      <c r="BD745" s="122">
        <v>0</v>
      </c>
      <c r="BE745" s="122"/>
      <c r="BF745" s="122">
        <v>0</v>
      </c>
      <c r="BG745" s="122"/>
      <c r="BH745" s="122"/>
      <c r="BI745" s="122"/>
      <c r="BJ745" s="122"/>
      <c r="BK745" s="122"/>
      <c r="BL745" s="122"/>
      <c r="BM745" s="122"/>
      <c r="BN745" s="122"/>
      <c r="BO745" s="122"/>
      <c r="BP745" s="122"/>
      <c r="BQ745" s="122"/>
      <c r="BR745" s="122"/>
      <c r="BS745" s="122"/>
      <c r="BT745" s="122"/>
      <c r="BU745" s="122"/>
      <c r="BV745" s="122"/>
      <c r="BW745" s="122"/>
      <c r="BX745" s="122"/>
      <c r="BY745" s="122">
        <f t="shared" si="545"/>
        <v>0</v>
      </c>
      <c r="BZ745" s="122"/>
      <c r="CA745" s="122"/>
      <c r="CB745" s="98"/>
    </row>
    <row r="746" spans="1:80" s="90" customFormat="1" ht="46.65" x14ac:dyDescent="0.3">
      <c r="A746" s="106" t="s">
        <v>1662</v>
      </c>
      <c r="B746" s="107" t="s">
        <v>1858</v>
      </c>
      <c r="C746" s="108" t="s">
        <v>1963</v>
      </c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2"/>
      <c r="AC746" s="122"/>
      <c r="AD746" s="122"/>
      <c r="AE746" s="122"/>
      <c r="AF746" s="122"/>
      <c r="AG746" s="122"/>
      <c r="AH746" s="122"/>
      <c r="AI746" s="122"/>
      <c r="AJ746" s="122"/>
      <c r="AK746" s="122"/>
      <c r="AL746" s="122"/>
      <c r="AM746" s="122"/>
      <c r="AN746" s="122"/>
      <c r="AO746" s="122">
        <f t="shared" si="541"/>
        <v>0</v>
      </c>
      <c r="AP746" s="122">
        <f t="shared" si="542"/>
        <v>0</v>
      </c>
      <c r="AQ746" s="122">
        <f t="shared" si="543"/>
        <v>0</v>
      </c>
      <c r="AR746" s="122">
        <f t="shared" si="544"/>
        <v>0</v>
      </c>
      <c r="AS746" s="122"/>
      <c r="AT746" s="122"/>
      <c r="AU746" s="122"/>
      <c r="AV746" s="122"/>
      <c r="AW746" s="122"/>
      <c r="AX746" s="122"/>
      <c r="AY746" s="122"/>
      <c r="AZ746" s="122"/>
      <c r="BA746" s="122"/>
      <c r="BB746" s="122"/>
      <c r="BC746" s="122">
        <v>0</v>
      </c>
      <c r="BD746" s="122">
        <v>0</v>
      </c>
      <c r="BE746" s="122"/>
      <c r="BF746" s="122">
        <v>0</v>
      </c>
      <c r="BG746" s="122"/>
      <c r="BH746" s="122"/>
      <c r="BI746" s="122"/>
      <c r="BJ746" s="122"/>
      <c r="BK746" s="122"/>
      <c r="BL746" s="122"/>
      <c r="BM746" s="122"/>
      <c r="BN746" s="122"/>
      <c r="BO746" s="122"/>
      <c r="BP746" s="122"/>
      <c r="BQ746" s="122"/>
      <c r="BR746" s="122"/>
      <c r="BS746" s="122"/>
      <c r="BT746" s="122"/>
      <c r="BU746" s="122"/>
      <c r="BV746" s="122"/>
      <c r="BW746" s="122"/>
      <c r="BX746" s="122"/>
      <c r="BY746" s="122">
        <f t="shared" si="545"/>
        <v>0</v>
      </c>
      <c r="BZ746" s="122"/>
      <c r="CA746" s="122"/>
      <c r="CB746" s="98"/>
    </row>
    <row r="747" spans="1:80" s="90" customFormat="1" x14ac:dyDescent="0.3">
      <c r="A747" s="103"/>
      <c r="B747" s="110" t="s">
        <v>63</v>
      </c>
      <c r="C747" s="105"/>
      <c r="D747" s="133">
        <f t="shared" ref="D747:BN747" si="546">SUM(D748:D754)</f>
        <v>54.975110000000001</v>
      </c>
      <c r="E747" s="133">
        <f t="shared" si="546"/>
        <v>0</v>
      </c>
      <c r="F747" s="133">
        <f t="shared" si="546"/>
        <v>6.3349399999999996</v>
      </c>
      <c r="G747" s="133">
        <f t="shared" si="546"/>
        <v>0.32</v>
      </c>
      <c r="H747" s="133">
        <f t="shared" si="546"/>
        <v>0</v>
      </c>
      <c r="I747" s="133">
        <f t="shared" si="546"/>
        <v>0.17699999999999999</v>
      </c>
      <c r="J747" s="133">
        <f t="shared" si="546"/>
        <v>0</v>
      </c>
      <c r="K747" s="133">
        <f t="shared" si="546"/>
        <v>0</v>
      </c>
      <c r="L747" s="133">
        <f t="shared" si="546"/>
        <v>0</v>
      </c>
      <c r="M747" s="133">
        <f t="shared" si="546"/>
        <v>0</v>
      </c>
      <c r="N747" s="133">
        <f t="shared" si="546"/>
        <v>0</v>
      </c>
      <c r="O747" s="133">
        <f t="shared" si="546"/>
        <v>0</v>
      </c>
      <c r="P747" s="133">
        <f t="shared" si="546"/>
        <v>0</v>
      </c>
      <c r="Q747" s="133">
        <f t="shared" si="546"/>
        <v>0</v>
      </c>
      <c r="R747" s="133">
        <f t="shared" si="546"/>
        <v>0</v>
      </c>
      <c r="S747" s="133">
        <f t="shared" si="546"/>
        <v>0</v>
      </c>
      <c r="T747" s="133">
        <f t="shared" si="546"/>
        <v>0</v>
      </c>
      <c r="U747" s="133">
        <f t="shared" si="546"/>
        <v>0</v>
      </c>
      <c r="V747" s="133">
        <f t="shared" si="546"/>
        <v>0</v>
      </c>
      <c r="W747" s="133">
        <f t="shared" si="546"/>
        <v>0</v>
      </c>
      <c r="X747" s="133">
        <f t="shared" si="546"/>
        <v>0</v>
      </c>
      <c r="Y747" s="133">
        <f t="shared" si="546"/>
        <v>0</v>
      </c>
      <c r="Z747" s="133">
        <f t="shared" si="546"/>
        <v>0</v>
      </c>
      <c r="AA747" s="133">
        <f t="shared" si="546"/>
        <v>0</v>
      </c>
      <c r="AB747" s="133">
        <f t="shared" si="546"/>
        <v>0</v>
      </c>
      <c r="AC747" s="133">
        <f t="shared" si="546"/>
        <v>0</v>
      </c>
      <c r="AD747" s="133">
        <f t="shared" si="546"/>
        <v>0</v>
      </c>
      <c r="AE747" s="133">
        <f t="shared" si="546"/>
        <v>0</v>
      </c>
      <c r="AF747" s="133">
        <f t="shared" si="546"/>
        <v>0</v>
      </c>
      <c r="AG747" s="133">
        <f t="shared" si="546"/>
        <v>0</v>
      </c>
      <c r="AH747" s="133">
        <f t="shared" si="546"/>
        <v>6.3349399999999996</v>
      </c>
      <c r="AI747" s="133">
        <f t="shared" si="546"/>
        <v>0.32</v>
      </c>
      <c r="AJ747" s="133">
        <f t="shared" si="546"/>
        <v>0</v>
      </c>
      <c r="AK747" s="133">
        <f t="shared" si="546"/>
        <v>0.17699999999999999</v>
      </c>
      <c r="AL747" s="133">
        <f t="shared" si="546"/>
        <v>0</v>
      </c>
      <c r="AM747" s="133">
        <f t="shared" si="546"/>
        <v>0</v>
      </c>
      <c r="AN747" s="133">
        <f t="shared" si="546"/>
        <v>0</v>
      </c>
      <c r="AO747" s="133">
        <f t="shared" si="546"/>
        <v>0</v>
      </c>
      <c r="AP747" s="133">
        <f t="shared" si="546"/>
        <v>0</v>
      </c>
      <c r="AQ747" s="133">
        <f t="shared" si="546"/>
        <v>0</v>
      </c>
      <c r="AR747" s="133">
        <f t="shared" si="546"/>
        <v>0</v>
      </c>
      <c r="AS747" s="133">
        <f t="shared" si="546"/>
        <v>0</v>
      </c>
      <c r="AT747" s="133">
        <f t="shared" si="546"/>
        <v>0</v>
      </c>
      <c r="AU747" s="133">
        <f t="shared" si="546"/>
        <v>0</v>
      </c>
      <c r="AV747" s="133">
        <f t="shared" si="546"/>
        <v>0</v>
      </c>
      <c r="AW747" s="133">
        <f t="shared" si="546"/>
        <v>0</v>
      </c>
      <c r="AX747" s="133">
        <f t="shared" si="546"/>
        <v>0</v>
      </c>
      <c r="AY747" s="133">
        <f t="shared" si="546"/>
        <v>0</v>
      </c>
      <c r="AZ747" s="133">
        <f t="shared" si="546"/>
        <v>0</v>
      </c>
      <c r="BA747" s="133">
        <f t="shared" si="546"/>
        <v>0</v>
      </c>
      <c r="BB747" s="133">
        <f t="shared" si="546"/>
        <v>0</v>
      </c>
      <c r="BC747" s="133">
        <f t="shared" si="546"/>
        <v>0</v>
      </c>
      <c r="BD747" s="133">
        <f t="shared" si="546"/>
        <v>0</v>
      </c>
      <c r="BE747" s="133">
        <f t="shared" si="546"/>
        <v>0</v>
      </c>
      <c r="BF747" s="133">
        <f t="shared" si="546"/>
        <v>0</v>
      </c>
      <c r="BG747" s="133">
        <f t="shared" si="546"/>
        <v>0</v>
      </c>
      <c r="BH747" s="133">
        <f t="shared" si="546"/>
        <v>0</v>
      </c>
      <c r="BI747" s="133">
        <f t="shared" si="546"/>
        <v>0</v>
      </c>
      <c r="BJ747" s="133">
        <f t="shared" si="546"/>
        <v>0</v>
      </c>
      <c r="BK747" s="133">
        <f t="shared" si="546"/>
        <v>0</v>
      </c>
      <c r="BL747" s="133">
        <f t="shared" si="546"/>
        <v>0</v>
      </c>
      <c r="BM747" s="133">
        <f t="shared" si="546"/>
        <v>0</v>
      </c>
      <c r="BN747" s="133">
        <f t="shared" si="546"/>
        <v>0</v>
      </c>
      <c r="BO747" s="133">
        <f t="shared" ref="BO747:CA747" si="547">SUM(BO748:BO754)</f>
        <v>0</v>
      </c>
      <c r="BP747" s="133">
        <f t="shared" si="547"/>
        <v>0</v>
      </c>
      <c r="BQ747" s="133">
        <f t="shared" si="547"/>
        <v>0</v>
      </c>
      <c r="BR747" s="133">
        <f t="shared" si="547"/>
        <v>0</v>
      </c>
      <c r="BS747" s="133">
        <f t="shared" si="547"/>
        <v>0</v>
      </c>
      <c r="BT747" s="133">
        <f t="shared" si="547"/>
        <v>0</v>
      </c>
      <c r="BU747" s="133">
        <f t="shared" si="547"/>
        <v>0</v>
      </c>
      <c r="BV747" s="133">
        <f t="shared" si="547"/>
        <v>0</v>
      </c>
      <c r="BW747" s="133">
        <f t="shared" si="547"/>
        <v>0</v>
      </c>
      <c r="BX747" s="133">
        <f t="shared" si="547"/>
        <v>0</v>
      </c>
      <c r="BY747" s="133">
        <f t="shared" si="547"/>
        <v>6.3349399999999996</v>
      </c>
      <c r="BZ747" s="133">
        <f t="shared" si="547"/>
        <v>0</v>
      </c>
      <c r="CA747" s="133">
        <f t="shared" si="547"/>
        <v>0</v>
      </c>
      <c r="CB747" s="98"/>
    </row>
    <row r="748" spans="1:80" s="90" customFormat="1" ht="93.25" x14ac:dyDescent="0.3">
      <c r="A748" s="106" t="s">
        <v>1662</v>
      </c>
      <c r="B748" s="107" t="s">
        <v>1067</v>
      </c>
      <c r="C748" s="108" t="s">
        <v>1575</v>
      </c>
      <c r="D748" s="122">
        <v>5.1227999999999998</v>
      </c>
      <c r="E748" s="122"/>
      <c r="F748" s="122">
        <f>VLOOKUP(C748,'[1]13'!$C$23:$AZ$935,4,0)</f>
        <v>0</v>
      </c>
      <c r="G748" s="122">
        <f>VLOOKUP(C748,'[1]13'!$C$23:$AZ$935,5,0)</f>
        <v>0</v>
      </c>
      <c r="H748" s="122"/>
      <c r="I748" s="122">
        <f>VLOOKUP(C748,'[1]13'!$C$23:$AZ$935,7,0)</f>
        <v>0</v>
      </c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2"/>
      <c r="AC748" s="122"/>
      <c r="AD748" s="122"/>
      <c r="AE748" s="122"/>
      <c r="AF748" s="122"/>
      <c r="AG748" s="122"/>
      <c r="AH748" s="122">
        <v>0</v>
      </c>
      <c r="AI748" s="122">
        <v>0</v>
      </c>
      <c r="AJ748" s="122"/>
      <c r="AK748" s="122">
        <v>0</v>
      </c>
      <c r="AL748" s="122"/>
      <c r="AM748" s="122"/>
      <c r="AN748" s="122"/>
      <c r="AO748" s="122">
        <f t="shared" ref="AO748:AO754" si="548">AV748+BC748</f>
        <v>0</v>
      </c>
      <c r="AP748" s="122">
        <f t="shared" ref="AP748:AP754" si="549">AW748+BD748</f>
        <v>0</v>
      </c>
      <c r="AQ748" s="122">
        <f t="shared" ref="AQ748:AQ754" si="550">AX748+BE748</f>
        <v>0</v>
      </c>
      <c r="AR748" s="122">
        <f t="shared" ref="AR748:AR754" si="551">AY748+BF748</f>
        <v>0</v>
      </c>
      <c r="AS748" s="122"/>
      <c r="AT748" s="122"/>
      <c r="AU748" s="122"/>
      <c r="AV748" s="122">
        <f>VLOOKUP(C748,'[1]13'!$C$23:$AZ$935,46,0)</f>
        <v>0</v>
      </c>
      <c r="AW748" s="122">
        <f>VLOOKUP(C748,'[1]13'!$C$23:$AZ$935,47,0)</f>
        <v>0</v>
      </c>
      <c r="AX748" s="122"/>
      <c r="AY748" s="122">
        <f>VLOOKUP(C748,'[1]13'!$C$23:$AZ$935,49,0)</f>
        <v>0</v>
      </c>
      <c r="AZ748" s="122"/>
      <c r="BA748" s="122"/>
      <c r="BB748" s="122"/>
      <c r="BC748" s="122">
        <v>0</v>
      </c>
      <c r="BD748" s="122">
        <v>0</v>
      </c>
      <c r="BE748" s="122"/>
      <c r="BF748" s="122">
        <v>0</v>
      </c>
      <c r="BG748" s="122"/>
      <c r="BH748" s="122"/>
      <c r="BI748" s="122"/>
      <c r="BJ748" s="122"/>
      <c r="BK748" s="122"/>
      <c r="BL748" s="122"/>
      <c r="BM748" s="122"/>
      <c r="BN748" s="122"/>
      <c r="BO748" s="122"/>
      <c r="BP748" s="122"/>
      <c r="BQ748" s="122"/>
      <c r="BR748" s="122"/>
      <c r="BS748" s="122"/>
      <c r="BT748" s="122"/>
      <c r="BU748" s="122"/>
      <c r="BV748" s="122"/>
      <c r="BW748" s="122"/>
      <c r="BX748" s="122"/>
      <c r="BY748" s="122">
        <f t="shared" ref="BY748:BY754" si="552">F748-AO748</f>
        <v>0</v>
      </c>
      <c r="BZ748" s="122"/>
      <c r="CA748" s="122"/>
      <c r="CB748" s="98"/>
    </row>
    <row r="749" spans="1:80" s="90" customFormat="1" ht="46.65" x14ac:dyDescent="0.3">
      <c r="A749" s="106" t="s">
        <v>1662</v>
      </c>
      <c r="B749" s="107" t="s">
        <v>1068</v>
      </c>
      <c r="C749" s="108" t="s">
        <v>1576</v>
      </c>
      <c r="D749" s="122">
        <v>3.9330100000000003</v>
      </c>
      <c r="E749" s="122"/>
      <c r="F749" s="122">
        <f>VLOOKUP(C749,'[1]13'!$C$23:$AZ$935,4,0)</f>
        <v>0</v>
      </c>
      <c r="G749" s="122">
        <f>VLOOKUP(C749,'[1]13'!$C$23:$AZ$935,5,0)</f>
        <v>0</v>
      </c>
      <c r="H749" s="122"/>
      <c r="I749" s="122">
        <f>VLOOKUP(C749,'[1]13'!$C$23:$AZ$935,7,0)</f>
        <v>0</v>
      </c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2"/>
      <c r="AC749" s="122"/>
      <c r="AD749" s="122"/>
      <c r="AE749" s="122"/>
      <c r="AF749" s="122"/>
      <c r="AG749" s="122"/>
      <c r="AH749" s="122">
        <v>0</v>
      </c>
      <c r="AI749" s="122">
        <v>0</v>
      </c>
      <c r="AJ749" s="122"/>
      <c r="AK749" s="122">
        <v>0</v>
      </c>
      <c r="AL749" s="122"/>
      <c r="AM749" s="122"/>
      <c r="AN749" s="122"/>
      <c r="AO749" s="122">
        <f t="shared" si="548"/>
        <v>0</v>
      </c>
      <c r="AP749" s="122">
        <f t="shared" si="549"/>
        <v>0</v>
      </c>
      <c r="AQ749" s="122">
        <f t="shared" si="550"/>
        <v>0</v>
      </c>
      <c r="AR749" s="122">
        <f t="shared" si="551"/>
        <v>0</v>
      </c>
      <c r="AS749" s="122"/>
      <c r="AT749" s="122"/>
      <c r="AU749" s="122"/>
      <c r="AV749" s="122">
        <f>VLOOKUP(C749,'[1]13'!$C$23:$AZ$935,46,0)</f>
        <v>0</v>
      </c>
      <c r="AW749" s="122">
        <f>VLOOKUP(C749,'[1]13'!$C$23:$AZ$935,47,0)</f>
        <v>0</v>
      </c>
      <c r="AX749" s="122"/>
      <c r="AY749" s="122">
        <f>VLOOKUP(C749,'[1]13'!$C$23:$AZ$935,49,0)</f>
        <v>0</v>
      </c>
      <c r="AZ749" s="122"/>
      <c r="BA749" s="122"/>
      <c r="BB749" s="122"/>
      <c r="BC749" s="122">
        <v>0</v>
      </c>
      <c r="BD749" s="122">
        <v>0</v>
      </c>
      <c r="BE749" s="122"/>
      <c r="BF749" s="122">
        <v>0</v>
      </c>
      <c r="BG749" s="122"/>
      <c r="BH749" s="122"/>
      <c r="BI749" s="122"/>
      <c r="BJ749" s="122"/>
      <c r="BK749" s="122"/>
      <c r="BL749" s="122"/>
      <c r="BM749" s="122"/>
      <c r="BN749" s="122"/>
      <c r="BO749" s="122"/>
      <c r="BP749" s="122"/>
      <c r="BQ749" s="122"/>
      <c r="BR749" s="122"/>
      <c r="BS749" s="122"/>
      <c r="BT749" s="122"/>
      <c r="BU749" s="122"/>
      <c r="BV749" s="122"/>
      <c r="BW749" s="122"/>
      <c r="BX749" s="122"/>
      <c r="BY749" s="122">
        <f t="shared" si="552"/>
        <v>0</v>
      </c>
      <c r="BZ749" s="122"/>
      <c r="CA749" s="122"/>
      <c r="CB749" s="98"/>
    </row>
    <row r="750" spans="1:80" s="90" customFormat="1" ht="46.65" x14ac:dyDescent="0.3">
      <c r="A750" s="106" t="s">
        <v>1662</v>
      </c>
      <c r="B750" s="107" t="s">
        <v>1069</v>
      </c>
      <c r="C750" s="108" t="s">
        <v>1577</v>
      </c>
      <c r="D750" s="122">
        <v>2.5933099999999998</v>
      </c>
      <c r="E750" s="122"/>
      <c r="F750" s="122">
        <f>VLOOKUP(C750,'[1]13'!$C$23:$AZ$935,4,0)</f>
        <v>0</v>
      </c>
      <c r="G750" s="122">
        <f>VLOOKUP(C750,'[1]13'!$C$23:$AZ$935,5,0)</f>
        <v>0</v>
      </c>
      <c r="H750" s="122"/>
      <c r="I750" s="122">
        <f>VLOOKUP(C750,'[1]13'!$C$23:$AZ$935,7,0)</f>
        <v>0</v>
      </c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2"/>
      <c r="AC750" s="122"/>
      <c r="AD750" s="122"/>
      <c r="AE750" s="122"/>
      <c r="AF750" s="122"/>
      <c r="AG750" s="122"/>
      <c r="AH750" s="122">
        <v>0</v>
      </c>
      <c r="AI750" s="122">
        <v>0</v>
      </c>
      <c r="AJ750" s="122"/>
      <c r="AK750" s="122">
        <v>0</v>
      </c>
      <c r="AL750" s="122"/>
      <c r="AM750" s="122"/>
      <c r="AN750" s="122"/>
      <c r="AO750" s="122">
        <f t="shared" si="548"/>
        <v>0</v>
      </c>
      <c r="AP750" s="122">
        <f t="shared" si="549"/>
        <v>0</v>
      </c>
      <c r="AQ750" s="122">
        <f t="shared" si="550"/>
        <v>0</v>
      </c>
      <c r="AR750" s="122">
        <f t="shared" si="551"/>
        <v>0</v>
      </c>
      <c r="AS750" s="122"/>
      <c r="AT750" s="122"/>
      <c r="AU750" s="122"/>
      <c r="AV750" s="122">
        <f>VLOOKUP(C750,'[1]13'!$C$23:$AZ$935,46,0)</f>
        <v>0</v>
      </c>
      <c r="AW750" s="122">
        <f>VLOOKUP(C750,'[1]13'!$C$23:$AZ$935,47,0)</f>
        <v>0</v>
      </c>
      <c r="AX750" s="122"/>
      <c r="AY750" s="122">
        <f>VLOOKUP(C750,'[1]13'!$C$23:$AZ$935,49,0)</f>
        <v>0</v>
      </c>
      <c r="AZ750" s="122"/>
      <c r="BA750" s="122"/>
      <c r="BB750" s="122"/>
      <c r="BC750" s="122">
        <v>0</v>
      </c>
      <c r="BD750" s="122">
        <v>0</v>
      </c>
      <c r="BE750" s="122"/>
      <c r="BF750" s="122">
        <v>0</v>
      </c>
      <c r="BG750" s="122"/>
      <c r="BH750" s="122"/>
      <c r="BI750" s="122"/>
      <c r="BJ750" s="122"/>
      <c r="BK750" s="122"/>
      <c r="BL750" s="122"/>
      <c r="BM750" s="122"/>
      <c r="BN750" s="122"/>
      <c r="BO750" s="122"/>
      <c r="BP750" s="122"/>
      <c r="BQ750" s="122"/>
      <c r="BR750" s="122"/>
      <c r="BS750" s="122"/>
      <c r="BT750" s="122"/>
      <c r="BU750" s="122"/>
      <c r="BV750" s="122"/>
      <c r="BW750" s="122"/>
      <c r="BX750" s="122"/>
      <c r="BY750" s="122">
        <f t="shared" si="552"/>
        <v>0</v>
      </c>
      <c r="BZ750" s="122"/>
      <c r="CA750" s="122"/>
      <c r="CB750" s="98"/>
    </row>
    <row r="751" spans="1:80" s="90" customFormat="1" ht="46.65" x14ac:dyDescent="0.3">
      <c r="A751" s="106" t="s">
        <v>1662</v>
      </c>
      <c r="B751" s="107" t="s">
        <v>1070</v>
      </c>
      <c r="C751" s="108" t="s">
        <v>1578</v>
      </c>
      <c r="D751" s="122">
        <v>2.4162699999999999</v>
      </c>
      <c r="E751" s="122"/>
      <c r="F751" s="122">
        <f>VLOOKUP(C751,'[1]13'!$C$23:$AZ$935,4,0)</f>
        <v>0</v>
      </c>
      <c r="G751" s="122">
        <f>VLOOKUP(C751,'[1]13'!$C$23:$AZ$935,5,0)</f>
        <v>0</v>
      </c>
      <c r="H751" s="122"/>
      <c r="I751" s="122">
        <f>VLOOKUP(C751,'[1]13'!$C$23:$AZ$935,7,0)</f>
        <v>0</v>
      </c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2"/>
      <c r="AC751" s="122"/>
      <c r="AD751" s="122"/>
      <c r="AE751" s="122"/>
      <c r="AF751" s="122"/>
      <c r="AG751" s="122"/>
      <c r="AH751" s="122">
        <v>0</v>
      </c>
      <c r="AI751" s="122">
        <v>0</v>
      </c>
      <c r="AJ751" s="122"/>
      <c r="AK751" s="122">
        <v>0</v>
      </c>
      <c r="AL751" s="122"/>
      <c r="AM751" s="122"/>
      <c r="AN751" s="122"/>
      <c r="AO751" s="122">
        <f t="shared" si="548"/>
        <v>0</v>
      </c>
      <c r="AP751" s="122">
        <f t="shared" si="549"/>
        <v>0</v>
      </c>
      <c r="AQ751" s="122">
        <f t="shared" si="550"/>
        <v>0</v>
      </c>
      <c r="AR751" s="122">
        <f t="shared" si="551"/>
        <v>0</v>
      </c>
      <c r="AS751" s="122"/>
      <c r="AT751" s="122"/>
      <c r="AU751" s="122"/>
      <c r="AV751" s="122">
        <f>VLOOKUP(C751,'[1]13'!$C$23:$AZ$935,46,0)</f>
        <v>0</v>
      </c>
      <c r="AW751" s="122">
        <f>VLOOKUP(C751,'[1]13'!$C$23:$AZ$935,47,0)</f>
        <v>0</v>
      </c>
      <c r="AX751" s="122"/>
      <c r="AY751" s="122">
        <f>VLOOKUP(C751,'[1]13'!$C$23:$AZ$935,49,0)</f>
        <v>0</v>
      </c>
      <c r="AZ751" s="122"/>
      <c r="BA751" s="122"/>
      <c r="BB751" s="122"/>
      <c r="BC751" s="122">
        <v>0</v>
      </c>
      <c r="BD751" s="122">
        <v>0</v>
      </c>
      <c r="BE751" s="122"/>
      <c r="BF751" s="122">
        <v>0</v>
      </c>
      <c r="BG751" s="122"/>
      <c r="BH751" s="122"/>
      <c r="BI751" s="122"/>
      <c r="BJ751" s="122"/>
      <c r="BK751" s="122"/>
      <c r="BL751" s="122"/>
      <c r="BM751" s="122"/>
      <c r="BN751" s="122"/>
      <c r="BO751" s="122"/>
      <c r="BP751" s="122"/>
      <c r="BQ751" s="122"/>
      <c r="BR751" s="122"/>
      <c r="BS751" s="122"/>
      <c r="BT751" s="122"/>
      <c r="BU751" s="122"/>
      <c r="BV751" s="122"/>
      <c r="BW751" s="122"/>
      <c r="BX751" s="122"/>
      <c r="BY751" s="122">
        <f t="shared" si="552"/>
        <v>0</v>
      </c>
      <c r="BZ751" s="122"/>
      <c r="CA751" s="122"/>
      <c r="CB751" s="98"/>
    </row>
    <row r="752" spans="1:80" s="90" customFormat="1" ht="31.1" x14ac:dyDescent="0.3">
      <c r="A752" s="106" t="s">
        <v>1662</v>
      </c>
      <c r="B752" s="107" t="s">
        <v>141</v>
      </c>
      <c r="C752" s="108" t="s">
        <v>142</v>
      </c>
      <c r="D752" s="122">
        <v>6.3349399999999996</v>
      </c>
      <c r="E752" s="122"/>
      <c r="F752" s="122">
        <f>VLOOKUP(C752,'[1]13'!$C$23:$AZ$935,4,0)</f>
        <v>6.3349399999999996</v>
      </c>
      <c r="G752" s="122">
        <f>VLOOKUP(C752,'[1]13'!$C$23:$AZ$935,5,0)</f>
        <v>0.32</v>
      </c>
      <c r="H752" s="122"/>
      <c r="I752" s="122">
        <f>VLOOKUP(C752,'[1]13'!$C$23:$AZ$935,7,0)</f>
        <v>0.17699999999999999</v>
      </c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2"/>
      <c r="AC752" s="122"/>
      <c r="AD752" s="122"/>
      <c r="AE752" s="122"/>
      <c r="AF752" s="122"/>
      <c r="AG752" s="122"/>
      <c r="AH752" s="122">
        <v>6.3349399999999996</v>
      </c>
      <c r="AI752" s="122">
        <v>0.32</v>
      </c>
      <c r="AJ752" s="122"/>
      <c r="AK752" s="122">
        <v>0.17699999999999999</v>
      </c>
      <c r="AL752" s="122"/>
      <c r="AM752" s="122"/>
      <c r="AN752" s="122"/>
      <c r="AO752" s="122">
        <f t="shared" si="548"/>
        <v>0</v>
      </c>
      <c r="AP752" s="122">
        <f t="shared" si="549"/>
        <v>0</v>
      </c>
      <c r="AQ752" s="122">
        <f t="shared" si="550"/>
        <v>0</v>
      </c>
      <c r="AR752" s="122">
        <f t="shared" si="551"/>
        <v>0</v>
      </c>
      <c r="AS752" s="122"/>
      <c r="AT752" s="122"/>
      <c r="AU752" s="122"/>
      <c r="AV752" s="122">
        <f>VLOOKUP(C752,'[1]13'!$C$23:$AZ$935,46,0)</f>
        <v>0</v>
      </c>
      <c r="AW752" s="122">
        <f>VLOOKUP(C752,'[1]13'!$C$23:$AZ$935,47,0)</f>
        <v>0</v>
      </c>
      <c r="AX752" s="122"/>
      <c r="AY752" s="122">
        <f>VLOOKUP(C752,'[1]13'!$C$23:$AZ$935,49,0)</f>
        <v>0</v>
      </c>
      <c r="AZ752" s="122"/>
      <c r="BA752" s="122"/>
      <c r="BB752" s="122"/>
      <c r="BC752" s="122">
        <v>0</v>
      </c>
      <c r="BD752" s="122">
        <v>0</v>
      </c>
      <c r="BE752" s="122"/>
      <c r="BF752" s="122">
        <v>0</v>
      </c>
      <c r="BG752" s="122"/>
      <c r="BH752" s="122"/>
      <c r="BI752" s="122"/>
      <c r="BJ752" s="122"/>
      <c r="BK752" s="122"/>
      <c r="BL752" s="122"/>
      <c r="BM752" s="122"/>
      <c r="BN752" s="122"/>
      <c r="BO752" s="122"/>
      <c r="BP752" s="122"/>
      <c r="BQ752" s="122"/>
      <c r="BR752" s="122"/>
      <c r="BS752" s="122"/>
      <c r="BT752" s="122"/>
      <c r="BU752" s="122"/>
      <c r="BV752" s="122"/>
      <c r="BW752" s="122"/>
      <c r="BX752" s="122"/>
      <c r="BY752" s="122">
        <f t="shared" si="552"/>
        <v>6.3349399999999996</v>
      </c>
      <c r="BZ752" s="122"/>
      <c r="CA752" s="122"/>
      <c r="CB752" s="98"/>
    </row>
    <row r="753" spans="1:80" s="90" customFormat="1" ht="46.65" x14ac:dyDescent="0.3">
      <c r="A753" s="106" t="s">
        <v>1662</v>
      </c>
      <c r="B753" s="107" t="s">
        <v>662</v>
      </c>
      <c r="C753" s="108" t="s">
        <v>712</v>
      </c>
      <c r="D753" s="122">
        <v>34.574779999999997</v>
      </c>
      <c r="E753" s="122"/>
      <c r="F753" s="122">
        <f>VLOOKUP(C753,'[1]13'!$C$23:$AZ$935,4,0)</f>
        <v>0</v>
      </c>
      <c r="G753" s="122">
        <f>VLOOKUP(C753,'[1]13'!$C$23:$AZ$935,5,0)</f>
        <v>0</v>
      </c>
      <c r="H753" s="122"/>
      <c r="I753" s="122">
        <f>VLOOKUP(C753,'[1]13'!$C$23:$AZ$935,7,0)</f>
        <v>0</v>
      </c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2"/>
      <c r="AC753" s="122"/>
      <c r="AD753" s="122"/>
      <c r="AE753" s="122"/>
      <c r="AF753" s="122"/>
      <c r="AG753" s="122"/>
      <c r="AH753" s="122">
        <v>0</v>
      </c>
      <c r="AI753" s="122">
        <v>0</v>
      </c>
      <c r="AJ753" s="122"/>
      <c r="AK753" s="122">
        <v>0</v>
      </c>
      <c r="AL753" s="122"/>
      <c r="AM753" s="122"/>
      <c r="AN753" s="122"/>
      <c r="AO753" s="122">
        <f t="shared" si="548"/>
        <v>0</v>
      </c>
      <c r="AP753" s="122">
        <f t="shared" si="549"/>
        <v>0</v>
      </c>
      <c r="AQ753" s="122">
        <f t="shared" si="550"/>
        <v>0</v>
      </c>
      <c r="AR753" s="122">
        <f t="shared" si="551"/>
        <v>0</v>
      </c>
      <c r="AS753" s="122"/>
      <c r="AT753" s="122"/>
      <c r="AU753" s="122"/>
      <c r="AV753" s="122">
        <f>VLOOKUP(C753,'[1]13'!$C$23:$AZ$935,46,0)</f>
        <v>0</v>
      </c>
      <c r="AW753" s="122">
        <f>VLOOKUP(C753,'[1]13'!$C$23:$AZ$935,47,0)</f>
        <v>0</v>
      </c>
      <c r="AX753" s="122"/>
      <c r="AY753" s="122">
        <f>VLOOKUP(C753,'[1]13'!$C$23:$AZ$935,49,0)</f>
        <v>0</v>
      </c>
      <c r="AZ753" s="122"/>
      <c r="BA753" s="122"/>
      <c r="BB753" s="122"/>
      <c r="BC753" s="122">
        <v>0</v>
      </c>
      <c r="BD753" s="122">
        <v>0</v>
      </c>
      <c r="BE753" s="122"/>
      <c r="BF753" s="122">
        <v>0</v>
      </c>
      <c r="BG753" s="122"/>
      <c r="BH753" s="122"/>
      <c r="BI753" s="122"/>
      <c r="BJ753" s="122"/>
      <c r="BK753" s="122"/>
      <c r="BL753" s="122"/>
      <c r="BM753" s="122"/>
      <c r="BN753" s="122"/>
      <c r="BO753" s="122"/>
      <c r="BP753" s="122"/>
      <c r="BQ753" s="122"/>
      <c r="BR753" s="122"/>
      <c r="BS753" s="122"/>
      <c r="BT753" s="122"/>
      <c r="BU753" s="122"/>
      <c r="BV753" s="122"/>
      <c r="BW753" s="122"/>
      <c r="BX753" s="122"/>
      <c r="BY753" s="122">
        <f t="shared" si="552"/>
        <v>0</v>
      </c>
      <c r="BZ753" s="122"/>
      <c r="CA753" s="122"/>
      <c r="CB753" s="98"/>
    </row>
    <row r="754" spans="1:80" s="90" customFormat="1" ht="62.2" x14ac:dyDescent="0.3">
      <c r="A754" s="106" t="s">
        <v>1662</v>
      </c>
      <c r="B754" s="107" t="s">
        <v>1859</v>
      </c>
      <c r="C754" s="108" t="s">
        <v>1964</v>
      </c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2"/>
      <c r="AC754" s="122"/>
      <c r="AD754" s="122"/>
      <c r="AE754" s="122"/>
      <c r="AF754" s="122"/>
      <c r="AG754" s="122"/>
      <c r="AH754" s="122"/>
      <c r="AI754" s="122"/>
      <c r="AJ754" s="122"/>
      <c r="AK754" s="122"/>
      <c r="AL754" s="122"/>
      <c r="AM754" s="122"/>
      <c r="AN754" s="122"/>
      <c r="AO754" s="122">
        <f t="shared" si="548"/>
        <v>0</v>
      </c>
      <c r="AP754" s="122">
        <f t="shared" si="549"/>
        <v>0</v>
      </c>
      <c r="AQ754" s="122">
        <f t="shared" si="550"/>
        <v>0</v>
      </c>
      <c r="AR754" s="122">
        <f t="shared" si="551"/>
        <v>0</v>
      </c>
      <c r="AS754" s="122"/>
      <c r="AT754" s="122"/>
      <c r="AU754" s="122"/>
      <c r="AV754" s="122"/>
      <c r="AW754" s="122"/>
      <c r="AX754" s="122"/>
      <c r="AY754" s="122"/>
      <c r="AZ754" s="122"/>
      <c r="BA754" s="122"/>
      <c r="BB754" s="122"/>
      <c r="BC754" s="122">
        <v>0</v>
      </c>
      <c r="BD754" s="122">
        <v>0</v>
      </c>
      <c r="BE754" s="122"/>
      <c r="BF754" s="122">
        <v>0</v>
      </c>
      <c r="BG754" s="122"/>
      <c r="BH754" s="122"/>
      <c r="BI754" s="122"/>
      <c r="BJ754" s="122"/>
      <c r="BK754" s="122"/>
      <c r="BL754" s="122"/>
      <c r="BM754" s="122"/>
      <c r="BN754" s="122"/>
      <c r="BO754" s="122"/>
      <c r="BP754" s="122"/>
      <c r="BQ754" s="122"/>
      <c r="BR754" s="122"/>
      <c r="BS754" s="122"/>
      <c r="BT754" s="122"/>
      <c r="BU754" s="122"/>
      <c r="BV754" s="122"/>
      <c r="BW754" s="122"/>
      <c r="BX754" s="122"/>
      <c r="BY754" s="122">
        <f t="shared" si="552"/>
        <v>0</v>
      </c>
      <c r="BZ754" s="122"/>
      <c r="CA754" s="122"/>
      <c r="CB754" s="98"/>
    </row>
    <row r="755" spans="1:80" s="90" customFormat="1" x14ac:dyDescent="0.3">
      <c r="A755" s="103"/>
      <c r="B755" s="110" t="s">
        <v>663</v>
      </c>
      <c r="C755" s="105"/>
      <c r="D755" s="133">
        <f t="shared" ref="D755:BN755" si="553">SUM(D756:D757)</f>
        <v>8.3897100000000009</v>
      </c>
      <c r="E755" s="133">
        <f t="shared" si="553"/>
        <v>0</v>
      </c>
      <c r="F755" s="133">
        <f t="shared" si="553"/>
        <v>8.3897100000000009</v>
      </c>
      <c r="G755" s="133">
        <f t="shared" si="553"/>
        <v>0.4</v>
      </c>
      <c r="H755" s="133">
        <f t="shared" si="553"/>
        <v>0</v>
      </c>
      <c r="I755" s="133">
        <f t="shared" si="553"/>
        <v>0.64</v>
      </c>
      <c r="J755" s="133">
        <f t="shared" si="553"/>
        <v>0</v>
      </c>
      <c r="K755" s="133">
        <f t="shared" si="553"/>
        <v>0</v>
      </c>
      <c r="L755" s="133">
        <f t="shared" si="553"/>
        <v>0</v>
      </c>
      <c r="M755" s="133">
        <f t="shared" si="553"/>
        <v>0</v>
      </c>
      <c r="N755" s="133">
        <f t="shared" si="553"/>
        <v>0</v>
      </c>
      <c r="O755" s="133">
        <f t="shared" si="553"/>
        <v>0</v>
      </c>
      <c r="P755" s="133">
        <f t="shared" si="553"/>
        <v>0</v>
      </c>
      <c r="Q755" s="133">
        <f t="shared" si="553"/>
        <v>0</v>
      </c>
      <c r="R755" s="133">
        <f t="shared" si="553"/>
        <v>0</v>
      </c>
      <c r="S755" s="133">
        <f t="shared" si="553"/>
        <v>0</v>
      </c>
      <c r="T755" s="133">
        <f t="shared" si="553"/>
        <v>0</v>
      </c>
      <c r="U755" s="133">
        <f t="shared" si="553"/>
        <v>0</v>
      </c>
      <c r="V755" s="133">
        <f t="shared" si="553"/>
        <v>0</v>
      </c>
      <c r="W755" s="133">
        <f t="shared" si="553"/>
        <v>0</v>
      </c>
      <c r="X755" s="133">
        <f t="shared" si="553"/>
        <v>0</v>
      </c>
      <c r="Y755" s="133">
        <f t="shared" si="553"/>
        <v>0</v>
      </c>
      <c r="Z755" s="133">
        <f t="shared" si="553"/>
        <v>0</v>
      </c>
      <c r="AA755" s="133">
        <f t="shared" si="553"/>
        <v>0</v>
      </c>
      <c r="AB755" s="133">
        <f t="shared" si="553"/>
        <v>0</v>
      </c>
      <c r="AC755" s="133">
        <f t="shared" si="553"/>
        <v>0</v>
      </c>
      <c r="AD755" s="133">
        <f t="shared" si="553"/>
        <v>0</v>
      </c>
      <c r="AE755" s="133">
        <f t="shared" si="553"/>
        <v>0</v>
      </c>
      <c r="AF755" s="133">
        <f t="shared" si="553"/>
        <v>0</v>
      </c>
      <c r="AG755" s="133">
        <f t="shared" si="553"/>
        <v>0</v>
      </c>
      <c r="AH755" s="133">
        <f t="shared" si="553"/>
        <v>8.3897100000000009</v>
      </c>
      <c r="AI755" s="133">
        <f t="shared" si="553"/>
        <v>0.4</v>
      </c>
      <c r="AJ755" s="133">
        <f t="shared" si="553"/>
        <v>0</v>
      </c>
      <c r="AK755" s="133">
        <f t="shared" si="553"/>
        <v>0.64</v>
      </c>
      <c r="AL755" s="133">
        <f t="shared" si="553"/>
        <v>0</v>
      </c>
      <c r="AM755" s="133">
        <f t="shared" si="553"/>
        <v>0</v>
      </c>
      <c r="AN755" s="133">
        <f t="shared" si="553"/>
        <v>0</v>
      </c>
      <c r="AO755" s="133">
        <f t="shared" si="553"/>
        <v>0</v>
      </c>
      <c r="AP755" s="133">
        <f t="shared" si="553"/>
        <v>0</v>
      </c>
      <c r="AQ755" s="133">
        <f t="shared" si="553"/>
        <v>0</v>
      </c>
      <c r="AR755" s="133">
        <f t="shared" si="553"/>
        <v>0</v>
      </c>
      <c r="AS755" s="133">
        <f t="shared" si="553"/>
        <v>0</v>
      </c>
      <c r="AT755" s="133">
        <f t="shared" si="553"/>
        <v>0</v>
      </c>
      <c r="AU755" s="133">
        <f t="shared" si="553"/>
        <v>0</v>
      </c>
      <c r="AV755" s="133">
        <f t="shared" si="553"/>
        <v>0</v>
      </c>
      <c r="AW755" s="133">
        <f t="shared" si="553"/>
        <v>0</v>
      </c>
      <c r="AX755" s="133">
        <f t="shared" si="553"/>
        <v>0</v>
      </c>
      <c r="AY755" s="133">
        <f t="shared" si="553"/>
        <v>0</v>
      </c>
      <c r="AZ755" s="133">
        <f t="shared" si="553"/>
        <v>0</v>
      </c>
      <c r="BA755" s="133">
        <f t="shared" si="553"/>
        <v>0</v>
      </c>
      <c r="BB755" s="133">
        <f t="shared" si="553"/>
        <v>0</v>
      </c>
      <c r="BC755" s="133">
        <f t="shared" si="553"/>
        <v>0</v>
      </c>
      <c r="BD755" s="133">
        <f t="shared" si="553"/>
        <v>0</v>
      </c>
      <c r="BE755" s="133">
        <f t="shared" si="553"/>
        <v>0</v>
      </c>
      <c r="BF755" s="133">
        <f t="shared" si="553"/>
        <v>0</v>
      </c>
      <c r="BG755" s="133">
        <f t="shared" si="553"/>
        <v>0</v>
      </c>
      <c r="BH755" s="133">
        <f t="shared" si="553"/>
        <v>0</v>
      </c>
      <c r="BI755" s="133">
        <f t="shared" si="553"/>
        <v>0</v>
      </c>
      <c r="BJ755" s="133">
        <f t="shared" si="553"/>
        <v>0</v>
      </c>
      <c r="BK755" s="133">
        <f t="shared" si="553"/>
        <v>0</v>
      </c>
      <c r="BL755" s="133">
        <f t="shared" si="553"/>
        <v>0</v>
      </c>
      <c r="BM755" s="133">
        <f t="shared" si="553"/>
        <v>0</v>
      </c>
      <c r="BN755" s="133">
        <f t="shared" si="553"/>
        <v>0</v>
      </c>
      <c r="BO755" s="133">
        <f t="shared" ref="BO755:CA755" si="554">SUM(BO756:BO757)</f>
        <v>0</v>
      </c>
      <c r="BP755" s="133">
        <f t="shared" si="554"/>
        <v>0</v>
      </c>
      <c r="BQ755" s="133">
        <f t="shared" si="554"/>
        <v>0</v>
      </c>
      <c r="BR755" s="133">
        <f t="shared" si="554"/>
        <v>0</v>
      </c>
      <c r="BS755" s="133">
        <f t="shared" si="554"/>
        <v>0</v>
      </c>
      <c r="BT755" s="133">
        <f t="shared" si="554"/>
        <v>0</v>
      </c>
      <c r="BU755" s="133">
        <f t="shared" si="554"/>
        <v>0</v>
      </c>
      <c r="BV755" s="133">
        <f t="shared" si="554"/>
        <v>0</v>
      </c>
      <c r="BW755" s="133">
        <f t="shared" si="554"/>
        <v>0</v>
      </c>
      <c r="BX755" s="133">
        <f t="shared" si="554"/>
        <v>0</v>
      </c>
      <c r="BY755" s="133">
        <f t="shared" si="554"/>
        <v>8.3897100000000009</v>
      </c>
      <c r="BZ755" s="133">
        <f t="shared" si="554"/>
        <v>0</v>
      </c>
      <c r="CA755" s="133">
        <f t="shared" si="554"/>
        <v>0</v>
      </c>
      <c r="CB755" s="98"/>
    </row>
    <row r="756" spans="1:80" s="90" customFormat="1" ht="31.1" x14ac:dyDescent="0.3">
      <c r="A756" s="106" t="s">
        <v>1662</v>
      </c>
      <c r="B756" s="107" t="s">
        <v>664</v>
      </c>
      <c r="C756" s="108" t="s">
        <v>713</v>
      </c>
      <c r="D756" s="122">
        <v>5.1497900000000003</v>
      </c>
      <c r="E756" s="122"/>
      <c r="F756" s="122">
        <f>VLOOKUP(C756,'[1]13'!$C$23:$AZ$935,4,0)</f>
        <v>5.1497900000000003</v>
      </c>
      <c r="G756" s="122">
        <f>VLOOKUP(C756,'[1]13'!$C$23:$AZ$935,5,0)</f>
        <v>0.4</v>
      </c>
      <c r="H756" s="122"/>
      <c r="I756" s="122">
        <f>VLOOKUP(C756,'[1]13'!$C$23:$AZ$935,7,0)</f>
        <v>0.64</v>
      </c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2"/>
      <c r="AC756" s="122"/>
      <c r="AD756" s="122"/>
      <c r="AE756" s="122"/>
      <c r="AF756" s="122"/>
      <c r="AG756" s="122"/>
      <c r="AH756" s="122">
        <v>5.1497900000000003</v>
      </c>
      <c r="AI756" s="122">
        <v>0.4</v>
      </c>
      <c r="AJ756" s="122"/>
      <c r="AK756" s="122">
        <v>0.64</v>
      </c>
      <c r="AL756" s="122"/>
      <c r="AM756" s="122"/>
      <c r="AN756" s="122"/>
      <c r="AO756" s="122">
        <f t="shared" ref="AO756:AO757" si="555">AV756+BC756</f>
        <v>0</v>
      </c>
      <c r="AP756" s="122">
        <f t="shared" ref="AP756:AP757" si="556">AW756+BD756</f>
        <v>0</v>
      </c>
      <c r="AQ756" s="122">
        <f t="shared" ref="AQ756:AQ757" si="557">AX756+BE756</f>
        <v>0</v>
      </c>
      <c r="AR756" s="122">
        <f t="shared" ref="AR756:AR757" si="558">AY756+BF756</f>
        <v>0</v>
      </c>
      <c r="AS756" s="122"/>
      <c r="AT756" s="122"/>
      <c r="AU756" s="122"/>
      <c r="AV756" s="122">
        <f>VLOOKUP(C756,'[1]13'!$C$23:$AZ$935,46,0)</f>
        <v>0</v>
      </c>
      <c r="AW756" s="122">
        <f>VLOOKUP(C756,'[1]13'!$C$23:$AZ$935,47,0)</f>
        <v>0</v>
      </c>
      <c r="AX756" s="122"/>
      <c r="AY756" s="122">
        <f>VLOOKUP(C756,'[1]13'!$C$23:$AZ$935,49,0)</f>
        <v>0</v>
      </c>
      <c r="AZ756" s="122"/>
      <c r="BA756" s="122"/>
      <c r="BB756" s="122"/>
      <c r="BC756" s="122">
        <v>0</v>
      </c>
      <c r="BD756" s="122">
        <v>0</v>
      </c>
      <c r="BE756" s="122"/>
      <c r="BF756" s="122">
        <v>0</v>
      </c>
      <c r="BG756" s="122"/>
      <c r="BH756" s="122"/>
      <c r="BI756" s="122"/>
      <c r="BJ756" s="122"/>
      <c r="BK756" s="122"/>
      <c r="BL756" s="122"/>
      <c r="BM756" s="122"/>
      <c r="BN756" s="122"/>
      <c r="BO756" s="122"/>
      <c r="BP756" s="122"/>
      <c r="BQ756" s="122"/>
      <c r="BR756" s="122"/>
      <c r="BS756" s="122"/>
      <c r="BT756" s="122"/>
      <c r="BU756" s="122"/>
      <c r="BV756" s="122"/>
      <c r="BW756" s="122"/>
      <c r="BX756" s="122"/>
      <c r="BY756" s="122">
        <f t="shared" ref="BY756:BY757" si="559">F756-AO756</f>
        <v>5.1497900000000003</v>
      </c>
      <c r="BZ756" s="122"/>
      <c r="CA756" s="122"/>
      <c r="CB756" s="98"/>
    </row>
    <row r="757" spans="1:80" s="90" customFormat="1" ht="31.1" x14ac:dyDescent="0.3">
      <c r="A757" s="106" t="s">
        <v>1662</v>
      </c>
      <c r="B757" s="107" t="s">
        <v>1071</v>
      </c>
      <c r="C757" s="108" t="s">
        <v>1579</v>
      </c>
      <c r="D757" s="122">
        <v>3.2399200000000001</v>
      </c>
      <c r="E757" s="122"/>
      <c r="F757" s="122">
        <f>VLOOKUP(C757,'[1]13'!$C$23:$AZ$935,4,0)</f>
        <v>3.2399200000000001</v>
      </c>
      <c r="G757" s="122">
        <f>VLOOKUP(C757,'[1]13'!$C$23:$AZ$935,5,0)</f>
        <v>0</v>
      </c>
      <c r="H757" s="122"/>
      <c r="I757" s="122">
        <f>VLOOKUP(C757,'[1]13'!$C$23:$AZ$935,7,0)</f>
        <v>0</v>
      </c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2"/>
      <c r="AC757" s="122"/>
      <c r="AD757" s="122"/>
      <c r="AE757" s="122"/>
      <c r="AF757" s="122"/>
      <c r="AG757" s="122"/>
      <c r="AH757" s="122">
        <v>3.2399200000000001</v>
      </c>
      <c r="AI757" s="122">
        <v>0</v>
      </c>
      <c r="AJ757" s="122"/>
      <c r="AK757" s="122">
        <v>0</v>
      </c>
      <c r="AL757" s="122"/>
      <c r="AM757" s="122"/>
      <c r="AN757" s="122"/>
      <c r="AO757" s="122">
        <f t="shared" si="555"/>
        <v>0</v>
      </c>
      <c r="AP757" s="122">
        <f t="shared" si="556"/>
        <v>0</v>
      </c>
      <c r="AQ757" s="122">
        <f t="shared" si="557"/>
        <v>0</v>
      </c>
      <c r="AR757" s="122">
        <f t="shared" si="558"/>
        <v>0</v>
      </c>
      <c r="AS757" s="122"/>
      <c r="AT757" s="122"/>
      <c r="AU757" s="122"/>
      <c r="AV757" s="122">
        <f>VLOOKUP(C757,'[1]13'!$C$23:$AZ$935,46,0)</f>
        <v>0</v>
      </c>
      <c r="AW757" s="122">
        <f>VLOOKUP(C757,'[1]13'!$C$23:$AZ$935,47,0)</f>
        <v>0</v>
      </c>
      <c r="AX757" s="122"/>
      <c r="AY757" s="122">
        <f>VLOOKUP(C757,'[1]13'!$C$23:$AZ$935,49,0)</f>
        <v>0</v>
      </c>
      <c r="AZ757" s="122"/>
      <c r="BA757" s="122"/>
      <c r="BB757" s="122"/>
      <c r="BC757" s="122">
        <v>0</v>
      </c>
      <c r="BD757" s="122">
        <v>0</v>
      </c>
      <c r="BE757" s="122"/>
      <c r="BF757" s="122">
        <v>0</v>
      </c>
      <c r="BG757" s="122"/>
      <c r="BH757" s="122"/>
      <c r="BI757" s="122"/>
      <c r="BJ757" s="122"/>
      <c r="BK757" s="122"/>
      <c r="BL757" s="122"/>
      <c r="BM757" s="122"/>
      <c r="BN757" s="122"/>
      <c r="BO757" s="122"/>
      <c r="BP757" s="122"/>
      <c r="BQ757" s="122"/>
      <c r="BR757" s="122"/>
      <c r="BS757" s="122"/>
      <c r="BT757" s="122"/>
      <c r="BU757" s="122"/>
      <c r="BV757" s="122"/>
      <c r="BW757" s="122"/>
      <c r="BX757" s="122"/>
      <c r="BY757" s="122">
        <f t="shared" si="559"/>
        <v>3.2399200000000001</v>
      </c>
      <c r="BZ757" s="122"/>
      <c r="CA757" s="122"/>
      <c r="CB757" s="98"/>
    </row>
    <row r="758" spans="1:80" s="90" customFormat="1" x14ac:dyDescent="0.3">
      <c r="A758" s="103"/>
      <c r="B758" s="110" t="s">
        <v>71</v>
      </c>
      <c r="C758" s="105"/>
      <c r="D758" s="133">
        <f t="shared" ref="D758:BN758" si="560">SUM(D759:D760)</f>
        <v>1.3711300000000002</v>
      </c>
      <c r="E758" s="133">
        <f t="shared" si="560"/>
        <v>0</v>
      </c>
      <c r="F758" s="133">
        <f t="shared" si="560"/>
        <v>1.3711300000000002</v>
      </c>
      <c r="G758" s="133">
        <f t="shared" si="560"/>
        <v>0.25</v>
      </c>
      <c r="H758" s="133">
        <f t="shared" si="560"/>
        <v>0</v>
      </c>
      <c r="I758" s="133">
        <f t="shared" si="560"/>
        <v>0.01</v>
      </c>
      <c r="J758" s="133">
        <f t="shared" si="560"/>
        <v>0</v>
      </c>
      <c r="K758" s="133">
        <f t="shared" si="560"/>
        <v>0</v>
      </c>
      <c r="L758" s="133">
        <f t="shared" si="560"/>
        <v>0</v>
      </c>
      <c r="M758" s="133">
        <f t="shared" si="560"/>
        <v>0</v>
      </c>
      <c r="N758" s="133">
        <f t="shared" si="560"/>
        <v>0</v>
      </c>
      <c r="O758" s="133">
        <f t="shared" si="560"/>
        <v>0</v>
      </c>
      <c r="P758" s="133">
        <f t="shared" si="560"/>
        <v>0</v>
      </c>
      <c r="Q758" s="133">
        <f t="shared" si="560"/>
        <v>0</v>
      </c>
      <c r="R758" s="133">
        <f t="shared" si="560"/>
        <v>0</v>
      </c>
      <c r="S758" s="133">
        <f t="shared" si="560"/>
        <v>0</v>
      </c>
      <c r="T758" s="133">
        <f t="shared" si="560"/>
        <v>0</v>
      </c>
      <c r="U758" s="133">
        <f t="shared" si="560"/>
        <v>0</v>
      </c>
      <c r="V758" s="133">
        <f t="shared" si="560"/>
        <v>0</v>
      </c>
      <c r="W758" s="133">
        <f t="shared" si="560"/>
        <v>0</v>
      </c>
      <c r="X758" s="133">
        <f t="shared" si="560"/>
        <v>0</v>
      </c>
      <c r="Y758" s="133">
        <f t="shared" si="560"/>
        <v>0</v>
      </c>
      <c r="Z758" s="133">
        <f t="shared" si="560"/>
        <v>0</v>
      </c>
      <c r="AA758" s="133">
        <f t="shared" si="560"/>
        <v>0</v>
      </c>
      <c r="AB758" s="133">
        <f t="shared" si="560"/>
        <v>0</v>
      </c>
      <c r="AC758" s="133">
        <f t="shared" si="560"/>
        <v>0</v>
      </c>
      <c r="AD758" s="133">
        <f t="shared" si="560"/>
        <v>0</v>
      </c>
      <c r="AE758" s="133">
        <f t="shared" si="560"/>
        <v>0</v>
      </c>
      <c r="AF758" s="133">
        <f t="shared" si="560"/>
        <v>0</v>
      </c>
      <c r="AG758" s="133">
        <f t="shared" si="560"/>
        <v>0</v>
      </c>
      <c r="AH758" s="133">
        <f t="shared" si="560"/>
        <v>1.3711300000000002</v>
      </c>
      <c r="AI758" s="133">
        <f t="shared" si="560"/>
        <v>0.25</v>
      </c>
      <c r="AJ758" s="133">
        <f t="shared" si="560"/>
        <v>0</v>
      </c>
      <c r="AK758" s="133">
        <f t="shared" si="560"/>
        <v>0.01</v>
      </c>
      <c r="AL758" s="133">
        <f t="shared" si="560"/>
        <v>0</v>
      </c>
      <c r="AM758" s="133">
        <f t="shared" si="560"/>
        <v>0</v>
      </c>
      <c r="AN758" s="133">
        <f t="shared" si="560"/>
        <v>0</v>
      </c>
      <c r="AO758" s="133">
        <f t="shared" si="560"/>
        <v>0</v>
      </c>
      <c r="AP758" s="133">
        <f t="shared" si="560"/>
        <v>0</v>
      </c>
      <c r="AQ758" s="133">
        <f t="shared" si="560"/>
        <v>0</v>
      </c>
      <c r="AR758" s="133">
        <f t="shared" si="560"/>
        <v>0</v>
      </c>
      <c r="AS758" s="133">
        <f t="shared" si="560"/>
        <v>0</v>
      </c>
      <c r="AT758" s="133">
        <f t="shared" si="560"/>
        <v>0</v>
      </c>
      <c r="AU758" s="133">
        <f t="shared" si="560"/>
        <v>0</v>
      </c>
      <c r="AV758" s="133">
        <f t="shared" si="560"/>
        <v>0</v>
      </c>
      <c r="AW758" s="133">
        <f t="shared" si="560"/>
        <v>0</v>
      </c>
      <c r="AX758" s="133">
        <f t="shared" si="560"/>
        <v>0</v>
      </c>
      <c r="AY758" s="133">
        <f t="shared" si="560"/>
        <v>0</v>
      </c>
      <c r="AZ758" s="133">
        <f t="shared" si="560"/>
        <v>0</v>
      </c>
      <c r="BA758" s="133">
        <f t="shared" si="560"/>
        <v>0</v>
      </c>
      <c r="BB758" s="133">
        <f t="shared" si="560"/>
        <v>0</v>
      </c>
      <c r="BC758" s="133">
        <f t="shared" si="560"/>
        <v>0</v>
      </c>
      <c r="BD758" s="133">
        <f t="shared" si="560"/>
        <v>0</v>
      </c>
      <c r="BE758" s="133">
        <f t="shared" si="560"/>
        <v>0</v>
      </c>
      <c r="BF758" s="133">
        <f t="shared" si="560"/>
        <v>0</v>
      </c>
      <c r="BG758" s="133">
        <f t="shared" si="560"/>
        <v>0</v>
      </c>
      <c r="BH758" s="133">
        <f t="shared" si="560"/>
        <v>0</v>
      </c>
      <c r="BI758" s="133">
        <f t="shared" si="560"/>
        <v>0</v>
      </c>
      <c r="BJ758" s="133">
        <f t="shared" si="560"/>
        <v>0</v>
      </c>
      <c r="BK758" s="133">
        <f t="shared" si="560"/>
        <v>0</v>
      </c>
      <c r="BL758" s="133">
        <f t="shared" si="560"/>
        <v>0</v>
      </c>
      <c r="BM758" s="133">
        <f t="shared" si="560"/>
        <v>0</v>
      </c>
      <c r="BN758" s="133">
        <f t="shared" si="560"/>
        <v>0</v>
      </c>
      <c r="BO758" s="133">
        <f t="shared" ref="BO758:CA758" si="561">SUM(BO759:BO760)</f>
        <v>0</v>
      </c>
      <c r="BP758" s="133">
        <f t="shared" si="561"/>
        <v>0</v>
      </c>
      <c r="BQ758" s="133">
        <f t="shared" si="561"/>
        <v>0</v>
      </c>
      <c r="BR758" s="133">
        <f t="shared" si="561"/>
        <v>0</v>
      </c>
      <c r="BS758" s="133">
        <f t="shared" si="561"/>
        <v>0</v>
      </c>
      <c r="BT758" s="133">
        <f t="shared" si="561"/>
        <v>0</v>
      </c>
      <c r="BU758" s="133">
        <f t="shared" si="561"/>
        <v>0</v>
      </c>
      <c r="BV758" s="133">
        <f t="shared" si="561"/>
        <v>0</v>
      </c>
      <c r="BW758" s="133">
        <f t="shared" si="561"/>
        <v>0</v>
      </c>
      <c r="BX758" s="133">
        <f t="shared" si="561"/>
        <v>0</v>
      </c>
      <c r="BY758" s="133">
        <f t="shared" si="561"/>
        <v>1.3711300000000002</v>
      </c>
      <c r="BZ758" s="133">
        <f t="shared" si="561"/>
        <v>0</v>
      </c>
      <c r="CA758" s="133">
        <f t="shared" si="561"/>
        <v>0</v>
      </c>
      <c r="CB758" s="98"/>
    </row>
    <row r="759" spans="1:80" s="90" customFormat="1" ht="31.1" x14ac:dyDescent="0.3">
      <c r="A759" s="106" t="s">
        <v>1662</v>
      </c>
      <c r="B759" s="107" t="s">
        <v>1072</v>
      </c>
      <c r="C759" s="108" t="s">
        <v>1580</v>
      </c>
      <c r="D759" s="122">
        <v>1.3711300000000002</v>
      </c>
      <c r="E759" s="122"/>
      <c r="F759" s="122">
        <f>VLOOKUP(C759,'[1]13'!$C$23:$AZ$935,4,0)</f>
        <v>1.3711300000000002</v>
      </c>
      <c r="G759" s="122">
        <f>VLOOKUP(C759,'[1]13'!$C$23:$AZ$935,5,0)</f>
        <v>0.25</v>
      </c>
      <c r="H759" s="122"/>
      <c r="I759" s="122">
        <f>VLOOKUP(C759,'[1]13'!$C$23:$AZ$935,7,0)</f>
        <v>0.01</v>
      </c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2"/>
      <c r="AC759" s="122"/>
      <c r="AD759" s="122"/>
      <c r="AE759" s="122"/>
      <c r="AF759" s="122"/>
      <c r="AG759" s="122"/>
      <c r="AH759" s="122">
        <v>1.3711300000000002</v>
      </c>
      <c r="AI759" s="122">
        <v>0.25</v>
      </c>
      <c r="AJ759" s="122"/>
      <c r="AK759" s="122">
        <v>0.01</v>
      </c>
      <c r="AL759" s="122"/>
      <c r="AM759" s="122"/>
      <c r="AN759" s="122"/>
      <c r="AO759" s="122">
        <f t="shared" ref="AO759:AO760" si="562">AV759+BC759</f>
        <v>0</v>
      </c>
      <c r="AP759" s="122">
        <f t="shared" ref="AP759:AP760" si="563">AW759+BD759</f>
        <v>0</v>
      </c>
      <c r="AQ759" s="122">
        <f t="shared" ref="AQ759:AQ760" si="564">AX759+BE759</f>
        <v>0</v>
      </c>
      <c r="AR759" s="122">
        <f t="shared" ref="AR759:AR760" si="565">AY759+BF759</f>
        <v>0</v>
      </c>
      <c r="AS759" s="122"/>
      <c r="AT759" s="122"/>
      <c r="AU759" s="122"/>
      <c r="AV759" s="122">
        <f>VLOOKUP(C759,'[1]13'!$C$23:$AZ$935,46,0)</f>
        <v>0</v>
      </c>
      <c r="AW759" s="122">
        <f>VLOOKUP(C759,'[1]13'!$C$23:$AZ$935,47,0)</f>
        <v>0</v>
      </c>
      <c r="AX759" s="122"/>
      <c r="AY759" s="122">
        <f>VLOOKUP(C759,'[1]13'!$C$23:$AZ$935,49,0)</f>
        <v>0</v>
      </c>
      <c r="AZ759" s="122"/>
      <c r="BA759" s="122"/>
      <c r="BB759" s="122"/>
      <c r="BC759" s="122">
        <v>0</v>
      </c>
      <c r="BD759" s="122">
        <v>0</v>
      </c>
      <c r="BE759" s="122"/>
      <c r="BF759" s="122">
        <v>0</v>
      </c>
      <c r="BG759" s="122"/>
      <c r="BH759" s="122"/>
      <c r="BI759" s="122"/>
      <c r="BJ759" s="122"/>
      <c r="BK759" s="122"/>
      <c r="BL759" s="122"/>
      <c r="BM759" s="122"/>
      <c r="BN759" s="122"/>
      <c r="BO759" s="122"/>
      <c r="BP759" s="122"/>
      <c r="BQ759" s="122"/>
      <c r="BR759" s="122"/>
      <c r="BS759" s="122"/>
      <c r="BT759" s="122"/>
      <c r="BU759" s="122"/>
      <c r="BV759" s="122"/>
      <c r="BW759" s="122"/>
      <c r="BX759" s="122"/>
      <c r="BY759" s="122">
        <f t="shared" ref="BY759:BY760" si="566">F759-AO759</f>
        <v>1.3711300000000002</v>
      </c>
      <c r="BZ759" s="122"/>
      <c r="CA759" s="122"/>
      <c r="CB759" s="98"/>
    </row>
    <row r="760" spans="1:80" s="90" customFormat="1" ht="93.25" x14ac:dyDescent="0.3">
      <c r="A760" s="106" t="s">
        <v>1662</v>
      </c>
      <c r="B760" s="107" t="s">
        <v>1860</v>
      </c>
      <c r="C760" s="108" t="s">
        <v>1965</v>
      </c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2"/>
      <c r="AC760" s="122"/>
      <c r="AD760" s="122"/>
      <c r="AE760" s="122"/>
      <c r="AF760" s="122"/>
      <c r="AG760" s="122"/>
      <c r="AH760" s="122"/>
      <c r="AI760" s="122"/>
      <c r="AJ760" s="122"/>
      <c r="AK760" s="122"/>
      <c r="AL760" s="122"/>
      <c r="AM760" s="122"/>
      <c r="AN760" s="122"/>
      <c r="AO760" s="122">
        <f t="shared" si="562"/>
        <v>0</v>
      </c>
      <c r="AP760" s="122">
        <f t="shared" si="563"/>
        <v>0</v>
      </c>
      <c r="AQ760" s="122">
        <f t="shared" si="564"/>
        <v>0</v>
      </c>
      <c r="AR760" s="122">
        <f t="shared" si="565"/>
        <v>0</v>
      </c>
      <c r="AS760" s="122"/>
      <c r="AT760" s="122"/>
      <c r="AU760" s="122"/>
      <c r="AV760" s="122"/>
      <c r="AW760" s="122"/>
      <c r="AX760" s="122"/>
      <c r="AY760" s="122"/>
      <c r="AZ760" s="122"/>
      <c r="BA760" s="122"/>
      <c r="BB760" s="122"/>
      <c r="BC760" s="122">
        <v>0</v>
      </c>
      <c r="BD760" s="122">
        <v>0</v>
      </c>
      <c r="BE760" s="122"/>
      <c r="BF760" s="122">
        <v>0</v>
      </c>
      <c r="BG760" s="122"/>
      <c r="BH760" s="122"/>
      <c r="BI760" s="122"/>
      <c r="BJ760" s="122"/>
      <c r="BK760" s="122"/>
      <c r="BL760" s="122"/>
      <c r="BM760" s="122"/>
      <c r="BN760" s="122"/>
      <c r="BO760" s="122"/>
      <c r="BP760" s="122"/>
      <c r="BQ760" s="122"/>
      <c r="BR760" s="122"/>
      <c r="BS760" s="122"/>
      <c r="BT760" s="122"/>
      <c r="BU760" s="122"/>
      <c r="BV760" s="122"/>
      <c r="BW760" s="122"/>
      <c r="BX760" s="122"/>
      <c r="BY760" s="122">
        <f t="shared" si="566"/>
        <v>0</v>
      </c>
      <c r="BZ760" s="122"/>
      <c r="CA760" s="122"/>
      <c r="CB760" s="98"/>
    </row>
    <row r="761" spans="1:80" s="90" customFormat="1" x14ac:dyDescent="0.3">
      <c r="A761" s="103"/>
      <c r="B761" s="110" t="s">
        <v>448</v>
      </c>
      <c r="C761" s="105"/>
      <c r="D761" s="133">
        <f t="shared" ref="D761:BN761" si="567">SUM(D762:D771)</f>
        <v>107.07279999999999</v>
      </c>
      <c r="E761" s="133">
        <f t="shared" si="567"/>
        <v>0</v>
      </c>
      <c r="F761" s="133">
        <f t="shared" si="567"/>
        <v>53.265199999999993</v>
      </c>
      <c r="G761" s="133">
        <f t="shared" si="567"/>
        <v>1.04</v>
      </c>
      <c r="H761" s="133">
        <f t="shared" si="567"/>
        <v>0</v>
      </c>
      <c r="I761" s="133">
        <f t="shared" si="567"/>
        <v>18.020000000000003</v>
      </c>
      <c r="J761" s="133">
        <f t="shared" si="567"/>
        <v>0</v>
      </c>
      <c r="K761" s="133">
        <f t="shared" si="567"/>
        <v>0</v>
      </c>
      <c r="L761" s="133">
        <f t="shared" si="567"/>
        <v>0</v>
      </c>
      <c r="M761" s="133">
        <f t="shared" si="567"/>
        <v>0</v>
      </c>
      <c r="N761" s="133">
        <f t="shared" si="567"/>
        <v>0</v>
      </c>
      <c r="O761" s="133">
        <f t="shared" si="567"/>
        <v>0</v>
      </c>
      <c r="P761" s="133">
        <f t="shared" si="567"/>
        <v>0</v>
      </c>
      <c r="Q761" s="133">
        <f t="shared" si="567"/>
        <v>0</v>
      </c>
      <c r="R761" s="133">
        <f t="shared" si="567"/>
        <v>0</v>
      </c>
      <c r="S761" s="133">
        <f t="shared" si="567"/>
        <v>0</v>
      </c>
      <c r="T761" s="133">
        <f t="shared" si="567"/>
        <v>0</v>
      </c>
      <c r="U761" s="133">
        <f t="shared" si="567"/>
        <v>0</v>
      </c>
      <c r="V761" s="133">
        <f t="shared" si="567"/>
        <v>0</v>
      </c>
      <c r="W761" s="133">
        <f t="shared" si="567"/>
        <v>0</v>
      </c>
      <c r="X761" s="133">
        <f t="shared" si="567"/>
        <v>0</v>
      </c>
      <c r="Y761" s="133">
        <f t="shared" si="567"/>
        <v>0</v>
      </c>
      <c r="Z761" s="133">
        <f t="shared" si="567"/>
        <v>0</v>
      </c>
      <c r="AA761" s="133">
        <f t="shared" si="567"/>
        <v>0</v>
      </c>
      <c r="AB761" s="133">
        <f t="shared" si="567"/>
        <v>0</v>
      </c>
      <c r="AC761" s="133">
        <f t="shared" si="567"/>
        <v>0</v>
      </c>
      <c r="AD761" s="133">
        <f t="shared" si="567"/>
        <v>0</v>
      </c>
      <c r="AE761" s="133">
        <f t="shared" si="567"/>
        <v>0</v>
      </c>
      <c r="AF761" s="133">
        <f t="shared" si="567"/>
        <v>0</v>
      </c>
      <c r="AG761" s="133">
        <f t="shared" si="567"/>
        <v>0</v>
      </c>
      <c r="AH761" s="133">
        <f t="shared" si="567"/>
        <v>53.265199999999993</v>
      </c>
      <c r="AI761" s="133">
        <f t="shared" si="567"/>
        <v>1.04</v>
      </c>
      <c r="AJ761" s="133">
        <f t="shared" si="567"/>
        <v>0</v>
      </c>
      <c r="AK761" s="133">
        <f t="shared" si="567"/>
        <v>18.020000000000003</v>
      </c>
      <c r="AL761" s="133">
        <f t="shared" si="567"/>
        <v>0</v>
      </c>
      <c r="AM761" s="133">
        <f t="shared" si="567"/>
        <v>0</v>
      </c>
      <c r="AN761" s="133">
        <f t="shared" si="567"/>
        <v>0</v>
      </c>
      <c r="AO761" s="133">
        <f t="shared" si="567"/>
        <v>9.3372001900000008</v>
      </c>
      <c r="AP761" s="133">
        <f t="shared" si="567"/>
        <v>1.6600000000000001</v>
      </c>
      <c r="AQ761" s="133">
        <f t="shared" si="567"/>
        <v>0</v>
      </c>
      <c r="AR761" s="133">
        <f t="shared" si="567"/>
        <v>0.42300000000000004</v>
      </c>
      <c r="AS761" s="133">
        <f t="shared" si="567"/>
        <v>0</v>
      </c>
      <c r="AT761" s="133">
        <f t="shared" si="567"/>
        <v>0</v>
      </c>
      <c r="AU761" s="133">
        <f t="shared" si="567"/>
        <v>0</v>
      </c>
      <c r="AV761" s="133">
        <f t="shared" si="567"/>
        <v>6.17843111</v>
      </c>
      <c r="AW761" s="133">
        <f t="shared" si="567"/>
        <v>1.03</v>
      </c>
      <c r="AX761" s="133">
        <f t="shared" si="567"/>
        <v>0</v>
      </c>
      <c r="AY761" s="133">
        <f t="shared" si="567"/>
        <v>0.33300000000000002</v>
      </c>
      <c r="AZ761" s="133">
        <f t="shared" si="567"/>
        <v>0</v>
      </c>
      <c r="BA761" s="133">
        <f t="shared" si="567"/>
        <v>0</v>
      </c>
      <c r="BB761" s="133">
        <f t="shared" si="567"/>
        <v>0</v>
      </c>
      <c r="BC761" s="133">
        <f t="shared" si="567"/>
        <v>3.1587690799999999</v>
      </c>
      <c r="BD761" s="133">
        <f t="shared" si="567"/>
        <v>0.63</v>
      </c>
      <c r="BE761" s="133">
        <f t="shared" si="567"/>
        <v>0</v>
      </c>
      <c r="BF761" s="133">
        <f t="shared" si="567"/>
        <v>0.09</v>
      </c>
      <c r="BG761" s="133">
        <f t="shared" si="567"/>
        <v>0</v>
      </c>
      <c r="BH761" s="133">
        <f t="shared" si="567"/>
        <v>0</v>
      </c>
      <c r="BI761" s="133">
        <f t="shared" si="567"/>
        <v>0</v>
      </c>
      <c r="BJ761" s="133">
        <f t="shared" si="567"/>
        <v>0</v>
      </c>
      <c r="BK761" s="133">
        <f t="shared" si="567"/>
        <v>0</v>
      </c>
      <c r="BL761" s="133">
        <f t="shared" si="567"/>
        <v>0</v>
      </c>
      <c r="BM761" s="133">
        <f t="shared" si="567"/>
        <v>0</v>
      </c>
      <c r="BN761" s="133">
        <f t="shared" si="567"/>
        <v>0</v>
      </c>
      <c r="BO761" s="133">
        <f t="shared" ref="BO761:CA761" si="568">SUM(BO762:BO771)</f>
        <v>0</v>
      </c>
      <c r="BP761" s="133">
        <f t="shared" si="568"/>
        <v>0</v>
      </c>
      <c r="BQ761" s="133">
        <f t="shared" si="568"/>
        <v>0</v>
      </c>
      <c r="BR761" s="133">
        <f t="shared" si="568"/>
        <v>0</v>
      </c>
      <c r="BS761" s="133">
        <f t="shared" si="568"/>
        <v>0</v>
      </c>
      <c r="BT761" s="133">
        <f t="shared" si="568"/>
        <v>0</v>
      </c>
      <c r="BU761" s="133">
        <f t="shared" si="568"/>
        <v>0</v>
      </c>
      <c r="BV761" s="133">
        <f t="shared" si="568"/>
        <v>0</v>
      </c>
      <c r="BW761" s="133">
        <f t="shared" si="568"/>
        <v>0</v>
      </c>
      <c r="BX761" s="133">
        <f t="shared" si="568"/>
        <v>0</v>
      </c>
      <c r="BY761" s="133">
        <f t="shared" si="568"/>
        <v>43.927999809999996</v>
      </c>
      <c r="BZ761" s="133">
        <f t="shared" si="568"/>
        <v>0</v>
      </c>
      <c r="CA761" s="133">
        <f t="shared" si="568"/>
        <v>0</v>
      </c>
      <c r="CB761" s="98"/>
    </row>
    <row r="762" spans="1:80" s="90" customFormat="1" ht="62.2" x14ac:dyDescent="0.3">
      <c r="A762" s="106" t="s">
        <v>1662</v>
      </c>
      <c r="B762" s="107" t="s">
        <v>1861</v>
      </c>
      <c r="C762" s="108" t="s">
        <v>1581</v>
      </c>
      <c r="D762" s="122">
        <v>26.440999999999999</v>
      </c>
      <c r="E762" s="122"/>
      <c r="F762" s="122">
        <f>VLOOKUP(C762,'[1]13'!$C$23:$AZ$935,4,0)</f>
        <v>0</v>
      </c>
      <c r="G762" s="122">
        <f>VLOOKUP(C762,'[1]13'!$C$23:$AZ$935,5,0)</f>
        <v>0</v>
      </c>
      <c r="H762" s="122"/>
      <c r="I762" s="122">
        <f>VLOOKUP(C762,'[1]13'!$C$23:$AZ$935,7,0)</f>
        <v>0</v>
      </c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2"/>
      <c r="AC762" s="122"/>
      <c r="AD762" s="122"/>
      <c r="AE762" s="122"/>
      <c r="AF762" s="122"/>
      <c r="AG762" s="122"/>
      <c r="AH762" s="122">
        <v>0</v>
      </c>
      <c r="AI762" s="122">
        <v>0</v>
      </c>
      <c r="AJ762" s="122"/>
      <c r="AK762" s="122">
        <v>0</v>
      </c>
      <c r="AL762" s="122"/>
      <c r="AM762" s="122"/>
      <c r="AN762" s="122"/>
      <c r="AO762" s="122">
        <f t="shared" ref="AO762:AO771" si="569">AV762+BC762</f>
        <v>0</v>
      </c>
      <c r="AP762" s="122">
        <f t="shared" ref="AP762:AP771" si="570">AW762+BD762</f>
        <v>0</v>
      </c>
      <c r="AQ762" s="122">
        <f t="shared" ref="AQ762:AQ771" si="571">AX762+BE762</f>
        <v>0</v>
      </c>
      <c r="AR762" s="122">
        <f t="shared" ref="AR762:AR771" si="572">AY762+BF762</f>
        <v>0</v>
      </c>
      <c r="AS762" s="122"/>
      <c r="AT762" s="122"/>
      <c r="AU762" s="122"/>
      <c r="AV762" s="122">
        <f>VLOOKUP(C762,'[1]13'!$C$23:$AZ$935,46,0)</f>
        <v>0</v>
      </c>
      <c r="AW762" s="122">
        <f>VLOOKUP(C762,'[1]13'!$C$23:$AZ$935,47,0)</f>
        <v>0</v>
      </c>
      <c r="AX762" s="122"/>
      <c r="AY762" s="122">
        <f>VLOOKUP(C762,'[1]13'!$C$23:$AZ$935,49,0)</f>
        <v>0</v>
      </c>
      <c r="AZ762" s="122"/>
      <c r="BA762" s="122"/>
      <c r="BB762" s="122"/>
      <c r="BC762" s="122">
        <v>0</v>
      </c>
      <c r="BD762" s="122">
        <v>0</v>
      </c>
      <c r="BE762" s="122"/>
      <c r="BF762" s="122">
        <v>0</v>
      </c>
      <c r="BG762" s="122"/>
      <c r="BH762" s="122"/>
      <c r="BI762" s="122"/>
      <c r="BJ762" s="122"/>
      <c r="BK762" s="122"/>
      <c r="BL762" s="122"/>
      <c r="BM762" s="122"/>
      <c r="BN762" s="122"/>
      <c r="BO762" s="122"/>
      <c r="BP762" s="122"/>
      <c r="BQ762" s="122"/>
      <c r="BR762" s="122"/>
      <c r="BS762" s="122"/>
      <c r="BT762" s="122"/>
      <c r="BU762" s="122"/>
      <c r="BV762" s="122"/>
      <c r="BW762" s="122"/>
      <c r="BX762" s="122"/>
      <c r="BY762" s="122">
        <f t="shared" ref="BY762:BY771" si="573">F762-AO762</f>
        <v>0</v>
      </c>
      <c r="BZ762" s="122"/>
      <c r="CA762" s="122"/>
      <c r="CB762" s="98"/>
    </row>
    <row r="763" spans="1:80" s="90" customFormat="1" ht="46.65" x14ac:dyDescent="0.3">
      <c r="A763" s="106" t="s">
        <v>1662</v>
      </c>
      <c r="B763" s="107" t="s">
        <v>1862</v>
      </c>
      <c r="C763" s="108" t="s">
        <v>1582</v>
      </c>
      <c r="D763" s="122">
        <v>5.4777200000000006</v>
      </c>
      <c r="E763" s="122"/>
      <c r="F763" s="122">
        <f>VLOOKUP(C763,'[1]13'!$C$23:$AZ$935,4,0)</f>
        <v>5.4777200000000006</v>
      </c>
      <c r="G763" s="122">
        <f>VLOOKUP(C763,'[1]13'!$C$23:$AZ$935,5,0)</f>
        <v>0.63</v>
      </c>
      <c r="H763" s="122"/>
      <c r="I763" s="122">
        <f>VLOOKUP(C763,'[1]13'!$C$23:$AZ$935,7,0)</f>
        <v>0.26</v>
      </c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2"/>
      <c r="AC763" s="122"/>
      <c r="AD763" s="122"/>
      <c r="AE763" s="122"/>
      <c r="AF763" s="122"/>
      <c r="AG763" s="122"/>
      <c r="AH763" s="122">
        <v>5.4777200000000006</v>
      </c>
      <c r="AI763" s="122">
        <v>0.63</v>
      </c>
      <c r="AJ763" s="122"/>
      <c r="AK763" s="122">
        <v>0.26</v>
      </c>
      <c r="AL763" s="122"/>
      <c r="AM763" s="122"/>
      <c r="AN763" s="122"/>
      <c r="AO763" s="122">
        <f t="shared" si="569"/>
        <v>3.0113572899999999</v>
      </c>
      <c r="AP763" s="122">
        <f t="shared" si="570"/>
        <v>0.63</v>
      </c>
      <c r="AQ763" s="122">
        <f t="shared" si="571"/>
        <v>0</v>
      </c>
      <c r="AR763" s="122">
        <f t="shared" si="572"/>
        <v>0.26200000000000001</v>
      </c>
      <c r="AS763" s="122"/>
      <c r="AT763" s="122"/>
      <c r="AU763" s="122"/>
      <c r="AV763" s="122">
        <f>VLOOKUP(C763,'[1]13'!$C$23:$AZ$935,46,0)</f>
        <v>3.0113572899999999</v>
      </c>
      <c r="AW763" s="122">
        <f>VLOOKUP(C763,'[1]13'!$C$23:$AZ$935,47,0)</f>
        <v>0.63</v>
      </c>
      <c r="AX763" s="122"/>
      <c r="AY763" s="122">
        <f>VLOOKUP(C763,'[1]13'!$C$23:$AZ$935,49,0)</f>
        <v>0.26200000000000001</v>
      </c>
      <c r="AZ763" s="122"/>
      <c r="BA763" s="122"/>
      <c r="BB763" s="122"/>
      <c r="BC763" s="122">
        <v>0</v>
      </c>
      <c r="BD763" s="122">
        <v>0</v>
      </c>
      <c r="BE763" s="122"/>
      <c r="BF763" s="122">
        <v>0</v>
      </c>
      <c r="BG763" s="122"/>
      <c r="BH763" s="122"/>
      <c r="BI763" s="122"/>
      <c r="BJ763" s="122"/>
      <c r="BK763" s="122"/>
      <c r="BL763" s="122"/>
      <c r="BM763" s="122"/>
      <c r="BN763" s="122"/>
      <c r="BO763" s="122"/>
      <c r="BP763" s="122"/>
      <c r="BQ763" s="122"/>
      <c r="BR763" s="122"/>
      <c r="BS763" s="122"/>
      <c r="BT763" s="122"/>
      <c r="BU763" s="122"/>
      <c r="BV763" s="122"/>
      <c r="BW763" s="122"/>
      <c r="BX763" s="122"/>
      <c r="BY763" s="122">
        <f t="shared" si="573"/>
        <v>2.4663627100000007</v>
      </c>
      <c r="BZ763" s="122"/>
      <c r="CA763" s="122"/>
      <c r="CB763" s="98"/>
    </row>
    <row r="764" spans="1:80" s="90" customFormat="1" ht="62.2" x14ac:dyDescent="0.3">
      <c r="A764" s="106" t="s">
        <v>1662</v>
      </c>
      <c r="B764" s="107" t="s">
        <v>245</v>
      </c>
      <c r="C764" s="108" t="s">
        <v>143</v>
      </c>
      <c r="D764" s="122">
        <v>44.355059999999995</v>
      </c>
      <c r="E764" s="122"/>
      <c r="F764" s="122">
        <f>VLOOKUP(C764,'[1]13'!$C$23:$AZ$935,4,0)</f>
        <v>44.355059999999995</v>
      </c>
      <c r="G764" s="122">
        <f>VLOOKUP(C764,'[1]13'!$C$23:$AZ$935,5,0)</f>
        <v>0.25</v>
      </c>
      <c r="H764" s="122"/>
      <c r="I764" s="122">
        <f>VLOOKUP(C764,'[1]13'!$C$23:$AZ$935,7,0)</f>
        <v>17.66</v>
      </c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2"/>
      <c r="AC764" s="122"/>
      <c r="AD764" s="122"/>
      <c r="AE764" s="122"/>
      <c r="AF764" s="122"/>
      <c r="AG764" s="122"/>
      <c r="AH764" s="122">
        <v>44.355059999999995</v>
      </c>
      <c r="AI764" s="122">
        <v>0.25</v>
      </c>
      <c r="AJ764" s="122"/>
      <c r="AK764" s="122">
        <v>17.66</v>
      </c>
      <c r="AL764" s="122"/>
      <c r="AM764" s="122"/>
      <c r="AN764" s="122"/>
      <c r="AO764" s="122">
        <f t="shared" si="569"/>
        <v>0</v>
      </c>
      <c r="AP764" s="122">
        <f t="shared" si="570"/>
        <v>0</v>
      </c>
      <c r="AQ764" s="122">
        <f t="shared" si="571"/>
        <v>0</v>
      </c>
      <c r="AR764" s="122">
        <f t="shared" si="572"/>
        <v>0</v>
      </c>
      <c r="AS764" s="122"/>
      <c r="AT764" s="122"/>
      <c r="AU764" s="122"/>
      <c r="AV764" s="122">
        <f>VLOOKUP(C764,'[1]13'!$C$23:$AZ$935,46,0)</f>
        <v>0</v>
      </c>
      <c r="AW764" s="122">
        <f>VLOOKUP(C764,'[1]13'!$C$23:$AZ$935,47,0)</f>
        <v>0</v>
      </c>
      <c r="AX764" s="122"/>
      <c r="AY764" s="122">
        <f>VLOOKUP(C764,'[1]13'!$C$23:$AZ$935,49,0)</f>
        <v>0</v>
      </c>
      <c r="AZ764" s="122"/>
      <c r="BA764" s="122"/>
      <c r="BB764" s="122"/>
      <c r="BC764" s="122">
        <v>0</v>
      </c>
      <c r="BD764" s="122">
        <v>0</v>
      </c>
      <c r="BE764" s="122"/>
      <c r="BF764" s="122">
        <v>0</v>
      </c>
      <c r="BG764" s="122"/>
      <c r="BH764" s="122"/>
      <c r="BI764" s="122"/>
      <c r="BJ764" s="122"/>
      <c r="BK764" s="122"/>
      <c r="BL764" s="122"/>
      <c r="BM764" s="122"/>
      <c r="BN764" s="122"/>
      <c r="BO764" s="122"/>
      <c r="BP764" s="122"/>
      <c r="BQ764" s="122"/>
      <c r="BR764" s="122"/>
      <c r="BS764" s="122"/>
      <c r="BT764" s="122"/>
      <c r="BU764" s="122"/>
      <c r="BV764" s="122"/>
      <c r="BW764" s="122"/>
      <c r="BX764" s="122"/>
      <c r="BY764" s="122">
        <f t="shared" si="573"/>
        <v>44.355059999999995</v>
      </c>
      <c r="BZ764" s="122"/>
      <c r="CA764" s="122"/>
      <c r="CB764" s="98"/>
    </row>
    <row r="765" spans="1:80" s="90" customFormat="1" ht="62.2" x14ac:dyDescent="0.3">
      <c r="A765" s="106" t="s">
        <v>1662</v>
      </c>
      <c r="B765" s="107" t="s">
        <v>1863</v>
      </c>
      <c r="C765" s="108" t="s">
        <v>1583</v>
      </c>
      <c r="D765" s="122">
        <v>10.450749999999999</v>
      </c>
      <c r="E765" s="73"/>
      <c r="F765" s="122">
        <f>VLOOKUP(C765,'[1]13'!$C$23:$AZ$935,4,0)</f>
        <v>0</v>
      </c>
      <c r="G765" s="122">
        <f>VLOOKUP(C765,'[1]13'!$C$23:$AZ$935,5,0)</f>
        <v>0</v>
      </c>
      <c r="H765" s="122"/>
      <c r="I765" s="122">
        <f>VLOOKUP(C765,'[1]13'!$C$23:$AZ$935,7,0)</f>
        <v>0</v>
      </c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/>
      <c r="AE765" s="73"/>
      <c r="AF765" s="73"/>
      <c r="AG765" s="73"/>
      <c r="AH765" s="73">
        <v>0</v>
      </c>
      <c r="AI765" s="73">
        <v>0</v>
      </c>
      <c r="AJ765" s="73"/>
      <c r="AK765" s="73">
        <v>0</v>
      </c>
      <c r="AL765" s="73"/>
      <c r="AM765" s="73"/>
      <c r="AN765" s="73"/>
      <c r="AO765" s="122">
        <f t="shared" si="569"/>
        <v>0</v>
      </c>
      <c r="AP765" s="122">
        <f t="shared" si="570"/>
        <v>0</v>
      </c>
      <c r="AQ765" s="122">
        <f t="shared" si="571"/>
        <v>0</v>
      </c>
      <c r="AR765" s="122">
        <f t="shared" si="572"/>
        <v>0</v>
      </c>
      <c r="AS765" s="73"/>
      <c r="AT765" s="73"/>
      <c r="AU765" s="73"/>
      <c r="AV765" s="122">
        <f>VLOOKUP(C765,'[1]13'!$C$23:$AZ$935,46,0)</f>
        <v>0</v>
      </c>
      <c r="AW765" s="122">
        <f>VLOOKUP(C765,'[1]13'!$C$23:$AZ$935,47,0)</f>
        <v>0</v>
      </c>
      <c r="AX765" s="122"/>
      <c r="AY765" s="122">
        <f>VLOOKUP(C765,'[1]13'!$C$23:$AZ$935,49,0)</f>
        <v>0</v>
      </c>
      <c r="AZ765" s="73"/>
      <c r="BA765" s="73"/>
      <c r="BB765" s="73"/>
      <c r="BC765" s="73">
        <v>0</v>
      </c>
      <c r="BD765" s="73">
        <v>0</v>
      </c>
      <c r="BE765" s="73"/>
      <c r="BF765" s="73">
        <v>0</v>
      </c>
      <c r="BG765" s="73"/>
      <c r="BH765" s="73"/>
      <c r="BI765" s="73"/>
      <c r="BJ765" s="73"/>
      <c r="BK765" s="73"/>
      <c r="BL765" s="73"/>
      <c r="BM765" s="73"/>
      <c r="BN765" s="73"/>
      <c r="BO765" s="73"/>
      <c r="BP765" s="73"/>
      <c r="BQ765" s="73"/>
      <c r="BR765" s="73"/>
      <c r="BS765" s="73"/>
      <c r="BT765" s="73"/>
      <c r="BU765" s="73"/>
      <c r="BV765" s="73"/>
      <c r="BW765" s="73"/>
      <c r="BX765" s="73"/>
      <c r="BY765" s="122">
        <f t="shared" si="573"/>
        <v>0</v>
      </c>
      <c r="BZ765" s="73"/>
      <c r="CA765" s="73"/>
      <c r="CB765" s="98"/>
    </row>
    <row r="766" spans="1:80" s="90" customFormat="1" ht="46.65" x14ac:dyDescent="0.3">
      <c r="A766" s="106" t="s">
        <v>1662</v>
      </c>
      <c r="B766" s="107" t="s">
        <v>1864</v>
      </c>
      <c r="C766" s="108" t="s">
        <v>1584</v>
      </c>
      <c r="D766" s="122">
        <v>3.43242</v>
      </c>
      <c r="E766" s="73"/>
      <c r="F766" s="122">
        <f>VLOOKUP(C766,'[1]13'!$C$23:$AZ$935,4,0)</f>
        <v>3.43242</v>
      </c>
      <c r="G766" s="122">
        <f>VLOOKUP(C766,'[1]13'!$C$23:$AZ$935,5,0)</f>
        <v>0.16</v>
      </c>
      <c r="H766" s="122"/>
      <c r="I766" s="122">
        <f>VLOOKUP(C766,'[1]13'!$C$23:$AZ$935,7,0)</f>
        <v>0.1</v>
      </c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  <c r="AD766" s="73"/>
      <c r="AE766" s="73"/>
      <c r="AF766" s="73"/>
      <c r="AG766" s="73"/>
      <c r="AH766" s="73">
        <v>3.43242</v>
      </c>
      <c r="AI766" s="73">
        <v>0.16</v>
      </c>
      <c r="AJ766" s="73"/>
      <c r="AK766" s="73">
        <v>0.1</v>
      </c>
      <c r="AL766" s="73"/>
      <c r="AM766" s="73"/>
      <c r="AN766" s="73"/>
      <c r="AO766" s="122">
        <f t="shared" si="569"/>
        <v>3.1670738199999997</v>
      </c>
      <c r="AP766" s="122">
        <f t="shared" si="570"/>
        <v>0.4</v>
      </c>
      <c r="AQ766" s="122">
        <f t="shared" si="571"/>
        <v>0</v>
      </c>
      <c r="AR766" s="122">
        <f t="shared" si="572"/>
        <v>7.0999999999999994E-2</v>
      </c>
      <c r="AS766" s="73"/>
      <c r="AT766" s="73"/>
      <c r="AU766" s="73"/>
      <c r="AV766" s="122">
        <f>VLOOKUP(C766,'[1]13'!$C$23:$AZ$935,46,0)</f>
        <v>3.1670738199999997</v>
      </c>
      <c r="AW766" s="122">
        <f>VLOOKUP(C766,'[1]13'!$C$23:$AZ$935,47,0)</f>
        <v>0.4</v>
      </c>
      <c r="AX766" s="122"/>
      <c r="AY766" s="122">
        <f>VLOOKUP(C766,'[1]13'!$C$23:$AZ$935,49,0)</f>
        <v>7.0999999999999994E-2</v>
      </c>
      <c r="AZ766" s="73"/>
      <c r="BA766" s="73"/>
      <c r="BB766" s="73"/>
      <c r="BC766" s="73">
        <v>0</v>
      </c>
      <c r="BD766" s="73">
        <v>0</v>
      </c>
      <c r="BE766" s="73"/>
      <c r="BF766" s="73">
        <v>0</v>
      </c>
      <c r="BG766" s="73"/>
      <c r="BH766" s="73"/>
      <c r="BI766" s="73"/>
      <c r="BJ766" s="73"/>
      <c r="BK766" s="73"/>
      <c r="BL766" s="73"/>
      <c r="BM766" s="73"/>
      <c r="BN766" s="73"/>
      <c r="BO766" s="73"/>
      <c r="BP766" s="73"/>
      <c r="BQ766" s="73"/>
      <c r="BR766" s="73"/>
      <c r="BS766" s="73"/>
      <c r="BT766" s="73"/>
      <c r="BU766" s="73"/>
      <c r="BV766" s="73"/>
      <c r="BW766" s="73"/>
      <c r="BX766" s="73"/>
      <c r="BY766" s="122">
        <f t="shared" si="573"/>
        <v>0.26534618000000032</v>
      </c>
      <c r="BZ766" s="73"/>
      <c r="CA766" s="73"/>
      <c r="CB766" s="98"/>
    </row>
    <row r="767" spans="1:80" s="90" customFormat="1" ht="62.2" x14ac:dyDescent="0.3">
      <c r="A767" s="106" t="s">
        <v>1662</v>
      </c>
      <c r="B767" s="107" t="s">
        <v>1073</v>
      </c>
      <c r="C767" s="108" t="s">
        <v>1585</v>
      </c>
      <c r="D767" s="122">
        <v>8.2712599999999998</v>
      </c>
      <c r="E767" s="122"/>
      <c r="F767" s="122">
        <f>VLOOKUP(C767,'[1]13'!$C$23:$AZ$935,4,0)</f>
        <v>0</v>
      </c>
      <c r="G767" s="122">
        <f>VLOOKUP(C767,'[1]13'!$C$23:$AZ$935,5,0)</f>
        <v>0</v>
      </c>
      <c r="H767" s="122"/>
      <c r="I767" s="122">
        <f>VLOOKUP(C767,'[1]13'!$C$23:$AZ$935,7,0)</f>
        <v>0</v>
      </c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2"/>
      <c r="AC767" s="122"/>
      <c r="AD767" s="122"/>
      <c r="AE767" s="122"/>
      <c r="AF767" s="122"/>
      <c r="AG767" s="122"/>
      <c r="AH767" s="122">
        <v>0</v>
      </c>
      <c r="AI767" s="122">
        <v>0</v>
      </c>
      <c r="AJ767" s="122"/>
      <c r="AK767" s="122">
        <v>0</v>
      </c>
      <c r="AL767" s="122"/>
      <c r="AM767" s="122"/>
      <c r="AN767" s="122"/>
      <c r="AO767" s="122">
        <f t="shared" si="569"/>
        <v>0</v>
      </c>
      <c r="AP767" s="122">
        <f t="shared" si="570"/>
        <v>0</v>
      </c>
      <c r="AQ767" s="122">
        <f t="shared" si="571"/>
        <v>0</v>
      </c>
      <c r="AR767" s="122">
        <f t="shared" si="572"/>
        <v>0</v>
      </c>
      <c r="AS767" s="122"/>
      <c r="AT767" s="122"/>
      <c r="AU767" s="122"/>
      <c r="AV767" s="122">
        <f>VLOOKUP(C767,'[1]13'!$C$23:$AZ$935,46,0)</f>
        <v>0</v>
      </c>
      <c r="AW767" s="122">
        <f>VLOOKUP(C767,'[1]13'!$C$23:$AZ$935,47,0)</f>
        <v>0</v>
      </c>
      <c r="AX767" s="122"/>
      <c r="AY767" s="122">
        <f>VLOOKUP(C767,'[1]13'!$C$23:$AZ$935,49,0)</f>
        <v>0</v>
      </c>
      <c r="AZ767" s="122"/>
      <c r="BA767" s="122"/>
      <c r="BB767" s="122"/>
      <c r="BC767" s="122">
        <v>0</v>
      </c>
      <c r="BD767" s="122">
        <v>0</v>
      </c>
      <c r="BE767" s="122"/>
      <c r="BF767" s="122">
        <v>0</v>
      </c>
      <c r="BG767" s="122"/>
      <c r="BH767" s="122"/>
      <c r="BI767" s="122"/>
      <c r="BJ767" s="122"/>
      <c r="BK767" s="122"/>
      <c r="BL767" s="122"/>
      <c r="BM767" s="122"/>
      <c r="BN767" s="122"/>
      <c r="BO767" s="122"/>
      <c r="BP767" s="122"/>
      <c r="BQ767" s="122"/>
      <c r="BR767" s="122"/>
      <c r="BS767" s="122"/>
      <c r="BT767" s="122"/>
      <c r="BU767" s="122"/>
      <c r="BV767" s="122"/>
      <c r="BW767" s="122"/>
      <c r="BX767" s="122"/>
      <c r="BY767" s="122">
        <f t="shared" si="573"/>
        <v>0</v>
      </c>
      <c r="BZ767" s="122"/>
      <c r="CA767" s="122"/>
      <c r="CB767" s="98"/>
    </row>
    <row r="768" spans="1:80" s="90" customFormat="1" ht="62.2" x14ac:dyDescent="0.3">
      <c r="A768" s="106" t="s">
        <v>1662</v>
      </c>
      <c r="B768" s="107" t="s">
        <v>1074</v>
      </c>
      <c r="C768" s="108" t="s">
        <v>1586</v>
      </c>
      <c r="D768" s="122">
        <v>3.3530700000000002</v>
      </c>
      <c r="E768" s="122"/>
      <c r="F768" s="122">
        <f>VLOOKUP(C768,'[1]13'!$C$23:$AZ$935,4,0)</f>
        <v>0</v>
      </c>
      <c r="G768" s="122">
        <f>VLOOKUP(C768,'[1]13'!$C$23:$AZ$935,5,0)</f>
        <v>0</v>
      </c>
      <c r="H768" s="122"/>
      <c r="I768" s="122">
        <f>VLOOKUP(C768,'[1]13'!$C$23:$AZ$935,7,0)</f>
        <v>0</v>
      </c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2"/>
      <c r="AC768" s="122"/>
      <c r="AD768" s="122"/>
      <c r="AE768" s="122"/>
      <c r="AF768" s="122"/>
      <c r="AG768" s="122"/>
      <c r="AH768" s="122">
        <v>0</v>
      </c>
      <c r="AI768" s="122">
        <v>0</v>
      </c>
      <c r="AJ768" s="122"/>
      <c r="AK768" s="122">
        <v>0</v>
      </c>
      <c r="AL768" s="122"/>
      <c r="AM768" s="122"/>
      <c r="AN768" s="122"/>
      <c r="AO768" s="122">
        <f t="shared" si="569"/>
        <v>3.1587690799999999</v>
      </c>
      <c r="AP768" s="122">
        <f t="shared" si="570"/>
        <v>0.63</v>
      </c>
      <c r="AQ768" s="122">
        <f t="shared" si="571"/>
        <v>0</v>
      </c>
      <c r="AR768" s="122">
        <f t="shared" si="572"/>
        <v>0.09</v>
      </c>
      <c r="AS768" s="122"/>
      <c r="AT768" s="122"/>
      <c r="AU768" s="122"/>
      <c r="AV768" s="122">
        <f>VLOOKUP(C768,'[1]13'!$C$23:$AZ$935,46,0)</f>
        <v>0</v>
      </c>
      <c r="AW768" s="122">
        <f>VLOOKUP(C768,'[1]13'!$C$23:$AZ$935,47,0)</f>
        <v>0</v>
      </c>
      <c r="AX768" s="122"/>
      <c r="AY768" s="122">
        <f>VLOOKUP(C768,'[1]13'!$C$23:$AZ$935,49,0)</f>
        <v>0</v>
      </c>
      <c r="AZ768" s="122"/>
      <c r="BA768" s="122"/>
      <c r="BB768" s="122"/>
      <c r="BC768" s="122">
        <v>3.1587690799999999</v>
      </c>
      <c r="BD768" s="122">
        <v>0.63</v>
      </c>
      <c r="BE768" s="122"/>
      <c r="BF768" s="122">
        <v>0.09</v>
      </c>
      <c r="BG768" s="122"/>
      <c r="BH768" s="122"/>
      <c r="BI768" s="122"/>
      <c r="BJ768" s="122"/>
      <c r="BK768" s="122"/>
      <c r="BL768" s="122"/>
      <c r="BM768" s="122"/>
      <c r="BN768" s="122"/>
      <c r="BO768" s="122"/>
      <c r="BP768" s="122"/>
      <c r="BQ768" s="122"/>
      <c r="BR768" s="122"/>
      <c r="BS768" s="122"/>
      <c r="BT768" s="122"/>
      <c r="BU768" s="122"/>
      <c r="BV768" s="122"/>
      <c r="BW768" s="122"/>
      <c r="BX768" s="122"/>
      <c r="BY768" s="122">
        <f t="shared" si="573"/>
        <v>-3.1587690799999999</v>
      </c>
      <c r="BZ768" s="122"/>
      <c r="CA768" s="122"/>
      <c r="CB768" s="98"/>
    </row>
    <row r="769" spans="1:80" s="90" customFormat="1" ht="46.65" x14ac:dyDescent="0.3">
      <c r="A769" s="106" t="s">
        <v>1660</v>
      </c>
      <c r="B769" s="107" t="s">
        <v>1865</v>
      </c>
      <c r="C769" s="108" t="s">
        <v>1587</v>
      </c>
      <c r="D769" s="122">
        <v>5.2915200000000002</v>
      </c>
      <c r="E769" s="122"/>
      <c r="F769" s="122">
        <f>VLOOKUP(C769,'[1]13'!$C$23:$AZ$935,4,0)</f>
        <v>0</v>
      </c>
      <c r="G769" s="122">
        <f>VLOOKUP(C769,'[1]13'!$C$23:$AZ$935,5,0)</f>
        <v>0</v>
      </c>
      <c r="H769" s="122"/>
      <c r="I769" s="122">
        <f>VLOOKUP(C769,'[1]13'!$C$23:$AZ$935,7,0)</f>
        <v>0</v>
      </c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2"/>
      <c r="AC769" s="122"/>
      <c r="AD769" s="122"/>
      <c r="AE769" s="122"/>
      <c r="AF769" s="122"/>
      <c r="AG769" s="122"/>
      <c r="AH769" s="122">
        <v>0</v>
      </c>
      <c r="AI769" s="122">
        <v>0</v>
      </c>
      <c r="AJ769" s="122"/>
      <c r="AK769" s="122">
        <v>0</v>
      </c>
      <c r="AL769" s="122"/>
      <c r="AM769" s="122"/>
      <c r="AN769" s="122"/>
      <c r="AO769" s="122">
        <f t="shared" si="569"/>
        <v>0</v>
      </c>
      <c r="AP769" s="122">
        <f t="shared" si="570"/>
        <v>0</v>
      </c>
      <c r="AQ769" s="122">
        <f t="shared" si="571"/>
        <v>0</v>
      </c>
      <c r="AR769" s="122">
        <f t="shared" si="572"/>
        <v>0</v>
      </c>
      <c r="AS769" s="122"/>
      <c r="AT769" s="122"/>
      <c r="AU769" s="122"/>
      <c r="AV769" s="122">
        <f>VLOOKUP(C769,'[1]13'!$C$23:$AZ$935,46,0)</f>
        <v>0</v>
      </c>
      <c r="AW769" s="122">
        <f>VLOOKUP(C769,'[1]13'!$C$23:$AZ$935,47,0)</f>
        <v>0</v>
      </c>
      <c r="AX769" s="122"/>
      <c r="AY769" s="122">
        <f>VLOOKUP(C769,'[1]13'!$C$23:$AZ$935,49,0)</f>
        <v>0</v>
      </c>
      <c r="AZ769" s="122"/>
      <c r="BA769" s="122"/>
      <c r="BB769" s="122"/>
      <c r="BC769" s="122">
        <v>0</v>
      </c>
      <c r="BD769" s="122">
        <v>0</v>
      </c>
      <c r="BE769" s="122"/>
      <c r="BF769" s="122">
        <v>0</v>
      </c>
      <c r="BG769" s="122"/>
      <c r="BH769" s="122"/>
      <c r="BI769" s="122"/>
      <c r="BJ769" s="122"/>
      <c r="BK769" s="122"/>
      <c r="BL769" s="122"/>
      <c r="BM769" s="122"/>
      <c r="BN769" s="122"/>
      <c r="BO769" s="122"/>
      <c r="BP769" s="122"/>
      <c r="BQ769" s="122"/>
      <c r="BR769" s="122"/>
      <c r="BS769" s="122"/>
      <c r="BT769" s="122"/>
      <c r="BU769" s="122"/>
      <c r="BV769" s="122"/>
      <c r="BW769" s="122"/>
      <c r="BX769" s="122"/>
      <c r="BY769" s="122">
        <f t="shared" si="573"/>
        <v>0</v>
      </c>
      <c r="BZ769" s="122"/>
      <c r="CA769" s="122"/>
      <c r="CB769" s="98"/>
    </row>
    <row r="770" spans="1:80" s="90" customFormat="1" ht="62.2" x14ac:dyDescent="0.3">
      <c r="A770" s="106" t="s">
        <v>1662</v>
      </c>
      <c r="B770" s="107" t="s">
        <v>1075</v>
      </c>
      <c r="C770" s="108" t="s">
        <v>1658</v>
      </c>
      <c r="D770" s="122">
        <v>0</v>
      </c>
      <c r="E770" s="122"/>
      <c r="F770" s="122">
        <f>VLOOKUP(C770,'[1]13'!$C$23:$AZ$935,4,0)</f>
        <v>0</v>
      </c>
      <c r="G770" s="122">
        <f>VLOOKUP(C770,'[1]13'!$C$23:$AZ$935,5,0)</f>
        <v>0</v>
      </c>
      <c r="H770" s="122"/>
      <c r="I770" s="122">
        <f>VLOOKUP(C770,'[1]13'!$C$23:$AZ$935,7,0)</f>
        <v>0</v>
      </c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2"/>
      <c r="AC770" s="122"/>
      <c r="AD770" s="122"/>
      <c r="AE770" s="122"/>
      <c r="AF770" s="122"/>
      <c r="AG770" s="122"/>
      <c r="AH770" s="122">
        <v>0</v>
      </c>
      <c r="AI770" s="122">
        <v>0</v>
      </c>
      <c r="AJ770" s="122"/>
      <c r="AK770" s="122">
        <v>0</v>
      </c>
      <c r="AL770" s="122"/>
      <c r="AM770" s="122"/>
      <c r="AN770" s="122"/>
      <c r="AO770" s="122">
        <f t="shared" si="569"/>
        <v>0</v>
      </c>
      <c r="AP770" s="122">
        <f t="shared" si="570"/>
        <v>0</v>
      </c>
      <c r="AQ770" s="122">
        <f t="shared" si="571"/>
        <v>0</v>
      </c>
      <c r="AR770" s="122">
        <f t="shared" si="572"/>
        <v>0</v>
      </c>
      <c r="AS770" s="122"/>
      <c r="AT770" s="122"/>
      <c r="AU770" s="122"/>
      <c r="AV770" s="122">
        <f>VLOOKUP(C770,'[1]13'!$C$23:$AZ$935,46,0)</f>
        <v>0</v>
      </c>
      <c r="AW770" s="122">
        <f>VLOOKUP(C770,'[1]13'!$C$23:$AZ$935,47,0)</f>
        <v>0</v>
      </c>
      <c r="AX770" s="122"/>
      <c r="AY770" s="122">
        <f>VLOOKUP(C770,'[1]13'!$C$23:$AZ$935,49,0)</f>
        <v>0</v>
      </c>
      <c r="AZ770" s="122"/>
      <c r="BA770" s="122"/>
      <c r="BB770" s="122"/>
      <c r="BC770" s="122">
        <v>0</v>
      </c>
      <c r="BD770" s="122">
        <v>0</v>
      </c>
      <c r="BE770" s="122"/>
      <c r="BF770" s="122">
        <v>0</v>
      </c>
      <c r="BG770" s="122"/>
      <c r="BH770" s="122"/>
      <c r="BI770" s="122"/>
      <c r="BJ770" s="122"/>
      <c r="BK770" s="122"/>
      <c r="BL770" s="122"/>
      <c r="BM770" s="122"/>
      <c r="BN770" s="122"/>
      <c r="BO770" s="122"/>
      <c r="BP770" s="122"/>
      <c r="BQ770" s="122"/>
      <c r="BR770" s="122"/>
      <c r="BS770" s="122"/>
      <c r="BT770" s="122"/>
      <c r="BU770" s="122"/>
      <c r="BV770" s="122"/>
      <c r="BW770" s="122"/>
      <c r="BX770" s="122"/>
      <c r="BY770" s="122">
        <f t="shared" si="573"/>
        <v>0</v>
      </c>
      <c r="BZ770" s="122"/>
      <c r="CA770" s="122"/>
      <c r="CB770" s="98"/>
    </row>
    <row r="771" spans="1:80" s="90" customFormat="1" ht="46.65" x14ac:dyDescent="0.3">
      <c r="A771" s="106" t="s">
        <v>1662</v>
      </c>
      <c r="B771" s="107" t="s">
        <v>1866</v>
      </c>
      <c r="C771" s="108" t="s">
        <v>1588</v>
      </c>
      <c r="D771" s="122">
        <v>0</v>
      </c>
      <c r="E771" s="122"/>
      <c r="F771" s="122">
        <f>VLOOKUP(C771,'[1]13'!$C$23:$AZ$935,4,0)</f>
        <v>0</v>
      </c>
      <c r="G771" s="122">
        <f>VLOOKUP(C771,'[1]13'!$C$23:$AZ$935,5,0)</f>
        <v>0</v>
      </c>
      <c r="H771" s="122"/>
      <c r="I771" s="122">
        <f>VLOOKUP(C771,'[1]13'!$C$23:$AZ$935,7,0)</f>
        <v>0</v>
      </c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2"/>
      <c r="AC771" s="122"/>
      <c r="AD771" s="122"/>
      <c r="AE771" s="122"/>
      <c r="AF771" s="122"/>
      <c r="AG771" s="122"/>
      <c r="AH771" s="122">
        <v>0</v>
      </c>
      <c r="AI771" s="122">
        <v>0</v>
      </c>
      <c r="AJ771" s="122"/>
      <c r="AK771" s="122">
        <v>0</v>
      </c>
      <c r="AL771" s="122"/>
      <c r="AM771" s="122"/>
      <c r="AN771" s="122"/>
      <c r="AO771" s="122">
        <f t="shared" si="569"/>
        <v>0</v>
      </c>
      <c r="AP771" s="122">
        <f t="shared" si="570"/>
        <v>0</v>
      </c>
      <c r="AQ771" s="122">
        <f t="shared" si="571"/>
        <v>0</v>
      </c>
      <c r="AR771" s="122">
        <f t="shared" si="572"/>
        <v>0</v>
      </c>
      <c r="AS771" s="122"/>
      <c r="AT771" s="122"/>
      <c r="AU771" s="122"/>
      <c r="AV771" s="122">
        <f>VLOOKUP(C771,'[1]13'!$C$23:$AZ$935,46,0)</f>
        <v>0</v>
      </c>
      <c r="AW771" s="122">
        <f>VLOOKUP(C771,'[1]13'!$C$23:$AZ$935,47,0)</f>
        <v>0</v>
      </c>
      <c r="AX771" s="122"/>
      <c r="AY771" s="122">
        <f>VLOOKUP(C771,'[1]13'!$C$23:$AZ$935,49,0)</f>
        <v>0</v>
      </c>
      <c r="AZ771" s="122"/>
      <c r="BA771" s="122"/>
      <c r="BB771" s="122"/>
      <c r="BC771" s="122">
        <v>0</v>
      </c>
      <c r="BD771" s="122">
        <v>0</v>
      </c>
      <c r="BE771" s="122"/>
      <c r="BF771" s="122">
        <v>0</v>
      </c>
      <c r="BG771" s="122"/>
      <c r="BH771" s="122"/>
      <c r="BI771" s="122"/>
      <c r="BJ771" s="122"/>
      <c r="BK771" s="122"/>
      <c r="BL771" s="122"/>
      <c r="BM771" s="122"/>
      <c r="BN771" s="122"/>
      <c r="BO771" s="122"/>
      <c r="BP771" s="122"/>
      <c r="BQ771" s="122"/>
      <c r="BR771" s="122"/>
      <c r="BS771" s="122"/>
      <c r="BT771" s="122"/>
      <c r="BU771" s="122"/>
      <c r="BV771" s="122"/>
      <c r="BW771" s="122"/>
      <c r="BX771" s="122"/>
      <c r="BY771" s="122">
        <f t="shared" si="573"/>
        <v>0</v>
      </c>
      <c r="BZ771" s="122"/>
      <c r="CA771" s="122"/>
      <c r="CB771" s="98"/>
    </row>
    <row r="772" spans="1:80" s="90" customFormat="1" x14ac:dyDescent="0.3">
      <c r="A772" s="103"/>
      <c r="B772" s="110" t="s">
        <v>85</v>
      </c>
      <c r="C772" s="105"/>
      <c r="D772" s="133">
        <f t="shared" ref="D772:BN772" si="574">SUM(D773:D773)</f>
        <v>1473.4171999999999</v>
      </c>
      <c r="E772" s="133">
        <f t="shared" si="574"/>
        <v>0</v>
      </c>
      <c r="F772" s="133">
        <f t="shared" si="574"/>
        <v>0</v>
      </c>
      <c r="G772" s="133">
        <f t="shared" si="574"/>
        <v>0</v>
      </c>
      <c r="H772" s="133">
        <f t="shared" si="574"/>
        <v>0</v>
      </c>
      <c r="I772" s="133">
        <f t="shared" si="574"/>
        <v>0</v>
      </c>
      <c r="J772" s="133">
        <f t="shared" si="574"/>
        <v>0</v>
      </c>
      <c r="K772" s="133">
        <f t="shared" si="574"/>
        <v>0</v>
      </c>
      <c r="L772" s="133">
        <f t="shared" si="574"/>
        <v>0</v>
      </c>
      <c r="M772" s="133">
        <f t="shared" si="574"/>
        <v>0</v>
      </c>
      <c r="N772" s="133">
        <f t="shared" si="574"/>
        <v>0</v>
      </c>
      <c r="O772" s="133">
        <f t="shared" si="574"/>
        <v>0</v>
      </c>
      <c r="P772" s="133">
        <f t="shared" si="574"/>
        <v>0</v>
      </c>
      <c r="Q772" s="133">
        <f t="shared" si="574"/>
        <v>0</v>
      </c>
      <c r="R772" s="133">
        <f t="shared" si="574"/>
        <v>0</v>
      </c>
      <c r="S772" s="133">
        <f t="shared" si="574"/>
        <v>0</v>
      </c>
      <c r="T772" s="133">
        <f t="shared" si="574"/>
        <v>0</v>
      </c>
      <c r="U772" s="133">
        <f t="shared" si="574"/>
        <v>0</v>
      </c>
      <c r="V772" s="133">
        <f t="shared" si="574"/>
        <v>0</v>
      </c>
      <c r="W772" s="133">
        <f t="shared" si="574"/>
        <v>0</v>
      </c>
      <c r="X772" s="133">
        <f t="shared" si="574"/>
        <v>0</v>
      </c>
      <c r="Y772" s="133">
        <f t="shared" si="574"/>
        <v>0</v>
      </c>
      <c r="Z772" s="133">
        <f t="shared" si="574"/>
        <v>0</v>
      </c>
      <c r="AA772" s="133">
        <f t="shared" si="574"/>
        <v>0</v>
      </c>
      <c r="AB772" s="133">
        <f t="shared" si="574"/>
        <v>0</v>
      </c>
      <c r="AC772" s="133">
        <f t="shared" si="574"/>
        <v>0</v>
      </c>
      <c r="AD772" s="133">
        <f t="shared" si="574"/>
        <v>0</v>
      </c>
      <c r="AE772" s="133">
        <f t="shared" si="574"/>
        <v>0</v>
      </c>
      <c r="AF772" s="133">
        <f t="shared" si="574"/>
        <v>0</v>
      </c>
      <c r="AG772" s="133">
        <f t="shared" si="574"/>
        <v>0</v>
      </c>
      <c r="AH772" s="133">
        <f t="shared" si="574"/>
        <v>0</v>
      </c>
      <c r="AI772" s="133">
        <f t="shared" si="574"/>
        <v>0</v>
      </c>
      <c r="AJ772" s="133">
        <f t="shared" si="574"/>
        <v>0</v>
      </c>
      <c r="AK772" s="133">
        <f t="shared" si="574"/>
        <v>0</v>
      </c>
      <c r="AL772" s="133">
        <f t="shared" si="574"/>
        <v>0</v>
      </c>
      <c r="AM772" s="133">
        <f t="shared" si="574"/>
        <v>0</v>
      </c>
      <c r="AN772" s="133">
        <f t="shared" si="574"/>
        <v>0</v>
      </c>
      <c r="AO772" s="133">
        <f t="shared" si="574"/>
        <v>0</v>
      </c>
      <c r="AP772" s="133">
        <f t="shared" si="574"/>
        <v>0</v>
      </c>
      <c r="AQ772" s="133">
        <f t="shared" si="574"/>
        <v>0</v>
      </c>
      <c r="AR772" s="133">
        <f t="shared" si="574"/>
        <v>0</v>
      </c>
      <c r="AS772" s="133">
        <f t="shared" si="574"/>
        <v>0</v>
      </c>
      <c r="AT772" s="133">
        <f t="shared" si="574"/>
        <v>0</v>
      </c>
      <c r="AU772" s="133">
        <f t="shared" si="574"/>
        <v>0</v>
      </c>
      <c r="AV772" s="133">
        <f t="shared" si="574"/>
        <v>0</v>
      </c>
      <c r="AW772" s="133">
        <f t="shared" si="574"/>
        <v>0</v>
      </c>
      <c r="AX772" s="133">
        <f t="shared" si="574"/>
        <v>0</v>
      </c>
      <c r="AY772" s="133">
        <f t="shared" si="574"/>
        <v>0</v>
      </c>
      <c r="AZ772" s="133">
        <f t="shared" si="574"/>
        <v>0</v>
      </c>
      <c r="BA772" s="133">
        <f t="shared" si="574"/>
        <v>0</v>
      </c>
      <c r="BB772" s="133">
        <f t="shared" si="574"/>
        <v>0</v>
      </c>
      <c r="BC772" s="133">
        <f t="shared" si="574"/>
        <v>0</v>
      </c>
      <c r="BD772" s="133">
        <f t="shared" si="574"/>
        <v>0</v>
      </c>
      <c r="BE772" s="133">
        <f t="shared" si="574"/>
        <v>0</v>
      </c>
      <c r="BF772" s="133">
        <f t="shared" si="574"/>
        <v>0</v>
      </c>
      <c r="BG772" s="133">
        <f t="shared" si="574"/>
        <v>0</v>
      </c>
      <c r="BH772" s="133">
        <f t="shared" si="574"/>
        <v>0</v>
      </c>
      <c r="BI772" s="133">
        <f t="shared" si="574"/>
        <v>0</v>
      </c>
      <c r="BJ772" s="133">
        <f t="shared" si="574"/>
        <v>0</v>
      </c>
      <c r="BK772" s="133">
        <f t="shared" si="574"/>
        <v>0</v>
      </c>
      <c r="BL772" s="133">
        <f t="shared" si="574"/>
        <v>0</v>
      </c>
      <c r="BM772" s="133">
        <f t="shared" si="574"/>
        <v>0</v>
      </c>
      <c r="BN772" s="133">
        <f t="shared" si="574"/>
        <v>0</v>
      </c>
      <c r="BO772" s="133">
        <f t="shared" ref="BO772:CA772" si="575">SUM(BO773:BO773)</f>
        <v>0</v>
      </c>
      <c r="BP772" s="133">
        <f t="shared" si="575"/>
        <v>0</v>
      </c>
      <c r="BQ772" s="133">
        <f t="shared" si="575"/>
        <v>0</v>
      </c>
      <c r="BR772" s="133">
        <f t="shared" si="575"/>
        <v>0</v>
      </c>
      <c r="BS772" s="133">
        <f t="shared" si="575"/>
        <v>0</v>
      </c>
      <c r="BT772" s="133">
        <f t="shared" si="575"/>
        <v>0</v>
      </c>
      <c r="BU772" s="133">
        <f t="shared" si="575"/>
        <v>0</v>
      </c>
      <c r="BV772" s="133">
        <f t="shared" si="575"/>
        <v>0</v>
      </c>
      <c r="BW772" s="133">
        <f t="shared" si="575"/>
        <v>0</v>
      </c>
      <c r="BX772" s="133">
        <f t="shared" si="575"/>
        <v>0</v>
      </c>
      <c r="BY772" s="133">
        <f t="shared" si="575"/>
        <v>0</v>
      </c>
      <c r="BZ772" s="133">
        <f t="shared" si="575"/>
        <v>0</v>
      </c>
      <c r="CA772" s="133">
        <f t="shared" si="575"/>
        <v>0</v>
      </c>
      <c r="CB772" s="98"/>
    </row>
    <row r="773" spans="1:80" ht="31.1" x14ac:dyDescent="0.35">
      <c r="A773" s="106" t="s">
        <v>1662</v>
      </c>
      <c r="B773" s="107" t="s">
        <v>1076</v>
      </c>
      <c r="C773" s="108" t="s">
        <v>714</v>
      </c>
      <c r="D773" s="122">
        <v>1473.4171999999999</v>
      </c>
      <c r="E773" s="122"/>
      <c r="F773" s="122">
        <f>VLOOKUP(C773,'[1]13'!$C$23:$AZ$935,4,0)</f>
        <v>0</v>
      </c>
      <c r="G773" s="122">
        <f>VLOOKUP(C773,'[1]13'!$C$23:$AZ$935,5,0)</f>
        <v>0</v>
      </c>
      <c r="H773" s="122"/>
      <c r="I773" s="122">
        <f>VLOOKUP(C773,'[1]13'!$C$23:$AZ$935,7,0)</f>
        <v>0</v>
      </c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2"/>
      <c r="AC773" s="122"/>
      <c r="AD773" s="122"/>
      <c r="AE773" s="122"/>
      <c r="AF773" s="122"/>
      <c r="AG773" s="122"/>
      <c r="AH773" s="122">
        <v>0</v>
      </c>
      <c r="AI773" s="122">
        <v>0</v>
      </c>
      <c r="AJ773" s="122"/>
      <c r="AK773" s="122">
        <v>0</v>
      </c>
      <c r="AL773" s="122"/>
      <c r="AM773" s="122"/>
      <c r="AN773" s="122"/>
      <c r="AO773" s="122">
        <f>AV773+BC773</f>
        <v>0</v>
      </c>
      <c r="AP773" s="122">
        <f t="shared" ref="AP773" si="576">AW773+BD773</f>
        <v>0</v>
      </c>
      <c r="AQ773" s="122">
        <f t="shared" ref="AQ773" si="577">AX773+BE773</f>
        <v>0</v>
      </c>
      <c r="AR773" s="122">
        <f t="shared" ref="AR773" si="578">AY773+BF773</f>
        <v>0</v>
      </c>
      <c r="AS773" s="122"/>
      <c r="AT773" s="122"/>
      <c r="AU773" s="122"/>
      <c r="AV773" s="122">
        <f>VLOOKUP(C773,'[1]13'!$C$23:$AZ$935,46,0)</f>
        <v>0</v>
      </c>
      <c r="AW773" s="122">
        <f>VLOOKUP(C773,'[1]13'!$C$23:$AZ$935,47,0)</f>
        <v>0</v>
      </c>
      <c r="AX773" s="122"/>
      <c r="AY773" s="122">
        <f>VLOOKUP(C773,'[1]13'!$C$23:$AZ$935,49,0)</f>
        <v>0</v>
      </c>
      <c r="AZ773" s="122"/>
      <c r="BA773" s="122"/>
      <c r="BB773" s="122"/>
      <c r="BC773" s="122">
        <v>0</v>
      </c>
      <c r="BD773" s="122">
        <v>0</v>
      </c>
      <c r="BE773" s="122"/>
      <c r="BF773" s="122">
        <v>0</v>
      </c>
      <c r="BG773" s="122"/>
      <c r="BH773" s="122"/>
      <c r="BI773" s="122"/>
      <c r="BJ773" s="122"/>
      <c r="BK773" s="122"/>
      <c r="BL773" s="122"/>
      <c r="BM773" s="122"/>
      <c r="BN773" s="122"/>
      <c r="BO773" s="122"/>
      <c r="BP773" s="122"/>
      <c r="BQ773" s="122"/>
      <c r="BR773" s="122"/>
      <c r="BS773" s="122"/>
      <c r="BT773" s="122"/>
      <c r="BU773" s="122"/>
      <c r="BV773" s="122"/>
      <c r="BW773" s="122"/>
      <c r="BX773" s="122"/>
      <c r="BY773" s="122">
        <f>F773-AO773</f>
        <v>0</v>
      </c>
      <c r="BZ773" s="122"/>
      <c r="CA773" s="122"/>
    </row>
    <row r="774" spans="1:80" x14ac:dyDescent="0.35">
      <c r="A774" s="103"/>
      <c r="B774" s="110" t="s">
        <v>89</v>
      </c>
      <c r="C774" s="105"/>
      <c r="D774" s="133">
        <f t="shared" ref="D774:BN774" si="579">SUM(D775:D775)</f>
        <v>90.421490000000006</v>
      </c>
      <c r="E774" s="133">
        <f t="shared" si="579"/>
        <v>0</v>
      </c>
      <c r="F774" s="133">
        <f t="shared" si="579"/>
        <v>0</v>
      </c>
      <c r="G774" s="133">
        <f t="shared" si="579"/>
        <v>0</v>
      </c>
      <c r="H774" s="133">
        <f t="shared" si="579"/>
        <v>0</v>
      </c>
      <c r="I774" s="133">
        <f t="shared" si="579"/>
        <v>0</v>
      </c>
      <c r="J774" s="133">
        <f t="shared" si="579"/>
        <v>0</v>
      </c>
      <c r="K774" s="133">
        <f t="shared" si="579"/>
        <v>0</v>
      </c>
      <c r="L774" s="133">
        <f t="shared" si="579"/>
        <v>0</v>
      </c>
      <c r="M774" s="133">
        <f t="shared" si="579"/>
        <v>0</v>
      </c>
      <c r="N774" s="133">
        <f t="shared" si="579"/>
        <v>0</v>
      </c>
      <c r="O774" s="133">
        <f t="shared" si="579"/>
        <v>0</v>
      </c>
      <c r="P774" s="133">
        <f t="shared" si="579"/>
        <v>0</v>
      </c>
      <c r="Q774" s="133">
        <f t="shared" si="579"/>
        <v>0</v>
      </c>
      <c r="R774" s="133">
        <f t="shared" si="579"/>
        <v>0</v>
      </c>
      <c r="S774" s="133">
        <f t="shared" si="579"/>
        <v>0</v>
      </c>
      <c r="T774" s="133">
        <f t="shared" si="579"/>
        <v>0</v>
      </c>
      <c r="U774" s="133">
        <f t="shared" si="579"/>
        <v>0</v>
      </c>
      <c r="V774" s="133">
        <f t="shared" si="579"/>
        <v>0</v>
      </c>
      <c r="W774" s="133">
        <f t="shared" si="579"/>
        <v>0</v>
      </c>
      <c r="X774" s="133">
        <f t="shared" si="579"/>
        <v>0</v>
      </c>
      <c r="Y774" s="133">
        <f t="shared" si="579"/>
        <v>0</v>
      </c>
      <c r="Z774" s="133">
        <f t="shared" si="579"/>
        <v>0</v>
      </c>
      <c r="AA774" s="133">
        <f t="shared" si="579"/>
        <v>0</v>
      </c>
      <c r="AB774" s="133">
        <f t="shared" si="579"/>
        <v>0</v>
      </c>
      <c r="AC774" s="133">
        <f t="shared" si="579"/>
        <v>0</v>
      </c>
      <c r="AD774" s="133">
        <f t="shared" si="579"/>
        <v>0</v>
      </c>
      <c r="AE774" s="133">
        <f t="shared" si="579"/>
        <v>0</v>
      </c>
      <c r="AF774" s="133">
        <f t="shared" si="579"/>
        <v>0</v>
      </c>
      <c r="AG774" s="133">
        <f t="shared" si="579"/>
        <v>0</v>
      </c>
      <c r="AH774" s="133">
        <f t="shared" si="579"/>
        <v>0</v>
      </c>
      <c r="AI774" s="133">
        <f t="shared" si="579"/>
        <v>0</v>
      </c>
      <c r="AJ774" s="133">
        <f t="shared" si="579"/>
        <v>0</v>
      </c>
      <c r="AK774" s="133">
        <f t="shared" si="579"/>
        <v>0</v>
      </c>
      <c r="AL774" s="133">
        <f t="shared" si="579"/>
        <v>0</v>
      </c>
      <c r="AM774" s="133">
        <f t="shared" si="579"/>
        <v>0</v>
      </c>
      <c r="AN774" s="133">
        <f t="shared" si="579"/>
        <v>0</v>
      </c>
      <c r="AO774" s="133">
        <f t="shared" si="579"/>
        <v>0</v>
      </c>
      <c r="AP774" s="133">
        <f t="shared" si="579"/>
        <v>0</v>
      </c>
      <c r="AQ774" s="133">
        <f t="shared" si="579"/>
        <v>0</v>
      </c>
      <c r="AR774" s="133">
        <f t="shared" si="579"/>
        <v>0</v>
      </c>
      <c r="AS774" s="133">
        <f t="shared" si="579"/>
        <v>0</v>
      </c>
      <c r="AT774" s="133">
        <f t="shared" si="579"/>
        <v>0</v>
      </c>
      <c r="AU774" s="133">
        <f t="shared" si="579"/>
        <v>0</v>
      </c>
      <c r="AV774" s="133">
        <f t="shared" si="579"/>
        <v>0</v>
      </c>
      <c r="AW774" s="133">
        <f t="shared" si="579"/>
        <v>0</v>
      </c>
      <c r="AX774" s="133">
        <f t="shared" si="579"/>
        <v>0</v>
      </c>
      <c r="AY774" s="133">
        <f t="shared" si="579"/>
        <v>0</v>
      </c>
      <c r="AZ774" s="133">
        <f t="shared" si="579"/>
        <v>0</v>
      </c>
      <c r="BA774" s="133">
        <f t="shared" si="579"/>
        <v>0</v>
      </c>
      <c r="BB774" s="133">
        <f t="shared" si="579"/>
        <v>0</v>
      </c>
      <c r="BC774" s="133">
        <f t="shared" si="579"/>
        <v>0</v>
      </c>
      <c r="BD774" s="133">
        <f t="shared" si="579"/>
        <v>0</v>
      </c>
      <c r="BE774" s="133">
        <f t="shared" si="579"/>
        <v>0</v>
      </c>
      <c r="BF774" s="133">
        <f t="shared" si="579"/>
        <v>0</v>
      </c>
      <c r="BG774" s="133">
        <f t="shared" si="579"/>
        <v>0</v>
      </c>
      <c r="BH774" s="133">
        <f t="shared" si="579"/>
        <v>0</v>
      </c>
      <c r="BI774" s="133">
        <f t="shared" si="579"/>
        <v>0</v>
      </c>
      <c r="BJ774" s="133">
        <f t="shared" si="579"/>
        <v>0</v>
      </c>
      <c r="BK774" s="133">
        <f t="shared" si="579"/>
        <v>0</v>
      </c>
      <c r="BL774" s="133">
        <f t="shared" si="579"/>
        <v>0</v>
      </c>
      <c r="BM774" s="133">
        <f t="shared" si="579"/>
        <v>0</v>
      </c>
      <c r="BN774" s="133">
        <f t="shared" si="579"/>
        <v>0</v>
      </c>
      <c r="BO774" s="133">
        <f t="shared" ref="BO774:CA774" si="580">SUM(BO775:BO775)</f>
        <v>0</v>
      </c>
      <c r="BP774" s="133">
        <f t="shared" si="580"/>
        <v>0</v>
      </c>
      <c r="BQ774" s="133">
        <f t="shared" si="580"/>
        <v>0</v>
      </c>
      <c r="BR774" s="133">
        <f t="shared" si="580"/>
        <v>0</v>
      </c>
      <c r="BS774" s="133">
        <f t="shared" si="580"/>
        <v>0</v>
      </c>
      <c r="BT774" s="133">
        <f t="shared" si="580"/>
        <v>0</v>
      </c>
      <c r="BU774" s="133">
        <f t="shared" si="580"/>
        <v>0</v>
      </c>
      <c r="BV774" s="133">
        <f t="shared" si="580"/>
        <v>0</v>
      </c>
      <c r="BW774" s="133">
        <f t="shared" si="580"/>
        <v>0</v>
      </c>
      <c r="BX774" s="133">
        <f t="shared" si="580"/>
        <v>0</v>
      </c>
      <c r="BY774" s="133">
        <f t="shared" si="580"/>
        <v>0</v>
      </c>
      <c r="BZ774" s="133">
        <f t="shared" si="580"/>
        <v>0</v>
      </c>
      <c r="CA774" s="133">
        <f t="shared" si="580"/>
        <v>0</v>
      </c>
    </row>
    <row r="775" spans="1:80" ht="31.1" x14ac:dyDescent="0.35">
      <c r="A775" s="106" t="s">
        <v>1662</v>
      </c>
      <c r="B775" s="107" t="s">
        <v>144</v>
      </c>
      <c r="C775" s="108" t="s">
        <v>548</v>
      </c>
      <c r="D775" s="122">
        <v>90.421490000000006</v>
      </c>
      <c r="E775" s="122"/>
      <c r="F775" s="122">
        <f>VLOOKUP(C775,'[1]13'!$C$23:$AZ$935,4,0)</f>
        <v>0</v>
      </c>
      <c r="G775" s="122">
        <f>VLOOKUP(C775,'[1]13'!$C$23:$AZ$935,5,0)</f>
        <v>0</v>
      </c>
      <c r="H775" s="122"/>
      <c r="I775" s="122">
        <f>VLOOKUP(C775,'[1]13'!$C$23:$AZ$935,7,0)</f>
        <v>0</v>
      </c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2"/>
      <c r="AC775" s="122"/>
      <c r="AD775" s="122"/>
      <c r="AE775" s="122"/>
      <c r="AF775" s="122"/>
      <c r="AG775" s="122"/>
      <c r="AH775" s="122">
        <v>0</v>
      </c>
      <c r="AI775" s="122">
        <v>0</v>
      </c>
      <c r="AJ775" s="122"/>
      <c r="AK775" s="122">
        <v>0</v>
      </c>
      <c r="AL775" s="122"/>
      <c r="AM775" s="122"/>
      <c r="AN775" s="122"/>
      <c r="AO775" s="122">
        <f>AV775+BC775</f>
        <v>0</v>
      </c>
      <c r="AP775" s="122">
        <f t="shared" ref="AP775" si="581">AW775+BD775</f>
        <v>0</v>
      </c>
      <c r="AQ775" s="122">
        <f t="shared" ref="AQ775" si="582">AX775+BE775</f>
        <v>0</v>
      </c>
      <c r="AR775" s="122">
        <f t="shared" ref="AR775" si="583">AY775+BF775</f>
        <v>0</v>
      </c>
      <c r="AS775" s="122"/>
      <c r="AT775" s="122"/>
      <c r="AU775" s="122"/>
      <c r="AV775" s="122">
        <f>VLOOKUP(C775,'[1]13'!$C$23:$AZ$935,46,0)</f>
        <v>0</v>
      </c>
      <c r="AW775" s="122">
        <f>VLOOKUP(C775,'[1]13'!$C$23:$AZ$935,47,0)</f>
        <v>0</v>
      </c>
      <c r="AX775" s="122"/>
      <c r="AY775" s="122">
        <f>VLOOKUP(C775,'[1]13'!$C$23:$AZ$935,49,0)</f>
        <v>0</v>
      </c>
      <c r="AZ775" s="122"/>
      <c r="BA775" s="122"/>
      <c r="BB775" s="122"/>
      <c r="BC775" s="122">
        <v>0</v>
      </c>
      <c r="BD775" s="122">
        <v>0</v>
      </c>
      <c r="BE775" s="122"/>
      <c r="BF775" s="122">
        <v>0</v>
      </c>
      <c r="BG775" s="122"/>
      <c r="BH775" s="122"/>
      <c r="BI775" s="122"/>
      <c r="BJ775" s="122"/>
      <c r="BK775" s="122"/>
      <c r="BL775" s="122"/>
      <c r="BM775" s="122"/>
      <c r="BN775" s="122"/>
      <c r="BO775" s="122"/>
      <c r="BP775" s="122"/>
      <c r="BQ775" s="122"/>
      <c r="BR775" s="122"/>
      <c r="BS775" s="122"/>
      <c r="BT775" s="122"/>
      <c r="BU775" s="122"/>
      <c r="BV775" s="122"/>
      <c r="BW775" s="122"/>
      <c r="BX775" s="122"/>
      <c r="BY775" s="122">
        <f>F775-AO775</f>
        <v>0</v>
      </c>
      <c r="BZ775" s="122"/>
      <c r="CA775" s="122"/>
    </row>
    <row r="776" spans="1:80" ht="30.05" x14ac:dyDescent="0.35">
      <c r="A776" s="103"/>
      <c r="B776" s="110" t="s">
        <v>374</v>
      </c>
      <c r="C776" s="105"/>
      <c r="D776" s="133">
        <f t="shared" ref="D776:BN776" si="584">SUM(D777:D783)</f>
        <v>38.046859999999995</v>
      </c>
      <c r="E776" s="133">
        <f t="shared" si="584"/>
        <v>0</v>
      </c>
      <c r="F776" s="133">
        <f t="shared" si="584"/>
        <v>5.9884299999999993</v>
      </c>
      <c r="G776" s="133">
        <f t="shared" si="584"/>
        <v>0.98</v>
      </c>
      <c r="H776" s="133">
        <f t="shared" si="584"/>
        <v>0</v>
      </c>
      <c r="I776" s="133">
        <f t="shared" si="584"/>
        <v>0.5</v>
      </c>
      <c r="J776" s="133">
        <f t="shared" si="584"/>
        <v>0</v>
      </c>
      <c r="K776" s="133">
        <f t="shared" si="584"/>
        <v>0</v>
      </c>
      <c r="L776" s="133">
        <f t="shared" si="584"/>
        <v>0</v>
      </c>
      <c r="M776" s="133">
        <f t="shared" si="584"/>
        <v>0</v>
      </c>
      <c r="N776" s="133">
        <f t="shared" si="584"/>
        <v>0</v>
      </c>
      <c r="O776" s="133">
        <f t="shared" si="584"/>
        <v>0</v>
      </c>
      <c r="P776" s="133">
        <f t="shared" si="584"/>
        <v>0</v>
      </c>
      <c r="Q776" s="133">
        <f t="shared" si="584"/>
        <v>0</v>
      </c>
      <c r="R776" s="133">
        <f t="shared" si="584"/>
        <v>0</v>
      </c>
      <c r="S776" s="133">
        <f t="shared" si="584"/>
        <v>0</v>
      </c>
      <c r="T776" s="133">
        <f t="shared" si="584"/>
        <v>0</v>
      </c>
      <c r="U776" s="133">
        <f t="shared" si="584"/>
        <v>0</v>
      </c>
      <c r="V776" s="133">
        <f t="shared" si="584"/>
        <v>0</v>
      </c>
      <c r="W776" s="133">
        <f t="shared" si="584"/>
        <v>0</v>
      </c>
      <c r="X776" s="133">
        <f t="shared" si="584"/>
        <v>0</v>
      </c>
      <c r="Y776" s="133">
        <f t="shared" si="584"/>
        <v>0</v>
      </c>
      <c r="Z776" s="133">
        <f t="shared" si="584"/>
        <v>0</v>
      </c>
      <c r="AA776" s="133">
        <f t="shared" si="584"/>
        <v>0</v>
      </c>
      <c r="AB776" s="133">
        <f t="shared" si="584"/>
        <v>0</v>
      </c>
      <c r="AC776" s="133">
        <f t="shared" si="584"/>
        <v>0</v>
      </c>
      <c r="AD776" s="133">
        <f t="shared" si="584"/>
        <v>0</v>
      </c>
      <c r="AE776" s="133">
        <f t="shared" si="584"/>
        <v>0</v>
      </c>
      <c r="AF776" s="133">
        <f t="shared" si="584"/>
        <v>0</v>
      </c>
      <c r="AG776" s="133">
        <f t="shared" si="584"/>
        <v>0</v>
      </c>
      <c r="AH776" s="133">
        <f t="shared" si="584"/>
        <v>5.9884299999999993</v>
      </c>
      <c r="AI776" s="133">
        <f t="shared" si="584"/>
        <v>0.98</v>
      </c>
      <c r="AJ776" s="133">
        <f t="shared" si="584"/>
        <v>0</v>
      </c>
      <c r="AK776" s="133">
        <f t="shared" si="584"/>
        <v>0.5</v>
      </c>
      <c r="AL776" s="133">
        <f t="shared" si="584"/>
        <v>0</v>
      </c>
      <c r="AM776" s="133">
        <f t="shared" si="584"/>
        <v>0</v>
      </c>
      <c r="AN776" s="133">
        <f t="shared" si="584"/>
        <v>0</v>
      </c>
      <c r="AO776" s="133">
        <f t="shared" si="584"/>
        <v>0</v>
      </c>
      <c r="AP776" s="133">
        <f t="shared" si="584"/>
        <v>0</v>
      </c>
      <c r="AQ776" s="133">
        <f t="shared" si="584"/>
        <v>0</v>
      </c>
      <c r="AR776" s="133">
        <f t="shared" si="584"/>
        <v>0</v>
      </c>
      <c r="AS776" s="133">
        <f t="shared" si="584"/>
        <v>0</v>
      </c>
      <c r="AT776" s="133">
        <f t="shared" si="584"/>
        <v>0</v>
      </c>
      <c r="AU776" s="133">
        <f t="shared" si="584"/>
        <v>0</v>
      </c>
      <c r="AV776" s="133">
        <f t="shared" si="584"/>
        <v>0</v>
      </c>
      <c r="AW776" s="133">
        <f t="shared" si="584"/>
        <v>0</v>
      </c>
      <c r="AX776" s="133">
        <f t="shared" si="584"/>
        <v>0</v>
      </c>
      <c r="AY776" s="133">
        <f t="shared" si="584"/>
        <v>0</v>
      </c>
      <c r="AZ776" s="133">
        <f t="shared" si="584"/>
        <v>0</v>
      </c>
      <c r="BA776" s="133">
        <f t="shared" si="584"/>
        <v>0</v>
      </c>
      <c r="BB776" s="133">
        <f t="shared" si="584"/>
        <v>0</v>
      </c>
      <c r="BC776" s="133">
        <f t="shared" si="584"/>
        <v>0</v>
      </c>
      <c r="BD776" s="133">
        <f t="shared" si="584"/>
        <v>0</v>
      </c>
      <c r="BE776" s="133">
        <f t="shared" si="584"/>
        <v>0</v>
      </c>
      <c r="BF776" s="133">
        <f t="shared" si="584"/>
        <v>0</v>
      </c>
      <c r="BG776" s="133">
        <f t="shared" si="584"/>
        <v>0</v>
      </c>
      <c r="BH776" s="133">
        <f t="shared" si="584"/>
        <v>0</v>
      </c>
      <c r="BI776" s="133">
        <f t="shared" si="584"/>
        <v>0</v>
      </c>
      <c r="BJ776" s="133">
        <f t="shared" si="584"/>
        <v>0</v>
      </c>
      <c r="BK776" s="133">
        <f t="shared" si="584"/>
        <v>0</v>
      </c>
      <c r="BL776" s="133">
        <f t="shared" si="584"/>
        <v>0</v>
      </c>
      <c r="BM776" s="133">
        <f t="shared" si="584"/>
        <v>0</v>
      </c>
      <c r="BN776" s="133">
        <f t="shared" si="584"/>
        <v>0</v>
      </c>
      <c r="BO776" s="133">
        <f t="shared" ref="BO776:CA776" si="585">SUM(BO777:BO783)</f>
        <v>0</v>
      </c>
      <c r="BP776" s="133">
        <f t="shared" si="585"/>
        <v>0</v>
      </c>
      <c r="BQ776" s="133">
        <f t="shared" si="585"/>
        <v>0</v>
      </c>
      <c r="BR776" s="133">
        <f t="shared" si="585"/>
        <v>0</v>
      </c>
      <c r="BS776" s="133">
        <f t="shared" si="585"/>
        <v>0</v>
      </c>
      <c r="BT776" s="133">
        <f t="shared" si="585"/>
        <v>0</v>
      </c>
      <c r="BU776" s="133">
        <f t="shared" si="585"/>
        <v>0</v>
      </c>
      <c r="BV776" s="133">
        <f t="shared" si="585"/>
        <v>0</v>
      </c>
      <c r="BW776" s="133">
        <f t="shared" si="585"/>
        <v>0</v>
      </c>
      <c r="BX776" s="133">
        <f t="shared" si="585"/>
        <v>0</v>
      </c>
      <c r="BY776" s="133">
        <f t="shared" si="585"/>
        <v>5.9884299999999993</v>
      </c>
      <c r="BZ776" s="133">
        <f t="shared" si="585"/>
        <v>0</v>
      </c>
      <c r="CA776" s="133">
        <f t="shared" si="585"/>
        <v>0</v>
      </c>
    </row>
    <row r="777" spans="1:80" ht="62.2" x14ac:dyDescent="0.35">
      <c r="A777" s="106" t="s">
        <v>1662</v>
      </c>
      <c r="B777" s="107" t="s">
        <v>1867</v>
      </c>
      <c r="C777" s="108" t="s">
        <v>1589</v>
      </c>
      <c r="D777" s="122">
        <v>8.9243899999999989</v>
      </c>
      <c r="E777" s="122"/>
      <c r="F777" s="122">
        <f>VLOOKUP(C777,'[1]13'!$C$23:$AZ$935,4,0)</f>
        <v>0</v>
      </c>
      <c r="G777" s="122">
        <f>VLOOKUP(C777,'[1]13'!$C$23:$AZ$935,5,0)</f>
        <v>0</v>
      </c>
      <c r="H777" s="122"/>
      <c r="I777" s="122">
        <f>VLOOKUP(C777,'[1]13'!$C$23:$AZ$935,7,0)</f>
        <v>0</v>
      </c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2"/>
      <c r="AC777" s="122"/>
      <c r="AD777" s="122"/>
      <c r="AE777" s="122"/>
      <c r="AF777" s="122"/>
      <c r="AG777" s="122"/>
      <c r="AH777" s="122">
        <v>0</v>
      </c>
      <c r="AI777" s="122">
        <v>0</v>
      </c>
      <c r="AJ777" s="122"/>
      <c r="AK777" s="122">
        <v>0</v>
      </c>
      <c r="AL777" s="122"/>
      <c r="AM777" s="122"/>
      <c r="AN777" s="122"/>
      <c r="AO777" s="122">
        <f t="shared" ref="AO777:AO783" si="586">AV777+BC777</f>
        <v>0</v>
      </c>
      <c r="AP777" s="122">
        <f t="shared" ref="AP777:AP783" si="587">AW777+BD777</f>
        <v>0</v>
      </c>
      <c r="AQ777" s="122">
        <f t="shared" ref="AQ777:AQ783" si="588">AX777+BE777</f>
        <v>0</v>
      </c>
      <c r="AR777" s="122">
        <f t="shared" ref="AR777:AR783" si="589">AY777+BF777</f>
        <v>0</v>
      </c>
      <c r="AS777" s="122"/>
      <c r="AT777" s="122"/>
      <c r="AU777" s="122"/>
      <c r="AV777" s="122">
        <f>VLOOKUP(C777,'[1]13'!$C$23:$AZ$935,46,0)</f>
        <v>0</v>
      </c>
      <c r="AW777" s="122">
        <f>VLOOKUP(C777,'[1]13'!$C$23:$AZ$935,47,0)</f>
        <v>0</v>
      </c>
      <c r="AX777" s="122"/>
      <c r="AY777" s="122">
        <f>VLOOKUP(C777,'[1]13'!$C$23:$AZ$935,49,0)</f>
        <v>0</v>
      </c>
      <c r="AZ777" s="122"/>
      <c r="BA777" s="122"/>
      <c r="BB777" s="122"/>
      <c r="BC777" s="122">
        <v>0</v>
      </c>
      <c r="BD777" s="122">
        <v>0</v>
      </c>
      <c r="BE777" s="122"/>
      <c r="BF777" s="122">
        <v>0</v>
      </c>
      <c r="BG777" s="122"/>
      <c r="BH777" s="122"/>
      <c r="BI777" s="122"/>
      <c r="BJ777" s="122"/>
      <c r="BK777" s="122"/>
      <c r="BL777" s="122"/>
      <c r="BM777" s="122"/>
      <c r="BN777" s="122"/>
      <c r="BO777" s="122"/>
      <c r="BP777" s="122"/>
      <c r="BQ777" s="122"/>
      <c r="BR777" s="122"/>
      <c r="BS777" s="122"/>
      <c r="BT777" s="122"/>
      <c r="BU777" s="122"/>
      <c r="BV777" s="122"/>
      <c r="BW777" s="122"/>
      <c r="BX777" s="122"/>
      <c r="BY777" s="122">
        <f t="shared" ref="BY777:BY783" si="590">F777-AO777</f>
        <v>0</v>
      </c>
      <c r="BZ777" s="122"/>
      <c r="CA777" s="122"/>
    </row>
    <row r="778" spans="1:80" ht="46.65" x14ac:dyDescent="0.35">
      <c r="A778" s="106" t="s">
        <v>1662</v>
      </c>
      <c r="B778" s="107" t="s">
        <v>1868</v>
      </c>
      <c r="C778" s="108" t="s">
        <v>1590</v>
      </c>
      <c r="D778" s="122">
        <v>1.94011</v>
      </c>
      <c r="E778" s="122"/>
      <c r="F778" s="122">
        <f>VLOOKUP(C778,'[1]13'!$C$23:$AZ$935,4,0)</f>
        <v>0</v>
      </c>
      <c r="G778" s="122">
        <f>VLOOKUP(C778,'[1]13'!$C$23:$AZ$935,5,0)</f>
        <v>0</v>
      </c>
      <c r="H778" s="122"/>
      <c r="I778" s="122">
        <f>VLOOKUP(C778,'[1]13'!$C$23:$AZ$935,7,0)</f>
        <v>0</v>
      </c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2"/>
      <c r="AC778" s="122"/>
      <c r="AD778" s="122"/>
      <c r="AE778" s="122"/>
      <c r="AF778" s="122"/>
      <c r="AG778" s="122"/>
      <c r="AH778" s="122">
        <v>0</v>
      </c>
      <c r="AI778" s="122">
        <v>0</v>
      </c>
      <c r="AJ778" s="122"/>
      <c r="AK778" s="122">
        <v>0</v>
      </c>
      <c r="AL778" s="122"/>
      <c r="AM778" s="122"/>
      <c r="AN778" s="122"/>
      <c r="AO778" s="122">
        <f t="shared" si="586"/>
        <v>0</v>
      </c>
      <c r="AP778" s="122">
        <f t="shared" si="587"/>
        <v>0</v>
      </c>
      <c r="AQ778" s="122">
        <f t="shared" si="588"/>
        <v>0</v>
      </c>
      <c r="AR778" s="122">
        <f t="shared" si="589"/>
        <v>0</v>
      </c>
      <c r="AS778" s="122"/>
      <c r="AT778" s="122"/>
      <c r="AU778" s="122"/>
      <c r="AV778" s="122">
        <f>VLOOKUP(C778,'[1]13'!$C$23:$AZ$935,46,0)</f>
        <v>0</v>
      </c>
      <c r="AW778" s="122">
        <f>VLOOKUP(C778,'[1]13'!$C$23:$AZ$935,47,0)</f>
        <v>0</v>
      </c>
      <c r="AX778" s="122"/>
      <c r="AY778" s="122">
        <f>VLOOKUP(C778,'[1]13'!$C$23:$AZ$935,49,0)</f>
        <v>0</v>
      </c>
      <c r="AZ778" s="122"/>
      <c r="BA778" s="122"/>
      <c r="BB778" s="122"/>
      <c r="BC778" s="122">
        <v>0</v>
      </c>
      <c r="BD778" s="122">
        <v>0</v>
      </c>
      <c r="BE778" s="122"/>
      <c r="BF778" s="122">
        <v>0</v>
      </c>
      <c r="BG778" s="122"/>
      <c r="BH778" s="122"/>
      <c r="BI778" s="122"/>
      <c r="BJ778" s="122"/>
      <c r="BK778" s="122"/>
      <c r="BL778" s="122"/>
      <c r="BM778" s="122"/>
      <c r="BN778" s="122"/>
      <c r="BO778" s="122"/>
      <c r="BP778" s="122"/>
      <c r="BQ778" s="122"/>
      <c r="BR778" s="122"/>
      <c r="BS778" s="122"/>
      <c r="BT778" s="122"/>
      <c r="BU778" s="122"/>
      <c r="BV778" s="122"/>
      <c r="BW778" s="122"/>
      <c r="BX778" s="122"/>
      <c r="BY778" s="122">
        <f t="shared" si="590"/>
        <v>0</v>
      </c>
      <c r="BZ778" s="122"/>
      <c r="CA778" s="122"/>
    </row>
    <row r="779" spans="1:80" ht="31.1" x14ac:dyDescent="0.35">
      <c r="A779" s="106" t="s">
        <v>1662</v>
      </c>
      <c r="B779" s="107" t="s">
        <v>1077</v>
      </c>
      <c r="C779" s="108" t="s">
        <v>1591</v>
      </c>
      <c r="D779" s="122">
        <v>8.4810300000000005</v>
      </c>
      <c r="E779" s="122"/>
      <c r="F779" s="122">
        <f>VLOOKUP(C779,'[1]13'!$C$23:$AZ$935,4,0)</f>
        <v>0</v>
      </c>
      <c r="G779" s="122">
        <f>VLOOKUP(C779,'[1]13'!$C$23:$AZ$935,5,0)</f>
        <v>0</v>
      </c>
      <c r="H779" s="122"/>
      <c r="I779" s="122">
        <f>VLOOKUP(C779,'[1]13'!$C$23:$AZ$935,7,0)</f>
        <v>0</v>
      </c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2"/>
      <c r="AC779" s="122"/>
      <c r="AD779" s="122"/>
      <c r="AE779" s="122"/>
      <c r="AF779" s="122"/>
      <c r="AG779" s="122"/>
      <c r="AH779" s="122">
        <v>0</v>
      </c>
      <c r="AI779" s="122">
        <v>0</v>
      </c>
      <c r="AJ779" s="122"/>
      <c r="AK779" s="122">
        <v>0</v>
      </c>
      <c r="AL779" s="122"/>
      <c r="AM779" s="122"/>
      <c r="AN779" s="122"/>
      <c r="AO779" s="122">
        <f t="shared" si="586"/>
        <v>0</v>
      </c>
      <c r="AP779" s="122">
        <f t="shared" si="587"/>
        <v>0</v>
      </c>
      <c r="AQ779" s="122">
        <f t="shared" si="588"/>
        <v>0</v>
      </c>
      <c r="AR779" s="122">
        <f t="shared" si="589"/>
        <v>0</v>
      </c>
      <c r="AS779" s="122"/>
      <c r="AT779" s="122"/>
      <c r="AU779" s="122"/>
      <c r="AV779" s="122">
        <f>VLOOKUP(C779,'[1]13'!$C$23:$AZ$935,46,0)</f>
        <v>0</v>
      </c>
      <c r="AW779" s="122">
        <f>VLOOKUP(C779,'[1]13'!$C$23:$AZ$935,47,0)</f>
        <v>0</v>
      </c>
      <c r="AX779" s="122"/>
      <c r="AY779" s="122">
        <f>VLOOKUP(C779,'[1]13'!$C$23:$AZ$935,49,0)</f>
        <v>0</v>
      </c>
      <c r="AZ779" s="122"/>
      <c r="BA779" s="122"/>
      <c r="BB779" s="122"/>
      <c r="BC779" s="122">
        <v>0</v>
      </c>
      <c r="BD779" s="122">
        <v>0</v>
      </c>
      <c r="BE779" s="122"/>
      <c r="BF779" s="122">
        <v>0</v>
      </c>
      <c r="BG779" s="122"/>
      <c r="BH779" s="122"/>
      <c r="BI779" s="122"/>
      <c r="BJ779" s="122"/>
      <c r="BK779" s="122"/>
      <c r="BL779" s="122"/>
      <c r="BM779" s="122"/>
      <c r="BN779" s="122"/>
      <c r="BO779" s="122"/>
      <c r="BP779" s="122"/>
      <c r="BQ779" s="122"/>
      <c r="BR779" s="122"/>
      <c r="BS779" s="122"/>
      <c r="BT779" s="122"/>
      <c r="BU779" s="122"/>
      <c r="BV779" s="122"/>
      <c r="BW779" s="122"/>
      <c r="BX779" s="122"/>
      <c r="BY779" s="122">
        <f t="shared" si="590"/>
        <v>0</v>
      </c>
      <c r="BZ779" s="122"/>
      <c r="CA779" s="122"/>
    </row>
    <row r="780" spans="1:80" ht="46.65" x14ac:dyDescent="0.35">
      <c r="A780" s="106" t="s">
        <v>1662</v>
      </c>
      <c r="B780" s="107" t="s">
        <v>1869</v>
      </c>
      <c r="C780" s="108" t="s">
        <v>1592</v>
      </c>
      <c r="D780" s="122">
        <v>12.712899999999999</v>
      </c>
      <c r="E780" s="122"/>
      <c r="F780" s="122">
        <f>VLOOKUP(C780,'[1]13'!$C$23:$AZ$935,4,0)</f>
        <v>0</v>
      </c>
      <c r="G780" s="122">
        <f>VLOOKUP(C780,'[1]13'!$C$23:$AZ$935,5,0)</f>
        <v>0</v>
      </c>
      <c r="H780" s="122"/>
      <c r="I780" s="122">
        <f>VLOOKUP(C780,'[1]13'!$C$23:$AZ$935,7,0)</f>
        <v>0</v>
      </c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2"/>
      <c r="AC780" s="122"/>
      <c r="AD780" s="122"/>
      <c r="AE780" s="122"/>
      <c r="AF780" s="122"/>
      <c r="AG780" s="122"/>
      <c r="AH780" s="122">
        <v>0</v>
      </c>
      <c r="AI780" s="122">
        <v>0</v>
      </c>
      <c r="AJ780" s="122"/>
      <c r="AK780" s="122">
        <v>0</v>
      </c>
      <c r="AL780" s="122"/>
      <c r="AM780" s="122"/>
      <c r="AN780" s="122"/>
      <c r="AO780" s="122">
        <f t="shared" si="586"/>
        <v>0</v>
      </c>
      <c r="AP780" s="122">
        <f t="shared" si="587"/>
        <v>0</v>
      </c>
      <c r="AQ780" s="122">
        <f t="shared" si="588"/>
        <v>0</v>
      </c>
      <c r="AR780" s="122">
        <f t="shared" si="589"/>
        <v>0</v>
      </c>
      <c r="AS780" s="122"/>
      <c r="AT780" s="122"/>
      <c r="AU780" s="122"/>
      <c r="AV780" s="122">
        <f>VLOOKUP(C780,'[1]13'!$C$23:$AZ$935,46,0)</f>
        <v>0</v>
      </c>
      <c r="AW780" s="122">
        <f>VLOOKUP(C780,'[1]13'!$C$23:$AZ$935,47,0)</f>
        <v>0</v>
      </c>
      <c r="AX780" s="122"/>
      <c r="AY780" s="122">
        <f>VLOOKUP(C780,'[1]13'!$C$23:$AZ$935,49,0)</f>
        <v>0</v>
      </c>
      <c r="AZ780" s="122"/>
      <c r="BA780" s="122"/>
      <c r="BB780" s="122"/>
      <c r="BC780" s="122">
        <v>0</v>
      </c>
      <c r="BD780" s="122">
        <v>0</v>
      </c>
      <c r="BE780" s="122"/>
      <c r="BF780" s="122">
        <v>0</v>
      </c>
      <c r="BG780" s="122"/>
      <c r="BH780" s="122"/>
      <c r="BI780" s="122"/>
      <c r="BJ780" s="122"/>
      <c r="BK780" s="122"/>
      <c r="BL780" s="122"/>
      <c r="BM780" s="122"/>
      <c r="BN780" s="122"/>
      <c r="BO780" s="122"/>
      <c r="BP780" s="122"/>
      <c r="BQ780" s="122"/>
      <c r="BR780" s="122"/>
      <c r="BS780" s="122"/>
      <c r="BT780" s="122"/>
      <c r="BU780" s="122"/>
      <c r="BV780" s="122"/>
      <c r="BW780" s="122"/>
      <c r="BX780" s="122"/>
      <c r="BY780" s="122">
        <f t="shared" si="590"/>
        <v>0</v>
      </c>
      <c r="BZ780" s="122"/>
      <c r="CA780" s="122"/>
    </row>
    <row r="781" spans="1:80" ht="62.2" x14ac:dyDescent="0.35">
      <c r="A781" s="106" t="s">
        <v>1662</v>
      </c>
      <c r="B781" s="107" t="s">
        <v>1870</v>
      </c>
      <c r="C781" s="108" t="s">
        <v>1593</v>
      </c>
      <c r="D781" s="122">
        <v>2.88408</v>
      </c>
      <c r="E781" s="122"/>
      <c r="F781" s="122">
        <f>VLOOKUP(C781,'[1]13'!$C$23:$AZ$935,4,0)</f>
        <v>2.8840799999999995</v>
      </c>
      <c r="G781" s="122">
        <f>VLOOKUP(C781,'[1]13'!$C$23:$AZ$935,5,0)</f>
        <v>0.1</v>
      </c>
      <c r="H781" s="122"/>
      <c r="I781" s="122">
        <f>VLOOKUP(C781,'[1]13'!$C$23:$AZ$935,7,0)</f>
        <v>0.42</v>
      </c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2"/>
      <c r="AC781" s="122"/>
      <c r="AD781" s="122"/>
      <c r="AE781" s="122"/>
      <c r="AF781" s="122"/>
      <c r="AG781" s="122"/>
      <c r="AH781" s="122">
        <v>2.8840799999999995</v>
      </c>
      <c r="AI781" s="122">
        <v>0.1</v>
      </c>
      <c r="AJ781" s="122"/>
      <c r="AK781" s="122">
        <v>0.42</v>
      </c>
      <c r="AL781" s="122"/>
      <c r="AM781" s="122"/>
      <c r="AN781" s="122"/>
      <c r="AO781" s="122">
        <f t="shared" si="586"/>
        <v>0</v>
      </c>
      <c r="AP781" s="122">
        <f t="shared" si="587"/>
        <v>0</v>
      </c>
      <c r="AQ781" s="122">
        <f t="shared" si="588"/>
        <v>0</v>
      </c>
      <c r="AR781" s="122">
        <f t="shared" si="589"/>
        <v>0</v>
      </c>
      <c r="AS781" s="122"/>
      <c r="AT781" s="122"/>
      <c r="AU781" s="122"/>
      <c r="AV781" s="122">
        <f>VLOOKUP(C781,'[1]13'!$C$23:$AZ$935,46,0)</f>
        <v>0</v>
      </c>
      <c r="AW781" s="122">
        <f>VLOOKUP(C781,'[1]13'!$C$23:$AZ$935,47,0)</f>
        <v>0</v>
      </c>
      <c r="AX781" s="122"/>
      <c r="AY781" s="122">
        <f>VLOOKUP(C781,'[1]13'!$C$23:$AZ$935,49,0)</f>
        <v>0</v>
      </c>
      <c r="AZ781" s="122"/>
      <c r="BA781" s="122"/>
      <c r="BB781" s="122"/>
      <c r="BC781" s="122">
        <v>0</v>
      </c>
      <c r="BD781" s="122">
        <v>0</v>
      </c>
      <c r="BE781" s="122"/>
      <c r="BF781" s="122">
        <v>0</v>
      </c>
      <c r="BG781" s="122"/>
      <c r="BH781" s="122"/>
      <c r="BI781" s="122"/>
      <c r="BJ781" s="122"/>
      <c r="BK781" s="122"/>
      <c r="BL781" s="122"/>
      <c r="BM781" s="122"/>
      <c r="BN781" s="122"/>
      <c r="BO781" s="122"/>
      <c r="BP781" s="122"/>
      <c r="BQ781" s="122"/>
      <c r="BR781" s="122"/>
      <c r="BS781" s="122"/>
      <c r="BT781" s="122"/>
      <c r="BU781" s="122"/>
      <c r="BV781" s="122"/>
      <c r="BW781" s="122"/>
      <c r="BX781" s="122"/>
      <c r="BY781" s="122">
        <f t="shared" si="590"/>
        <v>2.8840799999999995</v>
      </c>
      <c r="BZ781" s="122"/>
      <c r="CA781" s="122"/>
    </row>
    <row r="782" spans="1:80" ht="46.65" x14ac:dyDescent="0.35">
      <c r="A782" s="106" t="s">
        <v>1662</v>
      </c>
      <c r="B782" s="107" t="s">
        <v>1871</v>
      </c>
      <c r="C782" s="108" t="s">
        <v>1594</v>
      </c>
      <c r="D782" s="122">
        <v>1.32178</v>
      </c>
      <c r="E782" s="122"/>
      <c r="F782" s="122">
        <f>VLOOKUP(C782,'[1]13'!$C$23:$AZ$935,4,0)</f>
        <v>1.32178</v>
      </c>
      <c r="G782" s="122">
        <f>VLOOKUP(C782,'[1]13'!$C$23:$AZ$935,5,0)</f>
        <v>0.25</v>
      </c>
      <c r="H782" s="122"/>
      <c r="I782" s="122">
        <f>VLOOKUP(C782,'[1]13'!$C$23:$AZ$935,7,0)</f>
        <v>0.08</v>
      </c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2"/>
      <c r="AC782" s="122"/>
      <c r="AD782" s="122"/>
      <c r="AE782" s="122"/>
      <c r="AF782" s="122"/>
      <c r="AG782" s="122"/>
      <c r="AH782" s="122">
        <v>1.32178</v>
      </c>
      <c r="AI782" s="122">
        <v>0.25</v>
      </c>
      <c r="AJ782" s="122"/>
      <c r="AK782" s="122">
        <v>0.08</v>
      </c>
      <c r="AL782" s="122"/>
      <c r="AM782" s="122"/>
      <c r="AN782" s="122"/>
      <c r="AO782" s="122">
        <f t="shared" si="586"/>
        <v>0</v>
      </c>
      <c r="AP782" s="122">
        <f t="shared" si="587"/>
        <v>0</v>
      </c>
      <c r="AQ782" s="122">
        <f t="shared" si="588"/>
        <v>0</v>
      </c>
      <c r="AR782" s="122">
        <f t="shared" si="589"/>
        <v>0</v>
      </c>
      <c r="AS782" s="122"/>
      <c r="AT782" s="122"/>
      <c r="AU782" s="122"/>
      <c r="AV782" s="122">
        <f>VLOOKUP(C782,'[1]13'!$C$23:$AZ$935,46,0)</f>
        <v>0</v>
      </c>
      <c r="AW782" s="122">
        <f>VLOOKUP(C782,'[1]13'!$C$23:$AZ$935,47,0)</f>
        <v>0</v>
      </c>
      <c r="AX782" s="122"/>
      <c r="AY782" s="122">
        <f>VLOOKUP(C782,'[1]13'!$C$23:$AZ$935,49,0)</f>
        <v>0</v>
      </c>
      <c r="AZ782" s="122"/>
      <c r="BA782" s="122"/>
      <c r="BB782" s="122"/>
      <c r="BC782" s="122">
        <v>0</v>
      </c>
      <c r="BD782" s="122">
        <v>0</v>
      </c>
      <c r="BE782" s="122"/>
      <c r="BF782" s="122">
        <v>0</v>
      </c>
      <c r="BG782" s="122"/>
      <c r="BH782" s="122"/>
      <c r="BI782" s="122"/>
      <c r="BJ782" s="122"/>
      <c r="BK782" s="122"/>
      <c r="BL782" s="122"/>
      <c r="BM782" s="122"/>
      <c r="BN782" s="122"/>
      <c r="BO782" s="122"/>
      <c r="BP782" s="122"/>
      <c r="BQ782" s="122"/>
      <c r="BR782" s="122"/>
      <c r="BS782" s="122"/>
      <c r="BT782" s="122"/>
      <c r="BU782" s="122"/>
      <c r="BV782" s="122"/>
      <c r="BW782" s="122"/>
      <c r="BX782" s="122"/>
      <c r="BY782" s="122">
        <f t="shared" si="590"/>
        <v>1.32178</v>
      </c>
      <c r="BZ782" s="122"/>
      <c r="CA782" s="122"/>
    </row>
    <row r="783" spans="1:80" ht="77.7" x14ac:dyDescent="0.35">
      <c r="A783" s="106" t="s">
        <v>1662</v>
      </c>
      <c r="B783" s="107" t="s">
        <v>1078</v>
      </c>
      <c r="C783" s="108" t="s">
        <v>1595</v>
      </c>
      <c r="D783" s="122">
        <v>1.78257</v>
      </c>
      <c r="E783" s="122"/>
      <c r="F783" s="122">
        <f>VLOOKUP(C783,'[1]13'!$C$23:$AZ$935,4,0)</f>
        <v>1.78257</v>
      </c>
      <c r="G783" s="122">
        <f>VLOOKUP(C783,'[1]13'!$C$23:$AZ$935,5,0)</f>
        <v>0.63</v>
      </c>
      <c r="H783" s="122"/>
      <c r="I783" s="122">
        <f>VLOOKUP(C783,'[1]13'!$C$23:$AZ$935,7,0)</f>
        <v>0</v>
      </c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2"/>
      <c r="AC783" s="122"/>
      <c r="AD783" s="122"/>
      <c r="AE783" s="122"/>
      <c r="AF783" s="122"/>
      <c r="AG783" s="122"/>
      <c r="AH783" s="122">
        <v>1.78257</v>
      </c>
      <c r="AI783" s="122">
        <v>0.63</v>
      </c>
      <c r="AJ783" s="122"/>
      <c r="AK783" s="122">
        <v>0</v>
      </c>
      <c r="AL783" s="122"/>
      <c r="AM783" s="122"/>
      <c r="AN783" s="122"/>
      <c r="AO783" s="122">
        <f t="shared" si="586"/>
        <v>0</v>
      </c>
      <c r="AP783" s="122">
        <f t="shared" si="587"/>
        <v>0</v>
      </c>
      <c r="AQ783" s="122">
        <f t="shared" si="588"/>
        <v>0</v>
      </c>
      <c r="AR783" s="122">
        <f t="shared" si="589"/>
        <v>0</v>
      </c>
      <c r="AS783" s="122"/>
      <c r="AT783" s="122"/>
      <c r="AU783" s="122"/>
      <c r="AV783" s="122">
        <f>VLOOKUP(C783,'[1]13'!$C$23:$AZ$935,46,0)</f>
        <v>0</v>
      </c>
      <c r="AW783" s="122">
        <f>VLOOKUP(C783,'[1]13'!$C$23:$AZ$935,47,0)</f>
        <v>0</v>
      </c>
      <c r="AX783" s="122"/>
      <c r="AY783" s="122">
        <f>VLOOKUP(C783,'[1]13'!$C$23:$AZ$935,49,0)</f>
        <v>0</v>
      </c>
      <c r="AZ783" s="122"/>
      <c r="BA783" s="122"/>
      <c r="BB783" s="122"/>
      <c r="BC783" s="122">
        <v>0</v>
      </c>
      <c r="BD783" s="122">
        <v>0</v>
      </c>
      <c r="BE783" s="122"/>
      <c r="BF783" s="122">
        <v>0</v>
      </c>
      <c r="BG783" s="122"/>
      <c r="BH783" s="122"/>
      <c r="BI783" s="122"/>
      <c r="BJ783" s="122"/>
      <c r="BK783" s="122"/>
      <c r="BL783" s="122"/>
      <c r="BM783" s="122"/>
      <c r="BN783" s="122"/>
      <c r="BO783" s="122"/>
      <c r="BP783" s="122"/>
      <c r="BQ783" s="122"/>
      <c r="BR783" s="122"/>
      <c r="BS783" s="122"/>
      <c r="BT783" s="122"/>
      <c r="BU783" s="122"/>
      <c r="BV783" s="122"/>
      <c r="BW783" s="122"/>
      <c r="BX783" s="122"/>
      <c r="BY783" s="122">
        <f t="shared" si="590"/>
        <v>1.78257</v>
      </c>
      <c r="BZ783" s="122"/>
      <c r="CA783" s="122"/>
    </row>
    <row r="784" spans="1:80" x14ac:dyDescent="0.35">
      <c r="A784" s="103"/>
      <c r="B784" s="110" t="s">
        <v>91</v>
      </c>
      <c r="C784" s="105"/>
      <c r="D784" s="133">
        <f t="shared" ref="D784:BN784" si="591">SUM(D785:D786)</f>
        <v>12.937139999999999</v>
      </c>
      <c r="E784" s="133">
        <f t="shared" si="591"/>
        <v>0</v>
      </c>
      <c r="F784" s="133">
        <f t="shared" si="591"/>
        <v>0</v>
      </c>
      <c r="G784" s="133">
        <f t="shared" si="591"/>
        <v>0</v>
      </c>
      <c r="H784" s="133">
        <f t="shared" si="591"/>
        <v>0</v>
      </c>
      <c r="I784" s="133">
        <f t="shared" si="591"/>
        <v>0</v>
      </c>
      <c r="J784" s="133">
        <f t="shared" si="591"/>
        <v>0</v>
      </c>
      <c r="K784" s="133">
        <f t="shared" si="591"/>
        <v>0</v>
      </c>
      <c r="L784" s="133">
        <f t="shared" si="591"/>
        <v>0</v>
      </c>
      <c r="M784" s="133">
        <f t="shared" si="591"/>
        <v>0</v>
      </c>
      <c r="N784" s="133">
        <f t="shared" si="591"/>
        <v>0</v>
      </c>
      <c r="O784" s="133">
        <f t="shared" si="591"/>
        <v>0</v>
      </c>
      <c r="P784" s="133">
        <f t="shared" si="591"/>
        <v>0</v>
      </c>
      <c r="Q784" s="133">
        <f t="shared" si="591"/>
        <v>0</v>
      </c>
      <c r="R784" s="133">
        <f t="shared" si="591"/>
        <v>0</v>
      </c>
      <c r="S784" s="133">
        <f t="shared" si="591"/>
        <v>0</v>
      </c>
      <c r="T784" s="133">
        <f t="shared" si="591"/>
        <v>0</v>
      </c>
      <c r="U784" s="133">
        <f t="shared" si="591"/>
        <v>0</v>
      </c>
      <c r="V784" s="133">
        <f t="shared" si="591"/>
        <v>0</v>
      </c>
      <c r="W784" s="133">
        <f t="shared" si="591"/>
        <v>0</v>
      </c>
      <c r="X784" s="133">
        <f t="shared" si="591"/>
        <v>0</v>
      </c>
      <c r="Y784" s="133">
        <f t="shared" si="591"/>
        <v>0</v>
      </c>
      <c r="Z784" s="133">
        <f t="shared" si="591"/>
        <v>0</v>
      </c>
      <c r="AA784" s="133">
        <f t="shared" si="591"/>
        <v>0</v>
      </c>
      <c r="AB784" s="133">
        <f t="shared" si="591"/>
        <v>0</v>
      </c>
      <c r="AC784" s="133">
        <f t="shared" si="591"/>
        <v>0</v>
      </c>
      <c r="AD784" s="133">
        <f t="shared" si="591"/>
        <v>0</v>
      </c>
      <c r="AE784" s="133">
        <f t="shared" si="591"/>
        <v>0</v>
      </c>
      <c r="AF784" s="133">
        <f t="shared" si="591"/>
        <v>0</v>
      </c>
      <c r="AG784" s="133">
        <f t="shared" si="591"/>
        <v>0</v>
      </c>
      <c r="AH784" s="133">
        <f t="shared" si="591"/>
        <v>0</v>
      </c>
      <c r="AI784" s="133">
        <f t="shared" si="591"/>
        <v>0</v>
      </c>
      <c r="AJ784" s="133">
        <f t="shared" si="591"/>
        <v>0</v>
      </c>
      <c r="AK784" s="133">
        <f t="shared" si="591"/>
        <v>0</v>
      </c>
      <c r="AL784" s="133">
        <f t="shared" si="591"/>
        <v>0</v>
      </c>
      <c r="AM784" s="133">
        <f t="shared" si="591"/>
        <v>0</v>
      </c>
      <c r="AN784" s="133">
        <f t="shared" si="591"/>
        <v>0</v>
      </c>
      <c r="AO784" s="133">
        <f t="shared" si="591"/>
        <v>0</v>
      </c>
      <c r="AP784" s="133">
        <f t="shared" si="591"/>
        <v>0</v>
      </c>
      <c r="AQ784" s="133">
        <f t="shared" si="591"/>
        <v>0</v>
      </c>
      <c r="AR784" s="133">
        <f t="shared" si="591"/>
        <v>0</v>
      </c>
      <c r="AS784" s="133">
        <f t="shared" si="591"/>
        <v>0</v>
      </c>
      <c r="AT784" s="133">
        <f t="shared" si="591"/>
        <v>0</v>
      </c>
      <c r="AU784" s="133">
        <f t="shared" si="591"/>
        <v>0</v>
      </c>
      <c r="AV784" s="133">
        <f t="shared" si="591"/>
        <v>0</v>
      </c>
      <c r="AW784" s="133">
        <f t="shared" si="591"/>
        <v>0</v>
      </c>
      <c r="AX784" s="133">
        <f t="shared" si="591"/>
        <v>0</v>
      </c>
      <c r="AY784" s="133">
        <f t="shared" si="591"/>
        <v>0</v>
      </c>
      <c r="AZ784" s="133">
        <f t="shared" si="591"/>
        <v>0</v>
      </c>
      <c r="BA784" s="133">
        <f t="shared" si="591"/>
        <v>0</v>
      </c>
      <c r="BB784" s="133">
        <f t="shared" si="591"/>
        <v>0</v>
      </c>
      <c r="BC784" s="133">
        <f t="shared" si="591"/>
        <v>0</v>
      </c>
      <c r="BD784" s="133">
        <f t="shared" si="591"/>
        <v>0</v>
      </c>
      <c r="BE784" s="133">
        <f t="shared" si="591"/>
        <v>0</v>
      </c>
      <c r="BF784" s="133">
        <f t="shared" si="591"/>
        <v>0</v>
      </c>
      <c r="BG784" s="133">
        <f t="shared" si="591"/>
        <v>0</v>
      </c>
      <c r="BH784" s="133">
        <f t="shared" si="591"/>
        <v>0</v>
      </c>
      <c r="BI784" s="133">
        <f t="shared" si="591"/>
        <v>0</v>
      </c>
      <c r="BJ784" s="133">
        <f t="shared" si="591"/>
        <v>0</v>
      </c>
      <c r="BK784" s="133">
        <f t="shared" si="591"/>
        <v>0</v>
      </c>
      <c r="BL784" s="133">
        <f t="shared" si="591"/>
        <v>0</v>
      </c>
      <c r="BM784" s="133">
        <f t="shared" si="591"/>
        <v>0</v>
      </c>
      <c r="BN784" s="133">
        <f t="shared" si="591"/>
        <v>0</v>
      </c>
      <c r="BO784" s="133">
        <f t="shared" ref="BO784:CA784" si="592">SUM(BO785:BO786)</f>
        <v>0</v>
      </c>
      <c r="BP784" s="133">
        <f t="shared" si="592"/>
        <v>0</v>
      </c>
      <c r="BQ784" s="133">
        <f t="shared" si="592"/>
        <v>0</v>
      </c>
      <c r="BR784" s="133">
        <f t="shared" si="592"/>
        <v>0</v>
      </c>
      <c r="BS784" s="133">
        <f t="shared" si="592"/>
        <v>0</v>
      </c>
      <c r="BT784" s="133">
        <f t="shared" si="592"/>
        <v>0</v>
      </c>
      <c r="BU784" s="133">
        <f t="shared" si="592"/>
        <v>0</v>
      </c>
      <c r="BV784" s="133">
        <f t="shared" si="592"/>
        <v>0</v>
      </c>
      <c r="BW784" s="133">
        <f t="shared" si="592"/>
        <v>0</v>
      </c>
      <c r="BX784" s="133">
        <f t="shared" si="592"/>
        <v>0</v>
      </c>
      <c r="BY784" s="133">
        <f t="shared" si="592"/>
        <v>0</v>
      </c>
      <c r="BZ784" s="133">
        <f t="shared" si="592"/>
        <v>0</v>
      </c>
      <c r="CA784" s="133">
        <f t="shared" si="592"/>
        <v>0</v>
      </c>
    </row>
    <row r="785" spans="1:79" ht="62.2" x14ac:dyDescent="0.35">
      <c r="A785" s="106" t="s">
        <v>1662</v>
      </c>
      <c r="B785" s="107" t="s">
        <v>466</v>
      </c>
      <c r="C785" s="108" t="s">
        <v>549</v>
      </c>
      <c r="D785" s="122">
        <v>12.937139999999999</v>
      </c>
      <c r="E785" s="122"/>
      <c r="F785" s="122">
        <f>VLOOKUP(C785,'[1]13'!$C$23:$AZ$935,4,0)</f>
        <v>0</v>
      </c>
      <c r="G785" s="122">
        <f>VLOOKUP(C785,'[1]13'!$C$23:$AZ$935,5,0)</f>
        <v>0</v>
      </c>
      <c r="H785" s="122"/>
      <c r="I785" s="122">
        <f>VLOOKUP(C785,'[1]13'!$C$23:$AZ$935,7,0)</f>
        <v>0</v>
      </c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2"/>
      <c r="AC785" s="122"/>
      <c r="AD785" s="122"/>
      <c r="AE785" s="122"/>
      <c r="AF785" s="122"/>
      <c r="AG785" s="122"/>
      <c r="AH785" s="122">
        <v>0</v>
      </c>
      <c r="AI785" s="122">
        <v>0</v>
      </c>
      <c r="AJ785" s="122"/>
      <c r="AK785" s="122">
        <v>0</v>
      </c>
      <c r="AL785" s="122"/>
      <c r="AM785" s="122"/>
      <c r="AN785" s="122"/>
      <c r="AO785" s="122">
        <f t="shared" ref="AO785:AO786" si="593">AV785+BC785</f>
        <v>0</v>
      </c>
      <c r="AP785" s="122">
        <f t="shared" ref="AP785:AP786" si="594">AW785+BD785</f>
        <v>0</v>
      </c>
      <c r="AQ785" s="122">
        <f t="shared" ref="AQ785:AQ786" si="595">AX785+BE785</f>
        <v>0</v>
      </c>
      <c r="AR785" s="122">
        <f t="shared" ref="AR785:AR786" si="596">AY785+BF785</f>
        <v>0</v>
      </c>
      <c r="AS785" s="122"/>
      <c r="AT785" s="122"/>
      <c r="AU785" s="122"/>
      <c r="AV785" s="122">
        <f>VLOOKUP(C785,'[1]13'!$C$23:$AZ$935,46,0)</f>
        <v>0</v>
      </c>
      <c r="AW785" s="122">
        <f>VLOOKUP(C785,'[1]13'!$C$23:$AZ$935,47,0)</f>
        <v>0</v>
      </c>
      <c r="AX785" s="122"/>
      <c r="AY785" s="122">
        <f>VLOOKUP(C785,'[1]13'!$C$23:$AZ$935,49,0)</f>
        <v>0</v>
      </c>
      <c r="AZ785" s="122"/>
      <c r="BA785" s="122"/>
      <c r="BB785" s="122"/>
      <c r="BC785" s="122">
        <v>0</v>
      </c>
      <c r="BD785" s="122">
        <v>0</v>
      </c>
      <c r="BE785" s="122"/>
      <c r="BF785" s="122">
        <v>0</v>
      </c>
      <c r="BG785" s="122"/>
      <c r="BH785" s="122"/>
      <c r="BI785" s="122"/>
      <c r="BJ785" s="122"/>
      <c r="BK785" s="122"/>
      <c r="BL785" s="122"/>
      <c r="BM785" s="122"/>
      <c r="BN785" s="122"/>
      <c r="BO785" s="122"/>
      <c r="BP785" s="122"/>
      <c r="BQ785" s="122"/>
      <c r="BR785" s="122"/>
      <c r="BS785" s="122"/>
      <c r="BT785" s="122"/>
      <c r="BU785" s="122"/>
      <c r="BV785" s="122"/>
      <c r="BW785" s="122"/>
      <c r="BX785" s="122"/>
      <c r="BY785" s="122">
        <f t="shared" ref="BY785:BY786" si="597">F785-AO785</f>
        <v>0</v>
      </c>
      <c r="BZ785" s="122"/>
      <c r="CA785" s="122"/>
    </row>
    <row r="786" spans="1:79" ht="31.1" x14ac:dyDescent="0.35">
      <c r="A786" s="106" t="s">
        <v>1662</v>
      </c>
      <c r="B786" s="107" t="s">
        <v>1872</v>
      </c>
      <c r="C786" s="108" t="s">
        <v>1966</v>
      </c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2"/>
      <c r="AC786" s="122"/>
      <c r="AD786" s="122"/>
      <c r="AE786" s="122"/>
      <c r="AF786" s="122"/>
      <c r="AG786" s="122"/>
      <c r="AH786" s="122"/>
      <c r="AI786" s="122"/>
      <c r="AJ786" s="122"/>
      <c r="AK786" s="122"/>
      <c r="AL786" s="122"/>
      <c r="AM786" s="122"/>
      <c r="AN786" s="122"/>
      <c r="AO786" s="122">
        <f t="shared" si="593"/>
        <v>0</v>
      </c>
      <c r="AP786" s="122">
        <f t="shared" si="594"/>
        <v>0</v>
      </c>
      <c r="AQ786" s="122">
        <f t="shared" si="595"/>
        <v>0</v>
      </c>
      <c r="AR786" s="122">
        <f t="shared" si="596"/>
        <v>0</v>
      </c>
      <c r="AS786" s="122"/>
      <c r="AT786" s="122"/>
      <c r="AU786" s="122"/>
      <c r="AV786" s="122"/>
      <c r="AW786" s="122"/>
      <c r="AX786" s="122"/>
      <c r="AY786" s="122"/>
      <c r="AZ786" s="122"/>
      <c r="BA786" s="122"/>
      <c r="BB786" s="122"/>
      <c r="BC786" s="122">
        <v>0</v>
      </c>
      <c r="BD786" s="122">
        <v>0</v>
      </c>
      <c r="BE786" s="122"/>
      <c r="BF786" s="122">
        <v>0</v>
      </c>
      <c r="BG786" s="122"/>
      <c r="BH786" s="122"/>
      <c r="BI786" s="122"/>
      <c r="BJ786" s="122"/>
      <c r="BK786" s="122"/>
      <c r="BL786" s="122"/>
      <c r="BM786" s="122"/>
      <c r="BN786" s="122"/>
      <c r="BO786" s="122"/>
      <c r="BP786" s="122"/>
      <c r="BQ786" s="122"/>
      <c r="BR786" s="122"/>
      <c r="BS786" s="122"/>
      <c r="BT786" s="122"/>
      <c r="BU786" s="122"/>
      <c r="BV786" s="122"/>
      <c r="BW786" s="122"/>
      <c r="BX786" s="122"/>
      <c r="BY786" s="122">
        <f t="shared" si="597"/>
        <v>0</v>
      </c>
      <c r="BZ786" s="122"/>
      <c r="CA786" s="122"/>
    </row>
    <row r="787" spans="1:79" x14ac:dyDescent="0.35">
      <c r="A787" s="103"/>
      <c r="B787" s="110" t="s">
        <v>88</v>
      </c>
      <c r="C787" s="105"/>
      <c r="D787" s="133">
        <f t="shared" ref="D787:BN787" si="598">SUM(D788:D788)</f>
        <v>6.6904899999999996</v>
      </c>
      <c r="E787" s="133">
        <f t="shared" si="598"/>
        <v>0</v>
      </c>
      <c r="F787" s="133">
        <f t="shared" si="598"/>
        <v>6.6904899999999996</v>
      </c>
      <c r="G787" s="133">
        <f t="shared" si="598"/>
        <v>0.16</v>
      </c>
      <c r="H787" s="133">
        <f t="shared" si="598"/>
        <v>0</v>
      </c>
      <c r="I787" s="133">
        <f t="shared" si="598"/>
        <v>1.2</v>
      </c>
      <c r="J787" s="133">
        <f t="shared" si="598"/>
        <v>0</v>
      </c>
      <c r="K787" s="133">
        <f t="shared" si="598"/>
        <v>0</v>
      </c>
      <c r="L787" s="133">
        <f t="shared" si="598"/>
        <v>0</v>
      </c>
      <c r="M787" s="133">
        <f t="shared" si="598"/>
        <v>0</v>
      </c>
      <c r="N787" s="133">
        <f t="shared" si="598"/>
        <v>0</v>
      </c>
      <c r="O787" s="133">
        <f t="shared" si="598"/>
        <v>0</v>
      </c>
      <c r="P787" s="133">
        <f t="shared" si="598"/>
        <v>0</v>
      </c>
      <c r="Q787" s="133">
        <f t="shared" si="598"/>
        <v>0</v>
      </c>
      <c r="R787" s="133">
        <f t="shared" si="598"/>
        <v>0</v>
      </c>
      <c r="S787" s="133">
        <f t="shared" si="598"/>
        <v>0</v>
      </c>
      <c r="T787" s="133">
        <f t="shared" si="598"/>
        <v>0</v>
      </c>
      <c r="U787" s="133">
        <f t="shared" si="598"/>
        <v>0</v>
      </c>
      <c r="V787" s="133">
        <f t="shared" si="598"/>
        <v>0</v>
      </c>
      <c r="W787" s="133">
        <f t="shared" si="598"/>
        <v>0</v>
      </c>
      <c r="X787" s="133">
        <f t="shared" si="598"/>
        <v>0</v>
      </c>
      <c r="Y787" s="133">
        <f t="shared" si="598"/>
        <v>0</v>
      </c>
      <c r="Z787" s="133">
        <f t="shared" si="598"/>
        <v>0</v>
      </c>
      <c r="AA787" s="133">
        <f t="shared" si="598"/>
        <v>0</v>
      </c>
      <c r="AB787" s="133">
        <f t="shared" si="598"/>
        <v>0</v>
      </c>
      <c r="AC787" s="133">
        <f t="shared" si="598"/>
        <v>0</v>
      </c>
      <c r="AD787" s="133">
        <f t="shared" si="598"/>
        <v>0</v>
      </c>
      <c r="AE787" s="133">
        <f t="shared" si="598"/>
        <v>0</v>
      </c>
      <c r="AF787" s="133">
        <f t="shared" si="598"/>
        <v>0</v>
      </c>
      <c r="AG787" s="133">
        <f t="shared" si="598"/>
        <v>0</v>
      </c>
      <c r="AH787" s="133">
        <f t="shared" si="598"/>
        <v>6.6904899999999996</v>
      </c>
      <c r="AI787" s="133">
        <f t="shared" si="598"/>
        <v>0.16</v>
      </c>
      <c r="AJ787" s="133">
        <f t="shared" si="598"/>
        <v>0</v>
      </c>
      <c r="AK787" s="133">
        <f t="shared" si="598"/>
        <v>1.2</v>
      </c>
      <c r="AL787" s="133">
        <f t="shared" si="598"/>
        <v>0</v>
      </c>
      <c r="AM787" s="133">
        <f t="shared" si="598"/>
        <v>0</v>
      </c>
      <c r="AN787" s="133">
        <f t="shared" si="598"/>
        <v>0</v>
      </c>
      <c r="AO787" s="133">
        <f t="shared" si="598"/>
        <v>6.4697798500000001</v>
      </c>
      <c r="AP787" s="133">
        <f t="shared" si="598"/>
        <v>0.16</v>
      </c>
      <c r="AQ787" s="133">
        <f t="shared" si="598"/>
        <v>0</v>
      </c>
      <c r="AR787" s="133">
        <f t="shared" si="598"/>
        <v>1.252</v>
      </c>
      <c r="AS787" s="133">
        <f t="shared" si="598"/>
        <v>0</v>
      </c>
      <c r="AT787" s="133">
        <f t="shared" si="598"/>
        <v>0</v>
      </c>
      <c r="AU787" s="133">
        <f t="shared" si="598"/>
        <v>0</v>
      </c>
      <c r="AV787" s="133">
        <f t="shared" si="598"/>
        <v>0</v>
      </c>
      <c r="AW787" s="133">
        <f t="shared" si="598"/>
        <v>0</v>
      </c>
      <c r="AX787" s="133">
        <f t="shared" si="598"/>
        <v>0</v>
      </c>
      <c r="AY787" s="133">
        <f t="shared" si="598"/>
        <v>0</v>
      </c>
      <c r="AZ787" s="133">
        <f t="shared" si="598"/>
        <v>0</v>
      </c>
      <c r="BA787" s="133">
        <f t="shared" si="598"/>
        <v>0</v>
      </c>
      <c r="BB787" s="133">
        <f t="shared" si="598"/>
        <v>0</v>
      </c>
      <c r="BC787" s="133">
        <f t="shared" si="598"/>
        <v>6.4697798500000001</v>
      </c>
      <c r="BD787" s="133">
        <f t="shared" si="598"/>
        <v>0.16</v>
      </c>
      <c r="BE787" s="133">
        <f t="shared" si="598"/>
        <v>0</v>
      </c>
      <c r="BF787" s="133">
        <f t="shared" si="598"/>
        <v>1.252</v>
      </c>
      <c r="BG787" s="133">
        <f t="shared" si="598"/>
        <v>0</v>
      </c>
      <c r="BH787" s="133">
        <f t="shared" si="598"/>
        <v>0</v>
      </c>
      <c r="BI787" s="133">
        <f t="shared" si="598"/>
        <v>0</v>
      </c>
      <c r="BJ787" s="133">
        <f t="shared" si="598"/>
        <v>0</v>
      </c>
      <c r="BK787" s="133">
        <f t="shared" si="598"/>
        <v>0</v>
      </c>
      <c r="BL787" s="133">
        <f t="shared" si="598"/>
        <v>0</v>
      </c>
      <c r="BM787" s="133">
        <f t="shared" si="598"/>
        <v>0</v>
      </c>
      <c r="BN787" s="133">
        <f t="shared" si="598"/>
        <v>0</v>
      </c>
      <c r="BO787" s="133">
        <f t="shared" ref="BO787:CA787" si="599">SUM(BO788:BO788)</f>
        <v>0</v>
      </c>
      <c r="BP787" s="133">
        <f t="shared" si="599"/>
        <v>0</v>
      </c>
      <c r="BQ787" s="133">
        <f t="shared" si="599"/>
        <v>0</v>
      </c>
      <c r="BR787" s="133">
        <f t="shared" si="599"/>
        <v>0</v>
      </c>
      <c r="BS787" s="133">
        <f t="shared" si="599"/>
        <v>0</v>
      </c>
      <c r="BT787" s="133">
        <f t="shared" si="599"/>
        <v>0</v>
      </c>
      <c r="BU787" s="133">
        <f t="shared" si="599"/>
        <v>0</v>
      </c>
      <c r="BV787" s="133">
        <f t="shared" si="599"/>
        <v>0</v>
      </c>
      <c r="BW787" s="133">
        <f t="shared" si="599"/>
        <v>0</v>
      </c>
      <c r="BX787" s="133">
        <f t="shared" si="599"/>
        <v>0</v>
      </c>
      <c r="BY787" s="133">
        <f t="shared" si="599"/>
        <v>0.22071014999999949</v>
      </c>
      <c r="BZ787" s="133">
        <f t="shared" si="599"/>
        <v>0</v>
      </c>
      <c r="CA787" s="133">
        <f t="shared" si="599"/>
        <v>0</v>
      </c>
    </row>
    <row r="788" spans="1:79" ht="46.65" x14ac:dyDescent="0.35">
      <c r="A788" s="106" t="s">
        <v>1662</v>
      </c>
      <c r="B788" s="107" t="s">
        <v>1873</v>
      </c>
      <c r="C788" s="108" t="s">
        <v>1596</v>
      </c>
      <c r="D788" s="122">
        <v>6.6904899999999996</v>
      </c>
      <c r="E788" s="122"/>
      <c r="F788" s="122">
        <f>VLOOKUP(C788,'[1]13'!$C$23:$AZ$935,4,0)</f>
        <v>6.6904899999999996</v>
      </c>
      <c r="G788" s="122">
        <f>VLOOKUP(C788,'[1]13'!$C$23:$AZ$935,5,0)</f>
        <v>0.16</v>
      </c>
      <c r="H788" s="122"/>
      <c r="I788" s="122">
        <f>VLOOKUP(C788,'[1]13'!$C$23:$AZ$935,7,0)</f>
        <v>1.2</v>
      </c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2"/>
      <c r="AC788" s="122"/>
      <c r="AD788" s="122"/>
      <c r="AE788" s="122"/>
      <c r="AF788" s="122"/>
      <c r="AG788" s="122"/>
      <c r="AH788" s="122">
        <v>6.6904899999999996</v>
      </c>
      <c r="AI788" s="122">
        <v>0.16</v>
      </c>
      <c r="AJ788" s="122"/>
      <c r="AK788" s="122">
        <v>1.2</v>
      </c>
      <c r="AL788" s="122"/>
      <c r="AM788" s="122"/>
      <c r="AN788" s="122"/>
      <c r="AO788" s="122">
        <f>AV788+BC788</f>
        <v>6.4697798500000001</v>
      </c>
      <c r="AP788" s="122">
        <f t="shared" ref="AP788" si="600">AW788+BD788</f>
        <v>0.16</v>
      </c>
      <c r="AQ788" s="122">
        <f t="shared" ref="AQ788" si="601">AX788+BE788</f>
        <v>0</v>
      </c>
      <c r="AR788" s="122">
        <f t="shared" ref="AR788" si="602">AY788+BF788</f>
        <v>1.252</v>
      </c>
      <c r="AS788" s="122"/>
      <c r="AT788" s="122"/>
      <c r="AU788" s="122"/>
      <c r="AV788" s="122">
        <f>VLOOKUP(C788,'[1]13'!$C$23:$AZ$935,46,0)</f>
        <v>0</v>
      </c>
      <c r="AW788" s="122">
        <f>VLOOKUP(C788,'[1]13'!$C$23:$AZ$935,47,0)</f>
        <v>0</v>
      </c>
      <c r="AX788" s="122"/>
      <c r="AY788" s="122">
        <f>VLOOKUP(C788,'[1]13'!$C$23:$AZ$935,49,0)</f>
        <v>0</v>
      </c>
      <c r="AZ788" s="122"/>
      <c r="BA788" s="122"/>
      <c r="BB788" s="122"/>
      <c r="BC788" s="122">
        <v>6.4697798500000001</v>
      </c>
      <c r="BD788" s="122">
        <v>0.16</v>
      </c>
      <c r="BE788" s="122"/>
      <c r="BF788" s="122">
        <v>1.252</v>
      </c>
      <c r="BG788" s="122"/>
      <c r="BH788" s="122"/>
      <c r="BI788" s="122"/>
      <c r="BJ788" s="122"/>
      <c r="BK788" s="122"/>
      <c r="BL788" s="122"/>
      <c r="BM788" s="122"/>
      <c r="BN788" s="122"/>
      <c r="BO788" s="122"/>
      <c r="BP788" s="122"/>
      <c r="BQ788" s="122"/>
      <c r="BR788" s="122"/>
      <c r="BS788" s="122"/>
      <c r="BT788" s="122"/>
      <c r="BU788" s="122"/>
      <c r="BV788" s="122"/>
      <c r="BW788" s="122"/>
      <c r="BX788" s="122"/>
      <c r="BY788" s="122">
        <f>F788-AO788</f>
        <v>0.22071014999999949</v>
      </c>
      <c r="BZ788" s="122"/>
      <c r="CA788" s="122"/>
    </row>
    <row r="789" spans="1:79" x14ac:dyDescent="0.35">
      <c r="A789" s="114"/>
      <c r="B789" s="104" t="s">
        <v>65</v>
      </c>
      <c r="C789" s="105"/>
      <c r="D789" s="133">
        <f t="shared" ref="D789:BN789" si="603">SUM(D790)</f>
        <v>3.2970700000000002</v>
      </c>
      <c r="E789" s="133">
        <f t="shared" si="603"/>
        <v>0</v>
      </c>
      <c r="F789" s="133">
        <f t="shared" si="603"/>
        <v>3.2970700000000002</v>
      </c>
      <c r="G789" s="133">
        <f t="shared" si="603"/>
        <v>0.25</v>
      </c>
      <c r="H789" s="133">
        <f t="shared" si="603"/>
        <v>0</v>
      </c>
      <c r="I789" s="133">
        <f t="shared" si="603"/>
        <v>0.1</v>
      </c>
      <c r="J789" s="133">
        <f t="shared" si="603"/>
        <v>0</v>
      </c>
      <c r="K789" s="133">
        <f t="shared" si="603"/>
        <v>0</v>
      </c>
      <c r="L789" s="133">
        <f t="shared" si="603"/>
        <v>0</v>
      </c>
      <c r="M789" s="133">
        <f t="shared" si="603"/>
        <v>0</v>
      </c>
      <c r="N789" s="133">
        <f t="shared" si="603"/>
        <v>0</v>
      </c>
      <c r="O789" s="133">
        <f t="shared" si="603"/>
        <v>0</v>
      </c>
      <c r="P789" s="133">
        <f t="shared" si="603"/>
        <v>0</v>
      </c>
      <c r="Q789" s="133">
        <f t="shared" si="603"/>
        <v>0</v>
      </c>
      <c r="R789" s="133">
        <f t="shared" si="603"/>
        <v>0</v>
      </c>
      <c r="S789" s="133">
        <f t="shared" si="603"/>
        <v>0</v>
      </c>
      <c r="T789" s="133">
        <f t="shared" si="603"/>
        <v>0</v>
      </c>
      <c r="U789" s="133">
        <f t="shared" si="603"/>
        <v>0</v>
      </c>
      <c r="V789" s="133">
        <f t="shared" si="603"/>
        <v>0</v>
      </c>
      <c r="W789" s="133">
        <f t="shared" si="603"/>
        <v>0</v>
      </c>
      <c r="X789" s="133">
        <f t="shared" si="603"/>
        <v>0</v>
      </c>
      <c r="Y789" s="133">
        <f t="shared" si="603"/>
        <v>0</v>
      </c>
      <c r="Z789" s="133">
        <f t="shared" si="603"/>
        <v>0</v>
      </c>
      <c r="AA789" s="133">
        <f t="shared" si="603"/>
        <v>0</v>
      </c>
      <c r="AB789" s="133">
        <f t="shared" si="603"/>
        <v>0</v>
      </c>
      <c r="AC789" s="133">
        <f t="shared" si="603"/>
        <v>0</v>
      </c>
      <c r="AD789" s="133">
        <f t="shared" si="603"/>
        <v>0</v>
      </c>
      <c r="AE789" s="133">
        <f t="shared" si="603"/>
        <v>0</v>
      </c>
      <c r="AF789" s="133">
        <f t="shared" si="603"/>
        <v>0</v>
      </c>
      <c r="AG789" s="133">
        <f t="shared" si="603"/>
        <v>0</v>
      </c>
      <c r="AH789" s="133">
        <f t="shared" si="603"/>
        <v>3.2970700000000002</v>
      </c>
      <c r="AI789" s="133">
        <f t="shared" si="603"/>
        <v>0.25</v>
      </c>
      <c r="AJ789" s="133">
        <f t="shared" si="603"/>
        <v>0</v>
      </c>
      <c r="AK789" s="133">
        <f t="shared" si="603"/>
        <v>0.1</v>
      </c>
      <c r="AL789" s="133">
        <f t="shared" si="603"/>
        <v>0</v>
      </c>
      <c r="AM789" s="133">
        <f t="shared" si="603"/>
        <v>0</v>
      </c>
      <c r="AN789" s="133">
        <f t="shared" si="603"/>
        <v>0</v>
      </c>
      <c r="AO789" s="133">
        <f t="shared" si="603"/>
        <v>2.9570243700000001</v>
      </c>
      <c r="AP789" s="133">
        <f t="shared" si="603"/>
        <v>0.25</v>
      </c>
      <c r="AQ789" s="133">
        <f t="shared" si="603"/>
        <v>0</v>
      </c>
      <c r="AR789" s="133">
        <f t="shared" si="603"/>
        <v>3.9E-2</v>
      </c>
      <c r="AS789" s="133">
        <f t="shared" si="603"/>
        <v>0</v>
      </c>
      <c r="AT789" s="133">
        <f t="shared" si="603"/>
        <v>0</v>
      </c>
      <c r="AU789" s="133">
        <f t="shared" si="603"/>
        <v>0</v>
      </c>
      <c r="AV789" s="133">
        <f t="shared" si="603"/>
        <v>0</v>
      </c>
      <c r="AW789" s="133">
        <f t="shared" si="603"/>
        <v>0</v>
      </c>
      <c r="AX789" s="133">
        <f t="shared" si="603"/>
        <v>0</v>
      </c>
      <c r="AY789" s="133">
        <f t="shared" si="603"/>
        <v>0</v>
      </c>
      <c r="AZ789" s="133">
        <f t="shared" si="603"/>
        <v>0</v>
      </c>
      <c r="BA789" s="133">
        <f t="shared" si="603"/>
        <v>0</v>
      </c>
      <c r="BB789" s="133">
        <f t="shared" si="603"/>
        <v>0</v>
      </c>
      <c r="BC789" s="133">
        <f t="shared" si="603"/>
        <v>2.9570243700000001</v>
      </c>
      <c r="BD789" s="133">
        <f t="shared" si="603"/>
        <v>0.25</v>
      </c>
      <c r="BE789" s="133">
        <f t="shared" si="603"/>
        <v>0</v>
      </c>
      <c r="BF789" s="133">
        <f t="shared" si="603"/>
        <v>3.9E-2</v>
      </c>
      <c r="BG789" s="133">
        <f t="shared" si="603"/>
        <v>0</v>
      </c>
      <c r="BH789" s="133">
        <f t="shared" si="603"/>
        <v>0</v>
      </c>
      <c r="BI789" s="133">
        <f t="shared" si="603"/>
        <v>0</v>
      </c>
      <c r="BJ789" s="133">
        <f t="shared" si="603"/>
        <v>0</v>
      </c>
      <c r="BK789" s="133">
        <f t="shared" si="603"/>
        <v>0</v>
      </c>
      <c r="BL789" s="133">
        <f t="shared" si="603"/>
        <v>0</v>
      </c>
      <c r="BM789" s="133">
        <f t="shared" si="603"/>
        <v>0</v>
      </c>
      <c r="BN789" s="133">
        <f t="shared" si="603"/>
        <v>0</v>
      </c>
      <c r="BO789" s="133">
        <f t="shared" ref="BO789:CA789" si="604">SUM(BO790)</f>
        <v>0</v>
      </c>
      <c r="BP789" s="133">
        <f t="shared" si="604"/>
        <v>0</v>
      </c>
      <c r="BQ789" s="133">
        <f t="shared" si="604"/>
        <v>0</v>
      </c>
      <c r="BR789" s="133">
        <f t="shared" si="604"/>
        <v>0</v>
      </c>
      <c r="BS789" s="133">
        <f t="shared" si="604"/>
        <v>0</v>
      </c>
      <c r="BT789" s="133">
        <f t="shared" si="604"/>
        <v>0</v>
      </c>
      <c r="BU789" s="133">
        <f t="shared" si="604"/>
        <v>0</v>
      </c>
      <c r="BV789" s="133">
        <f t="shared" si="604"/>
        <v>0</v>
      </c>
      <c r="BW789" s="133">
        <f t="shared" si="604"/>
        <v>0</v>
      </c>
      <c r="BX789" s="133">
        <f t="shared" si="604"/>
        <v>0</v>
      </c>
      <c r="BY789" s="133">
        <f t="shared" si="604"/>
        <v>0.3400456300000001</v>
      </c>
      <c r="BZ789" s="133">
        <f t="shared" si="604"/>
        <v>0</v>
      </c>
      <c r="CA789" s="133">
        <f t="shared" si="604"/>
        <v>0</v>
      </c>
    </row>
    <row r="790" spans="1:79" ht="46.65" x14ac:dyDescent="0.35">
      <c r="A790" s="106" t="s">
        <v>1662</v>
      </c>
      <c r="B790" s="107" t="s">
        <v>1874</v>
      </c>
      <c r="C790" s="108" t="s">
        <v>1597</v>
      </c>
      <c r="D790" s="122">
        <v>3.2970700000000002</v>
      </c>
      <c r="E790" s="122"/>
      <c r="F790" s="122">
        <f>VLOOKUP(C790,'[1]13'!$C$23:$AZ$935,4,0)</f>
        <v>3.2970700000000002</v>
      </c>
      <c r="G790" s="122">
        <f>VLOOKUP(C790,'[1]13'!$C$23:$AZ$935,5,0)</f>
        <v>0.25</v>
      </c>
      <c r="H790" s="122"/>
      <c r="I790" s="122">
        <f>VLOOKUP(C790,'[1]13'!$C$23:$AZ$935,7,0)</f>
        <v>0.1</v>
      </c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2"/>
      <c r="AC790" s="122"/>
      <c r="AD790" s="122"/>
      <c r="AE790" s="122"/>
      <c r="AF790" s="122"/>
      <c r="AG790" s="122"/>
      <c r="AH790" s="122">
        <v>3.2970700000000002</v>
      </c>
      <c r="AI790" s="122">
        <v>0.25</v>
      </c>
      <c r="AJ790" s="122"/>
      <c r="AK790" s="122">
        <v>0.1</v>
      </c>
      <c r="AL790" s="122"/>
      <c r="AM790" s="122"/>
      <c r="AN790" s="122"/>
      <c r="AO790" s="122">
        <f>AV790+BC790</f>
        <v>2.9570243700000001</v>
      </c>
      <c r="AP790" s="122">
        <f t="shared" ref="AP790" si="605">AW790+BD790</f>
        <v>0.25</v>
      </c>
      <c r="AQ790" s="122">
        <f t="shared" ref="AQ790" si="606">AX790+BE790</f>
        <v>0</v>
      </c>
      <c r="AR790" s="122">
        <f t="shared" ref="AR790" si="607">AY790+BF790</f>
        <v>3.9E-2</v>
      </c>
      <c r="AS790" s="122"/>
      <c r="AT790" s="122"/>
      <c r="AU790" s="122"/>
      <c r="AV790" s="122">
        <f>VLOOKUP(C790,'[1]13'!$C$23:$AZ$935,46,0)</f>
        <v>0</v>
      </c>
      <c r="AW790" s="122">
        <f>VLOOKUP(C790,'[1]13'!$C$23:$AZ$935,47,0)</f>
        <v>0</v>
      </c>
      <c r="AX790" s="122"/>
      <c r="AY790" s="122">
        <f>VLOOKUP(C790,'[1]13'!$C$23:$AZ$935,49,0)</f>
        <v>0</v>
      </c>
      <c r="AZ790" s="122"/>
      <c r="BA790" s="122"/>
      <c r="BB790" s="122"/>
      <c r="BC790" s="122">
        <v>2.9570243700000001</v>
      </c>
      <c r="BD790" s="122">
        <v>0.25</v>
      </c>
      <c r="BE790" s="122"/>
      <c r="BF790" s="122">
        <v>3.9E-2</v>
      </c>
      <c r="BG790" s="122"/>
      <c r="BH790" s="122"/>
      <c r="BI790" s="122"/>
      <c r="BJ790" s="122"/>
      <c r="BK790" s="122"/>
      <c r="BL790" s="122"/>
      <c r="BM790" s="122"/>
      <c r="BN790" s="122"/>
      <c r="BO790" s="122"/>
      <c r="BP790" s="122"/>
      <c r="BQ790" s="122"/>
      <c r="BR790" s="122"/>
      <c r="BS790" s="122"/>
      <c r="BT790" s="122"/>
      <c r="BU790" s="122"/>
      <c r="BV790" s="122"/>
      <c r="BW790" s="122"/>
      <c r="BX790" s="122"/>
      <c r="BY790" s="122">
        <f>F790-AO790</f>
        <v>0.3400456300000001</v>
      </c>
      <c r="BZ790" s="122"/>
      <c r="CA790" s="122"/>
    </row>
    <row r="791" spans="1:79" x14ac:dyDescent="0.35">
      <c r="A791" s="102"/>
      <c r="B791" s="116" t="s">
        <v>151</v>
      </c>
      <c r="C791" s="101"/>
      <c r="D791" s="132">
        <f t="shared" ref="D791:BN791" si="608">D792+D797+D802+D805+D809+D811+D816+D830+D835+D837+D839+D841+D843+D848+D858+D860+D866+D868+D871+D879+D882+D885+D905+D919+D934+D939+D941+D944+D951+D961+D807+D966+D974+D968+D980+D982+D984+D989+D986+D949+D992</f>
        <v>2193.2963025700005</v>
      </c>
      <c r="E791" s="132">
        <f t="shared" si="608"/>
        <v>0</v>
      </c>
      <c r="F791" s="132">
        <f t="shared" si="608"/>
        <v>1007.6619405599998</v>
      </c>
      <c r="G791" s="132">
        <f t="shared" si="608"/>
        <v>30.23</v>
      </c>
      <c r="H791" s="132">
        <f t="shared" si="608"/>
        <v>0</v>
      </c>
      <c r="I791" s="132">
        <f t="shared" si="608"/>
        <v>79.788999999999987</v>
      </c>
      <c r="J791" s="132">
        <f t="shared" si="608"/>
        <v>0</v>
      </c>
      <c r="K791" s="132">
        <f t="shared" si="608"/>
        <v>0</v>
      </c>
      <c r="L791" s="132">
        <f t="shared" si="608"/>
        <v>0</v>
      </c>
      <c r="M791" s="132">
        <f t="shared" si="608"/>
        <v>0</v>
      </c>
      <c r="N791" s="132">
        <f t="shared" si="608"/>
        <v>0</v>
      </c>
      <c r="O791" s="132">
        <f t="shared" si="608"/>
        <v>0</v>
      </c>
      <c r="P791" s="132">
        <f t="shared" si="608"/>
        <v>0</v>
      </c>
      <c r="Q791" s="132">
        <f t="shared" si="608"/>
        <v>0</v>
      </c>
      <c r="R791" s="132">
        <f t="shared" si="608"/>
        <v>0</v>
      </c>
      <c r="S791" s="132">
        <f t="shared" si="608"/>
        <v>0</v>
      </c>
      <c r="T791" s="132">
        <f t="shared" si="608"/>
        <v>0</v>
      </c>
      <c r="U791" s="132">
        <f t="shared" si="608"/>
        <v>0</v>
      </c>
      <c r="V791" s="132">
        <f t="shared" si="608"/>
        <v>0</v>
      </c>
      <c r="W791" s="132">
        <f t="shared" si="608"/>
        <v>0</v>
      </c>
      <c r="X791" s="132">
        <f t="shared" si="608"/>
        <v>0</v>
      </c>
      <c r="Y791" s="132">
        <f t="shared" si="608"/>
        <v>0</v>
      </c>
      <c r="Z791" s="132">
        <f t="shared" si="608"/>
        <v>0</v>
      </c>
      <c r="AA791" s="132">
        <f t="shared" si="608"/>
        <v>0</v>
      </c>
      <c r="AB791" s="132">
        <f t="shared" si="608"/>
        <v>0</v>
      </c>
      <c r="AC791" s="132">
        <f t="shared" si="608"/>
        <v>0</v>
      </c>
      <c r="AD791" s="132">
        <f t="shared" si="608"/>
        <v>0</v>
      </c>
      <c r="AE791" s="132">
        <f t="shared" si="608"/>
        <v>0</v>
      </c>
      <c r="AF791" s="132">
        <f t="shared" si="608"/>
        <v>0</v>
      </c>
      <c r="AG791" s="132">
        <f t="shared" si="608"/>
        <v>0</v>
      </c>
      <c r="AH791" s="132">
        <f t="shared" si="608"/>
        <v>1007.6619405599998</v>
      </c>
      <c r="AI791" s="132">
        <f t="shared" si="608"/>
        <v>30.23</v>
      </c>
      <c r="AJ791" s="132">
        <f t="shared" si="608"/>
        <v>0</v>
      </c>
      <c r="AK791" s="132">
        <f t="shared" si="608"/>
        <v>79.788999999999987</v>
      </c>
      <c r="AL791" s="132">
        <f t="shared" si="608"/>
        <v>0</v>
      </c>
      <c r="AM791" s="132">
        <f t="shared" si="608"/>
        <v>0</v>
      </c>
      <c r="AN791" s="132">
        <f t="shared" si="608"/>
        <v>0</v>
      </c>
      <c r="AO791" s="132">
        <f t="shared" si="608"/>
        <v>360.67129306999993</v>
      </c>
      <c r="AP791" s="132">
        <f t="shared" si="608"/>
        <v>10.5</v>
      </c>
      <c r="AQ791" s="132">
        <f t="shared" si="608"/>
        <v>0</v>
      </c>
      <c r="AR791" s="132">
        <f t="shared" si="608"/>
        <v>39.636899999999997</v>
      </c>
      <c r="AS791" s="132">
        <f t="shared" si="608"/>
        <v>0</v>
      </c>
      <c r="AT791" s="132">
        <f t="shared" si="608"/>
        <v>0</v>
      </c>
      <c r="AU791" s="132">
        <f t="shared" si="608"/>
        <v>0</v>
      </c>
      <c r="AV791" s="132">
        <f t="shared" si="608"/>
        <v>215.63331091999999</v>
      </c>
      <c r="AW791" s="132">
        <f t="shared" si="608"/>
        <v>2.52</v>
      </c>
      <c r="AX791" s="132">
        <f t="shared" si="608"/>
        <v>0</v>
      </c>
      <c r="AY791" s="132">
        <f t="shared" si="608"/>
        <v>26.67</v>
      </c>
      <c r="AZ791" s="132">
        <f t="shared" si="608"/>
        <v>0</v>
      </c>
      <c r="BA791" s="132">
        <f t="shared" si="608"/>
        <v>0</v>
      </c>
      <c r="BB791" s="132">
        <f t="shared" si="608"/>
        <v>0</v>
      </c>
      <c r="BC791" s="132">
        <f t="shared" si="608"/>
        <v>145.03798214999998</v>
      </c>
      <c r="BD791" s="132">
        <f t="shared" si="608"/>
        <v>7.9799999999999995</v>
      </c>
      <c r="BE791" s="132">
        <f t="shared" si="608"/>
        <v>0</v>
      </c>
      <c r="BF791" s="132">
        <f t="shared" si="608"/>
        <v>12.966900000000001</v>
      </c>
      <c r="BG791" s="132">
        <f t="shared" si="608"/>
        <v>0</v>
      </c>
      <c r="BH791" s="132">
        <f t="shared" si="608"/>
        <v>0</v>
      </c>
      <c r="BI791" s="132">
        <f t="shared" si="608"/>
        <v>0</v>
      </c>
      <c r="BJ791" s="132">
        <f t="shared" si="608"/>
        <v>0</v>
      </c>
      <c r="BK791" s="132">
        <f t="shared" si="608"/>
        <v>0</v>
      </c>
      <c r="BL791" s="132">
        <f t="shared" si="608"/>
        <v>0</v>
      </c>
      <c r="BM791" s="132">
        <f t="shared" si="608"/>
        <v>0</v>
      </c>
      <c r="BN791" s="132">
        <f t="shared" si="608"/>
        <v>0</v>
      </c>
      <c r="BO791" s="132">
        <f t="shared" ref="BO791:CA791" si="609">BO792+BO797+BO802+BO805+BO809+BO811+BO816+BO830+BO835+BO837+BO839+BO841+BO843+BO848+BO858+BO860+BO866+BO868+BO871+BO879+BO882+BO885+BO905+BO919+BO934+BO939+BO941+BO944+BO951+BO961+BO807+BO966+BO974+BO968+BO980+BO982+BO984+BO989+BO986+BO949+BO992</f>
        <v>0</v>
      </c>
      <c r="BP791" s="132">
        <f t="shared" si="609"/>
        <v>0</v>
      </c>
      <c r="BQ791" s="132">
        <f t="shared" si="609"/>
        <v>0</v>
      </c>
      <c r="BR791" s="132">
        <f t="shared" si="609"/>
        <v>0</v>
      </c>
      <c r="BS791" s="132">
        <f t="shared" si="609"/>
        <v>0</v>
      </c>
      <c r="BT791" s="132">
        <f t="shared" si="609"/>
        <v>0</v>
      </c>
      <c r="BU791" s="132">
        <f t="shared" si="609"/>
        <v>0</v>
      </c>
      <c r="BV791" s="132">
        <f t="shared" si="609"/>
        <v>0</v>
      </c>
      <c r="BW791" s="132">
        <f t="shared" si="609"/>
        <v>0</v>
      </c>
      <c r="BX791" s="132">
        <f t="shared" si="609"/>
        <v>0</v>
      </c>
      <c r="BY791" s="132">
        <f t="shared" si="609"/>
        <v>646.99064749000001</v>
      </c>
      <c r="BZ791" s="132">
        <f t="shared" si="609"/>
        <v>0</v>
      </c>
      <c r="CA791" s="132">
        <f t="shared" si="609"/>
        <v>0</v>
      </c>
    </row>
    <row r="792" spans="1:79" x14ac:dyDescent="0.35">
      <c r="A792" s="117"/>
      <c r="B792" s="118" t="s">
        <v>26</v>
      </c>
      <c r="C792" s="105"/>
      <c r="D792" s="133">
        <f t="shared" ref="D792:BN792" si="610">SUM(D793:D796)</f>
        <v>12.969931999999998</v>
      </c>
      <c r="E792" s="133">
        <f t="shared" si="610"/>
        <v>0</v>
      </c>
      <c r="F792" s="133">
        <f t="shared" si="610"/>
        <v>2.5669300000000002</v>
      </c>
      <c r="G792" s="133">
        <f t="shared" si="610"/>
        <v>0</v>
      </c>
      <c r="H792" s="133">
        <f t="shared" si="610"/>
        <v>0</v>
      </c>
      <c r="I792" s="133">
        <f t="shared" si="610"/>
        <v>0.2</v>
      </c>
      <c r="J792" s="133">
        <f t="shared" si="610"/>
        <v>0</v>
      </c>
      <c r="K792" s="133">
        <f t="shared" si="610"/>
        <v>0</v>
      </c>
      <c r="L792" s="133">
        <f t="shared" si="610"/>
        <v>0</v>
      </c>
      <c r="M792" s="133">
        <f t="shared" si="610"/>
        <v>0</v>
      </c>
      <c r="N792" s="133">
        <f t="shared" si="610"/>
        <v>0</v>
      </c>
      <c r="O792" s="133">
        <f t="shared" si="610"/>
        <v>0</v>
      </c>
      <c r="P792" s="133">
        <f t="shared" si="610"/>
        <v>0</v>
      </c>
      <c r="Q792" s="133">
        <f t="shared" si="610"/>
        <v>0</v>
      </c>
      <c r="R792" s="133">
        <f t="shared" si="610"/>
        <v>0</v>
      </c>
      <c r="S792" s="133">
        <f t="shared" si="610"/>
        <v>0</v>
      </c>
      <c r="T792" s="133">
        <f t="shared" si="610"/>
        <v>0</v>
      </c>
      <c r="U792" s="133">
        <f t="shared" si="610"/>
        <v>0</v>
      </c>
      <c r="V792" s="133">
        <f t="shared" si="610"/>
        <v>0</v>
      </c>
      <c r="W792" s="133">
        <f t="shared" si="610"/>
        <v>0</v>
      </c>
      <c r="X792" s="133">
        <f t="shared" si="610"/>
        <v>0</v>
      </c>
      <c r="Y792" s="133">
        <f t="shared" si="610"/>
        <v>0</v>
      </c>
      <c r="Z792" s="133">
        <f t="shared" si="610"/>
        <v>0</v>
      </c>
      <c r="AA792" s="133">
        <f t="shared" si="610"/>
        <v>0</v>
      </c>
      <c r="AB792" s="133">
        <f t="shared" si="610"/>
        <v>0</v>
      </c>
      <c r="AC792" s="133">
        <f t="shared" si="610"/>
        <v>0</v>
      </c>
      <c r="AD792" s="133">
        <f t="shared" si="610"/>
        <v>0</v>
      </c>
      <c r="AE792" s="133">
        <f t="shared" si="610"/>
        <v>0</v>
      </c>
      <c r="AF792" s="133">
        <f t="shared" si="610"/>
        <v>0</v>
      </c>
      <c r="AG792" s="133">
        <f t="shared" si="610"/>
        <v>0</v>
      </c>
      <c r="AH792" s="133">
        <f t="shared" si="610"/>
        <v>2.5669300000000002</v>
      </c>
      <c r="AI792" s="133">
        <f t="shared" si="610"/>
        <v>0</v>
      </c>
      <c r="AJ792" s="133">
        <f t="shared" si="610"/>
        <v>0</v>
      </c>
      <c r="AK792" s="133">
        <f t="shared" si="610"/>
        <v>0.2</v>
      </c>
      <c r="AL792" s="133">
        <f t="shared" si="610"/>
        <v>0</v>
      </c>
      <c r="AM792" s="133">
        <f t="shared" si="610"/>
        <v>0</v>
      </c>
      <c r="AN792" s="133">
        <f t="shared" si="610"/>
        <v>0</v>
      </c>
      <c r="AO792" s="133">
        <f t="shared" si="610"/>
        <v>13.721404370000002</v>
      </c>
      <c r="AP792" s="133">
        <f t="shared" si="610"/>
        <v>1.26</v>
      </c>
      <c r="AQ792" s="133">
        <f t="shared" si="610"/>
        <v>0</v>
      </c>
      <c r="AR792" s="133">
        <f t="shared" si="610"/>
        <v>1.4279999999999999</v>
      </c>
      <c r="AS792" s="133">
        <f t="shared" si="610"/>
        <v>0</v>
      </c>
      <c r="AT792" s="133">
        <f t="shared" si="610"/>
        <v>0</v>
      </c>
      <c r="AU792" s="133">
        <f t="shared" si="610"/>
        <v>0</v>
      </c>
      <c r="AV792" s="133">
        <f t="shared" si="610"/>
        <v>0</v>
      </c>
      <c r="AW792" s="133">
        <f t="shared" si="610"/>
        <v>0</v>
      </c>
      <c r="AX792" s="133">
        <f t="shared" si="610"/>
        <v>0</v>
      </c>
      <c r="AY792" s="133">
        <f t="shared" si="610"/>
        <v>0</v>
      </c>
      <c r="AZ792" s="133">
        <f t="shared" si="610"/>
        <v>0</v>
      </c>
      <c r="BA792" s="133">
        <f t="shared" si="610"/>
        <v>0</v>
      </c>
      <c r="BB792" s="133">
        <f t="shared" si="610"/>
        <v>0</v>
      </c>
      <c r="BC792" s="133">
        <f t="shared" si="610"/>
        <v>13.721404370000002</v>
      </c>
      <c r="BD792" s="133">
        <f t="shared" si="610"/>
        <v>1.26</v>
      </c>
      <c r="BE792" s="133">
        <f t="shared" si="610"/>
        <v>0</v>
      </c>
      <c r="BF792" s="133">
        <f t="shared" si="610"/>
        <v>1.4279999999999999</v>
      </c>
      <c r="BG792" s="133">
        <f t="shared" si="610"/>
        <v>0</v>
      </c>
      <c r="BH792" s="133">
        <f t="shared" si="610"/>
        <v>0</v>
      </c>
      <c r="BI792" s="133">
        <f t="shared" si="610"/>
        <v>0</v>
      </c>
      <c r="BJ792" s="133">
        <f t="shared" si="610"/>
        <v>0</v>
      </c>
      <c r="BK792" s="133">
        <f t="shared" si="610"/>
        <v>0</v>
      </c>
      <c r="BL792" s="133">
        <f t="shared" si="610"/>
        <v>0</v>
      </c>
      <c r="BM792" s="133">
        <f t="shared" si="610"/>
        <v>0</v>
      </c>
      <c r="BN792" s="133">
        <f t="shared" si="610"/>
        <v>0</v>
      </c>
      <c r="BO792" s="133">
        <f t="shared" ref="BO792:CA792" si="611">SUM(BO793:BO796)</f>
        <v>0</v>
      </c>
      <c r="BP792" s="133">
        <f t="shared" si="611"/>
        <v>0</v>
      </c>
      <c r="BQ792" s="133">
        <f t="shared" si="611"/>
        <v>0</v>
      </c>
      <c r="BR792" s="133">
        <f t="shared" si="611"/>
        <v>0</v>
      </c>
      <c r="BS792" s="133">
        <f t="shared" si="611"/>
        <v>0</v>
      </c>
      <c r="BT792" s="133">
        <f t="shared" si="611"/>
        <v>0</v>
      </c>
      <c r="BU792" s="133">
        <f t="shared" si="611"/>
        <v>0</v>
      </c>
      <c r="BV792" s="133">
        <f t="shared" si="611"/>
        <v>0</v>
      </c>
      <c r="BW792" s="133">
        <f t="shared" si="611"/>
        <v>0</v>
      </c>
      <c r="BX792" s="133">
        <f t="shared" si="611"/>
        <v>0</v>
      </c>
      <c r="BY792" s="133">
        <f t="shared" si="611"/>
        <v>-11.154474370000001</v>
      </c>
      <c r="BZ792" s="133">
        <f t="shared" si="611"/>
        <v>0</v>
      </c>
      <c r="CA792" s="133">
        <f t="shared" si="611"/>
        <v>0</v>
      </c>
    </row>
    <row r="793" spans="1:79" ht="62.2" x14ac:dyDescent="0.35">
      <c r="A793" s="115" t="s">
        <v>1663</v>
      </c>
      <c r="B793" s="111" t="s">
        <v>152</v>
      </c>
      <c r="C793" s="108" t="s">
        <v>550</v>
      </c>
      <c r="D793" s="122">
        <v>3.55871</v>
      </c>
      <c r="E793" s="123"/>
      <c r="F793" s="122">
        <f>VLOOKUP(C793,'[1]13'!$C$23:$AZ$935,4,0)</f>
        <v>0</v>
      </c>
      <c r="G793" s="122">
        <f>VLOOKUP(C793,'[1]13'!$C$23:$AZ$935,5,0)</f>
        <v>0</v>
      </c>
      <c r="H793" s="122"/>
      <c r="I793" s="122">
        <f>VLOOKUP(C793,'[1]13'!$C$23:$AZ$935,7,0)</f>
        <v>0</v>
      </c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3"/>
      <c r="AC793" s="123"/>
      <c r="AD793" s="123"/>
      <c r="AE793" s="123"/>
      <c r="AF793" s="123"/>
      <c r="AG793" s="123"/>
      <c r="AH793" s="123">
        <v>0</v>
      </c>
      <c r="AI793" s="123">
        <v>0</v>
      </c>
      <c r="AJ793" s="123"/>
      <c r="AK793" s="123">
        <v>0</v>
      </c>
      <c r="AL793" s="123"/>
      <c r="AM793" s="123"/>
      <c r="AN793" s="123"/>
      <c r="AO793" s="122">
        <f t="shared" ref="AO793:AO796" si="612">AV793+BC793</f>
        <v>0</v>
      </c>
      <c r="AP793" s="122">
        <f t="shared" ref="AP793:AP796" si="613">AW793+BD793</f>
        <v>0</v>
      </c>
      <c r="AQ793" s="122">
        <f t="shared" ref="AQ793:AQ796" si="614">AX793+BE793</f>
        <v>0</v>
      </c>
      <c r="AR793" s="122">
        <f t="shared" ref="AR793:AR796" si="615">AY793+BF793</f>
        <v>0</v>
      </c>
      <c r="AS793" s="123"/>
      <c r="AT793" s="123"/>
      <c r="AU793" s="123"/>
      <c r="AV793" s="122">
        <f>VLOOKUP(C793,'[1]13'!$C$23:$AZ$935,46,0)</f>
        <v>0</v>
      </c>
      <c r="AW793" s="122">
        <f>VLOOKUP(C793,'[1]13'!$C$23:$AZ$935,47,0)</f>
        <v>0</v>
      </c>
      <c r="AX793" s="122"/>
      <c r="AY793" s="122">
        <f>VLOOKUP(C793,'[1]13'!$C$23:$AZ$935,49,0)</f>
        <v>0</v>
      </c>
      <c r="AZ793" s="123"/>
      <c r="BA793" s="123"/>
      <c r="BB793" s="123"/>
      <c r="BC793" s="123">
        <v>0</v>
      </c>
      <c r="BD793" s="123">
        <v>0</v>
      </c>
      <c r="BE793" s="123"/>
      <c r="BF793" s="123">
        <v>0</v>
      </c>
      <c r="BG793" s="123"/>
      <c r="BH793" s="123"/>
      <c r="BI793" s="123"/>
      <c r="BJ793" s="123"/>
      <c r="BK793" s="123"/>
      <c r="BL793" s="123"/>
      <c r="BM793" s="123"/>
      <c r="BN793" s="123"/>
      <c r="BO793" s="123"/>
      <c r="BP793" s="123"/>
      <c r="BQ793" s="123"/>
      <c r="BR793" s="123"/>
      <c r="BS793" s="123"/>
      <c r="BT793" s="123"/>
      <c r="BU793" s="123"/>
      <c r="BV793" s="123"/>
      <c r="BW793" s="123"/>
      <c r="BX793" s="123"/>
      <c r="BY793" s="122">
        <f t="shared" ref="BY793:BY796" si="616">F793-AO793</f>
        <v>0</v>
      </c>
      <c r="BZ793" s="123"/>
      <c r="CA793" s="123"/>
    </row>
    <row r="794" spans="1:79" ht="62.2" x14ac:dyDescent="0.35">
      <c r="A794" s="106" t="s">
        <v>1663</v>
      </c>
      <c r="B794" s="111" t="s">
        <v>1079</v>
      </c>
      <c r="C794" s="108" t="s">
        <v>1598</v>
      </c>
      <c r="D794" s="122">
        <v>6.5098599999999998</v>
      </c>
      <c r="E794" s="123"/>
      <c r="F794" s="122">
        <f>VLOOKUP(C794,'[1]13'!$C$23:$AZ$935,4,0)</f>
        <v>0</v>
      </c>
      <c r="G794" s="122">
        <f>VLOOKUP(C794,'[1]13'!$C$23:$AZ$935,5,0)</f>
        <v>0</v>
      </c>
      <c r="H794" s="122"/>
      <c r="I794" s="122">
        <f>VLOOKUP(C794,'[1]13'!$C$23:$AZ$935,7,0)</f>
        <v>0</v>
      </c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3"/>
      <c r="AC794" s="123"/>
      <c r="AD794" s="123"/>
      <c r="AE794" s="123"/>
      <c r="AF794" s="123"/>
      <c r="AG794" s="123"/>
      <c r="AH794" s="123">
        <v>0</v>
      </c>
      <c r="AI794" s="123">
        <v>0</v>
      </c>
      <c r="AJ794" s="123"/>
      <c r="AK794" s="123">
        <v>0</v>
      </c>
      <c r="AL794" s="123"/>
      <c r="AM794" s="123"/>
      <c r="AN794" s="123"/>
      <c r="AO794" s="122">
        <f t="shared" si="612"/>
        <v>11.258007190000001</v>
      </c>
      <c r="AP794" s="122">
        <f t="shared" si="613"/>
        <v>1.26</v>
      </c>
      <c r="AQ794" s="122">
        <f t="shared" si="614"/>
        <v>0</v>
      </c>
      <c r="AR794" s="122">
        <f t="shared" si="615"/>
        <v>1.1879999999999999</v>
      </c>
      <c r="AS794" s="123"/>
      <c r="AT794" s="123"/>
      <c r="AU794" s="123"/>
      <c r="AV794" s="122">
        <f>VLOOKUP(C794,'[1]13'!$C$23:$AZ$935,46,0)</f>
        <v>0</v>
      </c>
      <c r="AW794" s="122">
        <f>VLOOKUP(C794,'[1]13'!$C$23:$AZ$935,47,0)</f>
        <v>0</v>
      </c>
      <c r="AX794" s="122"/>
      <c r="AY794" s="122">
        <f>VLOOKUP(C794,'[1]13'!$C$23:$AZ$935,49,0)</f>
        <v>0</v>
      </c>
      <c r="AZ794" s="123"/>
      <c r="BA794" s="123"/>
      <c r="BB794" s="123"/>
      <c r="BC794" s="123">
        <v>11.258007190000001</v>
      </c>
      <c r="BD794" s="123">
        <v>1.26</v>
      </c>
      <c r="BE794" s="123"/>
      <c r="BF794" s="123">
        <v>1.1879999999999999</v>
      </c>
      <c r="BG794" s="123"/>
      <c r="BH794" s="123"/>
      <c r="BI794" s="123"/>
      <c r="BJ794" s="123"/>
      <c r="BK794" s="123"/>
      <c r="BL794" s="123"/>
      <c r="BM794" s="123"/>
      <c r="BN794" s="123"/>
      <c r="BO794" s="123"/>
      <c r="BP794" s="123"/>
      <c r="BQ794" s="123"/>
      <c r="BR794" s="123"/>
      <c r="BS794" s="123"/>
      <c r="BT794" s="123"/>
      <c r="BU794" s="123"/>
      <c r="BV794" s="123"/>
      <c r="BW794" s="123"/>
      <c r="BX794" s="123"/>
      <c r="BY794" s="122">
        <f t="shared" si="616"/>
        <v>-11.258007190000001</v>
      </c>
      <c r="BZ794" s="123"/>
      <c r="CA794" s="123"/>
    </row>
    <row r="795" spans="1:79" ht="46.65" x14ac:dyDescent="0.35">
      <c r="A795" s="115" t="s">
        <v>1663</v>
      </c>
      <c r="B795" s="111" t="s">
        <v>1080</v>
      </c>
      <c r="C795" s="108" t="s">
        <v>1599</v>
      </c>
      <c r="D795" s="122">
        <v>2.5669299999999997</v>
      </c>
      <c r="E795" s="123"/>
      <c r="F795" s="122">
        <f>VLOOKUP(C795,'[1]13'!$C$23:$AZ$935,4,0)</f>
        <v>2.5669300000000002</v>
      </c>
      <c r="G795" s="122">
        <f>VLOOKUP(C795,'[1]13'!$C$23:$AZ$935,5,0)</f>
        <v>0</v>
      </c>
      <c r="H795" s="122"/>
      <c r="I795" s="122">
        <f>VLOOKUP(C795,'[1]13'!$C$23:$AZ$935,7,0)</f>
        <v>0.2</v>
      </c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3"/>
      <c r="AC795" s="123"/>
      <c r="AD795" s="123"/>
      <c r="AE795" s="123"/>
      <c r="AF795" s="123"/>
      <c r="AG795" s="123"/>
      <c r="AH795" s="123">
        <v>2.5669300000000002</v>
      </c>
      <c r="AI795" s="123">
        <v>0</v>
      </c>
      <c r="AJ795" s="123"/>
      <c r="AK795" s="123">
        <v>0.2</v>
      </c>
      <c r="AL795" s="123"/>
      <c r="AM795" s="123"/>
      <c r="AN795" s="123"/>
      <c r="AO795" s="122">
        <f t="shared" si="612"/>
        <v>2.4633971800000003</v>
      </c>
      <c r="AP795" s="122">
        <f t="shared" si="613"/>
        <v>0</v>
      </c>
      <c r="AQ795" s="122">
        <f t="shared" si="614"/>
        <v>0</v>
      </c>
      <c r="AR795" s="122">
        <f t="shared" si="615"/>
        <v>0.24</v>
      </c>
      <c r="AS795" s="123"/>
      <c r="AT795" s="123"/>
      <c r="AU795" s="123"/>
      <c r="AV795" s="122">
        <f>VLOOKUP(C795,'[1]13'!$C$23:$AZ$935,46,0)</f>
        <v>0</v>
      </c>
      <c r="AW795" s="122">
        <f>VLOOKUP(C795,'[1]13'!$C$23:$AZ$935,47,0)</f>
        <v>0</v>
      </c>
      <c r="AX795" s="122"/>
      <c r="AY795" s="122">
        <f>VLOOKUP(C795,'[1]13'!$C$23:$AZ$935,49,0)</f>
        <v>0</v>
      </c>
      <c r="AZ795" s="123"/>
      <c r="BA795" s="123"/>
      <c r="BB795" s="123"/>
      <c r="BC795" s="123">
        <v>2.4633971800000003</v>
      </c>
      <c r="BD795" s="123">
        <v>0</v>
      </c>
      <c r="BE795" s="123"/>
      <c r="BF795" s="123">
        <v>0.24</v>
      </c>
      <c r="BG795" s="123"/>
      <c r="BH795" s="123"/>
      <c r="BI795" s="123"/>
      <c r="BJ795" s="123"/>
      <c r="BK795" s="123"/>
      <c r="BL795" s="123"/>
      <c r="BM795" s="123"/>
      <c r="BN795" s="123"/>
      <c r="BO795" s="123"/>
      <c r="BP795" s="123"/>
      <c r="BQ795" s="123"/>
      <c r="BR795" s="123"/>
      <c r="BS795" s="123"/>
      <c r="BT795" s="123"/>
      <c r="BU795" s="123"/>
      <c r="BV795" s="123"/>
      <c r="BW795" s="123"/>
      <c r="BX795" s="123"/>
      <c r="BY795" s="122">
        <f t="shared" si="616"/>
        <v>0.10353281999999986</v>
      </c>
      <c r="BZ795" s="123"/>
      <c r="CA795" s="123"/>
    </row>
    <row r="796" spans="1:79" ht="62.2" x14ac:dyDescent="0.35">
      <c r="A796" s="106" t="s">
        <v>1663</v>
      </c>
      <c r="B796" s="111" t="s">
        <v>153</v>
      </c>
      <c r="C796" s="108" t="s">
        <v>154</v>
      </c>
      <c r="D796" s="122">
        <v>0.33443200000000001</v>
      </c>
      <c r="E796" s="123"/>
      <c r="F796" s="122">
        <f>VLOOKUP(C796,'[1]13'!$C$23:$AZ$935,4,0)</f>
        <v>0</v>
      </c>
      <c r="G796" s="122">
        <f>VLOOKUP(C796,'[1]13'!$C$23:$AZ$935,5,0)</f>
        <v>0</v>
      </c>
      <c r="H796" s="122"/>
      <c r="I796" s="122">
        <f>VLOOKUP(C796,'[1]13'!$C$23:$AZ$935,7,0)</f>
        <v>0</v>
      </c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3"/>
      <c r="AC796" s="123"/>
      <c r="AD796" s="123"/>
      <c r="AE796" s="123"/>
      <c r="AF796" s="123"/>
      <c r="AG796" s="123"/>
      <c r="AH796" s="123">
        <v>0</v>
      </c>
      <c r="AI796" s="123">
        <v>0</v>
      </c>
      <c r="AJ796" s="123"/>
      <c r="AK796" s="123">
        <v>0</v>
      </c>
      <c r="AL796" s="123"/>
      <c r="AM796" s="123"/>
      <c r="AN796" s="123"/>
      <c r="AO796" s="122">
        <f t="shared" si="612"/>
        <v>0</v>
      </c>
      <c r="AP796" s="122">
        <f t="shared" si="613"/>
        <v>0</v>
      </c>
      <c r="AQ796" s="122">
        <f t="shared" si="614"/>
        <v>0</v>
      </c>
      <c r="AR796" s="122">
        <f t="shared" si="615"/>
        <v>0</v>
      </c>
      <c r="AS796" s="123"/>
      <c r="AT796" s="123"/>
      <c r="AU796" s="123"/>
      <c r="AV796" s="122">
        <f>VLOOKUP(C796,'[1]13'!$C$23:$AZ$935,46,0)</f>
        <v>0</v>
      </c>
      <c r="AW796" s="122">
        <f>VLOOKUP(C796,'[1]13'!$C$23:$AZ$935,47,0)</f>
        <v>0</v>
      </c>
      <c r="AX796" s="122"/>
      <c r="AY796" s="122">
        <f>VLOOKUP(C796,'[1]13'!$C$23:$AZ$935,49,0)</f>
        <v>0</v>
      </c>
      <c r="AZ796" s="123"/>
      <c r="BA796" s="123"/>
      <c r="BB796" s="123"/>
      <c r="BC796" s="123">
        <v>0</v>
      </c>
      <c r="BD796" s="123">
        <v>0</v>
      </c>
      <c r="BE796" s="123"/>
      <c r="BF796" s="123">
        <v>0</v>
      </c>
      <c r="BG796" s="123"/>
      <c r="BH796" s="123"/>
      <c r="BI796" s="123"/>
      <c r="BJ796" s="123"/>
      <c r="BK796" s="123"/>
      <c r="BL796" s="123"/>
      <c r="BM796" s="123"/>
      <c r="BN796" s="123"/>
      <c r="BO796" s="123"/>
      <c r="BP796" s="123"/>
      <c r="BQ796" s="123"/>
      <c r="BR796" s="123"/>
      <c r="BS796" s="123"/>
      <c r="BT796" s="123"/>
      <c r="BU796" s="123"/>
      <c r="BV796" s="123"/>
      <c r="BW796" s="123"/>
      <c r="BX796" s="123"/>
      <c r="BY796" s="122">
        <f t="shared" si="616"/>
        <v>0</v>
      </c>
      <c r="BZ796" s="123"/>
      <c r="CA796" s="123"/>
    </row>
    <row r="797" spans="1:79" x14ac:dyDescent="0.35">
      <c r="A797" s="119"/>
      <c r="B797" s="118" t="s">
        <v>27</v>
      </c>
      <c r="C797" s="105"/>
      <c r="D797" s="133">
        <f t="shared" ref="D797:BN797" si="617">SUM(D798:D801)</f>
        <v>1.13452</v>
      </c>
      <c r="E797" s="133">
        <f t="shared" si="617"/>
        <v>0</v>
      </c>
      <c r="F797" s="133">
        <f t="shared" si="617"/>
        <v>0</v>
      </c>
      <c r="G797" s="133">
        <f t="shared" si="617"/>
        <v>0</v>
      </c>
      <c r="H797" s="133">
        <f t="shared" si="617"/>
        <v>0</v>
      </c>
      <c r="I797" s="133">
        <f t="shared" si="617"/>
        <v>0</v>
      </c>
      <c r="J797" s="133">
        <f t="shared" si="617"/>
        <v>0</v>
      </c>
      <c r="K797" s="133">
        <f t="shared" si="617"/>
        <v>0</v>
      </c>
      <c r="L797" s="133">
        <f t="shared" si="617"/>
        <v>0</v>
      </c>
      <c r="M797" s="133">
        <f t="shared" si="617"/>
        <v>0</v>
      </c>
      <c r="N797" s="133">
        <f t="shared" si="617"/>
        <v>0</v>
      </c>
      <c r="O797" s="133">
        <f t="shared" si="617"/>
        <v>0</v>
      </c>
      <c r="P797" s="133">
        <f t="shared" si="617"/>
        <v>0</v>
      </c>
      <c r="Q797" s="133">
        <f t="shared" si="617"/>
        <v>0</v>
      </c>
      <c r="R797" s="133">
        <f t="shared" si="617"/>
        <v>0</v>
      </c>
      <c r="S797" s="133">
        <f t="shared" si="617"/>
        <v>0</v>
      </c>
      <c r="T797" s="133">
        <f t="shared" si="617"/>
        <v>0</v>
      </c>
      <c r="U797" s="133">
        <f t="shared" si="617"/>
        <v>0</v>
      </c>
      <c r="V797" s="133">
        <f t="shared" si="617"/>
        <v>0</v>
      </c>
      <c r="W797" s="133">
        <f t="shared" si="617"/>
        <v>0</v>
      </c>
      <c r="X797" s="133">
        <f t="shared" si="617"/>
        <v>0</v>
      </c>
      <c r="Y797" s="133">
        <f t="shared" si="617"/>
        <v>0</v>
      </c>
      <c r="Z797" s="133">
        <f t="shared" si="617"/>
        <v>0</v>
      </c>
      <c r="AA797" s="133">
        <f t="shared" si="617"/>
        <v>0</v>
      </c>
      <c r="AB797" s="133">
        <f t="shared" si="617"/>
        <v>0</v>
      </c>
      <c r="AC797" s="133">
        <f t="shared" si="617"/>
        <v>0</v>
      </c>
      <c r="AD797" s="133">
        <f t="shared" si="617"/>
        <v>0</v>
      </c>
      <c r="AE797" s="133">
        <f t="shared" si="617"/>
        <v>0</v>
      </c>
      <c r="AF797" s="133">
        <f t="shared" si="617"/>
        <v>0</v>
      </c>
      <c r="AG797" s="133">
        <f t="shared" si="617"/>
        <v>0</v>
      </c>
      <c r="AH797" s="133">
        <f t="shared" si="617"/>
        <v>0</v>
      </c>
      <c r="AI797" s="133">
        <f t="shared" si="617"/>
        <v>0</v>
      </c>
      <c r="AJ797" s="133">
        <f t="shared" si="617"/>
        <v>0</v>
      </c>
      <c r="AK797" s="133">
        <f t="shared" si="617"/>
        <v>0</v>
      </c>
      <c r="AL797" s="133">
        <f t="shared" si="617"/>
        <v>0</v>
      </c>
      <c r="AM797" s="133">
        <f t="shared" si="617"/>
        <v>0</v>
      </c>
      <c r="AN797" s="133">
        <f t="shared" si="617"/>
        <v>0</v>
      </c>
      <c r="AO797" s="133">
        <f t="shared" si="617"/>
        <v>0</v>
      </c>
      <c r="AP797" s="133">
        <f t="shared" si="617"/>
        <v>0</v>
      </c>
      <c r="AQ797" s="133">
        <f t="shared" si="617"/>
        <v>0</v>
      </c>
      <c r="AR797" s="133">
        <f t="shared" si="617"/>
        <v>0</v>
      </c>
      <c r="AS797" s="133">
        <f t="shared" si="617"/>
        <v>0</v>
      </c>
      <c r="AT797" s="133">
        <f t="shared" si="617"/>
        <v>0</v>
      </c>
      <c r="AU797" s="133">
        <f t="shared" si="617"/>
        <v>0</v>
      </c>
      <c r="AV797" s="133">
        <f t="shared" si="617"/>
        <v>0</v>
      </c>
      <c r="AW797" s="133">
        <f t="shared" si="617"/>
        <v>0</v>
      </c>
      <c r="AX797" s="133">
        <f t="shared" si="617"/>
        <v>0</v>
      </c>
      <c r="AY797" s="133">
        <f t="shared" si="617"/>
        <v>0</v>
      </c>
      <c r="AZ797" s="133">
        <f t="shared" si="617"/>
        <v>0</v>
      </c>
      <c r="BA797" s="133">
        <f t="shared" si="617"/>
        <v>0</v>
      </c>
      <c r="BB797" s="133">
        <f t="shared" si="617"/>
        <v>0</v>
      </c>
      <c r="BC797" s="133">
        <f t="shared" si="617"/>
        <v>0</v>
      </c>
      <c r="BD797" s="133">
        <f t="shared" si="617"/>
        <v>0</v>
      </c>
      <c r="BE797" s="133">
        <f t="shared" si="617"/>
        <v>0</v>
      </c>
      <c r="BF797" s="133">
        <f t="shared" si="617"/>
        <v>0</v>
      </c>
      <c r="BG797" s="133">
        <f t="shared" si="617"/>
        <v>0</v>
      </c>
      <c r="BH797" s="133">
        <f t="shared" si="617"/>
        <v>0</v>
      </c>
      <c r="BI797" s="133">
        <f t="shared" si="617"/>
        <v>0</v>
      </c>
      <c r="BJ797" s="133">
        <f t="shared" si="617"/>
        <v>0</v>
      </c>
      <c r="BK797" s="133">
        <f t="shared" si="617"/>
        <v>0</v>
      </c>
      <c r="BL797" s="133">
        <f t="shared" si="617"/>
        <v>0</v>
      </c>
      <c r="BM797" s="133">
        <f t="shared" si="617"/>
        <v>0</v>
      </c>
      <c r="BN797" s="133">
        <f t="shared" si="617"/>
        <v>0</v>
      </c>
      <c r="BO797" s="133">
        <f t="shared" ref="BO797:CA797" si="618">SUM(BO798:BO801)</f>
        <v>0</v>
      </c>
      <c r="BP797" s="133">
        <f t="shared" si="618"/>
        <v>0</v>
      </c>
      <c r="BQ797" s="133">
        <f t="shared" si="618"/>
        <v>0</v>
      </c>
      <c r="BR797" s="133">
        <f t="shared" si="618"/>
        <v>0</v>
      </c>
      <c r="BS797" s="133">
        <f t="shared" si="618"/>
        <v>0</v>
      </c>
      <c r="BT797" s="133">
        <f t="shared" si="618"/>
        <v>0</v>
      </c>
      <c r="BU797" s="133">
        <f t="shared" si="618"/>
        <v>0</v>
      </c>
      <c r="BV797" s="133">
        <f t="shared" si="618"/>
        <v>0</v>
      </c>
      <c r="BW797" s="133">
        <f t="shared" si="618"/>
        <v>0</v>
      </c>
      <c r="BX797" s="133">
        <f t="shared" si="618"/>
        <v>0</v>
      </c>
      <c r="BY797" s="133">
        <f t="shared" si="618"/>
        <v>0</v>
      </c>
      <c r="BZ797" s="133">
        <f t="shared" si="618"/>
        <v>0</v>
      </c>
      <c r="CA797" s="133">
        <f t="shared" si="618"/>
        <v>0</v>
      </c>
    </row>
    <row r="798" spans="1:79" ht="62.2" x14ac:dyDescent="0.35">
      <c r="A798" s="115" t="s">
        <v>1663</v>
      </c>
      <c r="B798" s="111" t="s">
        <v>155</v>
      </c>
      <c r="C798" s="108" t="s">
        <v>551</v>
      </c>
      <c r="D798" s="122">
        <v>1.13452</v>
      </c>
      <c r="E798" s="123"/>
      <c r="F798" s="122">
        <f>VLOOKUP(C798,'[1]13'!$C$23:$AZ$935,4,0)</f>
        <v>0</v>
      </c>
      <c r="G798" s="122">
        <f>VLOOKUP(C798,'[1]13'!$C$23:$AZ$935,5,0)</f>
        <v>0</v>
      </c>
      <c r="H798" s="122"/>
      <c r="I798" s="122">
        <f>VLOOKUP(C798,'[1]13'!$C$23:$AZ$935,7,0)</f>
        <v>0</v>
      </c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3"/>
      <c r="AC798" s="123"/>
      <c r="AD798" s="123"/>
      <c r="AE798" s="123"/>
      <c r="AF798" s="123"/>
      <c r="AG798" s="123"/>
      <c r="AH798" s="123">
        <v>0</v>
      </c>
      <c r="AI798" s="123">
        <v>0</v>
      </c>
      <c r="AJ798" s="123"/>
      <c r="AK798" s="123">
        <v>0</v>
      </c>
      <c r="AL798" s="123"/>
      <c r="AM798" s="123"/>
      <c r="AN798" s="123"/>
      <c r="AO798" s="122">
        <f t="shared" ref="AO798:AO801" si="619">AV798+BC798</f>
        <v>0</v>
      </c>
      <c r="AP798" s="122">
        <f t="shared" ref="AP798:AP801" si="620">AW798+BD798</f>
        <v>0</v>
      </c>
      <c r="AQ798" s="122">
        <f t="shared" ref="AQ798:AQ801" si="621">AX798+BE798</f>
        <v>0</v>
      </c>
      <c r="AR798" s="122">
        <f t="shared" ref="AR798:AR801" si="622">AY798+BF798</f>
        <v>0</v>
      </c>
      <c r="AS798" s="123"/>
      <c r="AT798" s="123"/>
      <c r="AU798" s="123"/>
      <c r="AV798" s="122">
        <f>VLOOKUP(C798,'[1]13'!$C$23:$AZ$935,46,0)</f>
        <v>0</v>
      </c>
      <c r="AW798" s="122">
        <f>VLOOKUP(C798,'[1]13'!$C$23:$AZ$935,47,0)</f>
        <v>0</v>
      </c>
      <c r="AX798" s="122"/>
      <c r="AY798" s="122">
        <f>VLOOKUP(C798,'[1]13'!$C$23:$AZ$935,49,0)</f>
        <v>0</v>
      </c>
      <c r="AZ798" s="123"/>
      <c r="BA798" s="123"/>
      <c r="BB798" s="123"/>
      <c r="BC798" s="123">
        <v>0</v>
      </c>
      <c r="BD798" s="123">
        <v>0</v>
      </c>
      <c r="BE798" s="123"/>
      <c r="BF798" s="123">
        <v>0</v>
      </c>
      <c r="BG798" s="123"/>
      <c r="BH798" s="123"/>
      <c r="BI798" s="123"/>
      <c r="BJ798" s="123"/>
      <c r="BK798" s="123"/>
      <c r="BL798" s="123"/>
      <c r="BM798" s="123"/>
      <c r="BN798" s="123"/>
      <c r="BO798" s="123"/>
      <c r="BP798" s="123"/>
      <c r="BQ798" s="123"/>
      <c r="BR798" s="123"/>
      <c r="BS798" s="123"/>
      <c r="BT798" s="123"/>
      <c r="BU798" s="123"/>
      <c r="BV798" s="123"/>
      <c r="BW798" s="123"/>
      <c r="BX798" s="123"/>
      <c r="BY798" s="122">
        <f t="shared" ref="BY798:BY801" si="623">F798-AO798</f>
        <v>0</v>
      </c>
      <c r="BZ798" s="123"/>
      <c r="CA798" s="123"/>
    </row>
    <row r="799" spans="1:79" ht="62.2" x14ac:dyDescent="0.35">
      <c r="A799" s="115" t="s">
        <v>1663</v>
      </c>
      <c r="B799" s="111" t="s">
        <v>1875</v>
      </c>
      <c r="C799" s="108" t="s">
        <v>1967</v>
      </c>
      <c r="D799" s="122"/>
      <c r="E799" s="123"/>
      <c r="F799" s="122"/>
      <c r="G799" s="122"/>
      <c r="H799" s="122"/>
      <c r="I799" s="122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3"/>
      <c r="AC799" s="123"/>
      <c r="AD799" s="123"/>
      <c r="AE799" s="123"/>
      <c r="AF799" s="123"/>
      <c r="AG799" s="123"/>
      <c r="AH799" s="123"/>
      <c r="AI799" s="123"/>
      <c r="AJ799" s="123"/>
      <c r="AK799" s="123"/>
      <c r="AL799" s="123"/>
      <c r="AM799" s="123"/>
      <c r="AN799" s="123"/>
      <c r="AO799" s="122">
        <f t="shared" si="619"/>
        <v>0</v>
      </c>
      <c r="AP799" s="122">
        <f t="shared" si="620"/>
        <v>0</v>
      </c>
      <c r="AQ799" s="122">
        <f t="shared" si="621"/>
        <v>0</v>
      </c>
      <c r="AR799" s="122">
        <f t="shared" si="622"/>
        <v>0</v>
      </c>
      <c r="AS799" s="123"/>
      <c r="AT799" s="123"/>
      <c r="AU799" s="123"/>
      <c r="AV799" s="122"/>
      <c r="AW799" s="122"/>
      <c r="AX799" s="122"/>
      <c r="AY799" s="122"/>
      <c r="AZ799" s="123"/>
      <c r="BA799" s="123"/>
      <c r="BB799" s="123"/>
      <c r="BC799" s="123">
        <v>0</v>
      </c>
      <c r="BD799" s="123">
        <v>0</v>
      </c>
      <c r="BE799" s="123"/>
      <c r="BF799" s="123">
        <v>0</v>
      </c>
      <c r="BG799" s="123"/>
      <c r="BH799" s="123"/>
      <c r="BI799" s="123"/>
      <c r="BJ799" s="123"/>
      <c r="BK799" s="123"/>
      <c r="BL799" s="123"/>
      <c r="BM799" s="123"/>
      <c r="BN799" s="123"/>
      <c r="BO799" s="123"/>
      <c r="BP799" s="123"/>
      <c r="BQ799" s="123"/>
      <c r="BR799" s="123"/>
      <c r="BS799" s="123"/>
      <c r="BT799" s="123"/>
      <c r="BU799" s="123"/>
      <c r="BV799" s="123"/>
      <c r="BW799" s="123"/>
      <c r="BX799" s="123"/>
      <c r="BY799" s="122">
        <f t="shared" si="623"/>
        <v>0</v>
      </c>
      <c r="BZ799" s="123"/>
      <c r="CA799" s="123"/>
    </row>
    <row r="800" spans="1:79" ht="93.25" x14ac:dyDescent="0.35">
      <c r="A800" s="115" t="s">
        <v>1663</v>
      </c>
      <c r="B800" s="111" t="s">
        <v>1876</v>
      </c>
      <c r="C800" s="108" t="s">
        <v>1968</v>
      </c>
      <c r="D800" s="122"/>
      <c r="E800" s="123"/>
      <c r="F800" s="122"/>
      <c r="G800" s="122"/>
      <c r="H800" s="122"/>
      <c r="I800" s="122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3"/>
      <c r="AC800" s="123"/>
      <c r="AD800" s="123"/>
      <c r="AE800" s="123"/>
      <c r="AF800" s="123"/>
      <c r="AG800" s="123"/>
      <c r="AH800" s="123"/>
      <c r="AI800" s="123"/>
      <c r="AJ800" s="123"/>
      <c r="AK800" s="123"/>
      <c r="AL800" s="123"/>
      <c r="AM800" s="123"/>
      <c r="AN800" s="123"/>
      <c r="AO800" s="122">
        <f t="shared" si="619"/>
        <v>0</v>
      </c>
      <c r="AP800" s="122">
        <f t="shared" si="620"/>
        <v>0</v>
      </c>
      <c r="AQ800" s="122">
        <f t="shared" si="621"/>
        <v>0</v>
      </c>
      <c r="AR800" s="122">
        <f t="shared" si="622"/>
        <v>0</v>
      </c>
      <c r="AS800" s="123"/>
      <c r="AT800" s="123"/>
      <c r="AU800" s="123"/>
      <c r="AV800" s="122"/>
      <c r="AW800" s="122"/>
      <c r="AX800" s="122"/>
      <c r="AY800" s="122"/>
      <c r="AZ800" s="123"/>
      <c r="BA800" s="123"/>
      <c r="BB800" s="123"/>
      <c r="BC800" s="123">
        <v>0</v>
      </c>
      <c r="BD800" s="123">
        <v>0</v>
      </c>
      <c r="BE800" s="123"/>
      <c r="BF800" s="123">
        <v>0</v>
      </c>
      <c r="BG800" s="123"/>
      <c r="BH800" s="123"/>
      <c r="BI800" s="123"/>
      <c r="BJ800" s="123"/>
      <c r="BK800" s="123"/>
      <c r="BL800" s="123"/>
      <c r="BM800" s="123"/>
      <c r="BN800" s="123"/>
      <c r="BO800" s="123"/>
      <c r="BP800" s="123"/>
      <c r="BQ800" s="123"/>
      <c r="BR800" s="123"/>
      <c r="BS800" s="123"/>
      <c r="BT800" s="123"/>
      <c r="BU800" s="123"/>
      <c r="BV800" s="123"/>
      <c r="BW800" s="123"/>
      <c r="BX800" s="123"/>
      <c r="BY800" s="122">
        <f t="shared" si="623"/>
        <v>0</v>
      </c>
      <c r="BZ800" s="123"/>
      <c r="CA800" s="123"/>
    </row>
    <row r="801" spans="1:79" ht="62.2" x14ac:dyDescent="0.35">
      <c r="A801" s="115" t="s">
        <v>1663</v>
      </c>
      <c r="B801" s="111" t="s">
        <v>1877</v>
      </c>
      <c r="C801" s="108" t="s">
        <v>1969</v>
      </c>
      <c r="D801" s="122"/>
      <c r="E801" s="123"/>
      <c r="F801" s="122"/>
      <c r="G801" s="122"/>
      <c r="H801" s="122"/>
      <c r="I801" s="122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3"/>
      <c r="AC801" s="123"/>
      <c r="AD801" s="123"/>
      <c r="AE801" s="123"/>
      <c r="AF801" s="123"/>
      <c r="AG801" s="123"/>
      <c r="AH801" s="123"/>
      <c r="AI801" s="123"/>
      <c r="AJ801" s="123"/>
      <c r="AK801" s="123"/>
      <c r="AL801" s="123"/>
      <c r="AM801" s="123"/>
      <c r="AN801" s="123"/>
      <c r="AO801" s="122">
        <f t="shared" si="619"/>
        <v>0</v>
      </c>
      <c r="AP801" s="122">
        <f t="shared" si="620"/>
        <v>0</v>
      </c>
      <c r="AQ801" s="122">
        <f t="shared" si="621"/>
        <v>0</v>
      </c>
      <c r="AR801" s="122">
        <f t="shared" si="622"/>
        <v>0</v>
      </c>
      <c r="AS801" s="123"/>
      <c r="AT801" s="123"/>
      <c r="AU801" s="123"/>
      <c r="AV801" s="122"/>
      <c r="AW801" s="122"/>
      <c r="AX801" s="122"/>
      <c r="AY801" s="122"/>
      <c r="AZ801" s="123"/>
      <c r="BA801" s="123"/>
      <c r="BB801" s="123"/>
      <c r="BC801" s="123">
        <v>0</v>
      </c>
      <c r="BD801" s="123">
        <v>0</v>
      </c>
      <c r="BE801" s="123"/>
      <c r="BF801" s="123">
        <v>0</v>
      </c>
      <c r="BG801" s="123"/>
      <c r="BH801" s="123"/>
      <c r="BI801" s="123"/>
      <c r="BJ801" s="123"/>
      <c r="BK801" s="123"/>
      <c r="BL801" s="123"/>
      <c r="BM801" s="123"/>
      <c r="BN801" s="123"/>
      <c r="BO801" s="123"/>
      <c r="BP801" s="123"/>
      <c r="BQ801" s="123"/>
      <c r="BR801" s="123"/>
      <c r="BS801" s="123"/>
      <c r="BT801" s="123"/>
      <c r="BU801" s="123"/>
      <c r="BV801" s="123"/>
      <c r="BW801" s="123"/>
      <c r="BX801" s="123"/>
      <c r="BY801" s="122">
        <f t="shared" si="623"/>
        <v>0</v>
      </c>
      <c r="BZ801" s="123"/>
      <c r="CA801" s="123"/>
    </row>
    <row r="802" spans="1:79" x14ac:dyDescent="0.35">
      <c r="A802" s="119"/>
      <c r="B802" s="118" t="s">
        <v>416</v>
      </c>
      <c r="C802" s="105"/>
      <c r="D802" s="133">
        <f t="shared" ref="D802:BN802" si="624">SUM(D803:D804)</f>
        <v>2.8491899999999997</v>
      </c>
      <c r="E802" s="133">
        <f t="shared" si="624"/>
        <v>0</v>
      </c>
      <c r="F802" s="133">
        <f t="shared" si="624"/>
        <v>0</v>
      </c>
      <c r="G802" s="133">
        <f t="shared" si="624"/>
        <v>0</v>
      </c>
      <c r="H802" s="133">
        <f t="shared" si="624"/>
        <v>0</v>
      </c>
      <c r="I802" s="133">
        <f t="shared" si="624"/>
        <v>0</v>
      </c>
      <c r="J802" s="133">
        <f t="shared" si="624"/>
        <v>0</v>
      </c>
      <c r="K802" s="133">
        <f t="shared" si="624"/>
        <v>0</v>
      </c>
      <c r="L802" s="133">
        <f t="shared" si="624"/>
        <v>0</v>
      </c>
      <c r="M802" s="133">
        <f t="shared" si="624"/>
        <v>0</v>
      </c>
      <c r="N802" s="133">
        <f t="shared" si="624"/>
        <v>0</v>
      </c>
      <c r="O802" s="133">
        <f t="shared" si="624"/>
        <v>0</v>
      </c>
      <c r="P802" s="133">
        <f t="shared" si="624"/>
        <v>0</v>
      </c>
      <c r="Q802" s="133">
        <f t="shared" si="624"/>
        <v>0</v>
      </c>
      <c r="R802" s="133">
        <f t="shared" si="624"/>
        <v>0</v>
      </c>
      <c r="S802" s="133">
        <f t="shared" si="624"/>
        <v>0</v>
      </c>
      <c r="T802" s="133">
        <f t="shared" si="624"/>
        <v>0</v>
      </c>
      <c r="U802" s="133">
        <f t="shared" si="624"/>
        <v>0</v>
      </c>
      <c r="V802" s="133">
        <f t="shared" si="624"/>
        <v>0</v>
      </c>
      <c r="W802" s="133">
        <f t="shared" si="624"/>
        <v>0</v>
      </c>
      <c r="X802" s="133">
        <f t="shared" si="624"/>
        <v>0</v>
      </c>
      <c r="Y802" s="133">
        <f t="shared" si="624"/>
        <v>0</v>
      </c>
      <c r="Z802" s="133">
        <f t="shared" si="624"/>
        <v>0</v>
      </c>
      <c r="AA802" s="133">
        <f t="shared" si="624"/>
        <v>0</v>
      </c>
      <c r="AB802" s="133">
        <f t="shared" si="624"/>
        <v>0</v>
      </c>
      <c r="AC802" s="133">
        <f t="shared" si="624"/>
        <v>0</v>
      </c>
      <c r="AD802" s="133">
        <f t="shared" si="624"/>
        <v>0</v>
      </c>
      <c r="AE802" s="133">
        <f t="shared" si="624"/>
        <v>0</v>
      </c>
      <c r="AF802" s="133">
        <f t="shared" si="624"/>
        <v>0</v>
      </c>
      <c r="AG802" s="133">
        <f t="shared" si="624"/>
        <v>0</v>
      </c>
      <c r="AH802" s="133">
        <f t="shared" si="624"/>
        <v>0</v>
      </c>
      <c r="AI802" s="133">
        <f t="shared" si="624"/>
        <v>0</v>
      </c>
      <c r="AJ802" s="133">
        <f t="shared" si="624"/>
        <v>0</v>
      </c>
      <c r="AK802" s="133">
        <f t="shared" si="624"/>
        <v>0</v>
      </c>
      <c r="AL802" s="133">
        <f t="shared" si="624"/>
        <v>0</v>
      </c>
      <c r="AM802" s="133">
        <f t="shared" si="624"/>
        <v>0</v>
      </c>
      <c r="AN802" s="133">
        <f t="shared" si="624"/>
        <v>0</v>
      </c>
      <c r="AO802" s="133">
        <f t="shared" si="624"/>
        <v>0</v>
      </c>
      <c r="AP802" s="133">
        <f t="shared" si="624"/>
        <v>0</v>
      </c>
      <c r="AQ802" s="133">
        <f t="shared" si="624"/>
        <v>0</v>
      </c>
      <c r="AR802" s="133">
        <f t="shared" si="624"/>
        <v>0</v>
      </c>
      <c r="AS802" s="133">
        <f t="shared" si="624"/>
        <v>0</v>
      </c>
      <c r="AT802" s="133">
        <f t="shared" si="624"/>
        <v>0</v>
      </c>
      <c r="AU802" s="133">
        <f t="shared" si="624"/>
        <v>0</v>
      </c>
      <c r="AV802" s="133">
        <f t="shared" si="624"/>
        <v>0</v>
      </c>
      <c r="AW802" s="133">
        <f t="shared" si="624"/>
        <v>0</v>
      </c>
      <c r="AX802" s="133">
        <f t="shared" si="624"/>
        <v>0</v>
      </c>
      <c r="AY802" s="133">
        <f t="shared" si="624"/>
        <v>0</v>
      </c>
      <c r="AZ802" s="133">
        <f t="shared" si="624"/>
        <v>0</v>
      </c>
      <c r="BA802" s="133">
        <f t="shared" si="624"/>
        <v>0</v>
      </c>
      <c r="BB802" s="133">
        <f t="shared" si="624"/>
        <v>0</v>
      </c>
      <c r="BC802" s="133">
        <f t="shared" si="624"/>
        <v>0</v>
      </c>
      <c r="BD802" s="133">
        <f t="shared" si="624"/>
        <v>0</v>
      </c>
      <c r="BE802" s="133">
        <f t="shared" si="624"/>
        <v>0</v>
      </c>
      <c r="BF802" s="133">
        <f t="shared" si="624"/>
        <v>0</v>
      </c>
      <c r="BG802" s="133">
        <f t="shared" si="624"/>
        <v>0</v>
      </c>
      <c r="BH802" s="133">
        <f t="shared" si="624"/>
        <v>0</v>
      </c>
      <c r="BI802" s="133">
        <f t="shared" si="624"/>
        <v>0</v>
      </c>
      <c r="BJ802" s="133">
        <f t="shared" si="624"/>
        <v>0</v>
      </c>
      <c r="BK802" s="133">
        <f t="shared" si="624"/>
        <v>0</v>
      </c>
      <c r="BL802" s="133">
        <f t="shared" si="624"/>
        <v>0</v>
      </c>
      <c r="BM802" s="133">
        <f t="shared" si="624"/>
        <v>0</v>
      </c>
      <c r="BN802" s="133">
        <f t="shared" si="624"/>
        <v>0</v>
      </c>
      <c r="BO802" s="133">
        <f t="shared" ref="BO802:CA802" si="625">SUM(BO803:BO804)</f>
        <v>0</v>
      </c>
      <c r="BP802" s="133">
        <f t="shared" si="625"/>
        <v>0</v>
      </c>
      <c r="BQ802" s="133">
        <f t="shared" si="625"/>
        <v>0</v>
      </c>
      <c r="BR802" s="133">
        <f t="shared" si="625"/>
        <v>0</v>
      </c>
      <c r="BS802" s="133">
        <f t="shared" si="625"/>
        <v>0</v>
      </c>
      <c r="BT802" s="133">
        <f t="shared" si="625"/>
        <v>0</v>
      </c>
      <c r="BU802" s="133">
        <f t="shared" si="625"/>
        <v>0</v>
      </c>
      <c r="BV802" s="133">
        <f t="shared" si="625"/>
        <v>0</v>
      </c>
      <c r="BW802" s="133">
        <f t="shared" si="625"/>
        <v>0</v>
      </c>
      <c r="BX802" s="133">
        <f t="shared" si="625"/>
        <v>0</v>
      </c>
      <c r="BY802" s="133">
        <f t="shared" si="625"/>
        <v>0</v>
      </c>
      <c r="BZ802" s="133">
        <f t="shared" si="625"/>
        <v>0</v>
      </c>
      <c r="CA802" s="133">
        <f t="shared" si="625"/>
        <v>0</v>
      </c>
    </row>
    <row r="803" spans="1:79" ht="77.7" x14ac:dyDescent="0.35">
      <c r="A803" s="115" t="s">
        <v>1663</v>
      </c>
      <c r="B803" s="111" t="s">
        <v>246</v>
      </c>
      <c r="C803" s="108" t="s">
        <v>156</v>
      </c>
      <c r="D803" s="122">
        <v>0.47755000000000003</v>
      </c>
      <c r="E803" s="123"/>
      <c r="F803" s="122">
        <f>VLOOKUP(C803,'[1]13'!$C$23:$AZ$935,4,0)</f>
        <v>0</v>
      </c>
      <c r="G803" s="122">
        <f>VLOOKUP(C803,'[1]13'!$C$23:$AZ$935,5,0)</f>
        <v>0</v>
      </c>
      <c r="H803" s="122"/>
      <c r="I803" s="122">
        <f>VLOOKUP(C803,'[1]13'!$C$23:$AZ$935,7,0)</f>
        <v>0</v>
      </c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3"/>
      <c r="AC803" s="123"/>
      <c r="AD803" s="123"/>
      <c r="AE803" s="123"/>
      <c r="AF803" s="123"/>
      <c r="AG803" s="123"/>
      <c r="AH803" s="123">
        <v>0</v>
      </c>
      <c r="AI803" s="123">
        <v>0</v>
      </c>
      <c r="AJ803" s="123"/>
      <c r="AK803" s="123">
        <v>0</v>
      </c>
      <c r="AL803" s="123"/>
      <c r="AM803" s="123"/>
      <c r="AN803" s="123"/>
      <c r="AO803" s="122">
        <f t="shared" ref="AO803:AO804" si="626">AV803+BC803</f>
        <v>0</v>
      </c>
      <c r="AP803" s="122">
        <f t="shared" ref="AP803:AP804" si="627">AW803+BD803</f>
        <v>0</v>
      </c>
      <c r="AQ803" s="122">
        <f t="shared" ref="AQ803:AQ804" si="628">AX803+BE803</f>
        <v>0</v>
      </c>
      <c r="AR803" s="122">
        <f t="shared" ref="AR803:AR804" si="629">AY803+BF803</f>
        <v>0</v>
      </c>
      <c r="AS803" s="123"/>
      <c r="AT803" s="123"/>
      <c r="AU803" s="123"/>
      <c r="AV803" s="122">
        <f>VLOOKUP(C803,'[1]13'!$C$23:$AZ$935,46,0)</f>
        <v>0</v>
      </c>
      <c r="AW803" s="122">
        <f>VLOOKUP(C803,'[1]13'!$C$23:$AZ$935,47,0)</f>
        <v>0</v>
      </c>
      <c r="AX803" s="122"/>
      <c r="AY803" s="122">
        <f>VLOOKUP(C803,'[1]13'!$C$23:$AZ$935,49,0)</f>
        <v>0</v>
      </c>
      <c r="AZ803" s="123"/>
      <c r="BA803" s="123"/>
      <c r="BB803" s="123"/>
      <c r="BC803" s="123">
        <v>0</v>
      </c>
      <c r="BD803" s="123">
        <v>0</v>
      </c>
      <c r="BE803" s="123"/>
      <c r="BF803" s="123">
        <v>0</v>
      </c>
      <c r="BG803" s="123"/>
      <c r="BH803" s="123"/>
      <c r="BI803" s="123"/>
      <c r="BJ803" s="123"/>
      <c r="BK803" s="123"/>
      <c r="BL803" s="123"/>
      <c r="BM803" s="123"/>
      <c r="BN803" s="123"/>
      <c r="BO803" s="123"/>
      <c r="BP803" s="123"/>
      <c r="BQ803" s="123"/>
      <c r="BR803" s="123"/>
      <c r="BS803" s="123"/>
      <c r="BT803" s="123"/>
      <c r="BU803" s="123"/>
      <c r="BV803" s="123"/>
      <c r="BW803" s="123"/>
      <c r="BX803" s="123"/>
      <c r="BY803" s="122">
        <f t="shared" ref="BY803:BY804" si="630">F803-AO803</f>
        <v>0</v>
      </c>
      <c r="BZ803" s="123"/>
      <c r="CA803" s="123"/>
    </row>
    <row r="804" spans="1:79" ht="46.65" x14ac:dyDescent="0.35">
      <c r="A804" s="106" t="s">
        <v>1663</v>
      </c>
      <c r="B804" s="111" t="s">
        <v>1081</v>
      </c>
      <c r="C804" s="108" t="s">
        <v>552</v>
      </c>
      <c r="D804" s="122">
        <v>2.3716399999999997</v>
      </c>
      <c r="E804" s="123"/>
      <c r="F804" s="122">
        <f>VLOOKUP(C804,'[1]13'!$C$23:$AZ$935,4,0)</f>
        <v>0</v>
      </c>
      <c r="G804" s="122">
        <f>VLOOKUP(C804,'[1]13'!$C$23:$AZ$935,5,0)</f>
        <v>0</v>
      </c>
      <c r="H804" s="122"/>
      <c r="I804" s="122">
        <f>VLOOKUP(C804,'[1]13'!$C$23:$AZ$935,7,0)</f>
        <v>0</v>
      </c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3"/>
      <c r="AC804" s="123"/>
      <c r="AD804" s="123"/>
      <c r="AE804" s="123"/>
      <c r="AF804" s="123"/>
      <c r="AG804" s="123"/>
      <c r="AH804" s="123">
        <v>0</v>
      </c>
      <c r="AI804" s="123">
        <v>0</v>
      </c>
      <c r="AJ804" s="123"/>
      <c r="AK804" s="123">
        <v>0</v>
      </c>
      <c r="AL804" s="123"/>
      <c r="AM804" s="123"/>
      <c r="AN804" s="123"/>
      <c r="AO804" s="122">
        <f t="shared" si="626"/>
        <v>0</v>
      </c>
      <c r="AP804" s="122">
        <f t="shared" si="627"/>
        <v>0</v>
      </c>
      <c r="AQ804" s="122">
        <f t="shared" si="628"/>
        <v>0</v>
      </c>
      <c r="AR804" s="122">
        <f t="shared" si="629"/>
        <v>0</v>
      </c>
      <c r="AS804" s="123"/>
      <c r="AT804" s="123"/>
      <c r="AU804" s="123"/>
      <c r="AV804" s="122">
        <f>VLOOKUP(C804,'[1]13'!$C$23:$AZ$935,46,0)</f>
        <v>0</v>
      </c>
      <c r="AW804" s="122">
        <f>VLOOKUP(C804,'[1]13'!$C$23:$AZ$935,47,0)</f>
        <v>0</v>
      </c>
      <c r="AX804" s="122"/>
      <c r="AY804" s="122">
        <f>VLOOKUP(C804,'[1]13'!$C$23:$AZ$935,49,0)</f>
        <v>0</v>
      </c>
      <c r="AZ804" s="123"/>
      <c r="BA804" s="123"/>
      <c r="BB804" s="123"/>
      <c r="BC804" s="123">
        <v>0</v>
      </c>
      <c r="BD804" s="123">
        <v>0</v>
      </c>
      <c r="BE804" s="123"/>
      <c r="BF804" s="123">
        <v>0</v>
      </c>
      <c r="BG804" s="123"/>
      <c r="BH804" s="123"/>
      <c r="BI804" s="123"/>
      <c r="BJ804" s="123"/>
      <c r="BK804" s="123"/>
      <c r="BL804" s="123"/>
      <c r="BM804" s="123"/>
      <c r="BN804" s="123"/>
      <c r="BO804" s="123"/>
      <c r="BP804" s="123"/>
      <c r="BQ804" s="123"/>
      <c r="BR804" s="123"/>
      <c r="BS804" s="123"/>
      <c r="BT804" s="123"/>
      <c r="BU804" s="123"/>
      <c r="BV804" s="123"/>
      <c r="BW804" s="123"/>
      <c r="BX804" s="123"/>
      <c r="BY804" s="122">
        <f t="shared" si="630"/>
        <v>0</v>
      </c>
      <c r="BZ804" s="123"/>
      <c r="CA804" s="123"/>
    </row>
    <row r="805" spans="1:79" x14ac:dyDescent="0.35">
      <c r="A805" s="119"/>
      <c r="B805" s="118" t="s">
        <v>30</v>
      </c>
      <c r="C805" s="105"/>
      <c r="D805" s="133">
        <f t="shared" ref="D805:BN805" si="631">SUM(D806:D806)</f>
        <v>0.39578056</v>
      </c>
      <c r="E805" s="133">
        <f t="shared" si="631"/>
        <v>0</v>
      </c>
      <c r="F805" s="133">
        <f t="shared" si="631"/>
        <v>0.39578055999999995</v>
      </c>
      <c r="G805" s="133">
        <f t="shared" si="631"/>
        <v>0</v>
      </c>
      <c r="H805" s="133">
        <f t="shared" si="631"/>
        <v>0</v>
      </c>
      <c r="I805" s="133">
        <f t="shared" si="631"/>
        <v>0.1</v>
      </c>
      <c r="J805" s="133">
        <f t="shared" si="631"/>
        <v>0</v>
      </c>
      <c r="K805" s="133">
        <f t="shared" si="631"/>
        <v>0</v>
      </c>
      <c r="L805" s="133">
        <f t="shared" si="631"/>
        <v>0</v>
      </c>
      <c r="M805" s="133">
        <f t="shared" si="631"/>
        <v>0</v>
      </c>
      <c r="N805" s="133">
        <f t="shared" si="631"/>
        <v>0</v>
      </c>
      <c r="O805" s="133">
        <f t="shared" si="631"/>
        <v>0</v>
      </c>
      <c r="P805" s="133">
        <f t="shared" si="631"/>
        <v>0</v>
      </c>
      <c r="Q805" s="133">
        <f t="shared" si="631"/>
        <v>0</v>
      </c>
      <c r="R805" s="133">
        <f t="shared" si="631"/>
        <v>0</v>
      </c>
      <c r="S805" s="133">
        <f t="shared" si="631"/>
        <v>0</v>
      </c>
      <c r="T805" s="133">
        <f t="shared" si="631"/>
        <v>0</v>
      </c>
      <c r="U805" s="133">
        <f t="shared" si="631"/>
        <v>0</v>
      </c>
      <c r="V805" s="133">
        <f t="shared" si="631"/>
        <v>0</v>
      </c>
      <c r="W805" s="133">
        <f t="shared" si="631"/>
        <v>0</v>
      </c>
      <c r="X805" s="133">
        <f t="shared" si="631"/>
        <v>0</v>
      </c>
      <c r="Y805" s="133">
        <f t="shared" si="631"/>
        <v>0</v>
      </c>
      <c r="Z805" s="133">
        <f t="shared" si="631"/>
        <v>0</v>
      </c>
      <c r="AA805" s="133">
        <f t="shared" si="631"/>
        <v>0</v>
      </c>
      <c r="AB805" s="133">
        <f t="shared" si="631"/>
        <v>0</v>
      </c>
      <c r="AC805" s="133">
        <f t="shared" si="631"/>
        <v>0</v>
      </c>
      <c r="AD805" s="133">
        <f t="shared" si="631"/>
        <v>0</v>
      </c>
      <c r="AE805" s="133">
        <f t="shared" si="631"/>
        <v>0</v>
      </c>
      <c r="AF805" s="133">
        <f t="shared" si="631"/>
        <v>0</v>
      </c>
      <c r="AG805" s="133">
        <f t="shared" si="631"/>
        <v>0</v>
      </c>
      <c r="AH805" s="133">
        <f t="shared" si="631"/>
        <v>0.39578055999999995</v>
      </c>
      <c r="AI805" s="133">
        <f t="shared" si="631"/>
        <v>0</v>
      </c>
      <c r="AJ805" s="133">
        <f t="shared" si="631"/>
        <v>0</v>
      </c>
      <c r="AK805" s="133">
        <f t="shared" si="631"/>
        <v>0.1</v>
      </c>
      <c r="AL805" s="133">
        <f t="shared" si="631"/>
        <v>0</v>
      </c>
      <c r="AM805" s="133">
        <f t="shared" si="631"/>
        <v>0</v>
      </c>
      <c r="AN805" s="133">
        <f t="shared" si="631"/>
        <v>0</v>
      </c>
      <c r="AO805" s="133">
        <f t="shared" si="631"/>
        <v>0</v>
      </c>
      <c r="AP805" s="133">
        <f t="shared" si="631"/>
        <v>0</v>
      </c>
      <c r="AQ805" s="133">
        <f t="shared" si="631"/>
        <v>0</v>
      </c>
      <c r="AR805" s="133">
        <f t="shared" si="631"/>
        <v>0</v>
      </c>
      <c r="AS805" s="133">
        <f t="shared" si="631"/>
        <v>0</v>
      </c>
      <c r="AT805" s="133">
        <f t="shared" si="631"/>
        <v>0</v>
      </c>
      <c r="AU805" s="133">
        <f t="shared" si="631"/>
        <v>0</v>
      </c>
      <c r="AV805" s="133">
        <f t="shared" si="631"/>
        <v>0</v>
      </c>
      <c r="AW805" s="133">
        <f t="shared" si="631"/>
        <v>0</v>
      </c>
      <c r="AX805" s="133">
        <f t="shared" si="631"/>
        <v>0</v>
      </c>
      <c r="AY805" s="133">
        <f t="shared" si="631"/>
        <v>0</v>
      </c>
      <c r="AZ805" s="133">
        <f t="shared" si="631"/>
        <v>0</v>
      </c>
      <c r="BA805" s="133">
        <f t="shared" si="631"/>
        <v>0</v>
      </c>
      <c r="BB805" s="133">
        <f t="shared" si="631"/>
        <v>0</v>
      </c>
      <c r="BC805" s="133">
        <f t="shared" si="631"/>
        <v>0</v>
      </c>
      <c r="BD805" s="133">
        <f t="shared" si="631"/>
        <v>0</v>
      </c>
      <c r="BE805" s="133">
        <f t="shared" si="631"/>
        <v>0</v>
      </c>
      <c r="BF805" s="133">
        <f t="shared" si="631"/>
        <v>0</v>
      </c>
      <c r="BG805" s="133">
        <f t="shared" si="631"/>
        <v>0</v>
      </c>
      <c r="BH805" s="133">
        <f t="shared" si="631"/>
        <v>0</v>
      </c>
      <c r="BI805" s="133">
        <f t="shared" si="631"/>
        <v>0</v>
      </c>
      <c r="BJ805" s="133">
        <f t="shared" si="631"/>
        <v>0</v>
      </c>
      <c r="BK805" s="133">
        <f t="shared" si="631"/>
        <v>0</v>
      </c>
      <c r="BL805" s="133">
        <f t="shared" si="631"/>
        <v>0</v>
      </c>
      <c r="BM805" s="133">
        <f t="shared" si="631"/>
        <v>0</v>
      </c>
      <c r="BN805" s="133">
        <f t="shared" si="631"/>
        <v>0</v>
      </c>
      <c r="BO805" s="133">
        <f t="shared" ref="BO805:CA805" si="632">SUM(BO806:BO806)</f>
        <v>0</v>
      </c>
      <c r="BP805" s="133">
        <f t="shared" si="632"/>
        <v>0</v>
      </c>
      <c r="BQ805" s="133">
        <f t="shared" si="632"/>
        <v>0</v>
      </c>
      <c r="BR805" s="133">
        <f t="shared" si="632"/>
        <v>0</v>
      </c>
      <c r="BS805" s="133">
        <f t="shared" si="632"/>
        <v>0</v>
      </c>
      <c r="BT805" s="133">
        <f t="shared" si="632"/>
        <v>0</v>
      </c>
      <c r="BU805" s="133">
        <f t="shared" si="632"/>
        <v>0</v>
      </c>
      <c r="BV805" s="133">
        <f t="shared" si="632"/>
        <v>0</v>
      </c>
      <c r="BW805" s="133">
        <f t="shared" si="632"/>
        <v>0</v>
      </c>
      <c r="BX805" s="133">
        <f t="shared" si="632"/>
        <v>0</v>
      </c>
      <c r="BY805" s="133">
        <f t="shared" si="632"/>
        <v>0.39578055999999995</v>
      </c>
      <c r="BZ805" s="133">
        <f t="shared" si="632"/>
        <v>0</v>
      </c>
      <c r="CA805" s="133">
        <f t="shared" si="632"/>
        <v>0</v>
      </c>
    </row>
    <row r="806" spans="1:79" ht="46.65" x14ac:dyDescent="0.35">
      <c r="A806" s="106" t="s">
        <v>1663</v>
      </c>
      <c r="B806" s="111" t="s">
        <v>157</v>
      </c>
      <c r="C806" s="108" t="s">
        <v>553</v>
      </c>
      <c r="D806" s="122">
        <v>0.39578056</v>
      </c>
      <c r="E806" s="123"/>
      <c r="F806" s="122">
        <f>VLOOKUP(C806,'[1]13'!$C$23:$AZ$935,4,0)</f>
        <v>0.39578055999999995</v>
      </c>
      <c r="G806" s="122">
        <f>VLOOKUP(C806,'[1]13'!$C$23:$AZ$935,5,0)</f>
        <v>0</v>
      </c>
      <c r="H806" s="122"/>
      <c r="I806" s="122">
        <f>VLOOKUP(C806,'[1]13'!$C$23:$AZ$935,7,0)</f>
        <v>0.1</v>
      </c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3"/>
      <c r="AC806" s="123"/>
      <c r="AD806" s="123"/>
      <c r="AE806" s="123"/>
      <c r="AF806" s="123"/>
      <c r="AG806" s="123"/>
      <c r="AH806" s="123">
        <v>0.39578055999999995</v>
      </c>
      <c r="AI806" s="123">
        <v>0</v>
      </c>
      <c r="AJ806" s="123"/>
      <c r="AK806" s="123">
        <v>0.1</v>
      </c>
      <c r="AL806" s="123"/>
      <c r="AM806" s="123"/>
      <c r="AN806" s="123"/>
      <c r="AO806" s="122">
        <f>AV806+BC806</f>
        <v>0</v>
      </c>
      <c r="AP806" s="122">
        <f t="shared" ref="AP806" si="633">AW806+BD806</f>
        <v>0</v>
      </c>
      <c r="AQ806" s="122">
        <f t="shared" ref="AQ806" si="634">AX806+BE806</f>
        <v>0</v>
      </c>
      <c r="AR806" s="122">
        <f t="shared" ref="AR806" si="635">AY806+BF806</f>
        <v>0</v>
      </c>
      <c r="AS806" s="123"/>
      <c r="AT806" s="123"/>
      <c r="AU806" s="123"/>
      <c r="AV806" s="122">
        <f>VLOOKUP(C806,'[1]13'!$C$23:$AZ$935,46,0)</f>
        <v>0</v>
      </c>
      <c r="AW806" s="122">
        <f>VLOOKUP(C806,'[1]13'!$C$23:$AZ$935,47,0)</f>
        <v>0</v>
      </c>
      <c r="AX806" s="122"/>
      <c r="AY806" s="122">
        <f>VLOOKUP(C806,'[1]13'!$C$23:$AZ$935,49,0)</f>
        <v>0</v>
      </c>
      <c r="AZ806" s="123"/>
      <c r="BA806" s="123"/>
      <c r="BB806" s="123"/>
      <c r="BC806" s="123">
        <v>0</v>
      </c>
      <c r="BD806" s="123">
        <v>0</v>
      </c>
      <c r="BE806" s="123"/>
      <c r="BF806" s="123">
        <v>0</v>
      </c>
      <c r="BG806" s="123"/>
      <c r="BH806" s="123"/>
      <c r="BI806" s="123"/>
      <c r="BJ806" s="123"/>
      <c r="BK806" s="123"/>
      <c r="BL806" s="123"/>
      <c r="BM806" s="123"/>
      <c r="BN806" s="123"/>
      <c r="BO806" s="123"/>
      <c r="BP806" s="123"/>
      <c r="BQ806" s="123"/>
      <c r="BR806" s="123"/>
      <c r="BS806" s="123"/>
      <c r="BT806" s="123"/>
      <c r="BU806" s="123"/>
      <c r="BV806" s="123"/>
      <c r="BW806" s="123"/>
      <c r="BX806" s="123"/>
      <c r="BY806" s="122">
        <f>F806-AO806</f>
        <v>0.39578055999999995</v>
      </c>
      <c r="BZ806" s="123"/>
      <c r="CA806" s="123"/>
    </row>
    <row r="807" spans="1:79" x14ac:dyDescent="0.35">
      <c r="A807" s="119"/>
      <c r="B807" s="118" t="s">
        <v>34</v>
      </c>
      <c r="C807" s="105"/>
      <c r="D807" s="133">
        <f t="shared" ref="D807:BN807" si="636">SUM(D808:D808)</f>
        <v>4.1741800000000007</v>
      </c>
      <c r="E807" s="133">
        <f t="shared" si="636"/>
        <v>0</v>
      </c>
      <c r="F807" s="133">
        <f t="shared" si="636"/>
        <v>4.1741800000000007</v>
      </c>
      <c r="G807" s="133">
        <f t="shared" si="636"/>
        <v>0</v>
      </c>
      <c r="H807" s="133">
        <f t="shared" si="636"/>
        <v>0</v>
      </c>
      <c r="I807" s="133">
        <f t="shared" si="636"/>
        <v>1</v>
      </c>
      <c r="J807" s="133">
        <f t="shared" si="636"/>
        <v>0</v>
      </c>
      <c r="K807" s="133">
        <f t="shared" si="636"/>
        <v>0</v>
      </c>
      <c r="L807" s="133">
        <f t="shared" si="636"/>
        <v>0</v>
      </c>
      <c r="M807" s="133">
        <f t="shared" si="636"/>
        <v>0</v>
      </c>
      <c r="N807" s="133">
        <f t="shared" si="636"/>
        <v>0</v>
      </c>
      <c r="O807" s="133">
        <f t="shared" si="636"/>
        <v>0</v>
      </c>
      <c r="P807" s="133">
        <f t="shared" si="636"/>
        <v>0</v>
      </c>
      <c r="Q807" s="133">
        <f t="shared" si="636"/>
        <v>0</v>
      </c>
      <c r="R807" s="133">
        <f t="shared" si="636"/>
        <v>0</v>
      </c>
      <c r="S807" s="133">
        <f t="shared" si="636"/>
        <v>0</v>
      </c>
      <c r="T807" s="133">
        <f t="shared" si="636"/>
        <v>0</v>
      </c>
      <c r="U807" s="133">
        <f t="shared" si="636"/>
        <v>0</v>
      </c>
      <c r="V807" s="133">
        <f t="shared" si="636"/>
        <v>0</v>
      </c>
      <c r="W807" s="133">
        <f t="shared" si="636"/>
        <v>0</v>
      </c>
      <c r="X807" s="133">
        <f t="shared" si="636"/>
        <v>0</v>
      </c>
      <c r="Y807" s="133">
        <f t="shared" si="636"/>
        <v>0</v>
      </c>
      <c r="Z807" s="133">
        <f t="shared" si="636"/>
        <v>0</v>
      </c>
      <c r="AA807" s="133">
        <f t="shared" si="636"/>
        <v>0</v>
      </c>
      <c r="AB807" s="133">
        <f t="shared" si="636"/>
        <v>0</v>
      </c>
      <c r="AC807" s="133">
        <f t="shared" si="636"/>
        <v>0</v>
      </c>
      <c r="AD807" s="133">
        <f t="shared" si="636"/>
        <v>0</v>
      </c>
      <c r="AE807" s="133">
        <f t="shared" si="636"/>
        <v>0</v>
      </c>
      <c r="AF807" s="133">
        <f t="shared" si="636"/>
        <v>0</v>
      </c>
      <c r="AG807" s="133">
        <f t="shared" si="636"/>
        <v>0</v>
      </c>
      <c r="AH807" s="133">
        <f t="shared" si="636"/>
        <v>4.1741800000000007</v>
      </c>
      <c r="AI807" s="133">
        <f t="shared" si="636"/>
        <v>0</v>
      </c>
      <c r="AJ807" s="133">
        <f t="shared" si="636"/>
        <v>0</v>
      </c>
      <c r="AK807" s="133">
        <f t="shared" si="636"/>
        <v>1</v>
      </c>
      <c r="AL807" s="133">
        <f t="shared" si="636"/>
        <v>0</v>
      </c>
      <c r="AM807" s="133">
        <f t="shared" si="636"/>
        <v>0</v>
      </c>
      <c r="AN807" s="133">
        <f t="shared" si="636"/>
        <v>0</v>
      </c>
      <c r="AO807" s="133">
        <f t="shared" si="636"/>
        <v>4.5790182800000006</v>
      </c>
      <c r="AP807" s="133">
        <f t="shared" si="636"/>
        <v>0</v>
      </c>
      <c r="AQ807" s="133">
        <f t="shared" si="636"/>
        <v>0</v>
      </c>
      <c r="AR807" s="133">
        <f t="shared" si="636"/>
        <v>1.0900000000000001</v>
      </c>
      <c r="AS807" s="133">
        <f t="shared" si="636"/>
        <v>0</v>
      </c>
      <c r="AT807" s="133">
        <f t="shared" si="636"/>
        <v>0</v>
      </c>
      <c r="AU807" s="133">
        <f t="shared" si="636"/>
        <v>0</v>
      </c>
      <c r="AV807" s="133">
        <f t="shared" si="636"/>
        <v>4.5790182800000006</v>
      </c>
      <c r="AW807" s="133">
        <f t="shared" si="636"/>
        <v>0</v>
      </c>
      <c r="AX807" s="133">
        <f t="shared" si="636"/>
        <v>0</v>
      </c>
      <c r="AY807" s="133">
        <f t="shared" si="636"/>
        <v>1.0900000000000001</v>
      </c>
      <c r="AZ807" s="133">
        <f t="shared" si="636"/>
        <v>0</v>
      </c>
      <c r="BA807" s="133">
        <f t="shared" si="636"/>
        <v>0</v>
      </c>
      <c r="BB807" s="133">
        <f t="shared" si="636"/>
        <v>0</v>
      </c>
      <c r="BC807" s="133">
        <f t="shared" si="636"/>
        <v>0</v>
      </c>
      <c r="BD807" s="133">
        <f t="shared" si="636"/>
        <v>0</v>
      </c>
      <c r="BE807" s="133">
        <f t="shared" si="636"/>
        <v>0</v>
      </c>
      <c r="BF807" s="133">
        <f t="shared" si="636"/>
        <v>0</v>
      </c>
      <c r="BG807" s="133">
        <f t="shared" si="636"/>
        <v>0</v>
      </c>
      <c r="BH807" s="133">
        <f t="shared" si="636"/>
        <v>0</v>
      </c>
      <c r="BI807" s="133">
        <f t="shared" si="636"/>
        <v>0</v>
      </c>
      <c r="BJ807" s="133">
        <f t="shared" si="636"/>
        <v>0</v>
      </c>
      <c r="BK807" s="133">
        <f t="shared" si="636"/>
        <v>0</v>
      </c>
      <c r="BL807" s="133">
        <f t="shared" si="636"/>
        <v>0</v>
      </c>
      <c r="BM807" s="133">
        <f t="shared" si="636"/>
        <v>0</v>
      </c>
      <c r="BN807" s="133">
        <f t="shared" si="636"/>
        <v>0</v>
      </c>
      <c r="BO807" s="133">
        <f t="shared" ref="BO807:CA807" si="637">SUM(BO808:BO808)</f>
        <v>0</v>
      </c>
      <c r="BP807" s="133">
        <f t="shared" si="637"/>
        <v>0</v>
      </c>
      <c r="BQ807" s="133">
        <f t="shared" si="637"/>
        <v>0</v>
      </c>
      <c r="BR807" s="133">
        <f t="shared" si="637"/>
        <v>0</v>
      </c>
      <c r="BS807" s="133">
        <f t="shared" si="637"/>
        <v>0</v>
      </c>
      <c r="BT807" s="133">
        <f t="shared" si="637"/>
        <v>0</v>
      </c>
      <c r="BU807" s="133">
        <f t="shared" si="637"/>
        <v>0</v>
      </c>
      <c r="BV807" s="133">
        <f t="shared" si="637"/>
        <v>0</v>
      </c>
      <c r="BW807" s="133">
        <f t="shared" si="637"/>
        <v>0</v>
      </c>
      <c r="BX807" s="133">
        <f t="shared" si="637"/>
        <v>0</v>
      </c>
      <c r="BY807" s="133">
        <f t="shared" si="637"/>
        <v>-0.40483827999999988</v>
      </c>
      <c r="BZ807" s="133">
        <f t="shared" si="637"/>
        <v>0</v>
      </c>
      <c r="CA807" s="133">
        <f t="shared" si="637"/>
        <v>0</v>
      </c>
    </row>
    <row r="808" spans="1:79" ht="46.65" x14ac:dyDescent="0.35">
      <c r="A808" s="106" t="s">
        <v>1663</v>
      </c>
      <c r="B808" s="111" t="s">
        <v>667</v>
      </c>
      <c r="C808" s="108" t="s">
        <v>716</v>
      </c>
      <c r="D808" s="122">
        <v>4.1741800000000007</v>
      </c>
      <c r="E808" s="123"/>
      <c r="F808" s="122">
        <f>VLOOKUP(C808,'[1]13'!$C$23:$AZ$935,4,0)</f>
        <v>4.1741800000000007</v>
      </c>
      <c r="G808" s="122">
        <f>VLOOKUP(C808,'[1]13'!$C$23:$AZ$935,5,0)</f>
        <v>0</v>
      </c>
      <c r="H808" s="122"/>
      <c r="I808" s="122">
        <f>VLOOKUP(C808,'[1]13'!$C$23:$AZ$935,7,0)</f>
        <v>1</v>
      </c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3"/>
      <c r="AC808" s="123"/>
      <c r="AD808" s="123"/>
      <c r="AE808" s="123"/>
      <c r="AF808" s="123"/>
      <c r="AG808" s="123"/>
      <c r="AH808" s="123">
        <v>4.1741800000000007</v>
      </c>
      <c r="AI808" s="123">
        <v>0</v>
      </c>
      <c r="AJ808" s="123"/>
      <c r="AK808" s="123">
        <v>1</v>
      </c>
      <c r="AL808" s="123"/>
      <c r="AM808" s="123"/>
      <c r="AN808" s="123"/>
      <c r="AO808" s="122">
        <f>AV808+BC808</f>
        <v>4.5790182800000006</v>
      </c>
      <c r="AP808" s="122">
        <f t="shared" ref="AP808" si="638">AW808+BD808</f>
        <v>0</v>
      </c>
      <c r="AQ808" s="122">
        <f t="shared" ref="AQ808" si="639">AX808+BE808</f>
        <v>0</v>
      </c>
      <c r="AR808" s="122">
        <f t="shared" ref="AR808" si="640">AY808+BF808</f>
        <v>1.0900000000000001</v>
      </c>
      <c r="AS808" s="123"/>
      <c r="AT808" s="123"/>
      <c r="AU808" s="123"/>
      <c r="AV808" s="122">
        <f>VLOOKUP(C808,'[1]13'!$C$23:$AZ$935,46,0)</f>
        <v>4.5790182800000006</v>
      </c>
      <c r="AW808" s="122">
        <f>VLOOKUP(C808,'[1]13'!$C$23:$AZ$935,47,0)</f>
        <v>0</v>
      </c>
      <c r="AX808" s="122"/>
      <c r="AY808" s="122">
        <f>VLOOKUP(C808,'[1]13'!$C$23:$AZ$935,49,0)</f>
        <v>1.0900000000000001</v>
      </c>
      <c r="AZ808" s="123"/>
      <c r="BA808" s="123"/>
      <c r="BB808" s="123"/>
      <c r="BC808" s="123">
        <v>0</v>
      </c>
      <c r="BD808" s="123">
        <v>0</v>
      </c>
      <c r="BE808" s="123"/>
      <c r="BF808" s="123">
        <v>0</v>
      </c>
      <c r="BG808" s="123"/>
      <c r="BH808" s="123"/>
      <c r="BI808" s="123"/>
      <c r="BJ808" s="123"/>
      <c r="BK808" s="123"/>
      <c r="BL808" s="123"/>
      <c r="BM808" s="123"/>
      <c r="BN808" s="123"/>
      <c r="BO808" s="123"/>
      <c r="BP808" s="123"/>
      <c r="BQ808" s="123"/>
      <c r="BR808" s="123"/>
      <c r="BS808" s="123"/>
      <c r="BT808" s="123"/>
      <c r="BU808" s="123"/>
      <c r="BV808" s="123"/>
      <c r="BW808" s="123"/>
      <c r="BX808" s="123"/>
      <c r="BY808" s="122">
        <f>F808-AO808</f>
        <v>-0.40483827999999988</v>
      </c>
      <c r="BZ808" s="123"/>
      <c r="CA808" s="123"/>
    </row>
    <row r="809" spans="1:79" x14ac:dyDescent="0.35">
      <c r="A809" s="119"/>
      <c r="B809" s="118" t="s">
        <v>35</v>
      </c>
      <c r="C809" s="105"/>
      <c r="D809" s="133">
        <f t="shared" ref="D809:BN809" si="641">SUM(D810:D810)</f>
        <v>14.62162</v>
      </c>
      <c r="E809" s="133">
        <f t="shared" si="641"/>
        <v>0</v>
      </c>
      <c r="F809" s="133">
        <f t="shared" si="641"/>
        <v>14.62162</v>
      </c>
      <c r="G809" s="133">
        <f t="shared" si="641"/>
        <v>1.26</v>
      </c>
      <c r="H809" s="133">
        <f t="shared" si="641"/>
        <v>0</v>
      </c>
      <c r="I809" s="133">
        <f t="shared" si="641"/>
        <v>0.37</v>
      </c>
      <c r="J809" s="133">
        <f t="shared" si="641"/>
        <v>0</v>
      </c>
      <c r="K809" s="133">
        <f t="shared" si="641"/>
        <v>0</v>
      </c>
      <c r="L809" s="133">
        <f t="shared" si="641"/>
        <v>0</v>
      </c>
      <c r="M809" s="133">
        <f t="shared" si="641"/>
        <v>0</v>
      </c>
      <c r="N809" s="133">
        <f t="shared" si="641"/>
        <v>0</v>
      </c>
      <c r="O809" s="133">
        <f t="shared" si="641"/>
        <v>0</v>
      </c>
      <c r="P809" s="133">
        <f t="shared" si="641"/>
        <v>0</v>
      </c>
      <c r="Q809" s="133">
        <f t="shared" si="641"/>
        <v>0</v>
      </c>
      <c r="R809" s="133">
        <f t="shared" si="641"/>
        <v>0</v>
      </c>
      <c r="S809" s="133">
        <f t="shared" si="641"/>
        <v>0</v>
      </c>
      <c r="T809" s="133">
        <f t="shared" si="641"/>
        <v>0</v>
      </c>
      <c r="U809" s="133">
        <f t="shared" si="641"/>
        <v>0</v>
      </c>
      <c r="V809" s="133">
        <f t="shared" si="641"/>
        <v>0</v>
      </c>
      <c r="W809" s="133">
        <f t="shared" si="641"/>
        <v>0</v>
      </c>
      <c r="X809" s="133">
        <f t="shared" si="641"/>
        <v>0</v>
      </c>
      <c r="Y809" s="133">
        <f t="shared" si="641"/>
        <v>0</v>
      </c>
      <c r="Z809" s="133">
        <f t="shared" si="641"/>
        <v>0</v>
      </c>
      <c r="AA809" s="133">
        <f t="shared" si="641"/>
        <v>0</v>
      </c>
      <c r="AB809" s="133">
        <f t="shared" si="641"/>
        <v>0</v>
      </c>
      <c r="AC809" s="133">
        <f t="shared" si="641"/>
        <v>0</v>
      </c>
      <c r="AD809" s="133">
        <f t="shared" si="641"/>
        <v>0</v>
      </c>
      <c r="AE809" s="133">
        <f t="shared" si="641"/>
        <v>0</v>
      </c>
      <c r="AF809" s="133">
        <f t="shared" si="641"/>
        <v>0</v>
      </c>
      <c r="AG809" s="133">
        <f t="shared" si="641"/>
        <v>0</v>
      </c>
      <c r="AH809" s="133">
        <f t="shared" si="641"/>
        <v>14.62162</v>
      </c>
      <c r="AI809" s="133">
        <f t="shared" si="641"/>
        <v>1.26</v>
      </c>
      <c r="AJ809" s="133">
        <f t="shared" si="641"/>
        <v>0</v>
      </c>
      <c r="AK809" s="133">
        <f t="shared" si="641"/>
        <v>0.37</v>
      </c>
      <c r="AL809" s="133">
        <f t="shared" si="641"/>
        <v>0</v>
      </c>
      <c r="AM809" s="133">
        <f t="shared" si="641"/>
        <v>0</v>
      </c>
      <c r="AN809" s="133">
        <f t="shared" si="641"/>
        <v>0</v>
      </c>
      <c r="AO809" s="133">
        <f t="shared" si="641"/>
        <v>0</v>
      </c>
      <c r="AP809" s="133">
        <f t="shared" si="641"/>
        <v>0</v>
      </c>
      <c r="AQ809" s="133">
        <f t="shared" si="641"/>
        <v>0</v>
      </c>
      <c r="AR809" s="133">
        <f t="shared" si="641"/>
        <v>0</v>
      </c>
      <c r="AS809" s="133">
        <f t="shared" si="641"/>
        <v>0</v>
      </c>
      <c r="AT809" s="133">
        <f t="shared" si="641"/>
        <v>0</v>
      </c>
      <c r="AU809" s="133">
        <f t="shared" si="641"/>
        <v>0</v>
      </c>
      <c r="AV809" s="133">
        <f t="shared" si="641"/>
        <v>0</v>
      </c>
      <c r="AW809" s="133">
        <f t="shared" si="641"/>
        <v>0</v>
      </c>
      <c r="AX809" s="133">
        <f t="shared" si="641"/>
        <v>0</v>
      </c>
      <c r="AY809" s="133">
        <f t="shared" si="641"/>
        <v>0</v>
      </c>
      <c r="AZ809" s="133">
        <f t="shared" si="641"/>
        <v>0</v>
      </c>
      <c r="BA809" s="133">
        <f t="shared" si="641"/>
        <v>0</v>
      </c>
      <c r="BB809" s="133">
        <f t="shared" si="641"/>
        <v>0</v>
      </c>
      <c r="BC809" s="133">
        <f t="shared" si="641"/>
        <v>0</v>
      </c>
      <c r="BD809" s="133">
        <f t="shared" si="641"/>
        <v>0</v>
      </c>
      <c r="BE809" s="133">
        <f t="shared" si="641"/>
        <v>0</v>
      </c>
      <c r="BF809" s="133">
        <f t="shared" si="641"/>
        <v>0</v>
      </c>
      <c r="BG809" s="133">
        <f t="shared" si="641"/>
        <v>0</v>
      </c>
      <c r="BH809" s="133">
        <f t="shared" si="641"/>
        <v>0</v>
      </c>
      <c r="BI809" s="133">
        <f t="shared" si="641"/>
        <v>0</v>
      </c>
      <c r="BJ809" s="133">
        <f t="shared" si="641"/>
        <v>0</v>
      </c>
      <c r="BK809" s="133">
        <f t="shared" si="641"/>
        <v>0</v>
      </c>
      <c r="BL809" s="133">
        <f t="shared" si="641"/>
        <v>0</v>
      </c>
      <c r="BM809" s="133">
        <f t="shared" si="641"/>
        <v>0</v>
      </c>
      <c r="BN809" s="133">
        <f t="shared" si="641"/>
        <v>0</v>
      </c>
      <c r="BO809" s="133">
        <f t="shared" ref="BO809:CA809" si="642">SUM(BO810:BO810)</f>
        <v>0</v>
      </c>
      <c r="BP809" s="133">
        <f t="shared" si="642"/>
        <v>0</v>
      </c>
      <c r="BQ809" s="133">
        <f t="shared" si="642"/>
        <v>0</v>
      </c>
      <c r="BR809" s="133">
        <f t="shared" si="642"/>
        <v>0</v>
      </c>
      <c r="BS809" s="133">
        <f t="shared" si="642"/>
        <v>0</v>
      </c>
      <c r="BT809" s="133">
        <f t="shared" si="642"/>
        <v>0</v>
      </c>
      <c r="BU809" s="133">
        <f t="shared" si="642"/>
        <v>0</v>
      </c>
      <c r="BV809" s="133">
        <f t="shared" si="642"/>
        <v>0</v>
      </c>
      <c r="BW809" s="133">
        <f t="shared" si="642"/>
        <v>0</v>
      </c>
      <c r="BX809" s="133">
        <f t="shared" si="642"/>
        <v>0</v>
      </c>
      <c r="BY809" s="133">
        <f t="shared" si="642"/>
        <v>14.62162</v>
      </c>
      <c r="BZ809" s="133">
        <f t="shared" si="642"/>
        <v>0</v>
      </c>
      <c r="CA809" s="133">
        <f t="shared" si="642"/>
        <v>0</v>
      </c>
    </row>
    <row r="810" spans="1:79" ht="77.7" x14ac:dyDescent="0.35">
      <c r="A810" s="106" t="s">
        <v>1663</v>
      </c>
      <c r="B810" s="111" t="s">
        <v>1082</v>
      </c>
      <c r="C810" s="108" t="s">
        <v>1600</v>
      </c>
      <c r="D810" s="122">
        <v>14.62162</v>
      </c>
      <c r="E810" s="123"/>
      <c r="F810" s="122">
        <f>VLOOKUP(C810,'[1]13'!$C$23:$AZ$935,4,0)</f>
        <v>14.62162</v>
      </c>
      <c r="G810" s="122">
        <f>VLOOKUP(C810,'[1]13'!$C$23:$AZ$935,5,0)</f>
        <v>1.26</v>
      </c>
      <c r="H810" s="122"/>
      <c r="I810" s="122">
        <f>VLOOKUP(C810,'[1]13'!$C$23:$AZ$935,7,0)</f>
        <v>0.37</v>
      </c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3"/>
      <c r="AC810" s="123"/>
      <c r="AD810" s="123"/>
      <c r="AE810" s="123"/>
      <c r="AF810" s="123"/>
      <c r="AG810" s="123"/>
      <c r="AH810" s="123">
        <v>14.62162</v>
      </c>
      <c r="AI810" s="123">
        <v>1.26</v>
      </c>
      <c r="AJ810" s="123"/>
      <c r="AK810" s="123">
        <v>0.37</v>
      </c>
      <c r="AL810" s="123"/>
      <c r="AM810" s="123"/>
      <c r="AN810" s="123"/>
      <c r="AO810" s="122">
        <f>AV810+BC810</f>
        <v>0</v>
      </c>
      <c r="AP810" s="122">
        <f t="shared" ref="AP810" si="643">AW810+BD810</f>
        <v>0</v>
      </c>
      <c r="AQ810" s="122">
        <f t="shared" ref="AQ810" si="644">AX810+BE810</f>
        <v>0</v>
      </c>
      <c r="AR810" s="122">
        <f t="shared" ref="AR810" si="645">AY810+BF810</f>
        <v>0</v>
      </c>
      <c r="AS810" s="123"/>
      <c r="AT810" s="123"/>
      <c r="AU810" s="123"/>
      <c r="AV810" s="122">
        <f>VLOOKUP(C810,'[1]13'!$C$23:$AZ$935,46,0)</f>
        <v>0</v>
      </c>
      <c r="AW810" s="122">
        <f>VLOOKUP(C810,'[1]13'!$C$23:$AZ$935,47,0)</f>
        <v>0</v>
      </c>
      <c r="AX810" s="122"/>
      <c r="AY810" s="122">
        <f>VLOOKUP(C810,'[1]13'!$C$23:$AZ$935,49,0)</f>
        <v>0</v>
      </c>
      <c r="AZ810" s="123"/>
      <c r="BA810" s="123"/>
      <c r="BB810" s="123"/>
      <c r="BC810" s="123">
        <v>0</v>
      </c>
      <c r="BD810" s="123">
        <v>0</v>
      </c>
      <c r="BE810" s="123"/>
      <c r="BF810" s="123">
        <v>0</v>
      </c>
      <c r="BG810" s="123"/>
      <c r="BH810" s="123"/>
      <c r="BI810" s="123"/>
      <c r="BJ810" s="123"/>
      <c r="BK810" s="123"/>
      <c r="BL810" s="123"/>
      <c r="BM810" s="123"/>
      <c r="BN810" s="123"/>
      <c r="BO810" s="123"/>
      <c r="BP810" s="123"/>
      <c r="BQ810" s="123"/>
      <c r="BR810" s="123"/>
      <c r="BS810" s="123"/>
      <c r="BT810" s="123"/>
      <c r="BU810" s="123"/>
      <c r="BV810" s="123"/>
      <c r="BW810" s="123"/>
      <c r="BX810" s="123"/>
      <c r="BY810" s="122">
        <f>F810-AO810</f>
        <v>14.62162</v>
      </c>
      <c r="BZ810" s="123"/>
      <c r="CA810" s="123"/>
    </row>
    <row r="811" spans="1:79" x14ac:dyDescent="0.35">
      <c r="A811" s="119"/>
      <c r="B811" s="118" t="s">
        <v>37</v>
      </c>
      <c r="C811" s="105"/>
      <c r="D811" s="133">
        <f t="shared" ref="D811:BN811" si="646">SUM(D812:D815)</f>
        <v>26.448930000000001</v>
      </c>
      <c r="E811" s="133">
        <f t="shared" si="646"/>
        <v>0</v>
      </c>
      <c r="F811" s="133">
        <f t="shared" si="646"/>
        <v>15.32751</v>
      </c>
      <c r="G811" s="133">
        <f t="shared" si="646"/>
        <v>0</v>
      </c>
      <c r="H811" s="133">
        <f t="shared" si="646"/>
        <v>0</v>
      </c>
      <c r="I811" s="133">
        <f t="shared" si="646"/>
        <v>0.78</v>
      </c>
      <c r="J811" s="133">
        <f t="shared" si="646"/>
        <v>0</v>
      </c>
      <c r="K811" s="133">
        <f t="shared" si="646"/>
        <v>0</v>
      </c>
      <c r="L811" s="133">
        <f t="shared" si="646"/>
        <v>0</v>
      </c>
      <c r="M811" s="133">
        <f t="shared" si="646"/>
        <v>0</v>
      </c>
      <c r="N811" s="133">
        <f t="shared" si="646"/>
        <v>0</v>
      </c>
      <c r="O811" s="133">
        <f t="shared" si="646"/>
        <v>0</v>
      </c>
      <c r="P811" s="133">
        <f t="shared" si="646"/>
        <v>0</v>
      </c>
      <c r="Q811" s="133">
        <f t="shared" si="646"/>
        <v>0</v>
      </c>
      <c r="R811" s="133">
        <f t="shared" si="646"/>
        <v>0</v>
      </c>
      <c r="S811" s="133">
        <f t="shared" si="646"/>
        <v>0</v>
      </c>
      <c r="T811" s="133">
        <f t="shared" si="646"/>
        <v>0</v>
      </c>
      <c r="U811" s="133">
        <f t="shared" si="646"/>
        <v>0</v>
      </c>
      <c r="V811" s="133">
        <f t="shared" si="646"/>
        <v>0</v>
      </c>
      <c r="W811" s="133">
        <f t="shared" si="646"/>
        <v>0</v>
      </c>
      <c r="X811" s="133">
        <f t="shared" si="646"/>
        <v>0</v>
      </c>
      <c r="Y811" s="133">
        <f t="shared" si="646"/>
        <v>0</v>
      </c>
      <c r="Z811" s="133">
        <f t="shared" si="646"/>
        <v>0</v>
      </c>
      <c r="AA811" s="133">
        <f t="shared" si="646"/>
        <v>0</v>
      </c>
      <c r="AB811" s="133">
        <f t="shared" si="646"/>
        <v>0</v>
      </c>
      <c r="AC811" s="133">
        <f t="shared" si="646"/>
        <v>0</v>
      </c>
      <c r="AD811" s="133">
        <f t="shared" si="646"/>
        <v>0</v>
      </c>
      <c r="AE811" s="133">
        <f t="shared" si="646"/>
        <v>0</v>
      </c>
      <c r="AF811" s="133">
        <f t="shared" si="646"/>
        <v>0</v>
      </c>
      <c r="AG811" s="133">
        <f t="shared" si="646"/>
        <v>0</v>
      </c>
      <c r="AH811" s="133">
        <f t="shared" si="646"/>
        <v>15.32751</v>
      </c>
      <c r="AI811" s="133">
        <f t="shared" si="646"/>
        <v>0</v>
      </c>
      <c r="AJ811" s="133">
        <f t="shared" si="646"/>
        <v>0</v>
      </c>
      <c r="AK811" s="133">
        <f t="shared" si="646"/>
        <v>0.78</v>
      </c>
      <c r="AL811" s="133">
        <f t="shared" si="646"/>
        <v>0</v>
      </c>
      <c r="AM811" s="133">
        <f t="shared" si="646"/>
        <v>0</v>
      </c>
      <c r="AN811" s="133">
        <f t="shared" si="646"/>
        <v>0</v>
      </c>
      <c r="AO811" s="133">
        <f t="shared" si="646"/>
        <v>0</v>
      </c>
      <c r="AP811" s="133">
        <f t="shared" si="646"/>
        <v>0</v>
      </c>
      <c r="AQ811" s="133">
        <f t="shared" si="646"/>
        <v>0</v>
      </c>
      <c r="AR811" s="133">
        <f t="shared" si="646"/>
        <v>0</v>
      </c>
      <c r="AS811" s="133">
        <f t="shared" si="646"/>
        <v>0</v>
      </c>
      <c r="AT811" s="133">
        <f t="shared" si="646"/>
        <v>0</v>
      </c>
      <c r="AU811" s="133">
        <f t="shared" si="646"/>
        <v>0</v>
      </c>
      <c r="AV811" s="133">
        <f t="shared" si="646"/>
        <v>0</v>
      </c>
      <c r="AW811" s="133">
        <f t="shared" si="646"/>
        <v>0</v>
      </c>
      <c r="AX811" s="133">
        <f t="shared" si="646"/>
        <v>0</v>
      </c>
      <c r="AY811" s="133">
        <f t="shared" si="646"/>
        <v>0</v>
      </c>
      <c r="AZ811" s="133">
        <f t="shared" si="646"/>
        <v>0</v>
      </c>
      <c r="BA811" s="133">
        <f t="shared" si="646"/>
        <v>0</v>
      </c>
      <c r="BB811" s="133">
        <f t="shared" si="646"/>
        <v>0</v>
      </c>
      <c r="BC811" s="133">
        <f t="shared" si="646"/>
        <v>0</v>
      </c>
      <c r="BD811" s="133">
        <f t="shared" si="646"/>
        <v>0</v>
      </c>
      <c r="BE811" s="133">
        <f t="shared" si="646"/>
        <v>0</v>
      </c>
      <c r="BF811" s="133">
        <f t="shared" si="646"/>
        <v>0</v>
      </c>
      <c r="BG811" s="133">
        <f t="shared" si="646"/>
        <v>0</v>
      </c>
      <c r="BH811" s="133">
        <f t="shared" si="646"/>
        <v>0</v>
      </c>
      <c r="BI811" s="133">
        <f t="shared" si="646"/>
        <v>0</v>
      </c>
      <c r="BJ811" s="133">
        <f t="shared" si="646"/>
        <v>0</v>
      </c>
      <c r="BK811" s="133">
        <f t="shared" si="646"/>
        <v>0</v>
      </c>
      <c r="BL811" s="133">
        <f t="shared" si="646"/>
        <v>0</v>
      </c>
      <c r="BM811" s="133">
        <f t="shared" si="646"/>
        <v>0</v>
      </c>
      <c r="BN811" s="133">
        <f t="shared" si="646"/>
        <v>0</v>
      </c>
      <c r="BO811" s="133">
        <f t="shared" ref="BO811:CA811" si="647">SUM(BO812:BO815)</f>
        <v>0</v>
      </c>
      <c r="BP811" s="133">
        <f t="shared" si="647"/>
        <v>0</v>
      </c>
      <c r="BQ811" s="133">
        <f t="shared" si="647"/>
        <v>0</v>
      </c>
      <c r="BR811" s="133">
        <f t="shared" si="647"/>
        <v>0</v>
      </c>
      <c r="BS811" s="133">
        <f t="shared" si="647"/>
        <v>0</v>
      </c>
      <c r="BT811" s="133">
        <f t="shared" si="647"/>
        <v>0</v>
      </c>
      <c r="BU811" s="133">
        <f t="shared" si="647"/>
        <v>0</v>
      </c>
      <c r="BV811" s="133">
        <f t="shared" si="647"/>
        <v>0</v>
      </c>
      <c r="BW811" s="133">
        <f t="shared" si="647"/>
        <v>0</v>
      </c>
      <c r="BX811" s="133">
        <f t="shared" si="647"/>
        <v>0</v>
      </c>
      <c r="BY811" s="133">
        <f t="shared" si="647"/>
        <v>15.32751</v>
      </c>
      <c r="BZ811" s="133">
        <f t="shared" si="647"/>
        <v>0</v>
      </c>
      <c r="CA811" s="133">
        <f t="shared" si="647"/>
        <v>0</v>
      </c>
    </row>
    <row r="812" spans="1:79" ht="93.25" x14ac:dyDescent="0.35">
      <c r="A812" s="106" t="s">
        <v>1663</v>
      </c>
      <c r="B812" s="111" t="s">
        <v>159</v>
      </c>
      <c r="C812" s="108" t="s">
        <v>160</v>
      </c>
      <c r="D812" s="122">
        <v>11.121420000000001</v>
      </c>
      <c r="E812" s="123"/>
      <c r="F812" s="122">
        <f>VLOOKUP(C812,'[1]13'!$C$23:$AZ$935,4,0)</f>
        <v>0</v>
      </c>
      <c r="G812" s="122">
        <f>VLOOKUP(C812,'[1]13'!$C$23:$AZ$935,5,0)</f>
        <v>0</v>
      </c>
      <c r="H812" s="122"/>
      <c r="I812" s="122">
        <f>VLOOKUP(C812,'[1]13'!$C$23:$AZ$935,7,0)</f>
        <v>0</v>
      </c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  <c r="AD812" s="123"/>
      <c r="AE812" s="123"/>
      <c r="AF812" s="123"/>
      <c r="AG812" s="123"/>
      <c r="AH812" s="123">
        <v>0</v>
      </c>
      <c r="AI812" s="123">
        <v>0</v>
      </c>
      <c r="AJ812" s="123"/>
      <c r="AK812" s="123">
        <v>0</v>
      </c>
      <c r="AL812" s="123"/>
      <c r="AM812" s="123"/>
      <c r="AN812" s="123"/>
      <c r="AO812" s="122">
        <f t="shared" ref="AO812:AO815" si="648">AV812+BC812</f>
        <v>0</v>
      </c>
      <c r="AP812" s="122">
        <f t="shared" ref="AP812:AP815" si="649">AW812+BD812</f>
        <v>0</v>
      </c>
      <c r="AQ812" s="122">
        <f t="shared" ref="AQ812:AQ815" si="650">AX812+BE812</f>
        <v>0</v>
      </c>
      <c r="AR812" s="122">
        <f t="shared" ref="AR812:AR815" si="651">AY812+BF812</f>
        <v>0</v>
      </c>
      <c r="AS812" s="123"/>
      <c r="AT812" s="123"/>
      <c r="AU812" s="123"/>
      <c r="AV812" s="122">
        <f>VLOOKUP(C812,'[1]13'!$C$23:$AZ$935,46,0)</f>
        <v>0</v>
      </c>
      <c r="AW812" s="122">
        <f>VLOOKUP(C812,'[1]13'!$C$23:$AZ$935,47,0)</f>
        <v>0</v>
      </c>
      <c r="AX812" s="122"/>
      <c r="AY812" s="122">
        <f>VLOOKUP(C812,'[1]13'!$C$23:$AZ$935,49,0)</f>
        <v>0</v>
      </c>
      <c r="AZ812" s="123"/>
      <c r="BA812" s="123"/>
      <c r="BB812" s="123"/>
      <c r="BC812" s="123">
        <v>0</v>
      </c>
      <c r="BD812" s="123">
        <v>0</v>
      </c>
      <c r="BE812" s="123"/>
      <c r="BF812" s="123">
        <v>0</v>
      </c>
      <c r="BG812" s="123"/>
      <c r="BH812" s="123"/>
      <c r="BI812" s="123"/>
      <c r="BJ812" s="123"/>
      <c r="BK812" s="123"/>
      <c r="BL812" s="123"/>
      <c r="BM812" s="123"/>
      <c r="BN812" s="123"/>
      <c r="BO812" s="123"/>
      <c r="BP812" s="123"/>
      <c r="BQ812" s="123"/>
      <c r="BR812" s="123"/>
      <c r="BS812" s="123"/>
      <c r="BT812" s="123"/>
      <c r="BU812" s="123"/>
      <c r="BV812" s="123"/>
      <c r="BW812" s="123"/>
      <c r="BX812" s="123"/>
      <c r="BY812" s="122">
        <f t="shared" ref="BY812:BY815" si="652">F812-AO812</f>
        <v>0</v>
      </c>
      <c r="BZ812" s="123"/>
      <c r="CA812" s="123"/>
    </row>
    <row r="813" spans="1:79" ht="77.7" x14ac:dyDescent="0.35">
      <c r="A813" s="115" t="s">
        <v>1663</v>
      </c>
      <c r="B813" s="111" t="s">
        <v>467</v>
      </c>
      <c r="C813" s="108" t="s">
        <v>164</v>
      </c>
      <c r="D813" s="122">
        <v>7.16167</v>
      </c>
      <c r="E813" s="123"/>
      <c r="F813" s="122">
        <f>VLOOKUP(C813,'[1]13'!$C$23:$AZ$935,4,0)</f>
        <v>7.1616699999999991</v>
      </c>
      <c r="G813" s="122">
        <f>VLOOKUP(C813,'[1]13'!$C$23:$AZ$935,5,0)</f>
        <v>0</v>
      </c>
      <c r="H813" s="122"/>
      <c r="I813" s="122">
        <f>VLOOKUP(C813,'[1]13'!$C$23:$AZ$935,7,0)</f>
        <v>0.26</v>
      </c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3"/>
      <c r="AC813" s="123"/>
      <c r="AD813" s="123"/>
      <c r="AE813" s="123"/>
      <c r="AF813" s="123"/>
      <c r="AG813" s="123"/>
      <c r="AH813" s="123">
        <v>7.1616699999999991</v>
      </c>
      <c r="AI813" s="123">
        <v>0</v>
      </c>
      <c r="AJ813" s="123"/>
      <c r="AK813" s="123">
        <v>0.26</v>
      </c>
      <c r="AL813" s="123"/>
      <c r="AM813" s="123"/>
      <c r="AN813" s="123"/>
      <c r="AO813" s="122">
        <f t="shared" si="648"/>
        <v>0</v>
      </c>
      <c r="AP813" s="122">
        <f t="shared" si="649"/>
        <v>0</v>
      </c>
      <c r="AQ813" s="122">
        <f t="shared" si="650"/>
        <v>0</v>
      </c>
      <c r="AR813" s="122">
        <f t="shared" si="651"/>
        <v>0</v>
      </c>
      <c r="AS813" s="123"/>
      <c r="AT813" s="123"/>
      <c r="AU813" s="123"/>
      <c r="AV813" s="122">
        <f>VLOOKUP(C813,'[1]13'!$C$23:$AZ$935,46,0)</f>
        <v>0</v>
      </c>
      <c r="AW813" s="122">
        <f>VLOOKUP(C813,'[1]13'!$C$23:$AZ$935,47,0)</f>
        <v>0</v>
      </c>
      <c r="AX813" s="122"/>
      <c r="AY813" s="122">
        <f>VLOOKUP(C813,'[1]13'!$C$23:$AZ$935,49,0)</f>
        <v>0</v>
      </c>
      <c r="AZ813" s="123"/>
      <c r="BA813" s="123"/>
      <c r="BB813" s="123"/>
      <c r="BC813" s="123">
        <v>0</v>
      </c>
      <c r="BD813" s="123">
        <v>0</v>
      </c>
      <c r="BE813" s="123"/>
      <c r="BF813" s="123">
        <v>0</v>
      </c>
      <c r="BG813" s="123"/>
      <c r="BH813" s="123"/>
      <c r="BI813" s="123"/>
      <c r="BJ813" s="123"/>
      <c r="BK813" s="123"/>
      <c r="BL813" s="123"/>
      <c r="BM813" s="123"/>
      <c r="BN813" s="123"/>
      <c r="BO813" s="123"/>
      <c r="BP813" s="123"/>
      <c r="BQ813" s="123"/>
      <c r="BR813" s="123"/>
      <c r="BS813" s="123"/>
      <c r="BT813" s="123"/>
      <c r="BU813" s="123"/>
      <c r="BV813" s="123"/>
      <c r="BW813" s="123"/>
      <c r="BX813" s="123"/>
      <c r="BY813" s="122">
        <f t="shared" si="652"/>
        <v>7.1616699999999991</v>
      </c>
      <c r="BZ813" s="123"/>
      <c r="CA813" s="123"/>
    </row>
    <row r="814" spans="1:79" ht="62.2" x14ac:dyDescent="0.35">
      <c r="A814" s="106" t="s">
        <v>1663</v>
      </c>
      <c r="B814" s="111" t="s">
        <v>163</v>
      </c>
      <c r="C814" s="108" t="s">
        <v>554</v>
      </c>
      <c r="D814" s="122">
        <v>8.1658399999999993</v>
      </c>
      <c r="E814" s="123"/>
      <c r="F814" s="122">
        <f>VLOOKUP(C814,'[1]13'!$C$23:$AZ$935,4,0)</f>
        <v>8.1658400000000011</v>
      </c>
      <c r="G814" s="122">
        <f>VLOOKUP(C814,'[1]13'!$C$23:$AZ$935,5,0)</f>
        <v>0</v>
      </c>
      <c r="H814" s="122"/>
      <c r="I814" s="122">
        <f>VLOOKUP(C814,'[1]13'!$C$23:$AZ$935,7,0)</f>
        <v>0.52</v>
      </c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3"/>
      <c r="AC814" s="123"/>
      <c r="AD814" s="123"/>
      <c r="AE814" s="123"/>
      <c r="AF814" s="123"/>
      <c r="AG814" s="123"/>
      <c r="AH814" s="123">
        <v>8.1658400000000011</v>
      </c>
      <c r="AI814" s="123">
        <v>0</v>
      </c>
      <c r="AJ814" s="123"/>
      <c r="AK814" s="123">
        <v>0.52</v>
      </c>
      <c r="AL814" s="123"/>
      <c r="AM814" s="123"/>
      <c r="AN814" s="123"/>
      <c r="AO814" s="122">
        <f t="shared" si="648"/>
        <v>0</v>
      </c>
      <c r="AP814" s="122">
        <f t="shared" si="649"/>
        <v>0</v>
      </c>
      <c r="AQ814" s="122">
        <f t="shared" si="650"/>
        <v>0</v>
      </c>
      <c r="AR814" s="122">
        <f t="shared" si="651"/>
        <v>0</v>
      </c>
      <c r="AS814" s="123"/>
      <c r="AT814" s="123"/>
      <c r="AU814" s="123"/>
      <c r="AV814" s="122">
        <f>VLOOKUP(C814,'[1]13'!$C$23:$AZ$935,46,0)</f>
        <v>0</v>
      </c>
      <c r="AW814" s="122">
        <f>VLOOKUP(C814,'[1]13'!$C$23:$AZ$935,47,0)</f>
        <v>0</v>
      </c>
      <c r="AX814" s="122"/>
      <c r="AY814" s="122">
        <f>VLOOKUP(C814,'[1]13'!$C$23:$AZ$935,49,0)</f>
        <v>0</v>
      </c>
      <c r="AZ814" s="123"/>
      <c r="BA814" s="123"/>
      <c r="BB814" s="123"/>
      <c r="BC814" s="123">
        <v>0</v>
      </c>
      <c r="BD814" s="123">
        <v>0</v>
      </c>
      <c r="BE814" s="123"/>
      <c r="BF814" s="123">
        <v>0</v>
      </c>
      <c r="BG814" s="123"/>
      <c r="BH814" s="123"/>
      <c r="BI814" s="123"/>
      <c r="BJ814" s="123"/>
      <c r="BK814" s="123"/>
      <c r="BL814" s="123"/>
      <c r="BM814" s="123"/>
      <c r="BN814" s="123"/>
      <c r="BO814" s="123"/>
      <c r="BP814" s="123"/>
      <c r="BQ814" s="123"/>
      <c r="BR814" s="123"/>
      <c r="BS814" s="123"/>
      <c r="BT814" s="123"/>
      <c r="BU814" s="123"/>
      <c r="BV814" s="123"/>
      <c r="BW814" s="123"/>
      <c r="BX814" s="123"/>
      <c r="BY814" s="122">
        <f t="shared" si="652"/>
        <v>8.1658400000000011</v>
      </c>
      <c r="BZ814" s="123"/>
      <c r="CA814" s="123"/>
    </row>
    <row r="815" spans="1:79" ht="62.2" x14ac:dyDescent="0.35">
      <c r="A815" s="115" t="s">
        <v>1663</v>
      </c>
      <c r="B815" s="111" t="s">
        <v>161</v>
      </c>
      <c r="C815" s="108" t="s">
        <v>162</v>
      </c>
      <c r="D815" s="122">
        <v>0</v>
      </c>
      <c r="E815" s="123"/>
      <c r="F815" s="122">
        <f>VLOOKUP(C815,'[1]13'!$C$23:$AZ$935,4,0)</f>
        <v>0</v>
      </c>
      <c r="G815" s="122">
        <f>VLOOKUP(C815,'[1]13'!$C$23:$AZ$935,5,0)</f>
        <v>0</v>
      </c>
      <c r="H815" s="122"/>
      <c r="I815" s="122">
        <f>VLOOKUP(C815,'[1]13'!$C$23:$AZ$935,7,0)</f>
        <v>0</v>
      </c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  <c r="AC815" s="123"/>
      <c r="AD815" s="123"/>
      <c r="AE815" s="123"/>
      <c r="AF815" s="123"/>
      <c r="AG815" s="123"/>
      <c r="AH815" s="123">
        <v>0</v>
      </c>
      <c r="AI815" s="123">
        <v>0</v>
      </c>
      <c r="AJ815" s="123"/>
      <c r="AK815" s="123">
        <v>0</v>
      </c>
      <c r="AL815" s="123"/>
      <c r="AM815" s="123"/>
      <c r="AN815" s="123"/>
      <c r="AO815" s="122">
        <f t="shared" si="648"/>
        <v>0</v>
      </c>
      <c r="AP815" s="122">
        <f t="shared" si="649"/>
        <v>0</v>
      </c>
      <c r="AQ815" s="122">
        <f t="shared" si="650"/>
        <v>0</v>
      </c>
      <c r="AR815" s="122">
        <f t="shared" si="651"/>
        <v>0</v>
      </c>
      <c r="AS815" s="123"/>
      <c r="AT815" s="123"/>
      <c r="AU815" s="123"/>
      <c r="AV815" s="122">
        <f>VLOOKUP(C815,'[1]13'!$C$23:$AZ$935,46,0)</f>
        <v>0</v>
      </c>
      <c r="AW815" s="122">
        <f>VLOOKUP(C815,'[1]13'!$C$23:$AZ$935,47,0)</f>
        <v>0</v>
      </c>
      <c r="AX815" s="122"/>
      <c r="AY815" s="122">
        <f>VLOOKUP(C815,'[1]13'!$C$23:$AZ$935,49,0)</f>
        <v>0</v>
      </c>
      <c r="AZ815" s="123"/>
      <c r="BA815" s="123"/>
      <c r="BB815" s="123"/>
      <c r="BC815" s="123">
        <v>0</v>
      </c>
      <c r="BD815" s="123">
        <v>0</v>
      </c>
      <c r="BE815" s="123"/>
      <c r="BF815" s="123">
        <v>0</v>
      </c>
      <c r="BG815" s="123"/>
      <c r="BH815" s="123"/>
      <c r="BI815" s="123"/>
      <c r="BJ815" s="123"/>
      <c r="BK815" s="123"/>
      <c r="BL815" s="123"/>
      <c r="BM815" s="123"/>
      <c r="BN815" s="123"/>
      <c r="BO815" s="123"/>
      <c r="BP815" s="123"/>
      <c r="BQ815" s="123"/>
      <c r="BR815" s="123"/>
      <c r="BS815" s="123"/>
      <c r="BT815" s="123"/>
      <c r="BU815" s="123"/>
      <c r="BV815" s="123"/>
      <c r="BW815" s="123"/>
      <c r="BX815" s="123"/>
      <c r="BY815" s="122">
        <f t="shared" si="652"/>
        <v>0</v>
      </c>
      <c r="BZ815" s="123"/>
      <c r="CA815" s="123"/>
    </row>
    <row r="816" spans="1:79" x14ac:dyDescent="0.35">
      <c r="A816" s="119"/>
      <c r="B816" s="118" t="s">
        <v>43</v>
      </c>
      <c r="C816" s="105"/>
      <c r="D816" s="133">
        <f t="shared" ref="D816:BN816" si="653">SUM(D817:D829)</f>
        <v>135.12997000000001</v>
      </c>
      <c r="E816" s="133">
        <f t="shared" si="653"/>
        <v>0</v>
      </c>
      <c r="F816" s="133">
        <f t="shared" si="653"/>
        <v>16.835290000000001</v>
      </c>
      <c r="G816" s="133">
        <f t="shared" si="653"/>
        <v>0.5</v>
      </c>
      <c r="H816" s="133">
        <f t="shared" si="653"/>
        <v>0</v>
      </c>
      <c r="I816" s="133">
        <f t="shared" si="653"/>
        <v>1.31</v>
      </c>
      <c r="J816" s="133">
        <f t="shared" si="653"/>
        <v>0</v>
      </c>
      <c r="K816" s="133">
        <f t="shared" si="653"/>
        <v>0</v>
      </c>
      <c r="L816" s="133">
        <f t="shared" si="653"/>
        <v>0</v>
      </c>
      <c r="M816" s="133">
        <f t="shared" si="653"/>
        <v>0</v>
      </c>
      <c r="N816" s="133">
        <f t="shared" si="653"/>
        <v>0</v>
      </c>
      <c r="O816" s="133">
        <f t="shared" si="653"/>
        <v>0</v>
      </c>
      <c r="P816" s="133">
        <f t="shared" si="653"/>
        <v>0</v>
      </c>
      <c r="Q816" s="133">
        <f t="shared" si="653"/>
        <v>0</v>
      </c>
      <c r="R816" s="133">
        <f t="shared" si="653"/>
        <v>0</v>
      </c>
      <c r="S816" s="133">
        <f t="shared" si="653"/>
        <v>0</v>
      </c>
      <c r="T816" s="133">
        <f t="shared" si="653"/>
        <v>0</v>
      </c>
      <c r="U816" s="133">
        <f t="shared" si="653"/>
        <v>0</v>
      </c>
      <c r="V816" s="133">
        <f t="shared" si="653"/>
        <v>0</v>
      </c>
      <c r="W816" s="133">
        <f t="shared" si="653"/>
        <v>0</v>
      </c>
      <c r="X816" s="133">
        <f t="shared" si="653"/>
        <v>0</v>
      </c>
      <c r="Y816" s="133">
        <f t="shared" si="653"/>
        <v>0</v>
      </c>
      <c r="Z816" s="133">
        <f t="shared" si="653"/>
        <v>0</v>
      </c>
      <c r="AA816" s="133">
        <f t="shared" si="653"/>
        <v>0</v>
      </c>
      <c r="AB816" s="133">
        <f t="shared" si="653"/>
        <v>0</v>
      </c>
      <c r="AC816" s="133">
        <f t="shared" si="653"/>
        <v>0</v>
      </c>
      <c r="AD816" s="133">
        <f t="shared" si="653"/>
        <v>0</v>
      </c>
      <c r="AE816" s="133">
        <f t="shared" si="653"/>
        <v>0</v>
      </c>
      <c r="AF816" s="133">
        <f t="shared" si="653"/>
        <v>0</v>
      </c>
      <c r="AG816" s="133">
        <f t="shared" si="653"/>
        <v>0</v>
      </c>
      <c r="AH816" s="133">
        <f t="shared" si="653"/>
        <v>16.835290000000001</v>
      </c>
      <c r="AI816" s="133">
        <f t="shared" si="653"/>
        <v>0.5</v>
      </c>
      <c r="AJ816" s="133">
        <f t="shared" si="653"/>
        <v>0</v>
      </c>
      <c r="AK816" s="133">
        <f t="shared" si="653"/>
        <v>1.31</v>
      </c>
      <c r="AL816" s="133">
        <f t="shared" si="653"/>
        <v>0</v>
      </c>
      <c r="AM816" s="133">
        <f t="shared" si="653"/>
        <v>0</v>
      </c>
      <c r="AN816" s="133">
        <f t="shared" si="653"/>
        <v>0</v>
      </c>
      <c r="AO816" s="133">
        <f t="shared" si="653"/>
        <v>55.151859909999999</v>
      </c>
      <c r="AP816" s="133">
        <f t="shared" si="653"/>
        <v>0</v>
      </c>
      <c r="AQ816" s="133">
        <f t="shared" si="653"/>
        <v>0</v>
      </c>
      <c r="AR816" s="133">
        <f t="shared" si="653"/>
        <v>7.1070000000000002</v>
      </c>
      <c r="AS816" s="133">
        <f t="shared" si="653"/>
        <v>0</v>
      </c>
      <c r="AT816" s="133">
        <f t="shared" si="653"/>
        <v>0</v>
      </c>
      <c r="AU816" s="133">
        <f t="shared" si="653"/>
        <v>0</v>
      </c>
      <c r="AV816" s="133">
        <f t="shared" si="653"/>
        <v>55.151859909999999</v>
      </c>
      <c r="AW816" s="133">
        <f t="shared" si="653"/>
        <v>0</v>
      </c>
      <c r="AX816" s="133">
        <f t="shared" si="653"/>
        <v>0</v>
      </c>
      <c r="AY816" s="133">
        <f t="shared" si="653"/>
        <v>7.1070000000000002</v>
      </c>
      <c r="AZ816" s="133">
        <f t="shared" si="653"/>
        <v>0</v>
      </c>
      <c r="BA816" s="133">
        <f t="shared" si="653"/>
        <v>0</v>
      </c>
      <c r="BB816" s="133">
        <f t="shared" si="653"/>
        <v>0</v>
      </c>
      <c r="BC816" s="133">
        <f t="shared" si="653"/>
        <v>0</v>
      </c>
      <c r="BD816" s="133">
        <f t="shared" si="653"/>
        <v>0</v>
      </c>
      <c r="BE816" s="133">
        <f t="shared" si="653"/>
        <v>0</v>
      </c>
      <c r="BF816" s="133">
        <f t="shared" si="653"/>
        <v>0</v>
      </c>
      <c r="BG816" s="133">
        <f t="shared" si="653"/>
        <v>0</v>
      </c>
      <c r="BH816" s="133">
        <f t="shared" si="653"/>
        <v>0</v>
      </c>
      <c r="BI816" s="133">
        <f t="shared" si="653"/>
        <v>0</v>
      </c>
      <c r="BJ816" s="133">
        <f t="shared" si="653"/>
        <v>0</v>
      </c>
      <c r="BK816" s="133">
        <f t="shared" si="653"/>
        <v>0</v>
      </c>
      <c r="BL816" s="133">
        <f t="shared" si="653"/>
        <v>0</v>
      </c>
      <c r="BM816" s="133">
        <f t="shared" si="653"/>
        <v>0</v>
      </c>
      <c r="BN816" s="133">
        <f t="shared" si="653"/>
        <v>0</v>
      </c>
      <c r="BO816" s="133">
        <f t="shared" ref="BO816:CA816" si="654">SUM(BO817:BO829)</f>
        <v>0</v>
      </c>
      <c r="BP816" s="133">
        <f t="shared" si="654"/>
        <v>0</v>
      </c>
      <c r="BQ816" s="133">
        <f t="shared" si="654"/>
        <v>0</v>
      </c>
      <c r="BR816" s="133">
        <f t="shared" si="654"/>
        <v>0</v>
      </c>
      <c r="BS816" s="133">
        <f t="shared" si="654"/>
        <v>0</v>
      </c>
      <c r="BT816" s="133">
        <f t="shared" si="654"/>
        <v>0</v>
      </c>
      <c r="BU816" s="133">
        <f t="shared" si="654"/>
        <v>0</v>
      </c>
      <c r="BV816" s="133">
        <f t="shared" si="654"/>
        <v>0</v>
      </c>
      <c r="BW816" s="133">
        <f t="shared" si="654"/>
        <v>0</v>
      </c>
      <c r="BX816" s="133">
        <f t="shared" si="654"/>
        <v>0</v>
      </c>
      <c r="BY816" s="133">
        <f t="shared" si="654"/>
        <v>-38.316569909999998</v>
      </c>
      <c r="BZ816" s="133">
        <f t="shared" si="654"/>
        <v>0</v>
      </c>
      <c r="CA816" s="133">
        <f t="shared" si="654"/>
        <v>0</v>
      </c>
    </row>
    <row r="817" spans="1:79" ht="62.2" x14ac:dyDescent="0.35">
      <c r="A817" s="115" t="s">
        <v>1663</v>
      </c>
      <c r="B817" s="111" t="s">
        <v>668</v>
      </c>
      <c r="C817" s="108" t="s">
        <v>717</v>
      </c>
      <c r="D817" s="122">
        <v>29.487569999999998</v>
      </c>
      <c r="E817" s="123"/>
      <c r="F817" s="122">
        <f>VLOOKUP(C817,'[1]13'!$C$23:$AZ$935,4,0)</f>
        <v>0</v>
      </c>
      <c r="G817" s="122">
        <f>VLOOKUP(C817,'[1]13'!$C$23:$AZ$935,5,0)</f>
        <v>0</v>
      </c>
      <c r="H817" s="122"/>
      <c r="I817" s="122">
        <f>VLOOKUP(C817,'[1]13'!$C$23:$AZ$935,7,0)</f>
        <v>0</v>
      </c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3"/>
      <c r="AC817" s="123"/>
      <c r="AD817" s="123"/>
      <c r="AE817" s="123"/>
      <c r="AF817" s="123"/>
      <c r="AG817" s="123"/>
      <c r="AH817" s="123">
        <v>0</v>
      </c>
      <c r="AI817" s="123">
        <v>0</v>
      </c>
      <c r="AJ817" s="123"/>
      <c r="AK817" s="123">
        <v>0</v>
      </c>
      <c r="AL817" s="123"/>
      <c r="AM817" s="123"/>
      <c r="AN817" s="123"/>
      <c r="AO817" s="122">
        <f t="shared" ref="AO817:AO829" si="655">AV817+BC817</f>
        <v>0</v>
      </c>
      <c r="AP817" s="122">
        <f t="shared" ref="AP817:AP829" si="656">AW817+BD817</f>
        <v>0</v>
      </c>
      <c r="AQ817" s="122">
        <f t="shared" ref="AQ817:AQ829" si="657">AX817+BE817</f>
        <v>0</v>
      </c>
      <c r="AR817" s="122">
        <f t="shared" ref="AR817:AR829" si="658">AY817+BF817</f>
        <v>0</v>
      </c>
      <c r="AS817" s="123"/>
      <c r="AT817" s="123"/>
      <c r="AU817" s="123"/>
      <c r="AV817" s="122">
        <f>VLOOKUP(C817,'[1]13'!$C$23:$AZ$935,46,0)</f>
        <v>0</v>
      </c>
      <c r="AW817" s="122">
        <f>VLOOKUP(C817,'[1]13'!$C$23:$AZ$935,47,0)</f>
        <v>0</v>
      </c>
      <c r="AX817" s="122"/>
      <c r="AY817" s="122">
        <f>VLOOKUP(C817,'[1]13'!$C$23:$AZ$935,49,0)</f>
        <v>0</v>
      </c>
      <c r="AZ817" s="123"/>
      <c r="BA817" s="123"/>
      <c r="BB817" s="123"/>
      <c r="BC817" s="123">
        <v>0</v>
      </c>
      <c r="BD817" s="123">
        <v>0</v>
      </c>
      <c r="BE817" s="123"/>
      <c r="BF817" s="123">
        <v>0</v>
      </c>
      <c r="BG817" s="123"/>
      <c r="BH817" s="123"/>
      <c r="BI817" s="123"/>
      <c r="BJ817" s="123"/>
      <c r="BK817" s="123"/>
      <c r="BL817" s="123"/>
      <c r="BM817" s="123"/>
      <c r="BN817" s="123"/>
      <c r="BO817" s="123"/>
      <c r="BP817" s="123"/>
      <c r="BQ817" s="123"/>
      <c r="BR817" s="123"/>
      <c r="BS817" s="123"/>
      <c r="BT817" s="123"/>
      <c r="BU817" s="123"/>
      <c r="BV817" s="123"/>
      <c r="BW817" s="123"/>
      <c r="BX817" s="123"/>
      <c r="BY817" s="122">
        <f t="shared" ref="BY817:BY829" si="659">F817-AO817</f>
        <v>0</v>
      </c>
      <c r="BZ817" s="123"/>
      <c r="CA817" s="123"/>
    </row>
    <row r="818" spans="1:79" ht="46.65" x14ac:dyDescent="0.35">
      <c r="A818" s="115" t="s">
        <v>1663</v>
      </c>
      <c r="B818" s="111" t="s">
        <v>468</v>
      </c>
      <c r="C818" s="108" t="s">
        <v>555</v>
      </c>
      <c r="D818" s="122">
        <v>6.0818500000000002</v>
      </c>
      <c r="E818" s="123"/>
      <c r="F818" s="122">
        <f>VLOOKUP(C818,'[1]13'!$C$23:$AZ$935,4,0)</f>
        <v>6.0818500000000011</v>
      </c>
      <c r="G818" s="122">
        <f>VLOOKUP(C818,'[1]13'!$C$23:$AZ$935,5,0)</f>
        <v>0.5</v>
      </c>
      <c r="H818" s="122"/>
      <c r="I818" s="122">
        <f>VLOOKUP(C818,'[1]13'!$C$23:$AZ$935,7,0)</f>
        <v>0.5</v>
      </c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3"/>
      <c r="AC818" s="123"/>
      <c r="AD818" s="123"/>
      <c r="AE818" s="123"/>
      <c r="AF818" s="123"/>
      <c r="AG818" s="123"/>
      <c r="AH818" s="123">
        <v>6.0818500000000011</v>
      </c>
      <c r="AI818" s="123">
        <v>0.5</v>
      </c>
      <c r="AJ818" s="123"/>
      <c r="AK818" s="123">
        <v>0.5</v>
      </c>
      <c r="AL818" s="123"/>
      <c r="AM818" s="123"/>
      <c r="AN818" s="123"/>
      <c r="AO818" s="122">
        <f t="shared" si="655"/>
        <v>0</v>
      </c>
      <c r="AP818" s="122">
        <f t="shared" si="656"/>
        <v>0</v>
      </c>
      <c r="AQ818" s="122">
        <f t="shared" si="657"/>
        <v>0</v>
      </c>
      <c r="AR818" s="122">
        <f t="shared" si="658"/>
        <v>0</v>
      </c>
      <c r="AS818" s="123"/>
      <c r="AT818" s="123"/>
      <c r="AU818" s="123"/>
      <c r="AV818" s="122">
        <f>VLOOKUP(C818,'[1]13'!$C$23:$AZ$935,46,0)</f>
        <v>0</v>
      </c>
      <c r="AW818" s="122">
        <f>VLOOKUP(C818,'[1]13'!$C$23:$AZ$935,47,0)</f>
        <v>0</v>
      </c>
      <c r="AX818" s="122"/>
      <c r="AY818" s="122">
        <f>VLOOKUP(C818,'[1]13'!$C$23:$AZ$935,49,0)</f>
        <v>0</v>
      </c>
      <c r="AZ818" s="123"/>
      <c r="BA818" s="123"/>
      <c r="BB818" s="123"/>
      <c r="BC818" s="123">
        <v>0</v>
      </c>
      <c r="BD818" s="123">
        <v>0</v>
      </c>
      <c r="BE818" s="123"/>
      <c r="BF818" s="123">
        <v>0</v>
      </c>
      <c r="BG818" s="123"/>
      <c r="BH818" s="123"/>
      <c r="BI818" s="123"/>
      <c r="BJ818" s="123"/>
      <c r="BK818" s="123"/>
      <c r="BL818" s="123"/>
      <c r="BM818" s="123"/>
      <c r="BN818" s="123"/>
      <c r="BO818" s="123"/>
      <c r="BP818" s="123"/>
      <c r="BQ818" s="123"/>
      <c r="BR818" s="123"/>
      <c r="BS818" s="123"/>
      <c r="BT818" s="123"/>
      <c r="BU818" s="123"/>
      <c r="BV818" s="123"/>
      <c r="BW818" s="123"/>
      <c r="BX818" s="123"/>
      <c r="BY818" s="122">
        <f t="shared" si="659"/>
        <v>6.0818500000000011</v>
      </c>
      <c r="BZ818" s="123"/>
      <c r="CA818" s="123"/>
    </row>
    <row r="819" spans="1:79" ht="77.7" x14ac:dyDescent="0.35">
      <c r="A819" s="115" t="s">
        <v>1663</v>
      </c>
      <c r="B819" s="111" t="s">
        <v>167</v>
      </c>
      <c r="C819" s="108" t="s">
        <v>556</v>
      </c>
      <c r="D819" s="122">
        <v>3.9114299999999997</v>
      </c>
      <c r="E819" s="123"/>
      <c r="F819" s="122">
        <f>VLOOKUP(C819,'[1]13'!$C$23:$AZ$935,4,0)</f>
        <v>0</v>
      </c>
      <c r="G819" s="122">
        <f>VLOOKUP(C819,'[1]13'!$C$23:$AZ$935,5,0)</f>
        <v>0</v>
      </c>
      <c r="H819" s="122"/>
      <c r="I819" s="122">
        <f>VLOOKUP(C819,'[1]13'!$C$23:$AZ$935,7,0)</f>
        <v>0</v>
      </c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3"/>
      <c r="AC819" s="123"/>
      <c r="AD819" s="123"/>
      <c r="AE819" s="123"/>
      <c r="AF819" s="123"/>
      <c r="AG819" s="123"/>
      <c r="AH819" s="123">
        <v>0</v>
      </c>
      <c r="AI819" s="123">
        <v>0</v>
      </c>
      <c r="AJ819" s="123"/>
      <c r="AK819" s="123">
        <v>0</v>
      </c>
      <c r="AL819" s="123"/>
      <c r="AM819" s="123"/>
      <c r="AN819" s="123"/>
      <c r="AO819" s="122">
        <f t="shared" si="655"/>
        <v>0</v>
      </c>
      <c r="AP819" s="122">
        <f t="shared" si="656"/>
        <v>0</v>
      </c>
      <c r="AQ819" s="122">
        <f t="shared" si="657"/>
        <v>0</v>
      </c>
      <c r="AR819" s="122">
        <f t="shared" si="658"/>
        <v>0</v>
      </c>
      <c r="AS819" s="123"/>
      <c r="AT819" s="123"/>
      <c r="AU819" s="123"/>
      <c r="AV819" s="122">
        <f>VLOOKUP(C819,'[1]13'!$C$23:$AZ$935,46,0)</f>
        <v>0</v>
      </c>
      <c r="AW819" s="122">
        <f>VLOOKUP(C819,'[1]13'!$C$23:$AZ$935,47,0)</f>
        <v>0</v>
      </c>
      <c r="AX819" s="122"/>
      <c r="AY819" s="122">
        <f>VLOOKUP(C819,'[1]13'!$C$23:$AZ$935,49,0)</f>
        <v>0</v>
      </c>
      <c r="AZ819" s="123"/>
      <c r="BA819" s="123"/>
      <c r="BB819" s="123"/>
      <c r="BC819" s="123">
        <v>0</v>
      </c>
      <c r="BD819" s="123">
        <v>0</v>
      </c>
      <c r="BE819" s="123"/>
      <c r="BF819" s="123">
        <v>0</v>
      </c>
      <c r="BG819" s="123"/>
      <c r="BH819" s="123"/>
      <c r="BI819" s="123"/>
      <c r="BJ819" s="123"/>
      <c r="BK819" s="123"/>
      <c r="BL819" s="123"/>
      <c r="BM819" s="123"/>
      <c r="BN819" s="123"/>
      <c r="BO819" s="123"/>
      <c r="BP819" s="123"/>
      <c r="BQ819" s="123"/>
      <c r="BR819" s="123"/>
      <c r="BS819" s="123"/>
      <c r="BT819" s="123"/>
      <c r="BU819" s="123"/>
      <c r="BV819" s="123"/>
      <c r="BW819" s="123"/>
      <c r="BX819" s="123"/>
      <c r="BY819" s="122">
        <f t="shared" si="659"/>
        <v>0</v>
      </c>
      <c r="BZ819" s="123"/>
      <c r="CA819" s="123"/>
    </row>
    <row r="820" spans="1:79" ht="93.25" x14ac:dyDescent="0.35">
      <c r="A820" s="115" t="s">
        <v>1663</v>
      </c>
      <c r="B820" s="111" t="s">
        <v>168</v>
      </c>
      <c r="C820" s="108" t="s">
        <v>169</v>
      </c>
      <c r="D820" s="122">
        <v>0.52657000000000009</v>
      </c>
      <c r="E820" s="123"/>
      <c r="F820" s="122">
        <f>VLOOKUP(C820,'[1]13'!$C$23:$AZ$935,4,0)</f>
        <v>0.52656999999999998</v>
      </c>
      <c r="G820" s="122">
        <f>VLOOKUP(C820,'[1]13'!$C$23:$AZ$935,5,0)</f>
        <v>0</v>
      </c>
      <c r="H820" s="122"/>
      <c r="I820" s="122">
        <f>VLOOKUP(C820,'[1]13'!$C$23:$AZ$935,7,0)</f>
        <v>0.09</v>
      </c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3"/>
      <c r="AC820" s="123"/>
      <c r="AD820" s="123"/>
      <c r="AE820" s="123"/>
      <c r="AF820" s="123"/>
      <c r="AG820" s="123"/>
      <c r="AH820" s="123">
        <v>0.52656999999999998</v>
      </c>
      <c r="AI820" s="123">
        <v>0</v>
      </c>
      <c r="AJ820" s="123"/>
      <c r="AK820" s="123">
        <v>0.09</v>
      </c>
      <c r="AL820" s="123"/>
      <c r="AM820" s="123"/>
      <c r="AN820" s="123"/>
      <c r="AO820" s="122">
        <f t="shared" si="655"/>
        <v>0</v>
      </c>
      <c r="AP820" s="122">
        <f t="shared" si="656"/>
        <v>0</v>
      </c>
      <c r="AQ820" s="122">
        <f t="shared" si="657"/>
        <v>0</v>
      </c>
      <c r="AR820" s="122">
        <f t="shared" si="658"/>
        <v>0</v>
      </c>
      <c r="AS820" s="123"/>
      <c r="AT820" s="123"/>
      <c r="AU820" s="123"/>
      <c r="AV820" s="122">
        <f>VLOOKUP(C820,'[1]13'!$C$23:$AZ$935,46,0)</f>
        <v>0</v>
      </c>
      <c r="AW820" s="122">
        <f>VLOOKUP(C820,'[1]13'!$C$23:$AZ$935,47,0)</f>
        <v>0</v>
      </c>
      <c r="AX820" s="122"/>
      <c r="AY820" s="122">
        <f>VLOOKUP(C820,'[1]13'!$C$23:$AZ$935,49,0)</f>
        <v>0</v>
      </c>
      <c r="AZ820" s="123"/>
      <c r="BA820" s="123"/>
      <c r="BB820" s="123"/>
      <c r="BC820" s="123">
        <v>0</v>
      </c>
      <c r="BD820" s="123">
        <v>0</v>
      </c>
      <c r="BE820" s="123"/>
      <c r="BF820" s="123">
        <v>0</v>
      </c>
      <c r="BG820" s="123"/>
      <c r="BH820" s="123"/>
      <c r="BI820" s="123"/>
      <c r="BJ820" s="123"/>
      <c r="BK820" s="123"/>
      <c r="BL820" s="123"/>
      <c r="BM820" s="123"/>
      <c r="BN820" s="123"/>
      <c r="BO820" s="123"/>
      <c r="BP820" s="123"/>
      <c r="BQ820" s="123"/>
      <c r="BR820" s="123"/>
      <c r="BS820" s="123"/>
      <c r="BT820" s="123"/>
      <c r="BU820" s="123"/>
      <c r="BV820" s="123"/>
      <c r="BW820" s="123"/>
      <c r="BX820" s="123"/>
      <c r="BY820" s="122">
        <f t="shared" si="659"/>
        <v>0.52656999999999998</v>
      </c>
      <c r="BZ820" s="123"/>
      <c r="CA820" s="123"/>
    </row>
    <row r="821" spans="1:79" ht="124.35" x14ac:dyDescent="0.35">
      <c r="A821" s="115" t="s">
        <v>1663</v>
      </c>
      <c r="B821" s="111" t="s">
        <v>170</v>
      </c>
      <c r="C821" s="108" t="s">
        <v>171</v>
      </c>
      <c r="D821" s="122">
        <v>2.9180099999999998</v>
      </c>
      <c r="E821" s="123"/>
      <c r="F821" s="122">
        <f>VLOOKUP(C821,'[1]13'!$C$23:$AZ$935,4,0)</f>
        <v>0</v>
      </c>
      <c r="G821" s="122">
        <f>VLOOKUP(C821,'[1]13'!$C$23:$AZ$935,5,0)</f>
        <v>0</v>
      </c>
      <c r="H821" s="122"/>
      <c r="I821" s="122">
        <f>VLOOKUP(C821,'[1]13'!$C$23:$AZ$935,7,0)</f>
        <v>0</v>
      </c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3"/>
      <c r="AC821" s="123"/>
      <c r="AD821" s="123"/>
      <c r="AE821" s="123"/>
      <c r="AF821" s="123"/>
      <c r="AG821" s="123"/>
      <c r="AH821" s="123">
        <v>0</v>
      </c>
      <c r="AI821" s="123">
        <v>0</v>
      </c>
      <c r="AJ821" s="123"/>
      <c r="AK821" s="123">
        <v>0</v>
      </c>
      <c r="AL821" s="123"/>
      <c r="AM821" s="123"/>
      <c r="AN821" s="123"/>
      <c r="AO821" s="122">
        <f t="shared" si="655"/>
        <v>0</v>
      </c>
      <c r="AP821" s="122">
        <f t="shared" si="656"/>
        <v>0</v>
      </c>
      <c r="AQ821" s="122">
        <f t="shared" si="657"/>
        <v>0</v>
      </c>
      <c r="AR821" s="122">
        <f t="shared" si="658"/>
        <v>0</v>
      </c>
      <c r="AS821" s="123"/>
      <c r="AT821" s="123"/>
      <c r="AU821" s="123"/>
      <c r="AV821" s="122">
        <f>VLOOKUP(C821,'[1]13'!$C$23:$AZ$935,46,0)</f>
        <v>0</v>
      </c>
      <c r="AW821" s="122">
        <f>VLOOKUP(C821,'[1]13'!$C$23:$AZ$935,47,0)</f>
        <v>0</v>
      </c>
      <c r="AX821" s="122"/>
      <c r="AY821" s="122">
        <f>VLOOKUP(C821,'[1]13'!$C$23:$AZ$935,49,0)</f>
        <v>0</v>
      </c>
      <c r="AZ821" s="123"/>
      <c r="BA821" s="123"/>
      <c r="BB821" s="123"/>
      <c r="BC821" s="123">
        <v>0</v>
      </c>
      <c r="BD821" s="123">
        <v>0</v>
      </c>
      <c r="BE821" s="123"/>
      <c r="BF821" s="123">
        <v>0</v>
      </c>
      <c r="BG821" s="123"/>
      <c r="BH821" s="123"/>
      <c r="BI821" s="123"/>
      <c r="BJ821" s="123"/>
      <c r="BK821" s="123"/>
      <c r="BL821" s="123"/>
      <c r="BM821" s="123"/>
      <c r="BN821" s="123"/>
      <c r="BO821" s="123"/>
      <c r="BP821" s="123"/>
      <c r="BQ821" s="123"/>
      <c r="BR821" s="123"/>
      <c r="BS821" s="123"/>
      <c r="BT821" s="123"/>
      <c r="BU821" s="123"/>
      <c r="BV821" s="123"/>
      <c r="BW821" s="123"/>
      <c r="BX821" s="123"/>
      <c r="BY821" s="122">
        <f t="shared" si="659"/>
        <v>0</v>
      </c>
      <c r="BZ821" s="123"/>
      <c r="CA821" s="123"/>
    </row>
    <row r="822" spans="1:79" ht="62.2" x14ac:dyDescent="0.35">
      <c r="A822" s="115" t="s">
        <v>1663</v>
      </c>
      <c r="B822" s="111" t="s">
        <v>172</v>
      </c>
      <c r="C822" s="108" t="s">
        <v>173</v>
      </c>
      <c r="D822" s="122">
        <v>1.7121999999999999</v>
      </c>
      <c r="E822" s="123"/>
      <c r="F822" s="122">
        <f>VLOOKUP(C822,'[1]13'!$C$23:$AZ$935,4,0)</f>
        <v>0</v>
      </c>
      <c r="G822" s="122">
        <f>VLOOKUP(C822,'[1]13'!$C$23:$AZ$935,5,0)</f>
        <v>0</v>
      </c>
      <c r="H822" s="122"/>
      <c r="I822" s="122">
        <f>VLOOKUP(C822,'[1]13'!$C$23:$AZ$935,7,0)</f>
        <v>0</v>
      </c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3"/>
      <c r="AC822" s="123"/>
      <c r="AD822" s="123"/>
      <c r="AE822" s="123"/>
      <c r="AF822" s="123"/>
      <c r="AG822" s="123"/>
      <c r="AH822" s="123">
        <v>0</v>
      </c>
      <c r="AI822" s="123">
        <v>0</v>
      </c>
      <c r="AJ822" s="123"/>
      <c r="AK822" s="123">
        <v>0</v>
      </c>
      <c r="AL822" s="123"/>
      <c r="AM822" s="123"/>
      <c r="AN822" s="123"/>
      <c r="AO822" s="122">
        <f t="shared" si="655"/>
        <v>0</v>
      </c>
      <c r="AP822" s="122">
        <f t="shared" si="656"/>
        <v>0</v>
      </c>
      <c r="AQ822" s="122">
        <f t="shared" si="657"/>
        <v>0</v>
      </c>
      <c r="AR822" s="122">
        <f t="shared" si="658"/>
        <v>0</v>
      </c>
      <c r="AS822" s="123"/>
      <c r="AT822" s="123"/>
      <c r="AU822" s="123"/>
      <c r="AV822" s="122">
        <f>VLOOKUP(C822,'[1]13'!$C$23:$AZ$935,46,0)</f>
        <v>0</v>
      </c>
      <c r="AW822" s="122">
        <f>VLOOKUP(C822,'[1]13'!$C$23:$AZ$935,47,0)</f>
        <v>0</v>
      </c>
      <c r="AX822" s="122"/>
      <c r="AY822" s="122">
        <f>VLOOKUP(C822,'[1]13'!$C$23:$AZ$935,49,0)</f>
        <v>0</v>
      </c>
      <c r="AZ822" s="123"/>
      <c r="BA822" s="123"/>
      <c r="BB822" s="123"/>
      <c r="BC822" s="123">
        <v>0</v>
      </c>
      <c r="BD822" s="123">
        <v>0</v>
      </c>
      <c r="BE822" s="123"/>
      <c r="BF822" s="123">
        <v>0</v>
      </c>
      <c r="BG822" s="123"/>
      <c r="BH822" s="123"/>
      <c r="BI822" s="123"/>
      <c r="BJ822" s="123"/>
      <c r="BK822" s="123"/>
      <c r="BL822" s="123"/>
      <c r="BM822" s="123"/>
      <c r="BN822" s="123"/>
      <c r="BO822" s="123"/>
      <c r="BP822" s="123"/>
      <c r="BQ822" s="123"/>
      <c r="BR822" s="123"/>
      <c r="BS822" s="123"/>
      <c r="BT822" s="123"/>
      <c r="BU822" s="123"/>
      <c r="BV822" s="123"/>
      <c r="BW822" s="123"/>
      <c r="BX822" s="123"/>
      <c r="BY822" s="122">
        <f t="shared" si="659"/>
        <v>0</v>
      </c>
      <c r="BZ822" s="123"/>
      <c r="CA822" s="123"/>
    </row>
    <row r="823" spans="1:79" ht="77.7" x14ac:dyDescent="0.35">
      <c r="A823" s="115" t="s">
        <v>1663</v>
      </c>
      <c r="B823" s="111" t="s">
        <v>1083</v>
      </c>
      <c r="C823" s="108" t="s">
        <v>174</v>
      </c>
      <c r="D823" s="122">
        <v>76.687179999999998</v>
      </c>
      <c r="E823" s="123"/>
      <c r="F823" s="122">
        <f>VLOOKUP(C823,'[1]13'!$C$23:$AZ$935,4,0)</f>
        <v>0</v>
      </c>
      <c r="G823" s="122">
        <f>VLOOKUP(C823,'[1]13'!$C$23:$AZ$935,5,0)</f>
        <v>0</v>
      </c>
      <c r="H823" s="122"/>
      <c r="I823" s="122">
        <f>VLOOKUP(C823,'[1]13'!$C$23:$AZ$935,7,0)</f>
        <v>0</v>
      </c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3"/>
      <c r="AC823" s="123"/>
      <c r="AD823" s="123"/>
      <c r="AE823" s="123"/>
      <c r="AF823" s="123"/>
      <c r="AG823" s="123"/>
      <c r="AH823" s="123">
        <v>0</v>
      </c>
      <c r="AI823" s="123">
        <v>0</v>
      </c>
      <c r="AJ823" s="123"/>
      <c r="AK823" s="123">
        <v>0</v>
      </c>
      <c r="AL823" s="123"/>
      <c r="AM823" s="123"/>
      <c r="AN823" s="123"/>
      <c r="AO823" s="122">
        <f t="shared" si="655"/>
        <v>55.151859909999999</v>
      </c>
      <c r="AP823" s="122">
        <f t="shared" si="656"/>
        <v>0</v>
      </c>
      <c r="AQ823" s="122">
        <f t="shared" si="657"/>
        <v>0</v>
      </c>
      <c r="AR823" s="122">
        <f t="shared" si="658"/>
        <v>7.1070000000000002</v>
      </c>
      <c r="AS823" s="123"/>
      <c r="AT823" s="123"/>
      <c r="AU823" s="123"/>
      <c r="AV823" s="122">
        <f>VLOOKUP(C823,'[1]13'!$C$23:$AZ$935,46,0)</f>
        <v>55.151859909999999</v>
      </c>
      <c r="AW823" s="122">
        <f>VLOOKUP(C823,'[1]13'!$C$23:$AZ$935,47,0)</f>
        <v>0</v>
      </c>
      <c r="AX823" s="122"/>
      <c r="AY823" s="122">
        <f>VLOOKUP(C823,'[1]13'!$C$23:$AZ$935,49,0)</f>
        <v>7.1070000000000002</v>
      </c>
      <c r="AZ823" s="123"/>
      <c r="BA823" s="123"/>
      <c r="BB823" s="123"/>
      <c r="BC823" s="123">
        <v>0</v>
      </c>
      <c r="BD823" s="123">
        <v>0</v>
      </c>
      <c r="BE823" s="123"/>
      <c r="BF823" s="123">
        <v>0</v>
      </c>
      <c r="BG823" s="123"/>
      <c r="BH823" s="123"/>
      <c r="BI823" s="123"/>
      <c r="BJ823" s="123"/>
      <c r="BK823" s="123"/>
      <c r="BL823" s="123"/>
      <c r="BM823" s="123"/>
      <c r="BN823" s="123"/>
      <c r="BO823" s="123"/>
      <c r="BP823" s="123"/>
      <c r="BQ823" s="123"/>
      <c r="BR823" s="123"/>
      <c r="BS823" s="123"/>
      <c r="BT823" s="123"/>
      <c r="BU823" s="123"/>
      <c r="BV823" s="123"/>
      <c r="BW823" s="123"/>
      <c r="BX823" s="123"/>
      <c r="BY823" s="122">
        <f t="shared" si="659"/>
        <v>-55.151859909999999</v>
      </c>
      <c r="BZ823" s="123"/>
      <c r="CA823" s="123"/>
    </row>
    <row r="824" spans="1:79" ht="62.2" x14ac:dyDescent="0.35">
      <c r="A824" s="115" t="s">
        <v>1663</v>
      </c>
      <c r="B824" s="111" t="s">
        <v>175</v>
      </c>
      <c r="C824" s="108" t="s">
        <v>557</v>
      </c>
      <c r="D824" s="122">
        <v>0.56238999999999995</v>
      </c>
      <c r="E824" s="123"/>
      <c r="F824" s="122">
        <f>VLOOKUP(C824,'[1]13'!$C$23:$AZ$935,4,0)</f>
        <v>0</v>
      </c>
      <c r="G824" s="122">
        <f>VLOOKUP(C824,'[1]13'!$C$23:$AZ$935,5,0)</f>
        <v>0</v>
      </c>
      <c r="H824" s="122"/>
      <c r="I824" s="122">
        <f>VLOOKUP(C824,'[1]13'!$C$23:$AZ$935,7,0)</f>
        <v>0</v>
      </c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3"/>
      <c r="AC824" s="123"/>
      <c r="AD824" s="123"/>
      <c r="AE824" s="123"/>
      <c r="AF824" s="123"/>
      <c r="AG824" s="123"/>
      <c r="AH824" s="123">
        <v>0</v>
      </c>
      <c r="AI824" s="123">
        <v>0</v>
      </c>
      <c r="AJ824" s="123"/>
      <c r="AK824" s="123">
        <v>0</v>
      </c>
      <c r="AL824" s="123"/>
      <c r="AM824" s="123"/>
      <c r="AN824" s="123"/>
      <c r="AO824" s="122">
        <f t="shared" si="655"/>
        <v>0</v>
      </c>
      <c r="AP824" s="122">
        <f t="shared" si="656"/>
        <v>0</v>
      </c>
      <c r="AQ824" s="122">
        <f t="shared" si="657"/>
        <v>0</v>
      </c>
      <c r="AR824" s="122">
        <f t="shared" si="658"/>
        <v>0</v>
      </c>
      <c r="AS824" s="123"/>
      <c r="AT824" s="123"/>
      <c r="AU824" s="123"/>
      <c r="AV824" s="122">
        <f>VLOOKUP(C824,'[1]13'!$C$23:$AZ$935,46,0)</f>
        <v>0</v>
      </c>
      <c r="AW824" s="122">
        <f>VLOOKUP(C824,'[1]13'!$C$23:$AZ$935,47,0)</f>
        <v>0</v>
      </c>
      <c r="AX824" s="122"/>
      <c r="AY824" s="122">
        <f>VLOOKUP(C824,'[1]13'!$C$23:$AZ$935,49,0)</f>
        <v>0</v>
      </c>
      <c r="AZ824" s="123"/>
      <c r="BA824" s="123"/>
      <c r="BB824" s="123"/>
      <c r="BC824" s="123">
        <v>0</v>
      </c>
      <c r="BD824" s="123">
        <v>0</v>
      </c>
      <c r="BE824" s="123"/>
      <c r="BF824" s="123">
        <v>0</v>
      </c>
      <c r="BG824" s="123"/>
      <c r="BH824" s="123"/>
      <c r="BI824" s="123"/>
      <c r="BJ824" s="123"/>
      <c r="BK824" s="123"/>
      <c r="BL824" s="123"/>
      <c r="BM824" s="123"/>
      <c r="BN824" s="123"/>
      <c r="BO824" s="123"/>
      <c r="BP824" s="123"/>
      <c r="BQ824" s="123"/>
      <c r="BR824" s="123"/>
      <c r="BS824" s="123"/>
      <c r="BT824" s="123"/>
      <c r="BU824" s="123"/>
      <c r="BV824" s="123"/>
      <c r="BW824" s="123"/>
      <c r="BX824" s="123"/>
      <c r="BY824" s="122">
        <f t="shared" si="659"/>
        <v>0</v>
      </c>
      <c r="BZ824" s="123"/>
      <c r="CA824" s="123"/>
    </row>
    <row r="825" spans="1:79" ht="46.65" x14ac:dyDescent="0.35">
      <c r="A825" s="115" t="s">
        <v>1663</v>
      </c>
      <c r="B825" s="111" t="s">
        <v>176</v>
      </c>
      <c r="C825" s="108" t="s">
        <v>558</v>
      </c>
      <c r="D825" s="122">
        <v>3.0159000000000002</v>
      </c>
      <c r="E825" s="123"/>
      <c r="F825" s="122">
        <f>VLOOKUP(C825,'[1]13'!$C$23:$AZ$935,4,0)</f>
        <v>0</v>
      </c>
      <c r="G825" s="122">
        <f>VLOOKUP(C825,'[1]13'!$C$23:$AZ$935,5,0)</f>
        <v>0</v>
      </c>
      <c r="H825" s="122"/>
      <c r="I825" s="122">
        <f>VLOOKUP(C825,'[1]13'!$C$23:$AZ$935,7,0)</f>
        <v>0</v>
      </c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  <c r="AD825" s="123"/>
      <c r="AE825" s="123"/>
      <c r="AF825" s="123"/>
      <c r="AG825" s="123"/>
      <c r="AH825" s="123">
        <v>0</v>
      </c>
      <c r="AI825" s="123">
        <v>0</v>
      </c>
      <c r="AJ825" s="123"/>
      <c r="AK825" s="123">
        <v>0</v>
      </c>
      <c r="AL825" s="123"/>
      <c r="AM825" s="123"/>
      <c r="AN825" s="123"/>
      <c r="AO825" s="122">
        <f t="shared" si="655"/>
        <v>0</v>
      </c>
      <c r="AP825" s="122">
        <f t="shared" si="656"/>
        <v>0</v>
      </c>
      <c r="AQ825" s="122">
        <f t="shared" si="657"/>
        <v>0</v>
      </c>
      <c r="AR825" s="122">
        <f t="shared" si="658"/>
        <v>0</v>
      </c>
      <c r="AS825" s="123"/>
      <c r="AT825" s="123"/>
      <c r="AU825" s="123"/>
      <c r="AV825" s="122">
        <f>VLOOKUP(C825,'[1]13'!$C$23:$AZ$935,46,0)</f>
        <v>0</v>
      </c>
      <c r="AW825" s="122">
        <f>VLOOKUP(C825,'[1]13'!$C$23:$AZ$935,47,0)</f>
        <v>0</v>
      </c>
      <c r="AX825" s="122"/>
      <c r="AY825" s="122">
        <f>VLOOKUP(C825,'[1]13'!$C$23:$AZ$935,49,0)</f>
        <v>0</v>
      </c>
      <c r="AZ825" s="123"/>
      <c r="BA825" s="123"/>
      <c r="BB825" s="123"/>
      <c r="BC825" s="123">
        <v>0</v>
      </c>
      <c r="BD825" s="123">
        <v>0</v>
      </c>
      <c r="BE825" s="123"/>
      <c r="BF825" s="123">
        <v>0</v>
      </c>
      <c r="BG825" s="123"/>
      <c r="BH825" s="123"/>
      <c r="BI825" s="123"/>
      <c r="BJ825" s="123"/>
      <c r="BK825" s="123"/>
      <c r="BL825" s="123"/>
      <c r="BM825" s="123"/>
      <c r="BN825" s="123"/>
      <c r="BO825" s="123"/>
      <c r="BP825" s="123"/>
      <c r="BQ825" s="123"/>
      <c r="BR825" s="123"/>
      <c r="BS825" s="123"/>
      <c r="BT825" s="123"/>
      <c r="BU825" s="123"/>
      <c r="BV825" s="123"/>
      <c r="BW825" s="123"/>
      <c r="BX825" s="123"/>
      <c r="BY825" s="122">
        <f t="shared" si="659"/>
        <v>0</v>
      </c>
      <c r="BZ825" s="123"/>
      <c r="CA825" s="123"/>
    </row>
    <row r="826" spans="1:79" ht="46.65" x14ac:dyDescent="0.35">
      <c r="A826" s="115" t="s">
        <v>1663</v>
      </c>
      <c r="B826" s="111" t="s">
        <v>1878</v>
      </c>
      <c r="C826" s="108" t="s">
        <v>1601</v>
      </c>
      <c r="D826" s="122">
        <v>5.3736800000000002</v>
      </c>
      <c r="E826" s="123"/>
      <c r="F826" s="122">
        <f>VLOOKUP(C826,'[1]13'!$C$23:$AZ$935,4,0)</f>
        <v>5.3736800000000002</v>
      </c>
      <c r="G826" s="122">
        <f>VLOOKUP(C826,'[1]13'!$C$23:$AZ$935,5,0)</f>
        <v>0</v>
      </c>
      <c r="H826" s="122"/>
      <c r="I826" s="122">
        <f>VLOOKUP(C826,'[1]13'!$C$23:$AZ$935,7,0)</f>
        <v>0.08</v>
      </c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3"/>
      <c r="AC826" s="123"/>
      <c r="AD826" s="123"/>
      <c r="AE826" s="123"/>
      <c r="AF826" s="123"/>
      <c r="AG826" s="123"/>
      <c r="AH826" s="123">
        <v>5.3736800000000002</v>
      </c>
      <c r="AI826" s="123">
        <v>0</v>
      </c>
      <c r="AJ826" s="123"/>
      <c r="AK826" s="123">
        <v>0.08</v>
      </c>
      <c r="AL826" s="123"/>
      <c r="AM826" s="123"/>
      <c r="AN826" s="123"/>
      <c r="AO826" s="122">
        <f t="shared" si="655"/>
        <v>0</v>
      </c>
      <c r="AP826" s="122">
        <f t="shared" si="656"/>
        <v>0</v>
      </c>
      <c r="AQ826" s="122">
        <f t="shared" si="657"/>
        <v>0</v>
      </c>
      <c r="AR826" s="122">
        <f t="shared" si="658"/>
        <v>0</v>
      </c>
      <c r="AS826" s="123"/>
      <c r="AT826" s="123"/>
      <c r="AU826" s="123"/>
      <c r="AV826" s="122">
        <f>VLOOKUP(C826,'[1]13'!$C$23:$AZ$935,46,0)</f>
        <v>0</v>
      </c>
      <c r="AW826" s="122">
        <f>VLOOKUP(C826,'[1]13'!$C$23:$AZ$935,47,0)</f>
        <v>0</v>
      </c>
      <c r="AX826" s="122"/>
      <c r="AY826" s="122">
        <f>VLOOKUP(C826,'[1]13'!$C$23:$AZ$935,49,0)</f>
        <v>0</v>
      </c>
      <c r="AZ826" s="123"/>
      <c r="BA826" s="123"/>
      <c r="BB826" s="123"/>
      <c r="BC826" s="123">
        <v>0</v>
      </c>
      <c r="BD826" s="123">
        <v>0</v>
      </c>
      <c r="BE826" s="123"/>
      <c r="BF826" s="123">
        <v>0</v>
      </c>
      <c r="BG826" s="123"/>
      <c r="BH826" s="123"/>
      <c r="BI826" s="123"/>
      <c r="BJ826" s="123"/>
      <c r="BK826" s="123"/>
      <c r="BL826" s="123"/>
      <c r="BM826" s="123"/>
      <c r="BN826" s="123"/>
      <c r="BO826" s="123"/>
      <c r="BP826" s="123"/>
      <c r="BQ826" s="123"/>
      <c r="BR826" s="123"/>
      <c r="BS826" s="123"/>
      <c r="BT826" s="123"/>
      <c r="BU826" s="123"/>
      <c r="BV826" s="123"/>
      <c r="BW826" s="123"/>
      <c r="BX826" s="123"/>
      <c r="BY826" s="122">
        <f t="shared" si="659"/>
        <v>5.3736800000000002</v>
      </c>
      <c r="BZ826" s="123"/>
      <c r="CA826" s="123"/>
    </row>
    <row r="827" spans="1:79" ht="46.65" x14ac:dyDescent="0.35">
      <c r="A827" s="115" t="s">
        <v>1663</v>
      </c>
      <c r="B827" s="111" t="s">
        <v>1879</v>
      </c>
      <c r="C827" s="108" t="s">
        <v>1602</v>
      </c>
      <c r="D827" s="122">
        <v>2.6553</v>
      </c>
      <c r="E827" s="123"/>
      <c r="F827" s="122">
        <f>VLOOKUP(C827,'[1]13'!$C$23:$AZ$935,4,0)</f>
        <v>2.6553</v>
      </c>
      <c r="G827" s="122">
        <f>VLOOKUP(C827,'[1]13'!$C$23:$AZ$935,5,0)</f>
        <v>0</v>
      </c>
      <c r="H827" s="122"/>
      <c r="I827" s="122">
        <f>VLOOKUP(C827,'[1]13'!$C$23:$AZ$935,7,0)</f>
        <v>0.6</v>
      </c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3"/>
      <c r="AC827" s="123"/>
      <c r="AD827" s="123"/>
      <c r="AE827" s="123"/>
      <c r="AF827" s="123"/>
      <c r="AG827" s="123"/>
      <c r="AH827" s="123">
        <v>2.6553</v>
      </c>
      <c r="AI827" s="123">
        <v>0</v>
      </c>
      <c r="AJ827" s="123"/>
      <c r="AK827" s="123">
        <v>0.6</v>
      </c>
      <c r="AL827" s="123"/>
      <c r="AM827" s="123"/>
      <c r="AN827" s="123"/>
      <c r="AO827" s="122">
        <f t="shared" si="655"/>
        <v>0</v>
      </c>
      <c r="AP827" s="122">
        <f t="shared" si="656"/>
        <v>0</v>
      </c>
      <c r="AQ827" s="122">
        <f t="shared" si="657"/>
        <v>0</v>
      </c>
      <c r="AR827" s="122">
        <f t="shared" si="658"/>
        <v>0</v>
      </c>
      <c r="AS827" s="123"/>
      <c r="AT827" s="123"/>
      <c r="AU827" s="123"/>
      <c r="AV827" s="122">
        <f>VLOOKUP(C827,'[1]13'!$C$23:$AZ$935,46,0)</f>
        <v>0</v>
      </c>
      <c r="AW827" s="122">
        <f>VLOOKUP(C827,'[1]13'!$C$23:$AZ$935,47,0)</f>
        <v>0</v>
      </c>
      <c r="AX827" s="122"/>
      <c r="AY827" s="122">
        <f>VLOOKUP(C827,'[1]13'!$C$23:$AZ$935,49,0)</f>
        <v>0</v>
      </c>
      <c r="AZ827" s="123"/>
      <c r="BA827" s="123"/>
      <c r="BB827" s="123"/>
      <c r="BC827" s="123">
        <v>0</v>
      </c>
      <c r="BD827" s="123">
        <v>0</v>
      </c>
      <c r="BE827" s="123"/>
      <c r="BF827" s="123">
        <v>0</v>
      </c>
      <c r="BG827" s="123"/>
      <c r="BH827" s="123"/>
      <c r="BI827" s="123"/>
      <c r="BJ827" s="123"/>
      <c r="BK827" s="123"/>
      <c r="BL827" s="123"/>
      <c r="BM827" s="123"/>
      <c r="BN827" s="123"/>
      <c r="BO827" s="123"/>
      <c r="BP827" s="123"/>
      <c r="BQ827" s="123"/>
      <c r="BR827" s="123"/>
      <c r="BS827" s="123"/>
      <c r="BT827" s="123"/>
      <c r="BU827" s="123"/>
      <c r="BV827" s="123"/>
      <c r="BW827" s="123"/>
      <c r="BX827" s="123"/>
      <c r="BY827" s="122">
        <f t="shared" si="659"/>
        <v>2.6553</v>
      </c>
      <c r="BZ827" s="123"/>
      <c r="CA827" s="123"/>
    </row>
    <row r="828" spans="1:79" ht="62.2" x14ac:dyDescent="0.35">
      <c r="A828" s="115" t="s">
        <v>1663</v>
      </c>
      <c r="B828" s="111" t="s">
        <v>1084</v>
      </c>
      <c r="C828" s="108" t="s">
        <v>1603</v>
      </c>
      <c r="D828" s="122">
        <v>2.1978899999999997</v>
      </c>
      <c r="E828" s="123"/>
      <c r="F828" s="122">
        <f>VLOOKUP(C828,'[1]13'!$C$23:$AZ$935,4,0)</f>
        <v>2.1978899999999997</v>
      </c>
      <c r="G828" s="122">
        <f>VLOOKUP(C828,'[1]13'!$C$23:$AZ$935,5,0)</f>
        <v>0</v>
      </c>
      <c r="H828" s="122"/>
      <c r="I828" s="122">
        <f>VLOOKUP(C828,'[1]13'!$C$23:$AZ$935,7,0)</f>
        <v>0.04</v>
      </c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3"/>
      <c r="AC828" s="123"/>
      <c r="AD828" s="123"/>
      <c r="AE828" s="123"/>
      <c r="AF828" s="123"/>
      <c r="AG828" s="123"/>
      <c r="AH828" s="123">
        <v>2.1978899999999997</v>
      </c>
      <c r="AI828" s="123">
        <v>0</v>
      </c>
      <c r="AJ828" s="123"/>
      <c r="AK828" s="123">
        <v>0.04</v>
      </c>
      <c r="AL828" s="123"/>
      <c r="AM828" s="123"/>
      <c r="AN828" s="123"/>
      <c r="AO828" s="122">
        <f t="shared" si="655"/>
        <v>0</v>
      </c>
      <c r="AP828" s="122">
        <f t="shared" si="656"/>
        <v>0</v>
      </c>
      <c r="AQ828" s="122">
        <f t="shared" si="657"/>
        <v>0</v>
      </c>
      <c r="AR828" s="122">
        <f t="shared" si="658"/>
        <v>0</v>
      </c>
      <c r="AS828" s="123"/>
      <c r="AT828" s="123"/>
      <c r="AU828" s="123"/>
      <c r="AV828" s="122">
        <f>VLOOKUP(C828,'[1]13'!$C$23:$AZ$935,46,0)</f>
        <v>0</v>
      </c>
      <c r="AW828" s="122">
        <f>VLOOKUP(C828,'[1]13'!$C$23:$AZ$935,47,0)</f>
        <v>0</v>
      </c>
      <c r="AX828" s="122"/>
      <c r="AY828" s="122">
        <f>VLOOKUP(C828,'[1]13'!$C$23:$AZ$935,49,0)</f>
        <v>0</v>
      </c>
      <c r="AZ828" s="123"/>
      <c r="BA828" s="123"/>
      <c r="BB828" s="123"/>
      <c r="BC828" s="123">
        <v>0</v>
      </c>
      <c r="BD828" s="123">
        <v>0</v>
      </c>
      <c r="BE828" s="123"/>
      <c r="BF828" s="123">
        <v>0</v>
      </c>
      <c r="BG828" s="123"/>
      <c r="BH828" s="123"/>
      <c r="BI828" s="123"/>
      <c r="BJ828" s="123"/>
      <c r="BK828" s="123"/>
      <c r="BL828" s="123"/>
      <c r="BM828" s="123"/>
      <c r="BN828" s="123"/>
      <c r="BO828" s="123"/>
      <c r="BP828" s="123"/>
      <c r="BQ828" s="123"/>
      <c r="BR828" s="123"/>
      <c r="BS828" s="123"/>
      <c r="BT828" s="123"/>
      <c r="BU828" s="123"/>
      <c r="BV828" s="123"/>
      <c r="BW828" s="123"/>
      <c r="BX828" s="123"/>
      <c r="BY828" s="122">
        <f t="shared" si="659"/>
        <v>2.1978899999999997</v>
      </c>
      <c r="BZ828" s="123"/>
      <c r="CA828" s="123"/>
    </row>
    <row r="829" spans="1:79" ht="62.2" x14ac:dyDescent="0.35">
      <c r="A829" s="115" t="s">
        <v>1663</v>
      </c>
      <c r="B829" s="111" t="s">
        <v>165</v>
      </c>
      <c r="C829" s="108" t="s">
        <v>166</v>
      </c>
      <c r="D829" s="122">
        <v>0</v>
      </c>
      <c r="E829" s="123"/>
      <c r="F829" s="122">
        <f>VLOOKUP(C829,'[1]13'!$C$23:$AZ$935,4,0)</f>
        <v>0</v>
      </c>
      <c r="G829" s="122">
        <f>VLOOKUP(C829,'[1]13'!$C$23:$AZ$935,5,0)</f>
        <v>0</v>
      </c>
      <c r="H829" s="122"/>
      <c r="I829" s="122">
        <f>VLOOKUP(C829,'[1]13'!$C$23:$AZ$935,7,0)</f>
        <v>0</v>
      </c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3"/>
      <c r="AC829" s="123"/>
      <c r="AD829" s="123"/>
      <c r="AE829" s="123"/>
      <c r="AF829" s="123"/>
      <c r="AG829" s="123"/>
      <c r="AH829" s="123">
        <v>0</v>
      </c>
      <c r="AI829" s="123">
        <v>0</v>
      </c>
      <c r="AJ829" s="123"/>
      <c r="AK829" s="123">
        <v>0</v>
      </c>
      <c r="AL829" s="123"/>
      <c r="AM829" s="123"/>
      <c r="AN829" s="123"/>
      <c r="AO829" s="122">
        <f t="shared" si="655"/>
        <v>0</v>
      </c>
      <c r="AP829" s="122">
        <f t="shared" si="656"/>
        <v>0</v>
      </c>
      <c r="AQ829" s="122">
        <f t="shared" si="657"/>
        <v>0</v>
      </c>
      <c r="AR829" s="122">
        <f t="shared" si="658"/>
        <v>0</v>
      </c>
      <c r="AS829" s="123"/>
      <c r="AT829" s="123"/>
      <c r="AU829" s="123"/>
      <c r="AV829" s="122">
        <f>VLOOKUP(C829,'[1]13'!$C$23:$AZ$935,46,0)</f>
        <v>0</v>
      </c>
      <c r="AW829" s="122">
        <f>VLOOKUP(C829,'[1]13'!$C$23:$AZ$935,47,0)</f>
        <v>0</v>
      </c>
      <c r="AX829" s="122"/>
      <c r="AY829" s="122">
        <f>VLOOKUP(C829,'[1]13'!$C$23:$AZ$935,49,0)</f>
        <v>0</v>
      </c>
      <c r="AZ829" s="123"/>
      <c r="BA829" s="123"/>
      <c r="BB829" s="123"/>
      <c r="BC829" s="123">
        <v>0</v>
      </c>
      <c r="BD829" s="123">
        <v>0</v>
      </c>
      <c r="BE829" s="123"/>
      <c r="BF829" s="123">
        <v>0</v>
      </c>
      <c r="BG829" s="123"/>
      <c r="BH829" s="123"/>
      <c r="BI829" s="123"/>
      <c r="BJ829" s="123"/>
      <c r="BK829" s="123"/>
      <c r="BL829" s="123"/>
      <c r="BM829" s="123"/>
      <c r="BN829" s="123"/>
      <c r="BO829" s="123"/>
      <c r="BP829" s="123"/>
      <c r="BQ829" s="123"/>
      <c r="BR829" s="123"/>
      <c r="BS829" s="123"/>
      <c r="BT829" s="123"/>
      <c r="BU829" s="123"/>
      <c r="BV829" s="123"/>
      <c r="BW829" s="123"/>
      <c r="BX829" s="123"/>
      <c r="BY829" s="122">
        <f t="shared" si="659"/>
        <v>0</v>
      </c>
      <c r="BZ829" s="123"/>
      <c r="CA829" s="123"/>
    </row>
    <row r="830" spans="1:79" x14ac:dyDescent="0.35">
      <c r="A830" s="119"/>
      <c r="B830" s="118" t="s">
        <v>46</v>
      </c>
      <c r="C830" s="105"/>
      <c r="D830" s="133">
        <f t="shared" ref="D830:BN830" si="660">SUM(D831:D834)</f>
        <v>18.690830000000002</v>
      </c>
      <c r="E830" s="133">
        <f t="shared" si="660"/>
        <v>0</v>
      </c>
      <c r="F830" s="133">
        <f t="shared" si="660"/>
        <v>17.052340000000001</v>
      </c>
      <c r="G830" s="133">
        <f t="shared" si="660"/>
        <v>0</v>
      </c>
      <c r="H830" s="133">
        <f t="shared" si="660"/>
        <v>0</v>
      </c>
      <c r="I830" s="133">
        <f t="shared" si="660"/>
        <v>2.0999999999999996</v>
      </c>
      <c r="J830" s="133">
        <f t="shared" si="660"/>
        <v>0</v>
      </c>
      <c r="K830" s="133">
        <f t="shared" si="660"/>
        <v>0</v>
      </c>
      <c r="L830" s="133">
        <f t="shared" si="660"/>
        <v>0</v>
      </c>
      <c r="M830" s="133">
        <f t="shared" si="660"/>
        <v>0</v>
      </c>
      <c r="N830" s="133">
        <f t="shared" si="660"/>
        <v>0</v>
      </c>
      <c r="O830" s="133">
        <f t="shared" si="660"/>
        <v>0</v>
      </c>
      <c r="P830" s="133">
        <f t="shared" si="660"/>
        <v>0</v>
      </c>
      <c r="Q830" s="133">
        <f t="shared" si="660"/>
        <v>0</v>
      </c>
      <c r="R830" s="133">
        <f t="shared" si="660"/>
        <v>0</v>
      </c>
      <c r="S830" s="133">
        <f t="shared" si="660"/>
        <v>0</v>
      </c>
      <c r="T830" s="133">
        <f t="shared" si="660"/>
        <v>0</v>
      </c>
      <c r="U830" s="133">
        <f t="shared" si="660"/>
        <v>0</v>
      </c>
      <c r="V830" s="133">
        <f t="shared" si="660"/>
        <v>0</v>
      </c>
      <c r="W830" s="133">
        <f t="shared" si="660"/>
        <v>0</v>
      </c>
      <c r="X830" s="133">
        <f t="shared" si="660"/>
        <v>0</v>
      </c>
      <c r="Y830" s="133">
        <f t="shared" si="660"/>
        <v>0</v>
      </c>
      <c r="Z830" s="133">
        <f t="shared" si="660"/>
        <v>0</v>
      </c>
      <c r="AA830" s="133">
        <f t="shared" si="660"/>
        <v>0</v>
      </c>
      <c r="AB830" s="133">
        <f t="shared" si="660"/>
        <v>0</v>
      </c>
      <c r="AC830" s="133">
        <f t="shared" si="660"/>
        <v>0</v>
      </c>
      <c r="AD830" s="133">
        <f t="shared" si="660"/>
        <v>0</v>
      </c>
      <c r="AE830" s="133">
        <f t="shared" si="660"/>
        <v>0</v>
      </c>
      <c r="AF830" s="133">
        <f t="shared" si="660"/>
        <v>0</v>
      </c>
      <c r="AG830" s="133">
        <f t="shared" si="660"/>
        <v>0</v>
      </c>
      <c r="AH830" s="133">
        <f t="shared" si="660"/>
        <v>17.052340000000001</v>
      </c>
      <c r="AI830" s="133">
        <f t="shared" si="660"/>
        <v>0</v>
      </c>
      <c r="AJ830" s="133">
        <f t="shared" si="660"/>
        <v>0</v>
      </c>
      <c r="AK830" s="133">
        <f t="shared" si="660"/>
        <v>2.0999999999999996</v>
      </c>
      <c r="AL830" s="133">
        <f t="shared" si="660"/>
        <v>0</v>
      </c>
      <c r="AM830" s="133">
        <f t="shared" si="660"/>
        <v>0</v>
      </c>
      <c r="AN830" s="133">
        <f t="shared" si="660"/>
        <v>0</v>
      </c>
      <c r="AO830" s="133">
        <f t="shared" si="660"/>
        <v>0</v>
      </c>
      <c r="AP830" s="133">
        <f t="shared" si="660"/>
        <v>0</v>
      </c>
      <c r="AQ830" s="133">
        <f t="shared" si="660"/>
        <v>0</v>
      </c>
      <c r="AR830" s="133">
        <f t="shared" si="660"/>
        <v>0</v>
      </c>
      <c r="AS830" s="133">
        <f t="shared" si="660"/>
        <v>0</v>
      </c>
      <c r="AT830" s="133">
        <f t="shared" si="660"/>
        <v>0</v>
      </c>
      <c r="AU830" s="133">
        <f t="shared" si="660"/>
        <v>0</v>
      </c>
      <c r="AV830" s="133">
        <f t="shared" si="660"/>
        <v>0</v>
      </c>
      <c r="AW830" s="133">
        <f t="shared" si="660"/>
        <v>0</v>
      </c>
      <c r="AX830" s="133">
        <f t="shared" si="660"/>
        <v>0</v>
      </c>
      <c r="AY830" s="133">
        <f t="shared" si="660"/>
        <v>0</v>
      </c>
      <c r="AZ830" s="133">
        <f t="shared" si="660"/>
        <v>0</v>
      </c>
      <c r="BA830" s="133">
        <f t="shared" si="660"/>
        <v>0</v>
      </c>
      <c r="BB830" s="133">
        <f t="shared" si="660"/>
        <v>0</v>
      </c>
      <c r="BC830" s="133">
        <f t="shared" si="660"/>
        <v>0</v>
      </c>
      <c r="BD830" s="133">
        <f t="shared" si="660"/>
        <v>0</v>
      </c>
      <c r="BE830" s="133">
        <f t="shared" si="660"/>
        <v>0</v>
      </c>
      <c r="BF830" s="133">
        <f t="shared" si="660"/>
        <v>0</v>
      </c>
      <c r="BG830" s="133">
        <f t="shared" si="660"/>
        <v>0</v>
      </c>
      <c r="BH830" s="133">
        <f t="shared" si="660"/>
        <v>0</v>
      </c>
      <c r="BI830" s="133">
        <f t="shared" si="660"/>
        <v>0</v>
      </c>
      <c r="BJ830" s="133">
        <f t="shared" si="660"/>
        <v>0</v>
      </c>
      <c r="BK830" s="133">
        <f t="shared" si="660"/>
        <v>0</v>
      </c>
      <c r="BL830" s="133">
        <f t="shared" si="660"/>
        <v>0</v>
      </c>
      <c r="BM830" s="133">
        <f t="shared" si="660"/>
        <v>0</v>
      </c>
      <c r="BN830" s="133">
        <f t="shared" si="660"/>
        <v>0</v>
      </c>
      <c r="BO830" s="133">
        <f t="shared" ref="BO830:CA830" si="661">SUM(BO831:BO834)</f>
        <v>0</v>
      </c>
      <c r="BP830" s="133">
        <f t="shared" si="661"/>
        <v>0</v>
      </c>
      <c r="BQ830" s="133">
        <f t="shared" si="661"/>
        <v>0</v>
      </c>
      <c r="BR830" s="133">
        <f t="shared" si="661"/>
        <v>0</v>
      </c>
      <c r="BS830" s="133">
        <f t="shared" si="661"/>
        <v>0</v>
      </c>
      <c r="BT830" s="133">
        <f t="shared" si="661"/>
        <v>0</v>
      </c>
      <c r="BU830" s="133">
        <f t="shared" si="661"/>
        <v>0</v>
      </c>
      <c r="BV830" s="133">
        <f t="shared" si="661"/>
        <v>0</v>
      </c>
      <c r="BW830" s="133">
        <f t="shared" si="661"/>
        <v>0</v>
      </c>
      <c r="BX830" s="133">
        <f t="shared" si="661"/>
        <v>0</v>
      </c>
      <c r="BY830" s="133">
        <f t="shared" si="661"/>
        <v>17.052340000000001</v>
      </c>
      <c r="BZ830" s="133">
        <f t="shared" si="661"/>
        <v>0</v>
      </c>
      <c r="CA830" s="133">
        <f t="shared" si="661"/>
        <v>0</v>
      </c>
    </row>
    <row r="831" spans="1:79" ht="77.7" x14ac:dyDescent="0.35">
      <c r="A831" s="115" t="s">
        <v>1663</v>
      </c>
      <c r="B831" s="111" t="s">
        <v>1085</v>
      </c>
      <c r="C831" s="108" t="s">
        <v>559</v>
      </c>
      <c r="D831" s="122">
        <v>10.31105</v>
      </c>
      <c r="E831" s="123"/>
      <c r="F831" s="122">
        <f>VLOOKUP(C831,'[1]13'!$C$23:$AZ$935,4,0)</f>
        <v>10.31105</v>
      </c>
      <c r="G831" s="122">
        <f>VLOOKUP(C831,'[1]13'!$C$23:$AZ$935,5,0)</f>
        <v>0</v>
      </c>
      <c r="H831" s="122"/>
      <c r="I831" s="122">
        <f>VLOOKUP(C831,'[1]13'!$C$23:$AZ$935,7,0)</f>
        <v>0.7</v>
      </c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3"/>
      <c r="AC831" s="123"/>
      <c r="AD831" s="123"/>
      <c r="AE831" s="123"/>
      <c r="AF831" s="123"/>
      <c r="AG831" s="123"/>
      <c r="AH831" s="123">
        <v>10.31105</v>
      </c>
      <c r="AI831" s="123">
        <v>0</v>
      </c>
      <c r="AJ831" s="123"/>
      <c r="AK831" s="123">
        <v>0.7</v>
      </c>
      <c r="AL831" s="123"/>
      <c r="AM831" s="123"/>
      <c r="AN831" s="123"/>
      <c r="AO831" s="122">
        <f t="shared" ref="AO831:AO834" si="662">AV831+BC831</f>
        <v>0</v>
      </c>
      <c r="AP831" s="122">
        <f t="shared" ref="AP831:AP834" si="663">AW831+BD831</f>
        <v>0</v>
      </c>
      <c r="AQ831" s="122">
        <f t="shared" ref="AQ831:AQ834" si="664">AX831+BE831</f>
        <v>0</v>
      </c>
      <c r="AR831" s="122">
        <f t="shared" ref="AR831:AR834" si="665">AY831+BF831</f>
        <v>0</v>
      </c>
      <c r="AS831" s="123"/>
      <c r="AT831" s="123"/>
      <c r="AU831" s="123"/>
      <c r="AV831" s="122">
        <f>VLOOKUP(C831,'[1]13'!$C$23:$AZ$935,46,0)</f>
        <v>0</v>
      </c>
      <c r="AW831" s="122">
        <f>VLOOKUP(C831,'[1]13'!$C$23:$AZ$935,47,0)</f>
        <v>0</v>
      </c>
      <c r="AX831" s="122"/>
      <c r="AY831" s="122">
        <f>VLOOKUP(C831,'[1]13'!$C$23:$AZ$935,49,0)</f>
        <v>0</v>
      </c>
      <c r="AZ831" s="123"/>
      <c r="BA831" s="123"/>
      <c r="BB831" s="123"/>
      <c r="BC831" s="123">
        <v>0</v>
      </c>
      <c r="BD831" s="123">
        <v>0</v>
      </c>
      <c r="BE831" s="123"/>
      <c r="BF831" s="123">
        <v>0</v>
      </c>
      <c r="BG831" s="123"/>
      <c r="BH831" s="123"/>
      <c r="BI831" s="123"/>
      <c r="BJ831" s="123"/>
      <c r="BK831" s="123"/>
      <c r="BL831" s="123"/>
      <c r="BM831" s="123"/>
      <c r="BN831" s="123"/>
      <c r="BO831" s="123"/>
      <c r="BP831" s="123"/>
      <c r="BQ831" s="123"/>
      <c r="BR831" s="123"/>
      <c r="BS831" s="123"/>
      <c r="BT831" s="123"/>
      <c r="BU831" s="123"/>
      <c r="BV831" s="123"/>
      <c r="BW831" s="123"/>
      <c r="BX831" s="123"/>
      <c r="BY831" s="122">
        <f t="shared" ref="BY831:BY834" si="666">F831-AO831</f>
        <v>10.31105</v>
      </c>
      <c r="BZ831" s="123"/>
      <c r="CA831" s="123"/>
    </row>
    <row r="832" spans="1:79" ht="62.2" x14ac:dyDescent="0.35">
      <c r="A832" s="115" t="s">
        <v>1663</v>
      </c>
      <c r="B832" s="111" t="s">
        <v>1086</v>
      </c>
      <c r="C832" s="108" t="s">
        <v>560</v>
      </c>
      <c r="D832" s="122">
        <v>6.7412900000000002</v>
      </c>
      <c r="E832" s="123"/>
      <c r="F832" s="122">
        <f>VLOOKUP(C832,'[1]13'!$C$23:$AZ$935,4,0)</f>
        <v>6.7412900000000011</v>
      </c>
      <c r="G832" s="122">
        <f>VLOOKUP(C832,'[1]13'!$C$23:$AZ$935,5,0)</f>
        <v>0</v>
      </c>
      <c r="H832" s="122"/>
      <c r="I832" s="122">
        <f>VLOOKUP(C832,'[1]13'!$C$23:$AZ$935,7,0)</f>
        <v>1.4</v>
      </c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  <c r="AD832" s="123"/>
      <c r="AE832" s="123"/>
      <c r="AF832" s="123"/>
      <c r="AG832" s="123"/>
      <c r="AH832" s="123">
        <v>6.7412900000000011</v>
      </c>
      <c r="AI832" s="123">
        <v>0</v>
      </c>
      <c r="AJ832" s="123"/>
      <c r="AK832" s="123">
        <v>1.4</v>
      </c>
      <c r="AL832" s="123"/>
      <c r="AM832" s="123"/>
      <c r="AN832" s="123"/>
      <c r="AO832" s="122">
        <f t="shared" si="662"/>
        <v>0</v>
      </c>
      <c r="AP832" s="122">
        <f t="shared" si="663"/>
        <v>0</v>
      </c>
      <c r="AQ832" s="122">
        <f t="shared" si="664"/>
        <v>0</v>
      </c>
      <c r="AR832" s="122">
        <f t="shared" si="665"/>
        <v>0</v>
      </c>
      <c r="AS832" s="123"/>
      <c r="AT832" s="123"/>
      <c r="AU832" s="123"/>
      <c r="AV832" s="122">
        <f>VLOOKUP(C832,'[1]13'!$C$23:$AZ$935,46,0)</f>
        <v>0</v>
      </c>
      <c r="AW832" s="122">
        <f>VLOOKUP(C832,'[1]13'!$C$23:$AZ$935,47,0)</f>
        <v>0</v>
      </c>
      <c r="AX832" s="122"/>
      <c r="AY832" s="122">
        <f>VLOOKUP(C832,'[1]13'!$C$23:$AZ$935,49,0)</f>
        <v>0</v>
      </c>
      <c r="AZ832" s="123"/>
      <c r="BA832" s="123"/>
      <c r="BB832" s="123"/>
      <c r="BC832" s="123">
        <v>0</v>
      </c>
      <c r="BD832" s="123">
        <v>0</v>
      </c>
      <c r="BE832" s="123"/>
      <c r="BF832" s="123">
        <v>0</v>
      </c>
      <c r="BG832" s="123"/>
      <c r="BH832" s="123"/>
      <c r="BI832" s="123"/>
      <c r="BJ832" s="123"/>
      <c r="BK832" s="123"/>
      <c r="BL832" s="123"/>
      <c r="BM832" s="123"/>
      <c r="BN832" s="123"/>
      <c r="BO832" s="123"/>
      <c r="BP832" s="123"/>
      <c r="BQ832" s="123"/>
      <c r="BR832" s="123"/>
      <c r="BS832" s="123"/>
      <c r="BT832" s="123"/>
      <c r="BU832" s="123"/>
      <c r="BV832" s="123"/>
      <c r="BW832" s="123"/>
      <c r="BX832" s="123"/>
      <c r="BY832" s="122">
        <f t="shared" si="666"/>
        <v>6.7412900000000011</v>
      </c>
      <c r="BZ832" s="123"/>
      <c r="CA832" s="123"/>
    </row>
    <row r="833" spans="1:79" ht="62.2" x14ac:dyDescent="0.35">
      <c r="A833" s="115" t="s">
        <v>1663</v>
      </c>
      <c r="B833" s="111" t="s">
        <v>177</v>
      </c>
      <c r="C833" s="108" t="s">
        <v>561</v>
      </c>
      <c r="D833" s="122">
        <v>0.91919000000000006</v>
      </c>
      <c r="E833" s="123"/>
      <c r="F833" s="122">
        <f>VLOOKUP(C833,'[1]13'!$C$23:$AZ$935,4,0)</f>
        <v>0</v>
      </c>
      <c r="G833" s="122">
        <f>VLOOKUP(C833,'[1]13'!$C$23:$AZ$935,5,0)</f>
        <v>0</v>
      </c>
      <c r="H833" s="122"/>
      <c r="I833" s="122">
        <f>VLOOKUP(C833,'[1]13'!$C$23:$AZ$935,7,0)</f>
        <v>0</v>
      </c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3"/>
      <c r="AC833" s="123"/>
      <c r="AD833" s="123"/>
      <c r="AE833" s="123"/>
      <c r="AF833" s="123"/>
      <c r="AG833" s="123"/>
      <c r="AH833" s="123">
        <v>0</v>
      </c>
      <c r="AI833" s="123">
        <v>0</v>
      </c>
      <c r="AJ833" s="123"/>
      <c r="AK833" s="123">
        <v>0</v>
      </c>
      <c r="AL833" s="123"/>
      <c r="AM833" s="123"/>
      <c r="AN833" s="123"/>
      <c r="AO833" s="122">
        <f t="shared" si="662"/>
        <v>0</v>
      </c>
      <c r="AP833" s="122">
        <f t="shared" si="663"/>
        <v>0</v>
      </c>
      <c r="AQ833" s="122">
        <f t="shared" si="664"/>
        <v>0</v>
      </c>
      <c r="AR833" s="122">
        <f t="shared" si="665"/>
        <v>0</v>
      </c>
      <c r="AS833" s="123"/>
      <c r="AT833" s="123"/>
      <c r="AU833" s="123"/>
      <c r="AV833" s="122">
        <f>VLOOKUP(C833,'[1]13'!$C$23:$AZ$935,46,0)</f>
        <v>0</v>
      </c>
      <c r="AW833" s="122">
        <f>VLOOKUP(C833,'[1]13'!$C$23:$AZ$935,47,0)</f>
        <v>0</v>
      </c>
      <c r="AX833" s="122"/>
      <c r="AY833" s="122">
        <f>VLOOKUP(C833,'[1]13'!$C$23:$AZ$935,49,0)</f>
        <v>0</v>
      </c>
      <c r="AZ833" s="123"/>
      <c r="BA833" s="123"/>
      <c r="BB833" s="123"/>
      <c r="BC833" s="123">
        <v>0</v>
      </c>
      <c r="BD833" s="123">
        <v>0</v>
      </c>
      <c r="BE833" s="123"/>
      <c r="BF833" s="123">
        <v>0</v>
      </c>
      <c r="BG833" s="123"/>
      <c r="BH833" s="123"/>
      <c r="BI833" s="123"/>
      <c r="BJ833" s="123"/>
      <c r="BK833" s="123"/>
      <c r="BL833" s="123"/>
      <c r="BM833" s="123"/>
      <c r="BN833" s="123"/>
      <c r="BO833" s="123"/>
      <c r="BP833" s="123"/>
      <c r="BQ833" s="123"/>
      <c r="BR833" s="123"/>
      <c r="BS833" s="123"/>
      <c r="BT833" s="123"/>
      <c r="BU833" s="123"/>
      <c r="BV833" s="123"/>
      <c r="BW833" s="123"/>
      <c r="BX833" s="123"/>
      <c r="BY833" s="122">
        <f t="shared" si="666"/>
        <v>0</v>
      </c>
      <c r="BZ833" s="123"/>
      <c r="CA833" s="123"/>
    </row>
    <row r="834" spans="1:79" ht="46.65" x14ac:dyDescent="0.35">
      <c r="A834" s="115" t="s">
        <v>1663</v>
      </c>
      <c r="B834" s="111" t="s">
        <v>1087</v>
      </c>
      <c r="C834" s="108" t="s">
        <v>1604</v>
      </c>
      <c r="D834" s="122">
        <v>0.71929999999999994</v>
      </c>
      <c r="E834" s="123"/>
      <c r="F834" s="122">
        <f>VLOOKUP(C834,'[1]13'!$C$23:$AZ$935,4,0)</f>
        <v>0</v>
      </c>
      <c r="G834" s="122">
        <f>VLOOKUP(C834,'[1]13'!$C$23:$AZ$935,5,0)</f>
        <v>0</v>
      </c>
      <c r="H834" s="122"/>
      <c r="I834" s="122">
        <f>VLOOKUP(C834,'[1]13'!$C$23:$AZ$935,7,0)</f>
        <v>0</v>
      </c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3"/>
      <c r="AC834" s="123"/>
      <c r="AD834" s="123"/>
      <c r="AE834" s="123"/>
      <c r="AF834" s="123"/>
      <c r="AG834" s="123"/>
      <c r="AH834" s="123">
        <v>0</v>
      </c>
      <c r="AI834" s="123">
        <v>0</v>
      </c>
      <c r="AJ834" s="123"/>
      <c r="AK834" s="123">
        <v>0</v>
      </c>
      <c r="AL834" s="123"/>
      <c r="AM834" s="123"/>
      <c r="AN834" s="123"/>
      <c r="AO834" s="122">
        <f t="shared" si="662"/>
        <v>0</v>
      </c>
      <c r="AP834" s="122">
        <f t="shared" si="663"/>
        <v>0</v>
      </c>
      <c r="AQ834" s="122">
        <f t="shared" si="664"/>
        <v>0</v>
      </c>
      <c r="AR834" s="122">
        <f t="shared" si="665"/>
        <v>0</v>
      </c>
      <c r="AS834" s="123"/>
      <c r="AT834" s="123"/>
      <c r="AU834" s="123"/>
      <c r="AV834" s="122">
        <f>VLOOKUP(C834,'[1]13'!$C$23:$AZ$935,46,0)</f>
        <v>0</v>
      </c>
      <c r="AW834" s="122">
        <f>VLOOKUP(C834,'[1]13'!$C$23:$AZ$935,47,0)</f>
        <v>0</v>
      </c>
      <c r="AX834" s="122"/>
      <c r="AY834" s="122">
        <f>VLOOKUP(C834,'[1]13'!$C$23:$AZ$935,49,0)</f>
        <v>0</v>
      </c>
      <c r="AZ834" s="123"/>
      <c r="BA834" s="123"/>
      <c r="BB834" s="123"/>
      <c r="BC834" s="123">
        <v>0</v>
      </c>
      <c r="BD834" s="123">
        <v>0</v>
      </c>
      <c r="BE834" s="123"/>
      <c r="BF834" s="123">
        <v>0</v>
      </c>
      <c r="BG834" s="123"/>
      <c r="BH834" s="123"/>
      <c r="BI834" s="123"/>
      <c r="BJ834" s="123"/>
      <c r="BK834" s="123"/>
      <c r="BL834" s="123"/>
      <c r="BM834" s="123"/>
      <c r="BN834" s="123"/>
      <c r="BO834" s="123"/>
      <c r="BP834" s="123"/>
      <c r="BQ834" s="123"/>
      <c r="BR834" s="123"/>
      <c r="BS834" s="123"/>
      <c r="BT834" s="123"/>
      <c r="BU834" s="123"/>
      <c r="BV834" s="123"/>
      <c r="BW834" s="123"/>
      <c r="BX834" s="123"/>
      <c r="BY834" s="122">
        <f t="shared" si="666"/>
        <v>0</v>
      </c>
      <c r="BZ834" s="123"/>
      <c r="CA834" s="123"/>
    </row>
    <row r="835" spans="1:79" x14ac:dyDescent="0.35">
      <c r="A835" s="119"/>
      <c r="B835" s="118" t="s">
        <v>47</v>
      </c>
      <c r="C835" s="105"/>
      <c r="D835" s="133">
        <f t="shared" ref="D835:BN835" si="667">SUM(D836:D836)</f>
        <v>18.239509999999999</v>
      </c>
      <c r="E835" s="133">
        <f t="shared" si="667"/>
        <v>0</v>
      </c>
      <c r="F835" s="133">
        <f t="shared" si="667"/>
        <v>0</v>
      </c>
      <c r="G835" s="133">
        <f t="shared" si="667"/>
        <v>0</v>
      </c>
      <c r="H835" s="133">
        <f t="shared" si="667"/>
        <v>0</v>
      </c>
      <c r="I835" s="133">
        <f t="shared" si="667"/>
        <v>0</v>
      </c>
      <c r="J835" s="133">
        <f t="shared" si="667"/>
        <v>0</v>
      </c>
      <c r="K835" s="133">
        <f t="shared" si="667"/>
        <v>0</v>
      </c>
      <c r="L835" s="133">
        <f t="shared" si="667"/>
        <v>0</v>
      </c>
      <c r="M835" s="133">
        <f t="shared" si="667"/>
        <v>0</v>
      </c>
      <c r="N835" s="133">
        <f t="shared" si="667"/>
        <v>0</v>
      </c>
      <c r="O835" s="133">
        <f t="shared" si="667"/>
        <v>0</v>
      </c>
      <c r="P835" s="133">
        <f t="shared" si="667"/>
        <v>0</v>
      </c>
      <c r="Q835" s="133">
        <f t="shared" si="667"/>
        <v>0</v>
      </c>
      <c r="R835" s="133">
        <f t="shared" si="667"/>
        <v>0</v>
      </c>
      <c r="S835" s="133">
        <f t="shared" si="667"/>
        <v>0</v>
      </c>
      <c r="T835" s="133">
        <f t="shared" si="667"/>
        <v>0</v>
      </c>
      <c r="U835" s="133">
        <f t="shared" si="667"/>
        <v>0</v>
      </c>
      <c r="V835" s="133">
        <f t="shared" si="667"/>
        <v>0</v>
      </c>
      <c r="W835" s="133">
        <f t="shared" si="667"/>
        <v>0</v>
      </c>
      <c r="X835" s="133">
        <f t="shared" si="667"/>
        <v>0</v>
      </c>
      <c r="Y835" s="133">
        <f t="shared" si="667"/>
        <v>0</v>
      </c>
      <c r="Z835" s="133">
        <f t="shared" si="667"/>
        <v>0</v>
      </c>
      <c r="AA835" s="133">
        <f t="shared" si="667"/>
        <v>0</v>
      </c>
      <c r="AB835" s="133">
        <f t="shared" si="667"/>
        <v>0</v>
      </c>
      <c r="AC835" s="133">
        <f t="shared" si="667"/>
        <v>0</v>
      </c>
      <c r="AD835" s="133">
        <f t="shared" si="667"/>
        <v>0</v>
      </c>
      <c r="AE835" s="133">
        <f t="shared" si="667"/>
        <v>0</v>
      </c>
      <c r="AF835" s="133">
        <f t="shared" si="667"/>
        <v>0</v>
      </c>
      <c r="AG835" s="133">
        <f t="shared" si="667"/>
        <v>0</v>
      </c>
      <c r="AH835" s="133">
        <f t="shared" si="667"/>
        <v>0</v>
      </c>
      <c r="AI835" s="133">
        <f t="shared" si="667"/>
        <v>0</v>
      </c>
      <c r="AJ835" s="133">
        <f t="shared" si="667"/>
        <v>0</v>
      </c>
      <c r="AK835" s="133">
        <f t="shared" si="667"/>
        <v>0</v>
      </c>
      <c r="AL835" s="133">
        <f t="shared" si="667"/>
        <v>0</v>
      </c>
      <c r="AM835" s="133">
        <f t="shared" si="667"/>
        <v>0</v>
      </c>
      <c r="AN835" s="133">
        <f t="shared" si="667"/>
        <v>0</v>
      </c>
      <c r="AO835" s="133">
        <f t="shared" si="667"/>
        <v>0</v>
      </c>
      <c r="AP835" s="133">
        <f t="shared" si="667"/>
        <v>0</v>
      </c>
      <c r="AQ835" s="133">
        <f t="shared" si="667"/>
        <v>0</v>
      </c>
      <c r="AR835" s="133">
        <f t="shared" si="667"/>
        <v>0</v>
      </c>
      <c r="AS835" s="133">
        <f t="shared" si="667"/>
        <v>0</v>
      </c>
      <c r="AT835" s="133">
        <f t="shared" si="667"/>
        <v>0</v>
      </c>
      <c r="AU835" s="133">
        <f t="shared" si="667"/>
        <v>0</v>
      </c>
      <c r="AV835" s="133">
        <f t="shared" si="667"/>
        <v>0</v>
      </c>
      <c r="AW835" s="133">
        <f t="shared" si="667"/>
        <v>0</v>
      </c>
      <c r="AX835" s="133">
        <f t="shared" si="667"/>
        <v>0</v>
      </c>
      <c r="AY835" s="133">
        <f t="shared" si="667"/>
        <v>0</v>
      </c>
      <c r="AZ835" s="133">
        <f t="shared" si="667"/>
        <v>0</v>
      </c>
      <c r="BA835" s="133">
        <f t="shared" si="667"/>
        <v>0</v>
      </c>
      <c r="BB835" s="133">
        <f t="shared" si="667"/>
        <v>0</v>
      </c>
      <c r="BC835" s="133">
        <f t="shared" si="667"/>
        <v>0</v>
      </c>
      <c r="BD835" s="133">
        <f t="shared" si="667"/>
        <v>0</v>
      </c>
      <c r="BE835" s="133">
        <f t="shared" si="667"/>
        <v>0</v>
      </c>
      <c r="BF835" s="133">
        <f t="shared" si="667"/>
        <v>0</v>
      </c>
      <c r="BG835" s="133">
        <f t="shared" si="667"/>
        <v>0</v>
      </c>
      <c r="BH835" s="133">
        <f t="shared" si="667"/>
        <v>0</v>
      </c>
      <c r="BI835" s="133">
        <f t="shared" si="667"/>
        <v>0</v>
      </c>
      <c r="BJ835" s="133">
        <f t="shared" si="667"/>
        <v>0</v>
      </c>
      <c r="BK835" s="133">
        <f t="shared" si="667"/>
        <v>0</v>
      </c>
      <c r="BL835" s="133">
        <f t="shared" si="667"/>
        <v>0</v>
      </c>
      <c r="BM835" s="133">
        <f t="shared" si="667"/>
        <v>0</v>
      </c>
      <c r="BN835" s="133">
        <f t="shared" si="667"/>
        <v>0</v>
      </c>
      <c r="BO835" s="133">
        <f t="shared" ref="BO835:CA835" si="668">SUM(BO836:BO836)</f>
        <v>0</v>
      </c>
      <c r="BP835" s="133">
        <f t="shared" si="668"/>
        <v>0</v>
      </c>
      <c r="BQ835" s="133">
        <f t="shared" si="668"/>
        <v>0</v>
      </c>
      <c r="BR835" s="133">
        <f t="shared" si="668"/>
        <v>0</v>
      </c>
      <c r="BS835" s="133">
        <f t="shared" si="668"/>
        <v>0</v>
      </c>
      <c r="BT835" s="133">
        <f t="shared" si="668"/>
        <v>0</v>
      </c>
      <c r="BU835" s="133">
        <f t="shared" si="668"/>
        <v>0</v>
      </c>
      <c r="BV835" s="133">
        <f t="shared" si="668"/>
        <v>0</v>
      </c>
      <c r="BW835" s="133">
        <f t="shared" si="668"/>
        <v>0</v>
      </c>
      <c r="BX835" s="133">
        <f t="shared" si="668"/>
        <v>0</v>
      </c>
      <c r="BY835" s="133">
        <f t="shared" si="668"/>
        <v>0</v>
      </c>
      <c r="BZ835" s="133">
        <f t="shared" si="668"/>
        <v>0</v>
      </c>
      <c r="CA835" s="133">
        <f t="shared" si="668"/>
        <v>0</v>
      </c>
    </row>
    <row r="836" spans="1:79" ht="77.7" x14ac:dyDescent="0.35">
      <c r="A836" s="115" t="s">
        <v>1663</v>
      </c>
      <c r="B836" s="111" t="s">
        <v>1088</v>
      </c>
      <c r="C836" s="108" t="s">
        <v>562</v>
      </c>
      <c r="D836" s="122">
        <v>18.239509999999999</v>
      </c>
      <c r="E836" s="123"/>
      <c r="F836" s="122">
        <f>VLOOKUP(C836,'[1]13'!$C$23:$AZ$935,4,0)</f>
        <v>0</v>
      </c>
      <c r="G836" s="122">
        <f>VLOOKUP(C836,'[1]13'!$C$23:$AZ$935,5,0)</f>
        <v>0</v>
      </c>
      <c r="H836" s="122"/>
      <c r="I836" s="122">
        <f>VLOOKUP(C836,'[1]13'!$C$23:$AZ$935,7,0)</f>
        <v>0</v>
      </c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3"/>
      <c r="AC836" s="123"/>
      <c r="AD836" s="123"/>
      <c r="AE836" s="123"/>
      <c r="AF836" s="123"/>
      <c r="AG836" s="123"/>
      <c r="AH836" s="123">
        <v>0</v>
      </c>
      <c r="AI836" s="123">
        <v>0</v>
      </c>
      <c r="AJ836" s="123"/>
      <c r="AK836" s="123">
        <v>0</v>
      </c>
      <c r="AL836" s="123"/>
      <c r="AM836" s="123"/>
      <c r="AN836" s="123"/>
      <c r="AO836" s="122">
        <f>AV836+BC836</f>
        <v>0</v>
      </c>
      <c r="AP836" s="122">
        <f t="shared" ref="AP836" si="669">AW836+BD836</f>
        <v>0</v>
      </c>
      <c r="AQ836" s="122">
        <f t="shared" ref="AQ836" si="670">AX836+BE836</f>
        <v>0</v>
      </c>
      <c r="AR836" s="122">
        <f t="shared" ref="AR836" si="671">AY836+BF836</f>
        <v>0</v>
      </c>
      <c r="AS836" s="123"/>
      <c r="AT836" s="123"/>
      <c r="AU836" s="123"/>
      <c r="AV836" s="122">
        <f>VLOOKUP(C836,'[1]13'!$C$23:$AZ$935,46,0)</f>
        <v>0</v>
      </c>
      <c r="AW836" s="122">
        <f>VLOOKUP(C836,'[1]13'!$C$23:$AZ$935,47,0)</f>
        <v>0</v>
      </c>
      <c r="AX836" s="122"/>
      <c r="AY836" s="122">
        <f>VLOOKUP(C836,'[1]13'!$C$23:$AZ$935,49,0)</f>
        <v>0</v>
      </c>
      <c r="AZ836" s="123"/>
      <c r="BA836" s="123"/>
      <c r="BB836" s="123"/>
      <c r="BC836" s="123">
        <v>0</v>
      </c>
      <c r="BD836" s="123">
        <v>0</v>
      </c>
      <c r="BE836" s="123"/>
      <c r="BF836" s="123">
        <v>0</v>
      </c>
      <c r="BG836" s="123"/>
      <c r="BH836" s="123"/>
      <c r="BI836" s="123"/>
      <c r="BJ836" s="123"/>
      <c r="BK836" s="123"/>
      <c r="BL836" s="123"/>
      <c r="BM836" s="123"/>
      <c r="BN836" s="123"/>
      <c r="BO836" s="123"/>
      <c r="BP836" s="123"/>
      <c r="BQ836" s="123"/>
      <c r="BR836" s="123"/>
      <c r="BS836" s="123"/>
      <c r="BT836" s="123"/>
      <c r="BU836" s="123"/>
      <c r="BV836" s="123"/>
      <c r="BW836" s="123"/>
      <c r="BX836" s="123"/>
      <c r="BY836" s="122">
        <f>F836-AO836</f>
        <v>0</v>
      </c>
      <c r="BZ836" s="123"/>
      <c r="CA836" s="123"/>
    </row>
    <row r="837" spans="1:79" x14ac:dyDescent="0.35">
      <c r="A837" s="119"/>
      <c r="B837" s="118" t="s">
        <v>124</v>
      </c>
      <c r="C837" s="105"/>
      <c r="D837" s="133">
        <f t="shared" ref="D837" si="672">SUM(D838)</f>
        <v>7.8505500000000001</v>
      </c>
      <c r="E837" s="133">
        <f t="shared" ref="E837" si="673">SUM(E838)</f>
        <v>0</v>
      </c>
      <c r="F837" s="133">
        <f t="shared" ref="F837" si="674">SUM(F838)</f>
        <v>0</v>
      </c>
      <c r="G837" s="133">
        <f t="shared" ref="G837" si="675">SUM(G838)</f>
        <v>0</v>
      </c>
      <c r="H837" s="133">
        <f t="shared" ref="H837" si="676">SUM(H838)</f>
        <v>0</v>
      </c>
      <c r="I837" s="133">
        <f t="shared" ref="I837" si="677">SUM(I838)</f>
        <v>0</v>
      </c>
      <c r="J837" s="133">
        <f t="shared" ref="J837" si="678">SUM(J838)</f>
        <v>0</v>
      </c>
      <c r="K837" s="133">
        <f t="shared" ref="K837" si="679">SUM(K838)</f>
        <v>0</v>
      </c>
      <c r="L837" s="133">
        <f t="shared" ref="L837" si="680">SUM(L838)</f>
        <v>0</v>
      </c>
      <c r="M837" s="133">
        <f t="shared" ref="M837" si="681">SUM(M838)</f>
        <v>0</v>
      </c>
      <c r="N837" s="133">
        <f t="shared" ref="N837" si="682">SUM(N838)</f>
        <v>0</v>
      </c>
      <c r="O837" s="133">
        <f t="shared" ref="O837" si="683">SUM(O838)</f>
        <v>0</v>
      </c>
      <c r="P837" s="133">
        <f t="shared" ref="P837" si="684">SUM(P838)</f>
        <v>0</v>
      </c>
      <c r="Q837" s="133">
        <f t="shared" ref="Q837" si="685">SUM(Q838)</f>
        <v>0</v>
      </c>
      <c r="R837" s="133">
        <f t="shared" ref="R837" si="686">SUM(R838)</f>
        <v>0</v>
      </c>
      <c r="S837" s="133">
        <f t="shared" ref="S837" si="687">SUM(S838)</f>
        <v>0</v>
      </c>
      <c r="T837" s="133">
        <f t="shared" ref="T837" si="688">SUM(T838)</f>
        <v>0</v>
      </c>
      <c r="U837" s="133">
        <f t="shared" ref="U837" si="689">SUM(U838)</f>
        <v>0</v>
      </c>
      <c r="V837" s="133">
        <f t="shared" ref="V837" si="690">SUM(V838)</f>
        <v>0</v>
      </c>
      <c r="W837" s="133">
        <f t="shared" ref="W837" si="691">SUM(W838)</f>
        <v>0</v>
      </c>
      <c r="X837" s="133">
        <f t="shared" ref="X837" si="692">SUM(X838)</f>
        <v>0</v>
      </c>
      <c r="Y837" s="133">
        <f t="shared" ref="Y837" si="693">SUM(Y838)</f>
        <v>0</v>
      </c>
      <c r="Z837" s="133">
        <f t="shared" ref="Z837" si="694">SUM(Z838)</f>
        <v>0</v>
      </c>
      <c r="AA837" s="133">
        <f t="shared" ref="AA837" si="695">SUM(AA838)</f>
        <v>0</v>
      </c>
      <c r="AB837" s="133">
        <f t="shared" ref="AB837" si="696">SUM(AB838)</f>
        <v>0</v>
      </c>
      <c r="AC837" s="133">
        <f t="shared" ref="AC837" si="697">SUM(AC838)</f>
        <v>0</v>
      </c>
      <c r="AD837" s="133">
        <f t="shared" ref="AD837" si="698">SUM(AD838)</f>
        <v>0</v>
      </c>
      <c r="AE837" s="133">
        <f t="shared" ref="AE837" si="699">SUM(AE838)</f>
        <v>0</v>
      </c>
      <c r="AF837" s="133">
        <f t="shared" ref="AF837" si="700">SUM(AF838)</f>
        <v>0</v>
      </c>
      <c r="AG837" s="133">
        <f t="shared" ref="AG837" si="701">SUM(AG838)</f>
        <v>0</v>
      </c>
      <c r="AH837" s="133">
        <f t="shared" ref="AH837" si="702">SUM(AH838)</f>
        <v>0</v>
      </c>
      <c r="AI837" s="133">
        <f t="shared" ref="AI837" si="703">SUM(AI838)</f>
        <v>0</v>
      </c>
      <c r="AJ837" s="133">
        <f t="shared" ref="AJ837" si="704">SUM(AJ838)</f>
        <v>0</v>
      </c>
      <c r="AK837" s="133">
        <f t="shared" ref="AK837" si="705">SUM(AK838)</f>
        <v>0</v>
      </c>
      <c r="AL837" s="133">
        <f t="shared" ref="AL837" si="706">SUM(AL838)</f>
        <v>0</v>
      </c>
      <c r="AM837" s="133">
        <f t="shared" ref="AM837" si="707">SUM(AM838)</f>
        <v>0</v>
      </c>
      <c r="AN837" s="133">
        <f t="shared" ref="AN837" si="708">SUM(AN838)</f>
        <v>0</v>
      </c>
      <c r="AO837" s="133">
        <f t="shared" ref="AO837" si="709">SUM(AO838)</f>
        <v>0</v>
      </c>
      <c r="AP837" s="133">
        <f t="shared" ref="AP837" si="710">SUM(AP838)</f>
        <v>0</v>
      </c>
      <c r="AQ837" s="133">
        <f t="shared" ref="AQ837" si="711">SUM(AQ838)</f>
        <v>0</v>
      </c>
      <c r="AR837" s="133">
        <f t="shared" ref="AR837" si="712">SUM(AR838)</f>
        <v>0</v>
      </c>
      <c r="AS837" s="133">
        <f t="shared" ref="AS837" si="713">SUM(AS838)</f>
        <v>0</v>
      </c>
      <c r="AT837" s="133">
        <f t="shared" ref="AT837" si="714">SUM(AT838)</f>
        <v>0</v>
      </c>
      <c r="AU837" s="133">
        <f t="shared" ref="AU837" si="715">SUM(AU838)</f>
        <v>0</v>
      </c>
      <c r="AV837" s="133">
        <f t="shared" ref="AV837" si="716">SUM(AV838)</f>
        <v>0</v>
      </c>
      <c r="AW837" s="133">
        <f t="shared" ref="AW837" si="717">SUM(AW838)</f>
        <v>0</v>
      </c>
      <c r="AX837" s="133">
        <f t="shared" ref="AX837" si="718">SUM(AX838)</f>
        <v>0</v>
      </c>
      <c r="AY837" s="133">
        <f t="shared" ref="AY837" si="719">SUM(AY838)</f>
        <v>0</v>
      </c>
      <c r="AZ837" s="133">
        <f t="shared" ref="AZ837" si="720">SUM(AZ838)</f>
        <v>0</v>
      </c>
      <c r="BA837" s="133">
        <f t="shared" ref="BA837" si="721">SUM(BA838)</f>
        <v>0</v>
      </c>
      <c r="BB837" s="133">
        <f t="shared" ref="BB837" si="722">SUM(BB838)</f>
        <v>0</v>
      </c>
      <c r="BC837" s="133">
        <f t="shared" ref="BC837" si="723">SUM(BC838)</f>
        <v>0</v>
      </c>
      <c r="BD837" s="133">
        <f t="shared" ref="BD837" si="724">SUM(BD838)</f>
        <v>0</v>
      </c>
      <c r="BE837" s="133">
        <f t="shared" ref="BE837" si="725">SUM(BE838)</f>
        <v>0</v>
      </c>
      <c r="BF837" s="133">
        <f t="shared" ref="BF837" si="726">SUM(BF838)</f>
        <v>0</v>
      </c>
      <c r="BG837" s="133">
        <f t="shared" ref="BG837" si="727">SUM(BG838)</f>
        <v>0</v>
      </c>
      <c r="BH837" s="133">
        <f t="shared" ref="BH837" si="728">SUM(BH838)</f>
        <v>0</v>
      </c>
      <c r="BI837" s="133">
        <f t="shared" ref="BI837" si="729">SUM(BI838)</f>
        <v>0</v>
      </c>
      <c r="BJ837" s="133">
        <f t="shared" ref="BJ837" si="730">SUM(BJ838)</f>
        <v>0</v>
      </c>
      <c r="BK837" s="133">
        <f t="shared" ref="BK837" si="731">SUM(BK838)</f>
        <v>0</v>
      </c>
      <c r="BL837" s="133">
        <f t="shared" ref="BL837" si="732">SUM(BL838)</f>
        <v>0</v>
      </c>
      <c r="BM837" s="133">
        <f t="shared" ref="BM837" si="733">SUM(BM838)</f>
        <v>0</v>
      </c>
      <c r="BN837" s="133">
        <f t="shared" ref="BN837" si="734">SUM(BN838)</f>
        <v>0</v>
      </c>
      <c r="BO837" s="133">
        <f t="shared" ref="BO837" si="735">SUM(BO838)</f>
        <v>0</v>
      </c>
      <c r="BP837" s="133">
        <f t="shared" ref="BP837" si="736">SUM(BP838)</f>
        <v>0</v>
      </c>
      <c r="BQ837" s="133">
        <f t="shared" ref="BQ837" si="737">SUM(BQ838)</f>
        <v>0</v>
      </c>
      <c r="BR837" s="133">
        <f t="shared" ref="BR837" si="738">SUM(BR838)</f>
        <v>0</v>
      </c>
      <c r="BS837" s="133">
        <f t="shared" ref="BS837" si="739">SUM(BS838)</f>
        <v>0</v>
      </c>
      <c r="BT837" s="133">
        <f t="shared" ref="BT837" si="740">SUM(BT838)</f>
        <v>0</v>
      </c>
      <c r="BU837" s="133">
        <f t="shared" ref="BU837" si="741">SUM(BU838)</f>
        <v>0</v>
      </c>
      <c r="BV837" s="133">
        <f t="shared" ref="BV837" si="742">SUM(BV838)</f>
        <v>0</v>
      </c>
      <c r="BW837" s="133">
        <f t="shared" ref="BW837" si="743">SUM(BW838)</f>
        <v>0</v>
      </c>
      <c r="BX837" s="133">
        <f t="shared" ref="BX837" si="744">SUM(BX838)</f>
        <v>0</v>
      </c>
      <c r="BY837" s="133">
        <f t="shared" ref="BY837" si="745">SUM(BY838)</f>
        <v>0</v>
      </c>
      <c r="BZ837" s="133">
        <f t="shared" ref="BZ837" si="746">SUM(BZ838)</f>
        <v>0</v>
      </c>
      <c r="CA837" s="133">
        <f t="shared" ref="CA837" si="747">SUM(CA838)</f>
        <v>0</v>
      </c>
    </row>
    <row r="838" spans="1:79" ht="93.25" x14ac:dyDescent="0.35">
      <c r="A838" s="115" t="s">
        <v>1663</v>
      </c>
      <c r="B838" s="111" t="s">
        <v>178</v>
      </c>
      <c r="C838" s="108" t="s">
        <v>563</v>
      </c>
      <c r="D838" s="122">
        <v>7.8505500000000001</v>
      </c>
      <c r="E838" s="123"/>
      <c r="F838" s="122">
        <f>VLOOKUP(C838,'[1]13'!$C$23:$AZ$935,4,0)</f>
        <v>0</v>
      </c>
      <c r="G838" s="122">
        <f>VLOOKUP(C838,'[1]13'!$C$23:$AZ$935,5,0)</f>
        <v>0</v>
      </c>
      <c r="H838" s="122"/>
      <c r="I838" s="122">
        <f>VLOOKUP(C838,'[1]13'!$C$23:$AZ$935,7,0)</f>
        <v>0</v>
      </c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3"/>
      <c r="AC838" s="123"/>
      <c r="AD838" s="123"/>
      <c r="AE838" s="123"/>
      <c r="AF838" s="123"/>
      <c r="AG838" s="123"/>
      <c r="AH838" s="123">
        <v>0</v>
      </c>
      <c r="AI838" s="123">
        <v>0</v>
      </c>
      <c r="AJ838" s="123"/>
      <c r="AK838" s="123">
        <v>0</v>
      </c>
      <c r="AL838" s="123"/>
      <c r="AM838" s="123"/>
      <c r="AN838" s="123"/>
      <c r="AO838" s="122">
        <f>AV838+BC838</f>
        <v>0</v>
      </c>
      <c r="AP838" s="122">
        <f t="shared" ref="AP838" si="748">AW838+BD838</f>
        <v>0</v>
      </c>
      <c r="AQ838" s="122">
        <f t="shared" ref="AQ838" si="749">AX838+BE838</f>
        <v>0</v>
      </c>
      <c r="AR838" s="122">
        <f t="shared" ref="AR838" si="750">AY838+BF838</f>
        <v>0</v>
      </c>
      <c r="AS838" s="123"/>
      <c r="AT838" s="123"/>
      <c r="AU838" s="123"/>
      <c r="AV838" s="122">
        <f>VLOOKUP(C838,'[1]13'!$C$23:$AZ$935,46,0)</f>
        <v>0</v>
      </c>
      <c r="AW838" s="122">
        <f>VLOOKUP(C838,'[1]13'!$C$23:$AZ$935,47,0)</f>
        <v>0</v>
      </c>
      <c r="AX838" s="122"/>
      <c r="AY838" s="122">
        <f>VLOOKUP(C838,'[1]13'!$C$23:$AZ$935,49,0)</f>
        <v>0</v>
      </c>
      <c r="AZ838" s="123"/>
      <c r="BA838" s="123"/>
      <c r="BB838" s="123"/>
      <c r="BC838" s="123">
        <v>0</v>
      </c>
      <c r="BD838" s="123">
        <v>0</v>
      </c>
      <c r="BE838" s="123"/>
      <c r="BF838" s="123">
        <v>0</v>
      </c>
      <c r="BG838" s="123"/>
      <c r="BH838" s="123"/>
      <c r="BI838" s="123"/>
      <c r="BJ838" s="123"/>
      <c r="BK838" s="123"/>
      <c r="BL838" s="123"/>
      <c r="BM838" s="123"/>
      <c r="BN838" s="123"/>
      <c r="BO838" s="123"/>
      <c r="BP838" s="123"/>
      <c r="BQ838" s="123"/>
      <c r="BR838" s="123"/>
      <c r="BS838" s="123"/>
      <c r="BT838" s="123"/>
      <c r="BU838" s="123"/>
      <c r="BV838" s="123"/>
      <c r="BW838" s="123"/>
      <c r="BX838" s="123"/>
      <c r="BY838" s="122">
        <f>F838-AO838</f>
        <v>0</v>
      </c>
      <c r="BZ838" s="123"/>
      <c r="CA838" s="123"/>
    </row>
    <row r="839" spans="1:79" x14ac:dyDescent="0.35">
      <c r="A839" s="119"/>
      <c r="B839" s="118" t="s">
        <v>1089</v>
      </c>
      <c r="C839" s="105"/>
      <c r="D839" s="133">
        <f t="shared" ref="D839" si="751">SUM(D840)</f>
        <v>0</v>
      </c>
      <c r="E839" s="133">
        <f t="shared" ref="E839" si="752">SUM(E840)</f>
        <v>0</v>
      </c>
      <c r="F839" s="133">
        <f t="shared" ref="F839" si="753">SUM(F840)</f>
        <v>0</v>
      </c>
      <c r="G839" s="133">
        <f t="shared" ref="G839" si="754">SUM(G840)</f>
        <v>0</v>
      </c>
      <c r="H839" s="133">
        <f t="shared" ref="H839" si="755">SUM(H840)</f>
        <v>0</v>
      </c>
      <c r="I839" s="133">
        <f t="shared" ref="I839" si="756">SUM(I840)</f>
        <v>0</v>
      </c>
      <c r="J839" s="133">
        <f t="shared" ref="J839" si="757">SUM(J840)</f>
        <v>0</v>
      </c>
      <c r="K839" s="133">
        <f t="shared" ref="K839" si="758">SUM(K840)</f>
        <v>0</v>
      </c>
      <c r="L839" s="133">
        <f t="shared" ref="L839" si="759">SUM(L840)</f>
        <v>0</v>
      </c>
      <c r="M839" s="133">
        <f t="shared" ref="M839" si="760">SUM(M840)</f>
        <v>0</v>
      </c>
      <c r="N839" s="133">
        <f t="shared" ref="N839" si="761">SUM(N840)</f>
        <v>0</v>
      </c>
      <c r="O839" s="133">
        <f t="shared" ref="O839" si="762">SUM(O840)</f>
        <v>0</v>
      </c>
      <c r="P839" s="133">
        <f t="shared" ref="P839" si="763">SUM(P840)</f>
        <v>0</v>
      </c>
      <c r="Q839" s="133">
        <f t="shared" ref="Q839" si="764">SUM(Q840)</f>
        <v>0</v>
      </c>
      <c r="R839" s="133">
        <f t="shared" ref="R839" si="765">SUM(R840)</f>
        <v>0</v>
      </c>
      <c r="S839" s="133">
        <f t="shared" ref="S839" si="766">SUM(S840)</f>
        <v>0</v>
      </c>
      <c r="T839" s="133">
        <f t="shared" ref="T839" si="767">SUM(T840)</f>
        <v>0</v>
      </c>
      <c r="U839" s="133">
        <f t="shared" ref="U839" si="768">SUM(U840)</f>
        <v>0</v>
      </c>
      <c r="V839" s="133">
        <f t="shared" ref="V839" si="769">SUM(V840)</f>
        <v>0</v>
      </c>
      <c r="W839" s="133">
        <f t="shared" ref="W839" si="770">SUM(W840)</f>
        <v>0</v>
      </c>
      <c r="X839" s="133">
        <f t="shared" ref="X839" si="771">SUM(X840)</f>
        <v>0</v>
      </c>
      <c r="Y839" s="133">
        <f t="shared" ref="Y839" si="772">SUM(Y840)</f>
        <v>0</v>
      </c>
      <c r="Z839" s="133">
        <f t="shared" ref="Z839" si="773">SUM(Z840)</f>
        <v>0</v>
      </c>
      <c r="AA839" s="133">
        <f t="shared" ref="AA839" si="774">SUM(AA840)</f>
        <v>0</v>
      </c>
      <c r="AB839" s="133">
        <f t="shared" ref="AB839" si="775">SUM(AB840)</f>
        <v>0</v>
      </c>
      <c r="AC839" s="133">
        <f t="shared" ref="AC839" si="776">SUM(AC840)</f>
        <v>0</v>
      </c>
      <c r="AD839" s="133">
        <f t="shared" ref="AD839" si="777">SUM(AD840)</f>
        <v>0</v>
      </c>
      <c r="AE839" s="133">
        <f t="shared" ref="AE839" si="778">SUM(AE840)</f>
        <v>0</v>
      </c>
      <c r="AF839" s="133">
        <f t="shared" ref="AF839" si="779">SUM(AF840)</f>
        <v>0</v>
      </c>
      <c r="AG839" s="133">
        <f t="shared" ref="AG839" si="780">SUM(AG840)</f>
        <v>0</v>
      </c>
      <c r="AH839" s="133">
        <f t="shared" ref="AH839" si="781">SUM(AH840)</f>
        <v>0</v>
      </c>
      <c r="AI839" s="133">
        <f t="shared" ref="AI839" si="782">SUM(AI840)</f>
        <v>0</v>
      </c>
      <c r="AJ839" s="133">
        <f t="shared" ref="AJ839" si="783">SUM(AJ840)</f>
        <v>0</v>
      </c>
      <c r="AK839" s="133">
        <f t="shared" ref="AK839" si="784">SUM(AK840)</f>
        <v>0</v>
      </c>
      <c r="AL839" s="133">
        <f t="shared" ref="AL839" si="785">SUM(AL840)</f>
        <v>0</v>
      </c>
      <c r="AM839" s="133">
        <f t="shared" ref="AM839" si="786">SUM(AM840)</f>
        <v>0</v>
      </c>
      <c r="AN839" s="133">
        <f t="shared" ref="AN839" si="787">SUM(AN840)</f>
        <v>0</v>
      </c>
      <c r="AO839" s="133">
        <f t="shared" ref="AO839" si="788">SUM(AO840)</f>
        <v>0.40150670999999999</v>
      </c>
      <c r="AP839" s="133">
        <f t="shared" ref="AP839" si="789">SUM(AP840)</f>
        <v>0</v>
      </c>
      <c r="AQ839" s="133">
        <f t="shared" ref="AQ839" si="790">SUM(AQ840)</f>
        <v>0</v>
      </c>
      <c r="AR839" s="133">
        <f t="shared" ref="AR839" si="791">SUM(AR840)</f>
        <v>0.09</v>
      </c>
      <c r="AS839" s="133">
        <f t="shared" ref="AS839" si="792">SUM(AS840)</f>
        <v>0</v>
      </c>
      <c r="AT839" s="133">
        <f t="shared" ref="AT839" si="793">SUM(AT840)</f>
        <v>0</v>
      </c>
      <c r="AU839" s="133">
        <f t="shared" ref="AU839" si="794">SUM(AU840)</f>
        <v>0</v>
      </c>
      <c r="AV839" s="133">
        <f t="shared" ref="AV839" si="795">SUM(AV840)</f>
        <v>0</v>
      </c>
      <c r="AW839" s="133">
        <f t="shared" ref="AW839" si="796">SUM(AW840)</f>
        <v>0</v>
      </c>
      <c r="AX839" s="133">
        <f t="shared" ref="AX839" si="797">SUM(AX840)</f>
        <v>0</v>
      </c>
      <c r="AY839" s="133">
        <f t="shared" ref="AY839" si="798">SUM(AY840)</f>
        <v>0</v>
      </c>
      <c r="AZ839" s="133">
        <f t="shared" ref="AZ839" si="799">SUM(AZ840)</f>
        <v>0</v>
      </c>
      <c r="BA839" s="133">
        <f t="shared" ref="BA839" si="800">SUM(BA840)</f>
        <v>0</v>
      </c>
      <c r="BB839" s="133">
        <f t="shared" ref="BB839" si="801">SUM(BB840)</f>
        <v>0</v>
      </c>
      <c r="BC839" s="133">
        <f t="shared" ref="BC839" si="802">SUM(BC840)</f>
        <v>0.40150670999999999</v>
      </c>
      <c r="BD839" s="133">
        <f t="shared" ref="BD839" si="803">SUM(BD840)</f>
        <v>0</v>
      </c>
      <c r="BE839" s="133">
        <f t="shared" ref="BE839" si="804">SUM(BE840)</f>
        <v>0</v>
      </c>
      <c r="BF839" s="133">
        <f t="shared" ref="BF839" si="805">SUM(BF840)</f>
        <v>0.09</v>
      </c>
      <c r="BG839" s="133">
        <f t="shared" ref="BG839" si="806">SUM(BG840)</f>
        <v>0</v>
      </c>
      <c r="BH839" s="133">
        <f t="shared" ref="BH839" si="807">SUM(BH840)</f>
        <v>0</v>
      </c>
      <c r="BI839" s="133">
        <f t="shared" ref="BI839" si="808">SUM(BI840)</f>
        <v>0</v>
      </c>
      <c r="BJ839" s="133">
        <f t="shared" ref="BJ839" si="809">SUM(BJ840)</f>
        <v>0</v>
      </c>
      <c r="BK839" s="133">
        <f t="shared" ref="BK839" si="810">SUM(BK840)</f>
        <v>0</v>
      </c>
      <c r="BL839" s="133">
        <f t="shared" ref="BL839" si="811">SUM(BL840)</f>
        <v>0</v>
      </c>
      <c r="BM839" s="133">
        <f t="shared" ref="BM839" si="812">SUM(BM840)</f>
        <v>0</v>
      </c>
      <c r="BN839" s="133">
        <f t="shared" ref="BN839" si="813">SUM(BN840)</f>
        <v>0</v>
      </c>
      <c r="BO839" s="133">
        <f t="shared" ref="BO839" si="814">SUM(BO840)</f>
        <v>0</v>
      </c>
      <c r="BP839" s="133">
        <f t="shared" ref="BP839" si="815">SUM(BP840)</f>
        <v>0</v>
      </c>
      <c r="BQ839" s="133">
        <f t="shared" ref="BQ839" si="816">SUM(BQ840)</f>
        <v>0</v>
      </c>
      <c r="BR839" s="133">
        <f t="shared" ref="BR839" si="817">SUM(BR840)</f>
        <v>0</v>
      </c>
      <c r="BS839" s="133">
        <f t="shared" ref="BS839" si="818">SUM(BS840)</f>
        <v>0</v>
      </c>
      <c r="BT839" s="133">
        <f t="shared" ref="BT839" si="819">SUM(BT840)</f>
        <v>0</v>
      </c>
      <c r="BU839" s="133">
        <f t="shared" ref="BU839" si="820">SUM(BU840)</f>
        <v>0</v>
      </c>
      <c r="BV839" s="133">
        <f t="shared" ref="BV839" si="821">SUM(BV840)</f>
        <v>0</v>
      </c>
      <c r="BW839" s="133">
        <f t="shared" ref="BW839" si="822">SUM(BW840)</f>
        <v>0</v>
      </c>
      <c r="BX839" s="133">
        <f t="shared" ref="BX839" si="823">SUM(BX840)</f>
        <v>0</v>
      </c>
      <c r="BY839" s="133">
        <f t="shared" ref="BY839" si="824">SUM(BY840)</f>
        <v>-0.40150670999999999</v>
      </c>
      <c r="BZ839" s="133">
        <f t="shared" ref="BZ839" si="825">SUM(BZ840)</f>
        <v>0</v>
      </c>
      <c r="CA839" s="133">
        <f t="shared" ref="CA839" si="826">SUM(CA840)</f>
        <v>0</v>
      </c>
    </row>
    <row r="840" spans="1:79" ht="46.65" x14ac:dyDescent="0.35">
      <c r="A840" s="115" t="s">
        <v>1663</v>
      </c>
      <c r="B840" s="111" t="s">
        <v>1090</v>
      </c>
      <c r="C840" s="108" t="s">
        <v>1605</v>
      </c>
      <c r="D840" s="122">
        <v>0</v>
      </c>
      <c r="E840" s="123"/>
      <c r="F840" s="122">
        <f>VLOOKUP(C840,'[1]13'!$C$23:$AZ$935,4,0)</f>
        <v>0</v>
      </c>
      <c r="G840" s="122">
        <f>VLOOKUP(C840,'[1]13'!$C$23:$AZ$935,5,0)</f>
        <v>0</v>
      </c>
      <c r="H840" s="122"/>
      <c r="I840" s="122">
        <f>VLOOKUP(C840,'[1]13'!$C$23:$AZ$935,7,0)</f>
        <v>0</v>
      </c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3"/>
      <c r="AC840" s="123"/>
      <c r="AD840" s="123"/>
      <c r="AE840" s="123"/>
      <c r="AF840" s="123"/>
      <c r="AG840" s="123"/>
      <c r="AH840" s="123">
        <v>0</v>
      </c>
      <c r="AI840" s="123">
        <v>0</v>
      </c>
      <c r="AJ840" s="123"/>
      <c r="AK840" s="123">
        <v>0</v>
      </c>
      <c r="AL840" s="123"/>
      <c r="AM840" s="123"/>
      <c r="AN840" s="123"/>
      <c r="AO840" s="122">
        <f>AV840+BC840</f>
        <v>0.40150670999999999</v>
      </c>
      <c r="AP840" s="122">
        <f t="shared" ref="AP840" si="827">AW840+BD840</f>
        <v>0</v>
      </c>
      <c r="AQ840" s="122">
        <f t="shared" ref="AQ840" si="828">AX840+BE840</f>
        <v>0</v>
      </c>
      <c r="AR840" s="122">
        <f t="shared" ref="AR840" si="829">AY840+BF840</f>
        <v>0.09</v>
      </c>
      <c r="AS840" s="123"/>
      <c r="AT840" s="123"/>
      <c r="AU840" s="123"/>
      <c r="AV840" s="122">
        <f>VLOOKUP(C840,'[1]13'!$C$23:$AZ$935,46,0)</f>
        <v>0</v>
      </c>
      <c r="AW840" s="122">
        <f>VLOOKUP(C840,'[1]13'!$C$23:$AZ$935,47,0)</f>
        <v>0</v>
      </c>
      <c r="AX840" s="122"/>
      <c r="AY840" s="122">
        <f>VLOOKUP(C840,'[1]13'!$C$23:$AZ$935,49,0)</f>
        <v>0</v>
      </c>
      <c r="AZ840" s="123"/>
      <c r="BA840" s="123"/>
      <c r="BB840" s="123"/>
      <c r="BC840" s="123">
        <v>0.40150670999999999</v>
      </c>
      <c r="BD840" s="123">
        <v>0</v>
      </c>
      <c r="BE840" s="123"/>
      <c r="BF840" s="123">
        <v>0.09</v>
      </c>
      <c r="BG840" s="123"/>
      <c r="BH840" s="123"/>
      <c r="BI840" s="123"/>
      <c r="BJ840" s="123"/>
      <c r="BK840" s="123"/>
      <c r="BL840" s="123"/>
      <c r="BM840" s="123"/>
      <c r="BN840" s="123"/>
      <c r="BO840" s="123"/>
      <c r="BP840" s="123"/>
      <c r="BQ840" s="123"/>
      <c r="BR840" s="123"/>
      <c r="BS840" s="123"/>
      <c r="BT840" s="123"/>
      <c r="BU840" s="123"/>
      <c r="BV840" s="123"/>
      <c r="BW840" s="123"/>
      <c r="BX840" s="123"/>
      <c r="BY840" s="122">
        <f>F840-AO840</f>
        <v>-0.40150670999999999</v>
      </c>
      <c r="BZ840" s="123"/>
      <c r="CA840" s="123"/>
    </row>
    <row r="841" spans="1:79" x14ac:dyDescent="0.35">
      <c r="A841" s="119"/>
      <c r="B841" s="118" t="s">
        <v>90</v>
      </c>
      <c r="C841" s="105"/>
      <c r="D841" s="133">
        <f t="shared" ref="D841" si="830">SUM(D842)</f>
        <v>0</v>
      </c>
      <c r="E841" s="133">
        <f t="shared" ref="E841" si="831">SUM(E842)</f>
        <v>0</v>
      </c>
      <c r="F841" s="133">
        <f t="shared" ref="F841" si="832">SUM(F842)</f>
        <v>0</v>
      </c>
      <c r="G841" s="133">
        <f t="shared" ref="G841" si="833">SUM(G842)</f>
        <v>0</v>
      </c>
      <c r="H841" s="133">
        <f t="shared" ref="H841" si="834">SUM(H842)</f>
        <v>0</v>
      </c>
      <c r="I841" s="133">
        <f t="shared" ref="I841" si="835">SUM(I842)</f>
        <v>0</v>
      </c>
      <c r="J841" s="133">
        <f t="shared" ref="J841" si="836">SUM(J842)</f>
        <v>0</v>
      </c>
      <c r="K841" s="133">
        <f t="shared" ref="K841" si="837">SUM(K842)</f>
        <v>0</v>
      </c>
      <c r="L841" s="133">
        <f t="shared" ref="L841" si="838">SUM(L842)</f>
        <v>0</v>
      </c>
      <c r="M841" s="133">
        <f t="shared" ref="M841" si="839">SUM(M842)</f>
        <v>0</v>
      </c>
      <c r="N841" s="133">
        <f t="shared" ref="N841" si="840">SUM(N842)</f>
        <v>0</v>
      </c>
      <c r="O841" s="133">
        <f t="shared" ref="O841" si="841">SUM(O842)</f>
        <v>0</v>
      </c>
      <c r="P841" s="133">
        <f t="shared" ref="P841" si="842">SUM(P842)</f>
        <v>0</v>
      </c>
      <c r="Q841" s="133">
        <f t="shared" ref="Q841" si="843">SUM(Q842)</f>
        <v>0</v>
      </c>
      <c r="R841" s="133">
        <f t="shared" ref="R841" si="844">SUM(R842)</f>
        <v>0</v>
      </c>
      <c r="S841" s="133">
        <f t="shared" ref="S841" si="845">SUM(S842)</f>
        <v>0</v>
      </c>
      <c r="T841" s="133">
        <f t="shared" ref="T841" si="846">SUM(T842)</f>
        <v>0</v>
      </c>
      <c r="U841" s="133">
        <f t="shared" ref="U841" si="847">SUM(U842)</f>
        <v>0</v>
      </c>
      <c r="V841" s="133">
        <f t="shared" ref="V841" si="848">SUM(V842)</f>
        <v>0</v>
      </c>
      <c r="W841" s="133">
        <f t="shared" ref="W841" si="849">SUM(W842)</f>
        <v>0</v>
      </c>
      <c r="X841" s="133">
        <f t="shared" ref="X841" si="850">SUM(X842)</f>
        <v>0</v>
      </c>
      <c r="Y841" s="133">
        <f t="shared" ref="Y841" si="851">SUM(Y842)</f>
        <v>0</v>
      </c>
      <c r="Z841" s="133">
        <f t="shared" ref="Z841" si="852">SUM(Z842)</f>
        <v>0</v>
      </c>
      <c r="AA841" s="133">
        <f t="shared" ref="AA841" si="853">SUM(AA842)</f>
        <v>0</v>
      </c>
      <c r="AB841" s="133">
        <f t="shared" ref="AB841" si="854">SUM(AB842)</f>
        <v>0</v>
      </c>
      <c r="AC841" s="133">
        <f t="shared" ref="AC841" si="855">SUM(AC842)</f>
        <v>0</v>
      </c>
      <c r="AD841" s="133">
        <f t="shared" ref="AD841" si="856">SUM(AD842)</f>
        <v>0</v>
      </c>
      <c r="AE841" s="133">
        <f t="shared" ref="AE841" si="857">SUM(AE842)</f>
        <v>0</v>
      </c>
      <c r="AF841" s="133">
        <f t="shared" ref="AF841" si="858">SUM(AF842)</f>
        <v>0</v>
      </c>
      <c r="AG841" s="133">
        <f t="shared" ref="AG841" si="859">SUM(AG842)</f>
        <v>0</v>
      </c>
      <c r="AH841" s="133">
        <f t="shared" ref="AH841" si="860">SUM(AH842)</f>
        <v>0</v>
      </c>
      <c r="AI841" s="133">
        <f t="shared" ref="AI841" si="861">SUM(AI842)</f>
        <v>0</v>
      </c>
      <c r="AJ841" s="133">
        <f t="shared" ref="AJ841" si="862">SUM(AJ842)</f>
        <v>0</v>
      </c>
      <c r="AK841" s="133">
        <f t="shared" ref="AK841" si="863">SUM(AK842)</f>
        <v>0</v>
      </c>
      <c r="AL841" s="133">
        <f t="shared" ref="AL841" si="864">SUM(AL842)</f>
        <v>0</v>
      </c>
      <c r="AM841" s="133">
        <f t="shared" ref="AM841" si="865">SUM(AM842)</f>
        <v>0</v>
      </c>
      <c r="AN841" s="133">
        <f t="shared" ref="AN841" si="866">SUM(AN842)</f>
        <v>0</v>
      </c>
      <c r="AO841" s="133">
        <f t="shared" ref="AO841" si="867">SUM(AO842)</f>
        <v>0</v>
      </c>
      <c r="AP841" s="133">
        <f t="shared" ref="AP841" si="868">SUM(AP842)</f>
        <v>0</v>
      </c>
      <c r="AQ841" s="133">
        <f t="shared" ref="AQ841" si="869">SUM(AQ842)</f>
        <v>0</v>
      </c>
      <c r="AR841" s="133">
        <f t="shared" ref="AR841" si="870">SUM(AR842)</f>
        <v>0</v>
      </c>
      <c r="AS841" s="133">
        <f t="shared" ref="AS841" si="871">SUM(AS842)</f>
        <v>0</v>
      </c>
      <c r="AT841" s="133">
        <f t="shared" ref="AT841" si="872">SUM(AT842)</f>
        <v>0</v>
      </c>
      <c r="AU841" s="133">
        <f t="shared" ref="AU841" si="873">SUM(AU842)</f>
        <v>0</v>
      </c>
      <c r="AV841" s="133">
        <f t="shared" ref="AV841" si="874">SUM(AV842)</f>
        <v>0</v>
      </c>
      <c r="AW841" s="133">
        <f t="shared" ref="AW841" si="875">SUM(AW842)</f>
        <v>0</v>
      </c>
      <c r="AX841" s="133">
        <f t="shared" ref="AX841" si="876">SUM(AX842)</f>
        <v>0</v>
      </c>
      <c r="AY841" s="133">
        <f t="shared" ref="AY841" si="877">SUM(AY842)</f>
        <v>0</v>
      </c>
      <c r="AZ841" s="133">
        <f t="shared" ref="AZ841" si="878">SUM(AZ842)</f>
        <v>0</v>
      </c>
      <c r="BA841" s="133">
        <f t="shared" ref="BA841" si="879">SUM(BA842)</f>
        <v>0</v>
      </c>
      <c r="BB841" s="133">
        <f t="shared" ref="BB841" si="880">SUM(BB842)</f>
        <v>0</v>
      </c>
      <c r="BC841" s="133">
        <f t="shared" ref="BC841" si="881">SUM(BC842)</f>
        <v>0</v>
      </c>
      <c r="BD841" s="133">
        <f t="shared" ref="BD841" si="882">SUM(BD842)</f>
        <v>0</v>
      </c>
      <c r="BE841" s="133">
        <f t="shared" ref="BE841" si="883">SUM(BE842)</f>
        <v>0</v>
      </c>
      <c r="BF841" s="133">
        <f t="shared" ref="BF841" si="884">SUM(BF842)</f>
        <v>0</v>
      </c>
      <c r="BG841" s="133">
        <f t="shared" ref="BG841" si="885">SUM(BG842)</f>
        <v>0</v>
      </c>
      <c r="BH841" s="133">
        <f t="shared" ref="BH841" si="886">SUM(BH842)</f>
        <v>0</v>
      </c>
      <c r="BI841" s="133">
        <f t="shared" ref="BI841" si="887">SUM(BI842)</f>
        <v>0</v>
      </c>
      <c r="BJ841" s="133">
        <f t="shared" ref="BJ841" si="888">SUM(BJ842)</f>
        <v>0</v>
      </c>
      <c r="BK841" s="133">
        <f t="shared" ref="BK841" si="889">SUM(BK842)</f>
        <v>0</v>
      </c>
      <c r="BL841" s="133">
        <f t="shared" ref="BL841" si="890">SUM(BL842)</f>
        <v>0</v>
      </c>
      <c r="BM841" s="133">
        <f t="shared" ref="BM841" si="891">SUM(BM842)</f>
        <v>0</v>
      </c>
      <c r="BN841" s="133">
        <f t="shared" ref="BN841" si="892">SUM(BN842)</f>
        <v>0</v>
      </c>
      <c r="BO841" s="133">
        <f t="shared" ref="BO841" si="893">SUM(BO842)</f>
        <v>0</v>
      </c>
      <c r="BP841" s="133">
        <f t="shared" ref="BP841" si="894">SUM(BP842)</f>
        <v>0</v>
      </c>
      <c r="BQ841" s="133">
        <f t="shared" ref="BQ841" si="895">SUM(BQ842)</f>
        <v>0</v>
      </c>
      <c r="BR841" s="133">
        <f t="shared" ref="BR841" si="896">SUM(BR842)</f>
        <v>0</v>
      </c>
      <c r="BS841" s="133">
        <f t="shared" ref="BS841" si="897">SUM(BS842)</f>
        <v>0</v>
      </c>
      <c r="BT841" s="133">
        <f t="shared" ref="BT841" si="898">SUM(BT842)</f>
        <v>0</v>
      </c>
      <c r="BU841" s="133">
        <f t="shared" ref="BU841" si="899">SUM(BU842)</f>
        <v>0</v>
      </c>
      <c r="BV841" s="133">
        <f t="shared" ref="BV841" si="900">SUM(BV842)</f>
        <v>0</v>
      </c>
      <c r="BW841" s="133">
        <f t="shared" ref="BW841" si="901">SUM(BW842)</f>
        <v>0</v>
      </c>
      <c r="BX841" s="133">
        <f t="shared" ref="BX841" si="902">SUM(BX842)</f>
        <v>0</v>
      </c>
      <c r="BY841" s="133">
        <f t="shared" ref="BY841" si="903">SUM(BY842)</f>
        <v>0</v>
      </c>
      <c r="BZ841" s="133">
        <f t="shared" ref="BZ841" si="904">SUM(BZ842)</f>
        <v>0</v>
      </c>
      <c r="CA841" s="133">
        <f t="shared" ref="CA841" si="905">SUM(CA842)</f>
        <v>0</v>
      </c>
    </row>
    <row r="842" spans="1:79" ht="46.65" x14ac:dyDescent="0.35">
      <c r="A842" s="115" t="s">
        <v>1663</v>
      </c>
      <c r="B842" s="111" t="s">
        <v>1091</v>
      </c>
      <c r="C842" s="108" t="s">
        <v>1606</v>
      </c>
      <c r="D842" s="122">
        <v>0</v>
      </c>
      <c r="E842" s="123"/>
      <c r="F842" s="122">
        <f>VLOOKUP(C842,'[1]13'!$C$23:$AZ$935,4,0)</f>
        <v>0</v>
      </c>
      <c r="G842" s="122">
        <f>VLOOKUP(C842,'[1]13'!$C$23:$AZ$935,5,0)</f>
        <v>0</v>
      </c>
      <c r="H842" s="122"/>
      <c r="I842" s="122">
        <f>VLOOKUP(C842,'[1]13'!$C$23:$AZ$935,7,0)</f>
        <v>0</v>
      </c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3"/>
      <c r="AC842" s="123"/>
      <c r="AD842" s="123"/>
      <c r="AE842" s="123"/>
      <c r="AF842" s="123"/>
      <c r="AG842" s="123"/>
      <c r="AH842" s="123">
        <v>0</v>
      </c>
      <c r="AI842" s="123">
        <v>0</v>
      </c>
      <c r="AJ842" s="123"/>
      <c r="AK842" s="123">
        <v>0</v>
      </c>
      <c r="AL842" s="123"/>
      <c r="AM842" s="123"/>
      <c r="AN842" s="123"/>
      <c r="AO842" s="122">
        <f>AV842+BC842</f>
        <v>0</v>
      </c>
      <c r="AP842" s="122">
        <f t="shared" ref="AP842" si="906">AW842+BD842</f>
        <v>0</v>
      </c>
      <c r="AQ842" s="122">
        <f t="shared" ref="AQ842" si="907">AX842+BE842</f>
        <v>0</v>
      </c>
      <c r="AR842" s="122">
        <f t="shared" ref="AR842" si="908">AY842+BF842</f>
        <v>0</v>
      </c>
      <c r="AS842" s="123"/>
      <c r="AT842" s="123"/>
      <c r="AU842" s="123"/>
      <c r="AV842" s="122">
        <f>VLOOKUP(C842,'[1]13'!$C$23:$AZ$935,46,0)</f>
        <v>0</v>
      </c>
      <c r="AW842" s="122">
        <f>VLOOKUP(C842,'[1]13'!$C$23:$AZ$935,47,0)</f>
        <v>0</v>
      </c>
      <c r="AX842" s="122"/>
      <c r="AY842" s="122">
        <f>VLOOKUP(C842,'[1]13'!$C$23:$AZ$935,49,0)</f>
        <v>0</v>
      </c>
      <c r="AZ842" s="123"/>
      <c r="BA842" s="123"/>
      <c r="BB842" s="123"/>
      <c r="BC842" s="123">
        <v>0</v>
      </c>
      <c r="BD842" s="123">
        <v>0</v>
      </c>
      <c r="BE842" s="123"/>
      <c r="BF842" s="123">
        <v>0</v>
      </c>
      <c r="BG842" s="123"/>
      <c r="BH842" s="123"/>
      <c r="BI842" s="123"/>
      <c r="BJ842" s="123"/>
      <c r="BK842" s="123"/>
      <c r="BL842" s="123"/>
      <c r="BM842" s="123"/>
      <c r="BN842" s="123"/>
      <c r="BO842" s="123"/>
      <c r="BP842" s="123"/>
      <c r="BQ842" s="123"/>
      <c r="BR842" s="123"/>
      <c r="BS842" s="123"/>
      <c r="BT842" s="123"/>
      <c r="BU842" s="123"/>
      <c r="BV842" s="123"/>
      <c r="BW842" s="123"/>
      <c r="BX842" s="123"/>
      <c r="BY842" s="122">
        <f>F842-AO842</f>
        <v>0</v>
      </c>
      <c r="BZ842" s="123"/>
      <c r="CA842" s="123"/>
    </row>
    <row r="843" spans="1:79" x14ac:dyDescent="0.35">
      <c r="A843" s="119"/>
      <c r="B843" s="118" t="s">
        <v>49</v>
      </c>
      <c r="C843" s="105"/>
      <c r="D843" s="133">
        <f t="shared" ref="D843:BN843" si="909">SUM(D844:D847)</f>
        <v>13.333599999999999</v>
      </c>
      <c r="E843" s="133">
        <f t="shared" si="909"/>
        <v>0</v>
      </c>
      <c r="F843" s="133">
        <f t="shared" si="909"/>
        <v>2.7096500000000003</v>
      </c>
      <c r="G843" s="133">
        <f t="shared" si="909"/>
        <v>0</v>
      </c>
      <c r="H843" s="133">
        <f t="shared" si="909"/>
        <v>0</v>
      </c>
      <c r="I843" s="133">
        <f t="shared" si="909"/>
        <v>0.3</v>
      </c>
      <c r="J843" s="133">
        <f t="shared" si="909"/>
        <v>0</v>
      </c>
      <c r="K843" s="133">
        <f t="shared" si="909"/>
        <v>0</v>
      </c>
      <c r="L843" s="133">
        <f t="shared" si="909"/>
        <v>0</v>
      </c>
      <c r="M843" s="133">
        <f t="shared" si="909"/>
        <v>0</v>
      </c>
      <c r="N843" s="133">
        <f t="shared" si="909"/>
        <v>0</v>
      </c>
      <c r="O843" s="133">
        <f t="shared" si="909"/>
        <v>0</v>
      </c>
      <c r="P843" s="133">
        <f t="shared" si="909"/>
        <v>0</v>
      </c>
      <c r="Q843" s="133">
        <f t="shared" si="909"/>
        <v>0</v>
      </c>
      <c r="R843" s="133">
        <f t="shared" si="909"/>
        <v>0</v>
      </c>
      <c r="S843" s="133">
        <f t="shared" si="909"/>
        <v>0</v>
      </c>
      <c r="T843" s="133">
        <f t="shared" si="909"/>
        <v>0</v>
      </c>
      <c r="U843" s="133">
        <f t="shared" si="909"/>
        <v>0</v>
      </c>
      <c r="V843" s="133">
        <f t="shared" si="909"/>
        <v>0</v>
      </c>
      <c r="W843" s="133">
        <f t="shared" si="909"/>
        <v>0</v>
      </c>
      <c r="X843" s="133">
        <f t="shared" si="909"/>
        <v>0</v>
      </c>
      <c r="Y843" s="133">
        <f t="shared" si="909"/>
        <v>0</v>
      </c>
      <c r="Z843" s="133">
        <f t="shared" si="909"/>
        <v>0</v>
      </c>
      <c r="AA843" s="133">
        <f t="shared" si="909"/>
        <v>0</v>
      </c>
      <c r="AB843" s="133">
        <f t="shared" si="909"/>
        <v>0</v>
      </c>
      <c r="AC843" s="133">
        <f t="shared" si="909"/>
        <v>0</v>
      </c>
      <c r="AD843" s="133">
        <f t="shared" si="909"/>
        <v>0</v>
      </c>
      <c r="AE843" s="133">
        <f t="shared" si="909"/>
        <v>0</v>
      </c>
      <c r="AF843" s="133">
        <f t="shared" si="909"/>
        <v>0</v>
      </c>
      <c r="AG843" s="133">
        <f t="shared" si="909"/>
        <v>0</v>
      </c>
      <c r="AH843" s="133">
        <f t="shared" si="909"/>
        <v>2.7096500000000003</v>
      </c>
      <c r="AI843" s="133">
        <f t="shared" si="909"/>
        <v>0</v>
      </c>
      <c r="AJ843" s="133">
        <f t="shared" si="909"/>
        <v>0</v>
      </c>
      <c r="AK843" s="133">
        <f t="shared" si="909"/>
        <v>0.3</v>
      </c>
      <c r="AL843" s="133">
        <f t="shared" si="909"/>
        <v>0</v>
      </c>
      <c r="AM843" s="133">
        <f t="shared" si="909"/>
        <v>0</v>
      </c>
      <c r="AN843" s="133">
        <f t="shared" si="909"/>
        <v>0</v>
      </c>
      <c r="AO843" s="133">
        <f t="shared" si="909"/>
        <v>0</v>
      </c>
      <c r="AP843" s="133">
        <f t="shared" si="909"/>
        <v>0</v>
      </c>
      <c r="AQ843" s="133">
        <f t="shared" si="909"/>
        <v>0</v>
      </c>
      <c r="AR843" s="133">
        <f t="shared" si="909"/>
        <v>0</v>
      </c>
      <c r="AS843" s="133">
        <f t="shared" si="909"/>
        <v>0</v>
      </c>
      <c r="AT843" s="133">
        <f t="shared" si="909"/>
        <v>0</v>
      </c>
      <c r="AU843" s="133">
        <f t="shared" si="909"/>
        <v>0</v>
      </c>
      <c r="AV843" s="133">
        <f t="shared" si="909"/>
        <v>0</v>
      </c>
      <c r="AW843" s="133">
        <f t="shared" si="909"/>
        <v>0</v>
      </c>
      <c r="AX843" s="133">
        <f t="shared" si="909"/>
        <v>0</v>
      </c>
      <c r="AY843" s="133">
        <f t="shared" si="909"/>
        <v>0</v>
      </c>
      <c r="AZ843" s="133">
        <f t="shared" si="909"/>
        <v>0</v>
      </c>
      <c r="BA843" s="133">
        <f t="shared" si="909"/>
        <v>0</v>
      </c>
      <c r="BB843" s="133">
        <f t="shared" si="909"/>
        <v>0</v>
      </c>
      <c r="BC843" s="133">
        <f t="shared" si="909"/>
        <v>0</v>
      </c>
      <c r="BD843" s="133">
        <f t="shared" si="909"/>
        <v>0</v>
      </c>
      <c r="BE843" s="133">
        <f t="shared" si="909"/>
        <v>0</v>
      </c>
      <c r="BF843" s="133">
        <f t="shared" si="909"/>
        <v>0</v>
      </c>
      <c r="BG843" s="133">
        <f t="shared" si="909"/>
        <v>0</v>
      </c>
      <c r="BH843" s="133">
        <f t="shared" si="909"/>
        <v>0</v>
      </c>
      <c r="BI843" s="133">
        <f t="shared" si="909"/>
        <v>0</v>
      </c>
      <c r="BJ843" s="133">
        <f t="shared" si="909"/>
        <v>0</v>
      </c>
      <c r="BK843" s="133">
        <f t="shared" si="909"/>
        <v>0</v>
      </c>
      <c r="BL843" s="133">
        <f t="shared" si="909"/>
        <v>0</v>
      </c>
      <c r="BM843" s="133">
        <f t="shared" si="909"/>
        <v>0</v>
      </c>
      <c r="BN843" s="133">
        <f t="shared" si="909"/>
        <v>0</v>
      </c>
      <c r="BO843" s="133">
        <f t="shared" ref="BO843:CA843" si="910">SUM(BO844:BO847)</f>
        <v>0</v>
      </c>
      <c r="BP843" s="133">
        <f t="shared" si="910"/>
        <v>0</v>
      </c>
      <c r="BQ843" s="133">
        <f t="shared" si="910"/>
        <v>0</v>
      </c>
      <c r="BR843" s="133">
        <f t="shared" si="910"/>
        <v>0</v>
      </c>
      <c r="BS843" s="133">
        <f t="shared" si="910"/>
        <v>0</v>
      </c>
      <c r="BT843" s="133">
        <f t="shared" si="910"/>
        <v>0</v>
      </c>
      <c r="BU843" s="133">
        <f t="shared" si="910"/>
        <v>0</v>
      </c>
      <c r="BV843" s="133">
        <f t="shared" si="910"/>
        <v>0</v>
      </c>
      <c r="BW843" s="133">
        <f t="shared" si="910"/>
        <v>0</v>
      </c>
      <c r="BX843" s="133">
        <f t="shared" si="910"/>
        <v>0</v>
      </c>
      <c r="BY843" s="133">
        <f t="shared" si="910"/>
        <v>2.7096500000000003</v>
      </c>
      <c r="BZ843" s="133">
        <f t="shared" si="910"/>
        <v>0</v>
      </c>
      <c r="CA843" s="133">
        <f t="shared" si="910"/>
        <v>0</v>
      </c>
    </row>
    <row r="844" spans="1:79" ht="62.2" x14ac:dyDescent="0.35">
      <c r="A844" s="115" t="s">
        <v>1663</v>
      </c>
      <c r="B844" s="111" t="s">
        <v>179</v>
      </c>
      <c r="C844" s="108" t="s">
        <v>180</v>
      </c>
      <c r="D844" s="122">
        <v>1.8767799999999999</v>
      </c>
      <c r="E844" s="123"/>
      <c r="F844" s="122">
        <f>VLOOKUP(C844,'[1]13'!$C$23:$AZ$935,4,0)</f>
        <v>0</v>
      </c>
      <c r="G844" s="122">
        <f>VLOOKUP(C844,'[1]13'!$C$23:$AZ$935,5,0)</f>
        <v>0</v>
      </c>
      <c r="H844" s="122"/>
      <c r="I844" s="122">
        <f>VLOOKUP(C844,'[1]13'!$C$23:$AZ$935,7,0)</f>
        <v>0</v>
      </c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3"/>
      <c r="AC844" s="123"/>
      <c r="AD844" s="123"/>
      <c r="AE844" s="123"/>
      <c r="AF844" s="123"/>
      <c r="AG844" s="123"/>
      <c r="AH844" s="123">
        <v>0</v>
      </c>
      <c r="AI844" s="123">
        <v>0</v>
      </c>
      <c r="AJ844" s="123"/>
      <c r="AK844" s="123">
        <v>0</v>
      </c>
      <c r="AL844" s="123"/>
      <c r="AM844" s="123"/>
      <c r="AN844" s="123"/>
      <c r="AO844" s="122">
        <f t="shared" ref="AO844:AO847" si="911">AV844+BC844</f>
        <v>0</v>
      </c>
      <c r="AP844" s="122">
        <f t="shared" ref="AP844:AP847" si="912">AW844+BD844</f>
        <v>0</v>
      </c>
      <c r="AQ844" s="122">
        <f t="shared" ref="AQ844:AQ847" si="913">AX844+BE844</f>
        <v>0</v>
      </c>
      <c r="AR844" s="122">
        <f t="shared" ref="AR844:AR847" si="914">AY844+BF844</f>
        <v>0</v>
      </c>
      <c r="AS844" s="123"/>
      <c r="AT844" s="123"/>
      <c r="AU844" s="123"/>
      <c r="AV844" s="122">
        <f>VLOOKUP(C844,'[1]13'!$C$23:$AZ$935,46,0)</f>
        <v>0</v>
      </c>
      <c r="AW844" s="122">
        <f>VLOOKUP(C844,'[1]13'!$C$23:$AZ$935,47,0)</f>
        <v>0</v>
      </c>
      <c r="AX844" s="122"/>
      <c r="AY844" s="122">
        <f>VLOOKUP(C844,'[1]13'!$C$23:$AZ$935,49,0)</f>
        <v>0</v>
      </c>
      <c r="AZ844" s="123"/>
      <c r="BA844" s="123"/>
      <c r="BB844" s="123"/>
      <c r="BC844" s="123">
        <v>0</v>
      </c>
      <c r="BD844" s="123">
        <v>0</v>
      </c>
      <c r="BE844" s="123"/>
      <c r="BF844" s="123">
        <v>0</v>
      </c>
      <c r="BG844" s="123"/>
      <c r="BH844" s="123"/>
      <c r="BI844" s="123"/>
      <c r="BJ844" s="123"/>
      <c r="BK844" s="123"/>
      <c r="BL844" s="123"/>
      <c r="BM844" s="123"/>
      <c r="BN844" s="123"/>
      <c r="BO844" s="123"/>
      <c r="BP844" s="123"/>
      <c r="BQ844" s="123"/>
      <c r="BR844" s="123"/>
      <c r="BS844" s="123"/>
      <c r="BT844" s="123"/>
      <c r="BU844" s="123"/>
      <c r="BV844" s="123"/>
      <c r="BW844" s="123"/>
      <c r="BX844" s="123"/>
      <c r="BY844" s="122">
        <f t="shared" ref="BY844:BY847" si="915">F844-AO844</f>
        <v>0</v>
      </c>
      <c r="BZ844" s="123"/>
      <c r="CA844" s="123"/>
    </row>
    <row r="845" spans="1:79" ht="62.2" x14ac:dyDescent="0.35">
      <c r="A845" s="115" t="s">
        <v>1663</v>
      </c>
      <c r="B845" s="111" t="s">
        <v>181</v>
      </c>
      <c r="C845" s="108" t="s">
        <v>182</v>
      </c>
      <c r="D845" s="122">
        <v>3.02894</v>
      </c>
      <c r="E845" s="123"/>
      <c r="F845" s="122">
        <f>VLOOKUP(C845,'[1]13'!$C$23:$AZ$935,4,0)</f>
        <v>0</v>
      </c>
      <c r="G845" s="122">
        <f>VLOOKUP(C845,'[1]13'!$C$23:$AZ$935,5,0)</f>
        <v>0</v>
      </c>
      <c r="H845" s="122"/>
      <c r="I845" s="122">
        <f>VLOOKUP(C845,'[1]13'!$C$23:$AZ$935,7,0)</f>
        <v>0</v>
      </c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3"/>
      <c r="AC845" s="123"/>
      <c r="AD845" s="123"/>
      <c r="AE845" s="123"/>
      <c r="AF845" s="123"/>
      <c r="AG845" s="123"/>
      <c r="AH845" s="123">
        <v>0</v>
      </c>
      <c r="AI845" s="123">
        <v>0</v>
      </c>
      <c r="AJ845" s="123"/>
      <c r="AK845" s="123">
        <v>0</v>
      </c>
      <c r="AL845" s="123"/>
      <c r="AM845" s="123"/>
      <c r="AN845" s="123"/>
      <c r="AO845" s="122">
        <f t="shared" si="911"/>
        <v>0</v>
      </c>
      <c r="AP845" s="122">
        <f t="shared" si="912"/>
        <v>0</v>
      </c>
      <c r="AQ845" s="122">
        <f t="shared" si="913"/>
        <v>0</v>
      </c>
      <c r="AR845" s="122">
        <f t="shared" si="914"/>
        <v>0</v>
      </c>
      <c r="AS845" s="123"/>
      <c r="AT845" s="123"/>
      <c r="AU845" s="123"/>
      <c r="AV845" s="122">
        <f>VLOOKUP(C845,'[1]13'!$C$23:$AZ$935,46,0)</f>
        <v>0</v>
      </c>
      <c r="AW845" s="122">
        <f>VLOOKUP(C845,'[1]13'!$C$23:$AZ$935,47,0)</f>
        <v>0</v>
      </c>
      <c r="AX845" s="122"/>
      <c r="AY845" s="122">
        <f>VLOOKUP(C845,'[1]13'!$C$23:$AZ$935,49,0)</f>
        <v>0</v>
      </c>
      <c r="AZ845" s="123"/>
      <c r="BA845" s="123"/>
      <c r="BB845" s="123"/>
      <c r="BC845" s="123">
        <v>0</v>
      </c>
      <c r="BD845" s="123">
        <v>0</v>
      </c>
      <c r="BE845" s="123"/>
      <c r="BF845" s="123">
        <v>0</v>
      </c>
      <c r="BG845" s="123"/>
      <c r="BH845" s="123"/>
      <c r="BI845" s="123"/>
      <c r="BJ845" s="123"/>
      <c r="BK845" s="123"/>
      <c r="BL845" s="123"/>
      <c r="BM845" s="123"/>
      <c r="BN845" s="123"/>
      <c r="BO845" s="123"/>
      <c r="BP845" s="123"/>
      <c r="BQ845" s="123"/>
      <c r="BR845" s="123"/>
      <c r="BS845" s="123"/>
      <c r="BT845" s="123"/>
      <c r="BU845" s="123"/>
      <c r="BV845" s="123"/>
      <c r="BW845" s="123"/>
      <c r="BX845" s="123"/>
      <c r="BY845" s="122">
        <f t="shared" si="915"/>
        <v>0</v>
      </c>
      <c r="BZ845" s="123"/>
      <c r="CA845" s="123"/>
    </row>
    <row r="846" spans="1:79" ht="46.65" x14ac:dyDescent="0.35">
      <c r="A846" s="115" t="s">
        <v>1663</v>
      </c>
      <c r="B846" s="111" t="s">
        <v>1092</v>
      </c>
      <c r="C846" s="108" t="s">
        <v>1607</v>
      </c>
      <c r="D846" s="122">
        <v>2.7096499999999999</v>
      </c>
      <c r="E846" s="123"/>
      <c r="F846" s="122">
        <f>VLOOKUP(C846,'[1]13'!$C$23:$AZ$935,4,0)</f>
        <v>2.7096500000000003</v>
      </c>
      <c r="G846" s="122">
        <f>VLOOKUP(C846,'[1]13'!$C$23:$AZ$935,5,0)</f>
        <v>0</v>
      </c>
      <c r="H846" s="122"/>
      <c r="I846" s="122">
        <f>VLOOKUP(C846,'[1]13'!$C$23:$AZ$935,7,0)</f>
        <v>0.3</v>
      </c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3"/>
      <c r="AC846" s="123"/>
      <c r="AD846" s="123"/>
      <c r="AE846" s="123"/>
      <c r="AF846" s="123"/>
      <c r="AG846" s="123"/>
      <c r="AH846" s="123">
        <v>2.7096500000000003</v>
      </c>
      <c r="AI846" s="123">
        <v>0</v>
      </c>
      <c r="AJ846" s="123"/>
      <c r="AK846" s="123">
        <v>0.3</v>
      </c>
      <c r="AL846" s="123"/>
      <c r="AM846" s="123"/>
      <c r="AN846" s="123"/>
      <c r="AO846" s="122">
        <f t="shared" si="911"/>
        <v>0</v>
      </c>
      <c r="AP846" s="122">
        <f t="shared" si="912"/>
        <v>0</v>
      </c>
      <c r="AQ846" s="122">
        <f t="shared" si="913"/>
        <v>0</v>
      </c>
      <c r="AR846" s="122">
        <f t="shared" si="914"/>
        <v>0</v>
      </c>
      <c r="AS846" s="123"/>
      <c r="AT846" s="123"/>
      <c r="AU846" s="123"/>
      <c r="AV846" s="122">
        <f>VLOOKUP(C846,'[1]13'!$C$23:$AZ$935,46,0)</f>
        <v>0</v>
      </c>
      <c r="AW846" s="122">
        <f>VLOOKUP(C846,'[1]13'!$C$23:$AZ$935,47,0)</f>
        <v>0</v>
      </c>
      <c r="AX846" s="122"/>
      <c r="AY846" s="122">
        <f>VLOOKUP(C846,'[1]13'!$C$23:$AZ$935,49,0)</f>
        <v>0</v>
      </c>
      <c r="AZ846" s="123"/>
      <c r="BA846" s="123"/>
      <c r="BB846" s="123"/>
      <c r="BC846" s="123">
        <v>0</v>
      </c>
      <c r="BD846" s="123">
        <v>0</v>
      </c>
      <c r="BE846" s="123"/>
      <c r="BF846" s="123">
        <v>0</v>
      </c>
      <c r="BG846" s="123"/>
      <c r="BH846" s="123"/>
      <c r="BI846" s="123"/>
      <c r="BJ846" s="123"/>
      <c r="BK846" s="123"/>
      <c r="BL846" s="123"/>
      <c r="BM846" s="123"/>
      <c r="BN846" s="123"/>
      <c r="BO846" s="123"/>
      <c r="BP846" s="123"/>
      <c r="BQ846" s="123"/>
      <c r="BR846" s="123"/>
      <c r="BS846" s="123"/>
      <c r="BT846" s="123"/>
      <c r="BU846" s="123"/>
      <c r="BV846" s="123"/>
      <c r="BW846" s="123"/>
      <c r="BX846" s="123"/>
      <c r="BY846" s="122">
        <f t="shared" si="915"/>
        <v>2.7096500000000003</v>
      </c>
      <c r="BZ846" s="123"/>
      <c r="CA846" s="123"/>
    </row>
    <row r="847" spans="1:79" ht="77.7" x14ac:dyDescent="0.35">
      <c r="A847" s="115" t="s">
        <v>1663</v>
      </c>
      <c r="B847" s="111" t="s">
        <v>183</v>
      </c>
      <c r="C847" s="108" t="s">
        <v>184</v>
      </c>
      <c r="D847" s="122">
        <v>5.7182299999999993</v>
      </c>
      <c r="E847" s="123"/>
      <c r="F847" s="122">
        <f>VLOOKUP(C847,'[1]13'!$C$23:$AZ$935,4,0)</f>
        <v>0</v>
      </c>
      <c r="G847" s="122">
        <f>VLOOKUP(C847,'[1]13'!$C$23:$AZ$935,5,0)</f>
        <v>0</v>
      </c>
      <c r="H847" s="122"/>
      <c r="I847" s="122">
        <f>VLOOKUP(C847,'[1]13'!$C$23:$AZ$935,7,0)</f>
        <v>0</v>
      </c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3"/>
      <c r="AC847" s="123"/>
      <c r="AD847" s="123"/>
      <c r="AE847" s="123"/>
      <c r="AF847" s="123"/>
      <c r="AG847" s="123"/>
      <c r="AH847" s="123">
        <v>0</v>
      </c>
      <c r="AI847" s="123">
        <v>0</v>
      </c>
      <c r="AJ847" s="123"/>
      <c r="AK847" s="123">
        <v>0</v>
      </c>
      <c r="AL847" s="123"/>
      <c r="AM847" s="123"/>
      <c r="AN847" s="123"/>
      <c r="AO847" s="122">
        <f t="shared" si="911"/>
        <v>0</v>
      </c>
      <c r="AP847" s="122">
        <f t="shared" si="912"/>
        <v>0</v>
      </c>
      <c r="AQ847" s="122">
        <f t="shared" si="913"/>
        <v>0</v>
      </c>
      <c r="AR847" s="122">
        <f t="shared" si="914"/>
        <v>0</v>
      </c>
      <c r="AS847" s="123"/>
      <c r="AT847" s="123"/>
      <c r="AU847" s="123"/>
      <c r="AV847" s="122">
        <f>VLOOKUP(C847,'[1]13'!$C$23:$AZ$935,46,0)</f>
        <v>0</v>
      </c>
      <c r="AW847" s="122">
        <f>VLOOKUP(C847,'[1]13'!$C$23:$AZ$935,47,0)</f>
        <v>0</v>
      </c>
      <c r="AX847" s="122"/>
      <c r="AY847" s="122">
        <f>VLOOKUP(C847,'[1]13'!$C$23:$AZ$935,49,0)</f>
        <v>0</v>
      </c>
      <c r="AZ847" s="123"/>
      <c r="BA847" s="123"/>
      <c r="BB847" s="123"/>
      <c r="BC847" s="123">
        <v>0</v>
      </c>
      <c r="BD847" s="123">
        <v>0</v>
      </c>
      <c r="BE847" s="123"/>
      <c r="BF847" s="123">
        <v>0</v>
      </c>
      <c r="BG847" s="123"/>
      <c r="BH847" s="123"/>
      <c r="BI847" s="123"/>
      <c r="BJ847" s="123"/>
      <c r="BK847" s="123"/>
      <c r="BL847" s="123"/>
      <c r="BM847" s="123"/>
      <c r="BN847" s="123"/>
      <c r="BO847" s="123"/>
      <c r="BP847" s="123"/>
      <c r="BQ847" s="123"/>
      <c r="BR847" s="123"/>
      <c r="BS847" s="123"/>
      <c r="BT847" s="123"/>
      <c r="BU847" s="123"/>
      <c r="BV847" s="123"/>
      <c r="BW847" s="123"/>
      <c r="BX847" s="123"/>
      <c r="BY847" s="122">
        <f t="shared" si="915"/>
        <v>0</v>
      </c>
      <c r="BZ847" s="123"/>
      <c r="CA847" s="123"/>
    </row>
    <row r="848" spans="1:79" x14ac:dyDescent="0.35">
      <c r="A848" s="119"/>
      <c r="B848" s="118" t="s">
        <v>53</v>
      </c>
      <c r="C848" s="105"/>
      <c r="D848" s="133">
        <f t="shared" ref="D848:BN848" si="916">SUM(D849:D857)</f>
        <v>135.21964001000001</v>
      </c>
      <c r="E848" s="133">
        <f t="shared" si="916"/>
        <v>0</v>
      </c>
      <c r="F848" s="133">
        <f t="shared" si="916"/>
        <v>26.107459999999996</v>
      </c>
      <c r="G848" s="133">
        <f t="shared" si="916"/>
        <v>0.5</v>
      </c>
      <c r="H848" s="133">
        <f t="shared" si="916"/>
        <v>0</v>
      </c>
      <c r="I848" s="133">
        <f t="shared" si="916"/>
        <v>3.9279999999999999</v>
      </c>
      <c r="J848" s="133">
        <f t="shared" si="916"/>
        <v>0</v>
      </c>
      <c r="K848" s="133">
        <f t="shared" si="916"/>
        <v>0</v>
      </c>
      <c r="L848" s="133">
        <f t="shared" si="916"/>
        <v>0</v>
      </c>
      <c r="M848" s="133">
        <f t="shared" si="916"/>
        <v>0</v>
      </c>
      <c r="N848" s="133">
        <f t="shared" si="916"/>
        <v>0</v>
      </c>
      <c r="O848" s="133">
        <f t="shared" si="916"/>
        <v>0</v>
      </c>
      <c r="P848" s="133">
        <f t="shared" si="916"/>
        <v>0</v>
      </c>
      <c r="Q848" s="133">
        <f t="shared" si="916"/>
        <v>0</v>
      </c>
      <c r="R848" s="133">
        <f t="shared" si="916"/>
        <v>0</v>
      </c>
      <c r="S848" s="133">
        <f t="shared" si="916"/>
        <v>0</v>
      </c>
      <c r="T848" s="133">
        <f t="shared" si="916"/>
        <v>0</v>
      </c>
      <c r="U848" s="133">
        <f t="shared" si="916"/>
        <v>0</v>
      </c>
      <c r="V848" s="133">
        <f t="shared" si="916"/>
        <v>0</v>
      </c>
      <c r="W848" s="133">
        <f t="shared" si="916"/>
        <v>0</v>
      </c>
      <c r="X848" s="133">
        <f t="shared" si="916"/>
        <v>0</v>
      </c>
      <c r="Y848" s="133">
        <f t="shared" si="916"/>
        <v>0</v>
      </c>
      <c r="Z848" s="133">
        <f t="shared" si="916"/>
        <v>0</v>
      </c>
      <c r="AA848" s="133">
        <f t="shared" si="916"/>
        <v>0</v>
      </c>
      <c r="AB848" s="133">
        <f t="shared" si="916"/>
        <v>0</v>
      </c>
      <c r="AC848" s="133">
        <f t="shared" si="916"/>
        <v>0</v>
      </c>
      <c r="AD848" s="133">
        <f t="shared" si="916"/>
        <v>0</v>
      </c>
      <c r="AE848" s="133">
        <f t="shared" si="916"/>
        <v>0</v>
      </c>
      <c r="AF848" s="133">
        <f t="shared" si="916"/>
        <v>0</v>
      </c>
      <c r="AG848" s="133">
        <f t="shared" si="916"/>
        <v>0</v>
      </c>
      <c r="AH848" s="133">
        <f t="shared" si="916"/>
        <v>26.107459999999996</v>
      </c>
      <c r="AI848" s="133">
        <f t="shared" si="916"/>
        <v>0.5</v>
      </c>
      <c r="AJ848" s="133">
        <f t="shared" si="916"/>
        <v>0</v>
      </c>
      <c r="AK848" s="133">
        <f t="shared" si="916"/>
        <v>3.9279999999999999</v>
      </c>
      <c r="AL848" s="133">
        <f t="shared" si="916"/>
        <v>0</v>
      </c>
      <c r="AM848" s="133">
        <f t="shared" si="916"/>
        <v>0</v>
      </c>
      <c r="AN848" s="133">
        <f t="shared" si="916"/>
        <v>0</v>
      </c>
      <c r="AO848" s="133">
        <f t="shared" si="916"/>
        <v>14.757337939999999</v>
      </c>
      <c r="AP848" s="133">
        <f t="shared" si="916"/>
        <v>0</v>
      </c>
      <c r="AQ848" s="133">
        <f t="shared" si="916"/>
        <v>0</v>
      </c>
      <c r="AR848" s="133">
        <f t="shared" si="916"/>
        <v>2.0329999999999999</v>
      </c>
      <c r="AS848" s="133">
        <f t="shared" si="916"/>
        <v>0</v>
      </c>
      <c r="AT848" s="133">
        <f t="shared" si="916"/>
        <v>0</v>
      </c>
      <c r="AU848" s="133">
        <f t="shared" si="916"/>
        <v>0</v>
      </c>
      <c r="AV848" s="133">
        <f t="shared" si="916"/>
        <v>0</v>
      </c>
      <c r="AW848" s="133">
        <f t="shared" si="916"/>
        <v>0</v>
      </c>
      <c r="AX848" s="133">
        <f t="shared" si="916"/>
        <v>0</v>
      </c>
      <c r="AY848" s="133">
        <f t="shared" si="916"/>
        <v>0</v>
      </c>
      <c r="AZ848" s="133">
        <f t="shared" si="916"/>
        <v>0</v>
      </c>
      <c r="BA848" s="133">
        <f t="shared" si="916"/>
        <v>0</v>
      </c>
      <c r="BB848" s="133">
        <f t="shared" si="916"/>
        <v>0</v>
      </c>
      <c r="BC848" s="133">
        <f t="shared" si="916"/>
        <v>14.757337939999999</v>
      </c>
      <c r="BD848" s="133">
        <f t="shared" si="916"/>
        <v>0</v>
      </c>
      <c r="BE848" s="133">
        <f t="shared" si="916"/>
        <v>0</v>
      </c>
      <c r="BF848" s="133">
        <f t="shared" si="916"/>
        <v>2.0329999999999999</v>
      </c>
      <c r="BG848" s="133">
        <f t="shared" si="916"/>
        <v>0</v>
      </c>
      <c r="BH848" s="133">
        <f t="shared" si="916"/>
        <v>0</v>
      </c>
      <c r="BI848" s="133">
        <f t="shared" si="916"/>
        <v>0</v>
      </c>
      <c r="BJ848" s="133">
        <f t="shared" si="916"/>
        <v>0</v>
      </c>
      <c r="BK848" s="133">
        <f t="shared" si="916"/>
        <v>0</v>
      </c>
      <c r="BL848" s="133">
        <f t="shared" si="916"/>
        <v>0</v>
      </c>
      <c r="BM848" s="133">
        <f t="shared" si="916"/>
        <v>0</v>
      </c>
      <c r="BN848" s="133">
        <f t="shared" si="916"/>
        <v>0</v>
      </c>
      <c r="BO848" s="133">
        <f t="shared" ref="BO848:CA848" si="917">SUM(BO849:BO857)</f>
        <v>0</v>
      </c>
      <c r="BP848" s="133">
        <f t="shared" si="917"/>
        <v>0</v>
      </c>
      <c r="BQ848" s="133">
        <f t="shared" si="917"/>
        <v>0</v>
      </c>
      <c r="BR848" s="133">
        <f t="shared" si="917"/>
        <v>0</v>
      </c>
      <c r="BS848" s="133">
        <f t="shared" si="917"/>
        <v>0</v>
      </c>
      <c r="BT848" s="133">
        <f t="shared" si="917"/>
        <v>0</v>
      </c>
      <c r="BU848" s="133">
        <f t="shared" si="917"/>
        <v>0</v>
      </c>
      <c r="BV848" s="133">
        <f t="shared" si="917"/>
        <v>0</v>
      </c>
      <c r="BW848" s="133">
        <f t="shared" si="917"/>
        <v>0</v>
      </c>
      <c r="BX848" s="133">
        <f t="shared" si="917"/>
        <v>0</v>
      </c>
      <c r="BY848" s="133">
        <f t="shared" si="917"/>
        <v>11.350122059999997</v>
      </c>
      <c r="BZ848" s="133">
        <f t="shared" si="917"/>
        <v>0</v>
      </c>
      <c r="CA848" s="133">
        <f t="shared" si="917"/>
        <v>0</v>
      </c>
    </row>
    <row r="849" spans="1:79" ht="46.65" x14ac:dyDescent="0.35">
      <c r="A849" s="115" t="s">
        <v>1663</v>
      </c>
      <c r="B849" s="111" t="s">
        <v>185</v>
      </c>
      <c r="C849" s="108" t="s">
        <v>564</v>
      </c>
      <c r="D849" s="122">
        <v>8.9132800000000003</v>
      </c>
      <c r="E849" s="123"/>
      <c r="F849" s="122">
        <f>VLOOKUP(C849,'[1]13'!$C$23:$AZ$935,4,0)</f>
        <v>8.9132800000000003</v>
      </c>
      <c r="G849" s="122">
        <f>VLOOKUP(C849,'[1]13'!$C$23:$AZ$935,5,0)</f>
        <v>0.5</v>
      </c>
      <c r="H849" s="122"/>
      <c r="I849" s="122">
        <f>VLOOKUP(C849,'[1]13'!$C$23:$AZ$935,7,0)</f>
        <v>1.4</v>
      </c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3"/>
      <c r="AC849" s="123"/>
      <c r="AD849" s="123"/>
      <c r="AE849" s="123"/>
      <c r="AF849" s="123"/>
      <c r="AG849" s="123"/>
      <c r="AH849" s="123">
        <v>8.9132800000000003</v>
      </c>
      <c r="AI849" s="123">
        <v>0.5</v>
      </c>
      <c r="AJ849" s="123"/>
      <c r="AK849" s="123">
        <v>1.4</v>
      </c>
      <c r="AL849" s="123"/>
      <c r="AM849" s="123"/>
      <c r="AN849" s="123"/>
      <c r="AO849" s="122">
        <f t="shared" ref="AO849:AO857" si="918">AV849+BC849</f>
        <v>0</v>
      </c>
      <c r="AP849" s="122">
        <f t="shared" ref="AP849:AP857" si="919">AW849+BD849</f>
        <v>0</v>
      </c>
      <c r="AQ849" s="122">
        <f t="shared" ref="AQ849:AQ857" si="920">AX849+BE849</f>
        <v>0</v>
      </c>
      <c r="AR849" s="122">
        <f t="shared" ref="AR849:AR857" si="921">AY849+BF849</f>
        <v>0</v>
      </c>
      <c r="AS849" s="123"/>
      <c r="AT849" s="123"/>
      <c r="AU849" s="123"/>
      <c r="AV849" s="122">
        <f>VLOOKUP(C849,'[1]13'!$C$23:$AZ$935,46,0)</f>
        <v>0</v>
      </c>
      <c r="AW849" s="122">
        <f>VLOOKUP(C849,'[1]13'!$C$23:$AZ$935,47,0)</f>
        <v>0</v>
      </c>
      <c r="AX849" s="122"/>
      <c r="AY849" s="122">
        <f>VLOOKUP(C849,'[1]13'!$C$23:$AZ$935,49,0)</f>
        <v>0</v>
      </c>
      <c r="AZ849" s="123"/>
      <c r="BA849" s="123"/>
      <c r="BB849" s="123"/>
      <c r="BC849" s="123">
        <v>0</v>
      </c>
      <c r="BD849" s="123">
        <v>0</v>
      </c>
      <c r="BE849" s="123"/>
      <c r="BF849" s="123">
        <v>0</v>
      </c>
      <c r="BG849" s="123"/>
      <c r="BH849" s="123"/>
      <c r="BI849" s="123"/>
      <c r="BJ849" s="123"/>
      <c r="BK849" s="123"/>
      <c r="BL849" s="123"/>
      <c r="BM849" s="123"/>
      <c r="BN849" s="123"/>
      <c r="BO849" s="123"/>
      <c r="BP849" s="123"/>
      <c r="BQ849" s="123"/>
      <c r="BR849" s="123"/>
      <c r="BS849" s="123"/>
      <c r="BT849" s="123"/>
      <c r="BU849" s="123"/>
      <c r="BV849" s="123"/>
      <c r="BW849" s="123"/>
      <c r="BX849" s="123"/>
      <c r="BY849" s="122">
        <f t="shared" ref="BY849:BY857" si="922">F849-AO849</f>
        <v>8.9132800000000003</v>
      </c>
      <c r="BZ849" s="123"/>
      <c r="CA849" s="123"/>
    </row>
    <row r="850" spans="1:79" ht="62.2" x14ac:dyDescent="0.35">
      <c r="A850" s="115" t="s">
        <v>1663</v>
      </c>
      <c r="B850" s="111" t="s">
        <v>186</v>
      </c>
      <c r="C850" s="108" t="s">
        <v>565</v>
      </c>
      <c r="D850" s="122">
        <v>7.7426300100000001</v>
      </c>
      <c r="E850" s="123"/>
      <c r="F850" s="122">
        <f>VLOOKUP(C850,'[1]13'!$C$23:$AZ$935,4,0)</f>
        <v>0</v>
      </c>
      <c r="G850" s="122">
        <f>VLOOKUP(C850,'[1]13'!$C$23:$AZ$935,5,0)</f>
        <v>0</v>
      </c>
      <c r="H850" s="122"/>
      <c r="I850" s="122">
        <f>VLOOKUP(C850,'[1]13'!$C$23:$AZ$935,7,0)</f>
        <v>0</v>
      </c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3"/>
      <c r="AC850" s="123"/>
      <c r="AD850" s="123"/>
      <c r="AE850" s="123"/>
      <c r="AF850" s="123"/>
      <c r="AG850" s="123"/>
      <c r="AH850" s="123">
        <v>0</v>
      </c>
      <c r="AI850" s="123">
        <v>0</v>
      </c>
      <c r="AJ850" s="123"/>
      <c r="AK850" s="123">
        <v>0</v>
      </c>
      <c r="AL850" s="123"/>
      <c r="AM850" s="123"/>
      <c r="AN850" s="123"/>
      <c r="AO850" s="122">
        <f t="shared" si="918"/>
        <v>0</v>
      </c>
      <c r="AP850" s="122">
        <f t="shared" si="919"/>
        <v>0</v>
      </c>
      <c r="AQ850" s="122">
        <f t="shared" si="920"/>
        <v>0</v>
      </c>
      <c r="AR850" s="122">
        <f t="shared" si="921"/>
        <v>0</v>
      </c>
      <c r="AS850" s="123"/>
      <c r="AT850" s="123"/>
      <c r="AU850" s="123"/>
      <c r="AV850" s="122">
        <f>VLOOKUP(C850,'[1]13'!$C$23:$AZ$935,46,0)</f>
        <v>0</v>
      </c>
      <c r="AW850" s="122">
        <f>VLOOKUP(C850,'[1]13'!$C$23:$AZ$935,47,0)</f>
        <v>0</v>
      </c>
      <c r="AX850" s="122"/>
      <c r="AY850" s="122">
        <f>VLOOKUP(C850,'[1]13'!$C$23:$AZ$935,49,0)</f>
        <v>0</v>
      </c>
      <c r="AZ850" s="123"/>
      <c r="BA850" s="123"/>
      <c r="BB850" s="123"/>
      <c r="BC850" s="123">
        <v>0</v>
      </c>
      <c r="BD850" s="123">
        <v>0</v>
      </c>
      <c r="BE850" s="123"/>
      <c r="BF850" s="123">
        <v>0</v>
      </c>
      <c r="BG850" s="123"/>
      <c r="BH850" s="123"/>
      <c r="BI850" s="123"/>
      <c r="BJ850" s="123"/>
      <c r="BK850" s="123"/>
      <c r="BL850" s="123"/>
      <c r="BM850" s="123"/>
      <c r="BN850" s="123"/>
      <c r="BO850" s="123"/>
      <c r="BP850" s="123"/>
      <c r="BQ850" s="123"/>
      <c r="BR850" s="123"/>
      <c r="BS850" s="123"/>
      <c r="BT850" s="123"/>
      <c r="BU850" s="123"/>
      <c r="BV850" s="123"/>
      <c r="BW850" s="123"/>
      <c r="BX850" s="123"/>
      <c r="BY850" s="122">
        <f t="shared" si="922"/>
        <v>0</v>
      </c>
      <c r="BZ850" s="123"/>
      <c r="CA850" s="123"/>
    </row>
    <row r="851" spans="1:79" ht="46.65" x14ac:dyDescent="0.35">
      <c r="A851" s="115" t="s">
        <v>1663</v>
      </c>
      <c r="B851" s="111" t="s">
        <v>187</v>
      </c>
      <c r="C851" s="108" t="s">
        <v>566</v>
      </c>
      <c r="D851" s="122">
        <v>17.34524</v>
      </c>
      <c r="E851" s="123"/>
      <c r="F851" s="122">
        <f>VLOOKUP(C851,'[1]13'!$C$23:$AZ$935,4,0)</f>
        <v>0</v>
      </c>
      <c r="G851" s="122">
        <f>VLOOKUP(C851,'[1]13'!$C$23:$AZ$935,5,0)</f>
        <v>0</v>
      </c>
      <c r="H851" s="122"/>
      <c r="I851" s="122">
        <f>VLOOKUP(C851,'[1]13'!$C$23:$AZ$935,7,0)</f>
        <v>0</v>
      </c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3"/>
      <c r="AC851" s="123"/>
      <c r="AD851" s="123"/>
      <c r="AE851" s="123"/>
      <c r="AF851" s="123"/>
      <c r="AG851" s="123"/>
      <c r="AH851" s="123">
        <v>0</v>
      </c>
      <c r="AI851" s="123">
        <v>0</v>
      </c>
      <c r="AJ851" s="123"/>
      <c r="AK851" s="123">
        <v>0</v>
      </c>
      <c r="AL851" s="123"/>
      <c r="AM851" s="123"/>
      <c r="AN851" s="123"/>
      <c r="AO851" s="122">
        <f t="shared" si="918"/>
        <v>0</v>
      </c>
      <c r="AP851" s="122">
        <f t="shared" si="919"/>
        <v>0</v>
      </c>
      <c r="AQ851" s="122">
        <f t="shared" si="920"/>
        <v>0</v>
      </c>
      <c r="AR851" s="122">
        <f t="shared" si="921"/>
        <v>0</v>
      </c>
      <c r="AS851" s="123"/>
      <c r="AT851" s="123"/>
      <c r="AU851" s="123"/>
      <c r="AV851" s="122">
        <f>VLOOKUP(C851,'[1]13'!$C$23:$AZ$935,46,0)</f>
        <v>0</v>
      </c>
      <c r="AW851" s="122">
        <f>VLOOKUP(C851,'[1]13'!$C$23:$AZ$935,47,0)</f>
        <v>0</v>
      </c>
      <c r="AX851" s="122"/>
      <c r="AY851" s="122">
        <f>VLOOKUP(C851,'[1]13'!$C$23:$AZ$935,49,0)</f>
        <v>0</v>
      </c>
      <c r="AZ851" s="123"/>
      <c r="BA851" s="123"/>
      <c r="BB851" s="123"/>
      <c r="BC851" s="123">
        <v>0</v>
      </c>
      <c r="BD851" s="123">
        <v>0</v>
      </c>
      <c r="BE851" s="123"/>
      <c r="BF851" s="123">
        <v>0</v>
      </c>
      <c r="BG851" s="123"/>
      <c r="BH851" s="123"/>
      <c r="BI851" s="123"/>
      <c r="BJ851" s="123"/>
      <c r="BK851" s="123"/>
      <c r="BL851" s="123"/>
      <c r="BM851" s="123"/>
      <c r="BN851" s="123"/>
      <c r="BO851" s="123"/>
      <c r="BP851" s="123"/>
      <c r="BQ851" s="123"/>
      <c r="BR851" s="123"/>
      <c r="BS851" s="123"/>
      <c r="BT851" s="123"/>
      <c r="BU851" s="123"/>
      <c r="BV851" s="123"/>
      <c r="BW851" s="123"/>
      <c r="BX851" s="123"/>
      <c r="BY851" s="122">
        <f t="shared" si="922"/>
        <v>0</v>
      </c>
      <c r="BZ851" s="123"/>
      <c r="CA851" s="123"/>
    </row>
    <row r="852" spans="1:79" ht="62.2" x14ac:dyDescent="0.35">
      <c r="A852" s="115" t="s">
        <v>1663</v>
      </c>
      <c r="B852" s="111" t="s">
        <v>188</v>
      </c>
      <c r="C852" s="108" t="s">
        <v>567</v>
      </c>
      <c r="D852" s="122">
        <v>54.974249999999998</v>
      </c>
      <c r="E852" s="123"/>
      <c r="F852" s="122">
        <f>VLOOKUP(C852,'[1]13'!$C$23:$AZ$935,4,0)</f>
        <v>0</v>
      </c>
      <c r="G852" s="122">
        <f>VLOOKUP(C852,'[1]13'!$C$23:$AZ$935,5,0)</f>
        <v>0</v>
      </c>
      <c r="H852" s="122"/>
      <c r="I852" s="122">
        <f>VLOOKUP(C852,'[1]13'!$C$23:$AZ$935,7,0)</f>
        <v>0</v>
      </c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  <c r="AD852" s="123"/>
      <c r="AE852" s="123"/>
      <c r="AF852" s="123"/>
      <c r="AG852" s="123"/>
      <c r="AH852" s="123">
        <v>0</v>
      </c>
      <c r="AI852" s="123">
        <v>0</v>
      </c>
      <c r="AJ852" s="123"/>
      <c r="AK852" s="123">
        <v>0</v>
      </c>
      <c r="AL852" s="123"/>
      <c r="AM852" s="123"/>
      <c r="AN852" s="123"/>
      <c r="AO852" s="122">
        <f t="shared" si="918"/>
        <v>0</v>
      </c>
      <c r="AP852" s="122">
        <f t="shared" si="919"/>
        <v>0</v>
      </c>
      <c r="AQ852" s="122">
        <f t="shared" si="920"/>
        <v>0</v>
      </c>
      <c r="AR852" s="122">
        <f t="shared" si="921"/>
        <v>0</v>
      </c>
      <c r="AS852" s="123"/>
      <c r="AT852" s="123"/>
      <c r="AU852" s="123"/>
      <c r="AV852" s="122">
        <f>VLOOKUP(C852,'[1]13'!$C$23:$AZ$935,46,0)</f>
        <v>0</v>
      </c>
      <c r="AW852" s="122">
        <f>VLOOKUP(C852,'[1]13'!$C$23:$AZ$935,47,0)</f>
        <v>0</v>
      </c>
      <c r="AX852" s="122"/>
      <c r="AY852" s="122">
        <f>VLOOKUP(C852,'[1]13'!$C$23:$AZ$935,49,0)</f>
        <v>0</v>
      </c>
      <c r="AZ852" s="123"/>
      <c r="BA852" s="123"/>
      <c r="BB852" s="123"/>
      <c r="BC852" s="123">
        <v>0</v>
      </c>
      <c r="BD852" s="123">
        <v>0</v>
      </c>
      <c r="BE852" s="123"/>
      <c r="BF852" s="123">
        <v>0</v>
      </c>
      <c r="BG852" s="123"/>
      <c r="BH852" s="123"/>
      <c r="BI852" s="123"/>
      <c r="BJ852" s="123"/>
      <c r="BK852" s="123"/>
      <c r="BL852" s="123"/>
      <c r="BM852" s="123"/>
      <c r="BN852" s="123"/>
      <c r="BO852" s="123"/>
      <c r="BP852" s="123"/>
      <c r="BQ852" s="123"/>
      <c r="BR852" s="123"/>
      <c r="BS852" s="123"/>
      <c r="BT852" s="123"/>
      <c r="BU852" s="123"/>
      <c r="BV852" s="123"/>
      <c r="BW852" s="123"/>
      <c r="BX852" s="123"/>
      <c r="BY852" s="122">
        <f t="shared" si="922"/>
        <v>0</v>
      </c>
      <c r="BZ852" s="123"/>
      <c r="CA852" s="123"/>
    </row>
    <row r="853" spans="1:79" ht="108.8" x14ac:dyDescent="0.35">
      <c r="A853" s="115" t="s">
        <v>1663</v>
      </c>
      <c r="B853" s="111" t="s">
        <v>189</v>
      </c>
      <c r="C853" s="108" t="s">
        <v>568</v>
      </c>
      <c r="D853" s="122">
        <v>22.860720000000001</v>
      </c>
      <c r="E853" s="123"/>
      <c r="F853" s="122">
        <f>VLOOKUP(C853,'[1]13'!$C$23:$AZ$935,4,0)</f>
        <v>0</v>
      </c>
      <c r="G853" s="122">
        <f>VLOOKUP(C853,'[1]13'!$C$23:$AZ$935,5,0)</f>
        <v>0</v>
      </c>
      <c r="H853" s="122"/>
      <c r="I853" s="122">
        <f>VLOOKUP(C853,'[1]13'!$C$23:$AZ$935,7,0)</f>
        <v>0</v>
      </c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3"/>
      <c r="AC853" s="123"/>
      <c r="AD853" s="123"/>
      <c r="AE853" s="123"/>
      <c r="AF853" s="123"/>
      <c r="AG853" s="123"/>
      <c r="AH853" s="123">
        <v>0</v>
      </c>
      <c r="AI853" s="123">
        <v>0</v>
      </c>
      <c r="AJ853" s="123"/>
      <c r="AK853" s="123">
        <v>0</v>
      </c>
      <c r="AL853" s="123"/>
      <c r="AM853" s="123"/>
      <c r="AN853" s="123"/>
      <c r="AO853" s="122">
        <f t="shared" si="918"/>
        <v>0</v>
      </c>
      <c r="AP853" s="122">
        <f t="shared" si="919"/>
        <v>0</v>
      </c>
      <c r="AQ853" s="122">
        <f t="shared" si="920"/>
        <v>0</v>
      </c>
      <c r="AR853" s="122">
        <f t="shared" si="921"/>
        <v>0</v>
      </c>
      <c r="AS853" s="123"/>
      <c r="AT853" s="123"/>
      <c r="AU853" s="123"/>
      <c r="AV853" s="122">
        <f>VLOOKUP(C853,'[1]13'!$C$23:$AZ$935,46,0)</f>
        <v>0</v>
      </c>
      <c r="AW853" s="122">
        <f>VLOOKUP(C853,'[1]13'!$C$23:$AZ$935,47,0)</f>
        <v>0</v>
      </c>
      <c r="AX853" s="122"/>
      <c r="AY853" s="122">
        <f>VLOOKUP(C853,'[1]13'!$C$23:$AZ$935,49,0)</f>
        <v>0</v>
      </c>
      <c r="AZ853" s="123"/>
      <c r="BA853" s="123"/>
      <c r="BB853" s="123"/>
      <c r="BC853" s="123">
        <v>0</v>
      </c>
      <c r="BD853" s="123">
        <v>0</v>
      </c>
      <c r="BE853" s="123"/>
      <c r="BF853" s="123">
        <v>0</v>
      </c>
      <c r="BG853" s="123"/>
      <c r="BH853" s="123"/>
      <c r="BI853" s="123"/>
      <c r="BJ853" s="123"/>
      <c r="BK853" s="123"/>
      <c r="BL853" s="123"/>
      <c r="BM853" s="123"/>
      <c r="BN853" s="123"/>
      <c r="BO853" s="123"/>
      <c r="BP853" s="123"/>
      <c r="BQ853" s="123"/>
      <c r="BR853" s="123"/>
      <c r="BS853" s="123"/>
      <c r="BT853" s="123"/>
      <c r="BU853" s="123"/>
      <c r="BV853" s="123"/>
      <c r="BW853" s="123"/>
      <c r="BX853" s="123"/>
      <c r="BY853" s="122">
        <f t="shared" si="922"/>
        <v>0</v>
      </c>
      <c r="BZ853" s="123"/>
      <c r="CA853" s="123"/>
    </row>
    <row r="854" spans="1:79" ht="77.7" x14ac:dyDescent="0.35">
      <c r="A854" s="115" t="s">
        <v>1663</v>
      </c>
      <c r="B854" s="111" t="s">
        <v>190</v>
      </c>
      <c r="C854" s="108" t="s">
        <v>569</v>
      </c>
      <c r="D854" s="122">
        <v>5.0482399999999998</v>
      </c>
      <c r="E854" s="123"/>
      <c r="F854" s="122">
        <f>VLOOKUP(C854,'[1]13'!$C$23:$AZ$935,4,0)</f>
        <v>0</v>
      </c>
      <c r="G854" s="122">
        <f>VLOOKUP(C854,'[1]13'!$C$23:$AZ$935,5,0)</f>
        <v>0</v>
      </c>
      <c r="H854" s="122"/>
      <c r="I854" s="122">
        <f>VLOOKUP(C854,'[1]13'!$C$23:$AZ$935,7,0)</f>
        <v>0</v>
      </c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3"/>
      <c r="AC854" s="123"/>
      <c r="AD854" s="123"/>
      <c r="AE854" s="123"/>
      <c r="AF854" s="123"/>
      <c r="AG854" s="123"/>
      <c r="AH854" s="123">
        <v>0</v>
      </c>
      <c r="AI854" s="123">
        <v>0</v>
      </c>
      <c r="AJ854" s="123"/>
      <c r="AK854" s="123">
        <v>0</v>
      </c>
      <c r="AL854" s="123"/>
      <c r="AM854" s="123"/>
      <c r="AN854" s="123"/>
      <c r="AO854" s="122">
        <f t="shared" si="918"/>
        <v>0</v>
      </c>
      <c r="AP854" s="122">
        <f t="shared" si="919"/>
        <v>0</v>
      </c>
      <c r="AQ854" s="122">
        <f t="shared" si="920"/>
        <v>0</v>
      </c>
      <c r="AR854" s="122">
        <f t="shared" si="921"/>
        <v>0</v>
      </c>
      <c r="AS854" s="123"/>
      <c r="AT854" s="123"/>
      <c r="AU854" s="123"/>
      <c r="AV854" s="122">
        <f>VLOOKUP(C854,'[1]13'!$C$23:$AZ$935,46,0)</f>
        <v>0</v>
      </c>
      <c r="AW854" s="122">
        <f>VLOOKUP(C854,'[1]13'!$C$23:$AZ$935,47,0)</f>
        <v>0</v>
      </c>
      <c r="AX854" s="122"/>
      <c r="AY854" s="122">
        <f>VLOOKUP(C854,'[1]13'!$C$23:$AZ$935,49,0)</f>
        <v>0</v>
      </c>
      <c r="AZ854" s="123"/>
      <c r="BA854" s="123"/>
      <c r="BB854" s="123"/>
      <c r="BC854" s="123">
        <v>0</v>
      </c>
      <c r="BD854" s="123">
        <v>0</v>
      </c>
      <c r="BE854" s="123"/>
      <c r="BF854" s="123">
        <v>0</v>
      </c>
      <c r="BG854" s="123"/>
      <c r="BH854" s="123"/>
      <c r="BI854" s="123"/>
      <c r="BJ854" s="123"/>
      <c r="BK854" s="123"/>
      <c r="BL854" s="123"/>
      <c r="BM854" s="123"/>
      <c r="BN854" s="123"/>
      <c r="BO854" s="123"/>
      <c r="BP854" s="123"/>
      <c r="BQ854" s="123"/>
      <c r="BR854" s="123"/>
      <c r="BS854" s="123"/>
      <c r="BT854" s="123"/>
      <c r="BU854" s="123"/>
      <c r="BV854" s="123"/>
      <c r="BW854" s="123"/>
      <c r="BX854" s="123"/>
      <c r="BY854" s="122">
        <f t="shared" si="922"/>
        <v>0</v>
      </c>
      <c r="BZ854" s="123"/>
      <c r="CA854" s="123"/>
    </row>
    <row r="855" spans="1:79" ht="62.2" x14ac:dyDescent="0.35">
      <c r="A855" s="115" t="s">
        <v>1663</v>
      </c>
      <c r="B855" s="111" t="s">
        <v>191</v>
      </c>
      <c r="C855" s="108" t="s">
        <v>192</v>
      </c>
      <c r="D855" s="122">
        <v>15.433749999999998</v>
      </c>
      <c r="E855" s="123"/>
      <c r="F855" s="122">
        <f>VLOOKUP(C855,'[1]13'!$C$23:$AZ$935,4,0)</f>
        <v>15.433749999999996</v>
      </c>
      <c r="G855" s="122">
        <f>VLOOKUP(C855,'[1]13'!$C$23:$AZ$935,5,0)</f>
        <v>0</v>
      </c>
      <c r="H855" s="122"/>
      <c r="I855" s="122">
        <f>VLOOKUP(C855,'[1]13'!$C$23:$AZ$935,7,0)</f>
        <v>1.9279999999999999</v>
      </c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  <c r="AD855" s="123"/>
      <c r="AE855" s="123"/>
      <c r="AF855" s="123"/>
      <c r="AG855" s="123"/>
      <c r="AH855" s="123">
        <v>15.433749999999996</v>
      </c>
      <c r="AI855" s="123">
        <v>0</v>
      </c>
      <c r="AJ855" s="123"/>
      <c r="AK855" s="123">
        <v>1.9279999999999999</v>
      </c>
      <c r="AL855" s="123"/>
      <c r="AM855" s="123"/>
      <c r="AN855" s="123"/>
      <c r="AO855" s="122">
        <f t="shared" si="918"/>
        <v>14.757337939999999</v>
      </c>
      <c r="AP855" s="122">
        <f t="shared" si="919"/>
        <v>0</v>
      </c>
      <c r="AQ855" s="122">
        <f t="shared" si="920"/>
        <v>0</v>
      </c>
      <c r="AR855" s="122">
        <f t="shared" si="921"/>
        <v>2.0329999999999999</v>
      </c>
      <c r="AS855" s="123"/>
      <c r="AT855" s="123"/>
      <c r="AU855" s="123"/>
      <c r="AV855" s="122">
        <f>VLOOKUP(C855,'[1]13'!$C$23:$AZ$935,46,0)</f>
        <v>0</v>
      </c>
      <c r="AW855" s="122">
        <f>VLOOKUP(C855,'[1]13'!$C$23:$AZ$935,47,0)</f>
        <v>0</v>
      </c>
      <c r="AX855" s="122"/>
      <c r="AY855" s="122">
        <f>VLOOKUP(C855,'[1]13'!$C$23:$AZ$935,49,0)</f>
        <v>0</v>
      </c>
      <c r="AZ855" s="123"/>
      <c r="BA855" s="123"/>
      <c r="BB855" s="123"/>
      <c r="BC855" s="123">
        <v>14.757337939999999</v>
      </c>
      <c r="BD855" s="123">
        <v>0</v>
      </c>
      <c r="BE855" s="123"/>
      <c r="BF855" s="123">
        <v>2.0329999999999999</v>
      </c>
      <c r="BG855" s="123"/>
      <c r="BH855" s="123"/>
      <c r="BI855" s="123"/>
      <c r="BJ855" s="123"/>
      <c r="BK855" s="123"/>
      <c r="BL855" s="123"/>
      <c r="BM855" s="123"/>
      <c r="BN855" s="123"/>
      <c r="BO855" s="123"/>
      <c r="BP855" s="123"/>
      <c r="BQ855" s="123"/>
      <c r="BR855" s="123"/>
      <c r="BS855" s="123"/>
      <c r="BT855" s="123"/>
      <c r="BU855" s="123"/>
      <c r="BV855" s="123"/>
      <c r="BW855" s="123"/>
      <c r="BX855" s="123"/>
      <c r="BY855" s="122">
        <f t="shared" si="922"/>
        <v>0.67641205999999698</v>
      </c>
      <c r="BZ855" s="123"/>
      <c r="CA855" s="123"/>
    </row>
    <row r="856" spans="1:79" ht="93.25" x14ac:dyDescent="0.35">
      <c r="A856" s="115" t="s">
        <v>1663</v>
      </c>
      <c r="B856" s="111" t="s">
        <v>195</v>
      </c>
      <c r="C856" s="108" t="s">
        <v>196</v>
      </c>
      <c r="D856" s="122">
        <v>1.7604299999999999</v>
      </c>
      <c r="E856" s="123"/>
      <c r="F856" s="122">
        <f>VLOOKUP(C856,'[1]13'!$C$23:$AZ$935,4,0)</f>
        <v>1.7604299999999999</v>
      </c>
      <c r="G856" s="122">
        <f>VLOOKUP(C856,'[1]13'!$C$23:$AZ$935,5,0)</f>
        <v>0</v>
      </c>
      <c r="H856" s="122"/>
      <c r="I856" s="122">
        <f>VLOOKUP(C856,'[1]13'!$C$23:$AZ$935,7,0)</f>
        <v>0.6</v>
      </c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3"/>
      <c r="AC856" s="123"/>
      <c r="AD856" s="123"/>
      <c r="AE856" s="123"/>
      <c r="AF856" s="123"/>
      <c r="AG856" s="123"/>
      <c r="AH856" s="123">
        <v>1.7604299999999999</v>
      </c>
      <c r="AI856" s="123">
        <v>0</v>
      </c>
      <c r="AJ856" s="123"/>
      <c r="AK856" s="123">
        <v>0.6</v>
      </c>
      <c r="AL856" s="123"/>
      <c r="AM856" s="123"/>
      <c r="AN856" s="123"/>
      <c r="AO856" s="122">
        <f t="shared" si="918"/>
        <v>0</v>
      </c>
      <c r="AP856" s="122">
        <f t="shared" si="919"/>
        <v>0</v>
      </c>
      <c r="AQ856" s="122">
        <f t="shared" si="920"/>
        <v>0</v>
      </c>
      <c r="AR856" s="122">
        <f t="shared" si="921"/>
        <v>0</v>
      </c>
      <c r="AS856" s="123"/>
      <c r="AT856" s="123"/>
      <c r="AU856" s="123"/>
      <c r="AV856" s="122">
        <f>VLOOKUP(C856,'[1]13'!$C$23:$AZ$935,46,0)</f>
        <v>0</v>
      </c>
      <c r="AW856" s="122">
        <f>VLOOKUP(C856,'[1]13'!$C$23:$AZ$935,47,0)</f>
        <v>0</v>
      </c>
      <c r="AX856" s="122"/>
      <c r="AY856" s="122">
        <f>VLOOKUP(C856,'[1]13'!$C$23:$AZ$935,49,0)</f>
        <v>0</v>
      </c>
      <c r="AZ856" s="123"/>
      <c r="BA856" s="123"/>
      <c r="BB856" s="123"/>
      <c r="BC856" s="123">
        <v>0</v>
      </c>
      <c r="BD856" s="123">
        <v>0</v>
      </c>
      <c r="BE856" s="123"/>
      <c r="BF856" s="123">
        <v>0</v>
      </c>
      <c r="BG856" s="123"/>
      <c r="BH856" s="123"/>
      <c r="BI856" s="123"/>
      <c r="BJ856" s="123"/>
      <c r="BK856" s="123"/>
      <c r="BL856" s="123"/>
      <c r="BM856" s="123"/>
      <c r="BN856" s="123"/>
      <c r="BO856" s="123"/>
      <c r="BP856" s="123"/>
      <c r="BQ856" s="123"/>
      <c r="BR856" s="123"/>
      <c r="BS856" s="123"/>
      <c r="BT856" s="123"/>
      <c r="BU856" s="123"/>
      <c r="BV856" s="123"/>
      <c r="BW856" s="123"/>
      <c r="BX856" s="123"/>
      <c r="BY856" s="122">
        <f t="shared" si="922"/>
        <v>1.7604299999999999</v>
      </c>
      <c r="BZ856" s="123"/>
      <c r="CA856" s="123"/>
    </row>
    <row r="857" spans="1:79" ht="46.65" x14ac:dyDescent="0.35">
      <c r="A857" s="115" t="s">
        <v>1663</v>
      </c>
      <c r="B857" s="111" t="s">
        <v>197</v>
      </c>
      <c r="C857" s="108" t="s">
        <v>570</v>
      </c>
      <c r="D857" s="122">
        <v>1.1411</v>
      </c>
      <c r="E857" s="123"/>
      <c r="F857" s="122">
        <f>VLOOKUP(C857,'[1]13'!$C$23:$AZ$935,4,0)</f>
        <v>0</v>
      </c>
      <c r="G857" s="122">
        <f>VLOOKUP(C857,'[1]13'!$C$23:$AZ$935,5,0)</f>
        <v>0</v>
      </c>
      <c r="H857" s="122"/>
      <c r="I857" s="122">
        <f>VLOOKUP(C857,'[1]13'!$C$23:$AZ$935,7,0)</f>
        <v>0</v>
      </c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3"/>
      <c r="AC857" s="123"/>
      <c r="AD857" s="123"/>
      <c r="AE857" s="123"/>
      <c r="AF857" s="123"/>
      <c r="AG857" s="123"/>
      <c r="AH857" s="123">
        <v>0</v>
      </c>
      <c r="AI857" s="123">
        <v>0</v>
      </c>
      <c r="AJ857" s="123"/>
      <c r="AK857" s="123">
        <v>0</v>
      </c>
      <c r="AL857" s="123"/>
      <c r="AM857" s="123"/>
      <c r="AN857" s="123"/>
      <c r="AO857" s="122">
        <f t="shared" si="918"/>
        <v>0</v>
      </c>
      <c r="AP857" s="122">
        <f t="shared" si="919"/>
        <v>0</v>
      </c>
      <c r="AQ857" s="122">
        <f t="shared" si="920"/>
        <v>0</v>
      </c>
      <c r="AR857" s="122">
        <f t="shared" si="921"/>
        <v>0</v>
      </c>
      <c r="AS857" s="123"/>
      <c r="AT857" s="123"/>
      <c r="AU857" s="123"/>
      <c r="AV857" s="122">
        <f>VLOOKUP(C857,'[1]13'!$C$23:$AZ$935,46,0)</f>
        <v>0</v>
      </c>
      <c r="AW857" s="122">
        <f>VLOOKUP(C857,'[1]13'!$C$23:$AZ$935,47,0)</f>
        <v>0</v>
      </c>
      <c r="AX857" s="122"/>
      <c r="AY857" s="122">
        <f>VLOOKUP(C857,'[1]13'!$C$23:$AZ$935,49,0)</f>
        <v>0</v>
      </c>
      <c r="AZ857" s="123"/>
      <c r="BA857" s="123"/>
      <c r="BB857" s="123"/>
      <c r="BC857" s="123">
        <v>0</v>
      </c>
      <c r="BD857" s="123">
        <v>0</v>
      </c>
      <c r="BE857" s="123"/>
      <c r="BF857" s="123">
        <v>0</v>
      </c>
      <c r="BG857" s="123"/>
      <c r="BH857" s="123"/>
      <c r="BI857" s="123"/>
      <c r="BJ857" s="123"/>
      <c r="BK857" s="123"/>
      <c r="BL857" s="123"/>
      <c r="BM857" s="123"/>
      <c r="BN857" s="123"/>
      <c r="BO857" s="123"/>
      <c r="BP857" s="123"/>
      <c r="BQ857" s="123"/>
      <c r="BR857" s="123"/>
      <c r="BS857" s="123"/>
      <c r="BT857" s="123"/>
      <c r="BU857" s="123"/>
      <c r="BV857" s="123"/>
      <c r="BW857" s="123"/>
      <c r="BX857" s="123"/>
      <c r="BY857" s="122">
        <f t="shared" si="922"/>
        <v>0</v>
      </c>
      <c r="BZ857" s="123"/>
      <c r="CA857" s="123"/>
    </row>
    <row r="858" spans="1:79" x14ac:dyDescent="0.35">
      <c r="A858" s="119"/>
      <c r="B858" s="118" t="s">
        <v>56</v>
      </c>
      <c r="C858" s="105"/>
      <c r="D858" s="133">
        <f t="shared" ref="D858:BN858" si="923">SUM(D859:D859)</f>
        <v>0</v>
      </c>
      <c r="E858" s="133">
        <f t="shared" si="923"/>
        <v>0</v>
      </c>
      <c r="F858" s="133">
        <f t="shared" si="923"/>
        <v>0</v>
      </c>
      <c r="G858" s="133">
        <f t="shared" si="923"/>
        <v>0</v>
      </c>
      <c r="H858" s="133">
        <f t="shared" si="923"/>
        <v>0</v>
      </c>
      <c r="I858" s="133">
        <f t="shared" si="923"/>
        <v>0</v>
      </c>
      <c r="J858" s="133">
        <f t="shared" si="923"/>
        <v>0</v>
      </c>
      <c r="K858" s="133">
        <f t="shared" si="923"/>
        <v>0</v>
      </c>
      <c r="L858" s="133">
        <f t="shared" si="923"/>
        <v>0</v>
      </c>
      <c r="M858" s="133">
        <f t="shared" si="923"/>
        <v>0</v>
      </c>
      <c r="N858" s="133">
        <f t="shared" si="923"/>
        <v>0</v>
      </c>
      <c r="O858" s="133">
        <f t="shared" si="923"/>
        <v>0</v>
      </c>
      <c r="P858" s="133">
        <f t="shared" si="923"/>
        <v>0</v>
      </c>
      <c r="Q858" s="133">
        <f t="shared" si="923"/>
        <v>0</v>
      </c>
      <c r="R858" s="133">
        <f t="shared" si="923"/>
        <v>0</v>
      </c>
      <c r="S858" s="133">
        <f t="shared" si="923"/>
        <v>0</v>
      </c>
      <c r="T858" s="133">
        <f t="shared" si="923"/>
        <v>0</v>
      </c>
      <c r="U858" s="133">
        <f t="shared" si="923"/>
        <v>0</v>
      </c>
      <c r="V858" s="133">
        <f t="shared" si="923"/>
        <v>0</v>
      </c>
      <c r="W858" s="133">
        <f t="shared" si="923"/>
        <v>0</v>
      </c>
      <c r="X858" s="133">
        <f t="shared" si="923"/>
        <v>0</v>
      </c>
      <c r="Y858" s="133">
        <f t="shared" si="923"/>
        <v>0</v>
      </c>
      <c r="Z858" s="133">
        <f t="shared" si="923"/>
        <v>0</v>
      </c>
      <c r="AA858" s="133">
        <f t="shared" si="923"/>
        <v>0</v>
      </c>
      <c r="AB858" s="133">
        <f t="shared" si="923"/>
        <v>0</v>
      </c>
      <c r="AC858" s="133">
        <f t="shared" si="923"/>
        <v>0</v>
      </c>
      <c r="AD858" s="133">
        <f t="shared" si="923"/>
        <v>0</v>
      </c>
      <c r="AE858" s="133">
        <f t="shared" si="923"/>
        <v>0</v>
      </c>
      <c r="AF858" s="133">
        <f t="shared" si="923"/>
        <v>0</v>
      </c>
      <c r="AG858" s="133">
        <f t="shared" si="923"/>
        <v>0</v>
      </c>
      <c r="AH858" s="133">
        <f t="shared" si="923"/>
        <v>0</v>
      </c>
      <c r="AI858" s="133">
        <f t="shared" si="923"/>
        <v>0</v>
      </c>
      <c r="AJ858" s="133">
        <f t="shared" si="923"/>
        <v>0</v>
      </c>
      <c r="AK858" s="133">
        <f t="shared" si="923"/>
        <v>0</v>
      </c>
      <c r="AL858" s="133">
        <f t="shared" si="923"/>
        <v>0</v>
      </c>
      <c r="AM858" s="133">
        <f t="shared" si="923"/>
        <v>0</v>
      </c>
      <c r="AN858" s="133">
        <f t="shared" si="923"/>
        <v>0</v>
      </c>
      <c r="AO858" s="133">
        <f t="shared" si="923"/>
        <v>0</v>
      </c>
      <c r="AP858" s="133">
        <f t="shared" si="923"/>
        <v>0</v>
      </c>
      <c r="AQ858" s="133">
        <f t="shared" si="923"/>
        <v>0</v>
      </c>
      <c r="AR858" s="133">
        <f t="shared" si="923"/>
        <v>0</v>
      </c>
      <c r="AS858" s="133">
        <f t="shared" si="923"/>
        <v>0</v>
      </c>
      <c r="AT858" s="133">
        <f t="shared" si="923"/>
        <v>0</v>
      </c>
      <c r="AU858" s="133">
        <f t="shared" si="923"/>
        <v>0</v>
      </c>
      <c r="AV858" s="133">
        <f t="shared" si="923"/>
        <v>0</v>
      </c>
      <c r="AW858" s="133">
        <f t="shared" si="923"/>
        <v>0</v>
      </c>
      <c r="AX858" s="133">
        <f t="shared" si="923"/>
        <v>0</v>
      </c>
      <c r="AY858" s="133">
        <f t="shared" si="923"/>
        <v>0</v>
      </c>
      <c r="AZ858" s="133">
        <f t="shared" si="923"/>
        <v>0</v>
      </c>
      <c r="BA858" s="133">
        <f t="shared" si="923"/>
        <v>0</v>
      </c>
      <c r="BB858" s="133">
        <f t="shared" si="923"/>
        <v>0</v>
      </c>
      <c r="BC858" s="133">
        <f t="shared" si="923"/>
        <v>0</v>
      </c>
      <c r="BD858" s="133">
        <f t="shared" si="923"/>
        <v>0</v>
      </c>
      <c r="BE858" s="133">
        <f t="shared" si="923"/>
        <v>0</v>
      </c>
      <c r="BF858" s="133">
        <f t="shared" si="923"/>
        <v>0</v>
      </c>
      <c r="BG858" s="133">
        <f t="shared" si="923"/>
        <v>0</v>
      </c>
      <c r="BH858" s="133">
        <f t="shared" si="923"/>
        <v>0</v>
      </c>
      <c r="BI858" s="133">
        <f t="shared" si="923"/>
        <v>0</v>
      </c>
      <c r="BJ858" s="133">
        <f t="shared" si="923"/>
        <v>0</v>
      </c>
      <c r="BK858" s="133">
        <f t="shared" si="923"/>
        <v>0</v>
      </c>
      <c r="BL858" s="133">
        <f t="shared" si="923"/>
        <v>0</v>
      </c>
      <c r="BM858" s="133">
        <f t="shared" si="923"/>
        <v>0</v>
      </c>
      <c r="BN858" s="133">
        <f t="shared" si="923"/>
        <v>0</v>
      </c>
      <c r="BO858" s="133">
        <f t="shared" ref="BO858:CA858" si="924">SUM(BO859:BO859)</f>
        <v>0</v>
      </c>
      <c r="BP858" s="133">
        <f t="shared" si="924"/>
        <v>0</v>
      </c>
      <c r="BQ858" s="133">
        <f t="shared" si="924"/>
        <v>0</v>
      </c>
      <c r="BR858" s="133">
        <f t="shared" si="924"/>
        <v>0</v>
      </c>
      <c r="BS858" s="133">
        <f t="shared" si="924"/>
        <v>0</v>
      </c>
      <c r="BT858" s="133">
        <f t="shared" si="924"/>
        <v>0</v>
      </c>
      <c r="BU858" s="133">
        <f t="shared" si="924"/>
        <v>0</v>
      </c>
      <c r="BV858" s="133">
        <f t="shared" si="924"/>
        <v>0</v>
      </c>
      <c r="BW858" s="133">
        <f t="shared" si="924"/>
        <v>0</v>
      </c>
      <c r="BX858" s="133">
        <f t="shared" si="924"/>
        <v>0</v>
      </c>
      <c r="BY858" s="133">
        <f t="shared" si="924"/>
        <v>0</v>
      </c>
      <c r="BZ858" s="133">
        <f t="shared" si="924"/>
        <v>0</v>
      </c>
      <c r="CA858" s="133">
        <f t="shared" si="924"/>
        <v>0</v>
      </c>
    </row>
    <row r="859" spans="1:79" ht="46.65" x14ac:dyDescent="0.35">
      <c r="A859" s="115" t="s">
        <v>1663</v>
      </c>
      <c r="B859" s="111" t="s">
        <v>198</v>
      </c>
      <c r="C859" s="108" t="s">
        <v>199</v>
      </c>
      <c r="D859" s="122">
        <v>0</v>
      </c>
      <c r="E859" s="123"/>
      <c r="F859" s="122">
        <f>VLOOKUP(C859,'[1]13'!$C$23:$AZ$935,4,0)</f>
        <v>0</v>
      </c>
      <c r="G859" s="122">
        <f>VLOOKUP(C859,'[1]13'!$C$23:$AZ$935,5,0)</f>
        <v>0</v>
      </c>
      <c r="H859" s="122"/>
      <c r="I859" s="122">
        <f>VLOOKUP(C859,'[1]13'!$C$23:$AZ$935,7,0)</f>
        <v>0</v>
      </c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3"/>
      <c r="AC859" s="123"/>
      <c r="AD859" s="123"/>
      <c r="AE859" s="123"/>
      <c r="AF859" s="123"/>
      <c r="AG859" s="123"/>
      <c r="AH859" s="123">
        <v>0</v>
      </c>
      <c r="AI859" s="123">
        <v>0</v>
      </c>
      <c r="AJ859" s="123"/>
      <c r="AK859" s="123">
        <v>0</v>
      </c>
      <c r="AL859" s="123"/>
      <c r="AM859" s="123"/>
      <c r="AN859" s="123"/>
      <c r="AO859" s="122">
        <f>AV859+BC859</f>
        <v>0</v>
      </c>
      <c r="AP859" s="122">
        <f t="shared" ref="AP859" si="925">AW859+BD859</f>
        <v>0</v>
      </c>
      <c r="AQ859" s="122">
        <f t="shared" ref="AQ859" si="926">AX859+BE859</f>
        <v>0</v>
      </c>
      <c r="AR859" s="122">
        <f t="shared" ref="AR859" si="927">AY859+BF859</f>
        <v>0</v>
      </c>
      <c r="AS859" s="123"/>
      <c r="AT859" s="123"/>
      <c r="AU859" s="123"/>
      <c r="AV859" s="122">
        <f>VLOOKUP(C859,'[1]13'!$C$23:$AZ$935,46,0)</f>
        <v>0</v>
      </c>
      <c r="AW859" s="122">
        <f>VLOOKUP(C859,'[1]13'!$C$23:$AZ$935,47,0)</f>
        <v>0</v>
      </c>
      <c r="AX859" s="122"/>
      <c r="AY859" s="122">
        <f>VLOOKUP(C859,'[1]13'!$C$23:$AZ$935,49,0)</f>
        <v>0</v>
      </c>
      <c r="AZ859" s="123"/>
      <c r="BA859" s="123"/>
      <c r="BB859" s="123"/>
      <c r="BC859" s="123">
        <v>0</v>
      </c>
      <c r="BD859" s="123">
        <v>0</v>
      </c>
      <c r="BE859" s="123"/>
      <c r="BF859" s="123">
        <v>0</v>
      </c>
      <c r="BG859" s="123"/>
      <c r="BH859" s="123"/>
      <c r="BI859" s="123"/>
      <c r="BJ859" s="123"/>
      <c r="BK859" s="123"/>
      <c r="BL859" s="123"/>
      <c r="BM859" s="123"/>
      <c r="BN859" s="123"/>
      <c r="BO859" s="123"/>
      <c r="BP859" s="123"/>
      <c r="BQ859" s="123"/>
      <c r="BR859" s="123"/>
      <c r="BS859" s="123"/>
      <c r="BT859" s="123"/>
      <c r="BU859" s="123"/>
      <c r="BV859" s="123"/>
      <c r="BW859" s="123"/>
      <c r="BX859" s="123"/>
      <c r="BY859" s="122">
        <f>F859-AO859</f>
        <v>0</v>
      </c>
      <c r="BZ859" s="123"/>
      <c r="CA859" s="123"/>
    </row>
    <row r="860" spans="1:79" x14ac:dyDescent="0.35">
      <c r="A860" s="119"/>
      <c r="B860" s="118" t="s">
        <v>58</v>
      </c>
      <c r="C860" s="105"/>
      <c r="D860" s="133">
        <f t="shared" ref="D860:BN860" si="928">SUM(D861:D865)</f>
        <v>35.675909999999995</v>
      </c>
      <c r="E860" s="133">
        <f t="shared" si="928"/>
        <v>0</v>
      </c>
      <c r="F860" s="133">
        <f t="shared" si="928"/>
        <v>3.3397200000000002</v>
      </c>
      <c r="G860" s="133">
        <f t="shared" si="928"/>
        <v>0</v>
      </c>
      <c r="H860" s="133">
        <f t="shared" si="928"/>
        <v>0</v>
      </c>
      <c r="I860" s="133">
        <f t="shared" si="928"/>
        <v>0.74</v>
      </c>
      <c r="J860" s="133">
        <f t="shared" si="928"/>
        <v>0</v>
      </c>
      <c r="K860" s="133">
        <f t="shared" si="928"/>
        <v>0</v>
      </c>
      <c r="L860" s="133">
        <f t="shared" si="928"/>
        <v>0</v>
      </c>
      <c r="M860" s="133">
        <f t="shared" si="928"/>
        <v>0</v>
      </c>
      <c r="N860" s="133">
        <f t="shared" si="928"/>
        <v>0</v>
      </c>
      <c r="O860" s="133">
        <f t="shared" si="928"/>
        <v>0</v>
      </c>
      <c r="P860" s="133">
        <f t="shared" si="928"/>
        <v>0</v>
      </c>
      <c r="Q860" s="133">
        <f t="shared" si="928"/>
        <v>0</v>
      </c>
      <c r="R860" s="133">
        <f t="shared" si="928"/>
        <v>0</v>
      </c>
      <c r="S860" s="133">
        <f t="shared" si="928"/>
        <v>0</v>
      </c>
      <c r="T860" s="133">
        <f t="shared" si="928"/>
        <v>0</v>
      </c>
      <c r="U860" s="133">
        <f t="shared" si="928"/>
        <v>0</v>
      </c>
      <c r="V860" s="133">
        <f t="shared" si="928"/>
        <v>0</v>
      </c>
      <c r="W860" s="133">
        <f t="shared" si="928"/>
        <v>0</v>
      </c>
      <c r="X860" s="133">
        <f t="shared" si="928"/>
        <v>0</v>
      </c>
      <c r="Y860" s="133">
        <f t="shared" si="928"/>
        <v>0</v>
      </c>
      <c r="Z860" s="133">
        <f t="shared" si="928"/>
        <v>0</v>
      </c>
      <c r="AA860" s="133">
        <f t="shared" si="928"/>
        <v>0</v>
      </c>
      <c r="AB860" s="133">
        <f t="shared" si="928"/>
        <v>0</v>
      </c>
      <c r="AC860" s="133">
        <f t="shared" si="928"/>
        <v>0</v>
      </c>
      <c r="AD860" s="133">
        <f t="shared" si="928"/>
        <v>0</v>
      </c>
      <c r="AE860" s="133">
        <f t="shared" si="928"/>
        <v>0</v>
      </c>
      <c r="AF860" s="133">
        <f t="shared" si="928"/>
        <v>0</v>
      </c>
      <c r="AG860" s="133">
        <f t="shared" si="928"/>
        <v>0</v>
      </c>
      <c r="AH860" s="133">
        <f t="shared" si="928"/>
        <v>3.3397200000000002</v>
      </c>
      <c r="AI860" s="133">
        <f t="shared" si="928"/>
        <v>0</v>
      </c>
      <c r="AJ860" s="133">
        <f t="shared" si="928"/>
        <v>0</v>
      </c>
      <c r="AK860" s="133">
        <f t="shared" si="928"/>
        <v>0.74</v>
      </c>
      <c r="AL860" s="133">
        <f t="shared" si="928"/>
        <v>0</v>
      </c>
      <c r="AM860" s="133">
        <f t="shared" si="928"/>
        <v>0</v>
      </c>
      <c r="AN860" s="133">
        <f t="shared" si="928"/>
        <v>0</v>
      </c>
      <c r="AO860" s="133">
        <f t="shared" si="928"/>
        <v>6.3249732999999999</v>
      </c>
      <c r="AP860" s="133">
        <f t="shared" si="928"/>
        <v>1.26</v>
      </c>
      <c r="AQ860" s="133">
        <f t="shared" si="928"/>
        <v>0</v>
      </c>
      <c r="AR860" s="133">
        <f t="shared" si="928"/>
        <v>2.331</v>
      </c>
      <c r="AS860" s="133">
        <f t="shared" si="928"/>
        <v>0</v>
      </c>
      <c r="AT860" s="133">
        <f t="shared" si="928"/>
        <v>0</v>
      </c>
      <c r="AU860" s="133">
        <f t="shared" si="928"/>
        <v>0</v>
      </c>
      <c r="AV860" s="133">
        <f t="shared" si="928"/>
        <v>6.3249732999999999</v>
      </c>
      <c r="AW860" s="133">
        <f t="shared" si="928"/>
        <v>1.26</v>
      </c>
      <c r="AX860" s="133">
        <f t="shared" si="928"/>
        <v>0</v>
      </c>
      <c r="AY860" s="133">
        <f t="shared" si="928"/>
        <v>2.331</v>
      </c>
      <c r="AZ860" s="133">
        <f t="shared" si="928"/>
        <v>0</v>
      </c>
      <c r="BA860" s="133">
        <f t="shared" si="928"/>
        <v>0</v>
      </c>
      <c r="BB860" s="133">
        <f t="shared" si="928"/>
        <v>0</v>
      </c>
      <c r="BC860" s="133">
        <f t="shared" si="928"/>
        <v>0</v>
      </c>
      <c r="BD860" s="133">
        <f t="shared" si="928"/>
        <v>0</v>
      </c>
      <c r="BE860" s="133">
        <f t="shared" si="928"/>
        <v>0</v>
      </c>
      <c r="BF860" s="133">
        <f t="shared" si="928"/>
        <v>0</v>
      </c>
      <c r="BG860" s="133">
        <f t="shared" si="928"/>
        <v>0</v>
      </c>
      <c r="BH860" s="133">
        <f t="shared" si="928"/>
        <v>0</v>
      </c>
      <c r="BI860" s="133">
        <f t="shared" si="928"/>
        <v>0</v>
      </c>
      <c r="BJ860" s="133">
        <f t="shared" si="928"/>
        <v>0</v>
      </c>
      <c r="BK860" s="133">
        <f t="shared" si="928"/>
        <v>0</v>
      </c>
      <c r="BL860" s="133">
        <f t="shared" si="928"/>
        <v>0</v>
      </c>
      <c r="BM860" s="133">
        <f t="shared" si="928"/>
        <v>0</v>
      </c>
      <c r="BN860" s="133">
        <f t="shared" si="928"/>
        <v>0</v>
      </c>
      <c r="BO860" s="133">
        <f t="shared" ref="BO860:CA860" si="929">SUM(BO861:BO865)</f>
        <v>0</v>
      </c>
      <c r="BP860" s="133">
        <f t="shared" si="929"/>
        <v>0</v>
      </c>
      <c r="BQ860" s="133">
        <f t="shared" si="929"/>
        <v>0</v>
      </c>
      <c r="BR860" s="133">
        <f t="shared" si="929"/>
        <v>0</v>
      </c>
      <c r="BS860" s="133">
        <f t="shared" si="929"/>
        <v>0</v>
      </c>
      <c r="BT860" s="133">
        <f t="shared" si="929"/>
        <v>0</v>
      </c>
      <c r="BU860" s="133">
        <f t="shared" si="929"/>
        <v>0</v>
      </c>
      <c r="BV860" s="133">
        <f t="shared" si="929"/>
        <v>0</v>
      </c>
      <c r="BW860" s="133">
        <f t="shared" si="929"/>
        <v>0</v>
      </c>
      <c r="BX860" s="133">
        <f t="shared" si="929"/>
        <v>0</v>
      </c>
      <c r="BY860" s="133">
        <f t="shared" si="929"/>
        <v>-2.9852532999999997</v>
      </c>
      <c r="BZ860" s="133">
        <f t="shared" si="929"/>
        <v>0</v>
      </c>
      <c r="CA860" s="133">
        <f t="shared" si="929"/>
        <v>0</v>
      </c>
    </row>
    <row r="861" spans="1:79" ht="62.2" x14ac:dyDescent="0.35">
      <c r="A861" s="115" t="s">
        <v>1663</v>
      </c>
      <c r="B861" s="111" t="s">
        <v>1093</v>
      </c>
      <c r="C861" s="108" t="s">
        <v>1608</v>
      </c>
      <c r="D861" s="122">
        <v>24.2517</v>
      </c>
      <c r="E861" s="123"/>
      <c r="F861" s="122">
        <f>VLOOKUP(C861,'[1]13'!$C$23:$AZ$935,4,0)</f>
        <v>0</v>
      </c>
      <c r="G861" s="122">
        <f>VLOOKUP(C861,'[1]13'!$C$23:$AZ$935,5,0)</f>
        <v>0</v>
      </c>
      <c r="H861" s="122"/>
      <c r="I861" s="122">
        <f>VLOOKUP(C861,'[1]13'!$C$23:$AZ$935,7,0)</f>
        <v>0</v>
      </c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3"/>
      <c r="AC861" s="123"/>
      <c r="AD861" s="123"/>
      <c r="AE861" s="123"/>
      <c r="AF861" s="123"/>
      <c r="AG861" s="123"/>
      <c r="AH861" s="123">
        <v>0</v>
      </c>
      <c r="AI861" s="123">
        <v>0</v>
      </c>
      <c r="AJ861" s="123"/>
      <c r="AK861" s="123">
        <v>0</v>
      </c>
      <c r="AL861" s="123"/>
      <c r="AM861" s="123"/>
      <c r="AN861" s="123"/>
      <c r="AO861" s="122">
        <f t="shared" ref="AO861:AO865" si="930">AV861+BC861</f>
        <v>0</v>
      </c>
      <c r="AP861" s="122">
        <f t="shared" ref="AP861:AP865" si="931">AW861+BD861</f>
        <v>0</v>
      </c>
      <c r="AQ861" s="122">
        <f t="shared" ref="AQ861:AQ865" si="932">AX861+BE861</f>
        <v>0</v>
      </c>
      <c r="AR861" s="122">
        <f t="shared" ref="AR861:AR865" si="933">AY861+BF861</f>
        <v>0</v>
      </c>
      <c r="AS861" s="123"/>
      <c r="AT861" s="123"/>
      <c r="AU861" s="123"/>
      <c r="AV861" s="122">
        <f>VLOOKUP(C861,'[1]13'!$C$23:$AZ$935,46,0)</f>
        <v>0</v>
      </c>
      <c r="AW861" s="122">
        <f>VLOOKUP(C861,'[1]13'!$C$23:$AZ$935,47,0)</f>
        <v>0</v>
      </c>
      <c r="AX861" s="122"/>
      <c r="AY861" s="122">
        <f>VLOOKUP(C861,'[1]13'!$C$23:$AZ$935,49,0)</f>
        <v>0</v>
      </c>
      <c r="AZ861" s="123"/>
      <c r="BA861" s="123"/>
      <c r="BB861" s="123"/>
      <c r="BC861" s="123">
        <v>0</v>
      </c>
      <c r="BD861" s="123">
        <v>0</v>
      </c>
      <c r="BE861" s="123"/>
      <c r="BF861" s="123">
        <v>0</v>
      </c>
      <c r="BG861" s="123"/>
      <c r="BH861" s="123"/>
      <c r="BI861" s="123"/>
      <c r="BJ861" s="123"/>
      <c r="BK861" s="123"/>
      <c r="BL861" s="123"/>
      <c r="BM861" s="123"/>
      <c r="BN861" s="123"/>
      <c r="BO861" s="123"/>
      <c r="BP861" s="123"/>
      <c r="BQ861" s="123"/>
      <c r="BR861" s="123"/>
      <c r="BS861" s="123"/>
      <c r="BT861" s="123"/>
      <c r="BU861" s="123"/>
      <c r="BV861" s="123"/>
      <c r="BW861" s="123"/>
      <c r="BX861" s="123"/>
      <c r="BY861" s="122">
        <f t="shared" ref="BY861:BY865" si="934">F861-AO861</f>
        <v>0</v>
      </c>
      <c r="BZ861" s="123"/>
      <c r="CA861" s="123"/>
    </row>
    <row r="862" spans="1:79" ht="46.65" x14ac:dyDescent="0.35">
      <c r="A862" s="115" t="s">
        <v>1663</v>
      </c>
      <c r="B862" s="111" t="s">
        <v>1094</v>
      </c>
      <c r="C862" s="108" t="s">
        <v>571</v>
      </c>
      <c r="D862" s="122">
        <v>1.4</v>
      </c>
      <c r="E862" s="123"/>
      <c r="F862" s="122">
        <f>VLOOKUP(C862,'[1]13'!$C$23:$AZ$935,4,0)</f>
        <v>0</v>
      </c>
      <c r="G862" s="122">
        <f>VLOOKUP(C862,'[1]13'!$C$23:$AZ$935,5,0)</f>
        <v>0</v>
      </c>
      <c r="H862" s="122"/>
      <c r="I862" s="122">
        <f>VLOOKUP(C862,'[1]13'!$C$23:$AZ$935,7,0)</f>
        <v>0</v>
      </c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3"/>
      <c r="AC862" s="123"/>
      <c r="AD862" s="123"/>
      <c r="AE862" s="123"/>
      <c r="AF862" s="123"/>
      <c r="AG862" s="123"/>
      <c r="AH862" s="123">
        <v>0</v>
      </c>
      <c r="AI862" s="123">
        <v>0</v>
      </c>
      <c r="AJ862" s="123"/>
      <c r="AK862" s="123">
        <v>0</v>
      </c>
      <c r="AL862" s="123"/>
      <c r="AM862" s="123"/>
      <c r="AN862" s="123"/>
      <c r="AO862" s="122">
        <f t="shared" si="930"/>
        <v>0</v>
      </c>
      <c r="AP862" s="122">
        <f t="shared" si="931"/>
        <v>0</v>
      </c>
      <c r="AQ862" s="122">
        <f t="shared" si="932"/>
        <v>0</v>
      </c>
      <c r="AR862" s="122">
        <f t="shared" si="933"/>
        <v>0</v>
      </c>
      <c r="AS862" s="123"/>
      <c r="AT862" s="123"/>
      <c r="AU862" s="123"/>
      <c r="AV862" s="122">
        <f>VLOOKUP(C862,'[1]13'!$C$23:$AZ$935,46,0)</f>
        <v>0</v>
      </c>
      <c r="AW862" s="122">
        <f>VLOOKUP(C862,'[1]13'!$C$23:$AZ$935,47,0)</f>
        <v>0</v>
      </c>
      <c r="AX862" s="122"/>
      <c r="AY862" s="122">
        <f>VLOOKUP(C862,'[1]13'!$C$23:$AZ$935,49,0)</f>
        <v>0</v>
      </c>
      <c r="AZ862" s="123"/>
      <c r="BA862" s="123"/>
      <c r="BB862" s="123"/>
      <c r="BC862" s="123">
        <v>0</v>
      </c>
      <c r="BD862" s="123">
        <v>0</v>
      </c>
      <c r="BE862" s="123"/>
      <c r="BF862" s="123">
        <v>0</v>
      </c>
      <c r="BG862" s="123"/>
      <c r="BH862" s="123"/>
      <c r="BI862" s="123"/>
      <c r="BJ862" s="123"/>
      <c r="BK862" s="123"/>
      <c r="BL862" s="123"/>
      <c r="BM862" s="123"/>
      <c r="BN862" s="123"/>
      <c r="BO862" s="123"/>
      <c r="BP862" s="123"/>
      <c r="BQ862" s="123"/>
      <c r="BR862" s="123"/>
      <c r="BS862" s="123"/>
      <c r="BT862" s="123"/>
      <c r="BU862" s="123"/>
      <c r="BV862" s="123"/>
      <c r="BW862" s="123"/>
      <c r="BX862" s="123"/>
      <c r="BY862" s="122">
        <f t="shared" si="934"/>
        <v>0</v>
      </c>
      <c r="BZ862" s="123"/>
      <c r="CA862" s="123"/>
    </row>
    <row r="863" spans="1:79" ht="62.2" x14ac:dyDescent="0.35">
      <c r="A863" s="115" t="s">
        <v>1663</v>
      </c>
      <c r="B863" s="111" t="s">
        <v>1095</v>
      </c>
      <c r="C863" s="108" t="s">
        <v>572</v>
      </c>
      <c r="D863" s="122">
        <v>3.3397199999999998</v>
      </c>
      <c r="E863" s="123"/>
      <c r="F863" s="122">
        <f>VLOOKUP(C863,'[1]13'!$C$23:$AZ$935,4,0)</f>
        <v>3.3397200000000002</v>
      </c>
      <c r="G863" s="122">
        <f>VLOOKUP(C863,'[1]13'!$C$23:$AZ$935,5,0)</f>
        <v>0</v>
      </c>
      <c r="H863" s="122"/>
      <c r="I863" s="122">
        <f>VLOOKUP(C863,'[1]13'!$C$23:$AZ$935,7,0)</f>
        <v>0.74</v>
      </c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3"/>
      <c r="AC863" s="123"/>
      <c r="AD863" s="123"/>
      <c r="AE863" s="123"/>
      <c r="AF863" s="123"/>
      <c r="AG863" s="123"/>
      <c r="AH863" s="123">
        <v>3.3397200000000002</v>
      </c>
      <c r="AI863" s="123">
        <v>0</v>
      </c>
      <c r="AJ863" s="123"/>
      <c r="AK863" s="123">
        <v>0.74</v>
      </c>
      <c r="AL863" s="123"/>
      <c r="AM863" s="123"/>
      <c r="AN863" s="123"/>
      <c r="AO863" s="122">
        <f t="shared" si="930"/>
        <v>0</v>
      </c>
      <c r="AP863" s="122">
        <f t="shared" si="931"/>
        <v>0</v>
      </c>
      <c r="AQ863" s="122">
        <f t="shared" si="932"/>
        <v>0</v>
      </c>
      <c r="AR863" s="122">
        <f t="shared" si="933"/>
        <v>0</v>
      </c>
      <c r="AS863" s="123"/>
      <c r="AT863" s="123"/>
      <c r="AU863" s="123"/>
      <c r="AV863" s="122">
        <f>VLOOKUP(C863,'[1]13'!$C$23:$AZ$935,46,0)</f>
        <v>0</v>
      </c>
      <c r="AW863" s="122">
        <f>VLOOKUP(C863,'[1]13'!$C$23:$AZ$935,47,0)</f>
        <v>0</v>
      </c>
      <c r="AX863" s="122"/>
      <c r="AY863" s="122">
        <f>VLOOKUP(C863,'[1]13'!$C$23:$AZ$935,49,0)</f>
        <v>0</v>
      </c>
      <c r="AZ863" s="123"/>
      <c r="BA863" s="123"/>
      <c r="BB863" s="123"/>
      <c r="BC863" s="123">
        <v>0</v>
      </c>
      <c r="BD863" s="123">
        <v>0</v>
      </c>
      <c r="BE863" s="123"/>
      <c r="BF863" s="123">
        <v>0</v>
      </c>
      <c r="BG863" s="123"/>
      <c r="BH863" s="123"/>
      <c r="BI863" s="123"/>
      <c r="BJ863" s="123"/>
      <c r="BK863" s="123"/>
      <c r="BL863" s="123"/>
      <c r="BM863" s="123"/>
      <c r="BN863" s="123"/>
      <c r="BO863" s="123"/>
      <c r="BP863" s="123"/>
      <c r="BQ863" s="123"/>
      <c r="BR863" s="123"/>
      <c r="BS863" s="123"/>
      <c r="BT863" s="123"/>
      <c r="BU863" s="123"/>
      <c r="BV863" s="123"/>
      <c r="BW863" s="123"/>
      <c r="BX863" s="123"/>
      <c r="BY863" s="122">
        <f t="shared" si="934"/>
        <v>3.3397200000000002</v>
      </c>
      <c r="BZ863" s="123"/>
      <c r="CA863" s="123"/>
    </row>
    <row r="864" spans="1:79" ht="46.65" x14ac:dyDescent="0.35">
      <c r="A864" s="115" t="s">
        <v>1663</v>
      </c>
      <c r="B864" s="111" t="s">
        <v>1880</v>
      </c>
      <c r="C864" s="108" t="s">
        <v>1609</v>
      </c>
      <c r="D864" s="122">
        <v>6.6844899999999994</v>
      </c>
      <c r="E864" s="123"/>
      <c r="F864" s="122">
        <f>VLOOKUP(C864,'[1]13'!$C$23:$AZ$935,4,0)</f>
        <v>0</v>
      </c>
      <c r="G864" s="122">
        <f>VLOOKUP(C864,'[1]13'!$C$23:$AZ$935,5,0)</f>
        <v>0</v>
      </c>
      <c r="H864" s="122"/>
      <c r="I864" s="122">
        <f>VLOOKUP(C864,'[1]13'!$C$23:$AZ$935,7,0)</f>
        <v>0</v>
      </c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3"/>
      <c r="AC864" s="123"/>
      <c r="AD864" s="123"/>
      <c r="AE864" s="123"/>
      <c r="AF864" s="123"/>
      <c r="AG864" s="123"/>
      <c r="AH864" s="123">
        <v>0</v>
      </c>
      <c r="AI864" s="123">
        <v>0</v>
      </c>
      <c r="AJ864" s="123"/>
      <c r="AK864" s="123">
        <v>0</v>
      </c>
      <c r="AL864" s="123"/>
      <c r="AM864" s="123"/>
      <c r="AN864" s="123"/>
      <c r="AO864" s="122">
        <f t="shared" si="930"/>
        <v>6.3249732999999999</v>
      </c>
      <c r="AP864" s="122">
        <f t="shared" si="931"/>
        <v>1.26</v>
      </c>
      <c r="AQ864" s="122">
        <f t="shared" si="932"/>
        <v>0</v>
      </c>
      <c r="AR864" s="122">
        <f t="shared" si="933"/>
        <v>2.331</v>
      </c>
      <c r="AS864" s="123"/>
      <c r="AT864" s="123"/>
      <c r="AU864" s="123"/>
      <c r="AV864" s="122">
        <f>VLOOKUP(C864,'[1]13'!$C$23:$AZ$935,46,0)</f>
        <v>6.3249732999999999</v>
      </c>
      <c r="AW864" s="122">
        <f>VLOOKUP(C864,'[1]13'!$C$23:$AZ$935,47,0)</f>
        <v>1.26</v>
      </c>
      <c r="AX864" s="122"/>
      <c r="AY864" s="122">
        <f>VLOOKUP(C864,'[1]13'!$C$23:$AZ$935,49,0)</f>
        <v>2.331</v>
      </c>
      <c r="AZ864" s="123"/>
      <c r="BA864" s="123"/>
      <c r="BB864" s="123"/>
      <c r="BC864" s="123">
        <v>0</v>
      </c>
      <c r="BD864" s="123">
        <v>0</v>
      </c>
      <c r="BE864" s="123"/>
      <c r="BF864" s="123">
        <v>0</v>
      </c>
      <c r="BG864" s="123"/>
      <c r="BH864" s="123"/>
      <c r="BI864" s="123"/>
      <c r="BJ864" s="123"/>
      <c r="BK864" s="123"/>
      <c r="BL864" s="123"/>
      <c r="BM864" s="123"/>
      <c r="BN864" s="123"/>
      <c r="BO864" s="123"/>
      <c r="BP864" s="123"/>
      <c r="BQ864" s="123"/>
      <c r="BR864" s="123"/>
      <c r="BS864" s="123"/>
      <c r="BT864" s="123"/>
      <c r="BU864" s="123"/>
      <c r="BV864" s="123"/>
      <c r="BW864" s="123"/>
      <c r="BX864" s="123"/>
      <c r="BY864" s="122">
        <f t="shared" si="934"/>
        <v>-6.3249732999999999</v>
      </c>
      <c r="BZ864" s="123"/>
      <c r="CA864" s="123"/>
    </row>
    <row r="865" spans="1:79" ht="77.7" x14ac:dyDescent="0.35">
      <c r="A865" s="115" t="s">
        <v>1663</v>
      </c>
      <c r="B865" s="111" t="s">
        <v>1881</v>
      </c>
      <c r="C865" s="108" t="s">
        <v>1970</v>
      </c>
      <c r="D865" s="122"/>
      <c r="E865" s="123"/>
      <c r="F865" s="122"/>
      <c r="G865" s="122"/>
      <c r="H865" s="122"/>
      <c r="I865" s="122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  <c r="AC865" s="123"/>
      <c r="AD865" s="123"/>
      <c r="AE865" s="123"/>
      <c r="AF865" s="123"/>
      <c r="AG865" s="123"/>
      <c r="AH865" s="123"/>
      <c r="AI865" s="123"/>
      <c r="AJ865" s="123"/>
      <c r="AK865" s="123"/>
      <c r="AL865" s="123"/>
      <c r="AM865" s="123"/>
      <c r="AN865" s="123"/>
      <c r="AO865" s="122">
        <f t="shared" si="930"/>
        <v>0</v>
      </c>
      <c r="AP865" s="122">
        <f t="shared" si="931"/>
        <v>0</v>
      </c>
      <c r="AQ865" s="122">
        <f t="shared" si="932"/>
        <v>0</v>
      </c>
      <c r="AR865" s="122">
        <f t="shared" si="933"/>
        <v>0</v>
      </c>
      <c r="AS865" s="123"/>
      <c r="AT865" s="123"/>
      <c r="AU865" s="123"/>
      <c r="AV865" s="122"/>
      <c r="AW865" s="122"/>
      <c r="AX865" s="122"/>
      <c r="AY865" s="122"/>
      <c r="AZ865" s="123"/>
      <c r="BA865" s="123"/>
      <c r="BB865" s="123"/>
      <c r="BC865" s="123">
        <v>0</v>
      </c>
      <c r="BD865" s="123">
        <v>0</v>
      </c>
      <c r="BE865" s="123"/>
      <c r="BF865" s="123">
        <v>0</v>
      </c>
      <c r="BG865" s="123"/>
      <c r="BH865" s="123"/>
      <c r="BI865" s="123"/>
      <c r="BJ865" s="123"/>
      <c r="BK865" s="123"/>
      <c r="BL865" s="123"/>
      <c r="BM865" s="123"/>
      <c r="BN865" s="123"/>
      <c r="BO865" s="123"/>
      <c r="BP865" s="123"/>
      <c r="BQ865" s="123"/>
      <c r="BR865" s="123"/>
      <c r="BS865" s="123"/>
      <c r="BT865" s="123"/>
      <c r="BU865" s="123"/>
      <c r="BV865" s="123"/>
      <c r="BW865" s="123"/>
      <c r="BX865" s="123"/>
      <c r="BY865" s="122">
        <f t="shared" si="934"/>
        <v>0</v>
      </c>
      <c r="BZ865" s="123"/>
      <c r="CA865" s="123"/>
    </row>
    <row r="866" spans="1:79" x14ac:dyDescent="0.35">
      <c r="A866" s="119"/>
      <c r="B866" s="118" t="s">
        <v>59</v>
      </c>
      <c r="C866" s="105"/>
      <c r="D866" s="133">
        <f t="shared" ref="D866:BN866" si="935">SUM(D867:D867)</f>
        <v>13.889850000000001</v>
      </c>
      <c r="E866" s="133">
        <f t="shared" si="935"/>
        <v>0</v>
      </c>
      <c r="F866" s="133">
        <f t="shared" si="935"/>
        <v>0</v>
      </c>
      <c r="G866" s="133">
        <f t="shared" si="935"/>
        <v>0</v>
      </c>
      <c r="H866" s="133">
        <f t="shared" si="935"/>
        <v>0</v>
      </c>
      <c r="I866" s="133">
        <f t="shared" si="935"/>
        <v>0</v>
      </c>
      <c r="J866" s="133">
        <f t="shared" si="935"/>
        <v>0</v>
      </c>
      <c r="K866" s="133">
        <f t="shared" si="935"/>
        <v>0</v>
      </c>
      <c r="L866" s="133">
        <f t="shared" si="935"/>
        <v>0</v>
      </c>
      <c r="M866" s="133">
        <f t="shared" si="935"/>
        <v>0</v>
      </c>
      <c r="N866" s="133">
        <f t="shared" si="935"/>
        <v>0</v>
      </c>
      <c r="O866" s="133">
        <f t="shared" si="935"/>
        <v>0</v>
      </c>
      <c r="P866" s="133">
        <f t="shared" si="935"/>
        <v>0</v>
      </c>
      <c r="Q866" s="133">
        <f t="shared" si="935"/>
        <v>0</v>
      </c>
      <c r="R866" s="133">
        <f t="shared" si="935"/>
        <v>0</v>
      </c>
      <c r="S866" s="133">
        <f t="shared" si="935"/>
        <v>0</v>
      </c>
      <c r="T866" s="133">
        <f t="shared" si="935"/>
        <v>0</v>
      </c>
      <c r="U866" s="133">
        <f t="shared" si="935"/>
        <v>0</v>
      </c>
      <c r="V866" s="133">
        <f t="shared" si="935"/>
        <v>0</v>
      </c>
      <c r="W866" s="133">
        <f t="shared" si="935"/>
        <v>0</v>
      </c>
      <c r="X866" s="133">
        <f t="shared" si="935"/>
        <v>0</v>
      </c>
      <c r="Y866" s="133">
        <f t="shared" si="935"/>
        <v>0</v>
      </c>
      <c r="Z866" s="133">
        <f t="shared" si="935"/>
        <v>0</v>
      </c>
      <c r="AA866" s="133">
        <f t="shared" si="935"/>
        <v>0</v>
      </c>
      <c r="AB866" s="133">
        <f t="shared" si="935"/>
        <v>0</v>
      </c>
      <c r="AC866" s="133">
        <f t="shared" si="935"/>
        <v>0</v>
      </c>
      <c r="AD866" s="133">
        <f t="shared" si="935"/>
        <v>0</v>
      </c>
      <c r="AE866" s="133">
        <f t="shared" si="935"/>
        <v>0</v>
      </c>
      <c r="AF866" s="133">
        <f t="shared" si="935"/>
        <v>0</v>
      </c>
      <c r="AG866" s="133">
        <f t="shared" si="935"/>
        <v>0</v>
      </c>
      <c r="AH866" s="133">
        <f t="shared" si="935"/>
        <v>0</v>
      </c>
      <c r="AI866" s="133">
        <f t="shared" si="935"/>
        <v>0</v>
      </c>
      <c r="AJ866" s="133">
        <f t="shared" si="935"/>
        <v>0</v>
      </c>
      <c r="AK866" s="133">
        <f t="shared" si="935"/>
        <v>0</v>
      </c>
      <c r="AL866" s="133">
        <f t="shared" si="935"/>
        <v>0</v>
      </c>
      <c r="AM866" s="133">
        <f t="shared" si="935"/>
        <v>0</v>
      </c>
      <c r="AN866" s="133">
        <f t="shared" si="935"/>
        <v>0</v>
      </c>
      <c r="AO866" s="133">
        <f t="shared" si="935"/>
        <v>0</v>
      </c>
      <c r="AP866" s="133">
        <f t="shared" si="935"/>
        <v>0</v>
      </c>
      <c r="AQ866" s="133">
        <f t="shared" si="935"/>
        <v>0</v>
      </c>
      <c r="AR866" s="133">
        <f t="shared" si="935"/>
        <v>0</v>
      </c>
      <c r="AS866" s="133">
        <f t="shared" si="935"/>
        <v>0</v>
      </c>
      <c r="AT866" s="133">
        <f t="shared" si="935"/>
        <v>0</v>
      </c>
      <c r="AU866" s="133">
        <f t="shared" si="935"/>
        <v>0</v>
      </c>
      <c r="AV866" s="133">
        <f t="shared" si="935"/>
        <v>0</v>
      </c>
      <c r="AW866" s="133">
        <f t="shared" si="935"/>
        <v>0</v>
      </c>
      <c r="AX866" s="133">
        <f t="shared" si="935"/>
        <v>0</v>
      </c>
      <c r="AY866" s="133">
        <f t="shared" si="935"/>
        <v>0</v>
      </c>
      <c r="AZ866" s="133">
        <f t="shared" si="935"/>
        <v>0</v>
      </c>
      <c r="BA866" s="133">
        <f t="shared" si="935"/>
        <v>0</v>
      </c>
      <c r="BB866" s="133">
        <f t="shared" si="935"/>
        <v>0</v>
      </c>
      <c r="BC866" s="133">
        <f t="shared" si="935"/>
        <v>0</v>
      </c>
      <c r="BD866" s="133">
        <f t="shared" si="935"/>
        <v>0</v>
      </c>
      <c r="BE866" s="133">
        <f t="shared" si="935"/>
        <v>0</v>
      </c>
      <c r="BF866" s="133">
        <f t="shared" si="935"/>
        <v>0</v>
      </c>
      <c r="BG866" s="133">
        <f t="shared" si="935"/>
        <v>0</v>
      </c>
      <c r="BH866" s="133">
        <f t="shared" si="935"/>
        <v>0</v>
      </c>
      <c r="BI866" s="133">
        <f t="shared" si="935"/>
        <v>0</v>
      </c>
      <c r="BJ866" s="133">
        <f t="shared" si="935"/>
        <v>0</v>
      </c>
      <c r="BK866" s="133">
        <f t="shared" si="935"/>
        <v>0</v>
      </c>
      <c r="BL866" s="133">
        <f t="shared" si="935"/>
        <v>0</v>
      </c>
      <c r="BM866" s="133">
        <f t="shared" si="935"/>
        <v>0</v>
      </c>
      <c r="BN866" s="133">
        <f t="shared" si="935"/>
        <v>0</v>
      </c>
      <c r="BO866" s="133">
        <f t="shared" ref="BO866:CA866" si="936">SUM(BO867:BO867)</f>
        <v>0</v>
      </c>
      <c r="BP866" s="133">
        <f t="shared" si="936"/>
        <v>0</v>
      </c>
      <c r="BQ866" s="133">
        <f t="shared" si="936"/>
        <v>0</v>
      </c>
      <c r="BR866" s="133">
        <f t="shared" si="936"/>
        <v>0</v>
      </c>
      <c r="BS866" s="133">
        <f t="shared" si="936"/>
        <v>0</v>
      </c>
      <c r="BT866" s="133">
        <f t="shared" si="936"/>
        <v>0</v>
      </c>
      <c r="BU866" s="133">
        <f t="shared" si="936"/>
        <v>0</v>
      </c>
      <c r="BV866" s="133">
        <f t="shared" si="936"/>
        <v>0</v>
      </c>
      <c r="BW866" s="133">
        <f t="shared" si="936"/>
        <v>0</v>
      </c>
      <c r="BX866" s="133">
        <f t="shared" si="936"/>
        <v>0</v>
      </c>
      <c r="BY866" s="133">
        <f t="shared" si="936"/>
        <v>0</v>
      </c>
      <c r="BZ866" s="133">
        <f t="shared" si="936"/>
        <v>0</v>
      </c>
      <c r="CA866" s="133">
        <f t="shared" si="936"/>
        <v>0</v>
      </c>
    </row>
    <row r="867" spans="1:79" ht="108.8" x14ac:dyDescent="0.35">
      <c r="A867" s="115" t="s">
        <v>1663</v>
      </c>
      <c r="B867" s="111" t="s">
        <v>200</v>
      </c>
      <c r="C867" s="108" t="s">
        <v>201</v>
      </c>
      <c r="D867" s="122">
        <v>13.889850000000001</v>
      </c>
      <c r="E867" s="123"/>
      <c r="F867" s="122">
        <f>VLOOKUP(C867,'[1]13'!$C$23:$AZ$935,4,0)</f>
        <v>0</v>
      </c>
      <c r="G867" s="122">
        <f>VLOOKUP(C867,'[1]13'!$C$23:$AZ$935,5,0)</f>
        <v>0</v>
      </c>
      <c r="H867" s="122"/>
      <c r="I867" s="122">
        <f>VLOOKUP(C867,'[1]13'!$C$23:$AZ$935,7,0)</f>
        <v>0</v>
      </c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3"/>
      <c r="AC867" s="123"/>
      <c r="AD867" s="123"/>
      <c r="AE867" s="123"/>
      <c r="AF867" s="123"/>
      <c r="AG867" s="123"/>
      <c r="AH867" s="123">
        <v>0</v>
      </c>
      <c r="AI867" s="123">
        <v>0</v>
      </c>
      <c r="AJ867" s="123"/>
      <c r="AK867" s="123">
        <v>0</v>
      </c>
      <c r="AL867" s="123"/>
      <c r="AM867" s="123"/>
      <c r="AN867" s="123"/>
      <c r="AO867" s="122">
        <f>AV867+BC867</f>
        <v>0</v>
      </c>
      <c r="AP867" s="122">
        <f t="shared" ref="AP867" si="937">AW867+BD867</f>
        <v>0</v>
      </c>
      <c r="AQ867" s="122">
        <f t="shared" ref="AQ867" si="938">AX867+BE867</f>
        <v>0</v>
      </c>
      <c r="AR867" s="122">
        <f t="shared" ref="AR867" si="939">AY867+BF867</f>
        <v>0</v>
      </c>
      <c r="AS867" s="123"/>
      <c r="AT867" s="123"/>
      <c r="AU867" s="123"/>
      <c r="AV867" s="122">
        <f>VLOOKUP(C867,'[1]13'!$C$23:$AZ$935,46,0)</f>
        <v>0</v>
      </c>
      <c r="AW867" s="122">
        <f>VLOOKUP(C867,'[1]13'!$C$23:$AZ$935,47,0)</f>
        <v>0</v>
      </c>
      <c r="AX867" s="122"/>
      <c r="AY867" s="122">
        <f>VLOOKUP(C867,'[1]13'!$C$23:$AZ$935,49,0)</f>
        <v>0</v>
      </c>
      <c r="AZ867" s="123"/>
      <c r="BA867" s="123"/>
      <c r="BB867" s="123"/>
      <c r="BC867" s="123">
        <v>0</v>
      </c>
      <c r="BD867" s="123">
        <v>0</v>
      </c>
      <c r="BE867" s="123"/>
      <c r="BF867" s="123">
        <v>0</v>
      </c>
      <c r="BG867" s="123"/>
      <c r="BH867" s="123"/>
      <c r="BI867" s="123"/>
      <c r="BJ867" s="123"/>
      <c r="BK867" s="123"/>
      <c r="BL867" s="123"/>
      <c r="BM867" s="123"/>
      <c r="BN867" s="123"/>
      <c r="BO867" s="123"/>
      <c r="BP867" s="123"/>
      <c r="BQ867" s="123"/>
      <c r="BR867" s="123"/>
      <c r="BS867" s="123"/>
      <c r="BT867" s="123"/>
      <c r="BU867" s="123"/>
      <c r="BV867" s="123"/>
      <c r="BW867" s="123"/>
      <c r="BX867" s="123"/>
      <c r="BY867" s="122">
        <f>F867-AO867</f>
        <v>0</v>
      </c>
      <c r="BZ867" s="123"/>
      <c r="CA867" s="123"/>
    </row>
    <row r="868" spans="1:79" x14ac:dyDescent="0.35">
      <c r="A868" s="119"/>
      <c r="B868" s="118" t="s">
        <v>61</v>
      </c>
      <c r="C868" s="105"/>
      <c r="D868" s="133">
        <f t="shared" ref="D868:BN868" si="940">SUM(D869:D870)</f>
        <v>79.11921000000001</v>
      </c>
      <c r="E868" s="133">
        <f t="shared" si="940"/>
        <v>0</v>
      </c>
      <c r="F868" s="133">
        <f t="shared" si="940"/>
        <v>79.11921000000001</v>
      </c>
      <c r="G868" s="133">
        <f t="shared" si="940"/>
        <v>0.8</v>
      </c>
      <c r="H868" s="133">
        <f t="shared" si="940"/>
        <v>0</v>
      </c>
      <c r="I868" s="133">
        <f t="shared" si="940"/>
        <v>12.554</v>
      </c>
      <c r="J868" s="133">
        <f t="shared" si="940"/>
        <v>0</v>
      </c>
      <c r="K868" s="133">
        <f t="shared" si="940"/>
        <v>0</v>
      </c>
      <c r="L868" s="133">
        <f t="shared" si="940"/>
        <v>0</v>
      </c>
      <c r="M868" s="133">
        <f t="shared" si="940"/>
        <v>0</v>
      </c>
      <c r="N868" s="133">
        <f t="shared" si="940"/>
        <v>0</v>
      </c>
      <c r="O868" s="133">
        <f t="shared" si="940"/>
        <v>0</v>
      </c>
      <c r="P868" s="133">
        <f t="shared" si="940"/>
        <v>0</v>
      </c>
      <c r="Q868" s="133">
        <f t="shared" si="940"/>
        <v>0</v>
      </c>
      <c r="R868" s="133">
        <f t="shared" si="940"/>
        <v>0</v>
      </c>
      <c r="S868" s="133">
        <f t="shared" si="940"/>
        <v>0</v>
      </c>
      <c r="T868" s="133">
        <f t="shared" si="940"/>
        <v>0</v>
      </c>
      <c r="U868" s="133">
        <f t="shared" si="940"/>
        <v>0</v>
      </c>
      <c r="V868" s="133">
        <f t="shared" si="940"/>
        <v>0</v>
      </c>
      <c r="W868" s="133">
        <f t="shared" si="940"/>
        <v>0</v>
      </c>
      <c r="X868" s="133">
        <f t="shared" si="940"/>
        <v>0</v>
      </c>
      <c r="Y868" s="133">
        <f t="shared" si="940"/>
        <v>0</v>
      </c>
      <c r="Z868" s="133">
        <f t="shared" si="940"/>
        <v>0</v>
      </c>
      <c r="AA868" s="133">
        <f t="shared" si="940"/>
        <v>0</v>
      </c>
      <c r="AB868" s="133">
        <f t="shared" si="940"/>
        <v>0</v>
      </c>
      <c r="AC868" s="133">
        <f t="shared" si="940"/>
        <v>0</v>
      </c>
      <c r="AD868" s="133">
        <f t="shared" si="940"/>
        <v>0</v>
      </c>
      <c r="AE868" s="133">
        <f t="shared" si="940"/>
        <v>0</v>
      </c>
      <c r="AF868" s="133">
        <f t="shared" si="940"/>
        <v>0</v>
      </c>
      <c r="AG868" s="133">
        <f t="shared" si="940"/>
        <v>0</v>
      </c>
      <c r="AH868" s="133">
        <f t="shared" si="940"/>
        <v>79.11921000000001</v>
      </c>
      <c r="AI868" s="133">
        <f t="shared" si="940"/>
        <v>0.8</v>
      </c>
      <c r="AJ868" s="133">
        <f t="shared" si="940"/>
        <v>0</v>
      </c>
      <c r="AK868" s="133">
        <f t="shared" si="940"/>
        <v>12.554</v>
      </c>
      <c r="AL868" s="133">
        <f t="shared" si="940"/>
        <v>0</v>
      </c>
      <c r="AM868" s="133">
        <f t="shared" si="940"/>
        <v>0</v>
      </c>
      <c r="AN868" s="133">
        <f t="shared" si="940"/>
        <v>0</v>
      </c>
      <c r="AO868" s="133">
        <f t="shared" si="940"/>
        <v>0</v>
      </c>
      <c r="AP868" s="133">
        <f t="shared" si="940"/>
        <v>0</v>
      </c>
      <c r="AQ868" s="133">
        <f t="shared" si="940"/>
        <v>0</v>
      </c>
      <c r="AR868" s="133">
        <f t="shared" si="940"/>
        <v>0</v>
      </c>
      <c r="AS868" s="133">
        <f t="shared" si="940"/>
        <v>0</v>
      </c>
      <c r="AT868" s="133">
        <f t="shared" si="940"/>
        <v>0</v>
      </c>
      <c r="AU868" s="133">
        <f t="shared" si="940"/>
        <v>0</v>
      </c>
      <c r="AV868" s="133">
        <f t="shared" si="940"/>
        <v>0</v>
      </c>
      <c r="AW868" s="133">
        <f t="shared" si="940"/>
        <v>0</v>
      </c>
      <c r="AX868" s="133">
        <f t="shared" si="940"/>
        <v>0</v>
      </c>
      <c r="AY868" s="133">
        <f t="shared" si="940"/>
        <v>0</v>
      </c>
      <c r="AZ868" s="133">
        <f t="shared" si="940"/>
        <v>0</v>
      </c>
      <c r="BA868" s="133">
        <f t="shared" si="940"/>
        <v>0</v>
      </c>
      <c r="BB868" s="133">
        <f t="shared" si="940"/>
        <v>0</v>
      </c>
      <c r="BC868" s="133">
        <f t="shared" si="940"/>
        <v>0</v>
      </c>
      <c r="BD868" s="133">
        <f t="shared" si="940"/>
        <v>0</v>
      </c>
      <c r="BE868" s="133">
        <f t="shared" si="940"/>
        <v>0</v>
      </c>
      <c r="BF868" s="133">
        <f t="shared" si="940"/>
        <v>0</v>
      </c>
      <c r="BG868" s="133">
        <f t="shared" si="940"/>
        <v>0</v>
      </c>
      <c r="BH868" s="133">
        <f t="shared" si="940"/>
        <v>0</v>
      </c>
      <c r="BI868" s="133">
        <f t="shared" si="940"/>
        <v>0</v>
      </c>
      <c r="BJ868" s="133">
        <f t="shared" si="940"/>
        <v>0</v>
      </c>
      <c r="BK868" s="133">
        <f t="shared" si="940"/>
        <v>0</v>
      </c>
      <c r="BL868" s="133">
        <f t="shared" si="940"/>
        <v>0</v>
      </c>
      <c r="BM868" s="133">
        <f t="shared" si="940"/>
        <v>0</v>
      </c>
      <c r="BN868" s="133">
        <f t="shared" si="940"/>
        <v>0</v>
      </c>
      <c r="BO868" s="133">
        <f t="shared" ref="BO868:CA868" si="941">SUM(BO869:BO870)</f>
        <v>0</v>
      </c>
      <c r="BP868" s="133">
        <f t="shared" si="941"/>
        <v>0</v>
      </c>
      <c r="BQ868" s="133">
        <f t="shared" si="941"/>
        <v>0</v>
      </c>
      <c r="BR868" s="133">
        <f t="shared" si="941"/>
        <v>0</v>
      </c>
      <c r="BS868" s="133">
        <f t="shared" si="941"/>
        <v>0</v>
      </c>
      <c r="BT868" s="133">
        <f t="shared" si="941"/>
        <v>0</v>
      </c>
      <c r="BU868" s="133">
        <f t="shared" si="941"/>
        <v>0</v>
      </c>
      <c r="BV868" s="133">
        <f t="shared" si="941"/>
        <v>0</v>
      </c>
      <c r="BW868" s="133">
        <f t="shared" si="941"/>
        <v>0</v>
      </c>
      <c r="BX868" s="133">
        <f t="shared" si="941"/>
        <v>0</v>
      </c>
      <c r="BY868" s="133">
        <f t="shared" si="941"/>
        <v>79.11921000000001</v>
      </c>
      <c r="BZ868" s="133">
        <f t="shared" si="941"/>
        <v>0</v>
      </c>
      <c r="CA868" s="133">
        <f t="shared" si="941"/>
        <v>0</v>
      </c>
    </row>
    <row r="869" spans="1:79" ht="62.2" x14ac:dyDescent="0.35">
      <c r="A869" s="115" t="s">
        <v>1663</v>
      </c>
      <c r="B869" s="111" t="s">
        <v>202</v>
      </c>
      <c r="C869" s="108" t="s">
        <v>203</v>
      </c>
      <c r="D869" s="122">
        <v>69.848980000000012</v>
      </c>
      <c r="E869" s="123"/>
      <c r="F869" s="122">
        <f>VLOOKUP(C869,'[1]13'!$C$23:$AZ$935,4,0)</f>
        <v>69.848980000000012</v>
      </c>
      <c r="G869" s="122">
        <f>VLOOKUP(C869,'[1]13'!$C$23:$AZ$935,5,0)</f>
        <v>0</v>
      </c>
      <c r="H869" s="122"/>
      <c r="I869" s="122">
        <f>VLOOKUP(C869,'[1]13'!$C$23:$AZ$935,7,0)</f>
        <v>12.154</v>
      </c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3"/>
      <c r="AC869" s="123"/>
      <c r="AD869" s="123"/>
      <c r="AE869" s="123"/>
      <c r="AF869" s="123"/>
      <c r="AG869" s="123"/>
      <c r="AH869" s="123">
        <v>69.848980000000012</v>
      </c>
      <c r="AI869" s="123">
        <v>0</v>
      </c>
      <c r="AJ869" s="123"/>
      <c r="AK869" s="123">
        <v>12.154</v>
      </c>
      <c r="AL869" s="123"/>
      <c r="AM869" s="123"/>
      <c r="AN869" s="123"/>
      <c r="AO869" s="122">
        <f t="shared" ref="AO869:AO870" si="942">AV869+BC869</f>
        <v>0</v>
      </c>
      <c r="AP869" s="122">
        <f t="shared" ref="AP869:AP870" si="943">AW869+BD869</f>
        <v>0</v>
      </c>
      <c r="AQ869" s="122">
        <f t="shared" ref="AQ869:AQ870" si="944">AX869+BE869</f>
        <v>0</v>
      </c>
      <c r="AR869" s="122">
        <f t="shared" ref="AR869:AR870" si="945">AY869+BF869</f>
        <v>0</v>
      </c>
      <c r="AS869" s="123"/>
      <c r="AT869" s="123"/>
      <c r="AU869" s="123"/>
      <c r="AV869" s="122">
        <f>VLOOKUP(C869,'[1]13'!$C$23:$AZ$935,46,0)</f>
        <v>0</v>
      </c>
      <c r="AW869" s="122">
        <f>VLOOKUP(C869,'[1]13'!$C$23:$AZ$935,47,0)</f>
        <v>0</v>
      </c>
      <c r="AX869" s="122"/>
      <c r="AY869" s="122">
        <f>VLOOKUP(C869,'[1]13'!$C$23:$AZ$935,49,0)</f>
        <v>0</v>
      </c>
      <c r="AZ869" s="123"/>
      <c r="BA869" s="123"/>
      <c r="BB869" s="123"/>
      <c r="BC869" s="123">
        <v>0</v>
      </c>
      <c r="BD869" s="123">
        <v>0</v>
      </c>
      <c r="BE869" s="123"/>
      <c r="BF869" s="123">
        <v>0</v>
      </c>
      <c r="BG869" s="123"/>
      <c r="BH869" s="123"/>
      <c r="BI869" s="123"/>
      <c r="BJ869" s="123"/>
      <c r="BK869" s="123"/>
      <c r="BL869" s="123"/>
      <c r="BM869" s="123"/>
      <c r="BN869" s="123"/>
      <c r="BO869" s="123"/>
      <c r="BP869" s="123"/>
      <c r="BQ869" s="123"/>
      <c r="BR869" s="123"/>
      <c r="BS869" s="123"/>
      <c r="BT869" s="123"/>
      <c r="BU869" s="123"/>
      <c r="BV869" s="123"/>
      <c r="BW869" s="123"/>
      <c r="BX869" s="123"/>
      <c r="BY869" s="122">
        <f t="shared" ref="BY869:BY870" si="946">F869-AO869</f>
        <v>69.848980000000012</v>
      </c>
      <c r="BZ869" s="123"/>
      <c r="CA869" s="123"/>
    </row>
    <row r="870" spans="1:79" ht="62.2" x14ac:dyDescent="0.35">
      <c r="A870" s="115" t="s">
        <v>1663</v>
      </c>
      <c r="B870" s="111" t="s">
        <v>204</v>
      </c>
      <c r="C870" s="108" t="s">
        <v>573</v>
      </c>
      <c r="D870" s="122">
        <v>9.2702299999999997</v>
      </c>
      <c r="E870" s="123"/>
      <c r="F870" s="122">
        <f>VLOOKUP(C870,'[1]13'!$C$23:$AZ$935,4,0)</f>
        <v>9.2702299999999997</v>
      </c>
      <c r="G870" s="122">
        <f>VLOOKUP(C870,'[1]13'!$C$23:$AZ$935,5,0)</f>
        <v>0.8</v>
      </c>
      <c r="H870" s="122"/>
      <c r="I870" s="122">
        <f>VLOOKUP(C870,'[1]13'!$C$23:$AZ$935,7,0)</f>
        <v>0.4</v>
      </c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3"/>
      <c r="AC870" s="123"/>
      <c r="AD870" s="123"/>
      <c r="AE870" s="123"/>
      <c r="AF870" s="123"/>
      <c r="AG870" s="123"/>
      <c r="AH870" s="123">
        <v>9.2702299999999997</v>
      </c>
      <c r="AI870" s="123">
        <v>0.8</v>
      </c>
      <c r="AJ870" s="123"/>
      <c r="AK870" s="123">
        <v>0.4</v>
      </c>
      <c r="AL870" s="123"/>
      <c r="AM870" s="123"/>
      <c r="AN870" s="123"/>
      <c r="AO870" s="122">
        <f t="shared" si="942"/>
        <v>0</v>
      </c>
      <c r="AP870" s="122">
        <f t="shared" si="943"/>
        <v>0</v>
      </c>
      <c r="AQ870" s="122">
        <f t="shared" si="944"/>
        <v>0</v>
      </c>
      <c r="AR870" s="122">
        <f t="shared" si="945"/>
        <v>0</v>
      </c>
      <c r="AS870" s="123"/>
      <c r="AT870" s="123"/>
      <c r="AU870" s="123"/>
      <c r="AV870" s="122">
        <f>VLOOKUP(C870,'[1]13'!$C$23:$AZ$935,46,0)</f>
        <v>0</v>
      </c>
      <c r="AW870" s="122">
        <f>VLOOKUP(C870,'[1]13'!$C$23:$AZ$935,47,0)</f>
        <v>0</v>
      </c>
      <c r="AX870" s="122"/>
      <c r="AY870" s="122">
        <f>VLOOKUP(C870,'[1]13'!$C$23:$AZ$935,49,0)</f>
        <v>0</v>
      </c>
      <c r="AZ870" s="123"/>
      <c r="BA870" s="123"/>
      <c r="BB870" s="123"/>
      <c r="BC870" s="123">
        <v>0</v>
      </c>
      <c r="BD870" s="123">
        <v>0</v>
      </c>
      <c r="BE870" s="123"/>
      <c r="BF870" s="123">
        <v>0</v>
      </c>
      <c r="BG870" s="123"/>
      <c r="BH870" s="123"/>
      <c r="BI870" s="123"/>
      <c r="BJ870" s="123"/>
      <c r="BK870" s="123"/>
      <c r="BL870" s="123"/>
      <c r="BM870" s="123"/>
      <c r="BN870" s="123"/>
      <c r="BO870" s="123"/>
      <c r="BP870" s="123"/>
      <c r="BQ870" s="123"/>
      <c r="BR870" s="123"/>
      <c r="BS870" s="123"/>
      <c r="BT870" s="123"/>
      <c r="BU870" s="123"/>
      <c r="BV870" s="123"/>
      <c r="BW870" s="123"/>
      <c r="BX870" s="123"/>
      <c r="BY870" s="122">
        <f t="shared" si="946"/>
        <v>9.2702299999999997</v>
      </c>
      <c r="BZ870" s="123"/>
      <c r="CA870" s="123"/>
    </row>
    <row r="871" spans="1:79" x14ac:dyDescent="0.35">
      <c r="A871" s="119"/>
      <c r="B871" s="118" t="s">
        <v>146</v>
      </c>
      <c r="C871" s="105"/>
      <c r="D871" s="133">
        <f t="shared" ref="D871:BN871" si="947">SUM(D872:D878)</f>
        <v>130.35777000000002</v>
      </c>
      <c r="E871" s="133">
        <f t="shared" si="947"/>
        <v>0</v>
      </c>
      <c r="F871" s="133">
        <f t="shared" si="947"/>
        <v>9.4453699999999987</v>
      </c>
      <c r="G871" s="133">
        <f t="shared" si="947"/>
        <v>0</v>
      </c>
      <c r="H871" s="133">
        <f t="shared" si="947"/>
        <v>0</v>
      </c>
      <c r="I871" s="133">
        <f t="shared" si="947"/>
        <v>0.89999999999999991</v>
      </c>
      <c r="J871" s="133">
        <f t="shared" si="947"/>
        <v>0</v>
      </c>
      <c r="K871" s="133">
        <f t="shared" si="947"/>
        <v>0</v>
      </c>
      <c r="L871" s="133">
        <f t="shared" si="947"/>
        <v>0</v>
      </c>
      <c r="M871" s="133">
        <f t="shared" si="947"/>
        <v>0</v>
      </c>
      <c r="N871" s="133">
        <f t="shared" si="947"/>
        <v>0</v>
      </c>
      <c r="O871" s="133">
        <f t="shared" si="947"/>
        <v>0</v>
      </c>
      <c r="P871" s="133">
        <f t="shared" si="947"/>
        <v>0</v>
      </c>
      <c r="Q871" s="133">
        <f t="shared" si="947"/>
        <v>0</v>
      </c>
      <c r="R871" s="133">
        <f t="shared" si="947"/>
        <v>0</v>
      </c>
      <c r="S871" s="133">
        <f t="shared" si="947"/>
        <v>0</v>
      </c>
      <c r="T871" s="133">
        <f t="shared" si="947"/>
        <v>0</v>
      </c>
      <c r="U871" s="133">
        <f t="shared" si="947"/>
        <v>0</v>
      </c>
      <c r="V871" s="133">
        <f t="shared" si="947"/>
        <v>0</v>
      </c>
      <c r="W871" s="133">
        <f t="shared" si="947"/>
        <v>0</v>
      </c>
      <c r="X871" s="133">
        <f t="shared" si="947"/>
        <v>0</v>
      </c>
      <c r="Y871" s="133">
        <f t="shared" si="947"/>
        <v>0</v>
      </c>
      <c r="Z871" s="133">
        <f t="shared" si="947"/>
        <v>0</v>
      </c>
      <c r="AA871" s="133">
        <f t="shared" si="947"/>
        <v>0</v>
      </c>
      <c r="AB871" s="133">
        <f t="shared" si="947"/>
        <v>0</v>
      </c>
      <c r="AC871" s="133">
        <f t="shared" si="947"/>
        <v>0</v>
      </c>
      <c r="AD871" s="133">
        <f t="shared" si="947"/>
        <v>0</v>
      </c>
      <c r="AE871" s="133">
        <f t="shared" si="947"/>
        <v>0</v>
      </c>
      <c r="AF871" s="133">
        <f t="shared" si="947"/>
        <v>0</v>
      </c>
      <c r="AG871" s="133">
        <f t="shared" si="947"/>
        <v>0</v>
      </c>
      <c r="AH871" s="133">
        <f t="shared" si="947"/>
        <v>9.4453699999999987</v>
      </c>
      <c r="AI871" s="133">
        <f t="shared" si="947"/>
        <v>0</v>
      </c>
      <c r="AJ871" s="133">
        <f t="shared" si="947"/>
        <v>0</v>
      </c>
      <c r="AK871" s="133">
        <f t="shared" si="947"/>
        <v>0.89999999999999991</v>
      </c>
      <c r="AL871" s="133">
        <f t="shared" si="947"/>
        <v>0</v>
      </c>
      <c r="AM871" s="133">
        <f t="shared" si="947"/>
        <v>0</v>
      </c>
      <c r="AN871" s="133">
        <f t="shared" si="947"/>
        <v>0</v>
      </c>
      <c r="AO871" s="133">
        <f t="shared" si="947"/>
        <v>44.327012670000002</v>
      </c>
      <c r="AP871" s="133">
        <f t="shared" si="947"/>
        <v>0</v>
      </c>
      <c r="AQ871" s="133">
        <f t="shared" si="947"/>
        <v>0</v>
      </c>
      <c r="AR871" s="133">
        <f t="shared" si="947"/>
        <v>4.6850000000000005</v>
      </c>
      <c r="AS871" s="133">
        <f t="shared" si="947"/>
        <v>0</v>
      </c>
      <c r="AT871" s="133">
        <f t="shared" si="947"/>
        <v>0</v>
      </c>
      <c r="AU871" s="133">
        <f t="shared" si="947"/>
        <v>0</v>
      </c>
      <c r="AV871" s="133">
        <f t="shared" si="947"/>
        <v>0</v>
      </c>
      <c r="AW871" s="133">
        <f t="shared" si="947"/>
        <v>0</v>
      </c>
      <c r="AX871" s="133">
        <f t="shared" si="947"/>
        <v>0</v>
      </c>
      <c r="AY871" s="133">
        <f t="shared" si="947"/>
        <v>0</v>
      </c>
      <c r="AZ871" s="133">
        <f t="shared" si="947"/>
        <v>0</v>
      </c>
      <c r="BA871" s="133">
        <f t="shared" si="947"/>
        <v>0</v>
      </c>
      <c r="BB871" s="133">
        <f t="shared" si="947"/>
        <v>0</v>
      </c>
      <c r="BC871" s="133">
        <f t="shared" si="947"/>
        <v>44.327012670000002</v>
      </c>
      <c r="BD871" s="133">
        <f t="shared" si="947"/>
        <v>0</v>
      </c>
      <c r="BE871" s="133">
        <f t="shared" si="947"/>
        <v>0</v>
      </c>
      <c r="BF871" s="133">
        <f t="shared" si="947"/>
        <v>4.6850000000000005</v>
      </c>
      <c r="BG871" s="133">
        <f t="shared" si="947"/>
        <v>0</v>
      </c>
      <c r="BH871" s="133">
        <f t="shared" si="947"/>
        <v>0</v>
      </c>
      <c r="BI871" s="133">
        <f t="shared" si="947"/>
        <v>0</v>
      </c>
      <c r="BJ871" s="133">
        <f t="shared" si="947"/>
        <v>0</v>
      </c>
      <c r="BK871" s="133">
        <f t="shared" si="947"/>
        <v>0</v>
      </c>
      <c r="BL871" s="133">
        <f t="shared" si="947"/>
        <v>0</v>
      </c>
      <c r="BM871" s="133">
        <f t="shared" si="947"/>
        <v>0</v>
      </c>
      <c r="BN871" s="133">
        <f t="shared" si="947"/>
        <v>0</v>
      </c>
      <c r="BO871" s="133">
        <f t="shared" ref="BO871:CA871" si="948">SUM(BO872:BO878)</f>
        <v>0</v>
      </c>
      <c r="BP871" s="133">
        <f t="shared" si="948"/>
        <v>0</v>
      </c>
      <c r="BQ871" s="133">
        <f t="shared" si="948"/>
        <v>0</v>
      </c>
      <c r="BR871" s="133">
        <f t="shared" si="948"/>
        <v>0</v>
      </c>
      <c r="BS871" s="133">
        <f t="shared" si="948"/>
        <v>0</v>
      </c>
      <c r="BT871" s="133">
        <f t="shared" si="948"/>
        <v>0</v>
      </c>
      <c r="BU871" s="133">
        <f t="shared" si="948"/>
        <v>0</v>
      </c>
      <c r="BV871" s="133">
        <f t="shared" si="948"/>
        <v>0</v>
      </c>
      <c r="BW871" s="133">
        <f t="shared" si="948"/>
        <v>0</v>
      </c>
      <c r="BX871" s="133">
        <f t="shared" si="948"/>
        <v>0</v>
      </c>
      <c r="BY871" s="133">
        <f t="shared" si="948"/>
        <v>-34.881642669999998</v>
      </c>
      <c r="BZ871" s="133">
        <f t="shared" si="948"/>
        <v>0</v>
      </c>
      <c r="CA871" s="133">
        <f t="shared" si="948"/>
        <v>0</v>
      </c>
    </row>
    <row r="872" spans="1:79" ht="62.2" x14ac:dyDescent="0.35">
      <c r="A872" s="115" t="s">
        <v>1663</v>
      </c>
      <c r="B872" s="111" t="s">
        <v>205</v>
      </c>
      <c r="C872" s="108" t="s">
        <v>574</v>
      </c>
      <c r="D872" s="122">
        <v>17.139410000000002</v>
      </c>
      <c r="E872" s="123"/>
      <c r="F872" s="122">
        <f>VLOOKUP(C872,'[1]13'!$C$23:$AZ$935,4,0)</f>
        <v>0</v>
      </c>
      <c r="G872" s="122">
        <f>VLOOKUP(C872,'[1]13'!$C$23:$AZ$935,5,0)</f>
        <v>0</v>
      </c>
      <c r="H872" s="122"/>
      <c r="I872" s="122">
        <f>VLOOKUP(C872,'[1]13'!$C$23:$AZ$935,7,0)</f>
        <v>0</v>
      </c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3"/>
      <c r="AC872" s="123"/>
      <c r="AD872" s="123"/>
      <c r="AE872" s="123"/>
      <c r="AF872" s="123"/>
      <c r="AG872" s="123"/>
      <c r="AH872" s="123">
        <v>0</v>
      </c>
      <c r="AI872" s="123">
        <v>0</v>
      </c>
      <c r="AJ872" s="123"/>
      <c r="AK872" s="123">
        <v>0</v>
      </c>
      <c r="AL872" s="123"/>
      <c r="AM872" s="123"/>
      <c r="AN872" s="123"/>
      <c r="AO872" s="122">
        <f t="shared" ref="AO872:AO878" si="949">AV872+BC872</f>
        <v>0</v>
      </c>
      <c r="AP872" s="122">
        <f t="shared" ref="AP872:AP878" si="950">AW872+BD872</f>
        <v>0</v>
      </c>
      <c r="AQ872" s="122">
        <f t="shared" ref="AQ872:AQ878" si="951">AX872+BE872</f>
        <v>0</v>
      </c>
      <c r="AR872" s="122">
        <f t="shared" ref="AR872:AR878" si="952">AY872+BF872</f>
        <v>0</v>
      </c>
      <c r="AS872" s="123"/>
      <c r="AT872" s="123"/>
      <c r="AU872" s="123"/>
      <c r="AV872" s="122">
        <f>VLOOKUP(C872,'[1]13'!$C$23:$AZ$935,46,0)</f>
        <v>0</v>
      </c>
      <c r="AW872" s="122">
        <f>VLOOKUP(C872,'[1]13'!$C$23:$AZ$935,47,0)</f>
        <v>0</v>
      </c>
      <c r="AX872" s="122"/>
      <c r="AY872" s="122">
        <f>VLOOKUP(C872,'[1]13'!$C$23:$AZ$935,49,0)</f>
        <v>0</v>
      </c>
      <c r="AZ872" s="123"/>
      <c r="BA872" s="123"/>
      <c r="BB872" s="123"/>
      <c r="BC872" s="123">
        <v>0</v>
      </c>
      <c r="BD872" s="123">
        <v>0</v>
      </c>
      <c r="BE872" s="123"/>
      <c r="BF872" s="123">
        <v>0</v>
      </c>
      <c r="BG872" s="123"/>
      <c r="BH872" s="123"/>
      <c r="BI872" s="123"/>
      <c r="BJ872" s="123"/>
      <c r="BK872" s="123"/>
      <c r="BL872" s="123"/>
      <c r="BM872" s="123"/>
      <c r="BN872" s="123"/>
      <c r="BO872" s="123"/>
      <c r="BP872" s="123"/>
      <c r="BQ872" s="123"/>
      <c r="BR872" s="123"/>
      <c r="BS872" s="123"/>
      <c r="BT872" s="123"/>
      <c r="BU872" s="123"/>
      <c r="BV872" s="123"/>
      <c r="BW872" s="123"/>
      <c r="BX872" s="123"/>
      <c r="BY872" s="122">
        <f t="shared" ref="BY872:BY878" si="953">F872-AO872</f>
        <v>0</v>
      </c>
      <c r="BZ872" s="123"/>
      <c r="CA872" s="123"/>
    </row>
    <row r="873" spans="1:79" ht="46.65" x14ac:dyDescent="0.35">
      <c r="A873" s="115" t="s">
        <v>1663</v>
      </c>
      <c r="B873" s="111" t="s">
        <v>469</v>
      </c>
      <c r="C873" s="108" t="s">
        <v>575</v>
      </c>
      <c r="D873" s="122">
        <v>5.0224299999999991</v>
      </c>
      <c r="E873" s="123"/>
      <c r="F873" s="122">
        <f>VLOOKUP(C873,'[1]13'!$C$23:$AZ$935,4,0)</f>
        <v>5.0224299999999991</v>
      </c>
      <c r="G873" s="122">
        <f>VLOOKUP(C873,'[1]13'!$C$23:$AZ$935,5,0)</f>
        <v>0</v>
      </c>
      <c r="H873" s="122"/>
      <c r="I873" s="122">
        <f>VLOOKUP(C873,'[1]13'!$C$23:$AZ$935,7,0)</f>
        <v>0.2</v>
      </c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3"/>
      <c r="AC873" s="123"/>
      <c r="AD873" s="123"/>
      <c r="AE873" s="123"/>
      <c r="AF873" s="123"/>
      <c r="AG873" s="123"/>
      <c r="AH873" s="123">
        <v>5.0224299999999991</v>
      </c>
      <c r="AI873" s="123">
        <v>0</v>
      </c>
      <c r="AJ873" s="123"/>
      <c r="AK873" s="123">
        <v>0.2</v>
      </c>
      <c r="AL873" s="123"/>
      <c r="AM873" s="123"/>
      <c r="AN873" s="123"/>
      <c r="AO873" s="122">
        <f t="shared" si="949"/>
        <v>0</v>
      </c>
      <c r="AP873" s="122">
        <f t="shared" si="950"/>
        <v>0</v>
      </c>
      <c r="AQ873" s="122">
        <f t="shared" si="951"/>
        <v>0</v>
      </c>
      <c r="AR873" s="122">
        <f t="shared" si="952"/>
        <v>0</v>
      </c>
      <c r="AS873" s="123"/>
      <c r="AT873" s="123"/>
      <c r="AU873" s="123"/>
      <c r="AV873" s="122">
        <f>VLOOKUP(C873,'[1]13'!$C$23:$AZ$935,46,0)</f>
        <v>0</v>
      </c>
      <c r="AW873" s="122">
        <f>VLOOKUP(C873,'[1]13'!$C$23:$AZ$935,47,0)</f>
        <v>0</v>
      </c>
      <c r="AX873" s="122"/>
      <c r="AY873" s="122">
        <f>VLOOKUP(C873,'[1]13'!$C$23:$AZ$935,49,0)</f>
        <v>0</v>
      </c>
      <c r="AZ873" s="123"/>
      <c r="BA873" s="123"/>
      <c r="BB873" s="123"/>
      <c r="BC873" s="123">
        <v>0</v>
      </c>
      <c r="BD873" s="123">
        <v>0</v>
      </c>
      <c r="BE873" s="123"/>
      <c r="BF873" s="123">
        <v>0</v>
      </c>
      <c r="BG873" s="123"/>
      <c r="BH873" s="123"/>
      <c r="BI873" s="123"/>
      <c r="BJ873" s="123"/>
      <c r="BK873" s="123"/>
      <c r="BL873" s="123"/>
      <c r="BM873" s="123"/>
      <c r="BN873" s="123"/>
      <c r="BO873" s="123"/>
      <c r="BP873" s="123"/>
      <c r="BQ873" s="123"/>
      <c r="BR873" s="123"/>
      <c r="BS873" s="123"/>
      <c r="BT873" s="123"/>
      <c r="BU873" s="123"/>
      <c r="BV873" s="123"/>
      <c r="BW873" s="123"/>
      <c r="BX873" s="123"/>
      <c r="BY873" s="122">
        <f t="shared" si="953"/>
        <v>5.0224299999999991</v>
      </c>
      <c r="BZ873" s="123"/>
      <c r="CA873" s="123"/>
    </row>
    <row r="874" spans="1:79" ht="46.65" x14ac:dyDescent="0.35">
      <c r="A874" s="115" t="s">
        <v>1663</v>
      </c>
      <c r="B874" s="111" t="s">
        <v>206</v>
      </c>
      <c r="C874" s="108" t="s">
        <v>576</v>
      </c>
      <c r="D874" s="122">
        <v>4.3336000000000006</v>
      </c>
      <c r="E874" s="123"/>
      <c r="F874" s="122">
        <f>VLOOKUP(C874,'[1]13'!$C$23:$AZ$935,4,0)</f>
        <v>0</v>
      </c>
      <c r="G874" s="122">
        <f>VLOOKUP(C874,'[1]13'!$C$23:$AZ$935,5,0)</f>
        <v>0</v>
      </c>
      <c r="H874" s="122"/>
      <c r="I874" s="122">
        <f>VLOOKUP(C874,'[1]13'!$C$23:$AZ$935,7,0)</f>
        <v>0</v>
      </c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3"/>
      <c r="AC874" s="123"/>
      <c r="AD874" s="123"/>
      <c r="AE874" s="123"/>
      <c r="AF874" s="123"/>
      <c r="AG874" s="123"/>
      <c r="AH874" s="123">
        <v>0</v>
      </c>
      <c r="AI874" s="123">
        <v>0</v>
      </c>
      <c r="AJ874" s="123"/>
      <c r="AK874" s="123">
        <v>0</v>
      </c>
      <c r="AL874" s="123"/>
      <c r="AM874" s="123"/>
      <c r="AN874" s="123"/>
      <c r="AO874" s="122">
        <f t="shared" si="949"/>
        <v>0</v>
      </c>
      <c r="AP874" s="122">
        <f t="shared" si="950"/>
        <v>0</v>
      </c>
      <c r="AQ874" s="122">
        <f t="shared" si="951"/>
        <v>0</v>
      </c>
      <c r="AR874" s="122">
        <f t="shared" si="952"/>
        <v>0</v>
      </c>
      <c r="AS874" s="123"/>
      <c r="AT874" s="123"/>
      <c r="AU874" s="123"/>
      <c r="AV874" s="122">
        <f>VLOOKUP(C874,'[1]13'!$C$23:$AZ$935,46,0)</f>
        <v>0</v>
      </c>
      <c r="AW874" s="122">
        <f>VLOOKUP(C874,'[1]13'!$C$23:$AZ$935,47,0)</f>
        <v>0</v>
      </c>
      <c r="AX874" s="122"/>
      <c r="AY874" s="122">
        <f>VLOOKUP(C874,'[1]13'!$C$23:$AZ$935,49,0)</f>
        <v>0</v>
      </c>
      <c r="AZ874" s="123"/>
      <c r="BA874" s="123"/>
      <c r="BB874" s="123"/>
      <c r="BC874" s="123">
        <v>0</v>
      </c>
      <c r="BD874" s="123">
        <v>0</v>
      </c>
      <c r="BE874" s="123"/>
      <c r="BF874" s="123">
        <v>0</v>
      </c>
      <c r="BG874" s="123"/>
      <c r="BH874" s="123"/>
      <c r="BI874" s="123"/>
      <c r="BJ874" s="123"/>
      <c r="BK874" s="123"/>
      <c r="BL874" s="123"/>
      <c r="BM874" s="123"/>
      <c r="BN874" s="123"/>
      <c r="BO874" s="123"/>
      <c r="BP874" s="123"/>
      <c r="BQ874" s="123"/>
      <c r="BR874" s="123"/>
      <c r="BS874" s="123"/>
      <c r="BT874" s="123"/>
      <c r="BU874" s="123"/>
      <c r="BV874" s="123"/>
      <c r="BW874" s="123"/>
      <c r="BX874" s="123"/>
      <c r="BY874" s="122">
        <f t="shared" si="953"/>
        <v>0</v>
      </c>
      <c r="BZ874" s="123"/>
      <c r="CA874" s="123"/>
    </row>
    <row r="875" spans="1:79" ht="62.2" x14ac:dyDescent="0.35">
      <c r="A875" s="115" t="s">
        <v>1663</v>
      </c>
      <c r="B875" s="111" t="s">
        <v>1882</v>
      </c>
      <c r="C875" s="108" t="s">
        <v>577</v>
      </c>
      <c r="D875" s="122">
        <v>29.81812</v>
      </c>
      <c r="E875" s="123"/>
      <c r="F875" s="122">
        <f>VLOOKUP(C875,'[1]13'!$C$23:$AZ$935,4,0)</f>
        <v>0</v>
      </c>
      <c r="G875" s="122">
        <f>VLOOKUP(C875,'[1]13'!$C$23:$AZ$935,5,0)</f>
        <v>0</v>
      </c>
      <c r="H875" s="122"/>
      <c r="I875" s="122">
        <f>VLOOKUP(C875,'[1]13'!$C$23:$AZ$935,7,0)</f>
        <v>0</v>
      </c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3"/>
      <c r="AC875" s="123"/>
      <c r="AD875" s="123"/>
      <c r="AE875" s="123"/>
      <c r="AF875" s="123"/>
      <c r="AG875" s="123"/>
      <c r="AH875" s="123">
        <v>0</v>
      </c>
      <c r="AI875" s="123">
        <v>0</v>
      </c>
      <c r="AJ875" s="123"/>
      <c r="AK875" s="123">
        <v>0</v>
      </c>
      <c r="AL875" s="123"/>
      <c r="AM875" s="123"/>
      <c r="AN875" s="123"/>
      <c r="AO875" s="122">
        <f t="shared" si="949"/>
        <v>32.414207779999998</v>
      </c>
      <c r="AP875" s="122">
        <f t="shared" si="950"/>
        <v>0</v>
      </c>
      <c r="AQ875" s="122">
        <f t="shared" si="951"/>
        <v>0</v>
      </c>
      <c r="AR875" s="122">
        <f t="shared" si="952"/>
        <v>2.8450000000000002</v>
      </c>
      <c r="AS875" s="123"/>
      <c r="AT875" s="123"/>
      <c r="AU875" s="123"/>
      <c r="AV875" s="122">
        <f>VLOOKUP(C875,'[1]13'!$C$23:$AZ$935,46,0)</f>
        <v>0</v>
      </c>
      <c r="AW875" s="122">
        <f>VLOOKUP(C875,'[1]13'!$C$23:$AZ$935,47,0)</f>
        <v>0</v>
      </c>
      <c r="AX875" s="122"/>
      <c r="AY875" s="122">
        <f>VLOOKUP(C875,'[1]13'!$C$23:$AZ$935,49,0)</f>
        <v>0</v>
      </c>
      <c r="AZ875" s="123"/>
      <c r="BA875" s="123"/>
      <c r="BB875" s="123"/>
      <c r="BC875" s="123">
        <v>32.414207779999998</v>
      </c>
      <c r="BD875" s="123">
        <v>0</v>
      </c>
      <c r="BE875" s="123"/>
      <c r="BF875" s="123">
        <v>2.8450000000000002</v>
      </c>
      <c r="BG875" s="123"/>
      <c r="BH875" s="123"/>
      <c r="BI875" s="123"/>
      <c r="BJ875" s="123"/>
      <c r="BK875" s="123"/>
      <c r="BL875" s="123"/>
      <c r="BM875" s="123"/>
      <c r="BN875" s="123"/>
      <c r="BO875" s="123"/>
      <c r="BP875" s="123"/>
      <c r="BQ875" s="123"/>
      <c r="BR875" s="123"/>
      <c r="BS875" s="123"/>
      <c r="BT875" s="123"/>
      <c r="BU875" s="123"/>
      <c r="BV875" s="123"/>
      <c r="BW875" s="123"/>
      <c r="BX875" s="123"/>
      <c r="BY875" s="122">
        <f t="shared" si="953"/>
        <v>-32.414207779999998</v>
      </c>
      <c r="BZ875" s="123"/>
      <c r="CA875" s="123"/>
    </row>
    <row r="876" spans="1:79" ht="46.65" x14ac:dyDescent="0.35">
      <c r="A876" s="115" t="s">
        <v>1663</v>
      </c>
      <c r="B876" s="111" t="s">
        <v>470</v>
      </c>
      <c r="C876" s="108" t="s">
        <v>611</v>
      </c>
      <c r="D876" s="122">
        <v>69.62127000000001</v>
      </c>
      <c r="E876" s="123"/>
      <c r="F876" s="122">
        <f>VLOOKUP(C876,'[1]13'!$C$23:$AZ$935,4,0)</f>
        <v>0</v>
      </c>
      <c r="G876" s="122">
        <f>VLOOKUP(C876,'[1]13'!$C$23:$AZ$935,5,0)</f>
        <v>0</v>
      </c>
      <c r="H876" s="122"/>
      <c r="I876" s="122">
        <f>VLOOKUP(C876,'[1]13'!$C$23:$AZ$935,7,0)</f>
        <v>0</v>
      </c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3"/>
      <c r="AC876" s="123"/>
      <c r="AD876" s="123"/>
      <c r="AE876" s="123"/>
      <c r="AF876" s="123"/>
      <c r="AG876" s="123"/>
      <c r="AH876" s="123">
        <v>0</v>
      </c>
      <c r="AI876" s="123">
        <v>0</v>
      </c>
      <c r="AJ876" s="123"/>
      <c r="AK876" s="123">
        <v>0</v>
      </c>
      <c r="AL876" s="123"/>
      <c r="AM876" s="123"/>
      <c r="AN876" s="123"/>
      <c r="AO876" s="122">
        <f t="shared" si="949"/>
        <v>0</v>
      </c>
      <c r="AP876" s="122">
        <f t="shared" si="950"/>
        <v>0</v>
      </c>
      <c r="AQ876" s="122">
        <f t="shared" si="951"/>
        <v>0</v>
      </c>
      <c r="AR876" s="122">
        <f t="shared" si="952"/>
        <v>0</v>
      </c>
      <c r="AS876" s="123"/>
      <c r="AT876" s="123"/>
      <c r="AU876" s="123"/>
      <c r="AV876" s="122">
        <f>VLOOKUP(C876,'[1]13'!$C$23:$AZ$935,46,0)</f>
        <v>0</v>
      </c>
      <c r="AW876" s="122">
        <f>VLOOKUP(C876,'[1]13'!$C$23:$AZ$935,47,0)</f>
        <v>0</v>
      </c>
      <c r="AX876" s="122"/>
      <c r="AY876" s="122">
        <f>VLOOKUP(C876,'[1]13'!$C$23:$AZ$935,49,0)</f>
        <v>0</v>
      </c>
      <c r="AZ876" s="123"/>
      <c r="BA876" s="123"/>
      <c r="BB876" s="123"/>
      <c r="BC876" s="123">
        <v>0</v>
      </c>
      <c r="BD876" s="123">
        <v>0</v>
      </c>
      <c r="BE876" s="123"/>
      <c r="BF876" s="123">
        <v>0</v>
      </c>
      <c r="BG876" s="123"/>
      <c r="BH876" s="123"/>
      <c r="BI876" s="123"/>
      <c r="BJ876" s="123"/>
      <c r="BK876" s="123"/>
      <c r="BL876" s="123"/>
      <c r="BM876" s="123"/>
      <c r="BN876" s="123"/>
      <c r="BO876" s="123"/>
      <c r="BP876" s="123"/>
      <c r="BQ876" s="123"/>
      <c r="BR876" s="123"/>
      <c r="BS876" s="123"/>
      <c r="BT876" s="123"/>
      <c r="BU876" s="123"/>
      <c r="BV876" s="123"/>
      <c r="BW876" s="123"/>
      <c r="BX876" s="123"/>
      <c r="BY876" s="122">
        <f t="shared" si="953"/>
        <v>0</v>
      </c>
      <c r="BZ876" s="123"/>
      <c r="CA876" s="123"/>
    </row>
    <row r="877" spans="1:79" ht="77.7" x14ac:dyDescent="0.35">
      <c r="A877" s="115" t="s">
        <v>1664</v>
      </c>
      <c r="B877" s="111" t="s">
        <v>1096</v>
      </c>
      <c r="C877" s="108" t="s">
        <v>1610</v>
      </c>
      <c r="D877" s="122">
        <v>4.4229399999999996</v>
      </c>
      <c r="E877" s="123"/>
      <c r="F877" s="122">
        <f>VLOOKUP(C877,'[1]13'!$C$23:$AZ$935,4,0)</f>
        <v>4.4229399999999996</v>
      </c>
      <c r="G877" s="122">
        <f>VLOOKUP(C877,'[1]13'!$C$23:$AZ$935,5,0)</f>
        <v>0</v>
      </c>
      <c r="H877" s="122"/>
      <c r="I877" s="122">
        <f>VLOOKUP(C877,'[1]13'!$C$23:$AZ$935,7,0)</f>
        <v>0.7</v>
      </c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3"/>
      <c r="AC877" s="123"/>
      <c r="AD877" s="123"/>
      <c r="AE877" s="123"/>
      <c r="AF877" s="123"/>
      <c r="AG877" s="123"/>
      <c r="AH877" s="123">
        <v>4.4229399999999996</v>
      </c>
      <c r="AI877" s="123">
        <v>0</v>
      </c>
      <c r="AJ877" s="123"/>
      <c r="AK877" s="123">
        <v>0.7</v>
      </c>
      <c r="AL877" s="123"/>
      <c r="AM877" s="123"/>
      <c r="AN877" s="123"/>
      <c r="AO877" s="122">
        <f t="shared" si="949"/>
        <v>3.8857547100000001</v>
      </c>
      <c r="AP877" s="122">
        <f t="shared" si="950"/>
        <v>0</v>
      </c>
      <c r="AQ877" s="122">
        <f t="shared" si="951"/>
        <v>0</v>
      </c>
      <c r="AR877" s="122">
        <f t="shared" si="952"/>
        <v>0.72</v>
      </c>
      <c r="AS877" s="123"/>
      <c r="AT877" s="123"/>
      <c r="AU877" s="123"/>
      <c r="AV877" s="122">
        <f>VLOOKUP(C877,'[1]13'!$C$23:$AZ$935,46,0)</f>
        <v>0</v>
      </c>
      <c r="AW877" s="122">
        <f>VLOOKUP(C877,'[1]13'!$C$23:$AZ$935,47,0)</f>
        <v>0</v>
      </c>
      <c r="AX877" s="122"/>
      <c r="AY877" s="122">
        <f>VLOOKUP(C877,'[1]13'!$C$23:$AZ$935,49,0)</f>
        <v>0</v>
      </c>
      <c r="AZ877" s="123"/>
      <c r="BA877" s="123"/>
      <c r="BB877" s="123"/>
      <c r="BC877" s="123">
        <v>3.8857547100000001</v>
      </c>
      <c r="BD877" s="123">
        <v>0</v>
      </c>
      <c r="BE877" s="123"/>
      <c r="BF877" s="123">
        <v>0.72</v>
      </c>
      <c r="BG877" s="123"/>
      <c r="BH877" s="123"/>
      <c r="BI877" s="123"/>
      <c r="BJ877" s="123"/>
      <c r="BK877" s="123"/>
      <c r="BL877" s="123"/>
      <c r="BM877" s="123"/>
      <c r="BN877" s="123"/>
      <c r="BO877" s="123"/>
      <c r="BP877" s="123"/>
      <c r="BQ877" s="123"/>
      <c r="BR877" s="123"/>
      <c r="BS877" s="123"/>
      <c r="BT877" s="123"/>
      <c r="BU877" s="123"/>
      <c r="BV877" s="123"/>
      <c r="BW877" s="123"/>
      <c r="BX877" s="123"/>
      <c r="BY877" s="122">
        <f t="shared" si="953"/>
        <v>0.53718528999999959</v>
      </c>
      <c r="BZ877" s="123"/>
      <c r="CA877" s="123"/>
    </row>
    <row r="878" spans="1:79" ht="46.65" x14ac:dyDescent="0.35">
      <c r="A878" s="115" t="s">
        <v>1663</v>
      </c>
      <c r="B878" s="111" t="s">
        <v>1883</v>
      </c>
      <c r="C878" s="108" t="s">
        <v>1971</v>
      </c>
      <c r="D878" s="122"/>
      <c r="E878" s="123"/>
      <c r="F878" s="122"/>
      <c r="G878" s="122"/>
      <c r="H878" s="122"/>
      <c r="I878" s="122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3"/>
      <c r="AC878" s="123"/>
      <c r="AD878" s="123"/>
      <c r="AE878" s="123"/>
      <c r="AF878" s="123"/>
      <c r="AG878" s="123"/>
      <c r="AH878" s="123"/>
      <c r="AI878" s="123"/>
      <c r="AJ878" s="123"/>
      <c r="AK878" s="123"/>
      <c r="AL878" s="123"/>
      <c r="AM878" s="123"/>
      <c r="AN878" s="123"/>
      <c r="AO878" s="122">
        <f t="shared" si="949"/>
        <v>8.0270501799999998</v>
      </c>
      <c r="AP878" s="122">
        <f t="shared" si="950"/>
        <v>0</v>
      </c>
      <c r="AQ878" s="122">
        <f t="shared" si="951"/>
        <v>0</v>
      </c>
      <c r="AR878" s="122">
        <f t="shared" si="952"/>
        <v>1.1200000000000001</v>
      </c>
      <c r="AS878" s="123"/>
      <c r="AT878" s="123"/>
      <c r="AU878" s="123"/>
      <c r="AV878" s="122"/>
      <c r="AW878" s="122"/>
      <c r="AX878" s="122"/>
      <c r="AY878" s="122"/>
      <c r="AZ878" s="123"/>
      <c r="BA878" s="123"/>
      <c r="BB878" s="123"/>
      <c r="BC878" s="123">
        <v>8.0270501799999998</v>
      </c>
      <c r="BD878" s="123">
        <v>0</v>
      </c>
      <c r="BE878" s="123"/>
      <c r="BF878" s="123">
        <v>1.1200000000000001</v>
      </c>
      <c r="BG878" s="123"/>
      <c r="BH878" s="123"/>
      <c r="BI878" s="123"/>
      <c r="BJ878" s="123"/>
      <c r="BK878" s="123"/>
      <c r="BL878" s="123"/>
      <c r="BM878" s="123"/>
      <c r="BN878" s="123"/>
      <c r="BO878" s="123"/>
      <c r="BP878" s="123"/>
      <c r="BQ878" s="123"/>
      <c r="BR878" s="123"/>
      <c r="BS878" s="123"/>
      <c r="BT878" s="123"/>
      <c r="BU878" s="123"/>
      <c r="BV878" s="123"/>
      <c r="BW878" s="123"/>
      <c r="BX878" s="123"/>
      <c r="BY878" s="122">
        <f t="shared" si="953"/>
        <v>-8.0270501799999998</v>
      </c>
      <c r="BZ878" s="123"/>
      <c r="CA878" s="123"/>
    </row>
    <row r="879" spans="1:79" x14ac:dyDescent="0.35">
      <c r="A879" s="119"/>
      <c r="B879" s="118" t="s">
        <v>62</v>
      </c>
      <c r="C879" s="105"/>
      <c r="D879" s="133">
        <f t="shared" ref="D879:BN879" si="954">SUM(D880:D881)</f>
        <v>18.553159999999998</v>
      </c>
      <c r="E879" s="133">
        <f t="shared" si="954"/>
        <v>0</v>
      </c>
      <c r="F879" s="133">
        <f t="shared" si="954"/>
        <v>0</v>
      </c>
      <c r="G879" s="133">
        <f t="shared" si="954"/>
        <v>0</v>
      </c>
      <c r="H879" s="133">
        <f t="shared" si="954"/>
        <v>0</v>
      </c>
      <c r="I879" s="133">
        <f t="shared" si="954"/>
        <v>0</v>
      </c>
      <c r="J879" s="133">
        <f t="shared" si="954"/>
        <v>0</v>
      </c>
      <c r="K879" s="133">
        <f t="shared" si="954"/>
        <v>0</v>
      </c>
      <c r="L879" s="133">
        <f t="shared" si="954"/>
        <v>0</v>
      </c>
      <c r="M879" s="133">
        <f t="shared" si="954"/>
        <v>0</v>
      </c>
      <c r="N879" s="133">
        <f t="shared" si="954"/>
        <v>0</v>
      </c>
      <c r="O879" s="133">
        <f t="shared" si="954"/>
        <v>0</v>
      </c>
      <c r="P879" s="133">
        <f t="shared" si="954"/>
        <v>0</v>
      </c>
      <c r="Q879" s="133">
        <f t="shared" si="954"/>
        <v>0</v>
      </c>
      <c r="R879" s="133">
        <f t="shared" si="954"/>
        <v>0</v>
      </c>
      <c r="S879" s="133">
        <f t="shared" si="954"/>
        <v>0</v>
      </c>
      <c r="T879" s="133">
        <f t="shared" si="954"/>
        <v>0</v>
      </c>
      <c r="U879" s="133">
        <f t="shared" si="954"/>
        <v>0</v>
      </c>
      <c r="V879" s="133">
        <f t="shared" si="954"/>
        <v>0</v>
      </c>
      <c r="W879" s="133">
        <f t="shared" si="954"/>
        <v>0</v>
      </c>
      <c r="X879" s="133">
        <f t="shared" si="954"/>
        <v>0</v>
      </c>
      <c r="Y879" s="133">
        <f t="shared" si="954"/>
        <v>0</v>
      </c>
      <c r="Z879" s="133">
        <f t="shared" si="954"/>
        <v>0</v>
      </c>
      <c r="AA879" s="133">
        <f t="shared" si="954"/>
        <v>0</v>
      </c>
      <c r="AB879" s="133">
        <f t="shared" si="954"/>
        <v>0</v>
      </c>
      <c r="AC879" s="133">
        <f t="shared" si="954"/>
        <v>0</v>
      </c>
      <c r="AD879" s="133">
        <f t="shared" si="954"/>
        <v>0</v>
      </c>
      <c r="AE879" s="133">
        <f t="shared" si="954"/>
        <v>0</v>
      </c>
      <c r="AF879" s="133">
        <f t="shared" si="954"/>
        <v>0</v>
      </c>
      <c r="AG879" s="133">
        <f t="shared" si="954"/>
        <v>0</v>
      </c>
      <c r="AH879" s="133">
        <f t="shared" si="954"/>
        <v>0</v>
      </c>
      <c r="AI879" s="133">
        <f t="shared" si="954"/>
        <v>0</v>
      </c>
      <c r="AJ879" s="133">
        <f t="shared" si="954"/>
        <v>0</v>
      </c>
      <c r="AK879" s="133">
        <f t="shared" si="954"/>
        <v>0</v>
      </c>
      <c r="AL879" s="133">
        <f t="shared" si="954"/>
        <v>0</v>
      </c>
      <c r="AM879" s="133">
        <f t="shared" si="954"/>
        <v>0</v>
      </c>
      <c r="AN879" s="133">
        <f t="shared" si="954"/>
        <v>0</v>
      </c>
      <c r="AO879" s="133">
        <f t="shared" si="954"/>
        <v>0</v>
      </c>
      <c r="AP879" s="133">
        <f t="shared" si="954"/>
        <v>0</v>
      </c>
      <c r="AQ879" s="133">
        <f t="shared" si="954"/>
        <v>0</v>
      </c>
      <c r="AR879" s="133">
        <f t="shared" si="954"/>
        <v>0</v>
      </c>
      <c r="AS879" s="133">
        <f t="shared" si="954"/>
        <v>0</v>
      </c>
      <c r="AT879" s="133">
        <f t="shared" si="954"/>
        <v>0</v>
      </c>
      <c r="AU879" s="133">
        <f t="shared" si="954"/>
        <v>0</v>
      </c>
      <c r="AV879" s="133">
        <f t="shared" si="954"/>
        <v>0</v>
      </c>
      <c r="AW879" s="133">
        <f t="shared" si="954"/>
        <v>0</v>
      </c>
      <c r="AX879" s="133">
        <f t="shared" si="954"/>
        <v>0</v>
      </c>
      <c r="AY879" s="133">
        <f t="shared" si="954"/>
        <v>0</v>
      </c>
      <c r="AZ879" s="133">
        <f t="shared" si="954"/>
        <v>0</v>
      </c>
      <c r="BA879" s="133">
        <f t="shared" si="954"/>
        <v>0</v>
      </c>
      <c r="BB879" s="133">
        <f t="shared" si="954"/>
        <v>0</v>
      </c>
      <c r="BC879" s="133">
        <f t="shared" si="954"/>
        <v>0</v>
      </c>
      <c r="BD879" s="133">
        <f t="shared" si="954"/>
        <v>0</v>
      </c>
      <c r="BE879" s="133">
        <f t="shared" si="954"/>
        <v>0</v>
      </c>
      <c r="BF879" s="133">
        <f t="shared" si="954"/>
        <v>0</v>
      </c>
      <c r="BG879" s="133">
        <f t="shared" si="954"/>
        <v>0</v>
      </c>
      <c r="BH879" s="133">
        <f t="shared" si="954"/>
        <v>0</v>
      </c>
      <c r="BI879" s="133">
        <f t="shared" si="954"/>
        <v>0</v>
      </c>
      <c r="BJ879" s="133">
        <f t="shared" si="954"/>
        <v>0</v>
      </c>
      <c r="BK879" s="133">
        <f t="shared" si="954"/>
        <v>0</v>
      </c>
      <c r="BL879" s="133">
        <f t="shared" si="954"/>
        <v>0</v>
      </c>
      <c r="BM879" s="133">
        <f t="shared" si="954"/>
        <v>0</v>
      </c>
      <c r="BN879" s="133">
        <f t="shared" si="954"/>
        <v>0</v>
      </c>
      <c r="BO879" s="133">
        <f t="shared" ref="BO879:CA879" si="955">SUM(BO880:BO881)</f>
        <v>0</v>
      </c>
      <c r="BP879" s="133">
        <f t="shared" si="955"/>
        <v>0</v>
      </c>
      <c r="BQ879" s="133">
        <f t="shared" si="955"/>
        <v>0</v>
      </c>
      <c r="BR879" s="133">
        <f t="shared" si="955"/>
        <v>0</v>
      </c>
      <c r="BS879" s="133">
        <f t="shared" si="955"/>
        <v>0</v>
      </c>
      <c r="BT879" s="133">
        <f t="shared" si="955"/>
        <v>0</v>
      </c>
      <c r="BU879" s="133">
        <f t="shared" si="955"/>
        <v>0</v>
      </c>
      <c r="BV879" s="133">
        <f t="shared" si="955"/>
        <v>0</v>
      </c>
      <c r="BW879" s="133">
        <f t="shared" si="955"/>
        <v>0</v>
      </c>
      <c r="BX879" s="133">
        <f t="shared" si="955"/>
        <v>0</v>
      </c>
      <c r="BY879" s="133">
        <f t="shared" si="955"/>
        <v>0</v>
      </c>
      <c r="BZ879" s="133">
        <f t="shared" si="955"/>
        <v>0</v>
      </c>
      <c r="CA879" s="133">
        <f t="shared" si="955"/>
        <v>0</v>
      </c>
    </row>
    <row r="880" spans="1:79" ht="46.65" x14ac:dyDescent="0.35">
      <c r="A880" s="115" t="s">
        <v>1663</v>
      </c>
      <c r="B880" s="111" t="s">
        <v>207</v>
      </c>
      <c r="C880" s="108" t="s">
        <v>578</v>
      </c>
      <c r="D880" s="122">
        <v>0.38658999999999999</v>
      </c>
      <c r="E880" s="123"/>
      <c r="F880" s="122">
        <f>VLOOKUP(C880,'[1]13'!$C$23:$AZ$935,4,0)</f>
        <v>0</v>
      </c>
      <c r="G880" s="122">
        <f>VLOOKUP(C880,'[1]13'!$C$23:$AZ$935,5,0)</f>
        <v>0</v>
      </c>
      <c r="H880" s="122"/>
      <c r="I880" s="122">
        <f>VLOOKUP(C880,'[1]13'!$C$23:$AZ$935,7,0)</f>
        <v>0</v>
      </c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3"/>
      <c r="AC880" s="123"/>
      <c r="AD880" s="123"/>
      <c r="AE880" s="123"/>
      <c r="AF880" s="123"/>
      <c r="AG880" s="123"/>
      <c r="AH880" s="123">
        <v>0</v>
      </c>
      <c r="AI880" s="123">
        <v>0</v>
      </c>
      <c r="AJ880" s="123"/>
      <c r="AK880" s="123">
        <v>0</v>
      </c>
      <c r="AL880" s="123"/>
      <c r="AM880" s="123"/>
      <c r="AN880" s="123"/>
      <c r="AO880" s="122">
        <f t="shared" ref="AO880:AO881" si="956">AV880+BC880</f>
        <v>0</v>
      </c>
      <c r="AP880" s="122">
        <f t="shared" ref="AP880:AP881" si="957">AW880+BD880</f>
        <v>0</v>
      </c>
      <c r="AQ880" s="122">
        <f t="shared" ref="AQ880:AQ881" si="958">AX880+BE880</f>
        <v>0</v>
      </c>
      <c r="AR880" s="122">
        <f t="shared" ref="AR880:AR881" si="959">AY880+BF880</f>
        <v>0</v>
      </c>
      <c r="AS880" s="123"/>
      <c r="AT880" s="123"/>
      <c r="AU880" s="123"/>
      <c r="AV880" s="122">
        <f>VLOOKUP(C880,'[1]13'!$C$23:$AZ$935,46,0)</f>
        <v>0</v>
      </c>
      <c r="AW880" s="122">
        <f>VLOOKUP(C880,'[1]13'!$C$23:$AZ$935,47,0)</f>
        <v>0</v>
      </c>
      <c r="AX880" s="122"/>
      <c r="AY880" s="122">
        <f>VLOOKUP(C880,'[1]13'!$C$23:$AZ$935,49,0)</f>
        <v>0</v>
      </c>
      <c r="AZ880" s="123"/>
      <c r="BA880" s="123"/>
      <c r="BB880" s="123"/>
      <c r="BC880" s="123">
        <v>0</v>
      </c>
      <c r="BD880" s="123">
        <v>0</v>
      </c>
      <c r="BE880" s="123"/>
      <c r="BF880" s="123">
        <v>0</v>
      </c>
      <c r="BG880" s="123"/>
      <c r="BH880" s="123"/>
      <c r="BI880" s="123"/>
      <c r="BJ880" s="123"/>
      <c r="BK880" s="123"/>
      <c r="BL880" s="123"/>
      <c r="BM880" s="123"/>
      <c r="BN880" s="123"/>
      <c r="BO880" s="123"/>
      <c r="BP880" s="123"/>
      <c r="BQ880" s="123"/>
      <c r="BR880" s="123"/>
      <c r="BS880" s="123"/>
      <c r="BT880" s="123"/>
      <c r="BU880" s="123"/>
      <c r="BV880" s="123"/>
      <c r="BW880" s="123"/>
      <c r="BX880" s="123"/>
      <c r="BY880" s="122">
        <f t="shared" ref="BY880:BY881" si="960">F880-AO880</f>
        <v>0</v>
      </c>
      <c r="BZ880" s="123"/>
      <c r="CA880" s="123"/>
    </row>
    <row r="881" spans="1:79" ht="77.7" x14ac:dyDescent="0.35">
      <c r="A881" s="115" t="s">
        <v>1664</v>
      </c>
      <c r="B881" s="111" t="s">
        <v>1097</v>
      </c>
      <c r="C881" s="108" t="s">
        <v>1611</v>
      </c>
      <c r="D881" s="122">
        <v>18.16657</v>
      </c>
      <c r="E881" s="123"/>
      <c r="F881" s="122">
        <f>VLOOKUP(C881,'[1]13'!$C$23:$AZ$935,4,0)</f>
        <v>0</v>
      </c>
      <c r="G881" s="122">
        <f>VLOOKUP(C881,'[1]13'!$C$23:$AZ$935,5,0)</f>
        <v>0</v>
      </c>
      <c r="H881" s="122"/>
      <c r="I881" s="122">
        <f>VLOOKUP(C881,'[1]13'!$C$23:$AZ$935,7,0)</f>
        <v>0</v>
      </c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3"/>
      <c r="AC881" s="123"/>
      <c r="AD881" s="123"/>
      <c r="AE881" s="123"/>
      <c r="AF881" s="123"/>
      <c r="AG881" s="123"/>
      <c r="AH881" s="123">
        <v>0</v>
      </c>
      <c r="AI881" s="123">
        <v>0</v>
      </c>
      <c r="AJ881" s="123"/>
      <c r="AK881" s="123">
        <v>0</v>
      </c>
      <c r="AL881" s="123"/>
      <c r="AM881" s="123"/>
      <c r="AN881" s="123"/>
      <c r="AO881" s="122">
        <f t="shared" si="956"/>
        <v>0</v>
      </c>
      <c r="AP881" s="122">
        <f t="shared" si="957"/>
        <v>0</v>
      </c>
      <c r="AQ881" s="122">
        <f t="shared" si="958"/>
        <v>0</v>
      </c>
      <c r="AR881" s="122">
        <f t="shared" si="959"/>
        <v>0</v>
      </c>
      <c r="AS881" s="123"/>
      <c r="AT881" s="123"/>
      <c r="AU881" s="123"/>
      <c r="AV881" s="122">
        <f>VLOOKUP(C881,'[1]13'!$C$23:$AZ$935,46,0)</f>
        <v>0</v>
      </c>
      <c r="AW881" s="122">
        <f>VLOOKUP(C881,'[1]13'!$C$23:$AZ$935,47,0)</f>
        <v>0</v>
      </c>
      <c r="AX881" s="122"/>
      <c r="AY881" s="122">
        <f>VLOOKUP(C881,'[1]13'!$C$23:$AZ$935,49,0)</f>
        <v>0</v>
      </c>
      <c r="AZ881" s="123"/>
      <c r="BA881" s="123"/>
      <c r="BB881" s="123"/>
      <c r="BC881" s="123">
        <v>0</v>
      </c>
      <c r="BD881" s="123">
        <v>0</v>
      </c>
      <c r="BE881" s="123"/>
      <c r="BF881" s="123">
        <v>0</v>
      </c>
      <c r="BG881" s="123"/>
      <c r="BH881" s="123"/>
      <c r="BI881" s="123"/>
      <c r="BJ881" s="123"/>
      <c r="BK881" s="123"/>
      <c r="BL881" s="123"/>
      <c r="BM881" s="123"/>
      <c r="BN881" s="123"/>
      <c r="BO881" s="123"/>
      <c r="BP881" s="123"/>
      <c r="BQ881" s="123"/>
      <c r="BR881" s="123"/>
      <c r="BS881" s="123"/>
      <c r="BT881" s="123"/>
      <c r="BU881" s="123"/>
      <c r="BV881" s="123"/>
      <c r="BW881" s="123"/>
      <c r="BX881" s="123"/>
      <c r="BY881" s="122">
        <f t="shared" si="960"/>
        <v>0</v>
      </c>
      <c r="BZ881" s="123"/>
      <c r="CA881" s="123"/>
    </row>
    <row r="882" spans="1:79" x14ac:dyDescent="0.35">
      <c r="A882" s="119"/>
      <c r="B882" s="118" t="s">
        <v>63</v>
      </c>
      <c r="C882" s="105"/>
      <c r="D882" s="133">
        <f t="shared" ref="D882:BN882" si="961">SUM(D883:D884)</f>
        <v>5.4636199999999997</v>
      </c>
      <c r="E882" s="133">
        <f t="shared" si="961"/>
        <v>0</v>
      </c>
      <c r="F882" s="133">
        <f t="shared" si="961"/>
        <v>0</v>
      </c>
      <c r="G882" s="133">
        <f t="shared" si="961"/>
        <v>0</v>
      </c>
      <c r="H882" s="133">
        <f t="shared" si="961"/>
        <v>0</v>
      </c>
      <c r="I882" s="133">
        <f t="shared" si="961"/>
        <v>0</v>
      </c>
      <c r="J882" s="133">
        <f t="shared" si="961"/>
        <v>0</v>
      </c>
      <c r="K882" s="133">
        <f t="shared" si="961"/>
        <v>0</v>
      </c>
      <c r="L882" s="133">
        <f t="shared" si="961"/>
        <v>0</v>
      </c>
      <c r="M882" s="133">
        <f t="shared" si="961"/>
        <v>0</v>
      </c>
      <c r="N882" s="133">
        <f t="shared" si="961"/>
        <v>0</v>
      </c>
      <c r="O882" s="133">
        <f t="shared" si="961"/>
        <v>0</v>
      </c>
      <c r="P882" s="133">
        <f t="shared" si="961"/>
        <v>0</v>
      </c>
      <c r="Q882" s="133">
        <f t="shared" si="961"/>
        <v>0</v>
      </c>
      <c r="R882" s="133">
        <f t="shared" si="961"/>
        <v>0</v>
      </c>
      <c r="S882" s="133">
        <f t="shared" si="961"/>
        <v>0</v>
      </c>
      <c r="T882" s="133">
        <f t="shared" si="961"/>
        <v>0</v>
      </c>
      <c r="U882" s="133">
        <f t="shared" si="961"/>
        <v>0</v>
      </c>
      <c r="V882" s="133">
        <f t="shared" si="961"/>
        <v>0</v>
      </c>
      <c r="W882" s="133">
        <f t="shared" si="961"/>
        <v>0</v>
      </c>
      <c r="X882" s="133">
        <f t="shared" si="961"/>
        <v>0</v>
      </c>
      <c r="Y882" s="133">
        <f t="shared" si="961"/>
        <v>0</v>
      </c>
      <c r="Z882" s="133">
        <f t="shared" si="961"/>
        <v>0</v>
      </c>
      <c r="AA882" s="133">
        <f t="shared" si="961"/>
        <v>0</v>
      </c>
      <c r="AB882" s="133">
        <f t="shared" si="961"/>
        <v>0</v>
      </c>
      <c r="AC882" s="133">
        <f t="shared" si="961"/>
        <v>0</v>
      </c>
      <c r="AD882" s="133">
        <f t="shared" si="961"/>
        <v>0</v>
      </c>
      <c r="AE882" s="133">
        <f t="shared" si="961"/>
        <v>0</v>
      </c>
      <c r="AF882" s="133">
        <f t="shared" si="961"/>
        <v>0</v>
      </c>
      <c r="AG882" s="133">
        <f t="shared" si="961"/>
        <v>0</v>
      </c>
      <c r="AH882" s="133">
        <f t="shared" si="961"/>
        <v>0</v>
      </c>
      <c r="AI882" s="133">
        <f t="shared" si="961"/>
        <v>0</v>
      </c>
      <c r="AJ882" s="133">
        <f t="shared" si="961"/>
        <v>0</v>
      </c>
      <c r="AK882" s="133">
        <f t="shared" si="961"/>
        <v>0</v>
      </c>
      <c r="AL882" s="133">
        <f t="shared" si="961"/>
        <v>0</v>
      </c>
      <c r="AM882" s="133">
        <f t="shared" si="961"/>
        <v>0</v>
      </c>
      <c r="AN882" s="133">
        <f t="shared" si="961"/>
        <v>0</v>
      </c>
      <c r="AO882" s="133">
        <f t="shared" si="961"/>
        <v>0.32015051</v>
      </c>
      <c r="AP882" s="133">
        <f t="shared" si="961"/>
        <v>0</v>
      </c>
      <c r="AQ882" s="133">
        <f t="shared" si="961"/>
        <v>0</v>
      </c>
      <c r="AR882" s="133">
        <f t="shared" si="961"/>
        <v>0.17</v>
      </c>
      <c r="AS882" s="133">
        <f t="shared" si="961"/>
        <v>0</v>
      </c>
      <c r="AT882" s="133">
        <f t="shared" si="961"/>
        <v>0</v>
      </c>
      <c r="AU882" s="133">
        <f t="shared" si="961"/>
        <v>0</v>
      </c>
      <c r="AV882" s="133">
        <f t="shared" si="961"/>
        <v>0.32015051</v>
      </c>
      <c r="AW882" s="133">
        <f t="shared" si="961"/>
        <v>0</v>
      </c>
      <c r="AX882" s="133">
        <f t="shared" si="961"/>
        <v>0</v>
      </c>
      <c r="AY882" s="133">
        <f t="shared" si="961"/>
        <v>0.17</v>
      </c>
      <c r="AZ882" s="133">
        <f t="shared" si="961"/>
        <v>0</v>
      </c>
      <c r="BA882" s="133">
        <f t="shared" si="961"/>
        <v>0</v>
      </c>
      <c r="BB882" s="133">
        <f t="shared" si="961"/>
        <v>0</v>
      </c>
      <c r="BC882" s="133">
        <f t="shared" si="961"/>
        <v>0</v>
      </c>
      <c r="BD882" s="133">
        <f t="shared" si="961"/>
        <v>0</v>
      </c>
      <c r="BE882" s="133">
        <f t="shared" si="961"/>
        <v>0</v>
      </c>
      <c r="BF882" s="133">
        <f t="shared" si="961"/>
        <v>0</v>
      </c>
      <c r="BG882" s="133">
        <f t="shared" si="961"/>
        <v>0</v>
      </c>
      <c r="BH882" s="133">
        <f t="shared" si="961"/>
        <v>0</v>
      </c>
      <c r="BI882" s="133">
        <f t="shared" si="961"/>
        <v>0</v>
      </c>
      <c r="BJ882" s="133">
        <f t="shared" si="961"/>
        <v>0</v>
      </c>
      <c r="BK882" s="133">
        <f t="shared" si="961"/>
        <v>0</v>
      </c>
      <c r="BL882" s="133">
        <f t="shared" si="961"/>
        <v>0</v>
      </c>
      <c r="BM882" s="133">
        <f t="shared" si="961"/>
        <v>0</v>
      </c>
      <c r="BN882" s="133">
        <f t="shared" si="961"/>
        <v>0</v>
      </c>
      <c r="BO882" s="133">
        <f t="shared" ref="BO882:CA882" si="962">SUM(BO883:BO884)</f>
        <v>0</v>
      </c>
      <c r="BP882" s="133">
        <f t="shared" si="962"/>
        <v>0</v>
      </c>
      <c r="BQ882" s="133">
        <f t="shared" si="962"/>
        <v>0</v>
      </c>
      <c r="BR882" s="133">
        <f t="shared" si="962"/>
        <v>0</v>
      </c>
      <c r="BS882" s="133">
        <f t="shared" si="962"/>
        <v>0</v>
      </c>
      <c r="BT882" s="133">
        <f t="shared" si="962"/>
        <v>0</v>
      </c>
      <c r="BU882" s="133">
        <f t="shared" si="962"/>
        <v>0</v>
      </c>
      <c r="BV882" s="133">
        <f t="shared" si="962"/>
        <v>0</v>
      </c>
      <c r="BW882" s="133">
        <f t="shared" si="962"/>
        <v>0</v>
      </c>
      <c r="BX882" s="133">
        <f t="shared" si="962"/>
        <v>0</v>
      </c>
      <c r="BY882" s="133">
        <f t="shared" si="962"/>
        <v>-0.32015051</v>
      </c>
      <c r="BZ882" s="133">
        <f t="shared" si="962"/>
        <v>0</v>
      </c>
      <c r="CA882" s="133">
        <f t="shared" si="962"/>
        <v>0</v>
      </c>
    </row>
    <row r="883" spans="1:79" ht="77.7" x14ac:dyDescent="0.35">
      <c r="A883" s="115" t="s">
        <v>1663</v>
      </c>
      <c r="B883" s="111" t="s">
        <v>208</v>
      </c>
      <c r="C883" s="108" t="s">
        <v>579</v>
      </c>
      <c r="D883" s="122">
        <v>5.4636199999999997</v>
      </c>
      <c r="E883" s="123"/>
      <c r="F883" s="122">
        <f>VLOOKUP(C883,'[1]13'!$C$23:$AZ$935,4,0)</f>
        <v>0</v>
      </c>
      <c r="G883" s="122">
        <f>VLOOKUP(C883,'[1]13'!$C$23:$AZ$935,5,0)</f>
        <v>0</v>
      </c>
      <c r="H883" s="122"/>
      <c r="I883" s="122">
        <f>VLOOKUP(C883,'[1]13'!$C$23:$AZ$935,7,0)</f>
        <v>0</v>
      </c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3"/>
      <c r="AC883" s="123"/>
      <c r="AD883" s="123"/>
      <c r="AE883" s="123"/>
      <c r="AF883" s="123"/>
      <c r="AG883" s="123"/>
      <c r="AH883" s="123">
        <v>0</v>
      </c>
      <c r="AI883" s="123">
        <v>0</v>
      </c>
      <c r="AJ883" s="123"/>
      <c r="AK883" s="123">
        <v>0</v>
      </c>
      <c r="AL883" s="123"/>
      <c r="AM883" s="123"/>
      <c r="AN883" s="123"/>
      <c r="AO883" s="122">
        <f t="shared" ref="AO883:AO884" si="963">AV883+BC883</f>
        <v>0</v>
      </c>
      <c r="AP883" s="122">
        <f t="shared" ref="AP883:AP884" si="964">AW883+BD883</f>
        <v>0</v>
      </c>
      <c r="AQ883" s="122">
        <f t="shared" ref="AQ883:AQ884" si="965">AX883+BE883</f>
        <v>0</v>
      </c>
      <c r="AR883" s="122">
        <f t="shared" ref="AR883:AR884" si="966">AY883+BF883</f>
        <v>0</v>
      </c>
      <c r="AS883" s="123"/>
      <c r="AT883" s="123"/>
      <c r="AU883" s="123"/>
      <c r="AV883" s="122">
        <f>VLOOKUP(C883,'[1]13'!$C$23:$AZ$935,46,0)</f>
        <v>0</v>
      </c>
      <c r="AW883" s="122">
        <f>VLOOKUP(C883,'[1]13'!$C$23:$AZ$935,47,0)</f>
        <v>0</v>
      </c>
      <c r="AX883" s="122"/>
      <c r="AY883" s="122">
        <f>VLOOKUP(C883,'[1]13'!$C$23:$AZ$935,49,0)</f>
        <v>0</v>
      </c>
      <c r="AZ883" s="123"/>
      <c r="BA883" s="123"/>
      <c r="BB883" s="123"/>
      <c r="BC883" s="123">
        <v>0</v>
      </c>
      <c r="BD883" s="123">
        <v>0</v>
      </c>
      <c r="BE883" s="123"/>
      <c r="BF883" s="123">
        <v>0</v>
      </c>
      <c r="BG883" s="123"/>
      <c r="BH883" s="123"/>
      <c r="BI883" s="123"/>
      <c r="BJ883" s="123"/>
      <c r="BK883" s="123"/>
      <c r="BL883" s="123"/>
      <c r="BM883" s="123"/>
      <c r="BN883" s="123"/>
      <c r="BO883" s="123"/>
      <c r="BP883" s="123"/>
      <c r="BQ883" s="123"/>
      <c r="BR883" s="123"/>
      <c r="BS883" s="123"/>
      <c r="BT883" s="123"/>
      <c r="BU883" s="123"/>
      <c r="BV883" s="123"/>
      <c r="BW883" s="123"/>
      <c r="BX883" s="123"/>
      <c r="BY883" s="122">
        <f t="shared" ref="BY883:BY884" si="967">F883-AO883</f>
        <v>0</v>
      </c>
      <c r="BZ883" s="123"/>
      <c r="CA883" s="123"/>
    </row>
    <row r="884" spans="1:79" ht="77.7" x14ac:dyDescent="0.35">
      <c r="A884" s="115" t="s">
        <v>1663</v>
      </c>
      <c r="B884" s="111" t="s">
        <v>1098</v>
      </c>
      <c r="C884" s="108" t="s">
        <v>1612</v>
      </c>
      <c r="D884" s="122">
        <v>0</v>
      </c>
      <c r="E884" s="123"/>
      <c r="F884" s="122">
        <f>VLOOKUP(C884,'[1]13'!$C$23:$AZ$935,4,0)</f>
        <v>0</v>
      </c>
      <c r="G884" s="122">
        <f>VLOOKUP(C884,'[1]13'!$C$23:$AZ$935,5,0)</f>
        <v>0</v>
      </c>
      <c r="H884" s="122"/>
      <c r="I884" s="122">
        <f>VLOOKUP(C884,'[1]13'!$C$23:$AZ$935,7,0)</f>
        <v>0</v>
      </c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3"/>
      <c r="AC884" s="123"/>
      <c r="AD884" s="123"/>
      <c r="AE884" s="123"/>
      <c r="AF884" s="123"/>
      <c r="AG884" s="123"/>
      <c r="AH884" s="123">
        <v>0</v>
      </c>
      <c r="AI884" s="123">
        <v>0</v>
      </c>
      <c r="AJ884" s="123"/>
      <c r="AK884" s="123">
        <v>0</v>
      </c>
      <c r="AL884" s="123"/>
      <c r="AM884" s="123"/>
      <c r="AN884" s="123"/>
      <c r="AO884" s="122">
        <f t="shared" si="963"/>
        <v>0.32015051</v>
      </c>
      <c r="AP884" s="122">
        <f t="shared" si="964"/>
        <v>0</v>
      </c>
      <c r="AQ884" s="122">
        <f t="shared" si="965"/>
        <v>0</v>
      </c>
      <c r="AR884" s="122">
        <f t="shared" si="966"/>
        <v>0.17</v>
      </c>
      <c r="AS884" s="123"/>
      <c r="AT884" s="123"/>
      <c r="AU884" s="123"/>
      <c r="AV884" s="122">
        <f>VLOOKUP(C884,'[1]13'!$C$23:$AZ$935,46,0)</f>
        <v>0.32015051</v>
      </c>
      <c r="AW884" s="122">
        <f>VLOOKUP(C884,'[1]13'!$C$23:$AZ$935,47,0)</f>
        <v>0</v>
      </c>
      <c r="AX884" s="122"/>
      <c r="AY884" s="122">
        <f>VLOOKUP(C884,'[1]13'!$C$23:$AZ$935,49,0)</f>
        <v>0.17</v>
      </c>
      <c r="AZ884" s="123"/>
      <c r="BA884" s="123"/>
      <c r="BB884" s="123"/>
      <c r="BC884" s="123">
        <v>0</v>
      </c>
      <c r="BD884" s="123">
        <v>0</v>
      </c>
      <c r="BE884" s="123"/>
      <c r="BF884" s="123">
        <v>0</v>
      </c>
      <c r="BG884" s="123"/>
      <c r="BH884" s="123"/>
      <c r="BI884" s="123"/>
      <c r="BJ884" s="123"/>
      <c r="BK884" s="123"/>
      <c r="BL884" s="123"/>
      <c r="BM884" s="123"/>
      <c r="BN884" s="123"/>
      <c r="BO884" s="123"/>
      <c r="BP884" s="123"/>
      <c r="BQ884" s="123"/>
      <c r="BR884" s="123"/>
      <c r="BS884" s="123"/>
      <c r="BT884" s="123"/>
      <c r="BU884" s="123"/>
      <c r="BV884" s="123"/>
      <c r="BW884" s="123"/>
      <c r="BX884" s="123"/>
      <c r="BY884" s="122">
        <f t="shared" si="967"/>
        <v>-0.32015051</v>
      </c>
      <c r="BZ884" s="123"/>
      <c r="CA884" s="123"/>
    </row>
    <row r="885" spans="1:79" x14ac:dyDescent="0.35">
      <c r="A885" s="119"/>
      <c r="B885" s="118" t="s">
        <v>76</v>
      </c>
      <c r="C885" s="105"/>
      <c r="D885" s="133">
        <f t="shared" ref="D885:BN885" si="968">SUM(D886:D904)</f>
        <v>586.42517999999984</v>
      </c>
      <c r="E885" s="133">
        <f t="shared" si="968"/>
        <v>0</v>
      </c>
      <c r="F885" s="133">
        <f t="shared" si="968"/>
        <v>400.86136999999997</v>
      </c>
      <c r="G885" s="133">
        <f t="shared" si="968"/>
        <v>14.850000000000001</v>
      </c>
      <c r="H885" s="133">
        <f t="shared" si="968"/>
        <v>0</v>
      </c>
      <c r="I885" s="133">
        <f t="shared" si="968"/>
        <v>26.158999999999992</v>
      </c>
      <c r="J885" s="133">
        <f t="shared" si="968"/>
        <v>0</v>
      </c>
      <c r="K885" s="133">
        <f t="shared" si="968"/>
        <v>0</v>
      </c>
      <c r="L885" s="133">
        <f t="shared" si="968"/>
        <v>0</v>
      </c>
      <c r="M885" s="133">
        <f t="shared" si="968"/>
        <v>0</v>
      </c>
      <c r="N885" s="133">
        <f t="shared" si="968"/>
        <v>0</v>
      </c>
      <c r="O885" s="133">
        <f t="shared" si="968"/>
        <v>0</v>
      </c>
      <c r="P885" s="133">
        <f t="shared" si="968"/>
        <v>0</v>
      </c>
      <c r="Q885" s="133">
        <f t="shared" si="968"/>
        <v>0</v>
      </c>
      <c r="R885" s="133">
        <f t="shared" si="968"/>
        <v>0</v>
      </c>
      <c r="S885" s="133">
        <f t="shared" si="968"/>
        <v>0</v>
      </c>
      <c r="T885" s="133">
        <f t="shared" si="968"/>
        <v>0</v>
      </c>
      <c r="U885" s="133">
        <f t="shared" si="968"/>
        <v>0</v>
      </c>
      <c r="V885" s="133">
        <f t="shared" si="968"/>
        <v>0</v>
      </c>
      <c r="W885" s="133">
        <f t="shared" si="968"/>
        <v>0</v>
      </c>
      <c r="X885" s="133">
        <f t="shared" si="968"/>
        <v>0</v>
      </c>
      <c r="Y885" s="133">
        <f t="shared" si="968"/>
        <v>0</v>
      </c>
      <c r="Z885" s="133">
        <f t="shared" si="968"/>
        <v>0</v>
      </c>
      <c r="AA885" s="133">
        <f t="shared" si="968"/>
        <v>0</v>
      </c>
      <c r="AB885" s="133">
        <f t="shared" si="968"/>
        <v>0</v>
      </c>
      <c r="AC885" s="133">
        <f t="shared" si="968"/>
        <v>0</v>
      </c>
      <c r="AD885" s="133">
        <f t="shared" si="968"/>
        <v>0</v>
      </c>
      <c r="AE885" s="133">
        <f t="shared" si="968"/>
        <v>0</v>
      </c>
      <c r="AF885" s="133">
        <f t="shared" si="968"/>
        <v>0</v>
      </c>
      <c r="AG885" s="133">
        <f t="shared" si="968"/>
        <v>0</v>
      </c>
      <c r="AH885" s="133">
        <f t="shared" si="968"/>
        <v>400.86136999999997</v>
      </c>
      <c r="AI885" s="133">
        <f t="shared" si="968"/>
        <v>14.850000000000001</v>
      </c>
      <c r="AJ885" s="133">
        <f t="shared" si="968"/>
        <v>0</v>
      </c>
      <c r="AK885" s="133">
        <f t="shared" si="968"/>
        <v>26.158999999999992</v>
      </c>
      <c r="AL885" s="133">
        <f t="shared" si="968"/>
        <v>0</v>
      </c>
      <c r="AM885" s="133">
        <f t="shared" si="968"/>
        <v>0</v>
      </c>
      <c r="AN885" s="133">
        <f t="shared" si="968"/>
        <v>0</v>
      </c>
      <c r="AO885" s="133">
        <f t="shared" si="968"/>
        <v>150.77605785999998</v>
      </c>
      <c r="AP885" s="133">
        <f t="shared" si="968"/>
        <v>2.52</v>
      </c>
      <c r="AQ885" s="133">
        <f t="shared" si="968"/>
        <v>0</v>
      </c>
      <c r="AR885" s="133">
        <f t="shared" si="968"/>
        <v>13.2544</v>
      </c>
      <c r="AS885" s="133">
        <f t="shared" si="968"/>
        <v>0</v>
      </c>
      <c r="AT885" s="133">
        <f t="shared" si="968"/>
        <v>0</v>
      </c>
      <c r="AU885" s="133">
        <f t="shared" si="968"/>
        <v>0</v>
      </c>
      <c r="AV885" s="133">
        <f t="shared" si="968"/>
        <v>122.18743720999998</v>
      </c>
      <c r="AW885" s="133">
        <f t="shared" si="968"/>
        <v>0</v>
      </c>
      <c r="AX885" s="133">
        <f t="shared" si="968"/>
        <v>0</v>
      </c>
      <c r="AY885" s="133">
        <f t="shared" si="968"/>
        <v>11.68</v>
      </c>
      <c r="AZ885" s="133">
        <f t="shared" si="968"/>
        <v>0</v>
      </c>
      <c r="BA885" s="133">
        <f t="shared" si="968"/>
        <v>0</v>
      </c>
      <c r="BB885" s="133">
        <f t="shared" si="968"/>
        <v>0</v>
      </c>
      <c r="BC885" s="133">
        <f t="shared" si="968"/>
        <v>28.588620649999999</v>
      </c>
      <c r="BD885" s="133">
        <f t="shared" si="968"/>
        <v>2.52</v>
      </c>
      <c r="BE885" s="133">
        <f t="shared" si="968"/>
        <v>0</v>
      </c>
      <c r="BF885" s="133">
        <f t="shared" si="968"/>
        <v>1.5744</v>
      </c>
      <c r="BG885" s="133">
        <f t="shared" si="968"/>
        <v>0</v>
      </c>
      <c r="BH885" s="133">
        <f t="shared" si="968"/>
        <v>0</v>
      </c>
      <c r="BI885" s="133">
        <f t="shared" si="968"/>
        <v>0</v>
      </c>
      <c r="BJ885" s="133">
        <f t="shared" si="968"/>
        <v>0</v>
      </c>
      <c r="BK885" s="133">
        <f t="shared" si="968"/>
        <v>0</v>
      </c>
      <c r="BL885" s="133">
        <f t="shared" si="968"/>
        <v>0</v>
      </c>
      <c r="BM885" s="133">
        <f t="shared" si="968"/>
        <v>0</v>
      </c>
      <c r="BN885" s="133">
        <f t="shared" si="968"/>
        <v>0</v>
      </c>
      <c r="BO885" s="133">
        <f t="shared" ref="BO885:CA885" si="969">SUM(BO886:BO904)</f>
        <v>0</v>
      </c>
      <c r="BP885" s="133">
        <f t="shared" si="969"/>
        <v>0</v>
      </c>
      <c r="BQ885" s="133">
        <f t="shared" si="969"/>
        <v>0</v>
      </c>
      <c r="BR885" s="133">
        <f t="shared" si="969"/>
        <v>0</v>
      </c>
      <c r="BS885" s="133">
        <f t="shared" si="969"/>
        <v>0</v>
      </c>
      <c r="BT885" s="133">
        <f t="shared" si="969"/>
        <v>0</v>
      </c>
      <c r="BU885" s="133">
        <f t="shared" si="969"/>
        <v>0</v>
      </c>
      <c r="BV885" s="133">
        <f t="shared" si="969"/>
        <v>0</v>
      </c>
      <c r="BW885" s="133">
        <f t="shared" si="969"/>
        <v>0</v>
      </c>
      <c r="BX885" s="133">
        <f t="shared" si="969"/>
        <v>0</v>
      </c>
      <c r="BY885" s="133">
        <f t="shared" si="969"/>
        <v>250.08531214000004</v>
      </c>
      <c r="BZ885" s="133">
        <f t="shared" si="969"/>
        <v>0</v>
      </c>
      <c r="CA885" s="133">
        <f t="shared" si="969"/>
        <v>0</v>
      </c>
    </row>
    <row r="886" spans="1:79" ht="77.7" x14ac:dyDescent="0.35">
      <c r="A886" s="115" t="s">
        <v>1663</v>
      </c>
      <c r="B886" s="111" t="s">
        <v>209</v>
      </c>
      <c r="C886" s="108" t="s">
        <v>210</v>
      </c>
      <c r="D886" s="122">
        <v>27.70044</v>
      </c>
      <c r="E886" s="123"/>
      <c r="F886" s="122">
        <f>VLOOKUP(C886,'[1]13'!$C$23:$AZ$935,4,0)</f>
        <v>0</v>
      </c>
      <c r="G886" s="122">
        <f>VLOOKUP(C886,'[1]13'!$C$23:$AZ$935,5,0)</f>
        <v>0</v>
      </c>
      <c r="H886" s="122"/>
      <c r="I886" s="122">
        <f>VLOOKUP(C886,'[1]13'!$C$23:$AZ$935,7,0)</f>
        <v>0</v>
      </c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3"/>
      <c r="AC886" s="123"/>
      <c r="AD886" s="123"/>
      <c r="AE886" s="123"/>
      <c r="AF886" s="123"/>
      <c r="AG886" s="123"/>
      <c r="AH886" s="123">
        <v>0</v>
      </c>
      <c r="AI886" s="123">
        <v>0</v>
      </c>
      <c r="AJ886" s="123"/>
      <c r="AK886" s="123">
        <v>0</v>
      </c>
      <c r="AL886" s="123"/>
      <c r="AM886" s="123"/>
      <c r="AN886" s="123"/>
      <c r="AO886" s="122">
        <f t="shared" ref="AO886:AO904" si="970">AV886+BC886</f>
        <v>0</v>
      </c>
      <c r="AP886" s="122">
        <f t="shared" ref="AP886:AP904" si="971">AW886+BD886</f>
        <v>0</v>
      </c>
      <c r="AQ886" s="122">
        <f t="shared" ref="AQ886:AQ904" si="972">AX886+BE886</f>
        <v>0</v>
      </c>
      <c r="AR886" s="122">
        <f t="shared" ref="AR886:AR904" si="973">AY886+BF886</f>
        <v>0</v>
      </c>
      <c r="AS886" s="123"/>
      <c r="AT886" s="123"/>
      <c r="AU886" s="123"/>
      <c r="AV886" s="122">
        <f>VLOOKUP(C886,'[1]13'!$C$23:$AZ$935,46,0)</f>
        <v>0</v>
      </c>
      <c r="AW886" s="122">
        <f>VLOOKUP(C886,'[1]13'!$C$23:$AZ$935,47,0)</f>
        <v>0</v>
      </c>
      <c r="AX886" s="122"/>
      <c r="AY886" s="122">
        <f>VLOOKUP(C886,'[1]13'!$C$23:$AZ$935,49,0)</f>
        <v>0</v>
      </c>
      <c r="AZ886" s="123"/>
      <c r="BA886" s="123"/>
      <c r="BB886" s="123"/>
      <c r="BC886" s="123">
        <v>0</v>
      </c>
      <c r="BD886" s="123">
        <v>0</v>
      </c>
      <c r="BE886" s="123"/>
      <c r="BF886" s="123">
        <v>0</v>
      </c>
      <c r="BG886" s="123"/>
      <c r="BH886" s="123"/>
      <c r="BI886" s="123"/>
      <c r="BJ886" s="123"/>
      <c r="BK886" s="123"/>
      <c r="BL886" s="123"/>
      <c r="BM886" s="123"/>
      <c r="BN886" s="123"/>
      <c r="BO886" s="123"/>
      <c r="BP886" s="123"/>
      <c r="BQ886" s="123"/>
      <c r="BR886" s="123"/>
      <c r="BS886" s="123"/>
      <c r="BT886" s="123"/>
      <c r="BU886" s="123"/>
      <c r="BV886" s="123"/>
      <c r="BW886" s="123"/>
      <c r="BX886" s="123"/>
      <c r="BY886" s="122">
        <f t="shared" ref="BY886:BY904" si="974">F886-AO886</f>
        <v>0</v>
      </c>
      <c r="BZ886" s="123"/>
      <c r="CA886" s="123"/>
    </row>
    <row r="887" spans="1:79" ht="46.65" x14ac:dyDescent="0.35">
      <c r="A887" s="115" t="s">
        <v>1663</v>
      </c>
      <c r="B887" s="111" t="s">
        <v>471</v>
      </c>
      <c r="C887" s="108" t="s">
        <v>580</v>
      </c>
      <c r="D887" s="122">
        <v>81.581980000000016</v>
      </c>
      <c r="E887" s="123"/>
      <c r="F887" s="122">
        <f>VLOOKUP(C887,'[1]13'!$C$23:$AZ$935,4,0)</f>
        <v>81.581980000000001</v>
      </c>
      <c r="G887" s="122">
        <f>VLOOKUP(C887,'[1]13'!$C$23:$AZ$935,5,0)</f>
        <v>0</v>
      </c>
      <c r="H887" s="122"/>
      <c r="I887" s="122">
        <f>VLOOKUP(C887,'[1]13'!$C$23:$AZ$935,7,0)</f>
        <v>8.4</v>
      </c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3"/>
      <c r="AC887" s="123"/>
      <c r="AD887" s="123"/>
      <c r="AE887" s="123"/>
      <c r="AF887" s="123"/>
      <c r="AG887" s="123"/>
      <c r="AH887" s="123">
        <v>81.581980000000001</v>
      </c>
      <c r="AI887" s="123">
        <v>0</v>
      </c>
      <c r="AJ887" s="123"/>
      <c r="AK887" s="123">
        <v>8.4</v>
      </c>
      <c r="AL887" s="123"/>
      <c r="AM887" s="123"/>
      <c r="AN887" s="123"/>
      <c r="AO887" s="122">
        <f t="shared" si="970"/>
        <v>0</v>
      </c>
      <c r="AP887" s="122">
        <f t="shared" si="971"/>
        <v>0</v>
      </c>
      <c r="AQ887" s="122">
        <f t="shared" si="972"/>
        <v>0</v>
      </c>
      <c r="AR887" s="122">
        <f t="shared" si="973"/>
        <v>0</v>
      </c>
      <c r="AS887" s="123"/>
      <c r="AT887" s="123"/>
      <c r="AU887" s="123"/>
      <c r="AV887" s="122">
        <f>VLOOKUP(C887,'[1]13'!$C$23:$AZ$935,46,0)</f>
        <v>0</v>
      </c>
      <c r="AW887" s="122">
        <f>VLOOKUP(C887,'[1]13'!$C$23:$AZ$935,47,0)</f>
        <v>0</v>
      </c>
      <c r="AX887" s="122"/>
      <c r="AY887" s="122">
        <f>VLOOKUP(C887,'[1]13'!$C$23:$AZ$935,49,0)</f>
        <v>0</v>
      </c>
      <c r="AZ887" s="123"/>
      <c r="BA887" s="123"/>
      <c r="BB887" s="123"/>
      <c r="BC887" s="123">
        <v>0</v>
      </c>
      <c r="BD887" s="123">
        <v>0</v>
      </c>
      <c r="BE887" s="123"/>
      <c r="BF887" s="123">
        <v>0</v>
      </c>
      <c r="BG887" s="123"/>
      <c r="BH887" s="123"/>
      <c r="BI887" s="123"/>
      <c r="BJ887" s="123"/>
      <c r="BK887" s="123"/>
      <c r="BL887" s="123"/>
      <c r="BM887" s="123"/>
      <c r="BN887" s="123"/>
      <c r="BO887" s="123"/>
      <c r="BP887" s="123"/>
      <c r="BQ887" s="123"/>
      <c r="BR887" s="123"/>
      <c r="BS887" s="123"/>
      <c r="BT887" s="123"/>
      <c r="BU887" s="123"/>
      <c r="BV887" s="123"/>
      <c r="BW887" s="123"/>
      <c r="BX887" s="123"/>
      <c r="BY887" s="122">
        <f t="shared" si="974"/>
        <v>81.581980000000001</v>
      </c>
      <c r="BZ887" s="123"/>
      <c r="CA887" s="123"/>
    </row>
    <row r="888" spans="1:79" ht="77.7" x14ac:dyDescent="0.35">
      <c r="A888" s="115" t="s">
        <v>1663</v>
      </c>
      <c r="B888" s="111" t="s">
        <v>1099</v>
      </c>
      <c r="C888" s="108" t="s">
        <v>211</v>
      </c>
      <c r="D888" s="122">
        <v>165.47898999999998</v>
      </c>
      <c r="E888" s="123"/>
      <c r="F888" s="122">
        <f>VLOOKUP(C888,'[1]13'!$C$23:$AZ$935,4,0)</f>
        <v>165.47898999999998</v>
      </c>
      <c r="G888" s="122">
        <f>VLOOKUP(C888,'[1]13'!$C$23:$AZ$935,5,0)</f>
        <v>0</v>
      </c>
      <c r="H888" s="122"/>
      <c r="I888" s="122">
        <f>VLOOKUP(C888,'[1]13'!$C$23:$AZ$935,7,0)</f>
        <v>11.06</v>
      </c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3"/>
      <c r="AC888" s="123"/>
      <c r="AD888" s="123"/>
      <c r="AE888" s="123"/>
      <c r="AF888" s="123"/>
      <c r="AG888" s="123"/>
      <c r="AH888" s="123">
        <v>165.47898999999998</v>
      </c>
      <c r="AI888" s="123">
        <v>0</v>
      </c>
      <c r="AJ888" s="123"/>
      <c r="AK888" s="123">
        <v>11.06</v>
      </c>
      <c r="AL888" s="123"/>
      <c r="AM888" s="123"/>
      <c r="AN888" s="123"/>
      <c r="AO888" s="122">
        <f t="shared" si="970"/>
        <v>122.18743720999998</v>
      </c>
      <c r="AP888" s="122">
        <f t="shared" si="971"/>
        <v>0</v>
      </c>
      <c r="AQ888" s="122">
        <f t="shared" si="972"/>
        <v>0</v>
      </c>
      <c r="AR888" s="122">
        <f t="shared" si="973"/>
        <v>11.68</v>
      </c>
      <c r="AS888" s="123"/>
      <c r="AT888" s="123"/>
      <c r="AU888" s="123"/>
      <c r="AV888" s="122">
        <f>VLOOKUP(C888,'[1]13'!$C$23:$AZ$935,46,0)</f>
        <v>122.18743720999998</v>
      </c>
      <c r="AW888" s="122">
        <f>VLOOKUP(C888,'[1]13'!$C$23:$AZ$935,47,0)</f>
        <v>0</v>
      </c>
      <c r="AX888" s="122"/>
      <c r="AY888" s="122">
        <f>VLOOKUP(C888,'[1]13'!$C$23:$AZ$935,49,0)</f>
        <v>11.68</v>
      </c>
      <c r="AZ888" s="123"/>
      <c r="BA888" s="123"/>
      <c r="BB888" s="123"/>
      <c r="BC888" s="123">
        <v>0</v>
      </c>
      <c r="BD888" s="123">
        <v>0</v>
      </c>
      <c r="BE888" s="123"/>
      <c r="BF888" s="123">
        <v>0</v>
      </c>
      <c r="BG888" s="123"/>
      <c r="BH888" s="123"/>
      <c r="BI888" s="123"/>
      <c r="BJ888" s="123"/>
      <c r="BK888" s="123"/>
      <c r="BL888" s="123"/>
      <c r="BM888" s="123"/>
      <c r="BN888" s="123"/>
      <c r="BO888" s="123"/>
      <c r="BP888" s="123"/>
      <c r="BQ888" s="123"/>
      <c r="BR888" s="123"/>
      <c r="BS888" s="123"/>
      <c r="BT888" s="123"/>
      <c r="BU888" s="123"/>
      <c r="BV888" s="123"/>
      <c r="BW888" s="123"/>
      <c r="BX888" s="123"/>
      <c r="BY888" s="122">
        <f t="shared" si="974"/>
        <v>43.291552789999997</v>
      </c>
      <c r="BZ888" s="123"/>
      <c r="CA888" s="123"/>
    </row>
    <row r="889" spans="1:79" ht="62.2" x14ac:dyDescent="0.35">
      <c r="A889" s="115" t="s">
        <v>1663</v>
      </c>
      <c r="B889" s="111" t="s">
        <v>1884</v>
      </c>
      <c r="C889" s="108" t="s">
        <v>581</v>
      </c>
      <c r="D889" s="122">
        <v>0.34913</v>
      </c>
      <c r="E889" s="123"/>
      <c r="F889" s="122">
        <f>VLOOKUP(C889,'[1]13'!$C$23:$AZ$935,4,0)</f>
        <v>0.34912999999999994</v>
      </c>
      <c r="G889" s="122">
        <f>VLOOKUP(C889,'[1]13'!$C$23:$AZ$935,5,0)</f>
        <v>0</v>
      </c>
      <c r="H889" s="122"/>
      <c r="I889" s="122">
        <f>VLOOKUP(C889,'[1]13'!$C$23:$AZ$935,7,0)</f>
        <v>0.04</v>
      </c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3"/>
      <c r="AC889" s="123"/>
      <c r="AD889" s="123"/>
      <c r="AE889" s="123"/>
      <c r="AF889" s="123"/>
      <c r="AG889" s="123"/>
      <c r="AH889" s="123">
        <v>0.34912999999999994</v>
      </c>
      <c r="AI889" s="123">
        <v>0</v>
      </c>
      <c r="AJ889" s="123"/>
      <c r="AK889" s="123">
        <v>0.04</v>
      </c>
      <c r="AL889" s="123"/>
      <c r="AM889" s="123"/>
      <c r="AN889" s="123"/>
      <c r="AO889" s="122">
        <f t="shared" si="970"/>
        <v>0</v>
      </c>
      <c r="AP889" s="122">
        <f t="shared" si="971"/>
        <v>0</v>
      </c>
      <c r="AQ889" s="122">
        <f t="shared" si="972"/>
        <v>0</v>
      </c>
      <c r="AR889" s="122">
        <f t="shared" si="973"/>
        <v>0</v>
      </c>
      <c r="AS889" s="123"/>
      <c r="AT889" s="123"/>
      <c r="AU889" s="123"/>
      <c r="AV889" s="122">
        <f>VLOOKUP(C889,'[1]13'!$C$23:$AZ$935,46,0)</f>
        <v>0</v>
      </c>
      <c r="AW889" s="122">
        <f>VLOOKUP(C889,'[1]13'!$C$23:$AZ$935,47,0)</f>
        <v>0</v>
      </c>
      <c r="AX889" s="122"/>
      <c r="AY889" s="122">
        <f>VLOOKUP(C889,'[1]13'!$C$23:$AZ$935,49,0)</f>
        <v>0</v>
      </c>
      <c r="AZ889" s="123"/>
      <c r="BA889" s="123"/>
      <c r="BB889" s="123"/>
      <c r="BC889" s="123">
        <v>0</v>
      </c>
      <c r="BD889" s="123">
        <v>0</v>
      </c>
      <c r="BE889" s="123"/>
      <c r="BF889" s="123">
        <v>0</v>
      </c>
      <c r="BG889" s="123"/>
      <c r="BH889" s="123"/>
      <c r="BI889" s="123"/>
      <c r="BJ889" s="123"/>
      <c r="BK889" s="123"/>
      <c r="BL889" s="123"/>
      <c r="BM889" s="123"/>
      <c r="BN889" s="123"/>
      <c r="BO889" s="123"/>
      <c r="BP889" s="123"/>
      <c r="BQ889" s="123"/>
      <c r="BR889" s="123"/>
      <c r="BS889" s="123"/>
      <c r="BT889" s="123"/>
      <c r="BU889" s="123"/>
      <c r="BV889" s="123"/>
      <c r="BW889" s="123"/>
      <c r="BX889" s="123"/>
      <c r="BY889" s="122">
        <f t="shared" si="974"/>
        <v>0.34912999999999994</v>
      </c>
      <c r="BZ889" s="123"/>
      <c r="CA889" s="123"/>
    </row>
    <row r="890" spans="1:79" ht="62.2" x14ac:dyDescent="0.35">
      <c r="A890" s="115" t="s">
        <v>1663</v>
      </c>
      <c r="B890" s="111" t="s">
        <v>472</v>
      </c>
      <c r="C890" s="108" t="s">
        <v>582</v>
      </c>
      <c r="D890" s="122">
        <v>15.701229999999999</v>
      </c>
      <c r="E890" s="123"/>
      <c r="F890" s="122">
        <f>VLOOKUP(C890,'[1]13'!$C$23:$AZ$935,4,0)</f>
        <v>15.701230000000001</v>
      </c>
      <c r="G890" s="122">
        <f>VLOOKUP(C890,'[1]13'!$C$23:$AZ$935,5,0)</f>
        <v>1.26</v>
      </c>
      <c r="H890" s="122"/>
      <c r="I890" s="122">
        <f>VLOOKUP(C890,'[1]13'!$C$23:$AZ$935,7,0)</f>
        <v>1.4</v>
      </c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3"/>
      <c r="AC890" s="123"/>
      <c r="AD890" s="123"/>
      <c r="AE890" s="123"/>
      <c r="AF890" s="123"/>
      <c r="AG890" s="123"/>
      <c r="AH890" s="123">
        <v>15.701230000000001</v>
      </c>
      <c r="AI890" s="123">
        <v>1.26</v>
      </c>
      <c r="AJ890" s="123"/>
      <c r="AK890" s="123">
        <v>1.4</v>
      </c>
      <c r="AL890" s="123"/>
      <c r="AM890" s="123"/>
      <c r="AN890" s="123"/>
      <c r="AO890" s="122">
        <f t="shared" si="970"/>
        <v>16.303643579999999</v>
      </c>
      <c r="AP890" s="122">
        <f t="shared" si="971"/>
        <v>1.26</v>
      </c>
      <c r="AQ890" s="122">
        <f t="shared" si="972"/>
        <v>0</v>
      </c>
      <c r="AR890" s="122">
        <f t="shared" si="973"/>
        <v>0.64</v>
      </c>
      <c r="AS890" s="123"/>
      <c r="AT890" s="123"/>
      <c r="AU890" s="123"/>
      <c r="AV890" s="122">
        <f>VLOOKUP(C890,'[1]13'!$C$23:$AZ$935,46,0)</f>
        <v>0</v>
      </c>
      <c r="AW890" s="122">
        <f>VLOOKUP(C890,'[1]13'!$C$23:$AZ$935,47,0)</f>
        <v>0</v>
      </c>
      <c r="AX890" s="122"/>
      <c r="AY890" s="122">
        <f>VLOOKUP(C890,'[1]13'!$C$23:$AZ$935,49,0)</f>
        <v>0</v>
      </c>
      <c r="AZ890" s="123"/>
      <c r="BA890" s="123"/>
      <c r="BB890" s="123"/>
      <c r="BC890" s="123">
        <v>16.303643579999999</v>
      </c>
      <c r="BD890" s="123">
        <v>1.26</v>
      </c>
      <c r="BE890" s="123"/>
      <c r="BF890" s="123">
        <v>0.64</v>
      </c>
      <c r="BG890" s="123"/>
      <c r="BH890" s="123"/>
      <c r="BI890" s="123"/>
      <c r="BJ890" s="123"/>
      <c r="BK890" s="123"/>
      <c r="BL890" s="123"/>
      <c r="BM890" s="123"/>
      <c r="BN890" s="123"/>
      <c r="BO890" s="123"/>
      <c r="BP890" s="123"/>
      <c r="BQ890" s="123"/>
      <c r="BR890" s="123"/>
      <c r="BS890" s="123"/>
      <c r="BT890" s="123"/>
      <c r="BU890" s="123"/>
      <c r="BV890" s="123"/>
      <c r="BW890" s="123"/>
      <c r="BX890" s="123"/>
      <c r="BY890" s="122">
        <f t="shared" si="974"/>
        <v>-0.60241357999999856</v>
      </c>
      <c r="BZ890" s="123"/>
      <c r="CA890" s="123"/>
    </row>
    <row r="891" spans="1:79" ht="46.65" x14ac:dyDescent="0.35">
      <c r="A891" s="115" t="s">
        <v>1663</v>
      </c>
      <c r="B891" s="111" t="s">
        <v>473</v>
      </c>
      <c r="C891" s="108" t="s">
        <v>583</v>
      </c>
      <c r="D891" s="122">
        <v>30.74905</v>
      </c>
      <c r="E891" s="123"/>
      <c r="F891" s="122">
        <f>VLOOKUP(C891,'[1]13'!$C$23:$AZ$935,4,0)</f>
        <v>0</v>
      </c>
      <c r="G891" s="122">
        <f>VLOOKUP(C891,'[1]13'!$C$23:$AZ$935,5,0)</f>
        <v>0</v>
      </c>
      <c r="H891" s="122"/>
      <c r="I891" s="122">
        <f>VLOOKUP(C891,'[1]13'!$C$23:$AZ$935,7,0)</f>
        <v>0</v>
      </c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3"/>
      <c r="AC891" s="123"/>
      <c r="AD891" s="123"/>
      <c r="AE891" s="123"/>
      <c r="AF891" s="123"/>
      <c r="AG891" s="123"/>
      <c r="AH891" s="123">
        <v>0</v>
      </c>
      <c r="AI891" s="123">
        <v>0</v>
      </c>
      <c r="AJ891" s="123"/>
      <c r="AK891" s="123">
        <v>0</v>
      </c>
      <c r="AL891" s="123"/>
      <c r="AM891" s="123"/>
      <c r="AN891" s="123"/>
      <c r="AO891" s="122">
        <f t="shared" si="970"/>
        <v>0</v>
      </c>
      <c r="AP891" s="122">
        <f t="shared" si="971"/>
        <v>0</v>
      </c>
      <c r="AQ891" s="122">
        <f t="shared" si="972"/>
        <v>0</v>
      </c>
      <c r="AR891" s="122">
        <f t="shared" si="973"/>
        <v>0</v>
      </c>
      <c r="AS891" s="123"/>
      <c r="AT891" s="123"/>
      <c r="AU891" s="123"/>
      <c r="AV891" s="122">
        <f>VLOOKUP(C891,'[1]13'!$C$23:$AZ$935,46,0)</f>
        <v>0</v>
      </c>
      <c r="AW891" s="122">
        <f>VLOOKUP(C891,'[1]13'!$C$23:$AZ$935,47,0)</f>
        <v>0</v>
      </c>
      <c r="AX891" s="122"/>
      <c r="AY891" s="122">
        <f>VLOOKUP(C891,'[1]13'!$C$23:$AZ$935,49,0)</f>
        <v>0</v>
      </c>
      <c r="AZ891" s="123"/>
      <c r="BA891" s="123"/>
      <c r="BB891" s="123"/>
      <c r="BC891" s="123">
        <v>0</v>
      </c>
      <c r="BD891" s="123">
        <v>0</v>
      </c>
      <c r="BE891" s="123"/>
      <c r="BF891" s="123">
        <v>0</v>
      </c>
      <c r="BG891" s="123"/>
      <c r="BH891" s="123"/>
      <c r="BI891" s="123"/>
      <c r="BJ891" s="123"/>
      <c r="BK891" s="123"/>
      <c r="BL891" s="123"/>
      <c r="BM891" s="123"/>
      <c r="BN891" s="123"/>
      <c r="BO891" s="123"/>
      <c r="BP891" s="123"/>
      <c r="BQ891" s="123"/>
      <c r="BR891" s="123"/>
      <c r="BS891" s="123"/>
      <c r="BT891" s="123"/>
      <c r="BU891" s="123"/>
      <c r="BV891" s="123"/>
      <c r="BW891" s="123"/>
      <c r="BX891" s="123"/>
      <c r="BY891" s="122">
        <f t="shared" si="974"/>
        <v>0</v>
      </c>
      <c r="BZ891" s="123"/>
      <c r="CA891" s="123"/>
    </row>
    <row r="892" spans="1:79" ht="46.65" x14ac:dyDescent="0.35">
      <c r="A892" s="115" t="s">
        <v>1663</v>
      </c>
      <c r="B892" s="111" t="s">
        <v>474</v>
      </c>
      <c r="C892" s="108" t="s">
        <v>584</v>
      </c>
      <c r="D892" s="122">
        <v>26.694299999999998</v>
      </c>
      <c r="E892" s="123"/>
      <c r="F892" s="122">
        <f>VLOOKUP(C892,'[1]13'!$C$23:$AZ$935,4,0)</f>
        <v>0</v>
      </c>
      <c r="G892" s="122">
        <f>VLOOKUP(C892,'[1]13'!$C$23:$AZ$935,5,0)</f>
        <v>0</v>
      </c>
      <c r="H892" s="122"/>
      <c r="I892" s="122">
        <f>VLOOKUP(C892,'[1]13'!$C$23:$AZ$935,7,0)</f>
        <v>0</v>
      </c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3"/>
      <c r="AC892" s="123"/>
      <c r="AD892" s="123"/>
      <c r="AE892" s="123"/>
      <c r="AF892" s="123"/>
      <c r="AG892" s="123"/>
      <c r="AH892" s="123">
        <v>0</v>
      </c>
      <c r="AI892" s="123">
        <v>0</v>
      </c>
      <c r="AJ892" s="123"/>
      <c r="AK892" s="123">
        <v>0</v>
      </c>
      <c r="AL892" s="123"/>
      <c r="AM892" s="123"/>
      <c r="AN892" s="123"/>
      <c r="AO892" s="122">
        <f t="shared" si="970"/>
        <v>0</v>
      </c>
      <c r="AP892" s="122">
        <f t="shared" si="971"/>
        <v>0</v>
      </c>
      <c r="AQ892" s="122">
        <f t="shared" si="972"/>
        <v>0</v>
      </c>
      <c r="AR892" s="122">
        <f t="shared" si="973"/>
        <v>0</v>
      </c>
      <c r="AS892" s="123"/>
      <c r="AT892" s="123"/>
      <c r="AU892" s="123"/>
      <c r="AV892" s="122">
        <f>VLOOKUP(C892,'[1]13'!$C$23:$AZ$935,46,0)</f>
        <v>0</v>
      </c>
      <c r="AW892" s="122">
        <f>VLOOKUP(C892,'[1]13'!$C$23:$AZ$935,47,0)</f>
        <v>0</v>
      </c>
      <c r="AX892" s="122"/>
      <c r="AY892" s="122">
        <f>VLOOKUP(C892,'[1]13'!$C$23:$AZ$935,49,0)</f>
        <v>0</v>
      </c>
      <c r="AZ892" s="123"/>
      <c r="BA892" s="123"/>
      <c r="BB892" s="123"/>
      <c r="BC892" s="123">
        <v>0</v>
      </c>
      <c r="BD892" s="123">
        <v>0</v>
      </c>
      <c r="BE892" s="123"/>
      <c r="BF892" s="123">
        <v>0</v>
      </c>
      <c r="BG892" s="123"/>
      <c r="BH892" s="123"/>
      <c r="BI892" s="123"/>
      <c r="BJ892" s="123"/>
      <c r="BK892" s="123"/>
      <c r="BL892" s="123"/>
      <c r="BM892" s="123"/>
      <c r="BN892" s="123"/>
      <c r="BO892" s="123"/>
      <c r="BP892" s="123"/>
      <c r="BQ892" s="123"/>
      <c r="BR892" s="123"/>
      <c r="BS892" s="123"/>
      <c r="BT892" s="123"/>
      <c r="BU892" s="123"/>
      <c r="BV892" s="123"/>
      <c r="BW892" s="123"/>
      <c r="BX892" s="123"/>
      <c r="BY892" s="122">
        <f t="shared" si="974"/>
        <v>0</v>
      </c>
      <c r="BZ892" s="123"/>
      <c r="CA892" s="123"/>
    </row>
    <row r="893" spans="1:79" ht="46.65" x14ac:dyDescent="0.35">
      <c r="A893" s="115" t="s">
        <v>1663</v>
      </c>
      <c r="B893" s="111" t="s">
        <v>475</v>
      </c>
      <c r="C893" s="108" t="s">
        <v>585</v>
      </c>
      <c r="D893" s="122">
        <v>4.8658000000000001</v>
      </c>
      <c r="E893" s="123"/>
      <c r="F893" s="122">
        <f>VLOOKUP(C893,'[1]13'!$C$23:$AZ$935,4,0)</f>
        <v>4.8658000000000001</v>
      </c>
      <c r="G893" s="122">
        <f>VLOOKUP(C893,'[1]13'!$C$23:$AZ$935,5,0)</f>
        <v>1.26</v>
      </c>
      <c r="H893" s="122"/>
      <c r="I893" s="122">
        <f>VLOOKUP(C893,'[1]13'!$C$23:$AZ$935,7,0)</f>
        <v>0.4</v>
      </c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3"/>
      <c r="AC893" s="123"/>
      <c r="AD893" s="123"/>
      <c r="AE893" s="123"/>
      <c r="AF893" s="123"/>
      <c r="AG893" s="123"/>
      <c r="AH893" s="123">
        <v>4.8658000000000001</v>
      </c>
      <c r="AI893" s="123">
        <v>1.26</v>
      </c>
      <c r="AJ893" s="123"/>
      <c r="AK893" s="123">
        <v>0.4</v>
      </c>
      <c r="AL893" s="123"/>
      <c r="AM893" s="123"/>
      <c r="AN893" s="123"/>
      <c r="AO893" s="122">
        <f t="shared" si="970"/>
        <v>0</v>
      </c>
      <c r="AP893" s="122">
        <f t="shared" si="971"/>
        <v>0</v>
      </c>
      <c r="AQ893" s="122">
        <f t="shared" si="972"/>
        <v>0</v>
      </c>
      <c r="AR893" s="122">
        <f t="shared" si="973"/>
        <v>0</v>
      </c>
      <c r="AS893" s="123"/>
      <c r="AT893" s="123"/>
      <c r="AU893" s="123"/>
      <c r="AV893" s="122">
        <f>VLOOKUP(C893,'[1]13'!$C$23:$AZ$935,46,0)</f>
        <v>0</v>
      </c>
      <c r="AW893" s="122">
        <f>VLOOKUP(C893,'[1]13'!$C$23:$AZ$935,47,0)</f>
        <v>0</v>
      </c>
      <c r="AX893" s="122"/>
      <c r="AY893" s="122">
        <f>VLOOKUP(C893,'[1]13'!$C$23:$AZ$935,49,0)</f>
        <v>0</v>
      </c>
      <c r="AZ893" s="123"/>
      <c r="BA893" s="123"/>
      <c r="BB893" s="123"/>
      <c r="BC893" s="123">
        <v>0</v>
      </c>
      <c r="BD893" s="123">
        <v>0</v>
      </c>
      <c r="BE893" s="123"/>
      <c r="BF893" s="123">
        <v>0</v>
      </c>
      <c r="BG893" s="123"/>
      <c r="BH893" s="123"/>
      <c r="BI893" s="123"/>
      <c r="BJ893" s="123"/>
      <c r="BK893" s="123"/>
      <c r="BL893" s="123"/>
      <c r="BM893" s="123"/>
      <c r="BN893" s="123"/>
      <c r="BO893" s="123"/>
      <c r="BP893" s="123"/>
      <c r="BQ893" s="123"/>
      <c r="BR893" s="123"/>
      <c r="BS893" s="123"/>
      <c r="BT893" s="123"/>
      <c r="BU893" s="123"/>
      <c r="BV893" s="123"/>
      <c r="BW893" s="123"/>
      <c r="BX893" s="123"/>
      <c r="BY893" s="122">
        <f t="shared" si="974"/>
        <v>4.8658000000000001</v>
      </c>
      <c r="BZ893" s="123"/>
      <c r="CA893" s="123"/>
    </row>
    <row r="894" spans="1:79" ht="62.2" x14ac:dyDescent="0.35">
      <c r="A894" s="115" t="s">
        <v>1663</v>
      </c>
      <c r="B894" s="111" t="s">
        <v>1885</v>
      </c>
      <c r="C894" s="108" t="s">
        <v>586</v>
      </c>
      <c r="D894" s="122">
        <v>0.65386999999999995</v>
      </c>
      <c r="E894" s="123"/>
      <c r="F894" s="122">
        <f>VLOOKUP(C894,'[1]13'!$C$23:$AZ$935,4,0)</f>
        <v>0</v>
      </c>
      <c r="G894" s="122">
        <f>VLOOKUP(C894,'[1]13'!$C$23:$AZ$935,5,0)</f>
        <v>0</v>
      </c>
      <c r="H894" s="122"/>
      <c r="I894" s="122">
        <f>VLOOKUP(C894,'[1]13'!$C$23:$AZ$935,7,0)</f>
        <v>0</v>
      </c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3"/>
      <c r="AC894" s="123"/>
      <c r="AD894" s="123"/>
      <c r="AE894" s="123"/>
      <c r="AF894" s="123"/>
      <c r="AG894" s="123"/>
      <c r="AH894" s="123">
        <v>0</v>
      </c>
      <c r="AI894" s="123">
        <v>0</v>
      </c>
      <c r="AJ894" s="123"/>
      <c r="AK894" s="123">
        <v>0</v>
      </c>
      <c r="AL894" s="123"/>
      <c r="AM894" s="123"/>
      <c r="AN894" s="123"/>
      <c r="AO894" s="122">
        <f t="shared" si="970"/>
        <v>0</v>
      </c>
      <c r="AP894" s="122">
        <f t="shared" si="971"/>
        <v>0</v>
      </c>
      <c r="AQ894" s="122">
        <f t="shared" si="972"/>
        <v>0</v>
      </c>
      <c r="AR894" s="122">
        <f t="shared" si="973"/>
        <v>0</v>
      </c>
      <c r="AS894" s="123"/>
      <c r="AT894" s="123"/>
      <c r="AU894" s="123"/>
      <c r="AV894" s="122">
        <f>VLOOKUP(C894,'[1]13'!$C$23:$AZ$935,46,0)</f>
        <v>0</v>
      </c>
      <c r="AW894" s="122">
        <f>VLOOKUP(C894,'[1]13'!$C$23:$AZ$935,47,0)</f>
        <v>0</v>
      </c>
      <c r="AX894" s="122"/>
      <c r="AY894" s="122">
        <f>VLOOKUP(C894,'[1]13'!$C$23:$AZ$935,49,0)</f>
        <v>0</v>
      </c>
      <c r="AZ894" s="123"/>
      <c r="BA894" s="123"/>
      <c r="BB894" s="123"/>
      <c r="BC894" s="123">
        <v>0</v>
      </c>
      <c r="BD894" s="123">
        <v>0</v>
      </c>
      <c r="BE894" s="123"/>
      <c r="BF894" s="123">
        <v>0</v>
      </c>
      <c r="BG894" s="123"/>
      <c r="BH894" s="123"/>
      <c r="BI894" s="123"/>
      <c r="BJ894" s="123"/>
      <c r="BK894" s="123"/>
      <c r="BL894" s="123"/>
      <c r="BM894" s="123"/>
      <c r="BN894" s="123"/>
      <c r="BO894" s="123"/>
      <c r="BP894" s="123"/>
      <c r="BQ894" s="123"/>
      <c r="BR894" s="123"/>
      <c r="BS894" s="123"/>
      <c r="BT894" s="123"/>
      <c r="BU894" s="123"/>
      <c r="BV894" s="123"/>
      <c r="BW894" s="123"/>
      <c r="BX894" s="123"/>
      <c r="BY894" s="122">
        <f t="shared" si="974"/>
        <v>0</v>
      </c>
      <c r="BZ894" s="123"/>
      <c r="CA894" s="123"/>
    </row>
    <row r="895" spans="1:79" ht="62.2" x14ac:dyDescent="0.35">
      <c r="A895" s="115" t="s">
        <v>1663</v>
      </c>
      <c r="B895" s="111" t="s">
        <v>1886</v>
      </c>
      <c r="C895" s="108" t="s">
        <v>587</v>
      </c>
      <c r="D895" s="122">
        <v>17.230080000000001</v>
      </c>
      <c r="E895" s="123"/>
      <c r="F895" s="122">
        <f>VLOOKUP(C895,'[1]13'!$C$23:$AZ$935,4,0)</f>
        <v>17.230080000000001</v>
      </c>
      <c r="G895" s="122">
        <f>VLOOKUP(C895,'[1]13'!$C$23:$AZ$935,5,0)</f>
        <v>2.63</v>
      </c>
      <c r="H895" s="122"/>
      <c r="I895" s="122">
        <f>VLOOKUP(C895,'[1]13'!$C$23:$AZ$935,7,0)</f>
        <v>0.7</v>
      </c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3"/>
      <c r="AC895" s="123"/>
      <c r="AD895" s="123"/>
      <c r="AE895" s="123"/>
      <c r="AF895" s="123"/>
      <c r="AG895" s="123"/>
      <c r="AH895" s="123">
        <v>17.230080000000001</v>
      </c>
      <c r="AI895" s="123">
        <v>2.63</v>
      </c>
      <c r="AJ895" s="123"/>
      <c r="AK895" s="123">
        <v>0.7</v>
      </c>
      <c r="AL895" s="123"/>
      <c r="AM895" s="123"/>
      <c r="AN895" s="123"/>
      <c r="AO895" s="122">
        <f t="shared" si="970"/>
        <v>0</v>
      </c>
      <c r="AP895" s="122">
        <f t="shared" si="971"/>
        <v>0</v>
      </c>
      <c r="AQ895" s="122">
        <f t="shared" si="972"/>
        <v>0</v>
      </c>
      <c r="AR895" s="122">
        <f t="shared" si="973"/>
        <v>0</v>
      </c>
      <c r="AS895" s="123"/>
      <c r="AT895" s="123"/>
      <c r="AU895" s="123"/>
      <c r="AV895" s="122">
        <f>VLOOKUP(C895,'[1]13'!$C$23:$AZ$935,46,0)</f>
        <v>0</v>
      </c>
      <c r="AW895" s="122">
        <f>VLOOKUP(C895,'[1]13'!$C$23:$AZ$935,47,0)</f>
        <v>0</v>
      </c>
      <c r="AX895" s="122"/>
      <c r="AY895" s="122">
        <f>VLOOKUP(C895,'[1]13'!$C$23:$AZ$935,49,0)</f>
        <v>0</v>
      </c>
      <c r="AZ895" s="123"/>
      <c r="BA895" s="123"/>
      <c r="BB895" s="123"/>
      <c r="BC895" s="123">
        <v>0</v>
      </c>
      <c r="BD895" s="123">
        <v>0</v>
      </c>
      <c r="BE895" s="123"/>
      <c r="BF895" s="123">
        <v>0</v>
      </c>
      <c r="BG895" s="123"/>
      <c r="BH895" s="123"/>
      <c r="BI895" s="123"/>
      <c r="BJ895" s="123"/>
      <c r="BK895" s="123"/>
      <c r="BL895" s="123"/>
      <c r="BM895" s="123"/>
      <c r="BN895" s="123"/>
      <c r="BO895" s="123"/>
      <c r="BP895" s="123"/>
      <c r="BQ895" s="123"/>
      <c r="BR895" s="123"/>
      <c r="BS895" s="123"/>
      <c r="BT895" s="123"/>
      <c r="BU895" s="123"/>
      <c r="BV895" s="123"/>
      <c r="BW895" s="123"/>
      <c r="BX895" s="123"/>
      <c r="BY895" s="122">
        <f t="shared" si="974"/>
        <v>17.230080000000001</v>
      </c>
      <c r="BZ895" s="123"/>
      <c r="CA895" s="123"/>
    </row>
    <row r="896" spans="1:79" ht="46.65" x14ac:dyDescent="0.35">
      <c r="A896" s="115" t="s">
        <v>1663</v>
      </c>
      <c r="B896" s="111" t="s">
        <v>1887</v>
      </c>
      <c r="C896" s="108" t="s">
        <v>1613</v>
      </c>
      <c r="D896" s="122">
        <v>18.501819999999999</v>
      </c>
      <c r="E896" s="123"/>
      <c r="F896" s="122">
        <f>VLOOKUP(C896,'[1]13'!$C$23:$AZ$935,4,0)</f>
        <v>18.501819999999999</v>
      </c>
      <c r="G896" s="122">
        <f>VLOOKUP(C896,'[1]13'!$C$23:$AZ$935,5,0)</f>
        <v>0</v>
      </c>
      <c r="H896" s="122"/>
      <c r="I896" s="122">
        <f>VLOOKUP(C896,'[1]13'!$C$23:$AZ$935,7,0)</f>
        <v>0</v>
      </c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3"/>
      <c r="AC896" s="123"/>
      <c r="AD896" s="123"/>
      <c r="AE896" s="123"/>
      <c r="AF896" s="123"/>
      <c r="AG896" s="123"/>
      <c r="AH896" s="123">
        <v>18.501819999999999</v>
      </c>
      <c r="AI896" s="123">
        <v>0</v>
      </c>
      <c r="AJ896" s="123"/>
      <c r="AK896" s="123">
        <v>0</v>
      </c>
      <c r="AL896" s="123"/>
      <c r="AM896" s="123"/>
      <c r="AN896" s="123"/>
      <c r="AO896" s="122">
        <f t="shared" si="970"/>
        <v>0</v>
      </c>
      <c r="AP896" s="122">
        <f t="shared" si="971"/>
        <v>0</v>
      </c>
      <c r="AQ896" s="122">
        <f t="shared" si="972"/>
        <v>0</v>
      </c>
      <c r="AR896" s="122">
        <f t="shared" si="973"/>
        <v>0</v>
      </c>
      <c r="AS896" s="123"/>
      <c r="AT896" s="123"/>
      <c r="AU896" s="123"/>
      <c r="AV896" s="122">
        <f>VLOOKUP(C896,'[1]13'!$C$23:$AZ$935,46,0)</f>
        <v>0</v>
      </c>
      <c r="AW896" s="122">
        <f>VLOOKUP(C896,'[1]13'!$C$23:$AZ$935,47,0)</f>
        <v>0</v>
      </c>
      <c r="AX896" s="122"/>
      <c r="AY896" s="122">
        <f>VLOOKUP(C896,'[1]13'!$C$23:$AZ$935,49,0)</f>
        <v>0</v>
      </c>
      <c r="AZ896" s="123"/>
      <c r="BA896" s="123"/>
      <c r="BB896" s="123"/>
      <c r="BC896" s="123">
        <v>0</v>
      </c>
      <c r="BD896" s="123">
        <v>0</v>
      </c>
      <c r="BE896" s="123"/>
      <c r="BF896" s="123">
        <v>0</v>
      </c>
      <c r="BG896" s="123"/>
      <c r="BH896" s="123"/>
      <c r="BI896" s="123"/>
      <c r="BJ896" s="123"/>
      <c r="BK896" s="123"/>
      <c r="BL896" s="123"/>
      <c r="BM896" s="123"/>
      <c r="BN896" s="123"/>
      <c r="BO896" s="123"/>
      <c r="BP896" s="123"/>
      <c r="BQ896" s="123"/>
      <c r="BR896" s="123"/>
      <c r="BS896" s="123"/>
      <c r="BT896" s="123"/>
      <c r="BU896" s="123"/>
      <c r="BV896" s="123"/>
      <c r="BW896" s="123"/>
      <c r="BX896" s="123"/>
      <c r="BY896" s="122">
        <f t="shared" si="974"/>
        <v>18.501819999999999</v>
      </c>
      <c r="BZ896" s="123"/>
      <c r="CA896" s="123"/>
    </row>
    <row r="897" spans="1:79" ht="77.7" x14ac:dyDescent="0.35">
      <c r="A897" s="115" t="s">
        <v>1663</v>
      </c>
      <c r="B897" s="111" t="s">
        <v>1100</v>
      </c>
      <c r="C897" s="108" t="s">
        <v>1614</v>
      </c>
      <c r="D897" s="122">
        <v>61.742420000000003</v>
      </c>
      <c r="E897" s="123"/>
      <c r="F897" s="122">
        <f>VLOOKUP(C897,'[1]13'!$C$23:$AZ$935,4,0)</f>
        <v>61.74242000000001</v>
      </c>
      <c r="G897" s="122">
        <f>VLOOKUP(C897,'[1]13'!$C$23:$AZ$935,5,0)</f>
        <v>8.9</v>
      </c>
      <c r="H897" s="122"/>
      <c r="I897" s="122">
        <f>VLOOKUP(C897,'[1]13'!$C$23:$AZ$935,7,0)</f>
        <v>2.7</v>
      </c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3"/>
      <c r="AC897" s="123"/>
      <c r="AD897" s="123"/>
      <c r="AE897" s="123"/>
      <c r="AF897" s="123"/>
      <c r="AG897" s="123"/>
      <c r="AH897" s="123">
        <v>61.74242000000001</v>
      </c>
      <c r="AI897" s="123">
        <v>8.9</v>
      </c>
      <c r="AJ897" s="123"/>
      <c r="AK897" s="123">
        <v>2.7</v>
      </c>
      <c r="AL897" s="123"/>
      <c r="AM897" s="123"/>
      <c r="AN897" s="123"/>
      <c r="AO897" s="122">
        <f t="shared" si="970"/>
        <v>0</v>
      </c>
      <c r="AP897" s="122">
        <f t="shared" si="971"/>
        <v>0</v>
      </c>
      <c r="AQ897" s="122">
        <f t="shared" si="972"/>
        <v>0</v>
      </c>
      <c r="AR897" s="122">
        <f t="shared" si="973"/>
        <v>0</v>
      </c>
      <c r="AS897" s="123"/>
      <c r="AT897" s="123"/>
      <c r="AU897" s="123"/>
      <c r="AV897" s="122">
        <f>VLOOKUP(C897,'[1]13'!$C$23:$AZ$935,46,0)</f>
        <v>0</v>
      </c>
      <c r="AW897" s="122">
        <f>VLOOKUP(C897,'[1]13'!$C$23:$AZ$935,47,0)</f>
        <v>0</v>
      </c>
      <c r="AX897" s="122"/>
      <c r="AY897" s="122">
        <f>VLOOKUP(C897,'[1]13'!$C$23:$AZ$935,49,0)</f>
        <v>0</v>
      </c>
      <c r="AZ897" s="123"/>
      <c r="BA897" s="123"/>
      <c r="BB897" s="123"/>
      <c r="BC897" s="123">
        <v>0</v>
      </c>
      <c r="BD897" s="123">
        <v>0</v>
      </c>
      <c r="BE897" s="123"/>
      <c r="BF897" s="123">
        <v>0</v>
      </c>
      <c r="BG897" s="123"/>
      <c r="BH897" s="123"/>
      <c r="BI897" s="123"/>
      <c r="BJ897" s="123"/>
      <c r="BK897" s="123"/>
      <c r="BL897" s="123"/>
      <c r="BM897" s="123"/>
      <c r="BN897" s="123"/>
      <c r="BO897" s="123"/>
      <c r="BP897" s="123"/>
      <c r="BQ897" s="123"/>
      <c r="BR897" s="123"/>
      <c r="BS897" s="123"/>
      <c r="BT897" s="123"/>
      <c r="BU897" s="123"/>
      <c r="BV897" s="123"/>
      <c r="BW897" s="123"/>
      <c r="BX897" s="123"/>
      <c r="BY897" s="122">
        <f t="shared" si="974"/>
        <v>61.74242000000001</v>
      </c>
      <c r="BZ897" s="123"/>
      <c r="CA897" s="123"/>
    </row>
    <row r="898" spans="1:79" ht="62.2" x14ac:dyDescent="0.35">
      <c r="A898" s="115" t="s">
        <v>1663</v>
      </c>
      <c r="B898" s="111" t="s">
        <v>1101</v>
      </c>
      <c r="C898" s="108" t="s">
        <v>588</v>
      </c>
      <c r="D898" s="122">
        <v>98.082729999999998</v>
      </c>
      <c r="E898" s="123"/>
      <c r="F898" s="122">
        <f>VLOOKUP(C898,'[1]13'!$C$23:$AZ$935,4,0)</f>
        <v>0</v>
      </c>
      <c r="G898" s="122">
        <f>VLOOKUP(C898,'[1]13'!$C$23:$AZ$935,5,0)</f>
        <v>0</v>
      </c>
      <c r="H898" s="122"/>
      <c r="I898" s="122">
        <f>VLOOKUP(C898,'[1]13'!$C$23:$AZ$935,7,0)</f>
        <v>0</v>
      </c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3"/>
      <c r="AC898" s="123"/>
      <c r="AD898" s="123"/>
      <c r="AE898" s="123"/>
      <c r="AF898" s="123"/>
      <c r="AG898" s="123"/>
      <c r="AH898" s="123">
        <v>0</v>
      </c>
      <c r="AI898" s="123">
        <v>0</v>
      </c>
      <c r="AJ898" s="123"/>
      <c r="AK898" s="123">
        <v>0</v>
      </c>
      <c r="AL898" s="123"/>
      <c r="AM898" s="123"/>
      <c r="AN898" s="123"/>
      <c r="AO898" s="122">
        <f t="shared" si="970"/>
        <v>0</v>
      </c>
      <c r="AP898" s="122">
        <f t="shared" si="971"/>
        <v>0</v>
      </c>
      <c r="AQ898" s="122">
        <f t="shared" si="972"/>
        <v>0</v>
      </c>
      <c r="AR898" s="122">
        <f t="shared" si="973"/>
        <v>0</v>
      </c>
      <c r="AS898" s="123"/>
      <c r="AT898" s="123"/>
      <c r="AU898" s="123"/>
      <c r="AV898" s="122">
        <f>VLOOKUP(C898,'[1]13'!$C$23:$AZ$935,46,0)</f>
        <v>0</v>
      </c>
      <c r="AW898" s="122">
        <f>VLOOKUP(C898,'[1]13'!$C$23:$AZ$935,47,0)</f>
        <v>0</v>
      </c>
      <c r="AX898" s="122"/>
      <c r="AY898" s="122">
        <f>VLOOKUP(C898,'[1]13'!$C$23:$AZ$935,49,0)</f>
        <v>0</v>
      </c>
      <c r="AZ898" s="123"/>
      <c r="BA898" s="123"/>
      <c r="BB898" s="123"/>
      <c r="BC898" s="123">
        <v>0</v>
      </c>
      <c r="BD898" s="123">
        <v>0</v>
      </c>
      <c r="BE898" s="123"/>
      <c r="BF898" s="123">
        <v>0</v>
      </c>
      <c r="BG898" s="123"/>
      <c r="BH898" s="123"/>
      <c r="BI898" s="123"/>
      <c r="BJ898" s="123"/>
      <c r="BK898" s="123"/>
      <c r="BL898" s="123"/>
      <c r="BM898" s="123"/>
      <c r="BN898" s="123"/>
      <c r="BO898" s="123"/>
      <c r="BP898" s="123"/>
      <c r="BQ898" s="123"/>
      <c r="BR898" s="123"/>
      <c r="BS898" s="123"/>
      <c r="BT898" s="123"/>
      <c r="BU898" s="123"/>
      <c r="BV898" s="123"/>
      <c r="BW898" s="123"/>
      <c r="BX898" s="123"/>
      <c r="BY898" s="122">
        <f t="shared" si="974"/>
        <v>0</v>
      </c>
      <c r="BZ898" s="123"/>
      <c r="CA898" s="123"/>
    </row>
    <row r="899" spans="1:79" ht="46.65" x14ac:dyDescent="0.35">
      <c r="A899" s="115" t="s">
        <v>1663</v>
      </c>
      <c r="B899" s="111" t="s">
        <v>212</v>
      </c>
      <c r="C899" s="108" t="s">
        <v>589</v>
      </c>
      <c r="D899" s="122">
        <v>14.786280000000001</v>
      </c>
      <c r="E899" s="123"/>
      <c r="F899" s="122">
        <f>VLOOKUP(C899,'[1]13'!$C$23:$AZ$935,4,0)</f>
        <v>14.78628</v>
      </c>
      <c r="G899" s="122">
        <f>VLOOKUP(C899,'[1]13'!$C$23:$AZ$935,5,0)</f>
        <v>0.8</v>
      </c>
      <c r="H899" s="122"/>
      <c r="I899" s="122">
        <f>VLOOKUP(C899,'[1]13'!$C$23:$AZ$935,7,0)</f>
        <v>0.79900000000000004</v>
      </c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3"/>
      <c r="AC899" s="123"/>
      <c r="AD899" s="123"/>
      <c r="AE899" s="123"/>
      <c r="AF899" s="123"/>
      <c r="AG899" s="123"/>
      <c r="AH899" s="123">
        <v>14.78628</v>
      </c>
      <c r="AI899" s="123">
        <v>0.8</v>
      </c>
      <c r="AJ899" s="123"/>
      <c r="AK899" s="123">
        <v>0.79900000000000004</v>
      </c>
      <c r="AL899" s="123"/>
      <c r="AM899" s="123"/>
      <c r="AN899" s="123"/>
      <c r="AO899" s="122">
        <f t="shared" si="970"/>
        <v>0</v>
      </c>
      <c r="AP899" s="122">
        <f t="shared" si="971"/>
        <v>0</v>
      </c>
      <c r="AQ899" s="122">
        <f t="shared" si="972"/>
        <v>0</v>
      </c>
      <c r="AR899" s="122">
        <f t="shared" si="973"/>
        <v>0</v>
      </c>
      <c r="AS899" s="123"/>
      <c r="AT899" s="123"/>
      <c r="AU899" s="123"/>
      <c r="AV899" s="122">
        <f>VLOOKUP(C899,'[1]13'!$C$23:$AZ$935,46,0)</f>
        <v>0</v>
      </c>
      <c r="AW899" s="122">
        <f>VLOOKUP(C899,'[1]13'!$C$23:$AZ$935,47,0)</f>
        <v>0</v>
      </c>
      <c r="AX899" s="122"/>
      <c r="AY899" s="122">
        <f>VLOOKUP(C899,'[1]13'!$C$23:$AZ$935,49,0)</f>
        <v>0</v>
      </c>
      <c r="AZ899" s="123"/>
      <c r="BA899" s="123"/>
      <c r="BB899" s="123"/>
      <c r="BC899" s="123">
        <v>0</v>
      </c>
      <c r="BD899" s="123">
        <v>0</v>
      </c>
      <c r="BE899" s="123"/>
      <c r="BF899" s="123">
        <v>0</v>
      </c>
      <c r="BG899" s="123"/>
      <c r="BH899" s="123"/>
      <c r="BI899" s="123"/>
      <c r="BJ899" s="123"/>
      <c r="BK899" s="123"/>
      <c r="BL899" s="123"/>
      <c r="BM899" s="123"/>
      <c r="BN899" s="123"/>
      <c r="BO899" s="123"/>
      <c r="BP899" s="123"/>
      <c r="BQ899" s="123"/>
      <c r="BR899" s="123"/>
      <c r="BS899" s="123"/>
      <c r="BT899" s="123"/>
      <c r="BU899" s="123"/>
      <c r="BV899" s="123"/>
      <c r="BW899" s="123"/>
      <c r="BX899" s="123"/>
      <c r="BY899" s="122">
        <f t="shared" si="974"/>
        <v>14.78628</v>
      </c>
      <c r="BZ899" s="123"/>
      <c r="CA899" s="123"/>
    </row>
    <row r="900" spans="1:79" ht="93.25" x14ac:dyDescent="0.35">
      <c r="A900" s="115" t="s">
        <v>1663</v>
      </c>
      <c r="B900" s="111" t="s">
        <v>213</v>
      </c>
      <c r="C900" s="108" t="s">
        <v>590</v>
      </c>
      <c r="D900" s="122">
        <v>11.073540000000001</v>
      </c>
      <c r="E900" s="123"/>
      <c r="F900" s="122">
        <f>VLOOKUP(C900,'[1]13'!$C$23:$AZ$935,4,0)</f>
        <v>11.073540000000001</v>
      </c>
      <c r="G900" s="122">
        <f>VLOOKUP(C900,'[1]13'!$C$23:$AZ$935,5,0)</f>
        <v>0</v>
      </c>
      <c r="H900" s="122"/>
      <c r="I900" s="122">
        <f>VLOOKUP(C900,'[1]13'!$C$23:$AZ$935,7,0)</f>
        <v>0.24</v>
      </c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3"/>
      <c r="AC900" s="123"/>
      <c r="AD900" s="123"/>
      <c r="AE900" s="123"/>
      <c r="AF900" s="123"/>
      <c r="AG900" s="123"/>
      <c r="AH900" s="123">
        <v>11.073540000000001</v>
      </c>
      <c r="AI900" s="123">
        <v>0</v>
      </c>
      <c r="AJ900" s="123"/>
      <c r="AK900" s="123">
        <v>0.24</v>
      </c>
      <c r="AL900" s="123"/>
      <c r="AM900" s="123"/>
      <c r="AN900" s="123"/>
      <c r="AO900" s="122">
        <f t="shared" si="970"/>
        <v>0</v>
      </c>
      <c r="AP900" s="122">
        <f t="shared" si="971"/>
        <v>0</v>
      </c>
      <c r="AQ900" s="122">
        <f t="shared" si="972"/>
        <v>0</v>
      </c>
      <c r="AR900" s="122">
        <f t="shared" si="973"/>
        <v>0</v>
      </c>
      <c r="AS900" s="123"/>
      <c r="AT900" s="123"/>
      <c r="AU900" s="123"/>
      <c r="AV900" s="122">
        <f>VLOOKUP(C900,'[1]13'!$C$23:$AZ$935,46,0)</f>
        <v>0</v>
      </c>
      <c r="AW900" s="122">
        <f>VLOOKUP(C900,'[1]13'!$C$23:$AZ$935,47,0)</f>
        <v>0</v>
      </c>
      <c r="AX900" s="122"/>
      <c r="AY900" s="122">
        <f>VLOOKUP(C900,'[1]13'!$C$23:$AZ$935,49,0)</f>
        <v>0</v>
      </c>
      <c r="AZ900" s="123"/>
      <c r="BA900" s="123"/>
      <c r="BB900" s="123"/>
      <c r="BC900" s="123">
        <v>0</v>
      </c>
      <c r="BD900" s="123">
        <v>0</v>
      </c>
      <c r="BE900" s="123"/>
      <c r="BF900" s="123">
        <v>0</v>
      </c>
      <c r="BG900" s="123"/>
      <c r="BH900" s="123"/>
      <c r="BI900" s="123"/>
      <c r="BJ900" s="123"/>
      <c r="BK900" s="123"/>
      <c r="BL900" s="123"/>
      <c r="BM900" s="123"/>
      <c r="BN900" s="123"/>
      <c r="BO900" s="123"/>
      <c r="BP900" s="123"/>
      <c r="BQ900" s="123"/>
      <c r="BR900" s="123"/>
      <c r="BS900" s="123"/>
      <c r="BT900" s="123"/>
      <c r="BU900" s="123"/>
      <c r="BV900" s="123"/>
      <c r="BW900" s="123"/>
      <c r="BX900" s="123"/>
      <c r="BY900" s="122">
        <f t="shared" si="974"/>
        <v>11.073540000000001</v>
      </c>
      <c r="BZ900" s="123"/>
      <c r="CA900" s="123"/>
    </row>
    <row r="901" spans="1:79" ht="62.2" x14ac:dyDescent="0.35">
      <c r="A901" s="115" t="s">
        <v>1663</v>
      </c>
      <c r="B901" s="111" t="s">
        <v>214</v>
      </c>
      <c r="C901" s="108" t="s">
        <v>591</v>
      </c>
      <c r="D901" s="122">
        <v>9.1915700000000005</v>
      </c>
      <c r="E901" s="123"/>
      <c r="F901" s="122">
        <f>VLOOKUP(C901,'[1]13'!$C$23:$AZ$935,4,0)</f>
        <v>9.1915700000000005</v>
      </c>
      <c r="G901" s="122">
        <f>VLOOKUP(C901,'[1]13'!$C$23:$AZ$935,5,0)</f>
        <v>0</v>
      </c>
      <c r="H901" s="122"/>
      <c r="I901" s="122">
        <f>VLOOKUP(C901,'[1]13'!$C$23:$AZ$935,7,0)</f>
        <v>0.22</v>
      </c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3"/>
      <c r="AC901" s="123"/>
      <c r="AD901" s="123"/>
      <c r="AE901" s="123"/>
      <c r="AF901" s="123"/>
      <c r="AG901" s="123"/>
      <c r="AH901" s="123">
        <v>9.1915700000000005</v>
      </c>
      <c r="AI901" s="123">
        <v>0</v>
      </c>
      <c r="AJ901" s="123"/>
      <c r="AK901" s="123">
        <v>0.22</v>
      </c>
      <c r="AL901" s="123"/>
      <c r="AM901" s="123"/>
      <c r="AN901" s="123"/>
      <c r="AO901" s="122">
        <f t="shared" si="970"/>
        <v>12.28497707</v>
      </c>
      <c r="AP901" s="122">
        <f t="shared" si="971"/>
        <v>1.26</v>
      </c>
      <c r="AQ901" s="122">
        <f t="shared" si="972"/>
        <v>0</v>
      </c>
      <c r="AR901" s="122">
        <f t="shared" si="973"/>
        <v>0.93440000000000001</v>
      </c>
      <c r="AS901" s="123"/>
      <c r="AT901" s="123"/>
      <c r="AU901" s="123"/>
      <c r="AV901" s="122">
        <f>VLOOKUP(C901,'[1]13'!$C$23:$AZ$935,46,0)</f>
        <v>0</v>
      </c>
      <c r="AW901" s="122">
        <f>VLOOKUP(C901,'[1]13'!$C$23:$AZ$935,47,0)</f>
        <v>0</v>
      </c>
      <c r="AX901" s="122"/>
      <c r="AY901" s="122">
        <f>VLOOKUP(C901,'[1]13'!$C$23:$AZ$935,49,0)</f>
        <v>0</v>
      </c>
      <c r="AZ901" s="123"/>
      <c r="BA901" s="123"/>
      <c r="BB901" s="123"/>
      <c r="BC901" s="123">
        <v>12.28497707</v>
      </c>
      <c r="BD901" s="123">
        <v>1.26</v>
      </c>
      <c r="BE901" s="123"/>
      <c r="BF901" s="123">
        <v>0.93440000000000001</v>
      </c>
      <c r="BG901" s="123"/>
      <c r="BH901" s="123"/>
      <c r="BI901" s="123"/>
      <c r="BJ901" s="123"/>
      <c r="BK901" s="123"/>
      <c r="BL901" s="123"/>
      <c r="BM901" s="123"/>
      <c r="BN901" s="123"/>
      <c r="BO901" s="123"/>
      <c r="BP901" s="123"/>
      <c r="BQ901" s="123"/>
      <c r="BR901" s="123"/>
      <c r="BS901" s="123"/>
      <c r="BT901" s="123"/>
      <c r="BU901" s="123"/>
      <c r="BV901" s="123"/>
      <c r="BW901" s="123"/>
      <c r="BX901" s="123"/>
      <c r="BY901" s="122">
        <f t="shared" si="974"/>
        <v>-3.0934070699999996</v>
      </c>
      <c r="BZ901" s="123"/>
      <c r="CA901" s="123"/>
    </row>
    <row r="902" spans="1:79" ht="62.2" x14ac:dyDescent="0.35">
      <c r="A902" s="115" t="s">
        <v>1663</v>
      </c>
      <c r="B902" s="111" t="s">
        <v>1888</v>
      </c>
      <c r="C902" s="108" t="s">
        <v>1615</v>
      </c>
      <c r="D902" s="122">
        <v>0.35852999999999996</v>
      </c>
      <c r="E902" s="123"/>
      <c r="F902" s="122">
        <f>VLOOKUP(C902,'[1]13'!$C$23:$AZ$935,4,0)</f>
        <v>0.35852999999999996</v>
      </c>
      <c r="G902" s="122">
        <f>VLOOKUP(C902,'[1]13'!$C$23:$AZ$935,5,0)</f>
        <v>0</v>
      </c>
      <c r="H902" s="122"/>
      <c r="I902" s="122">
        <f>VLOOKUP(C902,'[1]13'!$C$23:$AZ$935,7,0)</f>
        <v>0.2</v>
      </c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3"/>
      <c r="AC902" s="123"/>
      <c r="AD902" s="123"/>
      <c r="AE902" s="123"/>
      <c r="AF902" s="123"/>
      <c r="AG902" s="123"/>
      <c r="AH902" s="123">
        <v>0.35852999999999996</v>
      </c>
      <c r="AI902" s="123">
        <v>0</v>
      </c>
      <c r="AJ902" s="123"/>
      <c r="AK902" s="123">
        <v>0.2</v>
      </c>
      <c r="AL902" s="123"/>
      <c r="AM902" s="123"/>
      <c r="AN902" s="123"/>
      <c r="AO902" s="122">
        <f t="shared" si="970"/>
        <v>0</v>
      </c>
      <c r="AP902" s="122">
        <f t="shared" si="971"/>
        <v>0</v>
      </c>
      <c r="AQ902" s="122">
        <f t="shared" si="972"/>
        <v>0</v>
      </c>
      <c r="AR902" s="122">
        <f t="shared" si="973"/>
        <v>0</v>
      </c>
      <c r="AS902" s="123"/>
      <c r="AT902" s="123"/>
      <c r="AU902" s="123"/>
      <c r="AV902" s="122">
        <f>VLOOKUP(C902,'[1]13'!$C$23:$AZ$935,46,0)</f>
        <v>0</v>
      </c>
      <c r="AW902" s="122">
        <f>VLOOKUP(C902,'[1]13'!$C$23:$AZ$935,47,0)</f>
        <v>0</v>
      </c>
      <c r="AX902" s="122"/>
      <c r="AY902" s="122">
        <f>VLOOKUP(C902,'[1]13'!$C$23:$AZ$935,49,0)</f>
        <v>0</v>
      </c>
      <c r="AZ902" s="123"/>
      <c r="BA902" s="123"/>
      <c r="BB902" s="123"/>
      <c r="BC902" s="123">
        <v>0</v>
      </c>
      <c r="BD902" s="123">
        <v>0</v>
      </c>
      <c r="BE902" s="123"/>
      <c r="BF902" s="123">
        <v>0</v>
      </c>
      <c r="BG902" s="123"/>
      <c r="BH902" s="123"/>
      <c r="BI902" s="123"/>
      <c r="BJ902" s="123"/>
      <c r="BK902" s="123"/>
      <c r="BL902" s="123"/>
      <c r="BM902" s="123"/>
      <c r="BN902" s="123"/>
      <c r="BO902" s="123"/>
      <c r="BP902" s="123"/>
      <c r="BQ902" s="123"/>
      <c r="BR902" s="123"/>
      <c r="BS902" s="123"/>
      <c r="BT902" s="123"/>
      <c r="BU902" s="123"/>
      <c r="BV902" s="123"/>
      <c r="BW902" s="123"/>
      <c r="BX902" s="123"/>
      <c r="BY902" s="122">
        <f t="shared" si="974"/>
        <v>0.35852999999999996</v>
      </c>
      <c r="BZ902" s="123"/>
      <c r="CA902" s="123"/>
    </row>
    <row r="903" spans="1:79" ht="77.7" x14ac:dyDescent="0.35">
      <c r="A903" s="115" t="s">
        <v>1663</v>
      </c>
      <c r="B903" s="111" t="s">
        <v>1102</v>
      </c>
      <c r="C903" s="108" t="s">
        <v>1616</v>
      </c>
      <c r="D903" s="122">
        <v>1.6834200000000001</v>
      </c>
      <c r="E903" s="123"/>
      <c r="F903" s="122">
        <f>VLOOKUP(C903,'[1]13'!$C$23:$AZ$935,4,0)</f>
        <v>0</v>
      </c>
      <c r="G903" s="122">
        <f>VLOOKUP(C903,'[1]13'!$C$23:$AZ$935,5,0)</f>
        <v>0</v>
      </c>
      <c r="H903" s="122"/>
      <c r="I903" s="122">
        <f>VLOOKUP(C903,'[1]13'!$C$23:$AZ$935,7,0)</f>
        <v>0</v>
      </c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3"/>
      <c r="AC903" s="123"/>
      <c r="AD903" s="123"/>
      <c r="AE903" s="123"/>
      <c r="AF903" s="123"/>
      <c r="AG903" s="123"/>
      <c r="AH903" s="123">
        <v>0</v>
      </c>
      <c r="AI903" s="123">
        <v>0</v>
      </c>
      <c r="AJ903" s="123"/>
      <c r="AK903" s="123">
        <v>0</v>
      </c>
      <c r="AL903" s="123"/>
      <c r="AM903" s="123"/>
      <c r="AN903" s="123"/>
      <c r="AO903" s="122">
        <f t="shared" si="970"/>
        <v>0</v>
      </c>
      <c r="AP903" s="122">
        <f t="shared" si="971"/>
        <v>0</v>
      </c>
      <c r="AQ903" s="122">
        <f t="shared" si="972"/>
        <v>0</v>
      </c>
      <c r="AR903" s="122">
        <f t="shared" si="973"/>
        <v>0</v>
      </c>
      <c r="AS903" s="123"/>
      <c r="AT903" s="123"/>
      <c r="AU903" s="123"/>
      <c r="AV903" s="122">
        <f>VLOOKUP(C903,'[1]13'!$C$23:$AZ$935,46,0)</f>
        <v>0</v>
      </c>
      <c r="AW903" s="122">
        <f>VLOOKUP(C903,'[1]13'!$C$23:$AZ$935,47,0)</f>
        <v>0</v>
      </c>
      <c r="AX903" s="122"/>
      <c r="AY903" s="122">
        <f>VLOOKUP(C903,'[1]13'!$C$23:$AZ$935,49,0)</f>
        <v>0</v>
      </c>
      <c r="AZ903" s="123"/>
      <c r="BA903" s="123"/>
      <c r="BB903" s="123"/>
      <c r="BC903" s="123">
        <v>0</v>
      </c>
      <c r="BD903" s="123">
        <v>0</v>
      </c>
      <c r="BE903" s="123"/>
      <c r="BF903" s="123">
        <v>0</v>
      </c>
      <c r="BG903" s="123"/>
      <c r="BH903" s="123"/>
      <c r="BI903" s="123"/>
      <c r="BJ903" s="123"/>
      <c r="BK903" s="123"/>
      <c r="BL903" s="123"/>
      <c r="BM903" s="123"/>
      <c r="BN903" s="123"/>
      <c r="BO903" s="123"/>
      <c r="BP903" s="123"/>
      <c r="BQ903" s="123"/>
      <c r="BR903" s="123"/>
      <c r="BS903" s="123"/>
      <c r="BT903" s="123"/>
      <c r="BU903" s="123"/>
      <c r="BV903" s="123"/>
      <c r="BW903" s="123"/>
      <c r="BX903" s="123"/>
      <c r="BY903" s="122">
        <f t="shared" si="974"/>
        <v>0</v>
      </c>
      <c r="BZ903" s="123"/>
      <c r="CA903" s="123"/>
    </row>
    <row r="904" spans="1:79" ht="46.65" x14ac:dyDescent="0.35">
      <c r="A904" s="115" t="s">
        <v>1663</v>
      </c>
      <c r="B904" s="111" t="s">
        <v>1889</v>
      </c>
      <c r="C904" s="108" t="s">
        <v>1909</v>
      </c>
      <c r="D904" s="122"/>
      <c r="E904" s="123"/>
      <c r="F904" s="122"/>
      <c r="G904" s="122"/>
      <c r="H904" s="122"/>
      <c r="I904" s="122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3"/>
      <c r="AC904" s="123"/>
      <c r="AD904" s="123"/>
      <c r="AE904" s="123"/>
      <c r="AF904" s="123"/>
      <c r="AG904" s="123"/>
      <c r="AH904" s="123"/>
      <c r="AI904" s="123"/>
      <c r="AJ904" s="123"/>
      <c r="AK904" s="123"/>
      <c r="AL904" s="123"/>
      <c r="AM904" s="123"/>
      <c r="AN904" s="123"/>
      <c r="AO904" s="122">
        <f t="shared" si="970"/>
        <v>0</v>
      </c>
      <c r="AP904" s="122">
        <f t="shared" si="971"/>
        <v>0</v>
      </c>
      <c r="AQ904" s="122">
        <f t="shared" si="972"/>
        <v>0</v>
      </c>
      <c r="AR904" s="122">
        <f t="shared" si="973"/>
        <v>0</v>
      </c>
      <c r="AS904" s="123"/>
      <c r="AT904" s="123"/>
      <c r="AU904" s="123"/>
      <c r="AV904" s="122"/>
      <c r="AW904" s="122"/>
      <c r="AX904" s="122"/>
      <c r="AY904" s="122"/>
      <c r="AZ904" s="123"/>
      <c r="BA904" s="123"/>
      <c r="BB904" s="123"/>
      <c r="BC904" s="123">
        <v>0</v>
      </c>
      <c r="BD904" s="123">
        <v>0</v>
      </c>
      <c r="BE904" s="123"/>
      <c r="BF904" s="123">
        <v>0</v>
      </c>
      <c r="BG904" s="123"/>
      <c r="BH904" s="123"/>
      <c r="BI904" s="123"/>
      <c r="BJ904" s="123"/>
      <c r="BK904" s="123"/>
      <c r="BL904" s="123"/>
      <c r="BM904" s="123"/>
      <c r="BN904" s="123"/>
      <c r="BO904" s="123"/>
      <c r="BP904" s="123"/>
      <c r="BQ904" s="123"/>
      <c r="BR904" s="123"/>
      <c r="BS904" s="123"/>
      <c r="BT904" s="123"/>
      <c r="BU904" s="123"/>
      <c r="BV904" s="123"/>
      <c r="BW904" s="123"/>
      <c r="BX904" s="123"/>
      <c r="BY904" s="122">
        <f t="shared" si="974"/>
        <v>0</v>
      </c>
      <c r="BZ904" s="123"/>
      <c r="CA904" s="123"/>
    </row>
    <row r="905" spans="1:79" x14ac:dyDescent="0.35">
      <c r="A905" s="119"/>
      <c r="B905" s="118" t="s">
        <v>71</v>
      </c>
      <c r="C905" s="105"/>
      <c r="D905" s="133">
        <f t="shared" ref="D905:BN905" si="975">SUM(D906:D918)</f>
        <v>161.97870000000006</v>
      </c>
      <c r="E905" s="133">
        <f t="shared" si="975"/>
        <v>0</v>
      </c>
      <c r="F905" s="133">
        <f t="shared" si="975"/>
        <v>50.284140000000001</v>
      </c>
      <c r="G905" s="133">
        <f t="shared" si="975"/>
        <v>0</v>
      </c>
      <c r="H905" s="133">
        <f t="shared" si="975"/>
        <v>0</v>
      </c>
      <c r="I905" s="133">
        <f t="shared" si="975"/>
        <v>4.0279999999999996</v>
      </c>
      <c r="J905" s="133">
        <f t="shared" si="975"/>
        <v>0</v>
      </c>
      <c r="K905" s="133">
        <f t="shared" si="975"/>
        <v>0</v>
      </c>
      <c r="L905" s="133">
        <f t="shared" si="975"/>
        <v>0</v>
      </c>
      <c r="M905" s="133">
        <f t="shared" si="975"/>
        <v>0</v>
      </c>
      <c r="N905" s="133">
        <f t="shared" si="975"/>
        <v>0</v>
      </c>
      <c r="O905" s="133">
        <f t="shared" si="975"/>
        <v>0</v>
      </c>
      <c r="P905" s="133">
        <f t="shared" si="975"/>
        <v>0</v>
      </c>
      <c r="Q905" s="133">
        <f t="shared" si="975"/>
        <v>0</v>
      </c>
      <c r="R905" s="133">
        <f t="shared" si="975"/>
        <v>0</v>
      </c>
      <c r="S905" s="133">
        <f t="shared" si="975"/>
        <v>0</v>
      </c>
      <c r="T905" s="133">
        <f t="shared" si="975"/>
        <v>0</v>
      </c>
      <c r="U905" s="133">
        <f t="shared" si="975"/>
        <v>0</v>
      </c>
      <c r="V905" s="133">
        <f t="shared" si="975"/>
        <v>0</v>
      </c>
      <c r="W905" s="133">
        <f t="shared" si="975"/>
        <v>0</v>
      </c>
      <c r="X905" s="133">
        <f t="shared" si="975"/>
        <v>0</v>
      </c>
      <c r="Y905" s="133">
        <f t="shared" si="975"/>
        <v>0</v>
      </c>
      <c r="Z905" s="133">
        <f t="shared" si="975"/>
        <v>0</v>
      </c>
      <c r="AA905" s="133">
        <f t="shared" si="975"/>
        <v>0</v>
      </c>
      <c r="AB905" s="133">
        <f t="shared" si="975"/>
        <v>0</v>
      </c>
      <c r="AC905" s="133">
        <f t="shared" si="975"/>
        <v>0</v>
      </c>
      <c r="AD905" s="133">
        <f t="shared" si="975"/>
        <v>0</v>
      </c>
      <c r="AE905" s="133">
        <f t="shared" si="975"/>
        <v>0</v>
      </c>
      <c r="AF905" s="133">
        <f t="shared" si="975"/>
        <v>0</v>
      </c>
      <c r="AG905" s="133">
        <f t="shared" si="975"/>
        <v>0</v>
      </c>
      <c r="AH905" s="133">
        <f t="shared" si="975"/>
        <v>50.284140000000001</v>
      </c>
      <c r="AI905" s="133">
        <f t="shared" si="975"/>
        <v>0</v>
      </c>
      <c r="AJ905" s="133">
        <f t="shared" si="975"/>
        <v>0</v>
      </c>
      <c r="AK905" s="133">
        <f t="shared" si="975"/>
        <v>4.0279999999999996</v>
      </c>
      <c r="AL905" s="133">
        <f t="shared" si="975"/>
        <v>0</v>
      </c>
      <c r="AM905" s="133">
        <f t="shared" si="975"/>
        <v>0</v>
      </c>
      <c r="AN905" s="133">
        <f t="shared" si="975"/>
        <v>0</v>
      </c>
      <c r="AO905" s="133">
        <f t="shared" si="975"/>
        <v>0</v>
      </c>
      <c r="AP905" s="133">
        <f t="shared" si="975"/>
        <v>0</v>
      </c>
      <c r="AQ905" s="133">
        <f t="shared" si="975"/>
        <v>0</v>
      </c>
      <c r="AR905" s="133">
        <f t="shared" si="975"/>
        <v>0</v>
      </c>
      <c r="AS905" s="133">
        <f t="shared" si="975"/>
        <v>0</v>
      </c>
      <c r="AT905" s="133">
        <f t="shared" si="975"/>
        <v>0</v>
      </c>
      <c r="AU905" s="133">
        <f t="shared" si="975"/>
        <v>0</v>
      </c>
      <c r="AV905" s="133">
        <f t="shared" si="975"/>
        <v>0</v>
      </c>
      <c r="AW905" s="133">
        <f t="shared" si="975"/>
        <v>0</v>
      </c>
      <c r="AX905" s="133">
        <f t="shared" si="975"/>
        <v>0</v>
      </c>
      <c r="AY905" s="133">
        <f t="shared" si="975"/>
        <v>0</v>
      </c>
      <c r="AZ905" s="133">
        <f t="shared" si="975"/>
        <v>0</v>
      </c>
      <c r="BA905" s="133">
        <f t="shared" si="975"/>
        <v>0</v>
      </c>
      <c r="BB905" s="133">
        <f t="shared" si="975"/>
        <v>0</v>
      </c>
      <c r="BC905" s="133">
        <f t="shared" si="975"/>
        <v>0</v>
      </c>
      <c r="BD905" s="133">
        <f t="shared" si="975"/>
        <v>0</v>
      </c>
      <c r="BE905" s="133">
        <f t="shared" si="975"/>
        <v>0</v>
      </c>
      <c r="BF905" s="133">
        <f t="shared" si="975"/>
        <v>0</v>
      </c>
      <c r="BG905" s="133">
        <f t="shared" si="975"/>
        <v>0</v>
      </c>
      <c r="BH905" s="133">
        <f t="shared" si="975"/>
        <v>0</v>
      </c>
      <c r="BI905" s="133">
        <f t="shared" si="975"/>
        <v>0</v>
      </c>
      <c r="BJ905" s="133">
        <f t="shared" si="975"/>
        <v>0</v>
      </c>
      <c r="BK905" s="133">
        <f t="shared" si="975"/>
        <v>0</v>
      </c>
      <c r="BL905" s="133">
        <f t="shared" si="975"/>
        <v>0</v>
      </c>
      <c r="BM905" s="133">
        <f t="shared" si="975"/>
        <v>0</v>
      </c>
      <c r="BN905" s="133">
        <f t="shared" si="975"/>
        <v>0</v>
      </c>
      <c r="BO905" s="133">
        <f t="shared" ref="BO905:CA905" si="976">SUM(BO906:BO918)</f>
        <v>0</v>
      </c>
      <c r="BP905" s="133">
        <f t="shared" si="976"/>
        <v>0</v>
      </c>
      <c r="BQ905" s="133">
        <f t="shared" si="976"/>
        <v>0</v>
      </c>
      <c r="BR905" s="133">
        <f t="shared" si="976"/>
        <v>0</v>
      </c>
      <c r="BS905" s="133">
        <f t="shared" si="976"/>
        <v>0</v>
      </c>
      <c r="BT905" s="133">
        <f t="shared" si="976"/>
        <v>0</v>
      </c>
      <c r="BU905" s="133">
        <f t="shared" si="976"/>
        <v>0</v>
      </c>
      <c r="BV905" s="133">
        <f t="shared" si="976"/>
        <v>0</v>
      </c>
      <c r="BW905" s="133">
        <f t="shared" si="976"/>
        <v>0</v>
      </c>
      <c r="BX905" s="133">
        <f t="shared" si="976"/>
        <v>0</v>
      </c>
      <c r="BY905" s="133">
        <f t="shared" si="976"/>
        <v>50.284140000000001</v>
      </c>
      <c r="BZ905" s="133">
        <f t="shared" si="976"/>
        <v>0</v>
      </c>
      <c r="CA905" s="133">
        <f t="shared" si="976"/>
        <v>0</v>
      </c>
    </row>
    <row r="906" spans="1:79" ht="62.2" x14ac:dyDescent="0.35">
      <c r="A906" s="115" t="s">
        <v>1663</v>
      </c>
      <c r="B906" s="111" t="s">
        <v>1103</v>
      </c>
      <c r="C906" s="108" t="s">
        <v>592</v>
      </c>
      <c r="D906" s="122">
        <v>15.794919999999999</v>
      </c>
      <c r="E906" s="123"/>
      <c r="F906" s="122">
        <f>VLOOKUP(C906,'[1]13'!$C$23:$AZ$935,4,0)</f>
        <v>0</v>
      </c>
      <c r="G906" s="122">
        <f>VLOOKUP(C906,'[1]13'!$C$23:$AZ$935,5,0)</f>
        <v>0</v>
      </c>
      <c r="H906" s="122"/>
      <c r="I906" s="122">
        <f>VLOOKUP(C906,'[1]13'!$C$23:$AZ$935,7,0)</f>
        <v>0</v>
      </c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3"/>
      <c r="AC906" s="123"/>
      <c r="AD906" s="123"/>
      <c r="AE906" s="123"/>
      <c r="AF906" s="123"/>
      <c r="AG906" s="123"/>
      <c r="AH906" s="123">
        <v>0</v>
      </c>
      <c r="AI906" s="123">
        <v>0</v>
      </c>
      <c r="AJ906" s="123"/>
      <c r="AK906" s="123">
        <v>0</v>
      </c>
      <c r="AL906" s="123"/>
      <c r="AM906" s="123"/>
      <c r="AN906" s="123"/>
      <c r="AO906" s="122">
        <f t="shared" ref="AO906:AO918" si="977">AV906+BC906</f>
        <v>0</v>
      </c>
      <c r="AP906" s="122">
        <f t="shared" ref="AP906:AP918" si="978">AW906+BD906</f>
        <v>0</v>
      </c>
      <c r="AQ906" s="122">
        <f t="shared" ref="AQ906:AQ918" si="979">AX906+BE906</f>
        <v>0</v>
      </c>
      <c r="AR906" s="122">
        <f t="shared" ref="AR906:AR918" si="980">AY906+BF906</f>
        <v>0</v>
      </c>
      <c r="AS906" s="123"/>
      <c r="AT906" s="123"/>
      <c r="AU906" s="123"/>
      <c r="AV906" s="122">
        <f>VLOOKUP(C906,'[1]13'!$C$23:$AZ$935,46,0)</f>
        <v>0</v>
      </c>
      <c r="AW906" s="122">
        <f>VLOOKUP(C906,'[1]13'!$C$23:$AZ$935,47,0)</f>
        <v>0</v>
      </c>
      <c r="AX906" s="122"/>
      <c r="AY906" s="122">
        <f>VLOOKUP(C906,'[1]13'!$C$23:$AZ$935,49,0)</f>
        <v>0</v>
      </c>
      <c r="AZ906" s="123"/>
      <c r="BA906" s="123"/>
      <c r="BB906" s="123"/>
      <c r="BC906" s="123">
        <v>0</v>
      </c>
      <c r="BD906" s="123">
        <v>0</v>
      </c>
      <c r="BE906" s="123"/>
      <c r="BF906" s="123">
        <v>0</v>
      </c>
      <c r="BG906" s="123"/>
      <c r="BH906" s="123"/>
      <c r="BI906" s="123"/>
      <c r="BJ906" s="123"/>
      <c r="BK906" s="123"/>
      <c r="BL906" s="123"/>
      <c r="BM906" s="123"/>
      <c r="BN906" s="123"/>
      <c r="BO906" s="123"/>
      <c r="BP906" s="123"/>
      <c r="BQ906" s="123"/>
      <c r="BR906" s="123"/>
      <c r="BS906" s="123"/>
      <c r="BT906" s="123"/>
      <c r="BU906" s="123"/>
      <c r="BV906" s="123"/>
      <c r="BW906" s="123"/>
      <c r="BX906" s="123"/>
      <c r="BY906" s="122">
        <f t="shared" ref="BY906:BY918" si="981">F906-AO906</f>
        <v>0</v>
      </c>
      <c r="BZ906" s="123"/>
      <c r="CA906" s="123"/>
    </row>
    <row r="907" spans="1:79" ht="62.2" x14ac:dyDescent="0.35">
      <c r="A907" s="115" t="s">
        <v>1663</v>
      </c>
      <c r="B907" s="111" t="s">
        <v>1104</v>
      </c>
      <c r="C907" s="108" t="s">
        <v>215</v>
      </c>
      <c r="D907" s="122">
        <v>8.0648800000000005</v>
      </c>
      <c r="E907" s="123"/>
      <c r="F907" s="122">
        <f>VLOOKUP(C907,'[1]13'!$C$23:$AZ$935,4,0)</f>
        <v>0</v>
      </c>
      <c r="G907" s="122">
        <f>VLOOKUP(C907,'[1]13'!$C$23:$AZ$935,5,0)</f>
        <v>0</v>
      </c>
      <c r="H907" s="122"/>
      <c r="I907" s="122">
        <f>VLOOKUP(C907,'[1]13'!$C$23:$AZ$935,7,0)</f>
        <v>0</v>
      </c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3"/>
      <c r="AC907" s="123"/>
      <c r="AD907" s="123"/>
      <c r="AE907" s="123"/>
      <c r="AF907" s="123"/>
      <c r="AG907" s="123"/>
      <c r="AH907" s="123">
        <v>0</v>
      </c>
      <c r="AI907" s="123">
        <v>0</v>
      </c>
      <c r="AJ907" s="123"/>
      <c r="AK907" s="123">
        <v>0</v>
      </c>
      <c r="AL907" s="123"/>
      <c r="AM907" s="123"/>
      <c r="AN907" s="123"/>
      <c r="AO907" s="122">
        <f t="shared" si="977"/>
        <v>0</v>
      </c>
      <c r="AP907" s="122">
        <f t="shared" si="978"/>
        <v>0</v>
      </c>
      <c r="AQ907" s="122">
        <f t="shared" si="979"/>
        <v>0</v>
      </c>
      <c r="AR907" s="122">
        <f t="shared" si="980"/>
        <v>0</v>
      </c>
      <c r="AS907" s="123"/>
      <c r="AT907" s="123"/>
      <c r="AU907" s="123"/>
      <c r="AV907" s="122">
        <f>VLOOKUP(C907,'[1]13'!$C$23:$AZ$935,46,0)</f>
        <v>0</v>
      </c>
      <c r="AW907" s="122">
        <f>VLOOKUP(C907,'[1]13'!$C$23:$AZ$935,47,0)</f>
        <v>0</v>
      </c>
      <c r="AX907" s="122"/>
      <c r="AY907" s="122">
        <f>VLOOKUP(C907,'[1]13'!$C$23:$AZ$935,49,0)</f>
        <v>0</v>
      </c>
      <c r="AZ907" s="123"/>
      <c r="BA907" s="123"/>
      <c r="BB907" s="123"/>
      <c r="BC907" s="123">
        <v>0</v>
      </c>
      <c r="BD907" s="123">
        <v>0</v>
      </c>
      <c r="BE907" s="123"/>
      <c r="BF907" s="123">
        <v>0</v>
      </c>
      <c r="BG907" s="123"/>
      <c r="BH907" s="123"/>
      <c r="BI907" s="123"/>
      <c r="BJ907" s="123"/>
      <c r="BK907" s="123"/>
      <c r="BL907" s="123"/>
      <c r="BM907" s="123"/>
      <c r="BN907" s="123"/>
      <c r="BO907" s="123"/>
      <c r="BP907" s="123"/>
      <c r="BQ907" s="123"/>
      <c r="BR907" s="123"/>
      <c r="BS907" s="123"/>
      <c r="BT907" s="123"/>
      <c r="BU907" s="123"/>
      <c r="BV907" s="123"/>
      <c r="BW907" s="123"/>
      <c r="BX907" s="123"/>
      <c r="BY907" s="122">
        <f t="shared" si="981"/>
        <v>0</v>
      </c>
      <c r="BZ907" s="123"/>
      <c r="CA907" s="123"/>
    </row>
    <row r="908" spans="1:79" ht="46.65" x14ac:dyDescent="0.35">
      <c r="A908" s="115" t="s">
        <v>1663</v>
      </c>
      <c r="B908" s="111" t="s">
        <v>1105</v>
      </c>
      <c r="C908" s="108" t="s">
        <v>216</v>
      </c>
      <c r="D908" s="122">
        <v>5.9139399999999993</v>
      </c>
      <c r="E908" s="123"/>
      <c r="F908" s="122">
        <f>VLOOKUP(C908,'[1]13'!$C$23:$AZ$935,4,0)</f>
        <v>0</v>
      </c>
      <c r="G908" s="122">
        <f>VLOOKUP(C908,'[1]13'!$C$23:$AZ$935,5,0)</f>
        <v>0</v>
      </c>
      <c r="H908" s="122"/>
      <c r="I908" s="122">
        <f>VLOOKUP(C908,'[1]13'!$C$23:$AZ$935,7,0)</f>
        <v>0</v>
      </c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3"/>
      <c r="AC908" s="123"/>
      <c r="AD908" s="123"/>
      <c r="AE908" s="123"/>
      <c r="AF908" s="123"/>
      <c r="AG908" s="123"/>
      <c r="AH908" s="123">
        <v>0</v>
      </c>
      <c r="AI908" s="123">
        <v>0</v>
      </c>
      <c r="AJ908" s="123"/>
      <c r="AK908" s="123">
        <v>0</v>
      </c>
      <c r="AL908" s="123"/>
      <c r="AM908" s="123"/>
      <c r="AN908" s="123"/>
      <c r="AO908" s="122">
        <f t="shared" si="977"/>
        <v>0</v>
      </c>
      <c r="AP908" s="122">
        <f t="shared" si="978"/>
        <v>0</v>
      </c>
      <c r="AQ908" s="122">
        <f t="shared" si="979"/>
        <v>0</v>
      </c>
      <c r="AR908" s="122">
        <f t="shared" si="980"/>
        <v>0</v>
      </c>
      <c r="AS908" s="123"/>
      <c r="AT908" s="123"/>
      <c r="AU908" s="123"/>
      <c r="AV908" s="122">
        <f>VLOOKUP(C908,'[1]13'!$C$23:$AZ$935,46,0)</f>
        <v>0</v>
      </c>
      <c r="AW908" s="122">
        <f>VLOOKUP(C908,'[1]13'!$C$23:$AZ$935,47,0)</f>
        <v>0</v>
      </c>
      <c r="AX908" s="122"/>
      <c r="AY908" s="122">
        <f>VLOOKUP(C908,'[1]13'!$C$23:$AZ$935,49,0)</f>
        <v>0</v>
      </c>
      <c r="AZ908" s="123"/>
      <c r="BA908" s="123"/>
      <c r="BB908" s="123"/>
      <c r="BC908" s="123">
        <v>0</v>
      </c>
      <c r="BD908" s="123">
        <v>0</v>
      </c>
      <c r="BE908" s="123"/>
      <c r="BF908" s="123">
        <v>0</v>
      </c>
      <c r="BG908" s="123"/>
      <c r="BH908" s="123"/>
      <c r="BI908" s="123"/>
      <c r="BJ908" s="123"/>
      <c r="BK908" s="123"/>
      <c r="BL908" s="123"/>
      <c r="BM908" s="123"/>
      <c r="BN908" s="123"/>
      <c r="BO908" s="123"/>
      <c r="BP908" s="123"/>
      <c r="BQ908" s="123"/>
      <c r="BR908" s="123"/>
      <c r="BS908" s="123"/>
      <c r="BT908" s="123"/>
      <c r="BU908" s="123"/>
      <c r="BV908" s="123"/>
      <c r="BW908" s="123"/>
      <c r="BX908" s="123"/>
      <c r="BY908" s="122">
        <f t="shared" si="981"/>
        <v>0</v>
      </c>
      <c r="BZ908" s="123"/>
      <c r="CA908" s="123"/>
    </row>
    <row r="909" spans="1:79" ht="62.2" x14ac:dyDescent="0.35">
      <c r="A909" s="115" t="s">
        <v>1663</v>
      </c>
      <c r="B909" s="111" t="s">
        <v>217</v>
      </c>
      <c r="C909" s="108" t="s">
        <v>218</v>
      </c>
      <c r="D909" s="122">
        <v>39.572540000000004</v>
      </c>
      <c r="E909" s="123"/>
      <c r="F909" s="122">
        <f>VLOOKUP(C909,'[1]13'!$C$23:$AZ$935,4,0)</f>
        <v>39.572540000000004</v>
      </c>
      <c r="G909" s="122">
        <f>VLOOKUP(C909,'[1]13'!$C$23:$AZ$935,5,0)</f>
        <v>0</v>
      </c>
      <c r="H909" s="122"/>
      <c r="I909" s="122">
        <f>VLOOKUP(C909,'[1]13'!$C$23:$AZ$935,7,0)</f>
        <v>2</v>
      </c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3"/>
      <c r="AC909" s="123"/>
      <c r="AD909" s="123"/>
      <c r="AE909" s="123"/>
      <c r="AF909" s="123"/>
      <c r="AG909" s="123"/>
      <c r="AH909" s="123">
        <v>39.572540000000004</v>
      </c>
      <c r="AI909" s="123">
        <v>0</v>
      </c>
      <c r="AJ909" s="123"/>
      <c r="AK909" s="123">
        <v>2</v>
      </c>
      <c r="AL909" s="123"/>
      <c r="AM909" s="123"/>
      <c r="AN909" s="123"/>
      <c r="AO909" s="122">
        <f t="shared" si="977"/>
        <v>0</v>
      </c>
      <c r="AP909" s="122">
        <f t="shared" si="978"/>
        <v>0</v>
      </c>
      <c r="AQ909" s="122">
        <f t="shared" si="979"/>
        <v>0</v>
      </c>
      <c r="AR909" s="122">
        <f t="shared" si="980"/>
        <v>0</v>
      </c>
      <c r="AS909" s="123"/>
      <c r="AT909" s="123"/>
      <c r="AU909" s="123"/>
      <c r="AV909" s="122">
        <f>VLOOKUP(C909,'[1]13'!$C$23:$AZ$935,46,0)</f>
        <v>0</v>
      </c>
      <c r="AW909" s="122">
        <f>VLOOKUP(C909,'[1]13'!$C$23:$AZ$935,47,0)</f>
        <v>0</v>
      </c>
      <c r="AX909" s="122"/>
      <c r="AY909" s="122">
        <f>VLOOKUP(C909,'[1]13'!$C$23:$AZ$935,49,0)</f>
        <v>0</v>
      </c>
      <c r="AZ909" s="123"/>
      <c r="BA909" s="123"/>
      <c r="BB909" s="123"/>
      <c r="BC909" s="123">
        <v>0</v>
      </c>
      <c r="BD909" s="123">
        <v>0</v>
      </c>
      <c r="BE909" s="123"/>
      <c r="BF909" s="123">
        <v>0</v>
      </c>
      <c r="BG909" s="123"/>
      <c r="BH909" s="123"/>
      <c r="BI909" s="123"/>
      <c r="BJ909" s="123"/>
      <c r="BK909" s="123"/>
      <c r="BL909" s="123"/>
      <c r="BM909" s="123"/>
      <c r="BN909" s="123"/>
      <c r="BO909" s="123"/>
      <c r="BP909" s="123"/>
      <c r="BQ909" s="123"/>
      <c r="BR909" s="123"/>
      <c r="BS909" s="123"/>
      <c r="BT909" s="123"/>
      <c r="BU909" s="123"/>
      <c r="BV909" s="123"/>
      <c r="BW909" s="123"/>
      <c r="BX909" s="123"/>
      <c r="BY909" s="122">
        <f t="shared" si="981"/>
        <v>39.572540000000004</v>
      </c>
      <c r="BZ909" s="123"/>
      <c r="CA909" s="123"/>
    </row>
    <row r="910" spans="1:79" ht="46.65" x14ac:dyDescent="0.35">
      <c r="A910" s="115" t="s">
        <v>1663</v>
      </c>
      <c r="B910" s="111" t="s">
        <v>1106</v>
      </c>
      <c r="C910" s="108" t="s">
        <v>1617</v>
      </c>
      <c r="D910" s="122">
        <v>0.91837999999999997</v>
      </c>
      <c r="E910" s="123"/>
      <c r="F910" s="122">
        <f>VLOOKUP(C910,'[1]13'!$C$23:$AZ$935,4,0)</f>
        <v>0.9183800000000002</v>
      </c>
      <c r="G910" s="122">
        <f>VLOOKUP(C910,'[1]13'!$C$23:$AZ$935,5,0)</f>
        <v>0</v>
      </c>
      <c r="H910" s="122"/>
      <c r="I910" s="122">
        <f>VLOOKUP(C910,'[1]13'!$C$23:$AZ$935,7,0)</f>
        <v>0.16</v>
      </c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3"/>
      <c r="AC910" s="123"/>
      <c r="AD910" s="123"/>
      <c r="AE910" s="123"/>
      <c r="AF910" s="123"/>
      <c r="AG910" s="123"/>
      <c r="AH910" s="123">
        <v>0.9183800000000002</v>
      </c>
      <c r="AI910" s="123">
        <v>0</v>
      </c>
      <c r="AJ910" s="123"/>
      <c r="AK910" s="123">
        <v>0.16</v>
      </c>
      <c r="AL910" s="123"/>
      <c r="AM910" s="123"/>
      <c r="AN910" s="123"/>
      <c r="AO910" s="122">
        <f t="shared" si="977"/>
        <v>0</v>
      </c>
      <c r="AP910" s="122">
        <f t="shared" si="978"/>
        <v>0</v>
      </c>
      <c r="AQ910" s="122">
        <f t="shared" si="979"/>
        <v>0</v>
      </c>
      <c r="AR910" s="122">
        <f t="shared" si="980"/>
        <v>0</v>
      </c>
      <c r="AS910" s="123"/>
      <c r="AT910" s="123"/>
      <c r="AU910" s="123"/>
      <c r="AV910" s="122">
        <f>VLOOKUP(C910,'[1]13'!$C$23:$AZ$935,46,0)</f>
        <v>0</v>
      </c>
      <c r="AW910" s="122">
        <f>VLOOKUP(C910,'[1]13'!$C$23:$AZ$935,47,0)</f>
        <v>0</v>
      </c>
      <c r="AX910" s="122"/>
      <c r="AY910" s="122">
        <f>VLOOKUP(C910,'[1]13'!$C$23:$AZ$935,49,0)</f>
        <v>0</v>
      </c>
      <c r="AZ910" s="123"/>
      <c r="BA910" s="123"/>
      <c r="BB910" s="123"/>
      <c r="BC910" s="123">
        <v>0</v>
      </c>
      <c r="BD910" s="123">
        <v>0</v>
      </c>
      <c r="BE910" s="123"/>
      <c r="BF910" s="123">
        <v>0</v>
      </c>
      <c r="BG910" s="123"/>
      <c r="BH910" s="123"/>
      <c r="BI910" s="123"/>
      <c r="BJ910" s="123"/>
      <c r="BK910" s="123"/>
      <c r="BL910" s="123"/>
      <c r="BM910" s="123"/>
      <c r="BN910" s="123"/>
      <c r="BO910" s="123"/>
      <c r="BP910" s="123"/>
      <c r="BQ910" s="123"/>
      <c r="BR910" s="123"/>
      <c r="BS910" s="123"/>
      <c r="BT910" s="123"/>
      <c r="BU910" s="123"/>
      <c r="BV910" s="123"/>
      <c r="BW910" s="123"/>
      <c r="BX910" s="123"/>
      <c r="BY910" s="122">
        <f t="shared" si="981"/>
        <v>0.9183800000000002</v>
      </c>
      <c r="BZ910" s="123"/>
      <c r="CA910" s="123"/>
    </row>
    <row r="911" spans="1:79" ht="93.25" x14ac:dyDescent="0.35">
      <c r="A911" s="115" t="s">
        <v>1663</v>
      </c>
      <c r="B911" s="111" t="s">
        <v>219</v>
      </c>
      <c r="C911" s="108" t="s">
        <v>220</v>
      </c>
      <c r="D911" s="122">
        <v>3.5495799999999997</v>
      </c>
      <c r="E911" s="123"/>
      <c r="F911" s="122">
        <f>VLOOKUP(C911,'[1]13'!$C$23:$AZ$935,4,0)</f>
        <v>0</v>
      </c>
      <c r="G911" s="122">
        <f>VLOOKUP(C911,'[1]13'!$C$23:$AZ$935,5,0)</f>
        <v>0</v>
      </c>
      <c r="H911" s="122"/>
      <c r="I911" s="122">
        <f>VLOOKUP(C911,'[1]13'!$C$23:$AZ$935,7,0)</f>
        <v>0</v>
      </c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3"/>
      <c r="AC911" s="123"/>
      <c r="AD911" s="123"/>
      <c r="AE911" s="123"/>
      <c r="AF911" s="123"/>
      <c r="AG911" s="123"/>
      <c r="AH911" s="123">
        <v>0</v>
      </c>
      <c r="AI911" s="123">
        <v>0</v>
      </c>
      <c r="AJ911" s="123"/>
      <c r="AK911" s="123">
        <v>0</v>
      </c>
      <c r="AL911" s="123"/>
      <c r="AM911" s="123"/>
      <c r="AN911" s="123"/>
      <c r="AO911" s="122">
        <f t="shared" si="977"/>
        <v>0</v>
      </c>
      <c r="AP911" s="122">
        <f t="shared" si="978"/>
        <v>0</v>
      </c>
      <c r="AQ911" s="122">
        <f t="shared" si="979"/>
        <v>0</v>
      </c>
      <c r="AR911" s="122">
        <f t="shared" si="980"/>
        <v>0</v>
      </c>
      <c r="AS911" s="123"/>
      <c r="AT911" s="123"/>
      <c r="AU911" s="123"/>
      <c r="AV911" s="122">
        <f>VLOOKUP(C911,'[1]13'!$C$23:$AZ$935,46,0)</f>
        <v>0</v>
      </c>
      <c r="AW911" s="122">
        <f>VLOOKUP(C911,'[1]13'!$C$23:$AZ$935,47,0)</f>
        <v>0</v>
      </c>
      <c r="AX911" s="122"/>
      <c r="AY911" s="122">
        <f>VLOOKUP(C911,'[1]13'!$C$23:$AZ$935,49,0)</f>
        <v>0</v>
      </c>
      <c r="AZ911" s="123"/>
      <c r="BA911" s="123"/>
      <c r="BB911" s="123"/>
      <c r="BC911" s="123">
        <v>0</v>
      </c>
      <c r="BD911" s="123">
        <v>0</v>
      </c>
      <c r="BE911" s="123"/>
      <c r="BF911" s="123">
        <v>0</v>
      </c>
      <c r="BG911" s="123"/>
      <c r="BH911" s="123"/>
      <c r="BI911" s="123"/>
      <c r="BJ911" s="123"/>
      <c r="BK911" s="123"/>
      <c r="BL911" s="123"/>
      <c r="BM911" s="123"/>
      <c r="BN911" s="123"/>
      <c r="BO911" s="123"/>
      <c r="BP911" s="123"/>
      <c r="BQ911" s="123"/>
      <c r="BR911" s="123"/>
      <c r="BS911" s="123"/>
      <c r="BT911" s="123"/>
      <c r="BU911" s="123"/>
      <c r="BV911" s="123"/>
      <c r="BW911" s="123"/>
      <c r="BX911" s="123"/>
      <c r="BY911" s="122">
        <f t="shared" si="981"/>
        <v>0</v>
      </c>
      <c r="BZ911" s="123"/>
      <c r="CA911" s="123"/>
    </row>
    <row r="912" spans="1:79" ht="77.7" x14ac:dyDescent="0.35">
      <c r="A912" s="115" t="s">
        <v>1663</v>
      </c>
      <c r="B912" s="111" t="s">
        <v>221</v>
      </c>
      <c r="C912" s="108" t="s">
        <v>222</v>
      </c>
      <c r="D912" s="122">
        <v>4.6406700000000001</v>
      </c>
      <c r="E912" s="123"/>
      <c r="F912" s="122">
        <f>VLOOKUP(C912,'[1]13'!$C$23:$AZ$935,4,0)</f>
        <v>4.6406700000000001</v>
      </c>
      <c r="G912" s="122">
        <f>VLOOKUP(C912,'[1]13'!$C$23:$AZ$935,5,0)</f>
        <v>0</v>
      </c>
      <c r="H912" s="122"/>
      <c r="I912" s="122">
        <f>VLOOKUP(C912,'[1]13'!$C$23:$AZ$935,7,0)</f>
        <v>0.46800000000000003</v>
      </c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3"/>
      <c r="AC912" s="123"/>
      <c r="AD912" s="123"/>
      <c r="AE912" s="123"/>
      <c r="AF912" s="123"/>
      <c r="AG912" s="123"/>
      <c r="AH912" s="123">
        <v>4.6406700000000001</v>
      </c>
      <c r="AI912" s="123">
        <v>0</v>
      </c>
      <c r="AJ912" s="123"/>
      <c r="AK912" s="123">
        <v>0.46800000000000003</v>
      </c>
      <c r="AL912" s="123"/>
      <c r="AM912" s="123"/>
      <c r="AN912" s="123"/>
      <c r="AO912" s="122">
        <f t="shared" si="977"/>
        <v>0</v>
      </c>
      <c r="AP912" s="122">
        <f t="shared" si="978"/>
        <v>0</v>
      </c>
      <c r="AQ912" s="122">
        <f t="shared" si="979"/>
        <v>0</v>
      </c>
      <c r="AR912" s="122">
        <f t="shared" si="980"/>
        <v>0</v>
      </c>
      <c r="AS912" s="123"/>
      <c r="AT912" s="123"/>
      <c r="AU912" s="123"/>
      <c r="AV912" s="122">
        <f>VLOOKUP(C912,'[1]13'!$C$23:$AZ$935,46,0)</f>
        <v>0</v>
      </c>
      <c r="AW912" s="122">
        <f>VLOOKUP(C912,'[1]13'!$C$23:$AZ$935,47,0)</f>
        <v>0</v>
      </c>
      <c r="AX912" s="122"/>
      <c r="AY912" s="122">
        <f>VLOOKUP(C912,'[1]13'!$C$23:$AZ$935,49,0)</f>
        <v>0</v>
      </c>
      <c r="AZ912" s="123"/>
      <c r="BA912" s="123"/>
      <c r="BB912" s="123"/>
      <c r="BC912" s="123">
        <v>0</v>
      </c>
      <c r="BD912" s="123">
        <v>0</v>
      </c>
      <c r="BE912" s="123"/>
      <c r="BF912" s="123">
        <v>0</v>
      </c>
      <c r="BG912" s="123"/>
      <c r="BH912" s="123"/>
      <c r="BI912" s="123"/>
      <c r="BJ912" s="123"/>
      <c r="BK912" s="123"/>
      <c r="BL912" s="123"/>
      <c r="BM912" s="123"/>
      <c r="BN912" s="123"/>
      <c r="BO912" s="123"/>
      <c r="BP912" s="123"/>
      <c r="BQ912" s="123"/>
      <c r="BR912" s="123"/>
      <c r="BS912" s="123"/>
      <c r="BT912" s="123"/>
      <c r="BU912" s="123"/>
      <c r="BV912" s="123"/>
      <c r="BW912" s="123"/>
      <c r="BX912" s="123"/>
      <c r="BY912" s="122">
        <f t="shared" si="981"/>
        <v>4.6406700000000001</v>
      </c>
      <c r="BZ912" s="123"/>
      <c r="CA912" s="123"/>
    </row>
    <row r="913" spans="1:79" ht="62.2" x14ac:dyDescent="0.35">
      <c r="A913" s="115" t="s">
        <v>1663</v>
      </c>
      <c r="B913" s="111" t="s">
        <v>1890</v>
      </c>
      <c r="C913" s="108" t="s">
        <v>1618</v>
      </c>
      <c r="D913" s="122">
        <v>22.96312</v>
      </c>
      <c r="E913" s="123"/>
      <c r="F913" s="122">
        <f>VLOOKUP(C913,'[1]13'!$C$23:$AZ$935,4,0)</f>
        <v>0</v>
      </c>
      <c r="G913" s="122">
        <f>VLOOKUP(C913,'[1]13'!$C$23:$AZ$935,5,0)</f>
        <v>0</v>
      </c>
      <c r="H913" s="122"/>
      <c r="I913" s="122">
        <f>VLOOKUP(C913,'[1]13'!$C$23:$AZ$935,7,0)</f>
        <v>0</v>
      </c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3"/>
      <c r="AC913" s="123"/>
      <c r="AD913" s="123"/>
      <c r="AE913" s="123"/>
      <c r="AF913" s="123"/>
      <c r="AG913" s="123"/>
      <c r="AH913" s="123">
        <v>0</v>
      </c>
      <c r="AI913" s="123">
        <v>0</v>
      </c>
      <c r="AJ913" s="123"/>
      <c r="AK913" s="123">
        <v>0</v>
      </c>
      <c r="AL913" s="123"/>
      <c r="AM913" s="123"/>
      <c r="AN913" s="123"/>
      <c r="AO913" s="122">
        <f t="shared" si="977"/>
        <v>0</v>
      </c>
      <c r="AP913" s="122">
        <f t="shared" si="978"/>
        <v>0</v>
      </c>
      <c r="AQ913" s="122">
        <f t="shared" si="979"/>
        <v>0</v>
      </c>
      <c r="AR913" s="122">
        <f t="shared" si="980"/>
        <v>0</v>
      </c>
      <c r="AS913" s="123"/>
      <c r="AT913" s="123"/>
      <c r="AU913" s="123"/>
      <c r="AV913" s="122">
        <f>VLOOKUP(C913,'[1]13'!$C$23:$AZ$935,46,0)</f>
        <v>0</v>
      </c>
      <c r="AW913" s="122">
        <f>VLOOKUP(C913,'[1]13'!$C$23:$AZ$935,47,0)</f>
        <v>0</v>
      </c>
      <c r="AX913" s="122"/>
      <c r="AY913" s="122">
        <f>VLOOKUP(C913,'[1]13'!$C$23:$AZ$935,49,0)</f>
        <v>0</v>
      </c>
      <c r="AZ913" s="123"/>
      <c r="BA913" s="123"/>
      <c r="BB913" s="123"/>
      <c r="BC913" s="123">
        <v>0</v>
      </c>
      <c r="BD913" s="123">
        <v>0</v>
      </c>
      <c r="BE913" s="123"/>
      <c r="BF913" s="123">
        <v>0</v>
      </c>
      <c r="BG913" s="123"/>
      <c r="BH913" s="123"/>
      <c r="BI913" s="123"/>
      <c r="BJ913" s="123"/>
      <c r="BK913" s="123"/>
      <c r="BL913" s="123"/>
      <c r="BM913" s="123"/>
      <c r="BN913" s="123"/>
      <c r="BO913" s="123"/>
      <c r="BP913" s="123"/>
      <c r="BQ913" s="123"/>
      <c r="BR913" s="123"/>
      <c r="BS913" s="123"/>
      <c r="BT913" s="123"/>
      <c r="BU913" s="123"/>
      <c r="BV913" s="123"/>
      <c r="BW913" s="123"/>
      <c r="BX913" s="123"/>
      <c r="BY913" s="122">
        <f t="shared" si="981"/>
        <v>0</v>
      </c>
      <c r="BZ913" s="123"/>
      <c r="CA913" s="123"/>
    </row>
    <row r="914" spans="1:79" ht="62.2" x14ac:dyDescent="0.35">
      <c r="A914" s="115" t="s">
        <v>1663</v>
      </c>
      <c r="B914" s="111" t="s">
        <v>1891</v>
      </c>
      <c r="C914" s="108" t="s">
        <v>1619</v>
      </c>
      <c r="D914" s="122">
        <v>22.288820000000001</v>
      </c>
      <c r="E914" s="123"/>
      <c r="F914" s="122">
        <f>VLOOKUP(C914,'[1]13'!$C$23:$AZ$935,4,0)</f>
        <v>0</v>
      </c>
      <c r="G914" s="122">
        <f>VLOOKUP(C914,'[1]13'!$C$23:$AZ$935,5,0)</f>
        <v>0</v>
      </c>
      <c r="H914" s="122"/>
      <c r="I914" s="122">
        <f>VLOOKUP(C914,'[1]13'!$C$23:$AZ$935,7,0)</f>
        <v>0</v>
      </c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3"/>
      <c r="AC914" s="123"/>
      <c r="AD914" s="123"/>
      <c r="AE914" s="123"/>
      <c r="AF914" s="123"/>
      <c r="AG914" s="123"/>
      <c r="AH914" s="123">
        <v>0</v>
      </c>
      <c r="AI914" s="123">
        <v>0</v>
      </c>
      <c r="AJ914" s="123"/>
      <c r="AK914" s="123">
        <v>0</v>
      </c>
      <c r="AL914" s="123"/>
      <c r="AM914" s="123"/>
      <c r="AN914" s="123"/>
      <c r="AO914" s="122">
        <f t="shared" si="977"/>
        <v>0</v>
      </c>
      <c r="AP914" s="122">
        <f t="shared" si="978"/>
        <v>0</v>
      </c>
      <c r="AQ914" s="122">
        <f t="shared" si="979"/>
        <v>0</v>
      </c>
      <c r="AR914" s="122">
        <f t="shared" si="980"/>
        <v>0</v>
      </c>
      <c r="AS914" s="123"/>
      <c r="AT914" s="123"/>
      <c r="AU914" s="123"/>
      <c r="AV914" s="122">
        <f>VLOOKUP(C914,'[1]13'!$C$23:$AZ$935,46,0)</f>
        <v>0</v>
      </c>
      <c r="AW914" s="122">
        <f>VLOOKUP(C914,'[1]13'!$C$23:$AZ$935,47,0)</f>
        <v>0</v>
      </c>
      <c r="AX914" s="122"/>
      <c r="AY914" s="122">
        <f>VLOOKUP(C914,'[1]13'!$C$23:$AZ$935,49,0)</f>
        <v>0</v>
      </c>
      <c r="AZ914" s="123"/>
      <c r="BA914" s="123"/>
      <c r="BB914" s="123"/>
      <c r="BC914" s="123">
        <v>0</v>
      </c>
      <c r="BD914" s="123">
        <v>0</v>
      </c>
      <c r="BE914" s="123"/>
      <c r="BF914" s="123">
        <v>0</v>
      </c>
      <c r="BG914" s="123"/>
      <c r="BH914" s="123"/>
      <c r="BI914" s="123"/>
      <c r="BJ914" s="123"/>
      <c r="BK914" s="123"/>
      <c r="BL914" s="123"/>
      <c r="BM914" s="123"/>
      <c r="BN914" s="123"/>
      <c r="BO914" s="123"/>
      <c r="BP914" s="123"/>
      <c r="BQ914" s="123"/>
      <c r="BR914" s="123"/>
      <c r="BS914" s="123"/>
      <c r="BT914" s="123"/>
      <c r="BU914" s="123"/>
      <c r="BV914" s="123"/>
      <c r="BW914" s="123"/>
      <c r="BX914" s="123"/>
      <c r="BY914" s="122">
        <f t="shared" si="981"/>
        <v>0</v>
      </c>
      <c r="BZ914" s="123"/>
      <c r="CA914" s="123"/>
    </row>
    <row r="915" spans="1:79" ht="46.65" x14ac:dyDescent="0.35">
      <c r="A915" s="115" t="s">
        <v>1663</v>
      </c>
      <c r="B915" s="111" t="s">
        <v>1892</v>
      </c>
      <c r="C915" s="108" t="s">
        <v>1620</v>
      </c>
      <c r="D915" s="122">
        <v>1.55813</v>
      </c>
      <c r="E915" s="123"/>
      <c r="F915" s="122">
        <f>VLOOKUP(C915,'[1]13'!$C$23:$AZ$935,4,0)</f>
        <v>1.5581300000000002</v>
      </c>
      <c r="G915" s="122">
        <f>VLOOKUP(C915,'[1]13'!$C$23:$AZ$935,5,0)</f>
        <v>0</v>
      </c>
      <c r="H915" s="122"/>
      <c r="I915" s="122">
        <f>VLOOKUP(C915,'[1]13'!$C$23:$AZ$935,7,0)</f>
        <v>0.8</v>
      </c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  <c r="AD915" s="123"/>
      <c r="AE915" s="123"/>
      <c r="AF915" s="123"/>
      <c r="AG915" s="123"/>
      <c r="AH915" s="123">
        <v>1.5581300000000002</v>
      </c>
      <c r="AI915" s="123">
        <v>0</v>
      </c>
      <c r="AJ915" s="123"/>
      <c r="AK915" s="123">
        <v>0.8</v>
      </c>
      <c r="AL915" s="123"/>
      <c r="AM915" s="123"/>
      <c r="AN915" s="123"/>
      <c r="AO915" s="122">
        <f t="shared" si="977"/>
        <v>0</v>
      </c>
      <c r="AP915" s="122">
        <f t="shared" si="978"/>
        <v>0</v>
      </c>
      <c r="AQ915" s="122">
        <f t="shared" si="979"/>
        <v>0</v>
      </c>
      <c r="AR915" s="122">
        <f t="shared" si="980"/>
        <v>0</v>
      </c>
      <c r="AS915" s="123"/>
      <c r="AT915" s="123"/>
      <c r="AU915" s="123"/>
      <c r="AV915" s="122">
        <f>VLOOKUP(C915,'[1]13'!$C$23:$AZ$935,46,0)</f>
        <v>0</v>
      </c>
      <c r="AW915" s="122">
        <f>VLOOKUP(C915,'[1]13'!$C$23:$AZ$935,47,0)</f>
        <v>0</v>
      </c>
      <c r="AX915" s="122"/>
      <c r="AY915" s="122">
        <f>VLOOKUP(C915,'[1]13'!$C$23:$AZ$935,49,0)</f>
        <v>0</v>
      </c>
      <c r="AZ915" s="123"/>
      <c r="BA915" s="123"/>
      <c r="BB915" s="123"/>
      <c r="BC915" s="123">
        <v>0</v>
      </c>
      <c r="BD915" s="123">
        <v>0</v>
      </c>
      <c r="BE915" s="123"/>
      <c r="BF915" s="123">
        <v>0</v>
      </c>
      <c r="BG915" s="123"/>
      <c r="BH915" s="123"/>
      <c r="BI915" s="123"/>
      <c r="BJ915" s="123"/>
      <c r="BK915" s="123"/>
      <c r="BL915" s="123"/>
      <c r="BM915" s="123"/>
      <c r="BN915" s="123"/>
      <c r="BO915" s="123"/>
      <c r="BP915" s="123"/>
      <c r="BQ915" s="123"/>
      <c r="BR915" s="123"/>
      <c r="BS915" s="123"/>
      <c r="BT915" s="123"/>
      <c r="BU915" s="123"/>
      <c r="BV915" s="123"/>
      <c r="BW915" s="123"/>
      <c r="BX915" s="123"/>
      <c r="BY915" s="122">
        <f t="shared" si="981"/>
        <v>1.5581300000000002</v>
      </c>
      <c r="BZ915" s="123"/>
      <c r="CA915" s="123"/>
    </row>
    <row r="916" spans="1:79" ht="62.2" x14ac:dyDescent="0.35">
      <c r="A916" s="115" t="s">
        <v>1663</v>
      </c>
      <c r="B916" s="111" t="s">
        <v>1107</v>
      </c>
      <c r="C916" s="108" t="s">
        <v>1621</v>
      </c>
      <c r="D916" s="122">
        <v>29.935790000000001</v>
      </c>
      <c r="E916" s="123"/>
      <c r="F916" s="122">
        <f>VLOOKUP(C916,'[1]13'!$C$23:$AZ$935,4,0)</f>
        <v>0</v>
      </c>
      <c r="G916" s="122">
        <f>VLOOKUP(C916,'[1]13'!$C$23:$AZ$935,5,0)</f>
        <v>0</v>
      </c>
      <c r="H916" s="122"/>
      <c r="I916" s="122">
        <f>VLOOKUP(C916,'[1]13'!$C$23:$AZ$935,7,0)</f>
        <v>0</v>
      </c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3"/>
      <c r="AC916" s="123"/>
      <c r="AD916" s="123"/>
      <c r="AE916" s="123"/>
      <c r="AF916" s="123"/>
      <c r="AG916" s="123"/>
      <c r="AH916" s="123">
        <v>0</v>
      </c>
      <c r="AI916" s="123">
        <v>0</v>
      </c>
      <c r="AJ916" s="123"/>
      <c r="AK916" s="123">
        <v>0</v>
      </c>
      <c r="AL916" s="123"/>
      <c r="AM916" s="123"/>
      <c r="AN916" s="123"/>
      <c r="AO916" s="122">
        <f t="shared" si="977"/>
        <v>0</v>
      </c>
      <c r="AP916" s="122">
        <f t="shared" si="978"/>
        <v>0</v>
      </c>
      <c r="AQ916" s="122">
        <f t="shared" si="979"/>
        <v>0</v>
      </c>
      <c r="AR916" s="122">
        <f t="shared" si="980"/>
        <v>0</v>
      </c>
      <c r="AS916" s="123"/>
      <c r="AT916" s="123"/>
      <c r="AU916" s="123"/>
      <c r="AV916" s="122">
        <f>VLOOKUP(C916,'[1]13'!$C$23:$AZ$935,46,0)</f>
        <v>0</v>
      </c>
      <c r="AW916" s="122">
        <f>VLOOKUP(C916,'[1]13'!$C$23:$AZ$935,47,0)</f>
        <v>0</v>
      </c>
      <c r="AX916" s="122"/>
      <c r="AY916" s="122">
        <f>VLOOKUP(C916,'[1]13'!$C$23:$AZ$935,49,0)</f>
        <v>0</v>
      </c>
      <c r="AZ916" s="123"/>
      <c r="BA916" s="123"/>
      <c r="BB916" s="123"/>
      <c r="BC916" s="123">
        <v>0</v>
      </c>
      <c r="BD916" s="123">
        <v>0</v>
      </c>
      <c r="BE916" s="123"/>
      <c r="BF916" s="123">
        <v>0</v>
      </c>
      <c r="BG916" s="123"/>
      <c r="BH916" s="123"/>
      <c r="BI916" s="123"/>
      <c r="BJ916" s="123"/>
      <c r="BK916" s="123"/>
      <c r="BL916" s="123"/>
      <c r="BM916" s="123"/>
      <c r="BN916" s="123"/>
      <c r="BO916" s="123"/>
      <c r="BP916" s="123"/>
      <c r="BQ916" s="123"/>
      <c r="BR916" s="123"/>
      <c r="BS916" s="123"/>
      <c r="BT916" s="123"/>
      <c r="BU916" s="123"/>
      <c r="BV916" s="123"/>
      <c r="BW916" s="123"/>
      <c r="BX916" s="123"/>
      <c r="BY916" s="122">
        <f t="shared" si="981"/>
        <v>0</v>
      </c>
      <c r="BZ916" s="123"/>
      <c r="CA916" s="123"/>
    </row>
    <row r="917" spans="1:79" ht="62.2" x14ac:dyDescent="0.35">
      <c r="A917" s="115" t="s">
        <v>1660</v>
      </c>
      <c r="B917" s="111" t="s">
        <v>1893</v>
      </c>
      <c r="C917" s="108" t="s">
        <v>1622</v>
      </c>
      <c r="D917" s="122">
        <v>3.5944199999999999</v>
      </c>
      <c r="E917" s="123"/>
      <c r="F917" s="122">
        <f>VLOOKUP(C917,'[1]13'!$C$23:$AZ$935,4,0)</f>
        <v>3.5944200000000004</v>
      </c>
      <c r="G917" s="122">
        <f>VLOOKUP(C917,'[1]13'!$C$23:$AZ$935,5,0)</f>
        <v>0</v>
      </c>
      <c r="H917" s="122"/>
      <c r="I917" s="122">
        <f>VLOOKUP(C917,'[1]13'!$C$23:$AZ$935,7,0)</f>
        <v>0.6</v>
      </c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3"/>
      <c r="AC917" s="123"/>
      <c r="AD917" s="123"/>
      <c r="AE917" s="123"/>
      <c r="AF917" s="123"/>
      <c r="AG917" s="123"/>
      <c r="AH917" s="123">
        <v>3.5944200000000004</v>
      </c>
      <c r="AI917" s="123">
        <v>0</v>
      </c>
      <c r="AJ917" s="123"/>
      <c r="AK917" s="123">
        <v>0.6</v>
      </c>
      <c r="AL917" s="123"/>
      <c r="AM917" s="123"/>
      <c r="AN917" s="123"/>
      <c r="AO917" s="122">
        <f t="shared" si="977"/>
        <v>0</v>
      </c>
      <c r="AP917" s="122">
        <f t="shared" si="978"/>
        <v>0</v>
      </c>
      <c r="AQ917" s="122">
        <f t="shared" si="979"/>
        <v>0</v>
      </c>
      <c r="AR917" s="122">
        <f t="shared" si="980"/>
        <v>0</v>
      </c>
      <c r="AS917" s="123"/>
      <c r="AT917" s="123"/>
      <c r="AU917" s="123"/>
      <c r="AV917" s="122">
        <f>VLOOKUP(C917,'[1]13'!$C$23:$AZ$935,46,0)</f>
        <v>0</v>
      </c>
      <c r="AW917" s="122">
        <f>VLOOKUP(C917,'[1]13'!$C$23:$AZ$935,47,0)</f>
        <v>0</v>
      </c>
      <c r="AX917" s="122"/>
      <c r="AY917" s="122">
        <f>VLOOKUP(C917,'[1]13'!$C$23:$AZ$935,49,0)</f>
        <v>0</v>
      </c>
      <c r="AZ917" s="123"/>
      <c r="BA917" s="123"/>
      <c r="BB917" s="123"/>
      <c r="BC917" s="123">
        <v>0</v>
      </c>
      <c r="BD917" s="123">
        <v>0</v>
      </c>
      <c r="BE917" s="123"/>
      <c r="BF917" s="123">
        <v>0</v>
      </c>
      <c r="BG917" s="123"/>
      <c r="BH917" s="123"/>
      <c r="BI917" s="123"/>
      <c r="BJ917" s="123"/>
      <c r="BK917" s="123"/>
      <c r="BL917" s="123"/>
      <c r="BM917" s="123"/>
      <c r="BN917" s="123"/>
      <c r="BO917" s="123"/>
      <c r="BP917" s="123"/>
      <c r="BQ917" s="123"/>
      <c r="BR917" s="123"/>
      <c r="BS917" s="123"/>
      <c r="BT917" s="123"/>
      <c r="BU917" s="123"/>
      <c r="BV917" s="123"/>
      <c r="BW917" s="123"/>
      <c r="BX917" s="123"/>
      <c r="BY917" s="122">
        <f t="shared" si="981"/>
        <v>3.5944200000000004</v>
      </c>
      <c r="BZ917" s="123"/>
      <c r="CA917" s="123"/>
    </row>
    <row r="918" spans="1:79" ht="46.65" x14ac:dyDescent="0.35">
      <c r="A918" s="115" t="s">
        <v>1660</v>
      </c>
      <c r="B918" s="107" t="s">
        <v>1108</v>
      </c>
      <c r="C918" s="108" t="s">
        <v>1623</v>
      </c>
      <c r="D918" s="122">
        <v>3.1835100000000001</v>
      </c>
      <c r="E918" s="122"/>
      <c r="F918" s="122">
        <f>VLOOKUP(C918,'[1]13'!$C$23:$AZ$935,4,0)</f>
        <v>0</v>
      </c>
      <c r="G918" s="122">
        <f>VLOOKUP(C918,'[1]13'!$C$23:$AZ$935,5,0)</f>
        <v>0</v>
      </c>
      <c r="H918" s="122"/>
      <c r="I918" s="122">
        <f>VLOOKUP(C918,'[1]13'!$C$23:$AZ$935,7,0)</f>
        <v>0</v>
      </c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2"/>
      <c r="AC918" s="122"/>
      <c r="AD918" s="122"/>
      <c r="AE918" s="122"/>
      <c r="AF918" s="122"/>
      <c r="AG918" s="122"/>
      <c r="AH918" s="122">
        <v>0</v>
      </c>
      <c r="AI918" s="122">
        <v>0</v>
      </c>
      <c r="AJ918" s="122"/>
      <c r="AK918" s="122">
        <v>0</v>
      </c>
      <c r="AL918" s="122"/>
      <c r="AM918" s="122"/>
      <c r="AN918" s="122"/>
      <c r="AO918" s="122">
        <f t="shared" si="977"/>
        <v>0</v>
      </c>
      <c r="AP918" s="122">
        <f t="shared" si="978"/>
        <v>0</v>
      </c>
      <c r="AQ918" s="122">
        <f t="shared" si="979"/>
        <v>0</v>
      </c>
      <c r="AR918" s="122">
        <f t="shared" si="980"/>
        <v>0</v>
      </c>
      <c r="AS918" s="122"/>
      <c r="AT918" s="122"/>
      <c r="AU918" s="122"/>
      <c r="AV918" s="122">
        <f>VLOOKUP(C918,'[1]13'!$C$23:$AZ$935,46,0)</f>
        <v>0</v>
      </c>
      <c r="AW918" s="122">
        <f>VLOOKUP(C918,'[1]13'!$C$23:$AZ$935,47,0)</f>
        <v>0</v>
      </c>
      <c r="AX918" s="122"/>
      <c r="AY918" s="122">
        <f>VLOOKUP(C918,'[1]13'!$C$23:$AZ$935,49,0)</f>
        <v>0</v>
      </c>
      <c r="AZ918" s="122"/>
      <c r="BA918" s="122"/>
      <c r="BB918" s="122"/>
      <c r="BC918" s="122">
        <v>0</v>
      </c>
      <c r="BD918" s="122">
        <v>0</v>
      </c>
      <c r="BE918" s="122"/>
      <c r="BF918" s="122">
        <v>0</v>
      </c>
      <c r="BG918" s="122"/>
      <c r="BH918" s="122"/>
      <c r="BI918" s="122"/>
      <c r="BJ918" s="122"/>
      <c r="BK918" s="122"/>
      <c r="BL918" s="122"/>
      <c r="BM918" s="122"/>
      <c r="BN918" s="122"/>
      <c r="BO918" s="122"/>
      <c r="BP918" s="122"/>
      <c r="BQ918" s="122"/>
      <c r="BR918" s="122"/>
      <c r="BS918" s="122"/>
      <c r="BT918" s="122"/>
      <c r="BU918" s="122"/>
      <c r="BV918" s="122"/>
      <c r="BW918" s="122"/>
      <c r="BX918" s="122"/>
      <c r="BY918" s="122">
        <f t="shared" si="981"/>
        <v>0</v>
      </c>
      <c r="BZ918" s="122"/>
      <c r="CA918" s="122"/>
    </row>
    <row r="919" spans="1:79" x14ac:dyDescent="0.35">
      <c r="A919" s="119"/>
      <c r="B919" s="118" t="s">
        <v>57</v>
      </c>
      <c r="C919" s="105"/>
      <c r="D919" s="133">
        <f t="shared" ref="D919:BN919" si="982">SUM(D920:D933)</f>
        <v>301.23765999999995</v>
      </c>
      <c r="E919" s="133">
        <f t="shared" si="982"/>
        <v>0</v>
      </c>
      <c r="F919" s="133">
        <f t="shared" si="982"/>
        <v>188.63614000000001</v>
      </c>
      <c r="G919" s="133">
        <f t="shared" si="982"/>
        <v>8.1999999999999993</v>
      </c>
      <c r="H919" s="133">
        <f t="shared" si="982"/>
        <v>0</v>
      </c>
      <c r="I919" s="133">
        <f t="shared" si="982"/>
        <v>3.75</v>
      </c>
      <c r="J919" s="133">
        <f t="shared" si="982"/>
        <v>0</v>
      </c>
      <c r="K919" s="133">
        <f t="shared" si="982"/>
        <v>0</v>
      </c>
      <c r="L919" s="133">
        <f t="shared" si="982"/>
        <v>0</v>
      </c>
      <c r="M919" s="133">
        <f t="shared" si="982"/>
        <v>0</v>
      </c>
      <c r="N919" s="133">
        <f t="shared" si="982"/>
        <v>0</v>
      </c>
      <c r="O919" s="133">
        <f t="shared" si="982"/>
        <v>0</v>
      </c>
      <c r="P919" s="133">
        <f t="shared" si="982"/>
        <v>0</v>
      </c>
      <c r="Q919" s="133">
        <f t="shared" si="982"/>
        <v>0</v>
      </c>
      <c r="R919" s="133">
        <f t="shared" si="982"/>
        <v>0</v>
      </c>
      <c r="S919" s="133">
        <f t="shared" si="982"/>
        <v>0</v>
      </c>
      <c r="T919" s="133">
        <f t="shared" si="982"/>
        <v>0</v>
      </c>
      <c r="U919" s="133">
        <f t="shared" si="982"/>
        <v>0</v>
      </c>
      <c r="V919" s="133">
        <f t="shared" si="982"/>
        <v>0</v>
      </c>
      <c r="W919" s="133">
        <f t="shared" si="982"/>
        <v>0</v>
      </c>
      <c r="X919" s="133">
        <f t="shared" si="982"/>
        <v>0</v>
      </c>
      <c r="Y919" s="133">
        <f t="shared" si="982"/>
        <v>0</v>
      </c>
      <c r="Z919" s="133">
        <f t="shared" si="982"/>
        <v>0</v>
      </c>
      <c r="AA919" s="133">
        <f t="shared" si="982"/>
        <v>0</v>
      </c>
      <c r="AB919" s="133">
        <f t="shared" si="982"/>
        <v>0</v>
      </c>
      <c r="AC919" s="133">
        <f t="shared" si="982"/>
        <v>0</v>
      </c>
      <c r="AD919" s="133">
        <f t="shared" si="982"/>
        <v>0</v>
      </c>
      <c r="AE919" s="133">
        <f t="shared" si="982"/>
        <v>0</v>
      </c>
      <c r="AF919" s="133">
        <f t="shared" si="982"/>
        <v>0</v>
      </c>
      <c r="AG919" s="133">
        <f t="shared" si="982"/>
        <v>0</v>
      </c>
      <c r="AH919" s="133">
        <f t="shared" si="982"/>
        <v>188.63614000000001</v>
      </c>
      <c r="AI919" s="133">
        <f t="shared" si="982"/>
        <v>8.1999999999999993</v>
      </c>
      <c r="AJ919" s="133">
        <f t="shared" si="982"/>
        <v>0</v>
      </c>
      <c r="AK919" s="133">
        <f t="shared" si="982"/>
        <v>3.75</v>
      </c>
      <c r="AL919" s="133">
        <f t="shared" si="982"/>
        <v>0</v>
      </c>
      <c r="AM919" s="133">
        <f t="shared" si="982"/>
        <v>0</v>
      </c>
      <c r="AN919" s="133">
        <f t="shared" si="982"/>
        <v>0</v>
      </c>
      <c r="AO919" s="133">
        <f t="shared" si="982"/>
        <v>21.452866450000002</v>
      </c>
      <c r="AP919" s="133">
        <f t="shared" si="982"/>
        <v>3.4</v>
      </c>
      <c r="AQ919" s="133">
        <f t="shared" si="982"/>
        <v>0</v>
      </c>
      <c r="AR919" s="133">
        <f t="shared" si="982"/>
        <v>1.1509999999999998</v>
      </c>
      <c r="AS919" s="133">
        <f t="shared" si="982"/>
        <v>0</v>
      </c>
      <c r="AT919" s="133">
        <f t="shared" si="982"/>
        <v>0</v>
      </c>
      <c r="AU919" s="133">
        <f t="shared" si="982"/>
        <v>0</v>
      </c>
      <c r="AV919" s="133">
        <f t="shared" si="982"/>
        <v>6.9900117000000002</v>
      </c>
      <c r="AW919" s="133">
        <f t="shared" si="982"/>
        <v>1.26</v>
      </c>
      <c r="AX919" s="133">
        <f t="shared" si="982"/>
        <v>0</v>
      </c>
      <c r="AY919" s="133">
        <f t="shared" si="982"/>
        <v>0.85</v>
      </c>
      <c r="AZ919" s="133">
        <f t="shared" si="982"/>
        <v>0</v>
      </c>
      <c r="BA919" s="133">
        <f t="shared" si="982"/>
        <v>0</v>
      </c>
      <c r="BB919" s="133">
        <f t="shared" si="982"/>
        <v>0</v>
      </c>
      <c r="BC919" s="133">
        <f t="shared" si="982"/>
        <v>14.462854750000002</v>
      </c>
      <c r="BD919" s="133">
        <f t="shared" si="982"/>
        <v>2.14</v>
      </c>
      <c r="BE919" s="133">
        <f t="shared" si="982"/>
        <v>0</v>
      </c>
      <c r="BF919" s="133">
        <f t="shared" si="982"/>
        <v>0.30099999999999999</v>
      </c>
      <c r="BG919" s="133">
        <f t="shared" si="982"/>
        <v>0</v>
      </c>
      <c r="BH919" s="133">
        <f t="shared" si="982"/>
        <v>0</v>
      </c>
      <c r="BI919" s="133">
        <f t="shared" si="982"/>
        <v>0</v>
      </c>
      <c r="BJ919" s="133">
        <f t="shared" si="982"/>
        <v>0</v>
      </c>
      <c r="BK919" s="133">
        <f t="shared" si="982"/>
        <v>0</v>
      </c>
      <c r="BL919" s="133">
        <f t="shared" si="982"/>
        <v>0</v>
      </c>
      <c r="BM919" s="133">
        <f t="shared" si="982"/>
        <v>0</v>
      </c>
      <c r="BN919" s="133">
        <f t="shared" si="982"/>
        <v>0</v>
      </c>
      <c r="BO919" s="133">
        <f t="shared" ref="BO919:CA919" si="983">SUM(BO920:BO933)</f>
        <v>0</v>
      </c>
      <c r="BP919" s="133">
        <f t="shared" si="983"/>
        <v>0</v>
      </c>
      <c r="BQ919" s="133">
        <f t="shared" si="983"/>
        <v>0</v>
      </c>
      <c r="BR919" s="133">
        <f t="shared" si="983"/>
        <v>0</v>
      </c>
      <c r="BS919" s="133">
        <f t="shared" si="983"/>
        <v>0</v>
      </c>
      <c r="BT919" s="133">
        <f t="shared" si="983"/>
        <v>0</v>
      </c>
      <c r="BU919" s="133">
        <f t="shared" si="983"/>
        <v>0</v>
      </c>
      <c r="BV919" s="133">
        <f t="shared" si="983"/>
        <v>0</v>
      </c>
      <c r="BW919" s="133">
        <f t="shared" si="983"/>
        <v>0</v>
      </c>
      <c r="BX919" s="133">
        <f t="shared" si="983"/>
        <v>0</v>
      </c>
      <c r="BY919" s="133">
        <f t="shared" si="983"/>
        <v>167.18327355</v>
      </c>
      <c r="BZ919" s="133">
        <f t="shared" si="983"/>
        <v>0</v>
      </c>
      <c r="CA919" s="133">
        <f t="shared" si="983"/>
        <v>0</v>
      </c>
    </row>
    <row r="920" spans="1:79" ht="62.2" x14ac:dyDescent="0.35">
      <c r="A920" s="115" t="s">
        <v>1663</v>
      </c>
      <c r="B920" s="111" t="s">
        <v>476</v>
      </c>
      <c r="C920" s="108" t="s">
        <v>593</v>
      </c>
      <c r="D920" s="122">
        <v>6.89236</v>
      </c>
      <c r="E920" s="123"/>
      <c r="F920" s="122">
        <f>VLOOKUP(C920,'[1]13'!$C$23:$AZ$935,4,0)</f>
        <v>0</v>
      </c>
      <c r="G920" s="122">
        <f>VLOOKUP(C920,'[1]13'!$C$23:$AZ$935,5,0)</f>
        <v>0</v>
      </c>
      <c r="H920" s="122"/>
      <c r="I920" s="122">
        <f>VLOOKUP(C920,'[1]13'!$C$23:$AZ$935,7,0)</f>
        <v>0</v>
      </c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3"/>
      <c r="AC920" s="123"/>
      <c r="AD920" s="123"/>
      <c r="AE920" s="123"/>
      <c r="AF920" s="123"/>
      <c r="AG920" s="123"/>
      <c r="AH920" s="123">
        <v>0</v>
      </c>
      <c r="AI920" s="123">
        <v>0</v>
      </c>
      <c r="AJ920" s="123"/>
      <c r="AK920" s="123">
        <v>0</v>
      </c>
      <c r="AL920" s="123"/>
      <c r="AM920" s="123"/>
      <c r="AN920" s="123"/>
      <c r="AO920" s="122">
        <f t="shared" ref="AO920:AO933" si="984">AV920+BC920</f>
        <v>6.9900117000000002</v>
      </c>
      <c r="AP920" s="122">
        <f t="shared" ref="AP920:AP933" si="985">AW920+BD920</f>
        <v>1.26</v>
      </c>
      <c r="AQ920" s="122">
        <f t="shared" ref="AQ920:AQ933" si="986">AX920+BE920</f>
        <v>0</v>
      </c>
      <c r="AR920" s="122">
        <f t="shared" ref="AR920:AR933" si="987">AY920+BF920</f>
        <v>0.85</v>
      </c>
      <c r="AS920" s="123"/>
      <c r="AT920" s="123"/>
      <c r="AU920" s="123"/>
      <c r="AV920" s="122">
        <f>VLOOKUP(C920,'[1]13'!$C$23:$AZ$935,46,0)</f>
        <v>6.9900117000000002</v>
      </c>
      <c r="AW920" s="122">
        <f>VLOOKUP(C920,'[1]13'!$C$23:$AZ$935,47,0)</f>
        <v>1.26</v>
      </c>
      <c r="AX920" s="122"/>
      <c r="AY920" s="122">
        <f>VLOOKUP(C920,'[1]13'!$C$23:$AZ$935,49,0)</f>
        <v>0.85</v>
      </c>
      <c r="AZ920" s="123"/>
      <c r="BA920" s="123"/>
      <c r="BB920" s="123"/>
      <c r="BC920" s="123">
        <v>0</v>
      </c>
      <c r="BD920" s="123">
        <v>0</v>
      </c>
      <c r="BE920" s="123"/>
      <c r="BF920" s="123">
        <v>0</v>
      </c>
      <c r="BG920" s="123"/>
      <c r="BH920" s="123"/>
      <c r="BI920" s="123"/>
      <c r="BJ920" s="123"/>
      <c r="BK920" s="123"/>
      <c r="BL920" s="123"/>
      <c r="BM920" s="123"/>
      <c r="BN920" s="123"/>
      <c r="BO920" s="123"/>
      <c r="BP920" s="123"/>
      <c r="BQ920" s="123"/>
      <c r="BR920" s="123"/>
      <c r="BS920" s="123"/>
      <c r="BT920" s="123"/>
      <c r="BU920" s="123"/>
      <c r="BV920" s="123"/>
      <c r="BW920" s="123"/>
      <c r="BX920" s="123"/>
      <c r="BY920" s="122">
        <f t="shared" ref="BY920:BY933" si="988">F920-AO920</f>
        <v>-6.9900117000000002</v>
      </c>
      <c r="BZ920" s="123"/>
      <c r="CA920" s="123"/>
    </row>
    <row r="921" spans="1:79" ht="62.2" x14ac:dyDescent="0.35">
      <c r="A921" s="115" t="s">
        <v>1663</v>
      </c>
      <c r="B921" s="111" t="s">
        <v>1109</v>
      </c>
      <c r="C921" s="108" t="s">
        <v>1624</v>
      </c>
      <c r="D921" s="122">
        <v>13.33962</v>
      </c>
      <c r="E921" s="123"/>
      <c r="F921" s="122">
        <f>VLOOKUP(C921,'[1]13'!$C$23:$AZ$935,4,0)</f>
        <v>13.33962</v>
      </c>
      <c r="G921" s="122">
        <f>VLOOKUP(C921,'[1]13'!$C$23:$AZ$935,5,0)</f>
        <v>1.26</v>
      </c>
      <c r="H921" s="122"/>
      <c r="I921" s="122">
        <f>VLOOKUP(C921,'[1]13'!$C$23:$AZ$935,7,0)</f>
        <v>0.4</v>
      </c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3"/>
      <c r="AC921" s="123"/>
      <c r="AD921" s="123"/>
      <c r="AE921" s="123"/>
      <c r="AF921" s="123"/>
      <c r="AG921" s="123"/>
      <c r="AH921" s="123">
        <v>13.33962</v>
      </c>
      <c r="AI921" s="123">
        <v>1.26</v>
      </c>
      <c r="AJ921" s="123"/>
      <c r="AK921" s="123">
        <v>0.4</v>
      </c>
      <c r="AL921" s="123"/>
      <c r="AM921" s="123"/>
      <c r="AN921" s="123"/>
      <c r="AO921" s="122">
        <f t="shared" si="984"/>
        <v>10.284317140000001</v>
      </c>
      <c r="AP921" s="122">
        <f t="shared" si="985"/>
        <v>1.26</v>
      </c>
      <c r="AQ921" s="122">
        <f t="shared" si="986"/>
        <v>0</v>
      </c>
      <c r="AR921" s="122">
        <f t="shared" si="987"/>
        <v>0.16300000000000001</v>
      </c>
      <c r="AS921" s="123"/>
      <c r="AT921" s="123"/>
      <c r="AU921" s="123"/>
      <c r="AV921" s="122">
        <f>VLOOKUP(C921,'[1]13'!$C$23:$AZ$935,46,0)</f>
        <v>0</v>
      </c>
      <c r="AW921" s="122">
        <f>VLOOKUP(C921,'[1]13'!$C$23:$AZ$935,47,0)</f>
        <v>0</v>
      </c>
      <c r="AX921" s="122"/>
      <c r="AY921" s="122">
        <f>VLOOKUP(C921,'[1]13'!$C$23:$AZ$935,49,0)</f>
        <v>0</v>
      </c>
      <c r="AZ921" s="123"/>
      <c r="BA921" s="123"/>
      <c r="BB921" s="123"/>
      <c r="BC921" s="123">
        <v>10.284317140000001</v>
      </c>
      <c r="BD921" s="123">
        <v>1.26</v>
      </c>
      <c r="BE921" s="123"/>
      <c r="BF921" s="123">
        <v>0.16300000000000001</v>
      </c>
      <c r="BG921" s="123"/>
      <c r="BH921" s="123"/>
      <c r="BI921" s="123"/>
      <c r="BJ921" s="123"/>
      <c r="BK921" s="123"/>
      <c r="BL921" s="123"/>
      <c r="BM921" s="123"/>
      <c r="BN921" s="123"/>
      <c r="BO921" s="123"/>
      <c r="BP921" s="123"/>
      <c r="BQ921" s="123"/>
      <c r="BR921" s="123"/>
      <c r="BS921" s="123"/>
      <c r="BT921" s="123"/>
      <c r="BU921" s="123"/>
      <c r="BV921" s="123"/>
      <c r="BW921" s="123"/>
      <c r="BX921" s="123"/>
      <c r="BY921" s="122">
        <f t="shared" si="988"/>
        <v>3.0553028599999994</v>
      </c>
      <c r="BZ921" s="123"/>
      <c r="CA921" s="123"/>
    </row>
    <row r="922" spans="1:79" ht="77.7" x14ac:dyDescent="0.35">
      <c r="A922" s="115" t="s">
        <v>1663</v>
      </c>
      <c r="B922" s="111" t="s">
        <v>477</v>
      </c>
      <c r="C922" s="108" t="s">
        <v>594</v>
      </c>
      <c r="D922" s="122">
        <v>11.099110000000001</v>
      </c>
      <c r="E922" s="123"/>
      <c r="F922" s="122">
        <f>VLOOKUP(C922,'[1]13'!$C$23:$AZ$935,4,0)</f>
        <v>11.099110000000001</v>
      </c>
      <c r="G922" s="122">
        <f>VLOOKUP(C922,'[1]13'!$C$23:$AZ$935,5,0)</f>
        <v>2</v>
      </c>
      <c r="H922" s="122"/>
      <c r="I922" s="122">
        <f>VLOOKUP(C922,'[1]13'!$C$23:$AZ$935,7,0)</f>
        <v>0.4</v>
      </c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3"/>
      <c r="AC922" s="123"/>
      <c r="AD922" s="123"/>
      <c r="AE922" s="123"/>
      <c r="AF922" s="123"/>
      <c r="AG922" s="123"/>
      <c r="AH922" s="123">
        <v>11.099110000000001</v>
      </c>
      <c r="AI922" s="123">
        <v>2</v>
      </c>
      <c r="AJ922" s="123"/>
      <c r="AK922" s="123">
        <v>0.4</v>
      </c>
      <c r="AL922" s="123"/>
      <c r="AM922" s="123"/>
      <c r="AN922" s="123"/>
      <c r="AO922" s="122">
        <f t="shared" si="984"/>
        <v>0</v>
      </c>
      <c r="AP922" s="122">
        <f t="shared" si="985"/>
        <v>0</v>
      </c>
      <c r="AQ922" s="122">
        <f t="shared" si="986"/>
        <v>0</v>
      </c>
      <c r="AR922" s="122">
        <f t="shared" si="987"/>
        <v>0</v>
      </c>
      <c r="AS922" s="123"/>
      <c r="AT922" s="123"/>
      <c r="AU922" s="123"/>
      <c r="AV922" s="122">
        <f>VLOOKUP(C922,'[1]13'!$C$23:$AZ$935,46,0)</f>
        <v>0</v>
      </c>
      <c r="AW922" s="122">
        <f>VLOOKUP(C922,'[1]13'!$C$23:$AZ$935,47,0)</f>
        <v>0</v>
      </c>
      <c r="AX922" s="122"/>
      <c r="AY922" s="122">
        <f>VLOOKUP(C922,'[1]13'!$C$23:$AZ$935,49,0)</f>
        <v>0</v>
      </c>
      <c r="AZ922" s="123"/>
      <c r="BA922" s="123"/>
      <c r="BB922" s="123"/>
      <c r="BC922" s="123">
        <v>0</v>
      </c>
      <c r="BD922" s="123">
        <v>0</v>
      </c>
      <c r="BE922" s="123"/>
      <c r="BF922" s="123">
        <v>0</v>
      </c>
      <c r="BG922" s="123"/>
      <c r="BH922" s="123"/>
      <c r="BI922" s="123"/>
      <c r="BJ922" s="123"/>
      <c r="BK922" s="123"/>
      <c r="BL922" s="123"/>
      <c r="BM922" s="123"/>
      <c r="BN922" s="123"/>
      <c r="BO922" s="123"/>
      <c r="BP922" s="123"/>
      <c r="BQ922" s="123"/>
      <c r="BR922" s="123"/>
      <c r="BS922" s="123"/>
      <c r="BT922" s="123"/>
      <c r="BU922" s="123"/>
      <c r="BV922" s="123"/>
      <c r="BW922" s="123"/>
      <c r="BX922" s="123"/>
      <c r="BY922" s="122">
        <f t="shared" si="988"/>
        <v>11.099110000000001</v>
      </c>
      <c r="BZ922" s="123"/>
      <c r="CA922" s="123"/>
    </row>
    <row r="923" spans="1:79" ht="46.65" x14ac:dyDescent="0.35">
      <c r="A923" s="115" t="s">
        <v>1663</v>
      </c>
      <c r="B923" s="111" t="s">
        <v>478</v>
      </c>
      <c r="C923" s="108" t="s">
        <v>595</v>
      </c>
      <c r="D923" s="122">
        <v>2.4262600000000001</v>
      </c>
      <c r="E923" s="123"/>
      <c r="F923" s="122">
        <f>VLOOKUP(C923,'[1]13'!$C$23:$AZ$935,4,0)</f>
        <v>2.4262600000000001</v>
      </c>
      <c r="G923" s="122">
        <f>VLOOKUP(C923,'[1]13'!$C$23:$AZ$935,5,0)</f>
        <v>0.63</v>
      </c>
      <c r="H923" s="122"/>
      <c r="I923" s="122">
        <f>VLOOKUP(C923,'[1]13'!$C$23:$AZ$935,7,0)</f>
        <v>0.1</v>
      </c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3"/>
      <c r="AC923" s="123"/>
      <c r="AD923" s="123"/>
      <c r="AE923" s="123"/>
      <c r="AF923" s="123"/>
      <c r="AG923" s="123"/>
      <c r="AH923" s="123">
        <v>2.4262600000000001</v>
      </c>
      <c r="AI923" s="123">
        <v>0.63</v>
      </c>
      <c r="AJ923" s="123"/>
      <c r="AK923" s="123">
        <v>0.1</v>
      </c>
      <c r="AL923" s="123"/>
      <c r="AM923" s="123"/>
      <c r="AN923" s="123"/>
      <c r="AO923" s="122">
        <f t="shared" si="984"/>
        <v>2.4616616600000003</v>
      </c>
      <c r="AP923" s="122">
        <f t="shared" si="985"/>
        <v>0.63</v>
      </c>
      <c r="AQ923" s="122">
        <f t="shared" si="986"/>
        <v>0</v>
      </c>
      <c r="AR923" s="122">
        <f t="shared" si="987"/>
        <v>2.5999999999999999E-2</v>
      </c>
      <c r="AS923" s="123"/>
      <c r="AT923" s="123"/>
      <c r="AU923" s="123"/>
      <c r="AV923" s="122">
        <f>VLOOKUP(C923,'[1]13'!$C$23:$AZ$935,46,0)</f>
        <v>0</v>
      </c>
      <c r="AW923" s="122">
        <f>VLOOKUP(C923,'[1]13'!$C$23:$AZ$935,47,0)</f>
        <v>0</v>
      </c>
      <c r="AX923" s="122"/>
      <c r="AY923" s="122">
        <f>VLOOKUP(C923,'[1]13'!$C$23:$AZ$935,49,0)</f>
        <v>0</v>
      </c>
      <c r="AZ923" s="123"/>
      <c r="BA923" s="123"/>
      <c r="BB923" s="123"/>
      <c r="BC923" s="123">
        <v>2.4616616600000003</v>
      </c>
      <c r="BD923" s="123">
        <v>0.63</v>
      </c>
      <c r="BE923" s="123"/>
      <c r="BF923" s="123">
        <v>2.5999999999999999E-2</v>
      </c>
      <c r="BG923" s="123"/>
      <c r="BH923" s="123"/>
      <c r="BI923" s="123"/>
      <c r="BJ923" s="123"/>
      <c r="BK923" s="123"/>
      <c r="BL923" s="123"/>
      <c r="BM923" s="123"/>
      <c r="BN923" s="123"/>
      <c r="BO923" s="123"/>
      <c r="BP923" s="123"/>
      <c r="BQ923" s="123"/>
      <c r="BR923" s="123"/>
      <c r="BS923" s="123"/>
      <c r="BT923" s="123"/>
      <c r="BU923" s="123"/>
      <c r="BV923" s="123"/>
      <c r="BW923" s="123"/>
      <c r="BX923" s="123"/>
      <c r="BY923" s="122">
        <f t="shared" si="988"/>
        <v>-3.5401660000000224E-2</v>
      </c>
      <c r="BZ923" s="123"/>
      <c r="CA923" s="123"/>
    </row>
    <row r="924" spans="1:79" ht="62.2" x14ac:dyDescent="0.35">
      <c r="A924" s="115" t="s">
        <v>1663</v>
      </c>
      <c r="B924" s="111" t="s">
        <v>223</v>
      </c>
      <c r="C924" s="108" t="s">
        <v>596</v>
      </c>
      <c r="D924" s="122">
        <v>121.83571999999999</v>
      </c>
      <c r="E924" s="123"/>
      <c r="F924" s="122">
        <f>VLOOKUP(C924,'[1]13'!$C$23:$AZ$935,4,0)</f>
        <v>121.83572000000001</v>
      </c>
      <c r="G924" s="122">
        <f>VLOOKUP(C924,'[1]13'!$C$23:$AZ$935,5,0)</f>
        <v>0</v>
      </c>
      <c r="H924" s="122"/>
      <c r="I924" s="122">
        <f>VLOOKUP(C924,'[1]13'!$C$23:$AZ$935,7,0)</f>
        <v>0</v>
      </c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3"/>
      <c r="AC924" s="123"/>
      <c r="AD924" s="123"/>
      <c r="AE924" s="123"/>
      <c r="AF924" s="123"/>
      <c r="AG924" s="123"/>
      <c r="AH924" s="123">
        <v>121.83572000000001</v>
      </c>
      <c r="AI924" s="123">
        <v>0</v>
      </c>
      <c r="AJ924" s="123"/>
      <c r="AK924" s="123">
        <v>0</v>
      </c>
      <c r="AL924" s="123"/>
      <c r="AM924" s="123"/>
      <c r="AN924" s="123"/>
      <c r="AO924" s="122">
        <f t="shared" si="984"/>
        <v>0</v>
      </c>
      <c r="AP924" s="122">
        <f t="shared" si="985"/>
        <v>0</v>
      </c>
      <c r="AQ924" s="122">
        <f t="shared" si="986"/>
        <v>0</v>
      </c>
      <c r="AR924" s="122">
        <f t="shared" si="987"/>
        <v>0</v>
      </c>
      <c r="AS924" s="123"/>
      <c r="AT924" s="123"/>
      <c r="AU924" s="123"/>
      <c r="AV924" s="122">
        <f>VLOOKUP(C924,'[1]13'!$C$23:$AZ$935,46,0)</f>
        <v>0</v>
      </c>
      <c r="AW924" s="122">
        <f>VLOOKUP(C924,'[1]13'!$C$23:$AZ$935,47,0)</f>
        <v>0</v>
      </c>
      <c r="AX924" s="122"/>
      <c r="AY924" s="122">
        <f>VLOOKUP(C924,'[1]13'!$C$23:$AZ$935,49,0)</f>
        <v>0</v>
      </c>
      <c r="AZ924" s="123"/>
      <c r="BA924" s="123"/>
      <c r="BB924" s="123"/>
      <c r="BC924" s="123">
        <v>0</v>
      </c>
      <c r="BD924" s="123">
        <v>0</v>
      </c>
      <c r="BE924" s="123"/>
      <c r="BF924" s="123">
        <v>0</v>
      </c>
      <c r="BG924" s="123"/>
      <c r="BH924" s="123"/>
      <c r="BI924" s="123"/>
      <c r="BJ924" s="123"/>
      <c r="BK924" s="123"/>
      <c r="BL924" s="123"/>
      <c r="BM924" s="123"/>
      <c r="BN924" s="123"/>
      <c r="BO924" s="123"/>
      <c r="BP924" s="123"/>
      <c r="BQ924" s="123"/>
      <c r="BR924" s="123"/>
      <c r="BS924" s="123"/>
      <c r="BT924" s="123"/>
      <c r="BU924" s="123"/>
      <c r="BV924" s="123"/>
      <c r="BW924" s="123"/>
      <c r="BX924" s="123"/>
      <c r="BY924" s="122">
        <f t="shared" si="988"/>
        <v>121.83572000000001</v>
      </c>
      <c r="BZ924" s="123"/>
      <c r="CA924" s="123"/>
    </row>
    <row r="925" spans="1:79" ht="108.8" x14ac:dyDescent="0.35">
      <c r="A925" s="115" t="s">
        <v>1663</v>
      </c>
      <c r="B925" s="111" t="s">
        <v>224</v>
      </c>
      <c r="C925" s="108" t="s">
        <v>597</v>
      </c>
      <c r="D925" s="122">
        <v>17.28715</v>
      </c>
      <c r="E925" s="123"/>
      <c r="F925" s="122">
        <f>VLOOKUP(C925,'[1]13'!$C$23:$AZ$935,4,0)</f>
        <v>0</v>
      </c>
      <c r="G925" s="122">
        <f>VLOOKUP(C925,'[1]13'!$C$23:$AZ$935,5,0)</f>
        <v>0</v>
      </c>
      <c r="H925" s="122"/>
      <c r="I925" s="122">
        <f>VLOOKUP(C925,'[1]13'!$C$23:$AZ$935,7,0)</f>
        <v>0</v>
      </c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3"/>
      <c r="AC925" s="123"/>
      <c r="AD925" s="123"/>
      <c r="AE925" s="123"/>
      <c r="AF925" s="123"/>
      <c r="AG925" s="123"/>
      <c r="AH925" s="123">
        <v>0</v>
      </c>
      <c r="AI925" s="123">
        <v>0</v>
      </c>
      <c r="AJ925" s="123"/>
      <c r="AK925" s="123">
        <v>0</v>
      </c>
      <c r="AL925" s="123"/>
      <c r="AM925" s="123"/>
      <c r="AN925" s="123"/>
      <c r="AO925" s="122">
        <f t="shared" si="984"/>
        <v>0</v>
      </c>
      <c r="AP925" s="122">
        <f t="shared" si="985"/>
        <v>0</v>
      </c>
      <c r="AQ925" s="122">
        <f t="shared" si="986"/>
        <v>0</v>
      </c>
      <c r="AR925" s="122">
        <f t="shared" si="987"/>
        <v>0</v>
      </c>
      <c r="AS925" s="123"/>
      <c r="AT925" s="123"/>
      <c r="AU925" s="123"/>
      <c r="AV925" s="122">
        <f>VLOOKUP(C925,'[1]13'!$C$23:$AZ$935,46,0)</f>
        <v>0</v>
      </c>
      <c r="AW925" s="122">
        <f>VLOOKUP(C925,'[1]13'!$C$23:$AZ$935,47,0)</f>
        <v>0</v>
      </c>
      <c r="AX925" s="122"/>
      <c r="AY925" s="122">
        <f>VLOOKUP(C925,'[1]13'!$C$23:$AZ$935,49,0)</f>
        <v>0</v>
      </c>
      <c r="AZ925" s="123"/>
      <c r="BA925" s="123"/>
      <c r="BB925" s="123"/>
      <c r="BC925" s="123">
        <v>0</v>
      </c>
      <c r="BD925" s="123">
        <v>0</v>
      </c>
      <c r="BE925" s="123"/>
      <c r="BF925" s="123">
        <v>0</v>
      </c>
      <c r="BG925" s="123"/>
      <c r="BH925" s="123"/>
      <c r="BI925" s="123"/>
      <c r="BJ925" s="123"/>
      <c r="BK925" s="123"/>
      <c r="BL925" s="123"/>
      <c r="BM925" s="123"/>
      <c r="BN925" s="123"/>
      <c r="BO925" s="123"/>
      <c r="BP925" s="123"/>
      <c r="BQ925" s="123"/>
      <c r="BR925" s="123"/>
      <c r="BS925" s="123"/>
      <c r="BT925" s="123"/>
      <c r="BU925" s="123"/>
      <c r="BV925" s="123"/>
      <c r="BW925" s="123"/>
      <c r="BX925" s="123"/>
      <c r="BY925" s="122">
        <f t="shared" si="988"/>
        <v>0</v>
      </c>
      <c r="BZ925" s="123"/>
      <c r="CA925" s="123"/>
    </row>
    <row r="926" spans="1:79" ht="77.7" x14ac:dyDescent="0.35">
      <c r="A926" s="115" t="s">
        <v>1663</v>
      </c>
      <c r="B926" s="111" t="s">
        <v>1894</v>
      </c>
      <c r="C926" s="108" t="s">
        <v>225</v>
      </c>
      <c r="D926" s="122">
        <v>81.678169999999994</v>
      </c>
      <c r="E926" s="123"/>
      <c r="F926" s="122">
        <f>VLOOKUP(C926,'[1]13'!$C$23:$AZ$935,4,0)</f>
        <v>0</v>
      </c>
      <c r="G926" s="122">
        <f>VLOOKUP(C926,'[1]13'!$C$23:$AZ$935,5,0)</f>
        <v>0</v>
      </c>
      <c r="H926" s="122"/>
      <c r="I926" s="122">
        <f>VLOOKUP(C926,'[1]13'!$C$23:$AZ$935,7,0)</f>
        <v>0</v>
      </c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3"/>
      <c r="AC926" s="123"/>
      <c r="AD926" s="123"/>
      <c r="AE926" s="123"/>
      <c r="AF926" s="123"/>
      <c r="AG926" s="123"/>
      <c r="AH926" s="123">
        <v>0</v>
      </c>
      <c r="AI926" s="123">
        <v>0</v>
      </c>
      <c r="AJ926" s="123"/>
      <c r="AK926" s="123">
        <v>0</v>
      </c>
      <c r="AL926" s="123"/>
      <c r="AM926" s="123"/>
      <c r="AN926" s="123"/>
      <c r="AO926" s="122">
        <f t="shared" si="984"/>
        <v>0</v>
      </c>
      <c r="AP926" s="122">
        <f t="shared" si="985"/>
        <v>0</v>
      </c>
      <c r="AQ926" s="122">
        <f t="shared" si="986"/>
        <v>0</v>
      </c>
      <c r="AR926" s="122">
        <f t="shared" si="987"/>
        <v>0</v>
      </c>
      <c r="AS926" s="123"/>
      <c r="AT926" s="123"/>
      <c r="AU926" s="123"/>
      <c r="AV926" s="122">
        <f>VLOOKUP(C926,'[1]13'!$C$23:$AZ$935,46,0)</f>
        <v>0</v>
      </c>
      <c r="AW926" s="122">
        <f>VLOOKUP(C926,'[1]13'!$C$23:$AZ$935,47,0)</f>
        <v>0</v>
      </c>
      <c r="AX926" s="122"/>
      <c r="AY926" s="122">
        <f>VLOOKUP(C926,'[1]13'!$C$23:$AZ$935,49,0)</f>
        <v>0</v>
      </c>
      <c r="AZ926" s="123"/>
      <c r="BA926" s="123"/>
      <c r="BB926" s="123"/>
      <c r="BC926" s="123">
        <v>0</v>
      </c>
      <c r="BD926" s="123">
        <v>0</v>
      </c>
      <c r="BE926" s="123"/>
      <c r="BF926" s="123">
        <v>0</v>
      </c>
      <c r="BG926" s="123"/>
      <c r="BH926" s="123"/>
      <c r="BI926" s="123"/>
      <c r="BJ926" s="123"/>
      <c r="BK926" s="123"/>
      <c r="BL926" s="123"/>
      <c r="BM926" s="123"/>
      <c r="BN926" s="123"/>
      <c r="BO926" s="123"/>
      <c r="BP926" s="123"/>
      <c r="BQ926" s="123"/>
      <c r="BR926" s="123"/>
      <c r="BS926" s="123"/>
      <c r="BT926" s="123"/>
      <c r="BU926" s="123"/>
      <c r="BV926" s="123"/>
      <c r="BW926" s="123"/>
      <c r="BX926" s="123"/>
      <c r="BY926" s="122">
        <f t="shared" si="988"/>
        <v>0</v>
      </c>
      <c r="BZ926" s="123"/>
      <c r="CA926" s="123"/>
    </row>
    <row r="927" spans="1:79" ht="62.2" x14ac:dyDescent="0.35">
      <c r="A927" s="115" t="s">
        <v>1663</v>
      </c>
      <c r="B927" s="111" t="s">
        <v>1895</v>
      </c>
      <c r="C927" s="108" t="s">
        <v>226</v>
      </c>
      <c r="D927" s="122">
        <v>1.67933</v>
      </c>
      <c r="E927" s="123"/>
      <c r="F927" s="122">
        <f>VLOOKUP(C927,'[1]13'!$C$23:$AZ$935,4,0)</f>
        <v>1.67933</v>
      </c>
      <c r="G927" s="122">
        <f>VLOOKUP(C927,'[1]13'!$C$23:$AZ$935,5,0)</f>
        <v>0.25</v>
      </c>
      <c r="H927" s="122"/>
      <c r="I927" s="122">
        <f>VLOOKUP(C927,'[1]13'!$C$23:$AZ$935,7,0)</f>
        <v>0.15</v>
      </c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3"/>
      <c r="AC927" s="123"/>
      <c r="AD927" s="123"/>
      <c r="AE927" s="123"/>
      <c r="AF927" s="123"/>
      <c r="AG927" s="123"/>
      <c r="AH927" s="123">
        <v>1.67933</v>
      </c>
      <c r="AI927" s="123">
        <v>0.25</v>
      </c>
      <c r="AJ927" s="123"/>
      <c r="AK927" s="123">
        <v>0.15</v>
      </c>
      <c r="AL927" s="123"/>
      <c r="AM927" s="123"/>
      <c r="AN927" s="123"/>
      <c r="AO927" s="122">
        <f t="shared" si="984"/>
        <v>1.7168759499999999</v>
      </c>
      <c r="AP927" s="122">
        <f t="shared" si="985"/>
        <v>0.25</v>
      </c>
      <c r="AQ927" s="122">
        <f t="shared" si="986"/>
        <v>0</v>
      </c>
      <c r="AR927" s="122">
        <f t="shared" si="987"/>
        <v>0.11199999999999999</v>
      </c>
      <c r="AS927" s="123"/>
      <c r="AT927" s="123"/>
      <c r="AU927" s="123"/>
      <c r="AV927" s="122">
        <f>VLOOKUP(C927,'[1]13'!$C$23:$AZ$935,46,0)</f>
        <v>0</v>
      </c>
      <c r="AW927" s="122">
        <f>VLOOKUP(C927,'[1]13'!$C$23:$AZ$935,47,0)</f>
        <v>0</v>
      </c>
      <c r="AX927" s="122"/>
      <c r="AY927" s="122">
        <f>VLOOKUP(C927,'[1]13'!$C$23:$AZ$935,49,0)</f>
        <v>0</v>
      </c>
      <c r="AZ927" s="123"/>
      <c r="BA927" s="123"/>
      <c r="BB927" s="123"/>
      <c r="BC927" s="123">
        <v>1.7168759499999999</v>
      </c>
      <c r="BD927" s="123">
        <v>0.25</v>
      </c>
      <c r="BE927" s="123"/>
      <c r="BF927" s="123">
        <v>0.11199999999999999</v>
      </c>
      <c r="BG927" s="123"/>
      <c r="BH927" s="123"/>
      <c r="BI927" s="123"/>
      <c r="BJ927" s="123"/>
      <c r="BK927" s="123"/>
      <c r="BL927" s="123"/>
      <c r="BM927" s="123"/>
      <c r="BN927" s="123"/>
      <c r="BO927" s="123"/>
      <c r="BP927" s="123"/>
      <c r="BQ927" s="123"/>
      <c r="BR927" s="123"/>
      <c r="BS927" s="123"/>
      <c r="BT927" s="123"/>
      <c r="BU927" s="123"/>
      <c r="BV927" s="123"/>
      <c r="BW927" s="123"/>
      <c r="BX927" s="123"/>
      <c r="BY927" s="122">
        <f t="shared" si="988"/>
        <v>-3.7545949999999939E-2</v>
      </c>
      <c r="BZ927" s="123"/>
      <c r="CA927" s="123"/>
    </row>
    <row r="928" spans="1:79" ht="46.65" x14ac:dyDescent="0.35">
      <c r="A928" s="115" t="s">
        <v>1663</v>
      </c>
      <c r="B928" s="111" t="s">
        <v>479</v>
      </c>
      <c r="C928" s="108" t="s">
        <v>227</v>
      </c>
      <c r="D928" s="122">
        <v>15.24719</v>
      </c>
      <c r="E928" s="123"/>
      <c r="F928" s="122">
        <f>VLOOKUP(C928,'[1]13'!$C$23:$AZ$935,4,0)</f>
        <v>15.247190000000002</v>
      </c>
      <c r="G928" s="122">
        <f>VLOOKUP(C928,'[1]13'!$C$23:$AZ$935,5,0)</f>
        <v>2</v>
      </c>
      <c r="H928" s="122"/>
      <c r="I928" s="122">
        <f>VLOOKUP(C928,'[1]13'!$C$23:$AZ$935,7,0)</f>
        <v>1.2</v>
      </c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3"/>
      <c r="AC928" s="123"/>
      <c r="AD928" s="123"/>
      <c r="AE928" s="123"/>
      <c r="AF928" s="123"/>
      <c r="AG928" s="123"/>
      <c r="AH928" s="123">
        <v>15.247190000000002</v>
      </c>
      <c r="AI928" s="123">
        <v>2</v>
      </c>
      <c r="AJ928" s="123"/>
      <c r="AK928" s="123">
        <v>1.2</v>
      </c>
      <c r="AL928" s="123"/>
      <c r="AM928" s="123"/>
      <c r="AN928" s="123"/>
      <c r="AO928" s="122">
        <f t="shared" si="984"/>
        <v>0</v>
      </c>
      <c r="AP928" s="122">
        <f t="shared" si="985"/>
        <v>0</v>
      </c>
      <c r="AQ928" s="122">
        <f t="shared" si="986"/>
        <v>0</v>
      </c>
      <c r="AR928" s="122">
        <f t="shared" si="987"/>
        <v>0</v>
      </c>
      <c r="AS928" s="123"/>
      <c r="AT928" s="123"/>
      <c r="AU928" s="123"/>
      <c r="AV928" s="122">
        <f>VLOOKUP(C928,'[1]13'!$C$23:$AZ$935,46,0)</f>
        <v>0</v>
      </c>
      <c r="AW928" s="122">
        <f>VLOOKUP(C928,'[1]13'!$C$23:$AZ$935,47,0)</f>
        <v>0</v>
      </c>
      <c r="AX928" s="122"/>
      <c r="AY928" s="122">
        <f>VLOOKUP(C928,'[1]13'!$C$23:$AZ$935,49,0)</f>
        <v>0</v>
      </c>
      <c r="AZ928" s="123"/>
      <c r="BA928" s="123"/>
      <c r="BB928" s="123"/>
      <c r="BC928" s="123">
        <v>0</v>
      </c>
      <c r="BD928" s="123">
        <v>0</v>
      </c>
      <c r="BE928" s="123"/>
      <c r="BF928" s="123">
        <v>0</v>
      </c>
      <c r="BG928" s="123"/>
      <c r="BH928" s="123"/>
      <c r="BI928" s="123"/>
      <c r="BJ928" s="123"/>
      <c r="BK928" s="123"/>
      <c r="BL928" s="123"/>
      <c r="BM928" s="123"/>
      <c r="BN928" s="123"/>
      <c r="BO928" s="123"/>
      <c r="BP928" s="123"/>
      <c r="BQ928" s="123"/>
      <c r="BR928" s="123"/>
      <c r="BS928" s="123"/>
      <c r="BT928" s="123"/>
      <c r="BU928" s="123"/>
      <c r="BV928" s="123"/>
      <c r="BW928" s="123"/>
      <c r="BX928" s="123"/>
      <c r="BY928" s="122">
        <f t="shared" si="988"/>
        <v>15.247190000000002</v>
      </c>
      <c r="BZ928" s="123"/>
      <c r="CA928" s="123"/>
    </row>
    <row r="929" spans="1:79" ht="124.35" x14ac:dyDescent="0.35">
      <c r="A929" s="115" t="s">
        <v>1663</v>
      </c>
      <c r="B929" s="111" t="s">
        <v>1896</v>
      </c>
      <c r="C929" s="108" t="s">
        <v>228</v>
      </c>
      <c r="D929" s="122">
        <v>3.9433400000000001</v>
      </c>
      <c r="E929" s="123"/>
      <c r="F929" s="122">
        <f>VLOOKUP(C929,'[1]13'!$C$23:$AZ$935,4,0)</f>
        <v>3.9433399999999996</v>
      </c>
      <c r="G929" s="122">
        <f>VLOOKUP(C929,'[1]13'!$C$23:$AZ$935,5,0)</f>
        <v>0</v>
      </c>
      <c r="H929" s="122"/>
      <c r="I929" s="122">
        <f>VLOOKUP(C929,'[1]13'!$C$23:$AZ$935,7,0)</f>
        <v>0.94</v>
      </c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3"/>
      <c r="AC929" s="123"/>
      <c r="AD929" s="123"/>
      <c r="AE929" s="123"/>
      <c r="AF929" s="123"/>
      <c r="AG929" s="123"/>
      <c r="AH929" s="123">
        <v>3.9433399999999996</v>
      </c>
      <c r="AI929" s="123">
        <v>0</v>
      </c>
      <c r="AJ929" s="123"/>
      <c r="AK929" s="123">
        <v>0.94</v>
      </c>
      <c r="AL929" s="123"/>
      <c r="AM929" s="123"/>
      <c r="AN929" s="123"/>
      <c r="AO929" s="122">
        <f t="shared" si="984"/>
        <v>0</v>
      </c>
      <c r="AP929" s="122">
        <f t="shared" si="985"/>
        <v>0</v>
      </c>
      <c r="AQ929" s="122">
        <f t="shared" si="986"/>
        <v>0</v>
      </c>
      <c r="AR929" s="122">
        <f t="shared" si="987"/>
        <v>0</v>
      </c>
      <c r="AS929" s="123"/>
      <c r="AT929" s="123"/>
      <c r="AU929" s="123"/>
      <c r="AV929" s="122">
        <f>VLOOKUP(C929,'[1]13'!$C$23:$AZ$935,46,0)</f>
        <v>0</v>
      </c>
      <c r="AW929" s="122">
        <f>VLOOKUP(C929,'[1]13'!$C$23:$AZ$935,47,0)</f>
        <v>0</v>
      </c>
      <c r="AX929" s="122"/>
      <c r="AY929" s="122">
        <f>VLOOKUP(C929,'[1]13'!$C$23:$AZ$935,49,0)</f>
        <v>0</v>
      </c>
      <c r="AZ929" s="123"/>
      <c r="BA929" s="123"/>
      <c r="BB929" s="123"/>
      <c r="BC929" s="123">
        <v>0</v>
      </c>
      <c r="BD929" s="123">
        <v>0</v>
      </c>
      <c r="BE929" s="123"/>
      <c r="BF929" s="123">
        <v>0</v>
      </c>
      <c r="BG929" s="123"/>
      <c r="BH929" s="123"/>
      <c r="BI929" s="123"/>
      <c r="BJ929" s="123"/>
      <c r="BK929" s="123"/>
      <c r="BL929" s="123"/>
      <c r="BM929" s="123"/>
      <c r="BN929" s="123"/>
      <c r="BO929" s="123"/>
      <c r="BP929" s="123"/>
      <c r="BQ929" s="123"/>
      <c r="BR929" s="123"/>
      <c r="BS929" s="123"/>
      <c r="BT929" s="123"/>
      <c r="BU929" s="123"/>
      <c r="BV929" s="123"/>
      <c r="BW929" s="123"/>
      <c r="BX929" s="123"/>
      <c r="BY929" s="122">
        <f t="shared" si="988"/>
        <v>3.9433399999999996</v>
      </c>
      <c r="BZ929" s="123"/>
      <c r="CA929" s="123"/>
    </row>
    <row r="930" spans="1:79" ht="62.2" x14ac:dyDescent="0.35">
      <c r="A930" s="115" t="s">
        <v>1663</v>
      </c>
      <c r="B930" s="111" t="s">
        <v>229</v>
      </c>
      <c r="C930" s="108" t="s">
        <v>230</v>
      </c>
      <c r="D930" s="122">
        <v>10.35497</v>
      </c>
      <c r="E930" s="123"/>
      <c r="F930" s="122">
        <f>VLOOKUP(C930,'[1]13'!$C$23:$AZ$935,4,0)</f>
        <v>10.35497</v>
      </c>
      <c r="G930" s="122">
        <f>VLOOKUP(C930,'[1]13'!$C$23:$AZ$935,5,0)</f>
        <v>1.26</v>
      </c>
      <c r="H930" s="122"/>
      <c r="I930" s="122">
        <f>VLOOKUP(C930,'[1]13'!$C$23:$AZ$935,7,0)</f>
        <v>0.12</v>
      </c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3"/>
      <c r="AC930" s="123"/>
      <c r="AD930" s="123"/>
      <c r="AE930" s="123"/>
      <c r="AF930" s="123"/>
      <c r="AG930" s="123"/>
      <c r="AH930" s="123">
        <v>10.35497</v>
      </c>
      <c r="AI930" s="123">
        <v>1.26</v>
      </c>
      <c r="AJ930" s="123"/>
      <c r="AK930" s="123">
        <v>0.12</v>
      </c>
      <c r="AL930" s="123"/>
      <c r="AM930" s="123"/>
      <c r="AN930" s="123"/>
      <c r="AO930" s="122">
        <f t="shared" si="984"/>
        <v>0</v>
      </c>
      <c r="AP930" s="122">
        <f t="shared" si="985"/>
        <v>0</v>
      </c>
      <c r="AQ930" s="122">
        <f t="shared" si="986"/>
        <v>0</v>
      </c>
      <c r="AR930" s="122">
        <f t="shared" si="987"/>
        <v>0</v>
      </c>
      <c r="AS930" s="123"/>
      <c r="AT930" s="123"/>
      <c r="AU930" s="123"/>
      <c r="AV930" s="122">
        <f>VLOOKUP(C930,'[1]13'!$C$23:$AZ$935,46,0)</f>
        <v>0</v>
      </c>
      <c r="AW930" s="122">
        <f>VLOOKUP(C930,'[1]13'!$C$23:$AZ$935,47,0)</f>
        <v>0</v>
      </c>
      <c r="AX930" s="122"/>
      <c r="AY930" s="122">
        <f>VLOOKUP(C930,'[1]13'!$C$23:$AZ$935,49,0)</f>
        <v>0</v>
      </c>
      <c r="AZ930" s="123"/>
      <c r="BA930" s="123"/>
      <c r="BB930" s="123"/>
      <c r="BC930" s="123">
        <v>0</v>
      </c>
      <c r="BD930" s="123">
        <v>0</v>
      </c>
      <c r="BE930" s="123"/>
      <c r="BF930" s="123">
        <v>0</v>
      </c>
      <c r="BG930" s="123"/>
      <c r="BH930" s="123"/>
      <c r="BI930" s="123"/>
      <c r="BJ930" s="123"/>
      <c r="BK930" s="123"/>
      <c r="BL930" s="123"/>
      <c r="BM930" s="123"/>
      <c r="BN930" s="123"/>
      <c r="BO930" s="123"/>
      <c r="BP930" s="123"/>
      <c r="BQ930" s="123"/>
      <c r="BR930" s="123"/>
      <c r="BS930" s="123"/>
      <c r="BT930" s="123"/>
      <c r="BU930" s="123"/>
      <c r="BV930" s="123"/>
      <c r="BW930" s="123"/>
      <c r="BX930" s="123"/>
      <c r="BY930" s="122">
        <f t="shared" si="988"/>
        <v>10.35497</v>
      </c>
      <c r="BZ930" s="123"/>
      <c r="CA930" s="123"/>
    </row>
    <row r="931" spans="1:79" ht="77.7" x14ac:dyDescent="0.35">
      <c r="A931" s="115" t="s">
        <v>1663</v>
      </c>
      <c r="B931" s="111" t="s">
        <v>614</v>
      </c>
      <c r="C931" s="108" t="s">
        <v>231</v>
      </c>
      <c r="D931" s="122">
        <v>6.7438400000000005</v>
      </c>
      <c r="E931" s="123"/>
      <c r="F931" s="122">
        <f>VLOOKUP(C931,'[1]13'!$C$23:$AZ$935,4,0)</f>
        <v>0</v>
      </c>
      <c r="G931" s="122">
        <f>VLOOKUP(C931,'[1]13'!$C$23:$AZ$935,5,0)</f>
        <v>0</v>
      </c>
      <c r="H931" s="122"/>
      <c r="I931" s="122">
        <f>VLOOKUP(C931,'[1]13'!$C$23:$AZ$935,7,0)</f>
        <v>0</v>
      </c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  <c r="AD931" s="123"/>
      <c r="AE931" s="123"/>
      <c r="AF931" s="123"/>
      <c r="AG931" s="123"/>
      <c r="AH931" s="123">
        <v>0</v>
      </c>
      <c r="AI931" s="123">
        <v>0</v>
      </c>
      <c r="AJ931" s="123"/>
      <c r="AK931" s="123">
        <v>0</v>
      </c>
      <c r="AL931" s="123"/>
      <c r="AM931" s="123"/>
      <c r="AN931" s="123"/>
      <c r="AO931" s="122">
        <f t="shared" si="984"/>
        <v>0</v>
      </c>
      <c r="AP931" s="122">
        <f t="shared" si="985"/>
        <v>0</v>
      </c>
      <c r="AQ931" s="122">
        <f t="shared" si="986"/>
        <v>0</v>
      </c>
      <c r="AR931" s="122">
        <f t="shared" si="987"/>
        <v>0</v>
      </c>
      <c r="AS931" s="123"/>
      <c r="AT931" s="123"/>
      <c r="AU931" s="123"/>
      <c r="AV931" s="122">
        <f>VLOOKUP(C931,'[1]13'!$C$23:$AZ$935,46,0)</f>
        <v>0</v>
      </c>
      <c r="AW931" s="122">
        <f>VLOOKUP(C931,'[1]13'!$C$23:$AZ$935,47,0)</f>
        <v>0</v>
      </c>
      <c r="AX931" s="122"/>
      <c r="AY931" s="122">
        <f>VLOOKUP(C931,'[1]13'!$C$23:$AZ$935,49,0)</f>
        <v>0</v>
      </c>
      <c r="AZ931" s="123"/>
      <c r="BA931" s="123"/>
      <c r="BB931" s="123"/>
      <c r="BC931" s="123">
        <v>0</v>
      </c>
      <c r="BD931" s="123">
        <v>0</v>
      </c>
      <c r="BE931" s="123"/>
      <c r="BF931" s="123">
        <v>0</v>
      </c>
      <c r="BG931" s="123"/>
      <c r="BH931" s="123"/>
      <c r="BI931" s="123"/>
      <c r="BJ931" s="123"/>
      <c r="BK931" s="123"/>
      <c r="BL931" s="123"/>
      <c r="BM931" s="123"/>
      <c r="BN931" s="123"/>
      <c r="BO931" s="123"/>
      <c r="BP931" s="123"/>
      <c r="BQ931" s="123"/>
      <c r="BR931" s="123"/>
      <c r="BS931" s="123"/>
      <c r="BT931" s="123"/>
      <c r="BU931" s="123"/>
      <c r="BV931" s="123"/>
      <c r="BW931" s="123"/>
      <c r="BX931" s="123"/>
      <c r="BY931" s="122">
        <f t="shared" si="988"/>
        <v>0</v>
      </c>
      <c r="BZ931" s="123"/>
      <c r="CA931" s="123"/>
    </row>
    <row r="932" spans="1:79" ht="93.25" x14ac:dyDescent="0.35">
      <c r="A932" s="115" t="s">
        <v>1663</v>
      </c>
      <c r="B932" s="111" t="s">
        <v>1110</v>
      </c>
      <c r="C932" s="108" t="s">
        <v>1625</v>
      </c>
      <c r="D932" s="122">
        <v>8.4009999999999998</v>
      </c>
      <c r="E932" s="123"/>
      <c r="F932" s="122">
        <f>VLOOKUP(C932,'[1]13'!$C$23:$AZ$935,4,0)</f>
        <v>8.4009999999999998</v>
      </c>
      <c r="G932" s="122">
        <f>VLOOKUP(C932,'[1]13'!$C$23:$AZ$935,5,0)</f>
        <v>0.8</v>
      </c>
      <c r="H932" s="122"/>
      <c r="I932" s="122">
        <f>VLOOKUP(C932,'[1]13'!$C$23:$AZ$935,7,0)</f>
        <v>0.32</v>
      </c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3"/>
      <c r="AC932" s="123"/>
      <c r="AD932" s="123"/>
      <c r="AE932" s="123"/>
      <c r="AF932" s="123"/>
      <c r="AG932" s="123"/>
      <c r="AH932" s="123">
        <v>8.4009999999999998</v>
      </c>
      <c r="AI932" s="123">
        <v>0.8</v>
      </c>
      <c r="AJ932" s="123"/>
      <c r="AK932" s="123">
        <v>0.32</v>
      </c>
      <c r="AL932" s="123"/>
      <c r="AM932" s="123"/>
      <c r="AN932" s="123"/>
      <c r="AO932" s="122">
        <f t="shared" si="984"/>
        <v>0</v>
      </c>
      <c r="AP932" s="122">
        <f t="shared" si="985"/>
        <v>0</v>
      </c>
      <c r="AQ932" s="122">
        <f t="shared" si="986"/>
        <v>0</v>
      </c>
      <c r="AR932" s="122">
        <f t="shared" si="987"/>
        <v>0</v>
      </c>
      <c r="AS932" s="123"/>
      <c r="AT932" s="123"/>
      <c r="AU932" s="123"/>
      <c r="AV932" s="122">
        <f>VLOOKUP(C932,'[1]13'!$C$23:$AZ$935,46,0)</f>
        <v>0</v>
      </c>
      <c r="AW932" s="122">
        <f>VLOOKUP(C932,'[1]13'!$C$23:$AZ$935,47,0)</f>
        <v>0</v>
      </c>
      <c r="AX932" s="122"/>
      <c r="AY932" s="122">
        <f>VLOOKUP(C932,'[1]13'!$C$23:$AZ$935,49,0)</f>
        <v>0</v>
      </c>
      <c r="AZ932" s="123"/>
      <c r="BA932" s="123"/>
      <c r="BB932" s="123"/>
      <c r="BC932" s="123">
        <v>0</v>
      </c>
      <c r="BD932" s="123">
        <v>0</v>
      </c>
      <c r="BE932" s="123"/>
      <c r="BF932" s="123">
        <v>0</v>
      </c>
      <c r="BG932" s="123"/>
      <c r="BH932" s="123"/>
      <c r="BI932" s="123"/>
      <c r="BJ932" s="123"/>
      <c r="BK932" s="123"/>
      <c r="BL932" s="123"/>
      <c r="BM932" s="123"/>
      <c r="BN932" s="123"/>
      <c r="BO932" s="123"/>
      <c r="BP932" s="123"/>
      <c r="BQ932" s="123"/>
      <c r="BR932" s="123"/>
      <c r="BS932" s="123"/>
      <c r="BT932" s="123"/>
      <c r="BU932" s="123"/>
      <c r="BV932" s="123"/>
      <c r="BW932" s="123"/>
      <c r="BX932" s="123"/>
      <c r="BY932" s="122">
        <f t="shared" si="988"/>
        <v>8.4009999999999998</v>
      </c>
      <c r="BZ932" s="123"/>
      <c r="CA932" s="123"/>
    </row>
    <row r="933" spans="1:79" ht="31.1" x14ac:dyDescent="0.35">
      <c r="A933" s="115" t="s">
        <v>1663</v>
      </c>
      <c r="B933" s="111" t="s">
        <v>1111</v>
      </c>
      <c r="C933" s="108" t="s">
        <v>1626</v>
      </c>
      <c r="D933" s="122">
        <v>0.30960000000000004</v>
      </c>
      <c r="E933" s="123"/>
      <c r="F933" s="122">
        <f>VLOOKUP(C933,'[1]13'!$C$23:$AZ$935,4,0)</f>
        <v>0.30960000000000004</v>
      </c>
      <c r="G933" s="122">
        <f>VLOOKUP(C933,'[1]13'!$C$23:$AZ$935,5,0)</f>
        <v>0</v>
      </c>
      <c r="H933" s="122"/>
      <c r="I933" s="122">
        <f>VLOOKUP(C933,'[1]13'!$C$23:$AZ$935,7,0)</f>
        <v>0.12</v>
      </c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3"/>
      <c r="AC933" s="123"/>
      <c r="AD933" s="123"/>
      <c r="AE933" s="123"/>
      <c r="AF933" s="123"/>
      <c r="AG933" s="123"/>
      <c r="AH933" s="123">
        <v>0.30960000000000004</v>
      </c>
      <c r="AI933" s="123">
        <v>0</v>
      </c>
      <c r="AJ933" s="123"/>
      <c r="AK933" s="123">
        <v>0.12</v>
      </c>
      <c r="AL933" s="123"/>
      <c r="AM933" s="123"/>
      <c r="AN933" s="123"/>
      <c r="AO933" s="122">
        <f t="shared" si="984"/>
        <v>0</v>
      </c>
      <c r="AP933" s="122">
        <f t="shared" si="985"/>
        <v>0</v>
      </c>
      <c r="AQ933" s="122">
        <f t="shared" si="986"/>
        <v>0</v>
      </c>
      <c r="AR933" s="122">
        <f t="shared" si="987"/>
        <v>0</v>
      </c>
      <c r="AS933" s="123"/>
      <c r="AT933" s="123"/>
      <c r="AU933" s="123"/>
      <c r="AV933" s="122">
        <f>VLOOKUP(C933,'[1]13'!$C$23:$AZ$935,46,0)</f>
        <v>0</v>
      </c>
      <c r="AW933" s="122">
        <f>VLOOKUP(C933,'[1]13'!$C$23:$AZ$935,47,0)</f>
        <v>0</v>
      </c>
      <c r="AX933" s="122"/>
      <c r="AY933" s="122">
        <f>VLOOKUP(C933,'[1]13'!$C$23:$AZ$935,49,0)</f>
        <v>0</v>
      </c>
      <c r="AZ933" s="123"/>
      <c r="BA933" s="123"/>
      <c r="BB933" s="123"/>
      <c r="BC933" s="123">
        <v>0</v>
      </c>
      <c r="BD933" s="123">
        <v>0</v>
      </c>
      <c r="BE933" s="123"/>
      <c r="BF933" s="123">
        <v>0</v>
      </c>
      <c r="BG933" s="123"/>
      <c r="BH933" s="123"/>
      <c r="BI933" s="123"/>
      <c r="BJ933" s="123"/>
      <c r="BK933" s="123"/>
      <c r="BL933" s="123"/>
      <c r="BM933" s="123"/>
      <c r="BN933" s="123"/>
      <c r="BO933" s="123"/>
      <c r="BP933" s="123"/>
      <c r="BQ933" s="123"/>
      <c r="BR933" s="123"/>
      <c r="BS933" s="123"/>
      <c r="BT933" s="123"/>
      <c r="BU933" s="123"/>
      <c r="BV933" s="123"/>
      <c r="BW933" s="123"/>
      <c r="BX933" s="123"/>
      <c r="BY933" s="122">
        <f t="shared" si="988"/>
        <v>0.30960000000000004</v>
      </c>
      <c r="BZ933" s="123"/>
      <c r="CA933" s="123"/>
    </row>
    <row r="934" spans="1:79" x14ac:dyDescent="0.35">
      <c r="A934" s="119"/>
      <c r="B934" s="118" t="s">
        <v>81</v>
      </c>
      <c r="C934" s="105"/>
      <c r="D934" s="133">
        <f t="shared" ref="D934:BN934" si="989">SUM(D935:D938)</f>
        <v>42.176139999999997</v>
      </c>
      <c r="E934" s="133">
        <f t="shared" si="989"/>
        <v>0</v>
      </c>
      <c r="F934" s="133">
        <f t="shared" si="989"/>
        <v>0</v>
      </c>
      <c r="G934" s="133">
        <f t="shared" si="989"/>
        <v>0</v>
      </c>
      <c r="H934" s="133">
        <f t="shared" si="989"/>
        <v>0</v>
      </c>
      <c r="I934" s="133">
        <f t="shared" si="989"/>
        <v>0</v>
      </c>
      <c r="J934" s="133">
        <f t="shared" si="989"/>
        <v>0</v>
      </c>
      <c r="K934" s="133">
        <f t="shared" si="989"/>
        <v>0</v>
      </c>
      <c r="L934" s="133">
        <f t="shared" si="989"/>
        <v>0</v>
      </c>
      <c r="M934" s="133">
        <f t="shared" si="989"/>
        <v>0</v>
      </c>
      <c r="N934" s="133">
        <f t="shared" si="989"/>
        <v>0</v>
      </c>
      <c r="O934" s="133">
        <f t="shared" si="989"/>
        <v>0</v>
      </c>
      <c r="P934" s="133">
        <f t="shared" si="989"/>
        <v>0</v>
      </c>
      <c r="Q934" s="133">
        <f t="shared" si="989"/>
        <v>0</v>
      </c>
      <c r="R934" s="133">
        <f t="shared" si="989"/>
        <v>0</v>
      </c>
      <c r="S934" s="133">
        <f t="shared" si="989"/>
        <v>0</v>
      </c>
      <c r="T934" s="133">
        <f t="shared" si="989"/>
        <v>0</v>
      </c>
      <c r="U934" s="133">
        <f t="shared" si="989"/>
        <v>0</v>
      </c>
      <c r="V934" s="133">
        <f t="shared" si="989"/>
        <v>0</v>
      </c>
      <c r="W934" s="133">
        <f t="shared" si="989"/>
        <v>0</v>
      </c>
      <c r="X934" s="133">
        <f t="shared" si="989"/>
        <v>0</v>
      </c>
      <c r="Y934" s="133">
        <f t="shared" si="989"/>
        <v>0</v>
      </c>
      <c r="Z934" s="133">
        <f t="shared" si="989"/>
        <v>0</v>
      </c>
      <c r="AA934" s="133">
        <f t="shared" si="989"/>
        <v>0</v>
      </c>
      <c r="AB934" s="133">
        <f t="shared" si="989"/>
        <v>0</v>
      </c>
      <c r="AC934" s="133">
        <f t="shared" si="989"/>
        <v>0</v>
      </c>
      <c r="AD934" s="133">
        <f t="shared" si="989"/>
        <v>0</v>
      </c>
      <c r="AE934" s="133">
        <f t="shared" si="989"/>
        <v>0</v>
      </c>
      <c r="AF934" s="133">
        <f t="shared" si="989"/>
        <v>0</v>
      </c>
      <c r="AG934" s="133">
        <f t="shared" si="989"/>
        <v>0</v>
      </c>
      <c r="AH934" s="133">
        <f t="shared" si="989"/>
        <v>0</v>
      </c>
      <c r="AI934" s="133">
        <f t="shared" si="989"/>
        <v>0</v>
      </c>
      <c r="AJ934" s="133">
        <f t="shared" si="989"/>
        <v>0</v>
      </c>
      <c r="AK934" s="133">
        <f t="shared" si="989"/>
        <v>0</v>
      </c>
      <c r="AL934" s="133">
        <f t="shared" si="989"/>
        <v>0</v>
      </c>
      <c r="AM934" s="133">
        <f t="shared" si="989"/>
        <v>0</v>
      </c>
      <c r="AN934" s="133">
        <f t="shared" si="989"/>
        <v>0</v>
      </c>
      <c r="AO934" s="133">
        <f t="shared" si="989"/>
        <v>0.32017819000000003</v>
      </c>
      <c r="AP934" s="133">
        <f t="shared" si="989"/>
        <v>0</v>
      </c>
      <c r="AQ934" s="133">
        <f t="shared" si="989"/>
        <v>0</v>
      </c>
      <c r="AR934" s="133">
        <f t="shared" si="989"/>
        <v>0.12000000000000001</v>
      </c>
      <c r="AS934" s="133">
        <f t="shared" si="989"/>
        <v>0</v>
      </c>
      <c r="AT934" s="133">
        <f t="shared" si="989"/>
        <v>0</v>
      </c>
      <c r="AU934" s="133">
        <f t="shared" si="989"/>
        <v>0</v>
      </c>
      <c r="AV934" s="133">
        <f t="shared" si="989"/>
        <v>5.1292690000000002E-2</v>
      </c>
      <c r="AW934" s="133">
        <f t="shared" si="989"/>
        <v>0</v>
      </c>
      <c r="AX934" s="133">
        <f t="shared" si="989"/>
        <v>0</v>
      </c>
      <c r="AY934" s="133">
        <f t="shared" si="989"/>
        <v>0.02</v>
      </c>
      <c r="AZ934" s="133">
        <f t="shared" si="989"/>
        <v>0</v>
      </c>
      <c r="BA934" s="133">
        <f t="shared" si="989"/>
        <v>0</v>
      </c>
      <c r="BB934" s="133">
        <f t="shared" si="989"/>
        <v>0</v>
      </c>
      <c r="BC934" s="133">
        <f t="shared" si="989"/>
        <v>0.2688855</v>
      </c>
      <c r="BD934" s="133">
        <f t="shared" si="989"/>
        <v>0</v>
      </c>
      <c r="BE934" s="133">
        <f t="shared" si="989"/>
        <v>0</v>
      </c>
      <c r="BF934" s="133">
        <f t="shared" si="989"/>
        <v>0.1</v>
      </c>
      <c r="BG934" s="133">
        <f t="shared" si="989"/>
        <v>0</v>
      </c>
      <c r="BH934" s="133">
        <f t="shared" si="989"/>
        <v>0</v>
      </c>
      <c r="BI934" s="133">
        <f t="shared" si="989"/>
        <v>0</v>
      </c>
      <c r="BJ934" s="133">
        <f t="shared" si="989"/>
        <v>0</v>
      </c>
      <c r="BK934" s="133">
        <f t="shared" si="989"/>
        <v>0</v>
      </c>
      <c r="BL934" s="133">
        <f t="shared" si="989"/>
        <v>0</v>
      </c>
      <c r="BM934" s="133">
        <f t="shared" si="989"/>
        <v>0</v>
      </c>
      <c r="BN934" s="133">
        <f t="shared" si="989"/>
        <v>0</v>
      </c>
      <c r="BO934" s="133">
        <f t="shared" ref="BO934:CA934" si="990">SUM(BO935:BO938)</f>
        <v>0</v>
      </c>
      <c r="BP934" s="133">
        <f t="shared" si="990"/>
        <v>0</v>
      </c>
      <c r="BQ934" s="133">
        <f t="shared" si="990"/>
        <v>0</v>
      </c>
      <c r="BR934" s="133">
        <f t="shared" si="990"/>
        <v>0</v>
      </c>
      <c r="BS934" s="133">
        <f t="shared" si="990"/>
        <v>0</v>
      </c>
      <c r="BT934" s="133">
        <f t="shared" si="990"/>
        <v>0</v>
      </c>
      <c r="BU934" s="133">
        <f t="shared" si="990"/>
        <v>0</v>
      </c>
      <c r="BV934" s="133">
        <f t="shared" si="990"/>
        <v>0</v>
      </c>
      <c r="BW934" s="133">
        <f t="shared" si="990"/>
        <v>0</v>
      </c>
      <c r="BX934" s="133">
        <f t="shared" si="990"/>
        <v>0</v>
      </c>
      <c r="BY934" s="133">
        <f t="shared" si="990"/>
        <v>-0.32017819000000003</v>
      </c>
      <c r="BZ934" s="133">
        <f t="shared" si="990"/>
        <v>0</v>
      </c>
      <c r="CA934" s="133">
        <f t="shared" si="990"/>
        <v>0</v>
      </c>
    </row>
    <row r="935" spans="1:79" ht="46.65" x14ac:dyDescent="0.35">
      <c r="A935" s="106" t="s">
        <v>1663</v>
      </c>
      <c r="B935" s="111" t="s">
        <v>1112</v>
      </c>
      <c r="C935" s="108" t="s">
        <v>598</v>
      </c>
      <c r="D935" s="122">
        <v>42.176139999999997</v>
      </c>
      <c r="E935" s="123"/>
      <c r="F935" s="122">
        <f>VLOOKUP(C935,'[1]13'!$C$23:$AZ$935,4,0)</f>
        <v>0</v>
      </c>
      <c r="G935" s="122">
        <f>VLOOKUP(C935,'[1]13'!$C$23:$AZ$935,5,0)</f>
        <v>0</v>
      </c>
      <c r="H935" s="122"/>
      <c r="I935" s="122">
        <f>VLOOKUP(C935,'[1]13'!$C$23:$AZ$935,7,0)</f>
        <v>0</v>
      </c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  <c r="AD935" s="123"/>
      <c r="AE935" s="123"/>
      <c r="AF935" s="123"/>
      <c r="AG935" s="123"/>
      <c r="AH935" s="123">
        <v>0</v>
      </c>
      <c r="AI935" s="123">
        <v>0</v>
      </c>
      <c r="AJ935" s="123"/>
      <c r="AK935" s="123">
        <v>0</v>
      </c>
      <c r="AL935" s="123"/>
      <c r="AM935" s="123"/>
      <c r="AN935" s="123"/>
      <c r="AO935" s="122">
        <f t="shared" ref="AO935:AO938" si="991">AV935+BC935</f>
        <v>0</v>
      </c>
      <c r="AP935" s="122">
        <f t="shared" ref="AP935:AP938" si="992">AW935+BD935</f>
        <v>0</v>
      </c>
      <c r="AQ935" s="122">
        <f t="shared" ref="AQ935:AQ938" si="993">AX935+BE935</f>
        <v>0</v>
      </c>
      <c r="AR935" s="122">
        <f t="shared" ref="AR935:AR938" si="994">AY935+BF935</f>
        <v>0</v>
      </c>
      <c r="AS935" s="123"/>
      <c r="AT935" s="123"/>
      <c r="AU935" s="123"/>
      <c r="AV935" s="122">
        <f>VLOOKUP(C935,'[1]13'!$C$23:$AZ$935,46,0)</f>
        <v>0</v>
      </c>
      <c r="AW935" s="122">
        <f>VLOOKUP(C935,'[1]13'!$C$23:$AZ$935,47,0)</f>
        <v>0</v>
      </c>
      <c r="AX935" s="122"/>
      <c r="AY935" s="122">
        <f>VLOOKUP(C935,'[1]13'!$C$23:$AZ$935,49,0)</f>
        <v>0</v>
      </c>
      <c r="AZ935" s="123"/>
      <c r="BA935" s="123"/>
      <c r="BB935" s="123"/>
      <c r="BC935" s="123">
        <v>0</v>
      </c>
      <c r="BD935" s="123">
        <v>0</v>
      </c>
      <c r="BE935" s="123"/>
      <c r="BF935" s="123">
        <v>0</v>
      </c>
      <c r="BG935" s="123"/>
      <c r="BH935" s="123"/>
      <c r="BI935" s="123"/>
      <c r="BJ935" s="123"/>
      <c r="BK935" s="123"/>
      <c r="BL935" s="123"/>
      <c r="BM935" s="123"/>
      <c r="BN935" s="123"/>
      <c r="BO935" s="123"/>
      <c r="BP935" s="123"/>
      <c r="BQ935" s="123"/>
      <c r="BR935" s="123"/>
      <c r="BS935" s="123"/>
      <c r="BT935" s="123"/>
      <c r="BU935" s="123"/>
      <c r="BV935" s="123"/>
      <c r="BW935" s="123"/>
      <c r="BX935" s="123"/>
      <c r="BY935" s="122">
        <f t="shared" ref="BY935:BY938" si="995">F935-AO935</f>
        <v>0</v>
      </c>
      <c r="BZ935" s="123"/>
      <c r="CA935" s="123"/>
    </row>
    <row r="936" spans="1:79" ht="62.2" x14ac:dyDescent="0.35">
      <c r="A936" s="115" t="s">
        <v>1663</v>
      </c>
      <c r="B936" s="111" t="s">
        <v>1897</v>
      </c>
      <c r="C936" s="108" t="s">
        <v>1627</v>
      </c>
      <c r="D936" s="122">
        <v>0</v>
      </c>
      <c r="E936" s="123"/>
      <c r="F936" s="122">
        <f>VLOOKUP(C936,'[1]13'!$C$23:$AZ$935,4,0)</f>
        <v>0</v>
      </c>
      <c r="G936" s="122">
        <f>VLOOKUP(C936,'[1]13'!$C$23:$AZ$935,5,0)</f>
        <v>0</v>
      </c>
      <c r="H936" s="122"/>
      <c r="I936" s="122">
        <f>VLOOKUP(C936,'[1]13'!$C$23:$AZ$935,7,0)</f>
        <v>0</v>
      </c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3"/>
      <c r="AC936" s="123"/>
      <c r="AD936" s="123"/>
      <c r="AE936" s="123"/>
      <c r="AF936" s="123"/>
      <c r="AG936" s="123"/>
      <c r="AH936" s="123">
        <v>0</v>
      </c>
      <c r="AI936" s="123">
        <v>0</v>
      </c>
      <c r="AJ936" s="123"/>
      <c r="AK936" s="123">
        <v>0</v>
      </c>
      <c r="AL936" s="123"/>
      <c r="AM936" s="123"/>
      <c r="AN936" s="123"/>
      <c r="AO936" s="122">
        <f t="shared" si="991"/>
        <v>5.1292690000000002E-2</v>
      </c>
      <c r="AP936" s="122">
        <f t="shared" si="992"/>
        <v>0</v>
      </c>
      <c r="AQ936" s="122">
        <f t="shared" si="993"/>
        <v>0</v>
      </c>
      <c r="AR936" s="122">
        <f t="shared" si="994"/>
        <v>0.02</v>
      </c>
      <c r="AS936" s="123"/>
      <c r="AT936" s="123"/>
      <c r="AU936" s="123"/>
      <c r="AV936" s="122">
        <f>VLOOKUP(C936,'[1]13'!$C$23:$AZ$935,46,0)</f>
        <v>5.1292690000000002E-2</v>
      </c>
      <c r="AW936" s="122">
        <f>VLOOKUP(C936,'[1]13'!$C$23:$AZ$935,47,0)</f>
        <v>0</v>
      </c>
      <c r="AX936" s="122"/>
      <c r="AY936" s="122">
        <f>VLOOKUP(C936,'[1]13'!$C$23:$AZ$935,49,0)</f>
        <v>0.02</v>
      </c>
      <c r="AZ936" s="123"/>
      <c r="BA936" s="123"/>
      <c r="BB936" s="123"/>
      <c r="BC936" s="123">
        <v>0</v>
      </c>
      <c r="BD936" s="123">
        <v>0</v>
      </c>
      <c r="BE936" s="123"/>
      <c r="BF936" s="123">
        <v>0</v>
      </c>
      <c r="BG936" s="123"/>
      <c r="BH936" s="123"/>
      <c r="BI936" s="123"/>
      <c r="BJ936" s="123"/>
      <c r="BK936" s="123"/>
      <c r="BL936" s="123"/>
      <c r="BM936" s="123"/>
      <c r="BN936" s="123"/>
      <c r="BO936" s="123"/>
      <c r="BP936" s="123"/>
      <c r="BQ936" s="123"/>
      <c r="BR936" s="123"/>
      <c r="BS936" s="123"/>
      <c r="BT936" s="123"/>
      <c r="BU936" s="123"/>
      <c r="BV936" s="123"/>
      <c r="BW936" s="123"/>
      <c r="BX936" s="123"/>
      <c r="BY936" s="122">
        <f t="shared" si="995"/>
        <v>-5.1292690000000002E-2</v>
      </c>
      <c r="BZ936" s="123"/>
      <c r="CA936" s="123"/>
    </row>
    <row r="937" spans="1:79" ht="62.2" x14ac:dyDescent="0.35">
      <c r="A937" s="115" t="s">
        <v>1663</v>
      </c>
      <c r="B937" s="111" t="s">
        <v>1898</v>
      </c>
      <c r="C937" s="108" t="s">
        <v>1628</v>
      </c>
      <c r="D937" s="122">
        <v>0</v>
      </c>
      <c r="E937" s="123"/>
      <c r="F937" s="122">
        <f>VLOOKUP(C937,'[1]13'!$C$23:$AZ$935,4,0)</f>
        <v>0</v>
      </c>
      <c r="G937" s="122">
        <f>VLOOKUP(C937,'[1]13'!$C$23:$AZ$935,5,0)</f>
        <v>0</v>
      </c>
      <c r="H937" s="122"/>
      <c r="I937" s="122">
        <f>VLOOKUP(C937,'[1]13'!$C$23:$AZ$935,7,0)</f>
        <v>0</v>
      </c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3"/>
      <c r="AC937" s="123"/>
      <c r="AD937" s="123"/>
      <c r="AE937" s="123"/>
      <c r="AF937" s="123"/>
      <c r="AG937" s="123"/>
      <c r="AH937" s="123">
        <v>0</v>
      </c>
      <c r="AI937" s="123">
        <v>0</v>
      </c>
      <c r="AJ937" s="123"/>
      <c r="AK937" s="123">
        <v>0</v>
      </c>
      <c r="AL937" s="123"/>
      <c r="AM937" s="123"/>
      <c r="AN937" s="123"/>
      <c r="AO937" s="122">
        <f t="shared" si="991"/>
        <v>0.2688855</v>
      </c>
      <c r="AP937" s="122">
        <f t="shared" si="992"/>
        <v>0</v>
      </c>
      <c r="AQ937" s="122">
        <f t="shared" si="993"/>
        <v>0</v>
      </c>
      <c r="AR937" s="122">
        <f t="shared" si="994"/>
        <v>0.1</v>
      </c>
      <c r="AS937" s="123"/>
      <c r="AT937" s="123"/>
      <c r="AU937" s="123"/>
      <c r="AV937" s="122">
        <f>VLOOKUP(C937,'[1]13'!$C$23:$AZ$935,46,0)</f>
        <v>0</v>
      </c>
      <c r="AW937" s="122">
        <f>VLOOKUP(C937,'[1]13'!$C$23:$AZ$935,47,0)</f>
        <v>0</v>
      </c>
      <c r="AX937" s="122"/>
      <c r="AY937" s="122">
        <f>VLOOKUP(C937,'[1]13'!$C$23:$AZ$935,49,0)</f>
        <v>0</v>
      </c>
      <c r="AZ937" s="123"/>
      <c r="BA937" s="123"/>
      <c r="BB937" s="123"/>
      <c r="BC937" s="123">
        <v>0.2688855</v>
      </c>
      <c r="BD937" s="123">
        <v>0</v>
      </c>
      <c r="BE937" s="123"/>
      <c r="BF937" s="123">
        <v>0.1</v>
      </c>
      <c r="BG937" s="123"/>
      <c r="BH937" s="123"/>
      <c r="BI937" s="123"/>
      <c r="BJ937" s="123"/>
      <c r="BK937" s="123"/>
      <c r="BL937" s="123"/>
      <c r="BM937" s="123"/>
      <c r="BN937" s="123"/>
      <c r="BO937" s="123"/>
      <c r="BP937" s="123"/>
      <c r="BQ937" s="123"/>
      <c r="BR937" s="123"/>
      <c r="BS937" s="123"/>
      <c r="BT937" s="123"/>
      <c r="BU937" s="123"/>
      <c r="BV937" s="123"/>
      <c r="BW937" s="123"/>
      <c r="BX937" s="123"/>
      <c r="BY937" s="122">
        <f t="shared" si="995"/>
        <v>-0.2688855</v>
      </c>
      <c r="BZ937" s="123"/>
      <c r="CA937" s="123"/>
    </row>
    <row r="938" spans="1:79" ht="46.65" x14ac:dyDescent="0.35">
      <c r="A938" s="115" t="s">
        <v>1663</v>
      </c>
      <c r="B938" s="111" t="s">
        <v>1899</v>
      </c>
      <c r="C938" s="108" t="s">
        <v>1972</v>
      </c>
      <c r="D938" s="122"/>
      <c r="E938" s="123"/>
      <c r="F938" s="122"/>
      <c r="G938" s="122"/>
      <c r="H938" s="122"/>
      <c r="I938" s="122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3"/>
      <c r="AC938" s="123"/>
      <c r="AD938" s="123"/>
      <c r="AE938" s="123"/>
      <c r="AF938" s="123"/>
      <c r="AG938" s="123"/>
      <c r="AH938" s="123"/>
      <c r="AI938" s="123"/>
      <c r="AJ938" s="123"/>
      <c r="AK938" s="123"/>
      <c r="AL938" s="123"/>
      <c r="AM938" s="123"/>
      <c r="AN938" s="123"/>
      <c r="AO938" s="122">
        <f t="shared" si="991"/>
        <v>0</v>
      </c>
      <c r="AP938" s="122">
        <f t="shared" si="992"/>
        <v>0</v>
      </c>
      <c r="AQ938" s="122">
        <f t="shared" si="993"/>
        <v>0</v>
      </c>
      <c r="AR938" s="122">
        <f t="shared" si="994"/>
        <v>0</v>
      </c>
      <c r="AS938" s="123"/>
      <c r="AT938" s="123"/>
      <c r="AU938" s="123"/>
      <c r="AV938" s="122"/>
      <c r="AW938" s="122"/>
      <c r="AX938" s="122"/>
      <c r="AY938" s="122"/>
      <c r="AZ938" s="123"/>
      <c r="BA938" s="123"/>
      <c r="BB938" s="123"/>
      <c r="BC938" s="123">
        <v>0</v>
      </c>
      <c r="BD938" s="123">
        <v>0</v>
      </c>
      <c r="BE938" s="123"/>
      <c r="BF938" s="123">
        <v>0</v>
      </c>
      <c r="BG938" s="123"/>
      <c r="BH938" s="123"/>
      <c r="BI938" s="123"/>
      <c r="BJ938" s="123"/>
      <c r="BK938" s="123"/>
      <c r="BL938" s="123"/>
      <c r="BM938" s="123"/>
      <c r="BN938" s="123"/>
      <c r="BO938" s="123"/>
      <c r="BP938" s="123"/>
      <c r="BQ938" s="123"/>
      <c r="BR938" s="123"/>
      <c r="BS938" s="123"/>
      <c r="BT938" s="123"/>
      <c r="BU938" s="123"/>
      <c r="BV938" s="123"/>
      <c r="BW938" s="123"/>
      <c r="BX938" s="123"/>
      <c r="BY938" s="122">
        <f t="shared" si="995"/>
        <v>0</v>
      </c>
      <c r="BZ938" s="123"/>
      <c r="CA938" s="123"/>
    </row>
    <row r="939" spans="1:79" x14ac:dyDescent="0.35">
      <c r="A939" s="119"/>
      <c r="B939" s="118" t="s">
        <v>31</v>
      </c>
      <c r="C939" s="105"/>
      <c r="D939" s="133">
        <f t="shared" ref="D939:BN939" si="996">SUM(D940:D940)</f>
        <v>0.41725000000000001</v>
      </c>
      <c r="E939" s="133">
        <f t="shared" si="996"/>
        <v>0</v>
      </c>
      <c r="F939" s="133">
        <f t="shared" si="996"/>
        <v>0.41725000000000007</v>
      </c>
      <c r="G939" s="133">
        <f t="shared" si="996"/>
        <v>0</v>
      </c>
      <c r="H939" s="133">
        <f t="shared" si="996"/>
        <v>0</v>
      </c>
      <c r="I939" s="133">
        <f t="shared" si="996"/>
        <v>0</v>
      </c>
      <c r="J939" s="133">
        <f t="shared" si="996"/>
        <v>0</v>
      </c>
      <c r="K939" s="133">
        <f t="shared" si="996"/>
        <v>0</v>
      </c>
      <c r="L939" s="133">
        <f t="shared" si="996"/>
        <v>0</v>
      </c>
      <c r="M939" s="133">
        <f t="shared" si="996"/>
        <v>0</v>
      </c>
      <c r="N939" s="133">
        <f t="shared" si="996"/>
        <v>0</v>
      </c>
      <c r="O939" s="133">
        <f t="shared" si="996"/>
        <v>0</v>
      </c>
      <c r="P939" s="133">
        <f t="shared" si="996"/>
        <v>0</v>
      </c>
      <c r="Q939" s="133">
        <f t="shared" si="996"/>
        <v>0</v>
      </c>
      <c r="R939" s="133">
        <f t="shared" si="996"/>
        <v>0</v>
      </c>
      <c r="S939" s="133">
        <f t="shared" si="996"/>
        <v>0</v>
      </c>
      <c r="T939" s="133">
        <f t="shared" si="996"/>
        <v>0</v>
      </c>
      <c r="U939" s="133">
        <f t="shared" si="996"/>
        <v>0</v>
      </c>
      <c r="V939" s="133">
        <f t="shared" si="996"/>
        <v>0</v>
      </c>
      <c r="W939" s="133">
        <f t="shared" si="996"/>
        <v>0</v>
      </c>
      <c r="X939" s="133">
        <f t="shared" si="996"/>
        <v>0</v>
      </c>
      <c r="Y939" s="133">
        <f t="shared" si="996"/>
        <v>0</v>
      </c>
      <c r="Z939" s="133">
        <f t="shared" si="996"/>
        <v>0</v>
      </c>
      <c r="AA939" s="133">
        <f t="shared" si="996"/>
        <v>0</v>
      </c>
      <c r="AB939" s="133">
        <f t="shared" si="996"/>
        <v>0</v>
      </c>
      <c r="AC939" s="133">
        <f t="shared" si="996"/>
        <v>0</v>
      </c>
      <c r="AD939" s="133">
        <f t="shared" si="996"/>
        <v>0</v>
      </c>
      <c r="AE939" s="133">
        <f t="shared" si="996"/>
        <v>0</v>
      </c>
      <c r="AF939" s="133">
        <f t="shared" si="996"/>
        <v>0</v>
      </c>
      <c r="AG939" s="133">
        <f t="shared" si="996"/>
        <v>0</v>
      </c>
      <c r="AH939" s="133">
        <f t="shared" si="996"/>
        <v>0.41725000000000007</v>
      </c>
      <c r="AI939" s="133">
        <f t="shared" si="996"/>
        <v>0</v>
      </c>
      <c r="AJ939" s="133">
        <f t="shared" si="996"/>
        <v>0</v>
      </c>
      <c r="AK939" s="133">
        <f t="shared" si="996"/>
        <v>0</v>
      </c>
      <c r="AL939" s="133">
        <f t="shared" si="996"/>
        <v>0</v>
      </c>
      <c r="AM939" s="133">
        <f t="shared" si="996"/>
        <v>0</v>
      </c>
      <c r="AN939" s="133">
        <f t="shared" si="996"/>
        <v>0</v>
      </c>
      <c r="AO939" s="133">
        <f t="shared" si="996"/>
        <v>0</v>
      </c>
      <c r="AP939" s="133">
        <f t="shared" si="996"/>
        <v>0</v>
      </c>
      <c r="AQ939" s="133">
        <f t="shared" si="996"/>
        <v>0</v>
      </c>
      <c r="AR939" s="133">
        <f t="shared" si="996"/>
        <v>0</v>
      </c>
      <c r="AS939" s="133">
        <f t="shared" si="996"/>
        <v>0</v>
      </c>
      <c r="AT939" s="133">
        <f t="shared" si="996"/>
        <v>0</v>
      </c>
      <c r="AU939" s="133">
        <f t="shared" si="996"/>
        <v>0</v>
      </c>
      <c r="AV939" s="133">
        <f t="shared" si="996"/>
        <v>0</v>
      </c>
      <c r="AW939" s="133">
        <f t="shared" si="996"/>
        <v>0</v>
      </c>
      <c r="AX939" s="133">
        <f t="shared" si="996"/>
        <v>0</v>
      </c>
      <c r="AY939" s="133">
        <f t="shared" si="996"/>
        <v>0</v>
      </c>
      <c r="AZ939" s="133">
        <f t="shared" si="996"/>
        <v>0</v>
      </c>
      <c r="BA939" s="133">
        <f t="shared" si="996"/>
        <v>0</v>
      </c>
      <c r="BB939" s="133">
        <f t="shared" si="996"/>
        <v>0</v>
      </c>
      <c r="BC939" s="133">
        <f t="shared" si="996"/>
        <v>0</v>
      </c>
      <c r="BD939" s="133">
        <f t="shared" si="996"/>
        <v>0</v>
      </c>
      <c r="BE939" s="133">
        <f t="shared" si="996"/>
        <v>0</v>
      </c>
      <c r="BF939" s="133">
        <f t="shared" si="996"/>
        <v>0</v>
      </c>
      <c r="BG939" s="133">
        <f t="shared" si="996"/>
        <v>0</v>
      </c>
      <c r="BH939" s="133">
        <f t="shared" si="996"/>
        <v>0</v>
      </c>
      <c r="BI939" s="133">
        <f t="shared" si="996"/>
        <v>0</v>
      </c>
      <c r="BJ939" s="133">
        <f t="shared" si="996"/>
        <v>0</v>
      </c>
      <c r="BK939" s="133">
        <f t="shared" si="996"/>
        <v>0</v>
      </c>
      <c r="BL939" s="133">
        <f t="shared" si="996"/>
        <v>0</v>
      </c>
      <c r="BM939" s="133">
        <f t="shared" si="996"/>
        <v>0</v>
      </c>
      <c r="BN939" s="133">
        <f t="shared" si="996"/>
        <v>0</v>
      </c>
      <c r="BO939" s="133">
        <f t="shared" ref="BO939:CA939" si="997">SUM(BO940:BO940)</f>
        <v>0</v>
      </c>
      <c r="BP939" s="133">
        <f t="shared" si="997"/>
        <v>0</v>
      </c>
      <c r="BQ939" s="133">
        <f t="shared" si="997"/>
        <v>0</v>
      </c>
      <c r="BR939" s="133">
        <f t="shared" si="997"/>
        <v>0</v>
      </c>
      <c r="BS939" s="133">
        <f t="shared" si="997"/>
        <v>0</v>
      </c>
      <c r="BT939" s="133">
        <f t="shared" si="997"/>
        <v>0</v>
      </c>
      <c r="BU939" s="133">
        <f t="shared" si="997"/>
        <v>0</v>
      </c>
      <c r="BV939" s="133">
        <f t="shared" si="997"/>
        <v>0</v>
      </c>
      <c r="BW939" s="133">
        <f t="shared" si="997"/>
        <v>0</v>
      </c>
      <c r="BX939" s="133">
        <f t="shared" si="997"/>
        <v>0</v>
      </c>
      <c r="BY939" s="133">
        <f t="shared" si="997"/>
        <v>0.41725000000000007</v>
      </c>
      <c r="BZ939" s="133">
        <f t="shared" si="997"/>
        <v>0</v>
      </c>
      <c r="CA939" s="133">
        <f t="shared" si="997"/>
        <v>0</v>
      </c>
    </row>
    <row r="940" spans="1:79" ht="77.7" x14ac:dyDescent="0.35">
      <c r="A940" s="115" t="s">
        <v>1663</v>
      </c>
      <c r="B940" s="111" t="s">
        <v>233</v>
      </c>
      <c r="C940" s="108" t="s">
        <v>599</v>
      </c>
      <c r="D940" s="122">
        <v>0.41725000000000001</v>
      </c>
      <c r="E940" s="123"/>
      <c r="F940" s="122">
        <f>VLOOKUP(C940,'[1]13'!$C$23:$AZ$935,4,0)</f>
        <v>0.41725000000000007</v>
      </c>
      <c r="G940" s="122">
        <f>VLOOKUP(C940,'[1]13'!$C$23:$AZ$935,5,0)</f>
        <v>0</v>
      </c>
      <c r="H940" s="122"/>
      <c r="I940" s="122">
        <f>VLOOKUP(C940,'[1]13'!$C$23:$AZ$935,7,0)</f>
        <v>0</v>
      </c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3"/>
      <c r="AC940" s="123"/>
      <c r="AD940" s="123"/>
      <c r="AE940" s="123"/>
      <c r="AF940" s="123"/>
      <c r="AG940" s="123"/>
      <c r="AH940" s="123">
        <v>0.41725000000000007</v>
      </c>
      <c r="AI940" s="123">
        <v>0</v>
      </c>
      <c r="AJ940" s="123"/>
      <c r="AK940" s="123">
        <v>0</v>
      </c>
      <c r="AL940" s="123"/>
      <c r="AM940" s="123"/>
      <c r="AN940" s="123"/>
      <c r="AO940" s="122">
        <f>AV940+BC940</f>
        <v>0</v>
      </c>
      <c r="AP940" s="122">
        <f t="shared" ref="AP940" si="998">AW940+BD940</f>
        <v>0</v>
      </c>
      <c r="AQ940" s="122">
        <f t="shared" ref="AQ940" si="999">AX940+BE940</f>
        <v>0</v>
      </c>
      <c r="AR940" s="122">
        <f t="shared" ref="AR940" si="1000">AY940+BF940</f>
        <v>0</v>
      </c>
      <c r="AS940" s="123"/>
      <c r="AT940" s="123"/>
      <c r="AU940" s="123"/>
      <c r="AV940" s="122">
        <f>VLOOKUP(C940,'[1]13'!$C$23:$AZ$935,46,0)</f>
        <v>0</v>
      </c>
      <c r="AW940" s="122">
        <f>VLOOKUP(C940,'[1]13'!$C$23:$AZ$935,47,0)</f>
        <v>0</v>
      </c>
      <c r="AX940" s="122"/>
      <c r="AY940" s="122">
        <f>VLOOKUP(C940,'[1]13'!$C$23:$AZ$935,49,0)</f>
        <v>0</v>
      </c>
      <c r="AZ940" s="123"/>
      <c r="BA940" s="123"/>
      <c r="BB940" s="123"/>
      <c r="BC940" s="123">
        <v>0</v>
      </c>
      <c r="BD940" s="123">
        <v>0</v>
      </c>
      <c r="BE940" s="123"/>
      <c r="BF940" s="123">
        <v>0</v>
      </c>
      <c r="BG940" s="123"/>
      <c r="BH940" s="123"/>
      <c r="BI940" s="123"/>
      <c r="BJ940" s="123"/>
      <c r="BK940" s="123"/>
      <c r="BL940" s="123"/>
      <c r="BM940" s="123"/>
      <c r="BN940" s="123"/>
      <c r="BO940" s="123"/>
      <c r="BP940" s="123"/>
      <c r="BQ940" s="123"/>
      <c r="BR940" s="123"/>
      <c r="BS940" s="123"/>
      <c r="BT940" s="123"/>
      <c r="BU940" s="123"/>
      <c r="BV940" s="123"/>
      <c r="BW940" s="123"/>
      <c r="BX940" s="123"/>
      <c r="BY940" s="122">
        <f>F940-AO940</f>
        <v>0.41725000000000007</v>
      </c>
      <c r="BZ940" s="123"/>
      <c r="CA940" s="123"/>
    </row>
    <row r="941" spans="1:79" x14ac:dyDescent="0.35">
      <c r="A941" s="119"/>
      <c r="B941" s="118" t="s">
        <v>65</v>
      </c>
      <c r="C941" s="105"/>
      <c r="D941" s="133">
        <f t="shared" ref="D941:BN941" si="1001">SUM(D942:D943)</f>
        <v>50.450480000000006</v>
      </c>
      <c r="E941" s="133">
        <f t="shared" si="1001"/>
        <v>0</v>
      </c>
      <c r="F941" s="133">
        <f t="shared" si="1001"/>
        <v>37.928050000000006</v>
      </c>
      <c r="G941" s="133">
        <f t="shared" si="1001"/>
        <v>0</v>
      </c>
      <c r="H941" s="133">
        <f t="shared" si="1001"/>
        <v>0</v>
      </c>
      <c r="I941" s="133">
        <f t="shared" si="1001"/>
        <v>7.6</v>
      </c>
      <c r="J941" s="133">
        <f t="shared" si="1001"/>
        <v>0</v>
      </c>
      <c r="K941" s="133">
        <f t="shared" si="1001"/>
        <v>0</v>
      </c>
      <c r="L941" s="133">
        <f t="shared" si="1001"/>
        <v>0</v>
      </c>
      <c r="M941" s="133">
        <f t="shared" si="1001"/>
        <v>0</v>
      </c>
      <c r="N941" s="133">
        <f t="shared" si="1001"/>
        <v>0</v>
      </c>
      <c r="O941" s="133">
        <f t="shared" si="1001"/>
        <v>0</v>
      </c>
      <c r="P941" s="133">
        <f t="shared" si="1001"/>
        <v>0</v>
      </c>
      <c r="Q941" s="133">
        <f t="shared" si="1001"/>
        <v>0</v>
      </c>
      <c r="R941" s="133">
        <f t="shared" si="1001"/>
        <v>0</v>
      </c>
      <c r="S941" s="133">
        <f t="shared" si="1001"/>
        <v>0</v>
      </c>
      <c r="T941" s="133">
        <f t="shared" si="1001"/>
        <v>0</v>
      </c>
      <c r="U941" s="133">
        <f t="shared" si="1001"/>
        <v>0</v>
      </c>
      <c r="V941" s="133">
        <f t="shared" si="1001"/>
        <v>0</v>
      </c>
      <c r="W941" s="133">
        <f t="shared" si="1001"/>
        <v>0</v>
      </c>
      <c r="X941" s="133">
        <f t="shared" si="1001"/>
        <v>0</v>
      </c>
      <c r="Y941" s="133">
        <f t="shared" si="1001"/>
        <v>0</v>
      </c>
      <c r="Z941" s="133">
        <f t="shared" si="1001"/>
        <v>0</v>
      </c>
      <c r="AA941" s="133">
        <f t="shared" si="1001"/>
        <v>0</v>
      </c>
      <c r="AB941" s="133">
        <f t="shared" si="1001"/>
        <v>0</v>
      </c>
      <c r="AC941" s="133">
        <f t="shared" si="1001"/>
        <v>0</v>
      </c>
      <c r="AD941" s="133">
        <f t="shared" si="1001"/>
        <v>0</v>
      </c>
      <c r="AE941" s="133">
        <f t="shared" si="1001"/>
        <v>0</v>
      </c>
      <c r="AF941" s="133">
        <f t="shared" si="1001"/>
        <v>0</v>
      </c>
      <c r="AG941" s="133">
        <f t="shared" si="1001"/>
        <v>0</v>
      </c>
      <c r="AH941" s="133">
        <f t="shared" si="1001"/>
        <v>37.928050000000006</v>
      </c>
      <c r="AI941" s="133">
        <f t="shared" si="1001"/>
        <v>0</v>
      </c>
      <c r="AJ941" s="133">
        <f t="shared" si="1001"/>
        <v>0</v>
      </c>
      <c r="AK941" s="133">
        <f t="shared" si="1001"/>
        <v>7.6</v>
      </c>
      <c r="AL941" s="133">
        <f t="shared" si="1001"/>
        <v>0</v>
      </c>
      <c r="AM941" s="133">
        <f t="shared" si="1001"/>
        <v>0</v>
      </c>
      <c r="AN941" s="133">
        <f t="shared" si="1001"/>
        <v>0</v>
      </c>
      <c r="AO941" s="133">
        <f t="shared" si="1001"/>
        <v>0</v>
      </c>
      <c r="AP941" s="133">
        <f t="shared" si="1001"/>
        <v>0</v>
      </c>
      <c r="AQ941" s="133">
        <f t="shared" si="1001"/>
        <v>0</v>
      </c>
      <c r="AR941" s="133">
        <f t="shared" si="1001"/>
        <v>0</v>
      </c>
      <c r="AS941" s="133">
        <f t="shared" si="1001"/>
        <v>0</v>
      </c>
      <c r="AT941" s="133">
        <f t="shared" si="1001"/>
        <v>0</v>
      </c>
      <c r="AU941" s="133">
        <f t="shared" si="1001"/>
        <v>0</v>
      </c>
      <c r="AV941" s="133">
        <f t="shared" si="1001"/>
        <v>0</v>
      </c>
      <c r="AW941" s="133">
        <f t="shared" si="1001"/>
        <v>0</v>
      </c>
      <c r="AX941" s="133">
        <f t="shared" si="1001"/>
        <v>0</v>
      </c>
      <c r="AY941" s="133">
        <f t="shared" si="1001"/>
        <v>0</v>
      </c>
      <c r="AZ941" s="133">
        <f t="shared" si="1001"/>
        <v>0</v>
      </c>
      <c r="BA941" s="133">
        <f t="shared" si="1001"/>
        <v>0</v>
      </c>
      <c r="BB941" s="133">
        <f t="shared" si="1001"/>
        <v>0</v>
      </c>
      <c r="BC941" s="133">
        <f t="shared" si="1001"/>
        <v>0</v>
      </c>
      <c r="BD941" s="133">
        <f t="shared" si="1001"/>
        <v>0</v>
      </c>
      <c r="BE941" s="133">
        <f t="shared" si="1001"/>
        <v>0</v>
      </c>
      <c r="BF941" s="133">
        <f t="shared" si="1001"/>
        <v>0</v>
      </c>
      <c r="BG941" s="133">
        <f t="shared" si="1001"/>
        <v>0</v>
      </c>
      <c r="BH941" s="133">
        <f t="shared" si="1001"/>
        <v>0</v>
      </c>
      <c r="BI941" s="133">
        <f t="shared" si="1001"/>
        <v>0</v>
      </c>
      <c r="BJ941" s="133">
        <f t="shared" si="1001"/>
        <v>0</v>
      </c>
      <c r="BK941" s="133">
        <f t="shared" si="1001"/>
        <v>0</v>
      </c>
      <c r="BL941" s="133">
        <f t="shared" si="1001"/>
        <v>0</v>
      </c>
      <c r="BM941" s="133">
        <f t="shared" si="1001"/>
        <v>0</v>
      </c>
      <c r="BN941" s="133">
        <f t="shared" si="1001"/>
        <v>0</v>
      </c>
      <c r="BO941" s="133">
        <f t="shared" ref="BO941:CA941" si="1002">SUM(BO942:BO943)</f>
        <v>0</v>
      </c>
      <c r="BP941" s="133">
        <f t="shared" si="1002"/>
        <v>0</v>
      </c>
      <c r="BQ941" s="133">
        <f t="shared" si="1002"/>
        <v>0</v>
      </c>
      <c r="BR941" s="133">
        <f t="shared" si="1002"/>
        <v>0</v>
      </c>
      <c r="BS941" s="133">
        <f t="shared" si="1002"/>
        <v>0</v>
      </c>
      <c r="BT941" s="133">
        <f t="shared" si="1002"/>
        <v>0</v>
      </c>
      <c r="BU941" s="133">
        <f t="shared" si="1002"/>
        <v>0</v>
      </c>
      <c r="BV941" s="133">
        <f t="shared" si="1002"/>
        <v>0</v>
      </c>
      <c r="BW941" s="133">
        <f t="shared" si="1002"/>
        <v>0</v>
      </c>
      <c r="BX941" s="133">
        <f t="shared" si="1002"/>
        <v>0</v>
      </c>
      <c r="BY941" s="133">
        <f t="shared" si="1002"/>
        <v>37.928050000000006</v>
      </c>
      <c r="BZ941" s="133">
        <f t="shared" si="1002"/>
        <v>0</v>
      </c>
      <c r="CA941" s="133">
        <f t="shared" si="1002"/>
        <v>0</v>
      </c>
    </row>
    <row r="942" spans="1:79" ht="62.2" x14ac:dyDescent="0.35">
      <c r="A942" s="115" t="s">
        <v>1663</v>
      </c>
      <c r="B942" s="111" t="s">
        <v>234</v>
      </c>
      <c r="C942" s="108" t="s">
        <v>235</v>
      </c>
      <c r="D942" s="122">
        <v>12.52243</v>
      </c>
      <c r="E942" s="123"/>
      <c r="F942" s="122">
        <f>VLOOKUP(C942,'[1]13'!$C$23:$AZ$935,4,0)</f>
        <v>0</v>
      </c>
      <c r="G942" s="122">
        <f>VLOOKUP(C942,'[1]13'!$C$23:$AZ$935,5,0)</f>
        <v>0</v>
      </c>
      <c r="H942" s="122"/>
      <c r="I942" s="122">
        <f>VLOOKUP(C942,'[1]13'!$C$23:$AZ$935,7,0)</f>
        <v>0</v>
      </c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3"/>
      <c r="AC942" s="123"/>
      <c r="AD942" s="123"/>
      <c r="AE942" s="123"/>
      <c r="AF942" s="123"/>
      <c r="AG942" s="123"/>
      <c r="AH942" s="123">
        <v>0</v>
      </c>
      <c r="AI942" s="123">
        <v>0</v>
      </c>
      <c r="AJ942" s="123"/>
      <c r="AK942" s="123">
        <v>0</v>
      </c>
      <c r="AL942" s="123"/>
      <c r="AM942" s="123"/>
      <c r="AN942" s="123"/>
      <c r="AO942" s="122">
        <f t="shared" ref="AO942:AO943" si="1003">AV942+BC942</f>
        <v>0</v>
      </c>
      <c r="AP942" s="122">
        <f t="shared" ref="AP942:AP943" si="1004">AW942+BD942</f>
        <v>0</v>
      </c>
      <c r="AQ942" s="122">
        <f t="shared" ref="AQ942:AQ943" si="1005">AX942+BE942</f>
        <v>0</v>
      </c>
      <c r="AR942" s="122">
        <f t="shared" ref="AR942:AR943" si="1006">AY942+BF942</f>
        <v>0</v>
      </c>
      <c r="AS942" s="123"/>
      <c r="AT942" s="123"/>
      <c r="AU942" s="123"/>
      <c r="AV942" s="122">
        <f>VLOOKUP(C942,'[1]13'!$C$23:$AZ$935,46,0)</f>
        <v>0</v>
      </c>
      <c r="AW942" s="122">
        <f>VLOOKUP(C942,'[1]13'!$C$23:$AZ$935,47,0)</f>
        <v>0</v>
      </c>
      <c r="AX942" s="122"/>
      <c r="AY942" s="122">
        <f>VLOOKUP(C942,'[1]13'!$C$23:$AZ$935,49,0)</f>
        <v>0</v>
      </c>
      <c r="AZ942" s="123"/>
      <c r="BA942" s="123"/>
      <c r="BB942" s="123"/>
      <c r="BC942" s="123">
        <v>0</v>
      </c>
      <c r="BD942" s="123">
        <v>0</v>
      </c>
      <c r="BE942" s="123"/>
      <c r="BF942" s="123">
        <v>0</v>
      </c>
      <c r="BG942" s="123"/>
      <c r="BH942" s="123"/>
      <c r="BI942" s="123"/>
      <c r="BJ942" s="123"/>
      <c r="BK942" s="123"/>
      <c r="BL942" s="123"/>
      <c r="BM942" s="123"/>
      <c r="BN942" s="123"/>
      <c r="BO942" s="123"/>
      <c r="BP942" s="123"/>
      <c r="BQ942" s="123"/>
      <c r="BR942" s="123"/>
      <c r="BS942" s="123"/>
      <c r="BT942" s="123"/>
      <c r="BU942" s="123"/>
      <c r="BV942" s="123"/>
      <c r="BW942" s="123"/>
      <c r="BX942" s="123"/>
      <c r="BY942" s="122">
        <f t="shared" ref="BY942:BY943" si="1007">F942-AO942</f>
        <v>0</v>
      </c>
      <c r="BZ942" s="123"/>
      <c r="CA942" s="123"/>
    </row>
    <row r="943" spans="1:79" ht="62.2" x14ac:dyDescent="0.35">
      <c r="A943" s="115" t="s">
        <v>1663</v>
      </c>
      <c r="B943" s="111" t="s">
        <v>480</v>
      </c>
      <c r="C943" s="108" t="s">
        <v>600</v>
      </c>
      <c r="D943" s="122">
        <v>37.928050000000006</v>
      </c>
      <c r="E943" s="123"/>
      <c r="F943" s="122">
        <f>VLOOKUP(C943,'[1]13'!$C$23:$AZ$935,4,0)</f>
        <v>37.928050000000006</v>
      </c>
      <c r="G943" s="122">
        <f>VLOOKUP(C943,'[1]13'!$C$23:$AZ$935,5,0)</f>
        <v>0</v>
      </c>
      <c r="H943" s="122"/>
      <c r="I943" s="122">
        <f>VLOOKUP(C943,'[1]13'!$C$23:$AZ$935,7,0)</f>
        <v>7.6</v>
      </c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3"/>
      <c r="AC943" s="123"/>
      <c r="AD943" s="123"/>
      <c r="AE943" s="123"/>
      <c r="AF943" s="123"/>
      <c r="AG943" s="123"/>
      <c r="AH943" s="123">
        <v>37.928050000000006</v>
      </c>
      <c r="AI943" s="123">
        <v>0</v>
      </c>
      <c r="AJ943" s="123"/>
      <c r="AK943" s="123">
        <v>7.6</v>
      </c>
      <c r="AL943" s="123"/>
      <c r="AM943" s="123"/>
      <c r="AN943" s="123"/>
      <c r="AO943" s="122">
        <f t="shared" si="1003"/>
        <v>0</v>
      </c>
      <c r="AP943" s="122">
        <f t="shared" si="1004"/>
        <v>0</v>
      </c>
      <c r="AQ943" s="122">
        <f t="shared" si="1005"/>
        <v>0</v>
      </c>
      <c r="AR943" s="122">
        <f t="shared" si="1006"/>
        <v>0</v>
      </c>
      <c r="AS943" s="123"/>
      <c r="AT943" s="123"/>
      <c r="AU943" s="123"/>
      <c r="AV943" s="122">
        <f>VLOOKUP(C943,'[1]13'!$C$23:$AZ$935,46,0)</f>
        <v>0</v>
      </c>
      <c r="AW943" s="122">
        <f>VLOOKUP(C943,'[1]13'!$C$23:$AZ$935,47,0)</f>
        <v>0</v>
      </c>
      <c r="AX943" s="122"/>
      <c r="AY943" s="122">
        <f>VLOOKUP(C943,'[1]13'!$C$23:$AZ$935,49,0)</f>
        <v>0</v>
      </c>
      <c r="AZ943" s="123"/>
      <c r="BA943" s="123"/>
      <c r="BB943" s="123"/>
      <c r="BC943" s="123">
        <v>0</v>
      </c>
      <c r="BD943" s="123">
        <v>0</v>
      </c>
      <c r="BE943" s="123"/>
      <c r="BF943" s="123">
        <v>0</v>
      </c>
      <c r="BG943" s="123"/>
      <c r="BH943" s="123"/>
      <c r="BI943" s="123"/>
      <c r="BJ943" s="123"/>
      <c r="BK943" s="123"/>
      <c r="BL943" s="123"/>
      <c r="BM943" s="123"/>
      <c r="BN943" s="123"/>
      <c r="BO943" s="123"/>
      <c r="BP943" s="123"/>
      <c r="BQ943" s="123"/>
      <c r="BR943" s="123"/>
      <c r="BS943" s="123"/>
      <c r="BT943" s="123"/>
      <c r="BU943" s="123"/>
      <c r="BV943" s="123"/>
      <c r="BW943" s="123"/>
      <c r="BX943" s="123"/>
      <c r="BY943" s="122">
        <f t="shared" si="1007"/>
        <v>37.928050000000006</v>
      </c>
      <c r="BZ943" s="123"/>
      <c r="CA943" s="123"/>
    </row>
    <row r="944" spans="1:79" x14ac:dyDescent="0.35">
      <c r="A944" s="119"/>
      <c r="B944" s="118" t="s">
        <v>64</v>
      </c>
      <c r="C944" s="105"/>
      <c r="D944" s="133">
        <f t="shared" ref="D944:BN944" si="1008">SUM(D945:D948)</f>
        <v>3.4599999999999995</v>
      </c>
      <c r="E944" s="133">
        <f t="shared" si="1008"/>
        <v>0</v>
      </c>
      <c r="F944" s="133">
        <f t="shared" si="1008"/>
        <v>3.4599999999999995</v>
      </c>
      <c r="G944" s="133">
        <f t="shared" si="1008"/>
        <v>0</v>
      </c>
      <c r="H944" s="133">
        <f t="shared" si="1008"/>
        <v>0</v>
      </c>
      <c r="I944" s="133">
        <f t="shared" si="1008"/>
        <v>0.48000000000000004</v>
      </c>
      <c r="J944" s="133">
        <f t="shared" si="1008"/>
        <v>0</v>
      </c>
      <c r="K944" s="133">
        <f t="shared" si="1008"/>
        <v>0</v>
      </c>
      <c r="L944" s="133">
        <f t="shared" si="1008"/>
        <v>0</v>
      </c>
      <c r="M944" s="133">
        <f t="shared" si="1008"/>
        <v>0</v>
      </c>
      <c r="N944" s="133">
        <f t="shared" si="1008"/>
        <v>0</v>
      </c>
      <c r="O944" s="133">
        <f t="shared" si="1008"/>
        <v>0</v>
      </c>
      <c r="P944" s="133">
        <f t="shared" si="1008"/>
        <v>0</v>
      </c>
      <c r="Q944" s="133">
        <f t="shared" si="1008"/>
        <v>0</v>
      </c>
      <c r="R944" s="133">
        <f t="shared" si="1008"/>
        <v>0</v>
      </c>
      <c r="S944" s="133">
        <f t="shared" si="1008"/>
        <v>0</v>
      </c>
      <c r="T944" s="133">
        <f t="shared" si="1008"/>
        <v>0</v>
      </c>
      <c r="U944" s="133">
        <f t="shared" si="1008"/>
        <v>0</v>
      </c>
      <c r="V944" s="133">
        <f t="shared" si="1008"/>
        <v>0</v>
      </c>
      <c r="W944" s="133">
        <f t="shared" si="1008"/>
        <v>0</v>
      </c>
      <c r="X944" s="133">
        <f t="shared" si="1008"/>
        <v>0</v>
      </c>
      <c r="Y944" s="133">
        <f t="shared" si="1008"/>
        <v>0</v>
      </c>
      <c r="Z944" s="133">
        <f t="shared" si="1008"/>
        <v>0</v>
      </c>
      <c r="AA944" s="133">
        <f t="shared" si="1008"/>
        <v>0</v>
      </c>
      <c r="AB944" s="133">
        <f t="shared" si="1008"/>
        <v>0</v>
      </c>
      <c r="AC944" s="133">
        <f t="shared" si="1008"/>
        <v>0</v>
      </c>
      <c r="AD944" s="133">
        <f t="shared" si="1008"/>
        <v>0</v>
      </c>
      <c r="AE944" s="133">
        <f t="shared" si="1008"/>
        <v>0</v>
      </c>
      <c r="AF944" s="133">
        <f t="shared" si="1008"/>
        <v>0</v>
      </c>
      <c r="AG944" s="133">
        <f t="shared" si="1008"/>
        <v>0</v>
      </c>
      <c r="AH944" s="133">
        <f t="shared" si="1008"/>
        <v>3.4599999999999995</v>
      </c>
      <c r="AI944" s="133">
        <f t="shared" si="1008"/>
        <v>0</v>
      </c>
      <c r="AJ944" s="133">
        <f t="shared" si="1008"/>
        <v>0</v>
      </c>
      <c r="AK944" s="133">
        <f t="shared" si="1008"/>
        <v>0.48000000000000004</v>
      </c>
      <c r="AL944" s="133">
        <f t="shared" si="1008"/>
        <v>0</v>
      </c>
      <c r="AM944" s="133">
        <f t="shared" si="1008"/>
        <v>0</v>
      </c>
      <c r="AN944" s="133">
        <f t="shared" si="1008"/>
        <v>0</v>
      </c>
      <c r="AO944" s="133">
        <f t="shared" si="1008"/>
        <v>0</v>
      </c>
      <c r="AP944" s="133">
        <f t="shared" si="1008"/>
        <v>0</v>
      </c>
      <c r="AQ944" s="133">
        <f t="shared" si="1008"/>
        <v>0</v>
      </c>
      <c r="AR944" s="133">
        <f t="shared" si="1008"/>
        <v>0</v>
      </c>
      <c r="AS944" s="133">
        <f t="shared" si="1008"/>
        <v>0</v>
      </c>
      <c r="AT944" s="133">
        <f t="shared" si="1008"/>
        <v>0</v>
      </c>
      <c r="AU944" s="133">
        <f t="shared" si="1008"/>
        <v>0</v>
      </c>
      <c r="AV944" s="133">
        <f t="shared" si="1008"/>
        <v>0</v>
      </c>
      <c r="AW944" s="133">
        <f t="shared" si="1008"/>
        <v>0</v>
      </c>
      <c r="AX944" s="133">
        <f t="shared" si="1008"/>
        <v>0</v>
      </c>
      <c r="AY944" s="133">
        <f t="shared" si="1008"/>
        <v>0</v>
      </c>
      <c r="AZ944" s="133">
        <f t="shared" si="1008"/>
        <v>0</v>
      </c>
      <c r="BA944" s="133">
        <f t="shared" si="1008"/>
        <v>0</v>
      </c>
      <c r="BB944" s="133">
        <f t="shared" si="1008"/>
        <v>0</v>
      </c>
      <c r="BC944" s="133">
        <f t="shared" si="1008"/>
        <v>0</v>
      </c>
      <c r="BD944" s="133">
        <f t="shared" si="1008"/>
        <v>0</v>
      </c>
      <c r="BE944" s="133">
        <f t="shared" si="1008"/>
        <v>0</v>
      </c>
      <c r="BF944" s="133">
        <f t="shared" si="1008"/>
        <v>0</v>
      </c>
      <c r="BG944" s="133">
        <f t="shared" si="1008"/>
        <v>0</v>
      </c>
      <c r="BH944" s="133">
        <f t="shared" si="1008"/>
        <v>0</v>
      </c>
      <c r="BI944" s="133">
        <f t="shared" si="1008"/>
        <v>0</v>
      </c>
      <c r="BJ944" s="133">
        <f t="shared" si="1008"/>
        <v>0</v>
      </c>
      <c r="BK944" s="133">
        <f t="shared" si="1008"/>
        <v>0</v>
      </c>
      <c r="BL944" s="133">
        <f t="shared" si="1008"/>
        <v>0</v>
      </c>
      <c r="BM944" s="133">
        <f t="shared" si="1008"/>
        <v>0</v>
      </c>
      <c r="BN944" s="133">
        <f t="shared" si="1008"/>
        <v>0</v>
      </c>
      <c r="BO944" s="133">
        <f t="shared" ref="BO944:CA944" si="1009">SUM(BO945:BO948)</f>
        <v>0</v>
      </c>
      <c r="BP944" s="133">
        <f t="shared" si="1009"/>
        <v>0</v>
      </c>
      <c r="BQ944" s="133">
        <f t="shared" si="1009"/>
        <v>0</v>
      </c>
      <c r="BR944" s="133">
        <f t="shared" si="1009"/>
        <v>0</v>
      </c>
      <c r="BS944" s="133">
        <f t="shared" si="1009"/>
        <v>0</v>
      </c>
      <c r="BT944" s="133">
        <f t="shared" si="1009"/>
        <v>0</v>
      </c>
      <c r="BU944" s="133">
        <f t="shared" si="1009"/>
        <v>0</v>
      </c>
      <c r="BV944" s="133">
        <f t="shared" si="1009"/>
        <v>0</v>
      </c>
      <c r="BW944" s="133">
        <f t="shared" si="1009"/>
        <v>0</v>
      </c>
      <c r="BX944" s="133">
        <f t="shared" si="1009"/>
        <v>0</v>
      </c>
      <c r="BY944" s="133">
        <f t="shared" si="1009"/>
        <v>3.4599999999999995</v>
      </c>
      <c r="BZ944" s="133">
        <f t="shared" si="1009"/>
        <v>0</v>
      </c>
      <c r="CA944" s="133">
        <f t="shared" si="1009"/>
        <v>0</v>
      </c>
    </row>
    <row r="945" spans="1:79" ht="46.65" x14ac:dyDescent="0.35">
      <c r="A945" s="115" t="s">
        <v>1663</v>
      </c>
      <c r="B945" s="111" t="s">
        <v>1900</v>
      </c>
      <c r="C945" s="108" t="s">
        <v>1629</v>
      </c>
      <c r="D945" s="122">
        <v>2.9084299999999996</v>
      </c>
      <c r="E945" s="123"/>
      <c r="F945" s="122">
        <f>VLOOKUP(C945,'[1]13'!$C$23:$AZ$935,4,0)</f>
        <v>2.9084299999999996</v>
      </c>
      <c r="G945" s="122">
        <f>VLOOKUP(C945,'[1]13'!$C$23:$AZ$935,5,0)</f>
        <v>0</v>
      </c>
      <c r="H945" s="122"/>
      <c r="I945" s="122">
        <f>VLOOKUP(C945,'[1]13'!$C$23:$AZ$935,7,0)</f>
        <v>0.28000000000000003</v>
      </c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3"/>
      <c r="AC945" s="123"/>
      <c r="AD945" s="123"/>
      <c r="AE945" s="123"/>
      <c r="AF945" s="123"/>
      <c r="AG945" s="123"/>
      <c r="AH945" s="123">
        <v>2.9084299999999996</v>
      </c>
      <c r="AI945" s="123">
        <v>0</v>
      </c>
      <c r="AJ945" s="123"/>
      <c r="AK945" s="123">
        <v>0.28000000000000003</v>
      </c>
      <c r="AL945" s="123"/>
      <c r="AM945" s="123"/>
      <c r="AN945" s="123"/>
      <c r="AO945" s="122">
        <f t="shared" ref="AO945:AO948" si="1010">AV945+BC945</f>
        <v>0</v>
      </c>
      <c r="AP945" s="122">
        <f t="shared" ref="AP945:AP948" si="1011">AW945+BD945</f>
        <v>0</v>
      </c>
      <c r="AQ945" s="122">
        <f t="shared" ref="AQ945:AQ948" si="1012">AX945+BE945</f>
        <v>0</v>
      </c>
      <c r="AR945" s="122">
        <f t="shared" ref="AR945:AR948" si="1013">AY945+BF945</f>
        <v>0</v>
      </c>
      <c r="AS945" s="123"/>
      <c r="AT945" s="123"/>
      <c r="AU945" s="123"/>
      <c r="AV945" s="122">
        <f>VLOOKUP(C945,'[1]13'!$C$23:$AZ$935,46,0)</f>
        <v>0</v>
      </c>
      <c r="AW945" s="122">
        <f>VLOOKUP(C945,'[1]13'!$C$23:$AZ$935,47,0)</f>
        <v>0</v>
      </c>
      <c r="AX945" s="122"/>
      <c r="AY945" s="122">
        <f>VLOOKUP(C945,'[1]13'!$C$23:$AZ$935,49,0)</f>
        <v>0</v>
      </c>
      <c r="AZ945" s="123"/>
      <c r="BA945" s="123"/>
      <c r="BB945" s="123"/>
      <c r="BC945" s="123">
        <v>0</v>
      </c>
      <c r="BD945" s="123">
        <v>0</v>
      </c>
      <c r="BE945" s="123"/>
      <c r="BF945" s="123">
        <v>0</v>
      </c>
      <c r="BG945" s="123"/>
      <c r="BH945" s="123"/>
      <c r="BI945" s="123"/>
      <c r="BJ945" s="123"/>
      <c r="BK945" s="123"/>
      <c r="BL945" s="123"/>
      <c r="BM945" s="123"/>
      <c r="BN945" s="123"/>
      <c r="BO945" s="123"/>
      <c r="BP945" s="123"/>
      <c r="BQ945" s="123"/>
      <c r="BR945" s="123"/>
      <c r="BS945" s="123"/>
      <c r="BT945" s="123"/>
      <c r="BU945" s="123"/>
      <c r="BV945" s="123"/>
      <c r="BW945" s="123"/>
      <c r="BX945" s="123"/>
      <c r="BY945" s="122">
        <f t="shared" ref="BY945:BY948" si="1014">F945-AO945</f>
        <v>2.9084299999999996</v>
      </c>
      <c r="BZ945" s="123"/>
      <c r="CA945" s="123"/>
    </row>
    <row r="946" spans="1:79" ht="93.25" x14ac:dyDescent="0.35">
      <c r="A946" s="115" t="s">
        <v>1663</v>
      </c>
      <c r="B946" s="111" t="s">
        <v>1901</v>
      </c>
      <c r="C946" s="108" t="s">
        <v>1630</v>
      </c>
      <c r="D946" s="122">
        <v>0.55157</v>
      </c>
      <c r="E946" s="123"/>
      <c r="F946" s="122">
        <f>VLOOKUP(C946,'[1]13'!$C$23:$AZ$935,4,0)</f>
        <v>0.55157</v>
      </c>
      <c r="G946" s="122">
        <f>VLOOKUP(C946,'[1]13'!$C$23:$AZ$935,5,0)</f>
        <v>0</v>
      </c>
      <c r="H946" s="122"/>
      <c r="I946" s="122">
        <f>VLOOKUP(C946,'[1]13'!$C$23:$AZ$935,7,0)</f>
        <v>0.2</v>
      </c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3"/>
      <c r="AC946" s="123"/>
      <c r="AD946" s="123"/>
      <c r="AE946" s="123"/>
      <c r="AF946" s="123"/>
      <c r="AG946" s="123"/>
      <c r="AH946" s="123">
        <v>0.55157</v>
      </c>
      <c r="AI946" s="123">
        <v>0</v>
      </c>
      <c r="AJ946" s="123"/>
      <c r="AK946" s="123">
        <v>0.2</v>
      </c>
      <c r="AL946" s="123"/>
      <c r="AM946" s="123"/>
      <c r="AN946" s="123"/>
      <c r="AO946" s="122">
        <f t="shared" si="1010"/>
        <v>0</v>
      </c>
      <c r="AP946" s="122">
        <f t="shared" si="1011"/>
        <v>0</v>
      </c>
      <c r="AQ946" s="122">
        <f t="shared" si="1012"/>
        <v>0</v>
      </c>
      <c r="AR946" s="122">
        <f t="shared" si="1013"/>
        <v>0</v>
      </c>
      <c r="AS946" s="123"/>
      <c r="AT946" s="123"/>
      <c r="AU946" s="123"/>
      <c r="AV946" s="122">
        <f>VLOOKUP(C946,'[1]13'!$C$23:$AZ$935,46,0)</f>
        <v>0</v>
      </c>
      <c r="AW946" s="122">
        <f>VLOOKUP(C946,'[1]13'!$C$23:$AZ$935,47,0)</f>
        <v>0</v>
      </c>
      <c r="AX946" s="122"/>
      <c r="AY946" s="122">
        <f>VLOOKUP(C946,'[1]13'!$C$23:$AZ$935,49,0)</f>
        <v>0</v>
      </c>
      <c r="AZ946" s="123"/>
      <c r="BA946" s="123"/>
      <c r="BB946" s="123"/>
      <c r="BC946" s="123">
        <v>0</v>
      </c>
      <c r="BD946" s="123">
        <v>0</v>
      </c>
      <c r="BE946" s="123"/>
      <c r="BF946" s="123">
        <v>0</v>
      </c>
      <c r="BG946" s="123"/>
      <c r="BH946" s="123"/>
      <c r="BI946" s="123"/>
      <c r="BJ946" s="123"/>
      <c r="BK946" s="123"/>
      <c r="BL946" s="123"/>
      <c r="BM946" s="123"/>
      <c r="BN946" s="123"/>
      <c r="BO946" s="123"/>
      <c r="BP946" s="123"/>
      <c r="BQ946" s="123"/>
      <c r="BR946" s="123"/>
      <c r="BS946" s="123"/>
      <c r="BT946" s="123"/>
      <c r="BU946" s="123"/>
      <c r="BV946" s="123"/>
      <c r="BW946" s="123"/>
      <c r="BX946" s="123"/>
      <c r="BY946" s="122">
        <f t="shared" si="1014"/>
        <v>0.55157</v>
      </c>
      <c r="BZ946" s="123"/>
      <c r="CA946" s="123"/>
    </row>
    <row r="947" spans="1:79" ht="62.2" x14ac:dyDescent="0.35">
      <c r="A947" s="115" t="s">
        <v>1663</v>
      </c>
      <c r="B947" s="111" t="s">
        <v>1902</v>
      </c>
      <c r="C947" s="108" t="s">
        <v>1631</v>
      </c>
      <c r="D947" s="122">
        <v>0</v>
      </c>
      <c r="E947" s="123"/>
      <c r="F947" s="122">
        <f>VLOOKUP(C947,'[1]13'!$C$23:$AZ$935,4,0)</f>
        <v>0</v>
      </c>
      <c r="G947" s="122">
        <f>VLOOKUP(C947,'[1]13'!$C$23:$AZ$935,5,0)</f>
        <v>0</v>
      </c>
      <c r="H947" s="122"/>
      <c r="I947" s="122">
        <f>VLOOKUP(C947,'[1]13'!$C$23:$AZ$935,7,0)</f>
        <v>0</v>
      </c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3"/>
      <c r="AC947" s="123"/>
      <c r="AD947" s="123"/>
      <c r="AE947" s="123"/>
      <c r="AF947" s="123"/>
      <c r="AG947" s="123"/>
      <c r="AH947" s="123">
        <v>0</v>
      </c>
      <c r="AI947" s="123">
        <v>0</v>
      </c>
      <c r="AJ947" s="123"/>
      <c r="AK947" s="123">
        <v>0</v>
      </c>
      <c r="AL947" s="123"/>
      <c r="AM947" s="123"/>
      <c r="AN947" s="123"/>
      <c r="AO947" s="122">
        <f t="shared" si="1010"/>
        <v>0</v>
      </c>
      <c r="AP947" s="122">
        <f t="shared" si="1011"/>
        <v>0</v>
      </c>
      <c r="AQ947" s="122">
        <f t="shared" si="1012"/>
        <v>0</v>
      </c>
      <c r="AR947" s="122">
        <f t="shared" si="1013"/>
        <v>0</v>
      </c>
      <c r="AS947" s="123"/>
      <c r="AT947" s="123"/>
      <c r="AU947" s="123"/>
      <c r="AV947" s="122">
        <f>VLOOKUP(C947,'[1]13'!$C$23:$AZ$935,46,0)</f>
        <v>0</v>
      </c>
      <c r="AW947" s="122">
        <f>VLOOKUP(C947,'[1]13'!$C$23:$AZ$935,47,0)</f>
        <v>0</v>
      </c>
      <c r="AX947" s="122"/>
      <c r="AY947" s="122">
        <f>VLOOKUP(C947,'[1]13'!$C$23:$AZ$935,49,0)</f>
        <v>0</v>
      </c>
      <c r="AZ947" s="123"/>
      <c r="BA947" s="123"/>
      <c r="BB947" s="123"/>
      <c r="BC947" s="123">
        <v>0</v>
      </c>
      <c r="BD947" s="123">
        <v>0</v>
      </c>
      <c r="BE947" s="123"/>
      <c r="BF947" s="123">
        <v>0</v>
      </c>
      <c r="BG947" s="123"/>
      <c r="BH947" s="123"/>
      <c r="BI947" s="123"/>
      <c r="BJ947" s="123"/>
      <c r="BK947" s="123"/>
      <c r="BL947" s="123"/>
      <c r="BM947" s="123"/>
      <c r="BN947" s="123"/>
      <c r="BO947" s="123"/>
      <c r="BP947" s="123"/>
      <c r="BQ947" s="123"/>
      <c r="BR947" s="123"/>
      <c r="BS947" s="123"/>
      <c r="BT947" s="123"/>
      <c r="BU947" s="123"/>
      <c r="BV947" s="123"/>
      <c r="BW947" s="123"/>
      <c r="BX947" s="123"/>
      <c r="BY947" s="122">
        <f t="shared" si="1014"/>
        <v>0</v>
      </c>
      <c r="BZ947" s="123"/>
      <c r="CA947" s="123"/>
    </row>
    <row r="948" spans="1:79" ht="46.65" x14ac:dyDescent="0.35">
      <c r="A948" s="115" t="s">
        <v>1663</v>
      </c>
      <c r="B948" s="111" t="s">
        <v>1903</v>
      </c>
      <c r="C948" s="108" t="s">
        <v>1973</v>
      </c>
      <c r="D948" s="122"/>
      <c r="E948" s="123"/>
      <c r="F948" s="122"/>
      <c r="G948" s="122"/>
      <c r="H948" s="122"/>
      <c r="I948" s="122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3"/>
      <c r="AC948" s="123"/>
      <c r="AD948" s="123"/>
      <c r="AE948" s="123"/>
      <c r="AF948" s="123"/>
      <c r="AG948" s="123"/>
      <c r="AH948" s="123"/>
      <c r="AI948" s="123"/>
      <c r="AJ948" s="123"/>
      <c r="AK948" s="123"/>
      <c r="AL948" s="123"/>
      <c r="AM948" s="123"/>
      <c r="AN948" s="123"/>
      <c r="AO948" s="122">
        <f t="shared" si="1010"/>
        <v>0</v>
      </c>
      <c r="AP948" s="122">
        <f t="shared" si="1011"/>
        <v>0</v>
      </c>
      <c r="AQ948" s="122">
        <f t="shared" si="1012"/>
        <v>0</v>
      </c>
      <c r="AR948" s="122">
        <f t="shared" si="1013"/>
        <v>0</v>
      </c>
      <c r="AS948" s="123"/>
      <c r="AT948" s="123"/>
      <c r="AU948" s="123"/>
      <c r="AV948" s="122"/>
      <c r="AW948" s="122"/>
      <c r="AX948" s="122"/>
      <c r="AY948" s="122"/>
      <c r="AZ948" s="123"/>
      <c r="BA948" s="123"/>
      <c r="BB948" s="123"/>
      <c r="BC948" s="123">
        <v>0</v>
      </c>
      <c r="BD948" s="123">
        <v>0</v>
      </c>
      <c r="BE948" s="123"/>
      <c r="BF948" s="123">
        <v>0</v>
      </c>
      <c r="BG948" s="123"/>
      <c r="BH948" s="123"/>
      <c r="BI948" s="123"/>
      <c r="BJ948" s="123"/>
      <c r="BK948" s="123"/>
      <c r="BL948" s="123"/>
      <c r="BM948" s="123"/>
      <c r="BN948" s="123"/>
      <c r="BO948" s="123"/>
      <c r="BP948" s="123"/>
      <c r="BQ948" s="123"/>
      <c r="BR948" s="123"/>
      <c r="BS948" s="123"/>
      <c r="BT948" s="123"/>
      <c r="BU948" s="123"/>
      <c r="BV948" s="123"/>
      <c r="BW948" s="123"/>
      <c r="BX948" s="123"/>
      <c r="BY948" s="122">
        <f t="shared" si="1014"/>
        <v>0</v>
      </c>
      <c r="BZ948" s="123"/>
      <c r="CA948" s="123"/>
    </row>
    <row r="949" spans="1:79" x14ac:dyDescent="0.35">
      <c r="A949" s="117"/>
      <c r="B949" s="118" t="s">
        <v>39</v>
      </c>
      <c r="C949" s="105"/>
      <c r="D949" s="133">
        <f t="shared" ref="D949" si="1015">SUM(D950)</f>
        <v>0.97826000000000002</v>
      </c>
      <c r="E949" s="133">
        <f t="shared" ref="E949" si="1016">SUM(E950)</f>
        <v>0</v>
      </c>
      <c r="F949" s="133">
        <f t="shared" ref="F949" si="1017">SUM(F950)</f>
        <v>0.97826000000000013</v>
      </c>
      <c r="G949" s="133">
        <f t="shared" ref="G949" si="1018">SUM(G950)</f>
        <v>0</v>
      </c>
      <c r="H949" s="133">
        <f t="shared" ref="H949" si="1019">SUM(H950)</f>
        <v>0</v>
      </c>
      <c r="I949" s="133">
        <f t="shared" ref="I949" si="1020">SUM(I950)</f>
        <v>0.6</v>
      </c>
      <c r="J949" s="133">
        <f t="shared" ref="J949" si="1021">SUM(J950)</f>
        <v>0</v>
      </c>
      <c r="K949" s="133">
        <f t="shared" ref="K949" si="1022">SUM(K950)</f>
        <v>0</v>
      </c>
      <c r="L949" s="133">
        <f t="shared" ref="L949" si="1023">SUM(L950)</f>
        <v>0</v>
      </c>
      <c r="M949" s="133">
        <f t="shared" ref="M949" si="1024">SUM(M950)</f>
        <v>0</v>
      </c>
      <c r="N949" s="133">
        <f t="shared" ref="N949" si="1025">SUM(N950)</f>
        <v>0</v>
      </c>
      <c r="O949" s="133">
        <f t="shared" ref="O949" si="1026">SUM(O950)</f>
        <v>0</v>
      </c>
      <c r="P949" s="133">
        <f t="shared" ref="P949" si="1027">SUM(P950)</f>
        <v>0</v>
      </c>
      <c r="Q949" s="133">
        <f t="shared" ref="Q949" si="1028">SUM(Q950)</f>
        <v>0</v>
      </c>
      <c r="R949" s="133">
        <f t="shared" ref="R949" si="1029">SUM(R950)</f>
        <v>0</v>
      </c>
      <c r="S949" s="133">
        <f t="shared" ref="S949" si="1030">SUM(S950)</f>
        <v>0</v>
      </c>
      <c r="T949" s="133">
        <f t="shared" ref="T949" si="1031">SUM(T950)</f>
        <v>0</v>
      </c>
      <c r="U949" s="133">
        <f t="shared" ref="U949" si="1032">SUM(U950)</f>
        <v>0</v>
      </c>
      <c r="V949" s="133">
        <f t="shared" ref="V949" si="1033">SUM(V950)</f>
        <v>0</v>
      </c>
      <c r="W949" s="133">
        <f t="shared" ref="W949" si="1034">SUM(W950)</f>
        <v>0</v>
      </c>
      <c r="X949" s="133">
        <f t="shared" ref="X949" si="1035">SUM(X950)</f>
        <v>0</v>
      </c>
      <c r="Y949" s="133">
        <f t="shared" ref="Y949" si="1036">SUM(Y950)</f>
        <v>0</v>
      </c>
      <c r="Z949" s="133">
        <f t="shared" ref="Z949" si="1037">SUM(Z950)</f>
        <v>0</v>
      </c>
      <c r="AA949" s="133">
        <f t="shared" ref="AA949" si="1038">SUM(AA950)</f>
        <v>0</v>
      </c>
      <c r="AB949" s="133">
        <f t="shared" ref="AB949" si="1039">SUM(AB950)</f>
        <v>0</v>
      </c>
      <c r="AC949" s="133">
        <f t="shared" ref="AC949" si="1040">SUM(AC950)</f>
        <v>0</v>
      </c>
      <c r="AD949" s="133">
        <f t="shared" ref="AD949" si="1041">SUM(AD950)</f>
        <v>0</v>
      </c>
      <c r="AE949" s="133">
        <f t="shared" ref="AE949" si="1042">SUM(AE950)</f>
        <v>0</v>
      </c>
      <c r="AF949" s="133">
        <f t="shared" ref="AF949" si="1043">SUM(AF950)</f>
        <v>0</v>
      </c>
      <c r="AG949" s="133">
        <f t="shared" ref="AG949" si="1044">SUM(AG950)</f>
        <v>0</v>
      </c>
      <c r="AH949" s="133">
        <f t="shared" ref="AH949" si="1045">SUM(AH950)</f>
        <v>0.97826000000000013</v>
      </c>
      <c r="AI949" s="133">
        <f t="shared" ref="AI949" si="1046">SUM(AI950)</f>
        <v>0</v>
      </c>
      <c r="AJ949" s="133">
        <f t="shared" ref="AJ949" si="1047">SUM(AJ950)</f>
        <v>0</v>
      </c>
      <c r="AK949" s="133">
        <f t="shared" ref="AK949" si="1048">SUM(AK950)</f>
        <v>0.6</v>
      </c>
      <c r="AL949" s="133">
        <f t="shared" ref="AL949" si="1049">SUM(AL950)</f>
        <v>0</v>
      </c>
      <c r="AM949" s="133">
        <f t="shared" ref="AM949" si="1050">SUM(AM950)</f>
        <v>0</v>
      </c>
      <c r="AN949" s="133">
        <f t="shared" ref="AN949" si="1051">SUM(AN950)</f>
        <v>0</v>
      </c>
      <c r="AO949" s="133">
        <f t="shared" ref="AO949" si="1052">SUM(AO950)</f>
        <v>0</v>
      </c>
      <c r="AP949" s="133">
        <f t="shared" ref="AP949" si="1053">SUM(AP950)</f>
        <v>0</v>
      </c>
      <c r="AQ949" s="133">
        <f t="shared" ref="AQ949" si="1054">SUM(AQ950)</f>
        <v>0</v>
      </c>
      <c r="AR949" s="133">
        <f t="shared" ref="AR949" si="1055">SUM(AR950)</f>
        <v>0</v>
      </c>
      <c r="AS949" s="133">
        <f t="shared" ref="AS949" si="1056">SUM(AS950)</f>
        <v>0</v>
      </c>
      <c r="AT949" s="133">
        <f t="shared" ref="AT949" si="1057">SUM(AT950)</f>
        <v>0</v>
      </c>
      <c r="AU949" s="133">
        <f t="shared" ref="AU949" si="1058">SUM(AU950)</f>
        <v>0</v>
      </c>
      <c r="AV949" s="133">
        <f t="shared" ref="AV949" si="1059">SUM(AV950)</f>
        <v>0</v>
      </c>
      <c r="AW949" s="133">
        <f t="shared" ref="AW949" si="1060">SUM(AW950)</f>
        <v>0</v>
      </c>
      <c r="AX949" s="133">
        <f t="shared" ref="AX949" si="1061">SUM(AX950)</f>
        <v>0</v>
      </c>
      <c r="AY949" s="133">
        <f t="shared" ref="AY949" si="1062">SUM(AY950)</f>
        <v>0</v>
      </c>
      <c r="AZ949" s="133">
        <f t="shared" ref="AZ949" si="1063">SUM(AZ950)</f>
        <v>0</v>
      </c>
      <c r="BA949" s="133">
        <f t="shared" ref="BA949" si="1064">SUM(BA950)</f>
        <v>0</v>
      </c>
      <c r="BB949" s="133">
        <f t="shared" ref="BB949" si="1065">SUM(BB950)</f>
        <v>0</v>
      </c>
      <c r="BC949" s="133">
        <f t="shared" ref="BC949" si="1066">SUM(BC950)</f>
        <v>0</v>
      </c>
      <c r="BD949" s="133">
        <f t="shared" ref="BD949" si="1067">SUM(BD950)</f>
        <v>0</v>
      </c>
      <c r="BE949" s="133">
        <f t="shared" ref="BE949" si="1068">SUM(BE950)</f>
        <v>0</v>
      </c>
      <c r="BF949" s="133">
        <f t="shared" ref="BF949" si="1069">SUM(BF950)</f>
        <v>0</v>
      </c>
      <c r="BG949" s="133">
        <f t="shared" ref="BG949" si="1070">SUM(BG950)</f>
        <v>0</v>
      </c>
      <c r="BH949" s="133">
        <f t="shared" ref="BH949" si="1071">SUM(BH950)</f>
        <v>0</v>
      </c>
      <c r="BI949" s="133">
        <f t="shared" ref="BI949" si="1072">SUM(BI950)</f>
        <v>0</v>
      </c>
      <c r="BJ949" s="133">
        <f t="shared" ref="BJ949" si="1073">SUM(BJ950)</f>
        <v>0</v>
      </c>
      <c r="BK949" s="133">
        <f t="shared" ref="BK949" si="1074">SUM(BK950)</f>
        <v>0</v>
      </c>
      <c r="BL949" s="133">
        <f t="shared" ref="BL949" si="1075">SUM(BL950)</f>
        <v>0</v>
      </c>
      <c r="BM949" s="133">
        <f t="shared" ref="BM949" si="1076">SUM(BM950)</f>
        <v>0</v>
      </c>
      <c r="BN949" s="133">
        <f t="shared" ref="BN949" si="1077">SUM(BN950)</f>
        <v>0</v>
      </c>
      <c r="BO949" s="133">
        <f t="shared" ref="BO949" si="1078">SUM(BO950)</f>
        <v>0</v>
      </c>
      <c r="BP949" s="133">
        <f t="shared" ref="BP949" si="1079">SUM(BP950)</f>
        <v>0</v>
      </c>
      <c r="BQ949" s="133">
        <f t="shared" ref="BQ949" si="1080">SUM(BQ950)</f>
        <v>0</v>
      </c>
      <c r="BR949" s="133">
        <f t="shared" ref="BR949" si="1081">SUM(BR950)</f>
        <v>0</v>
      </c>
      <c r="BS949" s="133">
        <f t="shared" ref="BS949" si="1082">SUM(BS950)</f>
        <v>0</v>
      </c>
      <c r="BT949" s="133">
        <f t="shared" ref="BT949" si="1083">SUM(BT950)</f>
        <v>0</v>
      </c>
      <c r="BU949" s="133">
        <f t="shared" ref="BU949" si="1084">SUM(BU950)</f>
        <v>0</v>
      </c>
      <c r="BV949" s="133">
        <f t="shared" ref="BV949" si="1085">SUM(BV950)</f>
        <v>0</v>
      </c>
      <c r="BW949" s="133">
        <f t="shared" ref="BW949" si="1086">SUM(BW950)</f>
        <v>0</v>
      </c>
      <c r="BX949" s="133">
        <f t="shared" ref="BX949" si="1087">SUM(BX950)</f>
        <v>0</v>
      </c>
      <c r="BY949" s="133">
        <f t="shared" ref="BY949" si="1088">SUM(BY950)</f>
        <v>0.97826000000000013</v>
      </c>
      <c r="BZ949" s="133">
        <f t="shared" ref="BZ949" si="1089">SUM(BZ950)</f>
        <v>0</v>
      </c>
      <c r="CA949" s="133">
        <f t="shared" ref="CA949" si="1090">SUM(CA950)</f>
        <v>0</v>
      </c>
    </row>
    <row r="950" spans="1:79" ht="31.1" x14ac:dyDescent="0.35">
      <c r="A950" s="115" t="s">
        <v>1663</v>
      </c>
      <c r="B950" s="111" t="s">
        <v>1113</v>
      </c>
      <c r="C950" s="108" t="s">
        <v>1632</v>
      </c>
      <c r="D950" s="122">
        <v>0.97826000000000002</v>
      </c>
      <c r="E950" s="123"/>
      <c r="F950" s="122">
        <f>VLOOKUP(C950,'[1]13'!$C$23:$AZ$935,4,0)</f>
        <v>0.97826000000000013</v>
      </c>
      <c r="G950" s="122">
        <f>VLOOKUP(C950,'[1]13'!$C$23:$AZ$935,5,0)</f>
        <v>0</v>
      </c>
      <c r="H950" s="122"/>
      <c r="I950" s="122">
        <f>VLOOKUP(C950,'[1]13'!$C$23:$AZ$935,7,0)</f>
        <v>0.6</v>
      </c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3"/>
      <c r="AC950" s="123"/>
      <c r="AD950" s="123"/>
      <c r="AE950" s="123"/>
      <c r="AF950" s="123"/>
      <c r="AG950" s="123"/>
      <c r="AH950" s="123">
        <v>0.97826000000000013</v>
      </c>
      <c r="AI950" s="123">
        <v>0</v>
      </c>
      <c r="AJ950" s="123"/>
      <c r="AK950" s="123">
        <v>0.6</v>
      </c>
      <c r="AL950" s="123"/>
      <c r="AM950" s="123"/>
      <c r="AN950" s="123"/>
      <c r="AO950" s="122">
        <f>AV950+BC950</f>
        <v>0</v>
      </c>
      <c r="AP950" s="122">
        <f t="shared" ref="AP950" si="1091">AW950+BD950</f>
        <v>0</v>
      </c>
      <c r="AQ950" s="122">
        <f t="shared" ref="AQ950" si="1092">AX950+BE950</f>
        <v>0</v>
      </c>
      <c r="AR950" s="122">
        <f t="shared" ref="AR950" si="1093">AY950+BF950</f>
        <v>0</v>
      </c>
      <c r="AS950" s="123"/>
      <c r="AT950" s="123"/>
      <c r="AU950" s="123"/>
      <c r="AV950" s="122">
        <f>VLOOKUP(C950,'[1]13'!$C$23:$AZ$935,46,0)</f>
        <v>0</v>
      </c>
      <c r="AW950" s="122">
        <f>VLOOKUP(C950,'[1]13'!$C$23:$AZ$935,47,0)</f>
        <v>0</v>
      </c>
      <c r="AX950" s="122"/>
      <c r="AY950" s="122">
        <f>VLOOKUP(C950,'[1]13'!$C$23:$AZ$935,49,0)</f>
        <v>0</v>
      </c>
      <c r="AZ950" s="123"/>
      <c r="BA950" s="123"/>
      <c r="BB950" s="123"/>
      <c r="BC950" s="123">
        <v>0</v>
      </c>
      <c r="BD950" s="123">
        <v>0</v>
      </c>
      <c r="BE950" s="123"/>
      <c r="BF950" s="123">
        <v>0</v>
      </c>
      <c r="BG950" s="123"/>
      <c r="BH950" s="123"/>
      <c r="BI950" s="123"/>
      <c r="BJ950" s="123"/>
      <c r="BK950" s="123"/>
      <c r="BL950" s="123"/>
      <c r="BM950" s="123"/>
      <c r="BN950" s="123"/>
      <c r="BO950" s="123"/>
      <c r="BP950" s="123"/>
      <c r="BQ950" s="123"/>
      <c r="BR950" s="123"/>
      <c r="BS950" s="123"/>
      <c r="BT950" s="123"/>
      <c r="BU950" s="123"/>
      <c r="BV950" s="123"/>
      <c r="BW950" s="123"/>
      <c r="BX950" s="123"/>
      <c r="BY950" s="122">
        <f>F950-AO950</f>
        <v>0.97826000000000013</v>
      </c>
      <c r="BZ950" s="123"/>
      <c r="CA950" s="123"/>
    </row>
    <row r="951" spans="1:79" x14ac:dyDescent="0.35">
      <c r="A951" s="119"/>
      <c r="B951" s="118" t="s">
        <v>91</v>
      </c>
      <c r="C951" s="105"/>
      <c r="D951" s="133">
        <f t="shared" ref="D951:BN951" si="1094">SUM(D952:D960)</f>
        <v>117.93573999999998</v>
      </c>
      <c r="E951" s="133">
        <f t="shared" si="1094"/>
        <v>0</v>
      </c>
      <c r="F951" s="133">
        <f t="shared" si="1094"/>
        <v>26.148250000000001</v>
      </c>
      <c r="G951" s="133">
        <f t="shared" si="1094"/>
        <v>1.26</v>
      </c>
      <c r="H951" s="133">
        <f t="shared" si="1094"/>
        <v>0</v>
      </c>
      <c r="I951" s="133">
        <f t="shared" si="1094"/>
        <v>1.9500000000000002</v>
      </c>
      <c r="J951" s="133">
        <f t="shared" si="1094"/>
        <v>0</v>
      </c>
      <c r="K951" s="133">
        <f t="shared" si="1094"/>
        <v>0</v>
      </c>
      <c r="L951" s="133">
        <f t="shared" si="1094"/>
        <v>0</v>
      </c>
      <c r="M951" s="133">
        <f t="shared" si="1094"/>
        <v>0</v>
      </c>
      <c r="N951" s="133">
        <f t="shared" si="1094"/>
        <v>0</v>
      </c>
      <c r="O951" s="133">
        <f t="shared" si="1094"/>
        <v>0</v>
      </c>
      <c r="P951" s="133">
        <f t="shared" si="1094"/>
        <v>0</v>
      </c>
      <c r="Q951" s="133">
        <f t="shared" si="1094"/>
        <v>0</v>
      </c>
      <c r="R951" s="133">
        <f t="shared" si="1094"/>
        <v>0</v>
      </c>
      <c r="S951" s="133">
        <f t="shared" si="1094"/>
        <v>0</v>
      </c>
      <c r="T951" s="133">
        <f t="shared" si="1094"/>
        <v>0</v>
      </c>
      <c r="U951" s="133">
        <f t="shared" si="1094"/>
        <v>0</v>
      </c>
      <c r="V951" s="133">
        <f t="shared" si="1094"/>
        <v>0</v>
      </c>
      <c r="W951" s="133">
        <f t="shared" si="1094"/>
        <v>0</v>
      </c>
      <c r="X951" s="133">
        <f t="shared" si="1094"/>
        <v>0</v>
      </c>
      <c r="Y951" s="133">
        <f t="shared" si="1094"/>
        <v>0</v>
      </c>
      <c r="Z951" s="133">
        <f t="shared" si="1094"/>
        <v>0</v>
      </c>
      <c r="AA951" s="133">
        <f t="shared" si="1094"/>
        <v>0</v>
      </c>
      <c r="AB951" s="133">
        <f t="shared" si="1094"/>
        <v>0</v>
      </c>
      <c r="AC951" s="133">
        <f t="shared" si="1094"/>
        <v>0</v>
      </c>
      <c r="AD951" s="133">
        <f t="shared" si="1094"/>
        <v>0</v>
      </c>
      <c r="AE951" s="133">
        <f t="shared" si="1094"/>
        <v>0</v>
      </c>
      <c r="AF951" s="133">
        <f t="shared" si="1094"/>
        <v>0</v>
      </c>
      <c r="AG951" s="133">
        <f t="shared" si="1094"/>
        <v>0</v>
      </c>
      <c r="AH951" s="133">
        <f t="shared" si="1094"/>
        <v>26.148250000000001</v>
      </c>
      <c r="AI951" s="133">
        <f t="shared" si="1094"/>
        <v>1.26</v>
      </c>
      <c r="AJ951" s="133">
        <f t="shared" si="1094"/>
        <v>0</v>
      </c>
      <c r="AK951" s="133">
        <f t="shared" si="1094"/>
        <v>1.9500000000000002</v>
      </c>
      <c r="AL951" s="133">
        <f t="shared" si="1094"/>
        <v>0</v>
      </c>
      <c r="AM951" s="133">
        <f t="shared" si="1094"/>
        <v>0</v>
      </c>
      <c r="AN951" s="133">
        <f t="shared" si="1094"/>
        <v>0</v>
      </c>
      <c r="AO951" s="133">
        <f t="shared" si="1094"/>
        <v>0</v>
      </c>
      <c r="AP951" s="133">
        <f t="shared" si="1094"/>
        <v>0</v>
      </c>
      <c r="AQ951" s="133">
        <f t="shared" si="1094"/>
        <v>0</v>
      </c>
      <c r="AR951" s="133">
        <f t="shared" si="1094"/>
        <v>0</v>
      </c>
      <c r="AS951" s="133">
        <f t="shared" si="1094"/>
        <v>0</v>
      </c>
      <c r="AT951" s="133">
        <f t="shared" si="1094"/>
        <v>0</v>
      </c>
      <c r="AU951" s="133">
        <f t="shared" si="1094"/>
        <v>0</v>
      </c>
      <c r="AV951" s="133">
        <f t="shared" si="1094"/>
        <v>0</v>
      </c>
      <c r="AW951" s="133">
        <f t="shared" si="1094"/>
        <v>0</v>
      </c>
      <c r="AX951" s="133">
        <f t="shared" si="1094"/>
        <v>0</v>
      </c>
      <c r="AY951" s="133">
        <f t="shared" si="1094"/>
        <v>0</v>
      </c>
      <c r="AZ951" s="133">
        <f t="shared" si="1094"/>
        <v>0</v>
      </c>
      <c r="BA951" s="133">
        <f t="shared" si="1094"/>
        <v>0</v>
      </c>
      <c r="BB951" s="133">
        <f t="shared" si="1094"/>
        <v>0</v>
      </c>
      <c r="BC951" s="133">
        <f t="shared" si="1094"/>
        <v>0</v>
      </c>
      <c r="BD951" s="133">
        <f t="shared" si="1094"/>
        <v>0</v>
      </c>
      <c r="BE951" s="133">
        <f t="shared" si="1094"/>
        <v>0</v>
      </c>
      <c r="BF951" s="133">
        <f t="shared" si="1094"/>
        <v>0</v>
      </c>
      <c r="BG951" s="133">
        <f t="shared" si="1094"/>
        <v>0</v>
      </c>
      <c r="BH951" s="133">
        <f t="shared" si="1094"/>
        <v>0</v>
      </c>
      <c r="BI951" s="133">
        <f t="shared" si="1094"/>
        <v>0</v>
      </c>
      <c r="BJ951" s="133">
        <f t="shared" si="1094"/>
        <v>0</v>
      </c>
      <c r="BK951" s="133">
        <f t="shared" si="1094"/>
        <v>0</v>
      </c>
      <c r="BL951" s="133">
        <f t="shared" si="1094"/>
        <v>0</v>
      </c>
      <c r="BM951" s="133">
        <f t="shared" si="1094"/>
        <v>0</v>
      </c>
      <c r="BN951" s="133">
        <f t="shared" si="1094"/>
        <v>0</v>
      </c>
      <c r="BO951" s="133">
        <f t="shared" ref="BO951:CA951" si="1095">SUM(BO952:BO960)</f>
        <v>0</v>
      </c>
      <c r="BP951" s="133">
        <f t="shared" si="1095"/>
        <v>0</v>
      </c>
      <c r="BQ951" s="133">
        <f t="shared" si="1095"/>
        <v>0</v>
      </c>
      <c r="BR951" s="133">
        <f t="shared" si="1095"/>
        <v>0</v>
      </c>
      <c r="BS951" s="133">
        <f t="shared" si="1095"/>
        <v>0</v>
      </c>
      <c r="BT951" s="133">
        <f t="shared" si="1095"/>
        <v>0</v>
      </c>
      <c r="BU951" s="133">
        <f t="shared" si="1095"/>
        <v>0</v>
      </c>
      <c r="BV951" s="133">
        <f t="shared" si="1095"/>
        <v>0</v>
      </c>
      <c r="BW951" s="133">
        <f t="shared" si="1095"/>
        <v>0</v>
      </c>
      <c r="BX951" s="133">
        <f t="shared" si="1095"/>
        <v>0</v>
      </c>
      <c r="BY951" s="133">
        <f t="shared" si="1095"/>
        <v>26.148250000000001</v>
      </c>
      <c r="BZ951" s="133">
        <f t="shared" si="1095"/>
        <v>0</v>
      </c>
      <c r="CA951" s="133">
        <f t="shared" si="1095"/>
        <v>0</v>
      </c>
    </row>
    <row r="952" spans="1:79" ht="77.7" x14ac:dyDescent="0.35">
      <c r="A952" s="115" t="s">
        <v>1663</v>
      </c>
      <c r="B952" s="111" t="s">
        <v>1114</v>
      </c>
      <c r="C952" s="108" t="s">
        <v>720</v>
      </c>
      <c r="D952" s="122">
        <v>12.207000000000001</v>
      </c>
      <c r="E952" s="123"/>
      <c r="F952" s="122">
        <f>VLOOKUP(C952,'[1]13'!$C$23:$AZ$935,4,0)</f>
        <v>12.206999999999999</v>
      </c>
      <c r="G952" s="122">
        <f>VLOOKUP(C952,'[1]13'!$C$23:$AZ$935,5,0)</f>
        <v>1.26</v>
      </c>
      <c r="H952" s="122"/>
      <c r="I952" s="122">
        <f>VLOOKUP(C952,'[1]13'!$C$23:$AZ$935,7,0)</f>
        <v>0.1</v>
      </c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3"/>
      <c r="AC952" s="123"/>
      <c r="AD952" s="123"/>
      <c r="AE952" s="123"/>
      <c r="AF952" s="123"/>
      <c r="AG952" s="123"/>
      <c r="AH952" s="123">
        <v>12.206999999999999</v>
      </c>
      <c r="AI952" s="123">
        <v>1.26</v>
      </c>
      <c r="AJ952" s="123"/>
      <c r="AK952" s="123">
        <v>0.1</v>
      </c>
      <c r="AL952" s="123"/>
      <c r="AM952" s="123"/>
      <c r="AN952" s="123"/>
      <c r="AO952" s="122">
        <f t="shared" ref="AO952:AO960" si="1096">AV952+BC952</f>
        <v>0</v>
      </c>
      <c r="AP952" s="122">
        <f t="shared" ref="AP952:AP960" si="1097">AW952+BD952</f>
        <v>0</v>
      </c>
      <c r="AQ952" s="122">
        <f t="shared" ref="AQ952:AQ960" si="1098">AX952+BE952</f>
        <v>0</v>
      </c>
      <c r="AR952" s="122">
        <f t="shared" ref="AR952:AR960" si="1099">AY952+BF952</f>
        <v>0</v>
      </c>
      <c r="AS952" s="123"/>
      <c r="AT952" s="123"/>
      <c r="AU952" s="123"/>
      <c r="AV952" s="122">
        <f>VLOOKUP(C952,'[1]13'!$C$23:$AZ$935,46,0)</f>
        <v>0</v>
      </c>
      <c r="AW952" s="122">
        <f>VLOOKUP(C952,'[1]13'!$C$23:$AZ$935,47,0)</f>
        <v>0</v>
      </c>
      <c r="AX952" s="122"/>
      <c r="AY952" s="122">
        <f>VLOOKUP(C952,'[1]13'!$C$23:$AZ$935,49,0)</f>
        <v>0</v>
      </c>
      <c r="AZ952" s="123"/>
      <c r="BA952" s="123"/>
      <c r="BB952" s="123"/>
      <c r="BC952" s="123">
        <v>0</v>
      </c>
      <c r="BD952" s="123">
        <v>0</v>
      </c>
      <c r="BE952" s="123"/>
      <c r="BF952" s="123">
        <v>0</v>
      </c>
      <c r="BG952" s="123"/>
      <c r="BH952" s="123"/>
      <c r="BI952" s="123"/>
      <c r="BJ952" s="123"/>
      <c r="BK952" s="123"/>
      <c r="BL952" s="123"/>
      <c r="BM952" s="123"/>
      <c r="BN952" s="123"/>
      <c r="BO952" s="123"/>
      <c r="BP952" s="123"/>
      <c r="BQ952" s="123"/>
      <c r="BR952" s="123"/>
      <c r="BS952" s="123"/>
      <c r="BT952" s="123"/>
      <c r="BU952" s="123"/>
      <c r="BV952" s="123"/>
      <c r="BW952" s="123"/>
      <c r="BX952" s="123"/>
      <c r="BY952" s="122">
        <f t="shared" ref="BY952:BY960" si="1100">F952-AO952</f>
        <v>12.206999999999999</v>
      </c>
      <c r="BZ952" s="123"/>
      <c r="CA952" s="123"/>
    </row>
    <row r="953" spans="1:79" ht="77.7" x14ac:dyDescent="0.35">
      <c r="A953" s="115" t="s">
        <v>1663</v>
      </c>
      <c r="B953" s="111" t="s">
        <v>481</v>
      </c>
      <c r="C953" s="108" t="s">
        <v>1633</v>
      </c>
      <c r="D953" s="122">
        <v>79.975889999999993</v>
      </c>
      <c r="E953" s="123"/>
      <c r="F953" s="122">
        <f>VLOOKUP(C953,'[1]13'!$C$23:$AZ$935,4,0)</f>
        <v>0</v>
      </c>
      <c r="G953" s="122">
        <f>VLOOKUP(C953,'[1]13'!$C$23:$AZ$935,5,0)</f>
        <v>0</v>
      </c>
      <c r="H953" s="122"/>
      <c r="I953" s="122">
        <f>VLOOKUP(C953,'[1]13'!$C$23:$AZ$935,7,0)</f>
        <v>0</v>
      </c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3"/>
      <c r="AC953" s="123"/>
      <c r="AD953" s="123"/>
      <c r="AE953" s="123"/>
      <c r="AF953" s="123"/>
      <c r="AG953" s="123"/>
      <c r="AH953" s="123">
        <v>0</v>
      </c>
      <c r="AI953" s="123">
        <v>0</v>
      </c>
      <c r="AJ953" s="123"/>
      <c r="AK953" s="123">
        <v>0</v>
      </c>
      <c r="AL953" s="123"/>
      <c r="AM953" s="123"/>
      <c r="AN953" s="123"/>
      <c r="AO953" s="122">
        <f t="shared" si="1096"/>
        <v>0</v>
      </c>
      <c r="AP953" s="122">
        <f t="shared" si="1097"/>
        <v>0</v>
      </c>
      <c r="AQ953" s="122">
        <f t="shared" si="1098"/>
        <v>0</v>
      </c>
      <c r="AR953" s="122">
        <f t="shared" si="1099"/>
        <v>0</v>
      </c>
      <c r="AS953" s="123"/>
      <c r="AT953" s="123"/>
      <c r="AU953" s="123"/>
      <c r="AV953" s="122">
        <f>VLOOKUP(C953,'[1]13'!$C$23:$AZ$935,46,0)</f>
        <v>0</v>
      </c>
      <c r="AW953" s="122">
        <f>VLOOKUP(C953,'[1]13'!$C$23:$AZ$935,47,0)</f>
        <v>0</v>
      </c>
      <c r="AX953" s="122"/>
      <c r="AY953" s="122">
        <f>VLOOKUP(C953,'[1]13'!$C$23:$AZ$935,49,0)</f>
        <v>0</v>
      </c>
      <c r="AZ953" s="123"/>
      <c r="BA953" s="123"/>
      <c r="BB953" s="123"/>
      <c r="BC953" s="123">
        <v>0</v>
      </c>
      <c r="BD953" s="123">
        <v>0</v>
      </c>
      <c r="BE953" s="123"/>
      <c r="BF953" s="123">
        <v>0</v>
      </c>
      <c r="BG953" s="123"/>
      <c r="BH953" s="123"/>
      <c r="BI953" s="123"/>
      <c r="BJ953" s="123"/>
      <c r="BK953" s="123"/>
      <c r="BL953" s="123"/>
      <c r="BM953" s="123"/>
      <c r="BN953" s="123"/>
      <c r="BO953" s="123"/>
      <c r="BP953" s="123"/>
      <c r="BQ953" s="123"/>
      <c r="BR953" s="123"/>
      <c r="BS953" s="123"/>
      <c r="BT953" s="123"/>
      <c r="BU953" s="123"/>
      <c r="BV953" s="123"/>
      <c r="BW953" s="123"/>
      <c r="BX953" s="123"/>
      <c r="BY953" s="122">
        <f t="shared" si="1100"/>
        <v>0</v>
      </c>
      <c r="BZ953" s="123"/>
      <c r="CA953" s="123"/>
    </row>
    <row r="954" spans="1:79" ht="31.1" x14ac:dyDescent="0.35">
      <c r="A954" s="115" t="s">
        <v>1663</v>
      </c>
      <c r="B954" s="111" t="s">
        <v>482</v>
      </c>
      <c r="C954" s="108" t="s">
        <v>601</v>
      </c>
      <c r="D954" s="122">
        <v>2.6249799999999999</v>
      </c>
      <c r="E954" s="123"/>
      <c r="F954" s="122">
        <f>VLOOKUP(C954,'[1]13'!$C$23:$AZ$935,4,0)</f>
        <v>2.6249800000000003</v>
      </c>
      <c r="G954" s="122">
        <f>VLOOKUP(C954,'[1]13'!$C$23:$AZ$935,5,0)</f>
        <v>0</v>
      </c>
      <c r="H954" s="122"/>
      <c r="I954" s="122">
        <f>VLOOKUP(C954,'[1]13'!$C$23:$AZ$935,7,0)</f>
        <v>0.4</v>
      </c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3"/>
      <c r="AC954" s="123"/>
      <c r="AD954" s="123"/>
      <c r="AE954" s="123"/>
      <c r="AF954" s="123"/>
      <c r="AG954" s="123"/>
      <c r="AH954" s="123">
        <v>2.6249800000000003</v>
      </c>
      <c r="AI954" s="123">
        <v>0</v>
      </c>
      <c r="AJ954" s="123"/>
      <c r="AK954" s="123">
        <v>0.4</v>
      </c>
      <c r="AL954" s="123"/>
      <c r="AM954" s="123"/>
      <c r="AN954" s="123"/>
      <c r="AO954" s="122">
        <f t="shared" si="1096"/>
        <v>0</v>
      </c>
      <c r="AP954" s="122">
        <f t="shared" si="1097"/>
        <v>0</v>
      </c>
      <c r="AQ954" s="122">
        <f t="shared" si="1098"/>
        <v>0</v>
      </c>
      <c r="AR954" s="122">
        <f t="shared" si="1099"/>
        <v>0</v>
      </c>
      <c r="AS954" s="123"/>
      <c r="AT954" s="123"/>
      <c r="AU954" s="123"/>
      <c r="AV954" s="122">
        <f>VLOOKUP(C954,'[1]13'!$C$23:$AZ$935,46,0)</f>
        <v>0</v>
      </c>
      <c r="AW954" s="122">
        <f>VLOOKUP(C954,'[1]13'!$C$23:$AZ$935,47,0)</f>
        <v>0</v>
      </c>
      <c r="AX954" s="122"/>
      <c r="AY954" s="122">
        <f>VLOOKUP(C954,'[1]13'!$C$23:$AZ$935,49,0)</f>
        <v>0</v>
      </c>
      <c r="AZ954" s="123"/>
      <c r="BA954" s="123"/>
      <c r="BB954" s="123"/>
      <c r="BC954" s="123">
        <v>0</v>
      </c>
      <c r="BD954" s="123">
        <v>0</v>
      </c>
      <c r="BE954" s="123"/>
      <c r="BF954" s="123">
        <v>0</v>
      </c>
      <c r="BG954" s="123"/>
      <c r="BH954" s="123"/>
      <c r="BI954" s="123"/>
      <c r="BJ954" s="123"/>
      <c r="BK954" s="123"/>
      <c r="BL954" s="123"/>
      <c r="BM954" s="123"/>
      <c r="BN954" s="123"/>
      <c r="BO954" s="123"/>
      <c r="BP954" s="123"/>
      <c r="BQ954" s="123"/>
      <c r="BR954" s="123"/>
      <c r="BS954" s="123"/>
      <c r="BT954" s="123"/>
      <c r="BU954" s="123"/>
      <c r="BV954" s="123"/>
      <c r="BW954" s="123"/>
      <c r="BX954" s="123"/>
      <c r="BY954" s="122">
        <f t="shared" si="1100"/>
        <v>2.6249800000000003</v>
      </c>
      <c r="BZ954" s="123"/>
      <c r="CA954" s="123"/>
    </row>
    <row r="955" spans="1:79" ht="62.2" x14ac:dyDescent="0.35">
      <c r="A955" s="115" t="s">
        <v>1663</v>
      </c>
      <c r="B955" s="111" t="s">
        <v>1115</v>
      </c>
      <c r="C955" s="108" t="s">
        <v>1634</v>
      </c>
      <c r="D955" s="122">
        <v>9.4020200000000003</v>
      </c>
      <c r="E955" s="123"/>
      <c r="F955" s="122">
        <f>VLOOKUP(C955,'[1]13'!$C$23:$AZ$935,4,0)</f>
        <v>9.4020200000000003</v>
      </c>
      <c r="G955" s="122">
        <f>VLOOKUP(C955,'[1]13'!$C$23:$AZ$935,5,0)</f>
        <v>0</v>
      </c>
      <c r="H955" s="122"/>
      <c r="I955" s="122">
        <f>VLOOKUP(C955,'[1]13'!$C$23:$AZ$935,7,0)</f>
        <v>0.6</v>
      </c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3"/>
      <c r="AC955" s="123"/>
      <c r="AD955" s="123"/>
      <c r="AE955" s="123"/>
      <c r="AF955" s="123"/>
      <c r="AG955" s="123"/>
      <c r="AH955" s="123">
        <v>9.4020200000000003</v>
      </c>
      <c r="AI955" s="123">
        <v>0</v>
      </c>
      <c r="AJ955" s="123"/>
      <c r="AK955" s="123">
        <v>0.6</v>
      </c>
      <c r="AL955" s="123"/>
      <c r="AM955" s="123"/>
      <c r="AN955" s="123"/>
      <c r="AO955" s="122">
        <f t="shared" si="1096"/>
        <v>0</v>
      </c>
      <c r="AP955" s="122">
        <f t="shared" si="1097"/>
        <v>0</v>
      </c>
      <c r="AQ955" s="122">
        <f t="shared" si="1098"/>
        <v>0</v>
      </c>
      <c r="AR955" s="122">
        <f t="shared" si="1099"/>
        <v>0</v>
      </c>
      <c r="AS955" s="123"/>
      <c r="AT955" s="123"/>
      <c r="AU955" s="123"/>
      <c r="AV955" s="122">
        <f>VLOOKUP(C955,'[1]13'!$C$23:$AZ$935,46,0)</f>
        <v>0</v>
      </c>
      <c r="AW955" s="122">
        <f>VLOOKUP(C955,'[1]13'!$C$23:$AZ$935,47,0)</f>
        <v>0</v>
      </c>
      <c r="AX955" s="122"/>
      <c r="AY955" s="122">
        <f>VLOOKUP(C955,'[1]13'!$C$23:$AZ$935,49,0)</f>
        <v>0</v>
      </c>
      <c r="AZ955" s="123"/>
      <c r="BA955" s="123"/>
      <c r="BB955" s="123"/>
      <c r="BC955" s="123">
        <v>0</v>
      </c>
      <c r="BD955" s="123">
        <v>0</v>
      </c>
      <c r="BE955" s="123"/>
      <c r="BF955" s="123">
        <v>0</v>
      </c>
      <c r="BG955" s="123"/>
      <c r="BH955" s="123"/>
      <c r="BI955" s="123"/>
      <c r="BJ955" s="123"/>
      <c r="BK955" s="123"/>
      <c r="BL955" s="123"/>
      <c r="BM955" s="123"/>
      <c r="BN955" s="123"/>
      <c r="BO955" s="123"/>
      <c r="BP955" s="123"/>
      <c r="BQ955" s="123"/>
      <c r="BR955" s="123"/>
      <c r="BS955" s="123"/>
      <c r="BT955" s="123"/>
      <c r="BU955" s="123"/>
      <c r="BV955" s="123"/>
      <c r="BW955" s="123"/>
      <c r="BX955" s="123"/>
      <c r="BY955" s="122">
        <f t="shared" si="1100"/>
        <v>9.4020200000000003</v>
      </c>
      <c r="BZ955" s="123"/>
      <c r="CA955" s="123"/>
    </row>
    <row r="956" spans="1:79" ht="46.65" x14ac:dyDescent="0.35">
      <c r="A956" s="115" t="s">
        <v>1663</v>
      </c>
      <c r="B956" s="111" t="s">
        <v>484</v>
      </c>
      <c r="C956" s="108" t="s">
        <v>603</v>
      </c>
      <c r="D956" s="122">
        <v>11.8116</v>
      </c>
      <c r="E956" s="123"/>
      <c r="F956" s="122">
        <f>VLOOKUP(C956,'[1]13'!$C$23:$AZ$935,4,0)</f>
        <v>0</v>
      </c>
      <c r="G956" s="122">
        <f>VLOOKUP(C956,'[1]13'!$C$23:$AZ$935,5,0)</f>
        <v>0</v>
      </c>
      <c r="H956" s="122"/>
      <c r="I956" s="122">
        <f>VLOOKUP(C956,'[1]13'!$C$23:$AZ$935,7,0)</f>
        <v>0</v>
      </c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3"/>
      <c r="AC956" s="123"/>
      <c r="AD956" s="123"/>
      <c r="AE956" s="123"/>
      <c r="AF956" s="123"/>
      <c r="AG956" s="123"/>
      <c r="AH956" s="123">
        <v>0</v>
      </c>
      <c r="AI956" s="123">
        <v>0</v>
      </c>
      <c r="AJ956" s="123"/>
      <c r="AK956" s="123">
        <v>0</v>
      </c>
      <c r="AL956" s="123"/>
      <c r="AM956" s="123"/>
      <c r="AN956" s="123"/>
      <c r="AO956" s="122">
        <f t="shared" si="1096"/>
        <v>0</v>
      </c>
      <c r="AP956" s="122">
        <f t="shared" si="1097"/>
        <v>0</v>
      </c>
      <c r="AQ956" s="122">
        <f t="shared" si="1098"/>
        <v>0</v>
      </c>
      <c r="AR956" s="122">
        <f t="shared" si="1099"/>
        <v>0</v>
      </c>
      <c r="AS956" s="123"/>
      <c r="AT956" s="123"/>
      <c r="AU956" s="123"/>
      <c r="AV956" s="122">
        <f>VLOOKUP(C956,'[1]13'!$C$23:$AZ$935,46,0)</f>
        <v>0</v>
      </c>
      <c r="AW956" s="122">
        <f>VLOOKUP(C956,'[1]13'!$C$23:$AZ$935,47,0)</f>
        <v>0</v>
      </c>
      <c r="AX956" s="122"/>
      <c r="AY956" s="122">
        <f>VLOOKUP(C956,'[1]13'!$C$23:$AZ$935,49,0)</f>
        <v>0</v>
      </c>
      <c r="AZ956" s="123"/>
      <c r="BA956" s="123"/>
      <c r="BB956" s="123"/>
      <c r="BC956" s="123">
        <v>0</v>
      </c>
      <c r="BD956" s="123">
        <v>0</v>
      </c>
      <c r="BE956" s="123"/>
      <c r="BF956" s="123">
        <v>0</v>
      </c>
      <c r="BG956" s="123"/>
      <c r="BH956" s="123"/>
      <c r="BI956" s="123"/>
      <c r="BJ956" s="123"/>
      <c r="BK956" s="123"/>
      <c r="BL956" s="123"/>
      <c r="BM956" s="123"/>
      <c r="BN956" s="123"/>
      <c r="BO956" s="123"/>
      <c r="BP956" s="123"/>
      <c r="BQ956" s="123"/>
      <c r="BR956" s="123"/>
      <c r="BS956" s="123"/>
      <c r="BT956" s="123"/>
      <c r="BU956" s="123"/>
      <c r="BV956" s="123"/>
      <c r="BW956" s="123"/>
      <c r="BX956" s="123"/>
      <c r="BY956" s="122">
        <f t="shared" si="1100"/>
        <v>0</v>
      </c>
      <c r="BZ956" s="123"/>
      <c r="CA956" s="123"/>
    </row>
    <row r="957" spans="1:79" ht="46.65" x14ac:dyDescent="0.35">
      <c r="A957" s="115" t="s">
        <v>1663</v>
      </c>
      <c r="B957" s="111" t="s">
        <v>1904</v>
      </c>
      <c r="C957" s="108" t="s">
        <v>1635</v>
      </c>
      <c r="D957" s="122">
        <v>0.42099999999999999</v>
      </c>
      <c r="E957" s="123"/>
      <c r="F957" s="122">
        <f>VLOOKUP(C957,'[1]13'!$C$23:$AZ$935,4,0)</f>
        <v>0.42099999999999999</v>
      </c>
      <c r="G957" s="122">
        <f>VLOOKUP(C957,'[1]13'!$C$23:$AZ$935,5,0)</f>
        <v>0</v>
      </c>
      <c r="H957" s="122"/>
      <c r="I957" s="122">
        <f>VLOOKUP(C957,'[1]13'!$C$23:$AZ$935,7,0)</f>
        <v>0.25</v>
      </c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3"/>
      <c r="AC957" s="123"/>
      <c r="AD957" s="123"/>
      <c r="AE957" s="123"/>
      <c r="AF957" s="123"/>
      <c r="AG957" s="123"/>
      <c r="AH957" s="123">
        <v>0.42099999999999999</v>
      </c>
      <c r="AI957" s="123">
        <v>0</v>
      </c>
      <c r="AJ957" s="123"/>
      <c r="AK957" s="123">
        <v>0.25</v>
      </c>
      <c r="AL957" s="123"/>
      <c r="AM957" s="123"/>
      <c r="AN957" s="123"/>
      <c r="AO957" s="122">
        <f t="shared" si="1096"/>
        <v>0</v>
      </c>
      <c r="AP957" s="122">
        <f t="shared" si="1097"/>
        <v>0</v>
      </c>
      <c r="AQ957" s="122">
        <f t="shared" si="1098"/>
        <v>0</v>
      </c>
      <c r="AR957" s="122">
        <f t="shared" si="1099"/>
        <v>0</v>
      </c>
      <c r="AS957" s="123"/>
      <c r="AT957" s="123"/>
      <c r="AU957" s="123"/>
      <c r="AV957" s="122">
        <f>VLOOKUP(C957,'[1]13'!$C$23:$AZ$935,46,0)</f>
        <v>0</v>
      </c>
      <c r="AW957" s="122">
        <f>VLOOKUP(C957,'[1]13'!$C$23:$AZ$935,47,0)</f>
        <v>0</v>
      </c>
      <c r="AX957" s="122"/>
      <c r="AY957" s="122">
        <f>VLOOKUP(C957,'[1]13'!$C$23:$AZ$935,49,0)</f>
        <v>0</v>
      </c>
      <c r="AZ957" s="123"/>
      <c r="BA957" s="123"/>
      <c r="BB957" s="123"/>
      <c r="BC957" s="123">
        <v>0</v>
      </c>
      <c r="BD957" s="123">
        <v>0</v>
      </c>
      <c r="BE957" s="123"/>
      <c r="BF957" s="123">
        <v>0</v>
      </c>
      <c r="BG957" s="123"/>
      <c r="BH957" s="123"/>
      <c r="BI957" s="123"/>
      <c r="BJ957" s="123"/>
      <c r="BK957" s="123"/>
      <c r="BL957" s="123"/>
      <c r="BM957" s="123"/>
      <c r="BN957" s="123"/>
      <c r="BO957" s="123"/>
      <c r="BP957" s="123"/>
      <c r="BQ957" s="123"/>
      <c r="BR957" s="123"/>
      <c r="BS957" s="123"/>
      <c r="BT957" s="123"/>
      <c r="BU957" s="123"/>
      <c r="BV957" s="123"/>
      <c r="BW957" s="123"/>
      <c r="BX957" s="123"/>
      <c r="BY957" s="122">
        <f t="shared" si="1100"/>
        <v>0.42099999999999999</v>
      </c>
      <c r="BZ957" s="123"/>
      <c r="CA957" s="123"/>
    </row>
    <row r="958" spans="1:79" ht="77.7" x14ac:dyDescent="0.35">
      <c r="A958" s="115" t="s">
        <v>1663</v>
      </c>
      <c r="B958" s="111" t="s">
        <v>1905</v>
      </c>
      <c r="C958" s="108" t="s">
        <v>1636</v>
      </c>
      <c r="D958" s="122">
        <v>1.49325</v>
      </c>
      <c r="E958" s="123"/>
      <c r="F958" s="122">
        <f>VLOOKUP(C958,'[1]13'!$C$23:$AZ$935,4,0)</f>
        <v>1.49325</v>
      </c>
      <c r="G958" s="122">
        <f>VLOOKUP(C958,'[1]13'!$C$23:$AZ$935,5,0)</f>
        <v>0</v>
      </c>
      <c r="H958" s="122"/>
      <c r="I958" s="122">
        <f>VLOOKUP(C958,'[1]13'!$C$23:$AZ$935,7,0)</f>
        <v>0.6</v>
      </c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3"/>
      <c r="AC958" s="123"/>
      <c r="AD958" s="123"/>
      <c r="AE958" s="123"/>
      <c r="AF958" s="123"/>
      <c r="AG958" s="123"/>
      <c r="AH958" s="123">
        <v>1.49325</v>
      </c>
      <c r="AI958" s="123">
        <v>0</v>
      </c>
      <c r="AJ958" s="123"/>
      <c r="AK958" s="123">
        <v>0.6</v>
      </c>
      <c r="AL958" s="123"/>
      <c r="AM958" s="123"/>
      <c r="AN958" s="123"/>
      <c r="AO958" s="122">
        <f t="shared" si="1096"/>
        <v>0</v>
      </c>
      <c r="AP958" s="122">
        <f t="shared" si="1097"/>
        <v>0</v>
      </c>
      <c r="AQ958" s="122">
        <f t="shared" si="1098"/>
        <v>0</v>
      </c>
      <c r="AR958" s="122">
        <f t="shared" si="1099"/>
        <v>0</v>
      </c>
      <c r="AS958" s="123"/>
      <c r="AT958" s="123"/>
      <c r="AU958" s="123"/>
      <c r="AV958" s="122">
        <f>VLOOKUP(C958,'[1]13'!$C$23:$AZ$935,46,0)</f>
        <v>0</v>
      </c>
      <c r="AW958" s="122">
        <f>VLOOKUP(C958,'[1]13'!$C$23:$AZ$935,47,0)</f>
        <v>0</v>
      </c>
      <c r="AX958" s="122"/>
      <c r="AY958" s="122">
        <f>VLOOKUP(C958,'[1]13'!$C$23:$AZ$935,49,0)</f>
        <v>0</v>
      </c>
      <c r="AZ958" s="123"/>
      <c r="BA958" s="123"/>
      <c r="BB958" s="123"/>
      <c r="BC958" s="123">
        <v>0</v>
      </c>
      <c r="BD958" s="123">
        <v>0</v>
      </c>
      <c r="BE958" s="123"/>
      <c r="BF958" s="123">
        <v>0</v>
      </c>
      <c r="BG958" s="123"/>
      <c r="BH958" s="123"/>
      <c r="BI958" s="123"/>
      <c r="BJ958" s="123"/>
      <c r="BK958" s="123"/>
      <c r="BL958" s="123"/>
      <c r="BM958" s="123"/>
      <c r="BN958" s="123"/>
      <c r="BO958" s="123"/>
      <c r="BP958" s="123"/>
      <c r="BQ958" s="123"/>
      <c r="BR958" s="123"/>
      <c r="BS958" s="123"/>
      <c r="BT958" s="123"/>
      <c r="BU958" s="123"/>
      <c r="BV958" s="123"/>
      <c r="BW958" s="123"/>
      <c r="BX958" s="123"/>
      <c r="BY958" s="122">
        <f t="shared" si="1100"/>
        <v>1.49325</v>
      </c>
      <c r="BZ958" s="123"/>
      <c r="CA958" s="123"/>
    </row>
    <row r="959" spans="1:79" ht="62.2" x14ac:dyDescent="0.35">
      <c r="A959" s="115" t="s">
        <v>1663</v>
      </c>
      <c r="B959" s="111" t="s">
        <v>483</v>
      </c>
      <c r="C959" s="108" t="s">
        <v>602</v>
      </c>
      <c r="D959" s="122">
        <v>0</v>
      </c>
      <c r="E959" s="123"/>
      <c r="F959" s="122">
        <f>VLOOKUP(C959,'[1]13'!$C$23:$AZ$935,4,0)</f>
        <v>0</v>
      </c>
      <c r="G959" s="122">
        <f>VLOOKUP(C959,'[1]13'!$C$23:$AZ$935,5,0)</f>
        <v>0</v>
      </c>
      <c r="H959" s="122"/>
      <c r="I959" s="122">
        <f>VLOOKUP(C959,'[1]13'!$C$23:$AZ$935,7,0)</f>
        <v>0</v>
      </c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3"/>
      <c r="AC959" s="123"/>
      <c r="AD959" s="123"/>
      <c r="AE959" s="123"/>
      <c r="AF959" s="123"/>
      <c r="AG959" s="123"/>
      <c r="AH959" s="123">
        <v>0</v>
      </c>
      <c r="AI959" s="123">
        <v>0</v>
      </c>
      <c r="AJ959" s="123"/>
      <c r="AK959" s="123">
        <v>0</v>
      </c>
      <c r="AL959" s="123"/>
      <c r="AM959" s="123"/>
      <c r="AN959" s="123"/>
      <c r="AO959" s="122">
        <f t="shared" si="1096"/>
        <v>0</v>
      </c>
      <c r="AP959" s="122">
        <f t="shared" si="1097"/>
        <v>0</v>
      </c>
      <c r="AQ959" s="122">
        <f t="shared" si="1098"/>
        <v>0</v>
      </c>
      <c r="AR959" s="122">
        <f t="shared" si="1099"/>
        <v>0</v>
      </c>
      <c r="AS959" s="123"/>
      <c r="AT959" s="123"/>
      <c r="AU959" s="123"/>
      <c r="AV959" s="122">
        <f>VLOOKUP(C959,'[1]13'!$C$23:$AZ$935,46,0)</f>
        <v>0</v>
      </c>
      <c r="AW959" s="122">
        <f>VLOOKUP(C959,'[1]13'!$C$23:$AZ$935,47,0)</f>
        <v>0</v>
      </c>
      <c r="AX959" s="122"/>
      <c r="AY959" s="122">
        <f>VLOOKUP(C959,'[1]13'!$C$23:$AZ$935,49,0)</f>
        <v>0</v>
      </c>
      <c r="AZ959" s="123"/>
      <c r="BA959" s="123"/>
      <c r="BB959" s="123"/>
      <c r="BC959" s="123">
        <v>0</v>
      </c>
      <c r="BD959" s="123">
        <v>0</v>
      </c>
      <c r="BE959" s="123"/>
      <c r="BF959" s="123">
        <v>0</v>
      </c>
      <c r="BG959" s="123"/>
      <c r="BH959" s="123"/>
      <c r="BI959" s="123"/>
      <c r="BJ959" s="123"/>
      <c r="BK959" s="123"/>
      <c r="BL959" s="123"/>
      <c r="BM959" s="123"/>
      <c r="BN959" s="123"/>
      <c r="BO959" s="123"/>
      <c r="BP959" s="123"/>
      <c r="BQ959" s="123"/>
      <c r="BR959" s="123"/>
      <c r="BS959" s="123"/>
      <c r="BT959" s="123"/>
      <c r="BU959" s="123"/>
      <c r="BV959" s="123"/>
      <c r="BW959" s="123"/>
      <c r="BX959" s="123"/>
      <c r="BY959" s="122">
        <f t="shared" si="1100"/>
        <v>0</v>
      </c>
      <c r="BZ959" s="123"/>
      <c r="CA959" s="123"/>
    </row>
    <row r="960" spans="1:79" ht="62.2" x14ac:dyDescent="0.35">
      <c r="A960" s="115" t="s">
        <v>1663</v>
      </c>
      <c r="B960" s="111" t="s">
        <v>1906</v>
      </c>
      <c r="C960" s="108" t="s">
        <v>1910</v>
      </c>
      <c r="D960" s="122"/>
      <c r="E960" s="123"/>
      <c r="F960" s="122"/>
      <c r="G960" s="122"/>
      <c r="H960" s="122"/>
      <c r="I960" s="122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3"/>
      <c r="AC960" s="123"/>
      <c r="AD960" s="123"/>
      <c r="AE960" s="123"/>
      <c r="AF960" s="123"/>
      <c r="AG960" s="123"/>
      <c r="AH960" s="123"/>
      <c r="AI960" s="123"/>
      <c r="AJ960" s="123"/>
      <c r="AK960" s="123"/>
      <c r="AL960" s="123"/>
      <c r="AM960" s="123"/>
      <c r="AN960" s="123"/>
      <c r="AO960" s="122">
        <f t="shared" si="1096"/>
        <v>0</v>
      </c>
      <c r="AP960" s="122">
        <f t="shared" si="1097"/>
        <v>0</v>
      </c>
      <c r="AQ960" s="122">
        <f t="shared" si="1098"/>
        <v>0</v>
      </c>
      <c r="AR960" s="122">
        <f t="shared" si="1099"/>
        <v>0</v>
      </c>
      <c r="AS960" s="123"/>
      <c r="AT960" s="123"/>
      <c r="AU960" s="123"/>
      <c r="AV960" s="122"/>
      <c r="AW960" s="122"/>
      <c r="AX960" s="122"/>
      <c r="AY960" s="122"/>
      <c r="AZ960" s="123"/>
      <c r="BA960" s="123"/>
      <c r="BB960" s="123"/>
      <c r="BC960" s="123">
        <v>0</v>
      </c>
      <c r="BD960" s="123">
        <v>0</v>
      </c>
      <c r="BE960" s="123"/>
      <c r="BF960" s="123">
        <v>0</v>
      </c>
      <c r="BG960" s="123"/>
      <c r="BH960" s="123"/>
      <c r="BI960" s="123"/>
      <c r="BJ960" s="123"/>
      <c r="BK960" s="123"/>
      <c r="BL960" s="123"/>
      <c r="BM960" s="123"/>
      <c r="BN960" s="123"/>
      <c r="BO960" s="123"/>
      <c r="BP960" s="123"/>
      <c r="BQ960" s="123"/>
      <c r="BR960" s="123"/>
      <c r="BS960" s="123"/>
      <c r="BT960" s="123"/>
      <c r="BU960" s="123"/>
      <c r="BV960" s="123"/>
      <c r="BW960" s="123"/>
      <c r="BX960" s="123"/>
      <c r="BY960" s="122">
        <f t="shared" si="1100"/>
        <v>0</v>
      </c>
      <c r="BZ960" s="123"/>
      <c r="CA960" s="123"/>
    </row>
    <row r="961" spans="1:79" x14ac:dyDescent="0.35">
      <c r="A961" s="119"/>
      <c r="B961" s="118" t="s">
        <v>40</v>
      </c>
      <c r="C961" s="105"/>
      <c r="D961" s="133">
        <f t="shared" ref="D961:BN961" si="1101">SUM(D962:D965)</f>
        <v>8.8624099999999988</v>
      </c>
      <c r="E961" s="133">
        <f t="shared" si="1101"/>
        <v>0</v>
      </c>
      <c r="F961" s="133">
        <f t="shared" si="1101"/>
        <v>8.0813600000000001</v>
      </c>
      <c r="G961" s="133">
        <f t="shared" si="1101"/>
        <v>0</v>
      </c>
      <c r="H961" s="133">
        <f t="shared" si="1101"/>
        <v>0</v>
      </c>
      <c r="I961" s="133">
        <f t="shared" si="1101"/>
        <v>1.5</v>
      </c>
      <c r="J961" s="133">
        <f t="shared" si="1101"/>
        <v>0</v>
      </c>
      <c r="K961" s="133">
        <f t="shared" si="1101"/>
        <v>0</v>
      </c>
      <c r="L961" s="133">
        <f t="shared" si="1101"/>
        <v>0</v>
      </c>
      <c r="M961" s="133">
        <f t="shared" si="1101"/>
        <v>0</v>
      </c>
      <c r="N961" s="133">
        <f t="shared" si="1101"/>
        <v>0</v>
      </c>
      <c r="O961" s="133">
        <f t="shared" si="1101"/>
        <v>0</v>
      </c>
      <c r="P961" s="133">
        <f t="shared" si="1101"/>
        <v>0</v>
      </c>
      <c r="Q961" s="133">
        <f t="shared" si="1101"/>
        <v>0</v>
      </c>
      <c r="R961" s="133">
        <f t="shared" si="1101"/>
        <v>0</v>
      </c>
      <c r="S961" s="133">
        <f t="shared" si="1101"/>
        <v>0</v>
      </c>
      <c r="T961" s="133">
        <f t="shared" si="1101"/>
        <v>0</v>
      </c>
      <c r="U961" s="133">
        <f t="shared" si="1101"/>
        <v>0</v>
      </c>
      <c r="V961" s="133">
        <f t="shared" si="1101"/>
        <v>0</v>
      </c>
      <c r="W961" s="133">
        <f t="shared" si="1101"/>
        <v>0</v>
      </c>
      <c r="X961" s="133">
        <f t="shared" si="1101"/>
        <v>0</v>
      </c>
      <c r="Y961" s="133">
        <f t="shared" si="1101"/>
        <v>0</v>
      </c>
      <c r="Z961" s="133">
        <f t="shared" si="1101"/>
        <v>0</v>
      </c>
      <c r="AA961" s="133">
        <f t="shared" si="1101"/>
        <v>0</v>
      </c>
      <c r="AB961" s="133">
        <f t="shared" si="1101"/>
        <v>0</v>
      </c>
      <c r="AC961" s="133">
        <f t="shared" si="1101"/>
        <v>0</v>
      </c>
      <c r="AD961" s="133">
        <f t="shared" si="1101"/>
        <v>0</v>
      </c>
      <c r="AE961" s="133">
        <f t="shared" si="1101"/>
        <v>0</v>
      </c>
      <c r="AF961" s="133">
        <f t="shared" si="1101"/>
        <v>0</v>
      </c>
      <c r="AG961" s="133">
        <f t="shared" si="1101"/>
        <v>0</v>
      </c>
      <c r="AH961" s="133">
        <f t="shared" si="1101"/>
        <v>8.0813600000000001</v>
      </c>
      <c r="AI961" s="133">
        <f t="shared" si="1101"/>
        <v>0</v>
      </c>
      <c r="AJ961" s="133">
        <f t="shared" si="1101"/>
        <v>0</v>
      </c>
      <c r="AK961" s="133">
        <f t="shared" si="1101"/>
        <v>1.5</v>
      </c>
      <c r="AL961" s="133">
        <f t="shared" si="1101"/>
        <v>0</v>
      </c>
      <c r="AM961" s="133">
        <f t="shared" si="1101"/>
        <v>0</v>
      </c>
      <c r="AN961" s="133">
        <f t="shared" si="1101"/>
        <v>0</v>
      </c>
      <c r="AO961" s="133">
        <f t="shared" si="1101"/>
        <v>3.2710652400000004</v>
      </c>
      <c r="AP961" s="133">
        <f t="shared" si="1101"/>
        <v>0</v>
      </c>
      <c r="AQ961" s="133">
        <f t="shared" si="1101"/>
        <v>0</v>
      </c>
      <c r="AR961" s="133">
        <f t="shared" si="1101"/>
        <v>0.52700000000000002</v>
      </c>
      <c r="AS961" s="133">
        <f t="shared" si="1101"/>
        <v>0</v>
      </c>
      <c r="AT961" s="133">
        <f t="shared" si="1101"/>
        <v>0</v>
      </c>
      <c r="AU961" s="133">
        <f t="shared" si="1101"/>
        <v>0</v>
      </c>
      <c r="AV961" s="133">
        <f t="shared" si="1101"/>
        <v>0</v>
      </c>
      <c r="AW961" s="133">
        <f t="shared" si="1101"/>
        <v>0</v>
      </c>
      <c r="AX961" s="133">
        <f t="shared" si="1101"/>
        <v>0</v>
      </c>
      <c r="AY961" s="133">
        <f t="shared" si="1101"/>
        <v>0</v>
      </c>
      <c r="AZ961" s="133">
        <f t="shared" si="1101"/>
        <v>0</v>
      </c>
      <c r="BA961" s="133">
        <f t="shared" si="1101"/>
        <v>0</v>
      </c>
      <c r="BB961" s="133">
        <f t="shared" si="1101"/>
        <v>0</v>
      </c>
      <c r="BC961" s="133">
        <f t="shared" si="1101"/>
        <v>3.2710652400000004</v>
      </c>
      <c r="BD961" s="133">
        <f t="shared" si="1101"/>
        <v>0</v>
      </c>
      <c r="BE961" s="133">
        <f t="shared" si="1101"/>
        <v>0</v>
      </c>
      <c r="BF961" s="133">
        <f t="shared" si="1101"/>
        <v>0.52700000000000002</v>
      </c>
      <c r="BG961" s="133">
        <f t="shared" si="1101"/>
        <v>0</v>
      </c>
      <c r="BH961" s="133">
        <f t="shared" si="1101"/>
        <v>0</v>
      </c>
      <c r="BI961" s="133">
        <f t="shared" si="1101"/>
        <v>0</v>
      </c>
      <c r="BJ961" s="133">
        <f t="shared" si="1101"/>
        <v>0</v>
      </c>
      <c r="BK961" s="133">
        <f t="shared" si="1101"/>
        <v>0</v>
      </c>
      <c r="BL961" s="133">
        <f t="shared" si="1101"/>
        <v>0</v>
      </c>
      <c r="BM961" s="133">
        <f t="shared" si="1101"/>
        <v>0</v>
      </c>
      <c r="BN961" s="133">
        <f t="shared" si="1101"/>
        <v>0</v>
      </c>
      <c r="BO961" s="133">
        <f t="shared" ref="BO961:CA961" si="1102">SUM(BO962:BO965)</f>
        <v>0</v>
      </c>
      <c r="BP961" s="133">
        <f t="shared" si="1102"/>
        <v>0</v>
      </c>
      <c r="BQ961" s="133">
        <f t="shared" si="1102"/>
        <v>0</v>
      </c>
      <c r="BR961" s="133">
        <f t="shared" si="1102"/>
        <v>0</v>
      </c>
      <c r="BS961" s="133">
        <f t="shared" si="1102"/>
        <v>0</v>
      </c>
      <c r="BT961" s="133">
        <f t="shared" si="1102"/>
        <v>0</v>
      </c>
      <c r="BU961" s="133">
        <f t="shared" si="1102"/>
        <v>0</v>
      </c>
      <c r="BV961" s="133">
        <f t="shared" si="1102"/>
        <v>0</v>
      </c>
      <c r="BW961" s="133">
        <f t="shared" si="1102"/>
        <v>0</v>
      </c>
      <c r="BX961" s="133">
        <f t="shared" si="1102"/>
        <v>0</v>
      </c>
      <c r="BY961" s="133">
        <f t="shared" si="1102"/>
        <v>4.8102947599999997</v>
      </c>
      <c r="BZ961" s="133">
        <f t="shared" si="1102"/>
        <v>0</v>
      </c>
      <c r="CA961" s="133">
        <f t="shared" si="1102"/>
        <v>0</v>
      </c>
    </row>
    <row r="962" spans="1:79" ht="46.65" x14ac:dyDescent="0.35">
      <c r="A962" s="115" t="s">
        <v>1663</v>
      </c>
      <c r="B962" s="111" t="s">
        <v>669</v>
      </c>
      <c r="C962" s="108" t="s">
        <v>718</v>
      </c>
      <c r="D962" s="122">
        <v>4.6956699999999998</v>
      </c>
      <c r="E962" s="123"/>
      <c r="F962" s="122">
        <f>VLOOKUP(C962,'[1]13'!$C$23:$AZ$935,4,0)</f>
        <v>4.6956699999999998</v>
      </c>
      <c r="G962" s="122">
        <f>VLOOKUP(C962,'[1]13'!$C$23:$AZ$935,5,0)</f>
        <v>0</v>
      </c>
      <c r="H962" s="122"/>
      <c r="I962" s="122">
        <f>VLOOKUP(C962,'[1]13'!$C$23:$AZ$935,7,0)</f>
        <v>0.8</v>
      </c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3"/>
      <c r="AC962" s="123"/>
      <c r="AD962" s="123"/>
      <c r="AE962" s="123"/>
      <c r="AF962" s="123"/>
      <c r="AG962" s="123"/>
      <c r="AH962" s="123">
        <v>4.6956699999999998</v>
      </c>
      <c r="AI962" s="123">
        <v>0</v>
      </c>
      <c r="AJ962" s="123"/>
      <c r="AK962" s="123">
        <v>0.8</v>
      </c>
      <c r="AL962" s="123"/>
      <c r="AM962" s="123"/>
      <c r="AN962" s="123"/>
      <c r="AO962" s="122">
        <f t="shared" ref="AO962:AO965" si="1103">AV962+BC962</f>
        <v>0</v>
      </c>
      <c r="AP962" s="122">
        <f t="shared" ref="AP962:AP965" si="1104">AW962+BD962</f>
        <v>0</v>
      </c>
      <c r="AQ962" s="122">
        <f t="shared" ref="AQ962:AQ965" si="1105">AX962+BE962</f>
        <v>0</v>
      </c>
      <c r="AR962" s="122">
        <f t="shared" ref="AR962:AR965" si="1106">AY962+BF962</f>
        <v>0</v>
      </c>
      <c r="AS962" s="123"/>
      <c r="AT962" s="123"/>
      <c r="AU962" s="123"/>
      <c r="AV962" s="122">
        <f>VLOOKUP(C962,'[1]13'!$C$23:$AZ$935,46,0)</f>
        <v>0</v>
      </c>
      <c r="AW962" s="122">
        <f>VLOOKUP(C962,'[1]13'!$C$23:$AZ$935,47,0)</f>
        <v>0</v>
      </c>
      <c r="AX962" s="122"/>
      <c r="AY962" s="122">
        <f>VLOOKUP(C962,'[1]13'!$C$23:$AZ$935,49,0)</f>
        <v>0</v>
      </c>
      <c r="AZ962" s="123"/>
      <c r="BA962" s="123"/>
      <c r="BB962" s="123"/>
      <c r="BC962" s="123">
        <v>0</v>
      </c>
      <c r="BD962" s="123">
        <v>0</v>
      </c>
      <c r="BE962" s="123"/>
      <c r="BF962" s="123">
        <v>0</v>
      </c>
      <c r="BG962" s="123"/>
      <c r="BH962" s="123"/>
      <c r="BI962" s="123"/>
      <c r="BJ962" s="123"/>
      <c r="BK962" s="123"/>
      <c r="BL962" s="123"/>
      <c r="BM962" s="123"/>
      <c r="BN962" s="123"/>
      <c r="BO962" s="123"/>
      <c r="BP962" s="123"/>
      <c r="BQ962" s="123"/>
      <c r="BR962" s="123"/>
      <c r="BS962" s="123"/>
      <c r="BT962" s="123"/>
      <c r="BU962" s="123"/>
      <c r="BV962" s="123"/>
      <c r="BW962" s="123"/>
      <c r="BX962" s="123"/>
      <c r="BY962" s="122">
        <f t="shared" ref="BY962:BY965" si="1107">F962-AO962</f>
        <v>4.6956699999999998</v>
      </c>
      <c r="BZ962" s="123"/>
      <c r="CA962" s="123"/>
    </row>
    <row r="963" spans="1:79" ht="62.2" x14ac:dyDescent="0.35">
      <c r="A963" s="115" t="s">
        <v>1663</v>
      </c>
      <c r="B963" s="111" t="s">
        <v>485</v>
      </c>
      <c r="C963" s="108" t="s">
        <v>719</v>
      </c>
      <c r="D963" s="122">
        <v>0.78104999999999991</v>
      </c>
      <c r="E963" s="123"/>
      <c r="F963" s="122">
        <f>VLOOKUP(C963,'[1]13'!$C$23:$AZ$935,4,0)</f>
        <v>0</v>
      </c>
      <c r="G963" s="122">
        <f>VLOOKUP(C963,'[1]13'!$C$23:$AZ$935,5,0)</f>
        <v>0</v>
      </c>
      <c r="H963" s="122"/>
      <c r="I963" s="122">
        <f>VLOOKUP(C963,'[1]13'!$C$23:$AZ$935,7,0)</f>
        <v>0</v>
      </c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3"/>
      <c r="AC963" s="123"/>
      <c r="AD963" s="123"/>
      <c r="AE963" s="123"/>
      <c r="AF963" s="123"/>
      <c r="AG963" s="123"/>
      <c r="AH963" s="123">
        <v>0</v>
      </c>
      <c r="AI963" s="123">
        <v>0</v>
      </c>
      <c r="AJ963" s="123"/>
      <c r="AK963" s="123">
        <v>0</v>
      </c>
      <c r="AL963" s="123"/>
      <c r="AM963" s="123"/>
      <c r="AN963" s="123"/>
      <c r="AO963" s="122">
        <f t="shared" si="1103"/>
        <v>0</v>
      </c>
      <c r="AP963" s="122">
        <f t="shared" si="1104"/>
        <v>0</v>
      </c>
      <c r="AQ963" s="122">
        <f t="shared" si="1105"/>
        <v>0</v>
      </c>
      <c r="AR963" s="122">
        <f t="shared" si="1106"/>
        <v>0</v>
      </c>
      <c r="AS963" s="123"/>
      <c r="AT963" s="123"/>
      <c r="AU963" s="123"/>
      <c r="AV963" s="122">
        <f>VLOOKUP(C963,'[1]13'!$C$23:$AZ$935,46,0)</f>
        <v>0</v>
      </c>
      <c r="AW963" s="122">
        <f>VLOOKUP(C963,'[1]13'!$C$23:$AZ$935,47,0)</f>
        <v>0</v>
      </c>
      <c r="AX963" s="122"/>
      <c r="AY963" s="122">
        <f>VLOOKUP(C963,'[1]13'!$C$23:$AZ$935,49,0)</f>
        <v>0</v>
      </c>
      <c r="AZ963" s="123"/>
      <c r="BA963" s="123"/>
      <c r="BB963" s="123"/>
      <c r="BC963" s="123">
        <v>0</v>
      </c>
      <c r="BD963" s="123">
        <v>0</v>
      </c>
      <c r="BE963" s="123"/>
      <c r="BF963" s="123">
        <v>0</v>
      </c>
      <c r="BG963" s="123"/>
      <c r="BH963" s="123"/>
      <c r="BI963" s="123"/>
      <c r="BJ963" s="123"/>
      <c r="BK963" s="123"/>
      <c r="BL963" s="123"/>
      <c r="BM963" s="123"/>
      <c r="BN963" s="123"/>
      <c r="BO963" s="123"/>
      <c r="BP963" s="123"/>
      <c r="BQ963" s="123"/>
      <c r="BR963" s="123"/>
      <c r="BS963" s="123"/>
      <c r="BT963" s="123"/>
      <c r="BU963" s="123"/>
      <c r="BV963" s="123"/>
      <c r="BW963" s="123"/>
      <c r="BX963" s="123"/>
      <c r="BY963" s="122">
        <f t="shared" si="1107"/>
        <v>0</v>
      </c>
      <c r="BZ963" s="123"/>
      <c r="CA963" s="123"/>
    </row>
    <row r="964" spans="1:79" ht="46.65" x14ac:dyDescent="0.35">
      <c r="A964" s="115" t="s">
        <v>1663</v>
      </c>
      <c r="B964" s="111" t="s">
        <v>755</v>
      </c>
      <c r="C964" s="108" t="s">
        <v>1637</v>
      </c>
      <c r="D964" s="122">
        <v>3.3856899999999999</v>
      </c>
      <c r="E964" s="123"/>
      <c r="F964" s="122">
        <f>VLOOKUP(C964,'[1]13'!$C$23:$AZ$935,4,0)</f>
        <v>3.3856899999999999</v>
      </c>
      <c r="G964" s="122">
        <f>VLOOKUP(C964,'[1]13'!$C$23:$AZ$935,5,0)</f>
        <v>0</v>
      </c>
      <c r="H964" s="122"/>
      <c r="I964" s="122">
        <f>VLOOKUP(C964,'[1]13'!$C$23:$AZ$935,7,0)</f>
        <v>0.7</v>
      </c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3"/>
      <c r="AC964" s="123"/>
      <c r="AD964" s="123"/>
      <c r="AE964" s="123"/>
      <c r="AF964" s="123"/>
      <c r="AG964" s="123"/>
      <c r="AH964" s="123">
        <v>3.3856899999999999</v>
      </c>
      <c r="AI964" s="123">
        <v>0</v>
      </c>
      <c r="AJ964" s="123"/>
      <c r="AK964" s="123">
        <v>0.7</v>
      </c>
      <c r="AL964" s="123"/>
      <c r="AM964" s="123"/>
      <c r="AN964" s="123"/>
      <c r="AO964" s="122">
        <f t="shared" si="1103"/>
        <v>3.2710652400000004</v>
      </c>
      <c r="AP964" s="122">
        <f t="shared" si="1104"/>
        <v>0</v>
      </c>
      <c r="AQ964" s="122">
        <f t="shared" si="1105"/>
        <v>0</v>
      </c>
      <c r="AR964" s="122">
        <f t="shared" si="1106"/>
        <v>0.52700000000000002</v>
      </c>
      <c r="AS964" s="123"/>
      <c r="AT964" s="123"/>
      <c r="AU964" s="123"/>
      <c r="AV964" s="122">
        <f>VLOOKUP(C964,'[1]13'!$C$23:$AZ$935,46,0)</f>
        <v>0</v>
      </c>
      <c r="AW964" s="122">
        <f>VLOOKUP(C964,'[1]13'!$C$23:$AZ$935,47,0)</f>
        <v>0</v>
      </c>
      <c r="AX964" s="122"/>
      <c r="AY964" s="122">
        <f>VLOOKUP(C964,'[1]13'!$C$23:$AZ$935,49,0)</f>
        <v>0</v>
      </c>
      <c r="AZ964" s="123"/>
      <c r="BA964" s="123"/>
      <c r="BB964" s="123"/>
      <c r="BC964" s="123">
        <v>3.2710652400000004</v>
      </c>
      <c r="BD964" s="123">
        <v>0</v>
      </c>
      <c r="BE964" s="123"/>
      <c r="BF964" s="123">
        <v>0.52700000000000002</v>
      </c>
      <c r="BG964" s="123"/>
      <c r="BH964" s="123"/>
      <c r="BI964" s="123"/>
      <c r="BJ964" s="123"/>
      <c r="BK964" s="123"/>
      <c r="BL964" s="123"/>
      <c r="BM964" s="123"/>
      <c r="BN964" s="123"/>
      <c r="BO964" s="123"/>
      <c r="BP964" s="123"/>
      <c r="BQ964" s="123"/>
      <c r="BR964" s="123"/>
      <c r="BS964" s="123"/>
      <c r="BT964" s="123"/>
      <c r="BU964" s="123"/>
      <c r="BV964" s="123"/>
      <c r="BW964" s="123"/>
      <c r="BX964" s="123"/>
      <c r="BY964" s="122">
        <f t="shared" si="1107"/>
        <v>0.11462475999999944</v>
      </c>
      <c r="BZ964" s="123"/>
      <c r="CA964" s="123"/>
    </row>
    <row r="965" spans="1:79" ht="31.1" x14ac:dyDescent="0.35">
      <c r="A965" s="115" t="s">
        <v>1663</v>
      </c>
      <c r="B965" s="111" t="s">
        <v>1116</v>
      </c>
      <c r="C965" s="108" t="s">
        <v>1638</v>
      </c>
      <c r="D965" s="122">
        <v>0</v>
      </c>
      <c r="E965" s="123"/>
      <c r="F965" s="122">
        <f>VLOOKUP(C965,'[1]13'!$C$23:$AZ$935,4,0)</f>
        <v>0</v>
      </c>
      <c r="G965" s="122">
        <f>VLOOKUP(C965,'[1]13'!$C$23:$AZ$935,5,0)</f>
        <v>0</v>
      </c>
      <c r="H965" s="122"/>
      <c r="I965" s="122">
        <f>VLOOKUP(C965,'[1]13'!$C$23:$AZ$935,7,0)</f>
        <v>0</v>
      </c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3"/>
      <c r="AC965" s="123"/>
      <c r="AD965" s="123"/>
      <c r="AE965" s="123"/>
      <c r="AF965" s="123"/>
      <c r="AG965" s="123"/>
      <c r="AH965" s="123">
        <v>0</v>
      </c>
      <c r="AI965" s="123">
        <v>0</v>
      </c>
      <c r="AJ965" s="123"/>
      <c r="AK965" s="123">
        <v>0</v>
      </c>
      <c r="AL965" s="123"/>
      <c r="AM965" s="123"/>
      <c r="AN965" s="123"/>
      <c r="AO965" s="122">
        <f t="shared" si="1103"/>
        <v>0</v>
      </c>
      <c r="AP965" s="122">
        <f t="shared" si="1104"/>
        <v>0</v>
      </c>
      <c r="AQ965" s="122">
        <f t="shared" si="1105"/>
        <v>0</v>
      </c>
      <c r="AR965" s="122">
        <f t="shared" si="1106"/>
        <v>0</v>
      </c>
      <c r="AS965" s="123"/>
      <c r="AT965" s="123"/>
      <c r="AU965" s="123"/>
      <c r="AV965" s="122">
        <f>VLOOKUP(C965,'[1]13'!$C$23:$AZ$935,46,0)</f>
        <v>0</v>
      </c>
      <c r="AW965" s="122">
        <f>VLOOKUP(C965,'[1]13'!$C$23:$AZ$935,47,0)</f>
        <v>0</v>
      </c>
      <c r="AX965" s="122"/>
      <c r="AY965" s="122">
        <f>VLOOKUP(C965,'[1]13'!$C$23:$AZ$935,49,0)</f>
        <v>0</v>
      </c>
      <c r="AZ965" s="123"/>
      <c r="BA965" s="123"/>
      <c r="BB965" s="123"/>
      <c r="BC965" s="123">
        <v>0</v>
      </c>
      <c r="BD965" s="123">
        <v>0</v>
      </c>
      <c r="BE965" s="123"/>
      <c r="BF965" s="123">
        <v>0</v>
      </c>
      <c r="BG965" s="123"/>
      <c r="BH965" s="123"/>
      <c r="BI965" s="123"/>
      <c r="BJ965" s="123"/>
      <c r="BK965" s="123"/>
      <c r="BL965" s="123"/>
      <c r="BM965" s="123"/>
      <c r="BN965" s="123"/>
      <c r="BO965" s="123"/>
      <c r="BP965" s="123"/>
      <c r="BQ965" s="123"/>
      <c r="BR965" s="123"/>
      <c r="BS965" s="123"/>
      <c r="BT965" s="123"/>
      <c r="BU965" s="123"/>
      <c r="BV965" s="123"/>
      <c r="BW965" s="123"/>
      <c r="BX965" s="123"/>
      <c r="BY965" s="122">
        <f t="shared" si="1107"/>
        <v>0</v>
      </c>
      <c r="BZ965" s="123"/>
      <c r="CA965" s="123"/>
    </row>
    <row r="966" spans="1:79" x14ac:dyDescent="0.35">
      <c r="A966" s="119"/>
      <c r="B966" s="118" t="s">
        <v>85</v>
      </c>
      <c r="C966" s="105"/>
      <c r="D966" s="133">
        <f t="shared" ref="D966:BN966" si="1108">SUM(D967:D967)</f>
        <v>23.49089</v>
      </c>
      <c r="E966" s="133">
        <f t="shared" si="1108"/>
        <v>0</v>
      </c>
      <c r="F966" s="133">
        <f t="shared" si="1108"/>
        <v>23.49089</v>
      </c>
      <c r="G966" s="133">
        <f t="shared" si="1108"/>
        <v>0</v>
      </c>
      <c r="H966" s="133">
        <f t="shared" si="1108"/>
        <v>0</v>
      </c>
      <c r="I966" s="133">
        <f t="shared" si="1108"/>
        <v>4</v>
      </c>
      <c r="J966" s="133">
        <f t="shared" si="1108"/>
        <v>0</v>
      </c>
      <c r="K966" s="133">
        <f t="shared" si="1108"/>
        <v>0</v>
      </c>
      <c r="L966" s="133">
        <f t="shared" si="1108"/>
        <v>0</v>
      </c>
      <c r="M966" s="133">
        <f t="shared" si="1108"/>
        <v>0</v>
      </c>
      <c r="N966" s="133">
        <f t="shared" si="1108"/>
        <v>0</v>
      </c>
      <c r="O966" s="133">
        <f t="shared" si="1108"/>
        <v>0</v>
      </c>
      <c r="P966" s="133">
        <f t="shared" si="1108"/>
        <v>0</v>
      </c>
      <c r="Q966" s="133">
        <f t="shared" si="1108"/>
        <v>0</v>
      </c>
      <c r="R966" s="133">
        <f t="shared" si="1108"/>
        <v>0</v>
      </c>
      <c r="S966" s="133">
        <f t="shared" si="1108"/>
        <v>0</v>
      </c>
      <c r="T966" s="133">
        <f t="shared" si="1108"/>
        <v>0</v>
      </c>
      <c r="U966" s="133">
        <f t="shared" si="1108"/>
        <v>0</v>
      </c>
      <c r="V966" s="133">
        <f t="shared" si="1108"/>
        <v>0</v>
      </c>
      <c r="W966" s="133">
        <f t="shared" si="1108"/>
        <v>0</v>
      </c>
      <c r="X966" s="133">
        <f t="shared" si="1108"/>
        <v>0</v>
      </c>
      <c r="Y966" s="133">
        <f t="shared" si="1108"/>
        <v>0</v>
      </c>
      <c r="Z966" s="133">
        <f t="shared" si="1108"/>
        <v>0</v>
      </c>
      <c r="AA966" s="133">
        <f t="shared" si="1108"/>
        <v>0</v>
      </c>
      <c r="AB966" s="133">
        <f t="shared" si="1108"/>
        <v>0</v>
      </c>
      <c r="AC966" s="133">
        <f t="shared" si="1108"/>
        <v>0</v>
      </c>
      <c r="AD966" s="133">
        <f t="shared" si="1108"/>
        <v>0</v>
      </c>
      <c r="AE966" s="133">
        <f t="shared" si="1108"/>
        <v>0</v>
      </c>
      <c r="AF966" s="133">
        <f t="shared" si="1108"/>
        <v>0</v>
      </c>
      <c r="AG966" s="133">
        <f t="shared" si="1108"/>
        <v>0</v>
      </c>
      <c r="AH966" s="133">
        <f t="shared" si="1108"/>
        <v>23.49089</v>
      </c>
      <c r="AI966" s="133">
        <f t="shared" si="1108"/>
        <v>0</v>
      </c>
      <c r="AJ966" s="133">
        <f t="shared" si="1108"/>
        <v>0</v>
      </c>
      <c r="AK966" s="133">
        <f t="shared" si="1108"/>
        <v>4</v>
      </c>
      <c r="AL966" s="133">
        <f t="shared" si="1108"/>
        <v>0</v>
      </c>
      <c r="AM966" s="133">
        <f t="shared" si="1108"/>
        <v>0</v>
      </c>
      <c r="AN966" s="133">
        <f t="shared" si="1108"/>
        <v>0</v>
      </c>
      <c r="AO966" s="133">
        <f t="shared" si="1108"/>
        <v>0</v>
      </c>
      <c r="AP966" s="133">
        <f t="shared" si="1108"/>
        <v>0</v>
      </c>
      <c r="AQ966" s="133">
        <f t="shared" si="1108"/>
        <v>0</v>
      </c>
      <c r="AR966" s="133">
        <f t="shared" si="1108"/>
        <v>0</v>
      </c>
      <c r="AS966" s="133">
        <f t="shared" si="1108"/>
        <v>0</v>
      </c>
      <c r="AT966" s="133">
        <f t="shared" si="1108"/>
        <v>0</v>
      </c>
      <c r="AU966" s="133">
        <f t="shared" si="1108"/>
        <v>0</v>
      </c>
      <c r="AV966" s="133">
        <f t="shared" si="1108"/>
        <v>0</v>
      </c>
      <c r="AW966" s="133">
        <f t="shared" si="1108"/>
        <v>0</v>
      </c>
      <c r="AX966" s="133">
        <f t="shared" si="1108"/>
        <v>0</v>
      </c>
      <c r="AY966" s="133">
        <f t="shared" si="1108"/>
        <v>0</v>
      </c>
      <c r="AZ966" s="133">
        <f t="shared" si="1108"/>
        <v>0</v>
      </c>
      <c r="BA966" s="133">
        <f t="shared" si="1108"/>
        <v>0</v>
      </c>
      <c r="BB966" s="133">
        <f t="shared" si="1108"/>
        <v>0</v>
      </c>
      <c r="BC966" s="133">
        <f t="shared" si="1108"/>
        <v>0</v>
      </c>
      <c r="BD966" s="133">
        <f t="shared" si="1108"/>
        <v>0</v>
      </c>
      <c r="BE966" s="133">
        <f t="shared" si="1108"/>
        <v>0</v>
      </c>
      <c r="BF966" s="133">
        <f t="shared" si="1108"/>
        <v>0</v>
      </c>
      <c r="BG966" s="133">
        <f t="shared" si="1108"/>
        <v>0</v>
      </c>
      <c r="BH966" s="133">
        <f t="shared" si="1108"/>
        <v>0</v>
      </c>
      <c r="BI966" s="133">
        <f t="shared" si="1108"/>
        <v>0</v>
      </c>
      <c r="BJ966" s="133">
        <f t="shared" si="1108"/>
        <v>0</v>
      </c>
      <c r="BK966" s="133">
        <f t="shared" si="1108"/>
        <v>0</v>
      </c>
      <c r="BL966" s="133">
        <f t="shared" si="1108"/>
        <v>0</v>
      </c>
      <c r="BM966" s="133">
        <f t="shared" si="1108"/>
        <v>0</v>
      </c>
      <c r="BN966" s="133">
        <f t="shared" si="1108"/>
        <v>0</v>
      </c>
      <c r="BO966" s="133">
        <f t="shared" ref="BO966:CA966" si="1109">SUM(BO967:BO967)</f>
        <v>0</v>
      </c>
      <c r="BP966" s="133">
        <f t="shared" si="1109"/>
        <v>0</v>
      </c>
      <c r="BQ966" s="133">
        <f t="shared" si="1109"/>
        <v>0</v>
      </c>
      <c r="BR966" s="133">
        <f t="shared" si="1109"/>
        <v>0</v>
      </c>
      <c r="BS966" s="133">
        <f t="shared" si="1109"/>
        <v>0</v>
      </c>
      <c r="BT966" s="133">
        <f t="shared" si="1109"/>
        <v>0</v>
      </c>
      <c r="BU966" s="133">
        <f t="shared" si="1109"/>
        <v>0</v>
      </c>
      <c r="BV966" s="133">
        <f t="shared" si="1109"/>
        <v>0</v>
      </c>
      <c r="BW966" s="133">
        <f t="shared" si="1109"/>
        <v>0</v>
      </c>
      <c r="BX966" s="133">
        <f t="shared" si="1109"/>
        <v>0</v>
      </c>
      <c r="BY966" s="133">
        <f t="shared" si="1109"/>
        <v>23.49089</v>
      </c>
      <c r="BZ966" s="133">
        <f t="shared" si="1109"/>
        <v>0</v>
      </c>
      <c r="CA966" s="133">
        <f t="shared" si="1109"/>
        <v>0</v>
      </c>
    </row>
    <row r="967" spans="1:79" ht="77.7" x14ac:dyDescent="0.35">
      <c r="A967" s="115" t="s">
        <v>1663</v>
      </c>
      <c r="B967" s="111" t="s">
        <v>1117</v>
      </c>
      <c r="C967" s="108" t="s">
        <v>1639</v>
      </c>
      <c r="D967" s="122">
        <v>23.49089</v>
      </c>
      <c r="E967" s="123"/>
      <c r="F967" s="122">
        <f>VLOOKUP(C967,'[1]13'!$C$23:$AZ$935,4,0)</f>
        <v>23.49089</v>
      </c>
      <c r="G967" s="122">
        <f>VLOOKUP(C967,'[1]13'!$C$23:$AZ$935,5,0)</f>
        <v>0</v>
      </c>
      <c r="H967" s="122"/>
      <c r="I967" s="122">
        <f>VLOOKUP(C967,'[1]13'!$C$23:$AZ$935,7,0)</f>
        <v>4</v>
      </c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3"/>
      <c r="AC967" s="123"/>
      <c r="AD967" s="123"/>
      <c r="AE967" s="123"/>
      <c r="AF967" s="123"/>
      <c r="AG967" s="123"/>
      <c r="AH967" s="123">
        <v>23.49089</v>
      </c>
      <c r="AI967" s="123">
        <v>0</v>
      </c>
      <c r="AJ967" s="123"/>
      <c r="AK967" s="123">
        <v>4</v>
      </c>
      <c r="AL967" s="123"/>
      <c r="AM967" s="123"/>
      <c r="AN967" s="123"/>
      <c r="AO967" s="122">
        <f>AV967+BC967</f>
        <v>0</v>
      </c>
      <c r="AP967" s="122">
        <f t="shared" ref="AP967" si="1110">AW967+BD967</f>
        <v>0</v>
      </c>
      <c r="AQ967" s="122">
        <f t="shared" ref="AQ967" si="1111">AX967+BE967</f>
        <v>0</v>
      </c>
      <c r="AR967" s="122">
        <f t="shared" ref="AR967" si="1112">AY967+BF967</f>
        <v>0</v>
      </c>
      <c r="AS967" s="123"/>
      <c r="AT967" s="123"/>
      <c r="AU967" s="123"/>
      <c r="AV967" s="122">
        <f>VLOOKUP(C967,'[1]13'!$C$23:$AZ$935,46,0)</f>
        <v>0</v>
      </c>
      <c r="AW967" s="122">
        <f>VLOOKUP(C967,'[1]13'!$C$23:$AZ$935,47,0)</f>
        <v>0</v>
      </c>
      <c r="AX967" s="122"/>
      <c r="AY967" s="122">
        <f>VLOOKUP(C967,'[1]13'!$C$23:$AZ$935,49,0)</f>
        <v>0</v>
      </c>
      <c r="AZ967" s="123"/>
      <c r="BA967" s="123"/>
      <c r="BB967" s="123"/>
      <c r="BC967" s="123">
        <v>0</v>
      </c>
      <c r="BD967" s="123">
        <v>0</v>
      </c>
      <c r="BE967" s="123"/>
      <c r="BF967" s="123">
        <v>0</v>
      </c>
      <c r="BG967" s="123"/>
      <c r="BH967" s="123"/>
      <c r="BI967" s="123"/>
      <c r="BJ967" s="123"/>
      <c r="BK967" s="123"/>
      <c r="BL967" s="123"/>
      <c r="BM967" s="123"/>
      <c r="BN967" s="123"/>
      <c r="BO967" s="123"/>
      <c r="BP967" s="123"/>
      <c r="BQ967" s="123"/>
      <c r="BR967" s="123"/>
      <c r="BS967" s="123"/>
      <c r="BT967" s="123"/>
      <c r="BU967" s="123"/>
      <c r="BV967" s="123"/>
      <c r="BW967" s="123"/>
      <c r="BX967" s="123"/>
      <c r="BY967" s="122">
        <f>F967-AO967</f>
        <v>23.49089</v>
      </c>
      <c r="BZ967" s="123"/>
      <c r="CA967" s="123"/>
    </row>
    <row r="968" spans="1:79" ht="30.05" x14ac:dyDescent="0.35">
      <c r="A968" s="119"/>
      <c r="B968" s="118" t="s">
        <v>374</v>
      </c>
      <c r="C968" s="105"/>
      <c r="D968" s="133">
        <f t="shared" ref="D968:BN968" si="1113">SUM(D969:D973)</f>
        <v>57.118570000000005</v>
      </c>
      <c r="E968" s="133">
        <f t="shared" si="1113"/>
        <v>0</v>
      </c>
      <c r="F968" s="133">
        <f t="shared" si="1113"/>
        <v>28.561160000000001</v>
      </c>
      <c r="G968" s="133">
        <f t="shared" si="1113"/>
        <v>0</v>
      </c>
      <c r="H968" s="133">
        <f t="shared" si="1113"/>
        <v>0</v>
      </c>
      <c r="I968" s="133">
        <f t="shared" si="1113"/>
        <v>0.72</v>
      </c>
      <c r="J968" s="133">
        <f t="shared" si="1113"/>
        <v>0</v>
      </c>
      <c r="K968" s="133">
        <f t="shared" si="1113"/>
        <v>0</v>
      </c>
      <c r="L968" s="133">
        <f t="shared" si="1113"/>
        <v>0</v>
      </c>
      <c r="M968" s="133">
        <f t="shared" si="1113"/>
        <v>0</v>
      </c>
      <c r="N968" s="133">
        <f t="shared" si="1113"/>
        <v>0</v>
      </c>
      <c r="O968" s="133">
        <f t="shared" si="1113"/>
        <v>0</v>
      </c>
      <c r="P968" s="133">
        <f t="shared" si="1113"/>
        <v>0</v>
      </c>
      <c r="Q968" s="133">
        <f t="shared" si="1113"/>
        <v>0</v>
      </c>
      <c r="R968" s="133">
        <f t="shared" si="1113"/>
        <v>0</v>
      </c>
      <c r="S968" s="133">
        <f t="shared" si="1113"/>
        <v>0</v>
      </c>
      <c r="T968" s="133">
        <f t="shared" si="1113"/>
        <v>0</v>
      </c>
      <c r="U968" s="133">
        <f t="shared" si="1113"/>
        <v>0</v>
      </c>
      <c r="V968" s="133">
        <f t="shared" si="1113"/>
        <v>0</v>
      </c>
      <c r="W968" s="133">
        <f t="shared" si="1113"/>
        <v>0</v>
      </c>
      <c r="X968" s="133">
        <f t="shared" si="1113"/>
        <v>0</v>
      </c>
      <c r="Y968" s="133">
        <f t="shared" si="1113"/>
        <v>0</v>
      </c>
      <c r="Z968" s="133">
        <f t="shared" si="1113"/>
        <v>0</v>
      </c>
      <c r="AA968" s="133">
        <f t="shared" si="1113"/>
        <v>0</v>
      </c>
      <c r="AB968" s="133">
        <f t="shared" si="1113"/>
        <v>0</v>
      </c>
      <c r="AC968" s="133">
        <f t="shared" si="1113"/>
        <v>0</v>
      </c>
      <c r="AD968" s="133">
        <f t="shared" si="1113"/>
        <v>0</v>
      </c>
      <c r="AE968" s="133">
        <f t="shared" si="1113"/>
        <v>0</v>
      </c>
      <c r="AF968" s="133">
        <f t="shared" si="1113"/>
        <v>0</v>
      </c>
      <c r="AG968" s="133">
        <f t="shared" si="1113"/>
        <v>0</v>
      </c>
      <c r="AH968" s="133">
        <f t="shared" si="1113"/>
        <v>28.561160000000001</v>
      </c>
      <c r="AI968" s="133">
        <f t="shared" si="1113"/>
        <v>0</v>
      </c>
      <c r="AJ968" s="133">
        <f t="shared" si="1113"/>
        <v>0</v>
      </c>
      <c r="AK968" s="133">
        <f t="shared" si="1113"/>
        <v>0.72</v>
      </c>
      <c r="AL968" s="133">
        <f t="shared" si="1113"/>
        <v>0</v>
      </c>
      <c r="AM968" s="133">
        <f t="shared" si="1113"/>
        <v>0</v>
      </c>
      <c r="AN968" s="133">
        <f t="shared" si="1113"/>
        <v>0</v>
      </c>
      <c r="AO968" s="133">
        <f t="shared" si="1113"/>
        <v>20.028567320000001</v>
      </c>
      <c r="AP968" s="133">
        <f t="shared" si="1113"/>
        <v>0</v>
      </c>
      <c r="AQ968" s="133">
        <f t="shared" si="1113"/>
        <v>0</v>
      </c>
      <c r="AR968" s="133">
        <f t="shared" si="1113"/>
        <v>3.4220000000000002</v>
      </c>
      <c r="AS968" s="133">
        <f t="shared" si="1113"/>
        <v>0</v>
      </c>
      <c r="AT968" s="133">
        <f t="shared" si="1113"/>
        <v>0</v>
      </c>
      <c r="AU968" s="133">
        <f t="shared" si="1113"/>
        <v>0</v>
      </c>
      <c r="AV968" s="133">
        <f t="shared" si="1113"/>
        <v>20.028567320000001</v>
      </c>
      <c r="AW968" s="133">
        <f t="shared" si="1113"/>
        <v>0</v>
      </c>
      <c r="AX968" s="133">
        <f t="shared" si="1113"/>
        <v>0</v>
      </c>
      <c r="AY968" s="133">
        <f t="shared" si="1113"/>
        <v>3.4220000000000002</v>
      </c>
      <c r="AZ968" s="133">
        <f t="shared" si="1113"/>
        <v>0</v>
      </c>
      <c r="BA968" s="133">
        <f t="shared" si="1113"/>
        <v>0</v>
      </c>
      <c r="BB968" s="133">
        <f t="shared" si="1113"/>
        <v>0</v>
      </c>
      <c r="BC968" s="133">
        <f t="shared" si="1113"/>
        <v>0</v>
      </c>
      <c r="BD968" s="133">
        <f t="shared" si="1113"/>
        <v>0</v>
      </c>
      <c r="BE968" s="133">
        <f t="shared" si="1113"/>
        <v>0</v>
      </c>
      <c r="BF968" s="133">
        <f t="shared" si="1113"/>
        <v>0</v>
      </c>
      <c r="BG968" s="133">
        <f t="shared" si="1113"/>
        <v>0</v>
      </c>
      <c r="BH968" s="133">
        <f t="shared" si="1113"/>
        <v>0</v>
      </c>
      <c r="BI968" s="133">
        <f t="shared" si="1113"/>
        <v>0</v>
      </c>
      <c r="BJ968" s="133">
        <f t="shared" si="1113"/>
        <v>0</v>
      </c>
      <c r="BK968" s="133">
        <f t="shared" si="1113"/>
        <v>0</v>
      </c>
      <c r="BL968" s="133">
        <f t="shared" si="1113"/>
        <v>0</v>
      </c>
      <c r="BM968" s="133">
        <f t="shared" si="1113"/>
        <v>0</v>
      </c>
      <c r="BN968" s="133">
        <f t="shared" si="1113"/>
        <v>0</v>
      </c>
      <c r="BO968" s="133">
        <f t="shared" ref="BO968:CA968" si="1114">SUM(BO969:BO973)</f>
        <v>0</v>
      </c>
      <c r="BP968" s="133">
        <f t="shared" si="1114"/>
        <v>0</v>
      </c>
      <c r="BQ968" s="133">
        <f t="shared" si="1114"/>
        <v>0</v>
      </c>
      <c r="BR968" s="133">
        <f t="shared" si="1114"/>
        <v>0</v>
      </c>
      <c r="BS968" s="133">
        <f t="shared" si="1114"/>
        <v>0</v>
      </c>
      <c r="BT968" s="133">
        <f t="shared" si="1114"/>
        <v>0</v>
      </c>
      <c r="BU968" s="133">
        <f t="shared" si="1114"/>
        <v>0</v>
      </c>
      <c r="BV968" s="133">
        <f t="shared" si="1114"/>
        <v>0</v>
      </c>
      <c r="BW968" s="133">
        <f t="shared" si="1114"/>
        <v>0</v>
      </c>
      <c r="BX968" s="133">
        <f t="shared" si="1114"/>
        <v>0</v>
      </c>
      <c r="BY968" s="133">
        <f t="shared" si="1114"/>
        <v>8.5325926800000005</v>
      </c>
      <c r="BZ968" s="133">
        <f t="shared" si="1114"/>
        <v>0</v>
      </c>
      <c r="CA968" s="133">
        <f t="shared" si="1114"/>
        <v>0</v>
      </c>
    </row>
    <row r="969" spans="1:79" ht="93.25" x14ac:dyDescent="0.35">
      <c r="A969" s="115" t="s">
        <v>1663</v>
      </c>
      <c r="B969" s="111" t="s">
        <v>193</v>
      </c>
      <c r="C969" s="108" t="s">
        <v>194</v>
      </c>
      <c r="D969" s="122">
        <v>20.691400000000002</v>
      </c>
      <c r="E969" s="123"/>
      <c r="F969" s="122">
        <f>VLOOKUP(C969,'[1]13'!$C$23:$AZ$935,4,0)</f>
        <v>20.691400000000002</v>
      </c>
      <c r="G969" s="122">
        <f>VLOOKUP(C969,'[1]13'!$C$23:$AZ$935,5,0)</f>
        <v>0</v>
      </c>
      <c r="H969" s="122"/>
      <c r="I969" s="122">
        <f>VLOOKUP(C969,'[1]13'!$C$23:$AZ$935,7,0)</f>
        <v>0</v>
      </c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3"/>
      <c r="AC969" s="123"/>
      <c r="AD969" s="123"/>
      <c r="AE969" s="123"/>
      <c r="AF969" s="123"/>
      <c r="AG969" s="123"/>
      <c r="AH969" s="123">
        <v>20.691400000000002</v>
      </c>
      <c r="AI969" s="123">
        <v>0</v>
      </c>
      <c r="AJ969" s="123"/>
      <c r="AK969" s="123">
        <v>0</v>
      </c>
      <c r="AL969" s="123"/>
      <c r="AM969" s="123"/>
      <c r="AN969" s="123"/>
      <c r="AO969" s="122">
        <f t="shared" ref="AO969:AO973" si="1115">AV969+BC969</f>
        <v>20.028567320000001</v>
      </c>
      <c r="AP969" s="122">
        <f t="shared" ref="AP969:AP973" si="1116">AW969+BD969</f>
        <v>0</v>
      </c>
      <c r="AQ969" s="122">
        <f t="shared" ref="AQ969:AQ973" si="1117">AX969+BE969</f>
        <v>0</v>
      </c>
      <c r="AR969" s="122">
        <f t="shared" ref="AR969:AR973" si="1118">AY969+BF969</f>
        <v>3.4220000000000002</v>
      </c>
      <c r="AS969" s="123"/>
      <c r="AT969" s="123"/>
      <c r="AU969" s="123"/>
      <c r="AV969" s="122">
        <f>VLOOKUP(C969,'[1]13'!$C$23:$AZ$935,46,0)</f>
        <v>20.028567320000001</v>
      </c>
      <c r="AW969" s="122">
        <f>VLOOKUP(C969,'[1]13'!$C$23:$AZ$935,47,0)</f>
        <v>0</v>
      </c>
      <c r="AX969" s="122"/>
      <c r="AY969" s="122">
        <f>VLOOKUP(C969,'[1]13'!$C$23:$AZ$935,49,0)</f>
        <v>3.4220000000000002</v>
      </c>
      <c r="AZ969" s="123"/>
      <c r="BA969" s="123"/>
      <c r="BB969" s="123"/>
      <c r="BC969" s="123">
        <v>0</v>
      </c>
      <c r="BD969" s="123">
        <v>0</v>
      </c>
      <c r="BE969" s="123"/>
      <c r="BF969" s="123">
        <v>0</v>
      </c>
      <c r="BG969" s="123"/>
      <c r="BH969" s="123"/>
      <c r="BI969" s="123"/>
      <c r="BJ969" s="123"/>
      <c r="BK969" s="123"/>
      <c r="BL969" s="123"/>
      <c r="BM969" s="123"/>
      <c r="BN969" s="123"/>
      <c r="BO969" s="123"/>
      <c r="BP969" s="123"/>
      <c r="BQ969" s="123"/>
      <c r="BR969" s="123"/>
      <c r="BS969" s="123"/>
      <c r="BT969" s="123"/>
      <c r="BU969" s="123"/>
      <c r="BV969" s="123"/>
      <c r="BW969" s="123"/>
      <c r="BX969" s="123"/>
      <c r="BY969" s="122">
        <f t="shared" ref="BY969:BY973" si="1119">F969-AO969</f>
        <v>0.66283268000000106</v>
      </c>
      <c r="BZ969" s="123"/>
      <c r="CA969" s="123"/>
    </row>
    <row r="970" spans="1:79" ht="62.2" x14ac:dyDescent="0.35">
      <c r="A970" s="115" t="s">
        <v>1663</v>
      </c>
      <c r="B970" s="111" t="s">
        <v>1118</v>
      </c>
      <c r="C970" s="108" t="s">
        <v>1640</v>
      </c>
      <c r="D970" s="122">
        <v>22.56784</v>
      </c>
      <c r="E970" s="123"/>
      <c r="F970" s="122">
        <f>VLOOKUP(C970,'[1]13'!$C$23:$AZ$935,4,0)</f>
        <v>0</v>
      </c>
      <c r="G970" s="122">
        <f>VLOOKUP(C970,'[1]13'!$C$23:$AZ$935,5,0)</f>
        <v>0</v>
      </c>
      <c r="H970" s="122"/>
      <c r="I970" s="122">
        <f>VLOOKUP(C970,'[1]13'!$C$23:$AZ$935,7,0)</f>
        <v>0</v>
      </c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3"/>
      <c r="AC970" s="123"/>
      <c r="AD970" s="123"/>
      <c r="AE970" s="123"/>
      <c r="AF970" s="123"/>
      <c r="AG970" s="123"/>
      <c r="AH970" s="123">
        <v>0</v>
      </c>
      <c r="AI970" s="123">
        <v>0</v>
      </c>
      <c r="AJ970" s="123"/>
      <c r="AK970" s="123">
        <v>0</v>
      </c>
      <c r="AL970" s="123"/>
      <c r="AM970" s="123"/>
      <c r="AN970" s="123"/>
      <c r="AO970" s="122">
        <f t="shared" si="1115"/>
        <v>0</v>
      </c>
      <c r="AP970" s="122">
        <f t="shared" si="1116"/>
        <v>0</v>
      </c>
      <c r="AQ970" s="122">
        <f t="shared" si="1117"/>
        <v>0</v>
      </c>
      <c r="AR970" s="122">
        <f t="shared" si="1118"/>
        <v>0</v>
      </c>
      <c r="AS970" s="123"/>
      <c r="AT970" s="123"/>
      <c r="AU970" s="123"/>
      <c r="AV970" s="122">
        <f>VLOOKUP(C970,'[1]13'!$C$23:$AZ$935,46,0)</f>
        <v>0</v>
      </c>
      <c r="AW970" s="122">
        <f>VLOOKUP(C970,'[1]13'!$C$23:$AZ$935,47,0)</f>
        <v>0</v>
      </c>
      <c r="AX970" s="122"/>
      <c r="AY970" s="122">
        <f>VLOOKUP(C970,'[1]13'!$C$23:$AZ$935,49,0)</f>
        <v>0</v>
      </c>
      <c r="AZ970" s="123"/>
      <c r="BA970" s="123"/>
      <c r="BB970" s="123"/>
      <c r="BC970" s="123">
        <v>0</v>
      </c>
      <c r="BD970" s="123">
        <v>0</v>
      </c>
      <c r="BE970" s="123"/>
      <c r="BF970" s="123">
        <v>0</v>
      </c>
      <c r="BG970" s="123"/>
      <c r="BH970" s="123"/>
      <c r="BI970" s="123"/>
      <c r="BJ970" s="123"/>
      <c r="BK970" s="123"/>
      <c r="BL970" s="123"/>
      <c r="BM970" s="123"/>
      <c r="BN970" s="123"/>
      <c r="BO970" s="123"/>
      <c r="BP970" s="123"/>
      <c r="BQ970" s="123"/>
      <c r="BR970" s="123"/>
      <c r="BS970" s="123"/>
      <c r="BT970" s="123"/>
      <c r="BU970" s="123"/>
      <c r="BV970" s="123"/>
      <c r="BW970" s="123"/>
      <c r="BX970" s="123"/>
      <c r="BY970" s="122">
        <f t="shared" si="1119"/>
        <v>0</v>
      </c>
      <c r="BZ970" s="123"/>
      <c r="CA970" s="123"/>
    </row>
    <row r="971" spans="1:79" ht="93.25" x14ac:dyDescent="0.35">
      <c r="A971" s="115" t="s">
        <v>1663</v>
      </c>
      <c r="B971" s="111" t="s">
        <v>1119</v>
      </c>
      <c r="C971" s="108" t="s">
        <v>1641</v>
      </c>
      <c r="D971" s="122">
        <v>5.9895699999999996</v>
      </c>
      <c r="E971" s="123"/>
      <c r="F971" s="122">
        <f>VLOOKUP(C971,'[1]13'!$C$23:$AZ$935,4,0)</f>
        <v>0</v>
      </c>
      <c r="G971" s="122">
        <f>VLOOKUP(C971,'[1]13'!$C$23:$AZ$935,5,0)</f>
        <v>0</v>
      </c>
      <c r="H971" s="122"/>
      <c r="I971" s="122">
        <f>VLOOKUP(C971,'[1]13'!$C$23:$AZ$935,7,0)</f>
        <v>0</v>
      </c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3"/>
      <c r="AC971" s="123"/>
      <c r="AD971" s="123"/>
      <c r="AE971" s="123"/>
      <c r="AF971" s="123"/>
      <c r="AG971" s="123"/>
      <c r="AH971" s="123">
        <v>0</v>
      </c>
      <c r="AI971" s="123">
        <v>0</v>
      </c>
      <c r="AJ971" s="123"/>
      <c r="AK971" s="123">
        <v>0</v>
      </c>
      <c r="AL971" s="123"/>
      <c r="AM971" s="123"/>
      <c r="AN971" s="123"/>
      <c r="AO971" s="122">
        <f t="shared" si="1115"/>
        <v>0</v>
      </c>
      <c r="AP971" s="122">
        <f t="shared" si="1116"/>
        <v>0</v>
      </c>
      <c r="AQ971" s="122">
        <f t="shared" si="1117"/>
        <v>0</v>
      </c>
      <c r="AR971" s="122">
        <f t="shared" si="1118"/>
        <v>0</v>
      </c>
      <c r="AS971" s="123"/>
      <c r="AT971" s="123"/>
      <c r="AU971" s="123"/>
      <c r="AV971" s="122">
        <f>VLOOKUP(C971,'[1]13'!$C$23:$AZ$935,46,0)</f>
        <v>0</v>
      </c>
      <c r="AW971" s="122">
        <f>VLOOKUP(C971,'[1]13'!$C$23:$AZ$935,47,0)</f>
        <v>0</v>
      </c>
      <c r="AX971" s="122"/>
      <c r="AY971" s="122">
        <f>VLOOKUP(C971,'[1]13'!$C$23:$AZ$935,49,0)</f>
        <v>0</v>
      </c>
      <c r="AZ971" s="123"/>
      <c r="BA971" s="123"/>
      <c r="BB971" s="123"/>
      <c r="BC971" s="123">
        <v>0</v>
      </c>
      <c r="BD971" s="123">
        <v>0</v>
      </c>
      <c r="BE971" s="123"/>
      <c r="BF971" s="123">
        <v>0</v>
      </c>
      <c r="BG971" s="123"/>
      <c r="BH971" s="123"/>
      <c r="BI971" s="123"/>
      <c r="BJ971" s="123"/>
      <c r="BK971" s="123"/>
      <c r="BL971" s="123"/>
      <c r="BM971" s="123"/>
      <c r="BN971" s="123"/>
      <c r="BO971" s="123"/>
      <c r="BP971" s="123"/>
      <c r="BQ971" s="123"/>
      <c r="BR971" s="123"/>
      <c r="BS971" s="123"/>
      <c r="BT971" s="123"/>
      <c r="BU971" s="123"/>
      <c r="BV971" s="123"/>
      <c r="BW971" s="123"/>
      <c r="BX971" s="123"/>
      <c r="BY971" s="122">
        <f t="shared" si="1119"/>
        <v>0</v>
      </c>
      <c r="BZ971" s="123"/>
      <c r="CA971" s="123"/>
    </row>
    <row r="972" spans="1:79" ht="77.7" x14ac:dyDescent="0.35">
      <c r="A972" s="115" t="s">
        <v>1663</v>
      </c>
      <c r="B972" s="111" t="s">
        <v>1120</v>
      </c>
      <c r="C972" s="108" t="s">
        <v>604</v>
      </c>
      <c r="D972" s="122">
        <v>6.4550799999999997</v>
      </c>
      <c r="E972" s="123"/>
      <c r="F972" s="122">
        <f>VLOOKUP(C972,'[1]13'!$C$23:$AZ$935,4,0)</f>
        <v>6.4550799999999997</v>
      </c>
      <c r="G972" s="122">
        <f>VLOOKUP(C972,'[1]13'!$C$23:$AZ$935,5,0)</f>
        <v>0</v>
      </c>
      <c r="H972" s="122"/>
      <c r="I972" s="122">
        <f>VLOOKUP(C972,'[1]13'!$C$23:$AZ$935,7,0)</f>
        <v>0.5</v>
      </c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3"/>
      <c r="AC972" s="123"/>
      <c r="AD972" s="123"/>
      <c r="AE972" s="123"/>
      <c r="AF972" s="123"/>
      <c r="AG972" s="123"/>
      <c r="AH972" s="123">
        <v>6.4550799999999997</v>
      </c>
      <c r="AI972" s="123">
        <v>0</v>
      </c>
      <c r="AJ972" s="123"/>
      <c r="AK972" s="123">
        <v>0.5</v>
      </c>
      <c r="AL972" s="123"/>
      <c r="AM972" s="123"/>
      <c r="AN972" s="123"/>
      <c r="AO972" s="122">
        <f t="shared" si="1115"/>
        <v>0</v>
      </c>
      <c r="AP972" s="122">
        <f t="shared" si="1116"/>
        <v>0</v>
      </c>
      <c r="AQ972" s="122">
        <f t="shared" si="1117"/>
        <v>0</v>
      </c>
      <c r="AR972" s="122">
        <f t="shared" si="1118"/>
        <v>0</v>
      </c>
      <c r="AS972" s="123"/>
      <c r="AT972" s="123"/>
      <c r="AU972" s="123"/>
      <c r="AV972" s="122">
        <f>VLOOKUP(C972,'[1]13'!$C$23:$AZ$935,46,0)</f>
        <v>0</v>
      </c>
      <c r="AW972" s="122">
        <f>VLOOKUP(C972,'[1]13'!$C$23:$AZ$935,47,0)</f>
        <v>0</v>
      </c>
      <c r="AX972" s="122"/>
      <c r="AY972" s="122">
        <f>VLOOKUP(C972,'[1]13'!$C$23:$AZ$935,49,0)</f>
        <v>0</v>
      </c>
      <c r="AZ972" s="123"/>
      <c r="BA972" s="123"/>
      <c r="BB972" s="123"/>
      <c r="BC972" s="123">
        <v>0</v>
      </c>
      <c r="BD972" s="123">
        <v>0</v>
      </c>
      <c r="BE972" s="123"/>
      <c r="BF972" s="123">
        <v>0</v>
      </c>
      <c r="BG972" s="123"/>
      <c r="BH972" s="123"/>
      <c r="BI972" s="123"/>
      <c r="BJ972" s="123"/>
      <c r="BK972" s="123"/>
      <c r="BL972" s="123"/>
      <c r="BM972" s="123"/>
      <c r="BN972" s="123"/>
      <c r="BO972" s="123"/>
      <c r="BP972" s="123"/>
      <c r="BQ972" s="123"/>
      <c r="BR972" s="123"/>
      <c r="BS972" s="123"/>
      <c r="BT972" s="123"/>
      <c r="BU972" s="123"/>
      <c r="BV972" s="123"/>
      <c r="BW972" s="123"/>
      <c r="BX972" s="123"/>
      <c r="BY972" s="122">
        <f t="shared" si="1119"/>
        <v>6.4550799999999997</v>
      </c>
      <c r="BZ972" s="123"/>
      <c r="CA972" s="123"/>
    </row>
    <row r="973" spans="1:79" ht="62.2" x14ac:dyDescent="0.35">
      <c r="A973" s="115" t="s">
        <v>1662</v>
      </c>
      <c r="B973" s="107" t="s">
        <v>1907</v>
      </c>
      <c r="C973" s="108" t="s">
        <v>1642</v>
      </c>
      <c r="D973" s="122">
        <v>1.4146800000000002</v>
      </c>
      <c r="E973" s="122"/>
      <c r="F973" s="122">
        <f>VLOOKUP(C973,'[1]13'!$C$23:$AZ$935,4,0)</f>
        <v>1.4146800000000002</v>
      </c>
      <c r="G973" s="122">
        <f>VLOOKUP(C973,'[1]13'!$C$23:$AZ$935,5,0)</f>
        <v>0</v>
      </c>
      <c r="H973" s="122"/>
      <c r="I973" s="122">
        <f>VLOOKUP(C973,'[1]13'!$C$23:$AZ$935,7,0)</f>
        <v>0.22</v>
      </c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2"/>
      <c r="AC973" s="122"/>
      <c r="AD973" s="122"/>
      <c r="AE973" s="122"/>
      <c r="AF973" s="122"/>
      <c r="AG973" s="122"/>
      <c r="AH973" s="122">
        <v>1.4146800000000002</v>
      </c>
      <c r="AI973" s="122">
        <v>0</v>
      </c>
      <c r="AJ973" s="122"/>
      <c r="AK973" s="122">
        <v>0.22</v>
      </c>
      <c r="AL973" s="122"/>
      <c r="AM973" s="122"/>
      <c r="AN973" s="122"/>
      <c r="AO973" s="122">
        <f t="shared" si="1115"/>
        <v>0</v>
      </c>
      <c r="AP973" s="122">
        <f t="shared" si="1116"/>
        <v>0</v>
      </c>
      <c r="AQ973" s="122">
        <f t="shared" si="1117"/>
        <v>0</v>
      </c>
      <c r="AR973" s="122">
        <f t="shared" si="1118"/>
        <v>0</v>
      </c>
      <c r="AS973" s="122"/>
      <c r="AT973" s="122"/>
      <c r="AU973" s="122"/>
      <c r="AV973" s="122">
        <f>VLOOKUP(C973,'[1]13'!$C$23:$AZ$935,46,0)</f>
        <v>0</v>
      </c>
      <c r="AW973" s="122">
        <f>VLOOKUP(C973,'[1]13'!$C$23:$AZ$935,47,0)</f>
        <v>0</v>
      </c>
      <c r="AX973" s="122"/>
      <c r="AY973" s="122">
        <f>VLOOKUP(C973,'[1]13'!$C$23:$AZ$935,49,0)</f>
        <v>0</v>
      </c>
      <c r="AZ973" s="122"/>
      <c r="BA973" s="122"/>
      <c r="BB973" s="122"/>
      <c r="BC973" s="122">
        <v>0</v>
      </c>
      <c r="BD973" s="122">
        <v>0</v>
      </c>
      <c r="BE973" s="122"/>
      <c r="BF973" s="122">
        <v>0</v>
      </c>
      <c r="BG973" s="122"/>
      <c r="BH973" s="122"/>
      <c r="BI973" s="122"/>
      <c r="BJ973" s="122"/>
      <c r="BK973" s="122"/>
      <c r="BL973" s="122"/>
      <c r="BM973" s="122"/>
      <c r="BN973" s="122"/>
      <c r="BO973" s="122"/>
      <c r="BP973" s="122"/>
      <c r="BQ973" s="122"/>
      <c r="BR973" s="122"/>
      <c r="BS973" s="122"/>
      <c r="BT973" s="122"/>
      <c r="BU973" s="122"/>
      <c r="BV973" s="122"/>
      <c r="BW973" s="122"/>
      <c r="BX973" s="122"/>
      <c r="BY973" s="122">
        <f t="shared" si="1119"/>
        <v>1.4146800000000002</v>
      </c>
      <c r="BZ973" s="122"/>
      <c r="CA973" s="122"/>
    </row>
    <row r="974" spans="1:79" x14ac:dyDescent="0.35">
      <c r="A974" s="119"/>
      <c r="B974" s="118" t="s">
        <v>66</v>
      </c>
      <c r="C974" s="105"/>
      <c r="D974" s="133">
        <f t="shared" ref="D974:BN974" si="1120">SUM(D975:D979)</f>
        <v>37.280340000000002</v>
      </c>
      <c r="E974" s="133">
        <f t="shared" si="1120"/>
        <v>0</v>
      </c>
      <c r="F974" s="133">
        <f t="shared" si="1120"/>
        <v>27.694820000000004</v>
      </c>
      <c r="G974" s="133">
        <f t="shared" si="1120"/>
        <v>2.06</v>
      </c>
      <c r="H974" s="133">
        <f t="shared" si="1120"/>
        <v>0</v>
      </c>
      <c r="I974" s="133">
        <f t="shared" si="1120"/>
        <v>2.8400000000000003</v>
      </c>
      <c r="J974" s="133">
        <f t="shared" si="1120"/>
        <v>0</v>
      </c>
      <c r="K974" s="133">
        <f t="shared" si="1120"/>
        <v>0</v>
      </c>
      <c r="L974" s="133">
        <f t="shared" si="1120"/>
        <v>0</v>
      </c>
      <c r="M974" s="133">
        <f t="shared" si="1120"/>
        <v>0</v>
      </c>
      <c r="N974" s="133">
        <f t="shared" si="1120"/>
        <v>0</v>
      </c>
      <c r="O974" s="133">
        <f t="shared" si="1120"/>
        <v>0</v>
      </c>
      <c r="P974" s="133">
        <f t="shared" si="1120"/>
        <v>0</v>
      </c>
      <c r="Q974" s="133">
        <f t="shared" si="1120"/>
        <v>0</v>
      </c>
      <c r="R974" s="133">
        <f t="shared" si="1120"/>
        <v>0</v>
      </c>
      <c r="S974" s="133">
        <f t="shared" si="1120"/>
        <v>0</v>
      </c>
      <c r="T974" s="133">
        <f t="shared" si="1120"/>
        <v>0</v>
      </c>
      <c r="U974" s="133">
        <f t="shared" si="1120"/>
        <v>0</v>
      </c>
      <c r="V974" s="133">
        <f t="shared" si="1120"/>
        <v>0</v>
      </c>
      <c r="W974" s="133">
        <f t="shared" si="1120"/>
        <v>0</v>
      </c>
      <c r="X974" s="133">
        <f t="shared" si="1120"/>
        <v>0</v>
      </c>
      <c r="Y974" s="133">
        <f t="shared" si="1120"/>
        <v>0</v>
      </c>
      <c r="Z974" s="133">
        <f t="shared" si="1120"/>
        <v>0</v>
      </c>
      <c r="AA974" s="133">
        <f t="shared" si="1120"/>
        <v>0</v>
      </c>
      <c r="AB974" s="133">
        <f t="shared" si="1120"/>
        <v>0</v>
      </c>
      <c r="AC974" s="133">
        <f t="shared" si="1120"/>
        <v>0</v>
      </c>
      <c r="AD974" s="133">
        <f t="shared" si="1120"/>
        <v>0</v>
      </c>
      <c r="AE974" s="133">
        <f t="shared" si="1120"/>
        <v>0</v>
      </c>
      <c r="AF974" s="133">
        <f t="shared" si="1120"/>
        <v>0</v>
      </c>
      <c r="AG974" s="133">
        <f t="shared" si="1120"/>
        <v>0</v>
      </c>
      <c r="AH974" s="133">
        <f t="shared" si="1120"/>
        <v>27.694820000000004</v>
      </c>
      <c r="AI974" s="133">
        <f t="shared" si="1120"/>
        <v>2.06</v>
      </c>
      <c r="AJ974" s="133">
        <f t="shared" si="1120"/>
        <v>0</v>
      </c>
      <c r="AK974" s="133">
        <f t="shared" si="1120"/>
        <v>2.8400000000000003</v>
      </c>
      <c r="AL974" s="133">
        <f t="shared" si="1120"/>
        <v>0</v>
      </c>
      <c r="AM974" s="133">
        <f t="shared" si="1120"/>
        <v>0</v>
      </c>
      <c r="AN974" s="133">
        <f t="shared" si="1120"/>
        <v>0</v>
      </c>
      <c r="AO974" s="133">
        <f t="shared" si="1120"/>
        <v>21.42524062</v>
      </c>
      <c r="AP974" s="133">
        <f t="shared" si="1120"/>
        <v>1.26</v>
      </c>
      <c r="AQ974" s="133">
        <f t="shared" si="1120"/>
        <v>0</v>
      </c>
      <c r="AR974" s="133">
        <f t="shared" si="1120"/>
        <v>2.2285000000000004</v>
      </c>
      <c r="AS974" s="133">
        <f t="shared" si="1120"/>
        <v>0</v>
      </c>
      <c r="AT974" s="133">
        <f t="shared" si="1120"/>
        <v>0</v>
      </c>
      <c r="AU974" s="133">
        <f t="shared" si="1120"/>
        <v>0</v>
      </c>
      <c r="AV974" s="133">
        <f t="shared" si="1120"/>
        <v>0</v>
      </c>
      <c r="AW974" s="133">
        <f t="shared" si="1120"/>
        <v>0</v>
      </c>
      <c r="AX974" s="133">
        <f t="shared" si="1120"/>
        <v>0</v>
      </c>
      <c r="AY974" s="133">
        <f t="shared" si="1120"/>
        <v>0</v>
      </c>
      <c r="AZ974" s="133">
        <f t="shared" si="1120"/>
        <v>0</v>
      </c>
      <c r="BA974" s="133">
        <f t="shared" si="1120"/>
        <v>0</v>
      </c>
      <c r="BB974" s="133">
        <f t="shared" si="1120"/>
        <v>0</v>
      </c>
      <c r="BC974" s="133">
        <f t="shared" si="1120"/>
        <v>21.42524062</v>
      </c>
      <c r="BD974" s="133">
        <f t="shared" si="1120"/>
        <v>1.26</v>
      </c>
      <c r="BE974" s="133">
        <f t="shared" si="1120"/>
        <v>0</v>
      </c>
      <c r="BF974" s="133">
        <f t="shared" si="1120"/>
        <v>2.2285000000000004</v>
      </c>
      <c r="BG974" s="133">
        <f t="shared" si="1120"/>
        <v>0</v>
      </c>
      <c r="BH974" s="133">
        <f t="shared" si="1120"/>
        <v>0</v>
      </c>
      <c r="BI974" s="133">
        <f t="shared" si="1120"/>
        <v>0</v>
      </c>
      <c r="BJ974" s="133">
        <f t="shared" si="1120"/>
        <v>0</v>
      </c>
      <c r="BK974" s="133">
        <f t="shared" si="1120"/>
        <v>0</v>
      </c>
      <c r="BL974" s="133">
        <f t="shared" si="1120"/>
        <v>0</v>
      </c>
      <c r="BM974" s="133">
        <f t="shared" si="1120"/>
        <v>0</v>
      </c>
      <c r="BN974" s="133">
        <f t="shared" si="1120"/>
        <v>0</v>
      </c>
      <c r="BO974" s="133">
        <f t="shared" ref="BO974:CA974" si="1121">SUM(BO975:BO979)</f>
        <v>0</v>
      </c>
      <c r="BP974" s="133">
        <f t="shared" si="1121"/>
        <v>0</v>
      </c>
      <c r="BQ974" s="133">
        <f t="shared" si="1121"/>
        <v>0</v>
      </c>
      <c r="BR974" s="133">
        <f t="shared" si="1121"/>
        <v>0</v>
      </c>
      <c r="BS974" s="133">
        <f t="shared" si="1121"/>
        <v>0</v>
      </c>
      <c r="BT974" s="133">
        <f t="shared" si="1121"/>
        <v>0</v>
      </c>
      <c r="BU974" s="133">
        <f t="shared" si="1121"/>
        <v>0</v>
      </c>
      <c r="BV974" s="133">
        <f t="shared" si="1121"/>
        <v>0</v>
      </c>
      <c r="BW974" s="133">
        <f t="shared" si="1121"/>
        <v>0</v>
      </c>
      <c r="BX974" s="133">
        <f t="shared" si="1121"/>
        <v>0</v>
      </c>
      <c r="BY974" s="133">
        <f t="shared" si="1121"/>
        <v>6.269579380000005</v>
      </c>
      <c r="BZ974" s="133">
        <f t="shared" si="1121"/>
        <v>0</v>
      </c>
      <c r="CA974" s="133">
        <f t="shared" si="1121"/>
        <v>0</v>
      </c>
    </row>
    <row r="975" spans="1:79" ht="46.65" x14ac:dyDescent="0.35">
      <c r="A975" s="115" t="s">
        <v>1663</v>
      </c>
      <c r="B975" s="111" t="s">
        <v>486</v>
      </c>
      <c r="C975" s="108" t="s">
        <v>605</v>
      </c>
      <c r="D975" s="122">
        <v>17.783770000000001</v>
      </c>
      <c r="E975" s="123"/>
      <c r="F975" s="122">
        <f>VLOOKUP(C975,'[1]13'!$C$23:$AZ$935,4,0)</f>
        <v>17.783770000000004</v>
      </c>
      <c r="G975" s="122">
        <f>VLOOKUP(C975,'[1]13'!$C$23:$AZ$935,5,0)</f>
        <v>1.26</v>
      </c>
      <c r="H975" s="122"/>
      <c r="I975" s="122">
        <f>VLOOKUP(C975,'[1]13'!$C$23:$AZ$935,7,0)</f>
        <v>1.64</v>
      </c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3"/>
      <c r="AC975" s="123"/>
      <c r="AD975" s="123"/>
      <c r="AE975" s="123"/>
      <c r="AF975" s="123"/>
      <c r="AG975" s="123"/>
      <c r="AH975" s="123">
        <v>17.783770000000004</v>
      </c>
      <c r="AI975" s="123">
        <v>1.26</v>
      </c>
      <c r="AJ975" s="123"/>
      <c r="AK975" s="123">
        <v>1.64</v>
      </c>
      <c r="AL975" s="123"/>
      <c r="AM975" s="123"/>
      <c r="AN975" s="123"/>
      <c r="AO975" s="122">
        <f t="shared" ref="AO975:AO979" si="1122">AV975+BC975</f>
        <v>18.366882499999999</v>
      </c>
      <c r="AP975" s="122">
        <f t="shared" ref="AP975:AP979" si="1123">AW975+BD975</f>
        <v>1.26</v>
      </c>
      <c r="AQ975" s="122">
        <f t="shared" ref="AQ975:AQ979" si="1124">AX975+BE975</f>
        <v>0</v>
      </c>
      <c r="AR975" s="122">
        <f t="shared" ref="AR975:AR979" si="1125">AY975+BF975</f>
        <v>1.6440000000000001</v>
      </c>
      <c r="AS975" s="123"/>
      <c r="AT975" s="123"/>
      <c r="AU975" s="123"/>
      <c r="AV975" s="122">
        <f>VLOOKUP(C975,'[1]13'!$C$23:$AZ$935,46,0)</f>
        <v>0</v>
      </c>
      <c r="AW975" s="122">
        <f>VLOOKUP(C975,'[1]13'!$C$23:$AZ$935,47,0)</f>
        <v>0</v>
      </c>
      <c r="AX975" s="122"/>
      <c r="AY975" s="122">
        <f>VLOOKUP(C975,'[1]13'!$C$23:$AZ$935,49,0)</f>
        <v>0</v>
      </c>
      <c r="AZ975" s="123"/>
      <c r="BA975" s="123"/>
      <c r="BB975" s="123"/>
      <c r="BC975" s="123">
        <v>18.366882499999999</v>
      </c>
      <c r="BD975" s="123">
        <v>1.26</v>
      </c>
      <c r="BE975" s="123"/>
      <c r="BF975" s="123">
        <v>1.6440000000000001</v>
      </c>
      <c r="BG975" s="123"/>
      <c r="BH975" s="123"/>
      <c r="BI975" s="123"/>
      <c r="BJ975" s="123"/>
      <c r="BK975" s="123"/>
      <c r="BL975" s="123"/>
      <c r="BM975" s="123"/>
      <c r="BN975" s="123"/>
      <c r="BO975" s="123"/>
      <c r="BP975" s="123"/>
      <c r="BQ975" s="123"/>
      <c r="BR975" s="123"/>
      <c r="BS975" s="123"/>
      <c r="BT975" s="123"/>
      <c r="BU975" s="123"/>
      <c r="BV975" s="123"/>
      <c r="BW975" s="123"/>
      <c r="BX975" s="123"/>
      <c r="BY975" s="122">
        <f t="shared" ref="BY975:BY979" si="1126">F975-AO975</f>
        <v>-0.58311249999999504</v>
      </c>
      <c r="BZ975" s="123"/>
      <c r="CA975" s="123"/>
    </row>
    <row r="976" spans="1:79" ht="46.65" x14ac:dyDescent="0.35">
      <c r="A976" s="115" t="s">
        <v>1663</v>
      </c>
      <c r="B976" s="111" t="s">
        <v>487</v>
      </c>
      <c r="C976" s="108" t="s">
        <v>606</v>
      </c>
      <c r="D976" s="122">
        <v>9.5855200000000007</v>
      </c>
      <c r="E976" s="123"/>
      <c r="F976" s="122">
        <f>VLOOKUP(C976,'[1]13'!$C$23:$AZ$935,4,0)</f>
        <v>0</v>
      </c>
      <c r="G976" s="122">
        <f>VLOOKUP(C976,'[1]13'!$C$23:$AZ$935,5,0)</f>
        <v>0</v>
      </c>
      <c r="H976" s="122"/>
      <c r="I976" s="122">
        <f>VLOOKUP(C976,'[1]13'!$C$23:$AZ$935,7,0)</f>
        <v>0</v>
      </c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3"/>
      <c r="AC976" s="123"/>
      <c r="AD976" s="123"/>
      <c r="AE976" s="123"/>
      <c r="AF976" s="123"/>
      <c r="AG976" s="123"/>
      <c r="AH976" s="123">
        <v>0</v>
      </c>
      <c r="AI976" s="123">
        <v>0</v>
      </c>
      <c r="AJ976" s="123"/>
      <c r="AK976" s="123">
        <v>0</v>
      </c>
      <c r="AL976" s="123"/>
      <c r="AM976" s="123"/>
      <c r="AN976" s="123"/>
      <c r="AO976" s="122">
        <f t="shared" si="1122"/>
        <v>0</v>
      </c>
      <c r="AP976" s="122">
        <f t="shared" si="1123"/>
        <v>0</v>
      </c>
      <c r="AQ976" s="122">
        <f t="shared" si="1124"/>
        <v>0</v>
      </c>
      <c r="AR976" s="122">
        <f t="shared" si="1125"/>
        <v>0</v>
      </c>
      <c r="AS976" s="123"/>
      <c r="AT976" s="123"/>
      <c r="AU976" s="123"/>
      <c r="AV976" s="122">
        <f>VLOOKUP(C976,'[1]13'!$C$23:$AZ$935,46,0)</f>
        <v>0</v>
      </c>
      <c r="AW976" s="122">
        <f>VLOOKUP(C976,'[1]13'!$C$23:$AZ$935,47,0)</f>
        <v>0</v>
      </c>
      <c r="AX976" s="122"/>
      <c r="AY976" s="122">
        <f>VLOOKUP(C976,'[1]13'!$C$23:$AZ$935,49,0)</f>
        <v>0</v>
      </c>
      <c r="AZ976" s="123"/>
      <c r="BA976" s="123"/>
      <c r="BB976" s="123"/>
      <c r="BC976" s="123">
        <v>0</v>
      </c>
      <c r="BD976" s="123">
        <v>0</v>
      </c>
      <c r="BE976" s="123"/>
      <c r="BF976" s="123">
        <v>0</v>
      </c>
      <c r="BG976" s="123"/>
      <c r="BH976" s="123"/>
      <c r="BI976" s="123"/>
      <c r="BJ976" s="123"/>
      <c r="BK976" s="123"/>
      <c r="BL976" s="123"/>
      <c r="BM976" s="123"/>
      <c r="BN976" s="123"/>
      <c r="BO976" s="123"/>
      <c r="BP976" s="123"/>
      <c r="BQ976" s="123"/>
      <c r="BR976" s="123"/>
      <c r="BS976" s="123"/>
      <c r="BT976" s="123"/>
      <c r="BU976" s="123"/>
      <c r="BV976" s="123"/>
      <c r="BW976" s="123"/>
      <c r="BX976" s="123"/>
      <c r="BY976" s="122">
        <f t="shared" si="1126"/>
        <v>0</v>
      </c>
      <c r="BZ976" s="123"/>
      <c r="CA976" s="123"/>
    </row>
    <row r="977" spans="1:79" ht="93.25" x14ac:dyDescent="0.35">
      <c r="A977" s="115" t="s">
        <v>1663</v>
      </c>
      <c r="B977" s="111" t="s">
        <v>1908</v>
      </c>
      <c r="C977" s="108" t="s">
        <v>1643</v>
      </c>
      <c r="D977" s="122">
        <v>3.8406899999999999</v>
      </c>
      <c r="E977" s="123"/>
      <c r="F977" s="122">
        <f>VLOOKUP(C977,'[1]13'!$C$23:$AZ$935,4,0)</f>
        <v>3.8406899999999999</v>
      </c>
      <c r="G977" s="122">
        <f>VLOOKUP(C977,'[1]13'!$C$23:$AZ$935,5,0)</f>
        <v>0.8</v>
      </c>
      <c r="H977" s="122"/>
      <c r="I977" s="122">
        <f>VLOOKUP(C977,'[1]13'!$C$23:$AZ$935,7,0)</f>
        <v>0.1</v>
      </c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3"/>
      <c r="AC977" s="123"/>
      <c r="AD977" s="123"/>
      <c r="AE977" s="123"/>
      <c r="AF977" s="123"/>
      <c r="AG977" s="123"/>
      <c r="AH977" s="123">
        <v>3.8406899999999999</v>
      </c>
      <c r="AI977" s="123">
        <v>0.8</v>
      </c>
      <c r="AJ977" s="123"/>
      <c r="AK977" s="123">
        <v>0.1</v>
      </c>
      <c r="AL977" s="123"/>
      <c r="AM977" s="123"/>
      <c r="AN977" s="123"/>
      <c r="AO977" s="122">
        <f t="shared" si="1122"/>
        <v>0</v>
      </c>
      <c r="AP977" s="122">
        <f t="shared" si="1123"/>
        <v>0</v>
      </c>
      <c r="AQ977" s="122">
        <f t="shared" si="1124"/>
        <v>0</v>
      </c>
      <c r="AR977" s="122">
        <f t="shared" si="1125"/>
        <v>0</v>
      </c>
      <c r="AS977" s="123"/>
      <c r="AT977" s="123"/>
      <c r="AU977" s="123"/>
      <c r="AV977" s="122">
        <f>VLOOKUP(C977,'[1]13'!$C$23:$AZ$935,46,0)</f>
        <v>0</v>
      </c>
      <c r="AW977" s="122">
        <f>VLOOKUP(C977,'[1]13'!$C$23:$AZ$935,47,0)</f>
        <v>0</v>
      </c>
      <c r="AX977" s="122"/>
      <c r="AY977" s="122">
        <f>VLOOKUP(C977,'[1]13'!$C$23:$AZ$935,49,0)</f>
        <v>0</v>
      </c>
      <c r="AZ977" s="123"/>
      <c r="BA977" s="123"/>
      <c r="BB977" s="123"/>
      <c r="BC977" s="123">
        <v>0</v>
      </c>
      <c r="BD977" s="123">
        <v>0</v>
      </c>
      <c r="BE977" s="123"/>
      <c r="BF977" s="123">
        <v>0</v>
      </c>
      <c r="BG977" s="123"/>
      <c r="BH977" s="123"/>
      <c r="BI977" s="123"/>
      <c r="BJ977" s="123"/>
      <c r="BK977" s="123"/>
      <c r="BL977" s="123"/>
      <c r="BM977" s="123"/>
      <c r="BN977" s="123"/>
      <c r="BO977" s="123"/>
      <c r="BP977" s="123"/>
      <c r="BQ977" s="123"/>
      <c r="BR977" s="123"/>
      <c r="BS977" s="123"/>
      <c r="BT977" s="123"/>
      <c r="BU977" s="123"/>
      <c r="BV977" s="123"/>
      <c r="BW977" s="123"/>
      <c r="BX977" s="123"/>
      <c r="BY977" s="122">
        <f t="shared" si="1126"/>
        <v>3.8406899999999999</v>
      </c>
      <c r="BZ977" s="123"/>
      <c r="CA977" s="123"/>
    </row>
    <row r="978" spans="1:79" ht="31.1" x14ac:dyDescent="0.35">
      <c r="A978" s="115" t="s">
        <v>1663</v>
      </c>
      <c r="B978" s="111" t="s">
        <v>1121</v>
      </c>
      <c r="C978" s="108" t="s">
        <v>1644</v>
      </c>
      <c r="D978" s="122">
        <v>0.89630999999999994</v>
      </c>
      <c r="E978" s="123"/>
      <c r="F978" s="122">
        <f>VLOOKUP(C978,'[1]13'!$C$23:$AZ$935,4,0)</f>
        <v>0.89631000000000005</v>
      </c>
      <c r="G978" s="122">
        <f>VLOOKUP(C978,'[1]13'!$C$23:$AZ$935,5,0)</f>
        <v>0</v>
      </c>
      <c r="H978" s="122"/>
      <c r="I978" s="122">
        <f>VLOOKUP(C978,'[1]13'!$C$23:$AZ$935,7,0)</f>
        <v>0.5</v>
      </c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3"/>
      <c r="AC978" s="123"/>
      <c r="AD978" s="123"/>
      <c r="AE978" s="123"/>
      <c r="AF978" s="123"/>
      <c r="AG978" s="123"/>
      <c r="AH978" s="123">
        <v>0.89631000000000005</v>
      </c>
      <c r="AI978" s="123">
        <v>0</v>
      </c>
      <c r="AJ978" s="123"/>
      <c r="AK978" s="123">
        <v>0.5</v>
      </c>
      <c r="AL978" s="123"/>
      <c r="AM978" s="123"/>
      <c r="AN978" s="123"/>
      <c r="AO978" s="122">
        <f t="shared" si="1122"/>
        <v>0.83877387000000003</v>
      </c>
      <c r="AP978" s="122">
        <f t="shared" si="1123"/>
        <v>0</v>
      </c>
      <c r="AQ978" s="122">
        <f t="shared" si="1124"/>
        <v>0</v>
      </c>
      <c r="AR978" s="122">
        <f t="shared" si="1125"/>
        <v>0.39100000000000001</v>
      </c>
      <c r="AS978" s="123"/>
      <c r="AT978" s="123"/>
      <c r="AU978" s="123"/>
      <c r="AV978" s="122">
        <f>VLOOKUP(C978,'[1]13'!$C$23:$AZ$935,46,0)</f>
        <v>0</v>
      </c>
      <c r="AW978" s="122">
        <f>VLOOKUP(C978,'[1]13'!$C$23:$AZ$935,47,0)</f>
        <v>0</v>
      </c>
      <c r="AX978" s="122"/>
      <c r="AY978" s="122">
        <f>VLOOKUP(C978,'[1]13'!$C$23:$AZ$935,49,0)</f>
        <v>0</v>
      </c>
      <c r="AZ978" s="123"/>
      <c r="BA978" s="123"/>
      <c r="BB978" s="123"/>
      <c r="BC978" s="123">
        <v>0.83877387000000003</v>
      </c>
      <c r="BD978" s="123">
        <v>0</v>
      </c>
      <c r="BE978" s="123"/>
      <c r="BF978" s="123">
        <v>0.39100000000000001</v>
      </c>
      <c r="BG978" s="123"/>
      <c r="BH978" s="123"/>
      <c r="BI978" s="123"/>
      <c r="BJ978" s="123"/>
      <c r="BK978" s="123"/>
      <c r="BL978" s="123"/>
      <c r="BM978" s="123"/>
      <c r="BN978" s="123"/>
      <c r="BO978" s="123"/>
      <c r="BP978" s="123"/>
      <c r="BQ978" s="123"/>
      <c r="BR978" s="123"/>
      <c r="BS978" s="123"/>
      <c r="BT978" s="123"/>
      <c r="BU978" s="123"/>
      <c r="BV978" s="123"/>
      <c r="BW978" s="123"/>
      <c r="BX978" s="123"/>
      <c r="BY978" s="122">
        <f t="shared" si="1126"/>
        <v>5.7536130000000019E-2</v>
      </c>
      <c r="BZ978" s="123"/>
      <c r="CA978" s="123"/>
    </row>
    <row r="979" spans="1:79" ht="46.65" x14ac:dyDescent="0.35">
      <c r="A979" s="115" t="s">
        <v>1663</v>
      </c>
      <c r="B979" s="111" t="s">
        <v>1122</v>
      </c>
      <c r="C979" s="108" t="s">
        <v>1645</v>
      </c>
      <c r="D979" s="122">
        <v>5.1740500000000003</v>
      </c>
      <c r="E979" s="123"/>
      <c r="F979" s="122">
        <f>VLOOKUP(C979,'[1]13'!$C$23:$AZ$935,4,0)</f>
        <v>5.1740500000000003</v>
      </c>
      <c r="G979" s="122">
        <f>VLOOKUP(C979,'[1]13'!$C$23:$AZ$935,5,0)</f>
        <v>0</v>
      </c>
      <c r="H979" s="122"/>
      <c r="I979" s="122">
        <f>VLOOKUP(C979,'[1]13'!$C$23:$AZ$935,7,0)</f>
        <v>0.6</v>
      </c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3"/>
      <c r="AC979" s="123"/>
      <c r="AD979" s="123"/>
      <c r="AE979" s="123"/>
      <c r="AF979" s="123"/>
      <c r="AG979" s="123"/>
      <c r="AH979" s="123">
        <v>5.1740500000000003</v>
      </c>
      <c r="AI979" s="123">
        <v>0</v>
      </c>
      <c r="AJ979" s="123"/>
      <c r="AK979" s="123">
        <v>0.6</v>
      </c>
      <c r="AL979" s="123"/>
      <c r="AM979" s="123"/>
      <c r="AN979" s="123"/>
      <c r="AO979" s="122">
        <f t="shared" si="1122"/>
        <v>2.21958425</v>
      </c>
      <c r="AP979" s="122">
        <f t="shared" si="1123"/>
        <v>0</v>
      </c>
      <c r="AQ979" s="122">
        <f t="shared" si="1124"/>
        <v>0</v>
      </c>
      <c r="AR979" s="122">
        <f t="shared" si="1125"/>
        <v>0.19350000000000001</v>
      </c>
      <c r="AS979" s="123"/>
      <c r="AT979" s="123"/>
      <c r="AU979" s="123"/>
      <c r="AV979" s="122">
        <f>VLOOKUP(C979,'[1]13'!$C$23:$AZ$935,46,0)</f>
        <v>0</v>
      </c>
      <c r="AW979" s="122">
        <f>VLOOKUP(C979,'[1]13'!$C$23:$AZ$935,47,0)</f>
        <v>0</v>
      </c>
      <c r="AX979" s="122"/>
      <c r="AY979" s="122">
        <f>VLOOKUP(C979,'[1]13'!$C$23:$AZ$935,49,0)</f>
        <v>0</v>
      </c>
      <c r="AZ979" s="123"/>
      <c r="BA979" s="123"/>
      <c r="BB979" s="123"/>
      <c r="BC979" s="123">
        <v>2.21958425</v>
      </c>
      <c r="BD979" s="123">
        <v>0</v>
      </c>
      <c r="BE979" s="123"/>
      <c r="BF979" s="123">
        <v>0.19350000000000001</v>
      </c>
      <c r="BG979" s="123"/>
      <c r="BH979" s="123"/>
      <c r="BI979" s="123"/>
      <c r="BJ979" s="123"/>
      <c r="BK979" s="123"/>
      <c r="BL979" s="123"/>
      <c r="BM979" s="123"/>
      <c r="BN979" s="123"/>
      <c r="BO979" s="123"/>
      <c r="BP979" s="123"/>
      <c r="BQ979" s="123"/>
      <c r="BR979" s="123"/>
      <c r="BS979" s="123"/>
      <c r="BT979" s="123"/>
      <c r="BU979" s="123"/>
      <c r="BV979" s="123"/>
      <c r="BW979" s="123"/>
      <c r="BX979" s="123"/>
      <c r="BY979" s="122">
        <f t="shared" si="1126"/>
        <v>2.9544657500000002</v>
      </c>
      <c r="BZ979" s="123"/>
      <c r="CA979" s="123"/>
    </row>
    <row r="980" spans="1:79" x14ac:dyDescent="0.35">
      <c r="A980" s="119"/>
      <c r="B980" s="118" t="s">
        <v>88</v>
      </c>
      <c r="C980" s="105"/>
      <c r="D980" s="133">
        <f t="shared" ref="D980:BN980" si="1127">SUM(D981:D981)</f>
        <v>55.36403</v>
      </c>
      <c r="E980" s="133">
        <f t="shared" si="1127"/>
        <v>0</v>
      </c>
      <c r="F980" s="133">
        <f t="shared" si="1127"/>
        <v>0</v>
      </c>
      <c r="G980" s="133">
        <f t="shared" si="1127"/>
        <v>0</v>
      </c>
      <c r="H980" s="133">
        <f t="shared" si="1127"/>
        <v>0</v>
      </c>
      <c r="I980" s="133">
        <f t="shared" si="1127"/>
        <v>0</v>
      </c>
      <c r="J980" s="133">
        <f t="shared" si="1127"/>
        <v>0</v>
      </c>
      <c r="K980" s="133">
        <f t="shared" si="1127"/>
        <v>0</v>
      </c>
      <c r="L980" s="133">
        <f t="shared" si="1127"/>
        <v>0</v>
      </c>
      <c r="M980" s="133">
        <f t="shared" si="1127"/>
        <v>0</v>
      </c>
      <c r="N980" s="133">
        <f t="shared" si="1127"/>
        <v>0</v>
      </c>
      <c r="O980" s="133">
        <f t="shared" si="1127"/>
        <v>0</v>
      </c>
      <c r="P980" s="133">
        <f t="shared" si="1127"/>
        <v>0</v>
      </c>
      <c r="Q980" s="133">
        <f t="shared" si="1127"/>
        <v>0</v>
      </c>
      <c r="R980" s="133">
        <f t="shared" si="1127"/>
        <v>0</v>
      </c>
      <c r="S980" s="133">
        <f t="shared" si="1127"/>
        <v>0</v>
      </c>
      <c r="T980" s="133">
        <f t="shared" si="1127"/>
        <v>0</v>
      </c>
      <c r="U980" s="133">
        <f t="shared" si="1127"/>
        <v>0</v>
      </c>
      <c r="V980" s="133">
        <f t="shared" si="1127"/>
        <v>0</v>
      </c>
      <c r="W980" s="133">
        <f t="shared" si="1127"/>
        <v>0</v>
      </c>
      <c r="X980" s="133">
        <f t="shared" si="1127"/>
        <v>0</v>
      </c>
      <c r="Y980" s="133">
        <f t="shared" si="1127"/>
        <v>0</v>
      </c>
      <c r="Z980" s="133">
        <f t="shared" si="1127"/>
        <v>0</v>
      </c>
      <c r="AA980" s="133">
        <f t="shared" si="1127"/>
        <v>0</v>
      </c>
      <c r="AB980" s="133">
        <f t="shared" si="1127"/>
        <v>0</v>
      </c>
      <c r="AC980" s="133">
        <f t="shared" si="1127"/>
        <v>0</v>
      </c>
      <c r="AD980" s="133">
        <f t="shared" si="1127"/>
        <v>0</v>
      </c>
      <c r="AE980" s="133">
        <f t="shared" si="1127"/>
        <v>0</v>
      </c>
      <c r="AF980" s="133">
        <f t="shared" si="1127"/>
        <v>0</v>
      </c>
      <c r="AG980" s="133">
        <f t="shared" si="1127"/>
        <v>0</v>
      </c>
      <c r="AH980" s="133">
        <f t="shared" si="1127"/>
        <v>0</v>
      </c>
      <c r="AI980" s="133">
        <f t="shared" si="1127"/>
        <v>0</v>
      </c>
      <c r="AJ980" s="133">
        <f t="shared" si="1127"/>
        <v>0</v>
      </c>
      <c r="AK980" s="133">
        <f t="shared" si="1127"/>
        <v>0</v>
      </c>
      <c r="AL980" s="133">
        <f t="shared" si="1127"/>
        <v>0</v>
      </c>
      <c r="AM980" s="133">
        <f t="shared" si="1127"/>
        <v>0</v>
      </c>
      <c r="AN980" s="133">
        <f t="shared" si="1127"/>
        <v>0</v>
      </c>
      <c r="AO980" s="133">
        <f t="shared" si="1127"/>
        <v>0</v>
      </c>
      <c r="AP980" s="133">
        <f t="shared" si="1127"/>
        <v>0</v>
      </c>
      <c r="AQ980" s="133">
        <f t="shared" si="1127"/>
        <v>0</v>
      </c>
      <c r="AR980" s="133">
        <f t="shared" si="1127"/>
        <v>0</v>
      </c>
      <c r="AS980" s="133">
        <f t="shared" si="1127"/>
        <v>0</v>
      </c>
      <c r="AT980" s="133">
        <f t="shared" si="1127"/>
        <v>0</v>
      </c>
      <c r="AU980" s="133">
        <f t="shared" si="1127"/>
        <v>0</v>
      </c>
      <c r="AV980" s="133">
        <f t="shared" si="1127"/>
        <v>0</v>
      </c>
      <c r="AW980" s="133">
        <f t="shared" si="1127"/>
        <v>0</v>
      </c>
      <c r="AX980" s="133">
        <f t="shared" si="1127"/>
        <v>0</v>
      </c>
      <c r="AY980" s="133">
        <f t="shared" si="1127"/>
        <v>0</v>
      </c>
      <c r="AZ980" s="133">
        <f t="shared" si="1127"/>
        <v>0</v>
      </c>
      <c r="BA980" s="133">
        <f t="shared" si="1127"/>
        <v>0</v>
      </c>
      <c r="BB980" s="133">
        <f t="shared" si="1127"/>
        <v>0</v>
      </c>
      <c r="BC980" s="133">
        <f t="shared" si="1127"/>
        <v>0</v>
      </c>
      <c r="BD980" s="133">
        <f t="shared" si="1127"/>
        <v>0</v>
      </c>
      <c r="BE980" s="133">
        <f t="shared" si="1127"/>
        <v>0</v>
      </c>
      <c r="BF980" s="133">
        <f t="shared" si="1127"/>
        <v>0</v>
      </c>
      <c r="BG980" s="133">
        <f t="shared" si="1127"/>
        <v>0</v>
      </c>
      <c r="BH980" s="133">
        <f t="shared" si="1127"/>
        <v>0</v>
      </c>
      <c r="BI980" s="133">
        <f t="shared" si="1127"/>
        <v>0</v>
      </c>
      <c r="BJ980" s="133">
        <f t="shared" si="1127"/>
        <v>0</v>
      </c>
      <c r="BK980" s="133">
        <f t="shared" si="1127"/>
        <v>0</v>
      </c>
      <c r="BL980" s="133">
        <f t="shared" si="1127"/>
        <v>0</v>
      </c>
      <c r="BM980" s="133">
        <f t="shared" si="1127"/>
        <v>0</v>
      </c>
      <c r="BN980" s="133">
        <f t="shared" si="1127"/>
        <v>0</v>
      </c>
      <c r="BO980" s="133">
        <f t="shared" ref="BO980:CA980" si="1128">SUM(BO981:BO981)</f>
        <v>0</v>
      </c>
      <c r="BP980" s="133">
        <f t="shared" si="1128"/>
        <v>0</v>
      </c>
      <c r="BQ980" s="133">
        <f t="shared" si="1128"/>
        <v>0</v>
      </c>
      <c r="BR980" s="133">
        <f t="shared" si="1128"/>
        <v>0</v>
      </c>
      <c r="BS980" s="133">
        <f t="shared" si="1128"/>
        <v>0</v>
      </c>
      <c r="BT980" s="133">
        <f t="shared" si="1128"/>
        <v>0</v>
      </c>
      <c r="BU980" s="133">
        <f t="shared" si="1128"/>
        <v>0</v>
      </c>
      <c r="BV980" s="133">
        <f t="shared" si="1128"/>
        <v>0</v>
      </c>
      <c r="BW980" s="133">
        <f t="shared" si="1128"/>
        <v>0</v>
      </c>
      <c r="BX980" s="133">
        <f t="shared" si="1128"/>
        <v>0</v>
      </c>
      <c r="BY980" s="133">
        <f t="shared" si="1128"/>
        <v>0</v>
      </c>
      <c r="BZ980" s="133">
        <f t="shared" si="1128"/>
        <v>0</v>
      </c>
      <c r="CA980" s="133">
        <f t="shared" si="1128"/>
        <v>0</v>
      </c>
    </row>
    <row r="981" spans="1:79" ht="77.7" x14ac:dyDescent="0.35">
      <c r="A981" s="115" t="s">
        <v>1663</v>
      </c>
      <c r="B981" s="111" t="s">
        <v>158</v>
      </c>
      <c r="C981" s="108" t="s">
        <v>607</v>
      </c>
      <c r="D981" s="122">
        <v>55.36403</v>
      </c>
      <c r="E981" s="123"/>
      <c r="F981" s="122">
        <f>VLOOKUP(C981,'[1]13'!$C$23:$AZ$935,4,0)</f>
        <v>0</v>
      </c>
      <c r="G981" s="122">
        <f>VLOOKUP(C981,'[1]13'!$C$23:$AZ$935,5,0)</f>
        <v>0</v>
      </c>
      <c r="H981" s="122"/>
      <c r="I981" s="122">
        <f>VLOOKUP(C981,'[1]13'!$C$23:$AZ$935,7,0)</f>
        <v>0</v>
      </c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3"/>
      <c r="AC981" s="123"/>
      <c r="AD981" s="123"/>
      <c r="AE981" s="123"/>
      <c r="AF981" s="123"/>
      <c r="AG981" s="123"/>
      <c r="AH981" s="123">
        <v>0</v>
      </c>
      <c r="AI981" s="123">
        <v>0</v>
      </c>
      <c r="AJ981" s="123"/>
      <c r="AK981" s="123">
        <v>0</v>
      </c>
      <c r="AL981" s="123"/>
      <c r="AM981" s="123"/>
      <c r="AN981" s="123"/>
      <c r="AO981" s="122">
        <f>AV981+BC981</f>
        <v>0</v>
      </c>
      <c r="AP981" s="122">
        <f t="shared" ref="AP981" si="1129">AW981+BD981</f>
        <v>0</v>
      </c>
      <c r="AQ981" s="122">
        <f t="shared" ref="AQ981" si="1130">AX981+BE981</f>
        <v>0</v>
      </c>
      <c r="AR981" s="122">
        <f t="shared" ref="AR981" si="1131">AY981+BF981</f>
        <v>0</v>
      </c>
      <c r="AS981" s="123"/>
      <c r="AT981" s="123"/>
      <c r="AU981" s="123"/>
      <c r="AV981" s="122">
        <f>VLOOKUP(C981,'[1]13'!$C$23:$AZ$935,46,0)</f>
        <v>0</v>
      </c>
      <c r="AW981" s="122">
        <f>VLOOKUP(C981,'[1]13'!$C$23:$AZ$935,47,0)</f>
        <v>0</v>
      </c>
      <c r="AX981" s="122"/>
      <c r="AY981" s="122">
        <f>VLOOKUP(C981,'[1]13'!$C$23:$AZ$935,49,0)</f>
        <v>0</v>
      </c>
      <c r="AZ981" s="123"/>
      <c r="BA981" s="123"/>
      <c r="BB981" s="123"/>
      <c r="BC981" s="123">
        <v>0</v>
      </c>
      <c r="BD981" s="123">
        <v>0</v>
      </c>
      <c r="BE981" s="123"/>
      <c r="BF981" s="123">
        <v>0</v>
      </c>
      <c r="BG981" s="123"/>
      <c r="BH981" s="123"/>
      <c r="BI981" s="123"/>
      <c r="BJ981" s="123"/>
      <c r="BK981" s="123"/>
      <c r="BL981" s="123"/>
      <c r="BM981" s="123"/>
      <c r="BN981" s="123"/>
      <c r="BO981" s="123"/>
      <c r="BP981" s="123"/>
      <c r="BQ981" s="123"/>
      <c r="BR981" s="123"/>
      <c r="BS981" s="123"/>
      <c r="BT981" s="123"/>
      <c r="BU981" s="123"/>
      <c r="BV981" s="123"/>
      <c r="BW981" s="123"/>
      <c r="BX981" s="123"/>
      <c r="BY981" s="122">
        <f>F981-AO981</f>
        <v>0</v>
      </c>
      <c r="BZ981" s="123"/>
      <c r="CA981" s="123"/>
    </row>
    <row r="982" spans="1:79" x14ac:dyDescent="0.35">
      <c r="A982" s="119"/>
      <c r="B982" s="118" t="s">
        <v>148</v>
      </c>
      <c r="C982" s="105"/>
      <c r="D982" s="133">
        <f t="shared" ref="D982" si="1132">SUM(D983)</f>
        <v>5.6726999999999999</v>
      </c>
      <c r="E982" s="133">
        <f t="shared" ref="E982" si="1133">SUM(E983)</f>
        <v>0</v>
      </c>
      <c r="F982" s="133">
        <f t="shared" ref="F982" si="1134">SUM(F983)</f>
        <v>5.6727000000000007</v>
      </c>
      <c r="G982" s="133">
        <f t="shared" ref="G982" si="1135">SUM(G983)</f>
        <v>0.8</v>
      </c>
      <c r="H982" s="133">
        <f t="shared" ref="H982" si="1136">SUM(H983)</f>
        <v>0</v>
      </c>
      <c r="I982" s="133">
        <f t="shared" ref="I982" si="1137">SUM(I983)</f>
        <v>0.5</v>
      </c>
      <c r="J982" s="133">
        <f t="shared" ref="J982" si="1138">SUM(J983)</f>
        <v>0</v>
      </c>
      <c r="K982" s="133">
        <f t="shared" ref="K982" si="1139">SUM(K983)</f>
        <v>0</v>
      </c>
      <c r="L982" s="133">
        <f t="shared" ref="L982" si="1140">SUM(L983)</f>
        <v>0</v>
      </c>
      <c r="M982" s="133">
        <f t="shared" ref="M982" si="1141">SUM(M983)</f>
        <v>0</v>
      </c>
      <c r="N982" s="133">
        <f t="shared" ref="N982" si="1142">SUM(N983)</f>
        <v>0</v>
      </c>
      <c r="O982" s="133">
        <f t="shared" ref="O982" si="1143">SUM(O983)</f>
        <v>0</v>
      </c>
      <c r="P982" s="133">
        <f t="shared" ref="P982" si="1144">SUM(P983)</f>
        <v>0</v>
      </c>
      <c r="Q982" s="133">
        <f t="shared" ref="Q982" si="1145">SUM(Q983)</f>
        <v>0</v>
      </c>
      <c r="R982" s="133">
        <f t="shared" ref="R982" si="1146">SUM(R983)</f>
        <v>0</v>
      </c>
      <c r="S982" s="133">
        <f t="shared" ref="S982" si="1147">SUM(S983)</f>
        <v>0</v>
      </c>
      <c r="T982" s="133">
        <f t="shared" ref="T982" si="1148">SUM(T983)</f>
        <v>0</v>
      </c>
      <c r="U982" s="133">
        <f t="shared" ref="U982" si="1149">SUM(U983)</f>
        <v>0</v>
      </c>
      <c r="V982" s="133">
        <f t="shared" ref="V982" si="1150">SUM(V983)</f>
        <v>0</v>
      </c>
      <c r="W982" s="133">
        <f t="shared" ref="W982" si="1151">SUM(W983)</f>
        <v>0</v>
      </c>
      <c r="X982" s="133">
        <f t="shared" ref="X982" si="1152">SUM(X983)</f>
        <v>0</v>
      </c>
      <c r="Y982" s="133">
        <f t="shared" ref="Y982" si="1153">SUM(Y983)</f>
        <v>0</v>
      </c>
      <c r="Z982" s="133">
        <f t="shared" ref="Z982" si="1154">SUM(Z983)</f>
        <v>0</v>
      </c>
      <c r="AA982" s="133">
        <f t="shared" ref="AA982" si="1155">SUM(AA983)</f>
        <v>0</v>
      </c>
      <c r="AB982" s="133">
        <f t="shared" ref="AB982" si="1156">SUM(AB983)</f>
        <v>0</v>
      </c>
      <c r="AC982" s="133">
        <f t="shared" ref="AC982" si="1157">SUM(AC983)</f>
        <v>0</v>
      </c>
      <c r="AD982" s="133">
        <f t="shared" ref="AD982" si="1158">SUM(AD983)</f>
        <v>0</v>
      </c>
      <c r="AE982" s="133">
        <f t="shared" ref="AE982" si="1159">SUM(AE983)</f>
        <v>0</v>
      </c>
      <c r="AF982" s="133">
        <f t="shared" ref="AF982" si="1160">SUM(AF983)</f>
        <v>0</v>
      </c>
      <c r="AG982" s="133">
        <f t="shared" ref="AG982" si="1161">SUM(AG983)</f>
        <v>0</v>
      </c>
      <c r="AH982" s="133">
        <f t="shared" ref="AH982" si="1162">SUM(AH983)</f>
        <v>5.6727000000000007</v>
      </c>
      <c r="AI982" s="133">
        <f t="shared" ref="AI982" si="1163">SUM(AI983)</f>
        <v>0.8</v>
      </c>
      <c r="AJ982" s="133">
        <f t="shared" ref="AJ982" si="1164">SUM(AJ983)</f>
        <v>0</v>
      </c>
      <c r="AK982" s="133">
        <f t="shared" ref="AK982" si="1165">SUM(AK983)</f>
        <v>0.5</v>
      </c>
      <c r="AL982" s="133">
        <f t="shared" ref="AL982" si="1166">SUM(AL983)</f>
        <v>0</v>
      </c>
      <c r="AM982" s="133">
        <f t="shared" ref="AM982" si="1167">SUM(AM983)</f>
        <v>0</v>
      </c>
      <c r="AN982" s="133">
        <f t="shared" ref="AN982" si="1168">SUM(AN983)</f>
        <v>0</v>
      </c>
      <c r="AO982" s="133">
        <f t="shared" ref="AO982" si="1169">SUM(AO983)</f>
        <v>3.8140537000000005</v>
      </c>
      <c r="AP982" s="133">
        <f t="shared" ref="AP982" si="1170">SUM(AP983)</f>
        <v>0.8</v>
      </c>
      <c r="AQ982" s="133">
        <f t="shared" ref="AQ982" si="1171">SUM(AQ983)</f>
        <v>0</v>
      </c>
      <c r="AR982" s="133">
        <f t="shared" ref="AR982" si="1172">SUM(AR983)</f>
        <v>0</v>
      </c>
      <c r="AS982" s="133">
        <f t="shared" ref="AS982" si="1173">SUM(AS983)</f>
        <v>0</v>
      </c>
      <c r="AT982" s="133">
        <f t="shared" ref="AT982" si="1174">SUM(AT983)</f>
        <v>0</v>
      </c>
      <c r="AU982" s="133">
        <f t="shared" ref="AU982" si="1175">SUM(AU983)</f>
        <v>0</v>
      </c>
      <c r="AV982" s="133">
        <f t="shared" ref="AV982" si="1176">SUM(AV983)</f>
        <v>0</v>
      </c>
      <c r="AW982" s="133">
        <f t="shared" ref="AW982" si="1177">SUM(AW983)</f>
        <v>0</v>
      </c>
      <c r="AX982" s="133">
        <f t="shared" ref="AX982" si="1178">SUM(AX983)</f>
        <v>0</v>
      </c>
      <c r="AY982" s="133">
        <f t="shared" ref="AY982" si="1179">SUM(AY983)</f>
        <v>0</v>
      </c>
      <c r="AZ982" s="133">
        <f t="shared" ref="AZ982" si="1180">SUM(AZ983)</f>
        <v>0</v>
      </c>
      <c r="BA982" s="133">
        <f t="shared" ref="BA982" si="1181">SUM(BA983)</f>
        <v>0</v>
      </c>
      <c r="BB982" s="133">
        <f t="shared" ref="BB982" si="1182">SUM(BB983)</f>
        <v>0</v>
      </c>
      <c r="BC982" s="133">
        <f t="shared" ref="BC982" si="1183">SUM(BC983)</f>
        <v>3.8140537000000005</v>
      </c>
      <c r="BD982" s="133">
        <f t="shared" ref="BD982" si="1184">SUM(BD983)</f>
        <v>0.8</v>
      </c>
      <c r="BE982" s="133">
        <f t="shared" ref="BE982" si="1185">SUM(BE983)</f>
        <v>0</v>
      </c>
      <c r="BF982" s="133">
        <f t="shared" ref="BF982" si="1186">SUM(BF983)</f>
        <v>0</v>
      </c>
      <c r="BG982" s="133">
        <f t="shared" ref="BG982" si="1187">SUM(BG983)</f>
        <v>0</v>
      </c>
      <c r="BH982" s="133">
        <f t="shared" ref="BH982" si="1188">SUM(BH983)</f>
        <v>0</v>
      </c>
      <c r="BI982" s="133">
        <f t="shared" ref="BI982" si="1189">SUM(BI983)</f>
        <v>0</v>
      </c>
      <c r="BJ982" s="133">
        <f t="shared" ref="BJ982" si="1190">SUM(BJ983)</f>
        <v>0</v>
      </c>
      <c r="BK982" s="133">
        <f t="shared" ref="BK982" si="1191">SUM(BK983)</f>
        <v>0</v>
      </c>
      <c r="BL982" s="133">
        <f t="shared" ref="BL982" si="1192">SUM(BL983)</f>
        <v>0</v>
      </c>
      <c r="BM982" s="133">
        <f t="shared" ref="BM982" si="1193">SUM(BM983)</f>
        <v>0</v>
      </c>
      <c r="BN982" s="133">
        <f t="shared" ref="BN982" si="1194">SUM(BN983)</f>
        <v>0</v>
      </c>
      <c r="BO982" s="133">
        <f t="shared" ref="BO982" si="1195">SUM(BO983)</f>
        <v>0</v>
      </c>
      <c r="BP982" s="133">
        <f t="shared" ref="BP982" si="1196">SUM(BP983)</f>
        <v>0</v>
      </c>
      <c r="BQ982" s="133">
        <f t="shared" ref="BQ982" si="1197">SUM(BQ983)</f>
        <v>0</v>
      </c>
      <c r="BR982" s="133">
        <f t="shared" ref="BR982" si="1198">SUM(BR983)</f>
        <v>0</v>
      </c>
      <c r="BS982" s="133">
        <f t="shared" ref="BS982" si="1199">SUM(BS983)</f>
        <v>0</v>
      </c>
      <c r="BT982" s="133">
        <f t="shared" ref="BT982" si="1200">SUM(BT983)</f>
        <v>0</v>
      </c>
      <c r="BU982" s="133">
        <f t="shared" ref="BU982" si="1201">SUM(BU983)</f>
        <v>0</v>
      </c>
      <c r="BV982" s="133">
        <f t="shared" ref="BV982" si="1202">SUM(BV983)</f>
        <v>0</v>
      </c>
      <c r="BW982" s="133">
        <f t="shared" ref="BW982" si="1203">SUM(BW983)</f>
        <v>0</v>
      </c>
      <c r="BX982" s="133">
        <f t="shared" ref="BX982" si="1204">SUM(BX983)</f>
        <v>0</v>
      </c>
      <c r="BY982" s="133">
        <f t="shared" ref="BY982" si="1205">SUM(BY983)</f>
        <v>1.8586463000000002</v>
      </c>
      <c r="BZ982" s="133">
        <f t="shared" ref="BZ982" si="1206">SUM(BZ983)</f>
        <v>0</v>
      </c>
      <c r="CA982" s="133">
        <f t="shared" ref="CA982" si="1207">SUM(CA983)</f>
        <v>0</v>
      </c>
    </row>
    <row r="983" spans="1:79" ht="62.2" x14ac:dyDescent="0.35">
      <c r="A983" s="115" t="s">
        <v>1663</v>
      </c>
      <c r="B983" s="111" t="s">
        <v>488</v>
      </c>
      <c r="C983" s="108" t="s">
        <v>1646</v>
      </c>
      <c r="D983" s="122">
        <v>5.6726999999999999</v>
      </c>
      <c r="E983" s="123"/>
      <c r="F983" s="122">
        <f>VLOOKUP(C983,'[1]13'!$C$23:$AZ$935,4,0)</f>
        <v>5.6727000000000007</v>
      </c>
      <c r="G983" s="122">
        <f>VLOOKUP(C983,'[1]13'!$C$23:$AZ$935,5,0)</f>
        <v>0.8</v>
      </c>
      <c r="H983" s="122"/>
      <c r="I983" s="122">
        <f>VLOOKUP(C983,'[1]13'!$C$23:$AZ$935,7,0)</f>
        <v>0.5</v>
      </c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3"/>
      <c r="AC983" s="123"/>
      <c r="AD983" s="123"/>
      <c r="AE983" s="123"/>
      <c r="AF983" s="123"/>
      <c r="AG983" s="123"/>
      <c r="AH983" s="123">
        <v>5.6727000000000007</v>
      </c>
      <c r="AI983" s="123">
        <v>0.8</v>
      </c>
      <c r="AJ983" s="123"/>
      <c r="AK983" s="123">
        <v>0.5</v>
      </c>
      <c r="AL983" s="123"/>
      <c r="AM983" s="123"/>
      <c r="AN983" s="123"/>
      <c r="AO983" s="122">
        <f>AV983+BC983</f>
        <v>3.8140537000000005</v>
      </c>
      <c r="AP983" s="122">
        <f t="shared" ref="AP983" si="1208">AW983+BD983</f>
        <v>0.8</v>
      </c>
      <c r="AQ983" s="122">
        <f t="shared" ref="AQ983" si="1209">AX983+BE983</f>
        <v>0</v>
      </c>
      <c r="AR983" s="122">
        <f t="shared" ref="AR983" si="1210">AY983+BF983</f>
        <v>0</v>
      </c>
      <c r="AS983" s="123"/>
      <c r="AT983" s="123"/>
      <c r="AU983" s="123"/>
      <c r="AV983" s="122">
        <f>VLOOKUP(C983,'[1]13'!$C$23:$AZ$935,46,0)</f>
        <v>0</v>
      </c>
      <c r="AW983" s="122">
        <f>VLOOKUP(C983,'[1]13'!$C$23:$AZ$935,47,0)</f>
        <v>0</v>
      </c>
      <c r="AX983" s="122"/>
      <c r="AY983" s="122">
        <f>VLOOKUP(C983,'[1]13'!$C$23:$AZ$935,49,0)</f>
        <v>0</v>
      </c>
      <c r="AZ983" s="123"/>
      <c r="BA983" s="123"/>
      <c r="BB983" s="123"/>
      <c r="BC983" s="123">
        <v>3.8140537000000005</v>
      </c>
      <c r="BD983" s="123">
        <v>0.8</v>
      </c>
      <c r="BE983" s="123"/>
      <c r="BF983" s="123">
        <v>0</v>
      </c>
      <c r="BG983" s="123"/>
      <c r="BH983" s="123"/>
      <c r="BI983" s="123"/>
      <c r="BJ983" s="123"/>
      <c r="BK983" s="123"/>
      <c r="BL983" s="123"/>
      <c r="BM983" s="123"/>
      <c r="BN983" s="123"/>
      <c r="BO983" s="123"/>
      <c r="BP983" s="123"/>
      <c r="BQ983" s="123"/>
      <c r="BR983" s="123"/>
      <c r="BS983" s="123"/>
      <c r="BT983" s="123"/>
      <c r="BU983" s="123"/>
      <c r="BV983" s="123"/>
      <c r="BW983" s="123"/>
      <c r="BX983" s="123"/>
      <c r="BY983" s="122">
        <f>F983-AO983</f>
        <v>1.8586463000000002</v>
      </c>
      <c r="BZ983" s="123"/>
      <c r="CA983" s="123"/>
    </row>
    <row r="984" spans="1:79" x14ac:dyDescent="0.35">
      <c r="A984" s="119"/>
      <c r="B984" s="118" t="s">
        <v>89</v>
      </c>
      <c r="C984" s="105"/>
      <c r="D984" s="133">
        <f t="shared" ref="D984:BN984" si="1211">SUM(D985:D985)</f>
        <v>1.3557900000000001</v>
      </c>
      <c r="E984" s="133">
        <f t="shared" si="1211"/>
        <v>0</v>
      </c>
      <c r="F984" s="133">
        <f t="shared" si="1211"/>
        <v>1.3557899999999998</v>
      </c>
      <c r="G984" s="133">
        <f t="shared" si="1211"/>
        <v>0</v>
      </c>
      <c r="H984" s="133">
        <f t="shared" si="1211"/>
        <v>0</v>
      </c>
      <c r="I984" s="133">
        <f t="shared" si="1211"/>
        <v>0</v>
      </c>
      <c r="J984" s="133">
        <f t="shared" si="1211"/>
        <v>0</v>
      </c>
      <c r="K984" s="133">
        <f t="shared" si="1211"/>
        <v>0</v>
      </c>
      <c r="L984" s="133">
        <f t="shared" si="1211"/>
        <v>0</v>
      </c>
      <c r="M984" s="133">
        <f t="shared" si="1211"/>
        <v>0</v>
      </c>
      <c r="N984" s="133">
        <f t="shared" si="1211"/>
        <v>0</v>
      </c>
      <c r="O984" s="133">
        <f t="shared" si="1211"/>
        <v>0</v>
      </c>
      <c r="P984" s="133">
        <f t="shared" si="1211"/>
        <v>0</v>
      </c>
      <c r="Q984" s="133">
        <f t="shared" si="1211"/>
        <v>0</v>
      </c>
      <c r="R984" s="133">
        <f t="shared" si="1211"/>
        <v>0</v>
      </c>
      <c r="S984" s="133">
        <f t="shared" si="1211"/>
        <v>0</v>
      </c>
      <c r="T984" s="133">
        <f t="shared" si="1211"/>
        <v>0</v>
      </c>
      <c r="U984" s="133">
        <f t="shared" si="1211"/>
        <v>0</v>
      </c>
      <c r="V984" s="133">
        <f t="shared" si="1211"/>
        <v>0</v>
      </c>
      <c r="W984" s="133">
        <f t="shared" si="1211"/>
        <v>0</v>
      </c>
      <c r="X984" s="133">
        <f t="shared" si="1211"/>
        <v>0</v>
      </c>
      <c r="Y984" s="133">
        <f t="shared" si="1211"/>
        <v>0</v>
      </c>
      <c r="Z984" s="133">
        <f t="shared" si="1211"/>
        <v>0</v>
      </c>
      <c r="AA984" s="133">
        <f t="shared" si="1211"/>
        <v>0</v>
      </c>
      <c r="AB984" s="133">
        <f t="shared" si="1211"/>
        <v>0</v>
      </c>
      <c r="AC984" s="133">
        <f t="shared" si="1211"/>
        <v>0</v>
      </c>
      <c r="AD984" s="133">
        <f t="shared" si="1211"/>
        <v>0</v>
      </c>
      <c r="AE984" s="133">
        <f t="shared" si="1211"/>
        <v>0</v>
      </c>
      <c r="AF984" s="133">
        <f t="shared" si="1211"/>
        <v>0</v>
      </c>
      <c r="AG984" s="133">
        <f t="shared" si="1211"/>
        <v>0</v>
      </c>
      <c r="AH984" s="133">
        <f t="shared" si="1211"/>
        <v>1.3557899999999998</v>
      </c>
      <c r="AI984" s="133">
        <f t="shared" si="1211"/>
        <v>0</v>
      </c>
      <c r="AJ984" s="133">
        <f t="shared" si="1211"/>
        <v>0</v>
      </c>
      <c r="AK984" s="133">
        <f t="shared" si="1211"/>
        <v>0</v>
      </c>
      <c r="AL984" s="133">
        <f t="shared" si="1211"/>
        <v>0</v>
      </c>
      <c r="AM984" s="133">
        <f t="shared" si="1211"/>
        <v>0</v>
      </c>
      <c r="AN984" s="133">
        <f t="shared" si="1211"/>
        <v>0</v>
      </c>
      <c r="AO984" s="133">
        <f t="shared" si="1211"/>
        <v>0</v>
      </c>
      <c r="AP984" s="133">
        <f t="shared" si="1211"/>
        <v>0</v>
      </c>
      <c r="AQ984" s="133">
        <f t="shared" si="1211"/>
        <v>0</v>
      </c>
      <c r="AR984" s="133">
        <f t="shared" si="1211"/>
        <v>0</v>
      </c>
      <c r="AS984" s="133">
        <f t="shared" si="1211"/>
        <v>0</v>
      </c>
      <c r="AT984" s="133">
        <f t="shared" si="1211"/>
        <v>0</v>
      </c>
      <c r="AU984" s="133">
        <f t="shared" si="1211"/>
        <v>0</v>
      </c>
      <c r="AV984" s="133">
        <f t="shared" si="1211"/>
        <v>0</v>
      </c>
      <c r="AW984" s="133">
        <f t="shared" si="1211"/>
        <v>0</v>
      </c>
      <c r="AX984" s="133">
        <f t="shared" si="1211"/>
        <v>0</v>
      </c>
      <c r="AY984" s="133">
        <f t="shared" si="1211"/>
        <v>0</v>
      </c>
      <c r="AZ984" s="133">
        <f t="shared" si="1211"/>
        <v>0</v>
      </c>
      <c r="BA984" s="133">
        <f t="shared" si="1211"/>
        <v>0</v>
      </c>
      <c r="BB984" s="133">
        <f t="shared" si="1211"/>
        <v>0</v>
      </c>
      <c r="BC984" s="133">
        <f t="shared" si="1211"/>
        <v>0</v>
      </c>
      <c r="BD984" s="133">
        <f t="shared" si="1211"/>
        <v>0</v>
      </c>
      <c r="BE984" s="133">
        <f t="shared" si="1211"/>
        <v>0</v>
      </c>
      <c r="BF984" s="133">
        <f t="shared" si="1211"/>
        <v>0</v>
      </c>
      <c r="BG984" s="133">
        <f t="shared" si="1211"/>
        <v>0</v>
      </c>
      <c r="BH984" s="133">
        <f t="shared" si="1211"/>
        <v>0</v>
      </c>
      <c r="BI984" s="133">
        <f t="shared" si="1211"/>
        <v>0</v>
      </c>
      <c r="BJ984" s="133">
        <f t="shared" si="1211"/>
        <v>0</v>
      </c>
      <c r="BK984" s="133">
        <f t="shared" si="1211"/>
        <v>0</v>
      </c>
      <c r="BL984" s="133">
        <f t="shared" si="1211"/>
        <v>0</v>
      </c>
      <c r="BM984" s="133">
        <f t="shared" si="1211"/>
        <v>0</v>
      </c>
      <c r="BN984" s="133">
        <f t="shared" si="1211"/>
        <v>0</v>
      </c>
      <c r="BO984" s="133">
        <f t="shared" ref="BO984:CA984" si="1212">SUM(BO985:BO985)</f>
        <v>0</v>
      </c>
      <c r="BP984" s="133">
        <f t="shared" si="1212"/>
        <v>0</v>
      </c>
      <c r="BQ984" s="133">
        <f t="shared" si="1212"/>
        <v>0</v>
      </c>
      <c r="BR984" s="133">
        <f t="shared" si="1212"/>
        <v>0</v>
      </c>
      <c r="BS984" s="133">
        <f t="shared" si="1212"/>
        <v>0</v>
      </c>
      <c r="BT984" s="133">
        <f t="shared" si="1212"/>
        <v>0</v>
      </c>
      <c r="BU984" s="133">
        <f t="shared" si="1212"/>
        <v>0</v>
      </c>
      <c r="BV984" s="133">
        <f t="shared" si="1212"/>
        <v>0</v>
      </c>
      <c r="BW984" s="133">
        <f t="shared" si="1212"/>
        <v>0</v>
      </c>
      <c r="BX984" s="133">
        <f t="shared" si="1212"/>
        <v>0</v>
      </c>
      <c r="BY984" s="133">
        <f t="shared" si="1212"/>
        <v>1.3557899999999998</v>
      </c>
      <c r="BZ984" s="133">
        <f t="shared" si="1212"/>
        <v>0</v>
      </c>
      <c r="CA984" s="133">
        <f t="shared" si="1212"/>
        <v>0</v>
      </c>
    </row>
    <row r="985" spans="1:79" ht="46.65" x14ac:dyDescent="0.35">
      <c r="A985" s="115" t="s">
        <v>1663</v>
      </c>
      <c r="B985" s="111" t="s">
        <v>489</v>
      </c>
      <c r="C985" s="108" t="s">
        <v>608</v>
      </c>
      <c r="D985" s="122">
        <v>1.3557900000000001</v>
      </c>
      <c r="E985" s="123"/>
      <c r="F985" s="122">
        <f>VLOOKUP(C985,'[1]13'!$C$23:$AZ$935,4,0)</f>
        <v>1.3557899999999998</v>
      </c>
      <c r="G985" s="122">
        <f>VLOOKUP(C985,'[1]13'!$C$23:$AZ$935,5,0)</f>
        <v>0</v>
      </c>
      <c r="H985" s="122"/>
      <c r="I985" s="122">
        <f>VLOOKUP(C985,'[1]13'!$C$23:$AZ$935,7,0)</f>
        <v>0</v>
      </c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3"/>
      <c r="AC985" s="123"/>
      <c r="AD985" s="123"/>
      <c r="AE985" s="123"/>
      <c r="AF985" s="123"/>
      <c r="AG985" s="123"/>
      <c r="AH985" s="123">
        <v>1.3557899999999998</v>
      </c>
      <c r="AI985" s="123">
        <v>0</v>
      </c>
      <c r="AJ985" s="123"/>
      <c r="AK985" s="123">
        <v>0</v>
      </c>
      <c r="AL985" s="123"/>
      <c r="AM985" s="123"/>
      <c r="AN985" s="123"/>
      <c r="AO985" s="122">
        <f>AV985+BC985</f>
        <v>0</v>
      </c>
      <c r="AP985" s="122">
        <f t="shared" ref="AP985" si="1213">AW985+BD985</f>
        <v>0</v>
      </c>
      <c r="AQ985" s="122">
        <f t="shared" ref="AQ985" si="1214">AX985+BE985</f>
        <v>0</v>
      </c>
      <c r="AR985" s="122">
        <f t="shared" ref="AR985" si="1215">AY985+BF985</f>
        <v>0</v>
      </c>
      <c r="AS985" s="123"/>
      <c r="AT985" s="123"/>
      <c r="AU985" s="123"/>
      <c r="AV985" s="122">
        <f>VLOOKUP(C985,'[1]13'!$C$23:$AZ$935,46,0)</f>
        <v>0</v>
      </c>
      <c r="AW985" s="122">
        <f>VLOOKUP(C985,'[1]13'!$C$23:$AZ$935,47,0)</f>
        <v>0</v>
      </c>
      <c r="AX985" s="122"/>
      <c r="AY985" s="122">
        <f>VLOOKUP(C985,'[1]13'!$C$23:$AZ$935,49,0)</f>
        <v>0</v>
      </c>
      <c r="AZ985" s="123"/>
      <c r="BA985" s="123"/>
      <c r="BB985" s="123"/>
      <c r="BC985" s="123">
        <v>0</v>
      </c>
      <c r="BD985" s="123">
        <v>0</v>
      </c>
      <c r="BE985" s="123"/>
      <c r="BF985" s="123">
        <v>0</v>
      </c>
      <c r="BG985" s="123"/>
      <c r="BH985" s="123"/>
      <c r="BI985" s="123"/>
      <c r="BJ985" s="123"/>
      <c r="BK985" s="123"/>
      <c r="BL985" s="123"/>
      <c r="BM985" s="123"/>
      <c r="BN985" s="123"/>
      <c r="BO985" s="123"/>
      <c r="BP985" s="123"/>
      <c r="BQ985" s="123"/>
      <c r="BR985" s="123"/>
      <c r="BS985" s="123"/>
      <c r="BT985" s="123"/>
      <c r="BU985" s="123"/>
      <c r="BV985" s="123"/>
      <c r="BW985" s="123"/>
      <c r="BX985" s="123"/>
      <c r="BY985" s="122">
        <f>F985-AO985</f>
        <v>1.3557899999999998</v>
      </c>
      <c r="BZ985" s="123"/>
      <c r="CA985" s="123"/>
    </row>
    <row r="986" spans="1:79" x14ac:dyDescent="0.35">
      <c r="A986" s="119"/>
      <c r="B986" s="118" t="s">
        <v>1123</v>
      </c>
      <c r="C986" s="105"/>
      <c r="D986" s="133">
        <f t="shared" ref="D986:BN986" si="1216">SUM(D987:D988)</f>
        <v>8.7139399999999991</v>
      </c>
      <c r="E986" s="133">
        <f t="shared" si="1216"/>
        <v>0</v>
      </c>
      <c r="F986" s="133">
        <f t="shared" si="1216"/>
        <v>8.7139399999999991</v>
      </c>
      <c r="G986" s="133">
        <f t="shared" si="1216"/>
        <v>0</v>
      </c>
      <c r="H986" s="133">
        <f t="shared" si="1216"/>
        <v>0</v>
      </c>
      <c r="I986" s="133">
        <f t="shared" si="1216"/>
        <v>0.8</v>
      </c>
      <c r="J986" s="133">
        <f t="shared" si="1216"/>
        <v>0</v>
      </c>
      <c r="K986" s="133">
        <f t="shared" si="1216"/>
        <v>0</v>
      </c>
      <c r="L986" s="133">
        <f t="shared" si="1216"/>
        <v>0</v>
      </c>
      <c r="M986" s="133">
        <f t="shared" si="1216"/>
        <v>0</v>
      </c>
      <c r="N986" s="133">
        <f t="shared" si="1216"/>
        <v>0</v>
      </c>
      <c r="O986" s="133">
        <f t="shared" si="1216"/>
        <v>0</v>
      </c>
      <c r="P986" s="133">
        <f t="shared" si="1216"/>
        <v>0</v>
      </c>
      <c r="Q986" s="133">
        <f t="shared" si="1216"/>
        <v>0</v>
      </c>
      <c r="R986" s="133">
        <f t="shared" si="1216"/>
        <v>0</v>
      </c>
      <c r="S986" s="133">
        <f t="shared" si="1216"/>
        <v>0</v>
      </c>
      <c r="T986" s="133">
        <f t="shared" si="1216"/>
        <v>0</v>
      </c>
      <c r="U986" s="133">
        <f t="shared" si="1216"/>
        <v>0</v>
      </c>
      <c r="V986" s="133">
        <f t="shared" si="1216"/>
        <v>0</v>
      </c>
      <c r="W986" s="133">
        <f t="shared" si="1216"/>
        <v>0</v>
      </c>
      <c r="X986" s="133">
        <f t="shared" si="1216"/>
        <v>0</v>
      </c>
      <c r="Y986" s="133">
        <f t="shared" si="1216"/>
        <v>0</v>
      </c>
      <c r="Z986" s="133">
        <f t="shared" si="1216"/>
        <v>0</v>
      </c>
      <c r="AA986" s="133">
        <f t="shared" si="1216"/>
        <v>0</v>
      </c>
      <c r="AB986" s="133">
        <f t="shared" si="1216"/>
        <v>0</v>
      </c>
      <c r="AC986" s="133">
        <f t="shared" si="1216"/>
        <v>0</v>
      </c>
      <c r="AD986" s="133">
        <f t="shared" si="1216"/>
        <v>0</v>
      </c>
      <c r="AE986" s="133">
        <f t="shared" si="1216"/>
        <v>0</v>
      </c>
      <c r="AF986" s="133">
        <f t="shared" si="1216"/>
        <v>0</v>
      </c>
      <c r="AG986" s="133">
        <f t="shared" si="1216"/>
        <v>0</v>
      </c>
      <c r="AH986" s="133">
        <f t="shared" si="1216"/>
        <v>8.7139399999999991</v>
      </c>
      <c r="AI986" s="133">
        <f t="shared" si="1216"/>
        <v>0</v>
      </c>
      <c r="AJ986" s="133">
        <f t="shared" si="1216"/>
        <v>0</v>
      </c>
      <c r="AK986" s="133">
        <f t="shared" si="1216"/>
        <v>0.8</v>
      </c>
      <c r="AL986" s="133">
        <f t="shared" si="1216"/>
        <v>0</v>
      </c>
      <c r="AM986" s="133">
        <f t="shared" si="1216"/>
        <v>0</v>
      </c>
      <c r="AN986" s="133">
        <f t="shared" si="1216"/>
        <v>0</v>
      </c>
      <c r="AO986" s="133">
        <f t="shared" si="1216"/>
        <v>0</v>
      </c>
      <c r="AP986" s="133">
        <f t="shared" si="1216"/>
        <v>0</v>
      </c>
      <c r="AQ986" s="133">
        <f t="shared" si="1216"/>
        <v>0</v>
      </c>
      <c r="AR986" s="133">
        <f t="shared" si="1216"/>
        <v>0</v>
      </c>
      <c r="AS986" s="133">
        <f t="shared" si="1216"/>
        <v>0</v>
      </c>
      <c r="AT986" s="133">
        <f t="shared" si="1216"/>
        <v>0</v>
      </c>
      <c r="AU986" s="133">
        <f t="shared" si="1216"/>
        <v>0</v>
      </c>
      <c r="AV986" s="133">
        <f t="shared" si="1216"/>
        <v>0</v>
      </c>
      <c r="AW986" s="133">
        <f t="shared" si="1216"/>
        <v>0</v>
      </c>
      <c r="AX986" s="133">
        <f t="shared" si="1216"/>
        <v>0</v>
      </c>
      <c r="AY986" s="133">
        <f t="shared" si="1216"/>
        <v>0</v>
      </c>
      <c r="AZ986" s="133">
        <f t="shared" si="1216"/>
        <v>0</v>
      </c>
      <c r="BA986" s="133">
        <f t="shared" si="1216"/>
        <v>0</v>
      </c>
      <c r="BB986" s="133">
        <f t="shared" si="1216"/>
        <v>0</v>
      </c>
      <c r="BC986" s="133">
        <f t="shared" si="1216"/>
        <v>0</v>
      </c>
      <c r="BD986" s="133">
        <f t="shared" si="1216"/>
        <v>0</v>
      </c>
      <c r="BE986" s="133">
        <f t="shared" si="1216"/>
        <v>0</v>
      </c>
      <c r="BF986" s="133">
        <f t="shared" si="1216"/>
        <v>0</v>
      </c>
      <c r="BG986" s="133">
        <f t="shared" si="1216"/>
        <v>0</v>
      </c>
      <c r="BH986" s="133">
        <f t="shared" si="1216"/>
        <v>0</v>
      </c>
      <c r="BI986" s="133">
        <f t="shared" si="1216"/>
        <v>0</v>
      </c>
      <c r="BJ986" s="133">
        <f t="shared" si="1216"/>
        <v>0</v>
      </c>
      <c r="BK986" s="133">
        <f t="shared" si="1216"/>
        <v>0</v>
      </c>
      <c r="BL986" s="133">
        <f t="shared" si="1216"/>
        <v>0</v>
      </c>
      <c r="BM986" s="133">
        <f t="shared" si="1216"/>
        <v>0</v>
      </c>
      <c r="BN986" s="133">
        <f t="shared" si="1216"/>
        <v>0</v>
      </c>
      <c r="BO986" s="133">
        <f t="shared" ref="BO986:CA986" si="1217">SUM(BO987:BO988)</f>
        <v>0</v>
      </c>
      <c r="BP986" s="133">
        <f t="shared" si="1217"/>
        <v>0</v>
      </c>
      <c r="BQ986" s="133">
        <f t="shared" si="1217"/>
        <v>0</v>
      </c>
      <c r="BR986" s="133">
        <f t="shared" si="1217"/>
        <v>0</v>
      </c>
      <c r="BS986" s="133">
        <f t="shared" si="1217"/>
        <v>0</v>
      </c>
      <c r="BT986" s="133">
        <f t="shared" si="1217"/>
        <v>0</v>
      </c>
      <c r="BU986" s="133">
        <f t="shared" si="1217"/>
        <v>0</v>
      </c>
      <c r="BV986" s="133">
        <f t="shared" si="1217"/>
        <v>0</v>
      </c>
      <c r="BW986" s="133">
        <f t="shared" si="1217"/>
        <v>0</v>
      </c>
      <c r="BX986" s="133">
        <f t="shared" si="1217"/>
        <v>0</v>
      </c>
      <c r="BY986" s="133">
        <f t="shared" si="1217"/>
        <v>8.7139399999999991</v>
      </c>
      <c r="BZ986" s="133">
        <f t="shared" si="1217"/>
        <v>0</v>
      </c>
      <c r="CA986" s="133">
        <f t="shared" si="1217"/>
        <v>0</v>
      </c>
    </row>
    <row r="987" spans="1:79" ht="62.2" x14ac:dyDescent="0.35">
      <c r="A987" s="115" t="s">
        <v>1663</v>
      </c>
      <c r="B987" s="111" t="s">
        <v>1124</v>
      </c>
      <c r="C987" s="108" t="s">
        <v>1647</v>
      </c>
      <c r="D987" s="122">
        <v>1.74021</v>
      </c>
      <c r="E987" s="123"/>
      <c r="F987" s="122">
        <f>VLOOKUP(C987,'[1]13'!$C$23:$AZ$935,4,0)</f>
        <v>1.7402099999999998</v>
      </c>
      <c r="G987" s="122">
        <f>VLOOKUP(C987,'[1]13'!$C$23:$AZ$935,5,0)</f>
        <v>0</v>
      </c>
      <c r="H987" s="122"/>
      <c r="I987" s="122">
        <f>VLOOKUP(C987,'[1]13'!$C$23:$AZ$935,7,0)</f>
        <v>0.4</v>
      </c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3"/>
      <c r="AC987" s="123"/>
      <c r="AD987" s="123"/>
      <c r="AE987" s="123"/>
      <c r="AF987" s="123"/>
      <c r="AG987" s="123"/>
      <c r="AH987" s="123">
        <v>1.7402099999999998</v>
      </c>
      <c r="AI987" s="123">
        <v>0</v>
      </c>
      <c r="AJ987" s="123"/>
      <c r="AK987" s="123">
        <v>0.4</v>
      </c>
      <c r="AL987" s="123"/>
      <c r="AM987" s="123"/>
      <c r="AN987" s="123"/>
      <c r="AO987" s="122">
        <f t="shared" ref="AO987:AO988" si="1218">AV987+BC987</f>
        <v>0</v>
      </c>
      <c r="AP987" s="122">
        <f t="shared" ref="AP987:AP988" si="1219">AW987+BD987</f>
        <v>0</v>
      </c>
      <c r="AQ987" s="122">
        <f t="shared" ref="AQ987:AQ988" si="1220">AX987+BE987</f>
        <v>0</v>
      </c>
      <c r="AR987" s="122">
        <f t="shared" ref="AR987:AR988" si="1221">AY987+BF987</f>
        <v>0</v>
      </c>
      <c r="AS987" s="123"/>
      <c r="AT987" s="123"/>
      <c r="AU987" s="123"/>
      <c r="AV987" s="122">
        <f>VLOOKUP(C987,'[1]13'!$C$23:$AZ$935,46,0)</f>
        <v>0</v>
      </c>
      <c r="AW987" s="122">
        <f>VLOOKUP(C987,'[1]13'!$C$23:$AZ$935,47,0)</f>
        <v>0</v>
      </c>
      <c r="AX987" s="122"/>
      <c r="AY987" s="122">
        <f>VLOOKUP(C987,'[1]13'!$C$23:$AZ$935,49,0)</f>
        <v>0</v>
      </c>
      <c r="AZ987" s="123"/>
      <c r="BA987" s="123"/>
      <c r="BB987" s="123"/>
      <c r="BC987" s="123">
        <v>0</v>
      </c>
      <c r="BD987" s="123">
        <v>0</v>
      </c>
      <c r="BE987" s="123"/>
      <c r="BF987" s="123">
        <v>0</v>
      </c>
      <c r="BG987" s="123"/>
      <c r="BH987" s="123"/>
      <c r="BI987" s="123"/>
      <c r="BJ987" s="123"/>
      <c r="BK987" s="123"/>
      <c r="BL987" s="123"/>
      <c r="BM987" s="123"/>
      <c r="BN987" s="123"/>
      <c r="BO987" s="123"/>
      <c r="BP987" s="123"/>
      <c r="BQ987" s="123"/>
      <c r="BR987" s="123"/>
      <c r="BS987" s="123"/>
      <c r="BT987" s="123"/>
      <c r="BU987" s="123"/>
      <c r="BV987" s="123"/>
      <c r="BW987" s="123"/>
      <c r="BX987" s="123"/>
      <c r="BY987" s="122">
        <f t="shared" ref="BY987:BY988" si="1222">F987-AO987</f>
        <v>1.7402099999999998</v>
      </c>
      <c r="BZ987" s="123"/>
      <c r="CA987" s="123"/>
    </row>
    <row r="988" spans="1:79" ht="46.65" x14ac:dyDescent="0.35">
      <c r="A988" s="106" t="s">
        <v>1663</v>
      </c>
      <c r="B988" s="107" t="s">
        <v>1125</v>
      </c>
      <c r="C988" s="108" t="s">
        <v>1648</v>
      </c>
      <c r="D988" s="122">
        <v>6.9737299999999998</v>
      </c>
      <c r="E988" s="122"/>
      <c r="F988" s="122">
        <f>VLOOKUP(C988,'[1]13'!$C$23:$AZ$935,4,0)</f>
        <v>6.9737299999999998</v>
      </c>
      <c r="G988" s="122">
        <f>VLOOKUP(C988,'[1]13'!$C$23:$AZ$935,5,0)</f>
        <v>0</v>
      </c>
      <c r="H988" s="122"/>
      <c r="I988" s="122">
        <f>VLOOKUP(C988,'[1]13'!$C$23:$AZ$935,7,0)</f>
        <v>0.4</v>
      </c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2"/>
      <c r="AC988" s="122"/>
      <c r="AD988" s="122"/>
      <c r="AE988" s="122"/>
      <c r="AF988" s="122"/>
      <c r="AG988" s="122"/>
      <c r="AH988" s="122">
        <v>6.9737299999999998</v>
      </c>
      <c r="AI988" s="122">
        <v>0</v>
      </c>
      <c r="AJ988" s="122"/>
      <c r="AK988" s="122">
        <v>0.4</v>
      </c>
      <c r="AL988" s="122"/>
      <c r="AM988" s="122"/>
      <c r="AN988" s="122"/>
      <c r="AO988" s="122">
        <f t="shared" si="1218"/>
        <v>0</v>
      </c>
      <c r="AP988" s="122">
        <f t="shared" si="1219"/>
        <v>0</v>
      </c>
      <c r="AQ988" s="122">
        <f t="shared" si="1220"/>
        <v>0</v>
      </c>
      <c r="AR988" s="122">
        <f t="shared" si="1221"/>
        <v>0</v>
      </c>
      <c r="AS988" s="122"/>
      <c r="AT988" s="122"/>
      <c r="AU988" s="122"/>
      <c r="AV988" s="122">
        <f>VLOOKUP(C988,'[1]13'!$C$23:$AZ$935,46,0)</f>
        <v>0</v>
      </c>
      <c r="AW988" s="122">
        <f>VLOOKUP(C988,'[1]13'!$C$23:$AZ$935,47,0)</f>
        <v>0</v>
      </c>
      <c r="AX988" s="122"/>
      <c r="AY988" s="122">
        <f>VLOOKUP(C988,'[1]13'!$C$23:$AZ$935,49,0)</f>
        <v>0</v>
      </c>
      <c r="AZ988" s="122"/>
      <c r="BA988" s="122"/>
      <c r="BB988" s="122"/>
      <c r="BC988" s="122">
        <v>0</v>
      </c>
      <c r="BD988" s="122">
        <v>0</v>
      </c>
      <c r="BE988" s="122"/>
      <c r="BF988" s="122">
        <v>0</v>
      </c>
      <c r="BG988" s="122"/>
      <c r="BH988" s="122"/>
      <c r="BI988" s="122"/>
      <c r="BJ988" s="122"/>
      <c r="BK988" s="122"/>
      <c r="BL988" s="122"/>
      <c r="BM988" s="122"/>
      <c r="BN988" s="122"/>
      <c r="BO988" s="122"/>
      <c r="BP988" s="122"/>
      <c r="BQ988" s="122"/>
      <c r="BR988" s="122"/>
      <c r="BS988" s="122"/>
      <c r="BT988" s="122"/>
      <c r="BU988" s="122"/>
      <c r="BV988" s="122"/>
      <c r="BW988" s="122"/>
      <c r="BX988" s="122"/>
      <c r="BY988" s="122">
        <f t="shared" si="1222"/>
        <v>6.9737299999999998</v>
      </c>
      <c r="BZ988" s="122"/>
      <c r="CA988" s="122"/>
    </row>
    <row r="989" spans="1:79" x14ac:dyDescent="0.35">
      <c r="A989" s="119"/>
      <c r="B989" s="118" t="s">
        <v>448</v>
      </c>
      <c r="C989" s="105"/>
      <c r="D989" s="133">
        <f t="shared" ref="D989:BN989" si="1223">SUM(D990:D991)</f>
        <v>3.6827599999999996</v>
      </c>
      <c r="E989" s="133">
        <f t="shared" si="1223"/>
        <v>0</v>
      </c>
      <c r="F989" s="133">
        <f t="shared" si="1223"/>
        <v>3.6827599999999996</v>
      </c>
      <c r="G989" s="133">
        <f t="shared" si="1223"/>
        <v>0</v>
      </c>
      <c r="H989" s="133">
        <f t="shared" si="1223"/>
        <v>0</v>
      </c>
      <c r="I989" s="133">
        <f t="shared" si="1223"/>
        <v>0.57999999999999996</v>
      </c>
      <c r="J989" s="133">
        <f t="shared" si="1223"/>
        <v>0</v>
      </c>
      <c r="K989" s="133">
        <f t="shared" si="1223"/>
        <v>0</v>
      </c>
      <c r="L989" s="133">
        <f t="shared" si="1223"/>
        <v>0</v>
      </c>
      <c r="M989" s="133">
        <f t="shared" si="1223"/>
        <v>0</v>
      </c>
      <c r="N989" s="133">
        <f t="shared" si="1223"/>
        <v>0</v>
      </c>
      <c r="O989" s="133">
        <f t="shared" si="1223"/>
        <v>0</v>
      </c>
      <c r="P989" s="133">
        <f t="shared" si="1223"/>
        <v>0</v>
      </c>
      <c r="Q989" s="133">
        <f t="shared" si="1223"/>
        <v>0</v>
      </c>
      <c r="R989" s="133">
        <f t="shared" si="1223"/>
        <v>0</v>
      </c>
      <c r="S989" s="133">
        <f t="shared" si="1223"/>
        <v>0</v>
      </c>
      <c r="T989" s="133">
        <f t="shared" si="1223"/>
        <v>0</v>
      </c>
      <c r="U989" s="133">
        <f t="shared" si="1223"/>
        <v>0</v>
      </c>
      <c r="V989" s="133">
        <f t="shared" si="1223"/>
        <v>0</v>
      </c>
      <c r="W989" s="133">
        <f t="shared" si="1223"/>
        <v>0</v>
      </c>
      <c r="X989" s="133">
        <f t="shared" si="1223"/>
        <v>0</v>
      </c>
      <c r="Y989" s="133">
        <f t="shared" si="1223"/>
        <v>0</v>
      </c>
      <c r="Z989" s="133">
        <f t="shared" si="1223"/>
        <v>0</v>
      </c>
      <c r="AA989" s="133">
        <f t="shared" si="1223"/>
        <v>0</v>
      </c>
      <c r="AB989" s="133">
        <f t="shared" si="1223"/>
        <v>0</v>
      </c>
      <c r="AC989" s="133">
        <f t="shared" si="1223"/>
        <v>0</v>
      </c>
      <c r="AD989" s="133">
        <f t="shared" si="1223"/>
        <v>0</v>
      </c>
      <c r="AE989" s="133">
        <f t="shared" si="1223"/>
        <v>0</v>
      </c>
      <c r="AF989" s="133">
        <f t="shared" si="1223"/>
        <v>0</v>
      </c>
      <c r="AG989" s="133">
        <f t="shared" si="1223"/>
        <v>0</v>
      </c>
      <c r="AH989" s="133">
        <f t="shared" si="1223"/>
        <v>3.6827599999999996</v>
      </c>
      <c r="AI989" s="133">
        <f t="shared" si="1223"/>
        <v>0</v>
      </c>
      <c r="AJ989" s="133">
        <f t="shared" si="1223"/>
        <v>0</v>
      </c>
      <c r="AK989" s="133">
        <f t="shared" si="1223"/>
        <v>0.57999999999999996</v>
      </c>
      <c r="AL989" s="133">
        <f t="shared" si="1223"/>
        <v>0</v>
      </c>
      <c r="AM989" s="133">
        <f t="shared" si="1223"/>
        <v>0</v>
      </c>
      <c r="AN989" s="133">
        <f t="shared" si="1223"/>
        <v>0</v>
      </c>
      <c r="AO989" s="133">
        <f t="shared" si="1223"/>
        <v>0</v>
      </c>
      <c r="AP989" s="133">
        <f t="shared" si="1223"/>
        <v>0</v>
      </c>
      <c r="AQ989" s="133">
        <f t="shared" si="1223"/>
        <v>0</v>
      </c>
      <c r="AR989" s="133">
        <f t="shared" si="1223"/>
        <v>0</v>
      </c>
      <c r="AS989" s="133">
        <f t="shared" si="1223"/>
        <v>0</v>
      </c>
      <c r="AT989" s="133">
        <f t="shared" si="1223"/>
        <v>0</v>
      </c>
      <c r="AU989" s="133">
        <f t="shared" si="1223"/>
        <v>0</v>
      </c>
      <c r="AV989" s="133">
        <f t="shared" si="1223"/>
        <v>0</v>
      </c>
      <c r="AW989" s="133">
        <f t="shared" si="1223"/>
        <v>0</v>
      </c>
      <c r="AX989" s="133">
        <f t="shared" si="1223"/>
        <v>0</v>
      </c>
      <c r="AY989" s="133">
        <f t="shared" si="1223"/>
        <v>0</v>
      </c>
      <c r="AZ989" s="133">
        <f t="shared" si="1223"/>
        <v>0</v>
      </c>
      <c r="BA989" s="133">
        <f t="shared" si="1223"/>
        <v>0</v>
      </c>
      <c r="BB989" s="133">
        <f t="shared" si="1223"/>
        <v>0</v>
      </c>
      <c r="BC989" s="133">
        <f t="shared" si="1223"/>
        <v>0</v>
      </c>
      <c r="BD989" s="133">
        <f t="shared" si="1223"/>
        <v>0</v>
      </c>
      <c r="BE989" s="133">
        <f t="shared" si="1223"/>
        <v>0</v>
      </c>
      <c r="BF989" s="133">
        <f t="shared" si="1223"/>
        <v>0</v>
      </c>
      <c r="BG989" s="133">
        <f t="shared" si="1223"/>
        <v>0</v>
      </c>
      <c r="BH989" s="133">
        <f t="shared" si="1223"/>
        <v>0</v>
      </c>
      <c r="BI989" s="133">
        <f t="shared" si="1223"/>
        <v>0</v>
      </c>
      <c r="BJ989" s="133">
        <f t="shared" si="1223"/>
        <v>0</v>
      </c>
      <c r="BK989" s="133">
        <f t="shared" si="1223"/>
        <v>0</v>
      </c>
      <c r="BL989" s="133">
        <f t="shared" si="1223"/>
        <v>0</v>
      </c>
      <c r="BM989" s="133">
        <f t="shared" si="1223"/>
        <v>0</v>
      </c>
      <c r="BN989" s="133">
        <f t="shared" si="1223"/>
        <v>0</v>
      </c>
      <c r="BO989" s="133">
        <f t="shared" ref="BO989:CA989" si="1224">SUM(BO990:BO991)</f>
        <v>0</v>
      </c>
      <c r="BP989" s="133">
        <f t="shared" si="1224"/>
        <v>0</v>
      </c>
      <c r="BQ989" s="133">
        <f t="shared" si="1224"/>
        <v>0</v>
      </c>
      <c r="BR989" s="133">
        <f t="shared" si="1224"/>
        <v>0</v>
      </c>
      <c r="BS989" s="133">
        <f t="shared" si="1224"/>
        <v>0</v>
      </c>
      <c r="BT989" s="133">
        <f t="shared" si="1224"/>
        <v>0</v>
      </c>
      <c r="BU989" s="133">
        <f t="shared" si="1224"/>
        <v>0</v>
      </c>
      <c r="BV989" s="133">
        <f t="shared" si="1224"/>
        <v>0</v>
      </c>
      <c r="BW989" s="133">
        <f t="shared" si="1224"/>
        <v>0</v>
      </c>
      <c r="BX989" s="133">
        <f t="shared" si="1224"/>
        <v>0</v>
      </c>
      <c r="BY989" s="133">
        <f t="shared" si="1224"/>
        <v>3.6827599999999996</v>
      </c>
      <c r="BZ989" s="133">
        <f t="shared" si="1224"/>
        <v>0</v>
      </c>
      <c r="CA989" s="133">
        <f t="shared" si="1224"/>
        <v>0</v>
      </c>
    </row>
    <row r="990" spans="1:79" ht="62.2" x14ac:dyDescent="0.35">
      <c r="A990" s="115" t="s">
        <v>1663</v>
      </c>
      <c r="B990" s="111" t="s">
        <v>490</v>
      </c>
      <c r="C990" s="108" t="s">
        <v>609</v>
      </c>
      <c r="D990" s="122">
        <v>3.0424499999999997</v>
      </c>
      <c r="E990" s="123"/>
      <c r="F990" s="122">
        <f>VLOOKUP(C990,'[1]13'!$C$23:$AZ$935,4,0)</f>
        <v>3.0424499999999997</v>
      </c>
      <c r="G990" s="122">
        <f>VLOOKUP(C990,'[1]13'!$C$23:$AZ$935,5,0)</f>
        <v>0</v>
      </c>
      <c r="H990" s="122"/>
      <c r="I990" s="122">
        <f>VLOOKUP(C990,'[1]13'!$C$23:$AZ$935,7,0)</f>
        <v>0.5</v>
      </c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3"/>
      <c r="AC990" s="123"/>
      <c r="AD990" s="123"/>
      <c r="AE990" s="123"/>
      <c r="AF990" s="123"/>
      <c r="AG990" s="123"/>
      <c r="AH990" s="123">
        <v>3.0424499999999997</v>
      </c>
      <c r="AI990" s="123">
        <v>0</v>
      </c>
      <c r="AJ990" s="123"/>
      <c r="AK990" s="123">
        <v>0.5</v>
      </c>
      <c r="AL990" s="123"/>
      <c r="AM990" s="123"/>
      <c r="AN990" s="123"/>
      <c r="AO990" s="122">
        <f t="shared" ref="AO990:AO991" si="1225">AV990+BC990</f>
        <v>0</v>
      </c>
      <c r="AP990" s="122">
        <f t="shared" ref="AP990:AP991" si="1226">AW990+BD990</f>
        <v>0</v>
      </c>
      <c r="AQ990" s="122">
        <f t="shared" ref="AQ990:AQ991" si="1227">AX990+BE990</f>
        <v>0</v>
      </c>
      <c r="AR990" s="122">
        <f t="shared" ref="AR990:AR991" si="1228">AY990+BF990</f>
        <v>0</v>
      </c>
      <c r="AS990" s="123"/>
      <c r="AT990" s="123"/>
      <c r="AU990" s="123"/>
      <c r="AV990" s="122">
        <f>VLOOKUP(C990,'[1]13'!$C$23:$AZ$935,46,0)</f>
        <v>0</v>
      </c>
      <c r="AW990" s="122">
        <f>VLOOKUP(C990,'[1]13'!$C$23:$AZ$935,47,0)</f>
        <v>0</v>
      </c>
      <c r="AX990" s="122"/>
      <c r="AY990" s="122">
        <f>VLOOKUP(C990,'[1]13'!$C$23:$AZ$935,49,0)</f>
        <v>0</v>
      </c>
      <c r="AZ990" s="123"/>
      <c r="BA990" s="123"/>
      <c r="BB990" s="123"/>
      <c r="BC990" s="123">
        <v>0</v>
      </c>
      <c r="BD990" s="123">
        <v>0</v>
      </c>
      <c r="BE990" s="123"/>
      <c r="BF990" s="123">
        <v>0</v>
      </c>
      <c r="BG990" s="123"/>
      <c r="BH990" s="123"/>
      <c r="BI990" s="123"/>
      <c r="BJ990" s="123"/>
      <c r="BK990" s="123"/>
      <c r="BL990" s="123"/>
      <c r="BM990" s="123"/>
      <c r="BN990" s="123"/>
      <c r="BO990" s="123"/>
      <c r="BP990" s="123"/>
      <c r="BQ990" s="123"/>
      <c r="BR990" s="123"/>
      <c r="BS990" s="123"/>
      <c r="BT990" s="123"/>
      <c r="BU990" s="123"/>
      <c r="BV990" s="123"/>
      <c r="BW990" s="123"/>
      <c r="BX990" s="123"/>
      <c r="BY990" s="122">
        <f t="shared" ref="BY990:BY991" si="1229">F990-AO990</f>
        <v>3.0424499999999997</v>
      </c>
      <c r="BZ990" s="123"/>
      <c r="CA990" s="123"/>
    </row>
    <row r="991" spans="1:79" ht="62.2" x14ac:dyDescent="0.35">
      <c r="A991" s="115" t="s">
        <v>1663</v>
      </c>
      <c r="B991" s="111" t="s">
        <v>232</v>
      </c>
      <c r="C991" s="108" t="s">
        <v>721</v>
      </c>
      <c r="D991" s="122">
        <v>0.64030999999999993</v>
      </c>
      <c r="E991" s="123"/>
      <c r="F991" s="122">
        <f>VLOOKUP(C991,'[1]13'!$C$23:$AZ$935,4,0)</f>
        <v>0.64030999999999993</v>
      </c>
      <c r="G991" s="122">
        <f>VLOOKUP(C991,'[1]13'!$C$23:$AZ$935,5,0)</f>
        <v>0</v>
      </c>
      <c r="H991" s="122"/>
      <c r="I991" s="122">
        <f>VLOOKUP(C991,'[1]13'!$C$23:$AZ$935,7,0)</f>
        <v>0.08</v>
      </c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3"/>
      <c r="AC991" s="123"/>
      <c r="AD991" s="123"/>
      <c r="AE991" s="123"/>
      <c r="AF991" s="123"/>
      <c r="AG991" s="123"/>
      <c r="AH991" s="123">
        <v>0.64030999999999993</v>
      </c>
      <c r="AI991" s="123">
        <v>0</v>
      </c>
      <c r="AJ991" s="123"/>
      <c r="AK991" s="123">
        <v>0.08</v>
      </c>
      <c r="AL991" s="123"/>
      <c r="AM991" s="123"/>
      <c r="AN991" s="123"/>
      <c r="AO991" s="122">
        <f t="shared" si="1225"/>
        <v>0</v>
      </c>
      <c r="AP991" s="122">
        <f t="shared" si="1226"/>
        <v>0</v>
      </c>
      <c r="AQ991" s="122">
        <f t="shared" si="1227"/>
        <v>0</v>
      </c>
      <c r="AR991" s="122">
        <f t="shared" si="1228"/>
        <v>0</v>
      </c>
      <c r="AS991" s="123"/>
      <c r="AT991" s="123"/>
      <c r="AU991" s="123"/>
      <c r="AV991" s="122">
        <f>VLOOKUP(C991,'[1]13'!$C$23:$AZ$935,46,0)</f>
        <v>0</v>
      </c>
      <c r="AW991" s="122">
        <f>VLOOKUP(C991,'[1]13'!$C$23:$AZ$935,47,0)</f>
        <v>0</v>
      </c>
      <c r="AX991" s="122"/>
      <c r="AY991" s="122">
        <f>VLOOKUP(C991,'[1]13'!$C$23:$AZ$935,49,0)</f>
        <v>0</v>
      </c>
      <c r="AZ991" s="123"/>
      <c r="BA991" s="123"/>
      <c r="BB991" s="123"/>
      <c r="BC991" s="123">
        <v>0</v>
      </c>
      <c r="BD991" s="123">
        <v>0</v>
      </c>
      <c r="BE991" s="123"/>
      <c r="BF991" s="123">
        <v>0</v>
      </c>
      <c r="BG991" s="123"/>
      <c r="BH991" s="123"/>
      <c r="BI991" s="123"/>
      <c r="BJ991" s="123"/>
      <c r="BK991" s="123"/>
      <c r="BL991" s="123"/>
      <c r="BM991" s="123"/>
      <c r="BN991" s="123"/>
      <c r="BO991" s="123"/>
      <c r="BP991" s="123"/>
      <c r="BQ991" s="123"/>
      <c r="BR991" s="123"/>
      <c r="BS991" s="123"/>
      <c r="BT991" s="123"/>
      <c r="BU991" s="123"/>
      <c r="BV991" s="123"/>
      <c r="BW991" s="123"/>
      <c r="BX991" s="123"/>
      <c r="BY991" s="122">
        <f t="shared" si="1229"/>
        <v>0.64030999999999993</v>
      </c>
      <c r="BZ991" s="123"/>
      <c r="CA991" s="123"/>
    </row>
    <row r="992" spans="1:79" x14ac:dyDescent="0.35">
      <c r="A992" s="119"/>
      <c r="B992" s="118" t="s">
        <v>443</v>
      </c>
      <c r="C992" s="105"/>
      <c r="D992" s="133">
        <f t="shared" ref="D992:BN992" si="1230">SUM(D993)</f>
        <v>52.577690000000004</v>
      </c>
      <c r="E992" s="133">
        <f t="shared" si="1230"/>
        <v>0</v>
      </c>
      <c r="F992" s="133">
        <f t="shared" si="1230"/>
        <v>0</v>
      </c>
      <c r="G992" s="133">
        <f t="shared" si="1230"/>
        <v>0</v>
      </c>
      <c r="H992" s="133">
        <f t="shared" si="1230"/>
        <v>0</v>
      </c>
      <c r="I992" s="133">
        <f t="shared" si="1230"/>
        <v>0</v>
      </c>
      <c r="J992" s="133">
        <f t="shared" si="1230"/>
        <v>0</v>
      </c>
      <c r="K992" s="133">
        <f t="shared" si="1230"/>
        <v>0</v>
      </c>
      <c r="L992" s="133">
        <f t="shared" si="1230"/>
        <v>0</v>
      </c>
      <c r="M992" s="133">
        <f t="shared" si="1230"/>
        <v>0</v>
      </c>
      <c r="N992" s="133">
        <f t="shared" si="1230"/>
        <v>0</v>
      </c>
      <c r="O992" s="133">
        <f t="shared" si="1230"/>
        <v>0</v>
      </c>
      <c r="P992" s="133">
        <f t="shared" si="1230"/>
        <v>0</v>
      </c>
      <c r="Q992" s="133">
        <f t="shared" si="1230"/>
        <v>0</v>
      </c>
      <c r="R992" s="133">
        <f t="shared" si="1230"/>
        <v>0</v>
      </c>
      <c r="S992" s="133">
        <f t="shared" si="1230"/>
        <v>0</v>
      </c>
      <c r="T992" s="133">
        <f t="shared" si="1230"/>
        <v>0</v>
      </c>
      <c r="U992" s="133">
        <f t="shared" si="1230"/>
        <v>0</v>
      </c>
      <c r="V992" s="133">
        <f t="shared" si="1230"/>
        <v>0</v>
      </c>
      <c r="W992" s="133">
        <f t="shared" si="1230"/>
        <v>0</v>
      </c>
      <c r="X992" s="133">
        <f t="shared" si="1230"/>
        <v>0</v>
      </c>
      <c r="Y992" s="133">
        <f t="shared" si="1230"/>
        <v>0</v>
      </c>
      <c r="Z992" s="133">
        <f t="shared" si="1230"/>
        <v>0</v>
      </c>
      <c r="AA992" s="133">
        <f t="shared" si="1230"/>
        <v>0</v>
      </c>
      <c r="AB992" s="133">
        <f t="shared" si="1230"/>
        <v>0</v>
      </c>
      <c r="AC992" s="133">
        <f t="shared" si="1230"/>
        <v>0</v>
      </c>
      <c r="AD992" s="133">
        <f t="shared" si="1230"/>
        <v>0</v>
      </c>
      <c r="AE992" s="133">
        <f t="shared" si="1230"/>
        <v>0</v>
      </c>
      <c r="AF992" s="133">
        <f t="shared" si="1230"/>
        <v>0</v>
      </c>
      <c r="AG992" s="133">
        <f t="shared" si="1230"/>
        <v>0</v>
      </c>
      <c r="AH992" s="133">
        <f t="shared" si="1230"/>
        <v>0</v>
      </c>
      <c r="AI992" s="133">
        <f t="shared" si="1230"/>
        <v>0</v>
      </c>
      <c r="AJ992" s="133">
        <f t="shared" si="1230"/>
        <v>0</v>
      </c>
      <c r="AK992" s="133">
        <f t="shared" si="1230"/>
        <v>0</v>
      </c>
      <c r="AL992" s="133">
        <f t="shared" si="1230"/>
        <v>0</v>
      </c>
      <c r="AM992" s="133">
        <f t="shared" si="1230"/>
        <v>0</v>
      </c>
      <c r="AN992" s="133">
        <f t="shared" si="1230"/>
        <v>0</v>
      </c>
      <c r="AO992" s="133">
        <f t="shared" si="1230"/>
        <v>0</v>
      </c>
      <c r="AP992" s="133">
        <f t="shared" si="1230"/>
        <v>0</v>
      </c>
      <c r="AQ992" s="133">
        <f t="shared" si="1230"/>
        <v>0</v>
      </c>
      <c r="AR992" s="133">
        <f t="shared" si="1230"/>
        <v>0</v>
      </c>
      <c r="AS992" s="133">
        <f t="shared" si="1230"/>
        <v>0</v>
      </c>
      <c r="AT992" s="133">
        <f t="shared" si="1230"/>
        <v>0</v>
      </c>
      <c r="AU992" s="133">
        <f t="shared" si="1230"/>
        <v>0</v>
      </c>
      <c r="AV992" s="133">
        <f t="shared" si="1230"/>
        <v>0</v>
      </c>
      <c r="AW992" s="133">
        <f t="shared" si="1230"/>
        <v>0</v>
      </c>
      <c r="AX992" s="133">
        <f t="shared" si="1230"/>
        <v>0</v>
      </c>
      <c r="AY992" s="133">
        <f t="shared" si="1230"/>
        <v>0</v>
      </c>
      <c r="AZ992" s="133">
        <f t="shared" si="1230"/>
        <v>0</v>
      </c>
      <c r="BA992" s="133">
        <f t="shared" si="1230"/>
        <v>0</v>
      </c>
      <c r="BB992" s="133">
        <f t="shared" si="1230"/>
        <v>0</v>
      </c>
      <c r="BC992" s="133">
        <f t="shared" si="1230"/>
        <v>0</v>
      </c>
      <c r="BD992" s="133">
        <f t="shared" si="1230"/>
        <v>0</v>
      </c>
      <c r="BE992" s="133">
        <f t="shared" si="1230"/>
        <v>0</v>
      </c>
      <c r="BF992" s="133">
        <f t="shared" si="1230"/>
        <v>0</v>
      </c>
      <c r="BG992" s="133">
        <f t="shared" si="1230"/>
        <v>0</v>
      </c>
      <c r="BH992" s="133">
        <f t="shared" si="1230"/>
        <v>0</v>
      </c>
      <c r="BI992" s="133">
        <f t="shared" si="1230"/>
        <v>0</v>
      </c>
      <c r="BJ992" s="133">
        <f t="shared" si="1230"/>
        <v>0</v>
      </c>
      <c r="BK992" s="133">
        <f t="shared" si="1230"/>
        <v>0</v>
      </c>
      <c r="BL992" s="133">
        <f t="shared" si="1230"/>
        <v>0</v>
      </c>
      <c r="BM992" s="133">
        <f t="shared" si="1230"/>
        <v>0</v>
      </c>
      <c r="BN992" s="133">
        <f t="shared" si="1230"/>
        <v>0</v>
      </c>
      <c r="BO992" s="133">
        <f t="shared" ref="BO992:CA992" si="1231">SUM(BO993)</f>
        <v>0</v>
      </c>
      <c r="BP992" s="133">
        <f t="shared" si="1231"/>
        <v>0</v>
      </c>
      <c r="BQ992" s="133">
        <f t="shared" si="1231"/>
        <v>0</v>
      </c>
      <c r="BR992" s="133">
        <f t="shared" si="1231"/>
        <v>0</v>
      </c>
      <c r="BS992" s="133">
        <f t="shared" si="1231"/>
        <v>0</v>
      </c>
      <c r="BT992" s="133">
        <f t="shared" si="1231"/>
        <v>0</v>
      </c>
      <c r="BU992" s="133">
        <f t="shared" si="1231"/>
        <v>0</v>
      </c>
      <c r="BV992" s="133">
        <f t="shared" si="1231"/>
        <v>0</v>
      </c>
      <c r="BW992" s="133">
        <f t="shared" si="1231"/>
        <v>0</v>
      </c>
      <c r="BX992" s="133">
        <f t="shared" si="1231"/>
        <v>0</v>
      </c>
      <c r="BY992" s="133">
        <f t="shared" si="1231"/>
        <v>0</v>
      </c>
      <c r="BZ992" s="133">
        <f t="shared" si="1231"/>
        <v>0</v>
      </c>
      <c r="CA992" s="133">
        <f t="shared" si="1231"/>
        <v>0</v>
      </c>
    </row>
    <row r="993" spans="1:79" ht="77.7" x14ac:dyDescent="0.35">
      <c r="A993" s="106" t="s">
        <v>1663</v>
      </c>
      <c r="B993" s="107" t="s">
        <v>1126</v>
      </c>
      <c r="C993" s="108" t="s">
        <v>1649</v>
      </c>
      <c r="D993" s="122">
        <v>52.577690000000004</v>
      </c>
      <c r="E993" s="122"/>
      <c r="F993" s="122">
        <f>VLOOKUP(C993,'[1]13'!$C$23:$AZ$935,4,0)</f>
        <v>0</v>
      </c>
      <c r="G993" s="122">
        <f>VLOOKUP(C993,'[1]13'!$C$23:$AZ$935,5,0)</f>
        <v>0</v>
      </c>
      <c r="H993" s="122"/>
      <c r="I993" s="122">
        <f>VLOOKUP(C993,'[1]13'!$C$23:$AZ$935,7,0)</f>
        <v>0</v>
      </c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2"/>
      <c r="AC993" s="122"/>
      <c r="AD993" s="122"/>
      <c r="AE993" s="122"/>
      <c r="AF993" s="122"/>
      <c r="AG993" s="122"/>
      <c r="AH993" s="122">
        <v>0</v>
      </c>
      <c r="AI993" s="122">
        <v>0</v>
      </c>
      <c r="AJ993" s="122"/>
      <c r="AK993" s="122">
        <v>0</v>
      </c>
      <c r="AL993" s="122"/>
      <c r="AM993" s="122"/>
      <c r="AN993" s="122"/>
      <c r="AO993" s="122">
        <f>AV993+BC993</f>
        <v>0</v>
      </c>
      <c r="AP993" s="122">
        <f t="shared" ref="AP993" si="1232">AW993+BD993</f>
        <v>0</v>
      </c>
      <c r="AQ993" s="122">
        <f t="shared" ref="AQ993" si="1233">AX993+BE993</f>
        <v>0</v>
      </c>
      <c r="AR993" s="122">
        <f t="shared" ref="AR993" si="1234">AY993+BF993</f>
        <v>0</v>
      </c>
      <c r="AS993" s="122"/>
      <c r="AT993" s="122"/>
      <c r="AU993" s="122"/>
      <c r="AV993" s="122">
        <f>VLOOKUP(C993,'[1]13'!$C$23:$AZ$935,46,0)</f>
        <v>0</v>
      </c>
      <c r="AW993" s="122">
        <f>VLOOKUP(C993,'[1]13'!$C$23:$AZ$935,47,0)</f>
        <v>0</v>
      </c>
      <c r="AX993" s="122"/>
      <c r="AY993" s="122">
        <f>VLOOKUP(C993,'[1]13'!$C$23:$AZ$935,49,0)</f>
        <v>0</v>
      </c>
      <c r="AZ993" s="122"/>
      <c r="BA993" s="122"/>
      <c r="BB993" s="122"/>
      <c r="BC993" s="122">
        <v>0</v>
      </c>
      <c r="BD993" s="122">
        <v>0</v>
      </c>
      <c r="BE993" s="122"/>
      <c r="BF993" s="122">
        <v>0</v>
      </c>
      <c r="BG993" s="122"/>
      <c r="BH993" s="122"/>
      <c r="BI993" s="122"/>
      <c r="BJ993" s="122"/>
      <c r="BK993" s="122"/>
      <c r="BL993" s="122"/>
      <c r="BM993" s="122"/>
      <c r="BN993" s="122"/>
      <c r="BO993" s="122"/>
      <c r="BP993" s="122"/>
      <c r="BQ993" s="122"/>
      <c r="BR993" s="122"/>
      <c r="BS993" s="122"/>
      <c r="BT993" s="122"/>
      <c r="BU993" s="122"/>
      <c r="BV993" s="122"/>
      <c r="BW993" s="122"/>
      <c r="BX993" s="122"/>
      <c r="BY993" s="122">
        <f>F993-AO993</f>
        <v>0</v>
      </c>
      <c r="BZ993" s="122"/>
      <c r="CA993" s="122"/>
    </row>
    <row r="994" spans="1:79" x14ac:dyDescent="0.35">
      <c r="A994" s="120"/>
      <c r="B994" s="116" t="s">
        <v>236</v>
      </c>
      <c r="C994" s="101"/>
      <c r="D994" s="132">
        <f t="shared" ref="D994:BN994" si="1235">SUM(D995:D1001)</f>
        <v>824.9</v>
      </c>
      <c r="E994" s="132">
        <f t="shared" si="1235"/>
        <v>0</v>
      </c>
      <c r="F994" s="132">
        <f t="shared" si="1235"/>
        <v>0</v>
      </c>
      <c r="G994" s="132">
        <f t="shared" si="1235"/>
        <v>0</v>
      </c>
      <c r="H994" s="132">
        <f t="shared" si="1235"/>
        <v>0</v>
      </c>
      <c r="I994" s="132">
        <f t="shared" si="1235"/>
        <v>0</v>
      </c>
      <c r="J994" s="132">
        <f t="shared" si="1235"/>
        <v>0</v>
      </c>
      <c r="K994" s="132">
        <f t="shared" si="1235"/>
        <v>0</v>
      </c>
      <c r="L994" s="132">
        <f t="shared" si="1235"/>
        <v>0</v>
      </c>
      <c r="M994" s="132">
        <f t="shared" si="1235"/>
        <v>0</v>
      </c>
      <c r="N994" s="132">
        <f t="shared" si="1235"/>
        <v>0</v>
      </c>
      <c r="O994" s="132">
        <f t="shared" si="1235"/>
        <v>0</v>
      </c>
      <c r="P994" s="132">
        <f t="shared" si="1235"/>
        <v>0</v>
      </c>
      <c r="Q994" s="132">
        <f t="shared" si="1235"/>
        <v>0</v>
      </c>
      <c r="R994" s="132">
        <f t="shared" si="1235"/>
        <v>0</v>
      </c>
      <c r="S994" s="132">
        <f t="shared" si="1235"/>
        <v>0</v>
      </c>
      <c r="T994" s="132">
        <f t="shared" si="1235"/>
        <v>0</v>
      </c>
      <c r="U994" s="132">
        <f t="shared" si="1235"/>
        <v>0</v>
      </c>
      <c r="V994" s="132">
        <f t="shared" si="1235"/>
        <v>0</v>
      </c>
      <c r="W994" s="132">
        <f t="shared" si="1235"/>
        <v>0</v>
      </c>
      <c r="X994" s="132">
        <f t="shared" si="1235"/>
        <v>0</v>
      </c>
      <c r="Y994" s="132">
        <f t="shared" si="1235"/>
        <v>0</v>
      </c>
      <c r="Z994" s="132">
        <f t="shared" si="1235"/>
        <v>0</v>
      </c>
      <c r="AA994" s="132">
        <f t="shared" si="1235"/>
        <v>0</v>
      </c>
      <c r="AB994" s="132">
        <f t="shared" si="1235"/>
        <v>0</v>
      </c>
      <c r="AC994" s="132">
        <f t="shared" si="1235"/>
        <v>0</v>
      </c>
      <c r="AD994" s="132">
        <f t="shared" si="1235"/>
        <v>0</v>
      </c>
      <c r="AE994" s="132">
        <f t="shared" si="1235"/>
        <v>0</v>
      </c>
      <c r="AF994" s="132">
        <f t="shared" si="1235"/>
        <v>0</v>
      </c>
      <c r="AG994" s="132">
        <f t="shared" si="1235"/>
        <v>0</v>
      </c>
      <c r="AH994" s="132">
        <f t="shared" si="1235"/>
        <v>0</v>
      </c>
      <c r="AI994" s="132">
        <f t="shared" si="1235"/>
        <v>0</v>
      </c>
      <c r="AJ994" s="132">
        <f t="shared" si="1235"/>
        <v>0</v>
      </c>
      <c r="AK994" s="132">
        <f t="shared" si="1235"/>
        <v>0</v>
      </c>
      <c r="AL994" s="132">
        <f t="shared" si="1235"/>
        <v>0</v>
      </c>
      <c r="AM994" s="132">
        <f t="shared" si="1235"/>
        <v>0</v>
      </c>
      <c r="AN994" s="132">
        <f t="shared" si="1235"/>
        <v>0</v>
      </c>
      <c r="AO994" s="132">
        <f t="shared" si="1235"/>
        <v>10.220668679999999</v>
      </c>
      <c r="AP994" s="132">
        <f t="shared" si="1235"/>
        <v>0</v>
      </c>
      <c r="AQ994" s="132">
        <f t="shared" si="1235"/>
        <v>0</v>
      </c>
      <c r="AR994" s="132">
        <f t="shared" si="1235"/>
        <v>0</v>
      </c>
      <c r="AS994" s="132">
        <f t="shared" si="1235"/>
        <v>0</v>
      </c>
      <c r="AT994" s="132">
        <f t="shared" si="1235"/>
        <v>0</v>
      </c>
      <c r="AU994" s="132">
        <f t="shared" si="1235"/>
        <v>0</v>
      </c>
      <c r="AV994" s="132">
        <f t="shared" si="1235"/>
        <v>5.8346634899999996</v>
      </c>
      <c r="AW994" s="132">
        <f t="shared" si="1235"/>
        <v>0</v>
      </c>
      <c r="AX994" s="132">
        <f t="shared" si="1235"/>
        <v>0</v>
      </c>
      <c r="AY994" s="132">
        <f t="shared" si="1235"/>
        <v>0</v>
      </c>
      <c r="AZ994" s="132">
        <f t="shared" si="1235"/>
        <v>0</v>
      </c>
      <c r="BA994" s="132">
        <f t="shared" si="1235"/>
        <v>0</v>
      </c>
      <c r="BB994" s="132">
        <f t="shared" si="1235"/>
        <v>0</v>
      </c>
      <c r="BC994" s="132">
        <f t="shared" si="1235"/>
        <v>4.3860051899999997</v>
      </c>
      <c r="BD994" s="132">
        <f t="shared" si="1235"/>
        <v>0</v>
      </c>
      <c r="BE994" s="132">
        <f t="shared" si="1235"/>
        <v>0</v>
      </c>
      <c r="BF994" s="132">
        <f t="shared" si="1235"/>
        <v>0</v>
      </c>
      <c r="BG994" s="132">
        <f t="shared" si="1235"/>
        <v>0</v>
      </c>
      <c r="BH994" s="132">
        <f t="shared" si="1235"/>
        <v>0</v>
      </c>
      <c r="BI994" s="132">
        <f t="shared" si="1235"/>
        <v>0</v>
      </c>
      <c r="BJ994" s="132">
        <f t="shared" si="1235"/>
        <v>0</v>
      </c>
      <c r="BK994" s="132">
        <f t="shared" si="1235"/>
        <v>0</v>
      </c>
      <c r="BL994" s="132">
        <f t="shared" si="1235"/>
        <v>0</v>
      </c>
      <c r="BM994" s="132">
        <f t="shared" si="1235"/>
        <v>0</v>
      </c>
      <c r="BN994" s="132">
        <f t="shared" si="1235"/>
        <v>0</v>
      </c>
      <c r="BO994" s="132">
        <f t="shared" ref="BO994:CA994" si="1236">SUM(BO995:BO1001)</f>
        <v>0</v>
      </c>
      <c r="BP994" s="132">
        <f t="shared" si="1236"/>
        <v>0</v>
      </c>
      <c r="BQ994" s="132">
        <f t="shared" si="1236"/>
        <v>0</v>
      </c>
      <c r="BR994" s="132">
        <f t="shared" si="1236"/>
        <v>0</v>
      </c>
      <c r="BS994" s="132">
        <f t="shared" si="1236"/>
        <v>0</v>
      </c>
      <c r="BT994" s="132">
        <f t="shared" si="1236"/>
        <v>0</v>
      </c>
      <c r="BU994" s="132">
        <f t="shared" si="1236"/>
        <v>0</v>
      </c>
      <c r="BV994" s="132">
        <f t="shared" si="1236"/>
        <v>0</v>
      </c>
      <c r="BW994" s="132">
        <f t="shared" si="1236"/>
        <v>0</v>
      </c>
      <c r="BX994" s="132">
        <f t="shared" si="1236"/>
        <v>0</v>
      </c>
      <c r="BY994" s="132">
        <f t="shared" si="1236"/>
        <v>-10.220668679999999</v>
      </c>
      <c r="BZ994" s="132">
        <f t="shared" si="1236"/>
        <v>0</v>
      </c>
      <c r="CA994" s="132">
        <f t="shared" si="1236"/>
        <v>0</v>
      </c>
    </row>
    <row r="995" spans="1:79" x14ac:dyDescent="0.35">
      <c r="A995" s="106" t="s">
        <v>1665</v>
      </c>
      <c r="B995" s="121" t="s">
        <v>237</v>
      </c>
      <c r="C995" s="72"/>
      <c r="D995" s="122">
        <v>100</v>
      </c>
      <c r="E995" s="78"/>
      <c r="F995" s="78"/>
      <c r="G995" s="122"/>
      <c r="H995" s="122"/>
      <c r="I995" s="122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122">
        <f t="shared" ref="AO995:AO1001" si="1237">AV995+BC995</f>
        <v>10.220668679999999</v>
      </c>
      <c r="AP995" s="122">
        <f t="shared" ref="AP995:AP1001" si="1238">AW995+BD995</f>
        <v>0</v>
      </c>
      <c r="AQ995" s="122">
        <f t="shared" ref="AQ995:AQ1001" si="1239">AX995+BE995</f>
        <v>0</v>
      </c>
      <c r="AR995" s="122">
        <f t="shared" ref="AR995:AR1001" si="1240">AY995+BF995</f>
        <v>0</v>
      </c>
      <c r="AS995" s="78"/>
      <c r="AT995" s="78"/>
      <c r="AU995" s="78"/>
      <c r="AV995" s="122">
        <v>5.8346634899999996</v>
      </c>
      <c r="AW995" s="78"/>
      <c r="AX995" s="78"/>
      <c r="AY995" s="78"/>
      <c r="AZ995" s="78"/>
      <c r="BA995" s="78"/>
      <c r="BB995" s="78"/>
      <c r="BC995" s="78">
        <v>4.3860051899999997</v>
      </c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122">
        <f t="shared" ref="BY995:BY1001" si="1241">F995-AO995</f>
        <v>-10.220668679999999</v>
      </c>
      <c r="BZ995" s="78"/>
      <c r="CA995" s="78"/>
    </row>
    <row r="996" spans="1:79" ht="31.1" x14ac:dyDescent="0.35">
      <c r="A996" s="106" t="s">
        <v>1665</v>
      </c>
      <c r="B996" s="121" t="s">
        <v>238</v>
      </c>
      <c r="C996" s="72"/>
      <c r="D996" s="122">
        <v>110</v>
      </c>
      <c r="E996" s="78"/>
      <c r="F996" s="78"/>
      <c r="G996" s="122"/>
      <c r="H996" s="122"/>
      <c r="I996" s="122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122">
        <f t="shared" si="1237"/>
        <v>0</v>
      </c>
      <c r="AP996" s="122">
        <f t="shared" si="1238"/>
        <v>0</v>
      </c>
      <c r="AQ996" s="122">
        <f t="shared" si="1239"/>
        <v>0</v>
      </c>
      <c r="AR996" s="122">
        <f t="shared" si="1240"/>
        <v>0</v>
      </c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122">
        <f t="shared" si="1241"/>
        <v>0</v>
      </c>
      <c r="BZ996" s="78"/>
      <c r="CA996" s="78"/>
    </row>
    <row r="997" spans="1:79" x14ac:dyDescent="0.35">
      <c r="A997" s="106" t="s">
        <v>1665</v>
      </c>
      <c r="B997" s="121" t="s">
        <v>239</v>
      </c>
      <c r="C997" s="72"/>
      <c r="D997" s="122">
        <v>70</v>
      </c>
      <c r="E997" s="78"/>
      <c r="F997" s="78"/>
      <c r="G997" s="122"/>
      <c r="H997" s="122"/>
      <c r="I997" s="122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122">
        <f t="shared" si="1237"/>
        <v>0</v>
      </c>
      <c r="AP997" s="122">
        <f t="shared" si="1238"/>
        <v>0</v>
      </c>
      <c r="AQ997" s="122">
        <f t="shared" si="1239"/>
        <v>0</v>
      </c>
      <c r="AR997" s="122">
        <f t="shared" si="1240"/>
        <v>0</v>
      </c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122">
        <f t="shared" si="1241"/>
        <v>0</v>
      </c>
      <c r="BZ997" s="78"/>
      <c r="CA997" s="78"/>
    </row>
    <row r="998" spans="1:79" x14ac:dyDescent="0.35">
      <c r="A998" s="106" t="s">
        <v>1665</v>
      </c>
      <c r="B998" s="121" t="s">
        <v>240</v>
      </c>
      <c r="C998" s="72"/>
      <c r="D998" s="122">
        <v>250</v>
      </c>
      <c r="E998" s="78"/>
      <c r="F998" s="78"/>
      <c r="G998" s="122"/>
      <c r="H998" s="122"/>
      <c r="I998" s="122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122">
        <f t="shared" si="1237"/>
        <v>0</v>
      </c>
      <c r="AP998" s="122">
        <f t="shared" si="1238"/>
        <v>0</v>
      </c>
      <c r="AQ998" s="122">
        <f t="shared" si="1239"/>
        <v>0</v>
      </c>
      <c r="AR998" s="122">
        <f t="shared" si="1240"/>
        <v>0</v>
      </c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122">
        <f t="shared" si="1241"/>
        <v>0</v>
      </c>
      <c r="BZ998" s="78"/>
      <c r="CA998" s="78"/>
    </row>
    <row r="999" spans="1:79" ht="31.1" x14ac:dyDescent="0.35">
      <c r="A999" s="106" t="s">
        <v>1665</v>
      </c>
      <c r="B999" s="121" t="s">
        <v>241</v>
      </c>
      <c r="C999" s="72"/>
      <c r="D999" s="122">
        <v>70</v>
      </c>
      <c r="E999" s="78"/>
      <c r="F999" s="78"/>
      <c r="G999" s="122"/>
      <c r="H999" s="122"/>
      <c r="I999" s="122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122">
        <f t="shared" si="1237"/>
        <v>0</v>
      </c>
      <c r="AP999" s="122">
        <f t="shared" si="1238"/>
        <v>0</v>
      </c>
      <c r="AQ999" s="122">
        <f t="shared" si="1239"/>
        <v>0</v>
      </c>
      <c r="AR999" s="122">
        <f t="shared" si="1240"/>
        <v>0</v>
      </c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122">
        <f t="shared" si="1241"/>
        <v>0</v>
      </c>
      <c r="BZ999" s="78"/>
      <c r="CA999" s="78"/>
    </row>
    <row r="1000" spans="1:79" x14ac:dyDescent="0.35">
      <c r="A1000" s="106" t="s">
        <v>1665</v>
      </c>
      <c r="B1000" s="121" t="s">
        <v>242</v>
      </c>
      <c r="C1000" s="72"/>
      <c r="D1000" s="122">
        <v>212.4</v>
      </c>
      <c r="E1000" s="78"/>
      <c r="F1000" s="78"/>
      <c r="G1000" s="122"/>
      <c r="H1000" s="122"/>
      <c r="I1000" s="122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122">
        <f t="shared" si="1237"/>
        <v>0</v>
      </c>
      <c r="AP1000" s="122">
        <f t="shared" si="1238"/>
        <v>0</v>
      </c>
      <c r="AQ1000" s="122">
        <f t="shared" si="1239"/>
        <v>0</v>
      </c>
      <c r="AR1000" s="122">
        <f t="shared" si="1240"/>
        <v>0</v>
      </c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122">
        <f t="shared" si="1241"/>
        <v>0</v>
      </c>
      <c r="BZ1000" s="78"/>
      <c r="CA1000" s="78"/>
    </row>
    <row r="1001" spans="1:79" x14ac:dyDescent="0.35">
      <c r="A1001" s="106" t="s">
        <v>1665</v>
      </c>
      <c r="B1001" s="121" t="s">
        <v>670</v>
      </c>
      <c r="C1001" s="72"/>
      <c r="D1001" s="122">
        <v>12.5</v>
      </c>
      <c r="E1001" s="78"/>
      <c r="F1001" s="78"/>
      <c r="G1001" s="122"/>
      <c r="H1001" s="122"/>
      <c r="I1001" s="122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122">
        <f t="shared" si="1237"/>
        <v>0</v>
      </c>
      <c r="AP1001" s="122">
        <f t="shared" si="1238"/>
        <v>0</v>
      </c>
      <c r="AQ1001" s="122">
        <f t="shared" si="1239"/>
        <v>0</v>
      </c>
      <c r="AR1001" s="122">
        <f t="shared" si="1240"/>
        <v>0</v>
      </c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122">
        <f t="shared" si="1241"/>
        <v>0</v>
      </c>
      <c r="BZ1001" s="78"/>
      <c r="CA1001" s="78"/>
    </row>
  </sheetData>
  <protectedRanges>
    <protectedRange password="DCF9" sqref="B558:B559 B561" name="Марков_1_2_1_1_1" securityDescriptor="O:WDG:WDD:(A;;CC;;;S-1-5-21-4209254059-3116082339-372357167-6269)"/>
  </protectedRanges>
  <autoFilter ref="A19:CB1001"/>
  <mergeCells count="43">
    <mergeCell ref="BY2:CA2"/>
    <mergeCell ref="A3:AM3"/>
    <mergeCell ref="O4:P4"/>
    <mergeCell ref="Q4:R4"/>
    <mergeCell ref="I6:M6"/>
    <mergeCell ref="N6:Z6"/>
    <mergeCell ref="A14:A18"/>
    <mergeCell ref="B14:B18"/>
    <mergeCell ref="D14:D18"/>
    <mergeCell ref="E14:AM14"/>
    <mergeCell ref="C14:C18"/>
    <mergeCell ref="N7:Z7"/>
    <mergeCell ref="K11:P11"/>
    <mergeCell ref="Q11:AB11"/>
    <mergeCell ref="Q12:AB12"/>
    <mergeCell ref="BQ12:BV12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F17:K17"/>
    <mergeCell ref="M17:R17"/>
    <mergeCell ref="T17:Y17"/>
    <mergeCell ref="AA17:AF17"/>
    <mergeCell ref="AH17:AM17"/>
    <mergeCell ref="AN16:AT16"/>
    <mergeCell ref="AU16:BA16"/>
    <mergeCell ref="BB16:BH16"/>
    <mergeCell ref="BI16:BO16"/>
    <mergeCell ref="BP16:BV16"/>
    <mergeCell ref="BY17:BZ17"/>
    <mergeCell ref="BW17:BX17"/>
    <mergeCell ref="AO17:AT17"/>
    <mergeCell ref="AV17:BA17"/>
    <mergeCell ref="BC17:BH17"/>
    <mergeCell ref="BJ17:BO17"/>
    <mergeCell ref="BQ17:BV17"/>
  </mergeCells>
  <pageMargins left="0.39370078740157483" right="0.39370078740157483" top="0.78740157480314965" bottom="0.39370078740157483" header="0.19685039370078741" footer="0.19685039370078741"/>
  <pageSetup paperSize="8" scale="3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00"/>
  <sheetViews>
    <sheetView view="pageBreakPreview" zoomScale="57" zoomScaleNormal="100" zoomScaleSheetLayoutView="57" workbookViewId="0">
      <selection activeCell="F22" sqref="F22"/>
    </sheetView>
  </sheetViews>
  <sheetFormatPr defaultColWidth="9.1796875" defaultRowHeight="15.55" x14ac:dyDescent="0.35"/>
  <cols>
    <col min="1" max="1" width="13.54296875" style="1" customWidth="1"/>
    <col min="2" max="2" width="35.54296875" style="1" customWidth="1"/>
    <col min="3" max="3" width="13.26953125" style="1" customWidth="1"/>
    <col min="4" max="4" width="12.54296875" style="34" customWidth="1"/>
    <col min="5" max="5" width="11.81640625" style="34" customWidth="1"/>
    <col min="6" max="6" width="8.1796875" style="34" customWidth="1"/>
    <col min="7" max="7" width="9.54296875" style="34" customWidth="1"/>
    <col min="8" max="8" width="8.1796875" style="34" customWidth="1"/>
    <col min="9" max="9" width="9.7265625" style="34" customWidth="1"/>
    <col min="10" max="11" width="9.1796875" style="34" customWidth="1"/>
    <col min="12" max="12" width="9.81640625" style="34" customWidth="1"/>
    <col min="13" max="13" width="8" style="34" customWidth="1"/>
    <col min="14" max="14" width="10.81640625" style="34" customWidth="1"/>
    <col min="15" max="15" width="8.54296875" style="34" customWidth="1"/>
    <col min="16" max="16" width="7.26953125" style="34" customWidth="1"/>
    <col min="17" max="17" width="8.453125" style="34" customWidth="1"/>
    <col min="18" max="18" width="7.81640625" style="34" customWidth="1"/>
    <col min="19" max="19" width="11.54296875" style="34" customWidth="1"/>
    <col min="20" max="20" width="10.7265625" style="34" customWidth="1"/>
    <col min="21" max="21" width="7.453125" style="34" customWidth="1"/>
    <col min="22" max="22" width="8.26953125" style="34" customWidth="1"/>
    <col min="23" max="23" width="8.1796875" style="34" customWidth="1"/>
    <col min="24" max="24" width="8.26953125" style="34" customWidth="1"/>
    <col min="25" max="25" width="10.81640625" style="34" customWidth="1"/>
    <col min="26" max="26" width="9.1796875" style="34" customWidth="1"/>
    <col min="27" max="27" width="9.26953125" style="34" customWidth="1"/>
    <col min="28" max="28" width="6.81640625" style="34" customWidth="1"/>
    <col min="29" max="29" width="7.81640625" style="34" customWidth="1"/>
    <col min="30" max="30" width="13.453125" style="34" customWidth="1"/>
    <col min="31" max="31" width="16.453125" style="34" customWidth="1"/>
    <col min="32" max="32" width="11.1796875" style="34" customWidth="1"/>
    <col min="33" max="33" width="12.81640625" style="34" customWidth="1"/>
    <col min="34" max="34" width="8.1796875" style="34" customWidth="1"/>
    <col min="35" max="35" width="12.81640625" style="34" customWidth="1"/>
    <col min="36" max="36" width="14" style="34" customWidth="1"/>
    <col min="37" max="37" width="11.1796875" style="34" customWidth="1"/>
    <col min="38" max="38" width="12" style="34" customWidth="1"/>
    <col min="39" max="39" width="9.81640625" style="34" customWidth="1"/>
    <col min="40" max="40" width="11.453125" style="34" customWidth="1"/>
    <col min="41" max="41" width="10.54296875" style="34" customWidth="1"/>
    <col min="42" max="42" width="9.81640625" style="32" customWidth="1"/>
    <col min="43" max="43" width="8.81640625" style="34" customWidth="1"/>
    <col min="44" max="44" width="8.7265625" style="34" customWidth="1"/>
    <col min="45" max="45" width="9.7265625" style="34" customWidth="1"/>
    <col min="46" max="46" width="13.54296875" style="34" customWidth="1"/>
    <col min="47" max="47" width="8.453125" style="34" customWidth="1"/>
    <col min="48" max="48" width="8.81640625" style="34" customWidth="1"/>
    <col min="49" max="49" width="7.81640625" style="34" customWidth="1"/>
    <col min="50" max="50" width="7.26953125" style="34" customWidth="1"/>
    <col min="51" max="51" width="8.81640625" style="34" customWidth="1"/>
    <col min="52" max="52" width="9.1796875" style="34" customWidth="1"/>
    <col min="53" max="54" width="10.54296875" style="34" customWidth="1"/>
    <col min="55" max="55" width="11.7265625" style="34" customWidth="1"/>
    <col min="56" max="124" width="9.1796875" style="1"/>
    <col min="125" max="125" width="11" style="1" customWidth="1"/>
    <col min="126" max="126" width="44.453125" style="1" customWidth="1"/>
    <col min="127" max="127" width="13.26953125" style="1" customWidth="1"/>
    <col min="128" max="128" width="7.1796875" style="1" customWidth="1"/>
    <col min="129" max="129" width="8.81640625" style="1" customWidth="1"/>
    <col min="130" max="133" width="7.1796875" style="1" customWidth="1"/>
    <col min="134" max="134" width="6.54296875" style="1" customWidth="1"/>
    <col min="135" max="135" width="6.453125" style="1" customWidth="1"/>
    <col min="136" max="136" width="6.54296875" style="1" customWidth="1"/>
    <col min="137" max="137" width="6.1796875" style="1" customWidth="1"/>
    <col min="138" max="138" width="6.453125" style="1" customWidth="1"/>
    <col min="139" max="139" width="6.26953125" style="1" customWidth="1"/>
    <col min="140" max="140" width="7.26953125" style="1" customWidth="1"/>
    <col min="141" max="141" width="8.453125" style="1" customWidth="1"/>
    <col min="142" max="142" width="5.54296875" style="1" customWidth="1"/>
    <col min="143" max="143" width="7.26953125" style="1" customWidth="1"/>
    <col min="144" max="144" width="6.1796875" style="1" customWidth="1"/>
    <col min="145" max="145" width="5.453125" style="1" customWidth="1"/>
    <col min="146" max="146" width="7" style="1" customWidth="1"/>
    <col min="147" max="147" width="6.54296875" style="1" customWidth="1"/>
    <col min="148" max="148" width="7.26953125" style="1" customWidth="1"/>
    <col min="149" max="149" width="4.81640625" style="1" customWidth="1"/>
    <col min="150" max="151" width="4.453125" style="1" customWidth="1"/>
    <col min="152" max="152" width="4.1796875" style="1" customWidth="1"/>
    <col min="153" max="153" width="4.7265625" style="1" customWidth="1"/>
    <col min="154" max="154" width="7.81640625" style="1" customWidth="1"/>
    <col min="155" max="155" width="7.54296875" style="1" customWidth="1"/>
    <col min="156" max="156" width="5.54296875" style="1" customWidth="1"/>
    <col min="157" max="157" width="7.1796875" style="1" customWidth="1"/>
    <col min="158" max="158" width="8" style="1" customWidth="1"/>
    <col min="159" max="160" width="7.453125" style="1" customWidth="1"/>
    <col min="161" max="161" width="5.54296875" style="1" customWidth="1"/>
    <col min="162" max="162" width="6.26953125" style="1" customWidth="1"/>
    <col min="163" max="163" width="6.7265625" style="1" customWidth="1"/>
    <col min="164" max="164" width="6.26953125" style="1" customWidth="1"/>
    <col min="165" max="165" width="8.54296875" style="1" customWidth="1"/>
    <col min="166" max="166" width="7.1796875" style="1" customWidth="1"/>
    <col min="167" max="167" width="7.26953125" style="1" customWidth="1"/>
    <col min="168" max="168" width="6.453125" style="1" customWidth="1"/>
    <col min="169" max="169" width="7.54296875" style="1" customWidth="1"/>
    <col min="170" max="170" width="7.1796875" style="1" customWidth="1"/>
    <col min="171" max="171" width="5.54296875" style="1" customWidth="1"/>
    <col min="172" max="172" width="6.1796875" style="1" customWidth="1"/>
    <col min="173" max="173" width="6.81640625" style="1" customWidth="1"/>
    <col min="174" max="174" width="5.54296875" style="1" customWidth="1"/>
    <col min="175" max="176" width="4.7265625" style="1" customWidth="1"/>
    <col min="177" max="178" width="4.81640625" style="1" customWidth="1"/>
    <col min="179" max="179" width="4.26953125" style="1" customWidth="1"/>
    <col min="180" max="380" width="9.1796875" style="1"/>
    <col min="381" max="381" width="11" style="1" customWidth="1"/>
    <col min="382" max="382" width="44.453125" style="1" customWidth="1"/>
    <col min="383" max="383" width="13.26953125" style="1" customWidth="1"/>
    <col min="384" max="384" width="7.1796875" style="1" customWidth="1"/>
    <col min="385" max="385" width="8.81640625" style="1" customWidth="1"/>
    <col min="386" max="389" width="7.1796875" style="1" customWidth="1"/>
    <col min="390" max="390" width="6.54296875" style="1" customWidth="1"/>
    <col min="391" max="391" width="6.453125" style="1" customWidth="1"/>
    <col min="392" max="392" width="6.54296875" style="1" customWidth="1"/>
    <col min="393" max="393" width="6.1796875" style="1" customWidth="1"/>
    <col min="394" max="394" width="6.453125" style="1" customWidth="1"/>
    <col min="395" max="395" width="6.26953125" style="1" customWidth="1"/>
    <col min="396" max="396" width="7.26953125" style="1" customWidth="1"/>
    <col min="397" max="397" width="8.453125" style="1" customWidth="1"/>
    <col min="398" max="398" width="5.54296875" style="1" customWidth="1"/>
    <col min="399" max="399" width="7.26953125" style="1" customWidth="1"/>
    <col min="400" max="400" width="6.1796875" style="1" customWidth="1"/>
    <col min="401" max="401" width="5.453125" style="1" customWidth="1"/>
    <col min="402" max="402" width="7" style="1" customWidth="1"/>
    <col min="403" max="403" width="6.54296875" style="1" customWidth="1"/>
    <col min="404" max="404" width="7.26953125" style="1" customWidth="1"/>
    <col min="405" max="405" width="4.81640625" style="1" customWidth="1"/>
    <col min="406" max="407" width="4.453125" style="1" customWidth="1"/>
    <col min="408" max="408" width="4.1796875" style="1" customWidth="1"/>
    <col min="409" max="409" width="4.7265625" style="1" customWidth="1"/>
    <col min="410" max="410" width="7.81640625" style="1" customWidth="1"/>
    <col min="411" max="411" width="7.54296875" style="1" customWidth="1"/>
    <col min="412" max="412" width="5.54296875" style="1" customWidth="1"/>
    <col min="413" max="413" width="7.1796875" style="1" customWidth="1"/>
    <col min="414" max="414" width="8" style="1" customWidth="1"/>
    <col min="415" max="416" width="7.453125" style="1" customWidth="1"/>
    <col min="417" max="417" width="5.54296875" style="1" customWidth="1"/>
    <col min="418" max="418" width="6.26953125" style="1" customWidth="1"/>
    <col min="419" max="419" width="6.7265625" style="1" customWidth="1"/>
    <col min="420" max="420" width="6.26953125" style="1" customWidth="1"/>
    <col min="421" max="421" width="8.54296875" style="1" customWidth="1"/>
    <col min="422" max="422" width="7.1796875" style="1" customWidth="1"/>
    <col min="423" max="423" width="7.26953125" style="1" customWidth="1"/>
    <col min="424" max="424" width="6.453125" style="1" customWidth="1"/>
    <col min="425" max="425" width="7.54296875" style="1" customWidth="1"/>
    <col min="426" max="426" width="7.1796875" style="1" customWidth="1"/>
    <col min="427" max="427" width="5.54296875" style="1" customWidth="1"/>
    <col min="428" max="428" width="6.1796875" style="1" customWidth="1"/>
    <col min="429" max="429" width="6.81640625" style="1" customWidth="1"/>
    <col min="430" max="430" width="5.54296875" style="1" customWidth="1"/>
    <col min="431" max="432" width="4.7265625" style="1" customWidth="1"/>
    <col min="433" max="434" width="4.81640625" style="1" customWidth="1"/>
    <col min="435" max="435" width="4.26953125" style="1" customWidth="1"/>
    <col min="436" max="636" width="9.1796875" style="1"/>
    <col min="637" max="637" width="11" style="1" customWidth="1"/>
    <col min="638" max="638" width="44.453125" style="1" customWidth="1"/>
    <col min="639" max="639" width="13.26953125" style="1" customWidth="1"/>
    <col min="640" max="640" width="7.1796875" style="1" customWidth="1"/>
    <col min="641" max="641" width="8.81640625" style="1" customWidth="1"/>
    <col min="642" max="645" width="7.1796875" style="1" customWidth="1"/>
    <col min="646" max="646" width="6.54296875" style="1" customWidth="1"/>
    <col min="647" max="647" width="6.453125" style="1" customWidth="1"/>
    <col min="648" max="648" width="6.54296875" style="1" customWidth="1"/>
    <col min="649" max="649" width="6.1796875" style="1" customWidth="1"/>
    <col min="650" max="650" width="6.453125" style="1" customWidth="1"/>
    <col min="651" max="651" width="6.26953125" style="1" customWidth="1"/>
    <col min="652" max="652" width="7.26953125" style="1" customWidth="1"/>
    <col min="653" max="653" width="8.453125" style="1" customWidth="1"/>
    <col min="654" max="654" width="5.54296875" style="1" customWidth="1"/>
    <col min="655" max="655" width="7.26953125" style="1" customWidth="1"/>
    <col min="656" max="656" width="6.1796875" style="1" customWidth="1"/>
    <col min="657" max="657" width="5.453125" style="1" customWidth="1"/>
    <col min="658" max="658" width="7" style="1" customWidth="1"/>
    <col min="659" max="659" width="6.54296875" style="1" customWidth="1"/>
    <col min="660" max="660" width="7.26953125" style="1" customWidth="1"/>
    <col min="661" max="661" width="4.81640625" style="1" customWidth="1"/>
    <col min="662" max="663" width="4.453125" style="1" customWidth="1"/>
    <col min="664" max="664" width="4.1796875" style="1" customWidth="1"/>
    <col min="665" max="665" width="4.7265625" style="1" customWidth="1"/>
    <col min="666" max="666" width="7.81640625" style="1" customWidth="1"/>
    <col min="667" max="667" width="7.54296875" style="1" customWidth="1"/>
    <col min="668" max="668" width="5.54296875" style="1" customWidth="1"/>
    <col min="669" max="669" width="7.1796875" style="1" customWidth="1"/>
    <col min="670" max="670" width="8" style="1" customWidth="1"/>
    <col min="671" max="672" width="7.453125" style="1" customWidth="1"/>
    <col min="673" max="673" width="5.54296875" style="1" customWidth="1"/>
    <col min="674" max="674" width="6.26953125" style="1" customWidth="1"/>
    <col min="675" max="675" width="6.7265625" style="1" customWidth="1"/>
    <col min="676" max="676" width="6.26953125" style="1" customWidth="1"/>
    <col min="677" max="677" width="8.54296875" style="1" customWidth="1"/>
    <col min="678" max="678" width="7.1796875" style="1" customWidth="1"/>
    <col min="679" max="679" width="7.26953125" style="1" customWidth="1"/>
    <col min="680" max="680" width="6.453125" style="1" customWidth="1"/>
    <col min="681" max="681" width="7.54296875" style="1" customWidth="1"/>
    <col min="682" max="682" width="7.1796875" style="1" customWidth="1"/>
    <col min="683" max="683" width="5.54296875" style="1" customWidth="1"/>
    <col min="684" max="684" width="6.1796875" style="1" customWidth="1"/>
    <col min="685" max="685" width="6.81640625" style="1" customWidth="1"/>
    <col min="686" max="686" width="5.54296875" style="1" customWidth="1"/>
    <col min="687" max="688" width="4.7265625" style="1" customWidth="1"/>
    <col min="689" max="690" width="4.81640625" style="1" customWidth="1"/>
    <col min="691" max="691" width="4.26953125" style="1" customWidth="1"/>
    <col min="692" max="892" width="9.1796875" style="1"/>
    <col min="893" max="893" width="11" style="1" customWidth="1"/>
    <col min="894" max="894" width="44.453125" style="1" customWidth="1"/>
    <col min="895" max="895" width="13.26953125" style="1" customWidth="1"/>
    <col min="896" max="896" width="7.1796875" style="1" customWidth="1"/>
    <col min="897" max="897" width="8.81640625" style="1" customWidth="1"/>
    <col min="898" max="901" width="7.1796875" style="1" customWidth="1"/>
    <col min="902" max="902" width="6.54296875" style="1" customWidth="1"/>
    <col min="903" max="903" width="6.453125" style="1" customWidth="1"/>
    <col min="904" max="904" width="6.54296875" style="1" customWidth="1"/>
    <col min="905" max="905" width="6.1796875" style="1" customWidth="1"/>
    <col min="906" max="906" width="6.453125" style="1" customWidth="1"/>
    <col min="907" max="907" width="6.26953125" style="1" customWidth="1"/>
    <col min="908" max="908" width="7.26953125" style="1" customWidth="1"/>
    <col min="909" max="909" width="8.453125" style="1" customWidth="1"/>
    <col min="910" max="910" width="5.54296875" style="1" customWidth="1"/>
    <col min="911" max="911" width="7.26953125" style="1" customWidth="1"/>
    <col min="912" max="912" width="6.1796875" style="1" customWidth="1"/>
    <col min="913" max="913" width="5.453125" style="1" customWidth="1"/>
    <col min="914" max="914" width="7" style="1" customWidth="1"/>
    <col min="915" max="915" width="6.54296875" style="1" customWidth="1"/>
    <col min="916" max="916" width="7.26953125" style="1" customWidth="1"/>
    <col min="917" max="917" width="4.81640625" style="1" customWidth="1"/>
    <col min="918" max="919" width="4.453125" style="1" customWidth="1"/>
    <col min="920" max="920" width="4.1796875" style="1" customWidth="1"/>
    <col min="921" max="921" width="4.7265625" style="1" customWidth="1"/>
    <col min="922" max="922" width="7.81640625" style="1" customWidth="1"/>
    <col min="923" max="923" width="7.54296875" style="1" customWidth="1"/>
    <col min="924" max="924" width="5.54296875" style="1" customWidth="1"/>
    <col min="925" max="925" width="7.1796875" style="1" customWidth="1"/>
    <col min="926" max="926" width="8" style="1" customWidth="1"/>
    <col min="927" max="928" width="7.453125" style="1" customWidth="1"/>
    <col min="929" max="929" width="5.54296875" style="1" customWidth="1"/>
    <col min="930" max="930" width="6.26953125" style="1" customWidth="1"/>
    <col min="931" max="931" width="6.7265625" style="1" customWidth="1"/>
    <col min="932" max="932" width="6.26953125" style="1" customWidth="1"/>
    <col min="933" max="933" width="8.54296875" style="1" customWidth="1"/>
    <col min="934" max="934" width="7.1796875" style="1" customWidth="1"/>
    <col min="935" max="935" width="7.26953125" style="1" customWidth="1"/>
    <col min="936" max="936" width="6.453125" style="1" customWidth="1"/>
    <col min="937" max="937" width="7.54296875" style="1" customWidth="1"/>
    <col min="938" max="938" width="7.1796875" style="1" customWidth="1"/>
    <col min="939" max="939" width="5.54296875" style="1" customWidth="1"/>
    <col min="940" max="940" width="6.1796875" style="1" customWidth="1"/>
    <col min="941" max="941" width="6.81640625" style="1" customWidth="1"/>
    <col min="942" max="942" width="5.54296875" style="1" customWidth="1"/>
    <col min="943" max="944" width="4.7265625" style="1" customWidth="1"/>
    <col min="945" max="946" width="4.81640625" style="1" customWidth="1"/>
    <col min="947" max="947" width="4.26953125" style="1" customWidth="1"/>
    <col min="948" max="1148" width="9.1796875" style="1"/>
    <col min="1149" max="1149" width="11" style="1" customWidth="1"/>
    <col min="1150" max="1150" width="44.453125" style="1" customWidth="1"/>
    <col min="1151" max="1151" width="13.26953125" style="1" customWidth="1"/>
    <col min="1152" max="1152" width="7.1796875" style="1" customWidth="1"/>
    <col min="1153" max="1153" width="8.81640625" style="1" customWidth="1"/>
    <col min="1154" max="1157" width="7.1796875" style="1" customWidth="1"/>
    <col min="1158" max="1158" width="6.54296875" style="1" customWidth="1"/>
    <col min="1159" max="1159" width="6.453125" style="1" customWidth="1"/>
    <col min="1160" max="1160" width="6.54296875" style="1" customWidth="1"/>
    <col min="1161" max="1161" width="6.1796875" style="1" customWidth="1"/>
    <col min="1162" max="1162" width="6.453125" style="1" customWidth="1"/>
    <col min="1163" max="1163" width="6.26953125" style="1" customWidth="1"/>
    <col min="1164" max="1164" width="7.26953125" style="1" customWidth="1"/>
    <col min="1165" max="1165" width="8.453125" style="1" customWidth="1"/>
    <col min="1166" max="1166" width="5.54296875" style="1" customWidth="1"/>
    <col min="1167" max="1167" width="7.26953125" style="1" customWidth="1"/>
    <col min="1168" max="1168" width="6.1796875" style="1" customWidth="1"/>
    <col min="1169" max="1169" width="5.453125" style="1" customWidth="1"/>
    <col min="1170" max="1170" width="7" style="1" customWidth="1"/>
    <col min="1171" max="1171" width="6.54296875" style="1" customWidth="1"/>
    <col min="1172" max="1172" width="7.26953125" style="1" customWidth="1"/>
    <col min="1173" max="1173" width="4.81640625" style="1" customWidth="1"/>
    <col min="1174" max="1175" width="4.453125" style="1" customWidth="1"/>
    <col min="1176" max="1176" width="4.1796875" style="1" customWidth="1"/>
    <col min="1177" max="1177" width="4.7265625" style="1" customWidth="1"/>
    <col min="1178" max="1178" width="7.81640625" style="1" customWidth="1"/>
    <col min="1179" max="1179" width="7.54296875" style="1" customWidth="1"/>
    <col min="1180" max="1180" width="5.54296875" style="1" customWidth="1"/>
    <col min="1181" max="1181" width="7.1796875" style="1" customWidth="1"/>
    <col min="1182" max="1182" width="8" style="1" customWidth="1"/>
    <col min="1183" max="1184" width="7.453125" style="1" customWidth="1"/>
    <col min="1185" max="1185" width="5.54296875" style="1" customWidth="1"/>
    <col min="1186" max="1186" width="6.26953125" style="1" customWidth="1"/>
    <col min="1187" max="1187" width="6.7265625" style="1" customWidth="1"/>
    <col min="1188" max="1188" width="6.26953125" style="1" customWidth="1"/>
    <col min="1189" max="1189" width="8.54296875" style="1" customWidth="1"/>
    <col min="1190" max="1190" width="7.1796875" style="1" customWidth="1"/>
    <col min="1191" max="1191" width="7.26953125" style="1" customWidth="1"/>
    <col min="1192" max="1192" width="6.453125" style="1" customWidth="1"/>
    <col min="1193" max="1193" width="7.54296875" style="1" customWidth="1"/>
    <col min="1194" max="1194" width="7.1796875" style="1" customWidth="1"/>
    <col min="1195" max="1195" width="5.54296875" style="1" customWidth="1"/>
    <col min="1196" max="1196" width="6.1796875" style="1" customWidth="1"/>
    <col min="1197" max="1197" width="6.81640625" style="1" customWidth="1"/>
    <col min="1198" max="1198" width="5.54296875" style="1" customWidth="1"/>
    <col min="1199" max="1200" width="4.7265625" style="1" customWidth="1"/>
    <col min="1201" max="1202" width="4.81640625" style="1" customWidth="1"/>
    <col min="1203" max="1203" width="4.26953125" style="1" customWidth="1"/>
    <col min="1204" max="1404" width="9.1796875" style="1"/>
    <col min="1405" max="1405" width="11" style="1" customWidth="1"/>
    <col min="1406" max="1406" width="44.453125" style="1" customWidth="1"/>
    <col min="1407" max="1407" width="13.26953125" style="1" customWidth="1"/>
    <col min="1408" max="1408" width="7.1796875" style="1" customWidth="1"/>
    <col min="1409" max="1409" width="8.81640625" style="1" customWidth="1"/>
    <col min="1410" max="1413" width="7.1796875" style="1" customWidth="1"/>
    <col min="1414" max="1414" width="6.54296875" style="1" customWidth="1"/>
    <col min="1415" max="1415" width="6.453125" style="1" customWidth="1"/>
    <col min="1416" max="1416" width="6.54296875" style="1" customWidth="1"/>
    <col min="1417" max="1417" width="6.1796875" style="1" customWidth="1"/>
    <col min="1418" max="1418" width="6.453125" style="1" customWidth="1"/>
    <col min="1419" max="1419" width="6.26953125" style="1" customWidth="1"/>
    <col min="1420" max="1420" width="7.26953125" style="1" customWidth="1"/>
    <col min="1421" max="1421" width="8.453125" style="1" customWidth="1"/>
    <col min="1422" max="1422" width="5.54296875" style="1" customWidth="1"/>
    <col min="1423" max="1423" width="7.26953125" style="1" customWidth="1"/>
    <col min="1424" max="1424" width="6.1796875" style="1" customWidth="1"/>
    <col min="1425" max="1425" width="5.453125" style="1" customWidth="1"/>
    <col min="1426" max="1426" width="7" style="1" customWidth="1"/>
    <col min="1427" max="1427" width="6.54296875" style="1" customWidth="1"/>
    <col min="1428" max="1428" width="7.26953125" style="1" customWidth="1"/>
    <col min="1429" max="1429" width="4.81640625" style="1" customWidth="1"/>
    <col min="1430" max="1431" width="4.453125" style="1" customWidth="1"/>
    <col min="1432" max="1432" width="4.1796875" style="1" customWidth="1"/>
    <col min="1433" max="1433" width="4.7265625" style="1" customWidth="1"/>
    <col min="1434" max="1434" width="7.81640625" style="1" customWidth="1"/>
    <col min="1435" max="1435" width="7.54296875" style="1" customWidth="1"/>
    <col min="1436" max="1436" width="5.54296875" style="1" customWidth="1"/>
    <col min="1437" max="1437" width="7.1796875" style="1" customWidth="1"/>
    <col min="1438" max="1438" width="8" style="1" customWidth="1"/>
    <col min="1439" max="1440" width="7.453125" style="1" customWidth="1"/>
    <col min="1441" max="1441" width="5.54296875" style="1" customWidth="1"/>
    <col min="1442" max="1442" width="6.26953125" style="1" customWidth="1"/>
    <col min="1443" max="1443" width="6.7265625" style="1" customWidth="1"/>
    <col min="1444" max="1444" width="6.26953125" style="1" customWidth="1"/>
    <col min="1445" max="1445" width="8.54296875" style="1" customWidth="1"/>
    <col min="1446" max="1446" width="7.1796875" style="1" customWidth="1"/>
    <col min="1447" max="1447" width="7.26953125" style="1" customWidth="1"/>
    <col min="1448" max="1448" width="6.453125" style="1" customWidth="1"/>
    <col min="1449" max="1449" width="7.54296875" style="1" customWidth="1"/>
    <col min="1450" max="1450" width="7.1796875" style="1" customWidth="1"/>
    <col min="1451" max="1451" width="5.54296875" style="1" customWidth="1"/>
    <col min="1452" max="1452" width="6.1796875" style="1" customWidth="1"/>
    <col min="1453" max="1453" width="6.81640625" style="1" customWidth="1"/>
    <col min="1454" max="1454" width="5.54296875" style="1" customWidth="1"/>
    <col min="1455" max="1456" width="4.7265625" style="1" customWidth="1"/>
    <col min="1457" max="1458" width="4.81640625" style="1" customWidth="1"/>
    <col min="1459" max="1459" width="4.26953125" style="1" customWidth="1"/>
    <col min="1460" max="1660" width="9.1796875" style="1"/>
    <col min="1661" max="1661" width="11" style="1" customWidth="1"/>
    <col min="1662" max="1662" width="44.453125" style="1" customWidth="1"/>
    <col min="1663" max="1663" width="13.26953125" style="1" customWidth="1"/>
    <col min="1664" max="1664" width="7.1796875" style="1" customWidth="1"/>
    <col min="1665" max="1665" width="8.81640625" style="1" customWidth="1"/>
    <col min="1666" max="1669" width="7.1796875" style="1" customWidth="1"/>
    <col min="1670" max="1670" width="6.54296875" style="1" customWidth="1"/>
    <col min="1671" max="1671" width="6.453125" style="1" customWidth="1"/>
    <col min="1672" max="1672" width="6.54296875" style="1" customWidth="1"/>
    <col min="1673" max="1673" width="6.1796875" style="1" customWidth="1"/>
    <col min="1674" max="1674" width="6.453125" style="1" customWidth="1"/>
    <col min="1675" max="1675" width="6.26953125" style="1" customWidth="1"/>
    <col min="1676" max="1676" width="7.26953125" style="1" customWidth="1"/>
    <col min="1677" max="1677" width="8.453125" style="1" customWidth="1"/>
    <col min="1678" max="1678" width="5.54296875" style="1" customWidth="1"/>
    <col min="1679" max="1679" width="7.26953125" style="1" customWidth="1"/>
    <col min="1680" max="1680" width="6.1796875" style="1" customWidth="1"/>
    <col min="1681" max="1681" width="5.453125" style="1" customWidth="1"/>
    <col min="1682" max="1682" width="7" style="1" customWidth="1"/>
    <col min="1683" max="1683" width="6.54296875" style="1" customWidth="1"/>
    <col min="1684" max="1684" width="7.26953125" style="1" customWidth="1"/>
    <col min="1685" max="1685" width="4.81640625" style="1" customWidth="1"/>
    <col min="1686" max="1687" width="4.453125" style="1" customWidth="1"/>
    <col min="1688" max="1688" width="4.1796875" style="1" customWidth="1"/>
    <col min="1689" max="1689" width="4.7265625" style="1" customWidth="1"/>
    <col min="1690" max="1690" width="7.81640625" style="1" customWidth="1"/>
    <col min="1691" max="1691" width="7.54296875" style="1" customWidth="1"/>
    <col min="1692" max="1692" width="5.54296875" style="1" customWidth="1"/>
    <col min="1693" max="1693" width="7.1796875" style="1" customWidth="1"/>
    <col min="1694" max="1694" width="8" style="1" customWidth="1"/>
    <col min="1695" max="1696" width="7.453125" style="1" customWidth="1"/>
    <col min="1697" max="1697" width="5.54296875" style="1" customWidth="1"/>
    <col min="1698" max="1698" width="6.26953125" style="1" customWidth="1"/>
    <col min="1699" max="1699" width="6.7265625" style="1" customWidth="1"/>
    <col min="1700" max="1700" width="6.26953125" style="1" customWidth="1"/>
    <col min="1701" max="1701" width="8.54296875" style="1" customWidth="1"/>
    <col min="1702" max="1702" width="7.1796875" style="1" customWidth="1"/>
    <col min="1703" max="1703" width="7.26953125" style="1" customWidth="1"/>
    <col min="1704" max="1704" width="6.453125" style="1" customWidth="1"/>
    <col min="1705" max="1705" width="7.54296875" style="1" customWidth="1"/>
    <col min="1706" max="1706" width="7.1796875" style="1" customWidth="1"/>
    <col min="1707" max="1707" width="5.54296875" style="1" customWidth="1"/>
    <col min="1708" max="1708" width="6.1796875" style="1" customWidth="1"/>
    <col min="1709" max="1709" width="6.81640625" style="1" customWidth="1"/>
    <col min="1710" max="1710" width="5.54296875" style="1" customWidth="1"/>
    <col min="1711" max="1712" width="4.7265625" style="1" customWidth="1"/>
    <col min="1713" max="1714" width="4.81640625" style="1" customWidth="1"/>
    <col min="1715" max="1715" width="4.26953125" style="1" customWidth="1"/>
    <col min="1716" max="1916" width="9.1796875" style="1"/>
    <col min="1917" max="1917" width="11" style="1" customWidth="1"/>
    <col min="1918" max="1918" width="44.453125" style="1" customWidth="1"/>
    <col min="1919" max="1919" width="13.26953125" style="1" customWidth="1"/>
    <col min="1920" max="1920" width="7.1796875" style="1" customWidth="1"/>
    <col min="1921" max="1921" width="8.81640625" style="1" customWidth="1"/>
    <col min="1922" max="1925" width="7.1796875" style="1" customWidth="1"/>
    <col min="1926" max="1926" width="6.54296875" style="1" customWidth="1"/>
    <col min="1927" max="1927" width="6.453125" style="1" customWidth="1"/>
    <col min="1928" max="1928" width="6.54296875" style="1" customWidth="1"/>
    <col min="1929" max="1929" width="6.1796875" style="1" customWidth="1"/>
    <col min="1930" max="1930" width="6.453125" style="1" customWidth="1"/>
    <col min="1931" max="1931" width="6.26953125" style="1" customWidth="1"/>
    <col min="1932" max="1932" width="7.26953125" style="1" customWidth="1"/>
    <col min="1933" max="1933" width="8.453125" style="1" customWidth="1"/>
    <col min="1934" max="1934" width="5.54296875" style="1" customWidth="1"/>
    <col min="1935" max="1935" width="7.26953125" style="1" customWidth="1"/>
    <col min="1936" max="1936" width="6.1796875" style="1" customWidth="1"/>
    <col min="1937" max="1937" width="5.453125" style="1" customWidth="1"/>
    <col min="1938" max="1938" width="7" style="1" customWidth="1"/>
    <col min="1939" max="1939" width="6.54296875" style="1" customWidth="1"/>
    <col min="1940" max="1940" width="7.26953125" style="1" customWidth="1"/>
    <col min="1941" max="1941" width="4.81640625" style="1" customWidth="1"/>
    <col min="1942" max="1943" width="4.453125" style="1" customWidth="1"/>
    <col min="1944" max="1944" width="4.1796875" style="1" customWidth="1"/>
    <col min="1945" max="1945" width="4.7265625" style="1" customWidth="1"/>
    <col min="1946" max="1946" width="7.81640625" style="1" customWidth="1"/>
    <col min="1947" max="1947" width="7.54296875" style="1" customWidth="1"/>
    <col min="1948" max="1948" width="5.54296875" style="1" customWidth="1"/>
    <col min="1949" max="1949" width="7.1796875" style="1" customWidth="1"/>
    <col min="1950" max="1950" width="8" style="1" customWidth="1"/>
    <col min="1951" max="1952" width="7.453125" style="1" customWidth="1"/>
    <col min="1953" max="1953" width="5.54296875" style="1" customWidth="1"/>
    <col min="1954" max="1954" width="6.26953125" style="1" customWidth="1"/>
    <col min="1955" max="1955" width="6.7265625" style="1" customWidth="1"/>
    <col min="1956" max="1956" width="6.26953125" style="1" customWidth="1"/>
    <col min="1957" max="1957" width="8.54296875" style="1" customWidth="1"/>
    <col min="1958" max="1958" width="7.1796875" style="1" customWidth="1"/>
    <col min="1959" max="1959" width="7.26953125" style="1" customWidth="1"/>
    <col min="1960" max="1960" width="6.453125" style="1" customWidth="1"/>
    <col min="1961" max="1961" width="7.54296875" style="1" customWidth="1"/>
    <col min="1962" max="1962" width="7.1796875" style="1" customWidth="1"/>
    <col min="1963" max="1963" width="5.54296875" style="1" customWidth="1"/>
    <col min="1964" max="1964" width="6.1796875" style="1" customWidth="1"/>
    <col min="1965" max="1965" width="6.81640625" style="1" customWidth="1"/>
    <col min="1966" max="1966" width="5.54296875" style="1" customWidth="1"/>
    <col min="1967" max="1968" width="4.7265625" style="1" customWidth="1"/>
    <col min="1969" max="1970" width="4.81640625" style="1" customWidth="1"/>
    <col min="1971" max="1971" width="4.26953125" style="1" customWidth="1"/>
    <col min="1972" max="2172" width="9.1796875" style="1"/>
    <col min="2173" max="2173" width="11" style="1" customWidth="1"/>
    <col min="2174" max="2174" width="44.453125" style="1" customWidth="1"/>
    <col min="2175" max="2175" width="13.26953125" style="1" customWidth="1"/>
    <col min="2176" max="2176" width="7.1796875" style="1" customWidth="1"/>
    <col min="2177" max="2177" width="8.81640625" style="1" customWidth="1"/>
    <col min="2178" max="2181" width="7.1796875" style="1" customWidth="1"/>
    <col min="2182" max="2182" width="6.54296875" style="1" customWidth="1"/>
    <col min="2183" max="2183" width="6.453125" style="1" customWidth="1"/>
    <col min="2184" max="2184" width="6.54296875" style="1" customWidth="1"/>
    <col min="2185" max="2185" width="6.1796875" style="1" customWidth="1"/>
    <col min="2186" max="2186" width="6.453125" style="1" customWidth="1"/>
    <col min="2187" max="2187" width="6.26953125" style="1" customWidth="1"/>
    <col min="2188" max="2188" width="7.26953125" style="1" customWidth="1"/>
    <col min="2189" max="2189" width="8.453125" style="1" customWidth="1"/>
    <col min="2190" max="2190" width="5.54296875" style="1" customWidth="1"/>
    <col min="2191" max="2191" width="7.26953125" style="1" customWidth="1"/>
    <col min="2192" max="2192" width="6.1796875" style="1" customWidth="1"/>
    <col min="2193" max="2193" width="5.453125" style="1" customWidth="1"/>
    <col min="2194" max="2194" width="7" style="1" customWidth="1"/>
    <col min="2195" max="2195" width="6.54296875" style="1" customWidth="1"/>
    <col min="2196" max="2196" width="7.26953125" style="1" customWidth="1"/>
    <col min="2197" max="2197" width="4.81640625" style="1" customWidth="1"/>
    <col min="2198" max="2199" width="4.453125" style="1" customWidth="1"/>
    <col min="2200" max="2200" width="4.1796875" style="1" customWidth="1"/>
    <col min="2201" max="2201" width="4.7265625" style="1" customWidth="1"/>
    <col min="2202" max="2202" width="7.81640625" style="1" customWidth="1"/>
    <col min="2203" max="2203" width="7.54296875" style="1" customWidth="1"/>
    <col min="2204" max="2204" width="5.54296875" style="1" customWidth="1"/>
    <col min="2205" max="2205" width="7.1796875" style="1" customWidth="1"/>
    <col min="2206" max="2206" width="8" style="1" customWidth="1"/>
    <col min="2207" max="2208" width="7.453125" style="1" customWidth="1"/>
    <col min="2209" max="2209" width="5.54296875" style="1" customWidth="1"/>
    <col min="2210" max="2210" width="6.26953125" style="1" customWidth="1"/>
    <col min="2211" max="2211" width="6.7265625" style="1" customWidth="1"/>
    <col min="2212" max="2212" width="6.26953125" style="1" customWidth="1"/>
    <col min="2213" max="2213" width="8.54296875" style="1" customWidth="1"/>
    <col min="2214" max="2214" width="7.1796875" style="1" customWidth="1"/>
    <col min="2215" max="2215" width="7.26953125" style="1" customWidth="1"/>
    <col min="2216" max="2216" width="6.453125" style="1" customWidth="1"/>
    <col min="2217" max="2217" width="7.54296875" style="1" customWidth="1"/>
    <col min="2218" max="2218" width="7.1796875" style="1" customWidth="1"/>
    <col min="2219" max="2219" width="5.54296875" style="1" customWidth="1"/>
    <col min="2220" max="2220" width="6.1796875" style="1" customWidth="1"/>
    <col min="2221" max="2221" width="6.81640625" style="1" customWidth="1"/>
    <col min="2222" max="2222" width="5.54296875" style="1" customWidth="1"/>
    <col min="2223" max="2224" width="4.7265625" style="1" customWidth="1"/>
    <col min="2225" max="2226" width="4.81640625" style="1" customWidth="1"/>
    <col min="2227" max="2227" width="4.26953125" style="1" customWidth="1"/>
    <col min="2228" max="2428" width="9.1796875" style="1"/>
    <col min="2429" max="2429" width="11" style="1" customWidth="1"/>
    <col min="2430" max="2430" width="44.453125" style="1" customWidth="1"/>
    <col min="2431" max="2431" width="13.26953125" style="1" customWidth="1"/>
    <col min="2432" max="2432" width="7.1796875" style="1" customWidth="1"/>
    <col min="2433" max="2433" width="8.81640625" style="1" customWidth="1"/>
    <col min="2434" max="2437" width="7.1796875" style="1" customWidth="1"/>
    <col min="2438" max="2438" width="6.54296875" style="1" customWidth="1"/>
    <col min="2439" max="2439" width="6.453125" style="1" customWidth="1"/>
    <col min="2440" max="2440" width="6.54296875" style="1" customWidth="1"/>
    <col min="2441" max="2441" width="6.1796875" style="1" customWidth="1"/>
    <col min="2442" max="2442" width="6.453125" style="1" customWidth="1"/>
    <col min="2443" max="2443" width="6.26953125" style="1" customWidth="1"/>
    <col min="2444" max="2444" width="7.26953125" style="1" customWidth="1"/>
    <col min="2445" max="2445" width="8.453125" style="1" customWidth="1"/>
    <col min="2446" max="2446" width="5.54296875" style="1" customWidth="1"/>
    <col min="2447" max="2447" width="7.26953125" style="1" customWidth="1"/>
    <col min="2448" max="2448" width="6.1796875" style="1" customWidth="1"/>
    <col min="2449" max="2449" width="5.453125" style="1" customWidth="1"/>
    <col min="2450" max="2450" width="7" style="1" customWidth="1"/>
    <col min="2451" max="2451" width="6.54296875" style="1" customWidth="1"/>
    <col min="2452" max="2452" width="7.26953125" style="1" customWidth="1"/>
    <col min="2453" max="2453" width="4.81640625" style="1" customWidth="1"/>
    <col min="2454" max="2455" width="4.453125" style="1" customWidth="1"/>
    <col min="2456" max="2456" width="4.1796875" style="1" customWidth="1"/>
    <col min="2457" max="2457" width="4.7265625" style="1" customWidth="1"/>
    <col min="2458" max="2458" width="7.81640625" style="1" customWidth="1"/>
    <col min="2459" max="2459" width="7.54296875" style="1" customWidth="1"/>
    <col min="2460" max="2460" width="5.54296875" style="1" customWidth="1"/>
    <col min="2461" max="2461" width="7.1796875" style="1" customWidth="1"/>
    <col min="2462" max="2462" width="8" style="1" customWidth="1"/>
    <col min="2463" max="2464" width="7.453125" style="1" customWidth="1"/>
    <col min="2465" max="2465" width="5.54296875" style="1" customWidth="1"/>
    <col min="2466" max="2466" width="6.26953125" style="1" customWidth="1"/>
    <col min="2467" max="2467" width="6.7265625" style="1" customWidth="1"/>
    <col min="2468" max="2468" width="6.26953125" style="1" customWidth="1"/>
    <col min="2469" max="2469" width="8.54296875" style="1" customWidth="1"/>
    <col min="2470" max="2470" width="7.1796875" style="1" customWidth="1"/>
    <col min="2471" max="2471" width="7.26953125" style="1" customWidth="1"/>
    <col min="2472" max="2472" width="6.453125" style="1" customWidth="1"/>
    <col min="2473" max="2473" width="7.54296875" style="1" customWidth="1"/>
    <col min="2474" max="2474" width="7.1796875" style="1" customWidth="1"/>
    <col min="2475" max="2475" width="5.54296875" style="1" customWidth="1"/>
    <col min="2476" max="2476" width="6.1796875" style="1" customWidth="1"/>
    <col min="2477" max="2477" width="6.81640625" style="1" customWidth="1"/>
    <col min="2478" max="2478" width="5.54296875" style="1" customWidth="1"/>
    <col min="2479" max="2480" width="4.7265625" style="1" customWidth="1"/>
    <col min="2481" max="2482" width="4.81640625" style="1" customWidth="1"/>
    <col min="2483" max="2483" width="4.26953125" style="1" customWidth="1"/>
    <col min="2484" max="2684" width="9.1796875" style="1"/>
    <col min="2685" max="2685" width="11" style="1" customWidth="1"/>
    <col min="2686" max="2686" width="44.453125" style="1" customWidth="1"/>
    <col min="2687" max="2687" width="13.26953125" style="1" customWidth="1"/>
    <col min="2688" max="2688" width="7.1796875" style="1" customWidth="1"/>
    <col min="2689" max="2689" width="8.81640625" style="1" customWidth="1"/>
    <col min="2690" max="2693" width="7.1796875" style="1" customWidth="1"/>
    <col min="2694" max="2694" width="6.54296875" style="1" customWidth="1"/>
    <col min="2695" max="2695" width="6.453125" style="1" customWidth="1"/>
    <col min="2696" max="2696" width="6.54296875" style="1" customWidth="1"/>
    <col min="2697" max="2697" width="6.1796875" style="1" customWidth="1"/>
    <col min="2698" max="2698" width="6.453125" style="1" customWidth="1"/>
    <col min="2699" max="2699" width="6.26953125" style="1" customWidth="1"/>
    <col min="2700" max="2700" width="7.26953125" style="1" customWidth="1"/>
    <col min="2701" max="2701" width="8.453125" style="1" customWidth="1"/>
    <col min="2702" max="2702" width="5.54296875" style="1" customWidth="1"/>
    <col min="2703" max="2703" width="7.26953125" style="1" customWidth="1"/>
    <col min="2704" max="2704" width="6.1796875" style="1" customWidth="1"/>
    <col min="2705" max="2705" width="5.453125" style="1" customWidth="1"/>
    <col min="2706" max="2706" width="7" style="1" customWidth="1"/>
    <col min="2707" max="2707" width="6.54296875" style="1" customWidth="1"/>
    <col min="2708" max="2708" width="7.26953125" style="1" customWidth="1"/>
    <col min="2709" max="2709" width="4.81640625" style="1" customWidth="1"/>
    <col min="2710" max="2711" width="4.453125" style="1" customWidth="1"/>
    <col min="2712" max="2712" width="4.1796875" style="1" customWidth="1"/>
    <col min="2713" max="2713" width="4.7265625" style="1" customWidth="1"/>
    <col min="2714" max="2714" width="7.81640625" style="1" customWidth="1"/>
    <col min="2715" max="2715" width="7.54296875" style="1" customWidth="1"/>
    <col min="2716" max="2716" width="5.54296875" style="1" customWidth="1"/>
    <col min="2717" max="2717" width="7.1796875" style="1" customWidth="1"/>
    <col min="2718" max="2718" width="8" style="1" customWidth="1"/>
    <col min="2719" max="2720" width="7.453125" style="1" customWidth="1"/>
    <col min="2721" max="2721" width="5.54296875" style="1" customWidth="1"/>
    <col min="2722" max="2722" width="6.26953125" style="1" customWidth="1"/>
    <col min="2723" max="2723" width="6.7265625" style="1" customWidth="1"/>
    <col min="2724" max="2724" width="6.26953125" style="1" customWidth="1"/>
    <col min="2725" max="2725" width="8.54296875" style="1" customWidth="1"/>
    <col min="2726" max="2726" width="7.1796875" style="1" customWidth="1"/>
    <col min="2727" max="2727" width="7.26953125" style="1" customWidth="1"/>
    <col min="2728" max="2728" width="6.453125" style="1" customWidth="1"/>
    <col min="2729" max="2729" width="7.54296875" style="1" customWidth="1"/>
    <col min="2730" max="2730" width="7.1796875" style="1" customWidth="1"/>
    <col min="2731" max="2731" width="5.54296875" style="1" customWidth="1"/>
    <col min="2732" max="2732" width="6.1796875" style="1" customWidth="1"/>
    <col min="2733" max="2733" width="6.81640625" style="1" customWidth="1"/>
    <col min="2734" max="2734" width="5.54296875" style="1" customWidth="1"/>
    <col min="2735" max="2736" width="4.7265625" style="1" customWidth="1"/>
    <col min="2737" max="2738" width="4.81640625" style="1" customWidth="1"/>
    <col min="2739" max="2739" width="4.26953125" style="1" customWidth="1"/>
    <col min="2740" max="2940" width="9.1796875" style="1"/>
    <col min="2941" max="2941" width="11" style="1" customWidth="1"/>
    <col min="2942" max="2942" width="44.453125" style="1" customWidth="1"/>
    <col min="2943" max="2943" width="13.26953125" style="1" customWidth="1"/>
    <col min="2944" max="2944" width="7.1796875" style="1" customWidth="1"/>
    <col min="2945" max="2945" width="8.81640625" style="1" customWidth="1"/>
    <col min="2946" max="2949" width="7.1796875" style="1" customWidth="1"/>
    <col min="2950" max="2950" width="6.54296875" style="1" customWidth="1"/>
    <col min="2951" max="2951" width="6.453125" style="1" customWidth="1"/>
    <col min="2952" max="2952" width="6.54296875" style="1" customWidth="1"/>
    <col min="2953" max="2953" width="6.1796875" style="1" customWidth="1"/>
    <col min="2954" max="2954" width="6.453125" style="1" customWidth="1"/>
    <col min="2955" max="2955" width="6.26953125" style="1" customWidth="1"/>
    <col min="2956" max="2956" width="7.26953125" style="1" customWidth="1"/>
    <col min="2957" max="2957" width="8.453125" style="1" customWidth="1"/>
    <col min="2958" max="2958" width="5.54296875" style="1" customWidth="1"/>
    <col min="2959" max="2959" width="7.26953125" style="1" customWidth="1"/>
    <col min="2960" max="2960" width="6.1796875" style="1" customWidth="1"/>
    <col min="2961" max="2961" width="5.453125" style="1" customWidth="1"/>
    <col min="2962" max="2962" width="7" style="1" customWidth="1"/>
    <col min="2963" max="2963" width="6.54296875" style="1" customWidth="1"/>
    <col min="2964" max="2964" width="7.26953125" style="1" customWidth="1"/>
    <col min="2965" max="2965" width="4.81640625" style="1" customWidth="1"/>
    <col min="2966" max="2967" width="4.453125" style="1" customWidth="1"/>
    <col min="2968" max="2968" width="4.1796875" style="1" customWidth="1"/>
    <col min="2969" max="2969" width="4.7265625" style="1" customWidth="1"/>
    <col min="2970" max="2970" width="7.81640625" style="1" customWidth="1"/>
    <col min="2971" max="2971" width="7.54296875" style="1" customWidth="1"/>
    <col min="2972" max="2972" width="5.54296875" style="1" customWidth="1"/>
    <col min="2973" max="2973" width="7.1796875" style="1" customWidth="1"/>
    <col min="2974" max="2974" width="8" style="1" customWidth="1"/>
    <col min="2975" max="2976" width="7.453125" style="1" customWidth="1"/>
    <col min="2977" max="2977" width="5.54296875" style="1" customWidth="1"/>
    <col min="2978" max="2978" width="6.26953125" style="1" customWidth="1"/>
    <col min="2979" max="2979" width="6.7265625" style="1" customWidth="1"/>
    <col min="2980" max="2980" width="6.26953125" style="1" customWidth="1"/>
    <col min="2981" max="2981" width="8.54296875" style="1" customWidth="1"/>
    <col min="2982" max="2982" width="7.1796875" style="1" customWidth="1"/>
    <col min="2983" max="2983" width="7.26953125" style="1" customWidth="1"/>
    <col min="2984" max="2984" width="6.453125" style="1" customWidth="1"/>
    <col min="2985" max="2985" width="7.54296875" style="1" customWidth="1"/>
    <col min="2986" max="2986" width="7.1796875" style="1" customWidth="1"/>
    <col min="2987" max="2987" width="5.54296875" style="1" customWidth="1"/>
    <col min="2988" max="2988" width="6.1796875" style="1" customWidth="1"/>
    <col min="2989" max="2989" width="6.81640625" style="1" customWidth="1"/>
    <col min="2990" max="2990" width="5.54296875" style="1" customWidth="1"/>
    <col min="2991" max="2992" width="4.7265625" style="1" customWidth="1"/>
    <col min="2993" max="2994" width="4.81640625" style="1" customWidth="1"/>
    <col min="2995" max="2995" width="4.26953125" style="1" customWidth="1"/>
    <col min="2996" max="3196" width="9.1796875" style="1"/>
    <col min="3197" max="3197" width="11" style="1" customWidth="1"/>
    <col min="3198" max="3198" width="44.453125" style="1" customWidth="1"/>
    <col min="3199" max="3199" width="13.26953125" style="1" customWidth="1"/>
    <col min="3200" max="3200" width="7.1796875" style="1" customWidth="1"/>
    <col min="3201" max="3201" width="8.81640625" style="1" customWidth="1"/>
    <col min="3202" max="3205" width="7.1796875" style="1" customWidth="1"/>
    <col min="3206" max="3206" width="6.54296875" style="1" customWidth="1"/>
    <col min="3207" max="3207" width="6.453125" style="1" customWidth="1"/>
    <col min="3208" max="3208" width="6.54296875" style="1" customWidth="1"/>
    <col min="3209" max="3209" width="6.1796875" style="1" customWidth="1"/>
    <col min="3210" max="3210" width="6.453125" style="1" customWidth="1"/>
    <col min="3211" max="3211" width="6.26953125" style="1" customWidth="1"/>
    <col min="3212" max="3212" width="7.26953125" style="1" customWidth="1"/>
    <col min="3213" max="3213" width="8.453125" style="1" customWidth="1"/>
    <col min="3214" max="3214" width="5.54296875" style="1" customWidth="1"/>
    <col min="3215" max="3215" width="7.26953125" style="1" customWidth="1"/>
    <col min="3216" max="3216" width="6.1796875" style="1" customWidth="1"/>
    <col min="3217" max="3217" width="5.453125" style="1" customWidth="1"/>
    <col min="3218" max="3218" width="7" style="1" customWidth="1"/>
    <col min="3219" max="3219" width="6.54296875" style="1" customWidth="1"/>
    <col min="3220" max="3220" width="7.26953125" style="1" customWidth="1"/>
    <col min="3221" max="3221" width="4.81640625" style="1" customWidth="1"/>
    <col min="3222" max="3223" width="4.453125" style="1" customWidth="1"/>
    <col min="3224" max="3224" width="4.1796875" style="1" customWidth="1"/>
    <col min="3225" max="3225" width="4.7265625" style="1" customWidth="1"/>
    <col min="3226" max="3226" width="7.81640625" style="1" customWidth="1"/>
    <col min="3227" max="3227" width="7.54296875" style="1" customWidth="1"/>
    <col min="3228" max="3228" width="5.54296875" style="1" customWidth="1"/>
    <col min="3229" max="3229" width="7.1796875" style="1" customWidth="1"/>
    <col min="3230" max="3230" width="8" style="1" customWidth="1"/>
    <col min="3231" max="3232" width="7.453125" style="1" customWidth="1"/>
    <col min="3233" max="3233" width="5.54296875" style="1" customWidth="1"/>
    <col min="3234" max="3234" width="6.26953125" style="1" customWidth="1"/>
    <col min="3235" max="3235" width="6.7265625" style="1" customWidth="1"/>
    <col min="3236" max="3236" width="6.26953125" style="1" customWidth="1"/>
    <col min="3237" max="3237" width="8.54296875" style="1" customWidth="1"/>
    <col min="3238" max="3238" width="7.1796875" style="1" customWidth="1"/>
    <col min="3239" max="3239" width="7.26953125" style="1" customWidth="1"/>
    <col min="3240" max="3240" width="6.453125" style="1" customWidth="1"/>
    <col min="3241" max="3241" width="7.54296875" style="1" customWidth="1"/>
    <col min="3242" max="3242" width="7.1796875" style="1" customWidth="1"/>
    <col min="3243" max="3243" width="5.54296875" style="1" customWidth="1"/>
    <col min="3244" max="3244" width="6.1796875" style="1" customWidth="1"/>
    <col min="3245" max="3245" width="6.81640625" style="1" customWidth="1"/>
    <col min="3246" max="3246" width="5.54296875" style="1" customWidth="1"/>
    <col min="3247" max="3248" width="4.7265625" style="1" customWidth="1"/>
    <col min="3249" max="3250" width="4.81640625" style="1" customWidth="1"/>
    <col min="3251" max="3251" width="4.26953125" style="1" customWidth="1"/>
    <col min="3252" max="3452" width="9.1796875" style="1"/>
    <col min="3453" max="3453" width="11" style="1" customWidth="1"/>
    <col min="3454" max="3454" width="44.453125" style="1" customWidth="1"/>
    <col min="3455" max="3455" width="13.26953125" style="1" customWidth="1"/>
    <col min="3456" max="3456" width="7.1796875" style="1" customWidth="1"/>
    <col min="3457" max="3457" width="8.81640625" style="1" customWidth="1"/>
    <col min="3458" max="3461" width="7.1796875" style="1" customWidth="1"/>
    <col min="3462" max="3462" width="6.54296875" style="1" customWidth="1"/>
    <col min="3463" max="3463" width="6.453125" style="1" customWidth="1"/>
    <col min="3464" max="3464" width="6.54296875" style="1" customWidth="1"/>
    <col min="3465" max="3465" width="6.1796875" style="1" customWidth="1"/>
    <col min="3466" max="3466" width="6.453125" style="1" customWidth="1"/>
    <col min="3467" max="3467" width="6.26953125" style="1" customWidth="1"/>
    <col min="3468" max="3468" width="7.26953125" style="1" customWidth="1"/>
    <col min="3469" max="3469" width="8.453125" style="1" customWidth="1"/>
    <col min="3470" max="3470" width="5.54296875" style="1" customWidth="1"/>
    <col min="3471" max="3471" width="7.26953125" style="1" customWidth="1"/>
    <col min="3472" max="3472" width="6.1796875" style="1" customWidth="1"/>
    <col min="3473" max="3473" width="5.453125" style="1" customWidth="1"/>
    <col min="3474" max="3474" width="7" style="1" customWidth="1"/>
    <col min="3475" max="3475" width="6.54296875" style="1" customWidth="1"/>
    <col min="3476" max="3476" width="7.26953125" style="1" customWidth="1"/>
    <col min="3477" max="3477" width="4.81640625" style="1" customWidth="1"/>
    <col min="3478" max="3479" width="4.453125" style="1" customWidth="1"/>
    <col min="3480" max="3480" width="4.1796875" style="1" customWidth="1"/>
    <col min="3481" max="3481" width="4.7265625" style="1" customWidth="1"/>
    <col min="3482" max="3482" width="7.81640625" style="1" customWidth="1"/>
    <col min="3483" max="3483" width="7.54296875" style="1" customWidth="1"/>
    <col min="3484" max="3484" width="5.54296875" style="1" customWidth="1"/>
    <col min="3485" max="3485" width="7.1796875" style="1" customWidth="1"/>
    <col min="3486" max="3486" width="8" style="1" customWidth="1"/>
    <col min="3487" max="3488" width="7.453125" style="1" customWidth="1"/>
    <col min="3489" max="3489" width="5.54296875" style="1" customWidth="1"/>
    <col min="3490" max="3490" width="6.26953125" style="1" customWidth="1"/>
    <col min="3491" max="3491" width="6.7265625" style="1" customWidth="1"/>
    <col min="3492" max="3492" width="6.26953125" style="1" customWidth="1"/>
    <col min="3493" max="3493" width="8.54296875" style="1" customWidth="1"/>
    <col min="3494" max="3494" width="7.1796875" style="1" customWidth="1"/>
    <col min="3495" max="3495" width="7.26953125" style="1" customWidth="1"/>
    <col min="3496" max="3496" width="6.453125" style="1" customWidth="1"/>
    <col min="3497" max="3497" width="7.54296875" style="1" customWidth="1"/>
    <col min="3498" max="3498" width="7.1796875" style="1" customWidth="1"/>
    <col min="3499" max="3499" width="5.54296875" style="1" customWidth="1"/>
    <col min="3500" max="3500" width="6.1796875" style="1" customWidth="1"/>
    <col min="3501" max="3501" width="6.81640625" style="1" customWidth="1"/>
    <col min="3502" max="3502" width="5.54296875" style="1" customWidth="1"/>
    <col min="3503" max="3504" width="4.7265625" style="1" customWidth="1"/>
    <col min="3505" max="3506" width="4.81640625" style="1" customWidth="1"/>
    <col min="3507" max="3507" width="4.26953125" style="1" customWidth="1"/>
    <col min="3508" max="3708" width="9.1796875" style="1"/>
    <col min="3709" max="3709" width="11" style="1" customWidth="1"/>
    <col min="3710" max="3710" width="44.453125" style="1" customWidth="1"/>
    <col min="3711" max="3711" width="13.26953125" style="1" customWidth="1"/>
    <col min="3712" max="3712" width="7.1796875" style="1" customWidth="1"/>
    <col min="3713" max="3713" width="8.81640625" style="1" customWidth="1"/>
    <col min="3714" max="3717" width="7.1796875" style="1" customWidth="1"/>
    <col min="3718" max="3718" width="6.54296875" style="1" customWidth="1"/>
    <col min="3719" max="3719" width="6.453125" style="1" customWidth="1"/>
    <col min="3720" max="3720" width="6.54296875" style="1" customWidth="1"/>
    <col min="3721" max="3721" width="6.1796875" style="1" customWidth="1"/>
    <col min="3722" max="3722" width="6.453125" style="1" customWidth="1"/>
    <col min="3723" max="3723" width="6.26953125" style="1" customWidth="1"/>
    <col min="3724" max="3724" width="7.26953125" style="1" customWidth="1"/>
    <col min="3725" max="3725" width="8.453125" style="1" customWidth="1"/>
    <col min="3726" max="3726" width="5.54296875" style="1" customWidth="1"/>
    <col min="3727" max="3727" width="7.26953125" style="1" customWidth="1"/>
    <col min="3728" max="3728" width="6.1796875" style="1" customWidth="1"/>
    <col min="3729" max="3729" width="5.453125" style="1" customWidth="1"/>
    <col min="3730" max="3730" width="7" style="1" customWidth="1"/>
    <col min="3731" max="3731" width="6.54296875" style="1" customWidth="1"/>
    <col min="3732" max="3732" width="7.26953125" style="1" customWidth="1"/>
    <col min="3733" max="3733" width="4.81640625" style="1" customWidth="1"/>
    <col min="3734" max="3735" width="4.453125" style="1" customWidth="1"/>
    <col min="3736" max="3736" width="4.1796875" style="1" customWidth="1"/>
    <col min="3737" max="3737" width="4.7265625" style="1" customWidth="1"/>
    <col min="3738" max="3738" width="7.81640625" style="1" customWidth="1"/>
    <col min="3739" max="3739" width="7.54296875" style="1" customWidth="1"/>
    <col min="3740" max="3740" width="5.54296875" style="1" customWidth="1"/>
    <col min="3741" max="3741" width="7.1796875" style="1" customWidth="1"/>
    <col min="3742" max="3742" width="8" style="1" customWidth="1"/>
    <col min="3743" max="3744" width="7.453125" style="1" customWidth="1"/>
    <col min="3745" max="3745" width="5.54296875" style="1" customWidth="1"/>
    <col min="3746" max="3746" width="6.26953125" style="1" customWidth="1"/>
    <col min="3747" max="3747" width="6.7265625" style="1" customWidth="1"/>
    <col min="3748" max="3748" width="6.26953125" style="1" customWidth="1"/>
    <col min="3749" max="3749" width="8.54296875" style="1" customWidth="1"/>
    <col min="3750" max="3750" width="7.1796875" style="1" customWidth="1"/>
    <col min="3751" max="3751" width="7.26953125" style="1" customWidth="1"/>
    <col min="3752" max="3752" width="6.453125" style="1" customWidth="1"/>
    <col min="3753" max="3753" width="7.54296875" style="1" customWidth="1"/>
    <col min="3754" max="3754" width="7.1796875" style="1" customWidth="1"/>
    <col min="3755" max="3755" width="5.54296875" style="1" customWidth="1"/>
    <col min="3756" max="3756" width="6.1796875" style="1" customWidth="1"/>
    <col min="3757" max="3757" width="6.81640625" style="1" customWidth="1"/>
    <col min="3758" max="3758" width="5.54296875" style="1" customWidth="1"/>
    <col min="3759" max="3760" width="4.7265625" style="1" customWidth="1"/>
    <col min="3761" max="3762" width="4.81640625" style="1" customWidth="1"/>
    <col min="3763" max="3763" width="4.26953125" style="1" customWidth="1"/>
    <col min="3764" max="3964" width="9.1796875" style="1"/>
    <col min="3965" max="3965" width="11" style="1" customWidth="1"/>
    <col min="3966" max="3966" width="44.453125" style="1" customWidth="1"/>
    <col min="3967" max="3967" width="13.26953125" style="1" customWidth="1"/>
    <col min="3968" max="3968" width="7.1796875" style="1" customWidth="1"/>
    <col min="3969" max="3969" width="8.81640625" style="1" customWidth="1"/>
    <col min="3970" max="3973" width="7.1796875" style="1" customWidth="1"/>
    <col min="3974" max="3974" width="6.54296875" style="1" customWidth="1"/>
    <col min="3975" max="3975" width="6.453125" style="1" customWidth="1"/>
    <col min="3976" max="3976" width="6.54296875" style="1" customWidth="1"/>
    <col min="3977" max="3977" width="6.1796875" style="1" customWidth="1"/>
    <col min="3978" max="3978" width="6.453125" style="1" customWidth="1"/>
    <col min="3979" max="3979" width="6.26953125" style="1" customWidth="1"/>
    <col min="3980" max="3980" width="7.26953125" style="1" customWidth="1"/>
    <col min="3981" max="3981" width="8.453125" style="1" customWidth="1"/>
    <col min="3982" max="3982" width="5.54296875" style="1" customWidth="1"/>
    <col min="3983" max="3983" width="7.26953125" style="1" customWidth="1"/>
    <col min="3984" max="3984" width="6.1796875" style="1" customWidth="1"/>
    <col min="3985" max="3985" width="5.453125" style="1" customWidth="1"/>
    <col min="3986" max="3986" width="7" style="1" customWidth="1"/>
    <col min="3987" max="3987" width="6.54296875" style="1" customWidth="1"/>
    <col min="3988" max="3988" width="7.26953125" style="1" customWidth="1"/>
    <col min="3989" max="3989" width="4.81640625" style="1" customWidth="1"/>
    <col min="3990" max="3991" width="4.453125" style="1" customWidth="1"/>
    <col min="3992" max="3992" width="4.1796875" style="1" customWidth="1"/>
    <col min="3993" max="3993" width="4.7265625" style="1" customWidth="1"/>
    <col min="3994" max="3994" width="7.81640625" style="1" customWidth="1"/>
    <col min="3995" max="3995" width="7.54296875" style="1" customWidth="1"/>
    <col min="3996" max="3996" width="5.54296875" style="1" customWidth="1"/>
    <col min="3997" max="3997" width="7.1796875" style="1" customWidth="1"/>
    <col min="3998" max="3998" width="8" style="1" customWidth="1"/>
    <col min="3999" max="4000" width="7.453125" style="1" customWidth="1"/>
    <col min="4001" max="4001" width="5.54296875" style="1" customWidth="1"/>
    <col min="4002" max="4002" width="6.26953125" style="1" customWidth="1"/>
    <col min="4003" max="4003" width="6.7265625" style="1" customWidth="1"/>
    <col min="4004" max="4004" width="6.26953125" style="1" customWidth="1"/>
    <col min="4005" max="4005" width="8.54296875" style="1" customWidth="1"/>
    <col min="4006" max="4006" width="7.1796875" style="1" customWidth="1"/>
    <col min="4007" max="4007" width="7.26953125" style="1" customWidth="1"/>
    <col min="4008" max="4008" width="6.453125" style="1" customWidth="1"/>
    <col min="4009" max="4009" width="7.54296875" style="1" customWidth="1"/>
    <col min="4010" max="4010" width="7.1796875" style="1" customWidth="1"/>
    <col min="4011" max="4011" width="5.54296875" style="1" customWidth="1"/>
    <col min="4012" max="4012" width="6.1796875" style="1" customWidth="1"/>
    <col min="4013" max="4013" width="6.81640625" style="1" customWidth="1"/>
    <col min="4014" max="4014" width="5.54296875" style="1" customWidth="1"/>
    <col min="4015" max="4016" width="4.7265625" style="1" customWidth="1"/>
    <col min="4017" max="4018" width="4.81640625" style="1" customWidth="1"/>
    <col min="4019" max="4019" width="4.26953125" style="1" customWidth="1"/>
    <col min="4020" max="4220" width="9.1796875" style="1"/>
    <col min="4221" max="4221" width="11" style="1" customWidth="1"/>
    <col min="4222" max="4222" width="44.453125" style="1" customWidth="1"/>
    <col min="4223" max="4223" width="13.26953125" style="1" customWidth="1"/>
    <col min="4224" max="4224" width="7.1796875" style="1" customWidth="1"/>
    <col min="4225" max="4225" width="8.81640625" style="1" customWidth="1"/>
    <col min="4226" max="4229" width="7.1796875" style="1" customWidth="1"/>
    <col min="4230" max="4230" width="6.54296875" style="1" customWidth="1"/>
    <col min="4231" max="4231" width="6.453125" style="1" customWidth="1"/>
    <col min="4232" max="4232" width="6.54296875" style="1" customWidth="1"/>
    <col min="4233" max="4233" width="6.1796875" style="1" customWidth="1"/>
    <col min="4234" max="4234" width="6.453125" style="1" customWidth="1"/>
    <col min="4235" max="4235" width="6.26953125" style="1" customWidth="1"/>
    <col min="4236" max="4236" width="7.26953125" style="1" customWidth="1"/>
    <col min="4237" max="4237" width="8.453125" style="1" customWidth="1"/>
    <col min="4238" max="4238" width="5.54296875" style="1" customWidth="1"/>
    <col min="4239" max="4239" width="7.26953125" style="1" customWidth="1"/>
    <col min="4240" max="4240" width="6.1796875" style="1" customWidth="1"/>
    <col min="4241" max="4241" width="5.453125" style="1" customWidth="1"/>
    <col min="4242" max="4242" width="7" style="1" customWidth="1"/>
    <col min="4243" max="4243" width="6.54296875" style="1" customWidth="1"/>
    <col min="4244" max="4244" width="7.26953125" style="1" customWidth="1"/>
    <col min="4245" max="4245" width="4.81640625" style="1" customWidth="1"/>
    <col min="4246" max="4247" width="4.453125" style="1" customWidth="1"/>
    <col min="4248" max="4248" width="4.1796875" style="1" customWidth="1"/>
    <col min="4249" max="4249" width="4.7265625" style="1" customWidth="1"/>
    <col min="4250" max="4250" width="7.81640625" style="1" customWidth="1"/>
    <col min="4251" max="4251" width="7.54296875" style="1" customWidth="1"/>
    <col min="4252" max="4252" width="5.54296875" style="1" customWidth="1"/>
    <col min="4253" max="4253" width="7.1796875" style="1" customWidth="1"/>
    <col min="4254" max="4254" width="8" style="1" customWidth="1"/>
    <col min="4255" max="4256" width="7.453125" style="1" customWidth="1"/>
    <col min="4257" max="4257" width="5.54296875" style="1" customWidth="1"/>
    <col min="4258" max="4258" width="6.26953125" style="1" customWidth="1"/>
    <col min="4259" max="4259" width="6.7265625" style="1" customWidth="1"/>
    <col min="4260" max="4260" width="6.26953125" style="1" customWidth="1"/>
    <col min="4261" max="4261" width="8.54296875" style="1" customWidth="1"/>
    <col min="4262" max="4262" width="7.1796875" style="1" customWidth="1"/>
    <col min="4263" max="4263" width="7.26953125" style="1" customWidth="1"/>
    <col min="4264" max="4264" width="6.453125" style="1" customWidth="1"/>
    <col min="4265" max="4265" width="7.54296875" style="1" customWidth="1"/>
    <col min="4266" max="4266" width="7.1796875" style="1" customWidth="1"/>
    <col min="4267" max="4267" width="5.54296875" style="1" customWidth="1"/>
    <col min="4268" max="4268" width="6.1796875" style="1" customWidth="1"/>
    <col min="4269" max="4269" width="6.81640625" style="1" customWidth="1"/>
    <col min="4270" max="4270" width="5.54296875" style="1" customWidth="1"/>
    <col min="4271" max="4272" width="4.7265625" style="1" customWidth="1"/>
    <col min="4273" max="4274" width="4.81640625" style="1" customWidth="1"/>
    <col min="4275" max="4275" width="4.26953125" style="1" customWidth="1"/>
    <col min="4276" max="4476" width="9.1796875" style="1"/>
    <col min="4477" max="4477" width="11" style="1" customWidth="1"/>
    <col min="4478" max="4478" width="44.453125" style="1" customWidth="1"/>
    <col min="4479" max="4479" width="13.26953125" style="1" customWidth="1"/>
    <col min="4480" max="4480" width="7.1796875" style="1" customWidth="1"/>
    <col min="4481" max="4481" width="8.81640625" style="1" customWidth="1"/>
    <col min="4482" max="4485" width="7.1796875" style="1" customWidth="1"/>
    <col min="4486" max="4486" width="6.54296875" style="1" customWidth="1"/>
    <col min="4487" max="4487" width="6.453125" style="1" customWidth="1"/>
    <col min="4488" max="4488" width="6.54296875" style="1" customWidth="1"/>
    <col min="4489" max="4489" width="6.1796875" style="1" customWidth="1"/>
    <col min="4490" max="4490" width="6.453125" style="1" customWidth="1"/>
    <col min="4491" max="4491" width="6.26953125" style="1" customWidth="1"/>
    <col min="4492" max="4492" width="7.26953125" style="1" customWidth="1"/>
    <col min="4493" max="4493" width="8.453125" style="1" customWidth="1"/>
    <col min="4494" max="4494" width="5.54296875" style="1" customWidth="1"/>
    <col min="4495" max="4495" width="7.26953125" style="1" customWidth="1"/>
    <col min="4496" max="4496" width="6.1796875" style="1" customWidth="1"/>
    <col min="4497" max="4497" width="5.453125" style="1" customWidth="1"/>
    <col min="4498" max="4498" width="7" style="1" customWidth="1"/>
    <col min="4499" max="4499" width="6.54296875" style="1" customWidth="1"/>
    <col min="4500" max="4500" width="7.26953125" style="1" customWidth="1"/>
    <col min="4501" max="4501" width="4.81640625" style="1" customWidth="1"/>
    <col min="4502" max="4503" width="4.453125" style="1" customWidth="1"/>
    <col min="4504" max="4504" width="4.1796875" style="1" customWidth="1"/>
    <col min="4505" max="4505" width="4.7265625" style="1" customWidth="1"/>
    <col min="4506" max="4506" width="7.81640625" style="1" customWidth="1"/>
    <col min="4507" max="4507" width="7.54296875" style="1" customWidth="1"/>
    <col min="4508" max="4508" width="5.54296875" style="1" customWidth="1"/>
    <col min="4509" max="4509" width="7.1796875" style="1" customWidth="1"/>
    <col min="4510" max="4510" width="8" style="1" customWidth="1"/>
    <col min="4511" max="4512" width="7.453125" style="1" customWidth="1"/>
    <col min="4513" max="4513" width="5.54296875" style="1" customWidth="1"/>
    <col min="4514" max="4514" width="6.26953125" style="1" customWidth="1"/>
    <col min="4515" max="4515" width="6.7265625" style="1" customWidth="1"/>
    <col min="4516" max="4516" width="6.26953125" style="1" customWidth="1"/>
    <col min="4517" max="4517" width="8.54296875" style="1" customWidth="1"/>
    <col min="4518" max="4518" width="7.1796875" style="1" customWidth="1"/>
    <col min="4519" max="4519" width="7.26953125" style="1" customWidth="1"/>
    <col min="4520" max="4520" width="6.453125" style="1" customWidth="1"/>
    <col min="4521" max="4521" width="7.54296875" style="1" customWidth="1"/>
    <col min="4522" max="4522" width="7.1796875" style="1" customWidth="1"/>
    <col min="4523" max="4523" width="5.54296875" style="1" customWidth="1"/>
    <col min="4524" max="4524" width="6.1796875" style="1" customWidth="1"/>
    <col min="4525" max="4525" width="6.81640625" style="1" customWidth="1"/>
    <col min="4526" max="4526" width="5.54296875" style="1" customWidth="1"/>
    <col min="4527" max="4528" width="4.7265625" style="1" customWidth="1"/>
    <col min="4529" max="4530" width="4.81640625" style="1" customWidth="1"/>
    <col min="4531" max="4531" width="4.26953125" style="1" customWidth="1"/>
    <col min="4532" max="4732" width="9.1796875" style="1"/>
    <col min="4733" max="4733" width="11" style="1" customWidth="1"/>
    <col min="4734" max="4734" width="44.453125" style="1" customWidth="1"/>
    <col min="4735" max="4735" width="13.26953125" style="1" customWidth="1"/>
    <col min="4736" max="4736" width="7.1796875" style="1" customWidth="1"/>
    <col min="4737" max="4737" width="8.81640625" style="1" customWidth="1"/>
    <col min="4738" max="4741" width="7.1796875" style="1" customWidth="1"/>
    <col min="4742" max="4742" width="6.54296875" style="1" customWidth="1"/>
    <col min="4743" max="4743" width="6.453125" style="1" customWidth="1"/>
    <col min="4744" max="4744" width="6.54296875" style="1" customWidth="1"/>
    <col min="4745" max="4745" width="6.1796875" style="1" customWidth="1"/>
    <col min="4746" max="4746" width="6.453125" style="1" customWidth="1"/>
    <col min="4747" max="4747" width="6.26953125" style="1" customWidth="1"/>
    <col min="4748" max="4748" width="7.26953125" style="1" customWidth="1"/>
    <col min="4749" max="4749" width="8.453125" style="1" customWidth="1"/>
    <col min="4750" max="4750" width="5.54296875" style="1" customWidth="1"/>
    <col min="4751" max="4751" width="7.26953125" style="1" customWidth="1"/>
    <col min="4752" max="4752" width="6.1796875" style="1" customWidth="1"/>
    <col min="4753" max="4753" width="5.453125" style="1" customWidth="1"/>
    <col min="4754" max="4754" width="7" style="1" customWidth="1"/>
    <col min="4755" max="4755" width="6.54296875" style="1" customWidth="1"/>
    <col min="4756" max="4756" width="7.26953125" style="1" customWidth="1"/>
    <col min="4757" max="4757" width="4.81640625" style="1" customWidth="1"/>
    <col min="4758" max="4759" width="4.453125" style="1" customWidth="1"/>
    <col min="4760" max="4760" width="4.1796875" style="1" customWidth="1"/>
    <col min="4761" max="4761" width="4.7265625" style="1" customWidth="1"/>
    <col min="4762" max="4762" width="7.81640625" style="1" customWidth="1"/>
    <col min="4763" max="4763" width="7.54296875" style="1" customWidth="1"/>
    <col min="4764" max="4764" width="5.54296875" style="1" customWidth="1"/>
    <col min="4765" max="4765" width="7.1796875" style="1" customWidth="1"/>
    <col min="4766" max="4766" width="8" style="1" customWidth="1"/>
    <col min="4767" max="4768" width="7.453125" style="1" customWidth="1"/>
    <col min="4769" max="4769" width="5.54296875" style="1" customWidth="1"/>
    <col min="4770" max="4770" width="6.26953125" style="1" customWidth="1"/>
    <col min="4771" max="4771" width="6.7265625" style="1" customWidth="1"/>
    <col min="4772" max="4772" width="6.26953125" style="1" customWidth="1"/>
    <col min="4773" max="4773" width="8.54296875" style="1" customWidth="1"/>
    <col min="4774" max="4774" width="7.1796875" style="1" customWidth="1"/>
    <col min="4775" max="4775" width="7.26953125" style="1" customWidth="1"/>
    <col min="4776" max="4776" width="6.453125" style="1" customWidth="1"/>
    <col min="4777" max="4777" width="7.54296875" style="1" customWidth="1"/>
    <col min="4778" max="4778" width="7.1796875" style="1" customWidth="1"/>
    <col min="4779" max="4779" width="5.54296875" style="1" customWidth="1"/>
    <col min="4780" max="4780" width="6.1796875" style="1" customWidth="1"/>
    <col min="4781" max="4781" width="6.81640625" style="1" customWidth="1"/>
    <col min="4782" max="4782" width="5.54296875" style="1" customWidth="1"/>
    <col min="4783" max="4784" width="4.7265625" style="1" customWidth="1"/>
    <col min="4785" max="4786" width="4.81640625" style="1" customWidth="1"/>
    <col min="4787" max="4787" width="4.26953125" style="1" customWidth="1"/>
    <col min="4788" max="4988" width="9.1796875" style="1"/>
    <col min="4989" max="4989" width="11" style="1" customWidth="1"/>
    <col min="4990" max="4990" width="44.453125" style="1" customWidth="1"/>
    <col min="4991" max="4991" width="13.26953125" style="1" customWidth="1"/>
    <col min="4992" max="4992" width="7.1796875" style="1" customWidth="1"/>
    <col min="4993" max="4993" width="8.81640625" style="1" customWidth="1"/>
    <col min="4994" max="4997" width="7.1796875" style="1" customWidth="1"/>
    <col min="4998" max="4998" width="6.54296875" style="1" customWidth="1"/>
    <col min="4999" max="4999" width="6.453125" style="1" customWidth="1"/>
    <col min="5000" max="5000" width="6.54296875" style="1" customWidth="1"/>
    <col min="5001" max="5001" width="6.1796875" style="1" customWidth="1"/>
    <col min="5002" max="5002" width="6.453125" style="1" customWidth="1"/>
    <col min="5003" max="5003" width="6.26953125" style="1" customWidth="1"/>
    <col min="5004" max="5004" width="7.26953125" style="1" customWidth="1"/>
    <col min="5005" max="5005" width="8.453125" style="1" customWidth="1"/>
    <col min="5006" max="5006" width="5.54296875" style="1" customWidth="1"/>
    <col min="5007" max="5007" width="7.26953125" style="1" customWidth="1"/>
    <col min="5008" max="5008" width="6.1796875" style="1" customWidth="1"/>
    <col min="5009" max="5009" width="5.453125" style="1" customWidth="1"/>
    <col min="5010" max="5010" width="7" style="1" customWidth="1"/>
    <col min="5011" max="5011" width="6.54296875" style="1" customWidth="1"/>
    <col min="5012" max="5012" width="7.26953125" style="1" customWidth="1"/>
    <col min="5013" max="5013" width="4.81640625" style="1" customWidth="1"/>
    <col min="5014" max="5015" width="4.453125" style="1" customWidth="1"/>
    <col min="5016" max="5016" width="4.1796875" style="1" customWidth="1"/>
    <col min="5017" max="5017" width="4.7265625" style="1" customWidth="1"/>
    <col min="5018" max="5018" width="7.81640625" style="1" customWidth="1"/>
    <col min="5019" max="5019" width="7.54296875" style="1" customWidth="1"/>
    <col min="5020" max="5020" width="5.54296875" style="1" customWidth="1"/>
    <col min="5021" max="5021" width="7.1796875" style="1" customWidth="1"/>
    <col min="5022" max="5022" width="8" style="1" customWidth="1"/>
    <col min="5023" max="5024" width="7.453125" style="1" customWidth="1"/>
    <col min="5025" max="5025" width="5.54296875" style="1" customWidth="1"/>
    <col min="5026" max="5026" width="6.26953125" style="1" customWidth="1"/>
    <col min="5027" max="5027" width="6.7265625" style="1" customWidth="1"/>
    <col min="5028" max="5028" width="6.26953125" style="1" customWidth="1"/>
    <col min="5029" max="5029" width="8.54296875" style="1" customWidth="1"/>
    <col min="5030" max="5030" width="7.1796875" style="1" customWidth="1"/>
    <col min="5031" max="5031" width="7.26953125" style="1" customWidth="1"/>
    <col min="5032" max="5032" width="6.453125" style="1" customWidth="1"/>
    <col min="5033" max="5033" width="7.54296875" style="1" customWidth="1"/>
    <col min="5034" max="5034" width="7.1796875" style="1" customWidth="1"/>
    <col min="5035" max="5035" width="5.54296875" style="1" customWidth="1"/>
    <col min="5036" max="5036" width="6.1796875" style="1" customWidth="1"/>
    <col min="5037" max="5037" width="6.81640625" style="1" customWidth="1"/>
    <col min="5038" max="5038" width="5.54296875" style="1" customWidth="1"/>
    <col min="5039" max="5040" width="4.7265625" style="1" customWidth="1"/>
    <col min="5041" max="5042" width="4.81640625" style="1" customWidth="1"/>
    <col min="5043" max="5043" width="4.26953125" style="1" customWidth="1"/>
    <col min="5044" max="5244" width="9.1796875" style="1"/>
    <col min="5245" max="5245" width="11" style="1" customWidth="1"/>
    <col min="5246" max="5246" width="44.453125" style="1" customWidth="1"/>
    <col min="5247" max="5247" width="13.26953125" style="1" customWidth="1"/>
    <col min="5248" max="5248" width="7.1796875" style="1" customWidth="1"/>
    <col min="5249" max="5249" width="8.81640625" style="1" customWidth="1"/>
    <col min="5250" max="5253" width="7.1796875" style="1" customWidth="1"/>
    <col min="5254" max="5254" width="6.54296875" style="1" customWidth="1"/>
    <col min="5255" max="5255" width="6.453125" style="1" customWidth="1"/>
    <col min="5256" max="5256" width="6.54296875" style="1" customWidth="1"/>
    <col min="5257" max="5257" width="6.1796875" style="1" customWidth="1"/>
    <col min="5258" max="5258" width="6.453125" style="1" customWidth="1"/>
    <col min="5259" max="5259" width="6.26953125" style="1" customWidth="1"/>
    <col min="5260" max="5260" width="7.26953125" style="1" customWidth="1"/>
    <col min="5261" max="5261" width="8.453125" style="1" customWidth="1"/>
    <col min="5262" max="5262" width="5.54296875" style="1" customWidth="1"/>
    <col min="5263" max="5263" width="7.26953125" style="1" customWidth="1"/>
    <col min="5264" max="5264" width="6.1796875" style="1" customWidth="1"/>
    <col min="5265" max="5265" width="5.453125" style="1" customWidth="1"/>
    <col min="5266" max="5266" width="7" style="1" customWidth="1"/>
    <col min="5267" max="5267" width="6.54296875" style="1" customWidth="1"/>
    <col min="5268" max="5268" width="7.26953125" style="1" customWidth="1"/>
    <col min="5269" max="5269" width="4.81640625" style="1" customWidth="1"/>
    <col min="5270" max="5271" width="4.453125" style="1" customWidth="1"/>
    <col min="5272" max="5272" width="4.1796875" style="1" customWidth="1"/>
    <col min="5273" max="5273" width="4.7265625" style="1" customWidth="1"/>
    <col min="5274" max="5274" width="7.81640625" style="1" customWidth="1"/>
    <col min="5275" max="5275" width="7.54296875" style="1" customWidth="1"/>
    <col min="5276" max="5276" width="5.54296875" style="1" customWidth="1"/>
    <col min="5277" max="5277" width="7.1796875" style="1" customWidth="1"/>
    <col min="5278" max="5278" width="8" style="1" customWidth="1"/>
    <col min="5279" max="5280" width="7.453125" style="1" customWidth="1"/>
    <col min="5281" max="5281" width="5.54296875" style="1" customWidth="1"/>
    <col min="5282" max="5282" width="6.26953125" style="1" customWidth="1"/>
    <col min="5283" max="5283" width="6.7265625" style="1" customWidth="1"/>
    <col min="5284" max="5284" width="6.26953125" style="1" customWidth="1"/>
    <col min="5285" max="5285" width="8.54296875" style="1" customWidth="1"/>
    <col min="5286" max="5286" width="7.1796875" style="1" customWidth="1"/>
    <col min="5287" max="5287" width="7.26953125" style="1" customWidth="1"/>
    <col min="5288" max="5288" width="6.453125" style="1" customWidth="1"/>
    <col min="5289" max="5289" width="7.54296875" style="1" customWidth="1"/>
    <col min="5290" max="5290" width="7.1796875" style="1" customWidth="1"/>
    <col min="5291" max="5291" width="5.54296875" style="1" customWidth="1"/>
    <col min="5292" max="5292" width="6.1796875" style="1" customWidth="1"/>
    <col min="5293" max="5293" width="6.81640625" style="1" customWidth="1"/>
    <col min="5294" max="5294" width="5.54296875" style="1" customWidth="1"/>
    <col min="5295" max="5296" width="4.7265625" style="1" customWidth="1"/>
    <col min="5297" max="5298" width="4.81640625" style="1" customWidth="1"/>
    <col min="5299" max="5299" width="4.26953125" style="1" customWidth="1"/>
    <col min="5300" max="5500" width="9.1796875" style="1"/>
    <col min="5501" max="5501" width="11" style="1" customWidth="1"/>
    <col min="5502" max="5502" width="44.453125" style="1" customWidth="1"/>
    <col min="5503" max="5503" width="13.26953125" style="1" customWidth="1"/>
    <col min="5504" max="5504" width="7.1796875" style="1" customWidth="1"/>
    <col min="5505" max="5505" width="8.81640625" style="1" customWidth="1"/>
    <col min="5506" max="5509" width="7.1796875" style="1" customWidth="1"/>
    <col min="5510" max="5510" width="6.54296875" style="1" customWidth="1"/>
    <col min="5511" max="5511" width="6.453125" style="1" customWidth="1"/>
    <col min="5512" max="5512" width="6.54296875" style="1" customWidth="1"/>
    <col min="5513" max="5513" width="6.1796875" style="1" customWidth="1"/>
    <col min="5514" max="5514" width="6.453125" style="1" customWidth="1"/>
    <col min="5515" max="5515" width="6.26953125" style="1" customWidth="1"/>
    <col min="5516" max="5516" width="7.26953125" style="1" customWidth="1"/>
    <col min="5517" max="5517" width="8.453125" style="1" customWidth="1"/>
    <col min="5518" max="5518" width="5.54296875" style="1" customWidth="1"/>
    <col min="5519" max="5519" width="7.26953125" style="1" customWidth="1"/>
    <col min="5520" max="5520" width="6.1796875" style="1" customWidth="1"/>
    <col min="5521" max="5521" width="5.453125" style="1" customWidth="1"/>
    <col min="5522" max="5522" width="7" style="1" customWidth="1"/>
    <col min="5523" max="5523" width="6.54296875" style="1" customWidth="1"/>
    <col min="5524" max="5524" width="7.26953125" style="1" customWidth="1"/>
    <col min="5525" max="5525" width="4.81640625" style="1" customWidth="1"/>
    <col min="5526" max="5527" width="4.453125" style="1" customWidth="1"/>
    <col min="5528" max="5528" width="4.1796875" style="1" customWidth="1"/>
    <col min="5529" max="5529" width="4.7265625" style="1" customWidth="1"/>
    <col min="5530" max="5530" width="7.81640625" style="1" customWidth="1"/>
    <col min="5531" max="5531" width="7.54296875" style="1" customWidth="1"/>
    <col min="5532" max="5532" width="5.54296875" style="1" customWidth="1"/>
    <col min="5533" max="5533" width="7.1796875" style="1" customWidth="1"/>
    <col min="5534" max="5534" width="8" style="1" customWidth="1"/>
    <col min="5535" max="5536" width="7.453125" style="1" customWidth="1"/>
    <col min="5537" max="5537" width="5.54296875" style="1" customWidth="1"/>
    <col min="5538" max="5538" width="6.26953125" style="1" customWidth="1"/>
    <col min="5539" max="5539" width="6.7265625" style="1" customWidth="1"/>
    <col min="5540" max="5540" width="6.26953125" style="1" customWidth="1"/>
    <col min="5541" max="5541" width="8.54296875" style="1" customWidth="1"/>
    <col min="5542" max="5542" width="7.1796875" style="1" customWidth="1"/>
    <col min="5543" max="5543" width="7.26953125" style="1" customWidth="1"/>
    <col min="5544" max="5544" width="6.453125" style="1" customWidth="1"/>
    <col min="5545" max="5545" width="7.54296875" style="1" customWidth="1"/>
    <col min="5546" max="5546" width="7.1796875" style="1" customWidth="1"/>
    <col min="5547" max="5547" width="5.54296875" style="1" customWidth="1"/>
    <col min="5548" max="5548" width="6.1796875" style="1" customWidth="1"/>
    <col min="5549" max="5549" width="6.81640625" style="1" customWidth="1"/>
    <col min="5550" max="5550" width="5.54296875" style="1" customWidth="1"/>
    <col min="5551" max="5552" width="4.7265625" style="1" customWidth="1"/>
    <col min="5553" max="5554" width="4.81640625" style="1" customWidth="1"/>
    <col min="5555" max="5555" width="4.26953125" style="1" customWidth="1"/>
    <col min="5556" max="5756" width="9.1796875" style="1"/>
    <col min="5757" max="5757" width="11" style="1" customWidth="1"/>
    <col min="5758" max="5758" width="44.453125" style="1" customWidth="1"/>
    <col min="5759" max="5759" width="13.26953125" style="1" customWidth="1"/>
    <col min="5760" max="5760" width="7.1796875" style="1" customWidth="1"/>
    <col min="5761" max="5761" width="8.81640625" style="1" customWidth="1"/>
    <col min="5762" max="5765" width="7.1796875" style="1" customWidth="1"/>
    <col min="5766" max="5766" width="6.54296875" style="1" customWidth="1"/>
    <col min="5767" max="5767" width="6.453125" style="1" customWidth="1"/>
    <col min="5768" max="5768" width="6.54296875" style="1" customWidth="1"/>
    <col min="5769" max="5769" width="6.1796875" style="1" customWidth="1"/>
    <col min="5770" max="5770" width="6.453125" style="1" customWidth="1"/>
    <col min="5771" max="5771" width="6.26953125" style="1" customWidth="1"/>
    <col min="5772" max="5772" width="7.26953125" style="1" customWidth="1"/>
    <col min="5773" max="5773" width="8.453125" style="1" customWidth="1"/>
    <col min="5774" max="5774" width="5.54296875" style="1" customWidth="1"/>
    <col min="5775" max="5775" width="7.26953125" style="1" customWidth="1"/>
    <col min="5776" max="5776" width="6.1796875" style="1" customWidth="1"/>
    <col min="5777" max="5777" width="5.453125" style="1" customWidth="1"/>
    <col min="5778" max="5778" width="7" style="1" customWidth="1"/>
    <col min="5779" max="5779" width="6.54296875" style="1" customWidth="1"/>
    <col min="5780" max="5780" width="7.26953125" style="1" customWidth="1"/>
    <col min="5781" max="5781" width="4.81640625" style="1" customWidth="1"/>
    <col min="5782" max="5783" width="4.453125" style="1" customWidth="1"/>
    <col min="5784" max="5784" width="4.1796875" style="1" customWidth="1"/>
    <col min="5785" max="5785" width="4.7265625" style="1" customWidth="1"/>
    <col min="5786" max="5786" width="7.81640625" style="1" customWidth="1"/>
    <col min="5787" max="5787" width="7.54296875" style="1" customWidth="1"/>
    <col min="5788" max="5788" width="5.54296875" style="1" customWidth="1"/>
    <col min="5789" max="5789" width="7.1796875" style="1" customWidth="1"/>
    <col min="5790" max="5790" width="8" style="1" customWidth="1"/>
    <col min="5791" max="5792" width="7.453125" style="1" customWidth="1"/>
    <col min="5793" max="5793" width="5.54296875" style="1" customWidth="1"/>
    <col min="5794" max="5794" width="6.26953125" style="1" customWidth="1"/>
    <col min="5795" max="5795" width="6.7265625" style="1" customWidth="1"/>
    <col min="5796" max="5796" width="6.26953125" style="1" customWidth="1"/>
    <col min="5797" max="5797" width="8.54296875" style="1" customWidth="1"/>
    <col min="5798" max="5798" width="7.1796875" style="1" customWidth="1"/>
    <col min="5799" max="5799" width="7.26953125" style="1" customWidth="1"/>
    <col min="5800" max="5800" width="6.453125" style="1" customWidth="1"/>
    <col min="5801" max="5801" width="7.54296875" style="1" customWidth="1"/>
    <col min="5802" max="5802" width="7.1796875" style="1" customWidth="1"/>
    <col min="5803" max="5803" width="5.54296875" style="1" customWidth="1"/>
    <col min="5804" max="5804" width="6.1796875" style="1" customWidth="1"/>
    <col min="5805" max="5805" width="6.81640625" style="1" customWidth="1"/>
    <col min="5806" max="5806" width="5.54296875" style="1" customWidth="1"/>
    <col min="5807" max="5808" width="4.7265625" style="1" customWidth="1"/>
    <col min="5809" max="5810" width="4.81640625" style="1" customWidth="1"/>
    <col min="5811" max="5811" width="4.26953125" style="1" customWidth="1"/>
    <col min="5812" max="6012" width="9.1796875" style="1"/>
    <col min="6013" max="6013" width="11" style="1" customWidth="1"/>
    <col min="6014" max="6014" width="44.453125" style="1" customWidth="1"/>
    <col min="6015" max="6015" width="13.26953125" style="1" customWidth="1"/>
    <col min="6016" max="6016" width="7.1796875" style="1" customWidth="1"/>
    <col min="6017" max="6017" width="8.81640625" style="1" customWidth="1"/>
    <col min="6018" max="6021" width="7.1796875" style="1" customWidth="1"/>
    <col min="6022" max="6022" width="6.54296875" style="1" customWidth="1"/>
    <col min="6023" max="6023" width="6.453125" style="1" customWidth="1"/>
    <col min="6024" max="6024" width="6.54296875" style="1" customWidth="1"/>
    <col min="6025" max="6025" width="6.1796875" style="1" customWidth="1"/>
    <col min="6026" max="6026" width="6.453125" style="1" customWidth="1"/>
    <col min="6027" max="6027" width="6.26953125" style="1" customWidth="1"/>
    <col min="6028" max="6028" width="7.26953125" style="1" customWidth="1"/>
    <col min="6029" max="6029" width="8.453125" style="1" customWidth="1"/>
    <col min="6030" max="6030" width="5.54296875" style="1" customWidth="1"/>
    <col min="6031" max="6031" width="7.26953125" style="1" customWidth="1"/>
    <col min="6032" max="6032" width="6.1796875" style="1" customWidth="1"/>
    <col min="6033" max="6033" width="5.453125" style="1" customWidth="1"/>
    <col min="6034" max="6034" width="7" style="1" customWidth="1"/>
    <col min="6035" max="6035" width="6.54296875" style="1" customWidth="1"/>
    <col min="6036" max="6036" width="7.26953125" style="1" customWidth="1"/>
    <col min="6037" max="6037" width="4.81640625" style="1" customWidth="1"/>
    <col min="6038" max="6039" width="4.453125" style="1" customWidth="1"/>
    <col min="6040" max="6040" width="4.1796875" style="1" customWidth="1"/>
    <col min="6041" max="6041" width="4.7265625" style="1" customWidth="1"/>
    <col min="6042" max="6042" width="7.81640625" style="1" customWidth="1"/>
    <col min="6043" max="6043" width="7.54296875" style="1" customWidth="1"/>
    <col min="6044" max="6044" width="5.54296875" style="1" customWidth="1"/>
    <col min="6045" max="6045" width="7.1796875" style="1" customWidth="1"/>
    <col min="6046" max="6046" width="8" style="1" customWidth="1"/>
    <col min="6047" max="6048" width="7.453125" style="1" customWidth="1"/>
    <col min="6049" max="6049" width="5.54296875" style="1" customWidth="1"/>
    <col min="6050" max="6050" width="6.26953125" style="1" customWidth="1"/>
    <col min="6051" max="6051" width="6.7265625" style="1" customWidth="1"/>
    <col min="6052" max="6052" width="6.26953125" style="1" customWidth="1"/>
    <col min="6053" max="6053" width="8.54296875" style="1" customWidth="1"/>
    <col min="6054" max="6054" width="7.1796875" style="1" customWidth="1"/>
    <col min="6055" max="6055" width="7.26953125" style="1" customWidth="1"/>
    <col min="6056" max="6056" width="6.453125" style="1" customWidth="1"/>
    <col min="6057" max="6057" width="7.54296875" style="1" customWidth="1"/>
    <col min="6058" max="6058" width="7.1796875" style="1" customWidth="1"/>
    <col min="6059" max="6059" width="5.54296875" style="1" customWidth="1"/>
    <col min="6060" max="6060" width="6.1796875" style="1" customWidth="1"/>
    <col min="6061" max="6061" width="6.81640625" style="1" customWidth="1"/>
    <col min="6062" max="6062" width="5.54296875" style="1" customWidth="1"/>
    <col min="6063" max="6064" width="4.7265625" style="1" customWidth="1"/>
    <col min="6065" max="6066" width="4.81640625" style="1" customWidth="1"/>
    <col min="6067" max="6067" width="4.26953125" style="1" customWidth="1"/>
    <col min="6068" max="6268" width="9.1796875" style="1"/>
    <col min="6269" max="6269" width="11" style="1" customWidth="1"/>
    <col min="6270" max="6270" width="44.453125" style="1" customWidth="1"/>
    <col min="6271" max="6271" width="13.26953125" style="1" customWidth="1"/>
    <col min="6272" max="6272" width="7.1796875" style="1" customWidth="1"/>
    <col min="6273" max="6273" width="8.81640625" style="1" customWidth="1"/>
    <col min="6274" max="6277" width="7.1796875" style="1" customWidth="1"/>
    <col min="6278" max="6278" width="6.54296875" style="1" customWidth="1"/>
    <col min="6279" max="6279" width="6.453125" style="1" customWidth="1"/>
    <col min="6280" max="6280" width="6.54296875" style="1" customWidth="1"/>
    <col min="6281" max="6281" width="6.1796875" style="1" customWidth="1"/>
    <col min="6282" max="6282" width="6.453125" style="1" customWidth="1"/>
    <col min="6283" max="6283" width="6.26953125" style="1" customWidth="1"/>
    <col min="6284" max="6284" width="7.26953125" style="1" customWidth="1"/>
    <col min="6285" max="6285" width="8.453125" style="1" customWidth="1"/>
    <col min="6286" max="6286" width="5.54296875" style="1" customWidth="1"/>
    <col min="6287" max="6287" width="7.26953125" style="1" customWidth="1"/>
    <col min="6288" max="6288" width="6.1796875" style="1" customWidth="1"/>
    <col min="6289" max="6289" width="5.453125" style="1" customWidth="1"/>
    <col min="6290" max="6290" width="7" style="1" customWidth="1"/>
    <col min="6291" max="6291" width="6.54296875" style="1" customWidth="1"/>
    <col min="6292" max="6292" width="7.26953125" style="1" customWidth="1"/>
    <col min="6293" max="6293" width="4.81640625" style="1" customWidth="1"/>
    <col min="6294" max="6295" width="4.453125" style="1" customWidth="1"/>
    <col min="6296" max="6296" width="4.1796875" style="1" customWidth="1"/>
    <col min="6297" max="6297" width="4.7265625" style="1" customWidth="1"/>
    <col min="6298" max="6298" width="7.81640625" style="1" customWidth="1"/>
    <col min="6299" max="6299" width="7.54296875" style="1" customWidth="1"/>
    <col min="6300" max="6300" width="5.54296875" style="1" customWidth="1"/>
    <col min="6301" max="6301" width="7.1796875" style="1" customWidth="1"/>
    <col min="6302" max="6302" width="8" style="1" customWidth="1"/>
    <col min="6303" max="6304" width="7.453125" style="1" customWidth="1"/>
    <col min="6305" max="6305" width="5.54296875" style="1" customWidth="1"/>
    <col min="6306" max="6306" width="6.26953125" style="1" customWidth="1"/>
    <col min="6307" max="6307" width="6.7265625" style="1" customWidth="1"/>
    <col min="6308" max="6308" width="6.26953125" style="1" customWidth="1"/>
    <col min="6309" max="6309" width="8.54296875" style="1" customWidth="1"/>
    <col min="6310" max="6310" width="7.1796875" style="1" customWidth="1"/>
    <col min="6311" max="6311" width="7.26953125" style="1" customWidth="1"/>
    <col min="6312" max="6312" width="6.453125" style="1" customWidth="1"/>
    <col min="6313" max="6313" width="7.54296875" style="1" customWidth="1"/>
    <col min="6314" max="6314" width="7.1796875" style="1" customWidth="1"/>
    <col min="6315" max="6315" width="5.54296875" style="1" customWidth="1"/>
    <col min="6316" max="6316" width="6.1796875" style="1" customWidth="1"/>
    <col min="6317" max="6317" width="6.81640625" style="1" customWidth="1"/>
    <col min="6318" max="6318" width="5.54296875" style="1" customWidth="1"/>
    <col min="6319" max="6320" width="4.7265625" style="1" customWidth="1"/>
    <col min="6321" max="6322" width="4.81640625" style="1" customWidth="1"/>
    <col min="6323" max="6323" width="4.26953125" style="1" customWidth="1"/>
    <col min="6324" max="6524" width="9.1796875" style="1"/>
    <col min="6525" max="6525" width="11" style="1" customWidth="1"/>
    <col min="6526" max="6526" width="44.453125" style="1" customWidth="1"/>
    <col min="6527" max="6527" width="13.26953125" style="1" customWidth="1"/>
    <col min="6528" max="6528" width="7.1796875" style="1" customWidth="1"/>
    <col min="6529" max="6529" width="8.81640625" style="1" customWidth="1"/>
    <col min="6530" max="6533" width="7.1796875" style="1" customWidth="1"/>
    <col min="6534" max="6534" width="6.54296875" style="1" customWidth="1"/>
    <col min="6535" max="6535" width="6.453125" style="1" customWidth="1"/>
    <col min="6536" max="6536" width="6.54296875" style="1" customWidth="1"/>
    <col min="6537" max="6537" width="6.1796875" style="1" customWidth="1"/>
    <col min="6538" max="6538" width="6.453125" style="1" customWidth="1"/>
    <col min="6539" max="6539" width="6.26953125" style="1" customWidth="1"/>
    <col min="6540" max="6540" width="7.26953125" style="1" customWidth="1"/>
    <col min="6541" max="6541" width="8.453125" style="1" customWidth="1"/>
    <col min="6542" max="6542" width="5.54296875" style="1" customWidth="1"/>
    <col min="6543" max="6543" width="7.26953125" style="1" customWidth="1"/>
    <col min="6544" max="6544" width="6.1796875" style="1" customWidth="1"/>
    <col min="6545" max="6545" width="5.453125" style="1" customWidth="1"/>
    <col min="6546" max="6546" width="7" style="1" customWidth="1"/>
    <col min="6547" max="6547" width="6.54296875" style="1" customWidth="1"/>
    <col min="6548" max="6548" width="7.26953125" style="1" customWidth="1"/>
    <col min="6549" max="6549" width="4.81640625" style="1" customWidth="1"/>
    <col min="6550" max="6551" width="4.453125" style="1" customWidth="1"/>
    <col min="6552" max="6552" width="4.1796875" style="1" customWidth="1"/>
    <col min="6553" max="6553" width="4.7265625" style="1" customWidth="1"/>
    <col min="6554" max="6554" width="7.81640625" style="1" customWidth="1"/>
    <col min="6555" max="6555" width="7.54296875" style="1" customWidth="1"/>
    <col min="6556" max="6556" width="5.54296875" style="1" customWidth="1"/>
    <col min="6557" max="6557" width="7.1796875" style="1" customWidth="1"/>
    <col min="6558" max="6558" width="8" style="1" customWidth="1"/>
    <col min="6559" max="6560" width="7.453125" style="1" customWidth="1"/>
    <col min="6561" max="6561" width="5.54296875" style="1" customWidth="1"/>
    <col min="6562" max="6562" width="6.26953125" style="1" customWidth="1"/>
    <col min="6563" max="6563" width="6.7265625" style="1" customWidth="1"/>
    <col min="6564" max="6564" width="6.26953125" style="1" customWidth="1"/>
    <col min="6565" max="6565" width="8.54296875" style="1" customWidth="1"/>
    <col min="6566" max="6566" width="7.1796875" style="1" customWidth="1"/>
    <col min="6567" max="6567" width="7.26953125" style="1" customWidth="1"/>
    <col min="6568" max="6568" width="6.453125" style="1" customWidth="1"/>
    <col min="6569" max="6569" width="7.54296875" style="1" customWidth="1"/>
    <col min="6570" max="6570" width="7.1796875" style="1" customWidth="1"/>
    <col min="6571" max="6571" width="5.54296875" style="1" customWidth="1"/>
    <col min="6572" max="6572" width="6.1796875" style="1" customWidth="1"/>
    <col min="6573" max="6573" width="6.81640625" style="1" customWidth="1"/>
    <col min="6574" max="6574" width="5.54296875" style="1" customWidth="1"/>
    <col min="6575" max="6576" width="4.7265625" style="1" customWidth="1"/>
    <col min="6577" max="6578" width="4.81640625" style="1" customWidth="1"/>
    <col min="6579" max="6579" width="4.26953125" style="1" customWidth="1"/>
    <col min="6580" max="6780" width="9.1796875" style="1"/>
    <col min="6781" max="6781" width="11" style="1" customWidth="1"/>
    <col min="6782" max="6782" width="44.453125" style="1" customWidth="1"/>
    <col min="6783" max="6783" width="13.26953125" style="1" customWidth="1"/>
    <col min="6784" max="6784" width="7.1796875" style="1" customWidth="1"/>
    <col min="6785" max="6785" width="8.81640625" style="1" customWidth="1"/>
    <col min="6786" max="6789" width="7.1796875" style="1" customWidth="1"/>
    <col min="6790" max="6790" width="6.54296875" style="1" customWidth="1"/>
    <col min="6791" max="6791" width="6.453125" style="1" customWidth="1"/>
    <col min="6792" max="6792" width="6.54296875" style="1" customWidth="1"/>
    <col min="6793" max="6793" width="6.1796875" style="1" customWidth="1"/>
    <col min="6794" max="6794" width="6.453125" style="1" customWidth="1"/>
    <col min="6795" max="6795" width="6.26953125" style="1" customWidth="1"/>
    <col min="6796" max="6796" width="7.26953125" style="1" customWidth="1"/>
    <col min="6797" max="6797" width="8.453125" style="1" customWidth="1"/>
    <col min="6798" max="6798" width="5.54296875" style="1" customWidth="1"/>
    <col min="6799" max="6799" width="7.26953125" style="1" customWidth="1"/>
    <col min="6800" max="6800" width="6.1796875" style="1" customWidth="1"/>
    <col min="6801" max="6801" width="5.453125" style="1" customWidth="1"/>
    <col min="6802" max="6802" width="7" style="1" customWidth="1"/>
    <col min="6803" max="6803" width="6.54296875" style="1" customWidth="1"/>
    <col min="6804" max="6804" width="7.26953125" style="1" customWidth="1"/>
    <col min="6805" max="6805" width="4.81640625" style="1" customWidth="1"/>
    <col min="6806" max="6807" width="4.453125" style="1" customWidth="1"/>
    <col min="6808" max="6808" width="4.1796875" style="1" customWidth="1"/>
    <col min="6809" max="6809" width="4.7265625" style="1" customWidth="1"/>
    <col min="6810" max="6810" width="7.81640625" style="1" customWidth="1"/>
    <col min="6811" max="6811" width="7.54296875" style="1" customWidth="1"/>
    <col min="6812" max="6812" width="5.54296875" style="1" customWidth="1"/>
    <col min="6813" max="6813" width="7.1796875" style="1" customWidth="1"/>
    <col min="6814" max="6814" width="8" style="1" customWidth="1"/>
    <col min="6815" max="6816" width="7.453125" style="1" customWidth="1"/>
    <col min="6817" max="6817" width="5.54296875" style="1" customWidth="1"/>
    <col min="6818" max="6818" width="6.26953125" style="1" customWidth="1"/>
    <col min="6819" max="6819" width="6.7265625" style="1" customWidth="1"/>
    <col min="6820" max="6820" width="6.26953125" style="1" customWidth="1"/>
    <col min="6821" max="6821" width="8.54296875" style="1" customWidth="1"/>
    <col min="6822" max="6822" width="7.1796875" style="1" customWidth="1"/>
    <col min="6823" max="6823" width="7.26953125" style="1" customWidth="1"/>
    <col min="6824" max="6824" width="6.453125" style="1" customWidth="1"/>
    <col min="6825" max="6825" width="7.54296875" style="1" customWidth="1"/>
    <col min="6826" max="6826" width="7.1796875" style="1" customWidth="1"/>
    <col min="6827" max="6827" width="5.54296875" style="1" customWidth="1"/>
    <col min="6828" max="6828" width="6.1796875" style="1" customWidth="1"/>
    <col min="6829" max="6829" width="6.81640625" style="1" customWidth="1"/>
    <col min="6830" max="6830" width="5.54296875" style="1" customWidth="1"/>
    <col min="6831" max="6832" width="4.7265625" style="1" customWidth="1"/>
    <col min="6833" max="6834" width="4.81640625" style="1" customWidth="1"/>
    <col min="6835" max="6835" width="4.26953125" style="1" customWidth="1"/>
    <col min="6836" max="7036" width="9.1796875" style="1"/>
    <col min="7037" max="7037" width="11" style="1" customWidth="1"/>
    <col min="7038" max="7038" width="44.453125" style="1" customWidth="1"/>
    <col min="7039" max="7039" width="13.26953125" style="1" customWidth="1"/>
    <col min="7040" max="7040" width="7.1796875" style="1" customWidth="1"/>
    <col min="7041" max="7041" width="8.81640625" style="1" customWidth="1"/>
    <col min="7042" max="7045" width="7.1796875" style="1" customWidth="1"/>
    <col min="7046" max="7046" width="6.54296875" style="1" customWidth="1"/>
    <col min="7047" max="7047" width="6.453125" style="1" customWidth="1"/>
    <col min="7048" max="7048" width="6.54296875" style="1" customWidth="1"/>
    <col min="7049" max="7049" width="6.1796875" style="1" customWidth="1"/>
    <col min="7050" max="7050" width="6.453125" style="1" customWidth="1"/>
    <col min="7051" max="7051" width="6.26953125" style="1" customWidth="1"/>
    <col min="7052" max="7052" width="7.26953125" style="1" customWidth="1"/>
    <col min="7053" max="7053" width="8.453125" style="1" customWidth="1"/>
    <col min="7054" max="7054" width="5.54296875" style="1" customWidth="1"/>
    <col min="7055" max="7055" width="7.26953125" style="1" customWidth="1"/>
    <col min="7056" max="7056" width="6.1796875" style="1" customWidth="1"/>
    <col min="7057" max="7057" width="5.453125" style="1" customWidth="1"/>
    <col min="7058" max="7058" width="7" style="1" customWidth="1"/>
    <col min="7059" max="7059" width="6.54296875" style="1" customWidth="1"/>
    <col min="7060" max="7060" width="7.26953125" style="1" customWidth="1"/>
    <col min="7061" max="7061" width="4.81640625" style="1" customWidth="1"/>
    <col min="7062" max="7063" width="4.453125" style="1" customWidth="1"/>
    <col min="7064" max="7064" width="4.1796875" style="1" customWidth="1"/>
    <col min="7065" max="7065" width="4.7265625" style="1" customWidth="1"/>
    <col min="7066" max="7066" width="7.81640625" style="1" customWidth="1"/>
    <col min="7067" max="7067" width="7.54296875" style="1" customWidth="1"/>
    <col min="7068" max="7068" width="5.54296875" style="1" customWidth="1"/>
    <col min="7069" max="7069" width="7.1796875" style="1" customWidth="1"/>
    <col min="7070" max="7070" width="8" style="1" customWidth="1"/>
    <col min="7071" max="7072" width="7.453125" style="1" customWidth="1"/>
    <col min="7073" max="7073" width="5.54296875" style="1" customWidth="1"/>
    <col min="7074" max="7074" width="6.26953125" style="1" customWidth="1"/>
    <col min="7075" max="7075" width="6.7265625" style="1" customWidth="1"/>
    <col min="7076" max="7076" width="6.26953125" style="1" customWidth="1"/>
    <col min="7077" max="7077" width="8.54296875" style="1" customWidth="1"/>
    <col min="7078" max="7078" width="7.1796875" style="1" customWidth="1"/>
    <col min="7079" max="7079" width="7.26953125" style="1" customWidth="1"/>
    <col min="7080" max="7080" width="6.453125" style="1" customWidth="1"/>
    <col min="7081" max="7081" width="7.54296875" style="1" customWidth="1"/>
    <col min="7082" max="7082" width="7.1796875" style="1" customWidth="1"/>
    <col min="7083" max="7083" width="5.54296875" style="1" customWidth="1"/>
    <col min="7084" max="7084" width="6.1796875" style="1" customWidth="1"/>
    <col min="7085" max="7085" width="6.81640625" style="1" customWidth="1"/>
    <col min="7086" max="7086" width="5.54296875" style="1" customWidth="1"/>
    <col min="7087" max="7088" width="4.7265625" style="1" customWidth="1"/>
    <col min="7089" max="7090" width="4.81640625" style="1" customWidth="1"/>
    <col min="7091" max="7091" width="4.26953125" style="1" customWidth="1"/>
    <col min="7092" max="7292" width="9.1796875" style="1"/>
    <col min="7293" max="7293" width="11" style="1" customWidth="1"/>
    <col min="7294" max="7294" width="44.453125" style="1" customWidth="1"/>
    <col min="7295" max="7295" width="13.26953125" style="1" customWidth="1"/>
    <col min="7296" max="7296" width="7.1796875" style="1" customWidth="1"/>
    <col min="7297" max="7297" width="8.81640625" style="1" customWidth="1"/>
    <col min="7298" max="7301" width="7.1796875" style="1" customWidth="1"/>
    <col min="7302" max="7302" width="6.54296875" style="1" customWidth="1"/>
    <col min="7303" max="7303" width="6.453125" style="1" customWidth="1"/>
    <col min="7304" max="7304" width="6.54296875" style="1" customWidth="1"/>
    <col min="7305" max="7305" width="6.1796875" style="1" customWidth="1"/>
    <col min="7306" max="7306" width="6.453125" style="1" customWidth="1"/>
    <col min="7307" max="7307" width="6.26953125" style="1" customWidth="1"/>
    <col min="7308" max="7308" width="7.26953125" style="1" customWidth="1"/>
    <col min="7309" max="7309" width="8.453125" style="1" customWidth="1"/>
    <col min="7310" max="7310" width="5.54296875" style="1" customWidth="1"/>
    <col min="7311" max="7311" width="7.26953125" style="1" customWidth="1"/>
    <col min="7312" max="7312" width="6.1796875" style="1" customWidth="1"/>
    <col min="7313" max="7313" width="5.453125" style="1" customWidth="1"/>
    <col min="7314" max="7314" width="7" style="1" customWidth="1"/>
    <col min="7315" max="7315" width="6.54296875" style="1" customWidth="1"/>
    <col min="7316" max="7316" width="7.26953125" style="1" customWidth="1"/>
    <col min="7317" max="7317" width="4.81640625" style="1" customWidth="1"/>
    <col min="7318" max="7319" width="4.453125" style="1" customWidth="1"/>
    <col min="7320" max="7320" width="4.1796875" style="1" customWidth="1"/>
    <col min="7321" max="7321" width="4.7265625" style="1" customWidth="1"/>
    <col min="7322" max="7322" width="7.81640625" style="1" customWidth="1"/>
    <col min="7323" max="7323" width="7.54296875" style="1" customWidth="1"/>
    <col min="7324" max="7324" width="5.54296875" style="1" customWidth="1"/>
    <col min="7325" max="7325" width="7.1796875" style="1" customWidth="1"/>
    <col min="7326" max="7326" width="8" style="1" customWidth="1"/>
    <col min="7327" max="7328" width="7.453125" style="1" customWidth="1"/>
    <col min="7329" max="7329" width="5.54296875" style="1" customWidth="1"/>
    <col min="7330" max="7330" width="6.26953125" style="1" customWidth="1"/>
    <col min="7331" max="7331" width="6.7265625" style="1" customWidth="1"/>
    <col min="7332" max="7332" width="6.26953125" style="1" customWidth="1"/>
    <col min="7333" max="7333" width="8.54296875" style="1" customWidth="1"/>
    <col min="7334" max="7334" width="7.1796875" style="1" customWidth="1"/>
    <col min="7335" max="7335" width="7.26953125" style="1" customWidth="1"/>
    <col min="7336" max="7336" width="6.453125" style="1" customWidth="1"/>
    <col min="7337" max="7337" width="7.54296875" style="1" customWidth="1"/>
    <col min="7338" max="7338" width="7.1796875" style="1" customWidth="1"/>
    <col min="7339" max="7339" width="5.54296875" style="1" customWidth="1"/>
    <col min="7340" max="7340" width="6.1796875" style="1" customWidth="1"/>
    <col min="7341" max="7341" width="6.81640625" style="1" customWidth="1"/>
    <col min="7342" max="7342" width="5.54296875" style="1" customWidth="1"/>
    <col min="7343" max="7344" width="4.7265625" style="1" customWidth="1"/>
    <col min="7345" max="7346" width="4.81640625" style="1" customWidth="1"/>
    <col min="7347" max="7347" width="4.26953125" style="1" customWidth="1"/>
    <col min="7348" max="7548" width="9.1796875" style="1"/>
    <col min="7549" max="7549" width="11" style="1" customWidth="1"/>
    <col min="7550" max="7550" width="44.453125" style="1" customWidth="1"/>
    <col min="7551" max="7551" width="13.26953125" style="1" customWidth="1"/>
    <col min="7552" max="7552" width="7.1796875" style="1" customWidth="1"/>
    <col min="7553" max="7553" width="8.81640625" style="1" customWidth="1"/>
    <col min="7554" max="7557" width="7.1796875" style="1" customWidth="1"/>
    <col min="7558" max="7558" width="6.54296875" style="1" customWidth="1"/>
    <col min="7559" max="7559" width="6.453125" style="1" customWidth="1"/>
    <col min="7560" max="7560" width="6.54296875" style="1" customWidth="1"/>
    <col min="7561" max="7561" width="6.1796875" style="1" customWidth="1"/>
    <col min="7562" max="7562" width="6.453125" style="1" customWidth="1"/>
    <col min="7563" max="7563" width="6.26953125" style="1" customWidth="1"/>
    <col min="7564" max="7564" width="7.26953125" style="1" customWidth="1"/>
    <col min="7565" max="7565" width="8.453125" style="1" customWidth="1"/>
    <col min="7566" max="7566" width="5.54296875" style="1" customWidth="1"/>
    <col min="7567" max="7567" width="7.26953125" style="1" customWidth="1"/>
    <col min="7568" max="7568" width="6.1796875" style="1" customWidth="1"/>
    <col min="7569" max="7569" width="5.453125" style="1" customWidth="1"/>
    <col min="7570" max="7570" width="7" style="1" customWidth="1"/>
    <col min="7571" max="7571" width="6.54296875" style="1" customWidth="1"/>
    <col min="7572" max="7572" width="7.26953125" style="1" customWidth="1"/>
    <col min="7573" max="7573" width="4.81640625" style="1" customWidth="1"/>
    <col min="7574" max="7575" width="4.453125" style="1" customWidth="1"/>
    <col min="7576" max="7576" width="4.1796875" style="1" customWidth="1"/>
    <col min="7577" max="7577" width="4.7265625" style="1" customWidth="1"/>
    <col min="7578" max="7578" width="7.81640625" style="1" customWidth="1"/>
    <col min="7579" max="7579" width="7.54296875" style="1" customWidth="1"/>
    <col min="7580" max="7580" width="5.54296875" style="1" customWidth="1"/>
    <col min="7581" max="7581" width="7.1796875" style="1" customWidth="1"/>
    <col min="7582" max="7582" width="8" style="1" customWidth="1"/>
    <col min="7583" max="7584" width="7.453125" style="1" customWidth="1"/>
    <col min="7585" max="7585" width="5.54296875" style="1" customWidth="1"/>
    <col min="7586" max="7586" width="6.26953125" style="1" customWidth="1"/>
    <col min="7587" max="7587" width="6.7265625" style="1" customWidth="1"/>
    <col min="7588" max="7588" width="6.26953125" style="1" customWidth="1"/>
    <col min="7589" max="7589" width="8.54296875" style="1" customWidth="1"/>
    <col min="7590" max="7590" width="7.1796875" style="1" customWidth="1"/>
    <col min="7591" max="7591" width="7.26953125" style="1" customWidth="1"/>
    <col min="7592" max="7592" width="6.453125" style="1" customWidth="1"/>
    <col min="7593" max="7593" width="7.54296875" style="1" customWidth="1"/>
    <col min="7594" max="7594" width="7.1796875" style="1" customWidth="1"/>
    <col min="7595" max="7595" width="5.54296875" style="1" customWidth="1"/>
    <col min="7596" max="7596" width="6.1796875" style="1" customWidth="1"/>
    <col min="7597" max="7597" width="6.81640625" style="1" customWidth="1"/>
    <col min="7598" max="7598" width="5.54296875" style="1" customWidth="1"/>
    <col min="7599" max="7600" width="4.7265625" style="1" customWidth="1"/>
    <col min="7601" max="7602" width="4.81640625" style="1" customWidth="1"/>
    <col min="7603" max="7603" width="4.26953125" style="1" customWidth="1"/>
    <col min="7604" max="7804" width="9.1796875" style="1"/>
    <col min="7805" max="7805" width="11" style="1" customWidth="1"/>
    <col min="7806" max="7806" width="44.453125" style="1" customWidth="1"/>
    <col min="7807" max="7807" width="13.26953125" style="1" customWidth="1"/>
    <col min="7808" max="7808" width="7.1796875" style="1" customWidth="1"/>
    <col min="7809" max="7809" width="8.81640625" style="1" customWidth="1"/>
    <col min="7810" max="7813" width="7.1796875" style="1" customWidth="1"/>
    <col min="7814" max="7814" width="6.54296875" style="1" customWidth="1"/>
    <col min="7815" max="7815" width="6.453125" style="1" customWidth="1"/>
    <col min="7816" max="7816" width="6.54296875" style="1" customWidth="1"/>
    <col min="7817" max="7817" width="6.1796875" style="1" customWidth="1"/>
    <col min="7818" max="7818" width="6.453125" style="1" customWidth="1"/>
    <col min="7819" max="7819" width="6.26953125" style="1" customWidth="1"/>
    <col min="7820" max="7820" width="7.26953125" style="1" customWidth="1"/>
    <col min="7821" max="7821" width="8.453125" style="1" customWidth="1"/>
    <col min="7822" max="7822" width="5.54296875" style="1" customWidth="1"/>
    <col min="7823" max="7823" width="7.26953125" style="1" customWidth="1"/>
    <col min="7824" max="7824" width="6.1796875" style="1" customWidth="1"/>
    <col min="7825" max="7825" width="5.453125" style="1" customWidth="1"/>
    <col min="7826" max="7826" width="7" style="1" customWidth="1"/>
    <col min="7827" max="7827" width="6.54296875" style="1" customWidth="1"/>
    <col min="7828" max="7828" width="7.26953125" style="1" customWidth="1"/>
    <col min="7829" max="7829" width="4.81640625" style="1" customWidth="1"/>
    <col min="7830" max="7831" width="4.453125" style="1" customWidth="1"/>
    <col min="7832" max="7832" width="4.1796875" style="1" customWidth="1"/>
    <col min="7833" max="7833" width="4.7265625" style="1" customWidth="1"/>
    <col min="7834" max="7834" width="7.81640625" style="1" customWidth="1"/>
    <col min="7835" max="7835" width="7.54296875" style="1" customWidth="1"/>
    <col min="7836" max="7836" width="5.54296875" style="1" customWidth="1"/>
    <col min="7837" max="7837" width="7.1796875" style="1" customWidth="1"/>
    <col min="7838" max="7838" width="8" style="1" customWidth="1"/>
    <col min="7839" max="7840" width="7.453125" style="1" customWidth="1"/>
    <col min="7841" max="7841" width="5.54296875" style="1" customWidth="1"/>
    <col min="7842" max="7842" width="6.26953125" style="1" customWidth="1"/>
    <col min="7843" max="7843" width="6.7265625" style="1" customWidth="1"/>
    <col min="7844" max="7844" width="6.26953125" style="1" customWidth="1"/>
    <col min="7845" max="7845" width="8.54296875" style="1" customWidth="1"/>
    <col min="7846" max="7846" width="7.1796875" style="1" customWidth="1"/>
    <col min="7847" max="7847" width="7.26953125" style="1" customWidth="1"/>
    <col min="7848" max="7848" width="6.453125" style="1" customWidth="1"/>
    <col min="7849" max="7849" width="7.54296875" style="1" customWidth="1"/>
    <col min="7850" max="7850" width="7.1796875" style="1" customWidth="1"/>
    <col min="7851" max="7851" width="5.54296875" style="1" customWidth="1"/>
    <col min="7852" max="7852" width="6.1796875" style="1" customWidth="1"/>
    <col min="7853" max="7853" width="6.81640625" style="1" customWidth="1"/>
    <col min="7854" max="7854" width="5.54296875" style="1" customWidth="1"/>
    <col min="7855" max="7856" width="4.7265625" style="1" customWidth="1"/>
    <col min="7857" max="7858" width="4.81640625" style="1" customWidth="1"/>
    <col min="7859" max="7859" width="4.26953125" style="1" customWidth="1"/>
    <col min="7860" max="8060" width="9.1796875" style="1"/>
    <col min="8061" max="8061" width="11" style="1" customWidth="1"/>
    <col min="8062" max="8062" width="44.453125" style="1" customWidth="1"/>
    <col min="8063" max="8063" width="13.26953125" style="1" customWidth="1"/>
    <col min="8064" max="8064" width="7.1796875" style="1" customWidth="1"/>
    <col min="8065" max="8065" width="8.81640625" style="1" customWidth="1"/>
    <col min="8066" max="8069" width="7.1796875" style="1" customWidth="1"/>
    <col min="8070" max="8070" width="6.54296875" style="1" customWidth="1"/>
    <col min="8071" max="8071" width="6.453125" style="1" customWidth="1"/>
    <col min="8072" max="8072" width="6.54296875" style="1" customWidth="1"/>
    <col min="8073" max="8073" width="6.1796875" style="1" customWidth="1"/>
    <col min="8074" max="8074" width="6.453125" style="1" customWidth="1"/>
    <col min="8075" max="8075" width="6.26953125" style="1" customWidth="1"/>
    <col min="8076" max="8076" width="7.26953125" style="1" customWidth="1"/>
    <col min="8077" max="8077" width="8.453125" style="1" customWidth="1"/>
    <col min="8078" max="8078" width="5.54296875" style="1" customWidth="1"/>
    <col min="8079" max="8079" width="7.26953125" style="1" customWidth="1"/>
    <col min="8080" max="8080" width="6.1796875" style="1" customWidth="1"/>
    <col min="8081" max="8081" width="5.453125" style="1" customWidth="1"/>
    <col min="8082" max="8082" width="7" style="1" customWidth="1"/>
    <col min="8083" max="8083" width="6.54296875" style="1" customWidth="1"/>
    <col min="8084" max="8084" width="7.26953125" style="1" customWidth="1"/>
    <col min="8085" max="8085" width="4.81640625" style="1" customWidth="1"/>
    <col min="8086" max="8087" width="4.453125" style="1" customWidth="1"/>
    <col min="8088" max="8088" width="4.1796875" style="1" customWidth="1"/>
    <col min="8089" max="8089" width="4.7265625" style="1" customWidth="1"/>
    <col min="8090" max="8090" width="7.81640625" style="1" customWidth="1"/>
    <col min="8091" max="8091" width="7.54296875" style="1" customWidth="1"/>
    <col min="8092" max="8092" width="5.54296875" style="1" customWidth="1"/>
    <col min="8093" max="8093" width="7.1796875" style="1" customWidth="1"/>
    <col min="8094" max="8094" width="8" style="1" customWidth="1"/>
    <col min="8095" max="8096" width="7.453125" style="1" customWidth="1"/>
    <col min="8097" max="8097" width="5.54296875" style="1" customWidth="1"/>
    <col min="8098" max="8098" width="6.26953125" style="1" customWidth="1"/>
    <col min="8099" max="8099" width="6.7265625" style="1" customWidth="1"/>
    <col min="8100" max="8100" width="6.26953125" style="1" customWidth="1"/>
    <col min="8101" max="8101" width="8.54296875" style="1" customWidth="1"/>
    <col min="8102" max="8102" width="7.1796875" style="1" customWidth="1"/>
    <col min="8103" max="8103" width="7.26953125" style="1" customWidth="1"/>
    <col min="8104" max="8104" width="6.453125" style="1" customWidth="1"/>
    <col min="8105" max="8105" width="7.54296875" style="1" customWidth="1"/>
    <col min="8106" max="8106" width="7.1796875" style="1" customWidth="1"/>
    <col min="8107" max="8107" width="5.54296875" style="1" customWidth="1"/>
    <col min="8108" max="8108" width="6.1796875" style="1" customWidth="1"/>
    <col min="8109" max="8109" width="6.81640625" style="1" customWidth="1"/>
    <col min="8110" max="8110" width="5.54296875" style="1" customWidth="1"/>
    <col min="8111" max="8112" width="4.7265625" style="1" customWidth="1"/>
    <col min="8113" max="8114" width="4.81640625" style="1" customWidth="1"/>
    <col min="8115" max="8115" width="4.26953125" style="1" customWidth="1"/>
    <col min="8116" max="8316" width="9.1796875" style="1"/>
    <col min="8317" max="8317" width="11" style="1" customWidth="1"/>
    <col min="8318" max="8318" width="44.453125" style="1" customWidth="1"/>
    <col min="8319" max="8319" width="13.26953125" style="1" customWidth="1"/>
    <col min="8320" max="8320" width="7.1796875" style="1" customWidth="1"/>
    <col min="8321" max="8321" width="8.81640625" style="1" customWidth="1"/>
    <col min="8322" max="8325" width="7.1796875" style="1" customWidth="1"/>
    <col min="8326" max="8326" width="6.54296875" style="1" customWidth="1"/>
    <col min="8327" max="8327" width="6.453125" style="1" customWidth="1"/>
    <col min="8328" max="8328" width="6.54296875" style="1" customWidth="1"/>
    <col min="8329" max="8329" width="6.1796875" style="1" customWidth="1"/>
    <col min="8330" max="8330" width="6.453125" style="1" customWidth="1"/>
    <col min="8331" max="8331" width="6.26953125" style="1" customWidth="1"/>
    <col min="8332" max="8332" width="7.26953125" style="1" customWidth="1"/>
    <col min="8333" max="8333" width="8.453125" style="1" customWidth="1"/>
    <col min="8334" max="8334" width="5.54296875" style="1" customWidth="1"/>
    <col min="8335" max="8335" width="7.26953125" style="1" customWidth="1"/>
    <col min="8336" max="8336" width="6.1796875" style="1" customWidth="1"/>
    <col min="8337" max="8337" width="5.453125" style="1" customWidth="1"/>
    <col min="8338" max="8338" width="7" style="1" customWidth="1"/>
    <col min="8339" max="8339" width="6.54296875" style="1" customWidth="1"/>
    <col min="8340" max="8340" width="7.26953125" style="1" customWidth="1"/>
    <col min="8341" max="8341" width="4.81640625" style="1" customWidth="1"/>
    <col min="8342" max="8343" width="4.453125" style="1" customWidth="1"/>
    <col min="8344" max="8344" width="4.1796875" style="1" customWidth="1"/>
    <col min="8345" max="8345" width="4.7265625" style="1" customWidth="1"/>
    <col min="8346" max="8346" width="7.81640625" style="1" customWidth="1"/>
    <col min="8347" max="8347" width="7.54296875" style="1" customWidth="1"/>
    <col min="8348" max="8348" width="5.54296875" style="1" customWidth="1"/>
    <col min="8349" max="8349" width="7.1796875" style="1" customWidth="1"/>
    <col min="8350" max="8350" width="8" style="1" customWidth="1"/>
    <col min="8351" max="8352" width="7.453125" style="1" customWidth="1"/>
    <col min="8353" max="8353" width="5.54296875" style="1" customWidth="1"/>
    <col min="8354" max="8354" width="6.26953125" style="1" customWidth="1"/>
    <col min="8355" max="8355" width="6.7265625" style="1" customWidth="1"/>
    <col min="8356" max="8356" width="6.26953125" style="1" customWidth="1"/>
    <col min="8357" max="8357" width="8.54296875" style="1" customWidth="1"/>
    <col min="8358" max="8358" width="7.1796875" style="1" customWidth="1"/>
    <col min="8359" max="8359" width="7.26953125" style="1" customWidth="1"/>
    <col min="8360" max="8360" width="6.453125" style="1" customWidth="1"/>
    <col min="8361" max="8361" width="7.54296875" style="1" customWidth="1"/>
    <col min="8362" max="8362" width="7.1796875" style="1" customWidth="1"/>
    <col min="8363" max="8363" width="5.54296875" style="1" customWidth="1"/>
    <col min="8364" max="8364" width="6.1796875" style="1" customWidth="1"/>
    <col min="8365" max="8365" width="6.81640625" style="1" customWidth="1"/>
    <col min="8366" max="8366" width="5.54296875" style="1" customWidth="1"/>
    <col min="8367" max="8368" width="4.7265625" style="1" customWidth="1"/>
    <col min="8369" max="8370" width="4.81640625" style="1" customWidth="1"/>
    <col min="8371" max="8371" width="4.26953125" style="1" customWidth="1"/>
    <col min="8372" max="8572" width="9.1796875" style="1"/>
    <col min="8573" max="8573" width="11" style="1" customWidth="1"/>
    <col min="8574" max="8574" width="44.453125" style="1" customWidth="1"/>
    <col min="8575" max="8575" width="13.26953125" style="1" customWidth="1"/>
    <col min="8576" max="8576" width="7.1796875" style="1" customWidth="1"/>
    <col min="8577" max="8577" width="8.81640625" style="1" customWidth="1"/>
    <col min="8578" max="8581" width="7.1796875" style="1" customWidth="1"/>
    <col min="8582" max="8582" width="6.54296875" style="1" customWidth="1"/>
    <col min="8583" max="8583" width="6.453125" style="1" customWidth="1"/>
    <col min="8584" max="8584" width="6.54296875" style="1" customWidth="1"/>
    <col min="8585" max="8585" width="6.1796875" style="1" customWidth="1"/>
    <col min="8586" max="8586" width="6.453125" style="1" customWidth="1"/>
    <col min="8587" max="8587" width="6.26953125" style="1" customWidth="1"/>
    <col min="8588" max="8588" width="7.26953125" style="1" customWidth="1"/>
    <col min="8589" max="8589" width="8.453125" style="1" customWidth="1"/>
    <col min="8590" max="8590" width="5.54296875" style="1" customWidth="1"/>
    <col min="8591" max="8591" width="7.26953125" style="1" customWidth="1"/>
    <col min="8592" max="8592" width="6.1796875" style="1" customWidth="1"/>
    <col min="8593" max="8593" width="5.453125" style="1" customWidth="1"/>
    <col min="8594" max="8594" width="7" style="1" customWidth="1"/>
    <col min="8595" max="8595" width="6.54296875" style="1" customWidth="1"/>
    <col min="8596" max="8596" width="7.26953125" style="1" customWidth="1"/>
    <col min="8597" max="8597" width="4.81640625" style="1" customWidth="1"/>
    <col min="8598" max="8599" width="4.453125" style="1" customWidth="1"/>
    <col min="8600" max="8600" width="4.1796875" style="1" customWidth="1"/>
    <col min="8601" max="8601" width="4.7265625" style="1" customWidth="1"/>
    <col min="8602" max="8602" width="7.81640625" style="1" customWidth="1"/>
    <col min="8603" max="8603" width="7.54296875" style="1" customWidth="1"/>
    <col min="8604" max="8604" width="5.54296875" style="1" customWidth="1"/>
    <col min="8605" max="8605" width="7.1796875" style="1" customWidth="1"/>
    <col min="8606" max="8606" width="8" style="1" customWidth="1"/>
    <col min="8607" max="8608" width="7.453125" style="1" customWidth="1"/>
    <col min="8609" max="8609" width="5.54296875" style="1" customWidth="1"/>
    <col min="8610" max="8610" width="6.26953125" style="1" customWidth="1"/>
    <col min="8611" max="8611" width="6.7265625" style="1" customWidth="1"/>
    <col min="8612" max="8612" width="6.26953125" style="1" customWidth="1"/>
    <col min="8613" max="8613" width="8.54296875" style="1" customWidth="1"/>
    <col min="8614" max="8614" width="7.1796875" style="1" customWidth="1"/>
    <col min="8615" max="8615" width="7.26953125" style="1" customWidth="1"/>
    <col min="8616" max="8616" width="6.453125" style="1" customWidth="1"/>
    <col min="8617" max="8617" width="7.54296875" style="1" customWidth="1"/>
    <col min="8618" max="8618" width="7.1796875" style="1" customWidth="1"/>
    <col min="8619" max="8619" width="5.54296875" style="1" customWidth="1"/>
    <col min="8620" max="8620" width="6.1796875" style="1" customWidth="1"/>
    <col min="8621" max="8621" width="6.81640625" style="1" customWidth="1"/>
    <col min="8622" max="8622" width="5.54296875" style="1" customWidth="1"/>
    <col min="8623" max="8624" width="4.7265625" style="1" customWidth="1"/>
    <col min="8625" max="8626" width="4.81640625" style="1" customWidth="1"/>
    <col min="8627" max="8627" width="4.26953125" style="1" customWidth="1"/>
    <col min="8628" max="8828" width="9.1796875" style="1"/>
    <col min="8829" max="8829" width="11" style="1" customWidth="1"/>
    <col min="8830" max="8830" width="44.453125" style="1" customWidth="1"/>
    <col min="8831" max="8831" width="13.26953125" style="1" customWidth="1"/>
    <col min="8832" max="8832" width="7.1796875" style="1" customWidth="1"/>
    <col min="8833" max="8833" width="8.81640625" style="1" customWidth="1"/>
    <col min="8834" max="8837" width="7.1796875" style="1" customWidth="1"/>
    <col min="8838" max="8838" width="6.54296875" style="1" customWidth="1"/>
    <col min="8839" max="8839" width="6.453125" style="1" customWidth="1"/>
    <col min="8840" max="8840" width="6.54296875" style="1" customWidth="1"/>
    <col min="8841" max="8841" width="6.1796875" style="1" customWidth="1"/>
    <col min="8842" max="8842" width="6.453125" style="1" customWidth="1"/>
    <col min="8843" max="8843" width="6.26953125" style="1" customWidth="1"/>
    <col min="8844" max="8844" width="7.26953125" style="1" customWidth="1"/>
    <col min="8845" max="8845" width="8.453125" style="1" customWidth="1"/>
    <col min="8846" max="8846" width="5.54296875" style="1" customWidth="1"/>
    <col min="8847" max="8847" width="7.26953125" style="1" customWidth="1"/>
    <col min="8848" max="8848" width="6.1796875" style="1" customWidth="1"/>
    <col min="8849" max="8849" width="5.453125" style="1" customWidth="1"/>
    <col min="8850" max="8850" width="7" style="1" customWidth="1"/>
    <col min="8851" max="8851" width="6.54296875" style="1" customWidth="1"/>
    <col min="8852" max="8852" width="7.26953125" style="1" customWidth="1"/>
    <col min="8853" max="8853" width="4.81640625" style="1" customWidth="1"/>
    <col min="8854" max="8855" width="4.453125" style="1" customWidth="1"/>
    <col min="8856" max="8856" width="4.1796875" style="1" customWidth="1"/>
    <col min="8857" max="8857" width="4.7265625" style="1" customWidth="1"/>
    <col min="8858" max="8858" width="7.81640625" style="1" customWidth="1"/>
    <col min="8859" max="8859" width="7.54296875" style="1" customWidth="1"/>
    <col min="8860" max="8860" width="5.54296875" style="1" customWidth="1"/>
    <col min="8861" max="8861" width="7.1796875" style="1" customWidth="1"/>
    <col min="8862" max="8862" width="8" style="1" customWidth="1"/>
    <col min="8863" max="8864" width="7.453125" style="1" customWidth="1"/>
    <col min="8865" max="8865" width="5.54296875" style="1" customWidth="1"/>
    <col min="8866" max="8866" width="6.26953125" style="1" customWidth="1"/>
    <col min="8867" max="8867" width="6.7265625" style="1" customWidth="1"/>
    <col min="8868" max="8868" width="6.26953125" style="1" customWidth="1"/>
    <col min="8869" max="8869" width="8.54296875" style="1" customWidth="1"/>
    <col min="8870" max="8870" width="7.1796875" style="1" customWidth="1"/>
    <col min="8871" max="8871" width="7.26953125" style="1" customWidth="1"/>
    <col min="8872" max="8872" width="6.453125" style="1" customWidth="1"/>
    <col min="8873" max="8873" width="7.54296875" style="1" customWidth="1"/>
    <col min="8874" max="8874" width="7.1796875" style="1" customWidth="1"/>
    <col min="8875" max="8875" width="5.54296875" style="1" customWidth="1"/>
    <col min="8876" max="8876" width="6.1796875" style="1" customWidth="1"/>
    <col min="8877" max="8877" width="6.81640625" style="1" customWidth="1"/>
    <col min="8878" max="8878" width="5.54296875" style="1" customWidth="1"/>
    <col min="8879" max="8880" width="4.7265625" style="1" customWidth="1"/>
    <col min="8881" max="8882" width="4.81640625" style="1" customWidth="1"/>
    <col min="8883" max="8883" width="4.26953125" style="1" customWidth="1"/>
    <col min="8884" max="9084" width="9.1796875" style="1"/>
    <col min="9085" max="9085" width="11" style="1" customWidth="1"/>
    <col min="9086" max="9086" width="44.453125" style="1" customWidth="1"/>
    <col min="9087" max="9087" width="13.26953125" style="1" customWidth="1"/>
    <col min="9088" max="9088" width="7.1796875" style="1" customWidth="1"/>
    <col min="9089" max="9089" width="8.81640625" style="1" customWidth="1"/>
    <col min="9090" max="9093" width="7.1796875" style="1" customWidth="1"/>
    <col min="9094" max="9094" width="6.54296875" style="1" customWidth="1"/>
    <col min="9095" max="9095" width="6.453125" style="1" customWidth="1"/>
    <col min="9096" max="9096" width="6.54296875" style="1" customWidth="1"/>
    <col min="9097" max="9097" width="6.1796875" style="1" customWidth="1"/>
    <col min="9098" max="9098" width="6.453125" style="1" customWidth="1"/>
    <col min="9099" max="9099" width="6.26953125" style="1" customWidth="1"/>
    <col min="9100" max="9100" width="7.26953125" style="1" customWidth="1"/>
    <col min="9101" max="9101" width="8.453125" style="1" customWidth="1"/>
    <col min="9102" max="9102" width="5.54296875" style="1" customWidth="1"/>
    <col min="9103" max="9103" width="7.26953125" style="1" customWidth="1"/>
    <col min="9104" max="9104" width="6.1796875" style="1" customWidth="1"/>
    <col min="9105" max="9105" width="5.453125" style="1" customWidth="1"/>
    <col min="9106" max="9106" width="7" style="1" customWidth="1"/>
    <col min="9107" max="9107" width="6.54296875" style="1" customWidth="1"/>
    <col min="9108" max="9108" width="7.26953125" style="1" customWidth="1"/>
    <col min="9109" max="9109" width="4.81640625" style="1" customWidth="1"/>
    <col min="9110" max="9111" width="4.453125" style="1" customWidth="1"/>
    <col min="9112" max="9112" width="4.1796875" style="1" customWidth="1"/>
    <col min="9113" max="9113" width="4.7265625" style="1" customWidth="1"/>
    <col min="9114" max="9114" width="7.81640625" style="1" customWidth="1"/>
    <col min="9115" max="9115" width="7.54296875" style="1" customWidth="1"/>
    <col min="9116" max="9116" width="5.54296875" style="1" customWidth="1"/>
    <col min="9117" max="9117" width="7.1796875" style="1" customWidth="1"/>
    <col min="9118" max="9118" width="8" style="1" customWidth="1"/>
    <col min="9119" max="9120" width="7.453125" style="1" customWidth="1"/>
    <col min="9121" max="9121" width="5.54296875" style="1" customWidth="1"/>
    <col min="9122" max="9122" width="6.26953125" style="1" customWidth="1"/>
    <col min="9123" max="9123" width="6.7265625" style="1" customWidth="1"/>
    <col min="9124" max="9124" width="6.26953125" style="1" customWidth="1"/>
    <col min="9125" max="9125" width="8.54296875" style="1" customWidth="1"/>
    <col min="9126" max="9126" width="7.1796875" style="1" customWidth="1"/>
    <col min="9127" max="9127" width="7.26953125" style="1" customWidth="1"/>
    <col min="9128" max="9128" width="6.453125" style="1" customWidth="1"/>
    <col min="9129" max="9129" width="7.54296875" style="1" customWidth="1"/>
    <col min="9130" max="9130" width="7.1796875" style="1" customWidth="1"/>
    <col min="9131" max="9131" width="5.54296875" style="1" customWidth="1"/>
    <col min="9132" max="9132" width="6.1796875" style="1" customWidth="1"/>
    <col min="9133" max="9133" width="6.81640625" style="1" customWidth="1"/>
    <col min="9134" max="9134" width="5.54296875" style="1" customWidth="1"/>
    <col min="9135" max="9136" width="4.7265625" style="1" customWidth="1"/>
    <col min="9137" max="9138" width="4.81640625" style="1" customWidth="1"/>
    <col min="9139" max="9139" width="4.26953125" style="1" customWidth="1"/>
    <col min="9140" max="9340" width="9.1796875" style="1"/>
    <col min="9341" max="9341" width="11" style="1" customWidth="1"/>
    <col min="9342" max="9342" width="44.453125" style="1" customWidth="1"/>
    <col min="9343" max="9343" width="13.26953125" style="1" customWidth="1"/>
    <col min="9344" max="9344" width="7.1796875" style="1" customWidth="1"/>
    <col min="9345" max="9345" width="8.81640625" style="1" customWidth="1"/>
    <col min="9346" max="9349" width="7.1796875" style="1" customWidth="1"/>
    <col min="9350" max="9350" width="6.54296875" style="1" customWidth="1"/>
    <col min="9351" max="9351" width="6.453125" style="1" customWidth="1"/>
    <col min="9352" max="9352" width="6.54296875" style="1" customWidth="1"/>
    <col min="9353" max="9353" width="6.1796875" style="1" customWidth="1"/>
    <col min="9354" max="9354" width="6.453125" style="1" customWidth="1"/>
    <col min="9355" max="9355" width="6.26953125" style="1" customWidth="1"/>
    <col min="9356" max="9356" width="7.26953125" style="1" customWidth="1"/>
    <col min="9357" max="9357" width="8.453125" style="1" customWidth="1"/>
    <col min="9358" max="9358" width="5.54296875" style="1" customWidth="1"/>
    <col min="9359" max="9359" width="7.26953125" style="1" customWidth="1"/>
    <col min="9360" max="9360" width="6.1796875" style="1" customWidth="1"/>
    <col min="9361" max="9361" width="5.453125" style="1" customWidth="1"/>
    <col min="9362" max="9362" width="7" style="1" customWidth="1"/>
    <col min="9363" max="9363" width="6.54296875" style="1" customWidth="1"/>
    <col min="9364" max="9364" width="7.26953125" style="1" customWidth="1"/>
    <col min="9365" max="9365" width="4.81640625" style="1" customWidth="1"/>
    <col min="9366" max="9367" width="4.453125" style="1" customWidth="1"/>
    <col min="9368" max="9368" width="4.1796875" style="1" customWidth="1"/>
    <col min="9369" max="9369" width="4.7265625" style="1" customWidth="1"/>
    <col min="9370" max="9370" width="7.81640625" style="1" customWidth="1"/>
    <col min="9371" max="9371" width="7.54296875" style="1" customWidth="1"/>
    <col min="9372" max="9372" width="5.54296875" style="1" customWidth="1"/>
    <col min="9373" max="9373" width="7.1796875" style="1" customWidth="1"/>
    <col min="9374" max="9374" width="8" style="1" customWidth="1"/>
    <col min="9375" max="9376" width="7.453125" style="1" customWidth="1"/>
    <col min="9377" max="9377" width="5.54296875" style="1" customWidth="1"/>
    <col min="9378" max="9378" width="6.26953125" style="1" customWidth="1"/>
    <col min="9379" max="9379" width="6.7265625" style="1" customWidth="1"/>
    <col min="9380" max="9380" width="6.26953125" style="1" customWidth="1"/>
    <col min="9381" max="9381" width="8.54296875" style="1" customWidth="1"/>
    <col min="9382" max="9382" width="7.1796875" style="1" customWidth="1"/>
    <col min="9383" max="9383" width="7.26953125" style="1" customWidth="1"/>
    <col min="9384" max="9384" width="6.453125" style="1" customWidth="1"/>
    <col min="9385" max="9385" width="7.54296875" style="1" customWidth="1"/>
    <col min="9386" max="9386" width="7.1796875" style="1" customWidth="1"/>
    <col min="9387" max="9387" width="5.54296875" style="1" customWidth="1"/>
    <col min="9388" max="9388" width="6.1796875" style="1" customWidth="1"/>
    <col min="9389" max="9389" width="6.81640625" style="1" customWidth="1"/>
    <col min="9390" max="9390" width="5.54296875" style="1" customWidth="1"/>
    <col min="9391" max="9392" width="4.7265625" style="1" customWidth="1"/>
    <col min="9393" max="9394" width="4.81640625" style="1" customWidth="1"/>
    <col min="9395" max="9395" width="4.26953125" style="1" customWidth="1"/>
    <col min="9396" max="9596" width="9.1796875" style="1"/>
    <col min="9597" max="9597" width="11" style="1" customWidth="1"/>
    <col min="9598" max="9598" width="44.453125" style="1" customWidth="1"/>
    <col min="9599" max="9599" width="13.26953125" style="1" customWidth="1"/>
    <col min="9600" max="9600" width="7.1796875" style="1" customWidth="1"/>
    <col min="9601" max="9601" width="8.81640625" style="1" customWidth="1"/>
    <col min="9602" max="9605" width="7.1796875" style="1" customWidth="1"/>
    <col min="9606" max="9606" width="6.54296875" style="1" customWidth="1"/>
    <col min="9607" max="9607" width="6.453125" style="1" customWidth="1"/>
    <col min="9608" max="9608" width="6.54296875" style="1" customWidth="1"/>
    <col min="9609" max="9609" width="6.1796875" style="1" customWidth="1"/>
    <col min="9610" max="9610" width="6.453125" style="1" customWidth="1"/>
    <col min="9611" max="9611" width="6.26953125" style="1" customWidth="1"/>
    <col min="9612" max="9612" width="7.26953125" style="1" customWidth="1"/>
    <col min="9613" max="9613" width="8.453125" style="1" customWidth="1"/>
    <col min="9614" max="9614" width="5.54296875" style="1" customWidth="1"/>
    <col min="9615" max="9615" width="7.26953125" style="1" customWidth="1"/>
    <col min="9616" max="9616" width="6.1796875" style="1" customWidth="1"/>
    <col min="9617" max="9617" width="5.453125" style="1" customWidth="1"/>
    <col min="9618" max="9618" width="7" style="1" customWidth="1"/>
    <col min="9619" max="9619" width="6.54296875" style="1" customWidth="1"/>
    <col min="9620" max="9620" width="7.26953125" style="1" customWidth="1"/>
    <col min="9621" max="9621" width="4.81640625" style="1" customWidth="1"/>
    <col min="9622" max="9623" width="4.453125" style="1" customWidth="1"/>
    <col min="9624" max="9624" width="4.1796875" style="1" customWidth="1"/>
    <col min="9625" max="9625" width="4.7265625" style="1" customWidth="1"/>
    <col min="9626" max="9626" width="7.81640625" style="1" customWidth="1"/>
    <col min="9627" max="9627" width="7.54296875" style="1" customWidth="1"/>
    <col min="9628" max="9628" width="5.54296875" style="1" customWidth="1"/>
    <col min="9629" max="9629" width="7.1796875" style="1" customWidth="1"/>
    <col min="9630" max="9630" width="8" style="1" customWidth="1"/>
    <col min="9631" max="9632" width="7.453125" style="1" customWidth="1"/>
    <col min="9633" max="9633" width="5.54296875" style="1" customWidth="1"/>
    <col min="9634" max="9634" width="6.26953125" style="1" customWidth="1"/>
    <col min="9635" max="9635" width="6.7265625" style="1" customWidth="1"/>
    <col min="9636" max="9636" width="6.26953125" style="1" customWidth="1"/>
    <col min="9637" max="9637" width="8.54296875" style="1" customWidth="1"/>
    <col min="9638" max="9638" width="7.1796875" style="1" customWidth="1"/>
    <col min="9639" max="9639" width="7.26953125" style="1" customWidth="1"/>
    <col min="9640" max="9640" width="6.453125" style="1" customWidth="1"/>
    <col min="9641" max="9641" width="7.54296875" style="1" customWidth="1"/>
    <col min="9642" max="9642" width="7.1796875" style="1" customWidth="1"/>
    <col min="9643" max="9643" width="5.54296875" style="1" customWidth="1"/>
    <col min="9644" max="9644" width="6.1796875" style="1" customWidth="1"/>
    <col min="9645" max="9645" width="6.81640625" style="1" customWidth="1"/>
    <col min="9646" max="9646" width="5.54296875" style="1" customWidth="1"/>
    <col min="9647" max="9648" width="4.7265625" style="1" customWidth="1"/>
    <col min="9649" max="9650" width="4.81640625" style="1" customWidth="1"/>
    <col min="9651" max="9651" width="4.26953125" style="1" customWidth="1"/>
    <col min="9652" max="9852" width="9.1796875" style="1"/>
    <col min="9853" max="9853" width="11" style="1" customWidth="1"/>
    <col min="9854" max="9854" width="44.453125" style="1" customWidth="1"/>
    <col min="9855" max="9855" width="13.26953125" style="1" customWidth="1"/>
    <col min="9856" max="9856" width="7.1796875" style="1" customWidth="1"/>
    <col min="9857" max="9857" width="8.81640625" style="1" customWidth="1"/>
    <col min="9858" max="9861" width="7.1796875" style="1" customWidth="1"/>
    <col min="9862" max="9862" width="6.54296875" style="1" customWidth="1"/>
    <col min="9863" max="9863" width="6.453125" style="1" customWidth="1"/>
    <col min="9864" max="9864" width="6.54296875" style="1" customWidth="1"/>
    <col min="9865" max="9865" width="6.1796875" style="1" customWidth="1"/>
    <col min="9866" max="9866" width="6.453125" style="1" customWidth="1"/>
    <col min="9867" max="9867" width="6.26953125" style="1" customWidth="1"/>
    <col min="9868" max="9868" width="7.26953125" style="1" customWidth="1"/>
    <col min="9869" max="9869" width="8.453125" style="1" customWidth="1"/>
    <col min="9870" max="9870" width="5.54296875" style="1" customWidth="1"/>
    <col min="9871" max="9871" width="7.26953125" style="1" customWidth="1"/>
    <col min="9872" max="9872" width="6.1796875" style="1" customWidth="1"/>
    <col min="9873" max="9873" width="5.453125" style="1" customWidth="1"/>
    <col min="9874" max="9874" width="7" style="1" customWidth="1"/>
    <col min="9875" max="9875" width="6.54296875" style="1" customWidth="1"/>
    <col min="9876" max="9876" width="7.26953125" style="1" customWidth="1"/>
    <col min="9877" max="9877" width="4.81640625" style="1" customWidth="1"/>
    <col min="9878" max="9879" width="4.453125" style="1" customWidth="1"/>
    <col min="9880" max="9880" width="4.1796875" style="1" customWidth="1"/>
    <col min="9881" max="9881" width="4.7265625" style="1" customWidth="1"/>
    <col min="9882" max="9882" width="7.81640625" style="1" customWidth="1"/>
    <col min="9883" max="9883" width="7.54296875" style="1" customWidth="1"/>
    <col min="9884" max="9884" width="5.54296875" style="1" customWidth="1"/>
    <col min="9885" max="9885" width="7.1796875" style="1" customWidth="1"/>
    <col min="9886" max="9886" width="8" style="1" customWidth="1"/>
    <col min="9887" max="9888" width="7.453125" style="1" customWidth="1"/>
    <col min="9889" max="9889" width="5.54296875" style="1" customWidth="1"/>
    <col min="9890" max="9890" width="6.26953125" style="1" customWidth="1"/>
    <col min="9891" max="9891" width="6.7265625" style="1" customWidth="1"/>
    <col min="9892" max="9892" width="6.26953125" style="1" customWidth="1"/>
    <col min="9893" max="9893" width="8.54296875" style="1" customWidth="1"/>
    <col min="9894" max="9894" width="7.1796875" style="1" customWidth="1"/>
    <col min="9895" max="9895" width="7.26953125" style="1" customWidth="1"/>
    <col min="9896" max="9896" width="6.453125" style="1" customWidth="1"/>
    <col min="9897" max="9897" width="7.54296875" style="1" customWidth="1"/>
    <col min="9898" max="9898" width="7.1796875" style="1" customWidth="1"/>
    <col min="9899" max="9899" width="5.54296875" style="1" customWidth="1"/>
    <col min="9900" max="9900" width="6.1796875" style="1" customWidth="1"/>
    <col min="9901" max="9901" width="6.81640625" style="1" customWidth="1"/>
    <col min="9902" max="9902" width="5.54296875" style="1" customWidth="1"/>
    <col min="9903" max="9904" width="4.7265625" style="1" customWidth="1"/>
    <col min="9905" max="9906" width="4.81640625" style="1" customWidth="1"/>
    <col min="9907" max="9907" width="4.26953125" style="1" customWidth="1"/>
    <col min="9908" max="10108" width="9.1796875" style="1"/>
    <col min="10109" max="10109" width="11" style="1" customWidth="1"/>
    <col min="10110" max="10110" width="44.453125" style="1" customWidth="1"/>
    <col min="10111" max="10111" width="13.26953125" style="1" customWidth="1"/>
    <col min="10112" max="10112" width="7.1796875" style="1" customWidth="1"/>
    <col min="10113" max="10113" width="8.81640625" style="1" customWidth="1"/>
    <col min="10114" max="10117" width="7.1796875" style="1" customWidth="1"/>
    <col min="10118" max="10118" width="6.54296875" style="1" customWidth="1"/>
    <col min="10119" max="10119" width="6.453125" style="1" customWidth="1"/>
    <col min="10120" max="10120" width="6.54296875" style="1" customWidth="1"/>
    <col min="10121" max="10121" width="6.1796875" style="1" customWidth="1"/>
    <col min="10122" max="10122" width="6.453125" style="1" customWidth="1"/>
    <col min="10123" max="10123" width="6.26953125" style="1" customWidth="1"/>
    <col min="10124" max="10124" width="7.26953125" style="1" customWidth="1"/>
    <col min="10125" max="10125" width="8.453125" style="1" customWidth="1"/>
    <col min="10126" max="10126" width="5.54296875" style="1" customWidth="1"/>
    <col min="10127" max="10127" width="7.26953125" style="1" customWidth="1"/>
    <col min="10128" max="10128" width="6.1796875" style="1" customWidth="1"/>
    <col min="10129" max="10129" width="5.453125" style="1" customWidth="1"/>
    <col min="10130" max="10130" width="7" style="1" customWidth="1"/>
    <col min="10131" max="10131" width="6.54296875" style="1" customWidth="1"/>
    <col min="10132" max="10132" width="7.26953125" style="1" customWidth="1"/>
    <col min="10133" max="10133" width="4.81640625" style="1" customWidth="1"/>
    <col min="10134" max="10135" width="4.453125" style="1" customWidth="1"/>
    <col min="10136" max="10136" width="4.1796875" style="1" customWidth="1"/>
    <col min="10137" max="10137" width="4.7265625" style="1" customWidth="1"/>
    <col min="10138" max="10138" width="7.81640625" style="1" customWidth="1"/>
    <col min="10139" max="10139" width="7.54296875" style="1" customWidth="1"/>
    <col min="10140" max="10140" width="5.54296875" style="1" customWidth="1"/>
    <col min="10141" max="10141" width="7.1796875" style="1" customWidth="1"/>
    <col min="10142" max="10142" width="8" style="1" customWidth="1"/>
    <col min="10143" max="10144" width="7.453125" style="1" customWidth="1"/>
    <col min="10145" max="10145" width="5.54296875" style="1" customWidth="1"/>
    <col min="10146" max="10146" width="6.26953125" style="1" customWidth="1"/>
    <col min="10147" max="10147" width="6.7265625" style="1" customWidth="1"/>
    <col min="10148" max="10148" width="6.26953125" style="1" customWidth="1"/>
    <col min="10149" max="10149" width="8.54296875" style="1" customWidth="1"/>
    <col min="10150" max="10150" width="7.1796875" style="1" customWidth="1"/>
    <col min="10151" max="10151" width="7.26953125" style="1" customWidth="1"/>
    <col min="10152" max="10152" width="6.453125" style="1" customWidth="1"/>
    <col min="10153" max="10153" width="7.54296875" style="1" customWidth="1"/>
    <col min="10154" max="10154" width="7.1796875" style="1" customWidth="1"/>
    <col min="10155" max="10155" width="5.54296875" style="1" customWidth="1"/>
    <col min="10156" max="10156" width="6.1796875" style="1" customWidth="1"/>
    <col min="10157" max="10157" width="6.81640625" style="1" customWidth="1"/>
    <col min="10158" max="10158" width="5.54296875" style="1" customWidth="1"/>
    <col min="10159" max="10160" width="4.7265625" style="1" customWidth="1"/>
    <col min="10161" max="10162" width="4.81640625" style="1" customWidth="1"/>
    <col min="10163" max="10163" width="4.26953125" style="1" customWidth="1"/>
    <col min="10164" max="10364" width="9.1796875" style="1"/>
    <col min="10365" max="10365" width="11" style="1" customWidth="1"/>
    <col min="10366" max="10366" width="44.453125" style="1" customWidth="1"/>
    <col min="10367" max="10367" width="13.26953125" style="1" customWidth="1"/>
    <col min="10368" max="10368" width="7.1796875" style="1" customWidth="1"/>
    <col min="10369" max="10369" width="8.81640625" style="1" customWidth="1"/>
    <col min="10370" max="10373" width="7.1796875" style="1" customWidth="1"/>
    <col min="10374" max="10374" width="6.54296875" style="1" customWidth="1"/>
    <col min="10375" max="10375" width="6.453125" style="1" customWidth="1"/>
    <col min="10376" max="10376" width="6.54296875" style="1" customWidth="1"/>
    <col min="10377" max="10377" width="6.1796875" style="1" customWidth="1"/>
    <col min="10378" max="10378" width="6.453125" style="1" customWidth="1"/>
    <col min="10379" max="10379" width="6.26953125" style="1" customWidth="1"/>
    <col min="10380" max="10380" width="7.26953125" style="1" customWidth="1"/>
    <col min="10381" max="10381" width="8.453125" style="1" customWidth="1"/>
    <col min="10382" max="10382" width="5.54296875" style="1" customWidth="1"/>
    <col min="10383" max="10383" width="7.26953125" style="1" customWidth="1"/>
    <col min="10384" max="10384" width="6.1796875" style="1" customWidth="1"/>
    <col min="10385" max="10385" width="5.453125" style="1" customWidth="1"/>
    <col min="10386" max="10386" width="7" style="1" customWidth="1"/>
    <col min="10387" max="10387" width="6.54296875" style="1" customWidth="1"/>
    <col min="10388" max="10388" width="7.26953125" style="1" customWidth="1"/>
    <col min="10389" max="10389" width="4.81640625" style="1" customWidth="1"/>
    <col min="10390" max="10391" width="4.453125" style="1" customWidth="1"/>
    <col min="10392" max="10392" width="4.1796875" style="1" customWidth="1"/>
    <col min="10393" max="10393" width="4.7265625" style="1" customWidth="1"/>
    <col min="10394" max="10394" width="7.81640625" style="1" customWidth="1"/>
    <col min="10395" max="10395" width="7.54296875" style="1" customWidth="1"/>
    <col min="10396" max="10396" width="5.54296875" style="1" customWidth="1"/>
    <col min="10397" max="10397" width="7.1796875" style="1" customWidth="1"/>
    <col min="10398" max="10398" width="8" style="1" customWidth="1"/>
    <col min="10399" max="10400" width="7.453125" style="1" customWidth="1"/>
    <col min="10401" max="10401" width="5.54296875" style="1" customWidth="1"/>
    <col min="10402" max="10402" width="6.26953125" style="1" customWidth="1"/>
    <col min="10403" max="10403" width="6.7265625" style="1" customWidth="1"/>
    <col min="10404" max="10404" width="6.26953125" style="1" customWidth="1"/>
    <col min="10405" max="10405" width="8.54296875" style="1" customWidth="1"/>
    <col min="10406" max="10406" width="7.1796875" style="1" customWidth="1"/>
    <col min="10407" max="10407" width="7.26953125" style="1" customWidth="1"/>
    <col min="10408" max="10408" width="6.453125" style="1" customWidth="1"/>
    <col min="10409" max="10409" width="7.54296875" style="1" customWidth="1"/>
    <col min="10410" max="10410" width="7.1796875" style="1" customWidth="1"/>
    <col min="10411" max="10411" width="5.54296875" style="1" customWidth="1"/>
    <col min="10412" max="10412" width="6.1796875" style="1" customWidth="1"/>
    <col min="10413" max="10413" width="6.81640625" style="1" customWidth="1"/>
    <col min="10414" max="10414" width="5.54296875" style="1" customWidth="1"/>
    <col min="10415" max="10416" width="4.7265625" style="1" customWidth="1"/>
    <col min="10417" max="10418" width="4.81640625" style="1" customWidth="1"/>
    <col min="10419" max="10419" width="4.26953125" style="1" customWidth="1"/>
    <col min="10420" max="10620" width="9.1796875" style="1"/>
    <col min="10621" max="10621" width="11" style="1" customWidth="1"/>
    <col min="10622" max="10622" width="44.453125" style="1" customWidth="1"/>
    <col min="10623" max="10623" width="13.26953125" style="1" customWidth="1"/>
    <col min="10624" max="10624" width="7.1796875" style="1" customWidth="1"/>
    <col min="10625" max="10625" width="8.81640625" style="1" customWidth="1"/>
    <col min="10626" max="10629" width="7.1796875" style="1" customWidth="1"/>
    <col min="10630" max="10630" width="6.54296875" style="1" customWidth="1"/>
    <col min="10631" max="10631" width="6.453125" style="1" customWidth="1"/>
    <col min="10632" max="10632" width="6.54296875" style="1" customWidth="1"/>
    <col min="10633" max="10633" width="6.1796875" style="1" customWidth="1"/>
    <col min="10634" max="10634" width="6.453125" style="1" customWidth="1"/>
    <col min="10635" max="10635" width="6.26953125" style="1" customWidth="1"/>
    <col min="10636" max="10636" width="7.26953125" style="1" customWidth="1"/>
    <col min="10637" max="10637" width="8.453125" style="1" customWidth="1"/>
    <col min="10638" max="10638" width="5.54296875" style="1" customWidth="1"/>
    <col min="10639" max="10639" width="7.26953125" style="1" customWidth="1"/>
    <col min="10640" max="10640" width="6.1796875" style="1" customWidth="1"/>
    <col min="10641" max="10641" width="5.453125" style="1" customWidth="1"/>
    <col min="10642" max="10642" width="7" style="1" customWidth="1"/>
    <col min="10643" max="10643" width="6.54296875" style="1" customWidth="1"/>
    <col min="10644" max="10644" width="7.26953125" style="1" customWidth="1"/>
    <col min="10645" max="10645" width="4.81640625" style="1" customWidth="1"/>
    <col min="10646" max="10647" width="4.453125" style="1" customWidth="1"/>
    <col min="10648" max="10648" width="4.1796875" style="1" customWidth="1"/>
    <col min="10649" max="10649" width="4.7265625" style="1" customWidth="1"/>
    <col min="10650" max="10650" width="7.81640625" style="1" customWidth="1"/>
    <col min="10651" max="10651" width="7.54296875" style="1" customWidth="1"/>
    <col min="10652" max="10652" width="5.54296875" style="1" customWidth="1"/>
    <col min="10653" max="10653" width="7.1796875" style="1" customWidth="1"/>
    <col min="10654" max="10654" width="8" style="1" customWidth="1"/>
    <col min="10655" max="10656" width="7.453125" style="1" customWidth="1"/>
    <col min="10657" max="10657" width="5.54296875" style="1" customWidth="1"/>
    <col min="10658" max="10658" width="6.26953125" style="1" customWidth="1"/>
    <col min="10659" max="10659" width="6.7265625" style="1" customWidth="1"/>
    <col min="10660" max="10660" width="6.26953125" style="1" customWidth="1"/>
    <col min="10661" max="10661" width="8.54296875" style="1" customWidth="1"/>
    <col min="10662" max="10662" width="7.1796875" style="1" customWidth="1"/>
    <col min="10663" max="10663" width="7.26953125" style="1" customWidth="1"/>
    <col min="10664" max="10664" width="6.453125" style="1" customWidth="1"/>
    <col min="10665" max="10665" width="7.54296875" style="1" customWidth="1"/>
    <col min="10666" max="10666" width="7.1796875" style="1" customWidth="1"/>
    <col min="10667" max="10667" width="5.54296875" style="1" customWidth="1"/>
    <col min="10668" max="10668" width="6.1796875" style="1" customWidth="1"/>
    <col min="10669" max="10669" width="6.81640625" style="1" customWidth="1"/>
    <col min="10670" max="10670" width="5.54296875" style="1" customWidth="1"/>
    <col min="10671" max="10672" width="4.7265625" style="1" customWidth="1"/>
    <col min="10673" max="10674" width="4.81640625" style="1" customWidth="1"/>
    <col min="10675" max="10675" width="4.26953125" style="1" customWidth="1"/>
    <col min="10676" max="10876" width="9.1796875" style="1"/>
    <col min="10877" max="10877" width="11" style="1" customWidth="1"/>
    <col min="10878" max="10878" width="44.453125" style="1" customWidth="1"/>
    <col min="10879" max="10879" width="13.26953125" style="1" customWidth="1"/>
    <col min="10880" max="10880" width="7.1796875" style="1" customWidth="1"/>
    <col min="10881" max="10881" width="8.81640625" style="1" customWidth="1"/>
    <col min="10882" max="10885" width="7.1796875" style="1" customWidth="1"/>
    <col min="10886" max="10886" width="6.54296875" style="1" customWidth="1"/>
    <col min="10887" max="10887" width="6.453125" style="1" customWidth="1"/>
    <col min="10888" max="10888" width="6.54296875" style="1" customWidth="1"/>
    <col min="10889" max="10889" width="6.1796875" style="1" customWidth="1"/>
    <col min="10890" max="10890" width="6.453125" style="1" customWidth="1"/>
    <col min="10891" max="10891" width="6.26953125" style="1" customWidth="1"/>
    <col min="10892" max="10892" width="7.26953125" style="1" customWidth="1"/>
    <col min="10893" max="10893" width="8.453125" style="1" customWidth="1"/>
    <col min="10894" max="10894" width="5.54296875" style="1" customWidth="1"/>
    <col min="10895" max="10895" width="7.26953125" style="1" customWidth="1"/>
    <col min="10896" max="10896" width="6.1796875" style="1" customWidth="1"/>
    <col min="10897" max="10897" width="5.453125" style="1" customWidth="1"/>
    <col min="10898" max="10898" width="7" style="1" customWidth="1"/>
    <col min="10899" max="10899" width="6.54296875" style="1" customWidth="1"/>
    <col min="10900" max="10900" width="7.26953125" style="1" customWidth="1"/>
    <col min="10901" max="10901" width="4.81640625" style="1" customWidth="1"/>
    <col min="10902" max="10903" width="4.453125" style="1" customWidth="1"/>
    <col min="10904" max="10904" width="4.1796875" style="1" customWidth="1"/>
    <col min="10905" max="10905" width="4.7265625" style="1" customWidth="1"/>
    <col min="10906" max="10906" width="7.81640625" style="1" customWidth="1"/>
    <col min="10907" max="10907" width="7.54296875" style="1" customWidth="1"/>
    <col min="10908" max="10908" width="5.54296875" style="1" customWidth="1"/>
    <col min="10909" max="10909" width="7.1796875" style="1" customWidth="1"/>
    <col min="10910" max="10910" width="8" style="1" customWidth="1"/>
    <col min="10911" max="10912" width="7.453125" style="1" customWidth="1"/>
    <col min="10913" max="10913" width="5.54296875" style="1" customWidth="1"/>
    <col min="10914" max="10914" width="6.26953125" style="1" customWidth="1"/>
    <col min="10915" max="10915" width="6.7265625" style="1" customWidth="1"/>
    <col min="10916" max="10916" width="6.26953125" style="1" customWidth="1"/>
    <col min="10917" max="10917" width="8.54296875" style="1" customWidth="1"/>
    <col min="10918" max="10918" width="7.1796875" style="1" customWidth="1"/>
    <col min="10919" max="10919" width="7.26953125" style="1" customWidth="1"/>
    <col min="10920" max="10920" width="6.453125" style="1" customWidth="1"/>
    <col min="10921" max="10921" width="7.54296875" style="1" customWidth="1"/>
    <col min="10922" max="10922" width="7.1796875" style="1" customWidth="1"/>
    <col min="10923" max="10923" width="5.54296875" style="1" customWidth="1"/>
    <col min="10924" max="10924" width="6.1796875" style="1" customWidth="1"/>
    <col min="10925" max="10925" width="6.81640625" style="1" customWidth="1"/>
    <col min="10926" max="10926" width="5.54296875" style="1" customWidth="1"/>
    <col min="10927" max="10928" width="4.7265625" style="1" customWidth="1"/>
    <col min="10929" max="10930" width="4.81640625" style="1" customWidth="1"/>
    <col min="10931" max="10931" width="4.26953125" style="1" customWidth="1"/>
    <col min="10932" max="11132" width="9.1796875" style="1"/>
    <col min="11133" max="11133" width="11" style="1" customWidth="1"/>
    <col min="11134" max="11134" width="44.453125" style="1" customWidth="1"/>
    <col min="11135" max="11135" width="13.26953125" style="1" customWidth="1"/>
    <col min="11136" max="11136" width="7.1796875" style="1" customWidth="1"/>
    <col min="11137" max="11137" width="8.81640625" style="1" customWidth="1"/>
    <col min="11138" max="11141" width="7.1796875" style="1" customWidth="1"/>
    <col min="11142" max="11142" width="6.54296875" style="1" customWidth="1"/>
    <col min="11143" max="11143" width="6.453125" style="1" customWidth="1"/>
    <col min="11144" max="11144" width="6.54296875" style="1" customWidth="1"/>
    <col min="11145" max="11145" width="6.1796875" style="1" customWidth="1"/>
    <col min="11146" max="11146" width="6.453125" style="1" customWidth="1"/>
    <col min="11147" max="11147" width="6.26953125" style="1" customWidth="1"/>
    <col min="11148" max="11148" width="7.26953125" style="1" customWidth="1"/>
    <col min="11149" max="11149" width="8.453125" style="1" customWidth="1"/>
    <col min="11150" max="11150" width="5.54296875" style="1" customWidth="1"/>
    <col min="11151" max="11151" width="7.26953125" style="1" customWidth="1"/>
    <col min="11152" max="11152" width="6.1796875" style="1" customWidth="1"/>
    <col min="11153" max="11153" width="5.453125" style="1" customWidth="1"/>
    <col min="11154" max="11154" width="7" style="1" customWidth="1"/>
    <col min="11155" max="11155" width="6.54296875" style="1" customWidth="1"/>
    <col min="11156" max="11156" width="7.26953125" style="1" customWidth="1"/>
    <col min="11157" max="11157" width="4.81640625" style="1" customWidth="1"/>
    <col min="11158" max="11159" width="4.453125" style="1" customWidth="1"/>
    <col min="11160" max="11160" width="4.1796875" style="1" customWidth="1"/>
    <col min="11161" max="11161" width="4.7265625" style="1" customWidth="1"/>
    <col min="11162" max="11162" width="7.81640625" style="1" customWidth="1"/>
    <col min="11163" max="11163" width="7.54296875" style="1" customWidth="1"/>
    <col min="11164" max="11164" width="5.54296875" style="1" customWidth="1"/>
    <col min="11165" max="11165" width="7.1796875" style="1" customWidth="1"/>
    <col min="11166" max="11166" width="8" style="1" customWidth="1"/>
    <col min="11167" max="11168" width="7.453125" style="1" customWidth="1"/>
    <col min="11169" max="11169" width="5.54296875" style="1" customWidth="1"/>
    <col min="11170" max="11170" width="6.26953125" style="1" customWidth="1"/>
    <col min="11171" max="11171" width="6.7265625" style="1" customWidth="1"/>
    <col min="11172" max="11172" width="6.26953125" style="1" customWidth="1"/>
    <col min="11173" max="11173" width="8.54296875" style="1" customWidth="1"/>
    <col min="11174" max="11174" width="7.1796875" style="1" customWidth="1"/>
    <col min="11175" max="11175" width="7.26953125" style="1" customWidth="1"/>
    <col min="11176" max="11176" width="6.453125" style="1" customWidth="1"/>
    <col min="11177" max="11177" width="7.54296875" style="1" customWidth="1"/>
    <col min="11178" max="11178" width="7.1796875" style="1" customWidth="1"/>
    <col min="11179" max="11179" width="5.54296875" style="1" customWidth="1"/>
    <col min="11180" max="11180" width="6.1796875" style="1" customWidth="1"/>
    <col min="11181" max="11181" width="6.81640625" style="1" customWidth="1"/>
    <col min="11182" max="11182" width="5.54296875" style="1" customWidth="1"/>
    <col min="11183" max="11184" width="4.7265625" style="1" customWidth="1"/>
    <col min="11185" max="11186" width="4.81640625" style="1" customWidth="1"/>
    <col min="11187" max="11187" width="4.26953125" style="1" customWidth="1"/>
    <col min="11188" max="11388" width="9.1796875" style="1"/>
    <col min="11389" max="11389" width="11" style="1" customWidth="1"/>
    <col min="11390" max="11390" width="44.453125" style="1" customWidth="1"/>
    <col min="11391" max="11391" width="13.26953125" style="1" customWidth="1"/>
    <col min="11392" max="11392" width="7.1796875" style="1" customWidth="1"/>
    <col min="11393" max="11393" width="8.81640625" style="1" customWidth="1"/>
    <col min="11394" max="11397" width="7.1796875" style="1" customWidth="1"/>
    <col min="11398" max="11398" width="6.54296875" style="1" customWidth="1"/>
    <col min="11399" max="11399" width="6.453125" style="1" customWidth="1"/>
    <col min="11400" max="11400" width="6.54296875" style="1" customWidth="1"/>
    <col min="11401" max="11401" width="6.1796875" style="1" customWidth="1"/>
    <col min="11402" max="11402" width="6.453125" style="1" customWidth="1"/>
    <col min="11403" max="11403" width="6.26953125" style="1" customWidth="1"/>
    <col min="11404" max="11404" width="7.26953125" style="1" customWidth="1"/>
    <col min="11405" max="11405" width="8.453125" style="1" customWidth="1"/>
    <col min="11406" max="11406" width="5.54296875" style="1" customWidth="1"/>
    <col min="11407" max="11407" width="7.26953125" style="1" customWidth="1"/>
    <col min="11408" max="11408" width="6.1796875" style="1" customWidth="1"/>
    <col min="11409" max="11409" width="5.453125" style="1" customWidth="1"/>
    <col min="11410" max="11410" width="7" style="1" customWidth="1"/>
    <col min="11411" max="11411" width="6.54296875" style="1" customWidth="1"/>
    <col min="11412" max="11412" width="7.26953125" style="1" customWidth="1"/>
    <col min="11413" max="11413" width="4.81640625" style="1" customWidth="1"/>
    <col min="11414" max="11415" width="4.453125" style="1" customWidth="1"/>
    <col min="11416" max="11416" width="4.1796875" style="1" customWidth="1"/>
    <col min="11417" max="11417" width="4.7265625" style="1" customWidth="1"/>
    <col min="11418" max="11418" width="7.81640625" style="1" customWidth="1"/>
    <col min="11419" max="11419" width="7.54296875" style="1" customWidth="1"/>
    <col min="11420" max="11420" width="5.54296875" style="1" customWidth="1"/>
    <col min="11421" max="11421" width="7.1796875" style="1" customWidth="1"/>
    <col min="11422" max="11422" width="8" style="1" customWidth="1"/>
    <col min="11423" max="11424" width="7.453125" style="1" customWidth="1"/>
    <col min="11425" max="11425" width="5.54296875" style="1" customWidth="1"/>
    <col min="11426" max="11426" width="6.26953125" style="1" customWidth="1"/>
    <col min="11427" max="11427" width="6.7265625" style="1" customWidth="1"/>
    <col min="11428" max="11428" width="6.26953125" style="1" customWidth="1"/>
    <col min="11429" max="11429" width="8.54296875" style="1" customWidth="1"/>
    <col min="11430" max="11430" width="7.1796875" style="1" customWidth="1"/>
    <col min="11431" max="11431" width="7.26953125" style="1" customWidth="1"/>
    <col min="11432" max="11432" width="6.453125" style="1" customWidth="1"/>
    <col min="11433" max="11433" width="7.54296875" style="1" customWidth="1"/>
    <col min="11434" max="11434" width="7.1796875" style="1" customWidth="1"/>
    <col min="11435" max="11435" width="5.54296875" style="1" customWidth="1"/>
    <col min="11436" max="11436" width="6.1796875" style="1" customWidth="1"/>
    <col min="11437" max="11437" width="6.81640625" style="1" customWidth="1"/>
    <col min="11438" max="11438" width="5.54296875" style="1" customWidth="1"/>
    <col min="11439" max="11440" width="4.7265625" style="1" customWidth="1"/>
    <col min="11441" max="11442" width="4.81640625" style="1" customWidth="1"/>
    <col min="11443" max="11443" width="4.26953125" style="1" customWidth="1"/>
    <col min="11444" max="11644" width="9.1796875" style="1"/>
    <col min="11645" max="11645" width="11" style="1" customWidth="1"/>
    <col min="11646" max="11646" width="44.453125" style="1" customWidth="1"/>
    <col min="11647" max="11647" width="13.26953125" style="1" customWidth="1"/>
    <col min="11648" max="11648" width="7.1796875" style="1" customWidth="1"/>
    <col min="11649" max="11649" width="8.81640625" style="1" customWidth="1"/>
    <col min="11650" max="11653" width="7.1796875" style="1" customWidth="1"/>
    <col min="11654" max="11654" width="6.54296875" style="1" customWidth="1"/>
    <col min="11655" max="11655" width="6.453125" style="1" customWidth="1"/>
    <col min="11656" max="11656" width="6.54296875" style="1" customWidth="1"/>
    <col min="11657" max="11657" width="6.1796875" style="1" customWidth="1"/>
    <col min="11658" max="11658" width="6.453125" style="1" customWidth="1"/>
    <col min="11659" max="11659" width="6.26953125" style="1" customWidth="1"/>
    <col min="11660" max="11660" width="7.26953125" style="1" customWidth="1"/>
    <col min="11661" max="11661" width="8.453125" style="1" customWidth="1"/>
    <col min="11662" max="11662" width="5.54296875" style="1" customWidth="1"/>
    <col min="11663" max="11663" width="7.26953125" style="1" customWidth="1"/>
    <col min="11664" max="11664" width="6.1796875" style="1" customWidth="1"/>
    <col min="11665" max="11665" width="5.453125" style="1" customWidth="1"/>
    <col min="11666" max="11666" width="7" style="1" customWidth="1"/>
    <col min="11667" max="11667" width="6.54296875" style="1" customWidth="1"/>
    <col min="11668" max="11668" width="7.26953125" style="1" customWidth="1"/>
    <col min="11669" max="11669" width="4.81640625" style="1" customWidth="1"/>
    <col min="11670" max="11671" width="4.453125" style="1" customWidth="1"/>
    <col min="11672" max="11672" width="4.1796875" style="1" customWidth="1"/>
    <col min="11673" max="11673" width="4.7265625" style="1" customWidth="1"/>
    <col min="11674" max="11674" width="7.81640625" style="1" customWidth="1"/>
    <col min="11675" max="11675" width="7.54296875" style="1" customWidth="1"/>
    <col min="11676" max="11676" width="5.54296875" style="1" customWidth="1"/>
    <col min="11677" max="11677" width="7.1796875" style="1" customWidth="1"/>
    <col min="11678" max="11678" width="8" style="1" customWidth="1"/>
    <col min="11679" max="11680" width="7.453125" style="1" customWidth="1"/>
    <col min="11681" max="11681" width="5.54296875" style="1" customWidth="1"/>
    <col min="11682" max="11682" width="6.26953125" style="1" customWidth="1"/>
    <col min="11683" max="11683" width="6.7265625" style="1" customWidth="1"/>
    <col min="11684" max="11684" width="6.26953125" style="1" customWidth="1"/>
    <col min="11685" max="11685" width="8.54296875" style="1" customWidth="1"/>
    <col min="11686" max="11686" width="7.1796875" style="1" customWidth="1"/>
    <col min="11687" max="11687" width="7.26953125" style="1" customWidth="1"/>
    <col min="11688" max="11688" width="6.453125" style="1" customWidth="1"/>
    <col min="11689" max="11689" width="7.54296875" style="1" customWidth="1"/>
    <col min="11690" max="11690" width="7.1796875" style="1" customWidth="1"/>
    <col min="11691" max="11691" width="5.54296875" style="1" customWidth="1"/>
    <col min="11692" max="11692" width="6.1796875" style="1" customWidth="1"/>
    <col min="11693" max="11693" width="6.81640625" style="1" customWidth="1"/>
    <col min="11694" max="11694" width="5.54296875" style="1" customWidth="1"/>
    <col min="11695" max="11696" width="4.7265625" style="1" customWidth="1"/>
    <col min="11697" max="11698" width="4.81640625" style="1" customWidth="1"/>
    <col min="11699" max="11699" width="4.26953125" style="1" customWidth="1"/>
    <col min="11700" max="11900" width="9.1796875" style="1"/>
    <col min="11901" max="11901" width="11" style="1" customWidth="1"/>
    <col min="11902" max="11902" width="44.453125" style="1" customWidth="1"/>
    <col min="11903" max="11903" width="13.26953125" style="1" customWidth="1"/>
    <col min="11904" max="11904" width="7.1796875" style="1" customWidth="1"/>
    <col min="11905" max="11905" width="8.81640625" style="1" customWidth="1"/>
    <col min="11906" max="11909" width="7.1796875" style="1" customWidth="1"/>
    <col min="11910" max="11910" width="6.54296875" style="1" customWidth="1"/>
    <col min="11911" max="11911" width="6.453125" style="1" customWidth="1"/>
    <col min="11912" max="11912" width="6.54296875" style="1" customWidth="1"/>
    <col min="11913" max="11913" width="6.1796875" style="1" customWidth="1"/>
    <col min="11914" max="11914" width="6.453125" style="1" customWidth="1"/>
    <col min="11915" max="11915" width="6.26953125" style="1" customWidth="1"/>
    <col min="11916" max="11916" width="7.26953125" style="1" customWidth="1"/>
    <col min="11917" max="11917" width="8.453125" style="1" customWidth="1"/>
    <col min="11918" max="11918" width="5.54296875" style="1" customWidth="1"/>
    <col min="11919" max="11919" width="7.26953125" style="1" customWidth="1"/>
    <col min="11920" max="11920" width="6.1796875" style="1" customWidth="1"/>
    <col min="11921" max="11921" width="5.453125" style="1" customWidth="1"/>
    <col min="11922" max="11922" width="7" style="1" customWidth="1"/>
    <col min="11923" max="11923" width="6.54296875" style="1" customWidth="1"/>
    <col min="11924" max="11924" width="7.26953125" style="1" customWidth="1"/>
    <col min="11925" max="11925" width="4.81640625" style="1" customWidth="1"/>
    <col min="11926" max="11927" width="4.453125" style="1" customWidth="1"/>
    <col min="11928" max="11928" width="4.1796875" style="1" customWidth="1"/>
    <col min="11929" max="11929" width="4.7265625" style="1" customWidth="1"/>
    <col min="11930" max="11930" width="7.81640625" style="1" customWidth="1"/>
    <col min="11931" max="11931" width="7.54296875" style="1" customWidth="1"/>
    <col min="11932" max="11932" width="5.54296875" style="1" customWidth="1"/>
    <col min="11933" max="11933" width="7.1796875" style="1" customWidth="1"/>
    <col min="11934" max="11934" width="8" style="1" customWidth="1"/>
    <col min="11935" max="11936" width="7.453125" style="1" customWidth="1"/>
    <col min="11937" max="11937" width="5.54296875" style="1" customWidth="1"/>
    <col min="11938" max="11938" width="6.26953125" style="1" customWidth="1"/>
    <col min="11939" max="11939" width="6.7265625" style="1" customWidth="1"/>
    <col min="11940" max="11940" width="6.26953125" style="1" customWidth="1"/>
    <col min="11941" max="11941" width="8.54296875" style="1" customWidth="1"/>
    <col min="11942" max="11942" width="7.1796875" style="1" customWidth="1"/>
    <col min="11943" max="11943" width="7.26953125" style="1" customWidth="1"/>
    <col min="11944" max="11944" width="6.453125" style="1" customWidth="1"/>
    <col min="11945" max="11945" width="7.54296875" style="1" customWidth="1"/>
    <col min="11946" max="11946" width="7.1796875" style="1" customWidth="1"/>
    <col min="11947" max="11947" width="5.54296875" style="1" customWidth="1"/>
    <col min="11948" max="11948" width="6.1796875" style="1" customWidth="1"/>
    <col min="11949" max="11949" width="6.81640625" style="1" customWidth="1"/>
    <col min="11950" max="11950" width="5.54296875" style="1" customWidth="1"/>
    <col min="11951" max="11952" width="4.7265625" style="1" customWidth="1"/>
    <col min="11953" max="11954" width="4.81640625" style="1" customWidth="1"/>
    <col min="11955" max="11955" width="4.26953125" style="1" customWidth="1"/>
    <col min="11956" max="12156" width="9.1796875" style="1"/>
    <col min="12157" max="12157" width="11" style="1" customWidth="1"/>
    <col min="12158" max="12158" width="44.453125" style="1" customWidth="1"/>
    <col min="12159" max="12159" width="13.26953125" style="1" customWidth="1"/>
    <col min="12160" max="12160" width="7.1796875" style="1" customWidth="1"/>
    <col min="12161" max="12161" width="8.81640625" style="1" customWidth="1"/>
    <col min="12162" max="12165" width="7.1796875" style="1" customWidth="1"/>
    <col min="12166" max="12166" width="6.54296875" style="1" customWidth="1"/>
    <col min="12167" max="12167" width="6.453125" style="1" customWidth="1"/>
    <col min="12168" max="12168" width="6.54296875" style="1" customWidth="1"/>
    <col min="12169" max="12169" width="6.1796875" style="1" customWidth="1"/>
    <col min="12170" max="12170" width="6.453125" style="1" customWidth="1"/>
    <col min="12171" max="12171" width="6.26953125" style="1" customWidth="1"/>
    <col min="12172" max="12172" width="7.26953125" style="1" customWidth="1"/>
    <col min="12173" max="12173" width="8.453125" style="1" customWidth="1"/>
    <col min="12174" max="12174" width="5.54296875" style="1" customWidth="1"/>
    <col min="12175" max="12175" width="7.26953125" style="1" customWidth="1"/>
    <col min="12176" max="12176" width="6.1796875" style="1" customWidth="1"/>
    <col min="12177" max="12177" width="5.453125" style="1" customWidth="1"/>
    <col min="12178" max="12178" width="7" style="1" customWidth="1"/>
    <col min="12179" max="12179" width="6.54296875" style="1" customWidth="1"/>
    <col min="12180" max="12180" width="7.26953125" style="1" customWidth="1"/>
    <col min="12181" max="12181" width="4.81640625" style="1" customWidth="1"/>
    <col min="12182" max="12183" width="4.453125" style="1" customWidth="1"/>
    <col min="12184" max="12184" width="4.1796875" style="1" customWidth="1"/>
    <col min="12185" max="12185" width="4.7265625" style="1" customWidth="1"/>
    <col min="12186" max="12186" width="7.81640625" style="1" customWidth="1"/>
    <col min="12187" max="12187" width="7.54296875" style="1" customWidth="1"/>
    <col min="12188" max="12188" width="5.54296875" style="1" customWidth="1"/>
    <col min="12189" max="12189" width="7.1796875" style="1" customWidth="1"/>
    <col min="12190" max="12190" width="8" style="1" customWidth="1"/>
    <col min="12191" max="12192" width="7.453125" style="1" customWidth="1"/>
    <col min="12193" max="12193" width="5.54296875" style="1" customWidth="1"/>
    <col min="12194" max="12194" width="6.26953125" style="1" customWidth="1"/>
    <col min="12195" max="12195" width="6.7265625" style="1" customWidth="1"/>
    <col min="12196" max="12196" width="6.26953125" style="1" customWidth="1"/>
    <col min="12197" max="12197" width="8.54296875" style="1" customWidth="1"/>
    <col min="12198" max="12198" width="7.1796875" style="1" customWidth="1"/>
    <col min="12199" max="12199" width="7.26953125" style="1" customWidth="1"/>
    <col min="12200" max="12200" width="6.453125" style="1" customWidth="1"/>
    <col min="12201" max="12201" width="7.54296875" style="1" customWidth="1"/>
    <col min="12202" max="12202" width="7.1796875" style="1" customWidth="1"/>
    <col min="12203" max="12203" width="5.54296875" style="1" customWidth="1"/>
    <col min="12204" max="12204" width="6.1796875" style="1" customWidth="1"/>
    <col min="12205" max="12205" width="6.81640625" style="1" customWidth="1"/>
    <col min="12206" max="12206" width="5.54296875" style="1" customWidth="1"/>
    <col min="12207" max="12208" width="4.7265625" style="1" customWidth="1"/>
    <col min="12209" max="12210" width="4.81640625" style="1" customWidth="1"/>
    <col min="12211" max="12211" width="4.26953125" style="1" customWidth="1"/>
    <col min="12212" max="12412" width="9.1796875" style="1"/>
    <col min="12413" max="12413" width="11" style="1" customWidth="1"/>
    <col min="12414" max="12414" width="44.453125" style="1" customWidth="1"/>
    <col min="12415" max="12415" width="13.26953125" style="1" customWidth="1"/>
    <col min="12416" max="12416" width="7.1796875" style="1" customWidth="1"/>
    <col min="12417" max="12417" width="8.81640625" style="1" customWidth="1"/>
    <col min="12418" max="12421" width="7.1796875" style="1" customWidth="1"/>
    <col min="12422" max="12422" width="6.54296875" style="1" customWidth="1"/>
    <col min="12423" max="12423" width="6.453125" style="1" customWidth="1"/>
    <col min="12424" max="12424" width="6.54296875" style="1" customWidth="1"/>
    <col min="12425" max="12425" width="6.1796875" style="1" customWidth="1"/>
    <col min="12426" max="12426" width="6.453125" style="1" customWidth="1"/>
    <col min="12427" max="12427" width="6.26953125" style="1" customWidth="1"/>
    <col min="12428" max="12428" width="7.26953125" style="1" customWidth="1"/>
    <col min="12429" max="12429" width="8.453125" style="1" customWidth="1"/>
    <col min="12430" max="12430" width="5.54296875" style="1" customWidth="1"/>
    <col min="12431" max="12431" width="7.26953125" style="1" customWidth="1"/>
    <col min="12432" max="12432" width="6.1796875" style="1" customWidth="1"/>
    <col min="12433" max="12433" width="5.453125" style="1" customWidth="1"/>
    <col min="12434" max="12434" width="7" style="1" customWidth="1"/>
    <col min="12435" max="12435" width="6.54296875" style="1" customWidth="1"/>
    <col min="12436" max="12436" width="7.26953125" style="1" customWidth="1"/>
    <col min="12437" max="12437" width="4.81640625" style="1" customWidth="1"/>
    <col min="12438" max="12439" width="4.453125" style="1" customWidth="1"/>
    <col min="12440" max="12440" width="4.1796875" style="1" customWidth="1"/>
    <col min="12441" max="12441" width="4.7265625" style="1" customWidth="1"/>
    <col min="12442" max="12442" width="7.81640625" style="1" customWidth="1"/>
    <col min="12443" max="12443" width="7.54296875" style="1" customWidth="1"/>
    <col min="12444" max="12444" width="5.54296875" style="1" customWidth="1"/>
    <col min="12445" max="12445" width="7.1796875" style="1" customWidth="1"/>
    <col min="12446" max="12446" width="8" style="1" customWidth="1"/>
    <col min="12447" max="12448" width="7.453125" style="1" customWidth="1"/>
    <col min="12449" max="12449" width="5.54296875" style="1" customWidth="1"/>
    <col min="12450" max="12450" width="6.26953125" style="1" customWidth="1"/>
    <col min="12451" max="12451" width="6.7265625" style="1" customWidth="1"/>
    <col min="12452" max="12452" width="6.26953125" style="1" customWidth="1"/>
    <col min="12453" max="12453" width="8.54296875" style="1" customWidth="1"/>
    <col min="12454" max="12454" width="7.1796875" style="1" customWidth="1"/>
    <col min="12455" max="12455" width="7.26953125" style="1" customWidth="1"/>
    <col min="12456" max="12456" width="6.453125" style="1" customWidth="1"/>
    <col min="12457" max="12457" width="7.54296875" style="1" customWidth="1"/>
    <col min="12458" max="12458" width="7.1796875" style="1" customWidth="1"/>
    <col min="12459" max="12459" width="5.54296875" style="1" customWidth="1"/>
    <col min="12460" max="12460" width="6.1796875" style="1" customWidth="1"/>
    <col min="12461" max="12461" width="6.81640625" style="1" customWidth="1"/>
    <col min="12462" max="12462" width="5.54296875" style="1" customWidth="1"/>
    <col min="12463" max="12464" width="4.7265625" style="1" customWidth="1"/>
    <col min="12465" max="12466" width="4.81640625" style="1" customWidth="1"/>
    <col min="12467" max="12467" width="4.26953125" style="1" customWidth="1"/>
    <col min="12468" max="12668" width="9.1796875" style="1"/>
    <col min="12669" max="12669" width="11" style="1" customWidth="1"/>
    <col min="12670" max="12670" width="44.453125" style="1" customWidth="1"/>
    <col min="12671" max="12671" width="13.26953125" style="1" customWidth="1"/>
    <col min="12672" max="12672" width="7.1796875" style="1" customWidth="1"/>
    <col min="12673" max="12673" width="8.81640625" style="1" customWidth="1"/>
    <col min="12674" max="12677" width="7.1796875" style="1" customWidth="1"/>
    <col min="12678" max="12678" width="6.54296875" style="1" customWidth="1"/>
    <col min="12679" max="12679" width="6.453125" style="1" customWidth="1"/>
    <col min="12680" max="12680" width="6.54296875" style="1" customWidth="1"/>
    <col min="12681" max="12681" width="6.1796875" style="1" customWidth="1"/>
    <col min="12682" max="12682" width="6.453125" style="1" customWidth="1"/>
    <col min="12683" max="12683" width="6.26953125" style="1" customWidth="1"/>
    <col min="12684" max="12684" width="7.26953125" style="1" customWidth="1"/>
    <col min="12685" max="12685" width="8.453125" style="1" customWidth="1"/>
    <col min="12686" max="12686" width="5.54296875" style="1" customWidth="1"/>
    <col min="12687" max="12687" width="7.26953125" style="1" customWidth="1"/>
    <col min="12688" max="12688" width="6.1796875" style="1" customWidth="1"/>
    <col min="12689" max="12689" width="5.453125" style="1" customWidth="1"/>
    <col min="12690" max="12690" width="7" style="1" customWidth="1"/>
    <col min="12691" max="12691" width="6.54296875" style="1" customWidth="1"/>
    <col min="12692" max="12692" width="7.26953125" style="1" customWidth="1"/>
    <col min="12693" max="12693" width="4.81640625" style="1" customWidth="1"/>
    <col min="12694" max="12695" width="4.453125" style="1" customWidth="1"/>
    <col min="12696" max="12696" width="4.1796875" style="1" customWidth="1"/>
    <col min="12697" max="12697" width="4.7265625" style="1" customWidth="1"/>
    <col min="12698" max="12698" width="7.81640625" style="1" customWidth="1"/>
    <col min="12699" max="12699" width="7.54296875" style="1" customWidth="1"/>
    <col min="12700" max="12700" width="5.54296875" style="1" customWidth="1"/>
    <col min="12701" max="12701" width="7.1796875" style="1" customWidth="1"/>
    <col min="12702" max="12702" width="8" style="1" customWidth="1"/>
    <col min="12703" max="12704" width="7.453125" style="1" customWidth="1"/>
    <col min="12705" max="12705" width="5.54296875" style="1" customWidth="1"/>
    <col min="12706" max="12706" width="6.26953125" style="1" customWidth="1"/>
    <col min="12707" max="12707" width="6.7265625" style="1" customWidth="1"/>
    <col min="12708" max="12708" width="6.26953125" style="1" customWidth="1"/>
    <col min="12709" max="12709" width="8.54296875" style="1" customWidth="1"/>
    <col min="12710" max="12710" width="7.1796875" style="1" customWidth="1"/>
    <col min="12711" max="12711" width="7.26953125" style="1" customWidth="1"/>
    <col min="12712" max="12712" width="6.453125" style="1" customWidth="1"/>
    <col min="12713" max="12713" width="7.54296875" style="1" customWidth="1"/>
    <col min="12714" max="12714" width="7.1796875" style="1" customWidth="1"/>
    <col min="12715" max="12715" width="5.54296875" style="1" customWidth="1"/>
    <col min="12716" max="12716" width="6.1796875" style="1" customWidth="1"/>
    <col min="12717" max="12717" width="6.81640625" style="1" customWidth="1"/>
    <col min="12718" max="12718" width="5.54296875" style="1" customWidth="1"/>
    <col min="12719" max="12720" width="4.7265625" style="1" customWidth="1"/>
    <col min="12721" max="12722" width="4.81640625" style="1" customWidth="1"/>
    <col min="12723" max="12723" width="4.26953125" style="1" customWidth="1"/>
    <col min="12724" max="12924" width="9.1796875" style="1"/>
    <col min="12925" max="12925" width="11" style="1" customWidth="1"/>
    <col min="12926" max="12926" width="44.453125" style="1" customWidth="1"/>
    <col min="12927" max="12927" width="13.26953125" style="1" customWidth="1"/>
    <col min="12928" max="12928" width="7.1796875" style="1" customWidth="1"/>
    <col min="12929" max="12929" width="8.81640625" style="1" customWidth="1"/>
    <col min="12930" max="12933" width="7.1796875" style="1" customWidth="1"/>
    <col min="12934" max="12934" width="6.54296875" style="1" customWidth="1"/>
    <col min="12935" max="12935" width="6.453125" style="1" customWidth="1"/>
    <col min="12936" max="12936" width="6.54296875" style="1" customWidth="1"/>
    <col min="12937" max="12937" width="6.1796875" style="1" customWidth="1"/>
    <col min="12938" max="12938" width="6.453125" style="1" customWidth="1"/>
    <col min="12939" max="12939" width="6.26953125" style="1" customWidth="1"/>
    <col min="12940" max="12940" width="7.26953125" style="1" customWidth="1"/>
    <col min="12941" max="12941" width="8.453125" style="1" customWidth="1"/>
    <col min="12942" max="12942" width="5.54296875" style="1" customWidth="1"/>
    <col min="12943" max="12943" width="7.26953125" style="1" customWidth="1"/>
    <col min="12944" max="12944" width="6.1796875" style="1" customWidth="1"/>
    <col min="12945" max="12945" width="5.453125" style="1" customWidth="1"/>
    <col min="12946" max="12946" width="7" style="1" customWidth="1"/>
    <col min="12947" max="12947" width="6.54296875" style="1" customWidth="1"/>
    <col min="12948" max="12948" width="7.26953125" style="1" customWidth="1"/>
    <col min="12949" max="12949" width="4.81640625" style="1" customWidth="1"/>
    <col min="12950" max="12951" width="4.453125" style="1" customWidth="1"/>
    <col min="12952" max="12952" width="4.1796875" style="1" customWidth="1"/>
    <col min="12953" max="12953" width="4.7265625" style="1" customWidth="1"/>
    <col min="12954" max="12954" width="7.81640625" style="1" customWidth="1"/>
    <col min="12955" max="12955" width="7.54296875" style="1" customWidth="1"/>
    <col min="12956" max="12956" width="5.54296875" style="1" customWidth="1"/>
    <col min="12957" max="12957" width="7.1796875" style="1" customWidth="1"/>
    <col min="12958" max="12958" width="8" style="1" customWidth="1"/>
    <col min="12959" max="12960" width="7.453125" style="1" customWidth="1"/>
    <col min="12961" max="12961" width="5.54296875" style="1" customWidth="1"/>
    <col min="12962" max="12962" width="6.26953125" style="1" customWidth="1"/>
    <col min="12963" max="12963" width="6.7265625" style="1" customWidth="1"/>
    <col min="12964" max="12964" width="6.26953125" style="1" customWidth="1"/>
    <col min="12965" max="12965" width="8.54296875" style="1" customWidth="1"/>
    <col min="12966" max="12966" width="7.1796875" style="1" customWidth="1"/>
    <col min="12967" max="12967" width="7.26953125" style="1" customWidth="1"/>
    <col min="12968" max="12968" width="6.453125" style="1" customWidth="1"/>
    <col min="12969" max="12969" width="7.54296875" style="1" customWidth="1"/>
    <col min="12970" max="12970" width="7.1796875" style="1" customWidth="1"/>
    <col min="12971" max="12971" width="5.54296875" style="1" customWidth="1"/>
    <col min="12972" max="12972" width="6.1796875" style="1" customWidth="1"/>
    <col min="12973" max="12973" width="6.81640625" style="1" customWidth="1"/>
    <col min="12974" max="12974" width="5.54296875" style="1" customWidth="1"/>
    <col min="12975" max="12976" width="4.7265625" style="1" customWidth="1"/>
    <col min="12977" max="12978" width="4.81640625" style="1" customWidth="1"/>
    <col min="12979" max="12979" width="4.26953125" style="1" customWidth="1"/>
    <col min="12980" max="13180" width="9.1796875" style="1"/>
    <col min="13181" max="13181" width="11" style="1" customWidth="1"/>
    <col min="13182" max="13182" width="44.453125" style="1" customWidth="1"/>
    <col min="13183" max="13183" width="13.26953125" style="1" customWidth="1"/>
    <col min="13184" max="13184" width="7.1796875" style="1" customWidth="1"/>
    <col min="13185" max="13185" width="8.81640625" style="1" customWidth="1"/>
    <col min="13186" max="13189" width="7.1796875" style="1" customWidth="1"/>
    <col min="13190" max="13190" width="6.54296875" style="1" customWidth="1"/>
    <col min="13191" max="13191" width="6.453125" style="1" customWidth="1"/>
    <col min="13192" max="13192" width="6.54296875" style="1" customWidth="1"/>
    <col min="13193" max="13193" width="6.1796875" style="1" customWidth="1"/>
    <col min="13194" max="13194" width="6.453125" style="1" customWidth="1"/>
    <col min="13195" max="13195" width="6.26953125" style="1" customWidth="1"/>
    <col min="13196" max="13196" width="7.26953125" style="1" customWidth="1"/>
    <col min="13197" max="13197" width="8.453125" style="1" customWidth="1"/>
    <col min="13198" max="13198" width="5.54296875" style="1" customWidth="1"/>
    <col min="13199" max="13199" width="7.26953125" style="1" customWidth="1"/>
    <col min="13200" max="13200" width="6.1796875" style="1" customWidth="1"/>
    <col min="13201" max="13201" width="5.453125" style="1" customWidth="1"/>
    <col min="13202" max="13202" width="7" style="1" customWidth="1"/>
    <col min="13203" max="13203" width="6.54296875" style="1" customWidth="1"/>
    <col min="13204" max="13204" width="7.26953125" style="1" customWidth="1"/>
    <col min="13205" max="13205" width="4.81640625" style="1" customWidth="1"/>
    <col min="13206" max="13207" width="4.453125" style="1" customWidth="1"/>
    <col min="13208" max="13208" width="4.1796875" style="1" customWidth="1"/>
    <col min="13209" max="13209" width="4.7265625" style="1" customWidth="1"/>
    <col min="13210" max="13210" width="7.81640625" style="1" customWidth="1"/>
    <col min="13211" max="13211" width="7.54296875" style="1" customWidth="1"/>
    <col min="13212" max="13212" width="5.54296875" style="1" customWidth="1"/>
    <col min="13213" max="13213" width="7.1796875" style="1" customWidth="1"/>
    <col min="13214" max="13214" width="8" style="1" customWidth="1"/>
    <col min="13215" max="13216" width="7.453125" style="1" customWidth="1"/>
    <col min="13217" max="13217" width="5.54296875" style="1" customWidth="1"/>
    <col min="13218" max="13218" width="6.26953125" style="1" customWidth="1"/>
    <col min="13219" max="13219" width="6.7265625" style="1" customWidth="1"/>
    <col min="13220" max="13220" width="6.26953125" style="1" customWidth="1"/>
    <col min="13221" max="13221" width="8.54296875" style="1" customWidth="1"/>
    <col min="13222" max="13222" width="7.1796875" style="1" customWidth="1"/>
    <col min="13223" max="13223" width="7.26953125" style="1" customWidth="1"/>
    <col min="13224" max="13224" width="6.453125" style="1" customWidth="1"/>
    <col min="13225" max="13225" width="7.54296875" style="1" customWidth="1"/>
    <col min="13226" max="13226" width="7.1796875" style="1" customWidth="1"/>
    <col min="13227" max="13227" width="5.54296875" style="1" customWidth="1"/>
    <col min="13228" max="13228" width="6.1796875" style="1" customWidth="1"/>
    <col min="13229" max="13229" width="6.81640625" style="1" customWidth="1"/>
    <col min="13230" max="13230" width="5.54296875" style="1" customWidth="1"/>
    <col min="13231" max="13232" width="4.7265625" style="1" customWidth="1"/>
    <col min="13233" max="13234" width="4.81640625" style="1" customWidth="1"/>
    <col min="13235" max="13235" width="4.26953125" style="1" customWidth="1"/>
    <col min="13236" max="13436" width="9.1796875" style="1"/>
    <col min="13437" max="13437" width="11" style="1" customWidth="1"/>
    <col min="13438" max="13438" width="44.453125" style="1" customWidth="1"/>
    <col min="13439" max="13439" width="13.26953125" style="1" customWidth="1"/>
    <col min="13440" max="13440" width="7.1796875" style="1" customWidth="1"/>
    <col min="13441" max="13441" width="8.81640625" style="1" customWidth="1"/>
    <col min="13442" max="13445" width="7.1796875" style="1" customWidth="1"/>
    <col min="13446" max="13446" width="6.54296875" style="1" customWidth="1"/>
    <col min="13447" max="13447" width="6.453125" style="1" customWidth="1"/>
    <col min="13448" max="13448" width="6.54296875" style="1" customWidth="1"/>
    <col min="13449" max="13449" width="6.1796875" style="1" customWidth="1"/>
    <col min="13450" max="13450" width="6.453125" style="1" customWidth="1"/>
    <col min="13451" max="13451" width="6.26953125" style="1" customWidth="1"/>
    <col min="13452" max="13452" width="7.26953125" style="1" customWidth="1"/>
    <col min="13453" max="13453" width="8.453125" style="1" customWidth="1"/>
    <col min="13454" max="13454" width="5.54296875" style="1" customWidth="1"/>
    <col min="13455" max="13455" width="7.26953125" style="1" customWidth="1"/>
    <col min="13456" max="13456" width="6.1796875" style="1" customWidth="1"/>
    <col min="13457" max="13457" width="5.453125" style="1" customWidth="1"/>
    <col min="13458" max="13458" width="7" style="1" customWidth="1"/>
    <col min="13459" max="13459" width="6.54296875" style="1" customWidth="1"/>
    <col min="13460" max="13460" width="7.26953125" style="1" customWidth="1"/>
    <col min="13461" max="13461" width="4.81640625" style="1" customWidth="1"/>
    <col min="13462" max="13463" width="4.453125" style="1" customWidth="1"/>
    <col min="13464" max="13464" width="4.1796875" style="1" customWidth="1"/>
    <col min="13465" max="13465" width="4.7265625" style="1" customWidth="1"/>
    <col min="13466" max="13466" width="7.81640625" style="1" customWidth="1"/>
    <col min="13467" max="13467" width="7.54296875" style="1" customWidth="1"/>
    <col min="13468" max="13468" width="5.54296875" style="1" customWidth="1"/>
    <col min="13469" max="13469" width="7.1796875" style="1" customWidth="1"/>
    <col min="13470" max="13470" width="8" style="1" customWidth="1"/>
    <col min="13471" max="13472" width="7.453125" style="1" customWidth="1"/>
    <col min="13473" max="13473" width="5.54296875" style="1" customWidth="1"/>
    <col min="13474" max="13474" width="6.26953125" style="1" customWidth="1"/>
    <col min="13475" max="13475" width="6.7265625" style="1" customWidth="1"/>
    <col min="13476" max="13476" width="6.26953125" style="1" customWidth="1"/>
    <col min="13477" max="13477" width="8.54296875" style="1" customWidth="1"/>
    <col min="13478" max="13478" width="7.1796875" style="1" customWidth="1"/>
    <col min="13479" max="13479" width="7.26953125" style="1" customWidth="1"/>
    <col min="13480" max="13480" width="6.453125" style="1" customWidth="1"/>
    <col min="13481" max="13481" width="7.54296875" style="1" customWidth="1"/>
    <col min="13482" max="13482" width="7.1796875" style="1" customWidth="1"/>
    <col min="13483" max="13483" width="5.54296875" style="1" customWidth="1"/>
    <col min="13484" max="13484" width="6.1796875" style="1" customWidth="1"/>
    <col min="13485" max="13485" width="6.81640625" style="1" customWidth="1"/>
    <col min="13486" max="13486" width="5.54296875" style="1" customWidth="1"/>
    <col min="13487" max="13488" width="4.7265625" style="1" customWidth="1"/>
    <col min="13489" max="13490" width="4.81640625" style="1" customWidth="1"/>
    <col min="13491" max="13491" width="4.26953125" style="1" customWidth="1"/>
    <col min="13492" max="13692" width="9.1796875" style="1"/>
    <col min="13693" max="13693" width="11" style="1" customWidth="1"/>
    <col min="13694" max="13694" width="44.453125" style="1" customWidth="1"/>
    <col min="13695" max="13695" width="13.26953125" style="1" customWidth="1"/>
    <col min="13696" max="13696" width="7.1796875" style="1" customWidth="1"/>
    <col min="13697" max="13697" width="8.81640625" style="1" customWidth="1"/>
    <col min="13698" max="13701" width="7.1796875" style="1" customWidth="1"/>
    <col min="13702" max="13702" width="6.54296875" style="1" customWidth="1"/>
    <col min="13703" max="13703" width="6.453125" style="1" customWidth="1"/>
    <col min="13704" max="13704" width="6.54296875" style="1" customWidth="1"/>
    <col min="13705" max="13705" width="6.1796875" style="1" customWidth="1"/>
    <col min="13706" max="13706" width="6.453125" style="1" customWidth="1"/>
    <col min="13707" max="13707" width="6.26953125" style="1" customWidth="1"/>
    <col min="13708" max="13708" width="7.26953125" style="1" customWidth="1"/>
    <col min="13709" max="13709" width="8.453125" style="1" customWidth="1"/>
    <col min="13710" max="13710" width="5.54296875" style="1" customWidth="1"/>
    <col min="13711" max="13711" width="7.26953125" style="1" customWidth="1"/>
    <col min="13712" max="13712" width="6.1796875" style="1" customWidth="1"/>
    <col min="13713" max="13713" width="5.453125" style="1" customWidth="1"/>
    <col min="13714" max="13714" width="7" style="1" customWidth="1"/>
    <col min="13715" max="13715" width="6.54296875" style="1" customWidth="1"/>
    <col min="13716" max="13716" width="7.26953125" style="1" customWidth="1"/>
    <col min="13717" max="13717" width="4.81640625" style="1" customWidth="1"/>
    <col min="13718" max="13719" width="4.453125" style="1" customWidth="1"/>
    <col min="13720" max="13720" width="4.1796875" style="1" customWidth="1"/>
    <col min="13721" max="13721" width="4.7265625" style="1" customWidth="1"/>
    <col min="13722" max="13722" width="7.81640625" style="1" customWidth="1"/>
    <col min="13723" max="13723" width="7.54296875" style="1" customWidth="1"/>
    <col min="13724" max="13724" width="5.54296875" style="1" customWidth="1"/>
    <col min="13725" max="13725" width="7.1796875" style="1" customWidth="1"/>
    <col min="13726" max="13726" width="8" style="1" customWidth="1"/>
    <col min="13727" max="13728" width="7.453125" style="1" customWidth="1"/>
    <col min="13729" max="13729" width="5.54296875" style="1" customWidth="1"/>
    <col min="13730" max="13730" width="6.26953125" style="1" customWidth="1"/>
    <col min="13731" max="13731" width="6.7265625" style="1" customWidth="1"/>
    <col min="13732" max="13732" width="6.26953125" style="1" customWidth="1"/>
    <col min="13733" max="13733" width="8.54296875" style="1" customWidth="1"/>
    <col min="13734" max="13734" width="7.1796875" style="1" customWidth="1"/>
    <col min="13735" max="13735" width="7.26953125" style="1" customWidth="1"/>
    <col min="13736" max="13736" width="6.453125" style="1" customWidth="1"/>
    <col min="13737" max="13737" width="7.54296875" style="1" customWidth="1"/>
    <col min="13738" max="13738" width="7.1796875" style="1" customWidth="1"/>
    <col min="13739" max="13739" width="5.54296875" style="1" customWidth="1"/>
    <col min="13740" max="13740" width="6.1796875" style="1" customWidth="1"/>
    <col min="13741" max="13741" width="6.81640625" style="1" customWidth="1"/>
    <col min="13742" max="13742" width="5.54296875" style="1" customWidth="1"/>
    <col min="13743" max="13744" width="4.7265625" style="1" customWidth="1"/>
    <col min="13745" max="13746" width="4.81640625" style="1" customWidth="1"/>
    <col min="13747" max="13747" width="4.26953125" style="1" customWidth="1"/>
    <col min="13748" max="13948" width="9.1796875" style="1"/>
    <col min="13949" max="13949" width="11" style="1" customWidth="1"/>
    <col min="13950" max="13950" width="44.453125" style="1" customWidth="1"/>
    <col min="13951" max="13951" width="13.26953125" style="1" customWidth="1"/>
    <col min="13952" max="13952" width="7.1796875" style="1" customWidth="1"/>
    <col min="13953" max="13953" width="8.81640625" style="1" customWidth="1"/>
    <col min="13954" max="13957" width="7.1796875" style="1" customWidth="1"/>
    <col min="13958" max="13958" width="6.54296875" style="1" customWidth="1"/>
    <col min="13959" max="13959" width="6.453125" style="1" customWidth="1"/>
    <col min="13960" max="13960" width="6.54296875" style="1" customWidth="1"/>
    <col min="13961" max="13961" width="6.1796875" style="1" customWidth="1"/>
    <col min="13962" max="13962" width="6.453125" style="1" customWidth="1"/>
    <col min="13963" max="13963" width="6.26953125" style="1" customWidth="1"/>
    <col min="13964" max="13964" width="7.26953125" style="1" customWidth="1"/>
    <col min="13965" max="13965" width="8.453125" style="1" customWidth="1"/>
    <col min="13966" max="13966" width="5.54296875" style="1" customWidth="1"/>
    <col min="13967" max="13967" width="7.26953125" style="1" customWidth="1"/>
    <col min="13968" max="13968" width="6.1796875" style="1" customWidth="1"/>
    <col min="13969" max="13969" width="5.453125" style="1" customWidth="1"/>
    <col min="13970" max="13970" width="7" style="1" customWidth="1"/>
    <col min="13971" max="13971" width="6.54296875" style="1" customWidth="1"/>
    <col min="13972" max="13972" width="7.26953125" style="1" customWidth="1"/>
    <col min="13973" max="13973" width="4.81640625" style="1" customWidth="1"/>
    <col min="13974" max="13975" width="4.453125" style="1" customWidth="1"/>
    <col min="13976" max="13976" width="4.1796875" style="1" customWidth="1"/>
    <col min="13977" max="13977" width="4.7265625" style="1" customWidth="1"/>
    <col min="13978" max="13978" width="7.81640625" style="1" customWidth="1"/>
    <col min="13979" max="13979" width="7.54296875" style="1" customWidth="1"/>
    <col min="13980" max="13980" width="5.54296875" style="1" customWidth="1"/>
    <col min="13981" max="13981" width="7.1796875" style="1" customWidth="1"/>
    <col min="13982" max="13982" width="8" style="1" customWidth="1"/>
    <col min="13983" max="13984" width="7.453125" style="1" customWidth="1"/>
    <col min="13985" max="13985" width="5.54296875" style="1" customWidth="1"/>
    <col min="13986" max="13986" width="6.26953125" style="1" customWidth="1"/>
    <col min="13987" max="13987" width="6.7265625" style="1" customWidth="1"/>
    <col min="13988" max="13988" width="6.26953125" style="1" customWidth="1"/>
    <col min="13989" max="13989" width="8.54296875" style="1" customWidth="1"/>
    <col min="13990" max="13990" width="7.1796875" style="1" customWidth="1"/>
    <col min="13991" max="13991" width="7.26953125" style="1" customWidth="1"/>
    <col min="13992" max="13992" width="6.453125" style="1" customWidth="1"/>
    <col min="13993" max="13993" width="7.54296875" style="1" customWidth="1"/>
    <col min="13994" max="13994" width="7.1796875" style="1" customWidth="1"/>
    <col min="13995" max="13995" width="5.54296875" style="1" customWidth="1"/>
    <col min="13996" max="13996" width="6.1796875" style="1" customWidth="1"/>
    <col min="13997" max="13997" width="6.81640625" style="1" customWidth="1"/>
    <col min="13998" max="13998" width="5.54296875" style="1" customWidth="1"/>
    <col min="13999" max="14000" width="4.7265625" style="1" customWidth="1"/>
    <col min="14001" max="14002" width="4.81640625" style="1" customWidth="1"/>
    <col min="14003" max="14003" width="4.26953125" style="1" customWidth="1"/>
    <col min="14004" max="14204" width="9.1796875" style="1"/>
    <col min="14205" max="14205" width="11" style="1" customWidth="1"/>
    <col min="14206" max="14206" width="44.453125" style="1" customWidth="1"/>
    <col min="14207" max="14207" width="13.26953125" style="1" customWidth="1"/>
    <col min="14208" max="14208" width="7.1796875" style="1" customWidth="1"/>
    <col min="14209" max="14209" width="8.81640625" style="1" customWidth="1"/>
    <col min="14210" max="14213" width="7.1796875" style="1" customWidth="1"/>
    <col min="14214" max="14214" width="6.54296875" style="1" customWidth="1"/>
    <col min="14215" max="14215" width="6.453125" style="1" customWidth="1"/>
    <col min="14216" max="14216" width="6.54296875" style="1" customWidth="1"/>
    <col min="14217" max="14217" width="6.1796875" style="1" customWidth="1"/>
    <col min="14218" max="14218" width="6.453125" style="1" customWidth="1"/>
    <col min="14219" max="14219" width="6.26953125" style="1" customWidth="1"/>
    <col min="14220" max="14220" width="7.26953125" style="1" customWidth="1"/>
    <col min="14221" max="14221" width="8.453125" style="1" customWidth="1"/>
    <col min="14222" max="14222" width="5.54296875" style="1" customWidth="1"/>
    <col min="14223" max="14223" width="7.26953125" style="1" customWidth="1"/>
    <col min="14224" max="14224" width="6.1796875" style="1" customWidth="1"/>
    <col min="14225" max="14225" width="5.453125" style="1" customWidth="1"/>
    <col min="14226" max="14226" width="7" style="1" customWidth="1"/>
    <col min="14227" max="14227" width="6.54296875" style="1" customWidth="1"/>
    <col min="14228" max="14228" width="7.26953125" style="1" customWidth="1"/>
    <col min="14229" max="14229" width="4.81640625" style="1" customWidth="1"/>
    <col min="14230" max="14231" width="4.453125" style="1" customWidth="1"/>
    <col min="14232" max="14232" width="4.1796875" style="1" customWidth="1"/>
    <col min="14233" max="14233" width="4.7265625" style="1" customWidth="1"/>
    <col min="14234" max="14234" width="7.81640625" style="1" customWidth="1"/>
    <col min="14235" max="14235" width="7.54296875" style="1" customWidth="1"/>
    <col min="14236" max="14236" width="5.54296875" style="1" customWidth="1"/>
    <col min="14237" max="14237" width="7.1796875" style="1" customWidth="1"/>
    <col min="14238" max="14238" width="8" style="1" customWidth="1"/>
    <col min="14239" max="14240" width="7.453125" style="1" customWidth="1"/>
    <col min="14241" max="14241" width="5.54296875" style="1" customWidth="1"/>
    <col min="14242" max="14242" width="6.26953125" style="1" customWidth="1"/>
    <col min="14243" max="14243" width="6.7265625" style="1" customWidth="1"/>
    <col min="14244" max="14244" width="6.26953125" style="1" customWidth="1"/>
    <col min="14245" max="14245" width="8.54296875" style="1" customWidth="1"/>
    <col min="14246" max="14246" width="7.1796875" style="1" customWidth="1"/>
    <col min="14247" max="14247" width="7.26953125" style="1" customWidth="1"/>
    <col min="14248" max="14248" width="6.453125" style="1" customWidth="1"/>
    <col min="14249" max="14249" width="7.54296875" style="1" customWidth="1"/>
    <col min="14250" max="14250" width="7.1796875" style="1" customWidth="1"/>
    <col min="14251" max="14251" width="5.54296875" style="1" customWidth="1"/>
    <col min="14252" max="14252" width="6.1796875" style="1" customWidth="1"/>
    <col min="14253" max="14253" width="6.81640625" style="1" customWidth="1"/>
    <col min="14254" max="14254" width="5.54296875" style="1" customWidth="1"/>
    <col min="14255" max="14256" width="4.7265625" style="1" customWidth="1"/>
    <col min="14257" max="14258" width="4.81640625" style="1" customWidth="1"/>
    <col min="14259" max="14259" width="4.26953125" style="1" customWidth="1"/>
    <col min="14260" max="14460" width="9.1796875" style="1"/>
    <col min="14461" max="14461" width="11" style="1" customWidth="1"/>
    <col min="14462" max="14462" width="44.453125" style="1" customWidth="1"/>
    <col min="14463" max="14463" width="13.26953125" style="1" customWidth="1"/>
    <col min="14464" max="14464" width="7.1796875" style="1" customWidth="1"/>
    <col min="14465" max="14465" width="8.81640625" style="1" customWidth="1"/>
    <col min="14466" max="14469" width="7.1796875" style="1" customWidth="1"/>
    <col min="14470" max="14470" width="6.54296875" style="1" customWidth="1"/>
    <col min="14471" max="14471" width="6.453125" style="1" customWidth="1"/>
    <col min="14472" max="14472" width="6.54296875" style="1" customWidth="1"/>
    <col min="14473" max="14473" width="6.1796875" style="1" customWidth="1"/>
    <col min="14474" max="14474" width="6.453125" style="1" customWidth="1"/>
    <col min="14475" max="14475" width="6.26953125" style="1" customWidth="1"/>
    <col min="14476" max="14476" width="7.26953125" style="1" customWidth="1"/>
    <col min="14477" max="14477" width="8.453125" style="1" customWidth="1"/>
    <col min="14478" max="14478" width="5.54296875" style="1" customWidth="1"/>
    <col min="14479" max="14479" width="7.26953125" style="1" customWidth="1"/>
    <col min="14480" max="14480" width="6.1796875" style="1" customWidth="1"/>
    <col min="14481" max="14481" width="5.453125" style="1" customWidth="1"/>
    <col min="14482" max="14482" width="7" style="1" customWidth="1"/>
    <col min="14483" max="14483" width="6.54296875" style="1" customWidth="1"/>
    <col min="14484" max="14484" width="7.26953125" style="1" customWidth="1"/>
    <col min="14485" max="14485" width="4.81640625" style="1" customWidth="1"/>
    <col min="14486" max="14487" width="4.453125" style="1" customWidth="1"/>
    <col min="14488" max="14488" width="4.1796875" style="1" customWidth="1"/>
    <col min="14489" max="14489" width="4.7265625" style="1" customWidth="1"/>
    <col min="14490" max="14490" width="7.81640625" style="1" customWidth="1"/>
    <col min="14491" max="14491" width="7.54296875" style="1" customWidth="1"/>
    <col min="14492" max="14492" width="5.54296875" style="1" customWidth="1"/>
    <col min="14493" max="14493" width="7.1796875" style="1" customWidth="1"/>
    <col min="14494" max="14494" width="8" style="1" customWidth="1"/>
    <col min="14495" max="14496" width="7.453125" style="1" customWidth="1"/>
    <col min="14497" max="14497" width="5.54296875" style="1" customWidth="1"/>
    <col min="14498" max="14498" width="6.26953125" style="1" customWidth="1"/>
    <col min="14499" max="14499" width="6.7265625" style="1" customWidth="1"/>
    <col min="14500" max="14500" width="6.26953125" style="1" customWidth="1"/>
    <col min="14501" max="14501" width="8.54296875" style="1" customWidth="1"/>
    <col min="14502" max="14502" width="7.1796875" style="1" customWidth="1"/>
    <col min="14503" max="14503" width="7.26953125" style="1" customWidth="1"/>
    <col min="14504" max="14504" width="6.453125" style="1" customWidth="1"/>
    <col min="14505" max="14505" width="7.54296875" style="1" customWidth="1"/>
    <col min="14506" max="14506" width="7.1796875" style="1" customWidth="1"/>
    <col min="14507" max="14507" width="5.54296875" style="1" customWidth="1"/>
    <col min="14508" max="14508" width="6.1796875" style="1" customWidth="1"/>
    <col min="14509" max="14509" width="6.81640625" style="1" customWidth="1"/>
    <col min="14510" max="14510" width="5.54296875" style="1" customWidth="1"/>
    <col min="14511" max="14512" width="4.7265625" style="1" customWidth="1"/>
    <col min="14513" max="14514" width="4.81640625" style="1" customWidth="1"/>
    <col min="14515" max="14515" width="4.26953125" style="1" customWidth="1"/>
    <col min="14516" max="14716" width="9.1796875" style="1"/>
    <col min="14717" max="14717" width="11" style="1" customWidth="1"/>
    <col min="14718" max="14718" width="44.453125" style="1" customWidth="1"/>
    <col min="14719" max="14719" width="13.26953125" style="1" customWidth="1"/>
    <col min="14720" max="14720" width="7.1796875" style="1" customWidth="1"/>
    <col min="14721" max="14721" width="8.81640625" style="1" customWidth="1"/>
    <col min="14722" max="14725" width="7.1796875" style="1" customWidth="1"/>
    <col min="14726" max="14726" width="6.54296875" style="1" customWidth="1"/>
    <col min="14727" max="14727" width="6.453125" style="1" customWidth="1"/>
    <col min="14728" max="14728" width="6.54296875" style="1" customWidth="1"/>
    <col min="14729" max="14729" width="6.1796875" style="1" customWidth="1"/>
    <col min="14730" max="14730" width="6.453125" style="1" customWidth="1"/>
    <col min="14731" max="14731" width="6.26953125" style="1" customWidth="1"/>
    <col min="14732" max="14732" width="7.26953125" style="1" customWidth="1"/>
    <col min="14733" max="14733" width="8.453125" style="1" customWidth="1"/>
    <col min="14734" max="14734" width="5.54296875" style="1" customWidth="1"/>
    <col min="14735" max="14735" width="7.26953125" style="1" customWidth="1"/>
    <col min="14736" max="14736" width="6.1796875" style="1" customWidth="1"/>
    <col min="14737" max="14737" width="5.453125" style="1" customWidth="1"/>
    <col min="14738" max="14738" width="7" style="1" customWidth="1"/>
    <col min="14739" max="14739" width="6.54296875" style="1" customWidth="1"/>
    <col min="14740" max="14740" width="7.26953125" style="1" customWidth="1"/>
    <col min="14741" max="14741" width="4.81640625" style="1" customWidth="1"/>
    <col min="14742" max="14743" width="4.453125" style="1" customWidth="1"/>
    <col min="14744" max="14744" width="4.1796875" style="1" customWidth="1"/>
    <col min="14745" max="14745" width="4.7265625" style="1" customWidth="1"/>
    <col min="14746" max="14746" width="7.81640625" style="1" customWidth="1"/>
    <col min="14747" max="14747" width="7.54296875" style="1" customWidth="1"/>
    <col min="14748" max="14748" width="5.54296875" style="1" customWidth="1"/>
    <col min="14749" max="14749" width="7.1796875" style="1" customWidth="1"/>
    <col min="14750" max="14750" width="8" style="1" customWidth="1"/>
    <col min="14751" max="14752" width="7.453125" style="1" customWidth="1"/>
    <col min="14753" max="14753" width="5.54296875" style="1" customWidth="1"/>
    <col min="14754" max="14754" width="6.26953125" style="1" customWidth="1"/>
    <col min="14755" max="14755" width="6.7265625" style="1" customWidth="1"/>
    <col min="14756" max="14756" width="6.26953125" style="1" customWidth="1"/>
    <col min="14757" max="14757" width="8.54296875" style="1" customWidth="1"/>
    <col min="14758" max="14758" width="7.1796875" style="1" customWidth="1"/>
    <col min="14759" max="14759" width="7.26953125" style="1" customWidth="1"/>
    <col min="14760" max="14760" width="6.453125" style="1" customWidth="1"/>
    <col min="14761" max="14761" width="7.54296875" style="1" customWidth="1"/>
    <col min="14762" max="14762" width="7.1796875" style="1" customWidth="1"/>
    <col min="14763" max="14763" width="5.54296875" style="1" customWidth="1"/>
    <col min="14764" max="14764" width="6.1796875" style="1" customWidth="1"/>
    <col min="14765" max="14765" width="6.81640625" style="1" customWidth="1"/>
    <col min="14766" max="14766" width="5.54296875" style="1" customWidth="1"/>
    <col min="14767" max="14768" width="4.7265625" style="1" customWidth="1"/>
    <col min="14769" max="14770" width="4.81640625" style="1" customWidth="1"/>
    <col min="14771" max="14771" width="4.26953125" style="1" customWidth="1"/>
    <col min="14772" max="14972" width="9.1796875" style="1"/>
    <col min="14973" max="14973" width="11" style="1" customWidth="1"/>
    <col min="14974" max="14974" width="44.453125" style="1" customWidth="1"/>
    <col min="14975" max="14975" width="13.26953125" style="1" customWidth="1"/>
    <col min="14976" max="14976" width="7.1796875" style="1" customWidth="1"/>
    <col min="14977" max="14977" width="8.81640625" style="1" customWidth="1"/>
    <col min="14978" max="14981" width="7.1796875" style="1" customWidth="1"/>
    <col min="14982" max="14982" width="6.54296875" style="1" customWidth="1"/>
    <col min="14983" max="14983" width="6.453125" style="1" customWidth="1"/>
    <col min="14984" max="14984" width="6.54296875" style="1" customWidth="1"/>
    <col min="14985" max="14985" width="6.1796875" style="1" customWidth="1"/>
    <col min="14986" max="14986" width="6.453125" style="1" customWidth="1"/>
    <col min="14987" max="14987" width="6.26953125" style="1" customWidth="1"/>
    <col min="14988" max="14988" width="7.26953125" style="1" customWidth="1"/>
    <col min="14989" max="14989" width="8.453125" style="1" customWidth="1"/>
    <col min="14990" max="14990" width="5.54296875" style="1" customWidth="1"/>
    <col min="14991" max="14991" width="7.26953125" style="1" customWidth="1"/>
    <col min="14992" max="14992" width="6.1796875" style="1" customWidth="1"/>
    <col min="14993" max="14993" width="5.453125" style="1" customWidth="1"/>
    <col min="14994" max="14994" width="7" style="1" customWidth="1"/>
    <col min="14995" max="14995" width="6.54296875" style="1" customWidth="1"/>
    <col min="14996" max="14996" width="7.26953125" style="1" customWidth="1"/>
    <col min="14997" max="14997" width="4.81640625" style="1" customWidth="1"/>
    <col min="14998" max="14999" width="4.453125" style="1" customWidth="1"/>
    <col min="15000" max="15000" width="4.1796875" style="1" customWidth="1"/>
    <col min="15001" max="15001" width="4.7265625" style="1" customWidth="1"/>
    <col min="15002" max="15002" width="7.81640625" style="1" customWidth="1"/>
    <col min="15003" max="15003" width="7.54296875" style="1" customWidth="1"/>
    <col min="15004" max="15004" width="5.54296875" style="1" customWidth="1"/>
    <col min="15005" max="15005" width="7.1796875" style="1" customWidth="1"/>
    <col min="15006" max="15006" width="8" style="1" customWidth="1"/>
    <col min="15007" max="15008" width="7.453125" style="1" customWidth="1"/>
    <col min="15009" max="15009" width="5.54296875" style="1" customWidth="1"/>
    <col min="15010" max="15010" width="6.26953125" style="1" customWidth="1"/>
    <col min="15011" max="15011" width="6.7265625" style="1" customWidth="1"/>
    <col min="15012" max="15012" width="6.26953125" style="1" customWidth="1"/>
    <col min="15013" max="15013" width="8.54296875" style="1" customWidth="1"/>
    <col min="15014" max="15014" width="7.1796875" style="1" customWidth="1"/>
    <col min="15015" max="15015" width="7.26953125" style="1" customWidth="1"/>
    <col min="15016" max="15016" width="6.453125" style="1" customWidth="1"/>
    <col min="15017" max="15017" width="7.54296875" style="1" customWidth="1"/>
    <col min="15018" max="15018" width="7.1796875" style="1" customWidth="1"/>
    <col min="15019" max="15019" width="5.54296875" style="1" customWidth="1"/>
    <col min="15020" max="15020" width="6.1796875" style="1" customWidth="1"/>
    <col min="15021" max="15021" width="6.81640625" style="1" customWidth="1"/>
    <col min="15022" max="15022" width="5.54296875" style="1" customWidth="1"/>
    <col min="15023" max="15024" width="4.7265625" style="1" customWidth="1"/>
    <col min="15025" max="15026" width="4.81640625" style="1" customWidth="1"/>
    <col min="15027" max="15027" width="4.26953125" style="1" customWidth="1"/>
    <col min="15028" max="15228" width="9.1796875" style="1"/>
    <col min="15229" max="15229" width="11" style="1" customWidth="1"/>
    <col min="15230" max="15230" width="44.453125" style="1" customWidth="1"/>
    <col min="15231" max="15231" width="13.26953125" style="1" customWidth="1"/>
    <col min="15232" max="15232" width="7.1796875" style="1" customWidth="1"/>
    <col min="15233" max="15233" width="8.81640625" style="1" customWidth="1"/>
    <col min="15234" max="15237" width="7.1796875" style="1" customWidth="1"/>
    <col min="15238" max="15238" width="6.54296875" style="1" customWidth="1"/>
    <col min="15239" max="15239" width="6.453125" style="1" customWidth="1"/>
    <col min="15240" max="15240" width="6.54296875" style="1" customWidth="1"/>
    <col min="15241" max="15241" width="6.1796875" style="1" customWidth="1"/>
    <col min="15242" max="15242" width="6.453125" style="1" customWidth="1"/>
    <col min="15243" max="15243" width="6.26953125" style="1" customWidth="1"/>
    <col min="15244" max="15244" width="7.26953125" style="1" customWidth="1"/>
    <col min="15245" max="15245" width="8.453125" style="1" customWidth="1"/>
    <col min="15246" max="15246" width="5.54296875" style="1" customWidth="1"/>
    <col min="15247" max="15247" width="7.26953125" style="1" customWidth="1"/>
    <col min="15248" max="15248" width="6.1796875" style="1" customWidth="1"/>
    <col min="15249" max="15249" width="5.453125" style="1" customWidth="1"/>
    <col min="15250" max="15250" width="7" style="1" customWidth="1"/>
    <col min="15251" max="15251" width="6.54296875" style="1" customWidth="1"/>
    <col min="15252" max="15252" width="7.26953125" style="1" customWidth="1"/>
    <col min="15253" max="15253" width="4.81640625" style="1" customWidth="1"/>
    <col min="15254" max="15255" width="4.453125" style="1" customWidth="1"/>
    <col min="15256" max="15256" width="4.1796875" style="1" customWidth="1"/>
    <col min="15257" max="15257" width="4.7265625" style="1" customWidth="1"/>
    <col min="15258" max="15258" width="7.81640625" style="1" customWidth="1"/>
    <col min="15259" max="15259" width="7.54296875" style="1" customWidth="1"/>
    <col min="15260" max="15260" width="5.54296875" style="1" customWidth="1"/>
    <col min="15261" max="15261" width="7.1796875" style="1" customWidth="1"/>
    <col min="15262" max="15262" width="8" style="1" customWidth="1"/>
    <col min="15263" max="15264" width="7.453125" style="1" customWidth="1"/>
    <col min="15265" max="15265" width="5.54296875" style="1" customWidth="1"/>
    <col min="15266" max="15266" width="6.26953125" style="1" customWidth="1"/>
    <col min="15267" max="15267" width="6.7265625" style="1" customWidth="1"/>
    <col min="15268" max="15268" width="6.26953125" style="1" customWidth="1"/>
    <col min="15269" max="15269" width="8.54296875" style="1" customWidth="1"/>
    <col min="15270" max="15270" width="7.1796875" style="1" customWidth="1"/>
    <col min="15271" max="15271" width="7.26953125" style="1" customWidth="1"/>
    <col min="15272" max="15272" width="6.453125" style="1" customWidth="1"/>
    <col min="15273" max="15273" width="7.54296875" style="1" customWidth="1"/>
    <col min="15274" max="15274" width="7.1796875" style="1" customWidth="1"/>
    <col min="15275" max="15275" width="5.54296875" style="1" customWidth="1"/>
    <col min="15276" max="15276" width="6.1796875" style="1" customWidth="1"/>
    <col min="15277" max="15277" width="6.81640625" style="1" customWidth="1"/>
    <col min="15278" max="15278" width="5.54296875" style="1" customWidth="1"/>
    <col min="15279" max="15280" width="4.7265625" style="1" customWidth="1"/>
    <col min="15281" max="15282" width="4.81640625" style="1" customWidth="1"/>
    <col min="15283" max="15283" width="4.26953125" style="1" customWidth="1"/>
    <col min="15284" max="15484" width="9.1796875" style="1"/>
    <col min="15485" max="15485" width="11" style="1" customWidth="1"/>
    <col min="15486" max="15486" width="44.453125" style="1" customWidth="1"/>
    <col min="15487" max="15487" width="13.26953125" style="1" customWidth="1"/>
    <col min="15488" max="15488" width="7.1796875" style="1" customWidth="1"/>
    <col min="15489" max="15489" width="8.81640625" style="1" customWidth="1"/>
    <col min="15490" max="15493" width="7.1796875" style="1" customWidth="1"/>
    <col min="15494" max="15494" width="6.54296875" style="1" customWidth="1"/>
    <col min="15495" max="15495" width="6.453125" style="1" customWidth="1"/>
    <col min="15496" max="15496" width="6.54296875" style="1" customWidth="1"/>
    <col min="15497" max="15497" width="6.1796875" style="1" customWidth="1"/>
    <col min="15498" max="15498" width="6.453125" style="1" customWidth="1"/>
    <col min="15499" max="15499" width="6.26953125" style="1" customWidth="1"/>
    <col min="15500" max="15500" width="7.26953125" style="1" customWidth="1"/>
    <col min="15501" max="15501" width="8.453125" style="1" customWidth="1"/>
    <col min="15502" max="15502" width="5.54296875" style="1" customWidth="1"/>
    <col min="15503" max="15503" width="7.26953125" style="1" customWidth="1"/>
    <col min="15504" max="15504" width="6.1796875" style="1" customWidth="1"/>
    <col min="15505" max="15505" width="5.453125" style="1" customWidth="1"/>
    <col min="15506" max="15506" width="7" style="1" customWidth="1"/>
    <col min="15507" max="15507" width="6.54296875" style="1" customWidth="1"/>
    <col min="15508" max="15508" width="7.26953125" style="1" customWidth="1"/>
    <col min="15509" max="15509" width="4.81640625" style="1" customWidth="1"/>
    <col min="15510" max="15511" width="4.453125" style="1" customWidth="1"/>
    <col min="15512" max="15512" width="4.1796875" style="1" customWidth="1"/>
    <col min="15513" max="15513" width="4.7265625" style="1" customWidth="1"/>
    <col min="15514" max="15514" width="7.81640625" style="1" customWidth="1"/>
    <col min="15515" max="15515" width="7.54296875" style="1" customWidth="1"/>
    <col min="15516" max="15516" width="5.54296875" style="1" customWidth="1"/>
    <col min="15517" max="15517" width="7.1796875" style="1" customWidth="1"/>
    <col min="15518" max="15518" width="8" style="1" customWidth="1"/>
    <col min="15519" max="15520" width="7.453125" style="1" customWidth="1"/>
    <col min="15521" max="15521" width="5.54296875" style="1" customWidth="1"/>
    <col min="15522" max="15522" width="6.26953125" style="1" customWidth="1"/>
    <col min="15523" max="15523" width="6.7265625" style="1" customWidth="1"/>
    <col min="15524" max="15524" width="6.26953125" style="1" customWidth="1"/>
    <col min="15525" max="15525" width="8.54296875" style="1" customWidth="1"/>
    <col min="15526" max="15526" width="7.1796875" style="1" customWidth="1"/>
    <col min="15527" max="15527" width="7.26953125" style="1" customWidth="1"/>
    <col min="15528" max="15528" width="6.453125" style="1" customWidth="1"/>
    <col min="15529" max="15529" width="7.54296875" style="1" customWidth="1"/>
    <col min="15530" max="15530" width="7.1796875" style="1" customWidth="1"/>
    <col min="15531" max="15531" width="5.54296875" style="1" customWidth="1"/>
    <col min="15532" max="15532" width="6.1796875" style="1" customWidth="1"/>
    <col min="15533" max="15533" width="6.81640625" style="1" customWidth="1"/>
    <col min="15534" max="15534" width="5.54296875" style="1" customWidth="1"/>
    <col min="15535" max="15536" width="4.7265625" style="1" customWidth="1"/>
    <col min="15537" max="15538" width="4.81640625" style="1" customWidth="1"/>
    <col min="15539" max="15539" width="4.26953125" style="1" customWidth="1"/>
    <col min="15540" max="15740" width="9.1796875" style="1"/>
    <col min="15741" max="15741" width="11" style="1" customWidth="1"/>
    <col min="15742" max="15742" width="44.453125" style="1" customWidth="1"/>
    <col min="15743" max="15743" width="13.26953125" style="1" customWidth="1"/>
    <col min="15744" max="15744" width="7.1796875" style="1" customWidth="1"/>
    <col min="15745" max="15745" width="8.81640625" style="1" customWidth="1"/>
    <col min="15746" max="15749" width="7.1796875" style="1" customWidth="1"/>
    <col min="15750" max="15750" width="6.54296875" style="1" customWidth="1"/>
    <col min="15751" max="15751" width="6.453125" style="1" customWidth="1"/>
    <col min="15752" max="15752" width="6.54296875" style="1" customWidth="1"/>
    <col min="15753" max="15753" width="6.1796875" style="1" customWidth="1"/>
    <col min="15754" max="15754" width="6.453125" style="1" customWidth="1"/>
    <col min="15755" max="15755" width="6.26953125" style="1" customWidth="1"/>
    <col min="15756" max="15756" width="7.26953125" style="1" customWidth="1"/>
    <col min="15757" max="15757" width="8.453125" style="1" customWidth="1"/>
    <col min="15758" max="15758" width="5.54296875" style="1" customWidth="1"/>
    <col min="15759" max="15759" width="7.26953125" style="1" customWidth="1"/>
    <col min="15760" max="15760" width="6.1796875" style="1" customWidth="1"/>
    <col min="15761" max="15761" width="5.453125" style="1" customWidth="1"/>
    <col min="15762" max="15762" width="7" style="1" customWidth="1"/>
    <col min="15763" max="15763" width="6.54296875" style="1" customWidth="1"/>
    <col min="15764" max="15764" width="7.26953125" style="1" customWidth="1"/>
    <col min="15765" max="15765" width="4.81640625" style="1" customWidth="1"/>
    <col min="15766" max="15767" width="4.453125" style="1" customWidth="1"/>
    <col min="15768" max="15768" width="4.1796875" style="1" customWidth="1"/>
    <col min="15769" max="15769" width="4.7265625" style="1" customWidth="1"/>
    <col min="15770" max="15770" width="7.81640625" style="1" customWidth="1"/>
    <col min="15771" max="15771" width="7.54296875" style="1" customWidth="1"/>
    <col min="15772" max="15772" width="5.54296875" style="1" customWidth="1"/>
    <col min="15773" max="15773" width="7.1796875" style="1" customWidth="1"/>
    <col min="15774" max="15774" width="8" style="1" customWidth="1"/>
    <col min="15775" max="15776" width="7.453125" style="1" customWidth="1"/>
    <col min="15777" max="15777" width="5.54296875" style="1" customWidth="1"/>
    <col min="15778" max="15778" width="6.26953125" style="1" customWidth="1"/>
    <col min="15779" max="15779" width="6.7265625" style="1" customWidth="1"/>
    <col min="15780" max="15780" width="6.26953125" style="1" customWidth="1"/>
    <col min="15781" max="15781" width="8.54296875" style="1" customWidth="1"/>
    <col min="15782" max="15782" width="7.1796875" style="1" customWidth="1"/>
    <col min="15783" max="15783" width="7.26953125" style="1" customWidth="1"/>
    <col min="15784" max="15784" width="6.453125" style="1" customWidth="1"/>
    <col min="15785" max="15785" width="7.54296875" style="1" customWidth="1"/>
    <col min="15786" max="15786" width="7.1796875" style="1" customWidth="1"/>
    <col min="15787" max="15787" width="5.54296875" style="1" customWidth="1"/>
    <col min="15788" max="15788" width="6.1796875" style="1" customWidth="1"/>
    <col min="15789" max="15789" width="6.81640625" style="1" customWidth="1"/>
    <col min="15790" max="15790" width="5.54296875" style="1" customWidth="1"/>
    <col min="15791" max="15792" width="4.7265625" style="1" customWidth="1"/>
    <col min="15793" max="15794" width="4.81640625" style="1" customWidth="1"/>
    <col min="15795" max="15795" width="4.26953125" style="1" customWidth="1"/>
    <col min="15796" max="15996" width="9.1796875" style="1"/>
    <col min="15997" max="15997" width="11" style="1" customWidth="1"/>
    <col min="15998" max="15998" width="44.453125" style="1" customWidth="1"/>
    <col min="15999" max="15999" width="13.26953125" style="1" customWidth="1"/>
    <col min="16000" max="16000" width="7.1796875" style="1" customWidth="1"/>
    <col min="16001" max="16001" width="8.81640625" style="1" customWidth="1"/>
    <col min="16002" max="16005" width="7.1796875" style="1" customWidth="1"/>
    <col min="16006" max="16006" width="6.54296875" style="1" customWidth="1"/>
    <col min="16007" max="16007" width="6.453125" style="1" customWidth="1"/>
    <col min="16008" max="16008" width="6.54296875" style="1" customWidth="1"/>
    <col min="16009" max="16009" width="6.1796875" style="1" customWidth="1"/>
    <col min="16010" max="16010" width="6.453125" style="1" customWidth="1"/>
    <col min="16011" max="16011" width="6.26953125" style="1" customWidth="1"/>
    <col min="16012" max="16012" width="7.26953125" style="1" customWidth="1"/>
    <col min="16013" max="16013" width="8.453125" style="1" customWidth="1"/>
    <col min="16014" max="16014" width="5.54296875" style="1" customWidth="1"/>
    <col min="16015" max="16015" width="7.26953125" style="1" customWidth="1"/>
    <col min="16016" max="16016" width="6.1796875" style="1" customWidth="1"/>
    <col min="16017" max="16017" width="5.453125" style="1" customWidth="1"/>
    <col min="16018" max="16018" width="7" style="1" customWidth="1"/>
    <col min="16019" max="16019" width="6.54296875" style="1" customWidth="1"/>
    <col min="16020" max="16020" width="7.26953125" style="1" customWidth="1"/>
    <col min="16021" max="16021" width="4.81640625" style="1" customWidth="1"/>
    <col min="16022" max="16023" width="4.453125" style="1" customWidth="1"/>
    <col min="16024" max="16024" width="4.1796875" style="1" customWidth="1"/>
    <col min="16025" max="16025" width="4.7265625" style="1" customWidth="1"/>
    <col min="16026" max="16026" width="7.81640625" style="1" customWidth="1"/>
    <col min="16027" max="16027" width="7.54296875" style="1" customWidth="1"/>
    <col min="16028" max="16028" width="5.54296875" style="1" customWidth="1"/>
    <col min="16029" max="16029" width="7.1796875" style="1" customWidth="1"/>
    <col min="16030" max="16030" width="8" style="1" customWidth="1"/>
    <col min="16031" max="16032" width="7.453125" style="1" customWidth="1"/>
    <col min="16033" max="16033" width="5.54296875" style="1" customWidth="1"/>
    <col min="16034" max="16034" width="6.26953125" style="1" customWidth="1"/>
    <col min="16035" max="16035" width="6.7265625" style="1" customWidth="1"/>
    <col min="16036" max="16036" width="6.26953125" style="1" customWidth="1"/>
    <col min="16037" max="16037" width="8.54296875" style="1" customWidth="1"/>
    <col min="16038" max="16038" width="7.1796875" style="1" customWidth="1"/>
    <col min="16039" max="16039" width="7.26953125" style="1" customWidth="1"/>
    <col min="16040" max="16040" width="6.453125" style="1" customWidth="1"/>
    <col min="16041" max="16041" width="7.54296875" style="1" customWidth="1"/>
    <col min="16042" max="16042" width="7.1796875" style="1" customWidth="1"/>
    <col min="16043" max="16043" width="5.54296875" style="1" customWidth="1"/>
    <col min="16044" max="16044" width="6.1796875" style="1" customWidth="1"/>
    <col min="16045" max="16045" width="6.81640625" style="1" customWidth="1"/>
    <col min="16046" max="16046" width="5.54296875" style="1" customWidth="1"/>
    <col min="16047" max="16048" width="4.7265625" style="1" customWidth="1"/>
    <col min="16049" max="16050" width="4.81640625" style="1" customWidth="1"/>
    <col min="16051" max="16051" width="4.26953125" style="1" customWidth="1"/>
    <col min="16052" max="16384" width="9.1796875" style="1"/>
  </cols>
  <sheetData>
    <row r="1" spans="1:55" s="22" customFormat="1" ht="9.35" x14ac:dyDescent="0.2"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3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31"/>
      <c r="AQ1" s="23"/>
      <c r="AR1" s="23"/>
      <c r="AS1" s="23"/>
      <c r="AT1" s="23"/>
      <c r="AU1" s="23"/>
      <c r="AV1" s="23"/>
      <c r="AW1" s="23"/>
      <c r="AX1" s="23"/>
      <c r="AY1" s="30"/>
      <c r="AZ1" s="30"/>
      <c r="BA1" s="30"/>
      <c r="BB1" s="30"/>
      <c r="BC1" s="30" t="s">
        <v>347</v>
      </c>
    </row>
    <row r="2" spans="1:55" s="22" customFormat="1" ht="10.4" x14ac:dyDescent="0.25">
      <c r="A2" s="11"/>
      <c r="B2" s="1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46"/>
      <c r="AQ2" s="13"/>
      <c r="AR2" s="13"/>
      <c r="AS2" s="13"/>
      <c r="AT2" s="13"/>
      <c r="AU2" s="13"/>
      <c r="AV2" s="13"/>
      <c r="AW2" s="13"/>
      <c r="AX2" s="274" t="s">
        <v>4</v>
      </c>
      <c r="AY2" s="274"/>
      <c r="AZ2" s="274"/>
      <c r="BA2" s="274"/>
      <c r="BB2" s="274"/>
      <c r="BC2" s="274"/>
    </row>
    <row r="3" spans="1:55" s="22" customFormat="1" ht="10.4" x14ac:dyDescent="0.25">
      <c r="A3" s="275" t="s">
        <v>348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</row>
    <row r="4" spans="1:55" s="22" customFormat="1" ht="10.4" x14ac:dyDescent="0.25">
      <c r="A4" s="11"/>
      <c r="B4" s="11"/>
      <c r="C4" s="1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249</v>
      </c>
      <c r="V4" s="271" t="s">
        <v>1974</v>
      </c>
      <c r="W4" s="271"/>
      <c r="X4" s="13"/>
      <c r="Y4" s="13"/>
      <c r="Z4" s="271" t="s">
        <v>1656</v>
      </c>
      <c r="AA4" s="271"/>
      <c r="AB4" s="13" t="s">
        <v>24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46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</row>
    <row r="5" spans="1:55" x14ac:dyDescent="0.35">
      <c r="A5" s="11"/>
      <c r="B5" s="11"/>
      <c r="C5" s="1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46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s="22" customFormat="1" ht="10.4" x14ac:dyDescent="0.25">
      <c r="A6" s="11"/>
      <c r="B6" s="11"/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47" t="s">
        <v>250</v>
      </c>
      <c r="W6" s="273" t="s">
        <v>145</v>
      </c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13"/>
      <c r="AM6" s="13"/>
      <c r="AN6" s="13"/>
      <c r="AO6" s="13"/>
      <c r="AP6" s="46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s="25" customFormat="1" ht="10.4" x14ac:dyDescent="0.25">
      <c r="A7" s="11"/>
      <c r="B7" s="11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70" t="s">
        <v>5</v>
      </c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35"/>
      <c r="AM7" s="35"/>
      <c r="AN7" s="35"/>
      <c r="AO7" s="35"/>
      <c r="AP7" s="46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x14ac:dyDescent="0.3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46"/>
      <c r="AQ8" s="12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5" s="22" customFormat="1" ht="10.4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271" t="s">
        <v>1656</v>
      </c>
      <c r="AA9" s="271"/>
      <c r="AB9" s="13" t="s">
        <v>7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46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x14ac:dyDescent="0.3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46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s="22" customFormat="1" ht="10.4" x14ac:dyDescent="0.25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 t="s">
        <v>8</v>
      </c>
      <c r="Y11" s="48"/>
      <c r="Z11" s="48"/>
      <c r="AA11" s="48"/>
      <c r="AB11" s="272" t="s">
        <v>1657</v>
      </c>
      <c r="AC11" s="272"/>
      <c r="AD11" s="272"/>
      <c r="AE11" s="272"/>
      <c r="AF11" s="272"/>
      <c r="AG11" s="272"/>
      <c r="AH11" s="272"/>
      <c r="AI11" s="272"/>
      <c r="AJ11" s="272"/>
      <c r="AK11" s="272"/>
      <c r="AL11" s="48"/>
      <c r="AM11" s="48"/>
      <c r="AN11" s="49"/>
      <c r="AO11" s="49"/>
      <c r="AP11" s="50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s="25" customFormat="1" ht="10.4" x14ac:dyDescent="0.25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35"/>
      <c r="AO12" s="35"/>
      <c r="AP12" s="51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s="22" customFormat="1" ht="21.25" customHeight="1" x14ac:dyDescent="0.25">
      <c r="A13" s="11"/>
      <c r="B13" s="11"/>
      <c r="C13" s="11"/>
      <c r="D13" s="13"/>
      <c r="E13" s="13"/>
      <c r="F13" s="13"/>
      <c r="G13" s="13"/>
      <c r="H13" s="13"/>
      <c r="I13" s="13"/>
      <c r="J13" s="35"/>
      <c r="K13" s="35"/>
      <c r="L13" s="35"/>
      <c r="M13" s="35"/>
      <c r="N13" s="35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46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s="7" customFormat="1" ht="12.95" x14ac:dyDescent="0.3">
      <c r="A14" s="236" t="s">
        <v>10</v>
      </c>
      <c r="B14" s="236" t="s">
        <v>11</v>
      </c>
      <c r="C14" s="236" t="s">
        <v>612</v>
      </c>
      <c r="D14" s="267" t="s">
        <v>1670</v>
      </c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9"/>
      <c r="AD14" s="239" t="s">
        <v>1671</v>
      </c>
      <c r="AE14" s="240"/>
      <c r="AF14" s="240"/>
      <c r="AG14" s="240"/>
      <c r="AH14" s="240"/>
      <c r="AI14" s="240"/>
      <c r="AJ14" s="240"/>
      <c r="AK14" s="240"/>
      <c r="AL14" s="240"/>
      <c r="AM14" s="240"/>
      <c r="AN14" s="240"/>
      <c r="AO14" s="240"/>
      <c r="AP14" s="240"/>
      <c r="AQ14" s="240"/>
      <c r="AR14" s="240"/>
      <c r="AS14" s="240"/>
      <c r="AT14" s="240"/>
      <c r="AU14" s="240"/>
      <c r="AV14" s="240"/>
      <c r="AW14" s="240"/>
      <c r="AX14" s="240"/>
      <c r="AY14" s="240"/>
      <c r="AZ14" s="240"/>
      <c r="BA14" s="240"/>
      <c r="BB14" s="240"/>
      <c r="BC14" s="241"/>
    </row>
    <row r="15" spans="1:55" s="7" customFormat="1" ht="12.95" x14ac:dyDescent="0.3">
      <c r="A15" s="237"/>
      <c r="B15" s="237"/>
      <c r="C15" s="237"/>
      <c r="D15" s="55" t="s">
        <v>0</v>
      </c>
      <c r="E15" s="267" t="s">
        <v>1</v>
      </c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9"/>
      <c r="AD15" s="59" t="s">
        <v>0</v>
      </c>
      <c r="AE15" s="267" t="s">
        <v>1</v>
      </c>
      <c r="AF15" s="268"/>
      <c r="AG15" s="268"/>
      <c r="AH15" s="268"/>
      <c r="AI15" s="268"/>
      <c r="AJ15" s="268"/>
      <c r="AK15" s="268"/>
      <c r="AL15" s="268"/>
      <c r="AM15" s="268"/>
      <c r="AN15" s="268"/>
      <c r="AO15" s="268"/>
      <c r="AP15" s="268"/>
      <c r="AQ15" s="268"/>
      <c r="AR15" s="268"/>
      <c r="AS15" s="268"/>
      <c r="AT15" s="268"/>
      <c r="AU15" s="268"/>
      <c r="AV15" s="268"/>
      <c r="AW15" s="268"/>
      <c r="AX15" s="268"/>
      <c r="AY15" s="268"/>
      <c r="AZ15" s="268"/>
      <c r="BA15" s="268"/>
      <c r="BB15" s="268"/>
      <c r="BC15" s="269"/>
    </row>
    <row r="16" spans="1:55" s="7" customFormat="1" ht="12.95" x14ac:dyDescent="0.3">
      <c r="A16" s="237"/>
      <c r="B16" s="237"/>
      <c r="C16" s="237"/>
      <c r="D16" s="236" t="s">
        <v>14</v>
      </c>
      <c r="E16" s="267" t="s">
        <v>14</v>
      </c>
      <c r="F16" s="268"/>
      <c r="G16" s="268"/>
      <c r="H16" s="268"/>
      <c r="I16" s="269"/>
      <c r="J16" s="267" t="s">
        <v>15</v>
      </c>
      <c r="K16" s="268"/>
      <c r="L16" s="268"/>
      <c r="M16" s="268"/>
      <c r="N16" s="269"/>
      <c r="O16" s="267" t="s">
        <v>16</v>
      </c>
      <c r="P16" s="268"/>
      <c r="Q16" s="268"/>
      <c r="R16" s="268"/>
      <c r="S16" s="269"/>
      <c r="T16" s="267" t="s">
        <v>17</v>
      </c>
      <c r="U16" s="268"/>
      <c r="V16" s="268"/>
      <c r="W16" s="268"/>
      <c r="X16" s="269"/>
      <c r="Y16" s="268" t="s">
        <v>18</v>
      </c>
      <c r="Z16" s="268"/>
      <c r="AA16" s="268"/>
      <c r="AB16" s="268"/>
      <c r="AC16" s="269"/>
      <c r="AD16" s="236" t="s">
        <v>14</v>
      </c>
      <c r="AE16" s="267" t="s">
        <v>14</v>
      </c>
      <c r="AF16" s="268"/>
      <c r="AG16" s="268"/>
      <c r="AH16" s="268"/>
      <c r="AI16" s="269"/>
      <c r="AJ16" s="267" t="s">
        <v>15</v>
      </c>
      <c r="AK16" s="268"/>
      <c r="AL16" s="268"/>
      <c r="AM16" s="268"/>
      <c r="AN16" s="269"/>
      <c r="AO16" s="267" t="s">
        <v>16</v>
      </c>
      <c r="AP16" s="268"/>
      <c r="AQ16" s="268"/>
      <c r="AR16" s="268"/>
      <c r="AS16" s="269"/>
      <c r="AT16" s="267" t="s">
        <v>17</v>
      </c>
      <c r="AU16" s="268"/>
      <c r="AV16" s="268"/>
      <c r="AW16" s="268"/>
      <c r="AX16" s="269"/>
      <c r="AY16" s="267" t="s">
        <v>18</v>
      </c>
      <c r="AZ16" s="268"/>
      <c r="BA16" s="268"/>
      <c r="BB16" s="268"/>
      <c r="BC16" s="269"/>
    </row>
    <row r="17" spans="1:55" s="7" customFormat="1" ht="168.9" x14ac:dyDescent="0.3">
      <c r="A17" s="237"/>
      <c r="B17" s="237"/>
      <c r="C17" s="237"/>
      <c r="D17" s="238"/>
      <c r="E17" s="43" t="s">
        <v>349</v>
      </c>
      <c r="F17" s="43" t="s">
        <v>350</v>
      </c>
      <c r="G17" s="43" t="s">
        <v>351</v>
      </c>
      <c r="H17" s="43" t="s">
        <v>352</v>
      </c>
      <c r="I17" s="43" t="s">
        <v>353</v>
      </c>
      <c r="J17" s="43" t="s">
        <v>349</v>
      </c>
      <c r="K17" s="43" t="s">
        <v>350</v>
      </c>
      <c r="L17" s="43" t="s">
        <v>351</v>
      </c>
      <c r="M17" s="43" t="s">
        <v>352</v>
      </c>
      <c r="N17" s="43" t="s">
        <v>353</v>
      </c>
      <c r="O17" s="43" t="s">
        <v>349</v>
      </c>
      <c r="P17" s="43" t="s">
        <v>350</v>
      </c>
      <c r="Q17" s="43" t="s">
        <v>351</v>
      </c>
      <c r="R17" s="43" t="s">
        <v>352</v>
      </c>
      <c r="S17" s="43" t="s">
        <v>353</v>
      </c>
      <c r="T17" s="43" t="s">
        <v>349</v>
      </c>
      <c r="U17" s="43" t="s">
        <v>350</v>
      </c>
      <c r="V17" s="43" t="s">
        <v>351</v>
      </c>
      <c r="W17" s="43" t="s">
        <v>352</v>
      </c>
      <c r="X17" s="43" t="s">
        <v>353</v>
      </c>
      <c r="Y17" s="43" t="s">
        <v>349</v>
      </c>
      <c r="Z17" s="43" t="s">
        <v>350</v>
      </c>
      <c r="AA17" s="43" t="s">
        <v>351</v>
      </c>
      <c r="AB17" s="43" t="s">
        <v>352</v>
      </c>
      <c r="AC17" s="43" t="s">
        <v>353</v>
      </c>
      <c r="AD17" s="238"/>
      <c r="AE17" s="43" t="s">
        <v>349</v>
      </c>
      <c r="AF17" s="43" t="s">
        <v>350</v>
      </c>
      <c r="AG17" s="43" t="s">
        <v>351</v>
      </c>
      <c r="AH17" s="43" t="s">
        <v>352</v>
      </c>
      <c r="AI17" s="43" t="s">
        <v>353</v>
      </c>
      <c r="AJ17" s="43" t="s">
        <v>349</v>
      </c>
      <c r="AK17" s="43" t="s">
        <v>350</v>
      </c>
      <c r="AL17" s="43" t="s">
        <v>351</v>
      </c>
      <c r="AM17" s="43" t="s">
        <v>352</v>
      </c>
      <c r="AN17" s="43" t="s">
        <v>353</v>
      </c>
      <c r="AO17" s="43" t="s">
        <v>349</v>
      </c>
      <c r="AP17" s="44" t="s">
        <v>350</v>
      </c>
      <c r="AQ17" s="43" t="s">
        <v>351</v>
      </c>
      <c r="AR17" s="43" t="s">
        <v>352</v>
      </c>
      <c r="AS17" s="43" t="s">
        <v>353</v>
      </c>
      <c r="AT17" s="43" t="s">
        <v>349</v>
      </c>
      <c r="AU17" s="43" t="s">
        <v>350</v>
      </c>
      <c r="AV17" s="43" t="s">
        <v>351</v>
      </c>
      <c r="AW17" s="43" t="s">
        <v>352</v>
      </c>
      <c r="AX17" s="43" t="s">
        <v>353</v>
      </c>
      <c r="AY17" s="43" t="s">
        <v>349</v>
      </c>
      <c r="AZ17" s="43" t="s">
        <v>350</v>
      </c>
      <c r="BA17" s="43" t="s">
        <v>351</v>
      </c>
      <c r="BB17" s="43" t="s">
        <v>352</v>
      </c>
      <c r="BC17" s="43" t="s">
        <v>353</v>
      </c>
    </row>
    <row r="18" spans="1:55" s="7" customFormat="1" ht="12.95" x14ac:dyDescent="0.3">
      <c r="A18" s="42">
        <v>1</v>
      </c>
      <c r="B18" s="42">
        <v>2</v>
      </c>
      <c r="C18" s="42">
        <v>3</v>
      </c>
      <c r="D18" s="42">
        <v>4</v>
      </c>
      <c r="E18" s="42" t="s">
        <v>272</v>
      </c>
      <c r="F18" s="42" t="s">
        <v>273</v>
      </c>
      <c r="G18" s="42" t="s">
        <v>274</v>
      </c>
      <c r="H18" s="42" t="s">
        <v>275</v>
      </c>
      <c r="I18" s="42" t="s">
        <v>276</v>
      </c>
      <c r="J18" s="42" t="s">
        <v>279</v>
      </c>
      <c r="K18" s="42" t="s">
        <v>280</v>
      </c>
      <c r="L18" s="42" t="s">
        <v>281</v>
      </c>
      <c r="M18" s="42" t="s">
        <v>282</v>
      </c>
      <c r="N18" s="42" t="s">
        <v>283</v>
      </c>
      <c r="O18" s="42" t="s">
        <v>286</v>
      </c>
      <c r="P18" s="42" t="s">
        <v>287</v>
      </c>
      <c r="Q18" s="42" t="s">
        <v>288</v>
      </c>
      <c r="R18" s="42" t="s">
        <v>289</v>
      </c>
      <c r="S18" s="42" t="s">
        <v>290</v>
      </c>
      <c r="T18" s="42" t="s">
        <v>293</v>
      </c>
      <c r="U18" s="42" t="s">
        <v>294</v>
      </c>
      <c r="V18" s="42" t="s">
        <v>295</v>
      </c>
      <c r="W18" s="42" t="s">
        <v>296</v>
      </c>
      <c r="X18" s="42" t="s">
        <v>297</v>
      </c>
      <c r="Y18" s="42" t="s">
        <v>300</v>
      </c>
      <c r="Z18" s="42" t="s">
        <v>301</v>
      </c>
      <c r="AA18" s="42" t="s">
        <v>302</v>
      </c>
      <c r="AB18" s="42" t="s">
        <v>303</v>
      </c>
      <c r="AC18" s="42" t="s">
        <v>304</v>
      </c>
      <c r="AD18" s="42">
        <v>6</v>
      </c>
      <c r="AE18" s="42" t="s">
        <v>342</v>
      </c>
      <c r="AF18" s="42" t="s">
        <v>343</v>
      </c>
      <c r="AG18" s="42" t="s">
        <v>344</v>
      </c>
      <c r="AH18" s="42" t="s">
        <v>345</v>
      </c>
      <c r="AI18" s="42" t="s">
        <v>346</v>
      </c>
      <c r="AJ18" s="42" t="s">
        <v>354</v>
      </c>
      <c r="AK18" s="42" t="s">
        <v>355</v>
      </c>
      <c r="AL18" s="42" t="s">
        <v>356</v>
      </c>
      <c r="AM18" s="42" t="s">
        <v>357</v>
      </c>
      <c r="AN18" s="42" t="s">
        <v>358</v>
      </c>
      <c r="AO18" s="42" t="s">
        <v>359</v>
      </c>
      <c r="AP18" s="45" t="s">
        <v>360</v>
      </c>
      <c r="AQ18" s="42" t="s">
        <v>361</v>
      </c>
      <c r="AR18" s="42" t="s">
        <v>362</v>
      </c>
      <c r="AS18" s="42" t="s">
        <v>363</v>
      </c>
      <c r="AT18" s="42" t="s">
        <v>364</v>
      </c>
      <c r="AU18" s="42" t="s">
        <v>365</v>
      </c>
      <c r="AV18" s="42" t="s">
        <v>366</v>
      </c>
      <c r="AW18" s="42" t="s">
        <v>367</v>
      </c>
      <c r="AX18" s="42" t="s">
        <v>368</v>
      </c>
      <c r="AY18" s="42" t="s">
        <v>369</v>
      </c>
      <c r="AZ18" s="42" t="s">
        <v>370</v>
      </c>
      <c r="BA18" s="42" t="s">
        <v>371</v>
      </c>
      <c r="BB18" s="42" t="s">
        <v>372</v>
      </c>
      <c r="BC18" s="42" t="s">
        <v>373</v>
      </c>
    </row>
    <row r="19" spans="1:55" s="90" customFormat="1" ht="15.05" x14ac:dyDescent="0.3">
      <c r="A19" s="99"/>
      <c r="B19" s="100" t="s">
        <v>415</v>
      </c>
      <c r="C19" s="101"/>
      <c r="D19" s="132">
        <f t="shared" ref="D19:BC19" si="0">D20+D409+D790+D993</f>
        <v>3659.2826999999997</v>
      </c>
      <c r="E19" s="132">
        <f t="shared" si="0"/>
        <v>1368.1229563844745</v>
      </c>
      <c r="F19" s="132">
        <f t="shared" si="0"/>
        <v>74.972737159016958</v>
      </c>
      <c r="G19" s="132">
        <f t="shared" si="0"/>
        <v>753.11522456633895</v>
      </c>
      <c r="H19" s="132">
        <f t="shared" si="0"/>
        <v>63.173352338000001</v>
      </c>
      <c r="I19" s="132">
        <f t="shared" si="0"/>
        <v>476.86164232111855</v>
      </c>
      <c r="J19" s="132">
        <f t="shared" si="0"/>
        <v>578.20222553711858</v>
      </c>
      <c r="K19" s="132">
        <f t="shared" si="0"/>
        <v>37.268074675999998</v>
      </c>
      <c r="L19" s="132">
        <f t="shared" si="0"/>
        <v>245.16451019600004</v>
      </c>
      <c r="M19" s="132">
        <f t="shared" si="0"/>
        <v>37.890488656000002</v>
      </c>
      <c r="N19" s="132">
        <f t="shared" si="0"/>
        <v>257.87915200911863</v>
      </c>
      <c r="O19" s="132">
        <f t="shared" si="0"/>
        <v>789.9207308473558</v>
      </c>
      <c r="P19" s="132">
        <f t="shared" si="0"/>
        <v>37.704662483016946</v>
      </c>
      <c r="Q19" s="132">
        <f t="shared" si="0"/>
        <v>507.95071437033903</v>
      </c>
      <c r="R19" s="132">
        <f t="shared" si="0"/>
        <v>25.282863681999999</v>
      </c>
      <c r="S19" s="132">
        <f t="shared" si="0"/>
        <v>218.98249031199998</v>
      </c>
      <c r="T19" s="132">
        <f t="shared" si="0"/>
        <v>0</v>
      </c>
      <c r="U19" s="132">
        <f t="shared" si="0"/>
        <v>0</v>
      </c>
      <c r="V19" s="132">
        <f t="shared" si="0"/>
        <v>0</v>
      </c>
      <c r="W19" s="132">
        <f t="shared" si="0"/>
        <v>0</v>
      </c>
      <c r="X19" s="132">
        <f t="shared" si="0"/>
        <v>0</v>
      </c>
      <c r="Y19" s="132">
        <f t="shared" si="0"/>
        <v>0</v>
      </c>
      <c r="Z19" s="132">
        <f t="shared" si="0"/>
        <v>0</v>
      </c>
      <c r="AA19" s="132">
        <f t="shared" si="0"/>
        <v>0</v>
      </c>
      <c r="AB19" s="132">
        <f t="shared" si="0"/>
        <v>0</v>
      </c>
      <c r="AC19" s="132">
        <f t="shared" si="0"/>
        <v>0</v>
      </c>
      <c r="AD19" s="132">
        <f t="shared" si="0"/>
        <v>2383.6255356503334</v>
      </c>
      <c r="AE19" s="132">
        <f t="shared" si="0"/>
        <v>1128.7798904900001</v>
      </c>
      <c r="AF19" s="132">
        <f t="shared" si="0"/>
        <v>72.033386099999987</v>
      </c>
      <c r="AG19" s="132">
        <f t="shared" si="0"/>
        <v>731.47026478999987</v>
      </c>
      <c r="AH19" s="132">
        <f t="shared" si="0"/>
        <v>24.53901454</v>
      </c>
      <c r="AI19" s="132">
        <f t="shared" si="0"/>
        <v>300.73722506000001</v>
      </c>
      <c r="AJ19" s="132">
        <f t="shared" si="0"/>
        <v>455.36730298999987</v>
      </c>
      <c r="AK19" s="132">
        <f t="shared" si="0"/>
        <v>29.048763320000006</v>
      </c>
      <c r="AL19" s="132">
        <f t="shared" si="0"/>
        <v>264.55427814000001</v>
      </c>
      <c r="AM19" s="132">
        <f t="shared" si="0"/>
        <v>6.2570505899999995</v>
      </c>
      <c r="AN19" s="132">
        <f t="shared" si="0"/>
        <v>155.50721093999999</v>
      </c>
      <c r="AO19" s="132">
        <f t="shared" si="0"/>
        <v>673.41258749999997</v>
      </c>
      <c r="AP19" s="132">
        <f t="shared" si="0"/>
        <v>42.984622779999981</v>
      </c>
      <c r="AQ19" s="132">
        <f t="shared" si="0"/>
        <v>466.91598664999998</v>
      </c>
      <c r="AR19" s="132">
        <f t="shared" si="0"/>
        <v>18.281963950000002</v>
      </c>
      <c r="AS19" s="132">
        <f t="shared" si="0"/>
        <v>145.23001411999999</v>
      </c>
      <c r="AT19" s="132">
        <f t="shared" si="0"/>
        <v>0</v>
      </c>
      <c r="AU19" s="132">
        <f t="shared" si="0"/>
        <v>0</v>
      </c>
      <c r="AV19" s="132">
        <f t="shared" si="0"/>
        <v>0</v>
      </c>
      <c r="AW19" s="132">
        <f t="shared" si="0"/>
        <v>0</v>
      </c>
      <c r="AX19" s="132">
        <f t="shared" si="0"/>
        <v>0</v>
      </c>
      <c r="AY19" s="132">
        <f t="shared" si="0"/>
        <v>0</v>
      </c>
      <c r="AZ19" s="132">
        <f t="shared" si="0"/>
        <v>0</v>
      </c>
      <c r="BA19" s="132">
        <f t="shared" si="0"/>
        <v>0</v>
      </c>
      <c r="BB19" s="132">
        <f t="shared" si="0"/>
        <v>0</v>
      </c>
      <c r="BC19" s="132">
        <f t="shared" si="0"/>
        <v>0</v>
      </c>
    </row>
    <row r="20" spans="1:55" s="90" customFormat="1" ht="30.05" x14ac:dyDescent="0.3">
      <c r="A20" s="102"/>
      <c r="B20" s="100" t="s">
        <v>25</v>
      </c>
      <c r="C20" s="101"/>
      <c r="D20" s="132">
        <f t="shared" ref="D20:BC20" si="1">D21+D24+D29+D32+D39+D46+D53+D57+D60+D76+D79+D88+D104+D110+D117+D123+D128+D132+D134+D152+D170+D189+D191+D196+D211+D215+D217+D221+D225+D237+D241+D248+D259+D267+D276+D315+D321+D331+D334+D339+D347+D364+D401</f>
        <v>723.24058044232015</v>
      </c>
      <c r="E20" s="132">
        <f t="shared" si="1"/>
        <v>264.85515938999998</v>
      </c>
      <c r="F20" s="132">
        <f t="shared" si="1"/>
        <v>18.125385212000001</v>
      </c>
      <c r="G20" s="132">
        <f t="shared" si="1"/>
        <v>190.36628073600002</v>
      </c>
      <c r="H20" s="132">
        <f t="shared" si="1"/>
        <v>23.768028780000002</v>
      </c>
      <c r="I20" s="132">
        <f t="shared" si="1"/>
        <v>32.595464661999998</v>
      </c>
      <c r="J20" s="132">
        <f t="shared" si="1"/>
        <v>76.477603411999993</v>
      </c>
      <c r="K20" s="132">
        <f t="shared" si="1"/>
        <v>8.5222140059999987</v>
      </c>
      <c r="L20" s="132">
        <f t="shared" si="1"/>
        <v>35.674403095999999</v>
      </c>
      <c r="M20" s="132">
        <f t="shared" si="1"/>
        <v>16.821347899999999</v>
      </c>
      <c r="N20" s="132">
        <f t="shared" si="1"/>
        <v>15.459638409999998</v>
      </c>
      <c r="O20" s="132">
        <f t="shared" si="1"/>
        <v>188.37755597800003</v>
      </c>
      <c r="P20" s="132">
        <f t="shared" si="1"/>
        <v>9.6031712060000007</v>
      </c>
      <c r="Q20" s="132">
        <f t="shared" si="1"/>
        <v>154.69187764000003</v>
      </c>
      <c r="R20" s="132">
        <f t="shared" si="1"/>
        <v>6.9466808800000006</v>
      </c>
      <c r="S20" s="132">
        <f t="shared" si="1"/>
        <v>17.135826252000001</v>
      </c>
      <c r="T20" s="132">
        <f t="shared" si="1"/>
        <v>0</v>
      </c>
      <c r="U20" s="132">
        <f t="shared" si="1"/>
        <v>0</v>
      </c>
      <c r="V20" s="132">
        <f t="shared" si="1"/>
        <v>0</v>
      </c>
      <c r="W20" s="132">
        <f t="shared" si="1"/>
        <v>0</v>
      </c>
      <c r="X20" s="132">
        <f t="shared" si="1"/>
        <v>0</v>
      </c>
      <c r="Y20" s="132">
        <f t="shared" si="1"/>
        <v>0</v>
      </c>
      <c r="Z20" s="132">
        <f t="shared" si="1"/>
        <v>0</v>
      </c>
      <c r="AA20" s="132">
        <f t="shared" si="1"/>
        <v>0</v>
      </c>
      <c r="AB20" s="132">
        <f t="shared" si="1"/>
        <v>0</v>
      </c>
      <c r="AC20" s="132">
        <f t="shared" si="1"/>
        <v>0</v>
      </c>
      <c r="AD20" s="132">
        <f t="shared" si="1"/>
        <v>788.08677093033327</v>
      </c>
      <c r="AE20" s="132">
        <f t="shared" si="1"/>
        <v>253.33152275999998</v>
      </c>
      <c r="AF20" s="132">
        <f t="shared" si="1"/>
        <v>21.529028709999992</v>
      </c>
      <c r="AG20" s="132">
        <f t="shared" si="1"/>
        <v>204.63961089</v>
      </c>
      <c r="AH20" s="132">
        <f t="shared" si="1"/>
        <v>0</v>
      </c>
      <c r="AI20" s="132">
        <f t="shared" si="1"/>
        <v>27.162883159999996</v>
      </c>
      <c r="AJ20" s="132">
        <f t="shared" si="1"/>
        <v>75.275684249999983</v>
      </c>
      <c r="AK20" s="132">
        <f t="shared" si="1"/>
        <v>11.43228656</v>
      </c>
      <c r="AL20" s="132">
        <f t="shared" si="1"/>
        <v>50.962362119999995</v>
      </c>
      <c r="AM20" s="132">
        <f t="shared" si="1"/>
        <v>0</v>
      </c>
      <c r="AN20" s="132">
        <f t="shared" si="1"/>
        <v>12.881035569999998</v>
      </c>
      <c r="AO20" s="132">
        <f t="shared" si="1"/>
        <v>178.05583851</v>
      </c>
      <c r="AP20" s="132">
        <f t="shared" si="1"/>
        <v>10.096742149999992</v>
      </c>
      <c r="AQ20" s="132">
        <f t="shared" si="1"/>
        <v>153.67724876999998</v>
      </c>
      <c r="AR20" s="132">
        <f t="shared" si="1"/>
        <v>0</v>
      </c>
      <c r="AS20" s="132">
        <f t="shared" si="1"/>
        <v>14.281847589999998</v>
      </c>
      <c r="AT20" s="132">
        <f t="shared" si="1"/>
        <v>0</v>
      </c>
      <c r="AU20" s="132">
        <f t="shared" si="1"/>
        <v>0</v>
      </c>
      <c r="AV20" s="132">
        <f t="shared" si="1"/>
        <v>0</v>
      </c>
      <c r="AW20" s="132">
        <f t="shared" si="1"/>
        <v>0</v>
      </c>
      <c r="AX20" s="132">
        <f t="shared" si="1"/>
        <v>0</v>
      </c>
      <c r="AY20" s="132">
        <f t="shared" si="1"/>
        <v>0</v>
      </c>
      <c r="AZ20" s="132">
        <f t="shared" si="1"/>
        <v>0</v>
      </c>
      <c r="BA20" s="132">
        <f t="shared" si="1"/>
        <v>0</v>
      </c>
      <c r="BB20" s="132">
        <f t="shared" si="1"/>
        <v>0</v>
      </c>
      <c r="BC20" s="132">
        <f t="shared" si="1"/>
        <v>0</v>
      </c>
    </row>
    <row r="21" spans="1:55" s="90" customFormat="1" x14ac:dyDescent="0.3">
      <c r="A21" s="103"/>
      <c r="B21" s="104" t="s">
        <v>26</v>
      </c>
      <c r="C21" s="105"/>
      <c r="D21" s="133">
        <f t="shared" ref="D21:BC21" si="2">SUM(D22:D23)</f>
        <v>0</v>
      </c>
      <c r="E21" s="133">
        <f t="shared" si="2"/>
        <v>0.25282260000000001</v>
      </c>
      <c r="F21" s="133">
        <f t="shared" si="2"/>
        <v>0</v>
      </c>
      <c r="G21" s="133">
        <f t="shared" si="2"/>
        <v>0</v>
      </c>
      <c r="H21" s="133">
        <f t="shared" si="2"/>
        <v>0.25282260000000001</v>
      </c>
      <c r="I21" s="133">
        <f t="shared" si="2"/>
        <v>0</v>
      </c>
      <c r="J21" s="133">
        <f t="shared" si="2"/>
        <v>0.25282259999999995</v>
      </c>
      <c r="K21" s="133">
        <f t="shared" si="2"/>
        <v>0</v>
      </c>
      <c r="L21" s="133">
        <f t="shared" si="2"/>
        <v>0</v>
      </c>
      <c r="M21" s="133">
        <f t="shared" si="2"/>
        <v>0.25282260000000001</v>
      </c>
      <c r="N21" s="133">
        <f t="shared" si="2"/>
        <v>0</v>
      </c>
      <c r="O21" s="133">
        <f t="shared" si="2"/>
        <v>0</v>
      </c>
      <c r="P21" s="133">
        <f t="shared" si="2"/>
        <v>0</v>
      </c>
      <c r="Q21" s="133">
        <f t="shared" si="2"/>
        <v>0</v>
      </c>
      <c r="R21" s="133">
        <f t="shared" si="2"/>
        <v>0</v>
      </c>
      <c r="S21" s="133">
        <f t="shared" si="2"/>
        <v>0</v>
      </c>
      <c r="T21" s="133">
        <f t="shared" si="2"/>
        <v>0</v>
      </c>
      <c r="U21" s="133">
        <f t="shared" si="2"/>
        <v>0</v>
      </c>
      <c r="V21" s="133">
        <f t="shared" si="2"/>
        <v>0</v>
      </c>
      <c r="W21" s="133">
        <f t="shared" si="2"/>
        <v>0</v>
      </c>
      <c r="X21" s="133">
        <f t="shared" si="2"/>
        <v>0</v>
      </c>
      <c r="Y21" s="133">
        <f t="shared" si="2"/>
        <v>0</v>
      </c>
      <c r="Z21" s="133">
        <f t="shared" si="2"/>
        <v>0</v>
      </c>
      <c r="AA21" s="133">
        <f t="shared" si="2"/>
        <v>0</v>
      </c>
      <c r="AB21" s="133">
        <f t="shared" si="2"/>
        <v>0</v>
      </c>
      <c r="AC21" s="133">
        <f t="shared" si="2"/>
        <v>0</v>
      </c>
      <c r="AD21" s="133">
        <f t="shared" si="2"/>
        <v>0</v>
      </c>
      <c r="AE21" s="133">
        <f t="shared" si="2"/>
        <v>2.6324916099999998</v>
      </c>
      <c r="AF21" s="133">
        <f t="shared" si="2"/>
        <v>0.56420776999999966</v>
      </c>
      <c r="AG21" s="133">
        <f t="shared" si="2"/>
        <v>2.0682838399999999</v>
      </c>
      <c r="AH21" s="133">
        <f t="shared" si="2"/>
        <v>0</v>
      </c>
      <c r="AI21" s="133">
        <f t="shared" si="2"/>
        <v>0</v>
      </c>
      <c r="AJ21" s="133">
        <f t="shared" si="2"/>
        <v>0</v>
      </c>
      <c r="AK21" s="133">
        <f t="shared" si="2"/>
        <v>0</v>
      </c>
      <c r="AL21" s="133">
        <f t="shared" si="2"/>
        <v>0</v>
      </c>
      <c r="AM21" s="133">
        <f t="shared" si="2"/>
        <v>0</v>
      </c>
      <c r="AN21" s="133">
        <f t="shared" si="2"/>
        <v>0</v>
      </c>
      <c r="AO21" s="133">
        <f t="shared" si="2"/>
        <v>2.6324916099999998</v>
      </c>
      <c r="AP21" s="133">
        <f t="shared" si="2"/>
        <v>0.56420776999999966</v>
      </c>
      <c r="AQ21" s="133">
        <f t="shared" si="2"/>
        <v>2.0682838399999999</v>
      </c>
      <c r="AR21" s="133">
        <f t="shared" si="2"/>
        <v>0</v>
      </c>
      <c r="AS21" s="133">
        <f t="shared" si="2"/>
        <v>0</v>
      </c>
      <c r="AT21" s="133">
        <f t="shared" si="2"/>
        <v>0</v>
      </c>
      <c r="AU21" s="133">
        <f t="shared" si="2"/>
        <v>0</v>
      </c>
      <c r="AV21" s="133">
        <f t="shared" si="2"/>
        <v>0</v>
      </c>
      <c r="AW21" s="133">
        <f t="shared" si="2"/>
        <v>0</v>
      </c>
      <c r="AX21" s="133">
        <f t="shared" si="2"/>
        <v>0</v>
      </c>
      <c r="AY21" s="133">
        <f t="shared" si="2"/>
        <v>0</v>
      </c>
      <c r="AZ21" s="133">
        <f t="shared" si="2"/>
        <v>0</v>
      </c>
      <c r="BA21" s="133">
        <f t="shared" si="2"/>
        <v>0</v>
      </c>
      <c r="BB21" s="133">
        <f t="shared" si="2"/>
        <v>0</v>
      </c>
      <c r="BC21" s="133">
        <f t="shared" si="2"/>
        <v>0</v>
      </c>
    </row>
    <row r="22" spans="1:55" s="90" customFormat="1" ht="93.25" x14ac:dyDescent="0.3">
      <c r="A22" s="106" t="s">
        <v>1660</v>
      </c>
      <c r="B22" s="107" t="s">
        <v>728</v>
      </c>
      <c r="C22" s="108" t="s">
        <v>1127</v>
      </c>
      <c r="D22" s="73">
        <v>0</v>
      </c>
      <c r="E22" s="73">
        <v>0.25282260000000001</v>
      </c>
      <c r="F22" s="73">
        <v>0</v>
      </c>
      <c r="G22" s="73">
        <v>0</v>
      </c>
      <c r="H22" s="73">
        <v>0.25282260000000001</v>
      </c>
      <c r="I22" s="73">
        <v>0</v>
      </c>
      <c r="J22" s="122">
        <f>VLOOKUP(C22,'[1]17'!$C$22:$N$926,8,0)</f>
        <v>0.25282259999999995</v>
      </c>
      <c r="K22" s="122">
        <f>VLOOKUP(C22,'[1]17'!$C$22:$N$926,9,0)</f>
        <v>0</v>
      </c>
      <c r="L22" s="122">
        <f>VLOOKUP(C22,'[1]17'!$C$22:$N$926,10,0)</f>
        <v>0</v>
      </c>
      <c r="M22" s="122">
        <f>VLOOKUP(C22,'[1]17'!$C$22:$N$926,11,0)</f>
        <v>0.25282260000000001</v>
      </c>
      <c r="N22" s="122">
        <f>VLOOKUP(C22,'[1]17'!$C$22:$N$926,12,0)</f>
        <v>0</v>
      </c>
      <c r="O22" s="122">
        <f>E22-J22</f>
        <v>0</v>
      </c>
      <c r="P22" s="122">
        <f t="shared" ref="P22:S22" si="3">F22-K22</f>
        <v>0</v>
      </c>
      <c r="Q22" s="122">
        <f t="shared" si="3"/>
        <v>0</v>
      </c>
      <c r="R22" s="122">
        <f t="shared" si="3"/>
        <v>0</v>
      </c>
      <c r="S22" s="122">
        <f t="shared" si="3"/>
        <v>0</v>
      </c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>
        <v>0</v>
      </c>
      <c r="AE22" s="73">
        <f>AF22+AG22+AH22+AI22</f>
        <v>0.22856164000000001</v>
      </c>
      <c r="AF22" s="73"/>
      <c r="AG22" s="73">
        <v>0.22856164000000001</v>
      </c>
      <c r="AH22" s="73"/>
      <c r="AI22" s="73">
        <v>0</v>
      </c>
      <c r="AJ22" s="122">
        <f>VLOOKUP(C22,'[1]17'!$C$22:$AI$926,29,0)</f>
        <v>0</v>
      </c>
      <c r="AK22" s="122">
        <f>VLOOKUP(C22,'[1]17'!$C$22:$AI$926,30,0)</f>
        <v>0</v>
      </c>
      <c r="AL22" s="122">
        <f>VLOOKUP(C22,'[1]17'!$C$22:$AI$926,31,0)</f>
        <v>0</v>
      </c>
      <c r="AM22" s="122">
        <f>VLOOKUP(C22,'[1]17'!$C$22:$AI$926,32,0)</f>
        <v>0</v>
      </c>
      <c r="AN22" s="122">
        <f>VLOOKUP(C22,'[1]17'!$C$22:$AI$926,33,0)</f>
        <v>0</v>
      </c>
      <c r="AO22" s="122">
        <f>AE22-AJ22</f>
        <v>0.22856164000000001</v>
      </c>
      <c r="AP22" s="122">
        <f t="shared" ref="AP22:AS22" si="4">AF22-AK22</f>
        <v>0</v>
      </c>
      <c r="AQ22" s="122">
        <f t="shared" si="4"/>
        <v>0.22856164000000001</v>
      </c>
      <c r="AR22" s="122">
        <f t="shared" si="4"/>
        <v>0</v>
      </c>
      <c r="AS22" s="122">
        <f t="shared" si="4"/>
        <v>0</v>
      </c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</row>
    <row r="23" spans="1:55" s="90" customFormat="1" ht="46.65" x14ac:dyDescent="0.3">
      <c r="A23" s="106" t="s">
        <v>1660</v>
      </c>
      <c r="B23" s="107" t="s">
        <v>1672</v>
      </c>
      <c r="C23" s="108" t="s">
        <v>1128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122">
        <f>VLOOKUP(C23,'[1]17'!$C$22:$N$926,8,0)</f>
        <v>0</v>
      </c>
      <c r="K23" s="122">
        <f>VLOOKUP(C23,'[1]17'!$C$22:$N$926,9,0)</f>
        <v>0</v>
      </c>
      <c r="L23" s="122">
        <f>VLOOKUP(C23,'[1]17'!$C$22:$N$926,10,0)</f>
        <v>0</v>
      </c>
      <c r="M23" s="122">
        <f>VLOOKUP(C23,'[1]17'!$C$22:$N$926,11,0)</f>
        <v>0</v>
      </c>
      <c r="N23" s="122">
        <f>VLOOKUP(C23,'[1]17'!$C$22:$N$926,12,0)</f>
        <v>0</v>
      </c>
      <c r="O23" s="122">
        <f>E23-J23</f>
        <v>0</v>
      </c>
      <c r="P23" s="122">
        <f t="shared" ref="P23" si="5">F23-K23</f>
        <v>0</v>
      </c>
      <c r="Q23" s="122">
        <f t="shared" ref="Q23" si="6">G23-L23</f>
        <v>0</v>
      </c>
      <c r="R23" s="122">
        <f t="shared" ref="R23" si="7">H23-M23</f>
        <v>0</v>
      </c>
      <c r="S23" s="122">
        <f t="shared" ref="S23" si="8">I23-N23</f>
        <v>0</v>
      </c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>
        <v>0</v>
      </c>
      <c r="AE23" s="73">
        <f>AF23+AG23+AH23+AI23</f>
        <v>2.4039299699999996</v>
      </c>
      <c r="AF23" s="73">
        <v>0.56420776999999966</v>
      </c>
      <c r="AG23" s="73">
        <v>1.8397222</v>
      </c>
      <c r="AH23" s="73"/>
      <c r="AI23" s="73">
        <v>0</v>
      </c>
      <c r="AJ23" s="122">
        <f>VLOOKUP(C23,'[1]17'!$C$22:$AI$926,29,0)</f>
        <v>0</v>
      </c>
      <c r="AK23" s="122">
        <f>VLOOKUP(C23,'[1]17'!$C$22:$AI$926,30,0)</f>
        <v>0</v>
      </c>
      <c r="AL23" s="122">
        <f>VLOOKUP(C23,'[1]17'!$C$22:$AI$926,31,0)</f>
        <v>0</v>
      </c>
      <c r="AM23" s="122">
        <f>VLOOKUP(C23,'[1]17'!$C$22:$AI$926,32,0)</f>
        <v>0</v>
      </c>
      <c r="AN23" s="122">
        <f>VLOOKUP(C23,'[1]17'!$C$22:$AI$926,33,0)</f>
        <v>0</v>
      </c>
      <c r="AO23" s="122">
        <f>AE23-AJ23</f>
        <v>2.4039299699999996</v>
      </c>
      <c r="AP23" s="122">
        <f t="shared" ref="AP23" si="9">AF23-AK23</f>
        <v>0.56420776999999966</v>
      </c>
      <c r="AQ23" s="122">
        <f t="shared" ref="AQ23" si="10">AG23-AL23</f>
        <v>1.8397222</v>
      </c>
      <c r="AR23" s="122">
        <f t="shared" ref="AR23" si="11">AH23-AM23</f>
        <v>0</v>
      </c>
      <c r="AS23" s="122">
        <f t="shared" ref="AS23" si="12">AI23-AN23</f>
        <v>0</v>
      </c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</row>
    <row r="24" spans="1:55" s="90" customFormat="1" ht="30.05" x14ac:dyDescent="0.3">
      <c r="A24" s="103"/>
      <c r="B24" s="109" t="s">
        <v>27</v>
      </c>
      <c r="C24" s="105"/>
      <c r="D24" s="133">
        <f t="shared" ref="D24:BC24" si="13">SUM(D25:D28)</f>
        <v>3.8980079999999999</v>
      </c>
      <c r="E24" s="133">
        <f t="shared" si="13"/>
        <v>6.9912175479999989</v>
      </c>
      <c r="F24" s="133">
        <f t="shared" si="13"/>
        <v>0</v>
      </c>
      <c r="G24" s="133">
        <f t="shared" si="13"/>
        <v>6.6588785799999997</v>
      </c>
      <c r="H24" s="133">
        <f t="shared" si="13"/>
        <v>0</v>
      </c>
      <c r="I24" s="133">
        <f t="shared" si="13"/>
        <v>0.33233896800000007</v>
      </c>
      <c r="J24" s="133">
        <f t="shared" si="13"/>
        <v>3.2899174159999998</v>
      </c>
      <c r="K24" s="133">
        <f t="shared" si="13"/>
        <v>0</v>
      </c>
      <c r="L24" s="133">
        <f t="shared" si="13"/>
        <v>3.2135473399999999</v>
      </c>
      <c r="M24" s="133">
        <f t="shared" si="13"/>
        <v>0</v>
      </c>
      <c r="N24" s="133">
        <f t="shared" si="13"/>
        <v>7.6370075999999995E-2</v>
      </c>
      <c r="O24" s="133">
        <f t="shared" si="13"/>
        <v>3.7013001319999996</v>
      </c>
      <c r="P24" s="133">
        <f t="shared" si="13"/>
        <v>0</v>
      </c>
      <c r="Q24" s="133">
        <f t="shared" si="13"/>
        <v>3.4453312399999998</v>
      </c>
      <c r="R24" s="133">
        <f t="shared" si="13"/>
        <v>0</v>
      </c>
      <c r="S24" s="133">
        <f t="shared" si="13"/>
        <v>0.25596889200000006</v>
      </c>
      <c r="T24" s="133">
        <f t="shared" si="13"/>
        <v>0</v>
      </c>
      <c r="U24" s="133">
        <f t="shared" si="13"/>
        <v>0</v>
      </c>
      <c r="V24" s="133">
        <f t="shared" si="13"/>
        <v>0</v>
      </c>
      <c r="W24" s="133">
        <f t="shared" si="13"/>
        <v>0</v>
      </c>
      <c r="X24" s="133">
        <f t="shared" si="13"/>
        <v>0</v>
      </c>
      <c r="Y24" s="133">
        <f t="shared" si="13"/>
        <v>0</v>
      </c>
      <c r="Z24" s="133">
        <f t="shared" si="13"/>
        <v>0</v>
      </c>
      <c r="AA24" s="133">
        <f t="shared" si="13"/>
        <v>0</v>
      </c>
      <c r="AB24" s="133">
        <f t="shared" si="13"/>
        <v>0</v>
      </c>
      <c r="AC24" s="133">
        <f t="shared" si="13"/>
        <v>0</v>
      </c>
      <c r="AD24" s="133">
        <f t="shared" si="13"/>
        <v>9.5667022600000013</v>
      </c>
      <c r="AE24" s="133">
        <f t="shared" si="13"/>
        <v>5.3880201599999999</v>
      </c>
      <c r="AF24" s="133">
        <f t="shared" si="13"/>
        <v>0.21595753000000029</v>
      </c>
      <c r="AG24" s="133">
        <f t="shared" si="13"/>
        <v>4.89511349</v>
      </c>
      <c r="AH24" s="133">
        <f t="shared" si="13"/>
        <v>0</v>
      </c>
      <c r="AI24" s="133">
        <f t="shared" si="13"/>
        <v>0.27694914000000004</v>
      </c>
      <c r="AJ24" s="133">
        <f t="shared" si="13"/>
        <v>6.3641730000000007E-2</v>
      </c>
      <c r="AK24" s="133">
        <f t="shared" si="13"/>
        <v>0</v>
      </c>
      <c r="AL24" s="133">
        <f t="shared" si="13"/>
        <v>0</v>
      </c>
      <c r="AM24" s="133">
        <f t="shared" si="13"/>
        <v>0</v>
      </c>
      <c r="AN24" s="133">
        <f t="shared" si="13"/>
        <v>6.3641730000000007E-2</v>
      </c>
      <c r="AO24" s="133">
        <f t="shared" si="13"/>
        <v>5.3243784299999994</v>
      </c>
      <c r="AP24" s="133">
        <f t="shared" si="13"/>
        <v>0.21595753000000029</v>
      </c>
      <c r="AQ24" s="133">
        <f t="shared" si="13"/>
        <v>4.89511349</v>
      </c>
      <c r="AR24" s="133">
        <f t="shared" si="13"/>
        <v>0</v>
      </c>
      <c r="AS24" s="133">
        <f t="shared" si="13"/>
        <v>0.21330741000000003</v>
      </c>
      <c r="AT24" s="133">
        <f t="shared" si="13"/>
        <v>0</v>
      </c>
      <c r="AU24" s="133">
        <f t="shared" si="13"/>
        <v>0</v>
      </c>
      <c r="AV24" s="133">
        <f t="shared" si="13"/>
        <v>0</v>
      </c>
      <c r="AW24" s="133">
        <f t="shared" si="13"/>
        <v>0</v>
      </c>
      <c r="AX24" s="133">
        <f t="shared" si="13"/>
        <v>0</v>
      </c>
      <c r="AY24" s="133">
        <f t="shared" si="13"/>
        <v>0</v>
      </c>
      <c r="AZ24" s="133">
        <f t="shared" si="13"/>
        <v>0</v>
      </c>
      <c r="BA24" s="133">
        <f t="shared" si="13"/>
        <v>0</v>
      </c>
      <c r="BB24" s="133">
        <f t="shared" si="13"/>
        <v>0</v>
      </c>
      <c r="BC24" s="133">
        <f t="shared" si="13"/>
        <v>0</v>
      </c>
    </row>
    <row r="25" spans="1:55" s="90" customFormat="1" ht="62.2" x14ac:dyDescent="0.3">
      <c r="A25" s="106" t="s">
        <v>1660</v>
      </c>
      <c r="B25" s="107" t="s">
        <v>729</v>
      </c>
      <c r="C25" s="108" t="s">
        <v>671</v>
      </c>
      <c r="D25" s="73">
        <v>1.2E-2</v>
      </c>
      <c r="E25" s="73">
        <v>5.3404799999999997E-4</v>
      </c>
      <c r="F25" s="73">
        <v>0</v>
      </c>
      <c r="G25" s="73">
        <v>0</v>
      </c>
      <c r="H25" s="73">
        <v>0</v>
      </c>
      <c r="I25" s="73">
        <v>5.3404799999999997E-4</v>
      </c>
      <c r="J25" s="122">
        <f>VLOOKUP(C25,'[1]17'!$C$22:$N$926,8,0)</f>
        <v>2.35116E-4</v>
      </c>
      <c r="K25" s="122">
        <f>VLOOKUP(C25,'[1]17'!$C$22:$N$926,9,0)</f>
        <v>0</v>
      </c>
      <c r="L25" s="122">
        <f>VLOOKUP(C25,'[1]17'!$C$22:$N$926,10,0)</f>
        <v>0</v>
      </c>
      <c r="M25" s="122">
        <f>VLOOKUP(C25,'[1]17'!$C$22:$N$926,11,0)</f>
        <v>0</v>
      </c>
      <c r="N25" s="122">
        <f>VLOOKUP(C25,'[1]17'!$C$22:$N$926,12,0)</f>
        <v>2.35116E-4</v>
      </c>
      <c r="O25" s="122">
        <f t="shared" ref="O25:O28" si="14">E25-J25</f>
        <v>2.9893199999999996E-4</v>
      </c>
      <c r="P25" s="122">
        <f t="shared" ref="P25:P28" si="15">F25-K25</f>
        <v>0</v>
      </c>
      <c r="Q25" s="122">
        <f t="shared" ref="Q25:Q28" si="16">G25-L25</f>
        <v>0</v>
      </c>
      <c r="R25" s="122">
        <f t="shared" ref="R25:R28" si="17">H25-M25</f>
        <v>0</v>
      </c>
      <c r="S25" s="122">
        <f t="shared" ref="S25:S28" si="18">I25-N25</f>
        <v>2.9893199999999996E-4</v>
      </c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>
        <v>1.0999999999999999E-2</v>
      </c>
      <c r="AE25" s="73">
        <f t="shared" ref="AE25:AE28" si="19">AF25+AG25+AH25+AI25</f>
        <v>4.4504000000000001E-4</v>
      </c>
      <c r="AF25" s="73"/>
      <c r="AG25" s="73"/>
      <c r="AH25" s="73"/>
      <c r="AI25" s="73">
        <v>4.4504000000000001E-4</v>
      </c>
      <c r="AJ25" s="122">
        <f>VLOOKUP(C25,'[1]17'!$C$22:$AI$926,29,0)</f>
        <v>1.9593E-4</v>
      </c>
      <c r="AK25" s="122">
        <f>VLOOKUP(C25,'[1]17'!$C$22:$AI$926,30,0)</f>
        <v>0</v>
      </c>
      <c r="AL25" s="122">
        <f>VLOOKUP(C25,'[1]17'!$C$22:$AI$926,31,0)</f>
        <v>0</v>
      </c>
      <c r="AM25" s="122">
        <f>VLOOKUP(C25,'[1]17'!$C$22:$AI$926,32,0)</f>
        <v>0</v>
      </c>
      <c r="AN25" s="122">
        <f>VLOOKUP(C25,'[1]17'!$C$22:$AI$926,33,0)</f>
        <v>1.9593E-4</v>
      </c>
      <c r="AO25" s="122">
        <f t="shared" ref="AO25:AO28" si="20">AE25-AJ25</f>
        <v>2.4910999999999998E-4</v>
      </c>
      <c r="AP25" s="122">
        <f t="shared" ref="AP25:AP28" si="21">AF25-AK25</f>
        <v>0</v>
      </c>
      <c r="AQ25" s="122">
        <f t="shared" ref="AQ25:AQ28" si="22">AG25-AL25</f>
        <v>0</v>
      </c>
      <c r="AR25" s="122">
        <f t="shared" ref="AR25:AR28" si="23">AH25-AM25</f>
        <v>0</v>
      </c>
      <c r="AS25" s="122">
        <f t="shared" ref="AS25:AS28" si="24">AI25-AN25</f>
        <v>2.4910999999999998E-4</v>
      </c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</row>
    <row r="26" spans="1:55" s="90" customFormat="1" ht="77.7" x14ac:dyDescent="0.3">
      <c r="A26" s="106" t="s">
        <v>1660</v>
      </c>
      <c r="B26" s="107" t="s">
        <v>28</v>
      </c>
      <c r="C26" s="108" t="s">
        <v>499</v>
      </c>
      <c r="D26" s="73">
        <v>0.42397199999999996</v>
      </c>
      <c r="E26" s="73">
        <v>6.8366054079999996</v>
      </c>
      <c r="F26" s="73">
        <v>0</v>
      </c>
      <c r="G26" s="73">
        <v>6.6588785799999997</v>
      </c>
      <c r="H26" s="73">
        <v>0</v>
      </c>
      <c r="I26" s="73">
        <v>0.177726828</v>
      </c>
      <c r="J26" s="122">
        <f>VLOOKUP(C26,'[1]17'!$C$22:$N$926,8,0)</f>
        <v>3.2218538240000001</v>
      </c>
      <c r="K26" s="122">
        <f>VLOOKUP(C26,'[1]17'!$C$22:$N$926,9,0)</f>
        <v>0</v>
      </c>
      <c r="L26" s="122">
        <f>VLOOKUP(C26,'[1]17'!$C$22:$N$926,10,0)</f>
        <v>3.2135473399999999</v>
      </c>
      <c r="M26" s="122">
        <f>VLOOKUP(C26,'[1]17'!$C$22:$N$926,11,0)</f>
        <v>0</v>
      </c>
      <c r="N26" s="122">
        <f>VLOOKUP(C26,'[1]17'!$C$22:$N$926,12,0)</f>
        <v>8.3064839999999994E-3</v>
      </c>
      <c r="O26" s="122">
        <f t="shared" si="14"/>
        <v>3.6147515839999995</v>
      </c>
      <c r="P26" s="122">
        <f t="shared" si="15"/>
        <v>0</v>
      </c>
      <c r="Q26" s="122">
        <f t="shared" si="16"/>
        <v>3.4453312399999998</v>
      </c>
      <c r="R26" s="122">
        <f t="shared" si="17"/>
        <v>0</v>
      </c>
      <c r="S26" s="122">
        <f t="shared" si="18"/>
        <v>0.169420344</v>
      </c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>
        <v>6.660672260000001</v>
      </c>
      <c r="AE26" s="73">
        <f t="shared" si="19"/>
        <v>2.3497260299999998</v>
      </c>
      <c r="AF26" s="73"/>
      <c r="AG26" s="73">
        <v>2.2016203399999998</v>
      </c>
      <c r="AH26" s="73"/>
      <c r="AI26" s="73">
        <v>0.14810569000000001</v>
      </c>
      <c r="AJ26" s="122">
        <f>VLOOKUP(C26,'[1]17'!$C$22:$AI$926,29,0)</f>
        <v>6.9220699999999998E-3</v>
      </c>
      <c r="AK26" s="122">
        <f>VLOOKUP(C26,'[1]17'!$C$22:$AI$926,30,0)</f>
        <v>0</v>
      </c>
      <c r="AL26" s="122">
        <f>VLOOKUP(C26,'[1]17'!$C$22:$AI$926,31,0)</f>
        <v>0</v>
      </c>
      <c r="AM26" s="122">
        <f>VLOOKUP(C26,'[1]17'!$C$22:$AI$926,32,0)</f>
        <v>0</v>
      </c>
      <c r="AN26" s="122">
        <f>VLOOKUP(C26,'[1]17'!$C$22:$AI$926,33,0)</f>
        <v>6.9220699999999998E-3</v>
      </c>
      <c r="AO26" s="122">
        <f t="shared" si="20"/>
        <v>2.3428039599999999</v>
      </c>
      <c r="AP26" s="122">
        <f t="shared" si="21"/>
        <v>0</v>
      </c>
      <c r="AQ26" s="122">
        <f t="shared" si="22"/>
        <v>2.2016203399999998</v>
      </c>
      <c r="AR26" s="122">
        <f t="shared" si="23"/>
        <v>0</v>
      </c>
      <c r="AS26" s="122">
        <f t="shared" si="24"/>
        <v>0.14118362000000001</v>
      </c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</row>
    <row r="27" spans="1:55" s="90" customFormat="1" ht="62.2" x14ac:dyDescent="0.3">
      <c r="A27" s="106" t="s">
        <v>1660</v>
      </c>
      <c r="B27" s="107" t="s">
        <v>730</v>
      </c>
      <c r="C27" s="108" t="s">
        <v>1129</v>
      </c>
      <c r="D27" s="73">
        <v>3.4620359999999999</v>
      </c>
      <c r="E27" s="73">
        <v>0.15407809200000003</v>
      </c>
      <c r="F27" s="73">
        <v>0</v>
      </c>
      <c r="G27" s="73">
        <v>0</v>
      </c>
      <c r="H27" s="73">
        <v>0</v>
      </c>
      <c r="I27" s="73">
        <v>0.15407809200000003</v>
      </c>
      <c r="J27" s="122">
        <f>VLOOKUP(C27,'[1]17'!$C$22:$N$926,8,0)</f>
        <v>6.7828475999999999E-2</v>
      </c>
      <c r="K27" s="122">
        <f>VLOOKUP(C27,'[1]17'!$C$22:$N$926,9,0)</f>
        <v>0</v>
      </c>
      <c r="L27" s="122">
        <f>VLOOKUP(C27,'[1]17'!$C$22:$N$926,10,0)</f>
        <v>0</v>
      </c>
      <c r="M27" s="122">
        <f>VLOOKUP(C27,'[1]17'!$C$22:$N$926,11,0)</f>
        <v>0</v>
      </c>
      <c r="N27" s="122">
        <f>VLOOKUP(C27,'[1]17'!$C$22:$N$926,12,0)</f>
        <v>6.7828475999999999E-2</v>
      </c>
      <c r="O27" s="122">
        <f t="shared" si="14"/>
        <v>8.6249616000000029E-2</v>
      </c>
      <c r="P27" s="122">
        <f t="shared" si="15"/>
        <v>0</v>
      </c>
      <c r="Q27" s="122">
        <f t="shared" si="16"/>
        <v>0</v>
      </c>
      <c r="R27" s="122">
        <f t="shared" si="17"/>
        <v>0</v>
      </c>
      <c r="S27" s="122">
        <f t="shared" si="18"/>
        <v>8.6249616000000029E-2</v>
      </c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>
        <v>2.8950300000000002</v>
      </c>
      <c r="AE27" s="73">
        <f t="shared" si="19"/>
        <v>2.8125850400000001</v>
      </c>
      <c r="AF27" s="73">
        <v>0.21595753000000029</v>
      </c>
      <c r="AG27" s="73">
        <v>2.4682290999999998</v>
      </c>
      <c r="AH27" s="73"/>
      <c r="AI27" s="73">
        <v>0.12839841000000002</v>
      </c>
      <c r="AJ27" s="122">
        <f>VLOOKUP(C27,'[1]17'!$C$22:$AI$926,29,0)</f>
        <v>5.6523730000000001E-2</v>
      </c>
      <c r="AK27" s="122">
        <f>VLOOKUP(C27,'[1]17'!$C$22:$AI$926,30,0)</f>
        <v>0</v>
      </c>
      <c r="AL27" s="122">
        <f>VLOOKUP(C27,'[1]17'!$C$22:$AI$926,31,0)</f>
        <v>0</v>
      </c>
      <c r="AM27" s="122">
        <f>VLOOKUP(C27,'[1]17'!$C$22:$AI$926,32,0)</f>
        <v>0</v>
      </c>
      <c r="AN27" s="122">
        <f>VLOOKUP(C27,'[1]17'!$C$22:$AI$926,33,0)</f>
        <v>5.6523730000000001E-2</v>
      </c>
      <c r="AO27" s="122">
        <f t="shared" si="20"/>
        <v>2.7560613100000002</v>
      </c>
      <c r="AP27" s="122">
        <f t="shared" si="21"/>
        <v>0.21595753000000029</v>
      </c>
      <c r="AQ27" s="122">
        <f t="shared" si="22"/>
        <v>2.4682290999999998</v>
      </c>
      <c r="AR27" s="122">
        <f t="shared" si="23"/>
        <v>0</v>
      </c>
      <c r="AS27" s="122">
        <f t="shared" si="24"/>
        <v>7.1874680000000024E-2</v>
      </c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</row>
    <row r="28" spans="1:55" s="90" customFormat="1" ht="62.2" x14ac:dyDescent="0.3">
      <c r="A28" s="106" t="s">
        <v>1661</v>
      </c>
      <c r="B28" s="107" t="s">
        <v>1673</v>
      </c>
      <c r="C28" s="108" t="s">
        <v>1911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122"/>
      <c r="K28" s="122"/>
      <c r="L28" s="122"/>
      <c r="M28" s="122"/>
      <c r="N28" s="122"/>
      <c r="O28" s="122">
        <f t="shared" si="14"/>
        <v>0</v>
      </c>
      <c r="P28" s="122">
        <f t="shared" si="15"/>
        <v>0</v>
      </c>
      <c r="Q28" s="122">
        <f t="shared" si="16"/>
        <v>0</v>
      </c>
      <c r="R28" s="122">
        <f t="shared" si="17"/>
        <v>0</v>
      </c>
      <c r="S28" s="122">
        <f t="shared" si="18"/>
        <v>0</v>
      </c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>
        <v>0</v>
      </c>
      <c r="AE28" s="73">
        <f t="shared" si="19"/>
        <v>0.22526404999999999</v>
      </c>
      <c r="AF28" s="73"/>
      <c r="AG28" s="73">
        <v>0.22526404999999999</v>
      </c>
      <c r="AH28" s="73"/>
      <c r="AI28" s="73">
        <v>0</v>
      </c>
      <c r="AJ28" s="122"/>
      <c r="AK28" s="122"/>
      <c r="AL28" s="122"/>
      <c r="AM28" s="122"/>
      <c r="AN28" s="122"/>
      <c r="AO28" s="122">
        <f t="shared" si="20"/>
        <v>0.22526404999999999</v>
      </c>
      <c r="AP28" s="122">
        <f t="shared" si="21"/>
        <v>0</v>
      </c>
      <c r="AQ28" s="122">
        <f t="shared" si="22"/>
        <v>0.22526404999999999</v>
      </c>
      <c r="AR28" s="122">
        <f t="shared" si="23"/>
        <v>0</v>
      </c>
      <c r="AS28" s="122">
        <f t="shared" si="24"/>
        <v>0</v>
      </c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</row>
    <row r="29" spans="1:55" s="90" customFormat="1" x14ac:dyDescent="0.3">
      <c r="A29" s="103"/>
      <c r="B29" s="104" t="s">
        <v>416</v>
      </c>
      <c r="C29" s="105"/>
      <c r="D29" s="133">
        <f t="shared" ref="D29:BC29" si="25">SUM(D30:D31)</f>
        <v>4.7764439999999997</v>
      </c>
      <c r="E29" s="133">
        <f t="shared" si="25"/>
        <v>4.2534122340000007</v>
      </c>
      <c r="F29" s="133">
        <f t="shared" si="25"/>
        <v>0.51411899999999999</v>
      </c>
      <c r="G29" s="133">
        <f t="shared" si="25"/>
        <v>3.54672711</v>
      </c>
      <c r="H29" s="133">
        <f t="shared" si="25"/>
        <v>0</v>
      </c>
      <c r="I29" s="133">
        <f t="shared" si="25"/>
        <v>0.19256612400000001</v>
      </c>
      <c r="J29" s="133">
        <f t="shared" si="25"/>
        <v>9.3580428000000007E-2</v>
      </c>
      <c r="K29" s="133">
        <f t="shared" si="25"/>
        <v>0</v>
      </c>
      <c r="L29" s="133">
        <f t="shared" si="25"/>
        <v>0</v>
      </c>
      <c r="M29" s="133">
        <f t="shared" si="25"/>
        <v>0</v>
      </c>
      <c r="N29" s="133">
        <f t="shared" si="25"/>
        <v>9.3580428000000007E-2</v>
      </c>
      <c r="O29" s="133">
        <f t="shared" si="25"/>
        <v>4.1598318059999997</v>
      </c>
      <c r="P29" s="133">
        <f t="shared" si="25"/>
        <v>0.51411899999999999</v>
      </c>
      <c r="Q29" s="133">
        <f t="shared" si="25"/>
        <v>3.54672711</v>
      </c>
      <c r="R29" s="133">
        <f t="shared" si="25"/>
        <v>0</v>
      </c>
      <c r="S29" s="133">
        <f t="shared" si="25"/>
        <v>9.8985695999999984E-2</v>
      </c>
      <c r="T29" s="133">
        <f t="shared" si="25"/>
        <v>0</v>
      </c>
      <c r="U29" s="133">
        <f t="shared" si="25"/>
        <v>0</v>
      </c>
      <c r="V29" s="133">
        <f t="shared" si="25"/>
        <v>0</v>
      </c>
      <c r="W29" s="133">
        <f t="shared" si="25"/>
        <v>0</v>
      </c>
      <c r="X29" s="133">
        <f t="shared" si="25"/>
        <v>0</v>
      </c>
      <c r="Y29" s="133">
        <f t="shared" si="25"/>
        <v>0</v>
      </c>
      <c r="Z29" s="133">
        <f t="shared" si="25"/>
        <v>0</v>
      </c>
      <c r="AA29" s="133">
        <f t="shared" si="25"/>
        <v>0</v>
      </c>
      <c r="AB29" s="133">
        <f t="shared" si="25"/>
        <v>0</v>
      </c>
      <c r="AC29" s="133">
        <f t="shared" si="25"/>
        <v>0</v>
      </c>
      <c r="AD29" s="133">
        <f t="shared" si="25"/>
        <v>3.9803700000000006</v>
      </c>
      <c r="AE29" s="133">
        <f t="shared" si="25"/>
        <v>3.5445101999999999</v>
      </c>
      <c r="AF29" s="133">
        <f t="shared" si="25"/>
        <v>0.42843249999999988</v>
      </c>
      <c r="AG29" s="133">
        <f t="shared" si="25"/>
        <v>2.9556059299999999</v>
      </c>
      <c r="AH29" s="133">
        <f t="shared" si="25"/>
        <v>0</v>
      </c>
      <c r="AI29" s="133">
        <f t="shared" si="25"/>
        <v>0.16047177000000001</v>
      </c>
      <c r="AJ29" s="133">
        <f t="shared" si="25"/>
        <v>7.7983690000000008E-2</v>
      </c>
      <c r="AK29" s="133">
        <f t="shared" si="25"/>
        <v>0</v>
      </c>
      <c r="AL29" s="133">
        <f t="shared" si="25"/>
        <v>0</v>
      </c>
      <c r="AM29" s="133">
        <f t="shared" si="25"/>
        <v>0</v>
      </c>
      <c r="AN29" s="133">
        <f t="shared" si="25"/>
        <v>7.7983690000000008E-2</v>
      </c>
      <c r="AO29" s="133">
        <f t="shared" si="25"/>
        <v>3.46652651</v>
      </c>
      <c r="AP29" s="133">
        <f t="shared" si="25"/>
        <v>0.42843249999999988</v>
      </c>
      <c r="AQ29" s="133">
        <f t="shared" si="25"/>
        <v>2.9556059299999999</v>
      </c>
      <c r="AR29" s="133">
        <f t="shared" si="25"/>
        <v>0</v>
      </c>
      <c r="AS29" s="133">
        <f t="shared" si="25"/>
        <v>8.2488079999999991E-2</v>
      </c>
      <c r="AT29" s="133">
        <f t="shared" si="25"/>
        <v>0</v>
      </c>
      <c r="AU29" s="133">
        <f t="shared" si="25"/>
        <v>0</v>
      </c>
      <c r="AV29" s="133">
        <f t="shared" si="25"/>
        <v>0</v>
      </c>
      <c r="AW29" s="133">
        <f t="shared" si="25"/>
        <v>0</v>
      </c>
      <c r="AX29" s="133">
        <f t="shared" si="25"/>
        <v>0</v>
      </c>
      <c r="AY29" s="133">
        <f t="shared" si="25"/>
        <v>0</v>
      </c>
      <c r="AZ29" s="133">
        <f t="shared" si="25"/>
        <v>0</v>
      </c>
      <c r="BA29" s="133">
        <f t="shared" si="25"/>
        <v>0</v>
      </c>
      <c r="BB29" s="133">
        <f t="shared" si="25"/>
        <v>0</v>
      </c>
      <c r="BC29" s="133">
        <f t="shared" si="25"/>
        <v>0</v>
      </c>
    </row>
    <row r="30" spans="1:55" s="90" customFormat="1" ht="46.65" x14ac:dyDescent="0.3">
      <c r="A30" s="106" t="s">
        <v>1660</v>
      </c>
      <c r="B30" s="107" t="s">
        <v>731</v>
      </c>
      <c r="C30" s="108" t="s">
        <v>1130</v>
      </c>
      <c r="D30" s="73">
        <v>2.045328</v>
      </c>
      <c r="E30" s="73">
        <v>1.9550981420000002</v>
      </c>
      <c r="F30" s="73">
        <v>0.24127573999999999</v>
      </c>
      <c r="G30" s="73">
        <v>1.62712425</v>
      </c>
      <c r="H30" s="73">
        <v>0</v>
      </c>
      <c r="I30" s="73">
        <v>8.6698152000000001E-2</v>
      </c>
      <c r="J30" s="122">
        <f>VLOOKUP(C30,'[1]17'!$C$22:$N$926,8,0)</f>
        <v>4.0072212000000003E-2</v>
      </c>
      <c r="K30" s="122">
        <f>VLOOKUP(C30,'[1]17'!$C$22:$N$926,9,0)</f>
        <v>0</v>
      </c>
      <c r="L30" s="122">
        <f>VLOOKUP(C30,'[1]17'!$C$22:$N$926,10,0)</f>
        <v>0</v>
      </c>
      <c r="M30" s="122">
        <f>VLOOKUP(C30,'[1]17'!$C$22:$N$926,11,0)</f>
        <v>0</v>
      </c>
      <c r="N30" s="122">
        <f>VLOOKUP(C30,'[1]17'!$C$22:$N$926,12,0)</f>
        <v>4.0072212000000003E-2</v>
      </c>
      <c r="O30" s="122">
        <f t="shared" ref="O30:O31" si="26">E30-J30</f>
        <v>1.9150259300000001</v>
      </c>
      <c r="P30" s="122">
        <f t="shared" ref="P30:P31" si="27">F30-K30</f>
        <v>0.24127573999999999</v>
      </c>
      <c r="Q30" s="122">
        <f t="shared" ref="Q30:Q31" si="28">G30-L30</f>
        <v>1.62712425</v>
      </c>
      <c r="R30" s="122">
        <f t="shared" ref="R30:R31" si="29">H30-M30</f>
        <v>0</v>
      </c>
      <c r="S30" s="122">
        <f t="shared" ref="S30:S31" si="30">I30-N30</f>
        <v>4.6625939999999998E-2</v>
      </c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>
        <v>1.7044400000000002</v>
      </c>
      <c r="AE30" s="73">
        <f t="shared" ref="AE30:AE31" si="31">AF30+AG30+AH30+AI30</f>
        <v>1.6292484600000001</v>
      </c>
      <c r="AF30" s="73">
        <v>0.20106312000000001</v>
      </c>
      <c r="AG30" s="73">
        <v>1.3559368800000002</v>
      </c>
      <c r="AH30" s="73"/>
      <c r="AI30" s="73">
        <v>7.224846E-2</v>
      </c>
      <c r="AJ30" s="122">
        <f>VLOOKUP(C30,'[1]17'!$C$22:$AI$926,29,0)</f>
        <v>3.3393510000000001E-2</v>
      </c>
      <c r="AK30" s="122">
        <f>VLOOKUP(C30,'[1]17'!$C$22:$AI$926,30,0)</f>
        <v>0</v>
      </c>
      <c r="AL30" s="122">
        <f>VLOOKUP(C30,'[1]17'!$C$22:$AI$926,31,0)</f>
        <v>0</v>
      </c>
      <c r="AM30" s="122">
        <f>VLOOKUP(C30,'[1]17'!$C$22:$AI$926,32,0)</f>
        <v>0</v>
      </c>
      <c r="AN30" s="122">
        <f>VLOOKUP(C30,'[1]17'!$C$22:$AI$926,33,0)</f>
        <v>3.3393510000000001E-2</v>
      </c>
      <c r="AO30" s="122">
        <f t="shared" ref="AO30:AO31" si="32">AE30-AJ30</f>
        <v>1.5958549500000001</v>
      </c>
      <c r="AP30" s="122">
        <f t="shared" ref="AP30:AP31" si="33">AF30-AK30</f>
        <v>0.20106312000000001</v>
      </c>
      <c r="AQ30" s="122">
        <f t="shared" ref="AQ30:AQ31" si="34">AG30-AL30</f>
        <v>1.3559368800000002</v>
      </c>
      <c r="AR30" s="122">
        <f t="shared" ref="AR30:AR31" si="35">AH30-AM30</f>
        <v>0</v>
      </c>
      <c r="AS30" s="122">
        <f t="shared" ref="AS30:AS31" si="36">AI30-AN30</f>
        <v>3.8854949999999999E-2</v>
      </c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</row>
    <row r="31" spans="1:55" s="90" customFormat="1" ht="46.65" x14ac:dyDescent="0.3">
      <c r="A31" s="106" t="s">
        <v>1660</v>
      </c>
      <c r="B31" s="107" t="s">
        <v>732</v>
      </c>
      <c r="C31" s="108" t="s">
        <v>1131</v>
      </c>
      <c r="D31" s="73">
        <v>2.7311159999999997</v>
      </c>
      <c r="E31" s="73">
        <v>2.298314092</v>
      </c>
      <c r="F31" s="73">
        <v>0.27284326000000003</v>
      </c>
      <c r="G31" s="73">
        <v>1.9196028600000001</v>
      </c>
      <c r="H31" s="73">
        <v>0</v>
      </c>
      <c r="I31" s="73">
        <v>0.10586797199999999</v>
      </c>
      <c r="J31" s="122">
        <f>VLOOKUP(C31,'[1]17'!$C$22:$N$926,8,0)</f>
        <v>5.3508216000000004E-2</v>
      </c>
      <c r="K31" s="122">
        <f>VLOOKUP(C31,'[1]17'!$C$22:$N$926,9,0)</f>
        <v>0</v>
      </c>
      <c r="L31" s="122">
        <f>VLOOKUP(C31,'[1]17'!$C$22:$N$926,10,0)</f>
        <v>0</v>
      </c>
      <c r="M31" s="122">
        <f>VLOOKUP(C31,'[1]17'!$C$22:$N$926,11,0)</f>
        <v>0</v>
      </c>
      <c r="N31" s="122">
        <f>VLOOKUP(C31,'[1]17'!$C$22:$N$926,12,0)</f>
        <v>5.3508216000000004E-2</v>
      </c>
      <c r="O31" s="122">
        <f t="shared" si="26"/>
        <v>2.244805876</v>
      </c>
      <c r="P31" s="122">
        <f t="shared" si="27"/>
        <v>0.27284326000000003</v>
      </c>
      <c r="Q31" s="122">
        <f t="shared" si="28"/>
        <v>1.9196028600000001</v>
      </c>
      <c r="R31" s="122">
        <f t="shared" si="29"/>
        <v>0</v>
      </c>
      <c r="S31" s="122">
        <f t="shared" si="30"/>
        <v>5.2359755999999986E-2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>
        <v>2.2759300000000002</v>
      </c>
      <c r="AE31" s="73">
        <f t="shared" si="31"/>
        <v>1.9152617399999998</v>
      </c>
      <c r="AF31" s="73">
        <v>0.22736937999999984</v>
      </c>
      <c r="AG31" s="73">
        <v>1.5996690499999999</v>
      </c>
      <c r="AH31" s="73"/>
      <c r="AI31" s="73">
        <v>8.8223309999999999E-2</v>
      </c>
      <c r="AJ31" s="122">
        <f>VLOOKUP(C31,'[1]17'!$C$22:$AI$926,29,0)</f>
        <v>4.4590180000000007E-2</v>
      </c>
      <c r="AK31" s="122">
        <f>VLOOKUP(C31,'[1]17'!$C$22:$AI$926,30,0)</f>
        <v>0</v>
      </c>
      <c r="AL31" s="122">
        <f>VLOOKUP(C31,'[1]17'!$C$22:$AI$926,31,0)</f>
        <v>0</v>
      </c>
      <c r="AM31" s="122">
        <f>VLOOKUP(C31,'[1]17'!$C$22:$AI$926,32,0)</f>
        <v>0</v>
      </c>
      <c r="AN31" s="122">
        <f>VLOOKUP(C31,'[1]17'!$C$22:$AI$926,33,0)</f>
        <v>4.4590180000000007E-2</v>
      </c>
      <c r="AO31" s="122">
        <f t="shared" si="32"/>
        <v>1.8706715599999999</v>
      </c>
      <c r="AP31" s="122">
        <f t="shared" si="33"/>
        <v>0.22736937999999984</v>
      </c>
      <c r="AQ31" s="122">
        <f t="shared" si="34"/>
        <v>1.5996690499999999</v>
      </c>
      <c r="AR31" s="122">
        <f t="shared" si="35"/>
        <v>0</v>
      </c>
      <c r="AS31" s="122">
        <f t="shared" si="36"/>
        <v>4.3633129999999992E-2</v>
      </c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</row>
    <row r="32" spans="1:55" s="90" customFormat="1" ht="30.05" x14ac:dyDescent="0.3">
      <c r="A32" s="103"/>
      <c r="B32" s="110" t="s">
        <v>29</v>
      </c>
      <c r="C32" s="105"/>
      <c r="D32" s="133">
        <f t="shared" ref="D32:BC32" si="37">SUM(D33:D38)</f>
        <v>5.8031759999999988</v>
      </c>
      <c r="E32" s="133">
        <f t="shared" si="37"/>
        <v>0.234511368</v>
      </c>
      <c r="F32" s="133">
        <f t="shared" si="37"/>
        <v>0</v>
      </c>
      <c r="G32" s="133">
        <f t="shared" si="37"/>
        <v>0</v>
      </c>
      <c r="H32" s="133">
        <f t="shared" si="37"/>
        <v>0</v>
      </c>
      <c r="I32" s="133">
        <f t="shared" si="37"/>
        <v>0.234511368</v>
      </c>
      <c r="J32" s="133">
        <f t="shared" si="37"/>
        <v>0.103236888</v>
      </c>
      <c r="K32" s="133">
        <f t="shared" si="37"/>
        <v>0</v>
      </c>
      <c r="L32" s="133">
        <f t="shared" si="37"/>
        <v>0</v>
      </c>
      <c r="M32" s="133">
        <f t="shared" si="37"/>
        <v>0</v>
      </c>
      <c r="N32" s="133">
        <f t="shared" si="37"/>
        <v>0.103236888</v>
      </c>
      <c r="O32" s="133">
        <f t="shared" si="37"/>
        <v>0.13127448</v>
      </c>
      <c r="P32" s="133">
        <f t="shared" si="37"/>
        <v>0</v>
      </c>
      <c r="Q32" s="133">
        <f t="shared" si="37"/>
        <v>0</v>
      </c>
      <c r="R32" s="133">
        <f t="shared" si="37"/>
        <v>0</v>
      </c>
      <c r="S32" s="133">
        <f t="shared" si="37"/>
        <v>0.13127448</v>
      </c>
      <c r="T32" s="133">
        <f t="shared" si="37"/>
        <v>0</v>
      </c>
      <c r="U32" s="133">
        <f t="shared" si="37"/>
        <v>0</v>
      </c>
      <c r="V32" s="133">
        <f t="shared" si="37"/>
        <v>0</v>
      </c>
      <c r="W32" s="133">
        <f t="shared" si="37"/>
        <v>0</v>
      </c>
      <c r="X32" s="133">
        <f t="shared" si="37"/>
        <v>0</v>
      </c>
      <c r="Y32" s="133">
        <f t="shared" si="37"/>
        <v>0</v>
      </c>
      <c r="Z32" s="133">
        <f t="shared" si="37"/>
        <v>0</v>
      </c>
      <c r="AA32" s="133">
        <f t="shared" si="37"/>
        <v>0</v>
      </c>
      <c r="AB32" s="133">
        <f t="shared" si="37"/>
        <v>0</v>
      </c>
      <c r="AC32" s="133">
        <f t="shared" si="37"/>
        <v>0</v>
      </c>
      <c r="AD32" s="133">
        <f t="shared" si="37"/>
        <v>5.2750900000000005</v>
      </c>
      <c r="AE32" s="133">
        <f t="shared" si="37"/>
        <v>0.19542614000000003</v>
      </c>
      <c r="AF32" s="133">
        <f t="shared" si="37"/>
        <v>0</v>
      </c>
      <c r="AG32" s="133">
        <f t="shared" si="37"/>
        <v>0</v>
      </c>
      <c r="AH32" s="133">
        <f t="shared" si="37"/>
        <v>0</v>
      </c>
      <c r="AI32" s="133">
        <f t="shared" si="37"/>
        <v>0.19542614000000003</v>
      </c>
      <c r="AJ32" s="133">
        <f t="shared" si="37"/>
        <v>8.6030740000000008E-2</v>
      </c>
      <c r="AK32" s="133">
        <f t="shared" si="37"/>
        <v>0</v>
      </c>
      <c r="AL32" s="133">
        <f t="shared" si="37"/>
        <v>0</v>
      </c>
      <c r="AM32" s="133">
        <f t="shared" si="37"/>
        <v>0</v>
      </c>
      <c r="AN32" s="133">
        <f t="shared" si="37"/>
        <v>8.6030740000000008E-2</v>
      </c>
      <c r="AO32" s="133">
        <f t="shared" si="37"/>
        <v>0.10939539999999999</v>
      </c>
      <c r="AP32" s="133">
        <f t="shared" si="37"/>
        <v>0</v>
      </c>
      <c r="AQ32" s="133">
        <f t="shared" si="37"/>
        <v>0</v>
      </c>
      <c r="AR32" s="133">
        <f t="shared" si="37"/>
        <v>0</v>
      </c>
      <c r="AS32" s="133">
        <f t="shared" si="37"/>
        <v>0.1093954</v>
      </c>
      <c r="AT32" s="133">
        <f t="shared" si="37"/>
        <v>0</v>
      </c>
      <c r="AU32" s="133">
        <f t="shared" si="37"/>
        <v>0</v>
      </c>
      <c r="AV32" s="133">
        <f t="shared" si="37"/>
        <v>0</v>
      </c>
      <c r="AW32" s="133">
        <f t="shared" si="37"/>
        <v>0</v>
      </c>
      <c r="AX32" s="133">
        <f t="shared" si="37"/>
        <v>0</v>
      </c>
      <c r="AY32" s="133">
        <f t="shared" si="37"/>
        <v>0</v>
      </c>
      <c r="AZ32" s="133">
        <f t="shared" si="37"/>
        <v>0</v>
      </c>
      <c r="BA32" s="133">
        <f t="shared" si="37"/>
        <v>0</v>
      </c>
      <c r="BB32" s="133">
        <f t="shared" si="37"/>
        <v>0</v>
      </c>
      <c r="BC32" s="133">
        <f t="shared" si="37"/>
        <v>0</v>
      </c>
    </row>
    <row r="33" spans="1:55" s="90" customFormat="1" ht="62.2" x14ac:dyDescent="0.3">
      <c r="A33" s="106" t="s">
        <v>1660</v>
      </c>
      <c r="B33" s="107" t="s">
        <v>733</v>
      </c>
      <c r="C33" s="108" t="s">
        <v>1132</v>
      </c>
      <c r="D33" s="73">
        <v>0.51651599999999998</v>
      </c>
      <c r="E33" s="73">
        <v>2.2987560000000001E-2</v>
      </c>
      <c r="F33" s="73">
        <v>0</v>
      </c>
      <c r="G33" s="73">
        <v>0</v>
      </c>
      <c r="H33" s="73">
        <v>0</v>
      </c>
      <c r="I33" s="73">
        <v>2.2987560000000001E-2</v>
      </c>
      <c r="J33" s="122">
        <f>VLOOKUP(C33,'[1]17'!$C$22:$N$926,8,0)</f>
        <v>1.0119612000000002E-2</v>
      </c>
      <c r="K33" s="122">
        <f>VLOOKUP(C33,'[1]17'!$C$22:$N$926,9,0)</f>
        <v>0</v>
      </c>
      <c r="L33" s="122">
        <f>VLOOKUP(C33,'[1]17'!$C$22:$N$926,10,0)</f>
        <v>0</v>
      </c>
      <c r="M33" s="122">
        <f>VLOOKUP(C33,'[1]17'!$C$22:$N$926,11,0)</f>
        <v>0</v>
      </c>
      <c r="N33" s="122">
        <f>VLOOKUP(C33,'[1]17'!$C$22:$N$926,12,0)</f>
        <v>1.0119612000000002E-2</v>
      </c>
      <c r="O33" s="122">
        <f t="shared" ref="O33:O38" si="38">E33-J33</f>
        <v>1.2867947999999999E-2</v>
      </c>
      <c r="P33" s="122">
        <f t="shared" ref="P33:P38" si="39">F33-K33</f>
        <v>0</v>
      </c>
      <c r="Q33" s="122">
        <f t="shared" ref="Q33:Q38" si="40">G33-L33</f>
        <v>0</v>
      </c>
      <c r="R33" s="122">
        <f t="shared" ref="R33:R38" si="41">H33-M33</f>
        <v>0</v>
      </c>
      <c r="S33" s="122">
        <f t="shared" ref="S33:S38" si="42">I33-N33</f>
        <v>1.2867947999999999E-2</v>
      </c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>
        <v>0.47347300000000003</v>
      </c>
      <c r="AE33" s="73">
        <f t="shared" ref="AE33:AE38" si="43">AF33+AG33+AH33+AI33</f>
        <v>1.9156300000000001E-2</v>
      </c>
      <c r="AF33" s="73"/>
      <c r="AG33" s="73"/>
      <c r="AH33" s="73"/>
      <c r="AI33" s="73">
        <v>1.9156300000000001E-2</v>
      </c>
      <c r="AJ33" s="122">
        <f>VLOOKUP(C33,'[1]17'!$C$22:$AI$926,29,0)</f>
        <v>8.4330099999999995E-3</v>
      </c>
      <c r="AK33" s="122">
        <f>VLOOKUP(C33,'[1]17'!$C$22:$AI$926,30,0)</f>
        <v>0</v>
      </c>
      <c r="AL33" s="122">
        <f>VLOOKUP(C33,'[1]17'!$C$22:$AI$926,31,0)</f>
        <v>0</v>
      </c>
      <c r="AM33" s="122">
        <f>VLOOKUP(C33,'[1]17'!$C$22:$AI$926,32,0)</f>
        <v>0</v>
      </c>
      <c r="AN33" s="122">
        <f>VLOOKUP(C33,'[1]17'!$C$22:$AI$926,33,0)</f>
        <v>8.4330100000000012E-3</v>
      </c>
      <c r="AO33" s="122">
        <f t="shared" ref="AO33:AO38" si="44">AE33-AJ33</f>
        <v>1.0723290000000002E-2</v>
      </c>
      <c r="AP33" s="122">
        <f t="shared" ref="AP33:AP38" si="45">AF33-AK33</f>
        <v>0</v>
      </c>
      <c r="AQ33" s="122">
        <f t="shared" ref="AQ33:AQ38" si="46">AG33-AL33</f>
        <v>0</v>
      </c>
      <c r="AR33" s="122">
        <f t="shared" ref="AR33:AR38" si="47">AH33-AM33</f>
        <v>0</v>
      </c>
      <c r="AS33" s="122">
        <f t="shared" ref="AS33:AS38" si="48">AI33-AN33</f>
        <v>1.072329E-2</v>
      </c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</row>
    <row r="34" spans="1:55" s="90" customFormat="1" ht="62.2" x14ac:dyDescent="0.3">
      <c r="A34" s="106" t="s">
        <v>1660</v>
      </c>
      <c r="B34" s="107" t="s">
        <v>734</v>
      </c>
      <c r="C34" s="108" t="s">
        <v>1133</v>
      </c>
      <c r="D34" s="73">
        <v>3.5999999999999996</v>
      </c>
      <c r="E34" s="73">
        <v>0.160218204</v>
      </c>
      <c r="F34" s="73">
        <v>0</v>
      </c>
      <c r="G34" s="73">
        <v>0</v>
      </c>
      <c r="H34" s="73">
        <v>0</v>
      </c>
      <c r="I34" s="73">
        <v>0.160218204</v>
      </c>
      <c r="J34" s="122">
        <f>VLOOKUP(C34,'[1]17'!$C$22:$N$926,8,0)</f>
        <v>7.0531475999999996E-2</v>
      </c>
      <c r="K34" s="122">
        <f>VLOOKUP(C34,'[1]17'!$C$22:$N$926,9,0)</f>
        <v>0</v>
      </c>
      <c r="L34" s="122">
        <f>VLOOKUP(C34,'[1]17'!$C$22:$N$926,10,0)</f>
        <v>0</v>
      </c>
      <c r="M34" s="122">
        <f>VLOOKUP(C34,'[1]17'!$C$22:$N$926,11,0)</f>
        <v>0</v>
      </c>
      <c r="N34" s="122">
        <f>VLOOKUP(C34,'[1]17'!$C$22:$N$926,12,0)</f>
        <v>7.0531475999999996E-2</v>
      </c>
      <c r="O34" s="122">
        <f t="shared" si="38"/>
        <v>8.9686728000000007E-2</v>
      </c>
      <c r="P34" s="122">
        <f t="shared" si="39"/>
        <v>0</v>
      </c>
      <c r="Q34" s="122">
        <f t="shared" si="40"/>
        <v>0</v>
      </c>
      <c r="R34" s="122">
        <f t="shared" si="41"/>
        <v>0</v>
      </c>
      <c r="S34" s="122">
        <f t="shared" si="42"/>
        <v>8.9686728000000007E-2</v>
      </c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>
        <v>3.3000000000000007</v>
      </c>
      <c r="AE34" s="73">
        <f t="shared" si="43"/>
        <v>0.13351517000000002</v>
      </c>
      <c r="AF34" s="73"/>
      <c r="AG34" s="73"/>
      <c r="AH34" s="73"/>
      <c r="AI34" s="73">
        <v>0.13351517000000002</v>
      </c>
      <c r="AJ34" s="122">
        <f>VLOOKUP(C34,'[1]17'!$C$22:$AI$926,29,0)</f>
        <v>5.8776230000000006E-2</v>
      </c>
      <c r="AK34" s="122">
        <f>VLOOKUP(C34,'[1]17'!$C$22:$AI$926,30,0)</f>
        <v>0</v>
      </c>
      <c r="AL34" s="122">
        <f>VLOOKUP(C34,'[1]17'!$C$22:$AI$926,31,0)</f>
        <v>0</v>
      </c>
      <c r="AM34" s="122">
        <f>VLOOKUP(C34,'[1]17'!$C$22:$AI$926,32,0)</f>
        <v>0</v>
      </c>
      <c r="AN34" s="122">
        <f>VLOOKUP(C34,'[1]17'!$C$22:$AI$926,33,0)</f>
        <v>5.8776229999999999E-2</v>
      </c>
      <c r="AO34" s="122">
        <f t="shared" si="44"/>
        <v>7.4738940000000004E-2</v>
      </c>
      <c r="AP34" s="122">
        <f t="shared" si="45"/>
        <v>0</v>
      </c>
      <c r="AQ34" s="122">
        <f t="shared" si="46"/>
        <v>0</v>
      </c>
      <c r="AR34" s="122">
        <f t="shared" si="47"/>
        <v>0</v>
      </c>
      <c r="AS34" s="122">
        <f t="shared" si="48"/>
        <v>7.4738940000000018E-2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</row>
    <row r="35" spans="1:55" s="90" customFormat="1" ht="46.65" x14ac:dyDescent="0.3">
      <c r="A35" s="106" t="s">
        <v>1660</v>
      </c>
      <c r="B35" s="107" t="s">
        <v>735</v>
      </c>
      <c r="C35" s="108" t="s">
        <v>1134</v>
      </c>
      <c r="D35" s="73">
        <v>1.1528039999999999</v>
      </c>
      <c r="E35" s="73">
        <v>5.1305603999999991E-2</v>
      </c>
      <c r="F35" s="73">
        <v>0</v>
      </c>
      <c r="G35" s="73">
        <v>0</v>
      </c>
      <c r="H35" s="73">
        <v>0</v>
      </c>
      <c r="I35" s="73">
        <v>5.1305603999999991E-2</v>
      </c>
      <c r="J35" s="122">
        <f>VLOOKUP(C35,'[1]17'!$C$22:$N$926,8,0)</f>
        <v>2.25858E-2</v>
      </c>
      <c r="K35" s="122">
        <f>VLOOKUP(C35,'[1]17'!$C$22:$N$926,9,0)</f>
        <v>0</v>
      </c>
      <c r="L35" s="122">
        <f>VLOOKUP(C35,'[1]17'!$C$22:$N$926,10,0)</f>
        <v>0</v>
      </c>
      <c r="M35" s="122">
        <f>VLOOKUP(C35,'[1]17'!$C$22:$N$926,11,0)</f>
        <v>0</v>
      </c>
      <c r="N35" s="122">
        <f>VLOOKUP(C35,'[1]17'!$C$22:$N$926,12,0)</f>
        <v>2.25858E-2</v>
      </c>
      <c r="O35" s="122">
        <f t="shared" si="38"/>
        <v>2.8719803999999991E-2</v>
      </c>
      <c r="P35" s="122">
        <f t="shared" si="39"/>
        <v>0</v>
      </c>
      <c r="Q35" s="122">
        <f t="shared" si="40"/>
        <v>0</v>
      </c>
      <c r="R35" s="122">
        <f t="shared" si="41"/>
        <v>0</v>
      </c>
      <c r="S35" s="122">
        <f t="shared" si="42"/>
        <v>2.8719803999999991E-2</v>
      </c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>
        <v>1.056737</v>
      </c>
      <c r="AE35" s="73">
        <f t="shared" si="43"/>
        <v>4.2754669999999995E-2</v>
      </c>
      <c r="AF35" s="73"/>
      <c r="AG35" s="73"/>
      <c r="AH35" s="73"/>
      <c r="AI35" s="73">
        <v>4.2754669999999995E-2</v>
      </c>
      <c r="AJ35" s="122">
        <f>VLOOKUP(C35,'[1]17'!$C$22:$AI$926,29,0)</f>
        <v>1.8821500000000001E-2</v>
      </c>
      <c r="AK35" s="122">
        <f>VLOOKUP(C35,'[1]17'!$C$22:$AI$926,30,0)</f>
        <v>0</v>
      </c>
      <c r="AL35" s="122">
        <f>VLOOKUP(C35,'[1]17'!$C$22:$AI$926,31,0)</f>
        <v>0</v>
      </c>
      <c r="AM35" s="122">
        <f>VLOOKUP(C35,'[1]17'!$C$22:$AI$926,32,0)</f>
        <v>0</v>
      </c>
      <c r="AN35" s="122">
        <f>VLOOKUP(C35,'[1]17'!$C$22:$AI$926,33,0)</f>
        <v>1.8821500000000001E-2</v>
      </c>
      <c r="AO35" s="122">
        <f t="shared" si="44"/>
        <v>2.3933169999999993E-2</v>
      </c>
      <c r="AP35" s="122">
        <f t="shared" si="45"/>
        <v>0</v>
      </c>
      <c r="AQ35" s="122">
        <f t="shared" si="46"/>
        <v>0</v>
      </c>
      <c r="AR35" s="122">
        <f t="shared" si="47"/>
        <v>0</v>
      </c>
      <c r="AS35" s="122">
        <f t="shared" si="48"/>
        <v>2.3933169999999993E-2</v>
      </c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</row>
    <row r="36" spans="1:55" s="90" customFormat="1" ht="62.2" x14ac:dyDescent="0.3">
      <c r="A36" s="106" t="s">
        <v>1661</v>
      </c>
      <c r="B36" s="107" t="s">
        <v>1674</v>
      </c>
      <c r="C36" s="108" t="s">
        <v>1135</v>
      </c>
      <c r="D36" s="73">
        <v>0.21442799999999998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122">
        <f>VLOOKUP(C36,'[1]17'!$C$22:$N$926,8,0)</f>
        <v>0</v>
      </c>
      <c r="K36" s="122">
        <f>VLOOKUP(C36,'[1]17'!$C$22:$N$926,9,0)</f>
        <v>0</v>
      </c>
      <c r="L36" s="122">
        <f>VLOOKUP(C36,'[1]17'!$C$22:$N$926,10,0)</f>
        <v>0</v>
      </c>
      <c r="M36" s="122">
        <f>VLOOKUP(C36,'[1]17'!$C$22:$N$926,11,0)</f>
        <v>0</v>
      </c>
      <c r="N36" s="122">
        <f>VLOOKUP(C36,'[1]17'!$C$22:$N$926,12,0)</f>
        <v>0</v>
      </c>
      <c r="O36" s="122">
        <f t="shared" si="38"/>
        <v>0</v>
      </c>
      <c r="P36" s="122">
        <f t="shared" si="39"/>
        <v>0</v>
      </c>
      <c r="Q36" s="122">
        <f t="shared" si="40"/>
        <v>0</v>
      </c>
      <c r="R36" s="122">
        <f t="shared" si="41"/>
        <v>0</v>
      </c>
      <c r="S36" s="122">
        <f t="shared" si="42"/>
        <v>0</v>
      </c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>
        <v>0.17869000000000002</v>
      </c>
      <c r="AE36" s="73">
        <f t="shared" si="43"/>
        <v>0</v>
      </c>
      <c r="AF36" s="73"/>
      <c r="AG36" s="73"/>
      <c r="AH36" s="73"/>
      <c r="AI36" s="73">
        <v>0</v>
      </c>
      <c r="AJ36" s="122">
        <f>VLOOKUP(C36,'[1]17'!$C$22:$AI$926,29,0)</f>
        <v>0</v>
      </c>
      <c r="AK36" s="122">
        <f>VLOOKUP(C36,'[1]17'!$C$22:$AI$926,30,0)</f>
        <v>0</v>
      </c>
      <c r="AL36" s="122">
        <f>VLOOKUP(C36,'[1]17'!$C$22:$AI$926,31,0)</f>
        <v>0</v>
      </c>
      <c r="AM36" s="122">
        <f>VLOOKUP(C36,'[1]17'!$C$22:$AI$926,32,0)</f>
        <v>0</v>
      </c>
      <c r="AN36" s="122">
        <f>VLOOKUP(C36,'[1]17'!$C$22:$AI$926,33,0)</f>
        <v>0</v>
      </c>
      <c r="AO36" s="122">
        <f t="shared" si="44"/>
        <v>0</v>
      </c>
      <c r="AP36" s="122">
        <f t="shared" si="45"/>
        <v>0</v>
      </c>
      <c r="AQ36" s="122">
        <f t="shared" si="46"/>
        <v>0</v>
      </c>
      <c r="AR36" s="122">
        <f t="shared" si="47"/>
        <v>0</v>
      </c>
      <c r="AS36" s="122">
        <f t="shared" si="48"/>
        <v>0</v>
      </c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</row>
    <row r="37" spans="1:55" s="90" customFormat="1" ht="62.2" x14ac:dyDescent="0.3">
      <c r="A37" s="106" t="s">
        <v>1661</v>
      </c>
      <c r="B37" s="107" t="s">
        <v>1675</v>
      </c>
      <c r="C37" s="108" t="s">
        <v>1136</v>
      </c>
      <c r="D37" s="73">
        <v>0.122304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122">
        <f>VLOOKUP(C37,'[1]17'!$C$22:$N$926,8,0)</f>
        <v>0</v>
      </c>
      <c r="K37" s="122">
        <f>VLOOKUP(C37,'[1]17'!$C$22:$N$926,9,0)</f>
        <v>0</v>
      </c>
      <c r="L37" s="122">
        <f>VLOOKUP(C37,'[1]17'!$C$22:$N$926,10,0)</f>
        <v>0</v>
      </c>
      <c r="M37" s="122">
        <f>VLOOKUP(C37,'[1]17'!$C$22:$N$926,11,0)</f>
        <v>0</v>
      </c>
      <c r="N37" s="122">
        <f>VLOOKUP(C37,'[1]17'!$C$22:$N$926,12,0)</f>
        <v>0</v>
      </c>
      <c r="O37" s="122">
        <f t="shared" si="38"/>
        <v>0</v>
      </c>
      <c r="P37" s="122">
        <f t="shared" si="39"/>
        <v>0</v>
      </c>
      <c r="Q37" s="122">
        <f t="shared" si="40"/>
        <v>0</v>
      </c>
      <c r="R37" s="122">
        <f t="shared" si="41"/>
        <v>0</v>
      </c>
      <c r="S37" s="122">
        <f t="shared" si="42"/>
        <v>0</v>
      </c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>
        <v>0.10192</v>
      </c>
      <c r="AE37" s="73">
        <f t="shared" si="43"/>
        <v>0</v>
      </c>
      <c r="AF37" s="73"/>
      <c r="AG37" s="73"/>
      <c r="AH37" s="73"/>
      <c r="AI37" s="73">
        <v>0</v>
      </c>
      <c r="AJ37" s="122">
        <f>VLOOKUP(C37,'[1]17'!$C$22:$AI$926,29,0)</f>
        <v>0</v>
      </c>
      <c r="AK37" s="122">
        <f>VLOOKUP(C37,'[1]17'!$C$22:$AI$926,30,0)</f>
        <v>0</v>
      </c>
      <c r="AL37" s="122">
        <f>VLOOKUP(C37,'[1]17'!$C$22:$AI$926,31,0)</f>
        <v>0</v>
      </c>
      <c r="AM37" s="122">
        <f>VLOOKUP(C37,'[1]17'!$C$22:$AI$926,32,0)</f>
        <v>0</v>
      </c>
      <c r="AN37" s="122">
        <f>VLOOKUP(C37,'[1]17'!$C$22:$AI$926,33,0)</f>
        <v>0</v>
      </c>
      <c r="AO37" s="122">
        <f t="shared" si="44"/>
        <v>0</v>
      </c>
      <c r="AP37" s="122">
        <f t="shared" si="45"/>
        <v>0</v>
      </c>
      <c r="AQ37" s="122">
        <f t="shared" si="46"/>
        <v>0</v>
      </c>
      <c r="AR37" s="122">
        <f t="shared" si="47"/>
        <v>0</v>
      </c>
      <c r="AS37" s="122">
        <f t="shared" si="48"/>
        <v>0</v>
      </c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</row>
    <row r="38" spans="1:55" s="90" customFormat="1" ht="124.35" x14ac:dyDescent="0.3">
      <c r="A38" s="106" t="s">
        <v>1661</v>
      </c>
      <c r="B38" s="107" t="s">
        <v>736</v>
      </c>
      <c r="C38" s="108" t="s">
        <v>1137</v>
      </c>
      <c r="D38" s="73">
        <v>0.19712399999999999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122">
        <f>VLOOKUP(C38,'[1]17'!$C$22:$N$926,8,0)</f>
        <v>0</v>
      </c>
      <c r="K38" s="122">
        <f>VLOOKUP(C38,'[1]17'!$C$22:$N$926,9,0)</f>
        <v>0</v>
      </c>
      <c r="L38" s="122">
        <f>VLOOKUP(C38,'[1]17'!$C$22:$N$926,10,0)</f>
        <v>0</v>
      </c>
      <c r="M38" s="122">
        <f>VLOOKUP(C38,'[1]17'!$C$22:$N$926,11,0)</f>
        <v>0</v>
      </c>
      <c r="N38" s="122">
        <f>VLOOKUP(C38,'[1]17'!$C$22:$N$926,12,0)</f>
        <v>0</v>
      </c>
      <c r="O38" s="122">
        <f t="shared" si="38"/>
        <v>0</v>
      </c>
      <c r="P38" s="122">
        <f t="shared" si="39"/>
        <v>0</v>
      </c>
      <c r="Q38" s="122">
        <f t="shared" si="40"/>
        <v>0</v>
      </c>
      <c r="R38" s="122">
        <f t="shared" si="41"/>
        <v>0</v>
      </c>
      <c r="S38" s="122">
        <f t="shared" si="42"/>
        <v>0</v>
      </c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>
        <v>0.16427</v>
      </c>
      <c r="AE38" s="73">
        <f t="shared" si="43"/>
        <v>0</v>
      </c>
      <c r="AF38" s="73"/>
      <c r="AG38" s="73"/>
      <c r="AH38" s="73"/>
      <c r="AI38" s="73">
        <v>0</v>
      </c>
      <c r="AJ38" s="122">
        <f>VLOOKUP(C38,'[1]17'!$C$22:$AI$926,29,0)</f>
        <v>0</v>
      </c>
      <c r="AK38" s="122">
        <f>VLOOKUP(C38,'[1]17'!$C$22:$AI$926,30,0)</f>
        <v>0</v>
      </c>
      <c r="AL38" s="122">
        <f>VLOOKUP(C38,'[1]17'!$C$22:$AI$926,31,0)</f>
        <v>0</v>
      </c>
      <c r="AM38" s="122">
        <f>VLOOKUP(C38,'[1]17'!$C$22:$AI$926,32,0)</f>
        <v>0</v>
      </c>
      <c r="AN38" s="122">
        <f>VLOOKUP(C38,'[1]17'!$C$22:$AI$926,33,0)</f>
        <v>0</v>
      </c>
      <c r="AO38" s="122">
        <f t="shared" si="44"/>
        <v>0</v>
      </c>
      <c r="AP38" s="122">
        <f t="shared" si="45"/>
        <v>0</v>
      </c>
      <c r="AQ38" s="122">
        <f t="shared" si="46"/>
        <v>0</v>
      </c>
      <c r="AR38" s="122">
        <f t="shared" si="47"/>
        <v>0</v>
      </c>
      <c r="AS38" s="122">
        <f t="shared" si="48"/>
        <v>0</v>
      </c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</row>
    <row r="39" spans="1:55" s="90" customFormat="1" x14ac:dyDescent="0.3">
      <c r="A39" s="103"/>
      <c r="B39" s="110" t="s">
        <v>30</v>
      </c>
      <c r="C39" s="105"/>
      <c r="D39" s="133">
        <f t="shared" ref="D39:BC39" si="49">SUM(D40:D45)</f>
        <v>3.4295591239999998</v>
      </c>
      <c r="E39" s="133">
        <f t="shared" si="49"/>
        <v>2.1311977600000001</v>
      </c>
      <c r="F39" s="133">
        <f t="shared" si="49"/>
        <v>0</v>
      </c>
      <c r="G39" s="133">
        <f t="shared" si="49"/>
        <v>1.4125531599999999</v>
      </c>
      <c r="H39" s="133">
        <f t="shared" si="49"/>
        <v>0.66796800000000001</v>
      </c>
      <c r="I39" s="133">
        <f t="shared" si="49"/>
        <v>5.0676600000000002E-2</v>
      </c>
      <c r="J39" s="133">
        <f t="shared" si="49"/>
        <v>1.9353687480000001</v>
      </c>
      <c r="K39" s="133">
        <f t="shared" si="49"/>
        <v>0</v>
      </c>
      <c r="L39" s="133">
        <f t="shared" si="49"/>
        <v>1.2403860600000001</v>
      </c>
      <c r="M39" s="133">
        <f t="shared" si="49"/>
        <v>0.66796800000000001</v>
      </c>
      <c r="N39" s="133">
        <f t="shared" si="49"/>
        <v>2.7014687999999999E-2</v>
      </c>
      <c r="O39" s="133">
        <f t="shared" si="49"/>
        <v>0.1958290119999998</v>
      </c>
      <c r="P39" s="133">
        <f t="shared" si="49"/>
        <v>0</v>
      </c>
      <c r="Q39" s="133">
        <f t="shared" si="49"/>
        <v>0.17216710000000002</v>
      </c>
      <c r="R39" s="133">
        <f t="shared" si="49"/>
        <v>0</v>
      </c>
      <c r="S39" s="133">
        <f t="shared" si="49"/>
        <v>2.3661912E-2</v>
      </c>
      <c r="T39" s="133">
        <f t="shared" si="49"/>
        <v>0</v>
      </c>
      <c r="U39" s="133">
        <f t="shared" si="49"/>
        <v>0</v>
      </c>
      <c r="V39" s="133">
        <f t="shared" si="49"/>
        <v>0</v>
      </c>
      <c r="W39" s="133">
        <f t="shared" si="49"/>
        <v>0</v>
      </c>
      <c r="X39" s="133">
        <f t="shared" si="49"/>
        <v>0</v>
      </c>
      <c r="Y39" s="133">
        <f t="shared" si="49"/>
        <v>0</v>
      </c>
      <c r="Z39" s="133">
        <f t="shared" si="49"/>
        <v>0</v>
      </c>
      <c r="AA39" s="133">
        <f t="shared" si="49"/>
        <v>0</v>
      </c>
      <c r="AB39" s="133">
        <f t="shared" si="49"/>
        <v>0</v>
      </c>
      <c r="AC39" s="133">
        <f t="shared" si="49"/>
        <v>0</v>
      </c>
      <c r="AD39" s="133">
        <f t="shared" si="49"/>
        <v>2.8713855303333338</v>
      </c>
      <c r="AE39" s="133">
        <f t="shared" si="49"/>
        <v>1.0872462600000001</v>
      </c>
      <c r="AF39" s="133">
        <f t="shared" si="49"/>
        <v>0</v>
      </c>
      <c r="AG39" s="133">
        <f t="shared" si="49"/>
        <v>1.0450157600000001</v>
      </c>
      <c r="AH39" s="133">
        <f t="shared" si="49"/>
        <v>0</v>
      </c>
      <c r="AI39" s="133">
        <f t="shared" si="49"/>
        <v>4.2230499999999997E-2</v>
      </c>
      <c r="AJ39" s="133">
        <f t="shared" si="49"/>
        <v>1.0675279999999998</v>
      </c>
      <c r="AK39" s="133">
        <f t="shared" si="49"/>
        <v>0</v>
      </c>
      <c r="AL39" s="133">
        <f t="shared" si="49"/>
        <v>1.0450157600000001</v>
      </c>
      <c r="AM39" s="133">
        <f t="shared" si="49"/>
        <v>0</v>
      </c>
      <c r="AN39" s="133">
        <f t="shared" si="49"/>
        <v>2.2512239999999999E-2</v>
      </c>
      <c r="AO39" s="133">
        <f t="shared" si="49"/>
        <v>1.9718259999999987E-2</v>
      </c>
      <c r="AP39" s="133">
        <f t="shared" si="49"/>
        <v>0</v>
      </c>
      <c r="AQ39" s="133">
        <f t="shared" si="49"/>
        <v>0</v>
      </c>
      <c r="AR39" s="133">
        <f t="shared" si="49"/>
        <v>0</v>
      </c>
      <c r="AS39" s="133">
        <f t="shared" si="49"/>
        <v>1.9718259999999998E-2</v>
      </c>
      <c r="AT39" s="133">
        <f t="shared" si="49"/>
        <v>0</v>
      </c>
      <c r="AU39" s="133">
        <f t="shared" si="49"/>
        <v>0</v>
      </c>
      <c r="AV39" s="133">
        <f t="shared" si="49"/>
        <v>0</v>
      </c>
      <c r="AW39" s="133">
        <f t="shared" si="49"/>
        <v>0</v>
      </c>
      <c r="AX39" s="133">
        <f t="shared" si="49"/>
        <v>0</v>
      </c>
      <c r="AY39" s="133">
        <f t="shared" si="49"/>
        <v>0</v>
      </c>
      <c r="AZ39" s="133">
        <f t="shared" si="49"/>
        <v>0</v>
      </c>
      <c r="BA39" s="133">
        <f t="shared" si="49"/>
        <v>0</v>
      </c>
      <c r="BB39" s="133">
        <f t="shared" si="49"/>
        <v>0</v>
      </c>
      <c r="BC39" s="133">
        <f t="shared" si="49"/>
        <v>0</v>
      </c>
    </row>
    <row r="40" spans="1:55" s="90" customFormat="1" ht="62.2" x14ac:dyDescent="0.3">
      <c r="A40" s="106" t="s">
        <v>1660</v>
      </c>
      <c r="B40" s="107" t="s">
        <v>737</v>
      </c>
      <c r="C40" s="108" t="s">
        <v>672</v>
      </c>
      <c r="D40" s="73">
        <v>0.1403951240000004</v>
      </c>
      <c r="E40" s="73">
        <v>0.45650498</v>
      </c>
      <c r="F40" s="73">
        <v>0</v>
      </c>
      <c r="G40" s="73">
        <v>0.45650498</v>
      </c>
      <c r="H40" s="73">
        <v>0</v>
      </c>
      <c r="I40" s="73">
        <v>0</v>
      </c>
      <c r="J40" s="122">
        <f>VLOOKUP(C40,'[1]17'!$C$22:$N$926,8,0)</f>
        <v>0.45650498</v>
      </c>
      <c r="K40" s="122">
        <f>VLOOKUP(C40,'[1]17'!$C$22:$N$926,9,0)</f>
        <v>0</v>
      </c>
      <c r="L40" s="122">
        <f>VLOOKUP(C40,'[1]17'!$C$22:$N$926,10,0)</f>
        <v>0.45650498</v>
      </c>
      <c r="M40" s="122">
        <f>VLOOKUP(C40,'[1]17'!$C$22:$N$926,11,0)</f>
        <v>0</v>
      </c>
      <c r="N40" s="122">
        <f>VLOOKUP(C40,'[1]17'!$C$22:$N$926,12,0)</f>
        <v>0</v>
      </c>
      <c r="O40" s="122">
        <f t="shared" ref="O40:O45" si="50">E40-J40</f>
        <v>0</v>
      </c>
      <c r="P40" s="122">
        <f t="shared" ref="P40:P45" si="51">F40-K40</f>
        <v>0</v>
      </c>
      <c r="Q40" s="122">
        <f t="shared" ref="Q40:Q45" si="52">G40-L40</f>
        <v>0</v>
      </c>
      <c r="R40" s="122">
        <f t="shared" ref="R40:R45" si="53">H40-M40</f>
        <v>0</v>
      </c>
      <c r="S40" s="122">
        <f t="shared" ref="S40:S45" si="54">I40-N40</f>
        <v>0</v>
      </c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>
        <v>0.12869553033333372</v>
      </c>
      <c r="AE40" s="73">
        <f t="shared" ref="AE40:AE45" si="55">AF40+AG40+AH40+AI40</f>
        <v>0</v>
      </c>
      <c r="AF40" s="73"/>
      <c r="AG40" s="73"/>
      <c r="AH40" s="73"/>
      <c r="AI40" s="73">
        <v>0</v>
      </c>
      <c r="AJ40" s="122">
        <f>VLOOKUP(C40,'[1]17'!$C$22:$AI$926,29,0)</f>
        <v>0</v>
      </c>
      <c r="AK40" s="122">
        <f>VLOOKUP(C40,'[1]17'!$C$22:$AI$926,30,0)</f>
        <v>0</v>
      </c>
      <c r="AL40" s="122">
        <f>VLOOKUP(C40,'[1]17'!$C$22:$AI$926,31,0)</f>
        <v>0</v>
      </c>
      <c r="AM40" s="122">
        <f>VLOOKUP(C40,'[1]17'!$C$22:$AI$926,32,0)</f>
        <v>0</v>
      </c>
      <c r="AN40" s="122">
        <f>VLOOKUP(C40,'[1]17'!$C$22:$AI$926,33,0)</f>
        <v>0</v>
      </c>
      <c r="AO40" s="122">
        <f t="shared" ref="AO40:AO45" si="56">AE40-AJ40</f>
        <v>0</v>
      </c>
      <c r="AP40" s="122">
        <f t="shared" ref="AP40:AP45" si="57">AF40-AK40</f>
        <v>0</v>
      </c>
      <c r="AQ40" s="122">
        <f t="shared" ref="AQ40:AQ45" si="58">AG40-AL40</f>
        <v>0</v>
      </c>
      <c r="AR40" s="122">
        <f t="shared" ref="AR40:AR45" si="59">AH40-AM40</f>
        <v>0</v>
      </c>
      <c r="AS40" s="122">
        <f t="shared" ref="AS40:AS45" si="60">AI40-AN40</f>
        <v>0</v>
      </c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</row>
    <row r="41" spans="1:55" s="90" customFormat="1" ht="108.8" x14ac:dyDescent="0.3">
      <c r="A41" s="106" t="s">
        <v>1660</v>
      </c>
      <c r="B41" s="107" t="s">
        <v>417</v>
      </c>
      <c r="C41" s="108" t="s">
        <v>500</v>
      </c>
      <c r="D41" s="73">
        <v>1.2E-2</v>
      </c>
      <c r="E41" s="73">
        <v>9.5212649999999996E-2</v>
      </c>
      <c r="F41" s="73">
        <v>0</v>
      </c>
      <c r="G41" s="73">
        <v>9.5212649999999996E-2</v>
      </c>
      <c r="H41" s="73">
        <v>0</v>
      </c>
      <c r="I41" s="73">
        <v>0</v>
      </c>
      <c r="J41" s="122">
        <f>VLOOKUP(C41,'[1]17'!$C$22:$N$926,8,0)</f>
        <v>9.5212649999999996E-2</v>
      </c>
      <c r="K41" s="122">
        <f>VLOOKUP(C41,'[1]17'!$C$22:$N$926,9,0)</f>
        <v>0</v>
      </c>
      <c r="L41" s="122">
        <f>VLOOKUP(C41,'[1]17'!$C$22:$N$926,10,0)</f>
        <v>9.5212649999999996E-2</v>
      </c>
      <c r="M41" s="122">
        <f>VLOOKUP(C41,'[1]17'!$C$22:$N$926,11,0)</f>
        <v>0</v>
      </c>
      <c r="N41" s="122">
        <f>VLOOKUP(C41,'[1]17'!$C$22:$N$926,12,0)</f>
        <v>0</v>
      </c>
      <c r="O41" s="122">
        <f t="shared" si="50"/>
        <v>0</v>
      </c>
      <c r="P41" s="122">
        <f t="shared" si="51"/>
        <v>0</v>
      </c>
      <c r="Q41" s="122">
        <f t="shared" si="52"/>
        <v>0</v>
      </c>
      <c r="R41" s="122">
        <f t="shared" si="53"/>
        <v>0</v>
      </c>
      <c r="S41" s="122">
        <f t="shared" si="54"/>
        <v>0</v>
      </c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>
        <v>1.0999999999999999E-2</v>
      </c>
      <c r="AE41" s="73">
        <f t="shared" si="55"/>
        <v>0</v>
      </c>
      <c r="AF41" s="73"/>
      <c r="AG41" s="73"/>
      <c r="AH41" s="73"/>
      <c r="AI41" s="73">
        <v>0</v>
      </c>
      <c r="AJ41" s="122">
        <f>VLOOKUP(C41,'[1]17'!$C$22:$AI$926,29,0)</f>
        <v>0</v>
      </c>
      <c r="AK41" s="122">
        <f>VLOOKUP(C41,'[1]17'!$C$22:$AI$926,30,0)</f>
        <v>0</v>
      </c>
      <c r="AL41" s="122">
        <f>VLOOKUP(C41,'[1]17'!$C$22:$AI$926,31,0)</f>
        <v>0</v>
      </c>
      <c r="AM41" s="122">
        <f>VLOOKUP(C41,'[1]17'!$C$22:$AI$926,32,0)</f>
        <v>0</v>
      </c>
      <c r="AN41" s="122">
        <f>VLOOKUP(C41,'[1]17'!$C$22:$AI$926,33,0)</f>
        <v>0</v>
      </c>
      <c r="AO41" s="122">
        <f t="shared" si="56"/>
        <v>0</v>
      </c>
      <c r="AP41" s="122">
        <f t="shared" si="57"/>
        <v>0</v>
      </c>
      <c r="AQ41" s="122">
        <f t="shared" si="58"/>
        <v>0</v>
      </c>
      <c r="AR41" s="122">
        <f t="shared" si="59"/>
        <v>0</v>
      </c>
      <c r="AS41" s="122">
        <f t="shared" si="60"/>
        <v>0</v>
      </c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</row>
    <row r="42" spans="1:55" s="90" customFormat="1" ht="62.2" x14ac:dyDescent="0.3">
      <c r="A42" s="106" t="s">
        <v>1660</v>
      </c>
      <c r="B42" s="107" t="s">
        <v>624</v>
      </c>
      <c r="C42" s="108" t="s">
        <v>673</v>
      </c>
      <c r="D42" s="73">
        <v>1.242432</v>
      </c>
      <c r="E42" s="73">
        <v>0.90883923799999999</v>
      </c>
      <c r="F42" s="73">
        <v>0</v>
      </c>
      <c r="G42" s="73">
        <v>0.86083553000000002</v>
      </c>
      <c r="H42" s="73">
        <v>0</v>
      </c>
      <c r="I42" s="73">
        <v>4.8003707999999999E-2</v>
      </c>
      <c r="J42" s="122">
        <f>VLOOKUP(C42,'[1]17'!$C$22:$N$926,8,0)</f>
        <v>0.71301022600000019</v>
      </c>
      <c r="K42" s="122">
        <f>VLOOKUP(C42,'[1]17'!$C$22:$N$926,9,0)</f>
        <v>0</v>
      </c>
      <c r="L42" s="122">
        <f>VLOOKUP(C42,'[1]17'!$C$22:$N$926,10,0)</f>
        <v>0.68866843</v>
      </c>
      <c r="M42" s="122">
        <f>VLOOKUP(C42,'[1]17'!$C$22:$N$926,11,0)</f>
        <v>0</v>
      </c>
      <c r="N42" s="122">
        <f>VLOOKUP(C42,'[1]17'!$C$22:$N$926,12,0)</f>
        <v>2.4341795999999999E-2</v>
      </c>
      <c r="O42" s="122">
        <f t="shared" si="50"/>
        <v>0.1958290119999998</v>
      </c>
      <c r="P42" s="122">
        <f t="shared" si="51"/>
        <v>0</v>
      </c>
      <c r="Q42" s="122">
        <f t="shared" si="52"/>
        <v>0.17216710000000002</v>
      </c>
      <c r="R42" s="122">
        <f t="shared" si="53"/>
        <v>0</v>
      </c>
      <c r="S42" s="122">
        <f t="shared" si="54"/>
        <v>2.3661912E-2</v>
      </c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>
        <v>1.0360799999999997</v>
      </c>
      <c r="AE42" s="73">
        <f t="shared" si="55"/>
        <v>0.75736603000000002</v>
      </c>
      <c r="AF42" s="73"/>
      <c r="AG42" s="73">
        <v>0.71736294</v>
      </c>
      <c r="AH42" s="73"/>
      <c r="AI42" s="73">
        <v>4.0003089999999998E-2</v>
      </c>
      <c r="AJ42" s="122">
        <f>VLOOKUP(C42,'[1]17'!$C$22:$AI$926,29,0)</f>
        <v>0.73764777000000004</v>
      </c>
      <c r="AK42" s="122">
        <f>VLOOKUP(C42,'[1]17'!$C$22:$AI$926,30,0)</f>
        <v>0</v>
      </c>
      <c r="AL42" s="122">
        <f>VLOOKUP(C42,'[1]17'!$C$22:$AI$926,31,0)</f>
        <v>0.71736294</v>
      </c>
      <c r="AM42" s="122">
        <f>VLOOKUP(C42,'[1]17'!$C$22:$AI$926,32,0)</f>
        <v>0</v>
      </c>
      <c r="AN42" s="122">
        <f>VLOOKUP(C42,'[1]17'!$C$22:$AI$926,33,0)</f>
        <v>2.028483E-2</v>
      </c>
      <c r="AO42" s="122">
        <f t="shared" si="56"/>
        <v>1.9718259999999987E-2</v>
      </c>
      <c r="AP42" s="122">
        <f t="shared" si="57"/>
        <v>0</v>
      </c>
      <c r="AQ42" s="122">
        <f t="shared" si="58"/>
        <v>0</v>
      </c>
      <c r="AR42" s="122">
        <f t="shared" si="59"/>
        <v>0</v>
      </c>
      <c r="AS42" s="122">
        <f t="shared" si="60"/>
        <v>1.9718259999999998E-2</v>
      </c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</row>
    <row r="43" spans="1:55" s="90" customFormat="1" ht="77.7" x14ac:dyDescent="0.3">
      <c r="A43" s="106" t="s">
        <v>1660</v>
      </c>
      <c r="B43" s="107" t="s">
        <v>1676</v>
      </c>
      <c r="C43" s="108" t="s">
        <v>1138</v>
      </c>
      <c r="D43" s="73">
        <v>1.5664079999999998</v>
      </c>
      <c r="E43" s="73">
        <v>0.36792000000000002</v>
      </c>
      <c r="F43" s="73">
        <v>0</v>
      </c>
      <c r="G43" s="73">
        <v>0</v>
      </c>
      <c r="H43" s="73">
        <v>0.36792000000000002</v>
      </c>
      <c r="I43" s="73">
        <v>0</v>
      </c>
      <c r="J43" s="122">
        <f>VLOOKUP(C43,'[1]17'!$C$22:$N$926,8,0)</f>
        <v>0.36792000000000002</v>
      </c>
      <c r="K43" s="122">
        <f>VLOOKUP(C43,'[1]17'!$C$22:$N$926,9,0)</f>
        <v>0</v>
      </c>
      <c r="L43" s="122">
        <f>VLOOKUP(C43,'[1]17'!$C$22:$N$926,10,0)</f>
        <v>0</v>
      </c>
      <c r="M43" s="122">
        <f>VLOOKUP(C43,'[1]17'!$C$22:$N$926,11,0)</f>
        <v>0.36792000000000002</v>
      </c>
      <c r="N43" s="122">
        <f>VLOOKUP(C43,'[1]17'!$C$22:$N$926,12,0)</f>
        <v>0</v>
      </c>
      <c r="O43" s="122">
        <f t="shared" si="50"/>
        <v>0</v>
      </c>
      <c r="P43" s="122">
        <f t="shared" si="51"/>
        <v>0</v>
      </c>
      <c r="Q43" s="122">
        <f t="shared" si="52"/>
        <v>0</v>
      </c>
      <c r="R43" s="122">
        <f t="shared" si="53"/>
        <v>0</v>
      </c>
      <c r="S43" s="122">
        <f t="shared" si="54"/>
        <v>0</v>
      </c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>
        <v>1.3053399999999999</v>
      </c>
      <c r="AE43" s="73">
        <f t="shared" si="55"/>
        <v>0</v>
      </c>
      <c r="AF43" s="73"/>
      <c r="AG43" s="73"/>
      <c r="AH43" s="73"/>
      <c r="AI43" s="73">
        <v>0</v>
      </c>
      <c r="AJ43" s="122">
        <f>VLOOKUP(C43,'[1]17'!$C$22:$AI$926,29,0)</f>
        <v>0</v>
      </c>
      <c r="AK43" s="122">
        <f>VLOOKUP(C43,'[1]17'!$C$22:$AI$926,30,0)</f>
        <v>0</v>
      </c>
      <c r="AL43" s="122">
        <f>VLOOKUP(C43,'[1]17'!$C$22:$AI$926,31,0)</f>
        <v>0</v>
      </c>
      <c r="AM43" s="122">
        <f>VLOOKUP(C43,'[1]17'!$C$22:$AI$926,32,0)</f>
        <v>0</v>
      </c>
      <c r="AN43" s="122">
        <f>VLOOKUP(C43,'[1]17'!$C$22:$AI$926,33,0)</f>
        <v>0</v>
      </c>
      <c r="AO43" s="122">
        <f t="shared" si="56"/>
        <v>0</v>
      </c>
      <c r="AP43" s="122">
        <f t="shared" si="57"/>
        <v>0</v>
      </c>
      <c r="AQ43" s="122">
        <f t="shared" si="58"/>
        <v>0</v>
      </c>
      <c r="AR43" s="122">
        <f t="shared" si="59"/>
        <v>0</v>
      </c>
      <c r="AS43" s="122">
        <f t="shared" si="60"/>
        <v>0</v>
      </c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</row>
    <row r="44" spans="1:55" s="90" customFormat="1" ht="93.25" x14ac:dyDescent="0.3">
      <c r="A44" s="106" t="s">
        <v>1660</v>
      </c>
      <c r="B44" s="107" t="s">
        <v>1677</v>
      </c>
      <c r="C44" s="108" t="s">
        <v>1139</v>
      </c>
      <c r="D44" s="73">
        <v>0.46832399999999996</v>
      </c>
      <c r="E44" s="73">
        <v>0.30272089199999996</v>
      </c>
      <c r="F44" s="73">
        <v>0</v>
      </c>
      <c r="G44" s="73">
        <v>0</v>
      </c>
      <c r="H44" s="73">
        <v>0.30004799999999998</v>
      </c>
      <c r="I44" s="73">
        <v>2.6728920000000001E-3</v>
      </c>
      <c r="J44" s="122">
        <f>VLOOKUP(C44,'[1]17'!$C$22:$N$926,8,0)</f>
        <v>0.30272089200000002</v>
      </c>
      <c r="K44" s="122">
        <f>VLOOKUP(C44,'[1]17'!$C$22:$N$926,9,0)</f>
        <v>0</v>
      </c>
      <c r="L44" s="122">
        <f>VLOOKUP(C44,'[1]17'!$C$22:$N$926,10,0)</f>
        <v>0</v>
      </c>
      <c r="M44" s="122">
        <f>VLOOKUP(C44,'[1]17'!$C$22:$N$926,11,0)</f>
        <v>0.30004799999999998</v>
      </c>
      <c r="N44" s="122">
        <f>VLOOKUP(C44,'[1]17'!$C$22:$N$926,12,0)</f>
        <v>2.6728920000000001E-3</v>
      </c>
      <c r="O44" s="122">
        <f t="shared" si="50"/>
        <v>0</v>
      </c>
      <c r="P44" s="122">
        <f t="shared" si="51"/>
        <v>0</v>
      </c>
      <c r="Q44" s="122">
        <f t="shared" si="52"/>
        <v>0</v>
      </c>
      <c r="R44" s="122">
        <f t="shared" si="53"/>
        <v>0</v>
      </c>
      <c r="S44" s="122">
        <f t="shared" si="54"/>
        <v>0</v>
      </c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>
        <v>0.39026999999999995</v>
      </c>
      <c r="AE44" s="73">
        <f t="shared" si="55"/>
        <v>0.26389360999999995</v>
      </c>
      <c r="AF44" s="73"/>
      <c r="AG44" s="73">
        <v>0.26166619999999996</v>
      </c>
      <c r="AH44" s="73"/>
      <c r="AI44" s="73">
        <v>2.22741E-3</v>
      </c>
      <c r="AJ44" s="122">
        <f>VLOOKUP(C44,'[1]17'!$C$22:$AI$926,29,0)</f>
        <v>0.26389361</v>
      </c>
      <c r="AK44" s="122">
        <f>VLOOKUP(C44,'[1]17'!$C$22:$AI$926,30,0)</f>
        <v>0</v>
      </c>
      <c r="AL44" s="122">
        <f>VLOOKUP(C44,'[1]17'!$C$22:$AI$926,31,0)</f>
        <v>0.26166620000000002</v>
      </c>
      <c r="AM44" s="122">
        <f>VLOOKUP(C44,'[1]17'!$C$22:$AI$926,32,0)</f>
        <v>0</v>
      </c>
      <c r="AN44" s="122">
        <f>VLOOKUP(C44,'[1]17'!$C$22:$AI$926,33,0)</f>
        <v>2.22741E-3</v>
      </c>
      <c r="AO44" s="122">
        <f t="shared" si="56"/>
        <v>0</v>
      </c>
      <c r="AP44" s="122">
        <f t="shared" si="57"/>
        <v>0</v>
      </c>
      <c r="AQ44" s="122">
        <f t="shared" si="58"/>
        <v>0</v>
      </c>
      <c r="AR44" s="122">
        <f t="shared" si="59"/>
        <v>0</v>
      </c>
      <c r="AS44" s="122">
        <f t="shared" si="60"/>
        <v>0</v>
      </c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</row>
    <row r="45" spans="1:55" s="90" customFormat="1" ht="93.25" x14ac:dyDescent="0.3">
      <c r="A45" s="106" t="s">
        <v>1661</v>
      </c>
      <c r="B45" s="107" t="s">
        <v>738</v>
      </c>
      <c r="C45" s="108" t="s">
        <v>1140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122">
        <f>VLOOKUP(C45,'[1]17'!$C$22:$N$926,8,0)</f>
        <v>0</v>
      </c>
      <c r="K45" s="122">
        <f>VLOOKUP(C45,'[1]17'!$C$22:$N$926,9,0)</f>
        <v>0</v>
      </c>
      <c r="L45" s="122">
        <f>VLOOKUP(C45,'[1]17'!$C$22:$N$926,10,0)</f>
        <v>0</v>
      </c>
      <c r="M45" s="122">
        <f>VLOOKUP(C45,'[1]17'!$C$22:$N$926,11,0)</f>
        <v>0</v>
      </c>
      <c r="N45" s="122">
        <f>VLOOKUP(C45,'[1]17'!$C$22:$N$926,12,0)</f>
        <v>0</v>
      </c>
      <c r="O45" s="122">
        <f t="shared" si="50"/>
        <v>0</v>
      </c>
      <c r="P45" s="122">
        <f t="shared" si="51"/>
        <v>0</v>
      </c>
      <c r="Q45" s="122">
        <f t="shared" si="52"/>
        <v>0</v>
      </c>
      <c r="R45" s="122">
        <f t="shared" si="53"/>
        <v>0</v>
      </c>
      <c r="S45" s="122">
        <f t="shared" si="54"/>
        <v>0</v>
      </c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>
        <v>0</v>
      </c>
      <c r="AE45" s="73">
        <f t="shared" si="55"/>
        <v>6.5986619999999996E-2</v>
      </c>
      <c r="AF45" s="73"/>
      <c r="AG45" s="73">
        <v>6.5986619999999996E-2</v>
      </c>
      <c r="AH45" s="73"/>
      <c r="AI45" s="73">
        <v>0</v>
      </c>
      <c r="AJ45" s="122">
        <f>VLOOKUP(C45,'[1]17'!$C$22:$AI$926,29,0)</f>
        <v>6.5986619999999996E-2</v>
      </c>
      <c r="AK45" s="122">
        <f>VLOOKUP(C45,'[1]17'!$C$22:$AI$926,30,0)</f>
        <v>0</v>
      </c>
      <c r="AL45" s="122">
        <f>VLOOKUP(C45,'[1]17'!$C$22:$AI$926,31,0)</f>
        <v>6.5986619999999996E-2</v>
      </c>
      <c r="AM45" s="122">
        <f>VLOOKUP(C45,'[1]17'!$C$22:$AI$926,32,0)</f>
        <v>0</v>
      </c>
      <c r="AN45" s="122">
        <f>VLOOKUP(C45,'[1]17'!$C$22:$AI$926,33,0)</f>
        <v>0</v>
      </c>
      <c r="AO45" s="122">
        <f t="shared" si="56"/>
        <v>0</v>
      </c>
      <c r="AP45" s="122">
        <f t="shared" si="57"/>
        <v>0</v>
      </c>
      <c r="AQ45" s="122">
        <f t="shared" si="58"/>
        <v>0</v>
      </c>
      <c r="AR45" s="122">
        <f t="shared" si="59"/>
        <v>0</v>
      </c>
      <c r="AS45" s="122">
        <f t="shared" si="60"/>
        <v>0</v>
      </c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</row>
    <row r="46" spans="1:55" s="90" customFormat="1" x14ac:dyDescent="0.3">
      <c r="A46" s="103"/>
      <c r="B46" s="110" t="s">
        <v>31</v>
      </c>
      <c r="C46" s="105"/>
      <c r="D46" s="133">
        <f t="shared" ref="D46:BC46" si="61">SUM(D47:D52)</f>
        <v>10.640382000000001</v>
      </c>
      <c r="E46" s="133">
        <f t="shared" si="61"/>
        <v>10.832866083999999</v>
      </c>
      <c r="F46" s="133">
        <f t="shared" si="61"/>
        <v>0.22384582</v>
      </c>
      <c r="G46" s="133">
        <f t="shared" si="61"/>
        <v>9.8831881199999998</v>
      </c>
      <c r="H46" s="133">
        <f t="shared" si="61"/>
        <v>0</v>
      </c>
      <c r="I46" s="133">
        <f t="shared" si="61"/>
        <v>0.72583214399999996</v>
      </c>
      <c r="J46" s="133">
        <f t="shared" si="61"/>
        <v>0.81623276799999989</v>
      </c>
      <c r="K46" s="133">
        <f t="shared" si="61"/>
        <v>0.22384582</v>
      </c>
      <c r="L46" s="133">
        <f t="shared" si="61"/>
        <v>0</v>
      </c>
      <c r="M46" s="133">
        <f t="shared" si="61"/>
        <v>0</v>
      </c>
      <c r="N46" s="133">
        <f t="shared" si="61"/>
        <v>0.59238694800000002</v>
      </c>
      <c r="O46" s="133">
        <f t="shared" si="61"/>
        <v>10.016633316</v>
      </c>
      <c r="P46" s="133">
        <f t="shared" si="61"/>
        <v>0</v>
      </c>
      <c r="Q46" s="133">
        <f t="shared" si="61"/>
        <v>9.8831881199999998</v>
      </c>
      <c r="R46" s="133">
        <f t="shared" si="61"/>
        <v>0</v>
      </c>
      <c r="S46" s="133">
        <f t="shared" si="61"/>
        <v>0.13344519599999999</v>
      </c>
      <c r="T46" s="133">
        <f t="shared" si="61"/>
        <v>0</v>
      </c>
      <c r="U46" s="133">
        <f t="shared" si="61"/>
        <v>0</v>
      </c>
      <c r="V46" s="133">
        <f t="shared" si="61"/>
        <v>0</v>
      </c>
      <c r="W46" s="133">
        <f t="shared" si="61"/>
        <v>0</v>
      </c>
      <c r="X46" s="133">
        <f t="shared" si="61"/>
        <v>0</v>
      </c>
      <c r="Y46" s="133">
        <f t="shared" si="61"/>
        <v>0</v>
      </c>
      <c r="Z46" s="133">
        <f t="shared" si="61"/>
        <v>0</v>
      </c>
      <c r="AA46" s="133">
        <f t="shared" si="61"/>
        <v>0</v>
      </c>
      <c r="AB46" s="133">
        <f t="shared" si="61"/>
        <v>0</v>
      </c>
      <c r="AC46" s="133">
        <f t="shared" si="61"/>
        <v>0</v>
      </c>
      <c r="AD46" s="133">
        <f t="shared" si="61"/>
        <v>7.5940238699999973</v>
      </c>
      <c r="AE46" s="133">
        <f t="shared" si="61"/>
        <v>10.500436379999998</v>
      </c>
      <c r="AF46" s="133">
        <f t="shared" si="61"/>
        <v>0.35250694999999999</v>
      </c>
      <c r="AG46" s="133">
        <f t="shared" si="61"/>
        <v>9.5430693099999981</v>
      </c>
      <c r="AH46" s="133">
        <f t="shared" si="61"/>
        <v>0</v>
      </c>
      <c r="AI46" s="133">
        <f t="shared" si="61"/>
        <v>0.60486012</v>
      </c>
      <c r="AJ46" s="133">
        <f t="shared" si="61"/>
        <v>8.9161840699999964</v>
      </c>
      <c r="AK46" s="133">
        <f t="shared" si="61"/>
        <v>0.18653817999999997</v>
      </c>
      <c r="AL46" s="133">
        <f t="shared" si="61"/>
        <v>8.2359900999999969</v>
      </c>
      <c r="AM46" s="133">
        <f t="shared" si="61"/>
        <v>0</v>
      </c>
      <c r="AN46" s="133">
        <f t="shared" si="61"/>
        <v>0.49365579000000004</v>
      </c>
      <c r="AO46" s="133">
        <f t="shared" si="61"/>
        <v>1.5842523099999999</v>
      </c>
      <c r="AP46" s="133">
        <f t="shared" si="61"/>
        <v>0.16596876999999999</v>
      </c>
      <c r="AQ46" s="133">
        <f t="shared" si="61"/>
        <v>1.3070792099999999</v>
      </c>
      <c r="AR46" s="133">
        <f t="shared" si="61"/>
        <v>0</v>
      </c>
      <c r="AS46" s="133">
        <f t="shared" si="61"/>
        <v>0.11120432999999999</v>
      </c>
      <c r="AT46" s="133">
        <f t="shared" si="61"/>
        <v>0</v>
      </c>
      <c r="AU46" s="133">
        <f t="shared" si="61"/>
        <v>0</v>
      </c>
      <c r="AV46" s="133">
        <f t="shared" si="61"/>
        <v>0</v>
      </c>
      <c r="AW46" s="133">
        <f t="shared" si="61"/>
        <v>0</v>
      </c>
      <c r="AX46" s="133">
        <f t="shared" si="61"/>
        <v>0</v>
      </c>
      <c r="AY46" s="133">
        <f t="shared" si="61"/>
        <v>0</v>
      </c>
      <c r="AZ46" s="133">
        <f t="shared" si="61"/>
        <v>0</v>
      </c>
      <c r="BA46" s="133">
        <f t="shared" si="61"/>
        <v>0</v>
      </c>
      <c r="BB46" s="133">
        <f t="shared" si="61"/>
        <v>0</v>
      </c>
      <c r="BC46" s="133">
        <f t="shared" si="61"/>
        <v>0</v>
      </c>
    </row>
    <row r="47" spans="1:55" s="90" customFormat="1" ht="31.1" x14ac:dyDescent="0.3">
      <c r="A47" s="106" t="s">
        <v>1660</v>
      </c>
      <c r="B47" s="107" t="s">
        <v>32</v>
      </c>
      <c r="C47" s="108" t="s">
        <v>33</v>
      </c>
      <c r="D47" s="73">
        <v>4.4274360000000001</v>
      </c>
      <c r="E47" s="73">
        <v>0.19704327599999999</v>
      </c>
      <c r="F47" s="73">
        <v>0</v>
      </c>
      <c r="G47" s="73">
        <v>0</v>
      </c>
      <c r="H47" s="73">
        <v>0</v>
      </c>
      <c r="I47" s="73">
        <v>0.19704327599999999</v>
      </c>
      <c r="J47" s="122">
        <f>VLOOKUP(C47,'[1]17'!$C$22:$N$926,8,0)</f>
        <v>8.6742659999999999E-2</v>
      </c>
      <c r="K47" s="122">
        <f>VLOOKUP(C47,'[1]17'!$C$22:$N$926,9,0)</f>
        <v>0</v>
      </c>
      <c r="L47" s="122">
        <f>VLOOKUP(C47,'[1]17'!$C$22:$N$926,10,0)</f>
        <v>0</v>
      </c>
      <c r="M47" s="122">
        <f>VLOOKUP(C47,'[1]17'!$C$22:$N$926,11,0)</f>
        <v>0</v>
      </c>
      <c r="N47" s="122">
        <f>VLOOKUP(C47,'[1]17'!$C$22:$N$926,12,0)</f>
        <v>8.6742659999999999E-2</v>
      </c>
      <c r="O47" s="122">
        <f t="shared" ref="O47:O52" si="62">E47-J47</f>
        <v>0.11030061599999999</v>
      </c>
      <c r="P47" s="122">
        <f t="shared" ref="P47:P52" si="63">F47-K47</f>
        <v>0</v>
      </c>
      <c r="Q47" s="122">
        <f t="shared" ref="Q47:Q52" si="64">G47-L47</f>
        <v>0</v>
      </c>
      <c r="R47" s="122">
        <f t="shared" ref="R47:R52" si="65">H47-M47</f>
        <v>0</v>
      </c>
      <c r="S47" s="122">
        <f t="shared" ref="S47:S52" si="66">I47-N47</f>
        <v>0.11030061599999999</v>
      </c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>
        <v>1.9636303699999971</v>
      </c>
      <c r="AE47" s="73">
        <f t="shared" ref="AE47:AE52" si="67">AF47+AG47+AH47+AI47</f>
        <v>0.16420272999999999</v>
      </c>
      <c r="AF47" s="73"/>
      <c r="AG47" s="73"/>
      <c r="AH47" s="73"/>
      <c r="AI47" s="73">
        <v>0.16420272999999999</v>
      </c>
      <c r="AJ47" s="122">
        <f>VLOOKUP(C47,'[1]17'!$C$22:$AI$926,29,0)</f>
        <v>7.2285550000000004E-2</v>
      </c>
      <c r="AK47" s="122">
        <f>VLOOKUP(C47,'[1]17'!$C$22:$AI$926,30,0)</f>
        <v>0</v>
      </c>
      <c r="AL47" s="122">
        <f>VLOOKUP(C47,'[1]17'!$C$22:$AI$926,31,0)</f>
        <v>0</v>
      </c>
      <c r="AM47" s="122">
        <f>VLOOKUP(C47,'[1]17'!$C$22:$AI$926,32,0)</f>
        <v>0</v>
      </c>
      <c r="AN47" s="122">
        <f>VLOOKUP(C47,'[1]17'!$C$22:$AI$926,33,0)</f>
        <v>7.2285550000000004E-2</v>
      </c>
      <c r="AO47" s="122">
        <f t="shared" ref="AO47:AO52" si="68">AE47-AJ47</f>
        <v>9.1917179999999987E-2</v>
      </c>
      <c r="AP47" s="122">
        <f t="shared" ref="AP47:AP52" si="69">AF47-AK47</f>
        <v>0</v>
      </c>
      <c r="AQ47" s="122">
        <f t="shared" ref="AQ47:AQ52" si="70">AG47-AL47</f>
        <v>0</v>
      </c>
      <c r="AR47" s="122">
        <f t="shared" ref="AR47:AR52" si="71">AH47-AM47</f>
        <v>0</v>
      </c>
      <c r="AS47" s="122">
        <f t="shared" ref="AS47:AS52" si="72">AI47-AN47</f>
        <v>9.1917179999999987E-2</v>
      </c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</row>
    <row r="48" spans="1:55" s="90" customFormat="1" ht="77.7" x14ac:dyDescent="0.3">
      <c r="A48" s="106" t="s">
        <v>1660</v>
      </c>
      <c r="B48" s="107" t="s">
        <v>739</v>
      </c>
      <c r="C48" s="108" t="s">
        <v>1141</v>
      </c>
      <c r="D48" s="73">
        <v>0.36668400000000001</v>
      </c>
      <c r="E48" s="73">
        <v>3.0328667999999996E-2</v>
      </c>
      <c r="F48" s="73">
        <v>0</v>
      </c>
      <c r="G48" s="73">
        <v>0</v>
      </c>
      <c r="H48" s="73">
        <v>0</v>
      </c>
      <c r="I48" s="73">
        <v>3.0328667999999996E-2</v>
      </c>
      <c r="J48" s="122">
        <f>VLOOKUP(C48,'[1]17'!$C$22:$N$926,8,0)</f>
        <v>7.1840879999999991E-3</v>
      </c>
      <c r="K48" s="122">
        <f>VLOOKUP(C48,'[1]17'!$C$22:$N$926,9,0)</f>
        <v>0</v>
      </c>
      <c r="L48" s="122">
        <f>VLOOKUP(C48,'[1]17'!$C$22:$N$926,10,0)</f>
        <v>0</v>
      </c>
      <c r="M48" s="122">
        <f>VLOOKUP(C48,'[1]17'!$C$22:$N$926,11,0)</f>
        <v>0</v>
      </c>
      <c r="N48" s="122">
        <f>VLOOKUP(C48,'[1]17'!$C$22:$N$926,12,0)</f>
        <v>7.1840879999999982E-3</v>
      </c>
      <c r="O48" s="122">
        <f t="shared" si="62"/>
        <v>2.3144579999999998E-2</v>
      </c>
      <c r="P48" s="122">
        <f t="shared" si="63"/>
        <v>0</v>
      </c>
      <c r="Q48" s="122">
        <f t="shared" si="64"/>
        <v>0</v>
      </c>
      <c r="R48" s="122">
        <f t="shared" si="65"/>
        <v>0</v>
      </c>
      <c r="S48" s="122">
        <f t="shared" si="66"/>
        <v>2.3144579999999998E-2</v>
      </c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>
        <v>0.33612700000000006</v>
      </c>
      <c r="AE48" s="73">
        <f t="shared" si="67"/>
        <v>1.4418391799999999</v>
      </c>
      <c r="AF48" s="73">
        <v>0.10948608</v>
      </c>
      <c r="AG48" s="73">
        <v>1.3070792099999999</v>
      </c>
      <c r="AH48" s="73"/>
      <c r="AI48" s="73">
        <v>2.5273889999999997E-2</v>
      </c>
      <c r="AJ48" s="122">
        <f>VLOOKUP(C48,'[1]17'!$C$22:$AI$926,29,0)</f>
        <v>5.9867399999999999E-3</v>
      </c>
      <c r="AK48" s="122">
        <f>VLOOKUP(C48,'[1]17'!$C$22:$AI$926,30,0)</f>
        <v>0</v>
      </c>
      <c r="AL48" s="122">
        <f>VLOOKUP(C48,'[1]17'!$C$22:$AI$926,31,0)</f>
        <v>0</v>
      </c>
      <c r="AM48" s="122">
        <f>VLOOKUP(C48,'[1]17'!$C$22:$AI$926,32,0)</f>
        <v>0</v>
      </c>
      <c r="AN48" s="122">
        <f>VLOOKUP(C48,'[1]17'!$C$22:$AI$926,33,0)</f>
        <v>5.9867399999999991E-3</v>
      </c>
      <c r="AO48" s="122">
        <f t="shared" si="68"/>
        <v>1.4358524399999999</v>
      </c>
      <c r="AP48" s="122">
        <f t="shared" si="69"/>
        <v>0.10948608</v>
      </c>
      <c r="AQ48" s="122">
        <f t="shared" si="70"/>
        <v>1.3070792099999999</v>
      </c>
      <c r="AR48" s="122">
        <f t="shared" si="71"/>
        <v>0</v>
      </c>
      <c r="AS48" s="122">
        <f t="shared" si="72"/>
        <v>1.9287149999999996E-2</v>
      </c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</row>
    <row r="49" spans="1:55" s="90" customFormat="1" ht="62.2" x14ac:dyDescent="0.3">
      <c r="A49" s="106" t="s">
        <v>1661</v>
      </c>
      <c r="B49" s="107" t="s">
        <v>418</v>
      </c>
      <c r="C49" s="108" t="s">
        <v>501</v>
      </c>
      <c r="D49" s="73">
        <v>4.6066319999999994</v>
      </c>
      <c r="E49" s="73">
        <v>10.38164832</v>
      </c>
      <c r="F49" s="73">
        <v>0</v>
      </c>
      <c r="G49" s="73">
        <v>9.8831881199999998</v>
      </c>
      <c r="H49" s="73">
        <v>0</v>
      </c>
      <c r="I49" s="73">
        <v>0.49846020000000002</v>
      </c>
      <c r="J49" s="122">
        <f>VLOOKUP(C49,'[1]17'!$C$22:$N$926,8,0)</f>
        <v>0.49846019999999996</v>
      </c>
      <c r="K49" s="122">
        <f>VLOOKUP(C49,'[1]17'!$C$22:$N$926,9,0)</f>
        <v>0</v>
      </c>
      <c r="L49" s="122">
        <f>VLOOKUP(C49,'[1]17'!$C$22:$N$926,10,0)</f>
        <v>0</v>
      </c>
      <c r="M49" s="122">
        <f>VLOOKUP(C49,'[1]17'!$C$22:$N$926,11,0)</f>
        <v>0</v>
      </c>
      <c r="N49" s="122">
        <f>VLOOKUP(C49,'[1]17'!$C$22:$N$926,12,0)</f>
        <v>0.49846020000000002</v>
      </c>
      <c r="O49" s="122">
        <f t="shared" si="62"/>
        <v>9.8831881199999998</v>
      </c>
      <c r="P49" s="122">
        <f t="shared" si="63"/>
        <v>0</v>
      </c>
      <c r="Q49" s="122">
        <f t="shared" si="64"/>
        <v>9.8831881199999998</v>
      </c>
      <c r="R49" s="122">
        <f t="shared" si="65"/>
        <v>0</v>
      </c>
      <c r="S49" s="122">
        <f t="shared" si="66"/>
        <v>0</v>
      </c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>
        <v>4.2227459999999999</v>
      </c>
      <c r="AE49" s="73">
        <f t="shared" si="67"/>
        <v>8.6513735999999994</v>
      </c>
      <c r="AF49" s="73"/>
      <c r="AG49" s="73">
        <v>8.2359900999999986</v>
      </c>
      <c r="AH49" s="73"/>
      <c r="AI49" s="73">
        <v>0.41538350000000002</v>
      </c>
      <c r="AJ49" s="122">
        <f>VLOOKUP(C49,'[1]17'!$C$22:$AI$926,29,0)</f>
        <v>8.6513735999999977</v>
      </c>
      <c r="AK49" s="122">
        <f>VLOOKUP(C49,'[1]17'!$C$22:$AI$926,30,0)</f>
        <v>0</v>
      </c>
      <c r="AL49" s="122">
        <f>VLOOKUP(C49,'[1]17'!$C$22:$AI$926,31,0)</f>
        <v>8.2359900999999969</v>
      </c>
      <c r="AM49" s="122">
        <f>VLOOKUP(C49,'[1]17'!$C$22:$AI$926,32,0)</f>
        <v>0</v>
      </c>
      <c r="AN49" s="122">
        <f>VLOOKUP(C49,'[1]17'!$C$22:$AI$926,33,0)</f>
        <v>0.41538350000000002</v>
      </c>
      <c r="AO49" s="122">
        <f t="shared" si="68"/>
        <v>0</v>
      </c>
      <c r="AP49" s="122">
        <f t="shared" si="69"/>
        <v>0</v>
      </c>
      <c r="AQ49" s="122">
        <f t="shared" si="70"/>
        <v>0</v>
      </c>
      <c r="AR49" s="122">
        <f t="shared" si="71"/>
        <v>0</v>
      </c>
      <c r="AS49" s="122">
        <f t="shared" si="72"/>
        <v>0</v>
      </c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</row>
    <row r="50" spans="1:55" s="90" customFormat="1" ht="77.7" x14ac:dyDescent="0.3">
      <c r="A50" s="106" t="s">
        <v>1661</v>
      </c>
      <c r="B50" s="107" t="s">
        <v>740</v>
      </c>
      <c r="C50" s="108" t="s">
        <v>1142</v>
      </c>
      <c r="D50" s="73">
        <v>0.77768399999999993</v>
      </c>
      <c r="E50" s="73">
        <v>0.22384582</v>
      </c>
      <c r="F50" s="73">
        <v>0.22384582</v>
      </c>
      <c r="G50" s="73">
        <v>0</v>
      </c>
      <c r="H50" s="73">
        <v>0</v>
      </c>
      <c r="I50" s="73">
        <v>0</v>
      </c>
      <c r="J50" s="122">
        <f>VLOOKUP(C50,'[1]17'!$C$22:$N$926,8,0)</f>
        <v>0.22384582</v>
      </c>
      <c r="K50" s="122">
        <f>VLOOKUP(C50,'[1]17'!$C$22:$N$926,9,0)</f>
        <v>0.22384582</v>
      </c>
      <c r="L50" s="122">
        <f>VLOOKUP(C50,'[1]17'!$C$22:$N$926,10,0)</f>
        <v>0</v>
      </c>
      <c r="M50" s="122">
        <f>VLOOKUP(C50,'[1]17'!$C$22:$N$926,11,0)</f>
        <v>0</v>
      </c>
      <c r="N50" s="122">
        <f>VLOOKUP(C50,'[1]17'!$C$22:$N$926,12,0)</f>
        <v>0</v>
      </c>
      <c r="O50" s="122">
        <f t="shared" si="62"/>
        <v>0</v>
      </c>
      <c r="P50" s="122">
        <f t="shared" si="63"/>
        <v>0</v>
      </c>
      <c r="Q50" s="122">
        <f t="shared" si="64"/>
        <v>0</v>
      </c>
      <c r="R50" s="122">
        <f t="shared" si="65"/>
        <v>0</v>
      </c>
      <c r="S50" s="122">
        <f t="shared" si="66"/>
        <v>0</v>
      </c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>
        <v>0.64806999999999992</v>
      </c>
      <c r="AE50" s="73">
        <f t="shared" si="67"/>
        <v>0.18653817999999997</v>
      </c>
      <c r="AF50" s="73">
        <v>0.18653817999999997</v>
      </c>
      <c r="AG50" s="73"/>
      <c r="AH50" s="73"/>
      <c r="AI50" s="73">
        <v>0</v>
      </c>
      <c r="AJ50" s="122">
        <f>VLOOKUP(C50,'[1]17'!$C$22:$AI$926,29,0)</f>
        <v>0.18653817999999997</v>
      </c>
      <c r="AK50" s="122">
        <f>VLOOKUP(C50,'[1]17'!$C$22:$AI$926,30,0)</f>
        <v>0.18653817999999997</v>
      </c>
      <c r="AL50" s="122">
        <f>VLOOKUP(C50,'[1]17'!$C$22:$AI$926,31,0)</f>
        <v>0</v>
      </c>
      <c r="AM50" s="122">
        <f>VLOOKUP(C50,'[1]17'!$C$22:$AI$926,32,0)</f>
        <v>0</v>
      </c>
      <c r="AN50" s="122">
        <f>VLOOKUP(C50,'[1]17'!$C$22:$AI$926,33,0)</f>
        <v>0</v>
      </c>
      <c r="AO50" s="122">
        <f t="shared" si="68"/>
        <v>0</v>
      </c>
      <c r="AP50" s="122">
        <f t="shared" si="69"/>
        <v>0</v>
      </c>
      <c r="AQ50" s="122">
        <f t="shared" si="70"/>
        <v>0</v>
      </c>
      <c r="AR50" s="122">
        <f t="shared" si="71"/>
        <v>0</v>
      </c>
      <c r="AS50" s="122">
        <f t="shared" si="72"/>
        <v>0</v>
      </c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</row>
    <row r="51" spans="1:55" s="90" customFormat="1" ht="46.65" x14ac:dyDescent="0.3">
      <c r="A51" s="106" t="s">
        <v>1660</v>
      </c>
      <c r="B51" s="107" t="s">
        <v>741</v>
      </c>
      <c r="C51" s="108" t="s">
        <v>1143</v>
      </c>
      <c r="D51" s="73">
        <v>0.46194599999999997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122">
        <f>VLOOKUP(C51,'[1]17'!$C$22:$N$926,8,0)</f>
        <v>0</v>
      </c>
      <c r="K51" s="122">
        <f>VLOOKUP(C51,'[1]17'!$C$22:$N$926,9,0)</f>
        <v>0</v>
      </c>
      <c r="L51" s="122">
        <f>VLOOKUP(C51,'[1]17'!$C$22:$N$926,10,0)</f>
        <v>0</v>
      </c>
      <c r="M51" s="122">
        <f>VLOOKUP(C51,'[1]17'!$C$22:$N$926,11,0)</f>
        <v>0</v>
      </c>
      <c r="N51" s="122">
        <f>VLOOKUP(C51,'[1]17'!$C$22:$N$926,12,0)</f>
        <v>0</v>
      </c>
      <c r="O51" s="122">
        <f t="shared" si="62"/>
        <v>0</v>
      </c>
      <c r="P51" s="122">
        <f t="shared" si="63"/>
        <v>0</v>
      </c>
      <c r="Q51" s="122">
        <f t="shared" si="64"/>
        <v>0</v>
      </c>
      <c r="R51" s="122">
        <f t="shared" si="65"/>
        <v>0</v>
      </c>
      <c r="S51" s="122">
        <f t="shared" si="66"/>
        <v>0</v>
      </c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>
        <v>0.42345050000000001</v>
      </c>
      <c r="AE51" s="73">
        <f t="shared" si="67"/>
        <v>0</v>
      </c>
      <c r="AF51" s="73"/>
      <c r="AG51" s="73"/>
      <c r="AH51" s="73"/>
      <c r="AI51" s="73">
        <v>0</v>
      </c>
      <c r="AJ51" s="122">
        <f>VLOOKUP(C51,'[1]17'!$C$22:$AI$926,29,0)</f>
        <v>0</v>
      </c>
      <c r="AK51" s="122">
        <f>VLOOKUP(C51,'[1]17'!$C$22:$AI$926,30,0)</f>
        <v>0</v>
      </c>
      <c r="AL51" s="122">
        <f>VLOOKUP(C51,'[1]17'!$C$22:$AI$926,31,0)</f>
        <v>0</v>
      </c>
      <c r="AM51" s="122">
        <f>VLOOKUP(C51,'[1]17'!$C$22:$AI$926,32,0)</f>
        <v>0</v>
      </c>
      <c r="AN51" s="122">
        <f>VLOOKUP(C51,'[1]17'!$C$22:$AI$926,33,0)</f>
        <v>0</v>
      </c>
      <c r="AO51" s="122">
        <f t="shared" si="68"/>
        <v>0</v>
      </c>
      <c r="AP51" s="122">
        <f t="shared" si="69"/>
        <v>0</v>
      </c>
      <c r="AQ51" s="122">
        <f t="shared" si="70"/>
        <v>0</v>
      </c>
      <c r="AR51" s="122">
        <f t="shared" si="71"/>
        <v>0</v>
      </c>
      <c r="AS51" s="122">
        <f t="shared" si="72"/>
        <v>0</v>
      </c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</row>
    <row r="52" spans="1:55" s="90" customFormat="1" ht="77.7" x14ac:dyDescent="0.3">
      <c r="A52" s="106" t="s">
        <v>1660</v>
      </c>
      <c r="B52" s="107" t="s">
        <v>1678</v>
      </c>
      <c r="C52" s="108" t="s">
        <v>1912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122"/>
      <c r="K52" s="122"/>
      <c r="L52" s="122"/>
      <c r="M52" s="122"/>
      <c r="N52" s="122"/>
      <c r="O52" s="122">
        <f t="shared" si="62"/>
        <v>0</v>
      </c>
      <c r="P52" s="122">
        <f t="shared" si="63"/>
        <v>0</v>
      </c>
      <c r="Q52" s="122">
        <f t="shared" si="64"/>
        <v>0</v>
      </c>
      <c r="R52" s="122">
        <f t="shared" si="65"/>
        <v>0</v>
      </c>
      <c r="S52" s="122">
        <f t="shared" si="66"/>
        <v>0</v>
      </c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>
        <v>0</v>
      </c>
      <c r="AE52" s="73">
        <f t="shared" si="67"/>
        <v>5.6482690000000002E-2</v>
      </c>
      <c r="AF52" s="73">
        <v>5.6482690000000002E-2</v>
      </c>
      <c r="AG52" s="73"/>
      <c r="AH52" s="73"/>
      <c r="AI52" s="73">
        <v>0</v>
      </c>
      <c r="AJ52" s="122"/>
      <c r="AK52" s="122"/>
      <c r="AL52" s="122"/>
      <c r="AM52" s="122"/>
      <c r="AN52" s="122"/>
      <c r="AO52" s="122">
        <f t="shared" si="68"/>
        <v>5.6482690000000002E-2</v>
      </c>
      <c r="AP52" s="122">
        <f t="shared" si="69"/>
        <v>5.6482690000000002E-2</v>
      </c>
      <c r="AQ52" s="122">
        <f t="shared" si="70"/>
        <v>0</v>
      </c>
      <c r="AR52" s="122">
        <f t="shared" si="71"/>
        <v>0</v>
      </c>
      <c r="AS52" s="122">
        <f t="shared" si="72"/>
        <v>0</v>
      </c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</row>
    <row r="53" spans="1:55" s="90" customFormat="1" x14ac:dyDescent="0.3">
      <c r="A53" s="103"/>
      <c r="B53" s="110" t="s">
        <v>35</v>
      </c>
      <c r="C53" s="105"/>
      <c r="D53" s="133">
        <f t="shared" ref="D53:BC53" si="73">SUM(D54:D56)</f>
        <v>3.6551279999999999</v>
      </c>
      <c r="E53" s="133">
        <f t="shared" si="73"/>
        <v>9.524648354</v>
      </c>
      <c r="F53" s="133">
        <f t="shared" si="73"/>
        <v>0</v>
      </c>
      <c r="G53" s="133">
        <f t="shared" si="73"/>
        <v>9.1213570700000002</v>
      </c>
      <c r="H53" s="133">
        <f t="shared" si="73"/>
        <v>0</v>
      </c>
      <c r="I53" s="133">
        <f t="shared" si="73"/>
        <v>0.40329128399999992</v>
      </c>
      <c r="J53" s="133">
        <f t="shared" si="73"/>
        <v>5.4184427999999993E-2</v>
      </c>
      <c r="K53" s="133">
        <f t="shared" si="73"/>
        <v>0</v>
      </c>
      <c r="L53" s="133">
        <f t="shared" si="73"/>
        <v>0</v>
      </c>
      <c r="M53" s="133">
        <f t="shared" si="73"/>
        <v>0</v>
      </c>
      <c r="N53" s="133">
        <f t="shared" si="73"/>
        <v>5.4184427999999993E-2</v>
      </c>
      <c r="O53" s="133">
        <f t="shared" si="73"/>
        <v>9.470463925999999</v>
      </c>
      <c r="P53" s="133">
        <f t="shared" si="73"/>
        <v>0</v>
      </c>
      <c r="Q53" s="133">
        <f t="shared" si="73"/>
        <v>9.1213570700000002</v>
      </c>
      <c r="R53" s="133">
        <f t="shared" si="73"/>
        <v>0</v>
      </c>
      <c r="S53" s="133">
        <f t="shared" si="73"/>
        <v>0.34910685599999991</v>
      </c>
      <c r="T53" s="133">
        <f t="shared" si="73"/>
        <v>0</v>
      </c>
      <c r="U53" s="133">
        <f t="shared" si="73"/>
        <v>0</v>
      </c>
      <c r="V53" s="133">
        <f t="shared" si="73"/>
        <v>0</v>
      </c>
      <c r="W53" s="133">
        <f t="shared" si="73"/>
        <v>0</v>
      </c>
      <c r="X53" s="133">
        <f t="shared" si="73"/>
        <v>0</v>
      </c>
      <c r="Y53" s="133">
        <f t="shared" si="73"/>
        <v>0</v>
      </c>
      <c r="Z53" s="133">
        <f t="shared" si="73"/>
        <v>0</v>
      </c>
      <c r="AA53" s="133">
        <f t="shared" si="73"/>
        <v>0</v>
      </c>
      <c r="AB53" s="133">
        <f t="shared" si="73"/>
        <v>0</v>
      </c>
      <c r="AC53" s="133">
        <f t="shared" si="73"/>
        <v>0</v>
      </c>
      <c r="AD53" s="133">
        <f t="shared" si="73"/>
        <v>3.2459400000000005</v>
      </c>
      <c r="AE53" s="133">
        <f t="shared" si="73"/>
        <v>7.9372069599999993</v>
      </c>
      <c r="AF53" s="133">
        <f t="shared" si="73"/>
        <v>0</v>
      </c>
      <c r="AG53" s="133">
        <f t="shared" si="73"/>
        <v>7.6011308900000003</v>
      </c>
      <c r="AH53" s="133">
        <f t="shared" si="73"/>
        <v>0</v>
      </c>
      <c r="AI53" s="133">
        <f t="shared" si="73"/>
        <v>0.33607606999999995</v>
      </c>
      <c r="AJ53" s="133">
        <f t="shared" si="73"/>
        <v>4.5153689999999996E-2</v>
      </c>
      <c r="AK53" s="133">
        <f t="shared" si="73"/>
        <v>0</v>
      </c>
      <c r="AL53" s="133">
        <f t="shared" si="73"/>
        <v>0</v>
      </c>
      <c r="AM53" s="133">
        <f t="shared" si="73"/>
        <v>0</v>
      </c>
      <c r="AN53" s="133">
        <f t="shared" si="73"/>
        <v>4.5153689999999996E-2</v>
      </c>
      <c r="AO53" s="133">
        <f t="shared" si="73"/>
        <v>7.8920532699999999</v>
      </c>
      <c r="AP53" s="133">
        <f t="shared" si="73"/>
        <v>0</v>
      </c>
      <c r="AQ53" s="133">
        <f t="shared" si="73"/>
        <v>7.6011308900000003</v>
      </c>
      <c r="AR53" s="133">
        <f t="shared" si="73"/>
        <v>0</v>
      </c>
      <c r="AS53" s="133">
        <f t="shared" si="73"/>
        <v>0.29092237999999998</v>
      </c>
      <c r="AT53" s="133">
        <f t="shared" si="73"/>
        <v>0</v>
      </c>
      <c r="AU53" s="133">
        <f t="shared" si="73"/>
        <v>0</v>
      </c>
      <c r="AV53" s="133">
        <f t="shared" si="73"/>
        <v>0</v>
      </c>
      <c r="AW53" s="133">
        <f t="shared" si="73"/>
        <v>0</v>
      </c>
      <c r="AX53" s="133">
        <f t="shared" si="73"/>
        <v>0</v>
      </c>
      <c r="AY53" s="133">
        <f t="shared" si="73"/>
        <v>0</v>
      </c>
      <c r="AZ53" s="133">
        <f t="shared" si="73"/>
        <v>0</v>
      </c>
      <c r="BA53" s="133">
        <f t="shared" si="73"/>
        <v>0</v>
      </c>
      <c r="BB53" s="133">
        <f t="shared" si="73"/>
        <v>0</v>
      </c>
      <c r="BC53" s="133">
        <f t="shared" si="73"/>
        <v>0</v>
      </c>
    </row>
    <row r="54" spans="1:55" s="90" customFormat="1" ht="46.65" x14ac:dyDescent="0.3">
      <c r="A54" s="106" t="s">
        <v>1661</v>
      </c>
      <c r="B54" s="107" t="s">
        <v>742</v>
      </c>
      <c r="C54" s="108" t="s">
        <v>502</v>
      </c>
      <c r="D54" s="73">
        <v>1.2</v>
      </c>
      <c r="E54" s="73">
        <v>5.3406060000000005E-2</v>
      </c>
      <c r="F54" s="73">
        <v>0</v>
      </c>
      <c r="G54" s="73">
        <v>0</v>
      </c>
      <c r="H54" s="73">
        <v>0</v>
      </c>
      <c r="I54" s="73">
        <v>5.3406060000000005E-2</v>
      </c>
      <c r="J54" s="122">
        <f>VLOOKUP(C54,'[1]17'!$C$22:$N$926,8,0)</f>
        <v>2.3510483999999998E-2</v>
      </c>
      <c r="K54" s="122">
        <f>VLOOKUP(C54,'[1]17'!$C$22:$N$926,9,0)</f>
        <v>0</v>
      </c>
      <c r="L54" s="122">
        <f>VLOOKUP(C54,'[1]17'!$C$22:$N$926,10,0)</f>
        <v>0</v>
      </c>
      <c r="M54" s="122">
        <f>VLOOKUP(C54,'[1]17'!$C$22:$N$926,11,0)</f>
        <v>0</v>
      </c>
      <c r="N54" s="122">
        <f>VLOOKUP(C54,'[1]17'!$C$22:$N$926,12,0)</f>
        <v>2.3510483999999998E-2</v>
      </c>
      <c r="O54" s="122">
        <f t="shared" ref="O54:O56" si="74">E54-J54</f>
        <v>2.9895576000000007E-2</v>
      </c>
      <c r="P54" s="122">
        <f t="shared" ref="P54:P56" si="75">F54-K54</f>
        <v>0</v>
      </c>
      <c r="Q54" s="122">
        <f t="shared" ref="Q54:Q56" si="76">G54-L54</f>
        <v>0</v>
      </c>
      <c r="R54" s="122">
        <f t="shared" ref="R54:R56" si="77">H54-M54</f>
        <v>0</v>
      </c>
      <c r="S54" s="122">
        <f t="shared" ref="S54:S56" si="78">I54-N54</f>
        <v>2.9895576000000007E-2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>
        <v>1.1000000000000001</v>
      </c>
      <c r="AE54" s="73">
        <f t="shared" ref="AE54:AE56" si="79">AF54+AG54+AH54+AI54</f>
        <v>4.4505050000000004E-2</v>
      </c>
      <c r="AF54" s="73"/>
      <c r="AG54" s="73"/>
      <c r="AH54" s="73"/>
      <c r="AI54" s="73">
        <v>4.4505050000000004E-2</v>
      </c>
      <c r="AJ54" s="122">
        <f>VLOOKUP(C54,'[1]17'!$C$22:$AI$926,29,0)</f>
        <v>1.959207E-2</v>
      </c>
      <c r="AK54" s="122">
        <f>VLOOKUP(C54,'[1]17'!$C$22:$AI$926,30,0)</f>
        <v>0</v>
      </c>
      <c r="AL54" s="122">
        <f>VLOOKUP(C54,'[1]17'!$C$22:$AI$926,31,0)</f>
        <v>0</v>
      </c>
      <c r="AM54" s="122">
        <f>VLOOKUP(C54,'[1]17'!$C$22:$AI$926,32,0)</f>
        <v>0</v>
      </c>
      <c r="AN54" s="122">
        <f>VLOOKUP(C54,'[1]17'!$C$22:$AI$926,33,0)</f>
        <v>1.959207E-2</v>
      </c>
      <c r="AO54" s="122">
        <f t="shared" ref="AO54:AO56" si="80">AE54-AJ54</f>
        <v>2.4912980000000005E-2</v>
      </c>
      <c r="AP54" s="122">
        <f t="shared" ref="AP54:AP56" si="81">AF54-AK54</f>
        <v>0</v>
      </c>
      <c r="AQ54" s="122">
        <f t="shared" ref="AQ54:AQ56" si="82">AG54-AL54</f>
        <v>0</v>
      </c>
      <c r="AR54" s="122">
        <f t="shared" ref="AR54:AR56" si="83">AH54-AM54</f>
        <v>0</v>
      </c>
      <c r="AS54" s="122">
        <f t="shared" ref="AS54:AS56" si="84">AI54-AN54</f>
        <v>2.4912980000000005E-2</v>
      </c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</row>
    <row r="55" spans="1:55" s="90" customFormat="1" ht="77.7" x14ac:dyDescent="0.3">
      <c r="A55" s="106" t="s">
        <v>1661</v>
      </c>
      <c r="B55" s="107" t="s">
        <v>419</v>
      </c>
      <c r="C55" s="108" t="s">
        <v>503</v>
      </c>
      <c r="D55" s="73">
        <v>1.2</v>
      </c>
      <c r="E55" s="73">
        <v>9.4640788340000004</v>
      </c>
      <c r="F55" s="73">
        <v>0</v>
      </c>
      <c r="G55" s="73">
        <v>9.1213570700000002</v>
      </c>
      <c r="H55" s="73">
        <v>0</v>
      </c>
      <c r="I55" s="73">
        <v>0.34272176399999993</v>
      </c>
      <c r="J55" s="122">
        <f>VLOOKUP(C55,'[1]17'!$C$22:$N$926,8,0)</f>
        <v>2.3510483999999998E-2</v>
      </c>
      <c r="K55" s="122">
        <f>VLOOKUP(C55,'[1]17'!$C$22:$N$926,9,0)</f>
        <v>0</v>
      </c>
      <c r="L55" s="122">
        <f>VLOOKUP(C55,'[1]17'!$C$22:$N$926,10,0)</f>
        <v>0</v>
      </c>
      <c r="M55" s="122">
        <f>VLOOKUP(C55,'[1]17'!$C$22:$N$926,11,0)</f>
        <v>0</v>
      </c>
      <c r="N55" s="122">
        <f>VLOOKUP(C55,'[1]17'!$C$22:$N$926,12,0)</f>
        <v>2.3510483999999998E-2</v>
      </c>
      <c r="O55" s="122">
        <f t="shared" si="74"/>
        <v>9.4405683499999995</v>
      </c>
      <c r="P55" s="122">
        <f t="shared" si="75"/>
        <v>0</v>
      </c>
      <c r="Q55" s="122">
        <f t="shared" si="76"/>
        <v>9.1213570700000002</v>
      </c>
      <c r="R55" s="122">
        <f t="shared" si="77"/>
        <v>0</v>
      </c>
      <c r="S55" s="122">
        <f t="shared" si="78"/>
        <v>0.31921127999999993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>
        <v>1.1000000000000001</v>
      </c>
      <c r="AE55" s="73">
        <f t="shared" si="79"/>
        <v>7.8867323599999999</v>
      </c>
      <c r="AF55" s="73"/>
      <c r="AG55" s="73">
        <v>7.6011308900000003</v>
      </c>
      <c r="AH55" s="73"/>
      <c r="AI55" s="73">
        <v>0.28560146999999997</v>
      </c>
      <c r="AJ55" s="122">
        <f>VLOOKUP(C55,'[1]17'!$C$22:$AI$926,29,0)</f>
        <v>1.959207E-2</v>
      </c>
      <c r="AK55" s="122">
        <f>VLOOKUP(C55,'[1]17'!$C$22:$AI$926,30,0)</f>
        <v>0</v>
      </c>
      <c r="AL55" s="122">
        <f>VLOOKUP(C55,'[1]17'!$C$22:$AI$926,31,0)</f>
        <v>0</v>
      </c>
      <c r="AM55" s="122">
        <f>VLOOKUP(C55,'[1]17'!$C$22:$AI$926,32,0)</f>
        <v>0</v>
      </c>
      <c r="AN55" s="122">
        <f>VLOOKUP(C55,'[1]17'!$C$22:$AI$926,33,0)</f>
        <v>1.959207E-2</v>
      </c>
      <c r="AO55" s="122">
        <f t="shared" si="80"/>
        <v>7.86714029</v>
      </c>
      <c r="AP55" s="122">
        <f t="shared" si="81"/>
        <v>0</v>
      </c>
      <c r="AQ55" s="122">
        <f t="shared" si="82"/>
        <v>7.6011308900000003</v>
      </c>
      <c r="AR55" s="122">
        <f t="shared" si="83"/>
        <v>0</v>
      </c>
      <c r="AS55" s="122">
        <f t="shared" si="84"/>
        <v>0.26600939999999995</v>
      </c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</row>
    <row r="56" spans="1:55" s="90" customFormat="1" ht="46.65" x14ac:dyDescent="0.3">
      <c r="A56" s="106" t="s">
        <v>1660</v>
      </c>
      <c r="B56" s="107" t="s">
        <v>743</v>
      </c>
      <c r="C56" s="108" t="s">
        <v>1144</v>
      </c>
      <c r="D56" s="73">
        <v>1.255128</v>
      </c>
      <c r="E56" s="73">
        <v>7.1634599999999991E-3</v>
      </c>
      <c r="F56" s="73">
        <v>0</v>
      </c>
      <c r="G56" s="73">
        <v>0</v>
      </c>
      <c r="H56" s="73">
        <v>0</v>
      </c>
      <c r="I56" s="73">
        <v>7.1634599999999991E-3</v>
      </c>
      <c r="J56" s="122">
        <f>VLOOKUP(C56,'[1]17'!$C$22:$N$926,8,0)</f>
        <v>7.16346E-3</v>
      </c>
      <c r="K56" s="122">
        <f>VLOOKUP(C56,'[1]17'!$C$22:$N$926,9,0)</f>
        <v>0</v>
      </c>
      <c r="L56" s="122">
        <f>VLOOKUP(C56,'[1]17'!$C$22:$N$926,10,0)</f>
        <v>0</v>
      </c>
      <c r="M56" s="122">
        <f>VLOOKUP(C56,'[1]17'!$C$22:$N$926,11,0)</f>
        <v>0</v>
      </c>
      <c r="N56" s="122">
        <f>VLOOKUP(C56,'[1]17'!$C$22:$N$926,12,0)</f>
        <v>7.1634599999999991E-3</v>
      </c>
      <c r="O56" s="122">
        <f t="shared" si="74"/>
        <v>0</v>
      </c>
      <c r="P56" s="122">
        <f t="shared" si="75"/>
        <v>0</v>
      </c>
      <c r="Q56" s="122">
        <f t="shared" si="76"/>
        <v>0</v>
      </c>
      <c r="R56" s="122">
        <f t="shared" si="77"/>
        <v>0</v>
      </c>
      <c r="S56" s="122">
        <f t="shared" si="78"/>
        <v>0</v>
      </c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>
        <v>1.0459400000000003</v>
      </c>
      <c r="AE56" s="73">
        <f t="shared" si="79"/>
        <v>5.9695499999999997E-3</v>
      </c>
      <c r="AF56" s="73"/>
      <c r="AG56" s="73"/>
      <c r="AH56" s="73"/>
      <c r="AI56" s="73">
        <v>5.9695499999999997E-3</v>
      </c>
      <c r="AJ56" s="122">
        <f>VLOOKUP(C56,'[1]17'!$C$22:$AI$926,29,0)</f>
        <v>5.9695499999999988E-3</v>
      </c>
      <c r="AK56" s="122">
        <f>VLOOKUP(C56,'[1]17'!$C$22:$AI$926,30,0)</f>
        <v>0</v>
      </c>
      <c r="AL56" s="122">
        <f>VLOOKUP(C56,'[1]17'!$C$22:$AI$926,31,0)</f>
        <v>0</v>
      </c>
      <c r="AM56" s="122">
        <f>VLOOKUP(C56,'[1]17'!$C$22:$AI$926,32,0)</f>
        <v>0</v>
      </c>
      <c r="AN56" s="122">
        <f>VLOOKUP(C56,'[1]17'!$C$22:$AI$926,33,0)</f>
        <v>5.9695499999999997E-3</v>
      </c>
      <c r="AO56" s="122">
        <f t="shared" si="80"/>
        <v>0</v>
      </c>
      <c r="AP56" s="122">
        <f t="shared" si="81"/>
        <v>0</v>
      </c>
      <c r="AQ56" s="122">
        <f t="shared" si="82"/>
        <v>0</v>
      </c>
      <c r="AR56" s="122">
        <f t="shared" si="83"/>
        <v>0</v>
      </c>
      <c r="AS56" s="122">
        <f t="shared" si="84"/>
        <v>0</v>
      </c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</row>
    <row r="57" spans="1:55" s="90" customFormat="1" x14ac:dyDescent="0.3">
      <c r="A57" s="103"/>
      <c r="B57" s="110" t="s">
        <v>36</v>
      </c>
      <c r="C57" s="105"/>
      <c r="D57" s="133">
        <f t="shared" ref="D57:BC57" si="85">SUM(D58:D59)</f>
        <v>2.103084</v>
      </c>
      <c r="E57" s="133">
        <f t="shared" si="85"/>
        <v>9.3597840000000015E-2</v>
      </c>
      <c r="F57" s="133">
        <f t="shared" si="85"/>
        <v>0</v>
      </c>
      <c r="G57" s="133">
        <f t="shared" si="85"/>
        <v>0</v>
      </c>
      <c r="H57" s="133">
        <f t="shared" si="85"/>
        <v>0</v>
      </c>
      <c r="I57" s="133">
        <f t="shared" si="85"/>
        <v>9.3597840000000015E-2</v>
      </c>
      <c r="J57" s="133">
        <f t="shared" si="85"/>
        <v>4.1203764000000004E-2</v>
      </c>
      <c r="K57" s="133">
        <f t="shared" si="85"/>
        <v>0</v>
      </c>
      <c r="L57" s="133">
        <f t="shared" si="85"/>
        <v>0</v>
      </c>
      <c r="M57" s="133">
        <f t="shared" si="85"/>
        <v>0</v>
      </c>
      <c r="N57" s="133">
        <f t="shared" si="85"/>
        <v>4.1203764000000011E-2</v>
      </c>
      <c r="O57" s="133">
        <f t="shared" si="85"/>
        <v>5.2394076000000012E-2</v>
      </c>
      <c r="P57" s="133">
        <f t="shared" si="85"/>
        <v>0</v>
      </c>
      <c r="Q57" s="133">
        <f t="shared" si="85"/>
        <v>0</v>
      </c>
      <c r="R57" s="133">
        <f t="shared" si="85"/>
        <v>0</v>
      </c>
      <c r="S57" s="133">
        <f t="shared" si="85"/>
        <v>5.2394076000000005E-2</v>
      </c>
      <c r="T57" s="133">
        <f t="shared" si="85"/>
        <v>0</v>
      </c>
      <c r="U57" s="133">
        <f t="shared" si="85"/>
        <v>0</v>
      </c>
      <c r="V57" s="133">
        <f t="shared" si="85"/>
        <v>0</v>
      </c>
      <c r="W57" s="133">
        <f t="shared" si="85"/>
        <v>0</v>
      </c>
      <c r="X57" s="133">
        <f t="shared" si="85"/>
        <v>0</v>
      </c>
      <c r="Y57" s="133">
        <f t="shared" si="85"/>
        <v>0</v>
      </c>
      <c r="Z57" s="133">
        <f t="shared" si="85"/>
        <v>0</v>
      </c>
      <c r="AA57" s="133">
        <f t="shared" si="85"/>
        <v>0</v>
      </c>
      <c r="AB57" s="133">
        <f t="shared" si="85"/>
        <v>0</v>
      </c>
      <c r="AC57" s="133">
        <f t="shared" si="85"/>
        <v>0</v>
      </c>
      <c r="AD57" s="133">
        <f t="shared" si="85"/>
        <v>1.927827</v>
      </c>
      <c r="AE57" s="133">
        <f t="shared" si="85"/>
        <v>0.10648020000000002</v>
      </c>
      <c r="AF57" s="133">
        <f t="shared" si="85"/>
        <v>2.8482E-2</v>
      </c>
      <c r="AG57" s="133">
        <f t="shared" si="85"/>
        <v>0</v>
      </c>
      <c r="AH57" s="133">
        <f t="shared" si="85"/>
        <v>0</v>
      </c>
      <c r="AI57" s="133">
        <f t="shared" si="85"/>
        <v>7.7998200000000018E-2</v>
      </c>
      <c r="AJ57" s="133">
        <f t="shared" si="85"/>
        <v>3.4336470000000001E-2</v>
      </c>
      <c r="AK57" s="133">
        <f t="shared" si="85"/>
        <v>0</v>
      </c>
      <c r="AL57" s="133">
        <f t="shared" si="85"/>
        <v>0</v>
      </c>
      <c r="AM57" s="133">
        <f t="shared" si="85"/>
        <v>0</v>
      </c>
      <c r="AN57" s="133">
        <f t="shared" si="85"/>
        <v>3.4336470000000008E-2</v>
      </c>
      <c r="AO57" s="133">
        <f t="shared" si="85"/>
        <v>7.2143730000000017E-2</v>
      </c>
      <c r="AP57" s="133">
        <f t="shared" si="85"/>
        <v>2.8482E-2</v>
      </c>
      <c r="AQ57" s="133">
        <f t="shared" si="85"/>
        <v>0</v>
      </c>
      <c r="AR57" s="133">
        <f t="shared" si="85"/>
        <v>0</v>
      </c>
      <c r="AS57" s="133">
        <f t="shared" si="85"/>
        <v>4.366173000000001E-2</v>
      </c>
      <c r="AT57" s="133">
        <f t="shared" si="85"/>
        <v>0</v>
      </c>
      <c r="AU57" s="133">
        <f t="shared" si="85"/>
        <v>0</v>
      </c>
      <c r="AV57" s="133">
        <f t="shared" si="85"/>
        <v>0</v>
      </c>
      <c r="AW57" s="133">
        <f t="shared" si="85"/>
        <v>0</v>
      </c>
      <c r="AX57" s="133">
        <f t="shared" si="85"/>
        <v>0</v>
      </c>
      <c r="AY57" s="133">
        <f t="shared" si="85"/>
        <v>0</v>
      </c>
      <c r="AZ57" s="133">
        <f t="shared" si="85"/>
        <v>0</v>
      </c>
      <c r="BA57" s="133">
        <f t="shared" si="85"/>
        <v>0</v>
      </c>
      <c r="BB57" s="133">
        <f t="shared" si="85"/>
        <v>0</v>
      </c>
      <c r="BC57" s="133">
        <f t="shared" si="85"/>
        <v>0</v>
      </c>
    </row>
    <row r="58" spans="1:55" s="90" customFormat="1" ht="62.2" x14ac:dyDescent="0.3">
      <c r="A58" s="106" t="s">
        <v>1661</v>
      </c>
      <c r="B58" s="107" t="s">
        <v>420</v>
      </c>
      <c r="C58" s="108" t="s">
        <v>113</v>
      </c>
      <c r="D58" s="73">
        <v>2.103084</v>
      </c>
      <c r="E58" s="73">
        <v>9.3597840000000015E-2</v>
      </c>
      <c r="F58" s="73">
        <v>0</v>
      </c>
      <c r="G58" s="73">
        <v>0</v>
      </c>
      <c r="H58" s="73">
        <v>0</v>
      </c>
      <c r="I58" s="73">
        <v>9.3597840000000015E-2</v>
      </c>
      <c r="J58" s="122">
        <f>VLOOKUP(C58,'[1]17'!$C$22:$N$926,8,0)</f>
        <v>4.1203764000000004E-2</v>
      </c>
      <c r="K58" s="122">
        <f>VLOOKUP(C58,'[1]17'!$C$22:$N$926,9,0)</f>
        <v>0</v>
      </c>
      <c r="L58" s="122">
        <f>VLOOKUP(C58,'[1]17'!$C$22:$N$926,10,0)</f>
        <v>0</v>
      </c>
      <c r="M58" s="122">
        <f>VLOOKUP(C58,'[1]17'!$C$22:$N$926,11,0)</f>
        <v>0</v>
      </c>
      <c r="N58" s="122">
        <f>VLOOKUP(C58,'[1]17'!$C$22:$N$926,12,0)</f>
        <v>4.1203764000000011E-2</v>
      </c>
      <c r="O58" s="122">
        <f t="shared" ref="O58:O59" si="86">E58-J58</f>
        <v>5.2394076000000012E-2</v>
      </c>
      <c r="P58" s="122">
        <f t="shared" ref="P58:P59" si="87">F58-K58</f>
        <v>0</v>
      </c>
      <c r="Q58" s="122">
        <f t="shared" ref="Q58:Q59" si="88">G58-L58</f>
        <v>0</v>
      </c>
      <c r="R58" s="122">
        <f t="shared" ref="R58:R59" si="89">H58-M58</f>
        <v>0</v>
      </c>
      <c r="S58" s="122">
        <f t="shared" ref="S58:S59" si="90">I58-N58</f>
        <v>5.2394076000000005E-2</v>
      </c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>
        <v>1.927827</v>
      </c>
      <c r="AE58" s="73">
        <f t="shared" ref="AE58:AE59" si="91">AF58+AG58+AH58+AI58</f>
        <v>7.7998200000000018E-2</v>
      </c>
      <c r="AF58" s="73"/>
      <c r="AG58" s="73"/>
      <c r="AH58" s="73"/>
      <c r="AI58" s="73">
        <v>7.7998200000000018E-2</v>
      </c>
      <c r="AJ58" s="122">
        <f>VLOOKUP(C58,'[1]17'!$C$22:$AI$926,29,0)</f>
        <v>3.4336470000000001E-2</v>
      </c>
      <c r="AK58" s="122">
        <f>VLOOKUP(C58,'[1]17'!$C$22:$AI$926,30,0)</f>
        <v>0</v>
      </c>
      <c r="AL58" s="122">
        <f>VLOOKUP(C58,'[1]17'!$C$22:$AI$926,31,0)</f>
        <v>0</v>
      </c>
      <c r="AM58" s="122">
        <f>VLOOKUP(C58,'[1]17'!$C$22:$AI$926,32,0)</f>
        <v>0</v>
      </c>
      <c r="AN58" s="122">
        <f>VLOOKUP(C58,'[1]17'!$C$22:$AI$926,33,0)</f>
        <v>3.4336470000000008E-2</v>
      </c>
      <c r="AO58" s="122">
        <f t="shared" ref="AO58:AO59" si="92">AE58-AJ58</f>
        <v>4.3661730000000017E-2</v>
      </c>
      <c r="AP58" s="122">
        <f t="shared" ref="AP58:AP59" si="93">AF58-AK58</f>
        <v>0</v>
      </c>
      <c r="AQ58" s="122">
        <f t="shared" ref="AQ58:AQ59" si="94">AG58-AL58</f>
        <v>0</v>
      </c>
      <c r="AR58" s="122">
        <f t="shared" ref="AR58:AR59" si="95">AH58-AM58</f>
        <v>0</v>
      </c>
      <c r="AS58" s="122">
        <f t="shared" ref="AS58:AS59" si="96">AI58-AN58</f>
        <v>4.366173000000001E-2</v>
      </c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</row>
    <row r="59" spans="1:55" s="90" customFormat="1" ht="46.65" x14ac:dyDescent="0.3">
      <c r="A59" s="106" t="s">
        <v>1660</v>
      </c>
      <c r="B59" s="107" t="s">
        <v>1679</v>
      </c>
      <c r="C59" s="108" t="s">
        <v>1913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122"/>
      <c r="K59" s="122"/>
      <c r="L59" s="122"/>
      <c r="M59" s="122"/>
      <c r="N59" s="122"/>
      <c r="O59" s="122">
        <f t="shared" si="86"/>
        <v>0</v>
      </c>
      <c r="P59" s="122">
        <f t="shared" si="87"/>
        <v>0</v>
      </c>
      <c r="Q59" s="122">
        <f t="shared" si="88"/>
        <v>0</v>
      </c>
      <c r="R59" s="122">
        <f t="shared" si="89"/>
        <v>0</v>
      </c>
      <c r="S59" s="122">
        <f t="shared" si="90"/>
        <v>0</v>
      </c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>
        <v>0</v>
      </c>
      <c r="AE59" s="73">
        <f t="shared" si="91"/>
        <v>2.8482E-2</v>
      </c>
      <c r="AF59" s="73">
        <v>2.8482E-2</v>
      </c>
      <c r="AG59" s="73"/>
      <c r="AH59" s="73"/>
      <c r="AI59" s="73">
        <v>0</v>
      </c>
      <c r="AJ59" s="122"/>
      <c r="AK59" s="122"/>
      <c r="AL59" s="122"/>
      <c r="AM59" s="122"/>
      <c r="AN59" s="122"/>
      <c r="AO59" s="122">
        <f t="shared" si="92"/>
        <v>2.8482E-2</v>
      </c>
      <c r="AP59" s="122">
        <f t="shared" si="93"/>
        <v>2.8482E-2</v>
      </c>
      <c r="AQ59" s="122">
        <f t="shared" si="94"/>
        <v>0</v>
      </c>
      <c r="AR59" s="122">
        <f t="shared" si="95"/>
        <v>0</v>
      </c>
      <c r="AS59" s="122">
        <f t="shared" si="96"/>
        <v>0</v>
      </c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</row>
    <row r="60" spans="1:55" s="90" customFormat="1" x14ac:dyDescent="0.3">
      <c r="A60" s="103"/>
      <c r="B60" s="110" t="s">
        <v>37</v>
      </c>
      <c r="C60" s="105"/>
      <c r="D60" s="133">
        <f t="shared" ref="D60:BC60" si="97">SUM(D61:D75)</f>
        <v>101.12643600000001</v>
      </c>
      <c r="E60" s="133">
        <f t="shared" si="97"/>
        <v>41.410443564000012</v>
      </c>
      <c r="F60" s="133">
        <f t="shared" si="97"/>
        <v>0.31208699400000001</v>
      </c>
      <c r="G60" s="133">
        <f t="shared" si="97"/>
        <v>36.808389570000003</v>
      </c>
      <c r="H60" s="133">
        <f t="shared" si="97"/>
        <v>0</v>
      </c>
      <c r="I60" s="133">
        <f t="shared" si="97"/>
        <v>4.2899669999999999</v>
      </c>
      <c r="J60" s="133">
        <f t="shared" si="97"/>
        <v>2.674932648</v>
      </c>
      <c r="K60" s="133">
        <f t="shared" si="97"/>
        <v>0.22916072399999998</v>
      </c>
      <c r="L60" s="133">
        <f t="shared" si="97"/>
        <v>0.53609477999999999</v>
      </c>
      <c r="M60" s="133">
        <f t="shared" si="97"/>
        <v>0</v>
      </c>
      <c r="N60" s="133">
        <f t="shared" si="97"/>
        <v>1.9096771440000002</v>
      </c>
      <c r="O60" s="133">
        <f t="shared" si="97"/>
        <v>38.735510916000003</v>
      </c>
      <c r="P60" s="133">
        <f t="shared" si="97"/>
        <v>8.292627000000001E-2</v>
      </c>
      <c r="Q60" s="133">
        <f t="shared" si="97"/>
        <v>36.272294790000004</v>
      </c>
      <c r="R60" s="133">
        <f t="shared" si="97"/>
        <v>0</v>
      </c>
      <c r="S60" s="133">
        <f t="shared" si="97"/>
        <v>2.3802898560000001</v>
      </c>
      <c r="T60" s="133">
        <f t="shared" si="97"/>
        <v>0</v>
      </c>
      <c r="U60" s="133">
        <f t="shared" si="97"/>
        <v>0</v>
      </c>
      <c r="V60" s="133">
        <f t="shared" si="97"/>
        <v>0</v>
      </c>
      <c r="W60" s="133">
        <f t="shared" si="97"/>
        <v>0</v>
      </c>
      <c r="X60" s="133">
        <f t="shared" si="97"/>
        <v>0</v>
      </c>
      <c r="Y60" s="133">
        <f t="shared" si="97"/>
        <v>0</v>
      </c>
      <c r="Z60" s="133">
        <f t="shared" si="97"/>
        <v>0</v>
      </c>
      <c r="AA60" s="133">
        <f t="shared" si="97"/>
        <v>0</v>
      </c>
      <c r="AB60" s="133">
        <f t="shared" si="97"/>
        <v>0</v>
      </c>
      <c r="AC60" s="133">
        <f t="shared" si="97"/>
        <v>0</v>
      </c>
      <c r="AD60" s="133">
        <f t="shared" si="97"/>
        <v>82.09485549999998</v>
      </c>
      <c r="AE60" s="133">
        <f t="shared" si="97"/>
        <v>41.656953349999995</v>
      </c>
      <c r="AF60" s="133">
        <f t="shared" si="97"/>
        <v>0.14715465999999999</v>
      </c>
      <c r="AG60" s="133">
        <f t="shared" si="97"/>
        <v>37.934826190000003</v>
      </c>
      <c r="AH60" s="133">
        <f t="shared" si="97"/>
        <v>0</v>
      </c>
      <c r="AI60" s="133">
        <f t="shared" si="97"/>
        <v>3.5749725000000008</v>
      </c>
      <c r="AJ60" s="133">
        <f t="shared" si="97"/>
        <v>15.467484149999999</v>
      </c>
      <c r="AK60" s="133">
        <f t="shared" si="97"/>
        <v>6.9105220000000009E-2</v>
      </c>
      <c r="AL60" s="133">
        <f t="shared" si="97"/>
        <v>13.808974560000001</v>
      </c>
      <c r="AM60" s="133">
        <f t="shared" si="97"/>
        <v>0</v>
      </c>
      <c r="AN60" s="133">
        <f t="shared" si="97"/>
        <v>1.58940437</v>
      </c>
      <c r="AO60" s="133">
        <f t="shared" si="97"/>
        <v>26.189469200000008</v>
      </c>
      <c r="AP60" s="133">
        <f t="shared" si="97"/>
        <v>7.8049439999999984E-2</v>
      </c>
      <c r="AQ60" s="133">
        <f t="shared" si="97"/>
        <v>24.125851630000007</v>
      </c>
      <c r="AR60" s="133">
        <f t="shared" si="97"/>
        <v>0</v>
      </c>
      <c r="AS60" s="133">
        <f t="shared" si="97"/>
        <v>1.9855681300000001</v>
      </c>
      <c r="AT60" s="133">
        <f t="shared" si="97"/>
        <v>0</v>
      </c>
      <c r="AU60" s="133">
        <f t="shared" si="97"/>
        <v>0</v>
      </c>
      <c r="AV60" s="133">
        <f t="shared" si="97"/>
        <v>0</v>
      </c>
      <c r="AW60" s="133">
        <f t="shared" si="97"/>
        <v>0</v>
      </c>
      <c r="AX60" s="133">
        <f t="shared" si="97"/>
        <v>0</v>
      </c>
      <c r="AY60" s="133">
        <f t="shared" si="97"/>
        <v>0</v>
      </c>
      <c r="AZ60" s="133">
        <f t="shared" si="97"/>
        <v>0</v>
      </c>
      <c r="BA60" s="133">
        <f t="shared" si="97"/>
        <v>0</v>
      </c>
      <c r="BB60" s="133">
        <f t="shared" si="97"/>
        <v>0</v>
      </c>
      <c r="BC60" s="133">
        <f t="shared" si="97"/>
        <v>0</v>
      </c>
    </row>
    <row r="61" spans="1:55" s="90" customFormat="1" ht="62.2" x14ac:dyDescent="0.3">
      <c r="A61" s="106" t="s">
        <v>1661</v>
      </c>
      <c r="B61" s="107" t="s">
        <v>744</v>
      </c>
      <c r="C61" s="108" t="s">
        <v>1145</v>
      </c>
      <c r="D61" s="73">
        <v>4.9530599999999998</v>
      </c>
      <c r="E61" s="73">
        <v>0.22043620799999997</v>
      </c>
      <c r="F61" s="73">
        <v>0</v>
      </c>
      <c r="G61" s="73">
        <v>0</v>
      </c>
      <c r="H61" s="73">
        <v>0</v>
      </c>
      <c r="I61" s="73">
        <v>0.22043620799999997</v>
      </c>
      <c r="J61" s="122">
        <f>VLOOKUP(C61,'[1]17'!$C$22:$N$926,8,0)</f>
        <v>9.7040723999999981E-2</v>
      </c>
      <c r="K61" s="122">
        <f>VLOOKUP(C61,'[1]17'!$C$22:$N$926,9,0)</f>
        <v>0</v>
      </c>
      <c r="L61" s="122">
        <f>VLOOKUP(C61,'[1]17'!$C$22:$N$926,10,0)</f>
        <v>0</v>
      </c>
      <c r="M61" s="122">
        <f>VLOOKUP(C61,'[1]17'!$C$22:$N$926,11,0)</f>
        <v>0</v>
      </c>
      <c r="N61" s="122">
        <f>VLOOKUP(C61,'[1]17'!$C$22:$N$926,12,0)</f>
        <v>9.7040723999999981E-2</v>
      </c>
      <c r="O61" s="122">
        <f t="shared" ref="O61:O75" si="98">E61-J61</f>
        <v>0.12339548399999999</v>
      </c>
      <c r="P61" s="122">
        <f t="shared" ref="P61:P75" si="99">F61-K61</f>
        <v>0</v>
      </c>
      <c r="Q61" s="122">
        <f t="shared" ref="Q61:Q75" si="100">G61-L61</f>
        <v>0</v>
      </c>
      <c r="R61" s="122">
        <f t="shared" ref="R61:R75" si="101">H61-M61</f>
        <v>0</v>
      </c>
      <c r="S61" s="122">
        <f t="shared" ref="S61:S75" si="102">I61-N61</f>
        <v>0.12339548399999999</v>
      </c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>
        <v>4.5403050000000018</v>
      </c>
      <c r="AE61" s="73">
        <f t="shared" ref="AE61:AE75" si="103">AF61+AG61+AH61+AI61</f>
        <v>0.18369683999999997</v>
      </c>
      <c r="AF61" s="73"/>
      <c r="AG61" s="73"/>
      <c r="AH61" s="73"/>
      <c r="AI61" s="73">
        <v>0.18369683999999997</v>
      </c>
      <c r="AJ61" s="122">
        <f>VLOOKUP(C61,'[1]17'!$C$22:$AI$926,29,0)</f>
        <v>8.0867270000000005E-2</v>
      </c>
      <c r="AK61" s="122">
        <f>VLOOKUP(C61,'[1]17'!$C$22:$AI$926,30,0)</f>
        <v>0</v>
      </c>
      <c r="AL61" s="122">
        <f>VLOOKUP(C61,'[1]17'!$C$22:$AI$926,31,0)</f>
        <v>0</v>
      </c>
      <c r="AM61" s="122">
        <f>VLOOKUP(C61,'[1]17'!$C$22:$AI$926,32,0)</f>
        <v>0</v>
      </c>
      <c r="AN61" s="122">
        <f>VLOOKUP(C61,'[1]17'!$C$22:$AI$926,33,0)</f>
        <v>8.0867269999999991E-2</v>
      </c>
      <c r="AO61" s="122">
        <f t="shared" ref="AO61:AO75" si="104">AE61-AJ61</f>
        <v>0.10282956999999997</v>
      </c>
      <c r="AP61" s="122">
        <f t="shared" ref="AP61:AP75" si="105">AF61-AK61</f>
        <v>0</v>
      </c>
      <c r="AQ61" s="122">
        <f t="shared" ref="AQ61:AQ75" si="106">AG61-AL61</f>
        <v>0</v>
      </c>
      <c r="AR61" s="122">
        <f t="shared" ref="AR61:AR75" si="107">AH61-AM61</f>
        <v>0</v>
      </c>
      <c r="AS61" s="122">
        <f t="shared" ref="AS61:AS75" si="108">AI61-AN61</f>
        <v>0.10282956999999998</v>
      </c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</row>
    <row r="62" spans="1:55" s="90" customFormat="1" ht="77.7" x14ac:dyDescent="0.3">
      <c r="A62" s="106" t="s">
        <v>1661</v>
      </c>
      <c r="B62" s="107" t="s">
        <v>745</v>
      </c>
      <c r="C62" s="108" t="s">
        <v>1146</v>
      </c>
      <c r="D62" s="73">
        <v>0.18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122">
        <f>VLOOKUP(C62,'[1]17'!$C$22:$N$926,8,0)</f>
        <v>2.3919000000000002E-3</v>
      </c>
      <c r="K62" s="122">
        <f>VLOOKUP(C62,'[1]17'!$C$22:$N$926,9,0)</f>
        <v>0</v>
      </c>
      <c r="L62" s="122">
        <f>VLOOKUP(C62,'[1]17'!$C$22:$N$926,10,0)</f>
        <v>0</v>
      </c>
      <c r="M62" s="122">
        <f>VLOOKUP(C62,'[1]17'!$C$22:$N$926,11,0)</f>
        <v>0</v>
      </c>
      <c r="N62" s="122">
        <f>VLOOKUP(C62,'[1]17'!$C$22:$N$926,12,0)</f>
        <v>2.3919000000000002E-3</v>
      </c>
      <c r="O62" s="122">
        <f t="shared" si="98"/>
        <v>-2.3919000000000002E-3</v>
      </c>
      <c r="P62" s="122">
        <f t="shared" si="99"/>
        <v>0</v>
      </c>
      <c r="Q62" s="122">
        <f t="shared" si="100"/>
        <v>0</v>
      </c>
      <c r="R62" s="122">
        <f t="shared" si="101"/>
        <v>0</v>
      </c>
      <c r="S62" s="122">
        <f t="shared" si="102"/>
        <v>-2.3919000000000002E-3</v>
      </c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>
        <v>0.16499999999999998</v>
      </c>
      <c r="AE62" s="73">
        <f t="shared" si="103"/>
        <v>0</v>
      </c>
      <c r="AF62" s="73"/>
      <c r="AG62" s="73"/>
      <c r="AH62" s="73"/>
      <c r="AI62" s="73">
        <v>0</v>
      </c>
      <c r="AJ62" s="122">
        <f>VLOOKUP(C62,'[1]17'!$C$22:$AI$926,29,0)</f>
        <v>0</v>
      </c>
      <c r="AK62" s="122">
        <f>VLOOKUP(C62,'[1]17'!$C$22:$AI$926,30,0)</f>
        <v>0</v>
      </c>
      <c r="AL62" s="122">
        <f>VLOOKUP(C62,'[1]17'!$C$22:$AI$926,31,0)</f>
        <v>0</v>
      </c>
      <c r="AM62" s="122">
        <f>VLOOKUP(C62,'[1]17'!$C$22:$AI$926,32,0)</f>
        <v>0</v>
      </c>
      <c r="AN62" s="122">
        <f>VLOOKUP(C62,'[1]17'!$C$22:$AI$926,33,0)</f>
        <v>0</v>
      </c>
      <c r="AO62" s="122">
        <f t="shared" si="104"/>
        <v>0</v>
      </c>
      <c r="AP62" s="122">
        <f t="shared" si="105"/>
        <v>0</v>
      </c>
      <c r="AQ62" s="122">
        <f t="shared" si="106"/>
        <v>0</v>
      </c>
      <c r="AR62" s="122">
        <f t="shared" si="107"/>
        <v>0</v>
      </c>
      <c r="AS62" s="122">
        <f t="shared" si="108"/>
        <v>0</v>
      </c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</row>
    <row r="63" spans="1:55" s="90" customFormat="1" ht="93.25" x14ac:dyDescent="0.3">
      <c r="A63" s="106" t="s">
        <v>1660</v>
      </c>
      <c r="B63" s="107" t="s">
        <v>746</v>
      </c>
      <c r="C63" s="108" t="s">
        <v>1147</v>
      </c>
      <c r="D63" s="73">
        <v>0.27055200000000001</v>
      </c>
      <c r="E63" s="73">
        <v>1.544136E-3</v>
      </c>
      <c r="F63" s="73">
        <v>0</v>
      </c>
      <c r="G63" s="73">
        <v>0</v>
      </c>
      <c r="H63" s="73">
        <v>0</v>
      </c>
      <c r="I63" s="73">
        <v>1.544136E-3</v>
      </c>
      <c r="J63" s="122">
        <f>VLOOKUP(C63,'[1]17'!$C$22:$N$926,8,0)</f>
        <v>1.544136E-3</v>
      </c>
      <c r="K63" s="122">
        <f>VLOOKUP(C63,'[1]17'!$C$22:$N$926,9,0)</f>
        <v>0</v>
      </c>
      <c r="L63" s="122">
        <f>VLOOKUP(C63,'[1]17'!$C$22:$N$926,10,0)</f>
        <v>0</v>
      </c>
      <c r="M63" s="122">
        <f>VLOOKUP(C63,'[1]17'!$C$22:$N$926,11,0)</f>
        <v>0</v>
      </c>
      <c r="N63" s="122">
        <f>VLOOKUP(C63,'[1]17'!$C$22:$N$926,12,0)</f>
        <v>1.544136E-3</v>
      </c>
      <c r="O63" s="122">
        <f t="shared" si="98"/>
        <v>0</v>
      </c>
      <c r="P63" s="122">
        <f t="shared" si="99"/>
        <v>0</v>
      </c>
      <c r="Q63" s="122">
        <f t="shared" si="100"/>
        <v>0</v>
      </c>
      <c r="R63" s="122">
        <f t="shared" si="101"/>
        <v>0</v>
      </c>
      <c r="S63" s="122">
        <f t="shared" si="102"/>
        <v>0</v>
      </c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>
        <v>0.24800600000000003</v>
      </c>
      <c r="AE63" s="73">
        <f t="shared" si="103"/>
        <v>1.28678E-3</v>
      </c>
      <c r="AF63" s="73"/>
      <c r="AG63" s="73"/>
      <c r="AH63" s="73"/>
      <c r="AI63" s="73">
        <v>1.28678E-3</v>
      </c>
      <c r="AJ63" s="122">
        <f>VLOOKUP(C63,'[1]17'!$C$22:$AI$926,29,0)</f>
        <v>1.28678E-3</v>
      </c>
      <c r="AK63" s="122">
        <f>VLOOKUP(C63,'[1]17'!$C$22:$AI$926,30,0)</f>
        <v>0</v>
      </c>
      <c r="AL63" s="122">
        <f>VLOOKUP(C63,'[1]17'!$C$22:$AI$926,31,0)</f>
        <v>0</v>
      </c>
      <c r="AM63" s="122">
        <f>VLOOKUP(C63,'[1]17'!$C$22:$AI$926,32,0)</f>
        <v>0</v>
      </c>
      <c r="AN63" s="122">
        <f>VLOOKUP(C63,'[1]17'!$C$22:$AI$926,33,0)</f>
        <v>1.28678E-3</v>
      </c>
      <c r="AO63" s="122">
        <f t="shared" si="104"/>
        <v>0</v>
      </c>
      <c r="AP63" s="122">
        <f t="shared" si="105"/>
        <v>0</v>
      </c>
      <c r="AQ63" s="122">
        <f t="shared" si="106"/>
        <v>0</v>
      </c>
      <c r="AR63" s="122">
        <f t="shared" si="107"/>
        <v>0</v>
      </c>
      <c r="AS63" s="122">
        <f t="shared" si="108"/>
        <v>0</v>
      </c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</row>
    <row r="64" spans="1:55" s="90" customFormat="1" ht="77.7" x14ac:dyDescent="0.3">
      <c r="A64" s="106" t="s">
        <v>1661</v>
      </c>
      <c r="B64" s="107" t="s">
        <v>747</v>
      </c>
      <c r="C64" s="108" t="s">
        <v>613</v>
      </c>
      <c r="D64" s="73">
        <v>87.507480000000015</v>
      </c>
      <c r="E64" s="73">
        <v>39.968420068</v>
      </c>
      <c r="F64" s="73">
        <v>0</v>
      </c>
      <c r="G64" s="73">
        <v>36.073895200000003</v>
      </c>
      <c r="H64" s="73">
        <v>0</v>
      </c>
      <c r="I64" s="73">
        <v>3.894524868</v>
      </c>
      <c r="J64" s="122">
        <f>VLOOKUP(C64,'[1]17'!$C$22:$N$926,8,0)</f>
        <v>1.7144528880000001</v>
      </c>
      <c r="K64" s="122">
        <f>VLOOKUP(C64,'[1]17'!$C$22:$N$926,9,0)</f>
        <v>0</v>
      </c>
      <c r="L64" s="122">
        <f>VLOOKUP(C64,'[1]17'!$C$22:$N$926,10,0)</f>
        <v>0</v>
      </c>
      <c r="M64" s="122">
        <f>VLOOKUP(C64,'[1]17'!$C$22:$N$926,11,0)</f>
        <v>0</v>
      </c>
      <c r="N64" s="122">
        <f>VLOOKUP(C64,'[1]17'!$C$22:$N$926,12,0)</f>
        <v>1.7144528880000001</v>
      </c>
      <c r="O64" s="122">
        <f t="shared" si="98"/>
        <v>38.253967180000004</v>
      </c>
      <c r="P64" s="122">
        <f t="shared" si="99"/>
        <v>0</v>
      </c>
      <c r="Q64" s="122">
        <f t="shared" si="100"/>
        <v>36.073895200000003</v>
      </c>
      <c r="R64" s="122">
        <f t="shared" si="101"/>
        <v>0</v>
      </c>
      <c r="S64" s="122">
        <f t="shared" si="102"/>
        <v>2.1800719800000001</v>
      </c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>
        <v>70.205294499999994</v>
      </c>
      <c r="AE64" s="73">
        <f t="shared" si="103"/>
        <v>40.822411540000004</v>
      </c>
      <c r="AF64" s="73"/>
      <c r="AG64" s="73">
        <v>37.576974150000005</v>
      </c>
      <c r="AH64" s="73"/>
      <c r="AI64" s="73">
        <v>3.2454373900000002</v>
      </c>
      <c r="AJ64" s="122">
        <f>VLOOKUP(C64,'[1]17'!$C$22:$AI$926,29,0)</f>
        <v>14.87983326</v>
      </c>
      <c r="AK64" s="122">
        <f>VLOOKUP(C64,'[1]17'!$C$22:$AI$926,30,0)</f>
        <v>0</v>
      </c>
      <c r="AL64" s="122">
        <f>VLOOKUP(C64,'[1]17'!$C$22:$AI$926,31,0)</f>
        <v>13.45112252</v>
      </c>
      <c r="AM64" s="122">
        <f>VLOOKUP(C64,'[1]17'!$C$22:$AI$926,32,0)</f>
        <v>0</v>
      </c>
      <c r="AN64" s="122">
        <f>VLOOKUP(C64,'[1]17'!$C$22:$AI$926,33,0)</f>
        <v>1.4287107400000001</v>
      </c>
      <c r="AO64" s="122">
        <f t="shared" si="104"/>
        <v>25.942578280000006</v>
      </c>
      <c r="AP64" s="122">
        <f t="shared" si="105"/>
        <v>0</v>
      </c>
      <c r="AQ64" s="122">
        <f t="shared" si="106"/>
        <v>24.125851630000007</v>
      </c>
      <c r="AR64" s="122">
        <f t="shared" si="107"/>
        <v>0</v>
      </c>
      <c r="AS64" s="122">
        <f t="shared" si="108"/>
        <v>1.8167266500000001</v>
      </c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</row>
    <row r="65" spans="1:55" s="90" customFormat="1" ht="93.25" x14ac:dyDescent="0.3">
      <c r="A65" s="106" t="s">
        <v>1660</v>
      </c>
      <c r="B65" s="107" t="s">
        <v>625</v>
      </c>
      <c r="C65" s="108" t="s">
        <v>674</v>
      </c>
      <c r="D65" s="73">
        <v>3.3602280000000002</v>
      </c>
      <c r="E65" s="73">
        <v>0.56124001199999995</v>
      </c>
      <c r="F65" s="73">
        <v>0</v>
      </c>
      <c r="G65" s="73">
        <v>0.53609477999999999</v>
      </c>
      <c r="H65" s="73">
        <v>0</v>
      </c>
      <c r="I65" s="73">
        <v>2.5145232E-2</v>
      </c>
      <c r="J65" s="122">
        <f>VLOOKUP(C65,'[1]17'!$C$22:$N$926,8,0)</f>
        <v>0.56124001199999995</v>
      </c>
      <c r="K65" s="122">
        <f>VLOOKUP(C65,'[1]17'!$C$22:$N$926,9,0)</f>
        <v>0</v>
      </c>
      <c r="L65" s="122">
        <f>VLOOKUP(C65,'[1]17'!$C$22:$N$926,10,0)</f>
        <v>0.53609477999999999</v>
      </c>
      <c r="M65" s="122">
        <f>VLOOKUP(C65,'[1]17'!$C$22:$N$926,11,0)</f>
        <v>0</v>
      </c>
      <c r="N65" s="122">
        <f>VLOOKUP(C65,'[1]17'!$C$22:$N$926,12,0)</f>
        <v>2.5145232E-2</v>
      </c>
      <c r="O65" s="122">
        <f t="shared" si="98"/>
        <v>0</v>
      </c>
      <c r="P65" s="122">
        <f t="shared" si="99"/>
        <v>0</v>
      </c>
      <c r="Q65" s="122">
        <f t="shared" si="100"/>
        <v>0</v>
      </c>
      <c r="R65" s="122">
        <f t="shared" si="101"/>
        <v>0</v>
      </c>
      <c r="S65" s="122">
        <f t="shared" si="102"/>
        <v>0</v>
      </c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>
        <v>2.8001900000000002</v>
      </c>
      <c r="AE65" s="73">
        <f t="shared" si="103"/>
        <v>2.0954360000000002E-2</v>
      </c>
      <c r="AF65" s="73"/>
      <c r="AG65" s="73"/>
      <c r="AH65" s="73"/>
      <c r="AI65" s="73">
        <v>2.0954360000000002E-2</v>
      </c>
      <c r="AJ65" s="122">
        <f>VLOOKUP(C65,'[1]17'!$C$22:$AI$926,29,0)</f>
        <v>2.095435999999987E-2</v>
      </c>
      <c r="AK65" s="122">
        <f>VLOOKUP(C65,'[1]17'!$C$22:$AI$926,30,0)</f>
        <v>0</v>
      </c>
      <c r="AL65" s="122">
        <f>VLOOKUP(C65,'[1]17'!$C$22:$AI$926,31,0)</f>
        <v>0</v>
      </c>
      <c r="AM65" s="122">
        <f>VLOOKUP(C65,'[1]17'!$C$22:$AI$926,32,0)</f>
        <v>0</v>
      </c>
      <c r="AN65" s="122">
        <f>VLOOKUP(C65,'[1]17'!$C$22:$AI$926,33,0)</f>
        <v>2.0954360000000002E-2</v>
      </c>
      <c r="AO65" s="122">
        <f t="shared" si="104"/>
        <v>1.3183898417423734E-16</v>
      </c>
      <c r="AP65" s="122">
        <f t="shared" si="105"/>
        <v>0</v>
      </c>
      <c r="AQ65" s="122">
        <f t="shared" si="106"/>
        <v>0</v>
      </c>
      <c r="AR65" s="122">
        <f t="shared" si="107"/>
        <v>0</v>
      </c>
      <c r="AS65" s="122">
        <f t="shared" si="108"/>
        <v>0</v>
      </c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</row>
    <row r="66" spans="1:55" s="90" customFormat="1" ht="77.7" x14ac:dyDescent="0.3">
      <c r="A66" s="106" t="s">
        <v>1661</v>
      </c>
      <c r="B66" s="107" t="s">
        <v>748</v>
      </c>
      <c r="C66" s="108" t="s">
        <v>1148</v>
      </c>
      <c r="D66" s="73">
        <v>0.82444799999999996</v>
      </c>
      <c r="E66" s="73">
        <v>8.292627000000001E-2</v>
      </c>
      <c r="F66" s="73">
        <v>8.292627000000001E-2</v>
      </c>
      <c r="G66" s="73">
        <v>0</v>
      </c>
      <c r="H66" s="73">
        <v>0</v>
      </c>
      <c r="I66" s="73">
        <v>0</v>
      </c>
      <c r="J66" s="122">
        <f>VLOOKUP(C66,'[1]17'!$C$22:$N$926,8,0)</f>
        <v>0</v>
      </c>
      <c r="K66" s="122">
        <f>VLOOKUP(C66,'[1]17'!$C$22:$N$926,9,0)</f>
        <v>0</v>
      </c>
      <c r="L66" s="122">
        <f>VLOOKUP(C66,'[1]17'!$C$22:$N$926,10,0)</f>
        <v>0</v>
      </c>
      <c r="M66" s="122">
        <f>VLOOKUP(C66,'[1]17'!$C$22:$N$926,11,0)</f>
        <v>0</v>
      </c>
      <c r="N66" s="122">
        <f>VLOOKUP(C66,'[1]17'!$C$22:$N$926,12,0)</f>
        <v>0</v>
      </c>
      <c r="O66" s="122">
        <f t="shared" si="98"/>
        <v>8.292627000000001E-2</v>
      </c>
      <c r="P66" s="122">
        <f t="shared" si="99"/>
        <v>8.292627000000001E-2</v>
      </c>
      <c r="Q66" s="122">
        <f t="shared" si="100"/>
        <v>0</v>
      </c>
      <c r="R66" s="122">
        <f t="shared" si="101"/>
        <v>0</v>
      </c>
      <c r="S66" s="122">
        <f t="shared" si="102"/>
        <v>0</v>
      </c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>
        <v>0.68703999999999998</v>
      </c>
      <c r="AE66" s="73">
        <f t="shared" si="103"/>
        <v>0.14715465999999999</v>
      </c>
      <c r="AF66" s="73">
        <v>0.14715465999999999</v>
      </c>
      <c r="AG66" s="73"/>
      <c r="AH66" s="73"/>
      <c r="AI66" s="73">
        <v>0</v>
      </c>
      <c r="AJ66" s="122">
        <f>VLOOKUP(C66,'[1]17'!$C$22:$AI$926,29,0)</f>
        <v>6.9105220000000009E-2</v>
      </c>
      <c r="AK66" s="122">
        <f>VLOOKUP(C66,'[1]17'!$C$22:$AI$926,30,0)</f>
        <v>6.9105220000000009E-2</v>
      </c>
      <c r="AL66" s="122">
        <f>VLOOKUP(C66,'[1]17'!$C$22:$AI$926,31,0)</f>
        <v>0</v>
      </c>
      <c r="AM66" s="122">
        <f>VLOOKUP(C66,'[1]17'!$C$22:$AI$926,32,0)</f>
        <v>0</v>
      </c>
      <c r="AN66" s="122">
        <f>VLOOKUP(C66,'[1]17'!$C$22:$AI$926,33,0)</f>
        <v>0</v>
      </c>
      <c r="AO66" s="122">
        <f t="shared" si="104"/>
        <v>7.8049439999999984E-2</v>
      </c>
      <c r="AP66" s="122">
        <f t="shared" si="105"/>
        <v>7.8049439999999984E-2</v>
      </c>
      <c r="AQ66" s="122">
        <f t="shared" si="106"/>
        <v>0</v>
      </c>
      <c r="AR66" s="122">
        <f t="shared" si="107"/>
        <v>0</v>
      </c>
      <c r="AS66" s="122">
        <f t="shared" si="108"/>
        <v>0</v>
      </c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</row>
    <row r="67" spans="1:55" s="90" customFormat="1" ht="46.65" x14ac:dyDescent="0.3">
      <c r="A67" s="106" t="s">
        <v>1660</v>
      </c>
      <c r="B67" s="107" t="s">
        <v>422</v>
      </c>
      <c r="C67" s="108" t="s">
        <v>38</v>
      </c>
      <c r="D67" s="73">
        <v>2.6640000000000001</v>
      </c>
      <c r="E67" s="73">
        <v>0.11856146399999999</v>
      </c>
      <c r="F67" s="73">
        <v>0</v>
      </c>
      <c r="G67" s="73">
        <v>0</v>
      </c>
      <c r="H67" s="73">
        <v>0</v>
      </c>
      <c r="I67" s="73">
        <v>0.11856146399999999</v>
      </c>
      <c r="J67" s="122">
        <f>VLOOKUP(C67,'[1]17'!$C$22:$N$926,8,0)</f>
        <v>5.2193291999999995E-2</v>
      </c>
      <c r="K67" s="122">
        <f>VLOOKUP(C67,'[1]17'!$C$22:$N$926,9,0)</f>
        <v>0</v>
      </c>
      <c r="L67" s="122">
        <f>VLOOKUP(C67,'[1]17'!$C$22:$N$926,10,0)</f>
        <v>0</v>
      </c>
      <c r="M67" s="122">
        <f>VLOOKUP(C67,'[1]17'!$C$22:$N$926,11,0)</f>
        <v>0</v>
      </c>
      <c r="N67" s="122">
        <f>VLOOKUP(C67,'[1]17'!$C$22:$N$926,12,0)</f>
        <v>5.2193291999999995E-2</v>
      </c>
      <c r="O67" s="122">
        <f t="shared" si="98"/>
        <v>6.6368172000000003E-2</v>
      </c>
      <c r="P67" s="122">
        <f t="shared" si="99"/>
        <v>0</v>
      </c>
      <c r="Q67" s="122">
        <f t="shared" si="100"/>
        <v>0</v>
      </c>
      <c r="R67" s="122">
        <f t="shared" si="101"/>
        <v>0</v>
      </c>
      <c r="S67" s="122">
        <f t="shared" si="102"/>
        <v>6.6368172000000003E-2</v>
      </c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>
        <v>2.4420000000000002</v>
      </c>
      <c r="AE67" s="73">
        <f t="shared" si="103"/>
        <v>9.8801219999999995E-2</v>
      </c>
      <c r="AF67" s="73"/>
      <c r="AG67" s="73"/>
      <c r="AH67" s="73"/>
      <c r="AI67" s="73">
        <v>9.8801219999999995E-2</v>
      </c>
      <c r="AJ67" s="122">
        <f>VLOOKUP(C67,'[1]17'!$C$22:$AI$926,29,0)</f>
        <v>4.3494410000000004E-2</v>
      </c>
      <c r="AK67" s="122">
        <f>VLOOKUP(C67,'[1]17'!$C$22:$AI$926,30,0)</f>
        <v>0</v>
      </c>
      <c r="AL67" s="122">
        <f>VLOOKUP(C67,'[1]17'!$C$22:$AI$926,31,0)</f>
        <v>0</v>
      </c>
      <c r="AM67" s="122">
        <f>VLOOKUP(C67,'[1]17'!$C$22:$AI$926,32,0)</f>
        <v>0</v>
      </c>
      <c r="AN67" s="122">
        <f>VLOOKUP(C67,'[1]17'!$C$22:$AI$926,33,0)</f>
        <v>4.3494409999999997E-2</v>
      </c>
      <c r="AO67" s="122">
        <f t="shared" si="104"/>
        <v>5.5306809999999991E-2</v>
      </c>
      <c r="AP67" s="122">
        <f t="shared" si="105"/>
        <v>0</v>
      </c>
      <c r="AQ67" s="122">
        <f t="shared" si="106"/>
        <v>0</v>
      </c>
      <c r="AR67" s="122">
        <f t="shared" si="107"/>
        <v>0</v>
      </c>
      <c r="AS67" s="122">
        <f t="shared" si="108"/>
        <v>5.5306809999999998E-2</v>
      </c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</row>
    <row r="68" spans="1:55" s="90" customFormat="1" ht="46.65" x14ac:dyDescent="0.3">
      <c r="A68" s="106" t="s">
        <v>1661</v>
      </c>
      <c r="B68" s="107" t="s">
        <v>749</v>
      </c>
      <c r="C68" s="108" t="s">
        <v>1149</v>
      </c>
      <c r="D68" s="73">
        <v>0.15567599999999998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122">
        <f>VLOOKUP(C68,'[1]17'!$C$22:$N$926,8,0)</f>
        <v>0</v>
      </c>
      <c r="K68" s="122">
        <f>VLOOKUP(C68,'[1]17'!$C$22:$N$926,9,0)</f>
        <v>0</v>
      </c>
      <c r="L68" s="122">
        <f>VLOOKUP(C68,'[1]17'!$C$22:$N$926,10,0)</f>
        <v>0</v>
      </c>
      <c r="M68" s="122">
        <f>VLOOKUP(C68,'[1]17'!$C$22:$N$926,11,0)</f>
        <v>0</v>
      </c>
      <c r="N68" s="122">
        <f>VLOOKUP(C68,'[1]17'!$C$22:$N$926,12,0)</f>
        <v>0</v>
      </c>
      <c r="O68" s="122">
        <f t="shared" si="98"/>
        <v>0</v>
      </c>
      <c r="P68" s="122">
        <f t="shared" si="99"/>
        <v>0</v>
      </c>
      <c r="Q68" s="122">
        <f t="shared" si="100"/>
        <v>0</v>
      </c>
      <c r="R68" s="122">
        <f t="shared" si="101"/>
        <v>0</v>
      </c>
      <c r="S68" s="122">
        <f t="shared" si="102"/>
        <v>0</v>
      </c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>
        <v>9.552999999999999E-2</v>
      </c>
      <c r="AE68" s="73">
        <f t="shared" si="103"/>
        <v>0</v>
      </c>
      <c r="AF68" s="73"/>
      <c r="AG68" s="73"/>
      <c r="AH68" s="73"/>
      <c r="AI68" s="73">
        <v>0</v>
      </c>
      <c r="AJ68" s="122">
        <f>VLOOKUP(C68,'[1]17'!$C$22:$AI$926,29,0)</f>
        <v>0</v>
      </c>
      <c r="AK68" s="122">
        <f>VLOOKUP(C68,'[1]17'!$C$22:$AI$926,30,0)</f>
        <v>0</v>
      </c>
      <c r="AL68" s="122">
        <f>VLOOKUP(C68,'[1]17'!$C$22:$AI$926,31,0)</f>
        <v>0</v>
      </c>
      <c r="AM68" s="122">
        <f>VLOOKUP(C68,'[1]17'!$C$22:$AI$926,32,0)</f>
        <v>0</v>
      </c>
      <c r="AN68" s="122">
        <f>VLOOKUP(C68,'[1]17'!$C$22:$AI$926,33,0)</f>
        <v>0</v>
      </c>
      <c r="AO68" s="122">
        <f t="shared" si="104"/>
        <v>0</v>
      </c>
      <c r="AP68" s="122">
        <f t="shared" si="105"/>
        <v>0</v>
      </c>
      <c r="AQ68" s="122">
        <f t="shared" si="106"/>
        <v>0</v>
      </c>
      <c r="AR68" s="122">
        <f t="shared" si="107"/>
        <v>0</v>
      </c>
      <c r="AS68" s="122">
        <f t="shared" si="108"/>
        <v>0</v>
      </c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</row>
    <row r="69" spans="1:55" s="90" customFormat="1" ht="62.2" x14ac:dyDescent="0.3">
      <c r="A69" s="106" t="s">
        <v>1661</v>
      </c>
      <c r="B69" s="107" t="s">
        <v>1680</v>
      </c>
      <c r="C69" s="108" t="s">
        <v>1150</v>
      </c>
      <c r="D69" s="73">
        <v>0.15567599999999998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122">
        <f>VLOOKUP(C69,'[1]17'!$C$22:$N$926,8,0)</f>
        <v>0</v>
      </c>
      <c r="K69" s="122">
        <f>VLOOKUP(C69,'[1]17'!$C$22:$N$926,9,0)</f>
        <v>0</v>
      </c>
      <c r="L69" s="122">
        <f>VLOOKUP(C69,'[1]17'!$C$22:$N$926,10,0)</f>
        <v>0</v>
      </c>
      <c r="M69" s="122">
        <f>VLOOKUP(C69,'[1]17'!$C$22:$N$926,11,0)</f>
        <v>0</v>
      </c>
      <c r="N69" s="122">
        <f>VLOOKUP(C69,'[1]17'!$C$22:$N$926,12,0)</f>
        <v>0</v>
      </c>
      <c r="O69" s="122">
        <f t="shared" si="98"/>
        <v>0</v>
      </c>
      <c r="P69" s="122">
        <f t="shared" si="99"/>
        <v>0</v>
      </c>
      <c r="Q69" s="122">
        <f t="shared" si="100"/>
        <v>0</v>
      </c>
      <c r="R69" s="122">
        <f t="shared" si="101"/>
        <v>0</v>
      </c>
      <c r="S69" s="122">
        <f t="shared" si="102"/>
        <v>0</v>
      </c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>
        <v>0</v>
      </c>
      <c r="AE69" s="73">
        <f t="shared" si="103"/>
        <v>0</v>
      </c>
      <c r="AF69" s="73"/>
      <c r="AG69" s="73"/>
      <c r="AH69" s="73"/>
      <c r="AI69" s="73">
        <v>0</v>
      </c>
      <c r="AJ69" s="122">
        <f>VLOOKUP(C69,'[1]17'!$C$22:$AI$926,29,0)</f>
        <v>0</v>
      </c>
      <c r="AK69" s="122">
        <f>VLOOKUP(C69,'[1]17'!$C$22:$AI$926,30,0)</f>
        <v>0</v>
      </c>
      <c r="AL69" s="122">
        <f>VLOOKUP(C69,'[1]17'!$C$22:$AI$926,31,0)</f>
        <v>0</v>
      </c>
      <c r="AM69" s="122">
        <f>VLOOKUP(C69,'[1]17'!$C$22:$AI$926,32,0)</f>
        <v>0</v>
      </c>
      <c r="AN69" s="122">
        <f>VLOOKUP(C69,'[1]17'!$C$22:$AI$926,33,0)</f>
        <v>0</v>
      </c>
      <c r="AO69" s="122">
        <f t="shared" si="104"/>
        <v>0</v>
      </c>
      <c r="AP69" s="122">
        <f t="shared" si="105"/>
        <v>0</v>
      </c>
      <c r="AQ69" s="122">
        <f t="shared" si="106"/>
        <v>0</v>
      </c>
      <c r="AR69" s="122">
        <f t="shared" si="107"/>
        <v>0</v>
      </c>
      <c r="AS69" s="122">
        <f t="shared" si="108"/>
        <v>0</v>
      </c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</row>
    <row r="70" spans="1:55" s="90" customFormat="1" ht="62.2" x14ac:dyDescent="0.3">
      <c r="A70" s="106" t="s">
        <v>1661</v>
      </c>
      <c r="B70" s="107" t="s">
        <v>1681</v>
      </c>
      <c r="C70" s="108" t="s">
        <v>1151</v>
      </c>
      <c r="D70" s="73">
        <v>0.38472000000000001</v>
      </c>
      <c r="E70" s="73">
        <v>1.7121996E-2</v>
      </c>
      <c r="F70" s="73">
        <v>0</v>
      </c>
      <c r="G70" s="73">
        <v>0</v>
      </c>
      <c r="H70" s="73">
        <v>0</v>
      </c>
      <c r="I70" s="73">
        <v>1.7121996E-2</v>
      </c>
      <c r="J70" s="122">
        <f>VLOOKUP(C70,'[1]17'!$C$22:$N$926,8,0)</f>
        <v>7.5374639999999998E-3</v>
      </c>
      <c r="K70" s="122">
        <f>VLOOKUP(C70,'[1]17'!$C$22:$N$926,9,0)</f>
        <v>0</v>
      </c>
      <c r="L70" s="122">
        <f>VLOOKUP(C70,'[1]17'!$C$22:$N$926,10,0)</f>
        <v>0</v>
      </c>
      <c r="M70" s="122">
        <f>VLOOKUP(C70,'[1]17'!$C$22:$N$926,11,0)</f>
        <v>0</v>
      </c>
      <c r="N70" s="122">
        <f>VLOOKUP(C70,'[1]17'!$C$22:$N$926,12,0)</f>
        <v>7.5374640000000007E-3</v>
      </c>
      <c r="O70" s="122">
        <f t="shared" si="98"/>
        <v>9.5845319999999998E-3</v>
      </c>
      <c r="P70" s="122">
        <f t="shared" si="99"/>
        <v>0</v>
      </c>
      <c r="Q70" s="122">
        <f t="shared" si="100"/>
        <v>0</v>
      </c>
      <c r="R70" s="122">
        <f t="shared" si="101"/>
        <v>0</v>
      </c>
      <c r="S70" s="122">
        <f t="shared" si="102"/>
        <v>9.5845319999999998E-3</v>
      </c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>
        <v>0.35266000000000003</v>
      </c>
      <c r="AE70" s="73">
        <f t="shared" si="103"/>
        <v>1.4268330000000001E-2</v>
      </c>
      <c r="AF70" s="73"/>
      <c r="AG70" s="73"/>
      <c r="AH70" s="73"/>
      <c r="AI70" s="73">
        <v>1.4268330000000001E-2</v>
      </c>
      <c r="AJ70" s="122">
        <f>VLOOKUP(C70,'[1]17'!$C$22:$AI$926,29,0)</f>
        <v>6.2812200000000006E-3</v>
      </c>
      <c r="AK70" s="122">
        <f>VLOOKUP(C70,'[1]17'!$C$22:$AI$926,30,0)</f>
        <v>0</v>
      </c>
      <c r="AL70" s="122">
        <f>VLOOKUP(C70,'[1]17'!$C$22:$AI$926,31,0)</f>
        <v>0</v>
      </c>
      <c r="AM70" s="122">
        <f>VLOOKUP(C70,'[1]17'!$C$22:$AI$926,32,0)</f>
        <v>0</v>
      </c>
      <c r="AN70" s="122">
        <f>VLOOKUP(C70,'[1]17'!$C$22:$AI$926,33,0)</f>
        <v>6.2812200000000006E-3</v>
      </c>
      <c r="AO70" s="122">
        <f t="shared" si="104"/>
        <v>7.9871100000000004E-3</v>
      </c>
      <c r="AP70" s="122">
        <f t="shared" si="105"/>
        <v>0</v>
      </c>
      <c r="AQ70" s="122">
        <f t="shared" si="106"/>
        <v>0</v>
      </c>
      <c r="AR70" s="122">
        <f t="shared" si="107"/>
        <v>0</v>
      </c>
      <c r="AS70" s="122">
        <f t="shared" si="108"/>
        <v>7.9871100000000004E-3</v>
      </c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</row>
    <row r="71" spans="1:55" s="90" customFormat="1" ht="62.2" x14ac:dyDescent="0.3">
      <c r="A71" s="106" t="s">
        <v>1661</v>
      </c>
      <c r="B71" s="107" t="s">
        <v>1682</v>
      </c>
      <c r="C71" s="108" t="s">
        <v>1152</v>
      </c>
      <c r="D71" s="73">
        <v>0.19226399999999999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122">
        <f>VLOOKUP(C71,'[1]17'!$C$22:$N$926,8,0)</f>
        <v>0</v>
      </c>
      <c r="K71" s="122">
        <f>VLOOKUP(C71,'[1]17'!$C$22:$N$926,9,0)</f>
        <v>0</v>
      </c>
      <c r="L71" s="122">
        <f>VLOOKUP(C71,'[1]17'!$C$22:$N$926,10,0)</f>
        <v>0</v>
      </c>
      <c r="M71" s="122">
        <f>VLOOKUP(C71,'[1]17'!$C$22:$N$926,11,0)</f>
        <v>0</v>
      </c>
      <c r="N71" s="122">
        <f>VLOOKUP(C71,'[1]17'!$C$22:$N$926,12,0)</f>
        <v>0</v>
      </c>
      <c r="O71" s="122">
        <f t="shared" si="98"/>
        <v>0</v>
      </c>
      <c r="P71" s="122">
        <f t="shared" si="99"/>
        <v>0</v>
      </c>
      <c r="Q71" s="122">
        <f t="shared" si="100"/>
        <v>0</v>
      </c>
      <c r="R71" s="122">
        <f t="shared" si="101"/>
        <v>0</v>
      </c>
      <c r="S71" s="122">
        <f t="shared" si="102"/>
        <v>0</v>
      </c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>
        <v>0.16022</v>
      </c>
      <c r="AE71" s="73">
        <f t="shared" si="103"/>
        <v>0</v>
      </c>
      <c r="AF71" s="73"/>
      <c r="AG71" s="73"/>
      <c r="AH71" s="73"/>
      <c r="AI71" s="73">
        <v>0</v>
      </c>
      <c r="AJ71" s="122">
        <f>VLOOKUP(C71,'[1]17'!$C$22:$AI$926,29,0)</f>
        <v>0</v>
      </c>
      <c r="AK71" s="122">
        <f>VLOOKUP(C71,'[1]17'!$C$22:$AI$926,30,0)</f>
        <v>0</v>
      </c>
      <c r="AL71" s="122">
        <f>VLOOKUP(C71,'[1]17'!$C$22:$AI$926,31,0)</f>
        <v>0</v>
      </c>
      <c r="AM71" s="122">
        <f>VLOOKUP(C71,'[1]17'!$C$22:$AI$926,32,0)</f>
        <v>0</v>
      </c>
      <c r="AN71" s="122">
        <f>VLOOKUP(C71,'[1]17'!$C$22:$AI$926,33,0)</f>
        <v>0</v>
      </c>
      <c r="AO71" s="122">
        <f t="shared" si="104"/>
        <v>0</v>
      </c>
      <c r="AP71" s="122">
        <f t="shared" si="105"/>
        <v>0</v>
      </c>
      <c r="AQ71" s="122">
        <f t="shared" si="106"/>
        <v>0</v>
      </c>
      <c r="AR71" s="122">
        <f t="shared" si="107"/>
        <v>0</v>
      </c>
      <c r="AS71" s="122">
        <f t="shared" si="108"/>
        <v>0</v>
      </c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</row>
    <row r="72" spans="1:55" s="90" customFormat="1" ht="108.8" x14ac:dyDescent="0.3">
      <c r="A72" s="106" t="s">
        <v>1661</v>
      </c>
      <c r="B72" s="107" t="s">
        <v>1683</v>
      </c>
      <c r="C72" s="108" t="s">
        <v>1153</v>
      </c>
      <c r="D72" s="73">
        <v>0.47833199999999998</v>
      </c>
      <c r="E72" s="73">
        <v>0.211032686</v>
      </c>
      <c r="F72" s="73">
        <v>0</v>
      </c>
      <c r="G72" s="73">
        <v>0.19839958999999999</v>
      </c>
      <c r="H72" s="73">
        <v>0</v>
      </c>
      <c r="I72" s="73">
        <v>1.2633096E-2</v>
      </c>
      <c r="J72" s="122">
        <f>VLOOKUP(C72,'[1]17'!$C$22:$N$926,8,0)</f>
        <v>9.3715080000000006E-3</v>
      </c>
      <c r="K72" s="122">
        <f>VLOOKUP(C72,'[1]17'!$C$22:$N$926,9,0)</f>
        <v>0</v>
      </c>
      <c r="L72" s="122">
        <f>VLOOKUP(C72,'[1]17'!$C$22:$N$926,10,0)</f>
        <v>0</v>
      </c>
      <c r="M72" s="122">
        <f>VLOOKUP(C72,'[1]17'!$C$22:$N$926,11,0)</f>
        <v>0</v>
      </c>
      <c r="N72" s="122">
        <f>VLOOKUP(C72,'[1]17'!$C$22:$N$926,12,0)</f>
        <v>9.3715079999999989E-3</v>
      </c>
      <c r="O72" s="122">
        <f t="shared" si="98"/>
        <v>0.201661178</v>
      </c>
      <c r="P72" s="122">
        <f t="shared" si="99"/>
        <v>0</v>
      </c>
      <c r="Q72" s="122">
        <f t="shared" si="100"/>
        <v>0.19839958999999999</v>
      </c>
      <c r="R72" s="122">
        <f t="shared" si="101"/>
        <v>0</v>
      </c>
      <c r="S72" s="122">
        <f t="shared" si="102"/>
        <v>3.261588000000001E-3</v>
      </c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>
        <v>0.39861000000000002</v>
      </c>
      <c r="AE72" s="73">
        <f t="shared" si="103"/>
        <v>0.21719382000000001</v>
      </c>
      <c r="AF72" s="73"/>
      <c r="AG72" s="73">
        <v>0.20666624</v>
      </c>
      <c r="AH72" s="73"/>
      <c r="AI72" s="73">
        <v>1.052758E-2</v>
      </c>
      <c r="AJ72" s="122">
        <f>VLOOKUP(C72,'[1]17'!$C$22:$AI$926,29,0)</f>
        <v>0.21447582999999998</v>
      </c>
      <c r="AK72" s="122">
        <f>VLOOKUP(C72,'[1]17'!$C$22:$AI$926,30,0)</f>
        <v>0</v>
      </c>
      <c r="AL72" s="122">
        <f>VLOOKUP(C72,'[1]17'!$C$22:$AI$926,31,0)</f>
        <v>0.20666623999999997</v>
      </c>
      <c r="AM72" s="122">
        <f>VLOOKUP(C72,'[1]17'!$C$22:$AI$926,32,0)</f>
        <v>0</v>
      </c>
      <c r="AN72" s="122">
        <f>VLOOKUP(C72,'[1]17'!$C$22:$AI$926,33,0)</f>
        <v>7.8095899999999999E-3</v>
      </c>
      <c r="AO72" s="122">
        <f t="shared" si="104"/>
        <v>2.7179900000000312E-3</v>
      </c>
      <c r="AP72" s="122">
        <f t="shared" si="105"/>
        <v>0</v>
      </c>
      <c r="AQ72" s="122">
        <f t="shared" si="106"/>
        <v>0</v>
      </c>
      <c r="AR72" s="122">
        <f t="shared" si="107"/>
        <v>0</v>
      </c>
      <c r="AS72" s="122">
        <f t="shared" si="108"/>
        <v>2.71799E-3</v>
      </c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</row>
    <row r="73" spans="1:55" s="90" customFormat="1" ht="108.8" x14ac:dyDescent="0.3">
      <c r="A73" s="106" t="s">
        <v>1661</v>
      </c>
      <c r="B73" s="107" t="s">
        <v>421</v>
      </c>
      <c r="C73" s="108" t="s">
        <v>504</v>
      </c>
      <c r="D73" s="73">
        <v>0</v>
      </c>
      <c r="E73" s="73">
        <v>7.4190935999999999E-2</v>
      </c>
      <c r="F73" s="73">
        <v>7.4190935999999999E-2</v>
      </c>
      <c r="G73" s="73">
        <v>0</v>
      </c>
      <c r="H73" s="73">
        <v>0</v>
      </c>
      <c r="I73" s="73">
        <v>0</v>
      </c>
      <c r="J73" s="122">
        <f>VLOOKUP(C73,'[1]17'!$C$22:$N$926,8,0)</f>
        <v>7.4190935999999999E-2</v>
      </c>
      <c r="K73" s="122">
        <f>VLOOKUP(C73,'[1]17'!$C$22:$N$926,9,0)</f>
        <v>7.4190935999999999E-2</v>
      </c>
      <c r="L73" s="122">
        <f>VLOOKUP(C73,'[1]17'!$C$22:$N$926,10,0)</f>
        <v>0</v>
      </c>
      <c r="M73" s="122">
        <f>VLOOKUP(C73,'[1]17'!$C$22:$N$926,11,0)</f>
        <v>0</v>
      </c>
      <c r="N73" s="122">
        <f>VLOOKUP(C73,'[1]17'!$C$22:$N$926,12,0)</f>
        <v>0</v>
      </c>
      <c r="O73" s="122">
        <f t="shared" si="98"/>
        <v>0</v>
      </c>
      <c r="P73" s="122">
        <f t="shared" si="99"/>
        <v>0</v>
      </c>
      <c r="Q73" s="122">
        <f t="shared" si="100"/>
        <v>0</v>
      </c>
      <c r="R73" s="122">
        <f t="shared" si="101"/>
        <v>0</v>
      </c>
      <c r="S73" s="122">
        <f t="shared" si="102"/>
        <v>0</v>
      </c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>
        <v>0</v>
      </c>
      <c r="AE73" s="73">
        <f t="shared" si="103"/>
        <v>0</v>
      </c>
      <c r="AF73" s="73"/>
      <c r="AG73" s="73"/>
      <c r="AH73" s="73"/>
      <c r="AI73" s="73">
        <v>0</v>
      </c>
      <c r="AJ73" s="122">
        <f>VLOOKUP(C73,'[1]17'!$C$22:$AI$926,29,0)</f>
        <v>0</v>
      </c>
      <c r="AK73" s="122">
        <f>VLOOKUP(C73,'[1]17'!$C$22:$AI$926,30,0)</f>
        <v>0</v>
      </c>
      <c r="AL73" s="122">
        <f>VLOOKUP(C73,'[1]17'!$C$22:$AI$926,31,0)</f>
        <v>0</v>
      </c>
      <c r="AM73" s="122">
        <f>VLOOKUP(C73,'[1]17'!$C$22:$AI$926,32,0)</f>
        <v>0</v>
      </c>
      <c r="AN73" s="122">
        <f>VLOOKUP(C73,'[1]17'!$C$22:$AI$926,33,0)</f>
        <v>0</v>
      </c>
      <c r="AO73" s="122">
        <f t="shared" si="104"/>
        <v>0</v>
      </c>
      <c r="AP73" s="122">
        <f t="shared" si="105"/>
        <v>0</v>
      </c>
      <c r="AQ73" s="122">
        <f t="shared" si="106"/>
        <v>0</v>
      </c>
      <c r="AR73" s="122">
        <f t="shared" si="107"/>
        <v>0</v>
      </c>
      <c r="AS73" s="122">
        <f t="shared" si="108"/>
        <v>0</v>
      </c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</row>
    <row r="74" spans="1:55" s="90" customFormat="1" ht="108.8" x14ac:dyDescent="0.3">
      <c r="A74" s="106" t="s">
        <v>1661</v>
      </c>
      <c r="B74" s="107" t="s">
        <v>1684</v>
      </c>
      <c r="C74" s="108" t="s">
        <v>1154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122">
        <f>VLOOKUP(C74,'[1]17'!$C$22:$N$926,8,0)</f>
        <v>0</v>
      </c>
      <c r="K74" s="122">
        <f>VLOOKUP(C74,'[1]17'!$C$22:$N$926,9,0)</f>
        <v>0</v>
      </c>
      <c r="L74" s="122">
        <f>VLOOKUP(C74,'[1]17'!$C$22:$N$926,10,0)</f>
        <v>0</v>
      </c>
      <c r="M74" s="122">
        <f>VLOOKUP(C74,'[1]17'!$C$22:$N$926,11,0)</f>
        <v>0</v>
      </c>
      <c r="N74" s="122">
        <f>VLOOKUP(C74,'[1]17'!$C$22:$N$926,12,0)</f>
        <v>0</v>
      </c>
      <c r="O74" s="122">
        <f t="shared" si="98"/>
        <v>0</v>
      </c>
      <c r="P74" s="122">
        <f t="shared" si="99"/>
        <v>0</v>
      </c>
      <c r="Q74" s="122">
        <f t="shared" si="100"/>
        <v>0</v>
      </c>
      <c r="R74" s="122">
        <f t="shared" si="101"/>
        <v>0</v>
      </c>
      <c r="S74" s="122">
        <f t="shared" si="102"/>
        <v>0</v>
      </c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>
        <v>0</v>
      </c>
      <c r="AE74" s="73">
        <f t="shared" si="103"/>
        <v>0.15118580000000001</v>
      </c>
      <c r="AF74" s="73"/>
      <c r="AG74" s="73">
        <v>0.15118580000000001</v>
      </c>
      <c r="AH74" s="73"/>
      <c r="AI74" s="73">
        <v>0</v>
      </c>
      <c r="AJ74" s="122">
        <f>VLOOKUP(C74,'[1]17'!$C$22:$AI$926,29,0)</f>
        <v>0.15118580000000001</v>
      </c>
      <c r="AK74" s="122">
        <f>VLOOKUP(C74,'[1]17'!$C$22:$AI$926,30,0)</f>
        <v>0</v>
      </c>
      <c r="AL74" s="122">
        <f>VLOOKUP(C74,'[1]17'!$C$22:$AI$926,31,0)</f>
        <v>0.15118580000000001</v>
      </c>
      <c r="AM74" s="122">
        <f>VLOOKUP(C74,'[1]17'!$C$22:$AI$926,32,0)</f>
        <v>0</v>
      </c>
      <c r="AN74" s="122">
        <f>VLOOKUP(C74,'[1]17'!$C$22:$AI$926,33,0)</f>
        <v>0</v>
      </c>
      <c r="AO74" s="122">
        <f t="shared" si="104"/>
        <v>0</v>
      </c>
      <c r="AP74" s="122">
        <f t="shared" si="105"/>
        <v>0</v>
      </c>
      <c r="AQ74" s="122">
        <f t="shared" si="106"/>
        <v>0</v>
      </c>
      <c r="AR74" s="122">
        <f t="shared" si="107"/>
        <v>0</v>
      </c>
      <c r="AS74" s="122">
        <f t="shared" si="108"/>
        <v>0</v>
      </c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</row>
    <row r="75" spans="1:55" s="90" customFormat="1" ht="62.2" x14ac:dyDescent="0.3">
      <c r="A75" s="106" t="s">
        <v>1661</v>
      </c>
      <c r="B75" s="107" t="s">
        <v>751</v>
      </c>
      <c r="C75" s="108" t="s">
        <v>1156</v>
      </c>
      <c r="D75" s="73">
        <v>0</v>
      </c>
      <c r="E75" s="73">
        <v>0.154969788</v>
      </c>
      <c r="F75" s="73">
        <v>0.154969788</v>
      </c>
      <c r="G75" s="73">
        <v>0</v>
      </c>
      <c r="H75" s="73">
        <v>0</v>
      </c>
      <c r="I75" s="73">
        <v>0</v>
      </c>
      <c r="J75" s="122">
        <f>VLOOKUP(C75,'[1]17'!$C$22:$N$926,8,0)</f>
        <v>0.154969788</v>
      </c>
      <c r="K75" s="122">
        <f>VLOOKUP(C75,'[1]17'!$C$22:$N$926,9,0)</f>
        <v>0.154969788</v>
      </c>
      <c r="L75" s="122">
        <f>VLOOKUP(C75,'[1]17'!$C$22:$N$926,10,0)</f>
        <v>0</v>
      </c>
      <c r="M75" s="122">
        <f>VLOOKUP(C75,'[1]17'!$C$22:$N$926,11,0)</f>
        <v>0</v>
      </c>
      <c r="N75" s="122">
        <f>VLOOKUP(C75,'[1]17'!$C$22:$N$926,12,0)</f>
        <v>0</v>
      </c>
      <c r="O75" s="122">
        <f t="shared" si="98"/>
        <v>0</v>
      </c>
      <c r="P75" s="122">
        <f t="shared" si="99"/>
        <v>0</v>
      </c>
      <c r="Q75" s="122">
        <f t="shared" si="100"/>
        <v>0</v>
      </c>
      <c r="R75" s="122">
        <f t="shared" si="101"/>
        <v>0</v>
      </c>
      <c r="S75" s="122">
        <f t="shared" si="102"/>
        <v>0</v>
      </c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>
        <v>0</v>
      </c>
      <c r="AE75" s="73">
        <f t="shared" si="103"/>
        <v>0</v>
      </c>
      <c r="AF75" s="73"/>
      <c r="AG75" s="73"/>
      <c r="AH75" s="73"/>
      <c r="AI75" s="73">
        <v>0</v>
      </c>
      <c r="AJ75" s="122">
        <f>VLOOKUP(C75,'[1]17'!$C$22:$AI$926,29,0)</f>
        <v>0</v>
      </c>
      <c r="AK75" s="122">
        <f>VLOOKUP(C75,'[1]17'!$C$22:$AI$926,30,0)</f>
        <v>0</v>
      </c>
      <c r="AL75" s="122">
        <f>VLOOKUP(C75,'[1]17'!$C$22:$AI$926,31,0)</f>
        <v>0</v>
      </c>
      <c r="AM75" s="122">
        <f>VLOOKUP(C75,'[1]17'!$C$22:$AI$926,32,0)</f>
        <v>0</v>
      </c>
      <c r="AN75" s="122">
        <f>VLOOKUP(C75,'[1]17'!$C$22:$AI$926,33,0)</f>
        <v>0</v>
      </c>
      <c r="AO75" s="122">
        <f t="shared" si="104"/>
        <v>0</v>
      </c>
      <c r="AP75" s="122">
        <f t="shared" si="105"/>
        <v>0</v>
      </c>
      <c r="AQ75" s="122">
        <f t="shared" si="106"/>
        <v>0</v>
      </c>
      <c r="AR75" s="122">
        <f t="shared" si="107"/>
        <v>0</v>
      </c>
      <c r="AS75" s="122">
        <f t="shared" si="108"/>
        <v>0</v>
      </c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</row>
    <row r="76" spans="1:55" s="90" customFormat="1" x14ac:dyDescent="0.3">
      <c r="A76" s="103"/>
      <c r="B76" s="110" t="s">
        <v>39</v>
      </c>
      <c r="C76" s="105"/>
      <c r="D76" s="133">
        <f t="shared" ref="D76:BC76" si="109">SUM(D77:D78)</f>
        <v>4.5116400000000008</v>
      </c>
      <c r="E76" s="133">
        <f t="shared" si="109"/>
        <v>1.0370699459999999</v>
      </c>
      <c r="F76" s="133">
        <f t="shared" si="109"/>
        <v>0</v>
      </c>
      <c r="G76" s="133">
        <f t="shared" si="109"/>
        <v>0.83627918999999995</v>
      </c>
      <c r="H76" s="133">
        <f t="shared" si="109"/>
        <v>0</v>
      </c>
      <c r="I76" s="133">
        <f t="shared" si="109"/>
        <v>0.20079075600000001</v>
      </c>
      <c r="J76" s="133">
        <f t="shared" si="109"/>
        <v>8.8392360000000003E-2</v>
      </c>
      <c r="K76" s="133">
        <f t="shared" si="109"/>
        <v>0</v>
      </c>
      <c r="L76" s="133">
        <f t="shared" si="109"/>
        <v>0</v>
      </c>
      <c r="M76" s="133">
        <f t="shared" si="109"/>
        <v>0</v>
      </c>
      <c r="N76" s="133">
        <f t="shared" si="109"/>
        <v>8.8392360000000003E-2</v>
      </c>
      <c r="O76" s="133">
        <f t="shared" si="109"/>
        <v>0.94867758599999996</v>
      </c>
      <c r="P76" s="133">
        <f t="shared" si="109"/>
        <v>0</v>
      </c>
      <c r="Q76" s="133">
        <f t="shared" si="109"/>
        <v>0.83627918999999995</v>
      </c>
      <c r="R76" s="133">
        <f t="shared" si="109"/>
        <v>0</v>
      </c>
      <c r="S76" s="133">
        <f t="shared" si="109"/>
        <v>0.11239839600000001</v>
      </c>
      <c r="T76" s="133">
        <f t="shared" si="109"/>
        <v>0</v>
      </c>
      <c r="U76" s="133">
        <f t="shared" si="109"/>
        <v>0</v>
      </c>
      <c r="V76" s="133">
        <f t="shared" si="109"/>
        <v>0</v>
      </c>
      <c r="W76" s="133">
        <f t="shared" si="109"/>
        <v>0</v>
      </c>
      <c r="X76" s="133">
        <f t="shared" si="109"/>
        <v>0</v>
      </c>
      <c r="Y76" s="133">
        <f t="shared" si="109"/>
        <v>0</v>
      </c>
      <c r="Z76" s="133">
        <f t="shared" si="109"/>
        <v>0</v>
      </c>
      <c r="AA76" s="133">
        <f t="shared" si="109"/>
        <v>0</v>
      </c>
      <c r="AB76" s="133">
        <f t="shared" si="109"/>
        <v>0</v>
      </c>
      <c r="AC76" s="133">
        <f t="shared" si="109"/>
        <v>0</v>
      </c>
      <c r="AD76" s="133">
        <f t="shared" si="109"/>
        <v>3.9918800000000001</v>
      </c>
      <c r="AE76" s="133">
        <f t="shared" si="109"/>
        <v>1.0384497799999999</v>
      </c>
      <c r="AF76" s="133">
        <f t="shared" si="109"/>
        <v>0</v>
      </c>
      <c r="AG76" s="133">
        <f t="shared" si="109"/>
        <v>0.87112414999999999</v>
      </c>
      <c r="AH76" s="133">
        <f t="shared" si="109"/>
        <v>0</v>
      </c>
      <c r="AI76" s="133">
        <f t="shared" si="109"/>
        <v>0.16732563</v>
      </c>
      <c r="AJ76" s="133">
        <f t="shared" si="109"/>
        <v>7.3660299999999998E-2</v>
      </c>
      <c r="AK76" s="133">
        <f t="shared" si="109"/>
        <v>0</v>
      </c>
      <c r="AL76" s="133">
        <f t="shared" si="109"/>
        <v>0</v>
      </c>
      <c r="AM76" s="133">
        <f t="shared" si="109"/>
        <v>0</v>
      </c>
      <c r="AN76" s="133">
        <f t="shared" si="109"/>
        <v>7.3660299999999998E-2</v>
      </c>
      <c r="AO76" s="133">
        <f t="shared" si="109"/>
        <v>0.96478947999999998</v>
      </c>
      <c r="AP76" s="133">
        <f t="shared" si="109"/>
        <v>0</v>
      </c>
      <c r="AQ76" s="133">
        <f t="shared" si="109"/>
        <v>0.87112414999999999</v>
      </c>
      <c r="AR76" s="133">
        <f t="shared" si="109"/>
        <v>0</v>
      </c>
      <c r="AS76" s="133">
        <f t="shared" si="109"/>
        <v>9.3665330000000005E-2</v>
      </c>
      <c r="AT76" s="133">
        <f t="shared" si="109"/>
        <v>0</v>
      </c>
      <c r="AU76" s="133">
        <f t="shared" si="109"/>
        <v>0</v>
      </c>
      <c r="AV76" s="133">
        <f t="shared" si="109"/>
        <v>0</v>
      </c>
      <c r="AW76" s="133">
        <f t="shared" si="109"/>
        <v>0</v>
      </c>
      <c r="AX76" s="133">
        <f t="shared" si="109"/>
        <v>0</v>
      </c>
      <c r="AY76" s="133">
        <f t="shared" si="109"/>
        <v>0</v>
      </c>
      <c r="AZ76" s="133">
        <f t="shared" si="109"/>
        <v>0</v>
      </c>
      <c r="BA76" s="133">
        <f t="shared" si="109"/>
        <v>0</v>
      </c>
      <c r="BB76" s="133">
        <f t="shared" si="109"/>
        <v>0</v>
      </c>
      <c r="BC76" s="133">
        <f t="shared" si="109"/>
        <v>0</v>
      </c>
    </row>
    <row r="77" spans="1:55" s="90" customFormat="1" ht="62.2" x14ac:dyDescent="0.3">
      <c r="A77" s="106" t="s">
        <v>1660</v>
      </c>
      <c r="B77" s="107" t="s">
        <v>752</v>
      </c>
      <c r="C77" s="108" t="s">
        <v>1157</v>
      </c>
      <c r="D77" s="73">
        <v>2.5221600000000004</v>
      </c>
      <c r="E77" s="73">
        <v>0.94852804199999996</v>
      </c>
      <c r="F77" s="73">
        <v>0</v>
      </c>
      <c r="G77" s="73">
        <v>0.83627918999999995</v>
      </c>
      <c r="H77" s="73">
        <v>0</v>
      </c>
      <c r="I77" s="73">
        <v>0.112248852</v>
      </c>
      <c r="J77" s="122">
        <f>VLOOKUP(C77,'[1]17'!$C$22:$N$926,8,0)</f>
        <v>4.9414331999999991E-2</v>
      </c>
      <c r="K77" s="122">
        <f>VLOOKUP(C77,'[1]17'!$C$22:$N$926,9,0)</f>
        <v>0</v>
      </c>
      <c r="L77" s="122">
        <f>VLOOKUP(C77,'[1]17'!$C$22:$N$926,10,0)</f>
        <v>0</v>
      </c>
      <c r="M77" s="122">
        <f>VLOOKUP(C77,'[1]17'!$C$22:$N$926,11,0)</f>
        <v>0</v>
      </c>
      <c r="N77" s="122">
        <f>VLOOKUP(C77,'[1]17'!$C$22:$N$926,12,0)</f>
        <v>4.9414331999999998E-2</v>
      </c>
      <c r="O77" s="122">
        <f t="shared" ref="O77:O78" si="110">E77-J77</f>
        <v>0.89911370999999995</v>
      </c>
      <c r="P77" s="122">
        <f t="shared" ref="P77:P78" si="111">F77-K77</f>
        <v>0</v>
      </c>
      <c r="Q77" s="122">
        <f t="shared" ref="Q77:Q78" si="112">G77-L77</f>
        <v>0.83627918999999995</v>
      </c>
      <c r="R77" s="122">
        <f t="shared" ref="R77:R78" si="113">H77-M77</f>
        <v>0</v>
      </c>
      <c r="S77" s="122">
        <f t="shared" ref="S77:S78" si="114">I77-N77</f>
        <v>6.2834520000000005E-2</v>
      </c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>
        <v>2.2018000000000004</v>
      </c>
      <c r="AE77" s="73">
        <f t="shared" ref="AE77:AE78" si="115">AF77+AG77+AH77+AI77</f>
        <v>0.96466485999999996</v>
      </c>
      <c r="AF77" s="73"/>
      <c r="AG77" s="73">
        <v>0.87112414999999999</v>
      </c>
      <c r="AH77" s="73"/>
      <c r="AI77" s="73">
        <v>9.3540709999999999E-2</v>
      </c>
      <c r="AJ77" s="122">
        <f>VLOOKUP(C77,'[1]17'!$C$22:$AI$926,29,0)</f>
        <v>4.1178609999999997E-2</v>
      </c>
      <c r="AK77" s="122">
        <f>VLOOKUP(C77,'[1]17'!$C$22:$AI$926,30,0)</f>
        <v>0</v>
      </c>
      <c r="AL77" s="122">
        <f>VLOOKUP(C77,'[1]17'!$C$22:$AI$926,31,0)</f>
        <v>0</v>
      </c>
      <c r="AM77" s="122">
        <f>VLOOKUP(C77,'[1]17'!$C$22:$AI$926,32,0)</f>
        <v>0</v>
      </c>
      <c r="AN77" s="122">
        <f>VLOOKUP(C77,'[1]17'!$C$22:$AI$926,33,0)</f>
        <v>4.1178609999999997E-2</v>
      </c>
      <c r="AO77" s="122">
        <f t="shared" ref="AO77:AO78" si="116">AE77-AJ77</f>
        <v>0.92348624999999995</v>
      </c>
      <c r="AP77" s="122">
        <f t="shared" ref="AP77:AP78" si="117">AF77-AK77</f>
        <v>0</v>
      </c>
      <c r="AQ77" s="122">
        <f t="shared" ref="AQ77:AQ78" si="118">AG77-AL77</f>
        <v>0.87112414999999999</v>
      </c>
      <c r="AR77" s="122">
        <f t="shared" ref="AR77:AR78" si="119">AH77-AM77</f>
        <v>0</v>
      </c>
      <c r="AS77" s="122">
        <f t="shared" ref="AS77:AS78" si="120">AI77-AN77</f>
        <v>5.2362100000000002E-2</v>
      </c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</row>
    <row r="78" spans="1:55" s="90" customFormat="1" ht="62.2" x14ac:dyDescent="0.3">
      <c r="A78" s="106" t="s">
        <v>1660</v>
      </c>
      <c r="B78" s="107" t="s">
        <v>753</v>
      </c>
      <c r="C78" s="108" t="s">
        <v>1158</v>
      </c>
      <c r="D78" s="73">
        <v>1.9894800000000001</v>
      </c>
      <c r="E78" s="73">
        <v>8.8541904000000005E-2</v>
      </c>
      <c r="F78" s="73">
        <v>0</v>
      </c>
      <c r="G78" s="73">
        <v>0</v>
      </c>
      <c r="H78" s="73">
        <v>0</v>
      </c>
      <c r="I78" s="73">
        <v>8.8541904000000005E-2</v>
      </c>
      <c r="J78" s="122">
        <f>VLOOKUP(C78,'[1]17'!$C$22:$N$926,8,0)</f>
        <v>3.8978028000000005E-2</v>
      </c>
      <c r="K78" s="122">
        <f>VLOOKUP(C78,'[1]17'!$C$22:$N$926,9,0)</f>
        <v>0</v>
      </c>
      <c r="L78" s="122">
        <f>VLOOKUP(C78,'[1]17'!$C$22:$N$926,10,0)</f>
        <v>0</v>
      </c>
      <c r="M78" s="122">
        <f>VLOOKUP(C78,'[1]17'!$C$22:$N$926,11,0)</f>
        <v>0</v>
      </c>
      <c r="N78" s="122">
        <f>VLOOKUP(C78,'[1]17'!$C$22:$N$926,12,0)</f>
        <v>3.8978027999999998E-2</v>
      </c>
      <c r="O78" s="122">
        <f t="shared" si="110"/>
        <v>4.9563876E-2</v>
      </c>
      <c r="P78" s="122">
        <f t="shared" si="111"/>
        <v>0</v>
      </c>
      <c r="Q78" s="122">
        <f t="shared" si="112"/>
        <v>0</v>
      </c>
      <c r="R78" s="122">
        <f t="shared" si="113"/>
        <v>0</v>
      </c>
      <c r="S78" s="122">
        <f t="shared" si="114"/>
        <v>4.9563876000000007E-2</v>
      </c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>
        <v>1.7900799999999997</v>
      </c>
      <c r="AE78" s="73">
        <f t="shared" si="115"/>
        <v>7.3784920000000004E-2</v>
      </c>
      <c r="AF78" s="73"/>
      <c r="AG78" s="73"/>
      <c r="AH78" s="73"/>
      <c r="AI78" s="73">
        <v>7.3784920000000004E-2</v>
      </c>
      <c r="AJ78" s="122">
        <f>VLOOKUP(C78,'[1]17'!$C$22:$AI$926,29,0)</f>
        <v>3.2481690000000001E-2</v>
      </c>
      <c r="AK78" s="122">
        <f>VLOOKUP(C78,'[1]17'!$C$22:$AI$926,30,0)</f>
        <v>0</v>
      </c>
      <c r="AL78" s="122">
        <f>VLOOKUP(C78,'[1]17'!$C$22:$AI$926,31,0)</f>
        <v>0</v>
      </c>
      <c r="AM78" s="122">
        <f>VLOOKUP(C78,'[1]17'!$C$22:$AI$926,32,0)</f>
        <v>0</v>
      </c>
      <c r="AN78" s="122">
        <f>VLOOKUP(C78,'[1]17'!$C$22:$AI$926,33,0)</f>
        <v>3.2481690000000001E-2</v>
      </c>
      <c r="AO78" s="122">
        <f t="shared" si="116"/>
        <v>4.1303230000000003E-2</v>
      </c>
      <c r="AP78" s="122">
        <f t="shared" si="117"/>
        <v>0</v>
      </c>
      <c r="AQ78" s="122">
        <f t="shared" si="118"/>
        <v>0</v>
      </c>
      <c r="AR78" s="122">
        <f t="shared" si="119"/>
        <v>0</v>
      </c>
      <c r="AS78" s="122">
        <f t="shared" si="120"/>
        <v>4.1303230000000003E-2</v>
      </c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</row>
    <row r="79" spans="1:55" s="90" customFormat="1" ht="30.05" x14ac:dyDescent="0.3">
      <c r="A79" s="103"/>
      <c r="B79" s="110" t="s">
        <v>40</v>
      </c>
      <c r="C79" s="105"/>
      <c r="D79" s="133">
        <f t="shared" ref="D79:BC79" si="121">SUM(D80:D87)</f>
        <v>12.722940000000001</v>
      </c>
      <c r="E79" s="133">
        <f t="shared" si="121"/>
        <v>20.475141779999998</v>
      </c>
      <c r="F79" s="133">
        <f t="shared" si="121"/>
        <v>3.5704845600000001</v>
      </c>
      <c r="G79" s="133">
        <f t="shared" si="121"/>
        <v>15.213850219999999</v>
      </c>
      <c r="H79" s="133">
        <f t="shared" si="121"/>
        <v>0.72613300000000003</v>
      </c>
      <c r="I79" s="133">
        <f t="shared" si="121"/>
        <v>0.96467400000000003</v>
      </c>
      <c r="J79" s="133">
        <f t="shared" si="121"/>
        <v>0.50317891599999998</v>
      </c>
      <c r="K79" s="133">
        <f t="shared" si="121"/>
        <v>0</v>
      </c>
      <c r="L79" s="133">
        <f t="shared" si="121"/>
        <v>0.25391020000000003</v>
      </c>
      <c r="M79" s="133">
        <f t="shared" si="121"/>
        <v>0</v>
      </c>
      <c r="N79" s="133">
        <f t="shared" si="121"/>
        <v>0.249268716</v>
      </c>
      <c r="O79" s="133">
        <f t="shared" si="121"/>
        <v>19.971962864000002</v>
      </c>
      <c r="P79" s="133">
        <f t="shared" si="121"/>
        <v>3.5704845600000001</v>
      </c>
      <c r="Q79" s="133">
        <f t="shared" si="121"/>
        <v>14.959940019999999</v>
      </c>
      <c r="R79" s="133">
        <f t="shared" si="121"/>
        <v>0.72613300000000003</v>
      </c>
      <c r="S79" s="133">
        <f t="shared" si="121"/>
        <v>0.71540528400000003</v>
      </c>
      <c r="T79" s="133">
        <f t="shared" si="121"/>
        <v>0</v>
      </c>
      <c r="U79" s="133">
        <f t="shared" si="121"/>
        <v>0</v>
      </c>
      <c r="V79" s="133">
        <f t="shared" si="121"/>
        <v>0</v>
      </c>
      <c r="W79" s="133">
        <f t="shared" si="121"/>
        <v>0</v>
      </c>
      <c r="X79" s="133">
        <f t="shared" si="121"/>
        <v>0</v>
      </c>
      <c r="Y79" s="133">
        <f t="shared" si="121"/>
        <v>0</v>
      </c>
      <c r="Z79" s="133">
        <f t="shared" si="121"/>
        <v>0</v>
      </c>
      <c r="AA79" s="133">
        <f t="shared" si="121"/>
        <v>0</v>
      </c>
      <c r="AB79" s="133">
        <f t="shared" si="121"/>
        <v>0</v>
      </c>
      <c r="AC79" s="133">
        <f t="shared" si="121"/>
        <v>0</v>
      </c>
      <c r="AD79" s="133">
        <f t="shared" si="121"/>
        <v>11.445132090000001</v>
      </c>
      <c r="AE79" s="133">
        <f t="shared" si="121"/>
        <v>13.642252490000001</v>
      </c>
      <c r="AF79" s="133">
        <f t="shared" si="121"/>
        <v>3.1310404800000002</v>
      </c>
      <c r="AG79" s="133">
        <f t="shared" si="121"/>
        <v>9.7073170099999988</v>
      </c>
      <c r="AH79" s="133">
        <f t="shared" si="121"/>
        <v>0</v>
      </c>
      <c r="AI79" s="133">
        <f t="shared" si="121"/>
        <v>0.80389500000000003</v>
      </c>
      <c r="AJ79" s="133">
        <f t="shared" si="121"/>
        <v>3.1397390300000003</v>
      </c>
      <c r="AK79" s="133">
        <f t="shared" si="121"/>
        <v>2.9320151000000001</v>
      </c>
      <c r="AL79" s="133">
        <f t="shared" si="121"/>
        <v>0</v>
      </c>
      <c r="AM79" s="133">
        <f t="shared" si="121"/>
        <v>0</v>
      </c>
      <c r="AN79" s="133">
        <f t="shared" si="121"/>
        <v>0.20772393</v>
      </c>
      <c r="AO79" s="133">
        <f t="shared" si="121"/>
        <v>10.502513460000001</v>
      </c>
      <c r="AP79" s="133">
        <f t="shared" si="121"/>
        <v>0.19902537999999992</v>
      </c>
      <c r="AQ79" s="133">
        <f t="shared" si="121"/>
        <v>9.7073170099999988</v>
      </c>
      <c r="AR79" s="133">
        <f t="shared" si="121"/>
        <v>0</v>
      </c>
      <c r="AS79" s="133">
        <f t="shared" si="121"/>
        <v>0.59617107000000003</v>
      </c>
      <c r="AT79" s="133">
        <f t="shared" si="121"/>
        <v>0</v>
      </c>
      <c r="AU79" s="133">
        <f t="shared" si="121"/>
        <v>0</v>
      </c>
      <c r="AV79" s="133">
        <f t="shared" si="121"/>
        <v>0</v>
      </c>
      <c r="AW79" s="133">
        <f t="shared" si="121"/>
        <v>0</v>
      </c>
      <c r="AX79" s="133">
        <f t="shared" si="121"/>
        <v>0</v>
      </c>
      <c r="AY79" s="133">
        <f t="shared" si="121"/>
        <v>0</v>
      </c>
      <c r="AZ79" s="133">
        <f t="shared" si="121"/>
        <v>0</v>
      </c>
      <c r="BA79" s="133">
        <f t="shared" si="121"/>
        <v>0</v>
      </c>
      <c r="BB79" s="133">
        <f t="shared" si="121"/>
        <v>0</v>
      </c>
      <c r="BC79" s="133">
        <f t="shared" si="121"/>
        <v>0</v>
      </c>
    </row>
    <row r="80" spans="1:55" s="90" customFormat="1" ht="108.8" x14ac:dyDescent="0.3">
      <c r="A80" s="106" t="s">
        <v>1661</v>
      </c>
      <c r="B80" s="107" t="s">
        <v>754</v>
      </c>
      <c r="C80" s="108" t="s">
        <v>1159</v>
      </c>
      <c r="D80" s="73">
        <v>4.0502159999999998</v>
      </c>
      <c r="E80" s="73">
        <v>3.7507396200000001</v>
      </c>
      <c r="F80" s="73">
        <v>3.5704845600000001</v>
      </c>
      <c r="G80" s="73">
        <v>0</v>
      </c>
      <c r="H80" s="73">
        <v>0</v>
      </c>
      <c r="I80" s="73">
        <v>0.18025505999999999</v>
      </c>
      <c r="J80" s="122">
        <f>VLOOKUP(C80,'[1]17'!$C$22:$N$926,8,0)</f>
        <v>7.9352099999999995E-2</v>
      </c>
      <c r="K80" s="122">
        <f>VLOOKUP(C80,'[1]17'!$C$22:$N$926,9,0)</f>
        <v>0</v>
      </c>
      <c r="L80" s="122">
        <f>VLOOKUP(C80,'[1]17'!$C$22:$N$926,10,0)</f>
        <v>0</v>
      </c>
      <c r="M80" s="122">
        <f>VLOOKUP(C80,'[1]17'!$C$22:$N$926,11,0)</f>
        <v>0</v>
      </c>
      <c r="N80" s="122">
        <f>VLOOKUP(C80,'[1]17'!$C$22:$N$926,12,0)</f>
        <v>7.9352099999999995E-2</v>
      </c>
      <c r="O80" s="122">
        <f t="shared" ref="O80:O87" si="122">E80-J80</f>
        <v>3.6713875200000001</v>
      </c>
      <c r="P80" s="122">
        <f t="shared" ref="P80:P87" si="123">F80-K80</f>
        <v>3.5704845600000001</v>
      </c>
      <c r="Q80" s="122">
        <f t="shared" ref="Q80:Q87" si="124">G80-L80</f>
        <v>0</v>
      </c>
      <c r="R80" s="122">
        <f t="shared" ref="R80:R87" si="125">H80-M80</f>
        <v>0</v>
      </c>
      <c r="S80" s="122">
        <f t="shared" ref="S80:S87" si="126">I80-N80</f>
        <v>0.10090296</v>
      </c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>
        <v>3.7126980000000009</v>
      </c>
      <c r="AE80" s="73">
        <f t="shared" ref="AE80:AE87" si="127">AF80+AG80+AH80+AI80</f>
        <v>3.12561635</v>
      </c>
      <c r="AF80" s="73">
        <v>2.9754038</v>
      </c>
      <c r="AG80" s="73"/>
      <c r="AH80" s="73"/>
      <c r="AI80" s="73">
        <v>0.15021255</v>
      </c>
      <c r="AJ80" s="122">
        <f>VLOOKUP(C80,'[1]17'!$C$22:$AI$926,29,0)</f>
        <v>2.9981418500000001</v>
      </c>
      <c r="AK80" s="122">
        <f>VLOOKUP(C80,'[1]17'!$C$22:$AI$926,30,0)</f>
        <v>2.9320151000000001</v>
      </c>
      <c r="AL80" s="122">
        <f>VLOOKUP(C80,'[1]17'!$C$22:$AI$926,31,0)</f>
        <v>0</v>
      </c>
      <c r="AM80" s="122">
        <f>VLOOKUP(C80,'[1]17'!$C$22:$AI$926,32,0)</f>
        <v>0</v>
      </c>
      <c r="AN80" s="122">
        <f>VLOOKUP(C80,'[1]17'!$C$22:$AI$926,33,0)</f>
        <v>6.6126749999999998E-2</v>
      </c>
      <c r="AO80" s="122">
        <f t="shared" ref="AO80:AO87" si="128">AE80-AJ80</f>
        <v>0.12747449999999994</v>
      </c>
      <c r="AP80" s="122">
        <f t="shared" ref="AP80:AP87" si="129">AF80-AK80</f>
        <v>4.3388699999999947E-2</v>
      </c>
      <c r="AQ80" s="122">
        <f t="shared" ref="AQ80:AQ87" si="130">AG80-AL80</f>
        <v>0</v>
      </c>
      <c r="AR80" s="122">
        <f t="shared" ref="AR80:AR87" si="131">AH80-AM80</f>
        <v>0</v>
      </c>
      <c r="AS80" s="122">
        <f t="shared" ref="AS80:AS87" si="132">AI80-AN80</f>
        <v>8.4085800000000002E-2</v>
      </c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</row>
    <row r="81" spans="1:55" s="90" customFormat="1" ht="46.65" x14ac:dyDescent="0.3">
      <c r="A81" s="106" t="s">
        <v>1661</v>
      </c>
      <c r="B81" s="107" t="s">
        <v>423</v>
      </c>
      <c r="C81" s="108" t="s">
        <v>505</v>
      </c>
      <c r="D81" s="73">
        <v>3.7713959999999997</v>
      </c>
      <c r="E81" s="73">
        <v>4.8651183119999999</v>
      </c>
      <c r="F81" s="73">
        <v>0</v>
      </c>
      <c r="G81" s="73">
        <v>4.5842194799999998</v>
      </c>
      <c r="H81" s="73">
        <v>0</v>
      </c>
      <c r="I81" s="73">
        <v>0.28089883199999999</v>
      </c>
      <c r="J81" s="122">
        <f>VLOOKUP(C81,'[1]17'!$C$22:$N$926,8,0)</f>
        <v>7.3889447999999996E-2</v>
      </c>
      <c r="K81" s="122">
        <f>VLOOKUP(C81,'[1]17'!$C$22:$N$926,9,0)</f>
        <v>0</v>
      </c>
      <c r="L81" s="122">
        <f>VLOOKUP(C81,'[1]17'!$C$22:$N$926,10,0)</f>
        <v>0</v>
      </c>
      <c r="M81" s="122">
        <f>VLOOKUP(C81,'[1]17'!$C$22:$N$926,11,0)</f>
        <v>0</v>
      </c>
      <c r="N81" s="122">
        <f>VLOOKUP(C81,'[1]17'!$C$22:$N$926,12,0)</f>
        <v>7.3889447999999996E-2</v>
      </c>
      <c r="O81" s="122">
        <f t="shared" si="122"/>
        <v>4.7912288639999998</v>
      </c>
      <c r="P81" s="122">
        <f t="shared" si="123"/>
        <v>0</v>
      </c>
      <c r="Q81" s="122">
        <f t="shared" si="124"/>
        <v>4.5842194799999998</v>
      </c>
      <c r="R81" s="122">
        <f t="shared" si="125"/>
        <v>0</v>
      </c>
      <c r="S81" s="122">
        <f t="shared" si="126"/>
        <v>0.20700938399999999</v>
      </c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>
        <v>3.2395500900000007</v>
      </c>
      <c r="AE81" s="73">
        <f t="shared" si="127"/>
        <v>4.0542652599999993</v>
      </c>
      <c r="AF81" s="73"/>
      <c r="AG81" s="73">
        <v>3.8201828999999994</v>
      </c>
      <c r="AH81" s="73"/>
      <c r="AI81" s="73">
        <v>0.23408236000000002</v>
      </c>
      <c r="AJ81" s="122">
        <f>VLOOKUP(C81,'[1]17'!$C$22:$AI$926,29,0)</f>
        <v>6.1574539999999997E-2</v>
      </c>
      <c r="AK81" s="122">
        <f>VLOOKUP(C81,'[1]17'!$C$22:$AI$926,30,0)</f>
        <v>0</v>
      </c>
      <c r="AL81" s="122">
        <f>VLOOKUP(C81,'[1]17'!$C$22:$AI$926,31,0)</f>
        <v>0</v>
      </c>
      <c r="AM81" s="122">
        <f>VLOOKUP(C81,'[1]17'!$C$22:$AI$926,32,0)</f>
        <v>0</v>
      </c>
      <c r="AN81" s="122">
        <f>VLOOKUP(C81,'[1]17'!$C$22:$AI$926,33,0)</f>
        <v>6.1574540000000004E-2</v>
      </c>
      <c r="AO81" s="122">
        <f t="shared" si="128"/>
        <v>3.9926907199999992</v>
      </c>
      <c r="AP81" s="122">
        <f t="shared" si="129"/>
        <v>0</v>
      </c>
      <c r="AQ81" s="122">
        <f t="shared" si="130"/>
        <v>3.8201828999999994</v>
      </c>
      <c r="AR81" s="122">
        <f t="shared" si="131"/>
        <v>0</v>
      </c>
      <c r="AS81" s="122">
        <f t="shared" si="132"/>
        <v>0.17250782000000001</v>
      </c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</row>
    <row r="82" spans="1:55" s="90" customFormat="1" ht="46.65" x14ac:dyDescent="0.3">
      <c r="A82" s="106" t="s">
        <v>1660</v>
      </c>
      <c r="B82" s="107" t="s">
        <v>41</v>
      </c>
      <c r="C82" s="108" t="s">
        <v>42</v>
      </c>
      <c r="D82" s="73">
        <v>2.6917079999999998</v>
      </c>
      <c r="E82" s="73">
        <v>10.780901439999999</v>
      </c>
      <c r="F82" s="73">
        <v>0</v>
      </c>
      <c r="G82" s="73">
        <v>10.37572054</v>
      </c>
      <c r="H82" s="73">
        <v>0</v>
      </c>
      <c r="I82" s="73">
        <v>0.40518090000000001</v>
      </c>
      <c r="J82" s="122">
        <f>VLOOKUP(C82,'[1]17'!$C$22:$N$926,8,0)</f>
        <v>5.2736135999999996E-2</v>
      </c>
      <c r="K82" s="122">
        <f>VLOOKUP(C82,'[1]17'!$C$22:$N$926,9,0)</f>
        <v>0</v>
      </c>
      <c r="L82" s="122">
        <f>VLOOKUP(C82,'[1]17'!$C$22:$N$926,10,0)</f>
        <v>0</v>
      </c>
      <c r="M82" s="122">
        <f>VLOOKUP(C82,'[1]17'!$C$22:$N$926,11,0)</f>
        <v>0</v>
      </c>
      <c r="N82" s="122">
        <f>VLOOKUP(C82,'[1]17'!$C$22:$N$926,12,0)</f>
        <v>5.2736135999999996E-2</v>
      </c>
      <c r="O82" s="122">
        <f t="shared" si="122"/>
        <v>10.728165303999999</v>
      </c>
      <c r="P82" s="122">
        <f t="shared" si="123"/>
        <v>0</v>
      </c>
      <c r="Q82" s="122">
        <f t="shared" si="124"/>
        <v>10.37572054</v>
      </c>
      <c r="R82" s="122">
        <f t="shared" si="125"/>
        <v>0</v>
      </c>
      <c r="S82" s="122">
        <f t="shared" si="126"/>
        <v>0.35244476400000002</v>
      </c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>
        <v>2.4673990000000003</v>
      </c>
      <c r="AE82" s="73">
        <f t="shared" si="127"/>
        <v>5.8571751699999997</v>
      </c>
      <c r="AF82" s="73"/>
      <c r="AG82" s="73">
        <v>5.5195244199999998</v>
      </c>
      <c r="AH82" s="73"/>
      <c r="AI82" s="73">
        <v>0.33765075</v>
      </c>
      <c r="AJ82" s="122">
        <f>VLOOKUP(C82,'[1]17'!$C$22:$AI$926,29,0)</f>
        <v>4.3946779999999998E-2</v>
      </c>
      <c r="AK82" s="122">
        <f>VLOOKUP(C82,'[1]17'!$C$22:$AI$926,30,0)</f>
        <v>0</v>
      </c>
      <c r="AL82" s="122">
        <f>VLOOKUP(C82,'[1]17'!$C$22:$AI$926,31,0)</f>
        <v>0</v>
      </c>
      <c r="AM82" s="122">
        <f>VLOOKUP(C82,'[1]17'!$C$22:$AI$926,32,0)</f>
        <v>0</v>
      </c>
      <c r="AN82" s="122">
        <f>VLOOKUP(C82,'[1]17'!$C$22:$AI$926,33,0)</f>
        <v>4.3946779999999998E-2</v>
      </c>
      <c r="AO82" s="122">
        <f t="shared" si="128"/>
        <v>5.8132283899999999</v>
      </c>
      <c r="AP82" s="122">
        <f t="shared" si="129"/>
        <v>0</v>
      </c>
      <c r="AQ82" s="122">
        <f t="shared" si="130"/>
        <v>5.5195244199999998</v>
      </c>
      <c r="AR82" s="122">
        <f t="shared" si="131"/>
        <v>0</v>
      </c>
      <c r="AS82" s="122">
        <f t="shared" si="132"/>
        <v>0.29370396999999998</v>
      </c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</row>
    <row r="83" spans="1:55" s="90" customFormat="1" ht="31.1" x14ac:dyDescent="0.3">
      <c r="A83" s="106" t="s">
        <v>1660</v>
      </c>
      <c r="B83" s="107" t="s">
        <v>626</v>
      </c>
      <c r="C83" s="108" t="s">
        <v>675</v>
      </c>
      <c r="D83" s="73">
        <v>2.1976199999999997</v>
      </c>
      <c r="E83" s="73">
        <v>9.7805160000000002E-2</v>
      </c>
      <c r="F83" s="73">
        <v>0</v>
      </c>
      <c r="G83" s="73">
        <v>0</v>
      </c>
      <c r="H83" s="73">
        <v>0</v>
      </c>
      <c r="I83" s="73">
        <v>9.7805160000000002E-2</v>
      </c>
      <c r="J83" s="122">
        <f>VLOOKUP(C83,'[1]17'!$C$22:$N$926,8,0)</f>
        <v>4.3055916000000007E-2</v>
      </c>
      <c r="K83" s="122">
        <f>VLOOKUP(C83,'[1]17'!$C$22:$N$926,9,0)</f>
        <v>0</v>
      </c>
      <c r="L83" s="122">
        <f>VLOOKUP(C83,'[1]17'!$C$22:$N$926,10,0)</f>
        <v>0</v>
      </c>
      <c r="M83" s="122">
        <f>VLOOKUP(C83,'[1]17'!$C$22:$N$926,11,0)</f>
        <v>0</v>
      </c>
      <c r="N83" s="122">
        <f>VLOOKUP(C83,'[1]17'!$C$22:$N$926,12,0)</f>
        <v>4.3055916000000007E-2</v>
      </c>
      <c r="O83" s="122">
        <f t="shared" si="122"/>
        <v>5.4749243999999996E-2</v>
      </c>
      <c r="P83" s="122">
        <f t="shared" si="123"/>
        <v>0</v>
      </c>
      <c r="Q83" s="122">
        <f t="shared" si="124"/>
        <v>0</v>
      </c>
      <c r="R83" s="122">
        <f t="shared" si="125"/>
        <v>0</v>
      </c>
      <c r="S83" s="122">
        <f t="shared" si="126"/>
        <v>5.4749243999999996E-2</v>
      </c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>
        <v>2.0144850000000001</v>
      </c>
      <c r="AE83" s="73">
        <f t="shared" si="127"/>
        <v>8.1504300000000002E-2</v>
      </c>
      <c r="AF83" s="73"/>
      <c r="AG83" s="73"/>
      <c r="AH83" s="73"/>
      <c r="AI83" s="73">
        <v>8.1504300000000002E-2</v>
      </c>
      <c r="AJ83" s="122">
        <f>VLOOKUP(C83,'[1]17'!$C$22:$AI$926,29,0)</f>
        <v>3.5879930000000004E-2</v>
      </c>
      <c r="AK83" s="122">
        <f>VLOOKUP(C83,'[1]17'!$C$22:$AI$926,30,0)</f>
        <v>0</v>
      </c>
      <c r="AL83" s="122">
        <f>VLOOKUP(C83,'[1]17'!$C$22:$AI$926,31,0)</f>
        <v>0</v>
      </c>
      <c r="AM83" s="122">
        <f>VLOOKUP(C83,'[1]17'!$C$22:$AI$926,32,0)</f>
        <v>0</v>
      </c>
      <c r="AN83" s="122">
        <f>VLOOKUP(C83,'[1]17'!$C$22:$AI$926,33,0)</f>
        <v>3.5879930000000004E-2</v>
      </c>
      <c r="AO83" s="122">
        <f t="shared" si="128"/>
        <v>4.5624369999999997E-2</v>
      </c>
      <c r="AP83" s="122">
        <f t="shared" si="129"/>
        <v>0</v>
      </c>
      <c r="AQ83" s="122">
        <f t="shared" si="130"/>
        <v>0</v>
      </c>
      <c r="AR83" s="122">
        <f t="shared" si="131"/>
        <v>0</v>
      </c>
      <c r="AS83" s="122">
        <f t="shared" si="132"/>
        <v>4.5624369999999997E-2</v>
      </c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</row>
    <row r="84" spans="1:55" s="90" customFormat="1" ht="46.65" x14ac:dyDescent="0.3">
      <c r="A84" s="106" t="s">
        <v>1660</v>
      </c>
      <c r="B84" s="107" t="s">
        <v>627</v>
      </c>
      <c r="C84" s="108" t="s">
        <v>676</v>
      </c>
      <c r="D84" s="73">
        <v>1.2E-2</v>
      </c>
      <c r="E84" s="73">
        <v>5.3404799999999997E-4</v>
      </c>
      <c r="F84" s="73">
        <v>0</v>
      </c>
      <c r="G84" s="73">
        <v>0</v>
      </c>
      <c r="H84" s="73">
        <v>0</v>
      </c>
      <c r="I84" s="73">
        <v>5.3404799999999997E-4</v>
      </c>
      <c r="J84" s="122">
        <f>VLOOKUP(C84,'[1]17'!$C$22:$N$926,8,0)</f>
        <v>2.35116E-4</v>
      </c>
      <c r="K84" s="122">
        <f>VLOOKUP(C84,'[1]17'!$C$22:$N$926,9,0)</f>
        <v>0</v>
      </c>
      <c r="L84" s="122">
        <f>VLOOKUP(C84,'[1]17'!$C$22:$N$926,10,0)</f>
        <v>0</v>
      </c>
      <c r="M84" s="122">
        <f>VLOOKUP(C84,'[1]17'!$C$22:$N$926,11,0)</f>
        <v>0</v>
      </c>
      <c r="N84" s="122">
        <f>VLOOKUP(C84,'[1]17'!$C$22:$N$926,12,0)</f>
        <v>2.35116E-4</v>
      </c>
      <c r="O84" s="122">
        <f t="shared" si="122"/>
        <v>2.9893199999999996E-4</v>
      </c>
      <c r="P84" s="122">
        <f t="shared" si="123"/>
        <v>0</v>
      </c>
      <c r="Q84" s="122">
        <f t="shared" si="124"/>
        <v>0</v>
      </c>
      <c r="R84" s="122">
        <f t="shared" si="125"/>
        <v>0</v>
      </c>
      <c r="S84" s="122">
        <f t="shared" si="126"/>
        <v>2.9893199999999996E-4</v>
      </c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>
        <v>1.0999999999999999E-2</v>
      </c>
      <c r="AE84" s="73">
        <f t="shared" si="127"/>
        <v>4.4504000000000001E-4</v>
      </c>
      <c r="AF84" s="73"/>
      <c r="AG84" s="73"/>
      <c r="AH84" s="73"/>
      <c r="AI84" s="73">
        <v>4.4504000000000001E-4</v>
      </c>
      <c r="AJ84" s="122">
        <f>VLOOKUP(C84,'[1]17'!$C$22:$AI$926,29,0)</f>
        <v>1.9593E-4</v>
      </c>
      <c r="AK84" s="122">
        <f>VLOOKUP(C84,'[1]17'!$C$22:$AI$926,30,0)</f>
        <v>0</v>
      </c>
      <c r="AL84" s="122">
        <f>VLOOKUP(C84,'[1]17'!$C$22:$AI$926,31,0)</f>
        <v>0</v>
      </c>
      <c r="AM84" s="122">
        <f>VLOOKUP(C84,'[1]17'!$C$22:$AI$926,32,0)</f>
        <v>0</v>
      </c>
      <c r="AN84" s="122">
        <f>VLOOKUP(C84,'[1]17'!$C$22:$AI$926,33,0)</f>
        <v>1.9593E-4</v>
      </c>
      <c r="AO84" s="122">
        <f t="shared" si="128"/>
        <v>2.4910999999999998E-4</v>
      </c>
      <c r="AP84" s="122">
        <f t="shared" si="129"/>
        <v>0</v>
      </c>
      <c r="AQ84" s="122">
        <f t="shared" si="130"/>
        <v>0</v>
      </c>
      <c r="AR84" s="122">
        <f t="shared" si="131"/>
        <v>0</v>
      </c>
      <c r="AS84" s="122">
        <f t="shared" si="132"/>
        <v>2.4910999999999998E-4</v>
      </c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</row>
    <row r="85" spans="1:55" s="90" customFormat="1" ht="77.7" x14ac:dyDescent="0.3">
      <c r="A85" s="106" t="s">
        <v>1660</v>
      </c>
      <c r="B85" s="111" t="s">
        <v>755</v>
      </c>
      <c r="C85" s="108" t="s">
        <v>1160</v>
      </c>
      <c r="D85" s="73">
        <v>0</v>
      </c>
      <c r="E85" s="73">
        <v>0.25391020000000003</v>
      </c>
      <c r="F85" s="73">
        <v>0</v>
      </c>
      <c r="G85" s="73">
        <v>0.25391020000000003</v>
      </c>
      <c r="H85" s="73">
        <v>0</v>
      </c>
      <c r="I85" s="73">
        <v>0</v>
      </c>
      <c r="J85" s="122">
        <f>VLOOKUP(C85,'[1]17'!$C$22:$N$926,8,0)</f>
        <v>0.25391020000000003</v>
      </c>
      <c r="K85" s="122">
        <f>VLOOKUP(C85,'[1]17'!$C$22:$N$926,9,0)</f>
        <v>0</v>
      </c>
      <c r="L85" s="122">
        <f>VLOOKUP(C85,'[1]17'!$C$22:$N$926,10,0)</f>
        <v>0.25391020000000003</v>
      </c>
      <c r="M85" s="122">
        <f>VLOOKUP(C85,'[1]17'!$C$22:$N$926,11,0)</f>
        <v>0</v>
      </c>
      <c r="N85" s="122">
        <f>VLOOKUP(C85,'[1]17'!$C$22:$N$926,12,0)</f>
        <v>0</v>
      </c>
      <c r="O85" s="122">
        <f t="shared" si="122"/>
        <v>0</v>
      </c>
      <c r="P85" s="122">
        <f t="shared" si="123"/>
        <v>0</v>
      </c>
      <c r="Q85" s="122">
        <f t="shared" si="124"/>
        <v>0</v>
      </c>
      <c r="R85" s="122">
        <f t="shared" si="125"/>
        <v>0</v>
      </c>
      <c r="S85" s="122">
        <f t="shared" si="126"/>
        <v>0</v>
      </c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>
        <v>0</v>
      </c>
      <c r="AE85" s="73">
        <f t="shared" si="127"/>
        <v>0</v>
      </c>
      <c r="AF85" s="73"/>
      <c r="AG85" s="73"/>
      <c r="AH85" s="73"/>
      <c r="AI85" s="73">
        <v>0</v>
      </c>
      <c r="AJ85" s="122">
        <f>VLOOKUP(C85,'[1]17'!$C$22:$AI$926,29,0)</f>
        <v>0</v>
      </c>
      <c r="AK85" s="122">
        <f>VLOOKUP(C85,'[1]17'!$C$22:$AI$926,30,0)</f>
        <v>0</v>
      </c>
      <c r="AL85" s="122">
        <f>VLOOKUP(C85,'[1]17'!$C$22:$AI$926,31,0)</f>
        <v>0</v>
      </c>
      <c r="AM85" s="122">
        <f>VLOOKUP(C85,'[1]17'!$C$22:$AI$926,32,0)</f>
        <v>0</v>
      </c>
      <c r="AN85" s="122">
        <f>VLOOKUP(C85,'[1]17'!$C$22:$AI$926,33,0)</f>
        <v>0</v>
      </c>
      <c r="AO85" s="122">
        <f t="shared" si="128"/>
        <v>0</v>
      </c>
      <c r="AP85" s="122">
        <f t="shared" si="129"/>
        <v>0</v>
      </c>
      <c r="AQ85" s="122">
        <f t="shared" si="130"/>
        <v>0</v>
      </c>
      <c r="AR85" s="122">
        <f t="shared" si="131"/>
        <v>0</v>
      </c>
      <c r="AS85" s="122">
        <f t="shared" si="132"/>
        <v>0</v>
      </c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</row>
    <row r="86" spans="1:55" s="90" customFormat="1" ht="46.65" x14ac:dyDescent="0.3">
      <c r="A86" s="106" t="s">
        <v>1660</v>
      </c>
      <c r="B86" s="111" t="s">
        <v>1685</v>
      </c>
      <c r="C86" s="108" t="s">
        <v>1914</v>
      </c>
      <c r="D86" s="73">
        <v>0</v>
      </c>
      <c r="E86" s="73">
        <v>0.72613300000000003</v>
      </c>
      <c r="F86" s="73">
        <v>0</v>
      </c>
      <c r="G86" s="73">
        <v>0</v>
      </c>
      <c r="H86" s="73">
        <v>0.72613300000000003</v>
      </c>
      <c r="I86" s="73">
        <v>0</v>
      </c>
      <c r="J86" s="122"/>
      <c r="K86" s="122"/>
      <c r="L86" s="122"/>
      <c r="M86" s="122"/>
      <c r="N86" s="122"/>
      <c r="O86" s="122">
        <f t="shared" si="122"/>
        <v>0.72613300000000003</v>
      </c>
      <c r="P86" s="122">
        <f t="shared" si="123"/>
        <v>0</v>
      </c>
      <c r="Q86" s="122">
        <f t="shared" si="124"/>
        <v>0</v>
      </c>
      <c r="R86" s="122">
        <f t="shared" si="125"/>
        <v>0.72613300000000003</v>
      </c>
      <c r="S86" s="122">
        <f t="shared" si="126"/>
        <v>0</v>
      </c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>
        <v>0</v>
      </c>
      <c r="AE86" s="73">
        <f t="shared" si="127"/>
        <v>0.36760968999999999</v>
      </c>
      <c r="AF86" s="73"/>
      <c r="AG86" s="73">
        <v>0.36760968999999999</v>
      </c>
      <c r="AH86" s="73"/>
      <c r="AI86" s="73">
        <v>0</v>
      </c>
      <c r="AJ86" s="122"/>
      <c r="AK86" s="122"/>
      <c r="AL86" s="122"/>
      <c r="AM86" s="122"/>
      <c r="AN86" s="122"/>
      <c r="AO86" s="122">
        <f t="shared" si="128"/>
        <v>0.36760968999999999</v>
      </c>
      <c r="AP86" s="122">
        <f t="shared" si="129"/>
        <v>0</v>
      </c>
      <c r="AQ86" s="122">
        <f t="shared" si="130"/>
        <v>0.36760968999999999</v>
      </c>
      <c r="AR86" s="122">
        <f t="shared" si="131"/>
        <v>0</v>
      </c>
      <c r="AS86" s="122">
        <f t="shared" si="132"/>
        <v>0</v>
      </c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</row>
    <row r="87" spans="1:55" s="90" customFormat="1" ht="124.35" x14ac:dyDescent="0.3">
      <c r="A87" s="106" t="s">
        <v>1661</v>
      </c>
      <c r="B87" s="111" t="s">
        <v>1686</v>
      </c>
      <c r="C87" s="108" t="s">
        <v>1915</v>
      </c>
      <c r="D87" s="73">
        <v>0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122"/>
      <c r="K87" s="122"/>
      <c r="L87" s="122"/>
      <c r="M87" s="122"/>
      <c r="N87" s="122"/>
      <c r="O87" s="122">
        <f t="shared" si="122"/>
        <v>0</v>
      </c>
      <c r="P87" s="122">
        <f t="shared" si="123"/>
        <v>0</v>
      </c>
      <c r="Q87" s="122">
        <f t="shared" si="124"/>
        <v>0</v>
      </c>
      <c r="R87" s="122">
        <f t="shared" si="125"/>
        <v>0</v>
      </c>
      <c r="S87" s="122">
        <f t="shared" si="126"/>
        <v>0</v>
      </c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>
        <v>0</v>
      </c>
      <c r="AE87" s="73">
        <f t="shared" si="127"/>
        <v>0.15563667999999997</v>
      </c>
      <c r="AF87" s="73">
        <v>0.15563667999999997</v>
      </c>
      <c r="AG87" s="73"/>
      <c r="AH87" s="73"/>
      <c r="AI87" s="73">
        <v>0</v>
      </c>
      <c r="AJ87" s="122"/>
      <c r="AK87" s="122"/>
      <c r="AL87" s="122"/>
      <c r="AM87" s="122"/>
      <c r="AN87" s="122"/>
      <c r="AO87" s="122">
        <f t="shared" si="128"/>
        <v>0.15563667999999997</v>
      </c>
      <c r="AP87" s="122">
        <f t="shared" si="129"/>
        <v>0.15563667999999997</v>
      </c>
      <c r="AQ87" s="122">
        <f t="shared" si="130"/>
        <v>0</v>
      </c>
      <c r="AR87" s="122">
        <f t="shared" si="131"/>
        <v>0</v>
      </c>
      <c r="AS87" s="122">
        <f t="shared" si="132"/>
        <v>0</v>
      </c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</row>
    <row r="88" spans="1:55" s="90" customFormat="1" ht="30.05" x14ac:dyDescent="0.3">
      <c r="A88" s="103"/>
      <c r="B88" s="110" t="s">
        <v>43</v>
      </c>
      <c r="C88" s="105"/>
      <c r="D88" s="133">
        <f t="shared" ref="D88:BC88" si="133">SUM(D89:D103)</f>
        <v>16.547314080000003</v>
      </c>
      <c r="E88" s="133">
        <f t="shared" si="133"/>
        <v>4.3689949479999992</v>
      </c>
      <c r="F88" s="133">
        <f t="shared" si="133"/>
        <v>1.0703347799999998</v>
      </c>
      <c r="G88" s="133">
        <f t="shared" si="133"/>
        <v>2.2839879399999998</v>
      </c>
      <c r="H88" s="133">
        <f t="shared" si="133"/>
        <v>0.37531199999999998</v>
      </c>
      <c r="I88" s="133">
        <f t="shared" si="133"/>
        <v>0.63936022800000014</v>
      </c>
      <c r="J88" s="133">
        <f t="shared" si="133"/>
        <v>1.783877312</v>
      </c>
      <c r="K88" s="133">
        <f t="shared" si="133"/>
        <v>0.28580717999999999</v>
      </c>
      <c r="L88" s="133">
        <f t="shared" si="133"/>
        <v>0.74709716000000004</v>
      </c>
      <c r="M88" s="133">
        <f t="shared" si="133"/>
        <v>0.37531199999999998</v>
      </c>
      <c r="N88" s="133">
        <f t="shared" si="133"/>
        <v>0.37566097199999987</v>
      </c>
      <c r="O88" s="133">
        <f t="shared" si="133"/>
        <v>2.5851176360000001</v>
      </c>
      <c r="P88" s="133">
        <f t="shared" si="133"/>
        <v>0.78452759999999999</v>
      </c>
      <c r="Q88" s="133">
        <f t="shared" si="133"/>
        <v>1.5368907799999998</v>
      </c>
      <c r="R88" s="133">
        <f t="shared" si="133"/>
        <v>0</v>
      </c>
      <c r="S88" s="133">
        <f t="shared" si="133"/>
        <v>0.26369925599999999</v>
      </c>
      <c r="T88" s="133">
        <f t="shared" si="133"/>
        <v>0</v>
      </c>
      <c r="U88" s="133">
        <f t="shared" si="133"/>
        <v>0</v>
      </c>
      <c r="V88" s="133">
        <f t="shared" si="133"/>
        <v>0</v>
      </c>
      <c r="W88" s="133">
        <f t="shared" si="133"/>
        <v>0</v>
      </c>
      <c r="X88" s="133">
        <f t="shared" si="133"/>
        <v>0</v>
      </c>
      <c r="Y88" s="133">
        <f t="shared" si="133"/>
        <v>0</v>
      </c>
      <c r="Z88" s="133">
        <f t="shared" si="133"/>
        <v>0</v>
      </c>
      <c r="AA88" s="133">
        <f t="shared" si="133"/>
        <v>0</v>
      </c>
      <c r="AB88" s="133">
        <f t="shared" si="133"/>
        <v>0</v>
      </c>
      <c r="AC88" s="133">
        <f t="shared" si="133"/>
        <v>0</v>
      </c>
      <c r="AD88" s="133">
        <f t="shared" si="133"/>
        <v>9.8096930599999972</v>
      </c>
      <c r="AE88" s="133">
        <f t="shared" si="133"/>
        <v>3.1251810499999997</v>
      </c>
      <c r="AF88" s="133">
        <f t="shared" si="133"/>
        <v>0.96919960000000005</v>
      </c>
      <c r="AG88" s="133">
        <f t="shared" si="133"/>
        <v>1.6231812600000002</v>
      </c>
      <c r="AH88" s="133">
        <f t="shared" si="133"/>
        <v>0</v>
      </c>
      <c r="AI88" s="133">
        <f t="shared" si="133"/>
        <v>0.53280019000000001</v>
      </c>
      <c r="AJ88" s="133">
        <f t="shared" si="133"/>
        <v>1.2073030800000004</v>
      </c>
      <c r="AK88" s="133">
        <f t="shared" si="133"/>
        <v>0.55181332999999999</v>
      </c>
      <c r="AL88" s="133">
        <f t="shared" si="133"/>
        <v>0.34243894000000002</v>
      </c>
      <c r="AM88" s="133">
        <f t="shared" si="133"/>
        <v>0</v>
      </c>
      <c r="AN88" s="133">
        <f t="shared" si="133"/>
        <v>0.31305080999999996</v>
      </c>
      <c r="AO88" s="133">
        <f t="shared" si="133"/>
        <v>1.9178779699999997</v>
      </c>
      <c r="AP88" s="133">
        <f t="shared" si="133"/>
        <v>0.41738626999999995</v>
      </c>
      <c r="AQ88" s="133">
        <f t="shared" si="133"/>
        <v>1.2807423200000001</v>
      </c>
      <c r="AR88" s="133">
        <f t="shared" si="133"/>
        <v>0</v>
      </c>
      <c r="AS88" s="133">
        <f t="shared" si="133"/>
        <v>0.21974937999999999</v>
      </c>
      <c r="AT88" s="133">
        <f t="shared" si="133"/>
        <v>0</v>
      </c>
      <c r="AU88" s="133">
        <f t="shared" si="133"/>
        <v>0</v>
      </c>
      <c r="AV88" s="133">
        <f t="shared" si="133"/>
        <v>0</v>
      </c>
      <c r="AW88" s="133">
        <f t="shared" si="133"/>
        <v>0</v>
      </c>
      <c r="AX88" s="133">
        <f t="shared" si="133"/>
        <v>0</v>
      </c>
      <c r="AY88" s="133">
        <f t="shared" si="133"/>
        <v>0</v>
      </c>
      <c r="AZ88" s="133">
        <f t="shared" si="133"/>
        <v>0</v>
      </c>
      <c r="BA88" s="133">
        <f t="shared" si="133"/>
        <v>0</v>
      </c>
      <c r="BB88" s="133">
        <f t="shared" si="133"/>
        <v>0</v>
      </c>
      <c r="BC88" s="133">
        <f t="shared" si="133"/>
        <v>0</v>
      </c>
    </row>
    <row r="89" spans="1:55" s="90" customFormat="1" ht="46.65" x14ac:dyDescent="0.3">
      <c r="A89" s="106" t="s">
        <v>1660</v>
      </c>
      <c r="B89" s="107" t="s">
        <v>44</v>
      </c>
      <c r="C89" s="108" t="s">
        <v>45</v>
      </c>
      <c r="D89" s="73">
        <v>1.6692719999999999</v>
      </c>
      <c r="E89" s="73">
        <v>7.4291064000000004E-2</v>
      </c>
      <c r="F89" s="73">
        <v>0</v>
      </c>
      <c r="G89" s="73">
        <v>0</v>
      </c>
      <c r="H89" s="73">
        <v>0</v>
      </c>
      <c r="I89" s="73">
        <v>7.4291064000000004E-2</v>
      </c>
      <c r="J89" s="122">
        <f>VLOOKUP(C89,'[1]17'!$C$22:$N$926,8,0)</f>
        <v>3.2704511999999998E-2</v>
      </c>
      <c r="K89" s="122">
        <f>VLOOKUP(C89,'[1]17'!$C$22:$N$926,9,0)</f>
        <v>0</v>
      </c>
      <c r="L89" s="122">
        <f>VLOOKUP(C89,'[1]17'!$C$22:$N$926,10,0)</f>
        <v>0</v>
      </c>
      <c r="M89" s="122">
        <f>VLOOKUP(C89,'[1]17'!$C$22:$N$926,11,0)</f>
        <v>0</v>
      </c>
      <c r="N89" s="122">
        <f>VLOOKUP(C89,'[1]17'!$C$22:$N$926,12,0)</f>
        <v>3.2704511999999998E-2</v>
      </c>
      <c r="O89" s="122">
        <f t="shared" ref="O89:O103" si="134">E89-J89</f>
        <v>4.1586552000000006E-2</v>
      </c>
      <c r="P89" s="122">
        <f t="shared" ref="P89:P103" si="135">F89-K89</f>
        <v>0</v>
      </c>
      <c r="Q89" s="122">
        <f t="shared" ref="Q89:Q103" si="136">G89-L89</f>
        <v>0</v>
      </c>
      <c r="R89" s="122">
        <f t="shared" ref="R89:R103" si="137">H89-M89</f>
        <v>0</v>
      </c>
      <c r="S89" s="122">
        <f t="shared" ref="S89:S103" si="138">I89-N89</f>
        <v>4.1586552000000006E-2</v>
      </c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>
        <v>0</v>
      </c>
      <c r="AE89" s="73">
        <f t="shared" ref="AE89:AE103" si="139">AF89+AG89+AH89+AI89</f>
        <v>6.1909220000000001E-2</v>
      </c>
      <c r="AF89" s="73"/>
      <c r="AG89" s="73"/>
      <c r="AH89" s="73"/>
      <c r="AI89" s="73">
        <v>6.1909220000000001E-2</v>
      </c>
      <c r="AJ89" s="122">
        <f>VLOOKUP(C89,'[1]17'!$C$22:$AI$926,29,0)</f>
        <v>2.7253759999999998E-2</v>
      </c>
      <c r="AK89" s="122">
        <f>VLOOKUP(C89,'[1]17'!$C$22:$AI$926,30,0)</f>
        <v>0</v>
      </c>
      <c r="AL89" s="122">
        <f>VLOOKUP(C89,'[1]17'!$C$22:$AI$926,31,0)</f>
        <v>0</v>
      </c>
      <c r="AM89" s="122">
        <f>VLOOKUP(C89,'[1]17'!$C$22:$AI$926,32,0)</f>
        <v>0</v>
      </c>
      <c r="AN89" s="122">
        <f>VLOOKUP(C89,'[1]17'!$C$22:$AI$926,33,0)</f>
        <v>2.7253759999999998E-2</v>
      </c>
      <c r="AO89" s="122">
        <f t="shared" ref="AO89:AO103" si="140">AE89-AJ89</f>
        <v>3.4655459999999999E-2</v>
      </c>
      <c r="AP89" s="122">
        <f t="shared" ref="AP89:AP103" si="141">AF89-AK89</f>
        <v>0</v>
      </c>
      <c r="AQ89" s="122">
        <f t="shared" ref="AQ89:AQ103" si="142">AG89-AL89</f>
        <v>0</v>
      </c>
      <c r="AR89" s="122">
        <f t="shared" ref="AR89:AR103" si="143">AH89-AM89</f>
        <v>0</v>
      </c>
      <c r="AS89" s="122">
        <f t="shared" ref="AS89:AS103" si="144">AI89-AN89</f>
        <v>3.4655459999999999E-2</v>
      </c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</row>
    <row r="90" spans="1:55" s="90" customFormat="1" ht="93.25" x14ac:dyDescent="0.3">
      <c r="A90" s="106" t="s">
        <v>1661</v>
      </c>
      <c r="B90" s="107" t="s">
        <v>425</v>
      </c>
      <c r="C90" s="108" t="s">
        <v>116</v>
      </c>
      <c r="D90" s="73">
        <v>1.2E-2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122">
        <f>VLOOKUP(C90,'[1]17'!$C$22:$N$926,8,0)</f>
        <v>0</v>
      </c>
      <c r="K90" s="122">
        <f>VLOOKUP(C90,'[1]17'!$C$22:$N$926,9,0)</f>
        <v>0</v>
      </c>
      <c r="L90" s="122">
        <f>VLOOKUP(C90,'[1]17'!$C$22:$N$926,10,0)</f>
        <v>0</v>
      </c>
      <c r="M90" s="122">
        <f>VLOOKUP(C90,'[1]17'!$C$22:$N$926,11,0)</f>
        <v>0</v>
      </c>
      <c r="N90" s="122">
        <f>VLOOKUP(C90,'[1]17'!$C$22:$N$926,12,0)</f>
        <v>0</v>
      </c>
      <c r="O90" s="122">
        <f t="shared" si="134"/>
        <v>0</v>
      </c>
      <c r="P90" s="122">
        <f t="shared" si="135"/>
        <v>0</v>
      </c>
      <c r="Q90" s="122">
        <f t="shared" si="136"/>
        <v>0</v>
      </c>
      <c r="R90" s="122">
        <f t="shared" si="137"/>
        <v>0</v>
      </c>
      <c r="S90" s="122">
        <f t="shared" si="138"/>
        <v>0</v>
      </c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>
        <v>1.0999999999999999E-2</v>
      </c>
      <c r="AE90" s="73">
        <f t="shared" si="139"/>
        <v>0</v>
      </c>
      <c r="AF90" s="73"/>
      <c r="AG90" s="73"/>
      <c r="AH90" s="73"/>
      <c r="AI90" s="73">
        <v>0</v>
      </c>
      <c r="AJ90" s="122">
        <f>VLOOKUP(C90,'[1]17'!$C$22:$AI$926,29,0)</f>
        <v>0</v>
      </c>
      <c r="AK90" s="122">
        <f>VLOOKUP(C90,'[1]17'!$C$22:$AI$926,30,0)</f>
        <v>0</v>
      </c>
      <c r="AL90" s="122">
        <f>VLOOKUP(C90,'[1]17'!$C$22:$AI$926,31,0)</f>
        <v>0</v>
      </c>
      <c r="AM90" s="122">
        <f>VLOOKUP(C90,'[1]17'!$C$22:$AI$926,32,0)</f>
        <v>0</v>
      </c>
      <c r="AN90" s="122">
        <f>VLOOKUP(C90,'[1]17'!$C$22:$AI$926,33,0)</f>
        <v>0</v>
      </c>
      <c r="AO90" s="122">
        <f t="shared" si="140"/>
        <v>0</v>
      </c>
      <c r="AP90" s="122">
        <f t="shared" si="141"/>
        <v>0</v>
      </c>
      <c r="AQ90" s="122">
        <f t="shared" si="142"/>
        <v>0</v>
      </c>
      <c r="AR90" s="122">
        <f t="shared" si="143"/>
        <v>0</v>
      </c>
      <c r="AS90" s="122">
        <f t="shared" si="144"/>
        <v>0</v>
      </c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</row>
    <row r="91" spans="1:55" s="90" customFormat="1" ht="77.7" x14ac:dyDescent="0.3">
      <c r="A91" s="106" t="s">
        <v>1661</v>
      </c>
      <c r="B91" s="107" t="s">
        <v>428</v>
      </c>
      <c r="C91" s="108" t="s">
        <v>115</v>
      </c>
      <c r="D91" s="73">
        <v>3.1383360000000002</v>
      </c>
      <c r="E91" s="73">
        <v>0.139671828</v>
      </c>
      <c r="F91" s="73">
        <v>0</v>
      </c>
      <c r="G91" s="73">
        <v>0</v>
      </c>
      <c r="H91" s="73">
        <v>0</v>
      </c>
      <c r="I91" s="73">
        <v>0.139671828</v>
      </c>
      <c r="J91" s="122">
        <f>VLOOKUP(C91,'[1]17'!$C$22:$N$926,8,0)</f>
        <v>6.1486524000000001E-2</v>
      </c>
      <c r="K91" s="122">
        <f>VLOOKUP(C91,'[1]17'!$C$22:$N$926,9,0)</f>
        <v>0</v>
      </c>
      <c r="L91" s="122">
        <f>VLOOKUP(C91,'[1]17'!$C$22:$N$926,10,0)</f>
        <v>0</v>
      </c>
      <c r="M91" s="122">
        <f>VLOOKUP(C91,'[1]17'!$C$22:$N$926,11,0)</f>
        <v>0</v>
      </c>
      <c r="N91" s="122">
        <f>VLOOKUP(C91,'[1]17'!$C$22:$N$926,12,0)</f>
        <v>6.1486524000000001E-2</v>
      </c>
      <c r="O91" s="122">
        <f t="shared" si="134"/>
        <v>7.8185303999999997E-2</v>
      </c>
      <c r="P91" s="122">
        <f t="shared" si="135"/>
        <v>0</v>
      </c>
      <c r="Q91" s="122">
        <f t="shared" si="136"/>
        <v>0</v>
      </c>
      <c r="R91" s="122">
        <f t="shared" si="137"/>
        <v>0</v>
      </c>
      <c r="S91" s="122">
        <f t="shared" si="138"/>
        <v>7.8185303999999997E-2</v>
      </c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>
        <v>2.6980750599999985</v>
      </c>
      <c r="AE91" s="73">
        <f t="shared" si="139"/>
        <v>0.11639319000000001</v>
      </c>
      <c r="AF91" s="73"/>
      <c r="AG91" s="73"/>
      <c r="AH91" s="73"/>
      <c r="AI91" s="73">
        <v>0.11639319000000001</v>
      </c>
      <c r="AJ91" s="122">
        <f>VLOOKUP(C91,'[1]17'!$C$22:$AI$926,29,0)</f>
        <v>5.1238769999999996E-2</v>
      </c>
      <c r="AK91" s="122">
        <f>VLOOKUP(C91,'[1]17'!$C$22:$AI$926,30,0)</f>
        <v>0</v>
      </c>
      <c r="AL91" s="122">
        <f>VLOOKUP(C91,'[1]17'!$C$22:$AI$926,31,0)</f>
        <v>0</v>
      </c>
      <c r="AM91" s="122">
        <f>VLOOKUP(C91,'[1]17'!$C$22:$AI$926,32,0)</f>
        <v>0</v>
      </c>
      <c r="AN91" s="122">
        <f>VLOOKUP(C91,'[1]17'!$C$22:$AI$926,33,0)</f>
        <v>5.1238770000000003E-2</v>
      </c>
      <c r="AO91" s="122">
        <f t="shared" si="140"/>
        <v>6.5154420000000018E-2</v>
      </c>
      <c r="AP91" s="122">
        <f t="shared" si="141"/>
        <v>0</v>
      </c>
      <c r="AQ91" s="122">
        <f t="shared" si="142"/>
        <v>0</v>
      </c>
      <c r="AR91" s="122">
        <f t="shared" si="143"/>
        <v>0</v>
      </c>
      <c r="AS91" s="122">
        <f t="shared" si="144"/>
        <v>6.5154420000000005E-2</v>
      </c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</row>
    <row r="92" spans="1:55" s="90" customFormat="1" ht="62.2" x14ac:dyDescent="0.3">
      <c r="A92" s="106" t="s">
        <v>1661</v>
      </c>
      <c r="B92" s="107" t="s">
        <v>628</v>
      </c>
      <c r="C92" s="108" t="s">
        <v>677</v>
      </c>
      <c r="D92" s="73">
        <v>3.6897599999999997</v>
      </c>
      <c r="E92" s="73">
        <v>0.89972926400000008</v>
      </c>
      <c r="F92" s="73">
        <v>0</v>
      </c>
      <c r="G92" s="73">
        <v>0.74709716000000004</v>
      </c>
      <c r="H92" s="73">
        <v>0</v>
      </c>
      <c r="I92" s="73">
        <v>0.15263210399999999</v>
      </c>
      <c r="J92" s="122">
        <f>VLOOKUP(C92,'[1]17'!$C$22:$N$926,8,0)</f>
        <v>0.89972926400000008</v>
      </c>
      <c r="K92" s="122">
        <f>VLOOKUP(C92,'[1]17'!$C$22:$N$926,9,0)</f>
        <v>0</v>
      </c>
      <c r="L92" s="122">
        <f>VLOOKUP(C92,'[1]17'!$C$22:$N$926,10,0)</f>
        <v>0.74709716000000004</v>
      </c>
      <c r="M92" s="122">
        <f>VLOOKUP(C92,'[1]17'!$C$22:$N$926,11,0)</f>
        <v>0</v>
      </c>
      <c r="N92" s="122">
        <f>VLOOKUP(C92,'[1]17'!$C$22:$N$926,12,0)</f>
        <v>0.15263210399999999</v>
      </c>
      <c r="O92" s="122">
        <f t="shared" si="134"/>
        <v>0</v>
      </c>
      <c r="P92" s="122">
        <f t="shared" si="135"/>
        <v>0</v>
      </c>
      <c r="Q92" s="122">
        <f t="shared" si="136"/>
        <v>0</v>
      </c>
      <c r="R92" s="122">
        <f t="shared" si="137"/>
        <v>0</v>
      </c>
      <c r="S92" s="122">
        <f t="shared" si="138"/>
        <v>0</v>
      </c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>
        <v>3.0747979999999995</v>
      </c>
      <c r="AE92" s="73">
        <f t="shared" si="139"/>
        <v>0.12719342</v>
      </c>
      <c r="AF92" s="73"/>
      <c r="AG92" s="73"/>
      <c r="AH92" s="73"/>
      <c r="AI92" s="73">
        <v>0.12719342</v>
      </c>
      <c r="AJ92" s="122">
        <f>VLOOKUP(C92,'[1]17'!$C$22:$AI$926,29,0)</f>
        <v>0.12719342000000039</v>
      </c>
      <c r="AK92" s="122">
        <f>VLOOKUP(C92,'[1]17'!$C$22:$AI$926,30,0)</f>
        <v>0</v>
      </c>
      <c r="AL92" s="122">
        <f>VLOOKUP(C92,'[1]17'!$C$22:$AI$926,31,0)</f>
        <v>0</v>
      </c>
      <c r="AM92" s="122">
        <f>VLOOKUP(C92,'[1]17'!$C$22:$AI$926,32,0)</f>
        <v>0</v>
      </c>
      <c r="AN92" s="122">
        <f>VLOOKUP(C92,'[1]17'!$C$22:$AI$926,33,0)</f>
        <v>0.12719342</v>
      </c>
      <c r="AO92" s="122">
        <f t="shared" si="140"/>
        <v>-3.8857805861880479E-16</v>
      </c>
      <c r="AP92" s="122">
        <f t="shared" si="141"/>
        <v>0</v>
      </c>
      <c r="AQ92" s="122">
        <f t="shared" si="142"/>
        <v>0</v>
      </c>
      <c r="AR92" s="122">
        <f t="shared" si="143"/>
        <v>0</v>
      </c>
      <c r="AS92" s="122">
        <f t="shared" si="144"/>
        <v>0</v>
      </c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</row>
    <row r="93" spans="1:55" s="90" customFormat="1" ht="93.25" x14ac:dyDescent="0.3">
      <c r="A93" s="106" t="s">
        <v>1661</v>
      </c>
      <c r="B93" s="107" t="s">
        <v>426</v>
      </c>
      <c r="C93" s="108" t="s">
        <v>118</v>
      </c>
      <c r="D93" s="73">
        <v>0.66</v>
      </c>
      <c r="E93" s="73">
        <v>2.9373336E-2</v>
      </c>
      <c r="F93" s="73">
        <v>0</v>
      </c>
      <c r="G93" s="73">
        <v>0</v>
      </c>
      <c r="H93" s="73">
        <v>0</v>
      </c>
      <c r="I93" s="73">
        <v>2.9373336E-2</v>
      </c>
      <c r="J93" s="122">
        <f>VLOOKUP(C93,'[1]17'!$C$22:$N$926,8,0)</f>
        <v>1.2930780000000001E-2</v>
      </c>
      <c r="K93" s="122">
        <f>VLOOKUP(C93,'[1]17'!$C$22:$N$926,9,0)</f>
        <v>0</v>
      </c>
      <c r="L93" s="122">
        <f>VLOOKUP(C93,'[1]17'!$C$22:$N$926,10,0)</f>
        <v>0</v>
      </c>
      <c r="M93" s="122">
        <f>VLOOKUP(C93,'[1]17'!$C$22:$N$926,11,0)</f>
        <v>0</v>
      </c>
      <c r="N93" s="122">
        <f>VLOOKUP(C93,'[1]17'!$C$22:$N$926,12,0)</f>
        <v>1.2930780000000001E-2</v>
      </c>
      <c r="O93" s="122">
        <f t="shared" si="134"/>
        <v>1.6442555999999997E-2</v>
      </c>
      <c r="P93" s="122">
        <f t="shared" si="135"/>
        <v>0</v>
      </c>
      <c r="Q93" s="122">
        <f t="shared" si="136"/>
        <v>0</v>
      </c>
      <c r="R93" s="122">
        <f t="shared" si="137"/>
        <v>0</v>
      </c>
      <c r="S93" s="122">
        <f t="shared" si="138"/>
        <v>1.6442555999999997E-2</v>
      </c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>
        <v>0.60499999999999998</v>
      </c>
      <c r="AE93" s="73">
        <f t="shared" si="139"/>
        <v>2.4477780000000001E-2</v>
      </c>
      <c r="AF93" s="73"/>
      <c r="AG93" s="73"/>
      <c r="AH93" s="73"/>
      <c r="AI93" s="73">
        <v>2.4477780000000001E-2</v>
      </c>
      <c r="AJ93" s="122">
        <f>VLOOKUP(C93,'[1]17'!$C$22:$AI$926,29,0)</f>
        <v>1.0775649999999999E-2</v>
      </c>
      <c r="AK93" s="122">
        <f>VLOOKUP(C93,'[1]17'!$C$22:$AI$926,30,0)</f>
        <v>0</v>
      </c>
      <c r="AL93" s="122">
        <f>VLOOKUP(C93,'[1]17'!$C$22:$AI$926,31,0)</f>
        <v>0</v>
      </c>
      <c r="AM93" s="122">
        <f>VLOOKUP(C93,'[1]17'!$C$22:$AI$926,32,0)</f>
        <v>0</v>
      </c>
      <c r="AN93" s="122">
        <f>VLOOKUP(C93,'[1]17'!$C$22:$AI$926,33,0)</f>
        <v>1.0775650000000001E-2</v>
      </c>
      <c r="AO93" s="122">
        <f t="shared" si="140"/>
        <v>1.3702130000000002E-2</v>
      </c>
      <c r="AP93" s="122">
        <f t="shared" si="141"/>
        <v>0</v>
      </c>
      <c r="AQ93" s="122">
        <f t="shared" si="142"/>
        <v>0</v>
      </c>
      <c r="AR93" s="122">
        <f t="shared" si="143"/>
        <v>0</v>
      </c>
      <c r="AS93" s="122">
        <f t="shared" si="144"/>
        <v>1.370213E-2</v>
      </c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</row>
    <row r="94" spans="1:55" s="90" customFormat="1" ht="93.25" x14ac:dyDescent="0.3">
      <c r="A94" s="106" t="s">
        <v>1661</v>
      </c>
      <c r="B94" s="107" t="s">
        <v>427</v>
      </c>
      <c r="C94" s="108" t="s">
        <v>117</v>
      </c>
      <c r="D94" s="73">
        <v>1.2E-2</v>
      </c>
      <c r="E94" s="73">
        <v>5.3404799999999997E-4</v>
      </c>
      <c r="F94" s="73">
        <v>0</v>
      </c>
      <c r="G94" s="73">
        <v>0</v>
      </c>
      <c r="H94" s="73">
        <v>0</v>
      </c>
      <c r="I94" s="73">
        <v>5.3404799999999997E-4</v>
      </c>
      <c r="J94" s="122">
        <f>VLOOKUP(C94,'[1]17'!$C$22:$N$926,8,0)</f>
        <v>2.35116E-4</v>
      </c>
      <c r="K94" s="122">
        <f>VLOOKUP(C94,'[1]17'!$C$22:$N$926,9,0)</f>
        <v>0</v>
      </c>
      <c r="L94" s="122">
        <f>VLOOKUP(C94,'[1]17'!$C$22:$N$926,10,0)</f>
        <v>0</v>
      </c>
      <c r="M94" s="122">
        <f>VLOOKUP(C94,'[1]17'!$C$22:$N$926,11,0)</f>
        <v>0</v>
      </c>
      <c r="N94" s="122">
        <f>VLOOKUP(C94,'[1]17'!$C$22:$N$926,12,0)</f>
        <v>2.35116E-4</v>
      </c>
      <c r="O94" s="122">
        <f t="shared" si="134"/>
        <v>2.9893199999999996E-4</v>
      </c>
      <c r="P94" s="122">
        <f t="shared" si="135"/>
        <v>0</v>
      </c>
      <c r="Q94" s="122">
        <f t="shared" si="136"/>
        <v>0</v>
      </c>
      <c r="R94" s="122">
        <f t="shared" si="137"/>
        <v>0</v>
      </c>
      <c r="S94" s="122">
        <f t="shared" si="138"/>
        <v>2.9893199999999996E-4</v>
      </c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>
        <v>1.0999999999999999E-2</v>
      </c>
      <c r="AE94" s="73">
        <f t="shared" si="139"/>
        <v>4.4504000000000001E-4</v>
      </c>
      <c r="AF94" s="73"/>
      <c r="AG94" s="73"/>
      <c r="AH94" s="73"/>
      <c r="AI94" s="73">
        <v>4.4504000000000001E-4</v>
      </c>
      <c r="AJ94" s="122">
        <f>VLOOKUP(C94,'[1]17'!$C$22:$AI$926,29,0)</f>
        <v>1.9593E-4</v>
      </c>
      <c r="AK94" s="122">
        <f>VLOOKUP(C94,'[1]17'!$C$22:$AI$926,30,0)</f>
        <v>0</v>
      </c>
      <c r="AL94" s="122">
        <f>VLOOKUP(C94,'[1]17'!$C$22:$AI$926,31,0)</f>
        <v>0</v>
      </c>
      <c r="AM94" s="122">
        <f>VLOOKUP(C94,'[1]17'!$C$22:$AI$926,32,0)</f>
        <v>0</v>
      </c>
      <c r="AN94" s="122">
        <f>VLOOKUP(C94,'[1]17'!$C$22:$AI$926,33,0)</f>
        <v>1.9593E-4</v>
      </c>
      <c r="AO94" s="122">
        <f t="shared" si="140"/>
        <v>2.4910999999999998E-4</v>
      </c>
      <c r="AP94" s="122">
        <f t="shared" si="141"/>
        <v>0</v>
      </c>
      <c r="AQ94" s="122">
        <f t="shared" si="142"/>
        <v>0</v>
      </c>
      <c r="AR94" s="122">
        <f t="shared" si="143"/>
        <v>0</v>
      </c>
      <c r="AS94" s="122">
        <f t="shared" si="144"/>
        <v>2.4910999999999998E-4</v>
      </c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</row>
    <row r="95" spans="1:55" s="90" customFormat="1" ht="46.65" x14ac:dyDescent="0.3">
      <c r="A95" s="106" t="s">
        <v>1660</v>
      </c>
      <c r="B95" s="107" t="s">
        <v>629</v>
      </c>
      <c r="C95" s="108" t="s">
        <v>678</v>
      </c>
      <c r="D95" s="73">
        <v>3.1690319999999992</v>
      </c>
      <c r="E95" s="73">
        <v>0.42684513599999996</v>
      </c>
      <c r="F95" s="73">
        <v>0.28580717999999999</v>
      </c>
      <c r="G95" s="73">
        <v>0</v>
      </c>
      <c r="H95" s="73">
        <v>0</v>
      </c>
      <c r="I95" s="73">
        <v>0.14103795599999999</v>
      </c>
      <c r="J95" s="122">
        <f>VLOOKUP(C95,'[1]17'!$C$22:$N$926,8,0)</f>
        <v>0.34789509600000001</v>
      </c>
      <c r="K95" s="122">
        <f>VLOOKUP(C95,'[1]17'!$C$22:$N$926,9,0)</f>
        <v>0.28580717999999999</v>
      </c>
      <c r="L95" s="122">
        <f>VLOOKUP(C95,'[1]17'!$C$22:$N$926,10,0)</f>
        <v>0</v>
      </c>
      <c r="M95" s="122">
        <f>VLOOKUP(C95,'[1]17'!$C$22:$N$926,11,0)</f>
        <v>0</v>
      </c>
      <c r="N95" s="122">
        <f>VLOOKUP(C95,'[1]17'!$C$22:$N$926,12,0)</f>
        <v>6.2087915999999986E-2</v>
      </c>
      <c r="O95" s="122">
        <f t="shared" si="134"/>
        <v>7.8950039999999944E-2</v>
      </c>
      <c r="P95" s="122">
        <f t="shared" si="135"/>
        <v>0</v>
      </c>
      <c r="Q95" s="122">
        <f t="shared" si="136"/>
        <v>0</v>
      </c>
      <c r="R95" s="122">
        <f t="shared" si="137"/>
        <v>0</v>
      </c>
      <c r="S95" s="122">
        <f t="shared" si="138"/>
        <v>7.8950039999999999E-2</v>
      </c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>
        <v>0</v>
      </c>
      <c r="AE95" s="73">
        <f t="shared" si="139"/>
        <v>0.35570428000000004</v>
      </c>
      <c r="AF95" s="73">
        <v>0.23817265000000004</v>
      </c>
      <c r="AG95" s="73"/>
      <c r="AH95" s="73"/>
      <c r="AI95" s="73">
        <v>0.11753163</v>
      </c>
      <c r="AJ95" s="122">
        <f>VLOOKUP(C95,'[1]17'!$C$22:$AI$926,29,0)</f>
        <v>0.28991257999999998</v>
      </c>
      <c r="AK95" s="122">
        <f>VLOOKUP(C95,'[1]17'!$C$22:$AI$926,30,0)</f>
        <v>0.23817264999999999</v>
      </c>
      <c r="AL95" s="122">
        <f>VLOOKUP(C95,'[1]17'!$C$22:$AI$926,31,0)</f>
        <v>0</v>
      </c>
      <c r="AM95" s="122">
        <f>VLOOKUP(C95,'[1]17'!$C$22:$AI$926,32,0)</f>
        <v>0</v>
      </c>
      <c r="AN95" s="122">
        <f>VLOOKUP(C95,'[1]17'!$C$22:$AI$926,33,0)</f>
        <v>5.173992999999999E-2</v>
      </c>
      <c r="AO95" s="122">
        <f t="shared" si="140"/>
        <v>6.5791700000000064E-2</v>
      </c>
      <c r="AP95" s="122">
        <f t="shared" si="141"/>
        <v>0</v>
      </c>
      <c r="AQ95" s="122">
        <f t="shared" si="142"/>
        <v>0</v>
      </c>
      <c r="AR95" s="122">
        <f t="shared" si="143"/>
        <v>0</v>
      </c>
      <c r="AS95" s="122">
        <f t="shared" si="144"/>
        <v>6.5791700000000009E-2</v>
      </c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</row>
    <row r="96" spans="1:55" s="90" customFormat="1" ht="62.2" x14ac:dyDescent="0.3">
      <c r="A96" s="106" t="s">
        <v>1660</v>
      </c>
      <c r="B96" s="107" t="s">
        <v>424</v>
      </c>
      <c r="C96" s="108" t="s">
        <v>506</v>
      </c>
      <c r="D96" s="73">
        <v>0.55807007999999991</v>
      </c>
      <c r="E96" s="73">
        <v>2.4836928000000001E-2</v>
      </c>
      <c r="F96" s="73">
        <v>0</v>
      </c>
      <c r="G96" s="73">
        <v>0</v>
      </c>
      <c r="H96" s="73">
        <v>0</v>
      </c>
      <c r="I96" s="73">
        <v>2.4836928000000001E-2</v>
      </c>
      <c r="J96" s="122">
        <f>VLOOKUP(C96,'[1]17'!$C$22:$N$926,8,0)</f>
        <v>1.0933752E-2</v>
      </c>
      <c r="K96" s="122">
        <f>VLOOKUP(C96,'[1]17'!$C$22:$N$926,9,0)</f>
        <v>0</v>
      </c>
      <c r="L96" s="122">
        <f>VLOOKUP(C96,'[1]17'!$C$22:$N$926,10,0)</f>
        <v>0</v>
      </c>
      <c r="M96" s="122">
        <f>VLOOKUP(C96,'[1]17'!$C$22:$N$926,11,0)</f>
        <v>0</v>
      </c>
      <c r="N96" s="122">
        <f>VLOOKUP(C96,'[1]17'!$C$22:$N$926,12,0)</f>
        <v>1.0933752000000001E-2</v>
      </c>
      <c r="O96" s="122">
        <f t="shared" si="134"/>
        <v>1.3903176000000001E-2</v>
      </c>
      <c r="P96" s="122">
        <f t="shared" si="135"/>
        <v>0</v>
      </c>
      <c r="Q96" s="122">
        <f t="shared" si="136"/>
        <v>0</v>
      </c>
      <c r="R96" s="122">
        <f t="shared" si="137"/>
        <v>0</v>
      </c>
      <c r="S96" s="122">
        <f t="shared" si="138"/>
        <v>1.3903176E-2</v>
      </c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>
        <v>0.39704000000000006</v>
      </c>
      <c r="AE96" s="73">
        <f t="shared" si="139"/>
        <v>2.0697440000000001E-2</v>
      </c>
      <c r="AF96" s="73"/>
      <c r="AG96" s="73"/>
      <c r="AH96" s="73"/>
      <c r="AI96" s="73">
        <v>2.0697440000000001E-2</v>
      </c>
      <c r="AJ96" s="122">
        <f>VLOOKUP(C96,'[1]17'!$C$22:$AI$926,29,0)</f>
        <v>9.11146E-3</v>
      </c>
      <c r="AK96" s="122">
        <f>VLOOKUP(C96,'[1]17'!$C$22:$AI$926,30,0)</f>
        <v>0</v>
      </c>
      <c r="AL96" s="122">
        <f>VLOOKUP(C96,'[1]17'!$C$22:$AI$926,31,0)</f>
        <v>0</v>
      </c>
      <c r="AM96" s="122">
        <f>VLOOKUP(C96,'[1]17'!$C$22:$AI$926,32,0)</f>
        <v>0</v>
      </c>
      <c r="AN96" s="122">
        <f>VLOOKUP(C96,'[1]17'!$C$22:$AI$926,33,0)</f>
        <v>9.1114600000000018E-3</v>
      </c>
      <c r="AO96" s="122">
        <f t="shared" si="140"/>
        <v>1.1585980000000001E-2</v>
      </c>
      <c r="AP96" s="122">
        <f t="shared" si="141"/>
        <v>0</v>
      </c>
      <c r="AQ96" s="122">
        <f t="shared" si="142"/>
        <v>0</v>
      </c>
      <c r="AR96" s="122">
        <f t="shared" si="143"/>
        <v>0</v>
      </c>
      <c r="AS96" s="122">
        <f t="shared" si="144"/>
        <v>1.1585979999999999E-2</v>
      </c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</row>
    <row r="97" spans="1:55" s="90" customFormat="1" ht="46.65" x14ac:dyDescent="0.3">
      <c r="A97" s="106" t="s">
        <v>1660</v>
      </c>
      <c r="B97" s="107" t="s">
        <v>1687</v>
      </c>
      <c r="C97" s="108" t="s">
        <v>1161</v>
      </c>
      <c r="D97" s="73">
        <v>0.79792800000000008</v>
      </c>
      <c r="E97" s="73">
        <v>0</v>
      </c>
      <c r="F97" s="73">
        <v>0</v>
      </c>
      <c r="G97" s="73">
        <v>0</v>
      </c>
      <c r="H97" s="73">
        <v>0</v>
      </c>
      <c r="I97" s="73">
        <v>0</v>
      </c>
      <c r="J97" s="122">
        <f>VLOOKUP(C97,'[1]17'!$C$22:$N$926,8,0)</f>
        <v>0</v>
      </c>
      <c r="K97" s="122">
        <f>VLOOKUP(C97,'[1]17'!$C$22:$N$926,9,0)</f>
        <v>0</v>
      </c>
      <c r="L97" s="122">
        <f>VLOOKUP(C97,'[1]17'!$C$22:$N$926,10,0)</f>
        <v>0</v>
      </c>
      <c r="M97" s="122">
        <f>VLOOKUP(C97,'[1]17'!$C$22:$N$926,11,0)</f>
        <v>0</v>
      </c>
      <c r="N97" s="122">
        <f>VLOOKUP(C97,'[1]17'!$C$22:$N$926,12,0)</f>
        <v>0</v>
      </c>
      <c r="O97" s="122">
        <f t="shared" si="134"/>
        <v>0</v>
      </c>
      <c r="P97" s="122">
        <f t="shared" si="135"/>
        <v>0</v>
      </c>
      <c r="Q97" s="122">
        <f t="shared" si="136"/>
        <v>0</v>
      </c>
      <c r="R97" s="122">
        <f t="shared" si="137"/>
        <v>0</v>
      </c>
      <c r="S97" s="122">
        <f t="shared" si="138"/>
        <v>0</v>
      </c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>
        <v>0.66494000000000009</v>
      </c>
      <c r="AE97" s="73">
        <f t="shared" si="139"/>
        <v>0</v>
      </c>
      <c r="AF97" s="73"/>
      <c r="AG97" s="73"/>
      <c r="AH97" s="73"/>
      <c r="AI97" s="73">
        <v>0</v>
      </c>
      <c r="AJ97" s="122">
        <f>VLOOKUP(C97,'[1]17'!$C$22:$AI$926,29,0)</f>
        <v>0</v>
      </c>
      <c r="AK97" s="122">
        <f>VLOOKUP(C97,'[1]17'!$C$22:$AI$926,30,0)</f>
        <v>0</v>
      </c>
      <c r="AL97" s="122">
        <f>VLOOKUP(C97,'[1]17'!$C$22:$AI$926,31,0)</f>
        <v>0</v>
      </c>
      <c r="AM97" s="122">
        <f>VLOOKUP(C97,'[1]17'!$C$22:$AI$926,32,0)</f>
        <v>0</v>
      </c>
      <c r="AN97" s="122">
        <f>VLOOKUP(C97,'[1]17'!$C$22:$AI$926,33,0)</f>
        <v>0</v>
      </c>
      <c r="AO97" s="122">
        <f t="shared" si="140"/>
        <v>0</v>
      </c>
      <c r="AP97" s="122">
        <f t="shared" si="141"/>
        <v>0</v>
      </c>
      <c r="AQ97" s="122">
        <f t="shared" si="142"/>
        <v>0</v>
      </c>
      <c r="AR97" s="122">
        <f t="shared" si="143"/>
        <v>0</v>
      </c>
      <c r="AS97" s="122">
        <f t="shared" si="144"/>
        <v>0</v>
      </c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</row>
    <row r="98" spans="1:55" s="90" customFormat="1" ht="46.65" x14ac:dyDescent="0.3">
      <c r="A98" s="106" t="s">
        <v>1660</v>
      </c>
      <c r="B98" s="107" t="s">
        <v>756</v>
      </c>
      <c r="C98" s="108" t="s">
        <v>1162</v>
      </c>
      <c r="D98" s="73">
        <v>1.9141319999999997</v>
      </c>
      <c r="E98" s="73">
        <v>1.8076345079999998</v>
      </c>
      <c r="F98" s="73">
        <v>0.19890922</v>
      </c>
      <c r="G98" s="73">
        <v>1.5368907799999998</v>
      </c>
      <c r="H98" s="73">
        <v>0</v>
      </c>
      <c r="I98" s="73">
        <v>7.1834507999999991E-2</v>
      </c>
      <c r="J98" s="122">
        <f>VLOOKUP(C98,'[1]17'!$C$22:$N$926,8,0)</f>
        <v>3.7501811999999995E-2</v>
      </c>
      <c r="K98" s="122">
        <f>VLOOKUP(C98,'[1]17'!$C$22:$N$926,9,0)</f>
        <v>0</v>
      </c>
      <c r="L98" s="122">
        <f>VLOOKUP(C98,'[1]17'!$C$22:$N$926,10,0)</f>
        <v>0</v>
      </c>
      <c r="M98" s="122">
        <f>VLOOKUP(C98,'[1]17'!$C$22:$N$926,11,0)</f>
        <v>0</v>
      </c>
      <c r="N98" s="122">
        <f>VLOOKUP(C98,'[1]17'!$C$22:$N$926,12,0)</f>
        <v>3.7501811999999995E-2</v>
      </c>
      <c r="O98" s="122">
        <f t="shared" si="134"/>
        <v>1.7701326959999999</v>
      </c>
      <c r="P98" s="122">
        <f t="shared" si="135"/>
        <v>0.19890922</v>
      </c>
      <c r="Q98" s="122">
        <f t="shared" si="136"/>
        <v>1.5368907799999998</v>
      </c>
      <c r="R98" s="122">
        <f t="shared" si="137"/>
        <v>0</v>
      </c>
      <c r="S98" s="122">
        <f t="shared" si="138"/>
        <v>3.4332695999999996E-2</v>
      </c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>
        <v>1.5951099999999998</v>
      </c>
      <c r="AE98" s="73">
        <f t="shared" si="139"/>
        <v>1.5063620900000001</v>
      </c>
      <c r="AF98" s="73">
        <v>0.16575767999999999</v>
      </c>
      <c r="AG98" s="73">
        <v>1.2807423200000001</v>
      </c>
      <c r="AH98" s="73"/>
      <c r="AI98" s="73">
        <v>5.9862089999999993E-2</v>
      </c>
      <c r="AJ98" s="122">
        <f>VLOOKUP(C98,'[1]17'!$C$22:$AI$926,29,0)</f>
        <v>3.1251509999999996E-2</v>
      </c>
      <c r="AK98" s="122">
        <f>VLOOKUP(C98,'[1]17'!$C$22:$AI$926,30,0)</f>
        <v>0</v>
      </c>
      <c r="AL98" s="122">
        <f>VLOOKUP(C98,'[1]17'!$C$22:$AI$926,31,0)</f>
        <v>0</v>
      </c>
      <c r="AM98" s="122">
        <f>VLOOKUP(C98,'[1]17'!$C$22:$AI$926,32,0)</f>
        <v>0</v>
      </c>
      <c r="AN98" s="122">
        <f>VLOOKUP(C98,'[1]17'!$C$22:$AI$926,33,0)</f>
        <v>3.1251509999999996E-2</v>
      </c>
      <c r="AO98" s="122">
        <f t="shared" si="140"/>
        <v>1.4751105800000002</v>
      </c>
      <c r="AP98" s="122">
        <f t="shared" si="141"/>
        <v>0.16575767999999999</v>
      </c>
      <c r="AQ98" s="122">
        <f t="shared" si="142"/>
        <v>1.2807423200000001</v>
      </c>
      <c r="AR98" s="122">
        <f t="shared" si="143"/>
        <v>0</v>
      </c>
      <c r="AS98" s="122">
        <f t="shared" si="144"/>
        <v>2.8610579999999997E-2</v>
      </c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</row>
    <row r="99" spans="1:55" s="90" customFormat="1" ht="62.2" x14ac:dyDescent="0.3">
      <c r="A99" s="106" t="s">
        <v>1661</v>
      </c>
      <c r="B99" s="107" t="s">
        <v>757</v>
      </c>
      <c r="C99" s="108" t="s">
        <v>1163</v>
      </c>
      <c r="D99" s="73">
        <v>1.2E-2</v>
      </c>
      <c r="E99" s="73">
        <v>0.37643730399999997</v>
      </c>
      <c r="F99" s="73">
        <v>0.37636881999999999</v>
      </c>
      <c r="G99" s="73">
        <v>0</v>
      </c>
      <c r="H99" s="73">
        <v>0</v>
      </c>
      <c r="I99" s="73">
        <v>6.8484000000000004E-5</v>
      </c>
      <c r="J99" s="122">
        <f>VLOOKUP(C99,'[1]17'!$C$22:$N$926,8,0)</f>
        <v>6.8484000000000004E-5</v>
      </c>
      <c r="K99" s="122">
        <f>VLOOKUP(C99,'[1]17'!$C$22:$N$926,9,0)</f>
        <v>0</v>
      </c>
      <c r="L99" s="122">
        <f>VLOOKUP(C99,'[1]17'!$C$22:$N$926,10,0)</f>
        <v>0</v>
      </c>
      <c r="M99" s="122">
        <f>VLOOKUP(C99,'[1]17'!$C$22:$N$926,11,0)</f>
        <v>0</v>
      </c>
      <c r="N99" s="122">
        <f>VLOOKUP(C99,'[1]17'!$C$22:$N$926,12,0)</f>
        <v>6.8484000000000004E-5</v>
      </c>
      <c r="O99" s="122">
        <f t="shared" si="134"/>
        <v>0.37636881999999999</v>
      </c>
      <c r="P99" s="122">
        <f t="shared" si="135"/>
        <v>0.37636881999999999</v>
      </c>
      <c r="Q99" s="122">
        <f t="shared" si="136"/>
        <v>0</v>
      </c>
      <c r="R99" s="122">
        <f t="shared" si="137"/>
        <v>0</v>
      </c>
      <c r="S99" s="122">
        <f t="shared" si="138"/>
        <v>0</v>
      </c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>
        <v>1.0999999999999999E-2</v>
      </c>
      <c r="AE99" s="73">
        <f t="shared" si="139"/>
        <v>0.31369775</v>
      </c>
      <c r="AF99" s="73">
        <v>0.31364068000000001</v>
      </c>
      <c r="AG99" s="73"/>
      <c r="AH99" s="73"/>
      <c r="AI99" s="73">
        <v>5.7070000000000001E-5</v>
      </c>
      <c r="AJ99" s="122">
        <f>VLOOKUP(C99,'[1]17'!$C$22:$AI$926,29,0)</f>
        <v>0.31369775</v>
      </c>
      <c r="AK99" s="122">
        <f>VLOOKUP(C99,'[1]17'!$C$22:$AI$926,30,0)</f>
        <v>0.31364068000000001</v>
      </c>
      <c r="AL99" s="122">
        <f>VLOOKUP(C99,'[1]17'!$C$22:$AI$926,31,0)</f>
        <v>0</v>
      </c>
      <c r="AM99" s="122">
        <f>VLOOKUP(C99,'[1]17'!$C$22:$AI$926,32,0)</f>
        <v>0</v>
      </c>
      <c r="AN99" s="122">
        <f>VLOOKUP(C99,'[1]17'!$C$22:$AI$926,33,0)</f>
        <v>5.7070000000000001E-5</v>
      </c>
      <c r="AO99" s="122">
        <f t="shared" si="140"/>
        <v>0</v>
      </c>
      <c r="AP99" s="122">
        <f t="shared" si="141"/>
        <v>0</v>
      </c>
      <c r="AQ99" s="122">
        <f t="shared" si="142"/>
        <v>0</v>
      </c>
      <c r="AR99" s="122">
        <f t="shared" si="143"/>
        <v>0</v>
      </c>
      <c r="AS99" s="122">
        <f t="shared" si="144"/>
        <v>0</v>
      </c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</row>
    <row r="100" spans="1:55" s="90" customFormat="1" ht="46.65" x14ac:dyDescent="0.3">
      <c r="A100" s="106" t="s">
        <v>1661</v>
      </c>
      <c r="B100" s="107" t="s">
        <v>1688</v>
      </c>
      <c r="C100" s="108" t="s">
        <v>1164</v>
      </c>
      <c r="D100" s="73">
        <v>2.4708000000000004E-2</v>
      </c>
      <c r="E100" s="73">
        <v>0.12927040000000001</v>
      </c>
      <c r="F100" s="73">
        <v>0.12927040000000001</v>
      </c>
      <c r="G100" s="73">
        <v>0</v>
      </c>
      <c r="H100" s="73">
        <v>0</v>
      </c>
      <c r="I100" s="73">
        <v>0</v>
      </c>
      <c r="J100" s="122">
        <f>VLOOKUP(C100,'[1]17'!$C$22:$N$926,8,0)</f>
        <v>0</v>
      </c>
      <c r="K100" s="122">
        <f>VLOOKUP(C100,'[1]17'!$C$22:$N$926,9,0)</f>
        <v>0</v>
      </c>
      <c r="L100" s="122">
        <f>VLOOKUP(C100,'[1]17'!$C$22:$N$926,10,0)</f>
        <v>0</v>
      </c>
      <c r="M100" s="122">
        <f>VLOOKUP(C100,'[1]17'!$C$22:$N$926,11,0)</f>
        <v>0</v>
      </c>
      <c r="N100" s="122">
        <f>VLOOKUP(C100,'[1]17'!$C$22:$N$926,12,0)</f>
        <v>0</v>
      </c>
      <c r="O100" s="122">
        <f t="shared" si="134"/>
        <v>0.12927040000000001</v>
      </c>
      <c r="P100" s="122">
        <f t="shared" si="135"/>
        <v>0.12927040000000001</v>
      </c>
      <c r="Q100" s="122">
        <f t="shared" si="136"/>
        <v>0</v>
      </c>
      <c r="R100" s="122">
        <f t="shared" si="137"/>
        <v>0</v>
      </c>
      <c r="S100" s="122">
        <f t="shared" si="138"/>
        <v>0</v>
      </c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>
        <v>0</v>
      </c>
      <c r="AE100" s="73">
        <f t="shared" si="139"/>
        <v>0</v>
      </c>
      <c r="AF100" s="73"/>
      <c r="AG100" s="73"/>
      <c r="AH100" s="73"/>
      <c r="AI100" s="73">
        <v>0</v>
      </c>
      <c r="AJ100" s="122">
        <f>VLOOKUP(C100,'[1]17'!$C$22:$AI$926,29,0)</f>
        <v>0</v>
      </c>
      <c r="AK100" s="122">
        <f>VLOOKUP(C100,'[1]17'!$C$22:$AI$926,30,0)</f>
        <v>0</v>
      </c>
      <c r="AL100" s="122">
        <f>VLOOKUP(C100,'[1]17'!$C$22:$AI$926,31,0)</f>
        <v>0</v>
      </c>
      <c r="AM100" s="122">
        <f>VLOOKUP(C100,'[1]17'!$C$22:$AI$926,32,0)</f>
        <v>0</v>
      </c>
      <c r="AN100" s="122">
        <f>VLOOKUP(C100,'[1]17'!$C$22:$AI$926,33,0)</f>
        <v>0</v>
      </c>
      <c r="AO100" s="122">
        <f t="shared" si="140"/>
        <v>0</v>
      </c>
      <c r="AP100" s="122">
        <f t="shared" si="141"/>
        <v>0</v>
      </c>
      <c r="AQ100" s="122">
        <f t="shared" si="142"/>
        <v>0</v>
      </c>
      <c r="AR100" s="122">
        <f t="shared" si="143"/>
        <v>0</v>
      </c>
      <c r="AS100" s="122">
        <f t="shared" si="144"/>
        <v>0</v>
      </c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</row>
    <row r="101" spans="1:55" s="90" customFormat="1" ht="62.2" x14ac:dyDescent="0.3">
      <c r="A101" s="106" t="s">
        <v>1660</v>
      </c>
      <c r="B101" s="107" t="s">
        <v>1689</v>
      </c>
      <c r="C101" s="108" t="s">
        <v>1165</v>
      </c>
      <c r="D101" s="73">
        <v>0.30560399999999999</v>
      </c>
      <c r="E101" s="73">
        <v>2.7488987999999999E-2</v>
      </c>
      <c r="F101" s="73">
        <v>2.5744799999999998E-2</v>
      </c>
      <c r="G101" s="73">
        <v>0</v>
      </c>
      <c r="H101" s="73">
        <v>0</v>
      </c>
      <c r="I101" s="73">
        <v>1.744188E-3</v>
      </c>
      <c r="J101" s="122">
        <f>VLOOKUP(C101,'[1]17'!$C$22:$N$926,8,0)</f>
        <v>1.7441879999999998E-3</v>
      </c>
      <c r="K101" s="122">
        <f>VLOOKUP(C101,'[1]17'!$C$22:$N$926,9,0)</f>
        <v>0</v>
      </c>
      <c r="L101" s="122">
        <f>VLOOKUP(C101,'[1]17'!$C$22:$N$926,10,0)</f>
        <v>0</v>
      </c>
      <c r="M101" s="122">
        <f>VLOOKUP(C101,'[1]17'!$C$22:$N$926,11,0)</f>
        <v>0</v>
      </c>
      <c r="N101" s="122">
        <f>VLOOKUP(C101,'[1]17'!$C$22:$N$926,12,0)</f>
        <v>1.744188E-3</v>
      </c>
      <c r="O101" s="122">
        <f t="shared" si="134"/>
        <v>2.5744799999999998E-2</v>
      </c>
      <c r="P101" s="122">
        <f t="shared" si="135"/>
        <v>2.5744799999999998E-2</v>
      </c>
      <c r="Q101" s="122">
        <f t="shared" si="136"/>
        <v>0</v>
      </c>
      <c r="R101" s="122">
        <f t="shared" si="137"/>
        <v>0</v>
      </c>
      <c r="S101" s="122">
        <f t="shared" si="138"/>
        <v>0</v>
      </c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>
        <v>0.25467000000000001</v>
      </c>
      <c r="AE101" s="73">
        <f t="shared" si="139"/>
        <v>1.45349E-3</v>
      </c>
      <c r="AF101" s="73"/>
      <c r="AG101" s="73"/>
      <c r="AH101" s="73"/>
      <c r="AI101" s="73">
        <v>1.45349E-3</v>
      </c>
      <c r="AJ101" s="122">
        <f>VLOOKUP(C101,'[1]17'!$C$22:$AI$926,29,0)</f>
        <v>1.45349E-3</v>
      </c>
      <c r="AK101" s="122">
        <f>VLOOKUP(C101,'[1]17'!$C$22:$AI$926,30,0)</f>
        <v>0</v>
      </c>
      <c r="AL101" s="122">
        <f>VLOOKUP(C101,'[1]17'!$C$22:$AI$926,31,0)</f>
        <v>0</v>
      </c>
      <c r="AM101" s="122">
        <f>VLOOKUP(C101,'[1]17'!$C$22:$AI$926,32,0)</f>
        <v>0</v>
      </c>
      <c r="AN101" s="122">
        <f>VLOOKUP(C101,'[1]17'!$C$22:$AI$926,33,0)</f>
        <v>1.45349E-3</v>
      </c>
      <c r="AO101" s="122">
        <f t="shared" si="140"/>
        <v>0</v>
      </c>
      <c r="AP101" s="122">
        <f t="shared" si="141"/>
        <v>0</v>
      </c>
      <c r="AQ101" s="122">
        <f t="shared" si="142"/>
        <v>0</v>
      </c>
      <c r="AR101" s="122">
        <f t="shared" si="143"/>
        <v>0</v>
      </c>
      <c r="AS101" s="122">
        <f t="shared" si="144"/>
        <v>0</v>
      </c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</row>
    <row r="102" spans="1:55" s="90" customFormat="1" ht="93.25" x14ac:dyDescent="0.3">
      <c r="A102" s="106" t="s">
        <v>1660</v>
      </c>
      <c r="B102" s="107" t="s">
        <v>1690</v>
      </c>
      <c r="C102" s="108" t="s">
        <v>1166</v>
      </c>
      <c r="D102" s="73">
        <v>0.58447199999999999</v>
      </c>
      <c r="E102" s="73">
        <v>0.43288214399999997</v>
      </c>
      <c r="F102" s="73">
        <v>5.4234360000000002E-2</v>
      </c>
      <c r="G102" s="73">
        <v>0</v>
      </c>
      <c r="H102" s="73">
        <v>0.37531199999999998</v>
      </c>
      <c r="I102" s="73">
        <v>3.3357840000000001E-3</v>
      </c>
      <c r="J102" s="122">
        <f>VLOOKUP(C102,'[1]17'!$C$22:$N$926,8,0)</f>
        <v>0.37864778399999999</v>
      </c>
      <c r="K102" s="122">
        <f>VLOOKUP(C102,'[1]17'!$C$22:$N$926,9,0)</f>
        <v>0</v>
      </c>
      <c r="L102" s="122">
        <f>VLOOKUP(C102,'[1]17'!$C$22:$N$926,10,0)</f>
        <v>0</v>
      </c>
      <c r="M102" s="122">
        <f>VLOOKUP(C102,'[1]17'!$C$22:$N$926,11,0)</f>
        <v>0.37531199999999998</v>
      </c>
      <c r="N102" s="122">
        <f>VLOOKUP(C102,'[1]17'!$C$22:$N$926,12,0)</f>
        <v>3.3357840000000001E-3</v>
      </c>
      <c r="O102" s="122">
        <f t="shared" si="134"/>
        <v>5.4234359999999981E-2</v>
      </c>
      <c r="P102" s="122">
        <f t="shared" si="135"/>
        <v>5.4234360000000002E-2</v>
      </c>
      <c r="Q102" s="122">
        <f t="shared" si="136"/>
        <v>0</v>
      </c>
      <c r="R102" s="122">
        <f t="shared" si="137"/>
        <v>0</v>
      </c>
      <c r="S102" s="122">
        <f t="shared" si="138"/>
        <v>0</v>
      </c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>
        <v>0.48705999999999999</v>
      </c>
      <c r="AE102" s="73">
        <f t="shared" si="139"/>
        <v>0.34521876000000001</v>
      </c>
      <c r="AF102" s="73"/>
      <c r="AG102" s="73">
        <v>0.34243894000000002</v>
      </c>
      <c r="AH102" s="73"/>
      <c r="AI102" s="73">
        <v>2.7798200000000001E-3</v>
      </c>
      <c r="AJ102" s="122">
        <f>VLOOKUP(C102,'[1]17'!$C$22:$AI$926,29,0)</f>
        <v>0.34521876000000001</v>
      </c>
      <c r="AK102" s="122">
        <f>VLOOKUP(C102,'[1]17'!$C$22:$AI$926,30,0)</f>
        <v>0</v>
      </c>
      <c r="AL102" s="122">
        <f>VLOOKUP(C102,'[1]17'!$C$22:$AI$926,31,0)</f>
        <v>0.34243894000000002</v>
      </c>
      <c r="AM102" s="122">
        <f>VLOOKUP(C102,'[1]17'!$C$22:$AI$926,32,0)</f>
        <v>0</v>
      </c>
      <c r="AN102" s="122">
        <f>VLOOKUP(C102,'[1]17'!$C$22:$AI$926,33,0)</f>
        <v>2.7798200000000001E-3</v>
      </c>
      <c r="AO102" s="122">
        <f t="shared" si="140"/>
        <v>0</v>
      </c>
      <c r="AP102" s="122">
        <f t="shared" si="141"/>
        <v>0</v>
      </c>
      <c r="AQ102" s="122">
        <f t="shared" si="142"/>
        <v>0</v>
      </c>
      <c r="AR102" s="122">
        <f t="shared" si="143"/>
        <v>0</v>
      </c>
      <c r="AS102" s="122">
        <f t="shared" si="144"/>
        <v>0</v>
      </c>
      <c r="AT102" s="122"/>
      <c r="AU102" s="122"/>
      <c r="AV102" s="122"/>
      <c r="AW102" s="122"/>
      <c r="AX102" s="122"/>
      <c r="AY102" s="122"/>
      <c r="AZ102" s="122"/>
      <c r="BA102" s="122"/>
      <c r="BB102" s="122"/>
      <c r="BC102" s="122"/>
    </row>
    <row r="103" spans="1:55" s="90" customFormat="1" ht="62.2" x14ac:dyDescent="0.3">
      <c r="A103" s="106" t="s">
        <v>1660</v>
      </c>
      <c r="B103" s="107" t="s">
        <v>1691</v>
      </c>
      <c r="C103" s="108" t="s">
        <v>1916</v>
      </c>
      <c r="D103" s="73">
        <v>0</v>
      </c>
      <c r="E103" s="73">
        <v>0</v>
      </c>
      <c r="F103" s="73">
        <v>0</v>
      </c>
      <c r="G103" s="73">
        <v>0</v>
      </c>
      <c r="H103" s="73">
        <v>0</v>
      </c>
      <c r="I103" s="73">
        <v>0</v>
      </c>
      <c r="J103" s="122"/>
      <c r="K103" s="122"/>
      <c r="L103" s="122"/>
      <c r="M103" s="122"/>
      <c r="N103" s="122"/>
      <c r="O103" s="122">
        <f t="shared" si="134"/>
        <v>0</v>
      </c>
      <c r="P103" s="122">
        <f t="shared" si="135"/>
        <v>0</v>
      </c>
      <c r="Q103" s="122">
        <f t="shared" si="136"/>
        <v>0</v>
      </c>
      <c r="R103" s="122">
        <f t="shared" si="137"/>
        <v>0</v>
      </c>
      <c r="S103" s="122">
        <f t="shared" si="138"/>
        <v>0</v>
      </c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>
        <v>0</v>
      </c>
      <c r="AE103" s="73">
        <f t="shared" si="139"/>
        <v>0.25162858999999999</v>
      </c>
      <c r="AF103" s="73">
        <v>0.25162858999999999</v>
      </c>
      <c r="AG103" s="73"/>
      <c r="AH103" s="73"/>
      <c r="AI103" s="73">
        <v>0</v>
      </c>
      <c r="AJ103" s="122"/>
      <c r="AK103" s="122"/>
      <c r="AL103" s="122"/>
      <c r="AM103" s="122"/>
      <c r="AN103" s="122"/>
      <c r="AO103" s="122">
        <f t="shared" si="140"/>
        <v>0.25162858999999999</v>
      </c>
      <c r="AP103" s="122">
        <f t="shared" si="141"/>
        <v>0.25162858999999999</v>
      </c>
      <c r="AQ103" s="122">
        <f t="shared" si="142"/>
        <v>0</v>
      </c>
      <c r="AR103" s="122">
        <f t="shared" si="143"/>
        <v>0</v>
      </c>
      <c r="AS103" s="122">
        <f t="shared" si="144"/>
        <v>0</v>
      </c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</row>
    <row r="104" spans="1:55" s="90" customFormat="1" x14ac:dyDescent="0.3">
      <c r="A104" s="103"/>
      <c r="B104" s="110" t="s">
        <v>46</v>
      </c>
      <c r="C104" s="105"/>
      <c r="D104" s="133">
        <f t="shared" ref="D104:BC104" si="145">SUM(D105:D109)</f>
        <v>5.10222</v>
      </c>
      <c r="E104" s="133">
        <f t="shared" si="145"/>
        <v>2.2258812719999996</v>
      </c>
      <c r="F104" s="133">
        <f t="shared" si="145"/>
        <v>1.0210972199999999</v>
      </c>
      <c r="G104" s="133">
        <f t="shared" si="145"/>
        <v>0</v>
      </c>
      <c r="H104" s="133">
        <f t="shared" si="145"/>
        <v>1.0331999999999999</v>
      </c>
      <c r="I104" s="133">
        <f t="shared" si="145"/>
        <v>0.17158405199999999</v>
      </c>
      <c r="J104" s="133">
        <f t="shared" si="145"/>
        <v>2.129832204</v>
      </c>
      <c r="K104" s="133">
        <f t="shared" si="145"/>
        <v>1.0210972199999999</v>
      </c>
      <c r="L104" s="133">
        <f t="shared" si="145"/>
        <v>0</v>
      </c>
      <c r="M104" s="133">
        <f t="shared" si="145"/>
        <v>1.0331999999999999</v>
      </c>
      <c r="N104" s="133">
        <f t="shared" si="145"/>
        <v>7.5534983999999999E-2</v>
      </c>
      <c r="O104" s="133">
        <f t="shared" si="145"/>
        <v>9.6049067999999987E-2</v>
      </c>
      <c r="P104" s="133">
        <f t="shared" si="145"/>
        <v>0</v>
      </c>
      <c r="Q104" s="133">
        <f t="shared" si="145"/>
        <v>0</v>
      </c>
      <c r="R104" s="133">
        <f t="shared" si="145"/>
        <v>0</v>
      </c>
      <c r="S104" s="133">
        <f t="shared" si="145"/>
        <v>9.6049067999999987E-2</v>
      </c>
      <c r="T104" s="133">
        <f t="shared" si="145"/>
        <v>0</v>
      </c>
      <c r="U104" s="133">
        <f t="shared" si="145"/>
        <v>0</v>
      </c>
      <c r="V104" s="133">
        <f t="shared" si="145"/>
        <v>0</v>
      </c>
      <c r="W104" s="133">
        <f t="shared" si="145"/>
        <v>0</v>
      </c>
      <c r="X104" s="133">
        <f t="shared" si="145"/>
        <v>0</v>
      </c>
      <c r="Y104" s="133">
        <f t="shared" si="145"/>
        <v>0</v>
      </c>
      <c r="Z104" s="133">
        <f t="shared" si="145"/>
        <v>0</v>
      </c>
      <c r="AA104" s="133">
        <f t="shared" si="145"/>
        <v>0</v>
      </c>
      <c r="AB104" s="133">
        <f t="shared" si="145"/>
        <v>0</v>
      </c>
      <c r="AC104" s="133">
        <f t="shared" si="145"/>
        <v>0</v>
      </c>
      <c r="AD104" s="133">
        <f t="shared" si="145"/>
        <v>28.399494429999997</v>
      </c>
      <c r="AE104" s="133">
        <f t="shared" si="145"/>
        <v>3.9612055900000001</v>
      </c>
      <c r="AF104" s="133">
        <f t="shared" si="145"/>
        <v>1.3595859399999999</v>
      </c>
      <c r="AG104" s="133">
        <f t="shared" si="145"/>
        <v>2.4586329400000002</v>
      </c>
      <c r="AH104" s="133">
        <f t="shared" si="145"/>
        <v>0</v>
      </c>
      <c r="AI104" s="133">
        <f t="shared" si="145"/>
        <v>0.14298671000000002</v>
      </c>
      <c r="AJ104" s="133">
        <f t="shared" si="145"/>
        <v>0.99257470999999997</v>
      </c>
      <c r="AK104" s="133">
        <f t="shared" si="145"/>
        <v>0.85091435000000004</v>
      </c>
      <c r="AL104" s="133">
        <f t="shared" si="145"/>
        <v>7.871454E-2</v>
      </c>
      <c r="AM104" s="133">
        <f t="shared" si="145"/>
        <v>0</v>
      </c>
      <c r="AN104" s="133">
        <f t="shared" si="145"/>
        <v>6.294582E-2</v>
      </c>
      <c r="AO104" s="133">
        <f t="shared" si="145"/>
        <v>2.9686308800000001</v>
      </c>
      <c r="AP104" s="133">
        <f t="shared" si="145"/>
        <v>0.50867158999999995</v>
      </c>
      <c r="AQ104" s="133">
        <f t="shared" si="145"/>
        <v>2.3799184000000002</v>
      </c>
      <c r="AR104" s="133">
        <f t="shared" si="145"/>
        <v>0</v>
      </c>
      <c r="AS104" s="133">
        <f t="shared" si="145"/>
        <v>8.0040890000000003E-2</v>
      </c>
      <c r="AT104" s="133">
        <f t="shared" si="145"/>
        <v>0</v>
      </c>
      <c r="AU104" s="133">
        <f t="shared" si="145"/>
        <v>0</v>
      </c>
      <c r="AV104" s="133">
        <f t="shared" si="145"/>
        <v>0</v>
      </c>
      <c r="AW104" s="133">
        <f t="shared" si="145"/>
        <v>0</v>
      </c>
      <c r="AX104" s="133">
        <f t="shared" si="145"/>
        <v>0</v>
      </c>
      <c r="AY104" s="133">
        <f t="shared" si="145"/>
        <v>0</v>
      </c>
      <c r="AZ104" s="133">
        <f t="shared" si="145"/>
        <v>0</v>
      </c>
      <c r="BA104" s="133">
        <f t="shared" si="145"/>
        <v>0</v>
      </c>
      <c r="BB104" s="133">
        <f t="shared" si="145"/>
        <v>0</v>
      </c>
      <c r="BC104" s="133">
        <f t="shared" si="145"/>
        <v>0</v>
      </c>
    </row>
    <row r="105" spans="1:55" s="90" customFormat="1" ht="31.1" x14ac:dyDescent="0.3">
      <c r="A105" s="106" t="s">
        <v>1660</v>
      </c>
      <c r="B105" s="107" t="s">
        <v>758</v>
      </c>
      <c r="C105" s="108" t="s">
        <v>1167</v>
      </c>
      <c r="D105" s="73">
        <v>0.230436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122">
        <f>VLOOKUP(C105,'[1]17'!$C$22:$N$926,8,0)</f>
        <v>0</v>
      </c>
      <c r="K105" s="122">
        <f>VLOOKUP(C105,'[1]17'!$C$22:$N$926,9,0)</f>
        <v>0</v>
      </c>
      <c r="L105" s="122">
        <f>VLOOKUP(C105,'[1]17'!$C$22:$N$926,10,0)</f>
        <v>0</v>
      </c>
      <c r="M105" s="122">
        <f>VLOOKUP(C105,'[1]17'!$C$22:$N$926,11,0)</f>
        <v>0</v>
      </c>
      <c r="N105" s="122">
        <f>VLOOKUP(C105,'[1]17'!$C$22:$N$926,12,0)</f>
        <v>0</v>
      </c>
      <c r="O105" s="122">
        <f t="shared" ref="O105:O109" si="146">E105-J105</f>
        <v>0</v>
      </c>
      <c r="P105" s="122">
        <f t="shared" ref="P105:P109" si="147">F105-K105</f>
        <v>0</v>
      </c>
      <c r="Q105" s="122">
        <f t="shared" ref="Q105:Q109" si="148">G105-L105</f>
        <v>0</v>
      </c>
      <c r="R105" s="122">
        <f t="shared" ref="R105:R109" si="149">H105-M105</f>
        <v>0</v>
      </c>
      <c r="S105" s="122">
        <f t="shared" ref="S105:S109" si="150">I105-N105</f>
        <v>0</v>
      </c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>
        <v>0.19065443000000001</v>
      </c>
      <c r="AE105" s="73">
        <f t="shared" ref="AE105:AE109" si="151">AF105+AG105+AH105+AI105</f>
        <v>0</v>
      </c>
      <c r="AF105" s="73"/>
      <c r="AG105" s="73"/>
      <c r="AH105" s="73"/>
      <c r="AI105" s="73">
        <v>0</v>
      </c>
      <c r="AJ105" s="122">
        <f>VLOOKUP(C105,'[1]17'!$C$22:$AI$926,29,0)</f>
        <v>0</v>
      </c>
      <c r="AK105" s="122">
        <f>VLOOKUP(C105,'[1]17'!$C$22:$AI$926,30,0)</f>
        <v>0</v>
      </c>
      <c r="AL105" s="122">
        <f>VLOOKUP(C105,'[1]17'!$C$22:$AI$926,31,0)</f>
        <v>0</v>
      </c>
      <c r="AM105" s="122">
        <f>VLOOKUP(C105,'[1]17'!$C$22:$AI$926,32,0)</f>
        <v>0</v>
      </c>
      <c r="AN105" s="122">
        <f>VLOOKUP(C105,'[1]17'!$C$22:$AI$926,33,0)</f>
        <v>0</v>
      </c>
      <c r="AO105" s="122">
        <f t="shared" ref="AO105:AO109" si="152">AE105-AJ105</f>
        <v>0</v>
      </c>
      <c r="AP105" s="122">
        <f t="shared" ref="AP105:AP109" si="153">AF105-AK105</f>
        <v>0</v>
      </c>
      <c r="AQ105" s="122">
        <f t="shared" ref="AQ105:AQ109" si="154">AG105-AL105</f>
        <v>0</v>
      </c>
      <c r="AR105" s="122">
        <f t="shared" ref="AR105:AR109" si="155">AH105-AM105</f>
        <v>0</v>
      </c>
      <c r="AS105" s="122">
        <f t="shared" ref="AS105:AS109" si="156">AI105-AN105</f>
        <v>0</v>
      </c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</row>
    <row r="106" spans="1:55" s="90" customFormat="1" ht="46.65" x14ac:dyDescent="0.3">
      <c r="A106" s="106" t="s">
        <v>1660</v>
      </c>
      <c r="B106" s="107" t="s">
        <v>630</v>
      </c>
      <c r="C106" s="108" t="s">
        <v>679</v>
      </c>
      <c r="D106" s="73">
        <v>1.4652479999999999</v>
      </c>
      <c r="E106" s="73">
        <v>6.5210939999999995E-2</v>
      </c>
      <c r="F106" s="73">
        <v>0</v>
      </c>
      <c r="G106" s="73">
        <v>0</v>
      </c>
      <c r="H106" s="73">
        <v>0</v>
      </c>
      <c r="I106" s="73">
        <v>6.5210939999999995E-2</v>
      </c>
      <c r="J106" s="122">
        <f>VLOOKUP(C106,'[1]17'!$C$22:$N$926,8,0)</f>
        <v>2.8707251999999996E-2</v>
      </c>
      <c r="K106" s="122">
        <f>VLOOKUP(C106,'[1]17'!$C$22:$N$926,9,0)</f>
        <v>0</v>
      </c>
      <c r="L106" s="122">
        <f>VLOOKUP(C106,'[1]17'!$C$22:$N$926,10,0)</f>
        <v>0</v>
      </c>
      <c r="M106" s="122">
        <f>VLOOKUP(C106,'[1]17'!$C$22:$N$926,11,0)</f>
        <v>0</v>
      </c>
      <c r="N106" s="122">
        <f>VLOOKUP(C106,'[1]17'!$C$22:$N$926,12,0)</f>
        <v>2.8707251999999999E-2</v>
      </c>
      <c r="O106" s="122">
        <f t="shared" si="146"/>
        <v>3.6503687999999999E-2</v>
      </c>
      <c r="P106" s="122">
        <f t="shared" si="147"/>
        <v>0</v>
      </c>
      <c r="Q106" s="122">
        <f t="shared" si="148"/>
        <v>0</v>
      </c>
      <c r="R106" s="122">
        <f t="shared" si="149"/>
        <v>0</v>
      </c>
      <c r="S106" s="122">
        <f t="shared" si="150"/>
        <v>3.6503687999999992E-2</v>
      </c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>
        <v>21.23</v>
      </c>
      <c r="AE106" s="73">
        <f t="shared" si="151"/>
        <v>5.434245E-2</v>
      </c>
      <c r="AF106" s="73"/>
      <c r="AG106" s="73"/>
      <c r="AH106" s="73"/>
      <c r="AI106" s="73">
        <v>5.434245E-2</v>
      </c>
      <c r="AJ106" s="122">
        <f>VLOOKUP(C106,'[1]17'!$C$22:$AI$926,29,0)</f>
        <v>2.392271E-2</v>
      </c>
      <c r="AK106" s="122">
        <f>VLOOKUP(C106,'[1]17'!$C$22:$AI$926,30,0)</f>
        <v>0</v>
      </c>
      <c r="AL106" s="122">
        <f>VLOOKUP(C106,'[1]17'!$C$22:$AI$926,31,0)</f>
        <v>0</v>
      </c>
      <c r="AM106" s="122">
        <f>VLOOKUP(C106,'[1]17'!$C$22:$AI$926,32,0)</f>
        <v>0</v>
      </c>
      <c r="AN106" s="122">
        <f>VLOOKUP(C106,'[1]17'!$C$22:$AI$926,33,0)</f>
        <v>2.392271E-2</v>
      </c>
      <c r="AO106" s="122">
        <f t="shared" si="152"/>
        <v>3.0419740000000001E-2</v>
      </c>
      <c r="AP106" s="122">
        <f t="shared" si="153"/>
        <v>0</v>
      </c>
      <c r="AQ106" s="122">
        <f t="shared" si="154"/>
        <v>0</v>
      </c>
      <c r="AR106" s="122">
        <f t="shared" si="155"/>
        <v>0</v>
      </c>
      <c r="AS106" s="122">
        <f t="shared" si="156"/>
        <v>3.0419740000000001E-2</v>
      </c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</row>
    <row r="107" spans="1:55" s="90" customFormat="1" ht="46.65" x14ac:dyDescent="0.3">
      <c r="A107" s="106" t="s">
        <v>1660</v>
      </c>
      <c r="B107" s="107" t="s">
        <v>759</v>
      </c>
      <c r="C107" s="108" t="s">
        <v>1168</v>
      </c>
      <c r="D107" s="73">
        <v>1.0164</v>
      </c>
      <c r="E107" s="73">
        <v>1.0331999999999999</v>
      </c>
      <c r="F107" s="73">
        <v>0</v>
      </c>
      <c r="G107" s="73">
        <v>0</v>
      </c>
      <c r="H107" s="73">
        <v>1.0331999999999999</v>
      </c>
      <c r="I107" s="73">
        <v>0</v>
      </c>
      <c r="J107" s="122">
        <f>VLOOKUP(C107,'[1]17'!$C$22:$N$926,8,0)</f>
        <v>1.0332000000000001</v>
      </c>
      <c r="K107" s="122">
        <f>VLOOKUP(C107,'[1]17'!$C$22:$N$926,9,0)</f>
        <v>0</v>
      </c>
      <c r="L107" s="122">
        <f>VLOOKUP(C107,'[1]17'!$C$22:$N$926,10,0)</f>
        <v>0</v>
      </c>
      <c r="M107" s="122">
        <f>VLOOKUP(C107,'[1]17'!$C$22:$N$926,11,0)</f>
        <v>1.0331999999999999</v>
      </c>
      <c r="N107" s="122">
        <f>VLOOKUP(C107,'[1]17'!$C$22:$N$926,12,0)</f>
        <v>0</v>
      </c>
      <c r="O107" s="122">
        <f t="shared" si="146"/>
        <v>0</v>
      </c>
      <c r="P107" s="122">
        <f t="shared" si="147"/>
        <v>0</v>
      </c>
      <c r="Q107" s="122">
        <f t="shared" si="148"/>
        <v>0</v>
      </c>
      <c r="R107" s="122">
        <f t="shared" si="149"/>
        <v>0</v>
      </c>
      <c r="S107" s="122">
        <f t="shared" si="150"/>
        <v>0</v>
      </c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>
        <v>0.93170000000000008</v>
      </c>
      <c r="AE107" s="73">
        <f t="shared" si="151"/>
        <v>0</v>
      </c>
      <c r="AF107" s="73"/>
      <c r="AG107" s="73"/>
      <c r="AH107" s="73"/>
      <c r="AI107" s="73">
        <v>0</v>
      </c>
      <c r="AJ107" s="122">
        <f>VLOOKUP(C107,'[1]17'!$C$22:$AI$926,29,0)</f>
        <v>0</v>
      </c>
      <c r="AK107" s="122">
        <f>VLOOKUP(C107,'[1]17'!$C$22:$AI$926,30,0)</f>
        <v>0</v>
      </c>
      <c r="AL107" s="122">
        <f>VLOOKUP(C107,'[1]17'!$C$22:$AI$926,31,0)</f>
        <v>0</v>
      </c>
      <c r="AM107" s="122">
        <f>VLOOKUP(C107,'[1]17'!$C$22:$AI$926,32,0)</f>
        <v>0</v>
      </c>
      <c r="AN107" s="122">
        <f>VLOOKUP(C107,'[1]17'!$C$22:$AI$926,33,0)</f>
        <v>0</v>
      </c>
      <c r="AO107" s="122">
        <f t="shared" si="152"/>
        <v>0</v>
      </c>
      <c r="AP107" s="122">
        <f t="shared" si="153"/>
        <v>0</v>
      </c>
      <c r="AQ107" s="122">
        <f t="shared" si="154"/>
        <v>0</v>
      </c>
      <c r="AR107" s="122">
        <f t="shared" si="155"/>
        <v>0</v>
      </c>
      <c r="AS107" s="122">
        <f t="shared" si="156"/>
        <v>0</v>
      </c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</row>
    <row r="108" spans="1:55" s="90" customFormat="1" ht="62.2" x14ac:dyDescent="0.3">
      <c r="A108" s="106" t="s">
        <v>1660</v>
      </c>
      <c r="B108" s="107" t="s">
        <v>760</v>
      </c>
      <c r="C108" s="108" t="s">
        <v>1169</v>
      </c>
      <c r="D108" s="73">
        <v>0.66434399999999993</v>
      </c>
      <c r="E108" s="73">
        <v>2.9566656E-2</v>
      </c>
      <c r="F108" s="73">
        <v>0</v>
      </c>
      <c r="G108" s="73">
        <v>0</v>
      </c>
      <c r="H108" s="73">
        <v>0</v>
      </c>
      <c r="I108" s="73">
        <v>2.9566656E-2</v>
      </c>
      <c r="J108" s="122">
        <f>VLOOKUP(C108,'[1]17'!$C$22:$N$926,8,0)</f>
        <v>1.3015872E-2</v>
      </c>
      <c r="K108" s="122">
        <f>VLOOKUP(C108,'[1]17'!$C$22:$N$926,9,0)</f>
        <v>0</v>
      </c>
      <c r="L108" s="122">
        <f>VLOOKUP(C108,'[1]17'!$C$22:$N$926,10,0)</f>
        <v>0</v>
      </c>
      <c r="M108" s="122">
        <f>VLOOKUP(C108,'[1]17'!$C$22:$N$926,11,0)</f>
        <v>0</v>
      </c>
      <c r="N108" s="122">
        <f>VLOOKUP(C108,'[1]17'!$C$22:$N$926,12,0)</f>
        <v>1.3015872E-2</v>
      </c>
      <c r="O108" s="122">
        <f t="shared" si="146"/>
        <v>1.6550783999999999E-2</v>
      </c>
      <c r="P108" s="122">
        <f t="shared" si="147"/>
        <v>0</v>
      </c>
      <c r="Q108" s="122">
        <f t="shared" si="148"/>
        <v>0</v>
      </c>
      <c r="R108" s="122">
        <f t="shared" si="149"/>
        <v>0</v>
      </c>
      <c r="S108" s="122">
        <f t="shared" si="150"/>
        <v>1.6550783999999999E-2</v>
      </c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>
        <v>0.60898200000000013</v>
      </c>
      <c r="AE108" s="73">
        <f t="shared" si="151"/>
        <v>2.9919434100000002</v>
      </c>
      <c r="AF108" s="73">
        <v>0.50867158999999995</v>
      </c>
      <c r="AG108" s="73">
        <v>2.4586329400000002</v>
      </c>
      <c r="AH108" s="73"/>
      <c r="AI108" s="73">
        <v>2.4638880000000002E-2</v>
      </c>
      <c r="AJ108" s="122">
        <f>VLOOKUP(C108,'[1]17'!$C$22:$AI$926,29,0)</f>
        <v>8.9561100000000005E-2</v>
      </c>
      <c r="AK108" s="122">
        <f>VLOOKUP(C108,'[1]17'!$C$22:$AI$926,30,0)</f>
        <v>0</v>
      </c>
      <c r="AL108" s="122">
        <f>VLOOKUP(C108,'[1]17'!$C$22:$AI$926,31,0)</f>
        <v>7.871454E-2</v>
      </c>
      <c r="AM108" s="122">
        <f>VLOOKUP(C108,'[1]17'!$C$22:$AI$926,32,0)</f>
        <v>0</v>
      </c>
      <c r="AN108" s="122">
        <f>VLOOKUP(C108,'[1]17'!$C$22:$AI$926,33,0)</f>
        <v>1.084656E-2</v>
      </c>
      <c r="AO108" s="122">
        <f t="shared" si="152"/>
        <v>2.9023823100000001</v>
      </c>
      <c r="AP108" s="122">
        <f t="shared" si="153"/>
        <v>0.50867158999999995</v>
      </c>
      <c r="AQ108" s="122">
        <f t="shared" si="154"/>
        <v>2.3799184000000002</v>
      </c>
      <c r="AR108" s="122">
        <f t="shared" si="155"/>
        <v>0</v>
      </c>
      <c r="AS108" s="122">
        <f t="shared" si="156"/>
        <v>1.3792320000000002E-2</v>
      </c>
      <c r="AT108" s="122"/>
      <c r="AU108" s="122"/>
      <c r="AV108" s="122"/>
      <c r="AW108" s="122"/>
      <c r="AX108" s="122"/>
      <c r="AY108" s="122"/>
      <c r="AZ108" s="122"/>
      <c r="BA108" s="122"/>
      <c r="BB108" s="122"/>
      <c r="BC108" s="122"/>
    </row>
    <row r="109" spans="1:55" s="90" customFormat="1" ht="108.8" x14ac:dyDescent="0.3">
      <c r="A109" s="106" t="s">
        <v>1660</v>
      </c>
      <c r="B109" s="107" t="s">
        <v>1692</v>
      </c>
      <c r="C109" s="108" t="s">
        <v>1170</v>
      </c>
      <c r="D109" s="73">
        <v>1.725792</v>
      </c>
      <c r="E109" s="73">
        <v>1.0979036759999998</v>
      </c>
      <c r="F109" s="73">
        <v>1.0210972199999999</v>
      </c>
      <c r="G109" s="73">
        <v>0</v>
      </c>
      <c r="H109" s="73">
        <v>0</v>
      </c>
      <c r="I109" s="73">
        <v>7.6806455999999995E-2</v>
      </c>
      <c r="J109" s="122">
        <f>VLOOKUP(C109,'[1]17'!$C$22:$N$926,8,0)</f>
        <v>1.0549090799999998</v>
      </c>
      <c r="K109" s="122">
        <f>VLOOKUP(C109,'[1]17'!$C$22:$N$926,9,0)</f>
        <v>1.0210972199999999</v>
      </c>
      <c r="L109" s="122">
        <f>VLOOKUP(C109,'[1]17'!$C$22:$N$926,10,0)</f>
        <v>0</v>
      </c>
      <c r="M109" s="122">
        <f>VLOOKUP(C109,'[1]17'!$C$22:$N$926,11,0)</f>
        <v>0</v>
      </c>
      <c r="N109" s="122">
        <f>VLOOKUP(C109,'[1]17'!$C$22:$N$926,12,0)</f>
        <v>3.3811859999999999E-2</v>
      </c>
      <c r="O109" s="122">
        <f t="shared" si="146"/>
        <v>4.2994595999999996E-2</v>
      </c>
      <c r="P109" s="122">
        <f t="shared" si="147"/>
        <v>0</v>
      </c>
      <c r="Q109" s="122">
        <f t="shared" si="148"/>
        <v>0</v>
      </c>
      <c r="R109" s="122">
        <f t="shared" si="149"/>
        <v>0</v>
      </c>
      <c r="S109" s="122">
        <f t="shared" si="150"/>
        <v>4.2994595999999996E-2</v>
      </c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>
        <v>5.4381579999999978</v>
      </c>
      <c r="AE109" s="73">
        <f t="shared" si="151"/>
        <v>0.91491972999999993</v>
      </c>
      <c r="AF109" s="73">
        <v>0.85091434999999993</v>
      </c>
      <c r="AG109" s="73"/>
      <c r="AH109" s="73"/>
      <c r="AI109" s="73">
        <v>6.4005380000000001E-2</v>
      </c>
      <c r="AJ109" s="122">
        <f>VLOOKUP(C109,'[1]17'!$C$22:$AI$926,29,0)</f>
        <v>0.87909090000000001</v>
      </c>
      <c r="AK109" s="122">
        <f>VLOOKUP(C109,'[1]17'!$C$22:$AI$926,30,0)</f>
        <v>0.85091435000000004</v>
      </c>
      <c r="AL109" s="122">
        <f>VLOOKUP(C109,'[1]17'!$C$22:$AI$926,31,0)</f>
        <v>0</v>
      </c>
      <c r="AM109" s="122">
        <f>VLOOKUP(C109,'[1]17'!$C$22:$AI$926,32,0)</f>
        <v>0</v>
      </c>
      <c r="AN109" s="122">
        <f>VLOOKUP(C109,'[1]17'!$C$22:$AI$926,33,0)</f>
        <v>2.8176550000000002E-2</v>
      </c>
      <c r="AO109" s="122">
        <f t="shared" si="152"/>
        <v>3.5828829999999923E-2</v>
      </c>
      <c r="AP109" s="122">
        <f t="shared" si="153"/>
        <v>0</v>
      </c>
      <c r="AQ109" s="122">
        <f t="shared" si="154"/>
        <v>0</v>
      </c>
      <c r="AR109" s="122">
        <f t="shared" si="155"/>
        <v>0</v>
      </c>
      <c r="AS109" s="122">
        <f t="shared" si="156"/>
        <v>3.5828829999999999E-2</v>
      </c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</row>
    <row r="110" spans="1:55" s="90" customFormat="1" ht="30.05" x14ac:dyDescent="0.3">
      <c r="A110" s="103"/>
      <c r="B110" s="110" t="s">
        <v>47</v>
      </c>
      <c r="C110" s="105"/>
      <c r="D110" s="133">
        <f t="shared" ref="D110:BC110" si="157">SUM(D111:D116)</f>
        <v>6.3205919999999995</v>
      </c>
      <c r="E110" s="133">
        <f t="shared" si="157"/>
        <v>0.17333193600000002</v>
      </c>
      <c r="F110" s="133">
        <f t="shared" si="157"/>
        <v>3.9238451999999993E-2</v>
      </c>
      <c r="G110" s="133">
        <f t="shared" si="157"/>
        <v>0</v>
      </c>
      <c r="H110" s="133">
        <f t="shared" si="157"/>
        <v>0</v>
      </c>
      <c r="I110" s="133">
        <f t="shared" si="157"/>
        <v>0.13409348399999999</v>
      </c>
      <c r="J110" s="133">
        <f t="shared" si="157"/>
        <v>9.5462591999999999E-2</v>
      </c>
      <c r="K110" s="133">
        <f t="shared" si="157"/>
        <v>3.4056935999999996E-2</v>
      </c>
      <c r="L110" s="133">
        <f t="shared" si="157"/>
        <v>0</v>
      </c>
      <c r="M110" s="133">
        <f t="shared" si="157"/>
        <v>0</v>
      </c>
      <c r="N110" s="133">
        <f t="shared" si="157"/>
        <v>6.1405656000000003E-2</v>
      </c>
      <c r="O110" s="133">
        <f t="shared" si="157"/>
        <v>7.7869343999999993E-2</v>
      </c>
      <c r="P110" s="133">
        <f t="shared" si="157"/>
        <v>5.1815160000000006E-3</v>
      </c>
      <c r="Q110" s="133">
        <f t="shared" si="157"/>
        <v>0</v>
      </c>
      <c r="R110" s="133">
        <f t="shared" si="157"/>
        <v>0</v>
      </c>
      <c r="S110" s="133">
        <f t="shared" si="157"/>
        <v>7.2687827999999996E-2</v>
      </c>
      <c r="T110" s="133">
        <f t="shared" si="157"/>
        <v>0</v>
      </c>
      <c r="U110" s="133">
        <f t="shared" si="157"/>
        <v>0</v>
      </c>
      <c r="V110" s="133">
        <f t="shared" si="157"/>
        <v>0</v>
      </c>
      <c r="W110" s="133">
        <f t="shared" si="157"/>
        <v>0</v>
      </c>
      <c r="X110" s="133">
        <f t="shared" si="157"/>
        <v>0</v>
      </c>
      <c r="Y110" s="133">
        <f t="shared" si="157"/>
        <v>0</v>
      </c>
      <c r="Z110" s="133">
        <f t="shared" si="157"/>
        <v>0</v>
      </c>
      <c r="AA110" s="133">
        <f t="shared" si="157"/>
        <v>0</v>
      </c>
      <c r="AB110" s="133">
        <f t="shared" si="157"/>
        <v>0</v>
      </c>
      <c r="AC110" s="133">
        <f t="shared" si="157"/>
        <v>0</v>
      </c>
      <c r="AD110" s="133">
        <f t="shared" si="157"/>
        <v>36.858192000000003</v>
      </c>
      <c r="AE110" s="133">
        <f t="shared" si="157"/>
        <v>2.6223263000000001</v>
      </c>
      <c r="AF110" s="133">
        <f t="shared" si="157"/>
        <v>0.19149757000000001</v>
      </c>
      <c r="AG110" s="133">
        <f t="shared" si="157"/>
        <v>2.3190841600000001</v>
      </c>
      <c r="AH110" s="133">
        <f t="shared" si="157"/>
        <v>0</v>
      </c>
      <c r="AI110" s="133">
        <f t="shared" si="157"/>
        <v>0.11174456999999999</v>
      </c>
      <c r="AJ110" s="133">
        <f t="shared" si="157"/>
        <v>0.14423754000000003</v>
      </c>
      <c r="AK110" s="133">
        <f t="shared" si="157"/>
        <v>0</v>
      </c>
      <c r="AL110" s="133">
        <f t="shared" si="157"/>
        <v>9.3066160000000009E-2</v>
      </c>
      <c r="AM110" s="133">
        <f t="shared" si="157"/>
        <v>0</v>
      </c>
      <c r="AN110" s="133">
        <f t="shared" si="157"/>
        <v>5.1171380000000002E-2</v>
      </c>
      <c r="AO110" s="133">
        <f t="shared" si="157"/>
        <v>2.4780887599999999</v>
      </c>
      <c r="AP110" s="133">
        <f t="shared" si="157"/>
        <v>0.19149757000000001</v>
      </c>
      <c r="AQ110" s="133">
        <f t="shared" si="157"/>
        <v>2.2260179999999998</v>
      </c>
      <c r="AR110" s="133">
        <f t="shared" si="157"/>
        <v>0</v>
      </c>
      <c r="AS110" s="133">
        <f t="shared" si="157"/>
        <v>6.0573189999999992E-2</v>
      </c>
      <c r="AT110" s="133">
        <f t="shared" si="157"/>
        <v>0</v>
      </c>
      <c r="AU110" s="133">
        <f t="shared" si="157"/>
        <v>0</v>
      </c>
      <c r="AV110" s="133">
        <f t="shared" si="157"/>
        <v>0</v>
      </c>
      <c r="AW110" s="133">
        <f t="shared" si="157"/>
        <v>0</v>
      </c>
      <c r="AX110" s="133">
        <f t="shared" si="157"/>
        <v>0</v>
      </c>
      <c r="AY110" s="133">
        <f t="shared" si="157"/>
        <v>0</v>
      </c>
      <c r="AZ110" s="133">
        <f t="shared" si="157"/>
        <v>0</v>
      </c>
      <c r="BA110" s="133">
        <f t="shared" si="157"/>
        <v>0</v>
      </c>
      <c r="BB110" s="133">
        <f t="shared" si="157"/>
        <v>0</v>
      </c>
      <c r="BC110" s="133">
        <f t="shared" si="157"/>
        <v>0</v>
      </c>
    </row>
    <row r="111" spans="1:55" s="90" customFormat="1" ht="77.7" x14ac:dyDescent="0.3">
      <c r="A111" s="106" t="s">
        <v>1660</v>
      </c>
      <c r="B111" s="107" t="s">
        <v>761</v>
      </c>
      <c r="C111" s="108" t="s">
        <v>1171</v>
      </c>
      <c r="D111" s="73">
        <v>0.58694400000000002</v>
      </c>
      <c r="E111" s="73">
        <v>2.0727371999999997E-2</v>
      </c>
      <c r="F111" s="73">
        <v>0</v>
      </c>
      <c r="G111" s="73">
        <v>0</v>
      </c>
      <c r="H111" s="73">
        <v>0</v>
      </c>
      <c r="I111" s="73">
        <v>2.0727371999999997E-2</v>
      </c>
      <c r="J111" s="122">
        <f>VLOOKUP(C111,'[1]17'!$C$22:$N$926,8,0)</f>
        <v>1.1499443999999999E-2</v>
      </c>
      <c r="K111" s="122">
        <f>VLOOKUP(C111,'[1]17'!$C$22:$N$926,9,0)</f>
        <v>0</v>
      </c>
      <c r="L111" s="122">
        <f>VLOOKUP(C111,'[1]17'!$C$22:$N$926,10,0)</f>
        <v>0</v>
      </c>
      <c r="M111" s="122">
        <f>VLOOKUP(C111,'[1]17'!$C$22:$N$926,11,0)</f>
        <v>0</v>
      </c>
      <c r="N111" s="122">
        <f>VLOOKUP(C111,'[1]17'!$C$22:$N$926,12,0)</f>
        <v>1.1499443999999999E-2</v>
      </c>
      <c r="O111" s="122">
        <f t="shared" ref="O111:O116" si="158">E111-J111</f>
        <v>9.2279279999999981E-3</v>
      </c>
      <c r="P111" s="122">
        <f t="shared" ref="P111:P116" si="159">F111-K111</f>
        <v>0</v>
      </c>
      <c r="Q111" s="122">
        <f t="shared" ref="Q111:Q116" si="160">G111-L111</f>
        <v>0</v>
      </c>
      <c r="R111" s="122">
        <f t="shared" ref="R111:R116" si="161">H111-M111</f>
        <v>0</v>
      </c>
      <c r="S111" s="122">
        <f t="shared" ref="S111:S116" si="162">I111-N111</f>
        <v>9.2279279999999981E-3</v>
      </c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>
        <v>0.53803200000000007</v>
      </c>
      <c r="AE111" s="73">
        <f t="shared" ref="AE111:AE116" si="163">AF111+AG111+AH111+AI111</f>
        <v>1.727281E-2</v>
      </c>
      <c r="AF111" s="73"/>
      <c r="AG111" s="73"/>
      <c r="AH111" s="73"/>
      <c r="AI111" s="73">
        <v>1.727281E-2</v>
      </c>
      <c r="AJ111" s="122">
        <f>VLOOKUP(C111,'[1]17'!$C$22:$AI$926,29,0)</f>
        <v>9.582870000000002E-3</v>
      </c>
      <c r="AK111" s="122">
        <f>VLOOKUP(C111,'[1]17'!$C$22:$AI$926,30,0)</f>
        <v>0</v>
      </c>
      <c r="AL111" s="122">
        <f>VLOOKUP(C111,'[1]17'!$C$22:$AI$926,31,0)</f>
        <v>0</v>
      </c>
      <c r="AM111" s="122">
        <f>VLOOKUP(C111,'[1]17'!$C$22:$AI$926,32,0)</f>
        <v>0</v>
      </c>
      <c r="AN111" s="122">
        <f>VLOOKUP(C111,'[1]17'!$C$22:$AI$926,33,0)</f>
        <v>9.5828700000000003E-3</v>
      </c>
      <c r="AO111" s="122">
        <f t="shared" ref="AO111:AO116" si="164">AE111-AJ111</f>
        <v>7.6899399999999975E-3</v>
      </c>
      <c r="AP111" s="122">
        <f t="shared" ref="AP111:AP116" si="165">AF111-AK111</f>
        <v>0</v>
      </c>
      <c r="AQ111" s="122">
        <f t="shared" ref="AQ111:AQ116" si="166">AG111-AL111</f>
        <v>0</v>
      </c>
      <c r="AR111" s="122">
        <f t="shared" ref="AR111:AR116" si="167">AH111-AM111</f>
        <v>0</v>
      </c>
      <c r="AS111" s="122">
        <f t="shared" ref="AS111:AS116" si="168">AI111-AN111</f>
        <v>7.6899399999999993E-3</v>
      </c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</row>
    <row r="112" spans="1:55" s="90" customFormat="1" ht="62.2" x14ac:dyDescent="0.3">
      <c r="A112" s="106" t="s">
        <v>1660</v>
      </c>
      <c r="B112" s="107" t="s">
        <v>429</v>
      </c>
      <c r="C112" s="108" t="s">
        <v>507</v>
      </c>
      <c r="D112" s="73">
        <v>1.2E-2</v>
      </c>
      <c r="E112" s="73">
        <v>5.3404799999999997E-4</v>
      </c>
      <c r="F112" s="73">
        <v>0</v>
      </c>
      <c r="G112" s="73">
        <v>0</v>
      </c>
      <c r="H112" s="73">
        <v>0</v>
      </c>
      <c r="I112" s="73">
        <v>5.3404799999999997E-4</v>
      </c>
      <c r="J112" s="122">
        <f>VLOOKUP(C112,'[1]17'!$C$22:$N$926,8,0)</f>
        <v>2.35116E-4</v>
      </c>
      <c r="K112" s="122">
        <f>VLOOKUP(C112,'[1]17'!$C$22:$N$926,9,0)</f>
        <v>0</v>
      </c>
      <c r="L112" s="122">
        <f>VLOOKUP(C112,'[1]17'!$C$22:$N$926,10,0)</f>
        <v>0</v>
      </c>
      <c r="M112" s="122">
        <f>VLOOKUP(C112,'[1]17'!$C$22:$N$926,11,0)</f>
        <v>0</v>
      </c>
      <c r="N112" s="122">
        <f>VLOOKUP(C112,'[1]17'!$C$22:$N$926,12,0)</f>
        <v>2.35116E-4</v>
      </c>
      <c r="O112" s="122">
        <f t="shared" si="158"/>
        <v>2.9893199999999996E-4</v>
      </c>
      <c r="P112" s="122">
        <f t="shared" si="159"/>
        <v>0</v>
      </c>
      <c r="Q112" s="122">
        <f t="shared" si="160"/>
        <v>0</v>
      </c>
      <c r="R112" s="122">
        <f t="shared" si="161"/>
        <v>0</v>
      </c>
      <c r="S112" s="122">
        <f t="shared" si="162"/>
        <v>2.9893199999999996E-4</v>
      </c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>
        <v>0</v>
      </c>
      <c r="AE112" s="73">
        <f t="shared" si="163"/>
        <v>4.4504000000000001E-4</v>
      </c>
      <c r="AF112" s="73"/>
      <c r="AG112" s="73"/>
      <c r="AH112" s="73"/>
      <c r="AI112" s="73">
        <v>4.4504000000000001E-4</v>
      </c>
      <c r="AJ112" s="122">
        <f>VLOOKUP(C112,'[1]17'!$C$22:$AI$926,29,0)</f>
        <v>1.9593E-4</v>
      </c>
      <c r="AK112" s="122">
        <f>VLOOKUP(C112,'[1]17'!$C$22:$AI$926,30,0)</f>
        <v>0</v>
      </c>
      <c r="AL112" s="122">
        <f>VLOOKUP(C112,'[1]17'!$C$22:$AI$926,31,0)</f>
        <v>0</v>
      </c>
      <c r="AM112" s="122">
        <f>VLOOKUP(C112,'[1]17'!$C$22:$AI$926,32,0)</f>
        <v>0</v>
      </c>
      <c r="AN112" s="122">
        <f>VLOOKUP(C112,'[1]17'!$C$22:$AI$926,33,0)</f>
        <v>1.9593E-4</v>
      </c>
      <c r="AO112" s="122">
        <f t="shared" si="164"/>
        <v>2.4910999999999998E-4</v>
      </c>
      <c r="AP112" s="122">
        <f t="shared" si="165"/>
        <v>0</v>
      </c>
      <c r="AQ112" s="122">
        <f t="shared" si="166"/>
        <v>0</v>
      </c>
      <c r="AR112" s="122">
        <f t="shared" si="167"/>
        <v>0</v>
      </c>
      <c r="AS112" s="122">
        <f t="shared" si="168"/>
        <v>2.4910999999999998E-4</v>
      </c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</row>
    <row r="113" spans="1:55" s="90" customFormat="1" ht="77.7" x14ac:dyDescent="0.3">
      <c r="A113" s="106" t="s">
        <v>1660</v>
      </c>
      <c r="B113" s="107" t="s">
        <v>1693</v>
      </c>
      <c r="C113" s="108" t="s">
        <v>1172</v>
      </c>
      <c r="D113" s="73">
        <v>0.56145600000000018</v>
      </c>
      <c r="E113" s="73">
        <v>5.9044547999999995E-2</v>
      </c>
      <c r="F113" s="73">
        <v>3.4056935999999996E-2</v>
      </c>
      <c r="G113" s="73">
        <v>0</v>
      </c>
      <c r="H113" s="73">
        <v>0</v>
      </c>
      <c r="I113" s="73">
        <v>2.4987611999999999E-2</v>
      </c>
      <c r="J113" s="122">
        <f>VLOOKUP(C113,'[1]17'!$C$22:$N$926,8,0)</f>
        <v>4.5057024000000001E-2</v>
      </c>
      <c r="K113" s="122">
        <f>VLOOKUP(C113,'[1]17'!$C$22:$N$926,9,0)</f>
        <v>3.4056935999999996E-2</v>
      </c>
      <c r="L113" s="122">
        <f>VLOOKUP(C113,'[1]17'!$C$22:$N$926,10,0)</f>
        <v>0</v>
      </c>
      <c r="M113" s="122">
        <f>VLOOKUP(C113,'[1]17'!$C$22:$N$926,11,0)</f>
        <v>0</v>
      </c>
      <c r="N113" s="122">
        <f>VLOOKUP(C113,'[1]17'!$C$22:$N$926,12,0)</f>
        <v>1.1000088E-2</v>
      </c>
      <c r="O113" s="122">
        <f t="shared" si="158"/>
        <v>1.3987523999999994E-2</v>
      </c>
      <c r="P113" s="122">
        <f t="shared" si="159"/>
        <v>0</v>
      </c>
      <c r="Q113" s="122">
        <f t="shared" si="160"/>
        <v>0</v>
      </c>
      <c r="R113" s="122">
        <f t="shared" si="161"/>
        <v>0</v>
      </c>
      <c r="S113" s="122">
        <f t="shared" si="162"/>
        <v>1.3987523999999999E-2</v>
      </c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>
        <v>0</v>
      </c>
      <c r="AE113" s="73">
        <f t="shared" si="163"/>
        <v>2.5270868100000001</v>
      </c>
      <c r="AF113" s="73">
        <v>0.18717964000000001</v>
      </c>
      <c r="AG113" s="73">
        <v>2.3190841600000001</v>
      </c>
      <c r="AH113" s="73"/>
      <c r="AI113" s="73">
        <v>2.0823009999999999E-2</v>
      </c>
      <c r="AJ113" s="122">
        <f>VLOOKUP(C113,'[1]17'!$C$22:$AI$926,29,0)</f>
        <v>0.1022329</v>
      </c>
      <c r="AK113" s="122">
        <f>VLOOKUP(C113,'[1]17'!$C$22:$AI$926,30,0)</f>
        <v>0</v>
      </c>
      <c r="AL113" s="122">
        <f>VLOOKUP(C113,'[1]17'!$C$22:$AI$926,31,0)</f>
        <v>9.3066160000000009E-2</v>
      </c>
      <c r="AM113" s="122">
        <f>VLOOKUP(C113,'[1]17'!$C$22:$AI$926,32,0)</f>
        <v>0</v>
      </c>
      <c r="AN113" s="122">
        <f>VLOOKUP(C113,'[1]17'!$C$22:$AI$926,33,0)</f>
        <v>9.1667399999999996E-3</v>
      </c>
      <c r="AO113" s="122">
        <f t="shared" si="164"/>
        <v>2.4248539099999999</v>
      </c>
      <c r="AP113" s="122">
        <f t="shared" si="165"/>
        <v>0.18717964000000001</v>
      </c>
      <c r="AQ113" s="122">
        <f t="shared" si="166"/>
        <v>2.2260179999999998</v>
      </c>
      <c r="AR113" s="122">
        <f t="shared" si="167"/>
        <v>0</v>
      </c>
      <c r="AS113" s="122">
        <f t="shared" si="168"/>
        <v>1.165627E-2</v>
      </c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</row>
    <row r="114" spans="1:55" s="90" customFormat="1" ht="46.65" x14ac:dyDescent="0.3">
      <c r="A114" s="106" t="s">
        <v>1660</v>
      </c>
      <c r="B114" s="107" t="s">
        <v>762</v>
      </c>
      <c r="C114" s="108" t="s">
        <v>1173</v>
      </c>
      <c r="D114" s="73">
        <v>1.342128</v>
      </c>
      <c r="E114" s="73">
        <v>5.9731487999999999E-2</v>
      </c>
      <c r="F114" s="73">
        <v>0</v>
      </c>
      <c r="G114" s="73">
        <v>0</v>
      </c>
      <c r="H114" s="73">
        <v>0</v>
      </c>
      <c r="I114" s="73">
        <v>5.9731487999999999E-2</v>
      </c>
      <c r="J114" s="122">
        <f>VLOOKUP(C114,'[1]17'!$C$22:$N$926,8,0)</f>
        <v>2.6295084000000003E-2</v>
      </c>
      <c r="K114" s="122">
        <f>VLOOKUP(C114,'[1]17'!$C$22:$N$926,9,0)</f>
        <v>0</v>
      </c>
      <c r="L114" s="122">
        <f>VLOOKUP(C114,'[1]17'!$C$22:$N$926,10,0)</f>
        <v>0</v>
      </c>
      <c r="M114" s="122">
        <f>VLOOKUP(C114,'[1]17'!$C$22:$N$926,11,0)</f>
        <v>0</v>
      </c>
      <c r="N114" s="122">
        <f>VLOOKUP(C114,'[1]17'!$C$22:$N$926,12,0)</f>
        <v>2.6295084000000003E-2</v>
      </c>
      <c r="O114" s="122">
        <f t="shared" si="158"/>
        <v>3.3436403999999996E-2</v>
      </c>
      <c r="P114" s="122">
        <f t="shared" si="159"/>
        <v>0</v>
      </c>
      <c r="Q114" s="122">
        <f t="shared" si="160"/>
        <v>0</v>
      </c>
      <c r="R114" s="122">
        <f t="shared" si="161"/>
        <v>0</v>
      </c>
      <c r="S114" s="122">
        <f t="shared" si="162"/>
        <v>3.3436403999999996E-2</v>
      </c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>
        <v>33.11844</v>
      </c>
      <c r="AE114" s="73">
        <f t="shared" si="163"/>
        <v>4.9776239999999999E-2</v>
      </c>
      <c r="AF114" s="73"/>
      <c r="AG114" s="73"/>
      <c r="AH114" s="73"/>
      <c r="AI114" s="73">
        <v>4.9776239999999999E-2</v>
      </c>
      <c r="AJ114" s="122">
        <f>VLOOKUP(C114,'[1]17'!$C$22:$AI$926,29,0)</f>
        <v>2.1912569999999999E-2</v>
      </c>
      <c r="AK114" s="122">
        <f>VLOOKUP(C114,'[1]17'!$C$22:$AI$926,30,0)</f>
        <v>0</v>
      </c>
      <c r="AL114" s="122">
        <f>VLOOKUP(C114,'[1]17'!$C$22:$AI$926,31,0)</f>
        <v>0</v>
      </c>
      <c r="AM114" s="122">
        <f>VLOOKUP(C114,'[1]17'!$C$22:$AI$926,32,0)</f>
        <v>0</v>
      </c>
      <c r="AN114" s="122">
        <f>VLOOKUP(C114,'[1]17'!$C$22:$AI$926,33,0)</f>
        <v>2.1912570000000003E-2</v>
      </c>
      <c r="AO114" s="122">
        <f t="shared" si="164"/>
        <v>2.786367E-2</v>
      </c>
      <c r="AP114" s="122">
        <f t="shared" si="165"/>
        <v>0</v>
      </c>
      <c r="AQ114" s="122">
        <f t="shared" si="166"/>
        <v>0</v>
      </c>
      <c r="AR114" s="122">
        <f t="shared" si="167"/>
        <v>0</v>
      </c>
      <c r="AS114" s="122">
        <f t="shared" si="168"/>
        <v>2.7863669999999997E-2</v>
      </c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</row>
    <row r="115" spans="1:55" s="90" customFormat="1" ht="93.25" x14ac:dyDescent="0.3">
      <c r="A115" s="106" t="s">
        <v>1661</v>
      </c>
      <c r="B115" s="107" t="s">
        <v>763</v>
      </c>
      <c r="C115" s="108" t="s">
        <v>1174</v>
      </c>
      <c r="D115" s="73">
        <v>0.63167999999999991</v>
      </c>
      <c r="E115" s="73">
        <v>3.3294480000000001E-2</v>
      </c>
      <c r="F115" s="73">
        <v>5.1815160000000006E-3</v>
      </c>
      <c r="G115" s="73">
        <v>0</v>
      </c>
      <c r="H115" s="73">
        <v>0</v>
      </c>
      <c r="I115" s="73">
        <v>2.8112963999999997E-2</v>
      </c>
      <c r="J115" s="122">
        <f>VLOOKUP(C115,'[1]17'!$C$22:$N$926,8,0)</f>
        <v>1.2375924E-2</v>
      </c>
      <c r="K115" s="122">
        <f>VLOOKUP(C115,'[1]17'!$C$22:$N$926,9,0)</f>
        <v>0</v>
      </c>
      <c r="L115" s="122">
        <f>VLOOKUP(C115,'[1]17'!$C$22:$N$926,10,0)</f>
        <v>0</v>
      </c>
      <c r="M115" s="122">
        <f>VLOOKUP(C115,'[1]17'!$C$22:$N$926,11,0)</f>
        <v>0</v>
      </c>
      <c r="N115" s="122">
        <f>VLOOKUP(C115,'[1]17'!$C$22:$N$926,12,0)</f>
        <v>1.2375923999999998E-2</v>
      </c>
      <c r="O115" s="122">
        <f t="shared" si="158"/>
        <v>2.0918556000000001E-2</v>
      </c>
      <c r="P115" s="122">
        <f t="shared" si="159"/>
        <v>5.1815160000000006E-3</v>
      </c>
      <c r="Q115" s="122">
        <f t="shared" si="160"/>
        <v>0</v>
      </c>
      <c r="R115" s="122">
        <f t="shared" si="161"/>
        <v>0</v>
      </c>
      <c r="S115" s="122">
        <f t="shared" si="162"/>
        <v>1.5737040000000001E-2</v>
      </c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>
        <v>0.53639999999999999</v>
      </c>
      <c r="AE115" s="73">
        <f t="shared" si="163"/>
        <v>2.77454E-2</v>
      </c>
      <c r="AF115" s="73">
        <v>4.3179300000000011E-3</v>
      </c>
      <c r="AG115" s="73"/>
      <c r="AH115" s="73"/>
      <c r="AI115" s="73">
        <v>2.3427469999999999E-2</v>
      </c>
      <c r="AJ115" s="122">
        <f>VLOOKUP(C115,'[1]17'!$C$22:$AI$926,29,0)</f>
        <v>1.0313270000000001E-2</v>
      </c>
      <c r="AK115" s="122">
        <f>VLOOKUP(C115,'[1]17'!$C$22:$AI$926,30,0)</f>
        <v>0</v>
      </c>
      <c r="AL115" s="122">
        <f>VLOOKUP(C115,'[1]17'!$C$22:$AI$926,31,0)</f>
        <v>0</v>
      </c>
      <c r="AM115" s="122">
        <f>VLOOKUP(C115,'[1]17'!$C$22:$AI$926,32,0)</f>
        <v>0</v>
      </c>
      <c r="AN115" s="122">
        <f>VLOOKUP(C115,'[1]17'!$C$22:$AI$926,33,0)</f>
        <v>1.0313269999999999E-2</v>
      </c>
      <c r="AO115" s="122">
        <f t="shared" si="164"/>
        <v>1.7432129999999997E-2</v>
      </c>
      <c r="AP115" s="122">
        <f t="shared" si="165"/>
        <v>4.3179300000000011E-3</v>
      </c>
      <c r="AQ115" s="122">
        <f t="shared" si="166"/>
        <v>0</v>
      </c>
      <c r="AR115" s="122">
        <f t="shared" si="167"/>
        <v>0</v>
      </c>
      <c r="AS115" s="122">
        <f t="shared" si="168"/>
        <v>1.3114199999999999E-2</v>
      </c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</row>
    <row r="116" spans="1:55" s="90" customFormat="1" ht="108.8" x14ac:dyDescent="0.3">
      <c r="A116" s="106" t="s">
        <v>1660</v>
      </c>
      <c r="B116" s="107" t="s">
        <v>764</v>
      </c>
      <c r="C116" s="108" t="s">
        <v>1175</v>
      </c>
      <c r="D116" s="73">
        <v>3.1863839999999999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122">
        <f>VLOOKUP(C116,'[1]17'!$C$22:$N$926,8,0)</f>
        <v>0</v>
      </c>
      <c r="K116" s="122">
        <f>VLOOKUP(C116,'[1]17'!$C$22:$N$926,9,0)</f>
        <v>0</v>
      </c>
      <c r="L116" s="122">
        <f>VLOOKUP(C116,'[1]17'!$C$22:$N$926,10,0)</f>
        <v>0</v>
      </c>
      <c r="M116" s="122">
        <f>VLOOKUP(C116,'[1]17'!$C$22:$N$926,11,0)</f>
        <v>0</v>
      </c>
      <c r="N116" s="122">
        <f>VLOOKUP(C116,'[1]17'!$C$22:$N$926,12,0)</f>
        <v>0</v>
      </c>
      <c r="O116" s="122">
        <f t="shared" si="158"/>
        <v>0</v>
      </c>
      <c r="P116" s="122">
        <f t="shared" si="159"/>
        <v>0</v>
      </c>
      <c r="Q116" s="122">
        <f t="shared" si="160"/>
        <v>0</v>
      </c>
      <c r="R116" s="122">
        <f t="shared" si="161"/>
        <v>0</v>
      </c>
      <c r="S116" s="122">
        <f t="shared" si="162"/>
        <v>0</v>
      </c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>
        <v>2.6653199999999999</v>
      </c>
      <c r="AE116" s="73">
        <f t="shared" si="163"/>
        <v>0</v>
      </c>
      <c r="AF116" s="73"/>
      <c r="AG116" s="73"/>
      <c r="AH116" s="73"/>
      <c r="AI116" s="73">
        <v>0</v>
      </c>
      <c r="AJ116" s="122">
        <f>VLOOKUP(C116,'[1]17'!$C$22:$AI$926,29,0)</f>
        <v>0</v>
      </c>
      <c r="AK116" s="122">
        <f>VLOOKUP(C116,'[1]17'!$C$22:$AI$926,30,0)</f>
        <v>0</v>
      </c>
      <c r="AL116" s="122">
        <f>VLOOKUP(C116,'[1]17'!$C$22:$AI$926,31,0)</f>
        <v>0</v>
      </c>
      <c r="AM116" s="122">
        <f>VLOOKUP(C116,'[1]17'!$C$22:$AI$926,32,0)</f>
        <v>0</v>
      </c>
      <c r="AN116" s="122">
        <f>VLOOKUP(C116,'[1]17'!$C$22:$AI$926,33,0)</f>
        <v>0</v>
      </c>
      <c r="AO116" s="122">
        <f t="shared" si="164"/>
        <v>0</v>
      </c>
      <c r="AP116" s="122">
        <f t="shared" si="165"/>
        <v>0</v>
      </c>
      <c r="AQ116" s="122">
        <f t="shared" si="166"/>
        <v>0</v>
      </c>
      <c r="AR116" s="122">
        <f t="shared" si="167"/>
        <v>0</v>
      </c>
      <c r="AS116" s="122">
        <f t="shared" si="168"/>
        <v>0</v>
      </c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</row>
    <row r="117" spans="1:55" s="90" customFormat="1" x14ac:dyDescent="0.3">
      <c r="A117" s="103"/>
      <c r="B117" s="110" t="s">
        <v>48</v>
      </c>
      <c r="C117" s="105"/>
      <c r="D117" s="133">
        <f t="shared" ref="D117:BC117" si="169">SUM(D118:D122)</f>
        <v>0.65395200000000009</v>
      </c>
      <c r="E117" s="133">
        <f t="shared" si="169"/>
        <v>4.5230148519999993</v>
      </c>
      <c r="F117" s="133">
        <f t="shared" si="169"/>
        <v>0.34385341199999997</v>
      </c>
      <c r="G117" s="133">
        <f t="shared" si="169"/>
        <v>4.1500572999999994</v>
      </c>
      <c r="H117" s="133">
        <f t="shared" si="169"/>
        <v>0</v>
      </c>
      <c r="I117" s="133">
        <f t="shared" si="169"/>
        <v>2.9104140000000001E-2</v>
      </c>
      <c r="J117" s="133">
        <f t="shared" si="169"/>
        <v>0.28660626</v>
      </c>
      <c r="K117" s="133">
        <f t="shared" si="169"/>
        <v>0.27379397999999999</v>
      </c>
      <c r="L117" s="133">
        <f t="shared" si="169"/>
        <v>0</v>
      </c>
      <c r="M117" s="133">
        <f t="shared" si="169"/>
        <v>0</v>
      </c>
      <c r="N117" s="133">
        <f t="shared" si="169"/>
        <v>1.2812279999999999E-2</v>
      </c>
      <c r="O117" s="133">
        <f t="shared" si="169"/>
        <v>4.2364085919999983</v>
      </c>
      <c r="P117" s="133">
        <f t="shared" si="169"/>
        <v>7.0059431999999977E-2</v>
      </c>
      <c r="Q117" s="133">
        <f t="shared" si="169"/>
        <v>4.1500572999999994</v>
      </c>
      <c r="R117" s="133">
        <f t="shared" si="169"/>
        <v>0</v>
      </c>
      <c r="S117" s="133">
        <f t="shared" si="169"/>
        <v>1.6291859999999998E-2</v>
      </c>
      <c r="T117" s="133">
        <f t="shared" si="169"/>
        <v>0</v>
      </c>
      <c r="U117" s="133">
        <f t="shared" si="169"/>
        <v>0</v>
      </c>
      <c r="V117" s="133">
        <f t="shared" si="169"/>
        <v>0</v>
      </c>
      <c r="W117" s="133">
        <f t="shared" si="169"/>
        <v>0</v>
      </c>
      <c r="X117" s="133">
        <f t="shared" si="169"/>
        <v>0</v>
      </c>
      <c r="Y117" s="133">
        <f t="shared" si="169"/>
        <v>0</v>
      </c>
      <c r="Z117" s="133">
        <f t="shared" si="169"/>
        <v>0</v>
      </c>
      <c r="AA117" s="133">
        <f t="shared" si="169"/>
        <v>0</v>
      </c>
      <c r="AB117" s="133">
        <f t="shared" si="169"/>
        <v>0</v>
      </c>
      <c r="AC117" s="133">
        <f t="shared" si="169"/>
        <v>0</v>
      </c>
      <c r="AD117" s="133">
        <f t="shared" si="169"/>
        <v>0.54596</v>
      </c>
      <c r="AE117" s="133">
        <f t="shared" si="169"/>
        <v>4.8737971499999988</v>
      </c>
      <c r="AF117" s="133">
        <f t="shared" si="169"/>
        <v>0.22897756</v>
      </c>
      <c r="AG117" s="133">
        <f t="shared" si="169"/>
        <v>4.6205661399999993</v>
      </c>
      <c r="AH117" s="133">
        <f t="shared" si="169"/>
        <v>0</v>
      </c>
      <c r="AI117" s="133">
        <f t="shared" si="169"/>
        <v>2.4253450000000003E-2</v>
      </c>
      <c r="AJ117" s="133">
        <f t="shared" si="169"/>
        <v>0.31736623999999997</v>
      </c>
      <c r="AK117" s="133">
        <f t="shared" si="169"/>
        <v>0.19978182</v>
      </c>
      <c r="AL117" s="133">
        <f t="shared" si="169"/>
        <v>0.10690751999999999</v>
      </c>
      <c r="AM117" s="133">
        <f t="shared" si="169"/>
        <v>0</v>
      </c>
      <c r="AN117" s="133">
        <f t="shared" si="169"/>
        <v>1.06769E-2</v>
      </c>
      <c r="AO117" s="133">
        <f t="shared" si="169"/>
        <v>4.5564309099999987</v>
      </c>
      <c r="AP117" s="133">
        <f t="shared" si="169"/>
        <v>2.9195739999999998E-2</v>
      </c>
      <c r="AQ117" s="133">
        <f t="shared" si="169"/>
        <v>4.5136586199999993</v>
      </c>
      <c r="AR117" s="133">
        <f t="shared" si="169"/>
        <v>0</v>
      </c>
      <c r="AS117" s="133">
        <f t="shared" si="169"/>
        <v>1.357655E-2</v>
      </c>
      <c r="AT117" s="133">
        <f t="shared" si="169"/>
        <v>0</v>
      </c>
      <c r="AU117" s="133">
        <f t="shared" si="169"/>
        <v>0</v>
      </c>
      <c r="AV117" s="133">
        <f t="shared" si="169"/>
        <v>0</v>
      </c>
      <c r="AW117" s="133">
        <f t="shared" si="169"/>
        <v>0</v>
      </c>
      <c r="AX117" s="133">
        <f t="shared" si="169"/>
        <v>0</v>
      </c>
      <c r="AY117" s="133">
        <f t="shared" si="169"/>
        <v>0</v>
      </c>
      <c r="AZ117" s="133">
        <f t="shared" si="169"/>
        <v>0</v>
      </c>
      <c r="BA117" s="133">
        <f t="shared" si="169"/>
        <v>0</v>
      </c>
      <c r="BB117" s="133">
        <f t="shared" si="169"/>
        <v>0</v>
      </c>
      <c r="BC117" s="133">
        <f t="shared" si="169"/>
        <v>0</v>
      </c>
    </row>
    <row r="118" spans="1:55" s="90" customFormat="1" ht="46.65" x14ac:dyDescent="0.3">
      <c r="A118" s="106" t="s">
        <v>1660</v>
      </c>
      <c r="B118" s="107" t="s">
        <v>631</v>
      </c>
      <c r="C118" s="108" t="s">
        <v>680</v>
      </c>
      <c r="D118" s="73">
        <v>1.2E-2</v>
      </c>
      <c r="E118" s="73">
        <v>4.150591347999999</v>
      </c>
      <c r="F118" s="73">
        <v>0</v>
      </c>
      <c r="G118" s="73">
        <v>4.1500572999999994</v>
      </c>
      <c r="H118" s="73">
        <v>0</v>
      </c>
      <c r="I118" s="73">
        <v>5.3404799999999997E-4</v>
      </c>
      <c r="J118" s="122">
        <f>VLOOKUP(C118,'[1]17'!$C$22:$N$926,8,0)</f>
        <v>2.35116E-4</v>
      </c>
      <c r="K118" s="122">
        <f>VLOOKUP(C118,'[1]17'!$C$22:$N$926,9,0)</f>
        <v>0</v>
      </c>
      <c r="L118" s="122">
        <f>VLOOKUP(C118,'[1]17'!$C$22:$N$926,10,0)</f>
        <v>0</v>
      </c>
      <c r="M118" s="122">
        <f>VLOOKUP(C118,'[1]17'!$C$22:$N$926,11,0)</f>
        <v>0</v>
      </c>
      <c r="N118" s="122">
        <f>VLOOKUP(C118,'[1]17'!$C$22:$N$926,12,0)</f>
        <v>2.35116E-4</v>
      </c>
      <c r="O118" s="122">
        <f t="shared" ref="O118:O122" si="170">E118-J118</f>
        <v>4.1503562319999991</v>
      </c>
      <c r="P118" s="122">
        <f t="shared" ref="P118:P122" si="171">F118-K118</f>
        <v>0</v>
      </c>
      <c r="Q118" s="122">
        <f t="shared" ref="Q118:Q122" si="172">G118-L118</f>
        <v>4.1500572999999994</v>
      </c>
      <c r="R118" s="122">
        <f t="shared" ref="R118:R122" si="173">H118-M118</f>
        <v>0</v>
      </c>
      <c r="S118" s="122">
        <f t="shared" ref="S118:S122" si="174">I118-N118</f>
        <v>2.9893199999999996E-4</v>
      </c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>
        <v>1.0999999999999999E-2</v>
      </c>
      <c r="AE118" s="73">
        <f t="shared" ref="AE118:AE122" si="175">AF118+AG118+AH118+AI118</f>
        <v>4.3234213899999991</v>
      </c>
      <c r="AF118" s="73"/>
      <c r="AG118" s="73">
        <v>4.3229763499999994</v>
      </c>
      <c r="AH118" s="73"/>
      <c r="AI118" s="73">
        <v>4.4504000000000001E-4</v>
      </c>
      <c r="AJ118" s="122">
        <f>VLOOKUP(C118,'[1]17'!$C$22:$AI$926,29,0)</f>
        <v>1.9593E-4</v>
      </c>
      <c r="AK118" s="122">
        <f>VLOOKUP(C118,'[1]17'!$C$22:$AI$926,30,0)</f>
        <v>0</v>
      </c>
      <c r="AL118" s="122">
        <f>VLOOKUP(C118,'[1]17'!$C$22:$AI$926,31,0)</f>
        <v>0</v>
      </c>
      <c r="AM118" s="122">
        <f>VLOOKUP(C118,'[1]17'!$C$22:$AI$926,32,0)</f>
        <v>0</v>
      </c>
      <c r="AN118" s="122">
        <f>VLOOKUP(C118,'[1]17'!$C$22:$AI$926,33,0)</f>
        <v>1.9593E-4</v>
      </c>
      <c r="AO118" s="122">
        <f t="shared" ref="AO118:AO122" si="176">AE118-AJ118</f>
        <v>4.3232254599999989</v>
      </c>
      <c r="AP118" s="122">
        <f t="shared" ref="AP118:AP122" si="177">AF118-AK118</f>
        <v>0</v>
      </c>
      <c r="AQ118" s="122">
        <f t="shared" ref="AQ118:AQ122" si="178">AG118-AL118</f>
        <v>4.3229763499999994</v>
      </c>
      <c r="AR118" s="122">
        <f t="shared" ref="AR118:AR122" si="179">AH118-AM118</f>
        <v>0</v>
      </c>
      <c r="AS118" s="122">
        <f t="shared" ref="AS118:AS122" si="180">AI118-AN118</f>
        <v>2.4910999999999998E-4</v>
      </c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</row>
    <row r="119" spans="1:55" s="90" customFormat="1" ht="108.8" x14ac:dyDescent="0.3">
      <c r="A119" s="106" t="s">
        <v>1661</v>
      </c>
      <c r="B119" s="107" t="s">
        <v>765</v>
      </c>
      <c r="C119" s="108" t="s">
        <v>1176</v>
      </c>
      <c r="D119" s="73">
        <v>0.320988</v>
      </c>
      <c r="E119" s="73">
        <v>1.9394375999999998E-2</v>
      </c>
      <c r="F119" s="73">
        <v>5.1087839999999999E-3</v>
      </c>
      <c r="G119" s="73">
        <v>0</v>
      </c>
      <c r="H119" s="73">
        <v>0</v>
      </c>
      <c r="I119" s="73">
        <v>1.4285591999999998E-2</v>
      </c>
      <c r="J119" s="122">
        <f>VLOOKUP(C119,'[1]17'!$C$22:$N$926,8,0)</f>
        <v>1.1397611999999998E-2</v>
      </c>
      <c r="K119" s="122">
        <f>VLOOKUP(C119,'[1]17'!$C$22:$N$926,9,0)</f>
        <v>5.1087839999999999E-3</v>
      </c>
      <c r="L119" s="122">
        <f>VLOOKUP(C119,'[1]17'!$C$22:$N$926,10,0)</f>
        <v>0</v>
      </c>
      <c r="M119" s="122">
        <f>VLOOKUP(C119,'[1]17'!$C$22:$N$926,11,0)</f>
        <v>0</v>
      </c>
      <c r="N119" s="122">
        <f>VLOOKUP(C119,'[1]17'!$C$22:$N$926,12,0)</f>
        <v>6.2888279999999998E-3</v>
      </c>
      <c r="O119" s="122">
        <f t="shared" si="170"/>
        <v>7.996764E-3</v>
      </c>
      <c r="P119" s="122">
        <f t="shared" si="171"/>
        <v>0</v>
      </c>
      <c r="Q119" s="122">
        <f t="shared" si="172"/>
        <v>0</v>
      </c>
      <c r="R119" s="122">
        <f t="shared" si="173"/>
        <v>0</v>
      </c>
      <c r="S119" s="122">
        <f t="shared" si="174"/>
        <v>7.9967639999999982E-3</v>
      </c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>
        <v>0.26749000000000001</v>
      </c>
      <c r="AE119" s="73">
        <f t="shared" si="175"/>
        <v>0.1230695</v>
      </c>
      <c r="AF119" s="73">
        <v>4.2573199999999993E-3</v>
      </c>
      <c r="AG119" s="73">
        <v>0.10690752000000001</v>
      </c>
      <c r="AH119" s="73"/>
      <c r="AI119" s="73">
        <v>1.1904659999999999E-2</v>
      </c>
      <c r="AJ119" s="122">
        <f>VLOOKUP(C119,'[1]17'!$C$22:$AI$926,29,0)</f>
        <v>0.11640552999999999</v>
      </c>
      <c r="AK119" s="122">
        <f>VLOOKUP(C119,'[1]17'!$C$22:$AI$926,30,0)</f>
        <v>4.2573200000000002E-3</v>
      </c>
      <c r="AL119" s="122">
        <f>VLOOKUP(C119,'[1]17'!$C$22:$AI$926,31,0)</f>
        <v>0.10690751999999999</v>
      </c>
      <c r="AM119" s="122">
        <f>VLOOKUP(C119,'[1]17'!$C$22:$AI$926,32,0)</f>
        <v>0</v>
      </c>
      <c r="AN119" s="122">
        <f>VLOOKUP(C119,'[1]17'!$C$22:$AI$926,33,0)</f>
        <v>5.2406900000000001E-3</v>
      </c>
      <c r="AO119" s="122">
        <f t="shared" si="176"/>
        <v>6.6639700000000052E-3</v>
      </c>
      <c r="AP119" s="122">
        <f t="shared" si="177"/>
        <v>0</v>
      </c>
      <c r="AQ119" s="122">
        <f t="shared" si="178"/>
        <v>0</v>
      </c>
      <c r="AR119" s="122">
        <f t="shared" si="179"/>
        <v>0</v>
      </c>
      <c r="AS119" s="122">
        <f t="shared" si="180"/>
        <v>6.6639699999999991E-3</v>
      </c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</row>
    <row r="120" spans="1:55" s="90" customFormat="1" ht="93.25" x14ac:dyDescent="0.3">
      <c r="A120" s="106" t="s">
        <v>1661</v>
      </c>
      <c r="B120" s="107" t="s">
        <v>766</v>
      </c>
      <c r="C120" s="108" t="s">
        <v>1177</v>
      </c>
      <c r="D120" s="73">
        <v>0.32096400000000003</v>
      </c>
      <c r="E120" s="73">
        <v>4.8340295999999998E-2</v>
      </c>
      <c r="F120" s="73">
        <v>3.4055795999999999E-2</v>
      </c>
      <c r="G120" s="73">
        <v>0</v>
      </c>
      <c r="H120" s="73">
        <v>0</v>
      </c>
      <c r="I120" s="73">
        <v>1.42845E-2</v>
      </c>
      <c r="J120" s="122">
        <f>VLOOKUP(C120,'[1]17'!$C$22:$N$926,8,0)</f>
        <v>4.0344132000000005E-2</v>
      </c>
      <c r="K120" s="122">
        <f>VLOOKUP(C120,'[1]17'!$C$22:$N$926,9,0)</f>
        <v>3.4055795999999999E-2</v>
      </c>
      <c r="L120" s="122">
        <f>VLOOKUP(C120,'[1]17'!$C$22:$N$926,10,0)</f>
        <v>0</v>
      </c>
      <c r="M120" s="122">
        <f>VLOOKUP(C120,'[1]17'!$C$22:$N$926,11,0)</f>
        <v>0</v>
      </c>
      <c r="N120" s="122">
        <f>VLOOKUP(C120,'[1]17'!$C$22:$N$926,12,0)</f>
        <v>6.2883359999999994E-3</v>
      </c>
      <c r="O120" s="122">
        <f t="shared" si="170"/>
        <v>7.9961639999999931E-3</v>
      </c>
      <c r="P120" s="122">
        <f t="shared" si="171"/>
        <v>0</v>
      </c>
      <c r="Q120" s="122">
        <f t="shared" si="172"/>
        <v>0</v>
      </c>
      <c r="R120" s="122">
        <f t="shared" si="173"/>
        <v>0</v>
      </c>
      <c r="S120" s="122">
        <f t="shared" si="174"/>
        <v>7.996164E-3</v>
      </c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>
        <v>0.26747000000000004</v>
      </c>
      <c r="AE120" s="73">
        <f t="shared" si="175"/>
        <v>0.20258601999999995</v>
      </c>
      <c r="AF120" s="73"/>
      <c r="AG120" s="73">
        <v>0.19068226999999996</v>
      </c>
      <c r="AH120" s="73"/>
      <c r="AI120" s="73">
        <v>1.1903750000000001E-2</v>
      </c>
      <c r="AJ120" s="122">
        <f>VLOOKUP(C120,'[1]17'!$C$22:$AI$926,29,0)</f>
        <v>5.2402799999999991E-3</v>
      </c>
      <c r="AK120" s="122">
        <f>VLOOKUP(C120,'[1]17'!$C$22:$AI$926,30,0)</f>
        <v>0</v>
      </c>
      <c r="AL120" s="122">
        <f>VLOOKUP(C120,'[1]17'!$C$22:$AI$926,31,0)</f>
        <v>0</v>
      </c>
      <c r="AM120" s="122">
        <f>VLOOKUP(C120,'[1]17'!$C$22:$AI$926,32,0)</f>
        <v>0</v>
      </c>
      <c r="AN120" s="122">
        <f>VLOOKUP(C120,'[1]17'!$C$22:$AI$926,33,0)</f>
        <v>5.2402799999999999E-3</v>
      </c>
      <c r="AO120" s="122">
        <f t="shared" si="176"/>
        <v>0.19734573999999996</v>
      </c>
      <c r="AP120" s="122">
        <f t="shared" si="177"/>
        <v>0</v>
      </c>
      <c r="AQ120" s="122">
        <f t="shared" si="178"/>
        <v>0.19068226999999996</v>
      </c>
      <c r="AR120" s="122">
        <f t="shared" si="179"/>
        <v>0</v>
      </c>
      <c r="AS120" s="122">
        <f t="shared" si="180"/>
        <v>6.6634700000000012E-3</v>
      </c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</row>
    <row r="121" spans="1:55" s="90" customFormat="1" ht="124.35" x14ac:dyDescent="0.3">
      <c r="A121" s="106" t="s">
        <v>1661</v>
      </c>
      <c r="B121" s="107" t="s">
        <v>1694</v>
      </c>
      <c r="C121" s="108" t="s">
        <v>1917</v>
      </c>
      <c r="D121" s="73">
        <v>0</v>
      </c>
      <c r="E121" s="73">
        <v>3.5024543999999998E-2</v>
      </c>
      <c r="F121" s="73">
        <v>3.5024543999999998E-2</v>
      </c>
      <c r="G121" s="73">
        <v>0</v>
      </c>
      <c r="H121" s="73">
        <v>0</v>
      </c>
      <c r="I121" s="73">
        <v>0</v>
      </c>
      <c r="J121" s="122"/>
      <c r="K121" s="122"/>
      <c r="L121" s="122"/>
      <c r="M121" s="122"/>
      <c r="N121" s="122"/>
      <c r="O121" s="122">
        <f t="shared" si="170"/>
        <v>3.5024543999999998E-2</v>
      </c>
      <c r="P121" s="122">
        <f t="shared" si="171"/>
        <v>3.5024543999999998E-2</v>
      </c>
      <c r="Q121" s="122">
        <f t="shared" si="172"/>
        <v>0</v>
      </c>
      <c r="R121" s="122">
        <f t="shared" si="173"/>
        <v>0</v>
      </c>
      <c r="S121" s="122">
        <f t="shared" si="174"/>
        <v>0</v>
      </c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>
        <v>0</v>
      </c>
      <c r="AE121" s="73">
        <f t="shared" si="175"/>
        <v>0</v>
      </c>
      <c r="AF121" s="73"/>
      <c r="AG121" s="73"/>
      <c r="AH121" s="73"/>
      <c r="AI121" s="73">
        <v>0</v>
      </c>
      <c r="AJ121" s="122"/>
      <c r="AK121" s="122"/>
      <c r="AL121" s="122"/>
      <c r="AM121" s="122"/>
      <c r="AN121" s="122"/>
      <c r="AO121" s="122">
        <f t="shared" si="176"/>
        <v>0</v>
      </c>
      <c r="AP121" s="122">
        <f t="shared" si="177"/>
        <v>0</v>
      </c>
      <c r="AQ121" s="122">
        <f t="shared" si="178"/>
        <v>0</v>
      </c>
      <c r="AR121" s="122">
        <f t="shared" si="179"/>
        <v>0</v>
      </c>
      <c r="AS121" s="122">
        <f t="shared" si="180"/>
        <v>0</v>
      </c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</row>
    <row r="122" spans="1:55" s="90" customFormat="1" ht="93.25" x14ac:dyDescent="0.3">
      <c r="A122" s="106" t="s">
        <v>1661</v>
      </c>
      <c r="B122" s="107" t="s">
        <v>767</v>
      </c>
      <c r="C122" s="108" t="s">
        <v>1178</v>
      </c>
      <c r="D122" s="73">
        <v>0</v>
      </c>
      <c r="E122" s="73">
        <v>0.26966428799999997</v>
      </c>
      <c r="F122" s="73">
        <v>0.26966428799999997</v>
      </c>
      <c r="G122" s="73">
        <v>0</v>
      </c>
      <c r="H122" s="73">
        <v>0</v>
      </c>
      <c r="I122" s="73">
        <v>0</v>
      </c>
      <c r="J122" s="122">
        <f>VLOOKUP(C122,'[1]17'!$C$22:$N$926,8,0)</f>
        <v>0.23462939999999999</v>
      </c>
      <c r="K122" s="122">
        <f>VLOOKUP(C122,'[1]17'!$C$22:$N$926,9,0)</f>
        <v>0.23462939999999999</v>
      </c>
      <c r="L122" s="122">
        <f>VLOOKUP(C122,'[1]17'!$C$22:$N$926,10,0)</f>
        <v>0</v>
      </c>
      <c r="M122" s="122">
        <f>VLOOKUP(C122,'[1]17'!$C$22:$N$926,11,0)</f>
        <v>0</v>
      </c>
      <c r="N122" s="122">
        <f>VLOOKUP(C122,'[1]17'!$C$22:$N$926,12,0)</f>
        <v>0</v>
      </c>
      <c r="O122" s="122">
        <f t="shared" si="170"/>
        <v>3.5034887999999986E-2</v>
      </c>
      <c r="P122" s="122">
        <f t="shared" si="171"/>
        <v>3.5034887999999986E-2</v>
      </c>
      <c r="Q122" s="122">
        <f t="shared" si="172"/>
        <v>0</v>
      </c>
      <c r="R122" s="122">
        <f t="shared" si="173"/>
        <v>0</v>
      </c>
      <c r="S122" s="122">
        <f t="shared" si="174"/>
        <v>0</v>
      </c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>
        <v>0</v>
      </c>
      <c r="AE122" s="73">
        <f t="shared" si="175"/>
        <v>0.22472023999999999</v>
      </c>
      <c r="AF122" s="73">
        <v>0.22472023999999999</v>
      </c>
      <c r="AG122" s="73"/>
      <c r="AH122" s="73"/>
      <c r="AI122" s="73">
        <v>0</v>
      </c>
      <c r="AJ122" s="122">
        <f>VLOOKUP(C122,'[1]17'!$C$22:$AI$926,29,0)</f>
        <v>0.19552449999999999</v>
      </c>
      <c r="AK122" s="122">
        <f>VLOOKUP(C122,'[1]17'!$C$22:$AI$926,30,0)</f>
        <v>0.19552449999999999</v>
      </c>
      <c r="AL122" s="122">
        <f>VLOOKUP(C122,'[1]17'!$C$22:$AI$926,31,0)</f>
        <v>0</v>
      </c>
      <c r="AM122" s="122">
        <f>VLOOKUP(C122,'[1]17'!$C$22:$AI$926,32,0)</f>
        <v>0</v>
      </c>
      <c r="AN122" s="122">
        <f>VLOOKUP(C122,'[1]17'!$C$22:$AI$926,33,0)</f>
        <v>0</v>
      </c>
      <c r="AO122" s="122">
        <f t="shared" si="176"/>
        <v>2.9195739999999998E-2</v>
      </c>
      <c r="AP122" s="122">
        <f t="shared" si="177"/>
        <v>2.9195739999999998E-2</v>
      </c>
      <c r="AQ122" s="122">
        <f t="shared" si="178"/>
        <v>0</v>
      </c>
      <c r="AR122" s="122">
        <f t="shared" si="179"/>
        <v>0</v>
      </c>
      <c r="AS122" s="122">
        <f t="shared" si="180"/>
        <v>0</v>
      </c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</row>
    <row r="123" spans="1:55" s="90" customFormat="1" ht="30.05" x14ac:dyDescent="0.3">
      <c r="A123" s="103"/>
      <c r="B123" s="110" t="s">
        <v>124</v>
      </c>
      <c r="C123" s="105"/>
      <c r="D123" s="133">
        <f t="shared" ref="D123:BC123" si="181">SUM(D124:D127)</f>
        <v>0</v>
      </c>
      <c r="E123" s="133">
        <f t="shared" si="181"/>
        <v>0.64866205200000004</v>
      </c>
      <c r="F123" s="133">
        <f t="shared" si="181"/>
        <v>0.64866205200000004</v>
      </c>
      <c r="G123" s="133">
        <f t="shared" si="181"/>
        <v>0</v>
      </c>
      <c r="H123" s="133">
        <f t="shared" si="181"/>
        <v>0</v>
      </c>
      <c r="I123" s="133">
        <f t="shared" si="181"/>
        <v>0</v>
      </c>
      <c r="J123" s="133">
        <f t="shared" si="181"/>
        <v>0.64348028400000001</v>
      </c>
      <c r="K123" s="133">
        <f t="shared" si="181"/>
        <v>0.6434802839999999</v>
      </c>
      <c r="L123" s="133">
        <f t="shared" si="181"/>
        <v>0</v>
      </c>
      <c r="M123" s="133">
        <f t="shared" si="181"/>
        <v>0</v>
      </c>
      <c r="N123" s="133">
        <f t="shared" si="181"/>
        <v>0</v>
      </c>
      <c r="O123" s="133">
        <f t="shared" si="181"/>
        <v>5.181768000000031E-3</v>
      </c>
      <c r="P123" s="133">
        <f t="shared" si="181"/>
        <v>5.1817680000000588E-3</v>
      </c>
      <c r="Q123" s="133">
        <f t="shared" si="181"/>
        <v>0</v>
      </c>
      <c r="R123" s="133">
        <f t="shared" si="181"/>
        <v>0</v>
      </c>
      <c r="S123" s="133">
        <f t="shared" si="181"/>
        <v>0</v>
      </c>
      <c r="T123" s="133">
        <f t="shared" si="181"/>
        <v>0</v>
      </c>
      <c r="U123" s="133">
        <f t="shared" si="181"/>
        <v>0</v>
      </c>
      <c r="V123" s="133">
        <f t="shared" si="181"/>
        <v>0</v>
      </c>
      <c r="W123" s="133">
        <f t="shared" si="181"/>
        <v>0</v>
      </c>
      <c r="X123" s="133">
        <f t="shared" si="181"/>
        <v>0</v>
      </c>
      <c r="Y123" s="133">
        <f t="shared" si="181"/>
        <v>0</v>
      </c>
      <c r="Z123" s="133">
        <f t="shared" si="181"/>
        <v>0</v>
      </c>
      <c r="AA123" s="133">
        <f t="shared" si="181"/>
        <v>0</v>
      </c>
      <c r="AB123" s="133">
        <f t="shared" si="181"/>
        <v>0</v>
      </c>
      <c r="AC123" s="133">
        <f t="shared" si="181"/>
        <v>0</v>
      </c>
      <c r="AD123" s="133">
        <f t="shared" si="181"/>
        <v>0</v>
      </c>
      <c r="AE123" s="133">
        <f t="shared" si="181"/>
        <v>0.68092277000000001</v>
      </c>
      <c r="AF123" s="133">
        <f t="shared" si="181"/>
        <v>0.40465474000000001</v>
      </c>
      <c r="AG123" s="133">
        <f t="shared" si="181"/>
        <v>0.27626803</v>
      </c>
      <c r="AH123" s="133">
        <f t="shared" si="181"/>
        <v>0</v>
      </c>
      <c r="AI123" s="133">
        <f t="shared" si="181"/>
        <v>0</v>
      </c>
      <c r="AJ123" s="133">
        <f t="shared" si="181"/>
        <v>0.61821804999999996</v>
      </c>
      <c r="AK123" s="133">
        <f t="shared" si="181"/>
        <v>0.34195001999999997</v>
      </c>
      <c r="AL123" s="133">
        <f t="shared" si="181"/>
        <v>0.27626803</v>
      </c>
      <c r="AM123" s="133">
        <f t="shared" si="181"/>
        <v>0</v>
      </c>
      <c r="AN123" s="133">
        <f t="shared" si="181"/>
        <v>0</v>
      </c>
      <c r="AO123" s="133">
        <f t="shared" si="181"/>
        <v>6.2704720000000019E-2</v>
      </c>
      <c r="AP123" s="133">
        <f t="shared" si="181"/>
        <v>6.2704720000000019E-2</v>
      </c>
      <c r="AQ123" s="133">
        <f t="shared" si="181"/>
        <v>0</v>
      </c>
      <c r="AR123" s="133">
        <f t="shared" si="181"/>
        <v>0</v>
      </c>
      <c r="AS123" s="133">
        <f t="shared" si="181"/>
        <v>0</v>
      </c>
      <c r="AT123" s="133">
        <f t="shared" si="181"/>
        <v>0</v>
      </c>
      <c r="AU123" s="133">
        <f t="shared" si="181"/>
        <v>0</v>
      </c>
      <c r="AV123" s="133">
        <f t="shared" si="181"/>
        <v>0</v>
      </c>
      <c r="AW123" s="133">
        <f t="shared" si="181"/>
        <v>0</v>
      </c>
      <c r="AX123" s="133">
        <f t="shared" si="181"/>
        <v>0</v>
      </c>
      <c r="AY123" s="133">
        <f t="shared" si="181"/>
        <v>0</v>
      </c>
      <c r="AZ123" s="133">
        <f t="shared" si="181"/>
        <v>0</v>
      </c>
      <c r="BA123" s="133">
        <f t="shared" si="181"/>
        <v>0</v>
      </c>
      <c r="BB123" s="133">
        <f t="shared" si="181"/>
        <v>0</v>
      </c>
      <c r="BC123" s="133">
        <f t="shared" si="181"/>
        <v>0</v>
      </c>
    </row>
    <row r="124" spans="1:55" s="90" customFormat="1" ht="93.25" x14ac:dyDescent="0.3">
      <c r="A124" s="106" t="s">
        <v>1660</v>
      </c>
      <c r="B124" s="107" t="s">
        <v>768</v>
      </c>
      <c r="C124" s="108" t="s">
        <v>1179</v>
      </c>
      <c r="D124" s="73">
        <v>0</v>
      </c>
      <c r="E124" s="73">
        <v>0.23321324400000004</v>
      </c>
      <c r="F124" s="73">
        <v>0.23321324400000004</v>
      </c>
      <c r="G124" s="73">
        <v>0</v>
      </c>
      <c r="H124" s="73">
        <v>0</v>
      </c>
      <c r="I124" s="73">
        <v>0</v>
      </c>
      <c r="J124" s="122">
        <f>VLOOKUP(C124,'[1]17'!$C$22:$N$926,8,0)</f>
        <v>0.22803147600000001</v>
      </c>
      <c r="K124" s="122">
        <f>VLOOKUP(C124,'[1]17'!$C$22:$N$926,9,0)</f>
        <v>0.22803147599999998</v>
      </c>
      <c r="L124" s="122">
        <f>VLOOKUP(C124,'[1]17'!$C$22:$N$926,10,0)</f>
        <v>0</v>
      </c>
      <c r="M124" s="122">
        <f>VLOOKUP(C124,'[1]17'!$C$22:$N$926,11,0)</f>
        <v>0</v>
      </c>
      <c r="N124" s="122">
        <f>VLOOKUP(C124,'[1]17'!$C$22:$N$926,12,0)</f>
        <v>0</v>
      </c>
      <c r="O124" s="122">
        <f t="shared" ref="O124:O127" si="182">E124-J124</f>
        <v>5.181768000000031E-3</v>
      </c>
      <c r="P124" s="122">
        <f t="shared" ref="P124:P127" si="183">F124-K124</f>
        <v>5.1817680000000588E-3</v>
      </c>
      <c r="Q124" s="122">
        <f t="shared" ref="Q124:Q127" si="184">G124-L124</f>
        <v>0</v>
      </c>
      <c r="R124" s="122">
        <f t="shared" ref="R124:R127" si="185">H124-M124</f>
        <v>0</v>
      </c>
      <c r="S124" s="122">
        <f t="shared" ref="S124:S127" si="186">I124-N124</f>
        <v>0</v>
      </c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>
        <v>0</v>
      </c>
      <c r="AE124" s="73">
        <f t="shared" ref="AE124:AE127" si="187">AF124+AG124+AH124+AI124</f>
        <v>4.3181400000000007E-3</v>
      </c>
      <c r="AF124" s="73">
        <v>4.3181400000000007E-3</v>
      </c>
      <c r="AG124" s="73"/>
      <c r="AH124" s="73"/>
      <c r="AI124" s="73">
        <v>0</v>
      </c>
      <c r="AJ124" s="122">
        <f>VLOOKUP(C124,'[1]17'!$C$22:$AI$926,29,0)</f>
        <v>0</v>
      </c>
      <c r="AK124" s="122">
        <f>VLOOKUP(C124,'[1]17'!$C$22:$AI$926,30,0)</f>
        <v>0</v>
      </c>
      <c r="AL124" s="122">
        <f>VLOOKUP(C124,'[1]17'!$C$22:$AI$926,31,0)</f>
        <v>0</v>
      </c>
      <c r="AM124" s="122">
        <f>VLOOKUP(C124,'[1]17'!$C$22:$AI$926,32,0)</f>
        <v>0</v>
      </c>
      <c r="AN124" s="122">
        <f>VLOOKUP(C124,'[1]17'!$C$22:$AI$926,33,0)</f>
        <v>0</v>
      </c>
      <c r="AO124" s="122">
        <f t="shared" ref="AO124:AO127" si="188">AE124-AJ124</f>
        <v>4.3181400000000007E-3</v>
      </c>
      <c r="AP124" s="122">
        <f t="shared" ref="AP124:AP127" si="189">AF124-AK124</f>
        <v>4.3181400000000007E-3</v>
      </c>
      <c r="AQ124" s="122">
        <f t="shared" ref="AQ124:AQ127" si="190">AG124-AL124</f>
        <v>0</v>
      </c>
      <c r="AR124" s="122">
        <f t="shared" ref="AR124:AR127" si="191">AH124-AM124</f>
        <v>0</v>
      </c>
      <c r="AS124" s="122">
        <f t="shared" ref="AS124:AS127" si="192">AI124-AN124</f>
        <v>0</v>
      </c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</row>
    <row r="125" spans="1:55" s="90" customFormat="1" ht="108.8" x14ac:dyDescent="0.3">
      <c r="A125" s="106" t="s">
        <v>1661</v>
      </c>
      <c r="B125" s="107" t="s">
        <v>769</v>
      </c>
      <c r="C125" s="108" t="s">
        <v>1180</v>
      </c>
      <c r="D125" s="73">
        <v>0</v>
      </c>
      <c r="E125" s="73">
        <v>0.19412271599999997</v>
      </c>
      <c r="F125" s="73">
        <v>0.19412271599999997</v>
      </c>
      <c r="G125" s="73">
        <v>0</v>
      </c>
      <c r="H125" s="73">
        <v>0</v>
      </c>
      <c r="I125" s="73">
        <v>0</v>
      </c>
      <c r="J125" s="122">
        <f>VLOOKUP(C125,'[1]17'!$C$22:$N$926,8,0)</f>
        <v>0.19412271599999997</v>
      </c>
      <c r="K125" s="122">
        <f>VLOOKUP(C125,'[1]17'!$C$22:$N$926,9,0)</f>
        <v>0.19412271599999997</v>
      </c>
      <c r="L125" s="122">
        <f>VLOOKUP(C125,'[1]17'!$C$22:$N$926,10,0)</f>
        <v>0</v>
      </c>
      <c r="M125" s="122">
        <f>VLOOKUP(C125,'[1]17'!$C$22:$N$926,11,0)</f>
        <v>0</v>
      </c>
      <c r="N125" s="122">
        <f>VLOOKUP(C125,'[1]17'!$C$22:$N$926,12,0)</f>
        <v>0</v>
      </c>
      <c r="O125" s="122">
        <f t="shared" si="182"/>
        <v>0</v>
      </c>
      <c r="P125" s="122">
        <f t="shared" si="183"/>
        <v>0</v>
      </c>
      <c r="Q125" s="122">
        <f t="shared" si="184"/>
        <v>0</v>
      </c>
      <c r="R125" s="122">
        <f t="shared" si="185"/>
        <v>0</v>
      </c>
      <c r="S125" s="122">
        <f t="shared" si="186"/>
        <v>0</v>
      </c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>
        <v>0</v>
      </c>
      <c r="AE125" s="73">
        <f t="shared" si="187"/>
        <v>0.32846234999999996</v>
      </c>
      <c r="AF125" s="73">
        <v>0.19096129000000001</v>
      </c>
      <c r="AG125" s="73">
        <v>0.13750105999999995</v>
      </c>
      <c r="AH125" s="73"/>
      <c r="AI125" s="73">
        <v>0</v>
      </c>
      <c r="AJ125" s="122">
        <f>VLOOKUP(C125,'[1]17'!$C$22:$AI$926,29,0)</f>
        <v>0.29926998999999999</v>
      </c>
      <c r="AK125" s="122">
        <f>VLOOKUP(C125,'[1]17'!$C$22:$AI$926,30,0)</f>
        <v>0.16176893000000001</v>
      </c>
      <c r="AL125" s="122">
        <f>VLOOKUP(C125,'[1]17'!$C$22:$AI$926,31,0)</f>
        <v>0.13750105999999998</v>
      </c>
      <c r="AM125" s="122">
        <f>VLOOKUP(C125,'[1]17'!$C$22:$AI$926,32,0)</f>
        <v>0</v>
      </c>
      <c r="AN125" s="122">
        <f>VLOOKUP(C125,'[1]17'!$C$22:$AI$926,33,0)</f>
        <v>0</v>
      </c>
      <c r="AO125" s="122">
        <f t="shared" si="188"/>
        <v>2.9192359999999973E-2</v>
      </c>
      <c r="AP125" s="122">
        <f t="shared" si="189"/>
        <v>2.9192360000000001E-2</v>
      </c>
      <c r="AQ125" s="122">
        <f t="shared" si="190"/>
        <v>0</v>
      </c>
      <c r="AR125" s="122">
        <f t="shared" si="191"/>
        <v>0</v>
      </c>
      <c r="AS125" s="122">
        <f t="shared" si="192"/>
        <v>0</v>
      </c>
      <c r="AT125" s="122"/>
      <c r="AU125" s="122"/>
      <c r="AV125" s="122"/>
      <c r="AW125" s="122"/>
      <c r="AX125" s="122"/>
      <c r="AY125" s="122"/>
      <c r="AZ125" s="122"/>
      <c r="BA125" s="122"/>
      <c r="BB125" s="122"/>
      <c r="BC125" s="122"/>
    </row>
    <row r="126" spans="1:55" s="90" customFormat="1" ht="108.8" x14ac:dyDescent="0.3">
      <c r="A126" s="106" t="s">
        <v>1661</v>
      </c>
      <c r="B126" s="107" t="s">
        <v>770</v>
      </c>
      <c r="C126" s="108" t="s">
        <v>1181</v>
      </c>
      <c r="D126" s="73">
        <v>0</v>
      </c>
      <c r="E126" s="73">
        <v>0.216217308</v>
      </c>
      <c r="F126" s="73">
        <v>0.216217308</v>
      </c>
      <c r="G126" s="73">
        <v>0</v>
      </c>
      <c r="H126" s="73">
        <v>0</v>
      </c>
      <c r="I126" s="73">
        <v>0</v>
      </c>
      <c r="J126" s="122">
        <f>VLOOKUP(C126,'[1]17'!$C$22:$N$926,8,0)</f>
        <v>0.21621730799999997</v>
      </c>
      <c r="K126" s="122">
        <f>VLOOKUP(C126,'[1]17'!$C$22:$N$926,9,0)</f>
        <v>0.216217308</v>
      </c>
      <c r="L126" s="122">
        <f>VLOOKUP(C126,'[1]17'!$C$22:$N$926,10,0)</f>
        <v>0</v>
      </c>
      <c r="M126" s="122">
        <f>VLOOKUP(C126,'[1]17'!$C$22:$N$926,11,0)</f>
        <v>0</v>
      </c>
      <c r="N126" s="122">
        <f>VLOOKUP(C126,'[1]17'!$C$22:$N$926,12,0)</f>
        <v>0</v>
      </c>
      <c r="O126" s="122">
        <f t="shared" si="182"/>
        <v>0</v>
      </c>
      <c r="P126" s="122">
        <f t="shared" si="183"/>
        <v>0</v>
      </c>
      <c r="Q126" s="122">
        <f t="shared" si="184"/>
        <v>0</v>
      </c>
      <c r="R126" s="122">
        <f t="shared" si="185"/>
        <v>0</v>
      </c>
      <c r="S126" s="122">
        <f t="shared" si="186"/>
        <v>0</v>
      </c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>
        <v>0</v>
      </c>
      <c r="AE126" s="73">
        <f t="shared" si="187"/>
        <v>0.34814228000000003</v>
      </c>
      <c r="AF126" s="73">
        <v>0.20937531000000001</v>
      </c>
      <c r="AG126" s="73">
        <v>0.13876697000000002</v>
      </c>
      <c r="AH126" s="73"/>
      <c r="AI126" s="73">
        <v>0</v>
      </c>
      <c r="AJ126" s="122">
        <f>VLOOKUP(C126,'[1]17'!$C$22:$AI$926,29,0)</f>
        <v>0.31894805999999998</v>
      </c>
      <c r="AK126" s="122">
        <f>VLOOKUP(C126,'[1]17'!$C$22:$AI$926,30,0)</f>
        <v>0.18018108999999999</v>
      </c>
      <c r="AL126" s="122">
        <f>VLOOKUP(C126,'[1]17'!$C$22:$AI$926,31,0)</f>
        <v>0.13876696999999999</v>
      </c>
      <c r="AM126" s="122">
        <f>VLOOKUP(C126,'[1]17'!$C$22:$AI$926,32,0)</f>
        <v>0</v>
      </c>
      <c r="AN126" s="122">
        <f>VLOOKUP(C126,'[1]17'!$C$22:$AI$926,33,0)</f>
        <v>0</v>
      </c>
      <c r="AO126" s="122">
        <f t="shared" si="188"/>
        <v>2.9194220000000048E-2</v>
      </c>
      <c r="AP126" s="122">
        <f t="shared" si="189"/>
        <v>2.9194220000000021E-2</v>
      </c>
      <c r="AQ126" s="122">
        <f t="shared" si="190"/>
        <v>0</v>
      </c>
      <c r="AR126" s="122">
        <f t="shared" si="191"/>
        <v>0</v>
      </c>
      <c r="AS126" s="122">
        <f t="shared" si="192"/>
        <v>0</v>
      </c>
      <c r="AT126" s="122"/>
      <c r="AU126" s="122"/>
      <c r="AV126" s="122"/>
      <c r="AW126" s="122"/>
      <c r="AX126" s="122"/>
      <c r="AY126" s="122"/>
      <c r="AZ126" s="122"/>
      <c r="BA126" s="122"/>
      <c r="BB126" s="122"/>
      <c r="BC126" s="122"/>
    </row>
    <row r="127" spans="1:55" s="90" customFormat="1" ht="108.8" x14ac:dyDescent="0.3">
      <c r="A127" s="106" t="s">
        <v>1661</v>
      </c>
      <c r="B127" s="107" t="s">
        <v>1695</v>
      </c>
      <c r="C127" s="108" t="s">
        <v>1182</v>
      </c>
      <c r="D127" s="73">
        <v>0</v>
      </c>
      <c r="E127" s="73">
        <v>5.1087839999999999E-3</v>
      </c>
      <c r="F127" s="73">
        <v>5.1087839999999999E-3</v>
      </c>
      <c r="G127" s="73">
        <v>0</v>
      </c>
      <c r="H127" s="73">
        <v>0</v>
      </c>
      <c r="I127" s="73">
        <v>0</v>
      </c>
      <c r="J127" s="122">
        <f>VLOOKUP(C127,'[1]17'!$C$22:$N$926,8,0)</f>
        <v>5.1087839999999999E-3</v>
      </c>
      <c r="K127" s="122">
        <f>VLOOKUP(C127,'[1]17'!$C$22:$N$926,9,0)</f>
        <v>5.1087839999999999E-3</v>
      </c>
      <c r="L127" s="122">
        <f>VLOOKUP(C127,'[1]17'!$C$22:$N$926,10,0)</f>
        <v>0</v>
      </c>
      <c r="M127" s="122">
        <f>VLOOKUP(C127,'[1]17'!$C$22:$N$926,11,0)</f>
        <v>0</v>
      </c>
      <c r="N127" s="122">
        <f>VLOOKUP(C127,'[1]17'!$C$22:$N$926,12,0)</f>
        <v>0</v>
      </c>
      <c r="O127" s="122">
        <f t="shared" si="182"/>
        <v>0</v>
      </c>
      <c r="P127" s="122">
        <f t="shared" si="183"/>
        <v>0</v>
      </c>
      <c r="Q127" s="122">
        <f t="shared" si="184"/>
        <v>0</v>
      </c>
      <c r="R127" s="122">
        <f t="shared" si="185"/>
        <v>0</v>
      </c>
      <c r="S127" s="122">
        <f t="shared" si="186"/>
        <v>0</v>
      </c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>
        <v>0</v>
      </c>
      <c r="AE127" s="73">
        <f t="shared" si="187"/>
        <v>0</v>
      </c>
      <c r="AF127" s="73"/>
      <c r="AG127" s="73"/>
      <c r="AH127" s="73"/>
      <c r="AI127" s="73">
        <v>0</v>
      </c>
      <c r="AJ127" s="122">
        <f>VLOOKUP(C127,'[1]17'!$C$22:$AI$926,29,0)</f>
        <v>0</v>
      </c>
      <c r="AK127" s="122">
        <f>VLOOKUP(C127,'[1]17'!$C$22:$AI$926,30,0)</f>
        <v>0</v>
      </c>
      <c r="AL127" s="122">
        <f>VLOOKUP(C127,'[1]17'!$C$22:$AI$926,31,0)</f>
        <v>0</v>
      </c>
      <c r="AM127" s="122">
        <f>VLOOKUP(C127,'[1]17'!$C$22:$AI$926,32,0)</f>
        <v>0</v>
      </c>
      <c r="AN127" s="122">
        <f>VLOOKUP(C127,'[1]17'!$C$22:$AI$926,33,0)</f>
        <v>0</v>
      </c>
      <c r="AO127" s="122">
        <f t="shared" si="188"/>
        <v>0</v>
      </c>
      <c r="AP127" s="122">
        <f t="shared" si="189"/>
        <v>0</v>
      </c>
      <c r="AQ127" s="122">
        <f t="shared" si="190"/>
        <v>0</v>
      </c>
      <c r="AR127" s="122">
        <f t="shared" si="191"/>
        <v>0</v>
      </c>
      <c r="AS127" s="122">
        <f t="shared" si="192"/>
        <v>0</v>
      </c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</row>
    <row r="128" spans="1:55" s="90" customFormat="1" x14ac:dyDescent="0.3">
      <c r="A128" s="103"/>
      <c r="B128" s="110" t="s">
        <v>49</v>
      </c>
      <c r="C128" s="105"/>
      <c r="D128" s="133">
        <f t="shared" ref="D128:BC128" si="193">SUM(D129:D131)</f>
        <v>2.194572</v>
      </c>
      <c r="E128" s="133">
        <f t="shared" si="193"/>
        <v>9.7669500000000006E-2</v>
      </c>
      <c r="F128" s="133">
        <f t="shared" si="193"/>
        <v>0</v>
      </c>
      <c r="G128" s="133">
        <f t="shared" si="193"/>
        <v>0</v>
      </c>
      <c r="H128" s="133">
        <f t="shared" si="193"/>
        <v>0</v>
      </c>
      <c r="I128" s="133">
        <f t="shared" si="193"/>
        <v>9.7669500000000006E-2</v>
      </c>
      <c r="J128" s="133">
        <f t="shared" si="193"/>
        <v>4.2996227999999997E-2</v>
      </c>
      <c r="K128" s="133">
        <f t="shared" si="193"/>
        <v>0</v>
      </c>
      <c r="L128" s="133">
        <f t="shared" si="193"/>
        <v>0</v>
      </c>
      <c r="M128" s="133">
        <f t="shared" si="193"/>
        <v>0</v>
      </c>
      <c r="N128" s="133">
        <f t="shared" si="193"/>
        <v>4.2996228000000004E-2</v>
      </c>
      <c r="O128" s="133">
        <f t="shared" si="193"/>
        <v>5.4673272000000002E-2</v>
      </c>
      <c r="P128" s="133">
        <f t="shared" si="193"/>
        <v>0</v>
      </c>
      <c r="Q128" s="133">
        <f t="shared" si="193"/>
        <v>0</v>
      </c>
      <c r="R128" s="133">
        <f t="shared" si="193"/>
        <v>0</v>
      </c>
      <c r="S128" s="133">
        <f t="shared" si="193"/>
        <v>5.4673271999999995E-2</v>
      </c>
      <c r="T128" s="133">
        <f t="shared" si="193"/>
        <v>0</v>
      </c>
      <c r="U128" s="133">
        <f t="shared" si="193"/>
        <v>0</v>
      </c>
      <c r="V128" s="133">
        <f t="shared" si="193"/>
        <v>0</v>
      </c>
      <c r="W128" s="133">
        <f t="shared" si="193"/>
        <v>0</v>
      </c>
      <c r="X128" s="133">
        <f t="shared" si="193"/>
        <v>0</v>
      </c>
      <c r="Y128" s="133">
        <f t="shared" si="193"/>
        <v>0</v>
      </c>
      <c r="Z128" s="133">
        <f t="shared" si="193"/>
        <v>0</v>
      </c>
      <c r="AA128" s="133">
        <f t="shared" si="193"/>
        <v>0</v>
      </c>
      <c r="AB128" s="133">
        <f t="shared" si="193"/>
        <v>0</v>
      </c>
      <c r="AC128" s="133">
        <f t="shared" si="193"/>
        <v>0</v>
      </c>
      <c r="AD128" s="133">
        <f t="shared" si="193"/>
        <v>7.0166200000000014</v>
      </c>
      <c r="AE128" s="133">
        <f t="shared" si="193"/>
        <v>8.1391250000000012E-2</v>
      </c>
      <c r="AF128" s="133">
        <f t="shared" si="193"/>
        <v>0</v>
      </c>
      <c r="AG128" s="133">
        <f t="shared" si="193"/>
        <v>0</v>
      </c>
      <c r="AH128" s="133">
        <f t="shared" si="193"/>
        <v>0</v>
      </c>
      <c r="AI128" s="133">
        <f t="shared" si="193"/>
        <v>8.1391250000000012E-2</v>
      </c>
      <c r="AJ128" s="133">
        <f t="shared" si="193"/>
        <v>3.5830190000000005E-2</v>
      </c>
      <c r="AK128" s="133">
        <f t="shared" si="193"/>
        <v>0</v>
      </c>
      <c r="AL128" s="133">
        <f t="shared" si="193"/>
        <v>0</v>
      </c>
      <c r="AM128" s="133">
        <f t="shared" si="193"/>
        <v>0</v>
      </c>
      <c r="AN128" s="133">
        <f t="shared" si="193"/>
        <v>3.5830190000000005E-2</v>
      </c>
      <c r="AO128" s="133">
        <f t="shared" si="193"/>
        <v>4.556106E-2</v>
      </c>
      <c r="AP128" s="133">
        <f t="shared" si="193"/>
        <v>0</v>
      </c>
      <c r="AQ128" s="133">
        <f t="shared" si="193"/>
        <v>0</v>
      </c>
      <c r="AR128" s="133">
        <f t="shared" si="193"/>
        <v>0</v>
      </c>
      <c r="AS128" s="133">
        <f t="shared" si="193"/>
        <v>4.556106E-2</v>
      </c>
      <c r="AT128" s="133">
        <f t="shared" si="193"/>
        <v>0</v>
      </c>
      <c r="AU128" s="133">
        <f t="shared" si="193"/>
        <v>0</v>
      </c>
      <c r="AV128" s="133">
        <f t="shared" si="193"/>
        <v>0</v>
      </c>
      <c r="AW128" s="133">
        <f t="shared" si="193"/>
        <v>0</v>
      </c>
      <c r="AX128" s="133">
        <f t="shared" si="193"/>
        <v>0</v>
      </c>
      <c r="AY128" s="133">
        <f t="shared" si="193"/>
        <v>0</v>
      </c>
      <c r="AZ128" s="133">
        <f t="shared" si="193"/>
        <v>0</v>
      </c>
      <c r="BA128" s="133">
        <f t="shared" si="193"/>
        <v>0</v>
      </c>
      <c r="BB128" s="133">
        <f t="shared" si="193"/>
        <v>0</v>
      </c>
      <c r="BC128" s="133">
        <f t="shared" si="193"/>
        <v>0</v>
      </c>
    </row>
    <row r="129" spans="1:55" s="90" customFormat="1" ht="62.2" x14ac:dyDescent="0.3">
      <c r="A129" s="106" t="s">
        <v>1661</v>
      </c>
      <c r="B129" s="107" t="s">
        <v>430</v>
      </c>
      <c r="C129" s="108" t="s">
        <v>508</v>
      </c>
      <c r="D129" s="73">
        <v>1.2E-2</v>
      </c>
      <c r="E129" s="73">
        <v>5.3404799999999997E-4</v>
      </c>
      <c r="F129" s="73">
        <v>0</v>
      </c>
      <c r="G129" s="73">
        <v>0</v>
      </c>
      <c r="H129" s="73">
        <v>0</v>
      </c>
      <c r="I129" s="73">
        <v>5.3404799999999997E-4</v>
      </c>
      <c r="J129" s="122">
        <f>VLOOKUP(C129,'[1]17'!$C$22:$N$926,8,0)</f>
        <v>2.35116E-4</v>
      </c>
      <c r="K129" s="122">
        <f>VLOOKUP(C129,'[1]17'!$C$22:$N$926,9,0)</f>
        <v>0</v>
      </c>
      <c r="L129" s="122">
        <f>VLOOKUP(C129,'[1]17'!$C$22:$N$926,10,0)</f>
        <v>0</v>
      </c>
      <c r="M129" s="122">
        <f>VLOOKUP(C129,'[1]17'!$C$22:$N$926,11,0)</f>
        <v>0</v>
      </c>
      <c r="N129" s="122">
        <f>VLOOKUP(C129,'[1]17'!$C$22:$N$926,12,0)</f>
        <v>2.35116E-4</v>
      </c>
      <c r="O129" s="122">
        <f t="shared" ref="O129:O131" si="194">E129-J129</f>
        <v>2.9893199999999996E-4</v>
      </c>
      <c r="P129" s="122">
        <f t="shared" ref="P129:P131" si="195">F129-K129</f>
        <v>0</v>
      </c>
      <c r="Q129" s="122">
        <f t="shared" ref="Q129:Q131" si="196">G129-L129</f>
        <v>0</v>
      </c>
      <c r="R129" s="122">
        <f t="shared" ref="R129:R131" si="197">H129-M129</f>
        <v>0</v>
      </c>
      <c r="S129" s="122">
        <f t="shared" ref="S129:S131" si="198">I129-N129</f>
        <v>2.9893199999999996E-4</v>
      </c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>
        <v>1.0999999999999999E-2</v>
      </c>
      <c r="AE129" s="73">
        <f t="shared" ref="AE129:AE131" si="199">AF129+AG129+AH129+AI129</f>
        <v>4.4504000000000001E-4</v>
      </c>
      <c r="AF129" s="73"/>
      <c r="AG129" s="73"/>
      <c r="AH129" s="73"/>
      <c r="AI129" s="73">
        <v>4.4504000000000001E-4</v>
      </c>
      <c r="AJ129" s="122">
        <f>VLOOKUP(C129,'[1]17'!$C$22:$AI$926,29,0)</f>
        <v>1.9593E-4</v>
      </c>
      <c r="AK129" s="122">
        <f>VLOOKUP(C129,'[1]17'!$C$22:$AI$926,30,0)</f>
        <v>0</v>
      </c>
      <c r="AL129" s="122">
        <f>VLOOKUP(C129,'[1]17'!$C$22:$AI$926,31,0)</f>
        <v>0</v>
      </c>
      <c r="AM129" s="122">
        <f>VLOOKUP(C129,'[1]17'!$C$22:$AI$926,32,0)</f>
        <v>0</v>
      </c>
      <c r="AN129" s="122">
        <f>VLOOKUP(C129,'[1]17'!$C$22:$AI$926,33,0)</f>
        <v>1.9593E-4</v>
      </c>
      <c r="AO129" s="122">
        <f t="shared" ref="AO129:AO131" si="200">AE129-AJ129</f>
        <v>2.4910999999999998E-4</v>
      </c>
      <c r="AP129" s="122">
        <f t="shared" ref="AP129:AP131" si="201">AF129-AK129</f>
        <v>0</v>
      </c>
      <c r="AQ129" s="122">
        <f t="shared" ref="AQ129:AQ131" si="202">AG129-AL129</f>
        <v>0</v>
      </c>
      <c r="AR129" s="122">
        <f t="shared" ref="AR129:AR131" si="203">AH129-AM129</f>
        <v>0</v>
      </c>
      <c r="AS129" s="122">
        <f t="shared" ref="AS129:AS131" si="204">AI129-AN129</f>
        <v>2.4910999999999998E-4</v>
      </c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</row>
    <row r="130" spans="1:55" s="90" customFormat="1" ht="77.7" x14ac:dyDescent="0.3">
      <c r="A130" s="106" t="s">
        <v>1660</v>
      </c>
      <c r="B130" s="107" t="s">
        <v>771</v>
      </c>
      <c r="C130" s="108" t="s">
        <v>1183</v>
      </c>
      <c r="D130" s="73">
        <v>0.14331600000000008</v>
      </c>
      <c r="E130" s="73">
        <v>6.3782880000000019E-3</v>
      </c>
      <c r="F130" s="73">
        <v>0</v>
      </c>
      <c r="G130" s="73">
        <v>0</v>
      </c>
      <c r="H130" s="73">
        <v>0</v>
      </c>
      <c r="I130" s="73">
        <v>6.3782880000000019E-3</v>
      </c>
      <c r="J130" s="122">
        <f>VLOOKUP(C130,'[1]17'!$C$22:$N$926,8,0)</f>
        <v>2.8078679999999998E-3</v>
      </c>
      <c r="K130" s="122">
        <f>VLOOKUP(C130,'[1]17'!$C$22:$N$926,9,0)</f>
        <v>0</v>
      </c>
      <c r="L130" s="122">
        <f>VLOOKUP(C130,'[1]17'!$C$22:$N$926,10,0)</f>
        <v>0</v>
      </c>
      <c r="M130" s="122">
        <f>VLOOKUP(C130,'[1]17'!$C$22:$N$926,11,0)</f>
        <v>0</v>
      </c>
      <c r="N130" s="122">
        <f>VLOOKUP(C130,'[1]17'!$C$22:$N$926,12,0)</f>
        <v>2.8078679999999998E-3</v>
      </c>
      <c r="O130" s="122">
        <f t="shared" si="194"/>
        <v>3.5704200000000021E-3</v>
      </c>
      <c r="P130" s="122">
        <f t="shared" si="195"/>
        <v>0</v>
      </c>
      <c r="Q130" s="122">
        <f t="shared" si="196"/>
        <v>0</v>
      </c>
      <c r="R130" s="122">
        <f t="shared" si="197"/>
        <v>0</v>
      </c>
      <c r="S130" s="122">
        <f t="shared" si="198"/>
        <v>3.5704200000000021E-3</v>
      </c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>
        <v>0.11943000000000015</v>
      </c>
      <c r="AE130" s="73">
        <f t="shared" si="199"/>
        <v>5.3152400000000015E-3</v>
      </c>
      <c r="AF130" s="73"/>
      <c r="AG130" s="73"/>
      <c r="AH130" s="73"/>
      <c r="AI130" s="73">
        <v>5.3152400000000015E-3</v>
      </c>
      <c r="AJ130" s="122">
        <f>VLOOKUP(C130,'[1]17'!$C$22:$AI$926,29,0)</f>
        <v>2.3398899999999999E-3</v>
      </c>
      <c r="AK130" s="122">
        <f>VLOOKUP(C130,'[1]17'!$C$22:$AI$926,30,0)</f>
        <v>0</v>
      </c>
      <c r="AL130" s="122">
        <f>VLOOKUP(C130,'[1]17'!$C$22:$AI$926,31,0)</f>
        <v>0</v>
      </c>
      <c r="AM130" s="122">
        <f>VLOOKUP(C130,'[1]17'!$C$22:$AI$926,32,0)</f>
        <v>0</v>
      </c>
      <c r="AN130" s="122">
        <f>VLOOKUP(C130,'[1]17'!$C$22:$AI$926,33,0)</f>
        <v>2.3398899999999999E-3</v>
      </c>
      <c r="AO130" s="122">
        <f t="shared" si="200"/>
        <v>2.9753500000000016E-3</v>
      </c>
      <c r="AP130" s="122">
        <f t="shared" si="201"/>
        <v>0</v>
      </c>
      <c r="AQ130" s="122">
        <f t="shared" si="202"/>
        <v>0</v>
      </c>
      <c r="AR130" s="122">
        <f t="shared" si="203"/>
        <v>0</v>
      </c>
      <c r="AS130" s="122">
        <f t="shared" si="204"/>
        <v>2.9753500000000016E-3</v>
      </c>
      <c r="AT130" s="122"/>
      <c r="AU130" s="122"/>
      <c r="AV130" s="122"/>
      <c r="AW130" s="122"/>
      <c r="AX130" s="122"/>
      <c r="AY130" s="122"/>
      <c r="AZ130" s="122"/>
      <c r="BA130" s="122"/>
      <c r="BB130" s="122"/>
      <c r="BC130" s="122"/>
    </row>
    <row r="131" spans="1:55" s="90" customFormat="1" ht="46.65" x14ac:dyDescent="0.3">
      <c r="A131" s="106" t="s">
        <v>1661</v>
      </c>
      <c r="B131" s="107" t="s">
        <v>1696</v>
      </c>
      <c r="C131" s="108" t="s">
        <v>1184</v>
      </c>
      <c r="D131" s="73">
        <v>2.039256</v>
      </c>
      <c r="E131" s="73">
        <v>9.0757164000000001E-2</v>
      </c>
      <c r="F131" s="73">
        <v>0</v>
      </c>
      <c r="G131" s="73">
        <v>0</v>
      </c>
      <c r="H131" s="73">
        <v>0</v>
      </c>
      <c r="I131" s="73">
        <v>9.0757164000000001E-2</v>
      </c>
      <c r="J131" s="122">
        <f>VLOOKUP(C131,'[1]17'!$C$22:$N$926,8,0)</f>
        <v>3.9953243999999999E-2</v>
      </c>
      <c r="K131" s="122">
        <f>VLOOKUP(C131,'[1]17'!$C$22:$N$926,9,0)</f>
        <v>0</v>
      </c>
      <c r="L131" s="122">
        <f>VLOOKUP(C131,'[1]17'!$C$22:$N$926,10,0)</f>
        <v>0</v>
      </c>
      <c r="M131" s="122">
        <f>VLOOKUP(C131,'[1]17'!$C$22:$N$926,11,0)</f>
        <v>0</v>
      </c>
      <c r="N131" s="122">
        <f>VLOOKUP(C131,'[1]17'!$C$22:$N$926,12,0)</f>
        <v>3.9953244000000006E-2</v>
      </c>
      <c r="O131" s="122">
        <f t="shared" si="194"/>
        <v>5.0803920000000002E-2</v>
      </c>
      <c r="P131" s="122">
        <f t="shared" si="195"/>
        <v>0</v>
      </c>
      <c r="Q131" s="122">
        <f t="shared" si="196"/>
        <v>0</v>
      </c>
      <c r="R131" s="122">
        <f t="shared" si="197"/>
        <v>0</v>
      </c>
      <c r="S131" s="122">
        <f t="shared" si="198"/>
        <v>5.0803919999999995E-2</v>
      </c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>
        <v>6.8861900000000009</v>
      </c>
      <c r="AE131" s="73">
        <f t="shared" si="199"/>
        <v>7.5630970000000006E-2</v>
      </c>
      <c r="AF131" s="73"/>
      <c r="AG131" s="73"/>
      <c r="AH131" s="73"/>
      <c r="AI131" s="73">
        <v>7.5630970000000006E-2</v>
      </c>
      <c r="AJ131" s="122">
        <f>VLOOKUP(C131,'[1]17'!$C$22:$AI$926,29,0)</f>
        <v>3.3294370000000004E-2</v>
      </c>
      <c r="AK131" s="122">
        <f>VLOOKUP(C131,'[1]17'!$C$22:$AI$926,30,0)</f>
        <v>0</v>
      </c>
      <c r="AL131" s="122">
        <f>VLOOKUP(C131,'[1]17'!$C$22:$AI$926,31,0)</f>
        <v>0</v>
      </c>
      <c r="AM131" s="122">
        <f>VLOOKUP(C131,'[1]17'!$C$22:$AI$926,32,0)</f>
        <v>0</v>
      </c>
      <c r="AN131" s="122">
        <f>VLOOKUP(C131,'[1]17'!$C$22:$AI$926,33,0)</f>
        <v>3.3294370000000004E-2</v>
      </c>
      <c r="AO131" s="122">
        <f t="shared" si="200"/>
        <v>4.2336600000000002E-2</v>
      </c>
      <c r="AP131" s="122">
        <f t="shared" si="201"/>
        <v>0</v>
      </c>
      <c r="AQ131" s="122">
        <f t="shared" si="202"/>
        <v>0</v>
      </c>
      <c r="AR131" s="122">
        <f t="shared" si="203"/>
        <v>0</v>
      </c>
      <c r="AS131" s="122">
        <f t="shared" si="204"/>
        <v>4.2336600000000002E-2</v>
      </c>
      <c r="AT131" s="122"/>
      <c r="AU131" s="122"/>
      <c r="AV131" s="122"/>
      <c r="AW131" s="122"/>
      <c r="AX131" s="122"/>
      <c r="AY131" s="122"/>
      <c r="AZ131" s="122"/>
      <c r="BA131" s="122"/>
      <c r="BB131" s="122"/>
      <c r="BC131" s="122"/>
    </row>
    <row r="132" spans="1:55" s="90" customFormat="1" ht="30.05" x14ac:dyDescent="0.3">
      <c r="A132" s="103"/>
      <c r="B132" s="110" t="s">
        <v>50</v>
      </c>
      <c r="C132" s="105"/>
      <c r="D132" s="133">
        <f t="shared" ref="D132:BC132" si="205">SUM(D133:D133)</f>
        <v>2.2746959999999996</v>
      </c>
      <c r="E132" s="133">
        <f t="shared" si="205"/>
        <v>0.10123546800000001</v>
      </c>
      <c r="F132" s="133">
        <f t="shared" si="205"/>
        <v>0</v>
      </c>
      <c r="G132" s="133">
        <f t="shared" si="205"/>
        <v>0</v>
      </c>
      <c r="H132" s="133">
        <f t="shared" si="205"/>
        <v>0</v>
      </c>
      <c r="I132" s="133">
        <f t="shared" si="205"/>
        <v>0.10123546800000001</v>
      </c>
      <c r="J132" s="133">
        <f t="shared" si="205"/>
        <v>4.4566007999999997E-2</v>
      </c>
      <c r="K132" s="133">
        <f t="shared" si="205"/>
        <v>0</v>
      </c>
      <c r="L132" s="133">
        <f t="shared" si="205"/>
        <v>0</v>
      </c>
      <c r="M132" s="133">
        <f t="shared" si="205"/>
        <v>0</v>
      </c>
      <c r="N132" s="133">
        <f t="shared" si="205"/>
        <v>4.4566007999999997E-2</v>
      </c>
      <c r="O132" s="133">
        <f t="shared" si="205"/>
        <v>5.6669460000000012E-2</v>
      </c>
      <c r="P132" s="133">
        <f t="shared" si="205"/>
        <v>0</v>
      </c>
      <c r="Q132" s="133">
        <f t="shared" si="205"/>
        <v>0</v>
      </c>
      <c r="R132" s="133">
        <f t="shared" si="205"/>
        <v>0</v>
      </c>
      <c r="S132" s="133">
        <f t="shared" si="205"/>
        <v>5.6669460000000012E-2</v>
      </c>
      <c r="T132" s="133">
        <f t="shared" si="205"/>
        <v>0</v>
      </c>
      <c r="U132" s="133">
        <f t="shared" si="205"/>
        <v>0</v>
      </c>
      <c r="V132" s="133">
        <f t="shared" si="205"/>
        <v>0</v>
      </c>
      <c r="W132" s="133">
        <f t="shared" si="205"/>
        <v>0</v>
      </c>
      <c r="X132" s="133">
        <f t="shared" si="205"/>
        <v>0</v>
      </c>
      <c r="Y132" s="133">
        <f t="shared" si="205"/>
        <v>0</v>
      </c>
      <c r="Z132" s="133">
        <f t="shared" si="205"/>
        <v>0</v>
      </c>
      <c r="AA132" s="133">
        <f t="shared" si="205"/>
        <v>0</v>
      </c>
      <c r="AB132" s="133">
        <f t="shared" si="205"/>
        <v>0</v>
      </c>
      <c r="AC132" s="133">
        <f t="shared" si="205"/>
        <v>0</v>
      </c>
      <c r="AD132" s="133">
        <f t="shared" si="205"/>
        <v>2.0851380000000002</v>
      </c>
      <c r="AE132" s="133">
        <f t="shared" si="205"/>
        <v>8.436289000000001E-2</v>
      </c>
      <c r="AF132" s="133">
        <f t="shared" si="205"/>
        <v>0</v>
      </c>
      <c r="AG132" s="133">
        <f t="shared" si="205"/>
        <v>0</v>
      </c>
      <c r="AH132" s="133">
        <f t="shared" si="205"/>
        <v>0</v>
      </c>
      <c r="AI132" s="133">
        <f t="shared" si="205"/>
        <v>8.436289000000001E-2</v>
      </c>
      <c r="AJ132" s="133">
        <f t="shared" si="205"/>
        <v>3.7138339999999999E-2</v>
      </c>
      <c r="AK132" s="133">
        <f t="shared" si="205"/>
        <v>0</v>
      </c>
      <c r="AL132" s="133">
        <f t="shared" si="205"/>
        <v>0</v>
      </c>
      <c r="AM132" s="133">
        <f t="shared" si="205"/>
        <v>0</v>
      </c>
      <c r="AN132" s="133">
        <f t="shared" si="205"/>
        <v>3.7138339999999999E-2</v>
      </c>
      <c r="AO132" s="133">
        <f t="shared" si="205"/>
        <v>4.7224550000000011E-2</v>
      </c>
      <c r="AP132" s="133">
        <f t="shared" si="205"/>
        <v>0</v>
      </c>
      <c r="AQ132" s="133">
        <f t="shared" si="205"/>
        <v>0</v>
      </c>
      <c r="AR132" s="133">
        <f t="shared" si="205"/>
        <v>0</v>
      </c>
      <c r="AS132" s="133">
        <f t="shared" si="205"/>
        <v>4.7224550000000011E-2</v>
      </c>
      <c r="AT132" s="133">
        <f t="shared" si="205"/>
        <v>0</v>
      </c>
      <c r="AU132" s="133">
        <f t="shared" si="205"/>
        <v>0</v>
      </c>
      <c r="AV132" s="133">
        <f t="shared" si="205"/>
        <v>0</v>
      </c>
      <c r="AW132" s="133">
        <f t="shared" si="205"/>
        <v>0</v>
      </c>
      <c r="AX132" s="133">
        <f t="shared" si="205"/>
        <v>0</v>
      </c>
      <c r="AY132" s="133">
        <f t="shared" si="205"/>
        <v>0</v>
      </c>
      <c r="AZ132" s="133">
        <f t="shared" si="205"/>
        <v>0</v>
      </c>
      <c r="BA132" s="133">
        <f t="shared" si="205"/>
        <v>0</v>
      </c>
      <c r="BB132" s="133">
        <f t="shared" si="205"/>
        <v>0</v>
      </c>
      <c r="BC132" s="133">
        <f t="shared" si="205"/>
        <v>0</v>
      </c>
    </row>
    <row r="133" spans="1:55" s="90" customFormat="1" ht="62.2" x14ac:dyDescent="0.3">
      <c r="A133" s="106" t="s">
        <v>1661</v>
      </c>
      <c r="B133" s="107" t="s">
        <v>772</v>
      </c>
      <c r="C133" s="108" t="s">
        <v>1185</v>
      </c>
      <c r="D133" s="73">
        <v>2.2746959999999996</v>
      </c>
      <c r="E133" s="73">
        <v>0.10123546800000001</v>
      </c>
      <c r="F133" s="73">
        <v>0</v>
      </c>
      <c r="G133" s="73">
        <v>0</v>
      </c>
      <c r="H133" s="73">
        <v>0</v>
      </c>
      <c r="I133" s="73">
        <v>0.10123546800000001</v>
      </c>
      <c r="J133" s="122">
        <f>VLOOKUP(C133,'[1]17'!$C$22:$N$926,8,0)</f>
        <v>4.4566007999999997E-2</v>
      </c>
      <c r="K133" s="122">
        <f>VLOOKUP(C133,'[1]17'!$C$22:$N$926,9,0)</f>
        <v>0</v>
      </c>
      <c r="L133" s="122">
        <f>VLOOKUP(C133,'[1]17'!$C$22:$N$926,10,0)</f>
        <v>0</v>
      </c>
      <c r="M133" s="122">
        <f>VLOOKUP(C133,'[1]17'!$C$22:$N$926,11,0)</f>
        <v>0</v>
      </c>
      <c r="N133" s="122">
        <f>VLOOKUP(C133,'[1]17'!$C$22:$N$926,12,0)</f>
        <v>4.4566007999999997E-2</v>
      </c>
      <c r="O133" s="122">
        <f>E133-J133</f>
        <v>5.6669460000000012E-2</v>
      </c>
      <c r="P133" s="122">
        <f t="shared" ref="P133" si="206">F133-K133</f>
        <v>0</v>
      </c>
      <c r="Q133" s="122">
        <f t="shared" ref="Q133" si="207">G133-L133</f>
        <v>0</v>
      </c>
      <c r="R133" s="122">
        <f t="shared" ref="R133" si="208">H133-M133</f>
        <v>0</v>
      </c>
      <c r="S133" s="122">
        <f t="shared" ref="S133" si="209">I133-N133</f>
        <v>5.6669460000000012E-2</v>
      </c>
      <c r="T133" s="122"/>
      <c r="U133" s="122"/>
      <c r="V133" s="122"/>
      <c r="W133" s="122"/>
      <c r="X133" s="122"/>
      <c r="Y133" s="122"/>
      <c r="Z133" s="122"/>
      <c r="AA133" s="122"/>
      <c r="AB133" s="122"/>
      <c r="AC133" s="122"/>
      <c r="AD133" s="122">
        <v>2.0851380000000002</v>
      </c>
      <c r="AE133" s="73">
        <f>AF133+AG133+AH133+AI133</f>
        <v>8.436289000000001E-2</v>
      </c>
      <c r="AF133" s="73"/>
      <c r="AG133" s="73"/>
      <c r="AH133" s="73"/>
      <c r="AI133" s="73">
        <v>8.436289000000001E-2</v>
      </c>
      <c r="AJ133" s="122">
        <f>VLOOKUP(C133,'[1]17'!$C$22:$AI$926,29,0)</f>
        <v>3.7138339999999999E-2</v>
      </c>
      <c r="AK133" s="122">
        <f>VLOOKUP(C133,'[1]17'!$C$22:$AI$926,30,0)</f>
        <v>0</v>
      </c>
      <c r="AL133" s="122">
        <f>VLOOKUP(C133,'[1]17'!$C$22:$AI$926,31,0)</f>
        <v>0</v>
      </c>
      <c r="AM133" s="122">
        <f>VLOOKUP(C133,'[1]17'!$C$22:$AI$926,32,0)</f>
        <v>0</v>
      </c>
      <c r="AN133" s="122">
        <f>VLOOKUP(C133,'[1]17'!$C$22:$AI$926,33,0)</f>
        <v>3.7138339999999999E-2</v>
      </c>
      <c r="AO133" s="122">
        <f>AE133-AJ133</f>
        <v>4.7224550000000011E-2</v>
      </c>
      <c r="AP133" s="122">
        <f t="shared" ref="AP133" si="210">AF133-AK133</f>
        <v>0</v>
      </c>
      <c r="AQ133" s="122">
        <f t="shared" ref="AQ133" si="211">AG133-AL133</f>
        <v>0</v>
      </c>
      <c r="AR133" s="122">
        <f t="shared" ref="AR133" si="212">AH133-AM133</f>
        <v>0</v>
      </c>
      <c r="AS133" s="122">
        <f t="shared" ref="AS133" si="213">AI133-AN133</f>
        <v>4.7224550000000011E-2</v>
      </c>
      <c r="AT133" s="122"/>
      <c r="AU133" s="122"/>
      <c r="AV133" s="122"/>
      <c r="AW133" s="122"/>
      <c r="AX133" s="122"/>
      <c r="AY133" s="122"/>
      <c r="AZ133" s="122"/>
      <c r="BA133" s="122"/>
      <c r="BB133" s="122"/>
      <c r="BC133" s="122"/>
    </row>
    <row r="134" spans="1:55" s="90" customFormat="1" ht="30.05" x14ac:dyDescent="0.3">
      <c r="A134" s="103"/>
      <c r="B134" s="110" t="s">
        <v>146</v>
      </c>
      <c r="C134" s="105"/>
      <c r="D134" s="133">
        <f t="shared" ref="D134:BC134" si="214">SUM(D135:D151)</f>
        <v>72.374591999999978</v>
      </c>
      <c r="E134" s="133">
        <f t="shared" si="214"/>
        <v>14.971092905999999</v>
      </c>
      <c r="F134" s="133">
        <f t="shared" si="214"/>
        <v>0</v>
      </c>
      <c r="G134" s="133">
        <f t="shared" si="214"/>
        <v>8.7688526300000014</v>
      </c>
      <c r="H134" s="133">
        <f t="shared" si="214"/>
        <v>1.7889476799999999</v>
      </c>
      <c r="I134" s="133">
        <f t="shared" si="214"/>
        <v>4.4132925960000007</v>
      </c>
      <c r="J134" s="133">
        <f t="shared" si="214"/>
        <v>11.340251356000003</v>
      </c>
      <c r="K134" s="133">
        <f t="shared" si="214"/>
        <v>0</v>
      </c>
      <c r="L134" s="133">
        <f t="shared" si="214"/>
        <v>7.8712727200000003</v>
      </c>
      <c r="M134" s="133">
        <f t="shared" si="214"/>
        <v>0.82991999999999999</v>
      </c>
      <c r="N134" s="133">
        <f t="shared" si="214"/>
        <v>2.6390586359999997</v>
      </c>
      <c r="O134" s="133">
        <f t="shared" si="214"/>
        <v>3.6308415499999995</v>
      </c>
      <c r="P134" s="133">
        <f t="shared" si="214"/>
        <v>0</v>
      </c>
      <c r="Q134" s="133">
        <f t="shared" si="214"/>
        <v>0.89757991000000004</v>
      </c>
      <c r="R134" s="133">
        <f t="shared" si="214"/>
        <v>0.95902767999999994</v>
      </c>
      <c r="S134" s="133">
        <f t="shared" si="214"/>
        <v>1.7742339600000006</v>
      </c>
      <c r="T134" s="133">
        <f t="shared" si="214"/>
        <v>0</v>
      </c>
      <c r="U134" s="133">
        <f t="shared" si="214"/>
        <v>0</v>
      </c>
      <c r="V134" s="133">
        <f t="shared" si="214"/>
        <v>0</v>
      </c>
      <c r="W134" s="133">
        <f t="shared" si="214"/>
        <v>0</v>
      </c>
      <c r="X134" s="133">
        <f t="shared" si="214"/>
        <v>0</v>
      </c>
      <c r="Y134" s="133">
        <f t="shared" si="214"/>
        <v>0</v>
      </c>
      <c r="Z134" s="133">
        <f t="shared" si="214"/>
        <v>0</v>
      </c>
      <c r="AA134" s="133">
        <f t="shared" si="214"/>
        <v>0</v>
      </c>
      <c r="AB134" s="133">
        <f t="shared" si="214"/>
        <v>0</v>
      </c>
      <c r="AC134" s="133">
        <f t="shared" si="214"/>
        <v>0</v>
      </c>
      <c r="AD134" s="133">
        <f t="shared" si="214"/>
        <v>22.424897000000001</v>
      </c>
      <c r="AE134" s="133">
        <f t="shared" si="214"/>
        <v>5.0274011899999991</v>
      </c>
      <c r="AF134" s="133">
        <f t="shared" si="214"/>
        <v>0.15733696999999999</v>
      </c>
      <c r="AG134" s="133">
        <f t="shared" si="214"/>
        <v>1.1923203899999999</v>
      </c>
      <c r="AH134" s="133">
        <f t="shared" si="214"/>
        <v>0</v>
      </c>
      <c r="AI134" s="133">
        <f t="shared" si="214"/>
        <v>3.6777438300000003</v>
      </c>
      <c r="AJ134" s="133">
        <f t="shared" si="214"/>
        <v>3.2215620799999991</v>
      </c>
      <c r="AK134" s="133">
        <f t="shared" si="214"/>
        <v>0.15733696999999999</v>
      </c>
      <c r="AL134" s="133">
        <f t="shared" si="214"/>
        <v>0.86500957999999994</v>
      </c>
      <c r="AM134" s="133">
        <f t="shared" si="214"/>
        <v>0</v>
      </c>
      <c r="AN134" s="133">
        <f t="shared" si="214"/>
        <v>2.1992155299999991</v>
      </c>
      <c r="AO134" s="133">
        <f t="shared" si="214"/>
        <v>1.8058391100000004</v>
      </c>
      <c r="AP134" s="133">
        <f t="shared" si="214"/>
        <v>0</v>
      </c>
      <c r="AQ134" s="133">
        <f t="shared" si="214"/>
        <v>0.32731081000000001</v>
      </c>
      <c r="AR134" s="133">
        <f t="shared" si="214"/>
        <v>0</v>
      </c>
      <c r="AS134" s="133">
        <f t="shared" si="214"/>
        <v>1.4785283000000002</v>
      </c>
      <c r="AT134" s="133">
        <f t="shared" si="214"/>
        <v>0</v>
      </c>
      <c r="AU134" s="133">
        <f t="shared" si="214"/>
        <v>0</v>
      </c>
      <c r="AV134" s="133">
        <f t="shared" si="214"/>
        <v>0</v>
      </c>
      <c r="AW134" s="133">
        <f t="shared" si="214"/>
        <v>0</v>
      </c>
      <c r="AX134" s="133">
        <f t="shared" si="214"/>
        <v>0</v>
      </c>
      <c r="AY134" s="133">
        <f t="shared" si="214"/>
        <v>0</v>
      </c>
      <c r="AZ134" s="133">
        <f t="shared" si="214"/>
        <v>0</v>
      </c>
      <c r="BA134" s="133">
        <f t="shared" si="214"/>
        <v>0</v>
      </c>
      <c r="BB134" s="133">
        <f t="shared" si="214"/>
        <v>0</v>
      </c>
      <c r="BC134" s="133">
        <f t="shared" si="214"/>
        <v>0</v>
      </c>
    </row>
    <row r="135" spans="1:55" s="90" customFormat="1" ht="62.2" x14ac:dyDescent="0.3">
      <c r="A135" s="106" t="s">
        <v>1660</v>
      </c>
      <c r="B135" s="107" t="s">
        <v>773</v>
      </c>
      <c r="C135" s="108" t="s">
        <v>1186</v>
      </c>
      <c r="D135" s="73">
        <v>0.29496600000000001</v>
      </c>
      <c r="E135" s="73">
        <v>1.3127460000000001E-2</v>
      </c>
      <c r="F135" s="73">
        <v>0</v>
      </c>
      <c r="G135" s="73">
        <v>0</v>
      </c>
      <c r="H135" s="73">
        <v>0</v>
      </c>
      <c r="I135" s="73">
        <v>1.3127460000000001E-2</v>
      </c>
      <c r="J135" s="122">
        <f>VLOOKUP(C135,'[1]17'!$C$22:$N$926,8,0)</f>
        <v>5.7789960000000007E-3</v>
      </c>
      <c r="K135" s="122">
        <f>VLOOKUP(C135,'[1]17'!$C$22:$N$926,9,0)</f>
        <v>0</v>
      </c>
      <c r="L135" s="122">
        <f>VLOOKUP(C135,'[1]17'!$C$22:$N$926,10,0)</f>
        <v>0</v>
      </c>
      <c r="M135" s="122">
        <f>VLOOKUP(C135,'[1]17'!$C$22:$N$926,11,0)</f>
        <v>0</v>
      </c>
      <c r="N135" s="122">
        <f>VLOOKUP(C135,'[1]17'!$C$22:$N$926,12,0)</f>
        <v>5.7789959999999998E-3</v>
      </c>
      <c r="O135" s="122">
        <f t="shared" ref="O135:O151" si="215">E135-J135</f>
        <v>7.3484639999999999E-3</v>
      </c>
      <c r="P135" s="122">
        <f t="shared" ref="P135:P151" si="216">F135-K135</f>
        <v>0</v>
      </c>
      <c r="Q135" s="122">
        <f t="shared" ref="Q135:Q151" si="217">G135-L135</f>
        <v>0</v>
      </c>
      <c r="R135" s="122">
        <f t="shared" ref="R135:R151" si="218">H135-M135</f>
        <v>0</v>
      </c>
      <c r="S135" s="122">
        <f t="shared" ref="S135:S151" si="219">I135-N135</f>
        <v>7.3484640000000007E-3</v>
      </c>
      <c r="T135" s="122"/>
      <c r="U135" s="122"/>
      <c r="V135" s="122"/>
      <c r="W135" s="122"/>
      <c r="X135" s="122"/>
      <c r="Y135" s="122"/>
      <c r="Z135" s="122"/>
      <c r="AA135" s="122"/>
      <c r="AB135" s="122"/>
      <c r="AC135" s="122"/>
      <c r="AD135" s="122">
        <v>0.27038550000000006</v>
      </c>
      <c r="AE135" s="73">
        <f t="shared" ref="AE135:AE151" si="220">AF135+AG135+AH135+AI135</f>
        <v>1.0939550000000001E-2</v>
      </c>
      <c r="AF135" s="73"/>
      <c r="AG135" s="73"/>
      <c r="AH135" s="73"/>
      <c r="AI135" s="73">
        <v>1.0939550000000001E-2</v>
      </c>
      <c r="AJ135" s="122">
        <f>VLOOKUP(C135,'[1]17'!$C$22:$AI$926,29,0)</f>
        <v>4.8158300000000001E-3</v>
      </c>
      <c r="AK135" s="122">
        <f>VLOOKUP(C135,'[1]17'!$C$22:$AI$926,30,0)</f>
        <v>0</v>
      </c>
      <c r="AL135" s="122">
        <f>VLOOKUP(C135,'[1]17'!$C$22:$AI$926,31,0)</f>
        <v>0</v>
      </c>
      <c r="AM135" s="122">
        <f>VLOOKUP(C135,'[1]17'!$C$22:$AI$926,32,0)</f>
        <v>0</v>
      </c>
      <c r="AN135" s="122">
        <f>VLOOKUP(C135,'[1]17'!$C$22:$AI$926,33,0)</f>
        <v>4.8158300000000001E-3</v>
      </c>
      <c r="AO135" s="122">
        <f t="shared" ref="AO135:AO151" si="221">AE135-AJ135</f>
        <v>6.1237200000000009E-3</v>
      </c>
      <c r="AP135" s="122">
        <f t="shared" ref="AP135:AP151" si="222">AF135-AK135</f>
        <v>0</v>
      </c>
      <c r="AQ135" s="122">
        <f t="shared" ref="AQ135:AQ151" si="223">AG135-AL135</f>
        <v>0</v>
      </c>
      <c r="AR135" s="122">
        <f t="shared" ref="AR135:AR151" si="224">AH135-AM135</f>
        <v>0</v>
      </c>
      <c r="AS135" s="122">
        <f t="shared" ref="AS135:AS151" si="225">AI135-AN135</f>
        <v>6.1237200000000009E-3</v>
      </c>
      <c r="AT135" s="122"/>
      <c r="AU135" s="122"/>
      <c r="AV135" s="122"/>
      <c r="AW135" s="122"/>
      <c r="AX135" s="122"/>
      <c r="AY135" s="122"/>
      <c r="AZ135" s="122"/>
      <c r="BA135" s="122"/>
      <c r="BB135" s="122"/>
      <c r="BC135" s="122"/>
    </row>
    <row r="136" spans="1:55" s="90" customFormat="1" ht="77.7" x14ac:dyDescent="0.3">
      <c r="A136" s="106" t="s">
        <v>1660</v>
      </c>
      <c r="B136" s="107" t="s">
        <v>774</v>
      </c>
      <c r="C136" s="108" t="s">
        <v>1187</v>
      </c>
      <c r="D136" s="73">
        <v>1.2E-2</v>
      </c>
      <c r="E136" s="73">
        <v>0.22932</v>
      </c>
      <c r="F136" s="73">
        <v>0</v>
      </c>
      <c r="G136" s="73">
        <v>0</v>
      </c>
      <c r="H136" s="73">
        <v>0.22932</v>
      </c>
      <c r="I136" s="73">
        <v>0</v>
      </c>
      <c r="J136" s="122">
        <f>VLOOKUP(C136,'[1]17'!$C$22:$N$926,8,0)</f>
        <v>0.23268</v>
      </c>
      <c r="K136" s="122">
        <f>VLOOKUP(C136,'[1]17'!$C$22:$N$926,9,0)</f>
        <v>0</v>
      </c>
      <c r="L136" s="122">
        <f>VLOOKUP(C136,'[1]17'!$C$22:$N$926,10,0)</f>
        <v>0</v>
      </c>
      <c r="M136" s="122">
        <f>VLOOKUP(C136,'[1]17'!$C$22:$N$926,11,0)</f>
        <v>0.23268</v>
      </c>
      <c r="N136" s="122">
        <f>VLOOKUP(C136,'[1]17'!$C$22:$N$926,12,0)</f>
        <v>0</v>
      </c>
      <c r="O136" s="122">
        <f t="shared" si="215"/>
        <v>-3.3600000000000019E-3</v>
      </c>
      <c r="P136" s="122">
        <f t="shared" si="216"/>
        <v>0</v>
      </c>
      <c r="Q136" s="122">
        <f t="shared" si="217"/>
        <v>0</v>
      </c>
      <c r="R136" s="122">
        <f t="shared" si="218"/>
        <v>-3.3600000000000019E-3</v>
      </c>
      <c r="S136" s="122">
        <f t="shared" si="219"/>
        <v>0</v>
      </c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>
        <v>1.0999999999999999E-2</v>
      </c>
      <c r="AE136" s="73">
        <f t="shared" si="220"/>
        <v>0.20602818000000001</v>
      </c>
      <c r="AF136" s="73"/>
      <c r="AG136" s="73">
        <v>0.20602818000000001</v>
      </c>
      <c r="AH136" s="73"/>
      <c r="AI136" s="73">
        <v>0</v>
      </c>
      <c r="AJ136" s="122">
        <f>VLOOKUP(C136,'[1]17'!$C$22:$AI$926,29,0)</f>
        <v>0.20602818000000001</v>
      </c>
      <c r="AK136" s="122">
        <f>VLOOKUP(C136,'[1]17'!$C$22:$AI$926,30,0)</f>
        <v>0</v>
      </c>
      <c r="AL136" s="122">
        <f>VLOOKUP(C136,'[1]17'!$C$22:$AI$926,31,0)</f>
        <v>0.20602818000000001</v>
      </c>
      <c r="AM136" s="122">
        <f>VLOOKUP(C136,'[1]17'!$C$22:$AI$926,32,0)</f>
        <v>0</v>
      </c>
      <c r="AN136" s="122">
        <f>VLOOKUP(C136,'[1]17'!$C$22:$AI$926,33,0)</f>
        <v>0</v>
      </c>
      <c r="AO136" s="122">
        <f t="shared" si="221"/>
        <v>0</v>
      </c>
      <c r="AP136" s="122">
        <f t="shared" si="222"/>
        <v>0</v>
      </c>
      <c r="AQ136" s="122">
        <f t="shared" si="223"/>
        <v>0</v>
      </c>
      <c r="AR136" s="122">
        <f t="shared" si="224"/>
        <v>0</v>
      </c>
      <c r="AS136" s="122">
        <f t="shared" si="225"/>
        <v>0</v>
      </c>
      <c r="AT136" s="122"/>
      <c r="AU136" s="122"/>
      <c r="AV136" s="122"/>
      <c r="AW136" s="122"/>
      <c r="AX136" s="122"/>
      <c r="AY136" s="122"/>
      <c r="AZ136" s="122"/>
      <c r="BA136" s="122"/>
      <c r="BB136" s="122"/>
      <c r="BC136" s="122"/>
    </row>
    <row r="137" spans="1:55" s="90" customFormat="1" ht="124.35" x14ac:dyDescent="0.3">
      <c r="A137" s="106" t="s">
        <v>1660</v>
      </c>
      <c r="B137" s="107" t="s">
        <v>431</v>
      </c>
      <c r="C137" s="108" t="s">
        <v>509</v>
      </c>
      <c r="D137" s="73">
        <v>1.2103559999999998</v>
      </c>
      <c r="E137" s="73">
        <v>9.0167119219999989</v>
      </c>
      <c r="F137" s="73">
        <v>0</v>
      </c>
      <c r="G137" s="73">
        <v>7.75447679</v>
      </c>
      <c r="H137" s="73">
        <v>0</v>
      </c>
      <c r="I137" s="73">
        <v>1.2622351319999998</v>
      </c>
      <c r="J137" s="122">
        <f>VLOOKUP(C137,'[1]17'!$C$22:$N$926,8,0)</f>
        <v>9.0167119220000007</v>
      </c>
      <c r="K137" s="122">
        <f>VLOOKUP(C137,'[1]17'!$C$22:$N$926,9,0)</f>
        <v>0</v>
      </c>
      <c r="L137" s="122">
        <f>VLOOKUP(C137,'[1]17'!$C$22:$N$926,10,0)</f>
        <v>7.75447679</v>
      </c>
      <c r="M137" s="122">
        <f>VLOOKUP(C137,'[1]17'!$C$22:$N$926,11,0)</f>
        <v>0</v>
      </c>
      <c r="N137" s="122">
        <f>VLOOKUP(C137,'[1]17'!$C$22:$N$926,12,0)</f>
        <v>1.2622351319999998</v>
      </c>
      <c r="O137" s="122">
        <f t="shared" si="215"/>
        <v>0</v>
      </c>
      <c r="P137" s="122">
        <f t="shared" si="216"/>
        <v>0</v>
      </c>
      <c r="Q137" s="122">
        <f t="shared" si="217"/>
        <v>0</v>
      </c>
      <c r="R137" s="122">
        <f t="shared" si="218"/>
        <v>0</v>
      </c>
      <c r="S137" s="122">
        <f t="shared" si="219"/>
        <v>0</v>
      </c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>
        <v>1.1094930000000001</v>
      </c>
      <c r="AE137" s="73">
        <f t="shared" si="220"/>
        <v>1.0518626099999999</v>
      </c>
      <c r="AF137" s="73"/>
      <c r="AG137" s="73"/>
      <c r="AH137" s="73"/>
      <c r="AI137" s="73">
        <v>1.0518626099999999</v>
      </c>
      <c r="AJ137" s="122">
        <f>VLOOKUP(C137,'[1]17'!$C$22:$AI$926,29,0)</f>
        <v>1.0518626099999995</v>
      </c>
      <c r="AK137" s="122">
        <f>VLOOKUP(C137,'[1]17'!$C$22:$AI$926,30,0)</f>
        <v>0</v>
      </c>
      <c r="AL137" s="122">
        <f>VLOOKUP(C137,'[1]17'!$C$22:$AI$926,31,0)</f>
        <v>0</v>
      </c>
      <c r="AM137" s="122">
        <f>VLOOKUP(C137,'[1]17'!$C$22:$AI$926,32,0)</f>
        <v>0</v>
      </c>
      <c r="AN137" s="122">
        <f>VLOOKUP(C137,'[1]17'!$C$22:$AI$926,33,0)</f>
        <v>1.0518626099999999</v>
      </c>
      <c r="AO137" s="122">
        <f t="shared" si="221"/>
        <v>0</v>
      </c>
      <c r="AP137" s="122">
        <f t="shared" si="222"/>
        <v>0</v>
      </c>
      <c r="AQ137" s="122">
        <f t="shared" si="223"/>
        <v>0</v>
      </c>
      <c r="AR137" s="122">
        <f t="shared" si="224"/>
        <v>0</v>
      </c>
      <c r="AS137" s="122">
        <f t="shared" si="225"/>
        <v>0</v>
      </c>
      <c r="AT137" s="122"/>
      <c r="AU137" s="122"/>
      <c r="AV137" s="122"/>
      <c r="AW137" s="122"/>
      <c r="AX137" s="122"/>
      <c r="AY137" s="122"/>
      <c r="AZ137" s="122"/>
      <c r="BA137" s="122"/>
      <c r="BB137" s="122"/>
      <c r="BC137" s="122"/>
    </row>
    <row r="138" spans="1:55" s="90" customFormat="1" ht="77.7" x14ac:dyDescent="0.3">
      <c r="A138" s="106" t="s">
        <v>1661</v>
      </c>
      <c r="B138" s="107" t="s">
        <v>632</v>
      </c>
      <c r="C138" s="108" t="s">
        <v>681</v>
      </c>
      <c r="D138" s="73">
        <v>1.4413800000000001</v>
      </c>
      <c r="E138" s="73">
        <v>6.4148687999999995E-2</v>
      </c>
      <c r="F138" s="73">
        <v>0</v>
      </c>
      <c r="G138" s="73">
        <v>0</v>
      </c>
      <c r="H138" s="73">
        <v>0</v>
      </c>
      <c r="I138" s="73">
        <v>6.4148687999999995E-2</v>
      </c>
      <c r="J138" s="122">
        <f>VLOOKUP(C138,'[1]17'!$C$22:$N$926,8,0)</f>
        <v>2.8239623999999998E-2</v>
      </c>
      <c r="K138" s="122">
        <f>VLOOKUP(C138,'[1]17'!$C$22:$N$926,9,0)</f>
        <v>0</v>
      </c>
      <c r="L138" s="122">
        <f>VLOOKUP(C138,'[1]17'!$C$22:$N$926,10,0)</f>
        <v>0</v>
      </c>
      <c r="M138" s="122">
        <f>VLOOKUP(C138,'[1]17'!$C$22:$N$926,11,0)</f>
        <v>0</v>
      </c>
      <c r="N138" s="122">
        <f>VLOOKUP(C138,'[1]17'!$C$22:$N$926,12,0)</f>
        <v>2.8239624000000001E-2</v>
      </c>
      <c r="O138" s="122">
        <f t="shared" si="215"/>
        <v>3.5909063999999997E-2</v>
      </c>
      <c r="P138" s="122">
        <f t="shared" si="216"/>
        <v>0</v>
      </c>
      <c r="Q138" s="122">
        <f t="shared" si="217"/>
        <v>0</v>
      </c>
      <c r="R138" s="122">
        <f t="shared" si="218"/>
        <v>0</v>
      </c>
      <c r="S138" s="122">
        <f t="shared" si="219"/>
        <v>3.5909063999999991E-2</v>
      </c>
      <c r="T138" s="122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>
        <v>1.3212649999999999</v>
      </c>
      <c r="AE138" s="73">
        <f t="shared" si="220"/>
        <v>5.3457239999999996E-2</v>
      </c>
      <c r="AF138" s="73"/>
      <c r="AG138" s="73"/>
      <c r="AH138" s="73"/>
      <c r="AI138" s="73">
        <v>5.3457239999999996E-2</v>
      </c>
      <c r="AJ138" s="122">
        <f>VLOOKUP(C138,'[1]17'!$C$22:$AI$926,29,0)</f>
        <v>2.3533020000000002E-2</v>
      </c>
      <c r="AK138" s="122">
        <f>VLOOKUP(C138,'[1]17'!$C$22:$AI$926,30,0)</f>
        <v>0</v>
      </c>
      <c r="AL138" s="122">
        <f>VLOOKUP(C138,'[1]17'!$C$22:$AI$926,31,0)</f>
        <v>0</v>
      </c>
      <c r="AM138" s="122">
        <f>VLOOKUP(C138,'[1]17'!$C$22:$AI$926,32,0)</f>
        <v>0</v>
      </c>
      <c r="AN138" s="122">
        <f>VLOOKUP(C138,'[1]17'!$C$22:$AI$926,33,0)</f>
        <v>2.3533020000000002E-2</v>
      </c>
      <c r="AO138" s="122">
        <f t="shared" si="221"/>
        <v>2.9924219999999994E-2</v>
      </c>
      <c r="AP138" s="122">
        <f t="shared" si="222"/>
        <v>0</v>
      </c>
      <c r="AQ138" s="122">
        <f t="shared" si="223"/>
        <v>0</v>
      </c>
      <c r="AR138" s="122">
        <f t="shared" si="224"/>
        <v>0</v>
      </c>
      <c r="AS138" s="122">
        <f t="shared" si="225"/>
        <v>2.9924219999999994E-2</v>
      </c>
      <c r="AT138" s="122"/>
      <c r="AU138" s="122"/>
      <c r="AV138" s="122"/>
      <c r="AW138" s="122"/>
      <c r="AX138" s="122"/>
      <c r="AY138" s="122"/>
      <c r="AZ138" s="122"/>
      <c r="BA138" s="122"/>
      <c r="BB138" s="122"/>
      <c r="BC138" s="122"/>
    </row>
    <row r="139" spans="1:55" s="90" customFormat="1" ht="77.7" x14ac:dyDescent="0.3">
      <c r="A139" s="106" t="s">
        <v>1660</v>
      </c>
      <c r="B139" s="107" t="s">
        <v>465</v>
      </c>
      <c r="C139" s="108" t="s">
        <v>547</v>
      </c>
      <c r="D139" s="73">
        <v>1.4718719999999998</v>
      </c>
      <c r="E139" s="73">
        <v>6.5505731999999997E-2</v>
      </c>
      <c r="F139" s="73">
        <v>0</v>
      </c>
      <c r="G139" s="73">
        <v>0</v>
      </c>
      <c r="H139" s="73">
        <v>0</v>
      </c>
      <c r="I139" s="73">
        <v>6.5505731999999997E-2</v>
      </c>
      <c r="J139" s="122">
        <f>VLOOKUP(C139,'[1]17'!$C$22:$N$926,8,0)</f>
        <v>2.8837007999999997E-2</v>
      </c>
      <c r="K139" s="122">
        <f>VLOOKUP(C139,'[1]17'!$C$22:$N$926,9,0)</f>
        <v>0</v>
      </c>
      <c r="L139" s="122">
        <f>VLOOKUP(C139,'[1]17'!$C$22:$N$926,10,0)</f>
        <v>0</v>
      </c>
      <c r="M139" s="122">
        <f>VLOOKUP(C139,'[1]17'!$C$22:$N$926,11,0)</f>
        <v>0</v>
      </c>
      <c r="N139" s="122">
        <f>VLOOKUP(C139,'[1]17'!$C$22:$N$926,12,0)</f>
        <v>2.8837007999999997E-2</v>
      </c>
      <c r="O139" s="122">
        <f t="shared" si="215"/>
        <v>3.6668724E-2</v>
      </c>
      <c r="P139" s="122">
        <f t="shared" si="216"/>
        <v>0</v>
      </c>
      <c r="Q139" s="122">
        <f t="shared" si="217"/>
        <v>0</v>
      </c>
      <c r="R139" s="122">
        <f t="shared" si="218"/>
        <v>0</v>
      </c>
      <c r="S139" s="122">
        <f t="shared" si="219"/>
        <v>3.6668724E-2</v>
      </c>
      <c r="T139" s="122"/>
      <c r="U139" s="122"/>
      <c r="V139" s="122"/>
      <c r="W139" s="122"/>
      <c r="X139" s="122"/>
      <c r="Y139" s="122"/>
      <c r="Z139" s="122"/>
      <c r="AA139" s="122"/>
      <c r="AB139" s="122"/>
      <c r="AC139" s="122"/>
      <c r="AD139" s="122">
        <v>13.57638</v>
      </c>
      <c r="AE139" s="73">
        <f t="shared" si="220"/>
        <v>5.4588109999999995E-2</v>
      </c>
      <c r="AF139" s="73"/>
      <c r="AG139" s="73"/>
      <c r="AH139" s="73"/>
      <c r="AI139" s="73">
        <v>5.4588109999999995E-2</v>
      </c>
      <c r="AJ139" s="122">
        <f>VLOOKUP(C139,'[1]17'!$C$22:$AI$926,29,0)</f>
        <v>2.4030840000000001E-2</v>
      </c>
      <c r="AK139" s="122">
        <f>VLOOKUP(C139,'[1]17'!$C$22:$AI$926,30,0)</f>
        <v>0</v>
      </c>
      <c r="AL139" s="122">
        <f>VLOOKUP(C139,'[1]17'!$C$22:$AI$926,31,0)</f>
        <v>0</v>
      </c>
      <c r="AM139" s="122">
        <f>VLOOKUP(C139,'[1]17'!$C$22:$AI$926,32,0)</f>
        <v>0</v>
      </c>
      <c r="AN139" s="122">
        <f>VLOOKUP(C139,'[1]17'!$C$22:$AI$926,33,0)</f>
        <v>2.4030839999999998E-2</v>
      </c>
      <c r="AO139" s="122">
        <f t="shared" si="221"/>
        <v>3.0557269999999994E-2</v>
      </c>
      <c r="AP139" s="122">
        <f t="shared" si="222"/>
        <v>0</v>
      </c>
      <c r="AQ139" s="122">
        <f t="shared" si="223"/>
        <v>0</v>
      </c>
      <c r="AR139" s="122">
        <f t="shared" si="224"/>
        <v>0</v>
      </c>
      <c r="AS139" s="122">
        <f t="shared" si="225"/>
        <v>3.0557269999999997E-2</v>
      </c>
      <c r="AT139" s="122"/>
      <c r="AU139" s="122"/>
      <c r="AV139" s="122"/>
      <c r="AW139" s="122"/>
      <c r="AX139" s="122"/>
      <c r="AY139" s="122"/>
      <c r="AZ139" s="122"/>
      <c r="BA139" s="122"/>
      <c r="BB139" s="122"/>
      <c r="BC139" s="122"/>
    </row>
    <row r="140" spans="1:55" s="90" customFormat="1" ht="46.65" x14ac:dyDescent="0.3">
      <c r="A140" s="106" t="s">
        <v>1660</v>
      </c>
      <c r="B140" s="107" t="s">
        <v>51</v>
      </c>
      <c r="C140" s="108" t="s">
        <v>510</v>
      </c>
      <c r="D140" s="73">
        <v>62.679383999999992</v>
      </c>
      <c r="E140" s="73">
        <v>2.7895491960000003</v>
      </c>
      <c r="F140" s="73">
        <v>0</v>
      </c>
      <c r="G140" s="73">
        <v>0</v>
      </c>
      <c r="H140" s="73">
        <v>0</v>
      </c>
      <c r="I140" s="73">
        <v>2.7895491960000003</v>
      </c>
      <c r="J140" s="122">
        <f>VLOOKUP(C140,'[1]17'!$C$22:$N$926,8,0)</f>
        <v>1.2280190279999998</v>
      </c>
      <c r="K140" s="122">
        <f>VLOOKUP(C140,'[1]17'!$C$22:$N$926,9,0)</f>
        <v>0</v>
      </c>
      <c r="L140" s="122">
        <f>VLOOKUP(C140,'[1]17'!$C$22:$N$926,10,0)</f>
        <v>0</v>
      </c>
      <c r="M140" s="122">
        <f>VLOOKUP(C140,'[1]17'!$C$22:$N$926,11,0)</f>
        <v>0</v>
      </c>
      <c r="N140" s="122">
        <f>VLOOKUP(C140,'[1]17'!$C$22:$N$926,12,0)</f>
        <v>1.2280190279999996</v>
      </c>
      <c r="O140" s="122">
        <f t="shared" si="215"/>
        <v>1.5615301680000004</v>
      </c>
      <c r="P140" s="122">
        <f t="shared" si="216"/>
        <v>0</v>
      </c>
      <c r="Q140" s="122">
        <f t="shared" si="217"/>
        <v>0</v>
      </c>
      <c r="R140" s="122">
        <f t="shared" si="218"/>
        <v>0</v>
      </c>
      <c r="S140" s="122">
        <f t="shared" si="219"/>
        <v>1.5615301680000007</v>
      </c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>
        <v>2.0432499999999996</v>
      </c>
      <c r="AE140" s="73">
        <f t="shared" si="220"/>
        <v>2.3246243300000002</v>
      </c>
      <c r="AF140" s="73"/>
      <c r="AG140" s="73"/>
      <c r="AH140" s="73"/>
      <c r="AI140" s="73">
        <v>2.3246243300000002</v>
      </c>
      <c r="AJ140" s="122">
        <f>VLOOKUP(C140,'[1]17'!$C$22:$AI$926,29,0)</f>
        <v>1.0233491899999998</v>
      </c>
      <c r="AK140" s="122">
        <f>VLOOKUP(C140,'[1]17'!$C$22:$AI$926,30,0)</f>
        <v>0</v>
      </c>
      <c r="AL140" s="122">
        <f>VLOOKUP(C140,'[1]17'!$C$22:$AI$926,31,0)</f>
        <v>0</v>
      </c>
      <c r="AM140" s="122">
        <f>VLOOKUP(C140,'[1]17'!$C$22:$AI$926,32,0)</f>
        <v>0</v>
      </c>
      <c r="AN140" s="122">
        <f>VLOOKUP(C140,'[1]17'!$C$22:$AI$926,33,0)</f>
        <v>1.0233491899999998</v>
      </c>
      <c r="AO140" s="122">
        <f t="shared" si="221"/>
        <v>1.3012751400000004</v>
      </c>
      <c r="AP140" s="122">
        <f t="shared" si="222"/>
        <v>0</v>
      </c>
      <c r="AQ140" s="122">
        <f t="shared" si="223"/>
        <v>0</v>
      </c>
      <c r="AR140" s="122">
        <f t="shared" si="224"/>
        <v>0</v>
      </c>
      <c r="AS140" s="122">
        <f t="shared" si="225"/>
        <v>1.3012751400000004</v>
      </c>
      <c r="AT140" s="122"/>
      <c r="AU140" s="122"/>
      <c r="AV140" s="122"/>
      <c r="AW140" s="122"/>
      <c r="AX140" s="122"/>
      <c r="AY140" s="122"/>
      <c r="AZ140" s="122"/>
      <c r="BA140" s="122"/>
      <c r="BB140" s="122"/>
      <c r="BC140" s="122"/>
    </row>
    <row r="141" spans="1:55" s="90" customFormat="1" ht="77.7" x14ac:dyDescent="0.3">
      <c r="A141" s="106" t="s">
        <v>1660</v>
      </c>
      <c r="B141" s="107" t="s">
        <v>775</v>
      </c>
      <c r="C141" s="108" t="s">
        <v>498</v>
      </c>
      <c r="D141" s="73">
        <v>0.65771999999999997</v>
      </c>
      <c r="E141" s="73">
        <v>0.93988367400000006</v>
      </c>
      <c r="F141" s="73">
        <v>0</v>
      </c>
      <c r="G141" s="73">
        <v>0.86838093000000005</v>
      </c>
      <c r="H141" s="73">
        <v>0</v>
      </c>
      <c r="I141" s="73">
        <v>7.1502743999999993E-2</v>
      </c>
      <c r="J141" s="122">
        <f>VLOOKUP(C141,'[1]17'!$C$22:$N$926,8,0)</f>
        <v>1.2886092E-2</v>
      </c>
      <c r="K141" s="122">
        <f>VLOOKUP(C141,'[1]17'!$C$22:$N$926,9,0)</f>
        <v>0</v>
      </c>
      <c r="L141" s="122">
        <f>VLOOKUP(C141,'[1]17'!$C$22:$N$926,10,0)</f>
        <v>0</v>
      </c>
      <c r="M141" s="122">
        <f>VLOOKUP(C141,'[1]17'!$C$22:$N$926,11,0)</f>
        <v>0</v>
      </c>
      <c r="N141" s="122">
        <f>VLOOKUP(C141,'[1]17'!$C$22:$N$926,12,0)</f>
        <v>1.2886092E-2</v>
      </c>
      <c r="O141" s="122">
        <f t="shared" si="215"/>
        <v>0.92699758200000004</v>
      </c>
      <c r="P141" s="122">
        <f t="shared" si="216"/>
        <v>0</v>
      </c>
      <c r="Q141" s="122">
        <f t="shared" si="217"/>
        <v>0.86838093000000005</v>
      </c>
      <c r="R141" s="122">
        <f t="shared" si="218"/>
        <v>0</v>
      </c>
      <c r="S141" s="122">
        <f t="shared" si="219"/>
        <v>5.8616651999999991E-2</v>
      </c>
      <c r="T141" s="122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>
        <v>0</v>
      </c>
      <c r="AE141" s="73">
        <f t="shared" si="220"/>
        <v>5.9585619999999999E-2</v>
      </c>
      <c r="AF141" s="73"/>
      <c r="AG141" s="73"/>
      <c r="AH141" s="73"/>
      <c r="AI141" s="73">
        <v>5.9585619999999999E-2</v>
      </c>
      <c r="AJ141" s="122">
        <f>VLOOKUP(C141,'[1]17'!$C$22:$AI$926,29,0)</f>
        <v>1.073841E-2</v>
      </c>
      <c r="AK141" s="122">
        <f>VLOOKUP(C141,'[1]17'!$C$22:$AI$926,30,0)</f>
        <v>0</v>
      </c>
      <c r="AL141" s="122">
        <f>VLOOKUP(C141,'[1]17'!$C$22:$AI$926,31,0)</f>
        <v>0</v>
      </c>
      <c r="AM141" s="122">
        <f>VLOOKUP(C141,'[1]17'!$C$22:$AI$926,32,0)</f>
        <v>0</v>
      </c>
      <c r="AN141" s="122">
        <f>VLOOKUP(C141,'[1]17'!$C$22:$AI$926,33,0)</f>
        <v>1.073841E-2</v>
      </c>
      <c r="AO141" s="122">
        <f t="shared" si="221"/>
        <v>4.8847210000000002E-2</v>
      </c>
      <c r="AP141" s="122">
        <f t="shared" si="222"/>
        <v>0</v>
      </c>
      <c r="AQ141" s="122">
        <f t="shared" si="223"/>
        <v>0</v>
      </c>
      <c r="AR141" s="122">
        <f t="shared" si="224"/>
        <v>0</v>
      </c>
      <c r="AS141" s="122">
        <f t="shared" si="225"/>
        <v>4.8847210000000002E-2</v>
      </c>
      <c r="AT141" s="122"/>
      <c r="AU141" s="122"/>
      <c r="AV141" s="122"/>
      <c r="AW141" s="122"/>
      <c r="AX141" s="122"/>
      <c r="AY141" s="122"/>
      <c r="AZ141" s="122"/>
      <c r="BA141" s="122"/>
      <c r="BB141" s="122"/>
      <c r="BC141" s="122"/>
    </row>
    <row r="142" spans="1:55" s="90" customFormat="1" ht="62.2" x14ac:dyDescent="0.3">
      <c r="A142" s="106" t="s">
        <v>1660</v>
      </c>
      <c r="B142" s="107" t="s">
        <v>776</v>
      </c>
      <c r="C142" s="108" t="s">
        <v>1188</v>
      </c>
      <c r="D142" s="73">
        <v>0.06</v>
      </c>
      <c r="E142" s="73">
        <v>3.4243199999999999E-4</v>
      </c>
      <c r="F142" s="73">
        <v>0</v>
      </c>
      <c r="G142" s="73">
        <v>0</v>
      </c>
      <c r="H142" s="73">
        <v>0</v>
      </c>
      <c r="I142" s="73">
        <v>3.4243199999999999E-4</v>
      </c>
      <c r="J142" s="122">
        <f>VLOOKUP(C142,'[1]17'!$C$22:$N$926,8,0)</f>
        <v>3.4243199999999999E-4</v>
      </c>
      <c r="K142" s="122">
        <f>VLOOKUP(C142,'[1]17'!$C$22:$N$926,9,0)</f>
        <v>0</v>
      </c>
      <c r="L142" s="122">
        <f>VLOOKUP(C142,'[1]17'!$C$22:$N$926,10,0)</f>
        <v>0</v>
      </c>
      <c r="M142" s="122">
        <f>VLOOKUP(C142,'[1]17'!$C$22:$N$926,11,0)</f>
        <v>0</v>
      </c>
      <c r="N142" s="122">
        <f>VLOOKUP(C142,'[1]17'!$C$22:$N$926,12,0)</f>
        <v>3.4243199999999999E-4</v>
      </c>
      <c r="O142" s="122">
        <f t="shared" si="215"/>
        <v>0</v>
      </c>
      <c r="P142" s="122">
        <f t="shared" si="216"/>
        <v>0</v>
      </c>
      <c r="Q142" s="122">
        <f t="shared" si="217"/>
        <v>0</v>
      </c>
      <c r="R142" s="122">
        <f t="shared" si="218"/>
        <v>0</v>
      </c>
      <c r="S142" s="122">
        <f t="shared" si="219"/>
        <v>0</v>
      </c>
      <c r="T142" s="122"/>
      <c r="U142" s="122"/>
      <c r="V142" s="122"/>
      <c r="W142" s="122"/>
      <c r="X142" s="122"/>
      <c r="Y142" s="122"/>
      <c r="Z142" s="122"/>
      <c r="AA142" s="122"/>
      <c r="AB142" s="122"/>
      <c r="AC142" s="122"/>
      <c r="AD142" s="122">
        <v>5.5000000000000007E-2</v>
      </c>
      <c r="AE142" s="73">
        <f t="shared" si="220"/>
        <v>2.8536000000000002E-4</v>
      </c>
      <c r="AF142" s="73"/>
      <c r="AG142" s="73"/>
      <c r="AH142" s="73"/>
      <c r="AI142" s="73">
        <v>2.8536000000000002E-4</v>
      </c>
      <c r="AJ142" s="122">
        <f>VLOOKUP(C142,'[1]17'!$C$22:$AI$926,29,0)</f>
        <v>2.8536000000000056E-4</v>
      </c>
      <c r="AK142" s="122">
        <f>VLOOKUP(C142,'[1]17'!$C$22:$AI$926,30,0)</f>
        <v>0</v>
      </c>
      <c r="AL142" s="122">
        <f>VLOOKUP(C142,'[1]17'!$C$22:$AI$926,31,0)</f>
        <v>0</v>
      </c>
      <c r="AM142" s="122">
        <f>VLOOKUP(C142,'[1]17'!$C$22:$AI$926,32,0)</f>
        <v>0</v>
      </c>
      <c r="AN142" s="122">
        <f>VLOOKUP(C142,'[1]17'!$C$22:$AI$926,33,0)</f>
        <v>2.8536000000000002E-4</v>
      </c>
      <c r="AO142" s="122">
        <f t="shared" si="221"/>
        <v>-5.4210108624275222E-19</v>
      </c>
      <c r="AP142" s="122">
        <f t="shared" si="222"/>
        <v>0</v>
      </c>
      <c r="AQ142" s="122">
        <f t="shared" si="223"/>
        <v>0</v>
      </c>
      <c r="AR142" s="122">
        <f t="shared" si="224"/>
        <v>0</v>
      </c>
      <c r="AS142" s="122">
        <f t="shared" si="225"/>
        <v>0</v>
      </c>
      <c r="AT142" s="122"/>
      <c r="AU142" s="122"/>
      <c r="AV142" s="122"/>
      <c r="AW142" s="122"/>
      <c r="AX142" s="122"/>
      <c r="AY142" s="122"/>
      <c r="AZ142" s="122"/>
      <c r="BA142" s="122"/>
      <c r="BB142" s="122"/>
      <c r="BC142" s="122"/>
    </row>
    <row r="143" spans="1:55" s="90" customFormat="1" ht="46.65" x14ac:dyDescent="0.3">
      <c r="A143" s="106" t="s">
        <v>1660</v>
      </c>
      <c r="B143" s="107" t="s">
        <v>777</v>
      </c>
      <c r="C143" s="108" t="s">
        <v>1189</v>
      </c>
      <c r="D143" s="73">
        <v>0.14551199999999997</v>
      </c>
      <c r="E143" s="73">
        <v>0</v>
      </c>
      <c r="F143" s="73">
        <v>0</v>
      </c>
      <c r="G143" s="73">
        <v>0</v>
      </c>
      <c r="H143" s="73">
        <v>0</v>
      </c>
      <c r="I143" s="73">
        <v>0</v>
      </c>
      <c r="J143" s="122">
        <f>VLOOKUP(C143,'[1]17'!$C$22:$N$926,8,0)</f>
        <v>0</v>
      </c>
      <c r="K143" s="122">
        <f>VLOOKUP(C143,'[1]17'!$C$22:$N$926,9,0)</f>
        <v>0</v>
      </c>
      <c r="L143" s="122">
        <f>VLOOKUP(C143,'[1]17'!$C$22:$N$926,10,0)</f>
        <v>0</v>
      </c>
      <c r="M143" s="122">
        <f>VLOOKUP(C143,'[1]17'!$C$22:$N$926,11,0)</f>
        <v>0</v>
      </c>
      <c r="N143" s="122">
        <f>VLOOKUP(C143,'[1]17'!$C$22:$N$926,12,0)</f>
        <v>0</v>
      </c>
      <c r="O143" s="122">
        <f t="shared" si="215"/>
        <v>0</v>
      </c>
      <c r="P143" s="122">
        <f t="shared" si="216"/>
        <v>0</v>
      </c>
      <c r="Q143" s="122">
        <f t="shared" si="217"/>
        <v>0</v>
      </c>
      <c r="R143" s="122">
        <f t="shared" si="218"/>
        <v>0</v>
      </c>
      <c r="S143" s="122">
        <f t="shared" si="219"/>
        <v>0</v>
      </c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>
        <v>0.133386</v>
      </c>
      <c r="AE143" s="73">
        <f t="shared" si="220"/>
        <v>0</v>
      </c>
      <c r="AF143" s="73"/>
      <c r="AG143" s="73"/>
      <c r="AH143" s="73"/>
      <c r="AI143" s="73">
        <v>0</v>
      </c>
      <c r="AJ143" s="122">
        <f>VLOOKUP(C143,'[1]17'!$C$22:$AI$926,29,0)</f>
        <v>0</v>
      </c>
      <c r="AK143" s="122">
        <f>VLOOKUP(C143,'[1]17'!$C$22:$AI$926,30,0)</f>
        <v>0</v>
      </c>
      <c r="AL143" s="122">
        <f>VLOOKUP(C143,'[1]17'!$C$22:$AI$926,31,0)</f>
        <v>0</v>
      </c>
      <c r="AM143" s="122">
        <f>VLOOKUP(C143,'[1]17'!$C$22:$AI$926,32,0)</f>
        <v>0</v>
      </c>
      <c r="AN143" s="122">
        <f>VLOOKUP(C143,'[1]17'!$C$22:$AI$926,33,0)</f>
        <v>0</v>
      </c>
      <c r="AO143" s="122">
        <f t="shared" si="221"/>
        <v>0</v>
      </c>
      <c r="AP143" s="122">
        <f t="shared" si="222"/>
        <v>0</v>
      </c>
      <c r="AQ143" s="122">
        <f t="shared" si="223"/>
        <v>0</v>
      </c>
      <c r="AR143" s="122">
        <f t="shared" si="224"/>
        <v>0</v>
      </c>
      <c r="AS143" s="122">
        <f t="shared" si="225"/>
        <v>0</v>
      </c>
      <c r="AT143" s="122"/>
      <c r="AU143" s="122"/>
      <c r="AV143" s="122"/>
      <c r="AW143" s="122"/>
      <c r="AX143" s="122"/>
      <c r="AY143" s="122"/>
      <c r="AZ143" s="122"/>
      <c r="BA143" s="122"/>
      <c r="BB143" s="122"/>
      <c r="BC143" s="122"/>
    </row>
    <row r="144" spans="1:55" s="90" customFormat="1" ht="62.2" x14ac:dyDescent="0.3">
      <c r="A144" s="106" t="s">
        <v>1660</v>
      </c>
      <c r="B144" s="107" t="s">
        <v>1697</v>
      </c>
      <c r="C144" s="108" t="s">
        <v>1190</v>
      </c>
      <c r="D144" s="73">
        <v>0.45558599999999994</v>
      </c>
      <c r="E144" s="73">
        <v>2.0275883999999997E-2</v>
      </c>
      <c r="F144" s="73">
        <v>0</v>
      </c>
      <c r="G144" s="73">
        <v>0</v>
      </c>
      <c r="H144" s="73">
        <v>0</v>
      </c>
      <c r="I144" s="73">
        <v>2.0275883999999997E-2</v>
      </c>
      <c r="J144" s="122">
        <f>VLOOKUP(C144,'[1]17'!$C$22:$N$926,8,0)</f>
        <v>8.9258879999999999E-3</v>
      </c>
      <c r="K144" s="122">
        <f>VLOOKUP(C144,'[1]17'!$C$22:$N$926,9,0)</f>
        <v>0</v>
      </c>
      <c r="L144" s="122">
        <f>VLOOKUP(C144,'[1]17'!$C$22:$N$926,10,0)</f>
        <v>0</v>
      </c>
      <c r="M144" s="122">
        <f>VLOOKUP(C144,'[1]17'!$C$22:$N$926,11,0)</f>
        <v>0</v>
      </c>
      <c r="N144" s="122">
        <f>VLOOKUP(C144,'[1]17'!$C$22:$N$926,12,0)</f>
        <v>8.9258879999999999E-3</v>
      </c>
      <c r="O144" s="122">
        <f t="shared" si="215"/>
        <v>1.1349995999999998E-2</v>
      </c>
      <c r="P144" s="122">
        <f t="shared" si="216"/>
        <v>0</v>
      </c>
      <c r="Q144" s="122">
        <f t="shared" si="217"/>
        <v>0</v>
      </c>
      <c r="R144" s="122">
        <f t="shared" si="218"/>
        <v>0</v>
      </c>
      <c r="S144" s="122">
        <f t="shared" si="219"/>
        <v>1.1349995999999998E-2</v>
      </c>
      <c r="T144" s="122"/>
      <c r="U144" s="122"/>
      <c r="V144" s="122"/>
      <c r="W144" s="122"/>
      <c r="X144" s="122"/>
      <c r="Y144" s="122"/>
      <c r="Z144" s="122"/>
      <c r="AA144" s="122"/>
      <c r="AB144" s="122"/>
      <c r="AC144" s="122"/>
      <c r="AD144" s="122">
        <v>0.41762049999999995</v>
      </c>
      <c r="AE144" s="73">
        <f t="shared" si="220"/>
        <v>1.689657E-2</v>
      </c>
      <c r="AF144" s="73"/>
      <c r="AG144" s="73"/>
      <c r="AH144" s="73"/>
      <c r="AI144" s="73">
        <v>1.689657E-2</v>
      </c>
      <c r="AJ144" s="122">
        <f>VLOOKUP(C144,'[1]17'!$C$22:$AI$926,29,0)</f>
        <v>7.4382399999999996E-3</v>
      </c>
      <c r="AK144" s="122">
        <f>VLOOKUP(C144,'[1]17'!$C$22:$AI$926,30,0)</f>
        <v>0</v>
      </c>
      <c r="AL144" s="122">
        <f>VLOOKUP(C144,'[1]17'!$C$22:$AI$926,31,0)</f>
        <v>0</v>
      </c>
      <c r="AM144" s="122">
        <f>VLOOKUP(C144,'[1]17'!$C$22:$AI$926,32,0)</f>
        <v>0</v>
      </c>
      <c r="AN144" s="122">
        <f>VLOOKUP(C144,'[1]17'!$C$22:$AI$926,33,0)</f>
        <v>7.4382400000000005E-3</v>
      </c>
      <c r="AO144" s="122">
        <f t="shared" si="221"/>
        <v>9.4583300000000009E-3</v>
      </c>
      <c r="AP144" s="122">
        <f t="shared" si="222"/>
        <v>0</v>
      </c>
      <c r="AQ144" s="122">
        <f t="shared" si="223"/>
        <v>0</v>
      </c>
      <c r="AR144" s="122">
        <f t="shared" si="224"/>
        <v>0</v>
      </c>
      <c r="AS144" s="122">
        <f t="shared" si="225"/>
        <v>9.4583299999999992E-3</v>
      </c>
      <c r="AT144" s="122"/>
      <c r="AU144" s="122"/>
      <c r="AV144" s="122"/>
      <c r="AW144" s="122"/>
      <c r="AX144" s="122"/>
      <c r="AY144" s="122"/>
      <c r="AZ144" s="122"/>
      <c r="BA144" s="122"/>
      <c r="BB144" s="122"/>
      <c r="BC144" s="122"/>
    </row>
    <row r="145" spans="1:55" s="90" customFormat="1" ht="108.8" x14ac:dyDescent="0.3">
      <c r="A145" s="106" t="s">
        <v>1660</v>
      </c>
      <c r="B145" s="107" t="s">
        <v>778</v>
      </c>
      <c r="C145" s="108" t="s">
        <v>1191</v>
      </c>
      <c r="D145" s="73">
        <v>0.42886799999999997</v>
      </c>
      <c r="E145" s="73">
        <v>1.5145055999999999E-2</v>
      </c>
      <c r="F145" s="73">
        <v>0</v>
      </c>
      <c r="G145" s="73">
        <v>0</v>
      </c>
      <c r="H145" s="73">
        <v>0</v>
      </c>
      <c r="I145" s="73">
        <v>1.5145055999999999E-2</v>
      </c>
      <c r="J145" s="122">
        <f>VLOOKUP(C145,'[1]17'!$C$22:$N$926,8,0)</f>
        <v>8.4024119999999997E-3</v>
      </c>
      <c r="K145" s="122">
        <f>VLOOKUP(C145,'[1]17'!$C$22:$N$926,9,0)</f>
        <v>0</v>
      </c>
      <c r="L145" s="122">
        <f>VLOOKUP(C145,'[1]17'!$C$22:$N$926,10,0)</f>
        <v>0</v>
      </c>
      <c r="M145" s="122">
        <f>VLOOKUP(C145,'[1]17'!$C$22:$N$926,11,0)</f>
        <v>0</v>
      </c>
      <c r="N145" s="122">
        <f>VLOOKUP(C145,'[1]17'!$C$22:$N$926,12,0)</f>
        <v>8.4024119999999997E-3</v>
      </c>
      <c r="O145" s="122">
        <f t="shared" si="215"/>
        <v>6.742643999999999E-3</v>
      </c>
      <c r="P145" s="122">
        <f t="shared" si="216"/>
        <v>0</v>
      </c>
      <c r="Q145" s="122">
        <f t="shared" si="217"/>
        <v>0</v>
      </c>
      <c r="R145" s="122">
        <f t="shared" si="218"/>
        <v>0</v>
      </c>
      <c r="S145" s="122">
        <f t="shared" si="219"/>
        <v>6.742643999999999E-3</v>
      </c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>
        <v>0.38027</v>
      </c>
      <c r="AE145" s="73">
        <f t="shared" si="220"/>
        <v>0.26979660999999999</v>
      </c>
      <c r="AF145" s="73"/>
      <c r="AG145" s="73">
        <v>0.25717572999999999</v>
      </c>
      <c r="AH145" s="73"/>
      <c r="AI145" s="73">
        <v>1.2620879999999999E-2</v>
      </c>
      <c r="AJ145" s="122">
        <f>VLOOKUP(C145,'[1]17'!$C$22:$AI$926,29,0)</f>
        <v>7.0020100000000004E-3</v>
      </c>
      <c r="AK145" s="122">
        <f>VLOOKUP(C145,'[1]17'!$C$22:$AI$926,30,0)</f>
        <v>0</v>
      </c>
      <c r="AL145" s="122">
        <f>VLOOKUP(C145,'[1]17'!$C$22:$AI$926,31,0)</f>
        <v>0</v>
      </c>
      <c r="AM145" s="122">
        <f>VLOOKUP(C145,'[1]17'!$C$22:$AI$926,32,0)</f>
        <v>0</v>
      </c>
      <c r="AN145" s="122">
        <f>VLOOKUP(C145,'[1]17'!$C$22:$AI$926,33,0)</f>
        <v>7.0020100000000004E-3</v>
      </c>
      <c r="AO145" s="122">
        <f t="shared" si="221"/>
        <v>0.26279459999999999</v>
      </c>
      <c r="AP145" s="122">
        <f t="shared" si="222"/>
        <v>0</v>
      </c>
      <c r="AQ145" s="122">
        <f t="shared" si="223"/>
        <v>0.25717572999999999</v>
      </c>
      <c r="AR145" s="122">
        <f t="shared" si="224"/>
        <v>0</v>
      </c>
      <c r="AS145" s="122">
        <f t="shared" si="225"/>
        <v>5.6188699999999989E-3</v>
      </c>
      <c r="AT145" s="122"/>
      <c r="AU145" s="122"/>
      <c r="AV145" s="122"/>
      <c r="AW145" s="122"/>
      <c r="AX145" s="122"/>
      <c r="AY145" s="122"/>
      <c r="AZ145" s="122"/>
      <c r="BA145" s="122"/>
      <c r="BB145" s="122"/>
      <c r="BC145" s="122"/>
    </row>
    <row r="146" spans="1:55" s="90" customFormat="1" ht="93.25" x14ac:dyDescent="0.3">
      <c r="A146" s="106" t="s">
        <v>1660</v>
      </c>
      <c r="B146" s="107" t="s">
        <v>779</v>
      </c>
      <c r="C146" s="108" t="s">
        <v>1192</v>
      </c>
      <c r="D146" s="73">
        <v>0.23521199999999998</v>
      </c>
      <c r="E146" s="73">
        <v>0.15140848200000001</v>
      </c>
      <c r="F146" s="73">
        <v>0</v>
      </c>
      <c r="G146" s="73">
        <v>0.14599491000000001</v>
      </c>
      <c r="H146" s="73">
        <v>0</v>
      </c>
      <c r="I146" s="73">
        <v>5.4135720000000002E-3</v>
      </c>
      <c r="J146" s="122">
        <f>VLOOKUP(C146,'[1]17'!$C$22:$N$926,8,0)</f>
        <v>0.12220950200000001</v>
      </c>
      <c r="K146" s="122">
        <f>VLOOKUP(C146,'[1]17'!$C$22:$N$926,9,0)</f>
        <v>0</v>
      </c>
      <c r="L146" s="122">
        <f>VLOOKUP(C146,'[1]17'!$C$22:$N$926,10,0)</f>
        <v>0.11679592999999999</v>
      </c>
      <c r="M146" s="122">
        <f>VLOOKUP(C146,'[1]17'!$C$22:$N$926,11,0)</f>
        <v>0</v>
      </c>
      <c r="N146" s="122">
        <f>VLOOKUP(C146,'[1]17'!$C$22:$N$926,12,0)</f>
        <v>5.4135720000000002E-3</v>
      </c>
      <c r="O146" s="122">
        <f t="shared" si="215"/>
        <v>2.9198979999999999E-2</v>
      </c>
      <c r="P146" s="122">
        <f t="shared" si="216"/>
        <v>0</v>
      </c>
      <c r="Q146" s="122">
        <f t="shared" si="217"/>
        <v>2.9198980000000013E-2</v>
      </c>
      <c r="R146" s="122">
        <f t="shared" si="218"/>
        <v>0</v>
      </c>
      <c r="S146" s="122">
        <f t="shared" si="219"/>
        <v>0</v>
      </c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>
        <v>0.18451999999999999</v>
      </c>
      <c r="AE146" s="73">
        <f t="shared" si="220"/>
        <v>0.12617374000000001</v>
      </c>
      <c r="AF146" s="73"/>
      <c r="AG146" s="73">
        <v>0.12166243</v>
      </c>
      <c r="AH146" s="73"/>
      <c r="AI146" s="73">
        <v>4.5113100000000001E-3</v>
      </c>
      <c r="AJ146" s="122">
        <f>VLOOKUP(C146,'[1]17'!$C$22:$AI$926,29,0)</f>
        <v>0.12617374000000001</v>
      </c>
      <c r="AK146" s="122">
        <f>VLOOKUP(C146,'[1]17'!$C$22:$AI$926,30,0)</f>
        <v>0</v>
      </c>
      <c r="AL146" s="122">
        <f>VLOOKUP(C146,'[1]17'!$C$22:$AI$926,31,0)</f>
        <v>0.12166243</v>
      </c>
      <c r="AM146" s="122">
        <f>VLOOKUP(C146,'[1]17'!$C$22:$AI$926,32,0)</f>
        <v>0</v>
      </c>
      <c r="AN146" s="122">
        <f>VLOOKUP(C146,'[1]17'!$C$22:$AI$926,33,0)</f>
        <v>4.5113100000000001E-3</v>
      </c>
      <c r="AO146" s="122">
        <f t="shared" si="221"/>
        <v>0</v>
      </c>
      <c r="AP146" s="122">
        <f t="shared" si="222"/>
        <v>0</v>
      </c>
      <c r="AQ146" s="122">
        <f t="shared" si="223"/>
        <v>0</v>
      </c>
      <c r="AR146" s="122">
        <f t="shared" si="224"/>
        <v>0</v>
      </c>
      <c r="AS146" s="122">
        <f t="shared" si="225"/>
        <v>0</v>
      </c>
      <c r="AT146" s="122"/>
      <c r="AU146" s="122"/>
      <c r="AV146" s="122"/>
      <c r="AW146" s="122"/>
      <c r="AX146" s="122"/>
      <c r="AY146" s="122"/>
      <c r="AZ146" s="122"/>
      <c r="BA146" s="122"/>
      <c r="BB146" s="122"/>
      <c r="BC146" s="122"/>
    </row>
    <row r="147" spans="1:55" s="90" customFormat="1" ht="77.7" x14ac:dyDescent="0.3">
      <c r="A147" s="106" t="s">
        <v>1660</v>
      </c>
      <c r="B147" s="107" t="s">
        <v>780</v>
      </c>
      <c r="C147" s="108" t="s">
        <v>1193</v>
      </c>
      <c r="D147" s="73">
        <v>1.0311719999999998</v>
      </c>
      <c r="E147" s="73">
        <v>0.37380525600000003</v>
      </c>
      <c r="F147" s="73">
        <v>0</v>
      </c>
      <c r="G147" s="73">
        <v>0</v>
      </c>
      <c r="H147" s="73">
        <v>0.36792000000000002</v>
      </c>
      <c r="I147" s="73">
        <v>5.8852559999999993E-3</v>
      </c>
      <c r="J147" s="122">
        <f>VLOOKUP(C147,'[1]17'!$C$22:$N$926,8,0)</f>
        <v>0.37380525600000003</v>
      </c>
      <c r="K147" s="122">
        <f>VLOOKUP(C147,'[1]17'!$C$22:$N$926,9,0)</f>
        <v>0</v>
      </c>
      <c r="L147" s="122">
        <f>VLOOKUP(C147,'[1]17'!$C$22:$N$926,10,0)</f>
        <v>0</v>
      </c>
      <c r="M147" s="122">
        <f>VLOOKUP(C147,'[1]17'!$C$22:$N$926,11,0)</f>
        <v>0.36792000000000002</v>
      </c>
      <c r="N147" s="122">
        <f>VLOOKUP(C147,'[1]17'!$C$22:$N$926,12,0)</f>
        <v>5.8852559999999993E-3</v>
      </c>
      <c r="O147" s="122">
        <f t="shared" si="215"/>
        <v>0</v>
      </c>
      <c r="P147" s="122">
        <f t="shared" si="216"/>
        <v>0</v>
      </c>
      <c r="Q147" s="122">
        <f t="shared" si="217"/>
        <v>0</v>
      </c>
      <c r="R147" s="122">
        <f t="shared" si="218"/>
        <v>0</v>
      </c>
      <c r="S147" s="122">
        <f t="shared" si="219"/>
        <v>0</v>
      </c>
      <c r="T147" s="122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>
        <v>0.8593099999999998</v>
      </c>
      <c r="AE147" s="73">
        <f t="shared" si="220"/>
        <v>0.49134416999999991</v>
      </c>
      <c r="AF147" s="73">
        <v>0.15733696999999999</v>
      </c>
      <c r="AG147" s="73">
        <v>0.32910281999999996</v>
      </c>
      <c r="AH147" s="73"/>
      <c r="AI147" s="73">
        <v>4.9043799999999999E-3</v>
      </c>
      <c r="AJ147" s="122">
        <f>VLOOKUP(C147,'[1]17'!$C$22:$AI$926,29,0)</f>
        <v>0.49134416999999997</v>
      </c>
      <c r="AK147" s="122">
        <f>VLOOKUP(C147,'[1]17'!$C$22:$AI$926,30,0)</f>
        <v>0.15733696999999999</v>
      </c>
      <c r="AL147" s="122">
        <f>VLOOKUP(C147,'[1]17'!$C$22:$AI$926,31,0)</f>
        <v>0.32910281999999996</v>
      </c>
      <c r="AM147" s="122">
        <f>VLOOKUP(C147,'[1]17'!$C$22:$AI$926,32,0)</f>
        <v>0</v>
      </c>
      <c r="AN147" s="122">
        <f>VLOOKUP(C147,'[1]17'!$C$22:$AI$926,33,0)</f>
        <v>4.9043799999999999E-3</v>
      </c>
      <c r="AO147" s="122">
        <f t="shared" si="221"/>
        <v>0</v>
      </c>
      <c r="AP147" s="122">
        <f t="shared" si="222"/>
        <v>0</v>
      </c>
      <c r="AQ147" s="122">
        <f t="shared" si="223"/>
        <v>0</v>
      </c>
      <c r="AR147" s="122">
        <f t="shared" si="224"/>
        <v>0</v>
      </c>
      <c r="AS147" s="122">
        <f t="shared" si="225"/>
        <v>0</v>
      </c>
      <c r="AT147" s="122"/>
      <c r="AU147" s="122"/>
      <c r="AV147" s="122"/>
      <c r="AW147" s="122"/>
      <c r="AX147" s="122"/>
      <c r="AY147" s="122"/>
      <c r="AZ147" s="122"/>
      <c r="BA147" s="122"/>
      <c r="BB147" s="122"/>
      <c r="BC147" s="122"/>
    </row>
    <row r="148" spans="1:55" s="90" customFormat="1" ht="62.2" x14ac:dyDescent="0.3">
      <c r="A148" s="106" t="s">
        <v>1661</v>
      </c>
      <c r="B148" s="107" t="s">
        <v>1698</v>
      </c>
      <c r="C148" s="108" t="s">
        <v>1194</v>
      </c>
      <c r="D148" s="73">
        <v>2.2505639999999998</v>
      </c>
      <c r="E148" s="73">
        <v>0.10016144399999997</v>
      </c>
      <c r="F148" s="73">
        <v>0</v>
      </c>
      <c r="G148" s="73">
        <v>0</v>
      </c>
      <c r="H148" s="73">
        <v>0</v>
      </c>
      <c r="I148" s="73">
        <v>0.10016144399999997</v>
      </c>
      <c r="J148" s="122">
        <f>VLOOKUP(C148,'[1]17'!$C$22:$N$926,8,0)</f>
        <v>4.4093196000000001E-2</v>
      </c>
      <c r="K148" s="122">
        <f>VLOOKUP(C148,'[1]17'!$C$22:$N$926,9,0)</f>
        <v>0</v>
      </c>
      <c r="L148" s="122">
        <f>VLOOKUP(C148,'[1]17'!$C$22:$N$926,10,0)</f>
        <v>0</v>
      </c>
      <c r="M148" s="122">
        <f>VLOOKUP(C148,'[1]17'!$C$22:$N$926,11,0)</f>
        <v>0</v>
      </c>
      <c r="N148" s="122">
        <f>VLOOKUP(C148,'[1]17'!$C$22:$N$926,12,0)</f>
        <v>4.4093195999999994E-2</v>
      </c>
      <c r="O148" s="122">
        <f t="shared" si="215"/>
        <v>5.6068247999999973E-2</v>
      </c>
      <c r="P148" s="122">
        <f t="shared" si="216"/>
        <v>0</v>
      </c>
      <c r="Q148" s="122">
        <f t="shared" si="217"/>
        <v>0</v>
      </c>
      <c r="R148" s="122">
        <f t="shared" si="218"/>
        <v>0</v>
      </c>
      <c r="S148" s="122">
        <f t="shared" si="219"/>
        <v>5.606824799999998E-2</v>
      </c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>
        <v>2.0630170000000003</v>
      </c>
      <c r="AE148" s="73">
        <f t="shared" si="220"/>
        <v>8.3467869999999986E-2</v>
      </c>
      <c r="AF148" s="73"/>
      <c r="AG148" s="73"/>
      <c r="AH148" s="73"/>
      <c r="AI148" s="73">
        <v>8.3467869999999986E-2</v>
      </c>
      <c r="AJ148" s="122">
        <f>VLOOKUP(C148,'[1]17'!$C$22:$AI$926,29,0)</f>
        <v>3.6744330000000006E-2</v>
      </c>
      <c r="AK148" s="122">
        <f>VLOOKUP(C148,'[1]17'!$C$22:$AI$926,30,0)</f>
        <v>0</v>
      </c>
      <c r="AL148" s="122">
        <f>VLOOKUP(C148,'[1]17'!$C$22:$AI$926,31,0)</f>
        <v>0</v>
      </c>
      <c r="AM148" s="122">
        <f>VLOOKUP(C148,'[1]17'!$C$22:$AI$926,32,0)</f>
        <v>0</v>
      </c>
      <c r="AN148" s="122">
        <f>VLOOKUP(C148,'[1]17'!$C$22:$AI$926,33,0)</f>
        <v>3.6744329999999999E-2</v>
      </c>
      <c r="AO148" s="122">
        <f t="shared" si="221"/>
        <v>4.672353999999998E-2</v>
      </c>
      <c r="AP148" s="122">
        <f t="shared" si="222"/>
        <v>0</v>
      </c>
      <c r="AQ148" s="122">
        <f t="shared" si="223"/>
        <v>0</v>
      </c>
      <c r="AR148" s="122">
        <f t="shared" si="224"/>
        <v>0</v>
      </c>
      <c r="AS148" s="122">
        <f t="shared" si="225"/>
        <v>4.6723539999999987E-2</v>
      </c>
      <c r="AT148" s="122"/>
      <c r="AU148" s="122"/>
      <c r="AV148" s="122"/>
      <c r="AW148" s="122"/>
      <c r="AX148" s="122"/>
      <c r="AY148" s="122"/>
      <c r="AZ148" s="122"/>
      <c r="BA148" s="122"/>
      <c r="BB148" s="122"/>
      <c r="BC148" s="122"/>
    </row>
    <row r="149" spans="1:55" s="90" customFormat="1" ht="77.7" x14ac:dyDescent="0.3">
      <c r="A149" s="106" t="s">
        <v>1661</v>
      </c>
      <c r="B149" s="107" t="s">
        <v>1699</v>
      </c>
      <c r="C149" s="108" t="s">
        <v>1918</v>
      </c>
      <c r="D149" s="73">
        <v>0</v>
      </c>
      <c r="E149" s="73">
        <v>0.29603767999999997</v>
      </c>
      <c r="F149" s="73">
        <v>0</v>
      </c>
      <c r="G149" s="73">
        <v>0</v>
      </c>
      <c r="H149" s="73">
        <v>0.29603767999999997</v>
      </c>
      <c r="I149" s="73">
        <v>0</v>
      </c>
      <c r="J149" s="122"/>
      <c r="K149" s="122"/>
      <c r="L149" s="122"/>
      <c r="M149" s="122"/>
      <c r="N149" s="122"/>
      <c r="O149" s="122">
        <f t="shared" si="215"/>
        <v>0.29603767999999997</v>
      </c>
      <c r="P149" s="122">
        <f t="shared" si="216"/>
        <v>0</v>
      </c>
      <c r="Q149" s="122">
        <f t="shared" si="217"/>
        <v>0</v>
      </c>
      <c r="R149" s="122">
        <f t="shared" si="218"/>
        <v>0.29603767999999997</v>
      </c>
      <c r="S149" s="122">
        <f t="shared" si="219"/>
        <v>0</v>
      </c>
      <c r="T149" s="122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>
        <v>0</v>
      </c>
      <c r="AE149" s="73">
        <f t="shared" si="220"/>
        <v>0</v>
      </c>
      <c r="AF149" s="73"/>
      <c r="AG149" s="73"/>
      <c r="AH149" s="73"/>
      <c r="AI149" s="73">
        <v>0</v>
      </c>
      <c r="AJ149" s="122"/>
      <c r="AK149" s="122"/>
      <c r="AL149" s="122"/>
      <c r="AM149" s="122"/>
      <c r="AN149" s="122"/>
      <c r="AO149" s="122">
        <f t="shared" si="221"/>
        <v>0</v>
      </c>
      <c r="AP149" s="122">
        <f t="shared" si="222"/>
        <v>0</v>
      </c>
      <c r="AQ149" s="122">
        <f t="shared" si="223"/>
        <v>0</v>
      </c>
      <c r="AR149" s="122">
        <f t="shared" si="224"/>
        <v>0</v>
      </c>
      <c r="AS149" s="122">
        <f t="shared" si="225"/>
        <v>0</v>
      </c>
      <c r="AT149" s="122"/>
      <c r="AU149" s="122"/>
      <c r="AV149" s="122"/>
      <c r="AW149" s="122"/>
      <c r="AX149" s="122"/>
      <c r="AY149" s="122"/>
      <c r="AZ149" s="122"/>
      <c r="BA149" s="122"/>
      <c r="BB149" s="122"/>
      <c r="BC149" s="122"/>
    </row>
    <row r="150" spans="1:55" s="90" customFormat="1" ht="62.2" x14ac:dyDescent="0.3">
      <c r="A150" s="106" t="s">
        <v>1660</v>
      </c>
      <c r="B150" s="107" t="s">
        <v>1700</v>
      </c>
      <c r="C150" s="108" t="s">
        <v>1919</v>
      </c>
      <c r="D150" s="73">
        <v>0</v>
      </c>
      <c r="E150" s="73">
        <v>0.66298999999999997</v>
      </c>
      <c r="F150" s="73">
        <v>0</v>
      </c>
      <c r="G150" s="73">
        <v>0</v>
      </c>
      <c r="H150" s="73">
        <v>0.66298999999999997</v>
      </c>
      <c r="I150" s="73">
        <v>0</v>
      </c>
      <c r="J150" s="122"/>
      <c r="K150" s="122"/>
      <c r="L150" s="122"/>
      <c r="M150" s="122"/>
      <c r="N150" s="122"/>
      <c r="O150" s="122">
        <f t="shared" si="215"/>
        <v>0.66298999999999997</v>
      </c>
      <c r="P150" s="122">
        <f t="shared" si="216"/>
        <v>0</v>
      </c>
      <c r="Q150" s="122">
        <f t="shared" si="217"/>
        <v>0</v>
      </c>
      <c r="R150" s="122">
        <f t="shared" si="218"/>
        <v>0.66298999999999997</v>
      </c>
      <c r="S150" s="122">
        <f t="shared" si="219"/>
        <v>0</v>
      </c>
      <c r="T150" s="122"/>
      <c r="U150" s="122"/>
      <c r="V150" s="122"/>
      <c r="W150" s="122"/>
      <c r="X150" s="122"/>
      <c r="Y150" s="122"/>
      <c r="Z150" s="122"/>
      <c r="AA150" s="122"/>
      <c r="AB150" s="122"/>
      <c r="AC150" s="122"/>
      <c r="AD150" s="122">
        <v>0</v>
      </c>
      <c r="AE150" s="73">
        <f t="shared" si="220"/>
        <v>7.0135080000000002E-2</v>
      </c>
      <c r="AF150" s="73"/>
      <c r="AG150" s="73">
        <v>7.0135080000000002E-2</v>
      </c>
      <c r="AH150" s="73"/>
      <c r="AI150" s="73">
        <v>0</v>
      </c>
      <c r="AJ150" s="122"/>
      <c r="AK150" s="122"/>
      <c r="AL150" s="122"/>
      <c r="AM150" s="122"/>
      <c r="AN150" s="122"/>
      <c r="AO150" s="122">
        <f t="shared" si="221"/>
        <v>7.0135080000000002E-2</v>
      </c>
      <c r="AP150" s="122">
        <f t="shared" si="222"/>
        <v>0</v>
      </c>
      <c r="AQ150" s="122">
        <f t="shared" si="223"/>
        <v>7.0135080000000002E-2</v>
      </c>
      <c r="AR150" s="122">
        <f t="shared" si="224"/>
        <v>0</v>
      </c>
      <c r="AS150" s="122">
        <f t="shared" si="225"/>
        <v>0</v>
      </c>
      <c r="AT150" s="122"/>
      <c r="AU150" s="122"/>
      <c r="AV150" s="122"/>
      <c r="AW150" s="122"/>
      <c r="AX150" s="122"/>
      <c r="AY150" s="122"/>
      <c r="AZ150" s="122"/>
      <c r="BA150" s="122"/>
      <c r="BB150" s="122"/>
      <c r="BC150" s="122"/>
    </row>
    <row r="151" spans="1:55" s="90" customFormat="1" ht="77.7" x14ac:dyDescent="0.3">
      <c r="A151" s="106" t="s">
        <v>1660</v>
      </c>
      <c r="B151" s="107" t="s">
        <v>1701</v>
      </c>
      <c r="C151" s="108" t="s">
        <v>1195</v>
      </c>
      <c r="D151" s="73">
        <v>0</v>
      </c>
      <c r="E151" s="73">
        <v>0.23268</v>
      </c>
      <c r="F151" s="73">
        <v>0</v>
      </c>
      <c r="G151" s="73">
        <v>0</v>
      </c>
      <c r="H151" s="73">
        <v>0.23268</v>
      </c>
      <c r="I151" s="73">
        <v>0</v>
      </c>
      <c r="J151" s="122">
        <f>VLOOKUP(C151,'[1]17'!$C$22:$N$926,8,0)</f>
        <v>0.22932</v>
      </c>
      <c r="K151" s="122">
        <f>VLOOKUP(C151,'[1]17'!$C$22:$N$926,9,0)</f>
        <v>0</v>
      </c>
      <c r="L151" s="122">
        <f>VLOOKUP(C151,'[1]17'!$C$22:$N$926,10,0)</f>
        <v>0</v>
      </c>
      <c r="M151" s="122">
        <f>VLOOKUP(C151,'[1]17'!$C$22:$N$926,11,0)</f>
        <v>0.22932</v>
      </c>
      <c r="N151" s="122">
        <f>VLOOKUP(C151,'[1]17'!$C$22:$N$926,12,0)</f>
        <v>0</v>
      </c>
      <c r="O151" s="122">
        <f t="shared" si="215"/>
        <v>3.3600000000000019E-3</v>
      </c>
      <c r="P151" s="122">
        <f t="shared" si="216"/>
        <v>0</v>
      </c>
      <c r="Q151" s="122">
        <f t="shared" si="217"/>
        <v>0</v>
      </c>
      <c r="R151" s="122">
        <f t="shared" si="218"/>
        <v>3.3600000000000019E-3</v>
      </c>
      <c r="S151" s="122">
        <f t="shared" si="219"/>
        <v>0</v>
      </c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>
        <v>0</v>
      </c>
      <c r="AE151" s="73">
        <f t="shared" si="220"/>
        <v>0.20821614999999999</v>
      </c>
      <c r="AF151" s="73"/>
      <c r="AG151" s="73">
        <v>0.20821614999999999</v>
      </c>
      <c r="AH151" s="73"/>
      <c r="AI151" s="73">
        <v>0</v>
      </c>
      <c r="AJ151" s="122">
        <f>VLOOKUP(C151,'[1]17'!$C$22:$AI$926,29,0)</f>
        <v>0.20821614999999999</v>
      </c>
      <c r="AK151" s="122">
        <f>VLOOKUP(C151,'[1]17'!$C$22:$AI$926,30,0)</f>
        <v>0</v>
      </c>
      <c r="AL151" s="122">
        <f>VLOOKUP(C151,'[1]17'!$C$22:$AI$926,31,0)</f>
        <v>0.20821614999999999</v>
      </c>
      <c r="AM151" s="122">
        <f>VLOOKUP(C151,'[1]17'!$C$22:$AI$926,32,0)</f>
        <v>0</v>
      </c>
      <c r="AN151" s="122">
        <f>VLOOKUP(C151,'[1]17'!$C$22:$AI$926,33,0)</f>
        <v>0</v>
      </c>
      <c r="AO151" s="122">
        <f t="shared" si="221"/>
        <v>0</v>
      </c>
      <c r="AP151" s="122">
        <f t="shared" si="222"/>
        <v>0</v>
      </c>
      <c r="AQ151" s="122">
        <f t="shared" si="223"/>
        <v>0</v>
      </c>
      <c r="AR151" s="122">
        <f t="shared" si="224"/>
        <v>0</v>
      </c>
      <c r="AS151" s="122">
        <f t="shared" si="225"/>
        <v>0</v>
      </c>
      <c r="AT151" s="122"/>
      <c r="AU151" s="122"/>
      <c r="AV151" s="122"/>
      <c r="AW151" s="122"/>
      <c r="AX151" s="122"/>
      <c r="AY151" s="122"/>
      <c r="AZ151" s="122"/>
      <c r="BA151" s="122"/>
      <c r="BB151" s="122"/>
      <c r="BC151" s="122"/>
    </row>
    <row r="152" spans="1:55" s="90" customFormat="1" ht="30.05" x14ac:dyDescent="0.3">
      <c r="A152" s="103"/>
      <c r="B152" s="110" t="s">
        <v>52</v>
      </c>
      <c r="C152" s="105"/>
      <c r="D152" s="133">
        <f t="shared" ref="D152:BC152" si="226">SUM(D153:D169)</f>
        <v>44.207543999999992</v>
      </c>
      <c r="E152" s="133">
        <f t="shared" si="226"/>
        <v>9.6512225679999997</v>
      </c>
      <c r="F152" s="133">
        <f t="shared" si="226"/>
        <v>0.97361126000000009</v>
      </c>
      <c r="G152" s="133">
        <f t="shared" si="226"/>
        <v>5.1625963400000003</v>
      </c>
      <c r="H152" s="133">
        <f t="shared" si="226"/>
        <v>1.6539425999999999</v>
      </c>
      <c r="I152" s="133">
        <f t="shared" si="226"/>
        <v>1.8610723679999999</v>
      </c>
      <c r="J152" s="133">
        <f t="shared" si="226"/>
        <v>5.0210831579999997</v>
      </c>
      <c r="K152" s="133">
        <f t="shared" si="226"/>
        <v>0.32621337</v>
      </c>
      <c r="L152" s="133">
        <f t="shared" si="226"/>
        <v>2.3639737199999997</v>
      </c>
      <c r="M152" s="133">
        <f t="shared" si="226"/>
        <v>1.4011199999999999</v>
      </c>
      <c r="N152" s="133">
        <f t="shared" si="226"/>
        <v>0.9297760679999999</v>
      </c>
      <c r="O152" s="133">
        <f t="shared" si="226"/>
        <v>4.63013941</v>
      </c>
      <c r="P152" s="133">
        <f t="shared" si="226"/>
        <v>0.64739789000000014</v>
      </c>
      <c r="Q152" s="133">
        <f t="shared" si="226"/>
        <v>2.7986226199999997</v>
      </c>
      <c r="R152" s="133">
        <f t="shared" si="226"/>
        <v>0.25282260000000001</v>
      </c>
      <c r="S152" s="133">
        <f t="shared" si="226"/>
        <v>0.93129630000000008</v>
      </c>
      <c r="T152" s="133">
        <f t="shared" si="226"/>
        <v>0</v>
      </c>
      <c r="U152" s="133">
        <f t="shared" si="226"/>
        <v>0</v>
      </c>
      <c r="V152" s="133">
        <f t="shared" si="226"/>
        <v>0</v>
      </c>
      <c r="W152" s="133">
        <f t="shared" si="226"/>
        <v>0</v>
      </c>
      <c r="X152" s="133">
        <f t="shared" si="226"/>
        <v>0</v>
      </c>
      <c r="Y152" s="133">
        <f t="shared" si="226"/>
        <v>0</v>
      </c>
      <c r="Z152" s="133">
        <f t="shared" si="226"/>
        <v>0</v>
      </c>
      <c r="AA152" s="133">
        <f t="shared" si="226"/>
        <v>0</v>
      </c>
      <c r="AB152" s="133">
        <f t="shared" si="226"/>
        <v>0</v>
      </c>
      <c r="AC152" s="133">
        <f t="shared" si="226"/>
        <v>0</v>
      </c>
      <c r="AD152" s="133">
        <f t="shared" si="226"/>
        <v>37.542735999999998</v>
      </c>
      <c r="AE152" s="133">
        <f t="shared" si="226"/>
        <v>5.2438438200000004</v>
      </c>
      <c r="AF152" s="133">
        <f t="shared" si="226"/>
        <v>0.81134271000000036</v>
      </c>
      <c r="AG152" s="133">
        <f t="shared" si="226"/>
        <v>2.8816074700000001</v>
      </c>
      <c r="AH152" s="133">
        <f t="shared" si="226"/>
        <v>0</v>
      </c>
      <c r="AI152" s="133">
        <f t="shared" si="226"/>
        <v>1.5508936400000002</v>
      </c>
      <c r="AJ152" s="133">
        <f t="shared" si="226"/>
        <v>1.9402325600000001</v>
      </c>
      <c r="AK152" s="133">
        <f t="shared" si="226"/>
        <v>0.27184447</v>
      </c>
      <c r="AL152" s="133">
        <f t="shared" si="226"/>
        <v>0.89357470000000006</v>
      </c>
      <c r="AM152" s="133">
        <f t="shared" si="226"/>
        <v>0</v>
      </c>
      <c r="AN152" s="133">
        <f t="shared" si="226"/>
        <v>0.77481338999999994</v>
      </c>
      <c r="AO152" s="133">
        <f t="shared" si="226"/>
        <v>3.3036112600000007</v>
      </c>
      <c r="AP152" s="133">
        <f t="shared" si="226"/>
        <v>0.53949824000000046</v>
      </c>
      <c r="AQ152" s="133">
        <f t="shared" si="226"/>
        <v>1.98803277</v>
      </c>
      <c r="AR152" s="133">
        <f t="shared" si="226"/>
        <v>0</v>
      </c>
      <c r="AS152" s="133">
        <f t="shared" si="226"/>
        <v>0.77608024999999992</v>
      </c>
      <c r="AT152" s="133">
        <f t="shared" si="226"/>
        <v>0</v>
      </c>
      <c r="AU152" s="133">
        <f t="shared" si="226"/>
        <v>0</v>
      </c>
      <c r="AV152" s="133">
        <f t="shared" si="226"/>
        <v>0</v>
      </c>
      <c r="AW152" s="133">
        <f t="shared" si="226"/>
        <v>0</v>
      </c>
      <c r="AX152" s="133">
        <f t="shared" si="226"/>
        <v>0</v>
      </c>
      <c r="AY152" s="133">
        <f t="shared" si="226"/>
        <v>0</v>
      </c>
      <c r="AZ152" s="133">
        <f t="shared" si="226"/>
        <v>0</v>
      </c>
      <c r="BA152" s="133">
        <f t="shared" si="226"/>
        <v>0</v>
      </c>
      <c r="BB152" s="133">
        <f t="shared" si="226"/>
        <v>0</v>
      </c>
      <c r="BC152" s="133">
        <f t="shared" si="226"/>
        <v>0</v>
      </c>
    </row>
    <row r="153" spans="1:55" s="90" customFormat="1" ht="46.65" x14ac:dyDescent="0.3">
      <c r="A153" s="106" t="s">
        <v>1660</v>
      </c>
      <c r="B153" s="107" t="s">
        <v>781</v>
      </c>
      <c r="C153" s="108" t="s">
        <v>1196</v>
      </c>
      <c r="D153" s="73">
        <v>3.6985320000000002</v>
      </c>
      <c r="E153" s="73">
        <v>0.16460333999999996</v>
      </c>
      <c r="F153" s="73">
        <v>0</v>
      </c>
      <c r="G153" s="73">
        <v>0</v>
      </c>
      <c r="H153" s="73">
        <v>0</v>
      </c>
      <c r="I153" s="73">
        <v>0.16460333999999996</v>
      </c>
      <c r="J153" s="122">
        <f>VLOOKUP(C153,'[1]17'!$C$22:$N$926,8,0)</f>
        <v>7.2461879999999992E-2</v>
      </c>
      <c r="K153" s="122">
        <f>VLOOKUP(C153,'[1]17'!$C$22:$N$926,9,0)</f>
        <v>0</v>
      </c>
      <c r="L153" s="122">
        <f>VLOOKUP(C153,'[1]17'!$C$22:$N$926,10,0)</f>
        <v>0</v>
      </c>
      <c r="M153" s="122">
        <f>VLOOKUP(C153,'[1]17'!$C$22:$N$926,11,0)</f>
        <v>0</v>
      </c>
      <c r="N153" s="122">
        <f>VLOOKUP(C153,'[1]17'!$C$22:$N$926,12,0)</f>
        <v>7.2461880000000006E-2</v>
      </c>
      <c r="O153" s="122">
        <f t="shared" ref="O153:O169" si="227">E153-J153</f>
        <v>9.2141459999999967E-2</v>
      </c>
      <c r="P153" s="122">
        <f t="shared" ref="P153:P169" si="228">F153-K153</f>
        <v>0</v>
      </c>
      <c r="Q153" s="122">
        <f t="shared" ref="Q153:Q169" si="229">G153-L153</f>
        <v>0</v>
      </c>
      <c r="R153" s="122">
        <f t="shared" ref="R153:R169" si="230">H153-M153</f>
        <v>0</v>
      </c>
      <c r="S153" s="122">
        <f t="shared" ref="S153:S169" si="231">I153-N153</f>
        <v>9.2141459999999953E-2</v>
      </c>
      <c r="T153" s="122"/>
      <c r="U153" s="122"/>
      <c r="V153" s="122"/>
      <c r="W153" s="122"/>
      <c r="X153" s="122"/>
      <c r="Y153" s="122"/>
      <c r="Z153" s="122"/>
      <c r="AA153" s="122"/>
      <c r="AB153" s="122"/>
      <c r="AC153" s="122"/>
      <c r="AD153" s="122">
        <v>3.0821100000000001</v>
      </c>
      <c r="AE153" s="73">
        <f t="shared" ref="AE153:AE169" si="232">AF153+AG153+AH153+AI153</f>
        <v>0.13716944999999997</v>
      </c>
      <c r="AF153" s="73"/>
      <c r="AG153" s="73"/>
      <c r="AH153" s="73"/>
      <c r="AI153" s="73">
        <v>0.13716944999999997</v>
      </c>
      <c r="AJ153" s="122">
        <f>VLOOKUP(C153,'[1]17'!$C$22:$AI$926,29,0)</f>
        <v>6.0384900000000005E-2</v>
      </c>
      <c r="AK153" s="122">
        <f>VLOOKUP(C153,'[1]17'!$C$22:$AI$926,30,0)</f>
        <v>0</v>
      </c>
      <c r="AL153" s="122">
        <f>VLOOKUP(C153,'[1]17'!$C$22:$AI$926,31,0)</f>
        <v>0</v>
      </c>
      <c r="AM153" s="122">
        <f>VLOOKUP(C153,'[1]17'!$C$22:$AI$926,32,0)</f>
        <v>0</v>
      </c>
      <c r="AN153" s="122">
        <f>VLOOKUP(C153,'[1]17'!$C$22:$AI$926,33,0)</f>
        <v>6.0384900000000005E-2</v>
      </c>
      <c r="AO153" s="122">
        <f t="shared" ref="AO153:AO169" si="233">AE153-AJ153</f>
        <v>7.6784549999999965E-2</v>
      </c>
      <c r="AP153" s="122">
        <f t="shared" ref="AP153:AP169" si="234">AF153-AK153</f>
        <v>0</v>
      </c>
      <c r="AQ153" s="122">
        <f t="shared" ref="AQ153:AQ169" si="235">AG153-AL153</f>
        <v>0</v>
      </c>
      <c r="AR153" s="122">
        <f t="shared" ref="AR153:AR169" si="236">AH153-AM153</f>
        <v>0</v>
      </c>
      <c r="AS153" s="122">
        <f t="shared" ref="AS153:AS169" si="237">AI153-AN153</f>
        <v>7.6784549999999965E-2</v>
      </c>
      <c r="AT153" s="122"/>
      <c r="AU153" s="122"/>
      <c r="AV153" s="122"/>
      <c r="AW153" s="122"/>
      <c r="AX153" s="122"/>
      <c r="AY153" s="122"/>
      <c r="AZ153" s="122"/>
      <c r="BA153" s="122"/>
      <c r="BB153" s="122"/>
      <c r="BC153" s="122"/>
    </row>
    <row r="154" spans="1:55" s="90" customFormat="1" ht="93.25" x14ac:dyDescent="0.3">
      <c r="A154" s="106" t="s">
        <v>1660</v>
      </c>
      <c r="B154" s="107" t="s">
        <v>1702</v>
      </c>
      <c r="C154" s="108" t="s">
        <v>1197</v>
      </c>
      <c r="D154" s="73">
        <v>6.545999999999999E-2</v>
      </c>
      <c r="E154" s="73">
        <v>2.9133119999999999E-3</v>
      </c>
      <c r="F154" s="73">
        <v>0</v>
      </c>
      <c r="G154" s="73">
        <v>0</v>
      </c>
      <c r="H154" s="73">
        <v>0</v>
      </c>
      <c r="I154" s="73">
        <v>2.9133119999999999E-3</v>
      </c>
      <c r="J154" s="122">
        <f>VLOOKUP(C154,'[1]17'!$C$22:$N$926,8,0)</f>
        <v>1.282488E-3</v>
      </c>
      <c r="K154" s="122">
        <f>VLOOKUP(C154,'[1]17'!$C$22:$N$926,9,0)</f>
        <v>0</v>
      </c>
      <c r="L154" s="122">
        <f>VLOOKUP(C154,'[1]17'!$C$22:$N$926,10,0)</f>
        <v>0</v>
      </c>
      <c r="M154" s="122">
        <f>VLOOKUP(C154,'[1]17'!$C$22:$N$926,11,0)</f>
        <v>0</v>
      </c>
      <c r="N154" s="122">
        <f>VLOOKUP(C154,'[1]17'!$C$22:$N$926,12,0)</f>
        <v>1.282488E-3</v>
      </c>
      <c r="O154" s="122">
        <f t="shared" si="227"/>
        <v>1.6308239999999999E-3</v>
      </c>
      <c r="P154" s="122">
        <f t="shared" si="228"/>
        <v>0</v>
      </c>
      <c r="Q154" s="122">
        <f t="shared" si="229"/>
        <v>0</v>
      </c>
      <c r="R154" s="122">
        <f t="shared" si="230"/>
        <v>0</v>
      </c>
      <c r="S154" s="122">
        <f t="shared" si="231"/>
        <v>1.6308239999999999E-3</v>
      </c>
      <c r="T154" s="122"/>
      <c r="U154" s="122"/>
      <c r="V154" s="122"/>
      <c r="W154" s="122"/>
      <c r="X154" s="122"/>
      <c r="Y154" s="122"/>
      <c r="Z154" s="122"/>
      <c r="AA154" s="122"/>
      <c r="AB154" s="122"/>
      <c r="AC154" s="122"/>
      <c r="AD154" s="122">
        <v>6.0005000000000003E-2</v>
      </c>
      <c r="AE154" s="73">
        <f t="shared" si="232"/>
        <v>2.4277600000000002E-3</v>
      </c>
      <c r="AF154" s="73"/>
      <c r="AG154" s="73"/>
      <c r="AH154" s="73"/>
      <c r="AI154" s="73">
        <v>2.4277600000000002E-3</v>
      </c>
      <c r="AJ154" s="122">
        <f>VLOOKUP(C154,'[1]17'!$C$22:$AI$926,29,0)</f>
        <v>1.0687400000000001E-3</v>
      </c>
      <c r="AK154" s="122">
        <f>VLOOKUP(C154,'[1]17'!$C$22:$AI$926,30,0)</f>
        <v>0</v>
      </c>
      <c r="AL154" s="122">
        <f>VLOOKUP(C154,'[1]17'!$C$22:$AI$926,31,0)</f>
        <v>0</v>
      </c>
      <c r="AM154" s="122">
        <f>VLOOKUP(C154,'[1]17'!$C$22:$AI$926,32,0)</f>
        <v>0</v>
      </c>
      <c r="AN154" s="122">
        <f>VLOOKUP(C154,'[1]17'!$C$22:$AI$926,33,0)</f>
        <v>1.0687400000000001E-3</v>
      </c>
      <c r="AO154" s="122">
        <f t="shared" si="233"/>
        <v>1.3590200000000001E-3</v>
      </c>
      <c r="AP154" s="122">
        <f t="shared" si="234"/>
        <v>0</v>
      </c>
      <c r="AQ154" s="122">
        <f t="shared" si="235"/>
        <v>0</v>
      </c>
      <c r="AR154" s="122">
        <f t="shared" si="236"/>
        <v>0</v>
      </c>
      <c r="AS154" s="122">
        <f t="shared" si="237"/>
        <v>1.3590200000000001E-3</v>
      </c>
      <c r="AT154" s="122"/>
      <c r="AU154" s="122"/>
      <c r="AV154" s="122"/>
      <c r="AW154" s="122"/>
      <c r="AX154" s="122"/>
      <c r="AY154" s="122"/>
      <c r="AZ154" s="122"/>
      <c r="BA154" s="122"/>
      <c r="BB154" s="122"/>
      <c r="BC154" s="122"/>
    </row>
    <row r="155" spans="1:55" s="90" customFormat="1" ht="62.2" x14ac:dyDescent="0.3">
      <c r="A155" s="106" t="s">
        <v>1660</v>
      </c>
      <c r="B155" s="107" t="s">
        <v>1703</v>
      </c>
      <c r="C155" s="108" t="s">
        <v>1198</v>
      </c>
      <c r="D155" s="73">
        <v>6.8136000000000002E-2</v>
      </c>
      <c r="E155" s="73">
        <v>3.0324240000000006E-3</v>
      </c>
      <c r="F155" s="73">
        <v>0</v>
      </c>
      <c r="G155" s="73">
        <v>0</v>
      </c>
      <c r="H155" s="73">
        <v>0</v>
      </c>
      <c r="I155" s="73">
        <v>3.0324240000000006E-3</v>
      </c>
      <c r="J155" s="122">
        <f>VLOOKUP(C155,'[1]17'!$C$22:$N$926,8,0)</f>
        <v>1.3349399999999997E-3</v>
      </c>
      <c r="K155" s="122">
        <f>VLOOKUP(C155,'[1]17'!$C$22:$N$926,9,0)</f>
        <v>0</v>
      </c>
      <c r="L155" s="122">
        <f>VLOOKUP(C155,'[1]17'!$C$22:$N$926,10,0)</f>
        <v>0</v>
      </c>
      <c r="M155" s="122">
        <f>VLOOKUP(C155,'[1]17'!$C$22:$N$926,11,0)</f>
        <v>0</v>
      </c>
      <c r="N155" s="122">
        <f>VLOOKUP(C155,'[1]17'!$C$22:$N$926,12,0)</f>
        <v>1.3349399999999997E-3</v>
      </c>
      <c r="O155" s="122">
        <f t="shared" si="227"/>
        <v>1.6974840000000008E-3</v>
      </c>
      <c r="P155" s="122">
        <f t="shared" si="228"/>
        <v>0</v>
      </c>
      <c r="Q155" s="122">
        <f t="shared" si="229"/>
        <v>0</v>
      </c>
      <c r="R155" s="122">
        <f t="shared" si="230"/>
        <v>0</v>
      </c>
      <c r="S155" s="122">
        <f t="shared" si="231"/>
        <v>1.6974840000000008E-3</v>
      </c>
      <c r="T155" s="122"/>
      <c r="U155" s="122"/>
      <c r="V155" s="122"/>
      <c r="W155" s="122"/>
      <c r="X155" s="122"/>
      <c r="Y155" s="122"/>
      <c r="Z155" s="122"/>
      <c r="AA155" s="122"/>
      <c r="AB155" s="122"/>
      <c r="AC155" s="122"/>
      <c r="AD155" s="122">
        <v>6.2458000000000007E-2</v>
      </c>
      <c r="AE155" s="73">
        <f t="shared" si="232"/>
        <v>2.5270200000000005E-3</v>
      </c>
      <c r="AF155" s="73"/>
      <c r="AG155" s="73"/>
      <c r="AH155" s="73"/>
      <c r="AI155" s="73">
        <v>2.5270200000000005E-3</v>
      </c>
      <c r="AJ155" s="122">
        <f>VLOOKUP(C155,'[1]17'!$C$22:$AI$926,29,0)</f>
        <v>1.1124499999999999E-3</v>
      </c>
      <c r="AK155" s="122">
        <f>VLOOKUP(C155,'[1]17'!$C$22:$AI$926,30,0)</f>
        <v>0</v>
      </c>
      <c r="AL155" s="122">
        <f>VLOOKUP(C155,'[1]17'!$C$22:$AI$926,31,0)</f>
        <v>0</v>
      </c>
      <c r="AM155" s="122">
        <f>VLOOKUP(C155,'[1]17'!$C$22:$AI$926,32,0)</f>
        <v>0</v>
      </c>
      <c r="AN155" s="122">
        <f>VLOOKUP(C155,'[1]17'!$C$22:$AI$926,33,0)</f>
        <v>1.1124499999999999E-3</v>
      </c>
      <c r="AO155" s="122">
        <f t="shared" si="233"/>
        <v>1.4145700000000006E-3</v>
      </c>
      <c r="AP155" s="122">
        <f t="shared" si="234"/>
        <v>0</v>
      </c>
      <c r="AQ155" s="122">
        <f t="shared" si="235"/>
        <v>0</v>
      </c>
      <c r="AR155" s="122">
        <f t="shared" si="236"/>
        <v>0</v>
      </c>
      <c r="AS155" s="122">
        <f t="shared" si="237"/>
        <v>1.4145700000000006E-3</v>
      </c>
      <c r="AT155" s="122"/>
      <c r="AU155" s="122"/>
      <c r="AV155" s="122"/>
      <c r="AW155" s="122"/>
      <c r="AX155" s="122"/>
      <c r="AY155" s="122"/>
      <c r="AZ155" s="122"/>
      <c r="BA155" s="122"/>
      <c r="BB155" s="122"/>
      <c r="BC155" s="122"/>
    </row>
    <row r="156" spans="1:55" s="90" customFormat="1" ht="46.65" x14ac:dyDescent="0.3">
      <c r="A156" s="106" t="s">
        <v>1660</v>
      </c>
      <c r="B156" s="107" t="s">
        <v>782</v>
      </c>
      <c r="C156" s="108" t="s">
        <v>1199</v>
      </c>
      <c r="D156" s="73">
        <v>3.1120679999999998</v>
      </c>
      <c r="E156" s="73">
        <v>2.1195928900000003</v>
      </c>
      <c r="F156" s="73">
        <v>0</v>
      </c>
      <c r="G156" s="73">
        <v>2.0649165100000002</v>
      </c>
      <c r="H156" s="73">
        <v>0</v>
      </c>
      <c r="I156" s="73">
        <v>5.4676380000000004E-2</v>
      </c>
      <c r="J156" s="122">
        <f>VLOOKUP(C156,'[1]17'!$C$22:$N$926,8,0)</f>
        <v>1.70660959</v>
      </c>
      <c r="K156" s="122">
        <f>VLOOKUP(C156,'[1]17'!$C$22:$N$926,9,0)</f>
        <v>0</v>
      </c>
      <c r="L156" s="122">
        <f>VLOOKUP(C156,'[1]17'!$C$22:$N$926,10,0)</f>
        <v>1.6519332099999999</v>
      </c>
      <c r="M156" s="122">
        <f>VLOOKUP(C156,'[1]17'!$C$22:$N$926,11,0)</f>
        <v>0</v>
      </c>
      <c r="N156" s="122">
        <f>VLOOKUP(C156,'[1]17'!$C$22:$N$926,12,0)</f>
        <v>5.4676380000000004E-2</v>
      </c>
      <c r="O156" s="122">
        <f t="shared" si="227"/>
        <v>0.41298330000000028</v>
      </c>
      <c r="P156" s="122">
        <f t="shared" si="228"/>
        <v>0</v>
      </c>
      <c r="Q156" s="122">
        <f t="shared" si="229"/>
        <v>0.41298330000000028</v>
      </c>
      <c r="R156" s="122">
        <f t="shared" si="230"/>
        <v>0</v>
      </c>
      <c r="S156" s="122">
        <f t="shared" si="231"/>
        <v>0</v>
      </c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>
        <v>2.5933899999999999</v>
      </c>
      <c r="AE156" s="73">
        <f t="shared" si="232"/>
        <v>4.5563650000000004E-2</v>
      </c>
      <c r="AF156" s="73"/>
      <c r="AG156" s="73"/>
      <c r="AH156" s="73"/>
      <c r="AI156" s="73">
        <v>4.5563650000000004E-2</v>
      </c>
      <c r="AJ156" s="122">
        <f>VLOOKUP(C156,'[1]17'!$C$22:$AI$926,29,0)</f>
        <v>4.5563649999999907E-2</v>
      </c>
      <c r="AK156" s="122">
        <f>VLOOKUP(C156,'[1]17'!$C$22:$AI$926,30,0)</f>
        <v>0</v>
      </c>
      <c r="AL156" s="122">
        <f>VLOOKUP(C156,'[1]17'!$C$22:$AI$926,31,0)</f>
        <v>0</v>
      </c>
      <c r="AM156" s="122">
        <f>VLOOKUP(C156,'[1]17'!$C$22:$AI$926,32,0)</f>
        <v>0</v>
      </c>
      <c r="AN156" s="122">
        <f>VLOOKUP(C156,'[1]17'!$C$22:$AI$926,33,0)</f>
        <v>4.5563650000000004E-2</v>
      </c>
      <c r="AO156" s="122">
        <f t="shared" si="233"/>
        <v>9.7144514654701197E-17</v>
      </c>
      <c r="AP156" s="122">
        <f t="shared" si="234"/>
        <v>0</v>
      </c>
      <c r="AQ156" s="122">
        <f t="shared" si="235"/>
        <v>0</v>
      </c>
      <c r="AR156" s="122">
        <f t="shared" si="236"/>
        <v>0</v>
      </c>
      <c r="AS156" s="122">
        <f t="shared" si="237"/>
        <v>0</v>
      </c>
      <c r="AT156" s="122"/>
      <c r="AU156" s="122"/>
      <c r="AV156" s="122"/>
      <c r="AW156" s="122"/>
      <c r="AX156" s="122"/>
      <c r="AY156" s="122"/>
      <c r="AZ156" s="122"/>
      <c r="BA156" s="122"/>
      <c r="BB156" s="122"/>
      <c r="BC156" s="122"/>
    </row>
    <row r="157" spans="1:55" s="90" customFormat="1" ht="46.65" x14ac:dyDescent="0.3">
      <c r="A157" s="106" t="s">
        <v>1660</v>
      </c>
      <c r="B157" s="107" t="s">
        <v>783</v>
      </c>
      <c r="C157" s="108" t="s">
        <v>1200</v>
      </c>
      <c r="D157" s="73">
        <v>4.402704</v>
      </c>
      <c r="E157" s="73">
        <v>0.19594255199999999</v>
      </c>
      <c r="F157" s="73">
        <v>0</v>
      </c>
      <c r="G157" s="73">
        <v>0</v>
      </c>
      <c r="H157" s="73">
        <v>0</v>
      </c>
      <c r="I157" s="73">
        <v>0.19594255199999999</v>
      </c>
      <c r="J157" s="122">
        <f>VLOOKUP(C157,'[1]17'!$C$22:$N$926,8,0)</f>
        <v>8.6258100000000004E-2</v>
      </c>
      <c r="K157" s="122">
        <f>VLOOKUP(C157,'[1]17'!$C$22:$N$926,9,0)</f>
        <v>0</v>
      </c>
      <c r="L157" s="122">
        <f>VLOOKUP(C157,'[1]17'!$C$22:$N$926,10,0)</f>
        <v>0</v>
      </c>
      <c r="M157" s="122">
        <f>VLOOKUP(C157,'[1]17'!$C$22:$N$926,11,0)</f>
        <v>0</v>
      </c>
      <c r="N157" s="122">
        <f>VLOOKUP(C157,'[1]17'!$C$22:$N$926,12,0)</f>
        <v>8.625809999999999E-2</v>
      </c>
      <c r="O157" s="122">
        <f t="shared" si="227"/>
        <v>0.10968445199999999</v>
      </c>
      <c r="P157" s="122">
        <f t="shared" si="228"/>
        <v>0</v>
      </c>
      <c r="Q157" s="122">
        <f t="shared" si="229"/>
        <v>0</v>
      </c>
      <c r="R157" s="122">
        <f t="shared" si="230"/>
        <v>0</v>
      </c>
      <c r="S157" s="122">
        <f t="shared" si="231"/>
        <v>0.109684452</v>
      </c>
      <c r="T157" s="122"/>
      <c r="U157" s="122"/>
      <c r="V157" s="122"/>
      <c r="W157" s="122"/>
      <c r="X157" s="122"/>
      <c r="Y157" s="122"/>
      <c r="Z157" s="122"/>
      <c r="AA157" s="122"/>
      <c r="AB157" s="122"/>
      <c r="AC157" s="122"/>
      <c r="AD157" s="122">
        <v>4.035812</v>
      </c>
      <c r="AE157" s="73">
        <f t="shared" si="232"/>
        <v>0.16328545999999999</v>
      </c>
      <c r="AF157" s="73"/>
      <c r="AG157" s="73"/>
      <c r="AH157" s="73"/>
      <c r="AI157" s="73">
        <v>0.16328545999999999</v>
      </c>
      <c r="AJ157" s="122">
        <f>VLOOKUP(C157,'[1]17'!$C$22:$AI$926,29,0)</f>
        <v>7.1881749999999994E-2</v>
      </c>
      <c r="AK157" s="122">
        <f>VLOOKUP(C157,'[1]17'!$C$22:$AI$926,30,0)</f>
        <v>0</v>
      </c>
      <c r="AL157" s="122">
        <f>VLOOKUP(C157,'[1]17'!$C$22:$AI$926,31,0)</f>
        <v>0</v>
      </c>
      <c r="AM157" s="122">
        <f>VLOOKUP(C157,'[1]17'!$C$22:$AI$926,32,0)</f>
        <v>0</v>
      </c>
      <c r="AN157" s="122">
        <f>VLOOKUP(C157,'[1]17'!$C$22:$AI$926,33,0)</f>
        <v>7.1881749999999994E-2</v>
      </c>
      <c r="AO157" s="122">
        <f t="shared" si="233"/>
        <v>9.1403709999999999E-2</v>
      </c>
      <c r="AP157" s="122">
        <f t="shared" si="234"/>
        <v>0</v>
      </c>
      <c r="AQ157" s="122">
        <f t="shared" si="235"/>
        <v>0</v>
      </c>
      <c r="AR157" s="122">
        <f t="shared" si="236"/>
        <v>0</v>
      </c>
      <c r="AS157" s="122">
        <f t="shared" si="237"/>
        <v>9.1403709999999999E-2</v>
      </c>
      <c r="AT157" s="122"/>
      <c r="AU157" s="122"/>
      <c r="AV157" s="122"/>
      <c r="AW157" s="122"/>
      <c r="AX157" s="122"/>
      <c r="AY157" s="122"/>
      <c r="AZ157" s="122"/>
      <c r="BA157" s="122"/>
      <c r="BB157" s="122"/>
      <c r="BC157" s="122"/>
    </row>
    <row r="158" spans="1:55" s="90" customFormat="1" ht="46.65" x14ac:dyDescent="0.3">
      <c r="A158" s="106" t="s">
        <v>1660</v>
      </c>
      <c r="B158" s="107" t="s">
        <v>784</v>
      </c>
      <c r="C158" s="108" t="s">
        <v>1201</v>
      </c>
      <c r="D158" s="73">
        <v>5.4691199999999993</v>
      </c>
      <c r="E158" s="73">
        <v>0.24340346400000004</v>
      </c>
      <c r="F158" s="73">
        <v>0</v>
      </c>
      <c r="G158" s="73">
        <v>0</v>
      </c>
      <c r="H158" s="73">
        <v>0</v>
      </c>
      <c r="I158" s="73">
        <v>0.24340346400000004</v>
      </c>
      <c r="J158" s="122">
        <f>VLOOKUP(C158,'[1]17'!$C$22:$N$926,8,0)</f>
        <v>0.10715139600000001</v>
      </c>
      <c r="K158" s="122">
        <f>VLOOKUP(C158,'[1]17'!$C$22:$N$926,9,0)</f>
        <v>0</v>
      </c>
      <c r="L158" s="122">
        <f>VLOOKUP(C158,'[1]17'!$C$22:$N$926,10,0)</f>
        <v>0</v>
      </c>
      <c r="M158" s="122">
        <f>VLOOKUP(C158,'[1]17'!$C$22:$N$926,11,0)</f>
        <v>0</v>
      </c>
      <c r="N158" s="122">
        <f>VLOOKUP(C158,'[1]17'!$C$22:$N$926,12,0)</f>
        <v>0.107151396</v>
      </c>
      <c r="O158" s="122">
        <f t="shared" si="227"/>
        <v>0.13625206800000003</v>
      </c>
      <c r="P158" s="122">
        <f t="shared" si="228"/>
        <v>0</v>
      </c>
      <c r="Q158" s="122">
        <f t="shared" si="229"/>
        <v>0</v>
      </c>
      <c r="R158" s="122">
        <f t="shared" si="230"/>
        <v>0</v>
      </c>
      <c r="S158" s="122">
        <f t="shared" si="231"/>
        <v>0.13625206800000006</v>
      </c>
      <c r="T158" s="122"/>
      <c r="U158" s="122"/>
      <c r="V158" s="122"/>
      <c r="W158" s="122"/>
      <c r="X158" s="122"/>
      <c r="Y158" s="122"/>
      <c r="Z158" s="122"/>
      <c r="AA158" s="122"/>
      <c r="AB158" s="122"/>
      <c r="AC158" s="122"/>
      <c r="AD158" s="122">
        <v>4.5779399999999981</v>
      </c>
      <c r="AE158" s="73">
        <f t="shared" si="232"/>
        <v>0.20283622000000004</v>
      </c>
      <c r="AF158" s="73"/>
      <c r="AG158" s="73"/>
      <c r="AH158" s="73"/>
      <c r="AI158" s="73">
        <v>0.20283622000000004</v>
      </c>
      <c r="AJ158" s="122">
        <f>VLOOKUP(C158,'[1]17'!$C$22:$AI$926,29,0)</f>
        <v>8.929282999999999E-2</v>
      </c>
      <c r="AK158" s="122">
        <f>VLOOKUP(C158,'[1]17'!$C$22:$AI$926,30,0)</f>
        <v>0</v>
      </c>
      <c r="AL158" s="122">
        <f>VLOOKUP(C158,'[1]17'!$C$22:$AI$926,31,0)</f>
        <v>0</v>
      </c>
      <c r="AM158" s="122">
        <f>VLOOKUP(C158,'[1]17'!$C$22:$AI$926,32,0)</f>
        <v>0</v>
      </c>
      <c r="AN158" s="122">
        <f>VLOOKUP(C158,'[1]17'!$C$22:$AI$926,33,0)</f>
        <v>8.9292830000000004E-2</v>
      </c>
      <c r="AO158" s="122">
        <f t="shared" si="233"/>
        <v>0.11354339000000005</v>
      </c>
      <c r="AP158" s="122">
        <f t="shared" si="234"/>
        <v>0</v>
      </c>
      <c r="AQ158" s="122">
        <f t="shared" si="235"/>
        <v>0</v>
      </c>
      <c r="AR158" s="122">
        <f t="shared" si="236"/>
        <v>0</v>
      </c>
      <c r="AS158" s="122">
        <f t="shared" si="237"/>
        <v>0.11354339000000004</v>
      </c>
      <c r="AT158" s="122"/>
      <c r="AU158" s="122"/>
      <c r="AV158" s="122"/>
      <c r="AW158" s="122"/>
      <c r="AX158" s="122"/>
      <c r="AY158" s="122"/>
      <c r="AZ158" s="122"/>
      <c r="BA158" s="122"/>
      <c r="BB158" s="122"/>
      <c r="BC158" s="122"/>
    </row>
    <row r="159" spans="1:55" s="90" customFormat="1" ht="46.65" x14ac:dyDescent="0.3">
      <c r="A159" s="106" t="s">
        <v>1660</v>
      </c>
      <c r="B159" s="107" t="s">
        <v>785</v>
      </c>
      <c r="C159" s="108" t="s">
        <v>1202</v>
      </c>
      <c r="D159" s="73">
        <v>1.8823319999999997</v>
      </c>
      <c r="E159" s="73">
        <v>8.3773248000000008E-2</v>
      </c>
      <c r="F159" s="73">
        <v>0</v>
      </c>
      <c r="G159" s="73">
        <v>0</v>
      </c>
      <c r="H159" s="73">
        <v>0</v>
      </c>
      <c r="I159" s="73">
        <v>8.3773248000000008E-2</v>
      </c>
      <c r="J159" s="122">
        <f>VLOOKUP(C159,'[1]17'!$C$22:$N$926,8,0)</f>
        <v>3.6878759999999997E-2</v>
      </c>
      <c r="K159" s="122">
        <f>VLOOKUP(C159,'[1]17'!$C$22:$N$926,9,0)</f>
        <v>0</v>
      </c>
      <c r="L159" s="122">
        <f>VLOOKUP(C159,'[1]17'!$C$22:$N$926,10,0)</f>
        <v>0</v>
      </c>
      <c r="M159" s="122">
        <f>VLOOKUP(C159,'[1]17'!$C$22:$N$926,11,0)</f>
        <v>0</v>
      </c>
      <c r="N159" s="122">
        <f>VLOOKUP(C159,'[1]17'!$C$22:$N$926,12,0)</f>
        <v>3.6878759999999997E-2</v>
      </c>
      <c r="O159" s="122">
        <f t="shared" si="227"/>
        <v>4.6894488000000012E-2</v>
      </c>
      <c r="P159" s="122">
        <f t="shared" si="228"/>
        <v>0</v>
      </c>
      <c r="Q159" s="122">
        <f t="shared" si="229"/>
        <v>0</v>
      </c>
      <c r="R159" s="122">
        <f t="shared" si="230"/>
        <v>0</v>
      </c>
      <c r="S159" s="122">
        <f t="shared" si="231"/>
        <v>4.6894488000000012E-2</v>
      </c>
      <c r="T159" s="122"/>
      <c r="U159" s="122"/>
      <c r="V159" s="122"/>
      <c r="W159" s="122"/>
      <c r="X159" s="122"/>
      <c r="Y159" s="122"/>
      <c r="Z159" s="122"/>
      <c r="AA159" s="122"/>
      <c r="AB159" s="122"/>
      <c r="AC159" s="122"/>
      <c r="AD159" s="122">
        <v>1.7044400000000004</v>
      </c>
      <c r="AE159" s="73">
        <f t="shared" si="232"/>
        <v>6.9811040000000005E-2</v>
      </c>
      <c r="AF159" s="73"/>
      <c r="AG159" s="73"/>
      <c r="AH159" s="73"/>
      <c r="AI159" s="73">
        <v>6.9811040000000005E-2</v>
      </c>
      <c r="AJ159" s="122">
        <f>VLOOKUP(C159,'[1]17'!$C$22:$AI$926,29,0)</f>
        <v>3.0732299999999997E-2</v>
      </c>
      <c r="AK159" s="122">
        <f>VLOOKUP(C159,'[1]17'!$C$22:$AI$926,30,0)</f>
        <v>0</v>
      </c>
      <c r="AL159" s="122">
        <f>VLOOKUP(C159,'[1]17'!$C$22:$AI$926,31,0)</f>
        <v>0</v>
      </c>
      <c r="AM159" s="122">
        <f>VLOOKUP(C159,'[1]17'!$C$22:$AI$926,32,0)</f>
        <v>0</v>
      </c>
      <c r="AN159" s="122">
        <f>VLOOKUP(C159,'[1]17'!$C$22:$AI$926,33,0)</f>
        <v>3.0732300000000001E-2</v>
      </c>
      <c r="AO159" s="122">
        <f t="shared" si="233"/>
        <v>3.9078740000000008E-2</v>
      </c>
      <c r="AP159" s="122">
        <f t="shared" si="234"/>
        <v>0</v>
      </c>
      <c r="AQ159" s="122">
        <f t="shared" si="235"/>
        <v>0</v>
      </c>
      <c r="AR159" s="122">
        <f t="shared" si="236"/>
        <v>0</v>
      </c>
      <c r="AS159" s="122">
        <f t="shared" si="237"/>
        <v>3.9078740000000001E-2</v>
      </c>
      <c r="AT159" s="122"/>
      <c r="AU159" s="122"/>
      <c r="AV159" s="122"/>
      <c r="AW159" s="122"/>
      <c r="AX159" s="122"/>
      <c r="AY159" s="122"/>
      <c r="AZ159" s="122"/>
      <c r="BA159" s="122"/>
      <c r="BB159" s="122"/>
      <c r="BC159" s="122"/>
    </row>
    <row r="160" spans="1:55" s="90" customFormat="1" ht="46.65" x14ac:dyDescent="0.3">
      <c r="A160" s="106" t="s">
        <v>1660</v>
      </c>
      <c r="B160" s="107" t="s">
        <v>786</v>
      </c>
      <c r="C160" s="108" t="s">
        <v>1203</v>
      </c>
      <c r="D160" s="73">
        <v>8.3255160000000004</v>
      </c>
      <c r="E160" s="73">
        <v>0.37052752799999999</v>
      </c>
      <c r="F160" s="73">
        <v>0</v>
      </c>
      <c r="G160" s="73">
        <v>0</v>
      </c>
      <c r="H160" s="73">
        <v>0</v>
      </c>
      <c r="I160" s="73">
        <v>0.37052752799999999</v>
      </c>
      <c r="J160" s="122">
        <f>VLOOKUP(C160,'[1]17'!$C$22:$N$926,8,0)</f>
        <v>0.163114116</v>
      </c>
      <c r="K160" s="122">
        <f>VLOOKUP(C160,'[1]17'!$C$22:$N$926,9,0)</f>
        <v>0</v>
      </c>
      <c r="L160" s="122">
        <f>VLOOKUP(C160,'[1]17'!$C$22:$N$926,10,0)</f>
        <v>0</v>
      </c>
      <c r="M160" s="122">
        <f>VLOOKUP(C160,'[1]17'!$C$22:$N$926,11,0)</f>
        <v>0</v>
      </c>
      <c r="N160" s="122">
        <f>VLOOKUP(C160,'[1]17'!$C$22:$N$926,12,0)</f>
        <v>0.16311411599999998</v>
      </c>
      <c r="O160" s="122">
        <f t="shared" si="227"/>
        <v>0.20741341199999999</v>
      </c>
      <c r="P160" s="122">
        <f t="shared" si="228"/>
        <v>0</v>
      </c>
      <c r="Q160" s="122">
        <f t="shared" si="229"/>
        <v>0</v>
      </c>
      <c r="R160" s="122">
        <f t="shared" si="230"/>
        <v>0</v>
      </c>
      <c r="S160" s="122">
        <f t="shared" si="231"/>
        <v>0.20741341200000002</v>
      </c>
      <c r="T160" s="122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>
        <v>6.9379340000000003</v>
      </c>
      <c r="AE160" s="73">
        <f t="shared" si="232"/>
        <v>0.30877294</v>
      </c>
      <c r="AF160" s="73"/>
      <c r="AG160" s="73"/>
      <c r="AH160" s="73"/>
      <c r="AI160" s="73">
        <v>0.30877294</v>
      </c>
      <c r="AJ160" s="122">
        <f>VLOOKUP(C160,'[1]17'!$C$22:$AI$926,29,0)</f>
        <v>0.13592842999999999</v>
      </c>
      <c r="AK160" s="122">
        <f>VLOOKUP(C160,'[1]17'!$C$22:$AI$926,30,0)</f>
        <v>0</v>
      </c>
      <c r="AL160" s="122">
        <f>VLOOKUP(C160,'[1]17'!$C$22:$AI$926,31,0)</f>
        <v>0</v>
      </c>
      <c r="AM160" s="122">
        <f>VLOOKUP(C160,'[1]17'!$C$22:$AI$926,32,0)</f>
        <v>0</v>
      </c>
      <c r="AN160" s="122">
        <f>VLOOKUP(C160,'[1]17'!$C$22:$AI$926,33,0)</f>
        <v>0.13592842999999999</v>
      </c>
      <c r="AO160" s="122">
        <f t="shared" si="233"/>
        <v>0.17284451000000001</v>
      </c>
      <c r="AP160" s="122">
        <f t="shared" si="234"/>
        <v>0</v>
      </c>
      <c r="AQ160" s="122">
        <f t="shared" si="235"/>
        <v>0</v>
      </c>
      <c r="AR160" s="122">
        <f t="shared" si="236"/>
        <v>0</v>
      </c>
      <c r="AS160" s="122">
        <f t="shared" si="237"/>
        <v>0.17284451000000001</v>
      </c>
      <c r="AT160" s="122"/>
      <c r="AU160" s="122"/>
      <c r="AV160" s="122"/>
      <c r="AW160" s="122"/>
      <c r="AX160" s="122"/>
      <c r="AY160" s="122"/>
      <c r="AZ160" s="122"/>
      <c r="BA160" s="122"/>
      <c r="BB160" s="122"/>
      <c r="BC160" s="122"/>
    </row>
    <row r="161" spans="1:55" s="90" customFormat="1" ht="62.2" x14ac:dyDescent="0.3">
      <c r="A161" s="106" t="s">
        <v>1661</v>
      </c>
      <c r="B161" s="107" t="s">
        <v>787</v>
      </c>
      <c r="C161" s="108" t="s">
        <v>1204</v>
      </c>
      <c r="D161" s="73">
        <v>3.8056319999999997</v>
      </c>
      <c r="E161" s="73">
        <v>0.85655488999999996</v>
      </c>
      <c r="F161" s="73">
        <v>0</v>
      </c>
      <c r="G161" s="73">
        <v>0.71204051000000002</v>
      </c>
      <c r="H161" s="73">
        <v>0</v>
      </c>
      <c r="I161" s="73">
        <v>0.14451437999999997</v>
      </c>
      <c r="J161" s="122">
        <f>VLOOKUP(C161,'[1]17'!$C$22:$N$926,8,0)</f>
        <v>0.85655488999999996</v>
      </c>
      <c r="K161" s="122">
        <f>VLOOKUP(C161,'[1]17'!$C$22:$N$926,9,0)</f>
        <v>0</v>
      </c>
      <c r="L161" s="122">
        <f>VLOOKUP(C161,'[1]17'!$C$22:$N$926,10,0)</f>
        <v>0.71204051000000002</v>
      </c>
      <c r="M161" s="122">
        <f>VLOOKUP(C161,'[1]17'!$C$22:$N$926,11,0)</f>
        <v>0</v>
      </c>
      <c r="N161" s="122">
        <f>VLOOKUP(C161,'[1]17'!$C$22:$N$926,12,0)</f>
        <v>0.14451437999999997</v>
      </c>
      <c r="O161" s="122">
        <f t="shared" si="227"/>
        <v>0</v>
      </c>
      <c r="P161" s="122">
        <f t="shared" si="228"/>
        <v>0</v>
      </c>
      <c r="Q161" s="122">
        <f t="shared" si="229"/>
        <v>0</v>
      </c>
      <c r="R161" s="122">
        <f t="shared" si="230"/>
        <v>0</v>
      </c>
      <c r="S161" s="122">
        <f t="shared" si="231"/>
        <v>0</v>
      </c>
      <c r="T161" s="122"/>
      <c r="U161" s="122"/>
      <c r="V161" s="122"/>
      <c r="W161" s="122"/>
      <c r="X161" s="122"/>
      <c r="Y161" s="122"/>
      <c r="Z161" s="122"/>
      <c r="AA161" s="122"/>
      <c r="AB161" s="122"/>
      <c r="AC161" s="122"/>
      <c r="AD161" s="122">
        <v>3.1713600000000004</v>
      </c>
      <c r="AE161" s="73">
        <f t="shared" si="232"/>
        <v>0.12042864999999998</v>
      </c>
      <c r="AF161" s="73"/>
      <c r="AG161" s="73"/>
      <c r="AH161" s="73"/>
      <c r="AI161" s="73">
        <v>0.12042864999999998</v>
      </c>
      <c r="AJ161" s="122">
        <f>VLOOKUP(C161,'[1]17'!$C$22:$AI$926,29,0)</f>
        <v>0.1204286499999999</v>
      </c>
      <c r="AK161" s="122">
        <f>VLOOKUP(C161,'[1]17'!$C$22:$AI$926,30,0)</f>
        <v>0</v>
      </c>
      <c r="AL161" s="122">
        <f>VLOOKUP(C161,'[1]17'!$C$22:$AI$926,31,0)</f>
        <v>0</v>
      </c>
      <c r="AM161" s="122">
        <f>VLOOKUP(C161,'[1]17'!$C$22:$AI$926,32,0)</f>
        <v>0</v>
      </c>
      <c r="AN161" s="122">
        <f>VLOOKUP(C161,'[1]17'!$C$22:$AI$926,33,0)</f>
        <v>0.12042864999999998</v>
      </c>
      <c r="AO161" s="122">
        <f t="shared" si="233"/>
        <v>0</v>
      </c>
      <c r="AP161" s="122">
        <f t="shared" si="234"/>
        <v>0</v>
      </c>
      <c r="AQ161" s="122">
        <f t="shared" si="235"/>
        <v>0</v>
      </c>
      <c r="AR161" s="122">
        <f t="shared" si="236"/>
        <v>0</v>
      </c>
      <c r="AS161" s="122">
        <f t="shared" si="237"/>
        <v>0</v>
      </c>
      <c r="AT161" s="122"/>
      <c r="AU161" s="122"/>
      <c r="AV161" s="122"/>
      <c r="AW161" s="122"/>
      <c r="AX161" s="122"/>
      <c r="AY161" s="122"/>
      <c r="AZ161" s="122"/>
      <c r="BA161" s="122"/>
      <c r="BB161" s="122"/>
      <c r="BC161" s="122"/>
    </row>
    <row r="162" spans="1:55" s="90" customFormat="1" ht="62.2" x14ac:dyDescent="0.3">
      <c r="A162" s="106" t="s">
        <v>1661</v>
      </c>
      <c r="B162" s="107" t="s">
        <v>788</v>
      </c>
      <c r="C162" s="108" t="s">
        <v>1205</v>
      </c>
      <c r="D162" s="73">
        <v>2.8021799999999999</v>
      </c>
      <c r="E162" s="73">
        <v>0.31656799599999996</v>
      </c>
      <c r="F162" s="73">
        <v>0.19185682000000001</v>
      </c>
      <c r="G162" s="73">
        <v>0</v>
      </c>
      <c r="H162" s="73">
        <v>0</v>
      </c>
      <c r="I162" s="73">
        <v>0.12471117599999998</v>
      </c>
      <c r="J162" s="122">
        <f>VLOOKUP(C162,'[1]17'!$C$22:$N$926,8,0)</f>
        <v>0.20314011799999998</v>
      </c>
      <c r="K162" s="122">
        <f>VLOOKUP(C162,'[1]17'!$C$22:$N$926,9,0)</f>
        <v>0.14823959</v>
      </c>
      <c r="L162" s="122">
        <f>VLOOKUP(C162,'[1]17'!$C$22:$N$926,10,0)</f>
        <v>0</v>
      </c>
      <c r="M162" s="122">
        <f>VLOOKUP(C162,'[1]17'!$C$22:$N$926,11,0)</f>
        <v>0</v>
      </c>
      <c r="N162" s="122">
        <f>VLOOKUP(C162,'[1]17'!$C$22:$N$926,12,0)</f>
        <v>5.4900527999999997E-2</v>
      </c>
      <c r="O162" s="122">
        <f t="shared" si="227"/>
        <v>0.11342787799999998</v>
      </c>
      <c r="P162" s="122">
        <f t="shared" si="228"/>
        <v>4.3617230000000007E-2</v>
      </c>
      <c r="Q162" s="122">
        <f t="shared" si="229"/>
        <v>0</v>
      </c>
      <c r="R162" s="122">
        <f t="shared" si="230"/>
        <v>0</v>
      </c>
      <c r="S162" s="122">
        <f t="shared" si="231"/>
        <v>6.9810647999999975E-2</v>
      </c>
      <c r="T162" s="122"/>
      <c r="U162" s="122"/>
      <c r="V162" s="122"/>
      <c r="W162" s="122"/>
      <c r="X162" s="122"/>
      <c r="Y162" s="122"/>
      <c r="Z162" s="122"/>
      <c r="AA162" s="122"/>
      <c r="AB162" s="122"/>
      <c r="AC162" s="122"/>
      <c r="AD162" s="122">
        <v>2.4095200000000001</v>
      </c>
      <c r="AE162" s="73">
        <f t="shared" si="232"/>
        <v>0.26380665999999997</v>
      </c>
      <c r="AF162" s="73">
        <v>0.15988068</v>
      </c>
      <c r="AG162" s="73"/>
      <c r="AH162" s="73"/>
      <c r="AI162" s="73">
        <v>0.10392597999999999</v>
      </c>
      <c r="AJ162" s="122">
        <f>VLOOKUP(C162,'[1]17'!$C$22:$AI$926,29,0)</f>
        <v>0.16928342999999998</v>
      </c>
      <c r="AK162" s="122">
        <f>VLOOKUP(C162,'[1]17'!$C$22:$AI$926,30,0)</f>
        <v>0.12353298999999998</v>
      </c>
      <c r="AL162" s="122">
        <f>VLOOKUP(C162,'[1]17'!$C$22:$AI$926,31,0)</f>
        <v>0</v>
      </c>
      <c r="AM162" s="122">
        <f>VLOOKUP(C162,'[1]17'!$C$22:$AI$926,32,0)</f>
        <v>0</v>
      </c>
      <c r="AN162" s="122">
        <f>VLOOKUP(C162,'[1]17'!$C$22:$AI$926,33,0)</f>
        <v>4.5750439999999996E-2</v>
      </c>
      <c r="AO162" s="122">
        <f t="shared" si="233"/>
        <v>9.4523229999999986E-2</v>
      </c>
      <c r="AP162" s="122">
        <f t="shared" si="234"/>
        <v>3.6347690000000016E-2</v>
      </c>
      <c r="AQ162" s="122">
        <f t="shared" si="235"/>
        <v>0</v>
      </c>
      <c r="AR162" s="122">
        <f t="shared" si="236"/>
        <v>0</v>
      </c>
      <c r="AS162" s="122">
        <f t="shared" si="237"/>
        <v>5.8175539999999991E-2</v>
      </c>
      <c r="AT162" s="122"/>
      <c r="AU162" s="122"/>
      <c r="AV162" s="122"/>
      <c r="AW162" s="122"/>
      <c r="AX162" s="122"/>
      <c r="AY162" s="122"/>
      <c r="AZ162" s="122"/>
      <c r="BA162" s="122"/>
      <c r="BB162" s="122"/>
      <c r="BC162" s="122"/>
    </row>
    <row r="163" spans="1:55" s="90" customFormat="1" ht="62.2" x14ac:dyDescent="0.3">
      <c r="A163" s="106" t="s">
        <v>1661</v>
      </c>
      <c r="B163" s="107" t="s">
        <v>789</v>
      </c>
      <c r="C163" s="108" t="s">
        <v>1206</v>
      </c>
      <c r="D163" s="73">
        <v>3.2901479999999999</v>
      </c>
      <c r="E163" s="73">
        <v>0.32440197999999998</v>
      </c>
      <c r="F163" s="73">
        <v>0.17797378</v>
      </c>
      <c r="G163" s="73">
        <v>0</v>
      </c>
      <c r="H163" s="73">
        <v>0</v>
      </c>
      <c r="I163" s="73">
        <v>0.14642819999999998</v>
      </c>
      <c r="J163" s="122">
        <f>VLOOKUP(C163,'[1]17'!$C$22:$N$926,8,0)</f>
        <v>0.24243457599999998</v>
      </c>
      <c r="K163" s="122">
        <f>VLOOKUP(C163,'[1]17'!$C$22:$N$926,9,0)</f>
        <v>0.17797378</v>
      </c>
      <c r="L163" s="122">
        <f>VLOOKUP(C163,'[1]17'!$C$22:$N$926,10,0)</f>
        <v>0</v>
      </c>
      <c r="M163" s="122">
        <f>VLOOKUP(C163,'[1]17'!$C$22:$N$926,11,0)</f>
        <v>0</v>
      </c>
      <c r="N163" s="122">
        <f>VLOOKUP(C163,'[1]17'!$C$22:$N$926,12,0)</f>
        <v>6.4460796000000001E-2</v>
      </c>
      <c r="O163" s="122">
        <f t="shared" si="227"/>
        <v>8.1967403999999994E-2</v>
      </c>
      <c r="P163" s="122">
        <f t="shared" si="228"/>
        <v>0</v>
      </c>
      <c r="Q163" s="122">
        <f t="shared" si="229"/>
        <v>0</v>
      </c>
      <c r="R163" s="122">
        <f t="shared" si="230"/>
        <v>0</v>
      </c>
      <c r="S163" s="122">
        <f t="shared" si="231"/>
        <v>8.196740399999998E-2</v>
      </c>
      <c r="T163" s="122"/>
      <c r="U163" s="122"/>
      <c r="V163" s="122"/>
      <c r="W163" s="122"/>
      <c r="X163" s="122"/>
      <c r="Y163" s="122"/>
      <c r="Z163" s="122"/>
      <c r="AA163" s="122"/>
      <c r="AB163" s="122"/>
      <c r="AC163" s="122"/>
      <c r="AD163" s="122">
        <v>2.7417900000000008</v>
      </c>
      <c r="AE163" s="73">
        <f t="shared" si="232"/>
        <v>0.27033497999999995</v>
      </c>
      <c r="AF163" s="73">
        <v>0.14831147999999994</v>
      </c>
      <c r="AG163" s="73"/>
      <c r="AH163" s="73"/>
      <c r="AI163" s="73">
        <v>0.12202349999999999</v>
      </c>
      <c r="AJ163" s="122">
        <f>VLOOKUP(C163,'[1]17'!$C$22:$AI$926,29,0)</f>
        <v>0.20202881</v>
      </c>
      <c r="AK163" s="122">
        <f>VLOOKUP(C163,'[1]17'!$C$22:$AI$926,30,0)</f>
        <v>0.14831148</v>
      </c>
      <c r="AL163" s="122">
        <f>VLOOKUP(C163,'[1]17'!$C$22:$AI$926,31,0)</f>
        <v>0</v>
      </c>
      <c r="AM163" s="122">
        <f>VLOOKUP(C163,'[1]17'!$C$22:$AI$926,32,0)</f>
        <v>0</v>
      </c>
      <c r="AN163" s="122">
        <f>VLOOKUP(C163,'[1]17'!$C$22:$AI$926,33,0)</f>
        <v>5.3717330000000001E-2</v>
      </c>
      <c r="AO163" s="122">
        <f t="shared" si="233"/>
        <v>6.8306169999999944E-2</v>
      </c>
      <c r="AP163" s="122">
        <f t="shared" si="234"/>
        <v>0</v>
      </c>
      <c r="AQ163" s="122">
        <f t="shared" si="235"/>
        <v>0</v>
      </c>
      <c r="AR163" s="122">
        <f t="shared" si="236"/>
        <v>0</v>
      </c>
      <c r="AS163" s="122">
        <f t="shared" si="237"/>
        <v>6.8306169999999999E-2</v>
      </c>
      <c r="AT163" s="122"/>
      <c r="AU163" s="122"/>
      <c r="AV163" s="122"/>
      <c r="AW163" s="122"/>
      <c r="AX163" s="122"/>
      <c r="AY163" s="122"/>
      <c r="AZ163" s="122"/>
      <c r="BA163" s="122"/>
      <c r="BB163" s="122"/>
      <c r="BC163" s="122"/>
    </row>
    <row r="164" spans="1:55" s="90" customFormat="1" ht="62.2" x14ac:dyDescent="0.3">
      <c r="A164" s="106" t="s">
        <v>1661</v>
      </c>
      <c r="B164" s="107" t="s">
        <v>790</v>
      </c>
      <c r="C164" s="108" t="s">
        <v>1207</v>
      </c>
      <c r="D164" s="73">
        <v>3.2828879999999998</v>
      </c>
      <c r="E164" s="73">
        <v>3.1707395119999995</v>
      </c>
      <c r="F164" s="73">
        <v>0.60378066000000008</v>
      </c>
      <c r="G164" s="73">
        <v>2.3856393199999997</v>
      </c>
      <c r="H164" s="73">
        <v>0</v>
      </c>
      <c r="I164" s="73">
        <v>0.18131953199999998</v>
      </c>
      <c r="J164" s="122">
        <f>VLOOKUP(C164,'[1]17'!$C$22:$N$926,8,0)</f>
        <v>6.4318595999999992E-2</v>
      </c>
      <c r="K164" s="122">
        <f>VLOOKUP(C164,'[1]17'!$C$22:$N$926,9,0)</f>
        <v>0</v>
      </c>
      <c r="L164" s="122">
        <f>VLOOKUP(C164,'[1]17'!$C$22:$N$926,10,0)</f>
        <v>0</v>
      </c>
      <c r="M164" s="122">
        <f>VLOOKUP(C164,'[1]17'!$C$22:$N$926,11,0)</f>
        <v>0</v>
      </c>
      <c r="N164" s="122">
        <f>VLOOKUP(C164,'[1]17'!$C$22:$N$926,12,0)</f>
        <v>6.4318595999999992E-2</v>
      </c>
      <c r="O164" s="122">
        <f t="shared" si="227"/>
        <v>3.1064209159999994</v>
      </c>
      <c r="P164" s="122">
        <f t="shared" si="228"/>
        <v>0.60378066000000008</v>
      </c>
      <c r="Q164" s="122">
        <f t="shared" si="229"/>
        <v>2.3856393199999997</v>
      </c>
      <c r="R164" s="122">
        <f t="shared" si="230"/>
        <v>0</v>
      </c>
      <c r="S164" s="122">
        <f t="shared" si="231"/>
        <v>0.11700093599999999</v>
      </c>
      <c r="T164" s="122"/>
      <c r="U164" s="122"/>
      <c r="V164" s="122"/>
      <c r="W164" s="122"/>
      <c r="X164" s="122"/>
      <c r="Y164" s="122"/>
      <c r="Z164" s="122"/>
      <c r="AA164" s="122"/>
      <c r="AB164" s="122"/>
      <c r="AC164" s="122"/>
      <c r="AD164" s="122">
        <v>2.7457399999999996</v>
      </c>
      <c r="AE164" s="73">
        <f t="shared" si="232"/>
        <v>2.6422829300000004</v>
      </c>
      <c r="AF164" s="73">
        <v>0.50315055000000042</v>
      </c>
      <c r="AG164" s="73">
        <v>1.98803277</v>
      </c>
      <c r="AH164" s="73"/>
      <c r="AI164" s="73">
        <v>0.15109961</v>
      </c>
      <c r="AJ164" s="122">
        <f>VLOOKUP(C164,'[1]17'!$C$22:$AI$926,29,0)</f>
        <v>5.359883E-2</v>
      </c>
      <c r="AK164" s="122">
        <f>VLOOKUP(C164,'[1]17'!$C$22:$AI$926,30,0)</f>
        <v>0</v>
      </c>
      <c r="AL164" s="122">
        <f>VLOOKUP(C164,'[1]17'!$C$22:$AI$926,31,0)</f>
        <v>0</v>
      </c>
      <c r="AM164" s="122">
        <f>VLOOKUP(C164,'[1]17'!$C$22:$AI$926,32,0)</f>
        <v>0</v>
      </c>
      <c r="AN164" s="122">
        <f>VLOOKUP(C164,'[1]17'!$C$22:$AI$926,33,0)</f>
        <v>5.3598829999999993E-2</v>
      </c>
      <c r="AO164" s="122">
        <f t="shared" si="233"/>
        <v>2.5886841000000005</v>
      </c>
      <c r="AP164" s="122">
        <f t="shared" si="234"/>
        <v>0.50315055000000042</v>
      </c>
      <c r="AQ164" s="122">
        <f t="shared" si="235"/>
        <v>1.98803277</v>
      </c>
      <c r="AR164" s="122">
        <f t="shared" si="236"/>
        <v>0</v>
      </c>
      <c r="AS164" s="122">
        <f t="shared" si="237"/>
        <v>9.7500780000000009E-2</v>
      </c>
      <c r="AT164" s="122"/>
      <c r="AU164" s="122"/>
      <c r="AV164" s="122"/>
      <c r="AW164" s="122"/>
      <c r="AX164" s="122"/>
      <c r="AY164" s="122"/>
      <c r="AZ164" s="122"/>
      <c r="BA164" s="122"/>
      <c r="BB164" s="122"/>
      <c r="BC164" s="122"/>
    </row>
    <row r="165" spans="1:55" s="90" customFormat="1" ht="62.2" x14ac:dyDescent="0.3">
      <c r="A165" s="106" t="s">
        <v>1660</v>
      </c>
      <c r="B165" s="107" t="s">
        <v>1704</v>
      </c>
      <c r="C165" s="108" t="s">
        <v>1208</v>
      </c>
      <c r="D165" s="73">
        <v>1.8193199999999998</v>
      </c>
      <c r="E165" s="73">
        <v>1.0812496079999998</v>
      </c>
      <c r="F165" s="73">
        <v>0</v>
      </c>
      <c r="G165" s="73">
        <v>0</v>
      </c>
      <c r="H165" s="73">
        <v>1.0331999999999999</v>
      </c>
      <c r="I165" s="73">
        <v>4.8049607999999994E-2</v>
      </c>
      <c r="J165" s="122">
        <f>VLOOKUP(C165,'[1]17'!$C$22:$N$926,8,0)</f>
        <v>1.068844248</v>
      </c>
      <c r="K165" s="122">
        <f>VLOOKUP(C165,'[1]17'!$C$22:$N$926,9,0)</f>
        <v>0</v>
      </c>
      <c r="L165" s="122">
        <f>VLOOKUP(C165,'[1]17'!$C$22:$N$926,10,0)</f>
        <v>0</v>
      </c>
      <c r="M165" s="122">
        <f>VLOOKUP(C165,'[1]17'!$C$22:$N$926,11,0)</f>
        <v>1.0331999999999999</v>
      </c>
      <c r="N165" s="122">
        <f>VLOOKUP(C165,'[1]17'!$C$22:$N$926,12,0)</f>
        <v>3.5644247999999996E-2</v>
      </c>
      <c r="O165" s="122">
        <f t="shared" si="227"/>
        <v>1.240535999999981E-2</v>
      </c>
      <c r="P165" s="122">
        <f t="shared" si="228"/>
        <v>0</v>
      </c>
      <c r="Q165" s="122">
        <f t="shared" si="229"/>
        <v>0</v>
      </c>
      <c r="R165" s="122">
        <f t="shared" si="230"/>
        <v>0</v>
      </c>
      <c r="S165" s="122">
        <f t="shared" si="231"/>
        <v>1.2405359999999997E-2</v>
      </c>
      <c r="T165" s="122"/>
      <c r="U165" s="122"/>
      <c r="V165" s="122"/>
      <c r="W165" s="122"/>
      <c r="X165" s="122"/>
      <c r="Y165" s="122"/>
      <c r="Z165" s="122"/>
      <c r="AA165" s="122"/>
      <c r="AB165" s="122"/>
      <c r="AC165" s="122"/>
      <c r="AD165" s="122">
        <v>1.5160999999999998</v>
      </c>
      <c r="AE165" s="73">
        <f t="shared" si="232"/>
        <v>0.93361603999999998</v>
      </c>
      <c r="AF165" s="73"/>
      <c r="AG165" s="73">
        <v>0.89357469999999994</v>
      </c>
      <c r="AH165" s="73"/>
      <c r="AI165" s="73">
        <v>4.0041339999999995E-2</v>
      </c>
      <c r="AJ165" s="122">
        <f>VLOOKUP(C165,'[1]17'!$C$22:$AI$926,29,0)</f>
        <v>0.92327824000000003</v>
      </c>
      <c r="AK165" s="122">
        <f>VLOOKUP(C165,'[1]17'!$C$22:$AI$926,30,0)</f>
        <v>0</v>
      </c>
      <c r="AL165" s="122">
        <f>VLOOKUP(C165,'[1]17'!$C$22:$AI$926,31,0)</f>
        <v>0.89357470000000006</v>
      </c>
      <c r="AM165" s="122">
        <f>VLOOKUP(C165,'[1]17'!$C$22:$AI$926,32,0)</f>
        <v>0</v>
      </c>
      <c r="AN165" s="122">
        <f>VLOOKUP(C165,'[1]17'!$C$22:$AI$926,33,0)</f>
        <v>2.9703539999999997E-2</v>
      </c>
      <c r="AO165" s="122">
        <f t="shared" si="233"/>
        <v>1.0337799999999953E-2</v>
      </c>
      <c r="AP165" s="122">
        <f t="shared" si="234"/>
        <v>0</v>
      </c>
      <c r="AQ165" s="122">
        <f t="shared" si="235"/>
        <v>0</v>
      </c>
      <c r="AR165" s="122">
        <f t="shared" si="236"/>
        <v>0</v>
      </c>
      <c r="AS165" s="122">
        <f t="shared" si="237"/>
        <v>1.0337799999999998E-2</v>
      </c>
      <c r="AT165" s="122"/>
      <c r="AU165" s="122"/>
      <c r="AV165" s="122"/>
      <c r="AW165" s="122"/>
      <c r="AX165" s="122"/>
      <c r="AY165" s="122"/>
      <c r="AZ165" s="122"/>
      <c r="BA165" s="122"/>
      <c r="BB165" s="122"/>
      <c r="BC165" s="122"/>
    </row>
    <row r="166" spans="1:55" s="90" customFormat="1" ht="124.35" x14ac:dyDescent="0.3">
      <c r="A166" s="106" t="s">
        <v>1660</v>
      </c>
      <c r="B166" s="107" t="s">
        <v>1705</v>
      </c>
      <c r="C166" s="108" t="s">
        <v>1209</v>
      </c>
      <c r="D166" s="73">
        <v>0.58447199999999999</v>
      </c>
      <c r="E166" s="73">
        <v>2.6011979999999997E-2</v>
      </c>
      <c r="F166" s="73">
        <v>0</v>
      </c>
      <c r="G166" s="73">
        <v>0</v>
      </c>
      <c r="H166" s="73">
        <v>0</v>
      </c>
      <c r="I166" s="73">
        <v>2.6011979999999997E-2</v>
      </c>
      <c r="J166" s="122">
        <f>VLOOKUP(C166,'[1]17'!$C$22:$N$926,8,0)</f>
        <v>1.1451023999999999E-2</v>
      </c>
      <c r="K166" s="122">
        <f>VLOOKUP(C166,'[1]17'!$C$22:$N$926,9,0)</f>
        <v>0</v>
      </c>
      <c r="L166" s="122">
        <f>VLOOKUP(C166,'[1]17'!$C$22:$N$926,10,0)</f>
        <v>0</v>
      </c>
      <c r="M166" s="122">
        <f>VLOOKUP(C166,'[1]17'!$C$22:$N$926,11,0)</f>
        <v>0</v>
      </c>
      <c r="N166" s="122">
        <f>VLOOKUP(C166,'[1]17'!$C$22:$N$926,12,0)</f>
        <v>1.1451024000000001E-2</v>
      </c>
      <c r="O166" s="122">
        <f t="shared" si="227"/>
        <v>1.4560955999999998E-2</v>
      </c>
      <c r="P166" s="122">
        <f t="shared" si="228"/>
        <v>0</v>
      </c>
      <c r="Q166" s="122">
        <f t="shared" si="229"/>
        <v>0</v>
      </c>
      <c r="R166" s="122">
        <f t="shared" si="230"/>
        <v>0</v>
      </c>
      <c r="S166" s="122">
        <f t="shared" si="231"/>
        <v>1.4560955999999996E-2</v>
      </c>
      <c r="T166" s="122"/>
      <c r="U166" s="122"/>
      <c r="V166" s="122"/>
      <c r="W166" s="122"/>
      <c r="X166" s="122"/>
      <c r="Y166" s="122"/>
      <c r="Z166" s="122"/>
      <c r="AA166" s="122"/>
      <c r="AB166" s="122"/>
      <c r="AC166" s="122"/>
      <c r="AD166" s="122">
        <v>0.48706000000000005</v>
      </c>
      <c r="AE166" s="73">
        <f t="shared" si="232"/>
        <v>2.1676649999999999E-2</v>
      </c>
      <c r="AF166" s="73"/>
      <c r="AG166" s="73"/>
      <c r="AH166" s="73"/>
      <c r="AI166" s="73">
        <v>2.1676649999999999E-2</v>
      </c>
      <c r="AJ166" s="122">
        <f>VLOOKUP(C166,'[1]17'!$C$22:$AI$926,29,0)</f>
        <v>9.5425200000000005E-3</v>
      </c>
      <c r="AK166" s="122">
        <f>VLOOKUP(C166,'[1]17'!$C$22:$AI$926,30,0)</f>
        <v>0</v>
      </c>
      <c r="AL166" s="122">
        <f>VLOOKUP(C166,'[1]17'!$C$22:$AI$926,31,0)</f>
        <v>0</v>
      </c>
      <c r="AM166" s="122">
        <f>VLOOKUP(C166,'[1]17'!$C$22:$AI$926,32,0)</f>
        <v>0</v>
      </c>
      <c r="AN166" s="122">
        <f>VLOOKUP(C166,'[1]17'!$C$22:$AI$926,33,0)</f>
        <v>9.5425200000000005E-3</v>
      </c>
      <c r="AO166" s="122">
        <f t="shared" si="233"/>
        <v>1.2134129999999998E-2</v>
      </c>
      <c r="AP166" s="122">
        <f t="shared" si="234"/>
        <v>0</v>
      </c>
      <c r="AQ166" s="122">
        <f t="shared" si="235"/>
        <v>0</v>
      </c>
      <c r="AR166" s="122">
        <f t="shared" si="236"/>
        <v>0</v>
      </c>
      <c r="AS166" s="122">
        <f t="shared" si="237"/>
        <v>1.2134129999999998E-2</v>
      </c>
      <c r="AT166" s="122"/>
      <c r="AU166" s="122"/>
      <c r="AV166" s="122"/>
      <c r="AW166" s="122"/>
      <c r="AX166" s="122"/>
      <c r="AY166" s="122"/>
      <c r="AZ166" s="122"/>
      <c r="BA166" s="122"/>
      <c r="BB166" s="122"/>
      <c r="BC166" s="122"/>
    </row>
    <row r="167" spans="1:55" s="90" customFormat="1" ht="139.85" x14ac:dyDescent="0.3">
      <c r="A167" s="106" t="s">
        <v>1660</v>
      </c>
      <c r="B167" s="107" t="s">
        <v>791</v>
      </c>
      <c r="C167" s="108" t="s">
        <v>1210</v>
      </c>
      <c r="D167" s="73">
        <v>0.58447199999999999</v>
      </c>
      <c r="E167" s="73">
        <v>0.39393198000000001</v>
      </c>
      <c r="F167" s="73">
        <v>0</v>
      </c>
      <c r="G167" s="73">
        <v>0</v>
      </c>
      <c r="H167" s="73">
        <v>0.36792000000000002</v>
      </c>
      <c r="I167" s="73">
        <v>2.6011979999999997E-2</v>
      </c>
      <c r="J167" s="122">
        <f>VLOOKUP(C167,'[1]17'!$C$22:$N$926,8,0)</f>
        <v>0.379371024</v>
      </c>
      <c r="K167" s="122">
        <f>VLOOKUP(C167,'[1]17'!$C$22:$N$926,9,0)</f>
        <v>0</v>
      </c>
      <c r="L167" s="122">
        <f>VLOOKUP(C167,'[1]17'!$C$22:$N$926,10,0)</f>
        <v>0</v>
      </c>
      <c r="M167" s="122">
        <f>VLOOKUP(C167,'[1]17'!$C$22:$N$926,11,0)</f>
        <v>0.36792000000000002</v>
      </c>
      <c r="N167" s="122">
        <f>VLOOKUP(C167,'[1]17'!$C$22:$N$926,12,0)</f>
        <v>1.1451024000000001E-2</v>
      </c>
      <c r="O167" s="122">
        <f t="shared" si="227"/>
        <v>1.4560956000000014E-2</v>
      </c>
      <c r="P167" s="122">
        <f t="shared" si="228"/>
        <v>0</v>
      </c>
      <c r="Q167" s="122">
        <f t="shared" si="229"/>
        <v>0</v>
      </c>
      <c r="R167" s="122">
        <f t="shared" si="230"/>
        <v>0</v>
      </c>
      <c r="S167" s="122">
        <f t="shared" si="231"/>
        <v>1.4560955999999996E-2</v>
      </c>
      <c r="T167" s="122"/>
      <c r="U167" s="122"/>
      <c r="V167" s="122"/>
      <c r="W167" s="122"/>
      <c r="X167" s="122"/>
      <c r="Y167" s="122"/>
      <c r="Z167" s="122"/>
      <c r="AA167" s="122"/>
      <c r="AB167" s="122"/>
      <c r="AC167" s="122"/>
      <c r="AD167" s="122">
        <v>0.48706000000000005</v>
      </c>
      <c r="AE167" s="73">
        <f t="shared" si="232"/>
        <v>2.1676649999999999E-2</v>
      </c>
      <c r="AF167" s="73"/>
      <c r="AG167" s="73"/>
      <c r="AH167" s="73"/>
      <c r="AI167" s="73">
        <v>2.1676649999999999E-2</v>
      </c>
      <c r="AJ167" s="122">
        <f>VLOOKUP(C167,'[1]17'!$C$22:$AI$926,29,0)</f>
        <v>9.5425200000000005E-3</v>
      </c>
      <c r="AK167" s="122">
        <f>VLOOKUP(C167,'[1]17'!$C$22:$AI$926,30,0)</f>
        <v>0</v>
      </c>
      <c r="AL167" s="122">
        <f>VLOOKUP(C167,'[1]17'!$C$22:$AI$926,31,0)</f>
        <v>0</v>
      </c>
      <c r="AM167" s="122">
        <f>VLOOKUP(C167,'[1]17'!$C$22:$AI$926,32,0)</f>
        <v>0</v>
      </c>
      <c r="AN167" s="122">
        <f>VLOOKUP(C167,'[1]17'!$C$22:$AI$926,33,0)</f>
        <v>9.5425200000000005E-3</v>
      </c>
      <c r="AO167" s="122">
        <f t="shared" si="233"/>
        <v>1.2134129999999998E-2</v>
      </c>
      <c r="AP167" s="122">
        <f t="shared" si="234"/>
        <v>0</v>
      </c>
      <c r="AQ167" s="122">
        <f t="shared" si="235"/>
        <v>0</v>
      </c>
      <c r="AR167" s="122">
        <f t="shared" si="236"/>
        <v>0</v>
      </c>
      <c r="AS167" s="122">
        <f t="shared" si="237"/>
        <v>1.2134129999999998E-2</v>
      </c>
      <c r="AT167" s="122"/>
      <c r="AU167" s="122"/>
      <c r="AV167" s="122"/>
      <c r="AW167" s="122"/>
      <c r="AX167" s="122"/>
      <c r="AY167" s="122"/>
      <c r="AZ167" s="122"/>
      <c r="BA167" s="122"/>
      <c r="BB167" s="122"/>
      <c r="BC167" s="122"/>
    </row>
    <row r="168" spans="1:55" s="90" customFormat="1" ht="62.2" x14ac:dyDescent="0.3">
      <c r="A168" s="106" t="s">
        <v>1661</v>
      </c>
      <c r="B168" s="107" t="s">
        <v>1706</v>
      </c>
      <c r="C168" s="108" t="s">
        <v>1211</v>
      </c>
      <c r="D168" s="73">
        <v>1.014564</v>
      </c>
      <c r="E168" s="73">
        <v>4.5153264000000005E-2</v>
      </c>
      <c r="F168" s="73">
        <v>0</v>
      </c>
      <c r="G168" s="73">
        <v>0</v>
      </c>
      <c r="H168" s="73">
        <v>0</v>
      </c>
      <c r="I168" s="73">
        <v>4.5153264000000005E-2</v>
      </c>
      <c r="J168" s="122">
        <f>VLOOKUP(C168,'[1]17'!$C$22:$N$926,8,0)</f>
        <v>1.9877412000000004E-2</v>
      </c>
      <c r="K168" s="122">
        <f>VLOOKUP(C168,'[1]17'!$C$22:$N$926,9,0)</f>
        <v>0</v>
      </c>
      <c r="L168" s="122">
        <f>VLOOKUP(C168,'[1]17'!$C$22:$N$926,10,0)</f>
        <v>0</v>
      </c>
      <c r="M168" s="122">
        <f>VLOOKUP(C168,'[1]17'!$C$22:$N$926,11,0)</f>
        <v>0</v>
      </c>
      <c r="N168" s="122">
        <f>VLOOKUP(C168,'[1]17'!$C$22:$N$926,12,0)</f>
        <v>1.9877412000000001E-2</v>
      </c>
      <c r="O168" s="122">
        <f t="shared" si="227"/>
        <v>2.5275852000000001E-2</v>
      </c>
      <c r="P168" s="122">
        <f t="shared" si="228"/>
        <v>0</v>
      </c>
      <c r="Q168" s="122">
        <f t="shared" si="229"/>
        <v>0</v>
      </c>
      <c r="R168" s="122">
        <f t="shared" si="230"/>
        <v>0</v>
      </c>
      <c r="S168" s="122">
        <f t="shared" si="231"/>
        <v>2.5275852000000005E-2</v>
      </c>
      <c r="T168" s="122"/>
      <c r="U168" s="122"/>
      <c r="V168" s="122"/>
      <c r="W168" s="122"/>
      <c r="X168" s="122"/>
      <c r="Y168" s="122"/>
      <c r="Z168" s="122"/>
      <c r="AA168" s="122"/>
      <c r="AB168" s="122"/>
      <c r="AC168" s="122"/>
      <c r="AD168" s="122">
        <v>0.93001700000000009</v>
      </c>
      <c r="AE168" s="73">
        <f t="shared" si="232"/>
        <v>3.7627720000000003E-2</v>
      </c>
      <c r="AF168" s="73"/>
      <c r="AG168" s="73"/>
      <c r="AH168" s="73"/>
      <c r="AI168" s="73">
        <v>3.7627720000000003E-2</v>
      </c>
      <c r="AJ168" s="122">
        <f>VLOOKUP(C168,'[1]17'!$C$22:$AI$926,29,0)</f>
        <v>1.6564509999999998E-2</v>
      </c>
      <c r="AK168" s="122">
        <f>VLOOKUP(C168,'[1]17'!$C$22:$AI$926,30,0)</f>
        <v>0</v>
      </c>
      <c r="AL168" s="122">
        <f>VLOOKUP(C168,'[1]17'!$C$22:$AI$926,31,0)</f>
        <v>0</v>
      </c>
      <c r="AM168" s="122">
        <f>VLOOKUP(C168,'[1]17'!$C$22:$AI$926,32,0)</f>
        <v>0</v>
      </c>
      <c r="AN168" s="122">
        <f>VLOOKUP(C168,'[1]17'!$C$22:$AI$926,33,0)</f>
        <v>1.6564510000000001E-2</v>
      </c>
      <c r="AO168" s="122">
        <f t="shared" si="233"/>
        <v>2.1063210000000006E-2</v>
      </c>
      <c r="AP168" s="122">
        <f t="shared" si="234"/>
        <v>0</v>
      </c>
      <c r="AQ168" s="122">
        <f t="shared" si="235"/>
        <v>0</v>
      </c>
      <c r="AR168" s="122">
        <f t="shared" si="236"/>
        <v>0</v>
      </c>
      <c r="AS168" s="122">
        <f t="shared" si="237"/>
        <v>2.1063210000000002E-2</v>
      </c>
      <c r="AT168" s="122"/>
      <c r="AU168" s="122"/>
      <c r="AV168" s="122"/>
      <c r="AW168" s="122"/>
      <c r="AX168" s="122"/>
      <c r="AY168" s="122"/>
      <c r="AZ168" s="122"/>
      <c r="BA168" s="122"/>
      <c r="BB168" s="122"/>
      <c r="BC168" s="122"/>
    </row>
    <row r="169" spans="1:55" s="90" customFormat="1" ht="62.2" x14ac:dyDescent="0.3">
      <c r="A169" s="106" t="s">
        <v>1660</v>
      </c>
      <c r="B169" s="107" t="s">
        <v>1707</v>
      </c>
      <c r="C169" s="108" t="s">
        <v>1920</v>
      </c>
      <c r="D169" s="73">
        <v>0</v>
      </c>
      <c r="E169" s="73">
        <v>0.25282260000000001</v>
      </c>
      <c r="F169" s="73">
        <v>0</v>
      </c>
      <c r="G169" s="73">
        <v>0</v>
      </c>
      <c r="H169" s="73">
        <v>0.25282260000000001</v>
      </c>
      <c r="I169" s="73">
        <v>0</v>
      </c>
      <c r="J169" s="122"/>
      <c r="K169" s="122"/>
      <c r="L169" s="122"/>
      <c r="M169" s="122"/>
      <c r="N169" s="122"/>
      <c r="O169" s="122">
        <f t="shared" si="227"/>
        <v>0.25282260000000001</v>
      </c>
      <c r="P169" s="122">
        <f t="shared" si="228"/>
        <v>0</v>
      </c>
      <c r="Q169" s="122">
        <f t="shared" si="229"/>
        <v>0</v>
      </c>
      <c r="R169" s="122">
        <f t="shared" si="230"/>
        <v>0.25282260000000001</v>
      </c>
      <c r="S169" s="122">
        <f t="shared" si="231"/>
        <v>0</v>
      </c>
      <c r="T169" s="122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>
        <v>0</v>
      </c>
      <c r="AE169" s="73">
        <f t="shared" si="232"/>
        <v>0</v>
      </c>
      <c r="AF169" s="73"/>
      <c r="AG169" s="73"/>
      <c r="AH169" s="73"/>
      <c r="AI169" s="73">
        <v>0</v>
      </c>
      <c r="AJ169" s="122"/>
      <c r="AK169" s="122"/>
      <c r="AL169" s="122"/>
      <c r="AM169" s="122"/>
      <c r="AN169" s="122"/>
      <c r="AO169" s="122">
        <f t="shared" si="233"/>
        <v>0</v>
      </c>
      <c r="AP169" s="122">
        <f t="shared" si="234"/>
        <v>0</v>
      </c>
      <c r="AQ169" s="122">
        <f t="shared" si="235"/>
        <v>0</v>
      </c>
      <c r="AR169" s="122">
        <f t="shared" si="236"/>
        <v>0</v>
      </c>
      <c r="AS169" s="122">
        <f t="shared" si="237"/>
        <v>0</v>
      </c>
      <c r="AT169" s="122"/>
      <c r="AU169" s="122"/>
      <c r="AV169" s="122"/>
      <c r="AW169" s="122"/>
      <c r="AX169" s="122"/>
      <c r="AY169" s="122"/>
      <c r="AZ169" s="122"/>
      <c r="BA169" s="122"/>
      <c r="BB169" s="122"/>
      <c r="BC169" s="122"/>
    </row>
    <row r="170" spans="1:55" s="90" customFormat="1" ht="30.05" x14ac:dyDescent="0.3">
      <c r="A170" s="103"/>
      <c r="B170" s="110" t="s">
        <v>53</v>
      </c>
      <c r="C170" s="105"/>
      <c r="D170" s="133">
        <f t="shared" ref="D170:BC170" si="238">SUM(D171:D188)</f>
        <v>20.441465999999995</v>
      </c>
      <c r="E170" s="133">
        <f t="shared" si="238"/>
        <v>2.6997724199999995</v>
      </c>
      <c r="F170" s="133">
        <f t="shared" si="238"/>
        <v>0</v>
      </c>
      <c r="G170" s="133">
        <f t="shared" si="238"/>
        <v>0</v>
      </c>
      <c r="H170" s="133">
        <f t="shared" si="238"/>
        <v>1.9183272</v>
      </c>
      <c r="I170" s="133">
        <f t="shared" si="238"/>
        <v>0.78144521999999994</v>
      </c>
      <c r="J170" s="133">
        <f t="shared" si="238"/>
        <v>1.665907488</v>
      </c>
      <c r="K170" s="133">
        <f t="shared" si="238"/>
        <v>0</v>
      </c>
      <c r="L170" s="133">
        <f t="shared" si="238"/>
        <v>0</v>
      </c>
      <c r="M170" s="133">
        <f t="shared" si="238"/>
        <v>1.3074018000000001</v>
      </c>
      <c r="N170" s="133">
        <f t="shared" si="238"/>
        <v>0.35850568799999999</v>
      </c>
      <c r="O170" s="133">
        <f t="shared" si="238"/>
        <v>1.033864932</v>
      </c>
      <c r="P170" s="133">
        <f t="shared" si="238"/>
        <v>0</v>
      </c>
      <c r="Q170" s="133">
        <f t="shared" si="238"/>
        <v>0</v>
      </c>
      <c r="R170" s="133">
        <f t="shared" si="238"/>
        <v>0.61092539999999995</v>
      </c>
      <c r="S170" s="133">
        <f t="shared" si="238"/>
        <v>0.42293953200000001</v>
      </c>
      <c r="T170" s="133">
        <f t="shared" si="238"/>
        <v>0</v>
      </c>
      <c r="U170" s="133">
        <f t="shared" si="238"/>
        <v>0</v>
      </c>
      <c r="V170" s="133">
        <f t="shared" si="238"/>
        <v>0</v>
      </c>
      <c r="W170" s="133">
        <f t="shared" si="238"/>
        <v>0</v>
      </c>
      <c r="X170" s="133">
        <f t="shared" si="238"/>
        <v>0</v>
      </c>
      <c r="Y170" s="133">
        <f t="shared" si="238"/>
        <v>0</v>
      </c>
      <c r="Z170" s="133">
        <f t="shared" si="238"/>
        <v>0</v>
      </c>
      <c r="AA170" s="133">
        <f t="shared" si="238"/>
        <v>0</v>
      </c>
      <c r="AB170" s="133">
        <f t="shared" si="238"/>
        <v>0</v>
      </c>
      <c r="AC170" s="133">
        <f t="shared" si="238"/>
        <v>0</v>
      </c>
      <c r="AD170" s="133">
        <f t="shared" si="238"/>
        <v>17.864451400000004</v>
      </c>
      <c r="AE170" s="133">
        <f t="shared" si="238"/>
        <v>2.0412611999999997</v>
      </c>
      <c r="AF170" s="133">
        <f t="shared" si="238"/>
        <v>0.25876400999999993</v>
      </c>
      <c r="AG170" s="133">
        <f t="shared" si="238"/>
        <v>1.1312928399999997</v>
      </c>
      <c r="AH170" s="133">
        <f t="shared" si="238"/>
        <v>0</v>
      </c>
      <c r="AI170" s="133">
        <f t="shared" si="238"/>
        <v>0.65120434999999999</v>
      </c>
      <c r="AJ170" s="133">
        <f t="shared" si="238"/>
        <v>0.75904320000000003</v>
      </c>
      <c r="AK170" s="133">
        <f t="shared" si="238"/>
        <v>0</v>
      </c>
      <c r="AL170" s="133">
        <f t="shared" si="238"/>
        <v>0.46028846000000001</v>
      </c>
      <c r="AM170" s="133">
        <f t="shared" si="238"/>
        <v>0</v>
      </c>
      <c r="AN170" s="133">
        <f t="shared" si="238"/>
        <v>0.29875474000000002</v>
      </c>
      <c r="AO170" s="133">
        <f t="shared" si="238"/>
        <v>1.2822179999999999</v>
      </c>
      <c r="AP170" s="133">
        <f t="shared" si="238"/>
        <v>0.25876400999999993</v>
      </c>
      <c r="AQ170" s="133">
        <f t="shared" si="238"/>
        <v>0.67100437999999996</v>
      </c>
      <c r="AR170" s="133">
        <f t="shared" si="238"/>
        <v>0</v>
      </c>
      <c r="AS170" s="133">
        <f t="shared" si="238"/>
        <v>0.35244960999999997</v>
      </c>
      <c r="AT170" s="133">
        <f t="shared" si="238"/>
        <v>0</v>
      </c>
      <c r="AU170" s="133">
        <f t="shared" si="238"/>
        <v>0</v>
      </c>
      <c r="AV170" s="133">
        <f t="shared" si="238"/>
        <v>0</v>
      </c>
      <c r="AW170" s="133">
        <f t="shared" si="238"/>
        <v>0</v>
      </c>
      <c r="AX170" s="133">
        <f t="shared" si="238"/>
        <v>0</v>
      </c>
      <c r="AY170" s="133">
        <f t="shared" si="238"/>
        <v>0</v>
      </c>
      <c r="AZ170" s="133">
        <f t="shared" si="238"/>
        <v>0</v>
      </c>
      <c r="BA170" s="133">
        <f t="shared" si="238"/>
        <v>0</v>
      </c>
      <c r="BB170" s="133">
        <f t="shared" si="238"/>
        <v>0</v>
      </c>
      <c r="BC170" s="133">
        <f t="shared" si="238"/>
        <v>0</v>
      </c>
    </row>
    <row r="171" spans="1:55" s="90" customFormat="1" ht="62.2" x14ac:dyDescent="0.3">
      <c r="A171" s="106" t="s">
        <v>1660</v>
      </c>
      <c r="B171" s="107" t="s">
        <v>54</v>
      </c>
      <c r="C171" s="108" t="s">
        <v>55</v>
      </c>
      <c r="D171" s="73">
        <v>3.1319999999999997</v>
      </c>
      <c r="E171" s="73">
        <v>0.14427183599999999</v>
      </c>
      <c r="F171" s="73">
        <v>0</v>
      </c>
      <c r="G171" s="73">
        <v>0</v>
      </c>
      <c r="H171" s="73">
        <v>0</v>
      </c>
      <c r="I171" s="73">
        <v>0.14427183599999999</v>
      </c>
      <c r="J171" s="122">
        <f>VLOOKUP(C171,'[1]17'!$C$22:$N$926,8,0)</f>
        <v>6.3803364000000001E-2</v>
      </c>
      <c r="K171" s="122">
        <f>VLOOKUP(C171,'[1]17'!$C$22:$N$926,9,0)</f>
        <v>0</v>
      </c>
      <c r="L171" s="122">
        <f>VLOOKUP(C171,'[1]17'!$C$22:$N$926,10,0)</f>
        <v>0</v>
      </c>
      <c r="M171" s="122">
        <f>VLOOKUP(C171,'[1]17'!$C$22:$N$926,11,0)</f>
        <v>0</v>
      </c>
      <c r="N171" s="122">
        <f>VLOOKUP(C171,'[1]17'!$C$22:$N$926,12,0)</f>
        <v>6.3803364000000001E-2</v>
      </c>
      <c r="O171" s="122">
        <f t="shared" ref="O171:O188" si="239">E171-J171</f>
        <v>8.0468471999999985E-2</v>
      </c>
      <c r="P171" s="122">
        <f t="shared" ref="P171:P188" si="240">F171-K171</f>
        <v>0</v>
      </c>
      <c r="Q171" s="122">
        <f t="shared" ref="Q171:Q188" si="241">G171-L171</f>
        <v>0</v>
      </c>
      <c r="R171" s="122">
        <f t="shared" ref="R171:R188" si="242">H171-M171</f>
        <v>0</v>
      </c>
      <c r="S171" s="122">
        <f t="shared" ref="S171:S188" si="243">I171-N171</f>
        <v>8.0468471999999985E-2</v>
      </c>
      <c r="T171" s="122"/>
      <c r="U171" s="122"/>
      <c r="V171" s="122"/>
      <c r="W171" s="122"/>
      <c r="X171" s="122"/>
      <c r="Y171" s="122"/>
      <c r="Z171" s="122"/>
      <c r="AA171" s="122"/>
      <c r="AB171" s="122"/>
      <c r="AC171" s="122"/>
      <c r="AD171" s="122">
        <v>2.8710000000000004</v>
      </c>
      <c r="AE171" s="73">
        <f t="shared" ref="AE171:AE188" si="244">AF171+AG171+AH171+AI171</f>
        <v>0.12022653</v>
      </c>
      <c r="AF171" s="73"/>
      <c r="AG171" s="73"/>
      <c r="AH171" s="73"/>
      <c r="AI171" s="73">
        <v>0.12022653</v>
      </c>
      <c r="AJ171" s="122">
        <f>VLOOKUP(C171,'[1]17'!$C$22:$AI$926,29,0)</f>
        <v>5.3169470000000003E-2</v>
      </c>
      <c r="AK171" s="122">
        <f>VLOOKUP(C171,'[1]17'!$C$22:$AI$926,30,0)</f>
        <v>0</v>
      </c>
      <c r="AL171" s="122">
        <f>VLOOKUP(C171,'[1]17'!$C$22:$AI$926,31,0)</f>
        <v>0</v>
      </c>
      <c r="AM171" s="122">
        <f>VLOOKUP(C171,'[1]17'!$C$22:$AI$926,32,0)</f>
        <v>0</v>
      </c>
      <c r="AN171" s="122">
        <f>VLOOKUP(C171,'[1]17'!$C$22:$AI$926,33,0)</f>
        <v>5.3169470000000003E-2</v>
      </c>
      <c r="AO171" s="122">
        <f t="shared" ref="AO171:AO188" si="245">AE171-AJ171</f>
        <v>6.7057060000000002E-2</v>
      </c>
      <c r="AP171" s="122">
        <f t="shared" ref="AP171:AP188" si="246">AF171-AK171</f>
        <v>0</v>
      </c>
      <c r="AQ171" s="122">
        <f t="shared" ref="AQ171:AQ188" si="247">AG171-AL171</f>
        <v>0</v>
      </c>
      <c r="AR171" s="122">
        <f t="shared" ref="AR171:AR188" si="248">AH171-AM171</f>
        <v>0</v>
      </c>
      <c r="AS171" s="122">
        <f t="shared" ref="AS171:AS188" si="249">AI171-AN171</f>
        <v>6.7057060000000002E-2</v>
      </c>
      <c r="AT171" s="122"/>
      <c r="AU171" s="122"/>
      <c r="AV171" s="122"/>
      <c r="AW171" s="122"/>
      <c r="AX171" s="122"/>
      <c r="AY171" s="122"/>
      <c r="AZ171" s="122"/>
      <c r="BA171" s="122"/>
      <c r="BB171" s="122"/>
      <c r="BC171" s="122"/>
    </row>
    <row r="172" spans="1:55" s="90" customFormat="1" ht="62.2" x14ac:dyDescent="0.3">
      <c r="A172" s="106" t="s">
        <v>1661</v>
      </c>
      <c r="B172" s="107" t="s">
        <v>792</v>
      </c>
      <c r="C172" s="108" t="s">
        <v>1212</v>
      </c>
      <c r="D172" s="73">
        <v>2.7552E-2</v>
      </c>
      <c r="E172" s="73">
        <v>0</v>
      </c>
      <c r="F172" s="73">
        <v>0</v>
      </c>
      <c r="G172" s="73">
        <v>0</v>
      </c>
      <c r="H172" s="73">
        <v>0</v>
      </c>
      <c r="I172" s="73">
        <v>0</v>
      </c>
      <c r="J172" s="122">
        <f>VLOOKUP(C172,'[1]17'!$C$22:$N$926,8,0)</f>
        <v>0</v>
      </c>
      <c r="K172" s="122">
        <f>VLOOKUP(C172,'[1]17'!$C$22:$N$926,9,0)</f>
        <v>0</v>
      </c>
      <c r="L172" s="122">
        <f>VLOOKUP(C172,'[1]17'!$C$22:$N$926,10,0)</f>
        <v>0</v>
      </c>
      <c r="M172" s="122">
        <f>VLOOKUP(C172,'[1]17'!$C$22:$N$926,11,0)</f>
        <v>0</v>
      </c>
      <c r="N172" s="122">
        <f>VLOOKUP(C172,'[1]17'!$C$22:$N$926,12,0)</f>
        <v>0</v>
      </c>
      <c r="O172" s="122">
        <f t="shared" si="239"/>
        <v>0</v>
      </c>
      <c r="P172" s="122">
        <f t="shared" si="240"/>
        <v>0</v>
      </c>
      <c r="Q172" s="122">
        <f t="shared" si="241"/>
        <v>0</v>
      </c>
      <c r="R172" s="122">
        <f t="shared" si="242"/>
        <v>0</v>
      </c>
      <c r="S172" s="122">
        <f t="shared" si="243"/>
        <v>0</v>
      </c>
      <c r="T172" s="122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>
        <v>2.5256000000000008E-2</v>
      </c>
      <c r="AE172" s="73">
        <f t="shared" si="244"/>
        <v>0</v>
      </c>
      <c r="AF172" s="73"/>
      <c r="AG172" s="73"/>
      <c r="AH172" s="73"/>
      <c r="AI172" s="73">
        <v>0</v>
      </c>
      <c r="AJ172" s="122">
        <f>VLOOKUP(C172,'[1]17'!$C$22:$AI$926,29,0)</f>
        <v>0</v>
      </c>
      <c r="AK172" s="122">
        <f>VLOOKUP(C172,'[1]17'!$C$22:$AI$926,30,0)</f>
        <v>0</v>
      </c>
      <c r="AL172" s="122">
        <f>VLOOKUP(C172,'[1]17'!$C$22:$AI$926,31,0)</f>
        <v>0</v>
      </c>
      <c r="AM172" s="122">
        <f>VLOOKUP(C172,'[1]17'!$C$22:$AI$926,32,0)</f>
        <v>0</v>
      </c>
      <c r="AN172" s="122">
        <f>VLOOKUP(C172,'[1]17'!$C$22:$AI$926,33,0)</f>
        <v>0</v>
      </c>
      <c r="AO172" s="122">
        <f t="shared" si="245"/>
        <v>0</v>
      </c>
      <c r="AP172" s="122">
        <f t="shared" si="246"/>
        <v>0</v>
      </c>
      <c r="AQ172" s="122">
        <f t="shared" si="247"/>
        <v>0</v>
      </c>
      <c r="AR172" s="122">
        <f t="shared" si="248"/>
        <v>0</v>
      </c>
      <c r="AS172" s="122">
        <f t="shared" si="249"/>
        <v>0</v>
      </c>
      <c r="AT172" s="122"/>
      <c r="AU172" s="122"/>
      <c r="AV172" s="122"/>
      <c r="AW172" s="122"/>
      <c r="AX172" s="122"/>
      <c r="AY172" s="122"/>
      <c r="AZ172" s="122"/>
      <c r="BA172" s="122"/>
      <c r="BB172" s="122"/>
      <c r="BC172" s="122"/>
    </row>
    <row r="173" spans="1:55" s="90" customFormat="1" ht="62.2" x14ac:dyDescent="0.3">
      <c r="A173" s="106" t="s">
        <v>1660</v>
      </c>
      <c r="B173" s="107" t="s">
        <v>1708</v>
      </c>
      <c r="C173" s="108" t="s">
        <v>511</v>
      </c>
      <c r="D173" s="73">
        <v>1.2</v>
      </c>
      <c r="E173" s="73">
        <v>5.3406060000000005E-2</v>
      </c>
      <c r="F173" s="73">
        <v>0</v>
      </c>
      <c r="G173" s="73">
        <v>0</v>
      </c>
      <c r="H173" s="73">
        <v>0</v>
      </c>
      <c r="I173" s="73">
        <v>5.3406060000000005E-2</v>
      </c>
      <c r="J173" s="122">
        <f>VLOOKUP(C173,'[1]17'!$C$22:$N$926,8,0)</f>
        <v>2.3510483999999998E-2</v>
      </c>
      <c r="K173" s="122">
        <f>VLOOKUP(C173,'[1]17'!$C$22:$N$926,9,0)</f>
        <v>0</v>
      </c>
      <c r="L173" s="122">
        <f>VLOOKUP(C173,'[1]17'!$C$22:$N$926,10,0)</f>
        <v>0</v>
      </c>
      <c r="M173" s="122">
        <f>VLOOKUP(C173,'[1]17'!$C$22:$N$926,11,0)</f>
        <v>0</v>
      </c>
      <c r="N173" s="122">
        <f>VLOOKUP(C173,'[1]17'!$C$22:$N$926,12,0)</f>
        <v>2.3510483999999998E-2</v>
      </c>
      <c r="O173" s="122">
        <f t="shared" si="239"/>
        <v>2.9895576000000007E-2</v>
      </c>
      <c r="P173" s="122">
        <f t="shared" si="240"/>
        <v>0</v>
      </c>
      <c r="Q173" s="122">
        <f t="shared" si="241"/>
        <v>0</v>
      </c>
      <c r="R173" s="122">
        <f t="shared" si="242"/>
        <v>0</v>
      </c>
      <c r="S173" s="122">
        <f t="shared" si="243"/>
        <v>2.9895576000000007E-2</v>
      </c>
      <c r="T173" s="122"/>
      <c r="U173" s="122"/>
      <c r="V173" s="122"/>
      <c r="W173" s="122"/>
      <c r="X173" s="122"/>
      <c r="Y173" s="122"/>
      <c r="Z173" s="122"/>
      <c r="AA173" s="122"/>
      <c r="AB173" s="122"/>
      <c r="AC173" s="122"/>
      <c r="AD173" s="122">
        <v>1.1000000000000001</v>
      </c>
      <c r="AE173" s="73">
        <f t="shared" si="244"/>
        <v>0.18462904999999996</v>
      </c>
      <c r="AF173" s="73">
        <v>0.14012399999999997</v>
      </c>
      <c r="AG173" s="73"/>
      <c r="AH173" s="73"/>
      <c r="AI173" s="73">
        <v>4.4505050000000004E-2</v>
      </c>
      <c r="AJ173" s="122">
        <f>VLOOKUP(C173,'[1]17'!$C$22:$AI$926,29,0)</f>
        <v>1.959207E-2</v>
      </c>
      <c r="AK173" s="122">
        <f>VLOOKUP(C173,'[1]17'!$C$22:$AI$926,30,0)</f>
        <v>0</v>
      </c>
      <c r="AL173" s="122">
        <f>VLOOKUP(C173,'[1]17'!$C$22:$AI$926,31,0)</f>
        <v>0</v>
      </c>
      <c r="AM173" s="122">
        <f>VLOOKUP(C173,'[1]17'!$C$22:$AI$926,32,0)</f>
        <v>0</v>
      </c>
      <c r="AN173" s="122">
        <f>VLOOKUP(C173,'[1]17'!$C$22:$AI$926,33,0)</f>
        <v>1.959207E-2</v>
      </c>
      <c r="AO173" s="122">
        <f t="shared" si="245"/>
        <v>0.16503697999999997</v>
      </c>
      <c r="AP173" s="122">
        <f t="shared" si="246"/>
        <v>0.14012399999999997</v>
      </c>
      <c r="AQ173" s="122">
        <f t="shared" si="247"/>
        <v>0</v>
      </c>
      <c r="AR173" s="122">
        <f t="shared" si="248"/>
        <v>0</v>
      </c>
      <c r="AS173" s="122">
        <f t="shared" si="249"/>
        <v>2.4912980000000005E-2</v>
      </c>
      <c r="AT173" s="122"/>
      <c r="AU173" s="122"/>
      <c r="AV173" s="122"/>
      <c r="AW173" s="122"/>
      <c r="AX173" s="122"/>
      <c r="AY173" s="122"/>
      <c r="AZ173" s="122"/>
      <c r="BA173" s="122"/>
      <c r="BB173" s="122"/>
      <c r="BC173" s="122"/>
    </row>
    <row r="174" spans="1:55" s="90" customFormat="1" ht="62.2" x14ac:dyDescent="0.3">
      <c r="A174" s="106" t="s">
        <v>1661</v>
      </c>
      <c r="B174" s="107" t="s">
        <v>633</v>
      </c>
      <c r="C174" s="108" t="s">
        <v>682</v>
      </c>
      <c r="D174" s="73">
        <v>2.8748399999999994</v>
      </c>
      <c r="E174" s="73">
        <v>0.12794488799999998</v>
      </c>
      <c r="F174" s="73">
        <v>0</v>
      </c>
      <c r="G174" s="73">
        <v>0</v>
      </c>
      <c r="H174" s="73">
        <v>0</v>
      </c>
      <c r="I174" s="73">
        <v>0.12794488799999998</v>
      </c>
      <c r="J174" s="122">
        <f>VLOOKUP(C174,'[1]17'!$C$22:$N$926,8,0)</f>
        <v>5.6324076000000008E-2</v>
      </c>
      <c r="K174" s="122">
        <f>VLOOKUP(C174,'[1]17'!$C$22:$N$926,9,0)</f>
        <v>0</v>
      </c>
      <c r="L174" s="122">
        <f>VLOOKUP(C174,'[1]17'!$C$22:$N$926,10,0)</f>
        <v>0</v>
      </c>
      <c r="M174" s="122">
        <f>VLOOKUP(C174,'[1]17'!$C$22:$N$926,11,0)</f>
        <v>0</v>
      </c>
      <c r="N174" s="122">
        <f>VLOOKUP(C174,'[1]17'!$C$22:$N$926,12,0)</f>
        <v>5.6324076000000001E-2</v>
      </c>
      <c r="O174" s="122">
        <f t="shared" si="239"/>
        <v>7.1620811999999978E-2</v>
      </c>
      <c r="P174" s="122">
        <f t="shared" si="240"/>
        <v>0</v>
      </c>
      <c r="Q174" s="122">
        <f t="shared" si="241"/>
        <v>0</v>
      </c>
      <c r="R174" s="122">
        <f t="shared" si="242"/>
        <v>0</v>
      </c>
      <c r="S174" s="122">
        <f t="shared" si="243"/>
        <v>7.1620811999999978E-2</v>
      </c>
      <c r="T174" s="122"/>
      <c r="U174" s="122"/>
      <c r="V174" s="122"/>
      <c r="W174" s="122"/>
      <c r="X174" s="122"/>
      <c r="Y174" s="122"/>
      <c r="Z174" s="122"/>
      <c r="AA174" s="122"/>
      <c r="AB174" s="122"/>
      <c r="AC174" s="122"/>
      <c r="AD174" s="122">
        <v>2.6352700000000002</v>
      </c>
      <c r="AE174" s="73">
        <f t="shared" si="244"/>
        <v>0.10662073999999999</v>
      </c>
      <c r="AF174" s="73"/>
      <c r="AG174" s="73"/>
      <c r="AH174" s="73"/>
      <c r="AI174" s="73">
        <v>0.10662073999999999</v>
      </c>
      <c r="AJ174" s="122">
        <f>VLOOKUP(C174,'[1]17'!$C$22:$AI$926,29,0)</f>
        <v>4.6936730000000003E-2</v>
      </c>
      <c r="AK174" s="122">
        <f>VLOOKUP(C174,'[1]17'!$C$22:$AI$926,30,0)</f>
        <v>0</v>
      </c>
      <c r="AL174" s="122">
        <f>VLOOKUP(C174,'[1]17'!$C$22:$AI$926,31,0)</f>
        <v>0</v>
      </c>
      <c r="AM174" s="122">
        <f>VLOOKUP(C174,'[1]17'!$C$22:$AI$926,32,0)</f>
        <v>0</v>
      </c>
      <c r="AN174" s="122">
        <f>VLOOKUP(C174,'[1]17'!$C$22:$AI$926,33,0)</f>
        <v>4.6936730000000003E-2</v>
      </c>
      <c r="AO174" s="122">
        <f t="shared" si="245"/>
        <v>5.9684009999999989E-2</v>
      </c>
      <c r="AP174" s="122">
        <f t="shared" si="246"/>
        <v>0</v>
      </c>
      <c r="AQ174" s="122">
        <f t="shared" si="247"/>
        <v>0</v>
      </c>
      <c r="AR174" s="122">
        <f t="shared" si="248"/>
        <v>0</v>
      </c>
      <c r="AS174" s="122">
        <f t="shared" si="249"/>
        <v>5.9684009999999989E-2</v>
      </c>
      <c r="AT174" s="122"/>
      <c r="AU174" s="122"/>
      <c r="AV174" s="122"/>
      <c r="AW174" s="122"/>
      <c r="AX174" s="122"/>
      <c r="AY174" s="122"/>
      <c r="AZ174" s="122"/>
      <c r="BA174" s="122"/>
      <c r="BB174" s="122"/>
      <c r="BC174" s="122"/>
    </row>
    <row r="175" spans="1:55" s="90" customFormat="1" ht="46.65" x14ac:dyDescent="0.3">
      <c r="A175" s="106" t="s">
        <v>1661</v>
      </c>
      <c r="B175" s="107" t="s">
        <v>793</v>
      </c>
      <c r="C175" s="108" t="s">
        <v>1213</v>
      </c>
      <c r="D175" s="73">
        <v>4.5286200000000001</v>
      </c>
      <c r="E175" s="73">
        <v>0.20154645600000001</v>
      </c>
      <c r="F175" s="73">
        <v>0</v>
      </c>
      <c r="G175" s="73">
        <v>0</v>
      </c>
      <c r="H175" s="73">
        <v>0</v>
      </c>
      <c r="I175" s="73">
        <v>0.20154645600000001</v>
      </c>
      <c r="J175" s="122">
        <f>VLOOKUP(C175,'[1]17'!$C$22:$N$926,8,0)</f>
        <v>8.8725059999999994E-2</v>
      </c>
      <c r="K175" s="122">
        <f>VLOOKUP(C175,'[1]17'!$C$22:$N$926,9,0)</f>
        <v>0</v>
      </c>
      <c r="L175" s="122">
        <f>VLOOKUP(C175,'[1]17'!$C$22:$N$926,10,0)</f>
        <v>0</v>
      </c>
      <c r="M175" s="122">
        <f>VLOOKUP(C175,'[1]17'!$C$22:$N$926,11,0)</f>
        <v>0</v>
      </c>
      <c r="N175" s="122">
        <f>VLOOKUP(C175,'[1]17'!$C$22:$N$926,12,0)</f>
        <v>8.8725060000000008E-2</v>
      </c>
      <c r="O175" s="122">
        <f t="shared" si="239"/>
        <v>0.11282139600000002</v>
      </c>
      <c r="P175" s="122">
        <f t="shared" si="240"/>
        <v>0</v>
      </c>
      <c r="Q175" s="122">
        <f t="shared" si="241"/>
        <v>0</v>
      </c>
      <c r="R175" s="122">
        <f t="shared" si="242"/>
        <v>0</v>
      </c>
      <c r="S175" s="122">
        <f t="shared" si="243"/>
        <v>0.112821396</v>
      </c>
      <c r="T175" s="122"/>
      <c r="U175" s="122"/>
      <c r="V175" s="122"/>
      <c r="W175" s="122"/>
      <c r="X175" s="122"/>
      <c r="Y175" s="122"/>
      <c r="Z175" s="122"/>
      <c r="AA175" s="122"/>
      <c r="AB175" s="122"/>
      <c r="AC175" s="122"/>
      <c r="AD175" s="122">
        <v>3.7738499999999995</v>
      </c>
      <c r="AE175" s="73">
        <f t="shared" si="244"/>
        <v>0.16795538000000002</v>
      </c>
      <c r="AF175" s="73"/>
      <c r="AG175" s="73"/>
      <c r="AH175" s="73"/>
      <c r="AI175" s="73">
        <v>0.16795538000000002</v>
      </c>
      <c r="AJ175" s="122">
        <f>VLOOKUP(C175,'[1]17'!$C$22:$AI$926,29,0)</f>
        <v>7.3937550000000005E-2</v>
      </c>
      <c r="AK175" s="122">
        <f>VLOOKUP(C175,'[1]17'!$C$22:$AI$926,30,0)</f>
        <v>0</v>
      </c>
      <c r="AL175" s="122">
        <f>VLOOKUP(C175,'[1]17'!$C$22:$AI$926,31,0)</f>
        <v>0</v>
      </c>
      <c r="AM175" s="122">
        <f>VLOOKUP(C175,'[1]17'!$C$22:$AI$926,32,0)</f>
        <v>0</v>
      </c>
      <c r="AN175" s="122">
        <f>VLOOKUP(C175,'[1]17'!$C$22:$AI$926,33,0)</f>
        <v>7.3937550000000005E-2</v>
      </c>
      <c r="AO175" s="122">
        <f t="shared" si="245"/>
        <v>9.4017830000000011E-2</v>
      </c>
      <c r="AP175" s="122">
        <f t="shared" si="246"/>
        <v>0</v>
      </c>
      <c r="AQ175" s="122">
        <f t="shared" si="247"/>
        <v>0</v>
      </c>
      <c r="AR175" s="122">
        <f t="shared" si="248"/>
        <v>0</v>
      </c>
      <c r="AS175" s="122">
        <f t="shared" si="249"/>
        <v>9.4017830000000011E-2</v>
      </c>
      <c r="AT175" s="122"/>
      <c r="AU175" s="122"/>
      <c r="AV175" s="122"/>
      <c r="AW175" s="122"/>
      <c r="AX175" s="122"/>
      <c r="AY175" s="122"/>
      <c r="AZ175" s="122"/>
      <c r="BA175" s="122"/>
      <c r="BB175" s="122"/>
      <c r="BC175" s="122"/>
    </row>
    <row r="176" spans="1:55" s="90" customFormat="1" ht="62.2" x14ac:dyDescent="0.3">
      <c r="A176" s="106" t="s">
        <v>1661</v>
      </c>
      <c r="B176" s="107" t="s">
        <v>794</v>
      </c>
      <c r="C176" s="108" t="s">
        <v>1214</v>
      </c>
      <c r="D176" s="73">
        <v>1.7052839999999998</v>
      </c>
      <c r="E176" s="73">
        <v>7.5893747999999997E-2</v>
      </c>
      <c r="F176" s="73">
        <v>0</v>
      </c>
      <c r="G176" s="73">
        <v>0</v>
      </c>
      <c r="H176" s="73">
        <v>0</v>
      </c>
      <c r="I176" s="73">
        <v>7.5893747999999997E-2</v>
      </c>
      <c r="J176" s="122">
        <f>VLOOKUP(C176,'[1]17'!$C$22:$N$926,8,0)</f>
        <v>3.3410039999999995E-2</v>
      </c>
      <c r="K176" s="122">
        <f>VLOOKUP(C176,'[1]17'!$C$22:$N$926,9,0)</f>
        <v>0</v>
      </c>
      <c r="L176" s="122">
        <f>VLOOKUP(C176,'[1]17'!$C$22:$N$926,10,0)</f>
        <v>0</v>
      </c>
      <c r="M176" s="122">
        <f>VLOOKUP(C176,'[1]17'!$C$22:$N$926,11,0)</f>
        <v>0</v>
      </c>
      <c r="N176" s="122">
        <f>VLOOKUP(C176,'[1]17'!$C$22:$N$926,12,0)</f>
        <v>3.3410040000000002E-2</v>
      </c>
      <c r="O176" s="122">
        <f t="shared" si="239"/>
        <v>4.2483708000000002E-2</v>
      </c>
      <c r="P176" s="122">
        <f t="shared" si="240"/>
        <v>0</v>
      </c>
      <c r="Q176" s="122">
        <f t="shared" si="241"/>
        <v>0</v>
      </c>
      <c r="R176" s="122">
        <f t="shared" si="242"/>
        <v>0</v>
      </c>
      <c r="S176" s="122">
        <f t="shared" si="243"/>
        <v>4.2483707999999995E-2</v>
      </c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>
        <v>1.4187139499999999</v>
      </c>
      <c r="AE176" s="73">
        <f t="shared" si="244"/>
        <v>0.18188479999999999</v>
      </c>
      <c r="AF176" s="73">
        <v>0.11864000999999999</v>
      </c>
      <c r="AG176" s="73"/>
      <c r="AH176" s="73"/>
      <c r="AI176" s="73">
        <v>6.3244789999999995E-2</v>
      </c>
      <c r="AJ176" s="122">
        <f>VLOOKUP(C176,'[1]17'!$C$22:$AI$926,29,0)</f>
        <v>2.78417E-2</v>
      </c>
      <c r="AK176" s="122">
        <f>VLOOKUP(C176,'[1]17'!$C$22:$AI$926,30,0)</f>
        <v>0</v>
      </c>
      <c r="AL176" s="122">
        <f>VLOOKUP(C176,'[1]17'!$C$22:$AI$926,31,0)</f>
        <v>0</v>
      </c>
      <c r="AM176" s="122">
        <f>VLOOKUP(C176,'[1]17'!$C$22:$AI$926,32,0)</f>
        <v>0</v>
      </c>
      <c r="AN176" s="122">
        <f>VLOOKUP(C176,'[1]17'!$C$22:$AI$926,33,0)</f>
        <v>2.78417E-2</v>
      </c>
      <c r="AO176" s="122">
        <f t="shared" si="245"/>
        <v>0.15404309999999999</v>
      </c>
      <c r="AP176" s="122">
        <f t="shared" si="246"/>
        <v>0.11864000999999999</v>
      </c>
      <c r="AQ176" s="122">
        <f t="shared" si="247"/>
        <v>0</v>
      </c>
      <c r="AR176" s="122">
        <f t="shared" si="248"/>
        <v>0</v>
      </c>
      <c r="AS176" s="122">
        <f t="shared" si="249"/>
        <v>3.5403089999999998E-2</v>
      </c>
      <c r="AT176" s="122"/>
      <c r="AU176" s="122"/>
      <c r="AV176" s="122"/>
      <c r="AW176" s="122"/>
      <c r="AX176" s="122"/>
      <c r="AY176" s="122"/>
      <c r="AZ176" s="122"/>
      <c r="BA176" s="122"/>
      <c r="BB176" s="122"/>
      <c r="BC176" s="122"/>
    </row>
    <row r="177" spans="1:55" s="90" customFormat="1" ht="46.65" x14ac:dyDescent="0.3">
      <c r="A177" s="106" t="s">
        <v>1661</v>
      </c>
      <c r="B177" s="107" t="s">
        <v>795</v>
      </c>
      <c r="C177" s="108" t="s">
        <v>1215</v>
      </c>
      <c r="D177" s="73">
        <v>2.2653239999999997</v>
      </c>
      <c r="E177" s="73">
        <v>0.10081834799999999</v>
      </c>
      <c r="F177" s="73">
        <v>0</v>
      </c>
      <c r="G177" s="73">
        <v>0</v>
      </c>
      <c r="H177" s="73">
        <v>0</v>
      </c>
      <c r="I177" s="73">
        <v>0.10081834799999999</v>
      </c>
      <c r="J177" s="122">
        <f>VLOOKUP(C177,'[1]17'!$C$22:$N$926,8,0)</f>
        <v>4.4382371999999996E-2</v>
      </c>
      <c r="K177" s="122">
        <f>VLOOKUP(C177,'[1]17'!$C$22:$N$926,9,0)</f>
        <v>0</v>
      </c>
      <c r="L177" s="122">
        <f>VLOOKUP(C177,'[1]17'!$C$22:$N$926,10,0)</f>
        <v>0</v>
      </c>
      <c r="M177" s="122">
        <f>VLOOKUP(C177,'[1]17'!$C$22:$N$926,11,0)</f>
        <v>0</v>
      </c>
      <c r="N177" s="122">
        <f>VLOOKUP(C177,'[1]17'!$C$22:$N$926,12,0)</f>
        <v>4.4382371999999996E-2</v>
      </c>
      <c r="O177" s="122">
        <f t="shared" si="239"/>
        <v>5.6435975999999992E-2</v>
      </c>
      <c r="P177" s="122">
        <f t="shared" si="240"/>
        <v>0</v>
      </c>
      <c r="Q177" s="122">
        <f t="shared" si="241"/>
        <v>0</v>
      </c>
      <c r="R177" s="122">
        <f t="shared" si="242"/>
        <v>0</v>
      </c>
      <c r="S177" s="122">
        <f t="shared" si="243"/>
        <v>5.6435975999999992E-2</v>
      </c>
      <c r="T177" s="122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>
        <v>2.0765470000000001</v>
      </c>
      <c r="AE177" s="73">
        <f t="shared" si="244"/>
        <v>8.4015289999999992E-2</v>
      </c>
      <c r="AF177" s="73"/>
      <c r="AG177" s="73"/>
      <c r="AH177" s="73"/>
      <c r="AI177" s="73">
        <v>8.4015289999999992E-2</v>
      </c>
      <c r="AJ177" s="122">
        <f>VLOOKUP(C177,'[1]17'!$C$22:$AI$926,29,0)</f>
        <v>3.698531E-2</v>
      </c>
      <c r="AK177" s="122">
        <f>VLOOKUP(C177,'[1]17'!$C$22:$AI$926,30,0)</f>
        <v>0</v>
      </c>
      <c r="AL177" s="122">
        <f>VLOOKUP(C177,'[1]17'!$C$22:$AI$926,31,0)</f>
        <v>0</v>
      </c>
      <c r="AM177" s="122">
        <f>VLOOKUP(C177,'[1]17'!$C$22:$AI$926,32,0)</f>
        <v>0</v>
      </c>
      <c r="AN177" s="122">
        <f>VLOOKUP(C177,'[1]17'!$C$22:$AI$926,33,0)</f>
        <v>3.698531E-2</v>
      </c>
      <c r="AO177" s="122">
        <f t="shared" si="245"/>
        <v>4.7029979999999992E-2</v>
      </c>
      <c r="AP177" s="122">
        <f t="shared" si="246"/>
        <v>0</v>
      </c>
      <c r="AQ177" s="122">
        <f t="shared" si="247"/>
        <v>0</v>
      </c>
      <c r="AR177" s="122">
        <f t="shared" si="248"/>
        <v>0</v>
      </c>
      <c r="AS177" s="122">
        <f t="shared" si="249"/>
        <v>4.7029979999999992E-2</v>
      </c>
      <c r="AT177" s="122"/>
      <c r="AU177" s="122"/>
      <c r="AV177" s="122"/>
      <c r="AW177" s="122"/>
      <c r="AX177" s="122"/>
      <c r="AY177" s="122"/>
      <c r="AZ177" s="122"/>
      <c r="BA177" s="122"/>
      <c r="BB177" s="122"/>
      <c r="BC177" s="122"/>
    </row>
    <row r="178" spans="1:55" s="90" customFormat="1" ht="62.2" x14ac:dyDescent="0.3">
      <c r="A178" s="106" t="s">
        <v>1660</v>
      </c>
      <c r="B178" s="107" t="s">
        <v>796</v>
      </c>
      <c r="C178" s="108" t="s">
        <v>1216</v>
      </c>
      <c r="D178" s="73">
        <v>1.0315080000000001</v>
      </c>
      <c r="E178" s="73">
        <v>4.5907343999999996E-2</v>
      </c>
      <c r="F178" s="73">
        <v>0</v>
      </c>
      <c r="G178" s="73">
        <v>0</v>
      </c>
      <c r="H178" s="73">
        <v>0</v>
      </c>
      <c r="I178" s="73">
        <v>4.5907343999999996E-2</v>
      </c>
      <c r="J178" s="122">
        <f>VLOOKUP(C178,'[1]17'!$C$22:$N$926,8,0)</f>
        <v>2.0209379999999999E-2</v>
      </c>
      <c r="K178" s="122">
        <f>VLOOKUP(C178,'[1]17'!$C$22:$N$926,9,0)</f>
        <v>0</v>
      </c>
      <c r="L178" s="122">
        <f>VLOOKUP(C178,'[1]17'!$C$22:$N$926,10,0)</f>
        <v>0</v>
      </c>
      <c r="M178" s="122">
        <f>VLOOKUP(C178,'[1]17'!$C$22:$N$926,11,0)</f>
        <v>0</v>
      </c>
      <c r="N178" s="122">
        <f>VLOOKUP(C178,'[1]17'!$C$22:$N$926,12,0)</f>
        <v>2.0209379999999999E-2</v>
      </c>
      <c r="O178" s="122">
        <f t="shared" si="239"/>
        <v>2.5697963999999997E-2</v>
      </c>
      <c r="P178" s="122">
        <f t="shared" si="240"/>
        <v>0</v>
      </c>
      <c r="Q178" s="122">
        <f t="shared" si="241"/>
        <v>0</v>
      </c>
      <c r="R178" s="122">
        <f t="shared" si="242"/>
        <v>0</v>
      </c>
      <c r="S178" s="122">
        <f t="shared" si="243"/>
        <v>2.5697963999999997E-2</v>
      </c>
      <c r="T178" s="122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>
        <v>0.85723395000000002</v>
      </c>
      <c r="AE178" s="73">
        <f t="shared" si="244"/>
        <v>3.8256119999999998E-2</v>
      </c>
      <c r="AF178" s="73"/>
      <c r="AG178" s="73"/>
      <c r="AH178" s="73"/>
      <c r="AI178" s="73">
        <v>3.8256119999999998E-2</v>
      </c>
      <c r="AJ178" s="122">
        <f>VLOOKUP(C178,'[1]17'!$C$22:$AI$926,29,0)</f>
        <v>1.6841150000000003E-2</v>
      </c>
      <c r="AK178" s="122">
        <f>VLOOKUP(C178,'[1]17'!$C$22:$AI$926,30,0)</f>
        <v>0</v>
      </c>
      <c r="AL178" s="122">
        <f>VLOOKUP(C178,'[1]17'!$C$22:$AI$926,31,0)</f>
        <v>0</v>
      </c>
      <c r="AM178" s="122">
        <f>VLOOKUP(C178,'[1]17'!$C$22:$AI$926,32,0)</f>
        <v>0</v>
      </c>
      <c r="AN178" s="122">
        <f>VLOOKUP(C178,'[1]17'!$C$22:$AI$926,33,0)</f>
        <v>1.6841149999999999E-2</v>
      </c>
      <c r="AO178" s="122">
        <f t="shared" si="245"/>
        <v>2.1414969999999995E-2</v>
      </c>
      <c r="AP178" s="122">
        <f t="shared" si="246"/>
        <v>0</v>
      </c>
      <c r="AQ178" s="122">
        <f t="shared" si="247"/>
        <v>0</v>
      </c>
      <c r="AR178" s="122">
        <f t="shared" si="248"/>
        <v>0</v>
      </c>
      <c r="AS178" s="122">
        <f t="shared" si="249"/>
        <v>2.1414969999999998E-2</v>
      </c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22"/>
    </row>
    <row r="179" spans="1:55" s="90" customFormat="1" ht="46.65" x14ac:dyDescent="0.3">
      <c r="A179" s="106" t="s">
        <v>1660</v>
      </c>
      <c r="B179" s="107" t="s">
        <v>797</v>
      </c>
      <c r="C179" s="108" t="s">
        <v>1217</v>
      </c>
      <c r="D179" s="73">
        <v>1.6029120000000001</v>
      </c>
      <c r="E179" s="73">
        <v>0.74498838000000001</v>
      </c>
      <c r="F179" s="73">
        <v>0</v>
      </c>
      <c r="G179" s="73">
        <v>0</v>
      </c>
      <c r="H179" s="73">
        <v>0.73584000000000005</v>
      </c>
      <c r="I179" s="73">
        <v>9.1483799999999994E-3</v>
      </c>
      <c r="J179" s="122">
        <f>VLOOKUP(C179,'[1]17'!$C$22:$N$926,8,0)</f>
        <v>0.74498838000000001</v>
      </c>
      <c r="K179" s="122">
        <f>VLOOKUP(C179,'[1]17'!$C$22:$N$926,9,0)</f>
        <v>0</v>
      </c>
      <c r="L179" s="122">
        <f>VLOOKUP(C179,'[1]17'!$C$22:$N$926,10,0)</f>
        <v>0</v>
      </c>
      <c r="M179" s="122">
        <f>VLOOKUP(C179,'[1]17'!$C$22:$N$926,11,0)</f>
        <v>0.73584000000000005</v>
      </c>
      <c r="N179" s="122">
        <f>VLOOKUP(C179,'[1]17'!$C$22:$N$926,12,0)</f>
        <v>9.1483799999999994E-3</v>
      </c>
      <c r="O179" s="122">
        <f t="shared" si="239"/>
        <v>0</v>
      </c>
      <c r="P179" s="122">
        <f t="shared" si="240"/>
        <v>0</v>
      </c>
      <c r="Q179" s="122">
        <f t="shared" si="241"/>
        <v>0</v>
      </c>
      <c r="R179" s="122">
        <f t="shared" si="242"/>
        <v>0</v>
      </c>
      <c r="S179" s="122">
        <f t="shared" si="243"/>
        <v>0</v>
      </c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>
        <v>1.3357600000000001</v>
      </c>
      <c r="AE179" s="73">
        <f t="shared" si="244"/>
        <v>7.6236499999999992E-3</v>
      </c>
      <c r="AF179" s="73"/>
      <c r="AG179" s="73"/>
      <c r="AH179" s="73"/>
      <c r="AI179" s="73">
        <v>7.6236499999999992E-3</v>
      </c>
      <c r="AJ179" s="122">
        <f>VLOOKUP(C179,'[1]17'!$C$22:$AI$926,29,0)</f>
        <v>7.6236499999999992E-3</v>
      </c>
      <c r="AK179" s="122">
        <f>VLOOKUP(C179,'[1]17'!$C$22:$AI$926,30,0)</f>
        <v>0</v>
      </c>
      <c r="AL179" s="122">
        <f>VLOOKUP(C179,'[1]17'!$C$22:$AI$926,31,0)</f>
        <v>0</v>
      </c>
      <c r="AM179" s="122">
        <f>VLOOKUP(C179,'[1]17'!$C$22:$AI$926,32,0)</f>
        <v>0</v>
      </c>
      <c r="AN179" s="122">
        <f>VLOOKUP(C179,'[1]17'!$C$22:$AI$926,33,0)</f>
        <v>7.6236499999999992E-3</v>
      </c>
      <c r="AO179" s="122">
        <f t="shared" si="245"/>
        <v>0</v>
      </c>
      <c r="AP179" s="122">
        <f t="shared" si="246"/>
        <v>0</v>
      </c>
      <c r="AQ179" s="122">
        <f t="shared" si="247"/>
        <v>0</v>
      </c>
      <c r="AR179" s="122">
        <f t="shared" si="248"/>
        <v>0</v>
      </c>
      <c r="AS179" s="122">
        <f t="shared" si="249"/>
        <v>0</v>
      </c>
      <c r="AT179" s="73"/>
      <c r="AU179" s="73"/>
      <c r="AV179" s="73"/>
      <c r="AW179" s="73"/>
      <c r="AX179" s="73"/>
      <c r="AY179" s="73"/>
      <c r="AZ179" s="73"/>
      <c r="BA179" s="73"/>
      <c r="BB179" s="73"/>
      <c r="BC179" s="73"/>
    </row>
    <row r="180" spans="1:55" s="90" customFormat="1" ht="77.7" x14ac:dyDescent="0.3">
      <c r="A180" s="106" t="s">
        <v>1661</v>
      </c>
      <c r="B180" s="107" t="s">
        <v>1709</v>
      </c>
      <c r="C180" s="108" t="s">
        <v>1218</v>
      </c>
      <c r="D180" s="73">
        <v>0.40165199999999995</v>
      </c>
      <c r="E180" s="73">
        <v>2.292372E-3</v>
      </c>
      <c r="F180" s="73">
        <v>0</v>
      </c>
      <c r="G180" s="73">
        <v>0</v>
      </c>
      <c r="H180" s="73">
        <v>0</v>
      </c>
      <c r="I180" s="73">
        <v>2.292372E-3</v>
      </c>
      <c r="J180" s="122">
        <f>VLOOKUP(C180,'[1]17'!$C$22:$N$926,8,0)</f>
        <v>2.292372E-3</v>
      </c>
      <c r="K180" s="122">
        <f>VLOOKUP(C180,'[1]17'!$C$22:$N$926,9,0)</f>
        <v>0</v>
      </c>
      <c r="L180" s="122">
        <f>VLOOKUP(C180,'[1]17'!$C$22:$N$926,10,0)</f>
        <v>0</v>
      </c>
      <c r="M180" s="122">
        <f>VLOOKUP(C180,'[1]17'!$C$22:$N$926,11,0)</f>
        <v>0</v>
      </c>
      <c r="N180" s="122">
        <f>VLOOKUP(C180,'[1]17'!$C$22:$N$926,12,0)</f>
        <v>2.292372E-3</v>
      </c>
      <c r="O180" s="122">
        <f t="shared" si="239"/>
        <v>0</v>
      </c>
      <c r="P180" s="122">
        <f t="shared" si="240"/>
        <v>0</v>
      </c>
      <c r="Q180" s="122">
        <f t="shared" si="241"/>
        <v>0</v>
      </c>
      <c r="R180" s="122">
        <f t="shared" si="242"/>
        <v>0</v>
      </c>
      <c r="S180" s="122">
        <f t="shared" si="243"/>
        <v>0</v>
      </c>
      <c r="T180" s="122"/>
      <c r="U180" s="122"/>
      <c r="V180" s="122"/>
      <c r="W180" s="122"/>
      <c r="X180" s="122"/>
      <c r="Y180" s="122"/>
      <c r="Z180" s="122"/>
      <c r="AA180" s="122"/>
      <c r="AB180" s="122"/>
      <c r="AC180" s="122"/>
      <c r="AD180" s="122">
        <v>0.33470999999999995</v>
      </c>
      <c r="AE180" s="73">
        <f t="shared" si="244"/>
        <v>1.9103099999999999E-3</v>
      </c>
      <c r="AF180" s="73"/>
      <c r="AG180" s="73"/>
      <c r="AH180" s="73"/>
      <c r="AI180" s="73">
        <v>1.9103099999999999E-3</v>
      </c>
      <c r="AJ180" s="122">
        <f>VLOOKUP(C180,'[1]17'!$C$22:$AI$926,29,0)</f>
        <v>1.9103099999999999E-3</v>
      </c>
      <c r="AK180" s="122">
        <f>VLOOKUP(C180,'[1]17'!$C$22:$AI$926,30,0)</f>
        <v>0</v>
      </c>
      <c r="AL180" s="122">
        <f>VLOOKUP(C180,'[1]17'!$C$22:$AI$926,31,0)</f>
        <v>0</v>
      </c>
      <c r="AM180" s="122">
        <f>VLOOKUP(C180,'[1]17'!$C$22:$AI$926,32,0)</f>
        <v>0</v>
      </c>
      <c r="AN180" s="122">
        <f>VLOOKUP(C180,'[1]17'!$C$22:$AI$926,33,0)</f>
        <v>1.9103099999999999E-3</v>
      </c>
      <c r="AO180" s="122">
        <f t="shared" si="245"/>
        <v>0</v>
      </c>
      <c r="AP180" s="122">
        <f t="shared" si="246"/>
        <v>0</v>
      </c>
      <c r="AQ180" s="122">
        <f t="shared" si="247"/>
        <v>0</v>
      </c>
      <c r="AR180" s="122">
        <f t="shared" si="248"/>
        <v>0</v>
      </c>
      <c r="AS180" s="122">
        <f t="shared" si="249"/>
        <v>0</v>
      </c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22"/>
    </row>
    <row r="181" spans="1:55" s="90" customFormat="1" ht="46.65" x14ac:dyDescent="0.3">
      <c r="A181" s="106" t="s">
        <v>1660</v>
      </c>
      <c r="B181" s="107" t="s">
        <v>798</v>
      </c>
      <c r="C181" s="108" t="s">
        <v>1219</v>
      </c>
      <c r="D181" s="73">
        <v>1.156188</v>
      </c>
      <c r="E181" s="73">
        <v>6.5987639999999992E-3</v>
      </c>
      <c r="F181" s="73">
        <v>0</v>
      </c>
      <c r="G181" s="73">
        <v>0</v>
      </c>
      <c r="H181" s="73">
        <v>0</v>
      </c>
      <c r="I181" s="73">
        <v>6.5987639999999992E-3</v>
      </c>
      <c r="J181" s="122">
        <f>VLOOKUP(C181,'[1]17'!$C$22:$N$926,8,0)</f>
        <v>6.598764E-3</v>
      </c>
      <c r="K181" s="122">
        <f>VLOOKUP(C181,'[1]17'!$C$22:$N$926,9,0)</f>
        <v>0</v>
      </c>
      <c r="L181" s="122">
        <f>VLOOKUP(C181,'[1]17'!$C$22:$N$926,10,0)</f>
        <v>0</v>
      </c>
      <c r="M181" s="122">
        <f>VLOOKUP(C181,'[1]17'!$C$22:$N$926,11,0)</f>
        <v>0</v>
      </c>
      <c r="N181" s="122">
        <f>VLOOKUP(C181,'[1]17'!$C$22:$N$926,12,0)</f>
        <v>6.5987639999999992E-3</v>
      </c>
      <c r="O181" s="122">
        <f t="shared" si="239"/>
        <v>0</v>
      </c>
      <c r="P181" s="122">
        <f t="shared" si="240"/>
        <v>0</v>
      </c>
      <c r="Q181" s="122">
        <f t="shared" si="241"/>
        <v>0</v>
      </c>
      <c r="R181" s="122">
        <f t="shared" si="242"/>
        <v>0</v>
      </c>
      <c r="S181" s="122">
        <f t="shared" si="243"/>
        <v>0</v>
      </c>
      <c r="T181" s="122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>
        <v>0.96348999999999985</v>
      </c>
      <c r="AE181" s="73">
        <f t="shared" si="244"/>
        <v>0.46578743</v>
      </c>
      <c r="AF181" s="73"/>
      <c r="AG181" s="73">
        <v>0.46028846000000001</v>
      </c>
      <c r="AH181" s="73"/>
      <c r="AI181" s="73">
        <v>5.4989699999999997E-3</v>
      </c>
      <c r="AJ181" s="122">
        <f>VLOOKUP(C181,'[1]17'!$C$22:$AI$926,29,0)</f>
        <v>0.46578743</v>
      </c>
      <c r="AK181" s="122">
        <f>VLOOKUP(C181,'[1]17'!$C$22:$AI$926,30,0)</f>
        <v>0</v>
      </c>
      <c r="AL181" s="122">
        <f>VLOOKUP(C181,'[1]17'!$C$22:$AI$926,31,0)</f>
        <v>0.46028846000000001</v>
      </c>
      <c r="AM181" s="122">
        <f>VLOOKUP(C181,'[1]17'!$C$22:$AI$926,32,0)</f>
        <v>0</v>
      </c>
      <c r="AN181" s="122">
        <f>VLOOKUP(C181,'[1]17'!$C$22:$AI$926,33,0)</f>
        <v>5.4989699999999997E-3</v>
      </c>
      <c r="AO181" s="122">
        <f t="shared" si="245"/>
        <v>0</v>
      </c>
      <c r="AP181" s="122">
        <f t="shared" si="246"/>
        <v>0</v>
      </c>
      <c r="AQ181" s="122">
        <f t="shared" si="247"/>
        <v>0</v>
      </c>
      <c r="AR181" s="122">
        <f t="shared" si="248"/>
        <v>0</v>
      </c>
      <c r="AS181" s="122">
        <f t="shared" si="249"/>
        <v>0</v>
      </c>
      <c r="AT181" s="122"/>
      <c r="AU181" s="122"/>
      <c r="AV181" s="122"/>
      <c r="AW181" s="122"/>
      <c r="AX181" s="122"/>
      <c r="AY181" s="122"/>
      <c r="AZ181" s="122"/>
      <c r="BA181" s="122"/>
      <c r="BB181" s="122"/>
      <c r="BC181" s="122"/>
    </row>
    <row r="182" spans="1:55" s="90" customFormat="1" ht="77.7" x14ac:dyDescent="0.3">
      <c r="A182" s="106" t="s">
        <v>1660</v>
      </c>
      <c r="B182" s="107" t="s">
        <v>1710</v>
      </c>
      <c r="C182" s="108" t="s">
        <v>1220</v>
      </c>
      <c r="D182" s="73">
        <v>0.51558599999999988</v>
      </c>
      <c r="E182" s="73">
        <v>0.381537024</v>
      </c>
      <c r="F182" s="73">
        <v>0</v>
      </c>
      <c r="G182" s="73">
        <v>0</v>
      </c>
      <c r="H182" s="73">
        <v>0.36792000000000002</v>
      </c>
      <c r="I182" s="73">
        <v>1.3617024E-2</v>
      </c>
      <c r="J182" s="122">
        <f>VLOOKUP(C182,'[1]17'!$C$22:$N$926,8,0)</f>
        <v>0.37802139599999995</v>
      </c>
      <c r="K182" s="122">
        <f>VLOOKUP(C182,'[1]17'!$C$22:$N$926,9,0)</f>
        <v>0</v>
      </c>
      <c r="L182" s="122">
        <f>VLOOKUP(C182,'[1]17'!$C$22:$N$926,10,0)</f>
        <v>0</v>
      </c>
      <c r="M182" s="122">
        <f>VLOOKUP(C182,'[1]17'!$C$22:$N$926,11,0)</f>
        <v>0.36792000000000002</v>
      </c>
      <c r="N182" s="122">
        <f>VLOOKUP(C182,'[1]17'!$C$22:$N$926,12,0)</f>
        <v>1.0101395999999999E-2</v>
      </c>
      <c r="O182" s="122">
        <f t="shared" si="239"/>
        <v>3.5156280000000484E-3</v>
      </c>
      <c r="P182" s="122">
        <f t="shared" si="240"/>
        <v>0</v>
      </c>
      <c r="Q182" s="122">
        <f t="shared" si="241"/>
        <v>0</v>
      </c>
      <c r="R182" s="122">
        <f t="shared" si="242"/>
        <v>0</v>
      </c>
      <c r="S182" s="122">
        <f t="shared" si="243"/>
        <v>3.5156280000000015E-3</v>
      </c>
      <c r="T182" s="122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>
        <v>0.4726205</v>
      </c>
      <c r="AE182" s="73">
        <f t="shared" si="244"/>
        <v>1.134752E-2</v>
      </c>
      <c r="AF182" s="73"/>
      <c r="AG182" s="73"/>
      <c r="AH182" s="73"/>
      <c r="AI182" s="73">
        <v>1.134752E-2</v>
      </c>
      <c r="AJ182" s="122">
        <f>VLOOKUP(C182,'[1]17'!$C$22:$AI$926,29,0)</f>
        <v>8.4178300000000011E-3</v>
      </c>
      <c r="AK182" s="122">
        <f>VLOOKUP(C182,'[1]17'!$C$22:$AI$926,30,0)</f>
        <v>0</v>
      </c>
      <c r="AL182" s="122">
        <f>VLOOKUP(C182,'[1]17'!$C$22:$AI$926,31,0)</f>
        <v>0</v>
      </c>
      <c r="AM182" s="122">
        <f>VLOOKUP(C182,'[1]17'!$C$22:$AI$926,32,0)</f>
        <v>0</v>
      </c>
      <c r="AN182" s="122">
        <f>VLOOKUP(C182,'[1]17'!$C$22:$AI$926,33,0)</f>
        <v>8.4178299999999994E-3</v>
      </c>
      <c r="AO182" s="122">
        <f t="shared" si="245"/>
        <v>2.9296899999999987E-3</v>
      </c>
      <c r="AP182" s="122">
        <f t="shared" si="246"/>
        <v>0</v>
      </c>
      <c r="AQ182" s="122">
        <f t="shared" si="247"/>
        <v>0</v>
      </c>
      <c r="AR182" s="122">
        <f t="shared" si="248"/>
        <v>0</v>
      </c>
      <c r="AS182" s="122">
        <f t="shared" si="249"/>
        <v>2.9296900000000004E-3</v>
      </c>
      <c r="AT182" s="122"/>
      <c r="AU182" s="122"/>
      <c r="AV182" s="122"/>
      <c r="AW182" s="122"/>
      <c r="AX182" s="122"/>
      <c r="AY182" s="122"/>
      <c r="AZ182" s="122"/>
      <c r="BA182" s="122"/>
      <c r="BB182" s="122"/>
      <c r="BC182" s="122"/>
    </row>
    <row r="183" spans="1:55" s="90" customFormat="1" ht="62.2" x14ac:dyDescent="0.3">
      <c r="A183" s="106" t="s">
        <v>1660</v>
      </c>
      <c r="B183" s="107" t="s">
        <v>1711</v>
      </c>
      <c r="C183" s="108" t="s">
        <v>1221</v>
      </c>
      <c r="D183" s="73">
        <v>0</v>
      </c>
      <c r="E183" s="73">
        <v>0.20364179999999998</v>
      </c>
      <c r="F183" s="73">
        <v>0</v>
      </c>
      <c r="G183" s="73">
        <v>0</v>
      </c>
      <c r="H183" s="73">
        <v>0.20364179999999998</v>
      </c>
      <c r="I183" s="73">
        <v>0</v>
      </c>
      <c r="J183" s="122">
        <f>VLOOKUP(C183,'[1]17'!$C$22:$N$926,8,0)</f>
        <v>0.20364180000000001</v>
      </c>
      <c r="K183" s="122">
        <f>VLOOKUP(C183,'[1]17'!$C$22:$N$926,9,0)</f>
        <v>0</v>
      </c>
      <c r="L183" s="122">
        <f>VLOOKUP(C183,'[1]17'!$C$22:$N$926,10,0)</f>
        <v>0</v>
      </c>
      <c r="M183" s="122">
        <f>VLOOKUP(C183,'[1]17'!$C$22:$N$926,11,0)</f>
        <v>0.20364179999999998</v>
      </c>
      <c r="N183" s="122">
        <f>VLOOKUP(C183,'[1]17'!$C$22:$N$926,12,0)</f>
        <v>0</v>
      </c>
      <c r="O183" s="122">
        <f t="shared" si="239"/>
        <v>0</v>
      </c>
      <c r="P183" s="122">
        <f t="shared" si="240"/>
        <v>0</v>
      </c>
      <c r="Q183" s="122">
        <f t="shared" si="241"/>
        <v>0</v>
      </c>
      <c r="R183" s="122">
        <f t="shared" si="242"/>
        <v>0</v>
      </c>
      <c r="S183" s="122">
        <f t="shared" si="243"/>
        <v>0</v>
      </c>
      <c r="T183" s="122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>
        <v>0</v>
      </c>
      <c r="AE183" s="73">
        <f t="shared" si="244"/>
        <v>0.19700801999999998</v>
      </c>
      <c r="AF183" s="73"/>
      <c r="AG183" s="73">
        <v>0.19700801999999998</v>
      </c>
      <c r="AH183" s="73"/>
      <c r="AI183" s="73">
        <v>0</v>
      </c>
      <c r="AJ183" s="122">
        <f>VLOOKUP(C183,'[1]17'!$C$22:$AI$926,29,0)</f>
        <v>0</v>
      </c>
      <c r="AK183" s="122">
        <f>VLOOKUP(C183,'[1]17'!$C$22:$AI$926,30,0)</f>
        <v>0</v>
      </c>
      <c r="AL183" s="122">
        <f>VLOOKUP(C183,'[1]17'!$C$22:$AI$926,31,0)</f>
        <v>0</v>
      </c>
      <c r="AM183" s="122">
        <f>VLOOKUP(C183,'[1]17'!$C$22:$AI$926,32,0)</f>
        <v>0</v>
      </c>
      <c r="AN183" s="122">
        <f>VLOOKUP(C183,'[1]17'!$C$22:$AI$926,33,0)</f>
        <v>0</v>
      </c>
      <c r="AO183" s="122">
        <f t="shared" si="245"/>
        <v>0.19700801999999998</v>
      </c>
      <c r="AP183" s="122">
        <f t="shared" si="246"/>
        <v>0</v>
      </c>
      <c r="AQ183" s="122">
        <f t="shared" si="247"/>
        <v>0.19700801999999998</v>
      </c>
      <c r="AR183" s="122">
        <f t="shared" si="248"/>
        <v>0</v>
      </c>
      <c r="AS183" s="122">
        <f t="shared" si="249"/>
        <v>0</v>
      </c>
      <c r="AT183" s="122"/>
      <c r="AU183" s="122"/>
      <c r="AV183" s="122"/>
      <c r="AW183" s="122"/>
      <c r="AX183" s="122"/>
      <c r="AY183" s="122"/>
      <c r="AZ183" s="122"/>
      <c r="BA183" s="122"/>
      <c r="BB183" s="122"/>
      <c r="BC183" s="122"/>
    </row>
    <row r="184" spans="1:55" s="90" customFormat="1" ht="77.7" x14ac:dyDescent="0.3">
      <c r="A184" s="106" t="s">
        <v>1660</v>
      </c>
      <c r="B184" s="107" t="s">
        <v>1712</v>
      </c>
      <c r="C184" s="108" t="s">
        <v>1921</v>
      </c>
      <c r="D184" s="73">
        <v>0</v>
      </c>
      <c r="E184" s="73">
        <v>0.20364179999999998</v>
      </c>
      <c r="F184" s="73">
        <v>0</v>
      </c>
      <c r="G184" s="73">
        <v>0</v>
      </c>
      <c r="H184" s="73">
        <v>0.20364179999999998</v>
      </c>
      <c r="I184" s="73">
        <v>0</v>
      </c>
      <c r="J184" s="122"/>
      <c r="K184" s="122"/>
      <c r="L184" s="122"/>
      <c r="M184" s="122"/>
      <c r="N184" s="122"/>
      <c r="O184" s="122">
        <f t="shared" si="239"/>
        <v>0.20364179999999998</v>
      </c>
      <c r="P184" s="122">
        <f t="shared" si="240"/>
        <v>0</v>
      </c>
      <c r="Q184" s="122">
        <f t="shared" si="241"/>
        <v>0</v>
      </c>
      <c r="R184" s="122">
        <f t="shared" si="242"/>
        <v>0.20364179999999998</v>
      </c>
      <c r="S184" s="122">
        <f t="shared" si="243"/>
        <v>0</v>
      </c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>
        <v>0</v>
      </c>
      <c r="AE184" s="73">
        <f t="shared" si="244"/>
        <v>0.22366129999999998</v>
      </c>
      <c r="AF184" s="73"/>
      <c r="AG184" s="73">
        <v>0.22366129999999998</v>
      </c>
      <c r="AH184" s="73"/>
      <c r="AI184" s="73">
        <v>0</v>
      </c>
      <c r="AJ184" s="122"/>
      <c r="AK184" s="122"/>
      <c r="AL184" s="122"/>
      <c r="AM184" s="122"/>
      <c r="AN184" s="122"/>
      <c r="AO184" s="122">
        <f t="shared" si="245"/>
        <v>0.22366129999999998</v>
      </c>
      <c r="AP184" s="122">
        <f t="shared" si="246"/>
        <v>0</v>
      </c>
      <c r="AQ184" s="122">
        <f t="shared" si="247"/>
        <v>0.22366129999999998</v>
      </c>
      <c r="AR184" s="122">
        <f t="shared" si="248"/>
        <v>0</v>
      </c>
      <c r="AS184" s="122">
        <f t="shared" si="249"/>
        <v>0</v>
      </c>
      <c r="AT184" s="122"/>
      <c r="AU184" s="122"/>
      <c r="AV184" s="122"/>
      <c r="AW184" s="122"/>
      <c r="AX184" s="122"/>
      <c r="AY184" s="122"/>
      <c r="AZ184" s="122"/>
      <c r="BA184" s="122"/>
      <c r="BB184" s="122"/>
      <c r="BC184" s="122"/>
    </row>
    <row r="185" spans="1:55" s="90" customFormat="1" ht="46.65" x14ac:dyDescent="0.3">
      <c r="A185" s="106" t="s">
        <v>1660</v>
      </c>
      <c r="B185" s="107" t="s">
        <v>1713</v>
      </c>
      <c r="C185" s="108" t="s">
        <v>1922</v>
      </c>
      <c r="D185" s="73">
        <v>0</v>
      </c>
      <c r="E185" s="73">
        <v>0.20364179999999998</v>
      </c>
      <c r="F185" s="73">
        <v>0</v>
      </c>
      <c r="G185" s="73">
        <v>0</v>
      </c>
      <c r="H185" s="73">
        <v>0.20364179999999998</v>
      </c>
      <c r="I185" s="73">
        <v>0</v>
      </c>
      <c r="J185" s="122"/>
      <c r="K185" s="122"/>
      <c r="L185" s="122"/>
      <c r="M185" s="122"/>
      <c r="N185" s="122"/>
      <c r="O185" s="122">
        <f t="shared" si="239"/>
        <v>0.20364179999999998</v>
      </c>
      <c r="P185" s="122">
        <f t="shared" si="240"/>
        <v>0</v>
      </c>
      <c r="Q185" s="122">
        <f t="shared" si="241"/>
        <v>0</v>
      </c>
      <c r="R185" s="122">
        <f t="shared" si="242"/>
        <v>0.20364179999999998</v>
      </c>
      <c r="S185" s="122">
        <f t="shared" si="243"/>
        <v>0</v>
      </c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>
        <v>0</v>
      </c>
      <c r="AE185" s="73">
        <f t="shared" si="244"/>
        <v>0.18988627</v>
      </c>
      <c r="AF185" s="73"/>
      <c r="AG185" s="73">
        <v>0.18988627</v>
      </c>
      <c r="AH185" s="73"/>
      <c r="AI185" s="73">
        <v>0</v>
      </c>
      <c r="AJ185" s="122"/>
      <c r="AK185" s="122"/>
      <c r="AL185" s="122"/>
      <c r="AM185" s="122"/>
      <c r="AN185" s="122"/>
      <c r="AO185" s="122">
        <f t="shared" si="245"/>
        <v>0.18988627</v>
      </c>
      <c r="AP185" s="122">
        <f t="shared" si="246"/>
        <v>0</v>
      </c>
      <c r="AQ185" s="122">
        <f t="shared" si="247"/>
        <v>0.18988627</v>
      </c>
      <c r="AR185" s="122">
        <f t="shared" si="248"/>
        <v>0</v>
      </c>
      <c r="AS185" s="122">
        <f t="shared" si="249"/>
        <v>0</v>
      </c>
      <c r="AT185" s="122"/>
      <c r="AU185" s="122"/>
      <c r="AV185" s="122"/>
      <c r="AW185" s="122"/>
      <c r="AX185" s="122"/>
      <c r="AY185" s="122"/>
      <c r="AZ185" s="122"/>
      <c r="BA185" s="122"/>
      <c r="BB185" s="122"/>
      <c r="BC185" s="122"/>
    </row>
    <row r="186" spans="1:55" s="90" customFormat="1" ht="46.65" x14ac:dyDescent="0.3">
      <c r="A186" s="106" t="s">
        <v>1660</v>
      </c>
      <c r="B186" s="107" t="s">
        <v>1714</v>
      </c>
      <c r="C186" s="108" t="s">
        <v>1923</v>
      </c>
      <c r="D186" s="73">
        <v>0</v>
      </c>
      <c r="E186" s="73">
        <v>0.20364179999999998</v>
      </c>
      <c r="F186" s="73">
        <v>0</v>
      </c>
      <c r="G186" s="73">
        <v>0</v>
      </c>
      <c r="H186" s="73">
        <v>0.20364179999999998</v>
      </c>
      <c r="I186" s="73">
        <v>0</v>
      </c>
      <c r="J186" s="122"/>
      <c r="K186" s="122"/>
      <c r="L186" s="122"/>
      <c r="M186" s="122"/>
      <c r="N186" s="122"/>
      <c r="O186" s="122">
        <f t="shared" si="239"/>
        <v>0.20364179999999998</v>
      </c>
      <c r="P186" s="122">
        <f t="shared" si="240"/>
        <v>0</v>
      </c>
      <c r="Q186" s="122">
        <f t="shared" si="241"/>
        <v>0</v>
      </c>
      <c r="R186" s="122">
        <f t="shared" si="242"/>
        <v>0.20364179999999998</v>
      </c>
      <c r="S186" s="122">
        <f t="shared" si="243"/>
        <v>0</v>
      </c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>
        <v>0</v>
      </c>
      <c r="AE186" s="73">
        <f t="shared" si="244"/>
        <v>0</v>
      </c>
      <c r="AF186" s="73"/>
      <c r="AG186" s="73"/>
      <c r="AH186" s="73"/>
      <c r="AI186" s="73">
        <v>0</v>
      </c>
      <c r="AJ186" s="122"/>
      <c r="AK186" s="122"/>
      <c r="AL186" s="122"/>
      <c r="AM186" s="122"/>
      <c r="AN186" s="122"/>
      <c r="AO186" s="122">
        <f t="shared" si="245"/>
        <v>0</v>
      </c>
      <c r="AP186" s="122">
        <f t="shared" si="246"/>
        <v>0</v>
      </c>
      <c r="AQ186" s="122">
        <f t="shared" si="247"/>
        <v>0</v>
      </c>
      <c r="AR186" s="122">
        <f t="shared" si="248"/>
        <v>0</v>
      </c>
      <c r="AS186" s="122">
        <f t="shared" si="249"/>
        <v>0</v>
      </c>
      <c r="AT186" s="122"/>
      <c r="AU186" s="122"/>
      <c r="AV186" s="122"/>
      <c r="AW186" s="122"/>
      <c r="AX186" s="122"/>
      <c r="AY186" s="122"/>
      <c r="AZ186" s="122"/>
      <c r="BA186" s="122"/>
      <c r="BB186" s="122"/>
      <c r="BC186" s="122"/>
    </row>
    <row r="187" spans="1:55" s="90" customFormat="1" ht="93.25" x14ac:dyDescent="0.3">
      <c r="A187" s="106" t="s">
        <v>1661</v>
      </c>
      <c r="B187" s="107" t="s">
        <v>1715</v>
      </c>
      <c r="C187" s="108" t="s">
        <v>1924</v>
      </c>
      <c r="D187" s="73">
        <v>0</v>
      </c>
      <c r="E187" s="73">
        <v>0</v>
      </c>
      <c r="F187" s="73">
        <v>0</v>
      </c>
      <c r="G187" s="73">
        <v>0</v>
      </c>
      <c r="H187" s="73">
        <v>0</v>
      </c>
      <c r="I187" s="73">
        <v>0</v>
      </c>
      <c r="J187" s="122"/>
      <c r="K187" s="122"/>
      <c r="L187" s="122"/>
      <c r="M187" s="122"/>
      <c r="N187" s="122"/>
      <c r="O187" s="122">
        <f t="shared" si="239"/>
        <v>0</v>
      </c>
      <c r="P187" s="122">
        <f t="shared" si="240"/>
        <v>0</v>
      </c>
      <c r="Q187" s="122">
        <f t="shared" si="241"/>
        <v>0</v>
      </c>
      <c r="R187" s="122">
        <f t="shared" si="242"/>
        <v>0</v>
      </c>
      <c r="S187" s="122">
        <f t="shared" si="243"/>
        <v>0</v>
      </c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>
        <v>0</v>
      </c>
      <c r="AE187" s="73">
        <f t="shared" si="244"/>
        <v>6.0448790000000002E-2</v>
      </c>
      <c r="AF187" s="73"/>
      <c r="AG187" s="73">
        <v>6.0448790000000002E-2</v>
      </c>
      <c r="AH187" s="73"/>
      <c r="AI187" s="73">
        <v>0</v>
      </c>
      <c r="AJ187" s="122"/>
      <c r="AK187" s="122"/>
      <c r="AL187" s="122"/>
      <c r="AM187" s="122"/>
      <c r="AN187" s="122"/>
      <c r="AO187" s="122">
        <f t="shared" si="245"/>
        <v>6.0448790000000002E-2</v>
      </c>
      <c r="AP187" s="122">
        <f t="shared" si="246"/>
        <v>0</v>
      </c>
      <c r="AQ187" s="122">
        <f t="shared" si="247"/>
        <v>6.0448790000000002E-2</v>
      </c>
      <c r="AR187" s="122">
        <f t="shared" si="248"/>
        <v>0</v>
      </c>
      <c r="AS187" s="122">
        <f t="shared" si="249"/>
        <v>0</v>
      </c>
      <c r="AT187" s="122"/>
      <c r="AU187" s="122"/>
      <c r="AV187" s="122"/>
      <c r="AW187" s="122"/>
      <c r="AX187" s="122"/>
      <c r="AY187" s="122"/>
      <c r="AZ187" s="122"/>
      <c r="BA187" s="122"/>
      <c r="BB187" s="122"/>
      <c r="BC187" s="122"/>
    </row>
    <row r="188" spans="1:55" s="90" customFormat="1" ht="46.65" x14ac:dyDescent="0.3">
      <c r="A188" s="106" t="s">
        <v>1660</v>
      </c>
      <c r="B188" s="107" t="s">
        <v>1716</v>
      </c>
      <c r="C188" s="108" t="s">
        <v>1925</v>
      </c>
      <c r="D188" s="73">
        <v>0</v>
      </c>
      <c r="E188" s="73">
        <v>0</v>
      </c>
      <c r="F188" s="73">
        <v>0</v>
      </c>
      <c r="G188" s="73">
        <v>0</v>
      </c>
      <c r="H188" s="73">
        <v>0</v>
      </c>
      <c r="I188" s="73">
        <v>0</v>
      </c>
      <c r="J188" s="122"/>
      <c r="K188" s="122"/>
      <c r="L188" s="122"/>
      <c r="M188" s="122"/>
      <c r="N188" s="122"/>
      <c r="O188" s="122">
        <f t="shared" si="239"/>
        <v>0</v>
      </c>
      <c r="P188" s="122">
        <f t="shared" si="240"/>
        <v>0</v>
      </c>
      <c r="Q188" s="122">
        <f t="shared" si="241"/>
        <v>0</v>
      </c>
      <c r="R188" s="122">
        <f t="shared" si="242"/>
        <v>0</v>
      </c>
      <c r="S188" s="122">
        <f t="shared" si="243"/>
        <v>0</v>
      </c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>
        <v>0</v>
      </c>
      <c r="AE188" s="73">
        <f t="shared" si="244"/>
        <v>0</v>
      </c>
      <c r="AF188" s="73"/>
      <c r="AG188" s="73"/>
      <c r="AH188" s="73"/>
      <c r="AI188" s="73">
        <v>0</v>
      </c>
      <c r="AJ188" s="122"/>
      <c r="AK188" s="122"/>
      <c r="AL188" s="122"/>
      <c r="AM188" s="122"/>
      <c r="AN188" s="122"/>
      <c r="AO188" s="122">
        <f t="shared" si="245"/>
        <v>0</v>
      </c>
      <c r="AP188" s="122">
        <f t="shared" si="246"/>
        <v>0</v>
      </c>
      <c r="AQ188" s="122">
        <f t="shared" si="247"/>
        <v>0</v>
      </c>
      <c r="AR188" s="122">
        <f t="shared" si="248"/>
        <v>0</v>
      </c>
      <c r="AS188" s="122">
        <f t="shared" si="249"/>
        <v>0</v>
      </c>
      <c r="AT188" s="122"/>
      <c r="AU188" s="122"/>
      <c r="AV188" s="122"/>
      <c r="AW188" s="122"/>
      <c r="AX188" s="122"/>
      <c r="AY188" s="122"/>
      <c r="AZ188" s="122"/>
      <c r="BA188" s="122"/>
      <c r="BB188" s="122"/>
      <c r="BC188" s="122"/>
    </row>
    <row r="189" spans="1:55" s="90" customFormat="1" x14ac:dyDescent="0.3">
      <c r="A189" s="103"/>
      <c r="B189" s="110" t="s">
        <v>56</v>
      </c>
      <c r="C189" s="105"/>
      <c r="D189" s="133">
        <f t="shared" ref="D189:BC189" si="250">SUM(D190:D190)</f>
        <v>1.2E-2</v>
      </c>
      <c r="E189" s="133">
        <f t="shared" si="250"/>
        <v>5.3404799999999997E-4</v>
      </c>
      <c r="F189" s="133">
        <f t="shared" si="250"/>
        <v>0</v>
      </c>
      <c r="G189" s="133">
        <f t="shared" si="250"/>
        <v>0</v>
      </c>
      <c r="H189" s="133">
        <f t="shared" si="250"/>
        <v>0</v>
      </c>
      <c r="I189" s="133">
        <f t="shared" si="250"/>
        <v>5.3404799999999997E-4</v>
      </c>
      <c r="J189" s="133">
        <f t="shared" si="250"/>
        <v>2.35116E-4</v>
      </c>
      <c r="K189" s="133">
        <f t="shared" si="250"/>
        <v>0</v>
      </c>
      <c r="L189" s="133">
        <f t="shared" si="250"/>
        <v>0</v>
      </c>
      <c r="M189" s="133">
        <f t="shared" si="250"/>
        <v>0</v>
      </c>
      <c r="N189" s="133">
        <f t="shared" si="250"/>
        <v>2.35116E-4</v>
      </c>
      <c r="O189" s="133">
        <f t="shared" si="250"/>
        <v>2.9893199999999996E-4</v>
      </c>
      <c r="P189" s="133">
        <f t="shared" si="250"/>
        <v>0</v>
      </c>
      <c r="Q189" s="133">
        <f t="shared" si="250"/>
        <v>0</v>
      </c>
      <c r="R189" s="133">
        <f t="shared" si="250"/>
        <v>0</v>
      </c>
      <c r="S189" s="133">
        <f t="shared" si="250"/>
        <v>2.9893199999999996E-4</v>
      </c>
      <c r="T189" s="133">
        <f t="shared" si="250"/>
        <v>0</v>
      </c>
      <c r="U189" s="133">
        <f t="shared" si="250"/>
        <v>0</v>
      </c>
      <c r="V189" s="133">
        <f t="shared" si="250"/>
        <v>0</v>
      </c>
      <c r="W189" s="133">
        <f t="shared" si="250"/>
        <v>0</v>
      </c>
      <c r="X189" s="133">
        <f t="shared" si="250"/>
        <v>0</v>
      </c>
      <c r="Y189" s="133">
        <f t="shared" si="250"/>
        <v>0</v>
      </c>
      <c r="Z189" s="133">
        <f t="shared" si="250"/>
        <v>0</v>
      </c>
      <c r="AA189" s="133">
        <f t="shared" si="250"/>
        <v>0</v>
      </c>
      <c r="AB189" s="133">
        <f t="shared" si="250"/>
        <v>0</v>
      </c>
      <c r="AC189" s="133">
        <f t="shared" si="250"/>
        <v>0</v>
      </c>
      <c r="AD189" s="133">
        <f t="shared" si="250"/>
        <v>1.0999999999999999E-2</v>
      </c>
      <c r="AE189" s="133">
        <f t="shared" si="250"/>
        <v>0.21521049</v>
      </c>
      <c r="AF189" s="133">
        <f t="shared" si="250"/>
        <v>0.21476545</v>
      </c>
      <c r="AG189" s="133">
        <f t="shared" si="250"/>
        <v>0</v>
      </c>
      <c r="AH189" s="133">
        <f t="shared" si="250"/>
        <v>0</v>
      </c>
      <c r="AI189" s="133">
        <f t="shared" si="250"/>
        <v>4.4504000000000001E-4</v>
      </c>
      <c r="AJ189" s="133">
        <f t="shared" si="250"/>
        <v>1.9593E-4</v>
      </c>
      <c r="AK189" s="133">
        <f t="shared" si="250"/>
        <v>0</v>
      </c>
      <c r="AL189" s="133">
        <f t="shared" si="250"/>
        <v>0</v>
      </c>
      <c r="AM189" s="133">
        <f t="shared" si="250"/>
        <v>0</v>
      </c>
      <c r="AN189" s="133">
        <f t="shared" si="250"/>
        <v>1.9593E-4</v>
      </c>
      <c r="AO189" s="133">
        <f t="shared" si="250"/>
        <v>0.21501455999999999</v>
      </c>
      <c r="AP189" s="133">
        <f t="shared" si="250"/>
        <v>0.21476545</v>
      </c>
      <c r="AQ189" s="133">
        <f t="shared" si="250"/>
        <v>0</v>
      </c>
      <c r="AR189" s="133">
        <f t="shared" si="250"/>
        <v>0</v>
      </c>
      <c r="AS189" s="133">
        <f t="shared" si="250"/>
        <v>2.4910999999999998E-4</v>
      </c>
      <c r="AT189" s="133">
        <f t="shared" si="250"/>
        <v>0</v>
      </c>
      <c r="AU189" s="133">
        <f t="shared" si="250"/>
        <v>0</v>
      </c>
      <c r="AV189" s="133">
        <f t="shared" si="250"/>
        <v>0</v>
      </c>
      <c r="AW189" s="133">
        <f t="shared" si="250"/>
        <v>0</v>
      </c>
      <c r="AX189" s="133">
        <f t="shared" si="250"/>
        <v>0</v>
      </c>
      <c r="AY189" s="133">
        <f t="shared" si="250"/>
        <v>0</v>
      </c>
      <c r="AZ189" s="133">
        <f t="shared" si="250"/>
        <v>0</v>
      </c>
      <c r="BA189" s="133">
        <f t="shared" si="250"/>
        <v>0</v>
      </c>
      <c r="BB189" s="133">
        <f t="shared" si="250"/>
        <v>0</v>
      </c>
      <c r="BC189" s="133">
        <f t="shared" si="250"/>
        <v>0</v>
      </c>
    </row>
    <row r="190" spans="1:55" s="90" customFormat="1" ht="77.7" x14ac:dyDescent="0.3">
      <c r="A190" s="106" t="s">
        <v>1661</v>
      </c>
      <c r="B190" s="107" t="s">
        <v>799</v>
      </c>
      <c r="C190" s="108" t="s">
        <v>1222</v>
      </c>
      <c r="D190" s="73">
        <v>1.2E-2</v>
      </c>
      <c r="E190" s="73">
        <v>5.3404799999999997E-4</v>
      </c>
      <c r="F190" s="73">
        <v>0</v>
      </c>
      <c r="G190" s="73">
        <v>0</v>
      </c>
      <c r="H190" s="73">
        <v>0</v>
      </c>
      <c r="I190" s="73">
        <v>5.3404799999999997E-4</v>
      </c>
      <c r="J190" s="122">
        <f>VLOOKUP(C190,'[1]17'!$C$22:$N$926,8,0)</f>
        <v>2.35116E-4</v>
      </c>
      <c r="K190" s="122">
        <f>VLOOKUP(C190,'[1]17'!$C$22:$N$926,9,0)</f>
        <v>0</v>
      </c>
      <c r="L190" s="122">
        <f>VLOOKUP(C190,'[1]17'!$C$22:$N$926,10,0)</f>
        <v>0</v>
      </c>
      <c r="M190" s="122">
        <f>VLOOKUP(C190,'[1]17'!$C$22:$N$926,11,0)</f>
        <v>0</v>
      </c>
      <c r="N190" s="122">
        <f>VLOOKUP(C190,'[1]17'!$C$22:$N$926,12,0)</f>
        <v>2.35116E-4</v>
      </c>
      <c r="O190" s="122">
        <f>E190-J190</f>
        <v>2.9893199999999996E-4</v>
      </c>
      <c r="P190" s="122">
        <f t="shared" ref="P190" si="251">F190-K190</f>
        <v>0</v>
      </c>
      <c r="Q190" s="122">
        <f t="shared" ref="Q190" si="252">G190-L190</f>
        <v>0</v>
      </c>
      <c r="R190" s="122">
        <f t="shared" ref="R190" si="253">H190-M190</f>
        <v>0</v>
      </c>
      <c r="S190" s="122">
        <f t="shared" ref="S190" si="254">I190-N190</f>
        <v>2.9893199999999996E-4</v>
      </c>
      <c r="T190" s="122"/>
      <c r="U190" s="122"/>
      <c r="V190" s="122"/>
      <c r="W190" s="122"/>
      <c r="X190" s="122"/>
      <c r="Y190" s="122"/>
      <c r="Z190" s="122"/>
      <c r="AA190" s="122"/>
      <c r="AB190" s="122"/>
      <c r="AC190" s="122"/>
      <c r="AD190" s="122">
        <v>1.0999999999999999E-2</v>
      </c>
      <c r="AE190" s="73">
        <f>AF190+AG190+AH190+AI190</f>
        <v>0.21521049</v>
      </c>
      <c r="AF190" s="73">
        <v>0.21476545</v>
      </c>
      <c r="AG190" s="73"/>
      <c r="AH190" s="73"/>
      <c r="AI190" s="73">
        <v>4.4504000000000001E-4</v>
      </c>
      <c r="AJ190" s="122">
        <f>VLOOKUP(C190,'[1]17'!$C$22:$AI$926,29,0)</f>
        <v>1.9593E-4</v>
      </c>
      <c r="AK190" s="122">
        <f>VLOOKUP(C190,'[1]17'!$C$22:$AI$926,30,0)</f>
        <v>0</v>
      </c>
      <c r="AL190" s="122">
        <f>VLOOKUP(C190,'[1]17'!$C$22:$AI$926,31,0)</f>
        <v>0</v>
      </c>
      <c r="AM190" s="122">
        <f>VLOOKUP(C190,'[1]17'!$C$22:$AI$926,32,0)</f>
        <v>0</v>
      </c>
      <c r="AN190" s="122">
        <f>VLOOKUP(C190,'[1]17'!$C$22:$AI$926,33,0)</f>
        <v>1.9593E-4</v>
      </c>
      <c r="AO190" s="122">
        <f>AE190-AJ190</f>
        <v>0.21501455999999999</v>
      </c>
      <c r="AP190" s="122">
        <f t="shared" ref="AP190" si="255">AF190-AK190</f>
        <v>0.21476545</v>
      </c>
      <c r="AQ190" s="122">
        <f t="shared" ref="AQ190" si="256">AG190-AL190</f>
        <v>0</v>
      </c>
      <c r="AR190" s="122">
        <f t="shared" ref="AR190" si="257">AH190-AM190</f>
        <v>0</v>
      </c>
      <c r="AS190" s="122">
        <f t="shared" ref="AS190" si="258">AI190-AN190</f>
        <v>2.4910999999999998E-4</v>
      </c>
      <c r="AT190" s="122"/>
      <c r="AU190" s="122"/>
      <c r="AV190" s="122"/>
      <c r="AW190" s="122"/>
      <c r="AX190" s="122"/>
      <c r="AY190" s="122"/>
      <c r="AZ190" s="122"/>
      <c r="BA190" s="122"/>
      <c r="BB190" s="122"/>
      <c r="BC190" s="122"/>
    </row>
    <row r="191" spans="1:55" s="90" customFormat="1" x14ac:dyDescent="0.3">
      <c r="A191" s="103"/>
      <c r="B191" s="110" t="s">
        <v>57</v>
      </c>
      <c r="C191" s="105"/>
      <c r="D191" s="133">
        <f t="shared" ref="D191:BC191" si="259">SUM(D192:D195)</f>
        <v>1.3420679999999998</v>
      </c>
      <c r="E191" s="133">
        <f t="shared" si="259"/>
        <v>3.6167116359999998</v>
      </c>
      <c r="F191" s="133">
        <f t="shared" si="259"/>
        <v>0.16667199999999999</v>
      </c>
      <c r="G191" s="133">
        <f t="shared" si="259"/>
        <v>1.4645904000000001</v>
      </c>
      <c r="H191" s="133">
        <f t="shared" si="259"/>
        <v>1.9141923000000001</v>
      </c>
      <c r="I191" s="133">
        <f t="shared" si="259"/>
        <v>7.1256936000000007E-2</v>
      </c>
      <c r="J191" s="133">
        <f t="shared" si="259"/>
        <v>1.6876636079999998</v>
      </c>
      <c r="K191" s="133">
        <f t="shared" si="259"/>
        <v>0</v>
      </c>
      <c r="L191" s="133">
        <f t="shared" si="259"/>
        <v>0</v>
      </c>
      <c r="M191" s="133">
        <f t="shared" si="259"/>
        <v>1.6613697000000001</v>
      </c>
      <c r="N191" s="133">
        <f t="shared" si="259"/>
        <v>2.6293908000000001E-2</v>
      </c>
      <c r="O191" s="133">
        <f t="shared" si="259"/>
        <v>1.9290480280000002</v>
      </c>
      <c r="P191" s="133">
        <f t="shared" si="259"/>
        <v>0.16667199999999999</v>
      </c>
      <c r="Q191" s="133">
        <f t="shared" si="259"/>
        <v>1.4645904000000001</v>
      </c>
      <c r="R191" s="133">
        <f t="shared" si="259"/>
        <v>0.25282260000000001</v>
      </c>
      <c r="S191" s="133">
        <f t="shared" si="259"/>
        <v>4.4963028000000002E-2</v>
      </c>
      <c r="T191" s="133">
        <f t="shared" si="259"/>
        <v>0</v>
      </c>
      <c r="U191" s="133">
        <f t="shared" si="259"/>
        <v>0</v>
      </c>
      <c r="V191" s="133">
        <f t="shared" si="259"/>
        <v>0</v>
      </c>
      <c r="W191" s="133">
        <f t="shared" si="259"/>
        <v>0</v>
      </c>
      <c r="X191" s="133">
        <f t="shared" si="259"/>
        <v>0</v>
      </c>
      <c r="Y191" s="133">
        <f t="shared" si="259"/>
        <v>0</v>
      </c>
      <c r="Z191" s="133">
        <f t="shared" si="259"/>
        <v>0</v>
      </c>
      <c r="AA191" s="133">
        <f t="shared" si="259"/>
        <v>0</v>
      </c>
      <c r="AB191" s="133">
        <f t="shared" si="259"/>
        <v>0</v>
      </c>
      <c r="AC191" s="133">
        <f t="shared" si="259"/>
        <v>0</v>
      </c>
      <c r="AD191" s="133">
        <f t="shared" si="259"/>
        <v>1.144298</v>
      </c>
      <c r="AE191" s="133">
        <f t="shared" si="259"/>
        <v>2.4719860300000001</v>
      </c>
      <c r="AF191" s="133">
        <f t="shared" si="259"/>
        <v>0.23319061000000002</v>
      </c>
      <c r="AG191" s="133">
        <f t="shared" si="259"/>
        <v>2.1794146400000001</v>
      </c>
      <c r="AH191" s="133">
        <f t="shared" si="259"/>
        <v>0</v>
      </c>
      <c r="AI191" s="133">
        <f t="shared" si="259"/>
        <v>5.9380780000000008E-2</v>
      </c>
      <c r="AJ191" s="133">
        <f t="shared" si="259"/>
        <v>0.45669133999999995</v>
      </c>
      <c r="AK191" s="133">
        <f t="shared" si="259"/>
        <v>0.13889332999999998</v>
      </c>
      <c r="AL191" s="133">
        <f t="shared" si="259"/>
        <v>0.29588641999999998</v>
      </c>
      <c r="AM191" s="133">
        <f t="shared" si="259"/>
        <v>0</v>
      </c>
      <c r="AN191" s="133">
        <f t="shared" si="259"/>
        <v>2.1911590000000002E-2</v>
      </c>
      <c r="AO191" s="133">
        <f t="shared" si="259"/>
        <v>2.0152946900000002</v>
      </c>
      <c r="AP191" s="133">
        <f t="shared" si="259"/>
        <v>9.4297279999999997E-2</v>
      </c>
      <c r="AQ191" s="133">
        <f t="shared" si="259"/>
        <v>1.8835282200000001</v>
      </c>
      <c r="AR191" s="133">
        <f t="shared" si="259"/>
        <v>0</v>
      </c>
      <c r="AS191" s="133">
        <f t="shared" si="259"/>
        <v>3.7469189999999999E-2</v>
      </c>
      <c r="AT191" s="133">
        <f t="shared" si="259"/>
        <v>0</v>
      </c>
      <c r="AU191" s="133">
        <f t="shared" si="259"/>
        <v>0</v>
      </c>
      <c r="AV191" s="133">
        <f t="shared" si="259"/>
        <v>0</v>
      </c>
      <c r="AW191" s="133">
        <f t="shared" si="259"/>
        <v>0</v>
      </c>
      <c r="AX191" s="133">
        <f t="shared" si="259"/>
        <v>0</v>
      </c>
      <c r="AY191" s="133">
        <f t="shared" si="259"/>
        <v>0</v>
      </c>
      <c r="AZ191" s="133">
        <f t="shared" si="259"/>
        <v>0</v>
      </c>
      <c r="BA191" s="133">
        <f t="shared" si="259"/>
        <v>0</v>
      </c>
      <c r="BB191" s="133">
        <f t="shared" si="259"/>
        <v>0</v>
      </c>
      <c r="BC191" s="133">
        <f t="shared" si="259"/>
        <v>0</v>
      </c>
    </row>
    <row r="192" spans="1:55" s="90" customFormat="1" ht="46.65" x14ac:dyDescent="0.3">
      <c r="A192" s="106" t="s">
        <v>1660</v>
      </c>
      <c r="B192" s="107" t="s">
        <v>432</v>
      </c>
      <c r="C192" s="108" t="s">
        <v>512</v>
      </c>
      <c r="D192" s="73">
        <v>0.31089599999999995</v>
      </c>
      <c r="E192" s="73">
        <v>1.4899549560000001</v>
      </c>
      <c r="F192" s="73">
        <v>0</v>
      </c>
      <c r="G192" s="73">
        <v>1.4645904000000001</v>
      </c>
      <c r="H192" s="73">
        <v>0</v>
      </c>
      <c r="I192" s="73">
        <v>2.5364556E-2</v>
      </c>
      <c r="J192" s="122">
        <f>VLOOKUP(C192,'[1]17'!$C$22:$N$926,8,0)</f>
        <v>6.091104E-3</v>
      </c>
      <c r="K192" s="122">
        <f>VLOOKUP(C192,'[1]17'!$C$22:$N$926,9,0)</f>
        <v>0</v>
      </c>
      <c r="L192" s="122">
        <f>VLOOKUP(C192,'[1]17'!$C$22:$N$926,10,0)</f>
        <v>0</v>
      </c>
      <c r="M192" s="122">
        <f>VLOOKUP(C192,'[1]17'!$C$22:$N$926,11,0)</f>
        <v>0</v>
      </c>
      <c r="N192" s="122">
        <f>VLOOKUP(C192,'[1]17'!$C$22:$N$926,12,0)</f>
        <v>6.091104E-3</v>
      </c>
      <c r="O192" s="122">
        <f t="shared" ref="O192:O195" si="260">E192-J192</f>
        <v>1.483863852</v>
      </c>
      <c r="P192" s="122">
        <f t="shared" ref="P192:P195" si="261">F192-K192</f>
        <v>0</v>
      </c>
      <c r="Q192" s="122">
        <f t="shared" ref="Q192:Q195" si="262">G192-L192</f>
        <v>1.4645904000000001</v>
      </c>
      <c r="R192" s="122">
        <f t="shared" ref="R192:R195" si="263">H192-M192</f>
        <v>0</v>
      </c>
      <c r="S192" s="122">
        <f t="shared" ref="S192:S195" si="264">I192-N192</f>
        <v>1.9273452E-2</v>
      </c>
      <c r="T192" s="122"/>
      <c r="U192" s="122"/>
      <c r="V192" s="122"/>
      <c r="W192" s="122"/>
      <c r="X192" s="122"/>
      <c r="Y192" s="122"/>
      <c r="Z192" s="122"/>
      <c r="AA192" s="122"/>
      <c r="AB192" s="122"/>
      <c r="AC192" s="122"/>
      <c r="AD192" s="122">
        <v>0.28498800000000002</v>
      </c>
      <c r="AE192" s="73">
        <f t="shared" ref="AE192:AE195" si="265">AF192+AG192+AH192+AI192</f>
        <v>1.3359264099999999</v>
      </c>
      <c r="AF192" s="73">
        <v>9.4297279999999997E-2</v>
      </c>
      <c r="AG192" s="73">
        <v>1.2204919999999999</v>
      </c>
      <c r="AH192" s="73"/>
      <c r="AI192" s="73">
        <v>2.1137130000000001E-2</v>
      </c>
      <c r="AJ192" s="122">
        <f>VLOOKUP(C192,'[1]17'!$C$22:$AI$926,29,0)</f>
        <v>5.0759200000000003E-3</v>
      </c>
      <c r="AK192" s="122">
        <f>VLOOKUP(C192,'[1]17'!$C$22:$AI$926,30,0)</f>
        <v>0</v>
      </c>
      <c r="AL192" s="122">
        <f>VLOOKUP(C192,'[1]17'!$C$22:$AI$926,31,0)</f>
        <v>0</v>
      </c>
      <c r="AM192" s="122">
        <f>VLOOKUP(C192,'[1]17'!$C$22:$AI$926,32,0)</f>
        <v>0</v>
      </c>
      <c r="AN192" s="122">
        <f>VLOOKUP(C192,'[1]17'!$C$22:$AI$926,33,0)</f>
        <v>5.0759200000000003E-3</v>
      </c>
      <c r="AO192" s="122">
        <f t="shared" ref="AO192:AO195" si="266">AE192-AJ192</f>
        <v>1.33085049</v>
      </c>
      <c r="AP192" s="122">
        <f t="shared" ref="AP192:AP195" si="267">AF192-AK192</f>
        <v>9.4297279999999997E-2</v>
      </c>
      <c r="AQ192" s="122">
        <f t="shared" ref="AQ192:AQ195" si="268">AG192-AL192</f>
        <v>1.2204919999999999</v>
      </c>
      <c r="AR192" s="122">
        <f t="shared" ref="AR192:AR195" si="269">AH192-AM192</f>
        <v>0</v>
      </c>
      <c r="AS192" s="122">
        <f t="shared" ref="AS192:AS195" si="270">AI192-AN192</f>
        <v>1.6061209999999999E-2</v>
      </c>
      <c r="AT192" s="122"/>
      <c r="AU192" s="122"/>
      <c r="AV192" s="122"/>
      <c r="AW192" s="122"/>
      <c r="AX192" s="122"/>
      <c r="AY192" s="122"/>
      <c r="AZ192" s="122"/>
      <c r="BA192" s="122"/>
      <c r="BB192" s="122"/>
      <c r="BC192" s="122"/>
    </row>
    <row r="193" spans="1:55" s="90" customFormat="1" ht="46.65" x14ac:dyDescent="0.3">
      <c r="A193" s="106" t="s">
        <v>1660</v>
      </c>
      <c r="B193" s="107" t="s">
        <v>800</v>
      </c>
      <c r="C193" s="108" t="s">
        <v>1223</v>
      </c>
      <c r="D193" s="73">
        <v>1.0311719999999998</v>
      </c>
      <c r="E193" s="73">
        <v>0.29871498000000002</v>
      </c>
      <c r="F193" s="73">
        <v>0</v>
      </c>
      <c r="G193" s="73">
        <v>0</v>
      </c>
      <c r="H193" s="73">
        <v>0.25282260000000001</v>
      </c>
      <c r="I193" s="73">
        <v>4.5892380000000003E-2</v>
      </c>
      <c r="J193" s="122">
        <f>VLOOKUP(C193,'[1]17'!$C$22:$N$926,8,0)</f>
        <v>2.0202804000000001E-2</v>
      </c>
      <c r="K193" s="122">
        <f>VLOOKUP(C193,'[1]17'!$C$22:$N$926,9,0)</f>
        <v>0</v>
      </c>
      <c r="L193" s="122">
        <f>VLOOKUP(C193,'[1]17'!$C$22:$N$926,10,0)</f>
        <v>0</v>
      </c>
      <c r="M193" s="122">
        <f>VLOOKUP(C193,'[1]17'!$C$22:$N$926,11,0)</f>
        <v>0</v>
      </c>
      <c r="N193" s="122">
        <f>VLOOKUP(C193,'[1]17'!$C$22:$N$926,12,0)</f>
        <v>2.0202804000000001E-2</v>
      </c>
      <c r="O193" s="122">
        <f t="shared" si="260"/>
        <v>0.278512176</v>
      </c>
      <c r="P193" s="122">
        <f t="shared" si="261"/>
        <v>0</v>
      </c>
      <c r="Q193" s="122">
        <f t="shared" si="262"/>
        <v>0</v>
      </c>
      <c r="R193" s="122">
        <f t="shared" si="263"/>
        <v>0.25282260000000001</v>
      </c>
      <c r="S193" s="122">
        <f t="shared" si="264"/>
        <v>2.5689576000000002E-2</v>
      </c>
      <c r="T193" s="122"/>
      <c r="U193" s="122"/>
      <c r="V193" s="122"/>
      <c r="W193" s="122"/>
      <c r="X193" s="122"/>
      <c r="Y193" s="122"/>
      <c r="Z193" s="122"/>
      <c r="AA193" s="122"/>
      <c r="AB193" s="122"/>
      <c r="AC193" s="122"/>
      <c r="AD193" s="122">
        <v>0.85930999999999991</v>
      </c>
      <c r="AE193" s="73">
        <f t="shared" si="265"/>
        <v>3.8243650000000004E-2</v>
      </c>
      <c r="AF193" s="73"/>
      <c r="AG193" s="73"/>
      <c r="AH193" s="73"/>
      <c r="AI193" s="73">
        <v>3.8243650000000004E-2</v>
      </c>
      <c r="AJ193" s="122">
        <f>VLOOKUP(C193,'[1]17'!$C$22:$AI$926,29,0)</f>
        <v>1.6835669999999997E-2</v>
      </c>
      <c r="AK193" s="122">
        <f>VLOOKUP(C193,'[1]17'!$C$22:$AI$926,30,0)</f>
        <v>0</v>
      </c>
      <c r="AL193" s="122">
        <f>VLOOKUP(C193,'[1]17'!$C$22:$AI$926,31,0)</f>
        <v>0</v>
      </c>
      <c r="AM193" s="122">
        <f>VLOOKUP(C193,'[1]17'!$C$22:$AI$926,32,0)</f>
        <v>0</v>
      </c>
      <c r="AN193" s="122">
        <f>VLOOKUP(C193,'[1]17'!$C$22:$AI$926,33,0)</f>
        <v>1.683567E-2</v>
      </c>
      <c r="AO193" s="122">
        <f t="shared" si="266"/>
        <v>2.1407980000000007E-2</v>
      </c>
      <c r="AP193" s="122">
        <f t="shared" si="267"/>
        <v>0</v>
      </c>
      <c r="AQ193" s="122">
        <f t="shared" si="268"/>
        <v>0</v>
      </c>
      <c r="AR193" s="122">
        <f t="shared" si="269"/>
        <v>0</v>
      </c>
      <c r="AS193" s="122">
        <f t="shared" si="270"/>
        <v>2.1407980000000004E-2</v>
      </c>
      <c r="AT193" s="122"/>
      <c r="AU193" s="122"/>
      <c r="AV193" s="122"/>
      <c r="AW193" s="122"/>
      <c r="AX193" s="122"/>
      <c r="AY193" s="122"/>
      <c r="AZ193" s="122"/>
      <c r="BA193" s="122"/>
      <c r="BB193" s="122"/>
      <c r="BC193" s="122"/>
    </row>
    <row r="194" spans="1:55" s="90" customFormat="1" ht="93.25" x14ac:dyDescent="0.3">
      <c r="A194" s="106" t="s">
        <v>1660</v>
      </c>
      <c r="B194" s="107" t="s">
        <v>1717</v>
      </c>
      <c r="C194" s="108" t="s">
        <v>1224</v>
      </c>
      <c r="D194" s="73">
        <v>0</v>
      </c>
      <c r="E194" s="73">
        <v>0.27889999999999998</v>
      </c>
      <c r="F194" s="73">
        <v>0</v>
      </c>
      <c r="G194" s="73">
        <v>0</v>
      </c>
      <c r="H194" s="73">
        <v>0.27889999999999998</v>
      </c>
      <c r="I194" s="73">
        <v>0</v>
      </c>
      <c r="J194" s="122">
        <f>VLOOKUP(C194,'[1]17'!$C$22:$N$926,8,0)</f>
        <v>0.27890000000000004</v>
      </c>
      <c r="K194" s="122">
        <f>VLOOKUP(C194,'[1]17'!$C$22:$N$926,9,0)</f>
        <v>0</v>
      </c>
      <c r="L194" s="122">
        <f>VLOOKUP(C194,'[1]17'!$C$22:$N$926,10,0)</f>
        <v>0</v>
      </c>
      <c r="M194" s="122">
        <f>VLOOKUP(C194,'[1]17'!$C$22:$N$926,11,0)</f>
        <v>0.27889999999999998</v>
      </c>
      <c r="N194" s="122">
        <f>VLOOKUP(C194,'[1]17'!$C$22:$N$926,12,0)</f>
        <v>0</v>
      </c>
      <c r="O194" s="122">
        <f t="shared" si="260"/>
        <v>0</v>
      </c>
      <c r="P194" s="122">
        <f t="shared" si="261"/>
        <v>0</v>
      </c>
      <c r="Q194" s="122">
        <f t="shared" si="262"/>
        <v>0</v>
      </c>
      <c r="R194" s="122">
        <f t="shared" si="263"/>
        <v>0</v>
      </c>
      <c r="S194" s="122">
        <f t="shared" si="264"/>
        <v>0</v>
      </c>
      <c r="T194" s="122"/>
      <c r="U194" s="122"/>
      <c r="V194" s="122"/>
      <c r="W194" s="122"/>
      <c r="X194" s="122"/>
      <c r="Y194" s="122"/>
      <c r="Z194" s="122"/>
      <c r="AA194" s="122"/>
      <c r="AB194" s="122"/>
      <c r="AC194" s="122"/>
      <c r="AD194" s="122">
        <v>0</v>
      </c>
      <c r="AE194" s="73">
        <f t="shared" si="265"/>
        <v>0.29588641999999998</v>
      </c>
      <c r="AF194" s="73"/>
      <c r="AG194" s="73">
        <v>0.29588641999999998</v>
      </c>
      <c r="AH194" s="73"/>
      <c r="AI194" s="73">
        <v>0</v>
      </c>
      <c r="AJ194" s="122">
        <f>VLOOKUP(C194,'[1]17'!$C$22:$AI$926,29,0)</f>
        <v>0.29588641999999998</v>
      </c>
      <c r="AK194" s="122">
        <f>VLOOKUP(C194,'[1]17'!$C$22:$AI$926,30,0)</f>
        <v>0</v>
      </c>
      <c r="AL194" s="122">
        <f>VLOOKUP(C194,'[1]17'!$C$22:$AI$926,31,0)</f>
        <v>0.29588641999999998</v>
      </c>
      <c r="AM194" s="122">
        <f>VLOOKUP(C194,'[1]17'!$C$22:$AI$926,32,0)</f>
        <v>0</v>
      </c>
      <c r="AN194" s="122">
        <f>VLOOKUP(C194,'[1]17'!$C$22:$AI$926,33,0)</f>
        <v>0</v>
      </c>
      <c r="AO194" s="122">
        <f t="shared" si="266"/>
        <v>0</v>
      </c>
      <c r="AP194" s="122">
        <f t="shared" si="267"/>
        <v>0</v>
      </c>
      <c r="AQ194" s="122">
        <f t="shared" si="268"/>
        <v>0</v>
      </c>
      <c r="AR194" s="122">
        <f t="shared" si="269"/>
        <v>0</v>
      </c>
      <c r="AS194" s="122">
        <f t="shared" si="270"/>
        <v>0</v>
      </c>
      <c r="AT194" s="122"/>
      <c r="AU194" s="122"/>
      <c r="AV194" s="122"/>
      <c r="AW194" s="122"/>
      <c r="AX194" s="122"/>
      <c r="AY194" s="122"/>
      <c r="AZ194" s="122"/>
      <c r="BA194" s="122"/>
      <c r="BB194" s="122"/>
      <c r="BC194" s="122"/>
    </row>
    <row r="195" spans="1:55" s="90" customFormat="1" ht="46.65" x14ac:dyDescent="0.3">
      <c r="A195" s="106" t="s">
        <v>1660</v>
      </c>
      <c r="B195" s="107" t="s">
        <v>801</v>
      </c>
      <c r="C195" s="108" t="s">
        <v>1225</v>
      </c>
      <c r="D195" s="73">
        <v>0</v>
      </c>
      <c r="E195" s="73">
        <v>1.5491417000000001</v>
      </c>
      <c r="F195" s="73">
        <v>0.16667199999999999</v>
      </c>
      <c r="G195" s="73">
        <v>0</v>
      </c>
      <c r="H195" s="73">
        <v>1.3824697000000001</v>
      </c>
      <c r="I195" s="73">
        <v>0</v>
      </c>
      <c r="J195" s="122">
        <f>VLOOKUP(C195,'[1]17'!$C$22:$N$926,8,0)</f>
        <v>1.3824696999999999</v>
      </c>
      <c r="K195" s="122">
        <f>VLOOKUP(C195,'[1]17'!$C$22:$N$926,9,0)</f>
        <v>0</v>
      </c>
      <c r="L195" s="122">
        <f>VLOOKUP(C195,'[1]17'!$C$22:$N$926,10,0)</f>
        <v>0</v>
      </c>
      <c r="M195" s="122">
        <f>VLOOKUP(C195,'[1]17'!$C$22:$N$926,11,0)</f>
        <v>1.3824697000000001</v>
      </c>
      <c r="N195" s="122">
        <f>VLOOKUP(C195,'[1]17'!$C$22:$N$926,12,0)</f>
        <v>0</v>
      </c>
      <c r="O195" s="122">
        <f t="shared" si="260"/>
        <v>0.16667200000000015</v>
      </c>
      <c r="P195" s="122">
        <f t="shared" si="261"/>
        <v>0.16667199999999999</v>
      </c>
      <c r="Q195" s="122">
        <f t="shared" si="262"/>
        <v>0</v>
      </c>
      <c r="R195" s="122">
        <f t="shared" si="263"/>
        <v>0</v>
      </c>
      <c r="S195" s="122">
        <f t="shared" si="264"/>
        <v>0</v>
      </c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>
        <v>0</v>
      </c>
      <c r="AE195" s="73">
        <f t="shared" si="265"/>
        <v>0.8019295500000001</v>
      </c>
      <c r="AF195" s="73">
        <v>0.13889333000000001</v>
      </c>
      <c r="AG195" s="73">
        <v>0.66303622000000006</v>
      </c>
      <c r="AH195" s="73"/>
      <c r="AI195" s="73">
        <v>0</v>
      </c>
      <c r="AJ195" s="122">
        <f>VLOOKUP(C195,'[1]17'!$C$22:$AI$926,29,0)</f>
        <v>0.13889332999999998</v>
      </c>
      <c r="AK195" s="122">
        <f>VLOOKUP(C195,'[1]17'!$C$22:$AI$926,30,0)</f>
        <v>0.13889332999999998</v>
      </c>
      <c r="AL195" s="122">
        <f>VLOOKUP(C195,'[1]17'!$C$22:$AI$926,31,0)</f>
        <v>0</v>
      </c>
      <c r="AM195" s="122">
        <f>VLOOKUP(C195,'[1]17'!$C$22:$AI$926,32,0)</f>
        <v>0</v>
      </c>
      <c r="AN195" s="122">
        <f>VLOOKUP(C195,'[1]17'!$C$22:$AI$926,33,0)</f>
        <v>0</v>
      </c>
      <c r="AO195" s="122">
        <f t="shared" si="266"/>
        <v>0.66303622000000018</v>
      </c>
      <c r="AP195" s="122">
        <f t="shared" si="267"/>
        <v>0</v>
      </c>
      <c r="AQ195" s="122">
        <f t="shared" si="268"/>
        <v>0.66303622000000006</v>
      </c>
      <c r="AR195" s="122">
        <f t="shared" si="269"/>
        <v>0</v>
      </c>
      <c r="AS195" s="122">
        <f t="shared" si="270"/>
        <v>0</v>
      </c>
      <c r="AT195" s="122"/>
      <c r="AU195" s="122"/>
      <c r="AV195" s="122"/>
      <c r="AW195" s="122"/>
      <c r="AX195" s="122"/>
      <c r="AY195" s="122"/>
      <c r="AZ195" s="122"/>
      <c r="BA195" s="122"/>
      <c r="BB195" s="122"/>
      <c r="BC195" s="122"/>
    </row>
    <row r="196" spans="1:55" s="90" customFormat="1" x14ac:dyDescent="0.3">
      <c r="A196" s="103"/>
      <c r="B196" s="110" t="s">
        <v>58</v>
      </c>
      <c r="C196" s="105"/>
      <c r="D196" s="133">
        <f t="shared" ref="D196:BC196" si="271">SUM(D197:D210)</f>
        <v>30.260494284</v>
      </c>
      <c r="E196" s="133">
        <f t="shared" si="271"/>
        <v>5.0651359900000008</v>
      </c>
      <c r="F196" s="133">
        <f t="shared" si="271"/>
        <v>0.53077469600000005</v>
      </c>
      <c r="G196" s="133">
        <f t="shared" si="271"/>
        <v>2.8821115100000001</v>
      </c>
      <c r="H196" s="133">
        <f t="shared" si="271"/>
        <v>0.87356520000000004</v>
      </c>
      <c r="I196" s="133">
        <f t="shared" si="271"/>
        <v>0.77868458400000007</v>
      </c>
      <c r="J196" s="133">
        <f t="shared" si="271"/>
        <v>1.507012276</v>
      </c>
      <c r="K196" s="133">
        <f t="shared" si="271"/>
        <v>0</v>
      </c>
      <c r="L196" s="133">
        <f t="shared" si="271"/>
        <v>0.77368197999999999</v>
      </c>
      <c r="M196" s="133">
        <f t="shared" si="271"/>
        <v>0.36792000000000002</v>
      </c>
      <c r="N196" s="133">
        <f t="shared" si="271"/>
        <v>0.36541029599999991</v>
      </c>
      <c r="O196" s="133">
        <f t="shared" si="271"/>
        <v>3.5581237140000002</v>
      </c>
      <c r="P196" s="133">
        <f t="shared" si="271"/>
        <v>0.53077469600000005</v>
      </c>
      <c r="Q196" s="133">
        <f t="shared" si="271"/>
        <v>2.10842953</v>
      </c>
      <c r="R196" s="133">
        <f t="shared" si="271"/>
        <v>0.50564520000000002</v>
      </c>
      <c r="S196" s="133">
        <f t="shared" si="271"/>
        <v>0.41327428799999993</v>
      </c>
      <c r="T196" s="133">
        <f t="shared" si="271"/>
        <v>0</v>
      </c>
      <c r="U196" s="133">
        <f t="shared" si="271"/>
        <v>0</v>
      </c>
      <c r="V196" s="133">
        <f t="shared" si="271"/>
        <v>0</v>
      </c>
      <c r="W196" s="133">
        <f t="shared" si="271"/>
        <v>0</v>
      </c>
      <c r="X196" s="133">
        <f t="shared" si="271"/>
        <v>0</v>
      </c>
      <c r="Y196" s="133">
        <f t="shared" si="271"/>
        <v>0</v>
      </c>
      <c r="Z196" s="133">
        <f t="shared" si="271"/>
        <v>0</v>
      </c>
      <c r="AA196" s="133">
        <f t="shared" si="271"/>
        <v>0</v>
      </c>
      <c r="AB196" s="133">
        <f t="shared" si="271"/>
        <v>0</v>
      </c>
      <c r="AC196" s="133">
        <f t="shared" si="271"/>
        <v>0</v>
      </c>
      <c r="AD196" s="133">
        <f t="shared" si="271"/>
        <v>23.453055559999999</v>
      </c>
      <c r="AE196" s="133">
        <f t="shared" si="271"/>
        <v>10.016879040000001</v>
      </c>
      <c r="AF196" s="133">
        <f t="shared" si="271"/>
        <v>0.39452324999999999</v>
      </c>
      <c r="AG196" s="133">
        <f t="shared" si="271"/>
        <v>8.9734519699999993</v>
      </c>
      <c r="AH196" s="133">
        <f t="shared" si="271"/>
        <v>0</v>
      </c>
      <c r="AI196" s="133">
        <f t="shared" si="271"/>
        <v>0.64890381999999991</v>
      </c>
      <c r="AJ196" s="133">
        <f t="shared" si="271"/>
        <v>0.73170449999999998</v>
      </c>
      <c r="AK196" s="133">
        <f t="shared" si="271"/>
        <v>9.5578099999999999E-2</v>
      </c>
      <c r="AL196" s="133">
        <f t="shared" si="271"/>
        <v>0.33161781999999995</v>
      </c>
      <c r="AM196" s="133">
        <f t="shared" si="271"/>
        <v>0</v>
      </c>
      <c r="AN196" s="133">
        <f t="shared" si="271"/>
        <v>0.30450858000000003</v>
      </c>
      <c r="AO196" s="133">
        <f t="shared" si="271"/>
        <v>9.2851745399999981</v>
      </c>
      <c r="AP196" s="133">
        <f t="shared" si="271"/>
        <v>0.29894514999999999</v>
      </c>
      <c r="AQ196" s="133">
        <f t="shared" si="271"/>
        <v>8.6418341499999993</v>
      </c>
      <c r="AR196" s="133">
        <f t="shared" si="271"/>
        <v>0</v>
      </c>
      <c r="AS196" s="133">
        <f t="shared" si="271"/>
        <v>0.34439523999999999</v>
      </c>
      <c r="AT196" s="133">
        <f t="shared" si="271"/>
        <v>0</v>
      </c>
      <c r="AU196" s="133">
        <f t="shared" si="271"/>
        <v>0</v>
      </c>
      <c r="AV196" s="133">
        <f t="shared" si="271"/>
        <v>0</v>
      </c>
      <c r="AW196" s="133">
        <f t="shared" si="271"/>
        <v>0</v>
      </c>
      <c r="AX196" s="133">
        <f t="shared" si="271"/>
        <v>0</v>
      </c>
      <c r="AY196" s="133">
        <f t="shared" si="271"/>
        <v>0</v>
      </c>
      <c r="AZ196" s="133">
        <f t="shared" si="271"/>
        <v>0</v>
      </c>
      <c r="BA196" s="133">
        <f t="shared" si="271"/>
        <v>0</v>
      </c>
      <c r="BB196" s="133">
        <f t="shared" si="271"/>
        <v>0</v>
      </c>
      <c r="BC196" s="133">
        <f t="shared" si="271"/>
        <v>0</v>
      </c>
    </row>
    <row r="197" spans="1:55" s="90" customFormat="1" ht="46.65" x14ac:dyDescent="0.3">
      <c r="A197" s="106" t="s">
        <v>1660</v>
      </c>
      <c r="B197" s="107" t="s">
        <v>802</v>
      </c>
      <c r="C197" s="108" t="s">
        <v>1226</v>
      </c>
      <c r="D197" s="73">
        <v>4.2624959999999996</v>
      </c>
      <c r="E197" s="73">
        <v>0.82411243599999995</v>
      </c>
      <c r="F197" s="73">
        <v>0</v>
      </c>
      <c r="G197" s="73">
        <v>0.77368197999999999</v>
      </c>
      <c r="H197" s="73">
        <v>0</v>
      </c>
      <c r="I197" s="73">
        <v>5.0430455999999999E-2</v>
      </c>
      <c r="J197" s="122">
        <f>VLOOKUP(C197,'[1]17'!$C$22:$N$926,8,0)</f>
        <v>0.82411243599999995</v>
      </c>
      <c r="K197" s="122">
        <f>VLOOKUP(C197,'[1]17'!$C$22:$N$926,9,0)</f>
        <v>0</v>
      </c>
      <c r="L197" s="122">
        <f>VLOOKUP(C197,'[1]17'!$C$22:$N$926,10,0)</f>
        <v>0.77368197999999999</v>
      </c>
      <c r="M197" s="122">
        <f>VLOOKUP(C197,'[1]17'!$C$22:$N$926,11,0)</f>
        <v>0</v>
      </c>
      <c r="N197" s="122">
        <f>VLOOKUP(C197,'[1]17'!$C$22:$N$926,12,0)</f>
        <v>5.0430455999999999E-2</v>
      </c>
      <c r="O197" s="122">
        <f t="shared" ref="O197:O210" si="272">E197-J197</f>
        <v>0</v>
      </c>
      <c r="P197" s="122">
        <f t="shared" ref="P197:P210" si="273">F197-K197</f>
        <v>0</v>
      </c>
      <c r="Q197" s="122">
        <f t="shared" ref="Q197:Q210" si="274">G197-L197</f>
        <v>0</v>
      </c>
      <c r="R197" s="122">
        <f t="shared" ref="R197:R210" si="275">H197-M197</f>
        <v>0</v>
      </c>
      <c r="S197" s="122">
        <f t="shared" ref="S197:S210" si="276">I197-N197</f>
        <v>0</v>
      </c>
      <c r="T197" s="122"/>
      <c r="U197" s="122"/>
      <c r="V197" s="122"/>
      <c r="W197" s="122"/>
      <c r="X197" s="122"/>
      <c r="Y197" s="122"/>
      <c r="Z197" s="122"/>
      <c r="AA197" s="122"/>
      <c r="AB197" s="122"/>
      <c r="AC197" s="122"/>
      <c r="AD197" s="122">
        <v>3.7298920000000004</v>
      </c>
      <c r="AE197" s="73">
        <f t="shared" ref="AE197:AE210" si="277">AF197+AG197+AH197+AI197</f>
        <v>4.2025380000000001E-2</v>
      </c>
      <c r="AF197" s="73"/>
      <c r="AG197" s="73"/>
      <c r="AH197" s="73"/>
      <c r="AI197" s="73">
        <v>4.2025380000000001E-2</v>
      </c>
      <c r="AJ197" s="122">
        <f>VLOOKUP(C197,'[1]17'!$C$22:$AI$926,29,0)</f>
        <v>4.2025379999999883E-2</v>
      </c>
      <c r="AK197" s="122">
        <f>VLOOKUP(C197,'[1]17'!$C$22:$AI$926,30,0)</f>
        <v>0</v>
      </c>
      <c r="AL197" s="122">
        <f>VLOOKUP(C197,'[1]17'!$C$22:$AI$926,31,0)</f>
        <v>0</v>
      </c>
      <c r="AM197" s="122">
        <f>VLOOKUP(C197,'[1]17'!$C$22:$AI$926,32,0)</f>
        <v>0</v>
      </c>
      <c r="AN197" s="122">
        <f>VLOOKUP(C197,'[1]17'!$C$22:$AI$926,33,0)</f>
        <v>4.2025380000000001E-2</v>
      </c>
      <c r="AO197" s="122">
        <f t="shared" ref="AO197:AO210" si="278">AE197-AJ197</f>
        <v>1.1796119636642288E-16</v>
      </c>
      <c r="AP197" s="122">
        <f t="shared" ref="AP197:AP210" si="279">AF197-AK197</f>
        <v>0</v>
      </c>
      <c r="AQ197" s="122">
        <f t="shared" ref="AQ197:AQ210" si="280">AG197-AL197</f>
        <v>0</v>
      </c>
      <c r="AR197" s="122">
        <f t="shared" ref="AR197:AR210" si="281">AH197-AM197</f>
        <v>0</v>
      </c>
      <c r="AS197" s="122">
        <f t="shared" ref="AS197:AS210" si="282">AI197-AN197</f>
        <v>0</v>
      </c>
      <c r="AT197" s="122"/>
      <c r="AU197" s="122"/>
      <c r="AV197" s="122"/>
      <c r="AW197" s="122"/>
      <c r="AX197" s="122"/>
      <c r="AY197" s="122"/>
      <c r="AZ197" s="122"/>
      <c r="BA197" s="122"/>
      <c r="BB197" s="122"/>
      <c r="BC197" s="122"/>
    </row>
    <row r="198" spans="1:55" s="90" customFormat="1" ht="46.65" x14ac:dyDescent="0.3">
      <c r="A198" s="106" t="s">
        <v>1660</v>
      </c>
      <c r="B198" s="107" t="s">
        <v>803</v>
      </c>
      <c r="C198" s="108" t="s">
        <v>1227</v>
      </c>
      <c r="D198" s="73">
        <v>5.5860839999999987</v>
      </c>
      <c r="E198" s="73">
        <v>0.48111074399999998</v>
      </c>
      <c r="F198" s="73">
        <v>0.23250177600000002</v>
      </c>
      <c r="G198" s="73">
        <v>0</v>
      </c>
      <c r="H198" s="73">
        <v>0</v>
      </c>
      <c r="I198" s="73">
        <v>0.24860896799999996</v>
      </c>
      <c r="J198" s="122">
        <f>VLOOKUP(C198,'[1]17'!$C$22:$N$926,8,0)</f>
        <v>0.109442964</v>
      </c>
      <c r="K198" s="122">
        <f>VLOOKUP(C198,'[1]17'!$C$22:$N$926,9,0)</f>
        <v>0</v>
      </c>
      <c r="L198" s="122">
        <f>VLOOKUP(C198,'[1]17'!$C$22:$N$926,10,0)</f>
        <v>0</v>
      </c>
      <c r="M198" s="122">
        <f>VLOOKUP(C198,'[1]17'!$C$22:$N$926,11,0)</f>
        <v>0</v>
      </c>
      <c r="N198" s="122">
        <f>VLOOKUP(C198,'[1]17'!$C$22:$N$926,12,0)</f>
        <v>0.109442964</v>
      </c>
      <c r="O198" s="122">
        <f t="shared" si="272"/>
        <v>0.37166778</v>
      </c>
      <c r="P198" s="122">
        <f t="shared" si="273"/>
        <v>0.23250177600000002</v>
      </c>
      <c r="Q198" s="122">
        <f t="shared" si="274"/>
        <v>0</v>
      </c>
      <c r="R198" s="122">
        <f t="shared" si="275"/>
        <v>0</v>
      </c>
      <c r="S198" s="122">
        <f t="shared" si="276"/>
        <v>0.13916600399999995</v>
      </c>
      <c r="T198" s="122"/>
      <c r="U198" s="122"/>
      <c r="V198" s="122"/>
      <c r="W198" s="122"/>
      <c r="X198" s="122"/>
      <c r="Y198" s="122"/>
      <c r="Z198" s="122"/>
      <c r="AA198" s="122"/>
      <c r="AB198" s="122"/>
      <c r="AC198" s="122"/>
      <c r="AD198" s="122">
        <v>5.1205769999999999</v>
      </c>
      <c r="AE198" s="73">
        <f t="shared" si="277"/>
        <v>0.40092561999999998</v>
      </c>
      <c r="AF198" s="73">
        <v>0.19375148</v>
      </c>
      <c r="AG198" s="73"/>
      <c r="AH198" s="73"/>
      <c r="AI198" s="73">
        <v>0.20717413999999998</v>
      </c>
      <c r="AJ198" s="122">
        <f>VLOOKUP(C198,'[1]17'!$C$22:$AI$926,29,0)</f>
        <v>9.1202470000000008E-2</v>
      </c>
      <c r="AK198" s="122">
        <f>VLOOKUP(C198,'[1]17'!$C$22:$AI$926,30,0)</f>
        <v>0</v>
      </c>
      <c r="AL198" s="122">
        <f>VLOOKUP(C198,'[1]17'!$C$22:$AI$926,31,0)</f>
        <v>0</v>
      </c>
      <c r="AM198" s="122">
        <f>VLOOKUP(C198,'[1]17'!$C$22:$AI$926,32,0)</f>
        <v>0</v>
      </c>
      <c r="AN198" s="122">
        <f>VLOOKUP(C198,'[1]17'!$C$22:$AI$926,33,0)</f>
        <v>9.1202470000000008E-2</v>
      </c>
      <c r="AO198" s="122">
        <f t="shared" si="278"/>
        <v>0.30972314999999995</v>
      </c>
      <c r="AP198" s="122">
        <f t="shared" si="279"/>
        <v>0.19375148</v>
      </c>
      <c r="AQ198" s="122">
        <f t="shared" si="280"/>
        <v>0</v>
      </c>
      <c r="AR198" s="122">
        <f t="shared" si="281"/>
        <v>0</v>
      </c>
      <c r="AS198" s="122">
        <f t="shared" si="282"/>
        <v>0.11597166999999997</v>
      </c>
      <c r="AT198" s="122"/>
      <c r="AU198" s="122"/>
      <c r="AV198" s="122"/>
      <c r="AW198" s="122"/>
      <c r="AX198" s="122"/>
      <c r="AY198" s="122"/>
      <c r="AZ198" s="122"/>
      <c r="BA198" s="122"/>
      <c r="BB198" s="122"/>
      <c r="BC198" s="122"/>
    </row>
    <row r="199" spans="1:55" s="90" customFormat="1" ht="62.2" x14ac:dyDescent="0.3">
      <c r="A199" s="106" t="s">
        <v>1660</v>
      </c>
      <c r="B199" s="107" t="s">
        <v>804</v>
      </c>
      <c r="C199" s="108" t="s">
        <v>1228</v>
      </c>
      <c r="D199" s="73">
        <v>0.89245199999999991</v>
      </c>
      <c r="E199" s="73">
        <v>3.9718596000000002E-2</v>
      </c>
      <c r="F199" s="73">
        <v>0</v>
      </c>
      <c r="G199" s="73">
        <v>0</v>
      </c>
      <c r="H199" s="73">
        <v>0</v>
      </c>
      <c r="I199" s="73">
        <v>3.9718596000000002E-2</v>
      </c>
      <c r="J199" s="122">
        <f>VLOOKUP(C199,'[1]17'!$C$22:$N$926,8,0)</f>
        <v>1.7484983999999999E-2</v>
      </c>
      <c r="K199" s="122">
        <f>VLOOKUP(C199,'[1]17'!$C$22:$N$926,9,0)</f>
        <v>0</v>
      </c>
      <c r="L199" s="122">
        <f>VLOOKUP(C199,'[1]17'!$C$22:$N$926,10,0)</f>
        <v>0</v>
      </c>
      <c r="M199" s="122">
        <f>VLOOKUP(C199,'[1]17'!$C$22:$N$926,11,0)</f>
        <v>0</v>
      </c>
      <c r="N199" s="122">
        <f>VLOOKUP(C199,'[1]17'!$C$22:$N$926,12,0)</f>
        <v>1.7484983999999999E-2</v>
      </c>
      <c r="O199" s="122">
        <f t="shared" si="272"/>
        <v>2.2233612000000003E-2</v>
      </c>
      <c r="P199" s="122">
        <f t="shared" si="273"/>
        <v>0</v>
      </c>
      <c r="Q199" s="122">
        <f t="shared" si="274"/>
        <v>0</v>
      </c>
      <c r="R199" s="122">
        <f t="shared" si="275"/>
        <v>0</v>
      </c>
      <c r="S199" s="122">
        <f t="shared" si="276"/>
        <v>2.2233612000000003E-2</v>
      </c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>
        <v>0.81808100000000006</v>
      </c>
      <c r="AE199" s="73">
        <f t="shared" si="277"/>
        <v>3.6329750500000002</v>
      </c>
      <c r="AF199" s="73"/>
      <c r="AG199" s="73">
        <v>3.5998762200000001</v>
      </c>
      <c r="AH199" s="73"/>
      <c r="AI199" s="73">
        <v>3.3098830000000003E-2</v>
      </c>
      <c r="AJ199" s="122">
        <f>VLOOKUP(C199,'[1]17'!$C$22:$AI$926,29,0)</f>
        <v>1.457082E-2</v>
      </c>
      <c r="AK199" s="122">
        <f>VLOOKUP(C199,'[1]17'!$C$22:$AI$926,30,0)</f>
        <v>0</v>
      </c>
      <c r="AL199" s="122">
        <f>VLOOKUP(C199,'[1]17'!$C$22:$AI$926,31,0)</f>
        <v>0</v>
      </c>
      <c r="AM199" s="122">
        <f>VLOOKUP(C199,'[1]17'!$C$22:$AI$926,32,0)</f>
        <v>0</v>
      </c>
      <c r="AN199" s="122">
        <f>VLOOKUP(C199,'[1]17'!$C$22:$AI$926,33,0)</f>
        <v>1.4570819999999998E-2</v>
      </c>
      <c r="AO199" s="122">
        <f t="shared" si="278"/>
        <v>3.6184042300000003</v>
      </c>
      <c r="AP199" s="122">
        <f t="shared" si="279"/>
        <v>0</v>
      </c>
      <c r="AQ199" s="122">
        <f t="shared" si="280"/>
        <v>3.5998762200000001</v>
      </c>
      <c r="AR199" s="122">
        <f t="shared" si="281"/>
        <v>0</v>
      </c>
      <c r="AS199" s="122">
        <f t="shared" si="282"/>
        <v>1.8528010000000004E-2</v>
      </c>
      <c r="AT199" s="122"/>
      <c r="AU199" s="122"/>
      <c r="AV199" s="122"/>
      <c r="AW199" s="122"/>
      <c r="AX199" s="122"/>
      <c r="AY199" s="122"/>
      <c r="AZ199" s="122"/>
      <c r="BA199" s="122"/>
      <c r="BB199" s="122"/>
      <c r="BC199" s="122"/>
    </row>
    <row r="200" spans="1:55" s="90" customFormat="1" ht="62.2" x14ac:dyDescent="0.3">
      <c r="A200" s="106" t="s">
        <v>1661</v>
      </c>
      <c r="B200" s="107" t="s">
        <v>634</v>
      </c>
      <c r="C200" s="108" t="s">
        <v>683</v>
      </c>
      <c r="D200" s="73">
        <v>1.2E-2</v>
      </c>
      <c r="E200" s="73">
        <v>5.3404799999999997E-4</v>
      </c>
      <c r="F200" s="73">
        <v>0</v>
      </c>
      <c r="G200" s="73">
        <v>0</v>
      </c>
      <c r="H200" s="73">
        <v>0</v>
      </c>
      <c r="I200" s="73">
        <v>5.3404799999999997E-4</v>
      </c>
      <c r="J200" s="122">
        <f>VLOOKUP(C200,'[1]17'!$C$22:$N$926,8,0)</f>
        <v>2.35116E-4</v>
      </c>
      <c r="K200" s="122">
        <f>VLOOKUP(C200,'[1]17'!$C$22:$N$926,9,0)</f>
        <v>0</v>
      </c>
      <c r="L200" s="122">
        <f>VLOOKUP(C200,'[1]17'!$C$22:$N$926,10,0)</f>
        <v>0</v>
      </c>
      <c r="M200" s="122">
        <f>VLOOKUP(C200,'[1]17'!$C$22:$N$926,11,0)</f>
        <v>0</v>
      </c>
      <c r="N200" s="122">
        <f>VLOOKUP(C200,'[1]17'!$C$22:$N$926,12,0)</f>
        <v>2.35116E-4</v>
      </c>
      <c r="O200" s="122">
        <f t="shared" si="272"/>
        <v>2.9893199999999996E-4</v>
      </c>
      <c r="P200" s="122">
        <f t="shared" si="273"/>
        <v>0</v>
      </c>
      <c r="Q200" s="122">
        <f t="shared" si="274"/>
        <v>0</v>
      </c>
      <c r="R200" s="122">
        <f t="shared" si="275"/>
        <v>0</v>
      </c>
      <c r="S200" s="122">
        <f t="shared" si="276"/>
        <v>2.9893199999999996E-4</v>
      </c>
      <c r="T200" s="122"/>
      <c r="U200" s="122"/>
      <c r="V200" s="122"/>
      <c r="W200" s="122"/>
      <c r="X200" s="122"/>
      <c r="Y200" s="122"/>
      <c r="Z200" s="122"/>
      <c r="AA200" s="122"/>
      <c r="AB200" s="122"/>
      <c r="AC200" s="122"/>
      <c r="AD200" s="122">
        <v>1.0999999999999999E-2</v>
      </c>
      <c r="AE200" s="73">
        <f t="shared" si="277"/>
        <v>4.4504000000000001E-4</v>
      </c>
      <c r="AF200" s="73"/>
      <c r="AG200" s="73"/>
      <c r="AH200" s="73"/>
      <c r="AI200" s="73">
        <v>4.4504000000000001E-4</v>
      </c>
      <c r="AJ200" s="122">
        <f>VLOOKUP(C200,'[1]17'!$C$22:$AI$926,29,0)</f>
        <v>1.9593E-4</v>
      </c>
      <c r="AK200" s="122">
        <f>VLOOKUP(C200,'[1]17'!$C$22:$AI$926,30,0)</f>
        <v>0</v>
      </c>
      <c r="AL200" s="122">
        <f>VLOOKUP(C200,'[1]17'!$C$22:$AI$926,31,0)</f>
        <v>0</v>
      </c>
      <c r="AM200" s="122">
        <f>VLOOKUP(C200,'[1]17'!$C$22:$AI$926,32,0)</f>
        <v>0</v>
      </c>
      <c r="AN200" s="122">
        <f>VLOOKUP(C200,'[1]17'!$C$22:$AI$926,33,0)</f>
        <v>1.9593E-4</v>
      </c>
      <c r="AO200" s="122">
        <f t="shared" si="278"/>
        <v>2.4910999999999998E-4</v>
      </c>
      <c r="AP200" s="122">
        <f t="shared" si="279"/>
        <v>0</v>
      </c>
      <c r="AQ200" s="122">
        <f t="shared" si="280"/>
        <v>0</v>
      </c>
      <c r="AR200" s="122">
        <f t="shared" si="281"/>
        <v>0</v>
      </c>
      <c r="AS200" s="122">
        <f t="shared" si="282"/>
        <v>2.4910999999999998E-4</v>
      </c>
      <c r="AT200" s="122"/>
      <c r="AU200" s="122"/>
      <c r="AV200" s="122"/>
      <c r="AW200" s="122"/>
      <c r="AX200" s="122"/>
      <c r="AY200" s="122"/>
      <c r="AZ200" s="122"/>
      <c r="BA200" s="122"/>
      <c r="BB200" s="122"/>
      <c r="BC200" s="122"/>
    </row>
    <row r="201" spans="1:55" s="90" customFormat="1" ht="46.65" x14ac:dyDescent="0.3">
      <c r="A201" s="106" t="s">
        <v>1660</v>
      </c>
      <c r="B201" s="107" t="s">
        <v>435</v>
      </c>
      <c r="C201" s="108" t="s">
        <v>515</v>
      </c>
      <c r="D201" s="73">
        <v>3.5077902839999999</v>
      </c>
      <c r="E201" s="73">
        <v>0.15611437200000003</v>
      </c>
      <c r="F201" s="73">
        <v>0</v>
      </c>
      <c r="G201" s="73">
        <v>0</v>
      </c>
      <c r="H201" s="73">
        <v>0</v>
      </c>
      <c r="I201" s="73">
        <v>0.15611437200000003</v>
      </c>
      <c r="J201" s="122">
        <f>VLOOKUP(C201,'[1]17'!$C$22:$N$926,8,0)</f>
        <v>6.872487599999999E-2</v>
      </c>
      <c r="K201" s="122">
        <f>VLOOKUP(C201,'[1]17'!$C$22:$N$926,9,0)</f>
        <v>0</v>
      </c>
      <c r="L201" s="122">
        <f>VLOOKUP(C201,'[1]17'!$C$22:$N$926,10,0)</f>
        <v>0</v>
      </c>
      <c r="M201" s="122">
        <f>VLOOKUP(C201,'[1]17'!$C$22:$N$926,11,0)</f>
        <v>0</v>
      </c>
      <c r="N201" s="122">
        <f>VLOOKUP(C201,'[1]17'!$C$22:$N$926,12,0)</f>
        <v>6.872487599999999E-2</v>
      </c>
      <c r="O201" s="122">
        <f t="shared" si="272"/>
        <v>8.7389496000000039E-2</v>
      </c>
      <c r="P201" s="122">
        <f t="shared" si="273"/>
        <v>0</v>
      </c>
      <c r="Q201" s="122">
        <f t="shared" si="274"/>
        <v>0</v>
      </c>
      <c r="R201" s="122">
        <f t="shared" si="275"/>
        <v>0</v>
      </c>
      <c r="S201" s="122">
        <f t="shared" si="276"/>
        <v>8.7389496000000039E-2</v>
      </c>
      <c r="T201" s="122"/>
      <c r="U201" s="122"/>
      <c r="V201" s="122"/>
      <c r="W201" s="122"/>
      <c r="X201" s="122"/>
      <c r="Y201" s="122"/>
      <c r="Z201" s="122"/>
      <c r="AA201" s="122"/>
      <c r="AB201" s="122"/>
      <c r="AC201" s="122"/>
      <c r="AD201" s="122">
        <v>2.7165711899999994</v>
      </c>
      <c r="AE201" s="73">
        <f t="shared" si="277"/>
        <v>2.8884286399999999</v>
      </c>
      <c r="AF201" s="73"/>
      <c r="AG201" s="73">
        <v>2.7583333299999997</v>
      </c>
      <c r="AH201" s="73"/>
      <c r="AI201" s="73">
        <v>0.13009531000000002</v>
      </c>
      <c r="AJ201" s="122">
        <f>VLOOKUP(C201,'[1]17'!$C$22:$AI$926,29,0)</f>
        <v>5.7270729999999999E-2</v>
      </c>
      <c r="AK201" s="122">
        <f>VLOOKUP(C201,'[1]17'!$C$22:$AI$926,30,0)</f>
        <v>0</v>
      </c>
      <c r="AL201" s="122">
        <f>VLOOKUP(C201,'[1]17'!$C$22:$AI$926,31,0)</f>
        <v>0</v>
      </c>
      <c r="AM201" s="122">
        <f>VLOOKUP(C201,'[1]17'!$C$22:$AI$926,32,0)</f>
        <v>0</v>
      </c>
      <c r="AN201" s="122">
        <f>VLOOKUP(C201,'[1]17'!$C$22:$AI$926,33,0)</f>
        <v>5.7270729999999999E-2</v>
      </c>
      <c r="AO201" s="122">
        <f t="shared" si="278"/>
        <v>2.8311579099999999</v>
      </c>
      <c r="AP201" s="122">
        <f t="shared" si="279"/>
        <v>0</v>
      </c>
      <c r="AQ201" s="122">
        <f t="shared" si="280"/>
        <v>2.7583333299999997</v>
      </c>
      <c r="AR201" s="122">
        <f t="shared" si="281"/>
        <v>0</v>
      </c>
      <c r="AS201" s="122">
        <f t="shared" si="282"/>
        <v>7.2824580000000028E-2</v>
      </c>
      <c r="AT201" s="122"/>
      <c r="AU201" s="122"/>
      <c r="AV201" s="122"/>
      <c r="AW201" s="122"/>
      <c r="AX201" s="122"/>
      <c r="AY201" s="122"/>
      <c r="AZ201" s="122"/>
      <c r="BA201" s="122"/>
      <c r="BB201" s="122"/>
      <c r="BC201" s="122"/>
    </row>
    <row r="202" spans="1:55" s="90" customFormat="1" ht="93.25" x14ac:dyDescent="0.3">
      <c r="A202" s="106" t="s">
        <v>1660</v>
      </c>
      <c r="B202" s="107" t="s">
        <v>434</v>
      </c>
      <c r="C202" s="108" t="s">
        <v>514</v>
      </c>
      <c r="D202" s="73">
        <v>0.45567599999999997</v>
      </c>
      <c r="E202" s="73">
        <v>0</v>
      </c>
      <c r="F202" s="73">
        <v>0</v>
      </c>
      <c r="G202" s="73">
        <v>0</v>
      </c>
      <c r="H202" s="73">
        <v>0</v>
      </c>
      <c r="I202" s="73">
        <v>0</v>
      </c>
      <c r="J202" s="122">
        <f>VLOOKUP(C202,'[1]17'!$C$22:$N$926,8,0)</f>
        <v>0</v>
      </c>
      <c r="K202" s="122">
        <f>VLOOKUP(C202,'[1]17'!$C$22:$N$926,9,0)</f>
        <v>0</v>
      </c>
      <c r="L202" s="122">
        <f>VLOOKUP(C202,'[1]17'!$C$22:$N$926,10,0)</f>
        <v>0</v>
      </c>
      <c r="M202" s="122">
        <f>VLOOKUP(C202,'[1]17'!$C$22:$N$926,11,0)</f>
        <v>0</v>
      </c>
      <c r="N202" s="122">
        <f>VLOOKUP(C202,'[1]17'!$C$22:$N$926,12,0)</f>
        <v>0</v>
      </c>
      <c r="O202" s="122">
        <f t="shared" si="272"/>
        <v>0</v>
      </c>
      <c r="P202" s="122">
        <f t="shared" si="273"/>
        <v>0</v>
      </c>
      <c r="Q202" s="122">
        <f t="shared" si="274"/>
        <v>0</v>
      </c>
      <c r="R202" s="122">
        <f t="shared" si="275"/>
        <v>0</v>
      </c>
      <c r="S202" s="122">
        <f t="shared" si="276"/>
        <v>0</v>
      </c>
      <c r="T202" s="122"/>
      <c r="U202" s="122"/>
      <c r="V202" s="122"/>
      <c r="W202" s="122"/>
      <c r="X202" s="122"/>
      <c r="Y202" s="122"/>
      <c r="Z202" s="122"/>
      <c r="AA202" s="122"/>
      <c r="AB202" s="122"/>
      <c r="AC202" s="122"/>
      <c r="AD202" s="122">
        <v>0.15480999999999989</v>
      </c>
      <c r="AE202" s="73">
        <f t="shared" si="277"/>
        <v>0</v>
      </c>
      <c r="AF202" s="73"/>
      <c r="AG202" s="73"/>
      <c r="AH202" s="73"/>
      <c r="AI202" s="73">
        <v>0</v>
      </c>
      <c r="AJ202" s="122">
        <f>VLOOKUP(C202,'[1]17'!$C$22:$AI$926,29,0)</f>
        <v>0</v>
      </c>
      <c r="AK202" s="122">
        <f>VLOOKUP(C202,'[1]17'!$C$22:$AI$926,30,0)</f>
        <v>0</v>
      </c>
      <c r="AL202" s="122">
        <f>VLOOKUP(C202,'[1]17'!$C$22:$AI$926,31,0)</f>
        <v>0</v>
      </c>
      <c r="AM202" s="122">
        <f>VLOOKUP(C202,'[1]17'!$C$22:$AI$926,32,0)</f>
        <v>0</v>
      </c>
      <c r="AN202" s="122">
        <f>VLOOKUP(C202,'[1]17'!$C$22:$AI$926,33,0)</f>
        <v>0</v>
      </c>
      <c r="AO202" s="122">
        <f t="shared" si="278"/>
        <v>0</v>
      </c>
      <c r="AP202" s="122">
        <f t="shared" si="279"/>
        <v>0</v>
      </c>
      <c r="AQ202" s="122">
        <f t="shared" si="280"/>
        <v>0</v>
      </c>
      <c r="AR202" s="122">
        <f t="shared" si="281"/>
        <v>0</v>
      </c>
      <c r="AS202" s="122">
        <f t="shared" si="282"/>
        <v>0</v>
      </c>
      <c r="AT202" s="122"/>
      <c r="AU202" s="122"/>
      <c r="AV202" s="122"/>
      <c r="AW202" s="122"/>
      <c r="AX202" s="122"/>
      <c r="AY202" s="122"/>
      <c r="AZ202" s="122"/>
      <c r="BA202" s="122"/>
      <c r="BB202" s="122"/>
      <c r="BC202" s="122"/>
    </row>
    <row r="203" spans="1:55" s="90" customFormat="1" ht="46.65" x14ac:dyDescent="0.3">
      <c r="A203" s="106" t="s">
        <v>1660</v>
      </c>
      <c r="B203" s="107" t="s">
        <v>805</v>
      </c>
      <c r="C203" s="108" t="s">
        <v>1229</v>
      </c>
      <c r="D203" s="73">
        <v>1.0191719999999997</v>
      </c>
      <c r="E203" s="73">
        <v>5.7346800000000003E-2</v>
      </c>
      <c r="F203" s="73">
        <v>5.7346800000000003E-2</v>
      </c>
      <c r="G203" s="73">
        <v>0</v>
      </c>
      <c r="H203" s="73">
        <v>0</v>
      </c>
      <c r="I203" s="73">
        <v>0</v>
      </c>
      <c r="J203" s="122">
        <f>VLOOKUP(C203,'[1]17'!$C$22:$N$926,8,0)</f>
        <v>0</v>
      </c>
      <c r="K203" s="122">
        <f>VLOOKUP(C203,'[1]17'!$C$22:$N$926,9,0)</f>
        <v>0</v>
      </c>
      <c r="L203" s="122">
        <f>VLOOKUP(C203,'[1]17'!$C$22:$N$926,10,0)</f>
        <v>0</v>
      </c>
      <c r="M203" s="122">
        <f>VLOOKUP(C203,'[1]17'!$C$22:$N$926,11,0)</f>
        <v>0</v>
      </c>
      <c r="N203" s="122">
        <f>VLOOKUP(C203,'[1]17'!$C$22:$N$926,12,0)</f>
        <v>0</v>
      </c>
      <c r="O203" s="122">
        <f t="shared" si="272"/>
        <v>5.7346800000000003E-2</v>
      </c>
      <c r="P203" s="122">
        <f t="shared" si="273"/>
        <v>5.7346800000000003E-2</v>
      </c>
      <c r="Q203" s="122">
        <f t="shared" si="274"/>
        <v>0</v>
      </c>
      <c r="R203" s="122">
        <f t="shared" si="275"/>
        <v>0</v>
      </c>
      <c r="S203" s="122">
        <f t="shared" si="276"/>
        <v>0</v>
      </c>
      <c r="T203" s="122"/>
      <c r="U203" s="122"/>
      <c r="V203" s="122"/>
      <c r="W203" s="122"/>
      <c r="X203" s="122"/>
      <c r="Y203" s="122"/>
      <c r="Z203" s="122"/>
      <c r="AA203" s="122"/>
      <c r="AB203" s="122"/>
      <c r="AC203" s="122"/>
      <c r="AD203" s="122">
        <v>0.8593099999999998</v>
      </c>
      <c r="AE203" s="73">
        <f t="shared" si="277"/>
        <v>0</v>
      </c>
      <c r="AF203" s="73"/>
      <c r="AG203" s="73"/>
      <c r="AH203" s="73"/>
      <c r="AI203" s="73">
        <v>0</v>
      </c>
      <c r="AJ203" s="122">
        <f>VLOOKUP(C203,'[1]17'!$C$22:$AI$926,29,0)</f>
        <v>0</v>
      </c>
      <c r="AK203" s="122">
        <f>VLOOKUP(C203,'[1]17'!$C$22:$AI$926,30,0)</f>
        <v>0</v>
      </c>
      <c r="AL203" s="122">
        <f>VLOOKUP(C203,'[1]17'!$C$22:$AI$926,31,0)</f>
        <v>0</v>
      </c>
      <c r="AM203" s="122">
        <f>VLOOKUP(C203,'[1]17'!$C$22:$AI$926,32,0)</f>
        <v>0</v>
      </c>
      <c r="AN203" s="122">
        <f>VLOOKUP(C203,'[1]17'!$C$22:$AI$926,33,0)</f>
        <v>0</v>
      </c>
      <c r="AO203" s="122">
        <f t="shared" si="278"/>
        <v>0</v>
      </c>
      <c r="AP203" s="122">
        <f t="shared" si="279"/>
        <v>0</v>
      </c>
      <c r="AQ203" s="122">
        <f t="shared" si="280"/>
        <v>0</v>
      </c>
      <c r="AR203" s="122">
        <f t="shared" si="281"/>
        <v>0</v>
      </c>
      <c r="AS203" s="122">
        <f t="shared" si="282"/>
        <v>0</v>
      </c>
      <c r="AT203" s="122"/>
      <c r="AU203" s="122"/>
      <c r="AV203" s="122"/>
      <c r="AW203" s="122"/>
      <c r="AX203" s="122"/>
      <c r="AY203" s="122"/>
      <c r="AZ203" s="122"/>
      <c r="BA203" s="122"/>
      <c r="BB203" s="122"/>
      <c r="BC203" s="122"/>
    </row>
    <row r="204" spans="1:55" s="90" customFormat="1" ht="62.2" x14ac:dyDescent="0.3">
      <c r="A204" s="106" t="s">
        <v>1661</v>
      </c>
      <c r="B204" s="107" t="s">
        <v>806</v>
      </c>
      <c r="C204" s="108" t="s">
        <v>1230</v>
      </c>
      <c r="D204" s="73">
        <v>2.9217239999999998</v>
      </c>
      <c r="E204" s="73">
        <v>2.3774441940000002</v>
      </c>
      <c r="F204" s="73">
        <v>0.12623239999999999</v>
      </c>
      <c r="G204" s="73">
        <v>2.10842953</v>
      </c>
      <c r="H204" s="73">
        <v>0</v>
      </c>
      <c r="I204" s="73">
        <v>0.14278226399999999</v>
      </c>
      <c r="J204" s="122">
        <f>VLOOKUP(C204,'[1]17'!$C$22:$N$926,8,0)</f>
        <v>5.7242615999999996E-2</v>
      </c>
      <c r="K204" s="122">
        <f>VLOOKUP(C204,'[1]17'!$C$22:$N$926,9,0)</f>
        <v>0</v>
      </c>
      <c r="L204" s="122">
        <f>VLOOKUP(C204,'[1]17'!$C$22:$N$926,10,0)</f>
        <v>0</v>
      </c>
      <c r="M204" s="122">
        <f>VLOOKUP(C204,'[1]17'!$C$22:$N$926,11,0)</f>
        <v>0</v>
      </c>
      <c r="N204" s="122">
        <f>VLOOKUP(C204,'[1]17'!$C$22:$N$926,12,0)</f>
        <v>5.7242615999999996E-2</v>
      </c>
      <c r="O204" s="122">
        <f t="shared" si="272"/>
        <v>2.3202015780000003</v>
      </c>
      <c r="P204" s="122">
        <f t="shared" si="273"/>
        <v>0.12623239999999999</v>
      </c>
      <c r="Q204" s="122">
        <f t="shared" si="274"/>
        <v>2.10842953</v>
      </c>
      <c r="R204" s="122">
        <f t="shared" si="275"/>
        <v>0</v>
      </c>
      <c r="S204" s="122">
        <f t="shared" si="276"/>
        <v>8.5539647999999996E-2</v>
      </c>
      <c r="T204" s="122"/>
      <c r="U204" s="122"/>
      <c r="V204" s="122"/>
      <c r="W204" s="122"/>
      <c r="X204" s="122"/>
      <c r="Y204" s="122"/>
      <c r="Z204" s="122"/>
      <c r="AA204" s="122"/>
      <c r="AB204" s="122"/>
      <c r="AC204" s="122"/>
      <c r="AD204" s="122">
        <v>2.4414100000000003</v>
      </c>
      <c r="AE204" s="73">
        <f>AF204+AG204+AH204+AI204</f>
        <v>1.9812034999999999</v>
      </c>
      <c r="AF204" s="73">
        <v>0.10519367000000002</v>
      </c>
      <c r="AG204" s="73">
        <v>1.75702461</v>
      </c>
      <c r="AH204" s="73"/>
      <c r="AI204" s="73">
        <v>0.11898522</v>
      </c>
      <c r="AJ204" s="122">
        <f>VLOOKUP(C204,'[1]17'!$C$22:$AI$926,29,0)</f>
        <v>4.7702179999999997E-2</v>
      </c>
      <c r="AK204" s="122">
        <f>VLOOKUP(C204,'[1]17'!$C$22:$AI$926,30,0)</f>
        <v>0</v>
      </c>
      <c r="AL204" s="122">
        <f>VLOOKUP(C204,'[1]17'!$C$22:$AI$926,31,0)</f>
        <v>0</v>
      </c>
      <c r="AM204" s="122">
        <f>VLOOKUP(C204,'[1]17'!$C$22:$AI$926,32,0)</f>
        <v>0</v>
      </c>
      <c r="AN204" s="122">
        <f>VLOOKUP(C204,'[1]17'!$C$22:$AI$926,33,0)</f>
        <v>4.7702179999999997E-2</v>
      </c>
      <c r="AO204" s="122">
        <f t="shared" si="278"/>
        <v>1.93350132</v>
      </c>
      <c r="AP204" s="122">
        <f t="shared" si="279"/>
        <v>0.10519367000000002</v>
      </c>
      <c r="AQ204" s="122">
        <f t="shared" si="280"/>
        <v>1.75702461</v>
      </c>
      <c r="AR204" s="122">
        <f t="shared" si="281"/>
        <v>0</v>
      </c>
      <c r="AS204" s="122">
        <f t="shared" si="282"/>
        <v>7.1283040000000006E-2</v>
      </c>
      <c r="AT204" s="122"/>
      <c r="AU204" s="122"/>
      <c r="AV204" s="122"/>
      <c r="AW204" s="122"/>
      <c r="AX204" s="122"/>
      <c r="AY204" s="122"/>
      <c r="AZ204" s="122"/>
      <c r="BA204" s="122"/>
      <c r="BB204" s="122"/>
      <c r="BC204" s="122"/>
    </row>
    <row r="205" spans="1:55" s="90" customFormat="1" ht="62.2" x14ac:dyDescent="0.3">
      <c r="A205" s="106" t="s">
        <v>1661</v>
      </c>
      <c r="B205" s="107" t="s">
        <v>807</v>
      </c>
      <c r="C205" s="108" t="s">
        <v>1231</v>
      </c>
      <c r="D205" s="73">
        <v>2.5723799999999999</v>
      </c>
      <c r="E205" s="73">
        <v>0.11448389999999997</v>
      </c>
      <c r="F205" s="73">
        <v>0</v>
      </c>
      <c r="G205" s="73">
        <v>0</v>
      </c>
      <c r="H205" s="73">
        <v>0</v>
      </c>
      <c r="I205" s="73">
        <v>0.11448389999999997</v>
      </c>
      <c r="J205" s="122">
        <f>VLOOKUP(C205,'[1]17'!$C$22:$N$926,8,0)</f>
        <v>5.0398259999999993E-2</v>
      </c>
      <c r="K205" s="122">
        <f>VLOOKUP(C205,'[1]17'!$C$22:$N$926,9,0)</f>
        <v>0</v>
      </c>
      <c r="L205" s="122">
        <f>VLOOKUP(C205,'[1]17'!$C$22:$N$926,10,0)</f>
        <v>0</v>
      </c>
      <c r="M205" s="122">
        <f>VLOOKUP(C205,'[1]17'!$C$22:$N$926,11,0)</f>
        <v>0</v>
      </c>
      <c r="N205" s="122">
        <f>VLOOKUP(C205,'[1]17'!$C$22:$N$926,12,0)</f>
        <v>5.0398259999999993E-2</v>
      </c>
      <c r="O205" s="122">
        <f t="shared" si="272"/>
        <v>6.4085639999999972E-2</v>
      </c>
      <c r="P205" s="122">
        <f t="shared" si="273"/>
        <v>0</v>
      </c>
      <c r="Q205" s="122">
        <f t="shared" si="274"/>
        <v>0</v>
      </c>
      <c r="R205" s="122">
        <f t="shared" si="275"/>
        <v>0</v>
      </c>
      <c r="S205" s="122">
        <f t="shared" si="276"/>
        <v>6.4085639999999972E-2</v>
      </c>
      <c r="T205" s="122"/>
      <c r="U205" s="122"/>
      <c r="V205" s="122"/>
      <c r="W205" s="122"/>
      <c r="X205" s="122"/>
      <c r="Y205" s="122"/>
      <c r="Z205" s="122"/>
      <c r="AA205" s="122"/>
      <c r="AB205" s="122"/>
      <c r="AC205" s="122"/>
      <c r="AD205" s="122">
        <v>2.1567200000000004</v>
      </c>
      <c r="AE205" s="73">
        <f t="shared" si="277"/>
        <v>9.5403249999999981E-2</v>
      </c>
      <c r="AF205" s="73"/>
      <c r="AG205" s="73"/>
      <c r="AH205" s="73"/>
      <c r="AI205" s="73">
        <v>9.5403249999999981E-2</v>
      </c>
      <c r="AJ205" s="122">
        <f>VLOOKUP(C205,'[1]17'!$C$22:$AI$926,29,0)</f>
        <v>4.1998550000000003E-2</v>
      </c>
      <c r="AK205" s="122">
        <f>VLOOKUP(C205,'[1]17'!$C$22:$AI$926,30,0)</f>
        <v>0</v>
      </c>
      <c r="AL205" s="122">
        <f>VLOOKUP(C205,'[1]17'!$C$22:$AI$926,31,0)</f>
        <v>0</v>
      </c>
      <c r="AM205" s="122">
        <f>VLOOKUP(C205,'[1]17'!$C$22:$AI$926,32,0)</f>
        <v>0</v>
      </c>
      <c r="AN205" s="122">
        <f>VLOOKUP(C205,'[1]17'!$C$22:$AI$926,33,0)</f>
        <v>4.1998549999999996E-2</v>
      </c>
      <c r="AO205" s="122">
        <f t="shared" si="278"/>
        <v>5.3404699999999979E-2</v>
      </c>
      <c r="AP205" s="122">
        <f t="shared" si="279"/>
        <v>0</v>
      </c>
      <c r="AQ205" s="122">
        <f t="shared" si="280"/>
        <v>0</v>
      </c>
      <c r="AR205" s="122">
        <f t="shared" si="281"/>
        <v>0</v>
      </c>
      <c r="AS205" s="122">
        <f t="shared" si="282"/>
        <v>5.3404699999999986E-2</v>
      </c>
      <c r="AT205" s="122"/>
      <c r="AU205" s="122"/>
      <c r="AV205" s="122"/>
      <c r="AW205" s="122"/>
      <c r="AX205" s="122"/>
      <c r="AY205" s="122"/>
      <c r="AZ205" s="122"/>
      <c r="BA205" s="122"/>
      <c r="BB205" s="122"/>
      <c r="BC205" s="122"/>
    </row>
    <row r="206" spans="1:55" s="90" customFormat="1" ht="77.7" x14ac:dyDescent="0.3">
      <c r="A206" s="106" t="s">
        <v>1660</v>
      </c>
      <c r="B206" s="107" t="s">
        <v>433</v>
      </c>
      <c r="C206" s="108" t="s">
        <v>513</v>
      </c>
      <c r="D206" s="73">
        <v>4.9315440000000006</v>
      </c>
      <c r="E206" s="73">
        <v>0</v>
      </c>
      <c r="F206" s="73">
        <v>0</v>
      </c>
      <c r="G206" s="73">
        <v>0</v>
      </c>
      <c r="H206" s="73">
        <v>0</v>
      </c>
      <c r="I206" s="73">
        <v>0</v>
      </c>
      <c r="J206" s="122">
        <f>VLOOKUP(C206,'[1]17'!$C$22:$N$926,8,0)</f>
        <v>0</v>
      </c>
      <c r="K206" s="122">
        <f>VLOOKUP(C206,'[1]17'!$C$22:$N$926,9,0)</f>
        <v>0</v>
      </c>
      <c r="L206" s="122">
        <f>VLOOKUP(C206,'[1]17'!$C$22:$N$926,10,0)</f>
        <v>0</v>
      </c>
      <c r="M206" s="122">
        <f>VLOOKUP(C206,'[1]17'!$C$22:$N$926,11,0)</f>
        <v>0</v>
      </c>
      <c r="N206" s="122">
        <f>VLOOKUP(C206,'[1]17'!$C$22:$N$926,12,0)</f>
        <v>0</v>
      </c>
      <c r="O206" s="122">
        <f t="shared" si="272"/>
        <v>0</v>
      </c>
      <c r="P206" s="122">
        <f t="shared" si="273"/>
        <v>0</v>
      </c>
      <c r="Q206" s="122">
        <f t="shared" si="274"/>
        <v>0</v>
      </c>
      <c r="R206" s="122">
        <f t="shared" si="275"/>
        <v>0</v>
      </c>
      <c r="S206" s="122">
        <f t="shared" si="276"/>
        <v>0</v>
      </c>
      <c r="T206" s="122"/>
      <c r="U206" s="122"/>
      <c r="V206" s="122"/>
      <c r="W206" s="122"/>
      <c r="X206" s="122"/>
      <c r="Y206" s="122"/>
      <c r="Z206" s="122"/>
      <c r="AA206" s="122"/>
      <c r="AB206" s="122"/>
      <c r="AC206" s="122"/>
      <c r="AD206" s="122">
        <v>1.7358123700000014</v>
      </c>
      <c r="AE206" s="73">
        <f t="shared" si="277"/>
        <v>0</v>
      </c>
      <c r="AF206" s="73"/>
      <c r="AG206" s="73"/>
      <c r="AH206" s="73"/>
      <c r="AI206" s="73">
        <v>0</v>
      </c>
      <c r="AJ206" s="122">
        <f>VLOOKUP(C206,'[1]17'!$C$22:$AI$926,29,0)</f>
        <v>0</v>
      </c>
      <c r="AK206" s="122">
        <f>VLOOKUP(C206,'[1]17'!$C$22:$AI$926,30,0)</f>
        <v>0</v>
      </c>
      <c r="AL206" s="122">
        <f>VLOOKUP(C206,'[1]17'!$C$22:$AI$926,31,0)</f>
        <v>0</v>
      </c>
      <c r="AM206" s="122">
        <f>VLOOKUP(C206,'[1]17'!$C$22:$AI$926,32,0)</f>
        <v>0</v>
      </c>
      <c r="AN206" s="122">
        <f>VLOOKUP(C206,'[1]17'!$C$22:$AI$926,33,0)</f>
        <v>0</v>
      </c>
      <c r="AO206" s="122">
        <f t="shared" si="278"/>
        <v>0</v>
      </c>
      <c r="AP206" s="122">
        <f t="shared" si="279"/>
        <v>0</v>
      </c>
      <c r="AQ206" s="122">
        <f t="shared" si="280"/>
        <v>0</v>
      </c>
      <c r="AR206" s="122">
        <f t="shared" si="281"/>
        <v>0</v>
      </c>
      <c r="AS206" s="122">
        <f t="shared" si="282"/>
        <v>0</v>
      </c>
      <c r="AT206" s="122"/>
      <c r="AU206" s="122"/>
      <c r="AV206" s="122"/>
      <c r="AW206" s="122"/>
      <c r="AX206" s="122"/>
      <c r="AY206" s="122"/>
      <c r="AZ206" s="122"/>
      <c r="BA206" s="122"/>
      <c r="BB206" s="122"/>
      <c r="BC206" s="122"/>
    </row>
    <row r="207" spans="1:55" s="90" customFormat="1" ht="31.1" x14ac:dyDescent="0.3">
      <c r="A207" s="106" t="s">
        <v>1660</v>
      </c>
      <c r="B207" s="107" t="s">
        <v>808</v>
      </c>
      <c r="C207" s="108" t="s">
        <v>1232</v>
      </c>
      <c r="D207" s="73">
        <v>3.5147040000000001</v>
      </c>
      <c r="E207" s="73">
        <v>0</v>
      </c>
      <c r="F207" s="73">
        <v>0</v>
      </c>
      <c r="G207" s="73">
        <v>0</v>
      </c>
      <c r="H207" s="73">
        <v>0</v>
      </c>
      <c r="I207" s="73">
        <v>0</v>
      </c>
      <c r="J207" s="122">
        <f>VLOOKUP(C207,'[1]17'!$C$22:$N$926,8,0)</f>
        <v>0</v>
      </c>
      <c r="K207" s="122">
        <f>VLOOKUP(C207,'[1]17'!$C$22:$N$926,9,0)</f>
        <v>0</v>
      </c>
      <c r="L207" s="122">
        <f>VLOOKUP(C207,'[1]17'!$C$22:$N$926,10,0)</f>
        <v>0</v>
      </c>
      <c r="M207" s="122">
        <f>VLOOKUP(C207,'[1]17'!$C$22:$N$926,11,0)</f>
        <v>0</v>
      </c>
      <c r="N207" s="122">
        <f>VLOOKUP(C207,'[1]17'!$C$22:$N$926,12,0)</f>
        <v>0</v>
      </c>
      <c r="O207" s="122">
        <f t="shared" si="272"/>
        <v>0</v>
      </c>
      <c r="P207" s="122">
        <f t="shared" si="273"/>
        <v>0</v>
      </c>
      <c r="Q207" s="122">
        <f t="shared" si="274"/>
        <v>0</v>
      </c>
      <c r="R207" s="122">
        <f t="shared" si="275"/>
        <v>0</v>
      </c>
      <c r="S207" s="122">
        <f t="shared" si="276"/>
        <v>0</v>
      </c>
      <c r="T207" s="122"/>
      <c r="U207" s="122"/>
      <c r="V207" s="122"/>
      <c r="W207" s="122"/>
      <c r="X207" s="122"/>
      <c r="Y207" s="122"/>
      <c r="Z207" s="122"/>
      <c r="AA207" s="122"/>
      <c r="AB207" s="122"/>
      <c r="AC207" s="122"/>
      <c r="AD207" s="122">
        <v>3.2218120000000003</v>
      </c>
      <c r="AE207" s="73">
        <f t="shared" si="277"/>
        <v>0</v>
      </c>
      <c r="AF207" s="73"/>
      <c r="AG207" s="73"/>
      <c r="AH207" s="73"/>
      <c r="AI207" s="73">
        <v>0</v>
      </c>
      <c r="AJ207" s="122">
        <f>VLOOKUP(C207,'[1]17'!$C$22:$AI$926,29,0)</f>
        <v>0</v>
      </c>
      <c r="AK207" s="122">
        <f>VLOOKUP(C207,'[1]17'!$C$22:$AI$926,30,0)</f>
        <v>0</v>
      </c>
      <c r="AL207" s="122">
        <f>VLOOKUP(C207,'[1]17'!$C$22:$AI$926,31,0)</f>
        <v>0</v>
      </c>
      <c r="AM207" s="122">
        <f>VLOOKUP(C207,'[1]17'!$C$22:$AI$926,32,0)</f>
        <v>0</v>
      </c>
      <c r="AN207" s="122">
        <f>VLOOKUP(C207,'[1]17'!$C$22:$AI$926,33,0)</f>
        <v>0</v>
      </c>
      <c r="AO207" s="122">
        <f t="shared" si="278"/>
        <v>0</v>
      </c>
      <c r="AP207" s="122">
        <f t="shared" si="279"/>
        <v>0</v>
      </c>
      <c r="AQ207" s="122">
        <f t="shared" si="280"/>
        <v>0</v>
      </c>
      <c r="AR207" s="122">
        <f t="shared" si="281"/>
        <v>0</v>
      </c>
      <c r="AS207" s="122">
        <f t="shared" si="282"/>
        <v>0</v>
      </c>
      <c r="AT207" s="122"/>
      <c r="AU207" s="122"/>
      <c r="AV207" s="122"/>
      <c r="AW207" s="122"/>
      <c r="AX207" s="122"/>
      <c r="AY207" s="122"/>
      <c r="AZ207" s="122"/>
      <c r="BA207" s="122"/>
      <c r="BB207" s="122"/>
      <c r="BC207" s="122"/>
    </row>
    <row r="208" spans="1:55" s="90" customFormat="1" ht="93.25" x14ac:dyDescent="0.3">
      <c r="A208" s="106" t="s">
        <v>1663</v>
      </c>
      <c r="B208" s="111" t="s">
        <v>809</v>
      </c>
      <c r="C208" s="108" t="s">
        <v>1233</v>
      </c>
      <c r="D208" s="73">
        <v>0.58447199999999999</v>
      </c>
      <c r="E208" s="73">
        <v>8.3358899999999986E-2</v>
      </c>
      <c r="F208" s="73">
        <v>5.7346919999999996E-2</v>
      </c>
      <c r="G208" s="73">
        <v>0</v>
      </c>
      <c r="H208" s="73">
        <v>0</v>
      </c>
      <c r="I208" s="73">
        <v>2.6011979999999997E-2</v>
      </c>
      <c r="J208" s="122">
        <f>VLOOKUP(C208,'[1]17'!$C$22:$N$926,8,0)</f>
        <v>1.1451023999999999E-2</v>
      </c>
      <c r="K208" s="122">
        <f>VLOOKUP(C208,'[1]17'!$C$22:$N$926,9,0)</f>
        <v>0</v>
      </c>
      <c r="L208" s="122">
        <f>VLOOKUP(C208,'[1]17'!$C$22:$N$926,10,0)</f>
        <v>0</v>
      </c>
      <c r="M208" s="122">
        <f>VLOOKUP(C208,'[1]17'!$C$22:$N$926,11,0)</f>
        <v>0</v>
      </c>
      <c r="N208" s="122">
        <f>VLOOKUP(C208,'[1]17'!$C$22:$N$926,12,0)</f>
        <v>1.1451024000000001E-2</v>
      </c>
      <c r="O208" s="122">
        <f t="shared" si="272"/>
        <v>7.1907875999999982E-2</v>
      </c>
      <c r="P208" s="122">
        <f t="shared" si="273"/>
        <v>5.7346919999999996E-2</v>
      </c>
      <c r="Q208" s="122">
        <f t="shared" si="274"/>
        <v>0</v>
      </c>
      <c r="R208" s="122">
        <f t="shared" si="275"/>
        <v>0</v>
      </c>
      <c r="S208" s="122">
        <f t="shared" si="276"/>
        <v>1.4560955999999996E-2</v>
      </c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>
        <v>0.48706000000000005</v>
      </c>
      <c r="AE208" s="73">
        <f t="shared" si="277"/>
        <v>6.9465750000000007E-2</v>
      </c>
      <c r="AF208" s="73">
        <v>4.7789100000000008E-2</v>
      </c>
      <c r="AG208" s="73"/>
      <c r="AH208" s="73"/>
      <c r="AI208" s="73">
        <v>2.1676649999999999E-2</v>
      </c>
      <c r="AJ208" s="122">
        <f>VLOOKUP(C208,'[1]17'!$C$22:$AI$926,29,0)</f>
        <v>5.733162E-2</v>
      </c>
      <c r="AK208" s="122">
        <f>VLOOKUP(C208,'[1]17'!$C$22:$AI$926,30,0)</f>
        <v>4.7789100000000001E-2</v>
      </c>
      <c r="AL208" s="122">
        <f>VLOOKUP(C208,'[1]17'!$C$22:$AI$926,31,0)</f>
        <v>0</v>
      </c>
      <c r="AM208" s="122">
        <f>VLOOKUP(C208,'[1]17'!$C$22:$AI$926,32,0)</f>
        <v>0</v>
      </c>
      <c r="AN208" s="122">
        <f>VLOOKUP(C208,'[1]17'!$C$22:$AI$926,33,0)</f>
        <v>9.5425200000000005E-3</v>
      </c>
      <c r="AO208" s="122">
        <f t="shared" si="278"/>
        <v>1.2134130000000007E-2</v>
      </c>
      <c r="AP208" s="122">
        <f t="shared" si="279"/>
        <v>0</v>
      </c>
      <c r="AQ208" s="122">
        <f t="shared" si="280"/>
        <v>0</v>
      </c>
      <c r="AR208" s="122">
        <f t="shared" si="281"/>
        <v>0</v>
      </c>
      <c r="AS208" s="122">
        <f t="shared" si="282"/>
        <v>1.2134129999999998E-2</v>
      </c>
      <c r="AT208" s="123"/>
      <c r="AU208" s="123"/>
      <c r="AV208" s="123"/>
      <c r="AW208" s="123"/>
      <c r="AX208" s="123"/>
      <c r="AY208" s="123"/>
      <c r="AZ208" s="123"/>
      <c r="BA208" s="123"/>
      <c r="BB208" s="123"/>
      <c r="BC208" s="123"/>
    </row>
    <row r="209" spans="1:55" s="90" customFormat="1" ht="93.25" x14ac:dyDescent="0.3">
      <c r="A209" s="106" t="s">
        <v>1660</v>
      </c>
      <c r="B209" s="111" t="s">
        <v>1718</v>
      </c>
      <c r="C209" s="108" t="s">
        <v>1926</v>
      </c>
      <c r="D209" s="73">
        <v>0</v>
      </c>
      <c r="E209" s="73">
        <v>0.50564520000000002</v>
      </c>
      <c r="F209" s="73">
        <v>0</v>
      </c>
      <c r="G209" s="73">
        <v>0</v>
      </c>
      <c r="H209" s="73">
        <v>0.50564520000000002</v>
      </c>
      <c r="I209" s="73">
        <v>0</v>
      </c>
      <c r="J209" s="122"/>
      <c r="K209" s="122"/>
      <c r="L209" s="122"/>
      <c r="M209" s="122"/>
      <c r="N209" s="122"/>
      <c r="O209" s="122">
        <f t="shared" si="272"/>
        <v>0.50564520000000002</v>
      </c>
      <c r="P209" s="122">
        <f t="shared" si="273"/>
        <v>0</v>
      </c>
      <c r="Q209" s="122">
        <f t="shared" si="274"/>
        <v>0</v>
      </c>
      <c r="R209" s="122">
        <f t="shared" si="275"/>
        <v>0.50564520000000002</v>
      </c>
      <c r="S209" s="122">
        <f t="shared" si="276"/>
        <v>0</v>
      </c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>
        <v>0</v>
      </c>
      <c r="AE209" s="73">
        <f t="shared" si="277"/>
        <v>0.52659998999999991</v>
      </c>
      <c r="AF209" s="73"/>
      <c r="AG209" s="73">
        <v>0.52659998999999991</v>
      </c>
      <c r="AH209" s="73"/>
      <c r="AI209" s="73">
        <v>0</v>
      </c>
      <c r="AJ209" s="122"/>
      <c r="AK209" s="122"/>
      <c r="AL209" s="122"/>
      <c r="AM209" s="122"/>
      <c r="AN209" s="122"/>
      <c r="AO209" s="122">
        <f t="shared" si="278"/>
        <v>0.52659998999999991</v>
      </c>
      <c r="AP209" s="122">
        <f t="shared" si="279"/>
        <v>0</v>
      </c>
      <c r="AQ209" s="122">
        <f t="shared" si="280"/>
        <v>0.52659998999999991</v>
      </c>
      <c r="AR209" s="122">
        <f t="shared" si="281"/>
        <v>0</v>
      </c>
      <c r="AS209" s="122">
        <f t="shared" si="282"/>
        <v>0</v>
      </c>
      <c r="AT209" s="123"/>
      <c r="AU209" s="123"/>
      <c r="AV209" s="123"/>
      <c r="AW209" s="123"/>
      <c r="AX209" s="123"/>
      <c r="AY209" s="123"/>
      <c r="AZ209" s="123"/>
      <c r="BA209" s="123"/>
      <c r="BB209" s="123"/>
      <c r="BC209" s="123"/>
    </row>
    <row r="210" spans="1:55" s="90" customFormat="1" ht="77.7" x14ac:dyDescent="0.3">
      <c r="A210" s="106" t="s">
        <v>1660</v>
      </c>
      <c r="B210" s="111" t="s">
        <v>810</v>
      </c>
      <c r="C210" s="108" t="s">
        <v>1234</v>
      </c>
      <c r="D210" s="73">
        <v>0</v>
      </c>
      <c r="E210" s="73">
        <v>0.4252668</v>
      </c>
      <c r="F210" s="73">
        <v>5.7346799999999996E-2</v>
      </c>
      <c r="G210" s="73">
        <v>0</v>
      </c>
      <c r="H210" s="73">
        <v>0.36792000000000002</v>
      </c>
      <c r="I210" s="73">
        <v>0</v>
      </c>
      <c r="J210" s="122">
        <f>VLOOKUP(C210,'[1]17'!$C$22:$N$926,8,0)</f>
        <v>0.36792000000000002</v>
      </c>
      <c r="K210" s="122">
        <f>VLOOKUP(C210,'[1]17'!$C$22:$N$926,9,0)</f>
        <v>0</v>
      </c>
      <c r="L210" s="122">
        <f>VLOOKUP(C210,'[1]17'!$C$22:$N$926,10,0)</f>
        <v>0</v>
      </c>
      <c r="M210" s="122">
        <f>VLOOKUP(C210,'[1]17'!$C$22:$N$926,11,0)</f>
        <v>0.36792000000000002</v>
      </c>
      <c r="N210" s="122">
        <f>VLOOKUP(C210,'[1]17'!$C$22:$N$926,12,0)</f>
        <v>0</v>
      </c>
      <c r="O210" s="122">
        <f t="shared" si="272"/>
        <v>5.7346799999999976E-2</v>
      </c>
      <c r="P210" s="122">
        <f t="shared" si="273"/>
        <v>5.7346799999999996E-2</v>
      </c>
      <c r="Q210" s="122">
        <f t="shared" si="274"/>
        <v>0</v>
      </c>
      <c r="R210" s="122">
        <f t="shared" si="275"/>
        <v>0</v>
      </c>
      <c r="S210" s="122">
        <f t="shared" si="276"/>
        <v>0</v>
      </c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>
        <v>0</v>
      </c>
      <c r="AE210" s="73">
        <f t="shared" si="277"/>
        <v>0.37940681999999992</v>
      </c>
      <c r="AF210" s="73">
        <v>4.7788999999999998E-2</v>
      </c>
      <c r="AG210" s="73">
        <v>0.33161781999999995</v>
      </c>
      <c r="AH210" s="73"/>
      <c r="AI210" s="73">
        <v>0</v>
      </c>
      <c r="AJ210" s="122">
        <f>VLOOKUP(C210,'[1]17'!$C$22:$AI$926,29,0)</f>
        <v>0.37940681999999998</v>
      </c>
      <c r="AK210" s="122">
        <f>VLOOKUP(C210,'[1]17'!$C$22:$AI$926,30,0)</f>
        <v>4.7788999999999998E-2</v>
      </c>
      <c r="AL210" s="122">
        <f>VLOOKUP(C210,'[1]17'!$C$22:$AI$926,31,0)</f>
        <v>0.33161781999999995</v>
      </c>
      <c r="AM210" s="122">
        <f>VLOOKUP(C210,'[1]17'!$C$22:$AI$926,32,0)</f>
        <v>0</v>
      </c>
      <c r="AN210" s="122">
        <f>VLOOKUP(C210,'[1]17'!$C$22:$AI$926,33,0)</f>
        <v>0</v>
      </c>
      <c r="AO210" s="122">
        <f t="shared" si="278"/>
        <v>0</v>
      </c>
      <c r="AP210" s="122">
        <f t="shared" si="279"/>
        <v>0</v>
      </c>
      <c r="AQ210" s="122">
        <f t="shared" si="280"/>
        <v>0</v>
      </c>
      <c r="AR210" s="122">
        <f t="shared" si="281"/>
        <v>0</v>
      </c>
      <c r="AS210" s="122">
        <f t="shared" si="282"/>
        <v>0</v>
      </c>
      <c r="AT210" s="123"/>
      <c r="AU210" s="123"/>
      <c r="AV210" s="123"/>
      <c r="AW210" s="123"/>
      <c r="AX210" s="123"/>
      <c r="AY210" s="123"/>
      <c r="AZ210" s="123"/>
      <c r="BA210" s="123"/>
      <c r="BB210" s="123"/>
      <c r="BC210" s="123"/>
    </row>
    <row r="211" spans="1:55" s="90" customFormat="1" ht="30.05" x14ac:dyDescent="0.3">
      <c r="A211" s="103"/>
      <c r="B211" s="110" t="s">
        <v>59</v>
      </c>
      <c r="C211" s="105"/>
      <c r="D211" s="133">
        <f t="shared" ref="D211:BC211" si="283">SUM(D212:D214)</f>
        <v>2.8046687999999995</v>
      </c>
      <c r="E211" s="133">
        <f t="shared" si="283"/>
        <v>0.88935981999999991</v>
      </c>
      <c r="F211" s="133">
        <f t="shared" si="283"/>
        <v>0.17015031999999999</v>
      </c>
      <c r="G211" s="133">
        <f t="shared" si="283"/>
        <v>0.59714247599999992</v>
      </c>
      <c r="H211" s="133">
        <f t="shared" si="283"/>
        <v>0</v>
      </c>
      <c r="I211" s="133">
        <f t="shared" si="283"/>
        <v>0.122067024</v>
      </c>
      <c r="J211" s="133">
        <f t="shared" si="283"/>
        <v>0.53204330399999988</v>
      </c>
      <c r="K211" s="133">
        <f t="shared" si="283"/>
        <v>0</v>
      </c>
      <c r="L211" s="133">
        <f t="shared" si="283"/>
        <v>0.47771397599999998</v>
      </c>
      <c r="M211" s="133">
        <f t="shared" si="283"/>
        <v>0</v>
      </c>
      <c r="N211" s="133">
        <f t="shared" si="283"/>
        <v>5.4329327999999996E-2</v>
      </c>
      <c r="O211" s="133">
        <f t="shared" si="283"/>
        <v>0.35731651600000003</v>
      </c>
      <c r="P211" s="133">
        <f t="shared" si="283"/>
        <v>0.17015031999999999</v>
      </c>
      <c r="Q211" s="133">
        <f t="shared" si="283"/>
        <v>0.11942849999999994</v>
      </c>
      <c r="R211" s="133">
        <f t="shared" si="283"/>
        <v>0</v>
      </c>
      <c r="S211" s="133">
        <f t="shared" si="283"/>
        <v>6.7737696E-2</v>
      </c>
      <c r="T211" s="133">
        <f t="shared" si="283"/>
        <v>0</v>
      </c>
      <c r="U211" s="133">
        <f t="shared" si="283"/>
        <v>0</v>
      </c>
      <c r="V211" s="133">
        <f t="shared" si="283"/>
        <v>0</v>
      </c>
      <c r="W211" s="133">
        <f t="shared" si="283"/>
        <v>0</v>
      </c>
      <c r="X211" s="133">
        <f t="shared" si="283"/>
        <v>0</v>
      </c>
      <c r="Y211" s="133">
        <f t="shared" si="283"/>
        <v>0</v>
      </c>
      <c r="Z211" s="133">
        <f t="shared" si="283"/>
        <v>0</v>
      </c>
      <c r="AA211" s="133">
        <f t="shared" si="283"/>
        <v>0</v>
      </c>
      <c r="AB211" s="133">
        <f t="shared" si="283"/>
        <v>0</v>
      </c>
      <c r="AC211" s="133">
        <f t="shared" si="283"/>
        <v>0</v>
      </c>
      <c r="AD211" s="133">
        <f t="shared" si="283"/>
        <v>2.3543653999999998</v>
      </c>
      <c r="AE211" s="133">
        <f t="shared" si="283"/>
        <v>1.4981741999999998</v>
      </c>
      <c r="AF211" s="133">
        <f t="shared" si="283"/>
        <v>0.14179193000000001</v>
      </c>
      <c r="AG211" s="133">
        <f t="shared" si="283"/>
        <v>1.2546597499999999</v>
      </c>
      <c r="AH211" s="133">
        <f t="shared" si="283"/>
        <v>0</v>
      </c>
      <c r="AI211" s="133">
        <f t="shared" si="283"/>
        <v>0.10172252000000001</v>
      </c>
      <c r="AJ211" s="133">
        <f t="shared" si="283"/>
        <v>1.2999341899999999</v>
      </c>
      <c r="AK211" s="133">
        <f t="shared" si="283"/>
        <v>0</v>
      </c>
      <c r="AL211" s="133">
        <f t="shared" si="283"/>
        <v>1.2546597499999999</v>
      </c>
      <c r="AM211" s="133">
        <f t="shared" si="283"/>
        <v>0</v>
      </c>
      <c r="AN211" s="133">
        <f t="shared" si="283"/>
        <v>4.5274439999999999E-2</v>
      </c>
      <c r="AO211" s="133">
        <f t="shared" si="283"/>
        <v>0.19824000999999999</v>
      </c>
      <c r="AP211" s="133">
        <f t="shared" si="283"/>
        <v>0.14179193000000001</v>
      </c>
      <c r="AQ211" s="133">
        <f t="shared" si="283"/>
        <v>0</v>
      </c>
      <c r="AR211" s="133">
        <f t="shared" si="283"/>
        <v>0</v>
      </c>
      <c r="AS211" s="133">
        <f t="shared" si="283"/>
        <v>5.6448080000000005E-2</v>
      </c>
      <c r="AT211" s="133">
        <f t="shared" si="283"/>
        <v>0</v>
      </c>
      <c r="AU211" s="133">
        <f t="shared" si="283"/>
        <v>0</v>
      </c>
      <c r="AV211" s="133">
        <f t="shared" si="283"/>
        <v>0</v>
      </c>
      <c r="AW211" s="133">
        <f t="shared" si="283"/>
        <v>0</v>
      </c>
      <c r="AX211" s="133">
        <f t="shared" si="283"/>
        <v>0</v>
      </c>
      <c r="AY211" s="133">
        <f t="shared" si="283"/>
        <v>0</v>
      </c>
      <c r="AZ211" s="133">
        <f t="shared" si="283"/>
        <v>0</v>
      </c>
      <c r="BA211" s="133">
        <f t="shared" si="283"/>
        <v>0</v>
      </c>
      <c r="BB211" s="133">
        <f t="shared" si="283"/>
        <v>0</v>
      </c>
      <c r="BC211" s="133">
        <f t="shared" si="283"/>
        <v>0</v>
      </c>
    </row>
    <row r="212" spans="1:55" s="90" customFormat="1" ht="77.7" x14ac:dyDescent="0.3">
      <c r="A212" s="106" t="s">
        <v>1661</v>
      </c>
      <c r="B212" s="107" t="s">
        <v>1719</v>
      </c>
      <c r="C212" s="108" t="s">
        <v>60</v>
      </c>
      <c r="D212" s="73">
        <v>7.9696800000000012E-2</v>
      </c>
      <c r="E212" s="73">
        <v>0.59820151199999994</v>
      </c>
      <c r="F212" s="73">
        <v>0</v>
      </c>
      <c r="G212" s="73">
        <v>0.59714247599999992</v>
      </c>
      <c r="H212" s="73">
        <v>0</v>
      </c>
      <c r="I212" s="73">
        <v>1.059036E-3</v>
      </c>
      <c r="J212" s="122">
        <f>VLOOKUP(C212,'[1]17'!$C$22:$N$926,8,0)</f>
        <v>0.47877301199999989</v>
      </c>
      <c r="K212" s="122">
        <f>VLOOKUP(C212,'[1]17'!$C$22:$N$926,9,0)</f>
        <v>0</v>
      </c>
      <c r="L212" s="122">
        <f>VLOOKUP(C212,'[1]17'!$C$22:$N$926,10,0)</f>
        <v>0.47771397599999998</v>
      </c>
      <c r="M212" s="122">
        <f>VLOOKUP(C212,'[1]17'!$C$22:$N$926,11,0)</f>
        <v>0</v>
      </c>
      <c r="N212" s="122">
        <f>VLOOKUP(C212,'[1]17'!$C$22:$N$926,12,0)</f>
        <v>1.059036E-3</v>
      </c>
      <c r="O212" s="122">
        <f t="shared" ref="O212:O214" si="284">E212-J212</f>
        <v>0.11942850000000005</v>
      </c>
      <c r="P212" s="122">
        <f t="shared" ref="P212:P214" si="285">F212-K212</f>
        <v>0</v>
      </c>
      <c r="Q212" s="122">
        <f t="shared" ref="Q212:Q214" si="286">G212-L212</f>
        <v>0.11942849999999994</v>
      </c>
      <c r="R212" s="122">
        <f t="shared" ref="R212:R214" si="287">H212-M212</f>
        <v>0</v>
      </c>
      <c r="S212" s="122">
        <f t="shared" ref="S212:S214" si="288">I212-N212</f>
        <v>0</v>
      </c>
      <c r="T212" s="122"/>
      <c r="U212" s="122"/>
      <c r="V212" s="122"/>
      <c r="W212" s="122"/>
      <c r="X212" s="122"/>
      <c r="Y212" s="122"/>
      <c r="Z212" s="122"/>
      <c r="AA212" s="122"/>
      <c r="AB212" s="122"/>
      <c r="AC212" s="122"/>
      <c r="AD212" s="122">
        <v>7.305540000000002E-2</v>
      </c>
      <c r="AE212" s="73">
        <f t="shared" ref="AE212:AE214" si="289">AF212+AG212+AH212+AI212</f>
        <v>1.2555422799999998</v>
      </c>
      <c r="AF212" s="73"/>
      <c r="AG212" s="73">
        <v>1.2546597499999999</v>
      </c>
      <c r="AH212" s="73"/>
      <c r="AI212" s="73">
        <v>8.8253000000000008E-4</v>
      </c>
      <c r="AJ212" s="122">
        <f>VLOOKUP(C212,'[1]17'!$C$22:$AI$926,29,0)</f>
        <v>1.2555422799999998</v>
      </c>
      <c r="AK212" s="122">
        <f>VLOOKUP(C212,'[1]17'!$C$22:$AI$926,30,0)</f>
        <v>0</v>
      </c>
      <c r="AL212" s="122">
        <f>VLOOKUP(C212,'[1]17'!$C$22:$AI$926,31,0)</f>
        <v>1.2546597499999999</v>
      </c>
      <c r="AM212" s="122">
        <f>VLOOKUP(C212,'[1]17'!$C$22:$AI$926,32,0)</f>
        <v>0</v>
      </c>
      <c r="AN212" s="122">
        <f>VLOOKUP(C212,'[1]17'!$C$22:$AI$926,33,0)</f>
        <v>8.8253000000000008E-4</v>
      </c>
      <c r="AO212" s="122">
        <f t="shared" ref="AO212:AO214" si="290">AE212-AJ212</f>
        <v>0</v>
      </c>
      <c r="AP212" s="122">
        <f t="shared" ref="AP212:AP214" si="291">AF212-AK212</f>
        <v>0</v>
      </c>
      <c r="AQ212" s="122">
        <f t="shared" ref="AQ212:AQ214" si="292">AG212-AL212</f>
        <v>0</v>
      </c>
      <c r="AR212" s="122">
        <f t="shared" ref="AR212:AR214" si="293">AH212-AM212</f>
        <v>0</v>
      </c>
      <c r="AS212" s="122">
        <f t="shared" ref="AS212:AS214" si="294">AI212-AN212</f>
        <v>0</v>
      </c>
      <c r="AT212" s="122"/>
      <c r="AU212" s="122"/>
      <c r="AV212" s="122"/>
      <c r="AW212" s="122"/>
      <c r="AX212" s="122"/>
      <c r="AY212" s="122"/>
      <c r="AZ212" s="122"/>
      <c r="BA212" s="122"/>
      <c r="BB212" s="122"/>
      <c r="BC212" s="122"/>
    </row>
    <row r="213" spans="1:55" s="90" customFormat="1" ht="62.2" x14ac:dyDescent="0.3">
      <c r="A213" s="106" t="s">
        <v>1661</v>
      </c>
      <c r="B213" s="107" t="s">
        <v>811</v>
      </c>
      <c r="C213" s="108" t="s">
        <v>1235</v>
      </c>
      <c r="D213" s="73">
        <v>2.7189719999999999</v>
      </c>
      <c r="E213" s="73">
        <v>0.29115830799999998</v>
      </c>
      <c r="F213" s="73">
        <v>0.17015031999999999</v>
      </c>
      <c r="G213" s="73">
        <v>0</v>
      </c>
      <c r="H213" s="73">
        <v>0</v>
      </c>
      <c r="I213" s="73">
        <v>0.121007988</v>
      </c>
      <c r="J213" s="122">
        <f>VLOOKUP(C213,'[1]17'!$C$22:$N$926,8,0)</f>
        <v>5.3270292000000004E-2</v>
      </c>
      <c r="K213" s="122">
        <f>VLOOKUP(C213,'[1]17'!$C$22:$N$926,9,0)</f>
        <v>0</v>
      </c>
      <c r="L213" s="122">
        <f>VLOOKUP(C213,'[1]17'!$C$22:$N$926,10,0)</f>
        <v>0</v>
      </c>
      <c r="M213" s="122">
        <f>VLOOKUP(C213,'[1]17'!$C$22:$N$926,11,0)</f>
        <v>0</v>
      </c>
      <c r="N213" s="122">
        <f>VLOOKUP(C213,'[1]17'!$C$22:$N$926,12,0)</f>
        <v>5.3270291999999997E-2</v>
      </c>
      <c r="O213" s="122">
        <f t="shared" si="284"/>
        <v>0.23788801599999998</v>
      </c>
      <c r="P213" s="122">
        <f t="shared" si="285"/>
        <v>0.17015031999999999</v>
      </c>
      <c r="Q213" s="122">
        <f t="shared" si="286"/>
        <v>0</v>
      </c>
      <c r="R213" s="122">
        <f t="shared" si="287"/>
        <v>0</v>
      </c>
      <c r="S213" s="122">
        <f t="shared" si="288"/>
        <v>6.7737696E-2</v>
      </c>
      <c r="T213" s="122"/>
      <c r="U213" s="122"/>
      <c r="V213" s="122"/>
      <c r="W213" s="122"/>
      <c r="X213" s="122"/>
      <c r="Y213" s="122"/>
      <c r="Z213" s="122"/>
      <c r="AA213" s="122"/>
      <c r="AB213" s="122"/>
      <c r="AC213" s="122"/>
      <c r="AD213" s="122">
        <v>2.2758099999999999</v>
      </c>
      <c r="AE213" s="73">
        <f t="shared" si="289"/>
        <v>0.24263192</v>
      </c>
      <c r="AF213" s="73">
        <v>0.14179193000000001</v>
      </c>
      <c r="AG213" s="73"/>
      <c r="AH213" s="73"/>
      <c r="AI213" s="73">
        <v>0.10083999</v>
      </c>
      <c r="AJ213" s="122">
        <f>VLOOKUP(C213,'[1]17'!$C$22:$AI$926,29,0)</f>
        <v>4.439191E-2</v>
      </c>
      <c r="AK213" s="122">
        <f>VLOOKUP(C213,'[1]17'!$C$22:$AI$926,30,0)</f>
        <v>0</v>
      </c>
      <c r="AL213" s="122">
        <f>VLOOKUP(C213,'[1]17'!$C$22:$AI$926,31,0)</f>
        <v>0</v>
      </c>
      <c r="AM213" s="122">
        <f>VLOOKUP(C213,'[1]17'!$C$22:$AI$926,32,0)</f>
        <v>0</v>
      </c>
      <c r="AN213" s="122">
        <f>VLOOKUP(C213,'[1]17'!$C$22:$AI$926,33,0)</f>
        <v>4.439191E-2</v>
      </c>
      <c r="AO213" s="122">
        <f t="shared" si="290"/>
        <v>0.19824000999999999</v>
      </c>
      <c r="AP213" s="122">
        <f t="shared" si="291"/>
        <v>0.14179193000000001</v>
      </c>
      <c r="AQ213" s="122">
        <f t="shared" si="292"/>
        <v>0</v>
      </c>
      <c r="AR213" s="122">
        <f t="shared" si="293"/>
        <v>0</v>
      </c>
      <c r="AS213" s="122">
        <f t="shared" si="294"/>
        <v>5.6448080000000005E-2</v>
      </c>
      <c r="AT213" s="122"/>
      <c r="AU213" s="122"/>
      <c r="AV213" s="122"/>
      <c r="AW213" s="122"/>
      <c r="AX213" s="122"/>
      <c r="AY213" s="122"/>
      <c r="AZ213" s="122"/>
      <c r="BA213" s="122"/>
      <c r="BB213" s="122"/>
      <c r="BC213" s="122"/>
    </row>
    <row r="214" spans="1:55" s="90" customFormat="1" ht="46.65" x14ac:dyDescent="0.3">
      <c r="A214" s="106" t="s">
        <v>1660</v>
      </c>
      <c r="B214" s="107" t="s">
        <v>812</v>
      </c>
      <c r="C214" s="108" t="s">
        <v>1236</v>
      </c>
      <c r="D214" s="73">
        <v>6.0000000000000001E-3</v>
      </c>
      <c r="E214" s="73">
        <v>0</v>
      </c>
      <c r="F214" s="73">
        <v>0</v>
      </c>
      <c r="G214" s="73">
        <v>0</v>
      </c>
      <c r="H214" s="73">
        <v>0</v>
      </c>
      <c r="I214" s="73">
        <v>0</v>
      </c>
      <c r="J214" s="122">
        <f>VLOOKUP(C214,'[1]17'!$C$22:$N$926,8,0)</f>
        <v>0</v>
      </c>
      <c r="K214" s="122">
        <f>VLOOKUP(C214,'[1]17'!$C$22:$N$926,9,0)</f>
        <v>0</v>
      </c>
      <c r="L214" s="122">
        <f>VLOOKUP(C214,'[1]17'!$C$22:$N$926,10,0)</f>
        <v>0</v>
      </c>
      <c r="M214" s="122">
        <f>VLOOKUP(C214,'[1]17'!$C$22:$N$926,11,0)</f>
        <v>0</v>
      </c>
      <c r="N214" s="122">
        <f>VLOOKUP(C214,'[1]17'!$C$22:$N$926,12,0)</f>
        <v>0</v>
      </c>
      <c r="O214" s="122">
        <f t="shared" si="284"/>
        <v>0</v>
      </c>
      <c r="P214" s="122">
        <f t="shared" si="285"/>
        <v>0</v>
      </c>
      <c r="Q214" s="122">
        <f t="shared" si="286"/>
        <v>0</v>
      </c>
      <c r="R214" s="122">
        <f t="shared" si="287"/>
        <v>0</v>
      </c>
      <c r="S214" s="122">
        <f t="shared" si="288"/>
        <v>0</v>
      </c>
      <c r="T214" s="122"/>
      <c r="U214" s="122"/>
      <c r="V214" s="122"/>
      <c r="W214" s="122"/>
      <c r="X214" s="122"/>
      <c r="Y214" s="122"/>
      <c r="Z214" s="122"/>
      <c r="AA214" s="122"/>
      <c r="AB214" s="122"/>
      <c r="AC214" s="122"/>
      <c r="AD214" s="122">
        <v>5.4999999999999997E-3</v>
      </c>
      <c r="AE214" s="73">
        <f t="shared" si="289"/>
        <v>0</v>
      </c>
      <c r="AF214" s="73"/>
      <c r="AG214" s="73"/>
      <c r="AH214" s="73"/>
      <c r="AI214" s="73">
        <v>0</v>
      </c>
      <c r="AJ214" s="122">
        <f>VLOOKUP(C214,'[1]17'!$C$22:$AI$926,29,0)</f>
        <v>0</v>
      </c>
      <c r="AK214" s="122">
        <f>VLOOKUP(C214,'[1]17'!$C$22:$AI$926,30,0)</f>
        <v>0</v>
      </c>
      <c r="AL214" s="122">
        <f>VLOOKUP(C214,'[1]17'!$C$22:$AI$926,31,0)</f>
        <v>0</v>
      </c>
      <c r="AM214" s="122">
        <f>VLOOKUP(C214,'[1]17'!$C$22:$AI$926,32,0)</f>
        <v>0</v>
      </c>
      <c r="AN214" s="122">
        <f>VLOOKUP(C214,'[1]17'!$C$22:$AI$926,33,0)</f>
        <v>0</v>
      </c>
      <c r="AO214" s="122">
        <f t="shared" si="290"/>
        <v>0</v>
      </c>
      <c r="AP214" s="122">
        <f t="shared" si="291"/>
        <v>0</v>
      </c>
      <c r="AQ214" s="122">
        <f t="shared" si="292"/>
        <v>0</v>
      </c>
      <c r="AR214" s="122">
        <f t="shared" si="293"/>
        <v>0</v>
      </c>
      <c r="AS214" s="122">
        <f t="shared" si="294"/>
        <v>0</v>
      </c>
      <c r="AT214" s="122"/>
      <c r="AU214" s="122"/>
      <c r="AV214" s="122"/>
      <c r="AW214" s="122"/>
      <c r="AX214" s="122"/>
      <c r="AY214" s="122"/>
      <c r="AZ214" s="122"/>
      <c r="BA214" s="122"/>
      <c r="BB214" s="122"/>
      <c r="BC214" s="122"/>
    </row>
    <row r="215" spans="1:55" s="90" customFormat="1" x14ac:dyDescent="0.3">
      <c r="A215" s="103"/>
      <c r="B215" s="110" t="s">
        <v>436</v>
      </c>
      <c r="C215" s="105"/>
      <c r="D215" s="133">
        <f t="shared" ref="D215:BC215" si="295">SUM(D216:D216)</f>
        <v>3.1497839999999999</v>
      </c>
      <c r="E215" s="133">
        <f t="shared" si="295"/>
        <v>2.6619612559999997</v>
      </c>
      <c r="F215" s="133">
        <f t="shared" si="295"/>
        <v>0</v>
      </c>
      <c r="G215" s="133">
        <f t="shared" si="295"/>
        <v>2.6175243199999998</v>
      </c>
      <c r="H215" s="133">
        <f t="shared" si="295"/>
        <v>0</v>
      </c>
      <c r="I215" s="133">
        <f t="shared" si="295"/>
        <v>4.4436935999999996E-2</v>
      </c>
      <c r="J215" s="133">
        <f t="shared" si="295"/>
        <v>4.4436935999999996E-2</v>
      </c>
      <c r="K215" s="133">
        <f t="shared" si="295"/>
        <v>0</v>
      </c>
      <c r="L215" s="133">
        <f t="shared" si="295"/>
        <v>0</v>
      </c>
      <c r="M215" s="133">
        <f t="shared" si="295"/>
        <v>0</v>
      </c>
      <c r="N215" s="133">
        <f t="shared" si="295"/>
        <v>4.4436935999999996E-2</v>
      </c>
      <c r="O215" s="133">
        <f t="shared" si="295"/>
        <v>2.6175243199999998</v>
      </c>
      <c r="P215" s="133">
        <f t="shared" si="295"/>
        <v>0</v>
      </c>
      <c r="Q215" s="133">
        <f t="shared" si="295"/>
        <v>2.6175243199999998</v>
      </c>
      <c r="R215" s="133">
        <f t="shared" si="295"/>
        <v>0</v>
      </c>
      <c r="S215" s="133">
        <f t="shared" si="295"/>
        <v>0</v>
      </c>
      <c r="T215" s="133">
        <f t="shared" si="295"/>
        <v>0</v>
      </c>
      <c r="U215" s="133">
        <f t="shared" si="295"/>
        <v>0</v>
      </c>
      <c r="V215" s="133">
        <f t="shared" si="295"/>
        <v>0</v>
      </c>
      <c r="W215" s="133">
        <f t="shared" si="295"/>
        <v>0</v>
      </c>
      <c r="X215" s="133">
        <f t="shared" si="295"/>
        <v>0</v>
      </c>
      <c r="Y215" s="133">
        <f t="shared" si="295"/>
        <v>0</v>
      </c>
      <c r="Z215" s="133">
        <f t="shared" si="295"/>
        <v>0</v>
      </c>
      <c r="AA215" s="133">
        <f t="shared" si="295"/>
        <v>0</v>
      </c>
      <c r="AB215" s="133">
        <f t="shared" si="295"/>
        <v>0</v>
      </c>
      <c r="AC215" s="133">
        <f t="shared" si="295"/>
        <v>0</v>
      </c>
      <c r="AD215" s="133">
        <f t="shared" si="295"/>
        <v>2.7355637399999999</v>
      </c>
      <c r="AE215" s="133">
        <f t="shared" si="295"/>
        <v>2.76361861</v>
      </c>
      <c r="AF215" s="133">
        <f t="shared" si="295"/>
        <v>0</v>
      </c>
      <c r="AG215" s="133">
        <f t="shared" si="295"/>
        <v>2.7265878300000002</v>
      </c>
      <c r="AH215" s="133">
        <f t="shared" si="295"/>
        <v>0</v>
      </c>
      <c r="AI215" s="133">
        <f t="shared" si="295"/>
        <v>3.7030779999999999E-2</v>
      </c>
      <c r="AJ215" s="133">
        <f t="shared" si="295"/>
        <v>2.76361861</v>
      </c>
      <c r="AK215" s="133">
        <f t="shared" si="295"/>
        <v>0</v>
      </c>
      <c r="AL215" s="133">
        <f t="shared" si="295"/>
        <v>2.7265878300000002</v>
      </c>
      <c r="AM215" s="133">
        <f t="shared" si="295"/>
        <v>0</v>
      </c>
      <c r="AN215" s="133">
        <f t="shared" si="295"/>
        <v>3.7030779999999999E-2</v>
      </c>
      <c r="AO215" s="133">
        <f t="shared" si="295"/>
        <v>0</v>
      </c>
      <c r="AP215" s="133">
        <f t="shared" si="295"/>
        <v>0</v>
      </c>
      <c r="AQ215" s="133">
        <f t="shared" si="295"/>
        <v>0</v>
      </c>
      <c r="AR215" s="133">
        <f t="shared" si="295"/>
        <v>0</v>
      </c>
      <c r="AS215" s="133">
        <f t="shared" si="295"/>
        <v>0</v>
      </c>
      <c r="AT215" s="133">
        <f t="shared" si="295"/>
        <v>0</v>
      </c>
      <c r="AU215" s="133">
        <f t="shared" si="295"/>
        <v>0</v>
      </c>
      <c r="AV215" s="133">
        <f t="shared" si="295"/>
        <v>0</v>
      </c>
      <c r="AW215" s="133">
        <f t="shared" si="295"/>
        <v>0</v>
      </c>
      <c r="AX215" s="133">
        <f t="shared" si="295"/>
        <v>0</v>
      </c>
      <c r="AY215" s="133">
        <f t="shared" si="295"/>
        <v>0</v>
      </c>
      <c r="AZ215" s="133">
        <f t="shared" si="295"/>
        <v>0</v>
      </c>
      <c r="BA215" s="133">
        <f t="shared" si="295"/>
        <v>0</v>
      </c>
      <c r="BB215" s="133">
        <f t="shared" si="295"/>
        <v>0</v>
      </c>
      <c r="BC215" s="133">
        <f t="shared" si="295"/>
        <v>0</v>
      </c>
    </row>
    <row r="216" spans="1:55" s="90" customFormat="1" ht="93.25" x14ac:dyDescent="0.3">
      <c r="A216" s="106" t="s">
        <v>1660</v>
      </c>
      <c r="B216" s="107" t="s">
        <v>437</v>
      </c>
      <c r="C216" s="108" t="s">
        <v>516</v>
      </c>
      <c r="D216" s="73">
        <v>3.1497839999999999</v>
      </c>
      <c r="E216" s="73">
        <v>2.6619612559999997</v>
      </c>
      <c r="F216" s="73">
        <v>0</v>
      </c>
      <c r="G216" s="73">
        <v>2.6175243199999998</v>
      </c>
      <c r="H216" s="73">
        <v>0</v>
      </c>
      <c r="I216" s="73">
        <v>4.4436935999999996E-2</v>
      </c>
      <c r="J216" s="122">
        <f>VLOOKUP(C216,'[1]17'!$C$22:$N$926,8,0)</f>
        <v>4.4436935999999996E-2</v>
      </c>
      <c r="K216" s="122">
        <f>VLOOKUP(C216,'[1]17'!$C$22:$N$926,9,0)</f>
        <v>0</v>
      </c>
      <c r="L216" s="122">
        <f>VLOOKUP(C216,'[1]17'!$C$22:$N$926,10,0)</f>
        <v>0</v>
      </c>
      <c r="M216" s="122">
        <f>VLOOKUP(C216,'[1]17'!$C$22:$N$926,11,0)</f>
        <v>0</v>
      </c>
      <c r="N216" s="122">
        <f>VLOOKUP(C216,'[1]17'!$C$22:$N$926,12,0)</f>
        <v>4.4436935999999996E-2</v>
      </c>
      <c r="O216" s="122">
        <f>E216-J216</f>
        <v>2.6175243199999998</v>
      </c>
      <c r="P216" s="122">
        <f t="shared" ref="P216" si="296">F216-K216</f>
        <v>0</v>
      </c>
      <c r="Q216" s="122">
        <f t="shared" ref="Q216" si="297">G216-L216</f>
        <v>2.6175243199999998</v>
      </c>
      <c r="R216" s="122">
        <f t="shared" ref="R216" si="298">H216-M216</f>
        <v>0</v>
      </c>
      <c r="S216" s="122">
        <f t="shared" ref="S216" si="299">I216-N216</f>
        <v>0</v>
      </c>
      <c r="T216" s="122"/>
      <c r="U216" s="122"/>
      <c r="V216" s="122"/>
      <c r="W216" s="122"/>
      <c r="X216" s="122"/>
      <c r="Y216" s="122"/>
      <c r="Z216" s="122"/>
      <c r="AA216" s="122"/>
      <c r="AB216" s="122"/>
      <c r="AC216" s="122"/>
      <c r="AD216" s="122">
        <v>2.7355637399999999</v>
      </c>
      <c r="AE216" s="73">
        <f>AF216+AG216+AH216+AI216</f>
        <v>2.76361861</v>
      </c>
      <c r="AF216" s="73"/>
      <c r="AG216" s="73">
        <v>2.7265878300000002</v>
      </c>
      <c r="AH216" s="73"/>
      <c r="AI216" s="73">
        <v>3.7030779999999999E-2</v>
      </c>
      <c r="AJ216" s="122">
        <f>VLOOKUP(C216,'[1]17'!$C$22:$AI$926,29,0)</f>
        <v>2.76361861</v>
      </c>
      <c r="AK216" s="122">
        <f>VLOOKUP(C216,'[1]17'!$C$22:$AI$926,30,0)</f>
        <v>0</v>
      </c>
      <c r="AL216" s="122">
        <f>VLOOKUP(C216,'[1]17'!$C$22:$AI$926,31,0)</f>
        <v>2.7265878300000002</v>
      </c>
      <c r="AM216" s="122">
        <f>VLOOKUP(C216,'[1]17'!$C$22:$AI$926,32,0)</f>
        <v>0</v>
      </c>
      <c r="AN216" s="122">
        <f>VLOOKUP(C216,'[1]17'!$C$22:$AI$926,33,0)</f>
        <v>3.7030779999999999E-2</v>
      </c>
      <c r="AO216" s="122">
        <f>AE216-AJ216</f>
        <v>0</v>
      </c>
      <c r="AP216" s="122">
        <f t="shared" ref="AP216" si="300">AF216-AK216</f>
        <v>0</v>
      </c>
      <c r="AQ216" s="122">
        <f t="shared" ref="AQ216" si="301">AG216-AL216</f>
        <v>0</v>
      </c>
      <c r="AR216" s="122">
        <f t="shared" ref="AR216" si="302">AH216-AM216</f>
        <v>0</v>
      </c>
      <c r="AS216" s="122">
        <f t="shared" ref="AS216" si="303">AI216-AN216</f>
        <v>0</v>
      </c>
      <c r="AT216" s="122"/>
      <c r="AU216" s="122"/>
      <c r="AV216" s="122"/>
      <c r="AW216" s="122"/>
      <c r="AX216" s="122"/>
      <c r="AY216" s="122"/>
      <c r="AZ216" s="122"/>
      <c r="BA216" s="122"/>
      <c r="BB216" s="122"/>
      <c r="BC216" s="122"/>
    </row>
    <row r="217" spans="1:55" s="90" customFormat="1" x14ac:dyDescent="0.3">
      <c r="A217" s="103"/>
      <c r="B217" s="110" t="s">
        <v>90</v>
      </c>
      <c r="C217" s="105"/>
      <c r="D217" s="133">
        <f t="shared" ref="D217:BC217" si="304">SUM(D218:D220)</f>
        <v>4.6590119999999997</v>
      </c>
      <c r="E217" s="133">
        <f t="shared" si="304"/>
        <v>4.0635758960000006</v>
      </c>
      <c r="F217" s="133">
        <f t="shared" si="304"/>
        <v>4.351696E-2</v>
      </c>
      <c r="G217" s="133">
        <f t="shared" si="304"/>
        <v>3.9624992800000003</v>
      </c>
      <c r="H217" s="133">
        <f t="shared" si="304"/>
        <v>0</v>
      </c>
      <c r="I217" s="133">
        <f t="shared" si="304"/>
        <v>5.7559656000000001E-2</v>
      </c>
      <c r="J217" s="133">
        <f t="shared" si="304"/>
        <v>6.9498364000000007E-2</v>
      </c>
      <c r="K217" s="133">
        <f t="shared" si="304"/>
        <v>4.351696E-2</v>
      </c>
      <c r="L217" s="133">
        <f t="shared" si="304"/>
        <v>0</v>
      </c>
      <c r="M217" s="133">
        <f t="shared" si="304"/>
        <v>0</v>
      </c>
      <c r="N217" s="133">
        <f t="shared" si="304"/>
        <v>2.5981403999999996E-2</v>
      </c>
      <c r="O217" s="133">
        <f t="shared" si="304"/>
        <v>3.9940775320000004</v>
      </c>
      <c r="P217" s="133">
        <f t="shared" si="304"/>
        <v>0</v>
      </c>
      <c r="Q217" s="133">
        <f t="shared" si="304"/>
        <v>3.9624992800000003</v>
      </c>
      <c r="R217" s="133">
        <f t="shared" si="304"/>
        <v>0</v>
      </c>
      <c r="S217" s="133">
        <f t="shared" si="304"/>
        <v>3.1578252000000001E-2</v>
      </c>
      <c r="T217" s="133">
        <f t="shared" si="304"/>
        <v>0</v>
      </c>
      <c r="U217" s="133">
        <f t="shared" si="304"/>
        <v>0</v>
      </c>
      <c r="V217" s="133">
        <f t="shared" si="304"/>
        <v>0</v>
      </c>
      <c r="W217" s="133">
        <f t="shared" si="304"/>
        <v>0</v>
      </c>
      <c r="X217" s="133">
        <f t="shared" si="304"/>
        <v>0</v>
      </c>
      <c r="Y217" s="133">
        <f t="shared" si="304"/>
        <v>0</v>
      </c>
      <c r="Z217" s="133">
        <f t="shared" si="304"/>
        <v>0</v>
      </c>
      <c r="AA217" s="133">
        <f t="shared" si="304"/>
        <v>0</v>
      </c>
      <c r="AB217" s="133">
        <f t="shared" si="304"/>
        <v>0</v>
      </c>
      <c r="AC217" s="133">
        <f t="shared" si="304"/>
        <v>0</v>
      </c>
      <c r="AD217" s="133">
        <f t="shared" si="304"/>
        <v>4.2375600000000002</v>
      </c>
      <c r="AE217" s="133">
        <f t="shared" si="304"/>
        <v>3.3863132400000002</v>
      </c>
      <c r="AF217" s="133">
        <f t="shared" si="304"/>
        <v>3.6264130000000006E-2</v>
      </c>
      <c r="AG217" s="133">
        <f t="shared" si="304"/>
        <v>3.30208273</v>
      </c>
      <c r="AH217" s="133">
        <f t="shared" si="304"/>
        <v>0</v>
      </c>
      <c r="AI217" s="133">
        <f t="shared" si="304"/>
        <v>4.7966380000000003E-2</v>
      </c>
      <c r="AJ217" s="133">
        <f t="shared" si="304"/>
        <v>5.7915300000000003E-2</v>
      </c>
      <c r="AK217" s="133">
        <f t="shared" si="304"/>
        <v>3.6264130000000006E-2</v>
      </c>
      <c r="AL217" s="133">
        <f t="shared" si="304"/>
        <v>0</v>
      </c>
      <c r="AM217" s="133">
        <f t="shared" si="304"/>
        <v>0</v>
      </c>
      <c r="AN217" s="133">
        <f t="shared" si="304"/>
        <v>2.1651170000000001E-2</v>
      </c>
      <c r="AO217" s="133">
        <f t="shared" si="304"/>
        <v>3.3283979400000003</v>
      </c>
      <c r="AP217" s="133">
        <f t="shared" si="304"/>
        <v>0</v>
      </c>
      <c r="AQ217" s="133">
        <f t="shared" si="304"/>
        <v>3.30208273</v>
      </c>
      <c r="AR217" s="133">
        <f t="shared" si="304"/>
        <v>0</v>
      </c>
      <c r="AS217" s="133">
        <f t="shared" si="304"/>
        <v>2.6315209999999999E-2</v>
      </c>
      <c r="AT217" s="133">
        <f t="shared" si="304"/>
        <v>0</v>
      </c>
      <c r="AU217" s="133">
        <f t="shared" si="304"/>
        <v>0</v>
      </c>
      <c r="AV217" s="133">
        <f t="shared" si="304"/>
        <v>0</v>
      </c>
      <c r="AW217" s="133">
        <f t="shared" si="304"/>
        <v>0</v>
      </c>
      <c r="AX217" s="133">
        <f t="shared" si="304"/>
        <v>0</v>
      </c>
      <c r="AY217" s="133">
        <f t="shared" si="304"/>
        <v>0</v>
      </c>
      <c r="AZ217" s="133">
        <f t="shared" si="304"/>
        <v>0</v>
      </c>
      <c r="BA217" s="133">
        <f t="shared" si="304"/>
        <v>0</v>
      </c>
      <c r="BB217" s="133">
        <f t="shared" si="304"/>
        <v>0</v>
      </c>
      <c r="BC217" s="133">
        <f t="shared" si="304"/>
        <v>0</v>
      </c>
    </row>
    <row r="218" spans="1:55" s="90" customFormat="1" ht="62.2" x14ac:dyDescent="0.3">
      <c r="A218" s="106" t="s">
        <v>1661</v>
      </c>
      <c r="B218" s="107" t="s">
        <v>438</v>
      </c>
      <c r="C218" s="108" t="s">
        <v>517</v>
      </c>
      <c r="D218" s="73">
        <v>0.12</v>
      </c>
      <c r="E218" s="73">
        <v>4.8857560000000001E-2</v>
      </c>
      <c r="F218" s="73">
        <v>4.351696E-2</v>
      </c>
      <c r="G218" s="73">
        <v>0</v>
      </c>
      <c r="H218" s="73">
        <v>0</v>
      </c>
      <c r="I218" s="73">
        <v>5.3405999999999992E-3</v>
      </c>
      <c r="J218" s="122">
        <f>VLOOKUP(C218,'[1]17'!$C$22:$N$926,8,0)</f>
        <v>4.5867999999999999E-2</v>
      </c>
      <c r="K218" s="122">
        <f>VLOOKUP(C218,'[1]17'!$C$22:$N$926,9,0)</f>
        <v>4.351696E-2</v>
      </c>
      <c r="L218" s="122">
        <f>VLOOKUP(C218,'[1]17'!$C$22:$N$926,10,0)</f>
        <v>0</v>
      </c>
      <c r="M218" s="122">
        <f>VLOOKUP(C218,'[1]17'!$C$22:$N$926,11,0)</f>
        <v>0</v>
      </c>
      <c r="N218" s="122">
        <f>VLOOKUP(C218,'[1]17'!$C$22:$N$926,12,0)</f>
        <v>2.35104E-3</v>
      </c>
      <c r="O218" s="122">
        <f t="shared" ref="O218:O220" si="305">E218-J218</f>
        <v>2.9895600000000022E-3</v>
      </c>
      <c r="P218" s="122">
        <f t="shared" ref="P218:P220" si="306">F218-K218</f>
        <v>0</v>
      </c>
      <c r="Q218" s="122">
        <f t="shared" ref="Q218:Q220" si="307">G218-L218</f>
        <v>0</v>
      </c>
      <c r="R218" s="122">
        <f t="shared" ref="R218:R220" si="308">H218-M218</f>
        <v>0</v>
      </c>
      <c r="S218" s="122">
        <f t="shared" ref="S218:S220" si="309">I218-N218</f>
        <v>2.9895599999999992E-3</v>
      </c>
      <c r="T218" s="122"/>
      <c r="U218" s="122"/>
      <c r="V218" s="122"/>
      <c r="W218" s="122"/>
      <c r="X218" s="122"/>
      <c r="Y218" s="122"/>
      <c r="Z218" s="122"/>
      <c r="AA218" s="122"/>
      <c r="AB218" s="122"/>
      <c r="AC218" s="122"/>
      <c r="AD218" s="122">
        <v>0.11000000000000003</v>
      </c>
      <c r="AE218" s="73">
        <f t="shared" ref="AE218:AE220" si="310">AF218+AG218+AH218+AI218</f>
        <v>4.0714630000000002E-2</v>
      </c>
      <c r="AF218" s="73">
        <v>3.6264130000000006E-2</v>
      </c>
      <c r="AG218" s="73"/>
      <c r="AH218" s="73"/>
      <c r="AI218" s="73">
        <v>4.4504999999999996E-3</v>
      </c>
      <c r="AJ218" s="122">
        <f>VLOOKUP(C218,'[1]17'!$C$22:$AI$926,29,0)</f>
        <v>3.8223330000000007E-2</v>
      </c>
      <c r="AK218" s="122">
        <f>VLOOKUP(C218,'[1]17'!$C$22:$AI$926,30,0)</f>
        <v>3.6264130000000006E-2</v>
      </c>
      <c r="AL218" s="122">
        <f>VLOOKUP(C218,'[1]17'!$C$22:$AI$926,31,0)</f>
        <v>0</v>
      </c>
      <c r="AM218" s="122">
        <f>VLOOKUP(C218,'[1]17'!$C$22:$AI$926,32,0)</f>
        <v>0</v>
      </c>
      <c r="AN218" s="122">
        <f>VLOOKUP(C218,'[1]17'!$C$22:$AI$926,33,0)</f>
        <v>1.9591999999999999E-3</v>
      </c>
      <c r="AO218" s="122">
        <f t="shared" ref="AO218:AO220" si="311">AE218-AJ218</f>
        <v>2.4912999999999949E-3</v>
      </c>
      <c r="AP218" s="122">
        <f t="shared" ref="AP218:AP220" si="312">AF218-AK218</f>
        <v>0</v>
      </c>
      <c r="AQ218" s="122">
        <f t="shared" ref="AQ218:AQ220" si="313">AG218-AL218</f>
        <v>0</v>
      </c>
      <c r="AR218" s="122">
        <f t="shared" ref="AR218:AR220" si="314">AH218-AM218</f>
        <v>0</v>
      </c>
      <c r="AS218" s="122">
        <f t="shared" ref="AS218:AS220" si="315">AI218-AN218</f>
        <v>2.4912999999999997E-3</v>
      </c>
      <c r="AT218" s="122"/>
      <c r="AU218" s="122"/>
      <c r="AV218" s="122"/>
      <c r="AW218" s="122"/>
      <c r="AX218" s="122"/>
      <c r="AY218" s="122"/>
      <c r="AZ218" s="122"/>
      <c r="BA218" s="122"/>
      <c r="BB218" s="122"/>
      <c r="BC218" s="122"/>
    </row>
    <row r="219" spans="1:55" s="90" customFormat="1" ht="46.65" x14ac:dyDescent="0.3">
      <c r="A219" s="106" t="s">
        <v>1660</v>
      </c>
      <c r="B219" s="107" t="s">
        <v>439</v>
      </c>
      <c r="C219" s="108" t="s">
        <v>518</v>
      </c>
      <c r="D219" s="73">
        <v>1.2061200000000001</v>
      </c>
      <c r="E219" s="73">
        <v>4.0147183360000005</v>
      </c>
      <c r="F219" s="73">
        <v>0</v>
      </c>
      <c r="G219" s="73">
        <v>3.9624992800000003</v>
      </c>
      <c r="H219" s="73">
        <v>0</v>
      </c>
      <c r="I219" s="73">
        <v>5.2219056E-2</v>
      </c>
      <c r="J219" s="122">
        <f>VLOOKUP(C219,'[1]17'!$C$22:$N$926,8,0)</f>
        <v>2.3630364000000001E-2</v>
      </c>
      <c r="K219" s="122">
        <f>VLOOKUP(C219,'[1]17'!$C$22:$N$926,9,0)</f>
        <v>0</v>
      </c>
      <c r="L219" s="122">
        <f>VLOOKUP(C219,'[1]17'!$C$22:$N$926,10,0)</f>
        <v>0</v>
      </c>
      <c r="M219" s="122">
        <f>VLOOKUP(C219,'[1]17'!$C$22:$N$926,11,0)</f>
        <v>0</v>
      </c>
      <c r="N219" s="122">
        <f>VLOOKUP(C219,'[1]17'!$C$22:$N$926,12,0)</f>
        <v>2.3630363999999997E-2</v>
      </c>
      <c r="O219" s="122">
        <f t="shared" si="305"/>
        <v>3.9910879720000003</v>
      </c>
      <c r="P219" s="122">
        <f t="shared" si="306"/>
        <v>0</v>
      </c>
      <c r="Q219" s="122">
        <f t="shared" si="307"/>
        <v>3.9624992800000003</v>
      </c>
      <c r="R219" s="122">
        <f t="shared" si="308"/>
        <v>0</v>
      </c>
      <c r="S219" s="122">
        <f t="shared" si="309"/>
        <v>2.8588692000000002E-2</v>
      </c>
      <c r="T219" s="122"/>
      <c r="U219" s="122"/>
      <c r="V219" s="122"/>
      <c r="W219" s="122"/>
      <c r="X219" s="122"/>
      <c r="Y219" s="122"/>
      <c r="Z219" s="122"/>
      <c r="AA219" s="122"/>
      <c r="AB219" s="122"/>
      <c r="AC219" s="122"/>
      <c r="AD219" s="122">
        <v>1.10561</v>
      </c>
      <c r="AE219" s="73">
        <f t="shared" si="310"/>
        <v>3.3455986100000001</v>
      </c>
      <c r="AF219" s="73"/>
      <c r="AG219" s="73">
        <v>3.30208273</v>
      </c>
      <c r="AH219" s="73"/>
      <c r="AI219" s="73">
        <v>4.351588E-2</v>
      </c>
      <c r="AJ219" s="122">
        <f>VLOOKUP(C219,'[1]17'!$C$22:$AI$926,29,0)</f>
        <v>1.969197E-2</v>
      </c>
      <c r="AK219" s="122">
        <f>VLOOKUP(C219,'[1]17'!$C$22:$AI$926,30,0)</f>
        <v>0</v>
      </c>
      <c r="AL219" s="122">
        <f>VLOOKUP(C219,'[1]17'!$C$22:$AI$926,31,0)</f>
        <v>0</v>
      </c>
      <c r="AM219" s="122">
        <f>VLOOKUP(C219,'[1]17'!$C$22:$AI$926,32,0)</f>
        <v>0</v>
      </c>
      <c r="AN219" s="122">
        <f>VLOOKUP(C219,'[1]17'!$C$22:$AI$926,33,0)</f>
        <v>1.969197E-2</v>
      </c>
      <c r="AO219" s="122">
        <f t="shared" si="311"/>
        <v>3.3259066400000004</v>
      </c>
      <c r="AP219" s="122">
        <f t="shared" si="312"/>
        <v>0</v>
      </c>
      <c r="AQ219" s="122">
        <f t="shared" si="313"/>
        <v>3.30208273</v>
      </c>
      <c r="AR219" s="122">
        <f t="shared" si="314"/>
        <v>0</v>
      </c>
      <c r="AS219" s="122">
        <f t="shared" si="315"/>
        <v>2.382391E-2</v>
      </c>
      <c r="AT219" s="122"/>
      <c r="AU219" s="122"/>
      <c r="AV219" s="122"/>
      <c r="AW219" s="122"/>
      <c r="AX219" s="122"/>
      <c r="AY219" s="122"/>
      <c r="AZ219" s="122"/>
      <c r="BA219" s="122"/>
      <c r="BB219" s="122"/>
      <c r="BC219" s="122"/>
    </row>
    <row r="220" spans="1:55" s="90" customFormat="1" ht="46.65" x14ac:dyDescent="0.3">
      <c r="A220" s="106" t="s">
        <v>1660</v>
      </c>
      <c r="B220" s="107" t="s">
        <v>813</v>
      </c>
      <c r="C220" s="108" t="s">
        <v>1237</v>
      </c>
      <c r="D220" s="73">
        <v>3.3328919999999997</v>
      </c>
      <c r="E220" s="73">
        <v>0</v>
      </c>
      <c r="F220" s="73">
        <v>0</v>
      </c>
      <c r="G220" s="73">
        <v>0</v>
      </c>
      <c r="H220" s="73">
        <v>0</v>
      </c>
      <c r="I220" s="73">
        <v>0</v>
      </c>
      <c r="J220" s="122">
        <f>VLOOKUP(C220,'[1]17'!$C$22:$N$926,8,0)</f>
        <v>0</v>
      </c>
      <c r="K220" s="122">
        <f>VLOOKUP(C220,'[1]17'!$C$22:$N$926,9,0)</f>
        <v>0</v>
      </c>
      <c r="L220" s="122">
        <f>VLOOKUP(C220,'[1]17'!$C$22:$N$926,10,0)</f>
        <v>0</v>
      </c>
      <c r="M220" s="122">
        <f>VLOOKUP(C220,'[1]17'!$C$22:$N$926,11,0)</f>
        <v>0</v>
      </c>
      <c r="N220" s="122">
        <f>VLOOKUP(C220,'[1]17'!$C$22:$N$926,12,0)</f>
        <v>0</v>
      </c>
      <c r="O220" s="122">
        <f t="shared" si="305"/>
        <v>0</v>
      </c>
      <c r="P220" s="122">
        <f t="shared" si="306"/>
        <v>0</v>
      </c>
      <c r="Q220" s="122">
        <f t="shared" si="307"/>
        <v>0</v>
      </c>
      <c r="R220" s="122">
        <f t="shared" si="308"/>
        <v>0</v>
      </c>
      <c r="S220" s="122">
        <f t="shared" si="309"/>
        <v>0</v>
      </c>
      <c r="T220" s="122"/>
      <c r="U220" s="122"/>
      <c r="V220" s="122"/>
      <c r="W220" s="122"/>
      <c r="X220" s="122"/>
      <c r="Y220" s="122"/>
      <c r="Z220" s="122"/>
      <c r="AA220" s="122"/>
      <c r="AB220" s="122"/>
      <c r="AC220" s="122"/>
      <c r="AD220" s="122">
        <v>3.0219500000000004</v>
      </c>
      <c r="AE220" s="73">
        <f t="shared" si="310"/>
        <v>0</v>
      </c>
      <c r="AF220" s="73"/>
      <c r="AG220" s="73"/>
      <c r="AH220" s="73"/>
      <c r="AI220" s="73">
        <v>0</v>
      </c>
      <c r="AJ220" s="122">
        <f>VLOOKUP(C220,'[1]17'!$C$22:$AI$926,29,0)</f>
        <v>0</v>
      </c>
      <c r="AK220" s="122">
        <f>VLOOKUP(C220,'[1]17'!$C$22:$AI$926,30,0)</f>
        <v>0</v>
      </c>
      <c r="AL220" s="122">
        <f>VLOOKUP(C220,'[1]17'!$C$22:$AI$926,31,0)</f>
        <v>0</v>
      </c>
      <c r="AM220" s="122">
        <f>VLOOKUP(C220,'[1]17'!$C$22:$AI$926,32,0)</f>
        <v>0</v>
      </c>
      <c r="AN220" s="122">
        <f>VLOOKUP(C220,'[1]17'!$C$22:$AI$926,33,0)</f>
        <v>0</v>
      </c>
      <c r="AO220" s="122">
        <f t="shared" si="311"/>
        <v>0</v>
      </c>
      <c r="AP220" s="122">
        <f t="shared" si="312"/>
        <v>0</v>
      </c>
      <c r="AQ220" s="122">
        <f t="shared" si="313"/>
        <v>0</v>
      </c>
      <c r="AR220" s="122">
        <f t="shared" si="314"/>
        <v>0</v>
      </c>
      <c r="AS220" s="122">
        <f t="shared" si="315"/>
        <v>0</v>
      </c>
      <c r="AT220" s="122"/>
      <c r="AU220" s="122"/>
      <c r="AV220" s="122"/>
      <c r="AW220" s="122"/>
      <c r="AX220" s="122"/>
      <c r="AY220" s="122"/>
      <c r="AZ220" s="122"/>
      <c r="BA220" s="122"/>
      <c r="BB220" s="122"/>
      <c r="BC220" s="122"/>
    </row>
    <row r="221" spans="1:55" s="90" customFormat="1" x14ac:dyDescent="0.3">
      <c r="A221" s="103"/>
      <c r="B221" s="110" t="s">
        <v>61</v>
      </c>
      <c r="C221" s="105"/>
      <c r="D221" s="133">
        <f t="shared" ref="D221:BC221" si="316">SUM(D222:D224)</f>
        <v>7.1813520000000013</v>
      </c>
      <c r="E221" s="133">
        <f t="shared" si="316"/>
        <v>0.31578925200000002</v>
      </c>
      <c r="F221" s="133">
        <f t="shared" si="316"/>
        <v>0</v>
      </c>
      <c r="G221" s="133">
        <f t="shared" si="316"/>
        <v>0</v>
      </c>
      <c r="H221" s="133">
        <f t="shared" si="316"/>
        <v>0</v>
      </c>
      <c r="I221" s="133">
        <f t="shared" si="316"/>
        <v>0.31578925200000002</v>
      </c>
      <c r="J221" s="133">
        <f t="shared" si="316"/>
        <v>0.13992675599999996</v>
      </c>
      <c r="K221" s="133">
        <f t="shared" si="316"/>
        <v>0</v>
      </c>
      <c r="L221" s="133">
        <f t="shared" si="316"/>
        <v>0</v>
      </c>
      <c r="M221" s="133">
        <f t="shared" si="316"/>
        <v>0</v>
      </c>
      <c r="N221" s="133">
        <f t="shared" si="316"/>
        <v>0.13992675599999996</v>
      </c>
      <c r="O221" s="133">
        <f t="shared" si="316"/>
        <v>0.17586249600000003</v>
      </c>
      <c r="P221" s="133">
        <f t="shared" si="316"/>
        <v>0</v>
      </c>
      <c r="Q221" s="133">
        <f t="shared" si="316"/>
        <v>0</v>
      </c>
      <c r="R221" s="133">
        <f t="shared" si="316"/>
        <v>0</v>
      </c>
      <c r="S221" s="133">
        <f t="shared" si="316"/>
        <v>0.17586249600000003</v>
      </c>
      <c r="T221" s="133">
        <f t="shared" si="316"/>
        <v>0</v>
      </c>
      <c r="U221" s="133">
        <f t="shared" si="316"/>
        <v>0</v>
      </c>
      <c r="V221" s="133">
        <f t="shared" si="316"/>
        <v>0</v>
      </c>
      <c r="W221" s="133">
        <f t="shared" si="316"/>
        <v>0</v>
      </c>
      <c r="X221" s="133">
        <f t="shared" si="316"/>
        <v>0</v>
      </c>
      <c r="Y221" s="133">
        <f t="shared" si="316"/>
        <v>0</v>
      </c>
      <c r="Z221" s="133">
        <f t="shared" si="316"/>
        <v>0</v>
      </c>
      <c r="AA221" s="133">
        <f t="shared" si="316"/>
        <v>0</v>
      </c>
      <c r="AB221" s="133">
        <f t="shared" si="316"/>
        <v>0</v>
      </c>
      <c r="AC221" s="133">
        <f t="shared" si="316"/>
        <v>0</v>
      </c>
      <c r="AD221" s="133">
        <f t="shared" si="316"/>
        <v>21.043524999999995</v>
      </c>
      <c r="AE221" s="133">
        <f t="shared" si="316"/>
        <v>0.26315770999999999</v>
      </c>
      <c r="AF221" s="133">
        <f t="shared" si="316"/>
        <v>0</v>
      </c>
      <c r="AG221" s="133">
        <f t="shared" si="316"/>
        <v>0</v>
      </c>
      <c r="AH221" s="133">
        <f t="shared" si="316"/>
        <v>0</v>
      </c>
      <c r="AI221" s="133">
        <f t="shared" si="316"/>
        <v>0.26315770999999999</v>
      </c>
      <c r="AJ221" s="133">
        <f t="shared" si="316"/>
        <v>0.11660562999999999</v>
      </c>
      <c r="AK221" s="133">
        <f t="shared" si="316"/>
        <v>0</v>
      </c>
      <c r="AL221" s="133">
        <f t="shared" si="316"/>
        <v>0</v>
      </c>
      <c r="AM221" s="133">
        <f t="shared" si="316"/>
        <v>0</v>
      </c>
      <c r="AN221" s="133">
        <f t="shared" si="316"/>
        <v>0.11660562999999999</v>
      </c>
      <c r="AO221" s="133">
        <f t="shared" si="316"/>
        <v>0.14655208000000003</v>
      </c>
      <c r="AP221" s="133">
        <f t="shared" si="316"/>
        <v>0</v>
      </c>
      <c r="AQ221" s="133">
        <f t="shared" si="316"/>
        <v>0</v>
      </c>
      <c r="AR221" s="133">
        <f t="shared" si="316"/>
        <v>0</v>
      </c>
      <c r="AS221" s="133">
        <f t="shared" si="316"/>
        <v>0.14655208</v>
      </c>
      <c r="AT221" s="133">
        <f t="shared" si="316"/>
        <v>0</v>
      </c>
      <c r="AU221" s="133">
        <f t="shared" si="316"/>
        <v>0</v>
      </c>
      <c r="AV221" s="133">
        <f t="shared" si="316"/>
        <v>0</v>
      </c>
      <c r="AW221" s="133">
        <f t="shared" si="316"/>
        <v>0</v>
      </c>
      <c r="AX221" s="133">
        <f t="shared" si="316"/>
        <v>0</v>
      </c>
      <c r="AY221" s="133">
        <f t="shared" si="316"/>
        <v>0</v>
      </c>
      <c r="AZ221" s="133">
        <f t="shared" si="316"/>
        <v>0</v>
      </c>
      <c r="BA221" s="133">
        <f t="shared" si="316"/>
        <v>0</v>
      </c>
      <c r="BB221" s="133">
        <f t="shared" si="316"/>
        <v>0</v>
      </c>
      <c r="BC221" s="133">
        <f t="shared" si="316"/>
        <v>0</v>
      </c>
    </row>
    <row r="222" spans="1:55" s="90" customFormat="1" ht="31.1" x14ac:dyDescent="0.3">
      <c r="A222" s="106" t="s">
        <v>1660</v>
      </c>
      <c r="B222" s="107" t="s">
        <v>440</v>
      </c>
      <c r="C222" s="108" t="s">
        <v>519</v>
      </c>
      <c r="D222" s="73">
        <v>6.4725720000000013</v>
      </c>
      <c r="E222" s="73">
        <v>0.28806214800000002</v>
      </c>
      <c r="F222" s="73">
        <v>0</v>
      </c>
      <c r="G222" s="73">
        <v>0</v>
      </c>
      <c r="H222" s="73">
        <v>0</v>
      </c>
      <c r="I222" s="73">
        <v>0.28806214800000002</v>
      </c>
      <c r="J222" s="122">
        <f>VLOOKUP(C222,'[1]17'!$C$22:$N$926,8,0)</f>
        <v>0.12681111599999997</v>
      </c>
      <c r="K222" s="122">
        <f>VLOOKUP(C222,'[1]17'!$C$22:$N$926,9,0)</f>
        <v>0</v>
      </c>
      <c r="L222" s="122">
        <f>VLOOKUP(C222,'[1]17'!$C$22:$N$926,10,0)</f>
        <v>0</v>
      </c>
      <c r="M222" s="122">
        <f>VLOOKUP(C222,'[1]17'!$C$22:$N$926,11,0)</f>
        <v>0</v>
      </c>
      <c r="N222" s="122">
        <f>VLOOKUP(C222,'[1]17'!$C$22:$N$926,12,0)</f>
        <v>0.12681111599999997</v>
      </c>
      <c r="O222" s="122">
        <f t="shared" ref="O222:O224" si="317">E222-J222</f>
        <v>0.16125103200000004</v>
      </c>
      <c r="P222" s="122">
        <f t="shared" ref="P222:P224" si="318">F222-K222</f>
        <v>0</v>
      </c>
      <c r="Q222" s="122">
        <f t="shared" ref="Q222:Q224" si="319">G222-L222</f>
        <v>0</v>
      </c>
      <c r="R222" s="122">
        <f t="shared" ref="R222:R224" si="320">H222-M222</f>
        <v>0</v>
      </c>
      <c r="S222" s="122">
        <f t="shared" ref="S222:S224" si="321">I222-N222</f>
        <v>0.16125103200000004</v>
      </c>
      <c r="T222" s="122"/>
      <c r="U222" s="122"/>
      <c r="V222" s="122"/>
      <c r="W222" s="122"/>
      <c r="X222" s="122"/>
      <c r="Y222" s="122"/>
      <c r="Z222" s="122"/>
      <c r="AA222" s="122"/>
      <c r="AB222" s="122"/>
      <c r="AC222" s="122"/>
      <c r="AD222" s="122">
        <v>20.393809999999998</v>
      </c>
      <c r="AE222" s="73">
        <f t="shared" ref="AE222:AE224" si="322">AF222+AG222+AH222+AI222</f>
        <v>0.24005179000000001</v>
      </c>
      <c r="AF222" s="73"/>
      <c r="AG222" s="73"/>
      <c r="AH222" s="73"/>
      <c r="AI222" s="73">
        <v>0.24005179000000001</v>
      </c>
      <c r="AJ222" s="122">
        <f>VLOOKUP(C222,'[1]17'!$C$22:$AI$926,29,0)</f>
        <v>0.10567592999999999</v>
      </c>
      <c r="AK222" s="122">
        <f>VLOOKUP(C222,'[1]17'!$C$22:$AI$926,30,0)</f>
        <v>0</v>
      </c>
      <c r="AL222" s="122">
        <f>VLOOKUP(C222,'[1]17'!$C$22:$AI$926,31,0)</f>
        <v>0</v>
      </c>
      <c r="AM222" s="122">
        <f>VLOOKUP(C222,'[1]17'!$C$22:$AI$926,32,0)</f>
        <v>0</v>
      </c>
      <c r="AN222" s="122">
        <f>VLOOKUP(C222,'[1]17'!$C$22:$AI$926,33,0)</f>
        <v>0.10567592999999999</v>
      </c>
      <c r="AO222" s="122">
        <f t="shared" ref="AO222:AO224" si="323">AE222-AJ222</f>
        <v>0.13437586000000001</v>
      </c>
      <c r="AP222" s="122">
        <f t="shared" ref="AP222:AP224" si="324">AF222-AK222</f>
        <v>0</v>
      </c>
      <c r="AQ222" s="122">
        <f t="shared" ref="AQ222:AQ224" si="325">AG222-AL222</f>
        <v>0</v>
      </c>
      <c r="AR222" s="122">
        <f t="shared" ref="AR222:AR224" si="326">AH222-AM222</f>
        <v>0</v>
      </c>
      <c r="AS222" s="122">
        <f t="shared" ref="AS222:AS224" si="327">AI222-AN222</f>
        <v>0.13437586000000001</v>
      </c>
      <c r="AT222" s="122"/>
      <c r="AU222" s="122"/>
      <c r="AV222" s="122"/>
      <c r="AW222" s="122"/>
      <c r="AX222" s="122"/>
      <c r="AY222" s="122"/>
      <c r="AZ222" s="122"/>
      <c r="BA222" s="122"/>
      <c r="BB222" s="122"/>
      <c r="BC222" s="122"/>
    </row>
    <row r="223" spans="1:55" s="90" customFormat="1" ht="46.65" x14ac:dyDescent="0.3">
      <c r="A223" s="106" t="s">
        <v>1660</v>
      </c>
      <c r="B223" s="107" t="s">
        <v>814</v>
      </c>
      <c r="C223" s="108" t="s">
        <v>1238</v>
      </c>
      <c r="D223" s="73">
        <v>0.58650000000000002</v>
      </c>
      <c r="E223" s="73">
        <v>2.6102219999999999E-2</v>
      </c>
      <c r="F223" s="73">
        <v>0</v>
      </c>
      <c r="G223" s="73">
        <v>0</v>
      </c>
      <c r="H223" s="73">
        <v>0</v>
      </c>
      <c r="I223" s="73">
        <v>2.6102219999999999E-2</v>
      </c>
      <c r="J223" s="122">
        <f>VLOOKUP(C223,'[1]17'!$C$22:$N$926,8,0)</f>
        <v>1.1490756E-2</v>
      </c>
      <c r="K223" s="122">
        <f>VLOOKUP(C223,'[1]17'!$C$22:$N$926,9,0)</f>
        <v>0</v>
      </c>
      <c r="L223" s="122">
        <f>VLOOKUP(C223,'[1]17'!$C$22:$N$926,10,0)</f>
        <v>0</v>
      </c>
      <c r="M223" s="122">
        <f>VLOOKUP(C223,'[1]17'!$C$22:$N$926,11,0)</f>
        <v>0</v>
      </c>
      <c r="N223" s="122">
        <f>VLOOKUP(C223,'[1]17'!$C$22:$N$926,12,0)</f>
        <v>1.1490756E-2</v>
      </c>
      <c r="O223" s="122">
        <f t="shared" si="317"/>
        <v>1.4611463999999999E-2</v>
      </c>
      <c r="P223" s="122">
        <f t="shared" si="318"/>
        <v>0</v>
      </c>
      <c r="Q223" s="122">
        <f t="shared" si="319"/>
        <v>0</v>
      </c>
      <c r="R223" s="122">
        <f t="shared" si="320"/>
        <v>0</v>
      </c>
      <c r="S223" s="122">
        <f t="shared" si="321"/>
        <v>1.4611463999999999E-2</v>
      </c>
      <c r="T223" s="122"/>
      <c r="U223" s="122"/>
      <c r="V223" s="122"/>
      <c r="W223" s="122"/>
      <c r="X223" s="122"/>
      <c r="Y223" s="122"/>
      <c r="Z223" s="122"/>
      <c r="AA223" s="122"/>
      <c r="AB223" s="122"/>
      <c r="AC223" s="122"/>
      <c r="AD223" s="122">
        <v>0.53762500000000002</v>
      </c>
      <c r="AE223" s="73">
        <f t="shared" si="322"/>
        <v>2.175185E-2</v>
      </c>
      <c r="AF223" s="73"/>
      <c r="AG223" s="73"/>
      <c r="AH223" s="73"/>
      <c r="AI223" s="73">
        <v>2.175185E-2</v>
      </c>
      <c r="AJ223" s="122">
        <f>VLOOKUP(C223,'[1]17'!$C$22:$AI$926,29,0)</f>
        <v>9.5756299999999982E-3</v>
      </c>
      <c r="AK223" s="122">
        <f>VLOOKUP(C223,'[1]17'!$C$22:$AI$926,30,0)</f>
        <v>0</v>
      </c>
      <c r="AL223" s="122">
        <f>VLOOKUP(C223,'[1]17'!$C$22:$AI$926,31,0)</f>
        <v>0</v>
      </c>
      <c r="AM223" s="122">
        <f>VLOOKUP(C223,'[1]17'!$C$22:$AI$926,32,0)</f>
        <v>0</v>
      </c>
      <c r="AN223" s="122">
        <f>VLOOKUP(C223,'[1]17'!$C$22:$AI$926,33,0)</f>
        <v>9.5756299999999999E-3</v>
      </c>
      <c r="AO223" s="122">
        <f t="shared" si="323"/>
        <v>1.2176220000000001E-2</v>
      </c>
      <c r="AP223" s="122">
        <f t="shared" si="324"/>
        <v>0</v>
      </c>
      <c r="AQ223" s="122">
        <f t="shared" si="325"/>
        <v>0</v>
      </c>
      <c r="AR223" s="122">
        <f t="shared" si="326"/>
        <v>0</v>
      </c>
      <c r="AS223" s="122">
        <f t="shared" si="327"/>
        <v>1.217622E-2</v>
      </c>
      <c r="AT223" s="122"/>
      <c r="AU223" s="122"/>
      <c r="AV223" s="122"/>
      <c r="AW223" s="122"/>
      <c r="AX223" s="122"/>
      <c r="AY223" s="122"/>
      <c r="AZ223" s="122"/>
      <c r="BA223" s="122"/>
      <c r="BB223" s="122"/>
      <c r="BC223" s="122"/>
    </row>
    <row r="224" spans="1:55" s="90" customFormat="1" ht="62.2" x14ac:dyDescent="0.3">
      <c r="A224" s="106" t="s">
        <v>1661</v>
      </c>
      <c r="B224" s="107" t="s">
        <v>1720</v>
      </c>
      <c r="C224" s="108" t="s">
        <v>1239</v>
      </c>
      <c r="D224" s="73">
        <v>0.12228</v>
      </c>
      <c r="E224" s="73">
        <v>1.6248840000000003E-3</v>
      </c>
      <c r="F224" s="73">
        <v>0</v>
      </c>
      <c r="G224" s="73">
        <v>0</v>
      </c>
      <c r="H224" s="73">
        <v>0</v>
      </c>
      <c r="I224" s="73">
        <v>1.6248840000000003E-3</v>
      </c>
      <c r="J224" s="122">
        <f>VLOOKUP(C224,'[1]17'!$C$22:$N$926,8,0)</f>
        <v>1.6248840000000001E-3</v>
      </c>
      <c r="K224" s="122">
        <f>VLOOKUP(C224,'[1]17'!$C$22:$N$926,9,0)</f>
        <v>0</v>
      </c>
      <c r="L224" s="122">
        <f>VLOOKUP(C224,'[1]17'!$C$22:$N$926,10,0)</f>
        <v>0</v>
      </c>
      <c r="M224" s="122">
        <f>VLOOKUP(C224,'[1]17'!$C$22:$N$926,11,0)</f>
        <v>0</v>
      </c>
      <c r="N224" s="122">
        <f>VLOOKUP(C224,'[1]17'!$C$22:$N$926,12,0)</f>
        <v>1.6248840000000003E-3</v>
      </c>
      <c r="O224" s="122">
        <f t="shared" si="317"/>
        <v>0</v>
      </c>
      <c r="P224" s="122">
        <f t="shared" si="318"/>
        <v>0</v>
      </c>
      <c r="Q224" s="122">
        <f t="shared" si="319"/>
        <v>0</v>
      </c>
      <c r="R224" s="122">
        <f t="shared" si="320"/>
        <v>0</v>
      </c>
      <c r="S224" s="122">
        <f t="shared" si="321"/>
        <v>0</v>
      </c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>
        <v>0.11209000000000002</v>
      </c>
      <c r="AE224" s="73">
        <f t="shared" si="322"/>
        <v>1.3540700000000002E-3</v>
      </c>
      <c r="AF224" s="73"/>
      <c r="AG224" s="73"/>
      <c r="AH224" s="73"/>
      <c r="AI224" s="73">
        <v>1.3540700000000002E-3</v>
      </c>
      <c r="AJ224" s="122">
        <f>VLOOKUP(C224,'[1]17'!$C$22:$AI$926,29,0)</f>
        <v>1.3540699999999998E-3</v>
      </c>
      <c r="AK224" s="122">
        <f>VLOOKUP(C224,'[1]17'!$C$22:$AI$926,30,0)</f>
        <v>0</v>
      </c>
      <c r="AL224" s="122">
        <f>VLOOKUP(C224,'[1]17'!$C$22:$AI$926,31,0)</f>
        <v>0</v>
      </c>
      <c r="AM224" s="122">
        <f>VLOOKUP(C224,'[1]17'!$C$22:$AI$926,32,0)</f>
        <v>0</v>
      </c>
      <c r="AN224" s="122">
        <f>VLOOKUP(C224,'[1]17'!$C$22:$AI$926,33,0)</f>
        <v>1.3540700000000002E-3</v>
      </c>
      <c r="AO224" s="122">
        <f t="shared" si="323"/>
        <v>0</v>
      </c>
      <c r="AP224" s="122">
        <f t="shared" si="324"/>
        <v>0</v>
      </c>
      <c r="AQ224" s="122">
        <f t="shared" si="325"/>
        <v>0</v>
      </c>
      <c r="AR224" s="122">
        <f t="shared" si="326"/>
        <v>0</v>
      </c>
      <c r="AS224" s="122">
        <f t="shared" si="327"/>
        <v>0</v>
      </c>
      <c r="AT224" s="122"/>
      <c r="AU224" s="122"/>
      <c r="AV224" s="122"/>
      <c r="AW224" s="122"/>
      <c r="AX224" s="122"/>
      <c r="AY224" s="122"/>
      <c r="AZ224" s="122"/>
      <c r="BA224" s="122"/>
      <c r="BB224" s="122"/>
      <c r="BC224" s="122"/>
    </row>
    <row r="225" spans="1:55" s="90" customFormat="1" x14ac:dyDescent="0.3">
      <c r="A225" s="103"/>
      <c r="B225" s="110" t="s">
        <v>62</v>
      </c>
      <c r="C225" s="105"/>
      <c r="D225" s="133">
        <f t="shared" ref="D225:BC225" si="328">SUM(D226:D236)</f>
        <v>39.479567446320345</v>
      </c>
      <c r="E225" s="133">
        <f t="shared" si="328"/>
        <v>3.2665064880000001</v>
      </c>
      <c r="F225" s="133">
        <f t="shared" si="328"/>
        <v>0.7554187</v>
      </c>
      <c r="G225" s="133">
        <f t="shared" si="328"/>
        <v>0.48395732000000002</v>
      </c>
      <c r="H225" s="133">
        <f t="shared" si="328"/>
        <v>0.30004799999999998</v>
      </c>
      <c r="I225" s="133">
        <f t="shared" si="328"/>
        <v>1.7270824679999999</v>
      </c>
      <c r="J225" s="133">
        <f t="shared" si="328"/>
        <v>1.064797368</v>
      </c>
      <c r="K225" s="133">
        <f t="shared" si="328"/>
        <v>0</v>
      </c>
      <c r="L225" s="133">
        <f t="shared" si="328"/>
        <v>0</v>
      </c>
      <c r="M225" s="133">
        <f t="shared" si="328"/>
        <v>0.30004799999999998</v>
      </c>
      <c r="N225" s="133">
        <f t="shared" si="328"/>
        <v>0.76474936799999993</v>
      </c>
      <c r="O225" s="133">
        <f t="shared" si="328"/>
        <v>2.2017091199999999</v>
      </c>
      <c r="P225" s="133">
        <f t="shared" si="328"/>
        <v>0.7554187</v>
      </c>
      <c r="Q225" s="133">
        <f t="shared" si="328"/>
        <v>0.48395732000000002</v>
      </c>
      <c r="R225" s="133">
        <f t="shared" si="328"/>
        <v>0</v>
      </c>
      <c r="S225" s="133">
        <f t="shared" si="328"/>
        <v>0.96233310000000016</v>
      </c>
      <c r="T225" s="133">
        <f t="shared" si="328"/>
        <v>0</v>
      </c>
      <c r="U225" s="133">
        <f t="shared" si="328"/>
        <v>0</v>
      </c>
      <c r="V225" s="133">
        <f t="shared" si="328"/>
        <v>0</v>
      </c>
      <c r="W225" s="133">
        <f t="shared" si="328"/>
        <v>0</v>
      </c>
      <c r="X225" s="133">
        <f t="shared" si="328"/>
        <v>0</v>
      </c>
      <c r="Y225" s="133">
        <f t="shared" si="328"/>
        <v>0</v>
      </c>
      <c r="Z225" s="133">
        <f t="shared" si="328"/>
        <v>0</v>
      </c>
      <c r="AA225" s="133">
        <f t="shared" si="328"/>
        <v>0</v>
      </c>
      <c r="AB225" s="133">
        <f t="shared" si="328"/>
        <v>0</v>
      </c>
      <c r="AC225" s="133">
        <f t="shared" si="328"/>
        <v>0</v>
      </c>
      <c r="AD225" s="133">
        <f t="shared" si="328"/>
        <v>62.728270000000009</v>
      </c>
      <c r="AE225" s="133">
        <f t="shared" si="328"/>
        <v>5.6057552099999999</v>
      </c>
      <c r="AF225" s="133">
        <f t="shared" si="328"/>
        <v>3.3049759099999996</v>
      </c>
      <c r="AG225" s="133">
        <f t="shared" si="328"/>
        <v>0.86154390999999997</v>
      </c>
      <c r="AH225" s="133">
        <f t="shared" si="328"/>
        <v>0</v>
      </c>
      <c r="AI225" s="133">
        <f t="shared" si="328"/>
        <v>1.4392353899999999</v>
      </c>
      <c r="AJ225" s="133">
        <f t="shared" si="328"/>
        <v>1.66621416</v>
      </c>
      <c r="AK225" s="133">
        <f t="shared" si="328"/>
        <v>0.57067687999999994</v>
      </c>
      <c r="AL225" s="133">
        <f t="shared" si="328"/>
        <v>0.45824614000000002</v>
      </c>
      <c r="AM225" s="133">
        <f t="shared" si="328"/>
        <v>0</v>
      </c>
      <c r="AN225" s="133">
        <f t="shared" si="328"/>
        <v>0.63729113999999998</v>
      </c>
      <c r="AO225" s="133">
        <f t="shared" si="328"/>
        <v>3.9395410500000008</v>
      </c>
      <c r="AP225" s="133">
        <f t="shared" si="328"/>
        <v>2.7342990299999999</v>
      </c>
      <c r="AQ225" s="133">
        <f t="shared" si="328"/>
        <v>0.40329777</v>
      </c>
      <c r="AR225" s="133">
        <f t="shared" si="328"/>
        <v>0</v>
      </c>
      <c r="AS225" s="133">
        <f t="shared" si="328"/>
        <v>0.80194425000000014</v>
      </c>
      <c r="AT225" s="133">
        <f t="shared" si="328"/>
        <v>0</v>
      </c>
      <c r="AU225" s="133">
        <f t="shared" si="328"/>
        <v>0</v>
      </c>
      <c r="AV225" s="133">
        <f t="shared" si="328"/>
        <v>0</v>
      </c>
      <c r="AW225" s="133">
        <f t="shared" si="328"/>
        <v>0</v>
      </c>
      <c r="AX225" s="133">
        <f t="shared" si="328"/>
        <v>0</v>
      </c>
      <c r="AY225" s="133">
        <f t="shared" si="328"/>
        <v>0</v>
      </c>
      <c r="AZ225" s="133">
        <f t="shared" si="328"/>
        <v>0</v>
      </c>
      <c r="BA225" s="133">
        <f t="shared" si="328"/>
        <v>0</v>
      </c>
      <c r="BB225" s="133">
        <f t="shared" si="328"/>
        <v>0</v>
      </c>
      <c r="BC225" s="133">
        <f t="shared" si="328"/>
        <v>0</v>
      </c>
    </row>
    <row r="226" spans="1:55" s="90" customFormat="1" ht="46.65" x14ac:dyDescent="0.3">
      <c r="A226" s="106" t="s">
        <v>1660</v>
      </c>
      <c r="B226" s="107" t="s">
        <v>815</v>
      </c>
      <c r="C226" s="108" t="s">
        <v>1240</v>
      </c>
      <c r="D226" s="73">
        <v>1.2E-2</v>
      </c>
      <c r="E226" s="73">
        <v>5.3404799999999997E-4</v>
      </c>
      <c r="F226" s="73">
        <v>0</v>
      </c>
      <c r="G226" s="73">
        <v>0</v>
      </c>
      <c r="H226" s="73">
        <v>0</v>
      </c>
      <c r="I226" s="73">
        <v>5.3404799999999997E-4</v>
      </c>
      <c r="J226" s="122">
        <f>VLOOKUP(C226,'[1]17'!$C$22:$N$926,8,0)</f>
        <v>2.35116E-4</v>
      </c>
      <c r="K226" s="122">
        <f>VLOOKUP(C226,'[1]17'!$C$22:$N$926,9,0)</f>
        <v>0</v>
      </c>
      <c r="L226" s="122">
        <f>VLOOKUP(C226,'[1]17'!$C$22:$N$926,10,0)</f>
        <v>0</v>
      </c>
      <c r="M226" s="122">
        <f>VLOOKUP(C226,'[1]17'!$C$22:$N$926,11,0)</f>
        <v>0</v>
      </c>
      <c r="N226" s="122">
        <f>VLOOKUP(C226,'[1]17'!$C$22:$N$926,12,0)</f>
        <v>2.35116E-4</v>
      </c>
      <c r="O226" s="122">
        <f t="shared" ref="O226:O236" si="329">E226-J226</f>
        <v>2.9893199999999996E-4</v>
      </c>
      <c r="P226" s="122">
        <f t="shared" ref="P226:P236" si="330">F226-K226</f>
        <v>0</v>
      </c>
      <c r="Q226" s="122">
        <f t="shared" ref="Q226:Q236" si="331">G226-L226</f>
        <v>0</v>
      </c>
      <c r="R226" s="122">
        <f t="shared" ref="R226:R236" si="332">H226-M226</f>
        <v>0</v>
      </c>
      <c r="S226" s="122">
        <f t="shared" ref="S226:S236" si="333">I226-N226</f>
        <v>2.9893199999999996E-4</v>
      </c>
      <c r="T226" s="122"/>
      <c r="U226" s="122"/>
      <c r="V226" s="122"/>
      <c r="W226" s="122"/>
      <c r="X226" s="122"/>
      <c r="Y226" s="122"/>
      <c r="Z226" s="122"/>
      <c r="AA226" s="122"/>
      <c r="AB226" s="122"/>
      <c r="AC226" s="122"/>
      <c r="AD226" s="122">
        <v>1.0999999999999999E-2</v>
      </c>
      <c r="AE226" s="73">
        <f t="shared" ref="AE226:AE236" si="334">AF226+AG226+AH226+AI226</f>
        <v>0.53986922999999998</v>
      </c>
      <c r="AF226" s="73">
        <v>0.53942418999999997</v>
      </c>
      <c r="AG226" s="73"/>
      <c r="AH226" s="73"/>
      <c r="AI226" s="73">
        <v>4.4504000000000001E-4</v>
      </c>
      <c r="AJ226" s="122">
        <f>VLOOKUP(C226,'[1]17'!$C$22:$AI$926,29,0)</f>
        <v>1.9593E-4</v>
      </c>
      <c r="AK226" s="122">
        <f>VLOOKUP(C226,'[1]17'!$C$22:$AI$926,30,0)</f>
        <v>0</v>
      </c>
      <c r="AL226" s="122">
        <f>VLOOKUP(C226,'[1]17'!$C$22:$AI$926,31,0)</f>
        <v>0</v>
      </c>
      <c r="AM226" s="122">
        <f>VLOOKUP(C226,'[1]17'!$C$22:$AI$926,32,0)</f>
        <v>0</v>
      </c>
      <c r="AN226" s="122">
        <f>VLOOKUP(C226,'[1]17'!$C$22:$AI$926,33,0)</f>
        <v>1.9593E-4</v>
      </c>
      <c r="AO226" s="122">
        <f t="shared" ref="AO226:AO236" si="335">AE226-AJ226</f>
        <v>0.53967330000000002</v>
      </c>
      <c r="AP226" s="122">
        <f t="shared" ref="AP226:AP236" si="336">AF226-AK226</f>
        <v>0.53942418999999997</v>
      </c>
      <c r="AQ226" s="122">
        <f t="shared" ref="AQ226:AQ236" si="337">AG226-AL226</f>
        <v>0</v>
      </c>
      <c r="AR226" s="122">
        <f t="shared" ref="AR226:AR236" si="338">AH226-AM226</f>
        <v>0</v>
      </c>
      <c r="AS226" s="122">
        <f t="shared" ref="AS226:AS236" si="339">AI226-AN226</f>
        <v>2.4910999999999998E-4</v>
      </c>
      <c r="AT226" s="122"/>
      <c r="AU226" s="122"/>
      <c r="AV226" s="122"/>
      <c r="AW226" s="122"/>
      <c r="AX226" s="122"/>
      <c r="AY226" s="122"/>
      <c r="AZ226" s="122"/>
      <c r="BA226" s="122"/>
      <c r="BB226" s="122"/>
      <c r="BC226" s="122"/>
    </row>
    <row r="227" spans="1:55" s="90" customFormat="1" ht="46.65" x14ac:dyDescent="0.3">
      <c r="A227" s="106" t="s">
        <v>1660</v>
      </c>
      <c r="B227" s="107" t="s">
        <v>816</v>
      </c>
      <c r="C227" s="108" t="s">
        <v>1241</v>
      </c>
      <c r="D227" s="73">
        <v>1.2E-2</v>
      </c>
      <c r="E227" s="73">
        <v>5.3404799999999997E-4</v>
      </c>
      <c r="F227" s="73">
        <v>0</v>
      </c>
      <c r="G227" s="73">
        <v>0</v>
      </c>
      <c r="H227" s="73">
        <v>0</v>
      </c>
      <c r="I227" s="73">
        <v>5.3404799999999997E-4</v>
      </c>
      <c r="J227" s="122">
        <f>VLOOKUP(C227,'[1]17'!$C$22:$N$926,8,0)</f>
        <v>2.35116E-4</v>
      </c>
      <c r="K227" s="122">
        <f>VLOOKUP(C227,'[1]17'!$C$22:$N$926,9,0)</f>
        <v>0</v>
      </c>
      <c r="L227" s="122">
        <f>VLOOKUP(C227,'[1]17'!$C$22:$N$926,10,0)</f>
        <v>0</v>
      </c>
      <c r="M227" s="122">
        <f>VLOOKUP(C227,'[1]17'!$C$22:$N$926,11,0)</f>
        <v>0</v>
      </c>
      <c r="N227" s="122">
        <f>VLOOKUP(C227,'[1]17'!$C$22:$N$926,12,0)</f>
        <v>2.35116E-4</v>
      </c>
      <c r="O227" s="122">
        <f t="shared" si="329"/>
        <v>2.9893199999999996E-4</v>
      </c>
      <c r="P227" s="122">
        <f t="shared" si="330"/>
        <v>0</v>
      </c>
      <c r="Q227" s="122">
        <f t="shared" si="331"/>
        <v>0</v>
      </c>
      <c r="R227" s="122">
        <f t="shared" si="332"/>
        <v>0</v>
      </c>
      <c r="S227" s="122">
        <f t="shared" si="333"/>
        <v>2.9893199999999996E-4</v>
      </c>
      <c r="T227" s="122"/>
      <c r="U227" s="122"/>
      <c r="V227" s="122"/>
      <c r="W227" s="122"/>
      <c r="X227" s="122"/>
      <c r="Y227" s="122"/>
      <c r="Z227" s="122"/>
      <c r="AA227" s="122"/>
      <c r="AB227" s="122"/>
      <c r="AC227" s="122"/>
      <c r="AD227" s="122">
        <v>1.0999999999999999E-2</v>
      </c>
      <c r="AE227" s="73">
        <f t="shared" si="334"/>
        <v>1.46307469</v>
      </c>
      <c r="AF227" s="73">
        <v>1.46262965</v>
      </c>
      <c r="AG227" s="73"/>
      <c r="AH227" s="73"/>
      <c r="AI227" s="73">
        <v>4.4504000000000001E-4</v>
      </c>
      <c r="AJ227" s="122">
        <f>VLOOKUP(C227,'[1]17'!$C$22:$AI$926,29,0)</f>
        <v>1.9593E-4</v>
      </c>
      <c r="AK227" s="122">
        <f>VLOOKUP(C227,'[1]17'!$C$22:$AI$926,30,0)</f>
        <v>0</v>
      </c>
      <c r="AL227" s="122">
        <f>VLOOKUP(C227,'[1]17'!$C$22:$AI$926,31,0)</f>
        <v>0</v>
      </c>
      <c r="AM227" s="122">
        <f>VLOOKUP(C227,'[1]17'!$C$22:$AI$926,32,0)</f>
        <v>0</v>
      </c>
      <c r="AN227" s="122">
        <f>VLOOKUP(C227,'[1]17'!$C$22:$AI$926,33,0)</f>
        <v>1.9593E-4</v>
      </c>
      <c r="AO227" s="122">
        <f t="shared" si="335"/>
        <v>1.4628787599999999</v>
      </c>
      <c r="AP227" s="122">
        <f t="shared" si="336"/>
        <v>1.46262965</v>
      </c>
      <c r="AQ227" s="122">
        <f t="shared" si="337"/>
        <v>0</v>
      </c>
      <c r="AR227" s="122">
        <f t="shared" si="338"/>
        <v>0</v>
      </c>
      <c r="AS227" s="122">
        <f t="shared" si="339"/>
        <v>2.4910999999999998E-4</v>
      </c>
      <c r="AT227" s="122"/>
      <c r="AU227" s="122"/>
      <c r="AV227" s="122"/>
      <c r="AW227" s="122"/>
      <c r="AX227" s="122"/>
      <c r="AY227" s="122"/>
      <c r="AZ227" s="122"/>
      <c r="BA227" s="122"/>
      <c r="BB227" s="122"/>
      <c r="BC227" s="122"/>
    </row>
    <row r="228" spans="1:55" s="90" customFormat="1" ht="46.65" x14ac:dyDescent="0.3">
      <c r="A228" s="106" t="s">
        <v>1660</v>
      </c>
      <c r="B228" s="107" t="s">
        <v>817</v>
      </c>
      <c r="C228" s="108" t="s">
        <v>1242</v>
      </c>
      <c r="D228" s="73">
        <v>10.505015999999999</v>
      </c>
      <c r="E228" s="73">
        <v>0.46752630000000006</v>
      </c>
      <c r="F228" s="73">
        <v>0</v>
      </c>
      <c r="G228" s="73">
        <v>0</v>
      </c>
      <c r="H228" s="73">
        <v>0</v>
      </c>
      <c r="I228" s="73">
        <v>0.46752630000000006</v>
      </c>
      <c r="J228" s="122">
        <f>VLOOKUP(C228,'[1]17'!$C$22:$N$926,8,0)</f>
        <v>0.205815048</v>
      </c>
      <c r="K228" s="122">
        <f>VLOOKUP(C228,'[1]17'!$C$22:$N$926,9,0)</f>
        <v>0</v>
      </c>
      <c r="L228" s="122">
        <f>VLOOKUP(C228,'[1]17'!$C$22:$N$926,10,0)</f>
        <v>0</v>
      </c>
      <c r="M228" s="122">
        <f>VLOOKUP(C228,'[1]17'!$C$22:$N$926,11,0)</f>
        <v>0</v>
      </c>
      <c r="N228" s="122">
        <f>VLOOKUP(C228,'[1]17'!$C$22:$N$926,12,0)</f>
        <v>0.20581504799999997</v>
      </c>
      <c r="O228" s="122">
        <f t="shared" si="329"/>
        <v>0.26171125200000006</v>
      </c>
      <c r="P228" s="122">
        <f t="shared" si="330"/>
        <v>0</v>
      </c>
      <c r="Q228" s="122">
        <f t="shared" si="331"/>
        <v>0</v>
      </c>
      <c r="R228" s="122">
        <f t="shared" si="332"/>
        <v>0</v>
      </c>
      <c r="S228" s="122">
        <f t="shared" si="333"/>
        <v>0.26171125200000012</v>
      </c>
      <c r="T228" s="122"/>
      <c r="U228" s="122"/>
      <c r="V228" s="122"/>
      <c r="W228" s="122"/>
      <c r="X228" s="122"/>
      <c r="Y228" s="122"/>
      <c r="Z228" s="122"/>
      <c r="AA228" s="122"/>
      <c r="AB228" s="122"/>
      <c r="AC228" s="122"/>
      <c r="AD228" s="122">
        <v>8.7541800000000016</v>
      </c>
      <c r="AE228" s="73">
        <f t="shared" si="334"/>
        <v>0.38960525000000007</v>
      </c>
      <c r="AF228" s="73"/>
      <c r="AG228" s="73"/>
      <c r="AH228" s="73"/>
      <c r="AI228" s="73">
        <v>0.38960525000000007</v>
      </c>
      <c r="AJ228" s="122">
        <f>VLOOKUP(C228,'[1]17'!$C$22:$AI$926,29,0)</f>
        <v>0.17151253999999999</v>
      </c>
      <c r="AK228" s="122">
        <f>VLOOKUP(C228,'[1]17'!$C$22:$AI$926,30,0)</f>
        <v>0</v>
      </c>
      <c r="AL228" s="122">
        <f>VLOOKUP(C228,'[1]17'!$C$22:$AI$926,31,0)</f>
        <v>0</v>
      </c>
      <c r="AM228" s="122">
        <f>VLOOKUP(C228,'[1]17'!$C$22:$AI$926,32,0)</f>
        <v>0</v>
      </c>
      <c r="AN228" s="122">
        <f>VLOOKUP(C228,'[1]17'!$C$22:$AI$926,33,0)</f>
        <v>0.17151253999999999</v>
      </c>
      <c r="AO228" s="122">
        <f t="shared" si="335"/>
        <v>0.21809271000000008</v>
      </c>
      <c r="AP228" s="122">
        <f t="shared" si="336"/>
        <v>0</v>
      </c>
      <c r="AQ228" s="122">
        <f t="shared" si="337"/>
        <v>0</v>
      </c>
      <c r="AR228" s="122">
        <f t="shared" si="338"/>
        <v>0</v>
      </c>
      <c r="AS228" s="122">
        <f t="shared" si="339"/>
        <v>0.21809271000000008</v>
      </c>
      <c r="AT228" s="122"/>
      <c r="AU228" s="122"/>
      <c r="AV228" s="122"/>
      <c r="AW228" s="122"/>
      <c r="AX228" s="122"/>
      <c r="AY228" s="122"/>
      <c r="AZ228" s="122"/>
      <c r="BA228" s="122"/>
      <c r="BB228" s="122"/>
      <c r="BC228" s="122"/>
    </row>
    <row r="229" spans="1:55" s="90" customFormat="1" ht="46.65" x14ac:dyDescent="0.3">
      <c r="A229" s="106" t="s">
        <v>1660</v>
      </c>
      <c r="B229" s="107" t="s">
        <v>818</v>
      </c>
      <c r="C229" s="108" t="s">
        <v>1243</v>
      </c>
      <c r="D229" s="73">
        <v>12.002531446320354</v>
      </c>
      <c r="E229" s="73">
        <v>0.53417327999999997</v>
      </c>
      <c r="F229" s="73">
        <v>0</v>
      </c>
      <c r="G229" s="73">
        <v>0</v>
      </c>
      <c r="H229" s="73">
        <v>0</v>
      </c>
      <c r="I229" s="73">
        <v>0.53417327999999997</v>
      </c>
      <c r="J229" s="122">
        <f>VLOOKUP(C229,'[1]17'!$C$22:$N$926,8,0)</f>
        <v>0.23515445999999998</v>
      </c>
      <c r="K229" s="122">
        <f>VLOOKUP(C229,'[1]17'!$C$22:$N$926,9,0)</f>
        <v>0</v>
      </c>
      <c r="L229" s="122">
        <f>VLOOKUP(C229,'[1]17'!$C$22:$N$926,10,0)</f>
        <v>0</v>
      </c>
      <c r="M229" s="122">
        <f>VLOOKUP(C229,'[1]17'!$C$22:$N$926,11,0)</f>
        <v>0</v>
      </c>
      <c r="N229" s="122">
        <f>VLOOKUP(C229,'[1]17'!$C$22:$N$926,12,0)</f>
        <v>0.23515445999999995</v>
      </c>
      <c r="O229" s="122">
        <f t="shared" si="329"/>
        <v>0.29901882000000002</v>
      </c>
      <c r="P229" s="122">
        <f t="shared" si="330"/>
        <v>0</v>
      </c>
      <c r="Q229" s="122">
        <f t="shared" si="331"/>
        <v>0</v>
      </c>
      <c r="R229" s="122">
        <f t="shared" si="332"/>
        <v>0</v>
      </c>
      <c r="S229" s="122">
        <f t="shared" si="333"/>
        <v>0.29901882000000002</v>
      </c>
      <c r="T229" s="122"/>
      <c r="U229" s="122"/>
      <c r="V229" s="122"/>
      <c r="W229" s="122"/>
      <c r="X229" s="122"/>
      <c r="Y229" s="122"/>
      <c r="Z229" s="122"/>
      <c r="AA229" s="122"/>
      <c r="AB229" s="122"/>
      <c r="AC229" s="122"/>
      <c r="AD229" s="122">
        <v>40.002970000000005</v>
      </c>
      <c r="AE229" s="73">
        <f t="shared" si="334"/>
        <v>0.4451444</v>
      </c>
      <c r="AF229" s="73"/>
      <c r="AG229" s="73"/>
      <c r="AH229" s="73"/>
      <c r="AI229" s="73">
        <v>0.4451444</v>
      </c>
      <c r="AJ229" s="122">
        <f>VLOOKUP(C229,'[1]17'!$C$22:$AI$926,29,0)</f>
        <v>0.19596204999999997</v>
      </c>
      <c r="AK229" s="122">
        <f>VLOOKUP(C229,'[1]17'!$C$22:$AI$926,30,0)</f>
        <v>0</v>
      </c>
      <c r="AL229" s="122">
        <f>VLOOKUP(C229,'[1]17'!$C$22:$AI$926,31,0)</f>
        <v>0</v>
      </c>
      <c r="AM229" s="122">
        <f>VLOOKUP(C229,'[1]17'!$C$22:$AI$926,32,0)</f>
        <v>0</v>
      </c>
      <c r="AN229" s="122">
        <f>VLOOKUP(C229,'[1]17'!$C$22:$AI$926,33,0)</f>
        <v>0.19596204999999997</v>
      </c>
      <c r="AO229" s="122">
        <f t="shared" si="335"/>
        <v>0.24918235000000002</v>
      </c>
      <c r="AP229" s="122">
        <f t="shared" si="336"/>
        <v>0</v>
      </c>
      <c r="AQ229" s="122">
        <f t="shared" si="337"/>
        <v>0</v>
      </c>
      <c r="AR229" s="122">
        <f t="shared" si="338"/>
        <v>0</v>
      </c>
      <c r="AS229" s="122">
        <f t="shared" si="339"/>
        <v>0.24918235000000002</v>
      </c>
      <c r="AT229" s="122"/>
      <c r="AU229" s="122"/>
      <c r="AV229" s="122"/>
      <c r="AW229" s="122"/>
      <c r="AX229" s="122"/>
      <c r="AY229" s="122"/>
      <c r="AZ229" s="122"/>
      <c r="BA229" s="122"/>
      <c r="BB229" s="122"/>
      <c r="BC229" s="122"/>
    </row>
    <row r="230" spans="1:55" s="90" customFormat="1" ht="62.2" x14ac:dyDescent="0.3">
      <c r="A230" s="106" t="s">
        <v>1660</v>
      </c>
      <c r="B230" s="107" t="s">
        <v>441</v>
      </c>
      <c r="C230" s="108" t="s">
        <v>520</v>
      </c>
      <c r="D230" s="73">
        <v>7.9185599999999994</v>
      </c>
      <c r="E230" s="73">
        <v>0.35241589199999995</v>
      </c>
      <c r="F230" s="73">
        <v>0</v>
      </c>
      <c r="G230" s="73">
        <v>0</v>
      </c>
      <c r="H230" s="73">
        <v>0</v>
      </c>
      <c r="I230" s="73">
        <v>0.35241589199999995</v>
      </c>
      <c r="J230" s="122">
        <f>VLOOKUP(C230,'[1]17'!$C$22:$N$926,8,0)</f>
        <v>0.15514099199999998</v>
      </c>
      <c r="K230" s="122">
        <f>VLOOKUP(C230,'[1]17'!$C$22:$N$926,9,0)</f>
        <v>0</v>
      </c>
      <c r="L230" s="122">
        <f>VLOOKUP(C230,'[1]17'!$C$22:$N$926,10,0)</f>
        <v>0</v>
      </c>
      <c r="M230" s="122">
        <f>VLOOKUP(C230,'[1]17'!$C$22:$N$926,11,0)</f>
        <v>0</v>
      </c>
      <c r="N230" s="122">
        <f>VLOOKUP(C230,'[1]17'!$C$22:$N$926,12,0)</f>
        <v>0.15514099199999998</v>
      </c>
      <c r="O230" s="122">
        <f t="shared" si="329"/>
        <v>0.19727489999999998</v>
      </c>
      <c r="P230" s="122">
        <f t="shared" si="330"/>
        <v>0</v>
      </c>
      <c r="Q230" s="122">
        <f t="shared" si="331"/>
        <v>0</v>
      </c>
      <c r="R230" s="122">
        <f t="shared" si="332"/>
        <v>0</v>
      </c>
      <c r="S230" s="122">
        <f t="shared" si="333"/>
        <v>0.19727489999999998</v>
      </c>
      <c r="T230" s="122"/>
      <c r="U230" s="122"/>
      <c r="V230" s="122"/>
      <c r="W230" s="122"/>
      <c r="X230" s="122"/>
      <c r="Y230" s="122"/>
      <c r="Z230" s="122"/>
      <c r="AA230" s="122"/>
      <c r="AB230" s="122"/>
      <c r="AC230" s="122"/>
      <c r="AD230" s="122">
        <v>6.8792</v>
      </c>
      <c r="AE230" s="73">
        <f t="shared" si="334"/>
        <v>0.29367990999999999</v>
      </c>
      <c r="AF230" s="73"/>
      <c r="AG230" s="73"/>
      <c r="AH230" s="73"/>
      <c r="AI230" s="73">
        <v>0.29367990999999999</v>
      </c>
      <c r="AJ230" s="122">
        <f>VLOOKUP(C230,'[1]17'!$C$22:$AI$926,29,0)</f>
        <v>0.12928416000000001</v>
      </c>
      <c r="AK230" s="122">
        <f>VLOOKUP(C230,'[1]17'!$C$22:$AI$926,30,0)</f>
        <v>0</v>
      </c>
      <c r="AL230" s="122">
        <f>VLOOKUP(C230,'[1]17'!$C$22:$AI$926,31,0)</f>
        <v>0</v>
      </c>
      <c r="AM230" s="122">
        <f>VLOOKUP(C230,'[1]17'!$C$22:$AI$926,32,0)</f>
        <v>0</v>
      </c>
      <c r="AN230" s="122">
        <f>VLOOKUP(C230,'[1]17'!$C$22:$AI$926,33,0)</f>
        <v>0.12928415999999998</v>
      </c>
      <c r="AO230" s="122">
        <f t="shared" si="335"/>
        <v>0.16439574999999998</v>
      </c>
      <c r="AP230" s="122">
        <f t="shared" si="336"/>
        <v>0</v>
      </c>
      <c r="AQ230" s="122">
        <f t="shared" si="337"/>
        <v>0</v>
      </c>
      <c r="AR230" s="122">
        <f t="shared" si="338"/>
        <v>0</v>
      </c>
      <c r="AS230" s="122">
        <f t="shared" si="339"/>
        <v>0.16439575000000001</v>
      </c>
      <c r="AT230" s="122"/>
      <c r="AU230" s="122"/>
      <c r="AV230" s="122"/>
      <c r="AW230" s="122"/>
      <c r="AX230" s="122"/>
      <c r="AY230" s="122"/>
      <c r="AZ230" s="122"/>
      <c r="BA230" s="122"/>
      <c r="BB230" s="122"/>
      <c r="BC230" s="122"/>
    </row>
    <row r="231" spans="1:55" s="90" customFormat="1" ht="108.8" x14ac:dyDescent="0.3">
      <c r="A231" s="106" t="s">
        <v>1661</v>
      </c>
      <c r="B231" s="107" t="s">
        <v>1721</v>
      </c>
      <c r="C231" s="108" t="s">
        <v>521</v>
      </c>
      <c r="D231" s="73">
        <v>1.2E-2</v>
      </c>
      <c r="E231" s="73">
        <v>0.48270684800000002</v>
      </c>
      <c r="F231" s="73">
        <v>0.48217280000000001</v>
      </c>
      <c r="G231" s="73">
        <v>0</v>
      </c>
      <c r="H231" s="73">
        <v>0</v>
      </c>
      <c r="I231" s="73">
        <v>5.3404799999999997E-4</v>
      </c>
      <c r="J231" s="122">
        <f>VLOOKUP(C231,'[1]17'!$C$22:$N$926,8,0)</f>
        <v>2.35116E-4</v>
      </c>
      <c r="K231" s="122">
        <f>VLOOKUP(C231,'[1]17'!$C$22:$N$926,9,0)</f>
        <v>0</v>
      </c>
      <c r="L231" s="122">
        <f>VLOOKUP(C231,'[1]17'!$C$22:$N$926,10,0)</f>
        <v>0</v>
      </c>
      <c r="M231" s="122">
        <f>VLOOKUP(C231,'[1]17'!$C$22:$N$926,11,0)</f>
        <v>0</v>
      </c>
      <c r="N231" s="122">
        <f>VLOOKUP(C231,'[1]17'!$C$22:$N$926,12,0)</f>
        <v>2.35116E-4</v>
      </c>
      <c r="O231" s="122">
        <f t="shared" si="329"/>
        <v>0.48247173200000004</v>
      </c>
      <c r="P231" s="122">
        <f t="shared" si="330"/>
        <v>0.48217280000000001</v>
      </c>
      <c r="Q231" s="122">
        <f t="shared" si="331"/>
        <v>0</v>
      </c>
      <c r="R231" s="122">
        <f t="shared" si="332"/>
        <v>0</v>
      </c>
      <c r="S231" s="122">
        <f t="shared" si="333"/>
        <v>2.9893199999999996E-4</v>
      </c>
      <c r="T231" s="122"/>
      <c r="U231" s="122"/>
      <c r="V231" s="122"/>
      <c r="W231" s="122"/>
      <c r="X231" s="122"/>
      <c r="Y231" s="122"/>
      <c r="Z231" s="122"/>
      <c r="AA231" s="122"/>
      <c r="AB231" s="122"/>
      <c r="AC231" s="122"/>
      <c r="AD231" s="122">
        <v>1.0999999999999999E-2</v>
      </c>
      <c r="AE231" s="73">
        <f t="shared" si="334"/>
        <v>0.40225571000000004</v>
      </c>
      <c r="AF231" s="73">
        <v>0.40181067000000004</v>
      </c>
      <c r="AG231" s="73"/>
      <c r="AH231" s="73"/>
      <c r="AI231" s="73">
        <v>4.4504000000000001E-4</v>
      </c>
      <c r="AJ231" s="122">
        <f>VLOOKUP(C231,'[1]17'!$C$22:$AI$926,29,0)</f>
        <v>0.40200659999999999</v>
      </c>
      <c r="AK231" s="122">
        <f>VLOOKUP(C231,'[1]17'!$C$22:$AI$926,30,0)</f>
        <v>0.40181066999999998</v>
      </c>
      <c r="AL231" s="122">
        <f>VLOOKUP(C231,'[1]17'!$C$22:$AI$926,31,0)</f>
        <v>0</v>
      </c>
      <c r="AM231" s="122">
        <f>VLOOKUP(C231,'[1]17'!$C$22:$AI$926,32,0)</f>
        <v>0</v>
      </c>
      <c r="AN231" s="122">
        <f>VLOOKUP(C231,'[1]17'!$C$22:$AI$926,33,0)</f>
        <v>1.9593E-4</v>
      </c>
      <c r="AO231" s="122">
        <f t="shared" si="335"/>
        <v>2.4911000000005235E-4</v>
      </c>
      <c r="AP231" s="122">
        <f t="shared" si="336"/>
        <v>0</v>
      </c>
      <c r="AQ231" s="122">
        <f t="shared" si="337"/>
        <v>0</v>
      </c>
      <c r="AR231" s="122">
        <f t="shared" si="338"/>
        <v>0</v>
      </c>
      <c r="AS231" s="122">
        <f t="shared" si="339"/>
        <v>2.4910999999999998E-4</v>
      </c>
      <c r="AT231" s="122"/>
      <c r="AU231" s="122"/>
      <c r="AV231" s="122"/>
      <c r="AW231" s="122"/>
      <c r="AX231" s="122"/>
      <c r="AY231" s="122"/>
      <c r="AZ231" s="122"/>
      <c r="BA231" s="122"/>
      <c r="BB231" s="122"/>
      <c r="BC231" s="122"/>
    </row>
    <row r="232" spans="1:55" s="90" customFormat="1" ht="62.2" x14ac:dyDescent="0.3">
      <c r="A232" s="106" t="s">
        <v>1660</v>
      </c>
      <c r="B232" s="107" t="s">
        <v>1722</v>
      </c>
      <c r="C232" s="108" t="s">
        <v>1244</v>
      </c>
      <c r="D232" s="73">
        <v>0.44595600000000002</v>
      </c>
      <c r="E232" s="73">
        <v>0.30004799999999998</v>
      </c>
      <c r="F232" s="73">
        <v>0</v>
      </c>
      <c r="G232" s="73">
        <v>0</v>
      </c>
      <c r="H232" s="73">
        <v>0.30004799999999998</v>
      </c>
      <c r="I232" s="73">
        <v>0</v>
      </c>
      <c r="J232" s="122">
        <f>VLOOKUP(C232,'[1]17'!$C$22:$N$926,8,0)</f>
        <v>0.30004799999999998</v>
      </c>
      <c r="K232" s="122">
        <f>VLOOKUP(C232,'[1]17'!$C$22:$N$926,9,0)</f>
        <v>0</v>
      </c>
      <c r="L232" s="122">
        <f>VLOOKUP(C232,'[1]17'!$C$22:$N$926,10,0)</f>
        <v>0</v>
      </c>
      <c r="M232" s="122">
        <f>VLOOKUP(C232,'[1]17'!$C$22:$N$926,11,0)</f>
        <v>0.30004799999999998</v>
      </c>
      <c r="N232" s="122">
        <f>VLOOKUP(C232,'[1]17'!$C$22:$N$926,12,0)</f>
        <v>0</v>
      </c>
      <c r="O232" s="122">
        <f t="shared" si="329"/>
        <v>0</v>
      </c>
      <c r="P232" s="122">
        <f t="shared" si="330"/>
        <v>0</v>
      </c>
      <c r="Q232" s="122">
        <f t="shared" si="331"/>
        <v>0</v>
      </c>
      <c r="R232" s="122">
        <f t="shared" si="332"/>
        <v>0</v>
      </c>
      <c r="S232" s="122">
        <f t="shared" si="333"/>
        <v>0</v>
      </c>
      <c r="T232" s="122"/>
      <c r="U232" s="122"/>
      <c r="V232" s="122"/>
      <c r="W232" s="122"/>
      <c r="X232" s="122"/>
      <c r="Y232" s="122"/>
      <c r="Z232" s="122"/>
      <c r="AA232" s="122"/>
      <c r="AB232" s="122"/>
      <c r="AC232" s="122"/>
      <c r="AD232" s="122">
        <v>0.37163000000000002</v>
      </c>
      <c r="AE232" s="73">
        <f t="shared" si="334"/>
        <v>0</v>
      </c>
      <c r="AF232" s="73"/>
      <c r="AG232" s="73"/>
      <c r="AH232" s="73"/>
      <c r="AI232" s="73">
        <v>0</v>
      </c>
      <c r="AJ232" s="122">
        <f>VLOOKUP(C232,'[1]17'!$C$22:$AI$926,29,0)</f>
        <v>0</v>
      </c>
      <c r="AK232" s="122">
        <f>VLOOKUP(C232,'[1]17'!$C$22:$AI$926,30,0)</f>
        <v>0</v>
      </c>
      <c r="AL232" s="122">
        <f>VLOOKUP(C232,'[1]17'!$C$22:$AI$926,31,0)</f>
        <v>0</v>
      </c>
      <c r="AM232" s="122">
        <f>VLOOKUP(C232,'[1]17'!$C$22:$AI$926,32,0)</f>
        <v>0</v>
      </c>
      <c r="AN232" s="122">
        <f>VLOOKUP(C232,'[1]17'!$C$22:$AI$926,33,0)</f>
        <v>0</v>
      </c>
      <c r="AO232" s="122">
        <f t="shared" si="335"/>
        <v>0</v>
      </c>
      <c r="AP232" s="122">
        <f t="shared" si="336"/>
        <v>0</v>
      </c>
      <c r="AQ232" s="122">
        <f t="shared" si="337"/>
        <v>0</v>
      </c>
      <c r="AR232" s="122">
        <f t="shared" si="338"/>
        <v>0</v>
      </c>
      <c r="AS232" s="122">
        <f t="shared" si="339"/>
        <v>0</v>
      </c>
      <c r="AT232" s="122"/>
      <c r="AU232" s="122"/>
      <c r="AV232" s="122"/>
      <c r="AW232" s="122"/>
      <c r="AX232" s="122"/>
      <c r="AY232" s="122"/>
      <c r="AZ232" s="122"/>
      <c r="BA232" s="122"/>
      <c r="BB232" s="122"/>
      <c r="BC232" s="122"/>
    </row>
    <row r="233" spans="1:55" s="90" customFormat="1" ht="77.7" x14ac:dyDescent="0.3">
      <c r="A233" s="106" t="s">
        <v>1661</v>
      </c>
      <c r="B233" s="107" t="s">
        <v>1723</v>
      </c>
      <c r="C233" s="108" t="s">
        <v>1245</v>
      </c>
      <c r="D233" s="73">
        <v>0.61258800000000002</v>
      </c>
      <c r="E233" s="73">
        <v>0.63530349400000008</v>
      </c>
      <c r="F233" s="73">
        <v>0.11438999</v>
      </c>
      <c r="G233" s="73">
        <v>0.48395732000000002</v>
      </c>
      <c r="H233" s="73">
        <v>0</v>
      </c>
      <c r="I233" s="73">
        <v>3.6956183999999996E-2</v>
      </c>
      <c r="J233" s="122">
        <f>VLOOKUP(C233,'[1]17'!$C$22:$N$926,8,0)</f>
        <v>1.2001871999999998E-2</v>
      </c>
      <c r="K233" s="122">
        <f>VLOOKUP(C233,'[1]17'!$C$22:$N$926,9,0)</f>
        <v>0</v>
      </c>
      <c r="L233" s="122">
        <f>VLOOKUP(C233,'[1]17'!$C$22:$N$926,10,0)</f>
        <v>0</v>
      </c>
      <c r="M233" s="122">
        <f>VLOOKUP(C233,'[1]17'!$C$22:$N$926,11,0)</f>
        <v>0</v>
      </c>
      <c r="N233" s="122">
        <f>VLOOKUP(C233,'[1]17'!$C$22:$N$926,12,0)</f>
        <v>1.2001871999999998E-2</v>
      </c>
      <c r="O233" s="122">
        <f t="shared" si="329"/>
        <v>0.62330162200000006</v>
      </c>
      <c r="P233" s="122">
        <f t="shared" si="330"/>
        <v>0.11438999</v>
      </c>
      <c r="Q233" s="122">
        <f t="shared" si="331"/>
        <v>0.48395732000000002</v>
      </c>
      <c r="R233" s="122">
        <f t="shared" si="332"/>
        <v>0</v>
      </c>
      <c r="S233" s="122">
        <f t="shared" si="333"/>
        <v>2.4954311999999999E-2</v>
      </c>
      <c r="T233" s="122"/>
      <c r="U233" s="122"/>
      <c r="V233" s="122"/>
      <c r="W233" s="122"/>
      <c r="X233" s="122"/>
      <c r="Y233" s="122"/>
      <c r="Z233" s="122"/>
      <c r="AA233" s="122"/>
      <c r="AB233" s="122"/>
      <c r="AC233" s="122"/>
      <c r="AD233" s="122">
        <v>5.4169999999999933E-2</v>
      </c>
      <c r="AE233" s="73">
        <f t="shared" si="334"/>
        <v>0.52941958</v>
      </c>
      <c r="AF233" s="73">
        <v>9.5324989999999998E-2</v>
      </c>
      <c r="AG233" s="73">
        <v>0.40329777</v>
      </c>
      <c r="AH233" s="73"/>
      <c r="AI233" s="73">
        <v>3.0796819999999996E-2</v>
      </c>
      <c r="AJ233" s="122">
        <f>VLOOKUP(C233,'[1]17'!$C$22:$AI$926,29,0)</f>
        <v>4.6487839999999996E-2</v>
      </c>
      <c r="AK233" s="122">
        <f>VLOOKUP(C233,'[1]17'!$C$22:$AI$926,30,0)</f>
        <v>3.6486279999999996E-2</v>
      </c>
      <c r="AL233" s="122">
        <f>VLOOKUP(C233,'[1]17'!$C$22:$AI$926,31,0)</f>
        <v>0</v>
      </c>
      <c r="AM233" s="122">
        <f>VLOOKUP(C233,'[1]17'!$C$22:$AI$926,32,0)</f>
        <v>0</v>
      </c>
      <c r="AN233" s="122">
        <f>VLOOKUP(C233,'[1]17'!$C$22:$AI$926,33,0)</f>
        <v>1.000156E-2</v>
      </c>
      <c r="AO233" s="122">
        <f t="shared" si="335"/>
        <v>0.48293174</v>
      </c>
      <c r="AP233" s="122">
        <f t="shared" si="336"/>
        <v>5.8838710000000002E-2</v>
      </c>
      <c r="AQ233" s="122">
        <f t="shared" si="337"/>
        <v>0.40329777</v>
      </c>
      <c r="AR233" s="122">
        <f t="shared" si="338"/>
        <v>0</v>
      </c>
      <c r="AS233" s="122">
        <f t="shared" si="339"/>
        <v>2.0795259999999996E-2</v>
      </c>
      <c r="AT233" s="122"/>
      <c r="AU233" s="122"/>
      <c r="AV233" s="122"/>
      <c r="AW233" s="122"/>
      <c r="AX233" s="122"/>
      <c r="AY233" s="122"/>
      <c r="AZ233" s="122"/>
      <c r="BA233" s="122"/>
      <c r="BB233" s="122"/>
      <c r="BC233" s="122"/>
    </row>
    <row r="234" spans="1:55" s="90" customFormat="1" ht="46.65" x14ac:dyDescent="0.3">
      <c r="A234" s="106" t="s">
        <v>1661</v>
      </c>
      <c r="B234" s="107" t="s">
        <v>1724</v>
      </c>
      <c r="C234" s="108" t="s">
        <v>1246</v>
      </c>
      <c r="D234" s="73">
        <v>5.8042799999999994</v>
      </c>
      <c r="E234" s="73">
        <v>0.258319776</v>
      </c>
      <c r="F234" s="73">
        <v>0</v>
      </c>
      <c r="G234" s="73">
        <v>0</v>
      </c>
      <c r="H234" s="73">
        <v>0</v>
      </c>
      <c r="I234" s="73">
        <v>0.258319776</v>
      </c>
      <c r="J234" s="122">
        <f>VLOOKUP(C234,'[1]17'!$C$22:$N$926,8,0)</f>
        <v>0.11371786800000001</v>
      </c>
      <c r="K234" s="122">
        <f>VLOOKUP(C234,'[1]17'!$C$22:$N$926,9,0)</f>
        <v>0</v>
      </c>
      <c r="L234" s="122">
        <f>VLOOKUP(C234,'[1]17'!$C$22:$N$926,10,0)</f>
        <v>0</v>
      </c>
      <c r="M234" s="122">
        <f>VLOOKUP(C234,'[1]17'!$C$22:$N$926,11,0)</f>
        <v>0</v>
      </c>
      <c r="N234" s="122">
        <f>VLOOKUP(C234,'[1]17'!$C$22:$N$926,12,0)</f>
        <v>0.113717868</v>
      </c>
      <c r="O234" s="122">
        <f t="shared" si="329"/>
        <v>0.144601908</v>
      </c>
      <c r="P234" s="122">
        <f t="shared" si="330"/>
        <v>0</v>
      </c>
      <c r="Q234" s="122">
        <f t="shared" si="331"/>
        <v>0</v>
      </c>
      <c r="R234" s="122">
        <f t="shared" si="332"/>
        <v>0</v>
      </c>
      <c r="S234" s="122">
        <f t="shared" si="333"/>
        <v>0.144601908</v>
      </c>
      <c r="T234" s="122"/>
      <c r="U234" s="122"/>
      <c r="V234" s="122"/>
      <c r="W234" s="122"/>
      <c r="X234" s="122"/>
      <c r="Y234" s="122"/>
      <c r="Z234" s="122"/>
      <c r="AA234" s="122"/>
      <c r="AB234" s="122"/>
      <c r="AC234" s="122"/>
      <c r="AD234" s="122">
        <v>4.8375899999999987</v>
      </c>
      <c r="AE234" s="73">
        <f t="shared" si="334"/>
        <v>0.74791295999999996</v>
      </c>
      <c r="AF234" s="73">
        <v>0.53264647999999992</v>
      </c>
      <c r="AG234" s="73"/>
      <c r="AH234" s="73"/>
      <c r="AI234" s="73">
        <v>0.21526648000000001</v>
      </c>
      <c r="AJ234" s="122">
        <f>VLOOKUP(C234,'[1]17'!$C$22:$AI$926,29,0)</f>
        <v>9.4764889999999991E-2</v>
      </c>
      <c r="AK234" s="122">
        <f>VLOOKUP(C234,'[1]17'!$C$22:$AI$926,30,0)</f>
        <v>0</v>
      </c>
      <c r="AL234" s="122">
        <f>VLOOKUP(C234,'[1]17'!$C$22:$AI$926,31,0)</f>
        <v>0</v>
      </c>
      <c r="AM234" s="122">
        <f>VLOOKUP(C234,'[1]17'!$C$22:$AI$926,32,0)</f>
        <v>0</v>
      </c>
      <c r="AN234" s="122">
        <f>VLOOKUP(C234,'[1]17'!$C$22:$AI$926,33,0)</f>
        <v>9.4764890000000004E-2</v>
      </c>
      <c r="AO234" s="122">
        <f t="shared" si="335"/>
        <v>0.65314806999999997</v>
      </c>
      <c r="AP234" s="122">
        <f t="shared" si="336"/>
        <v>0.53264647999999992</v>
      </c>
      <c r="AQ234" s="122">
        <f t="shared" si="337"/>
        <v>0</v>
      </c>
      <c r="AR234" s="122">
        <f t="shared" si="338"/>
        <v>0</v>
      </c>
      <c r="AS234" s="122">
        <f t="shared" si="339"/>
        <v>0.12050159000000001</v>
      </c>
      <c r="AT234" s="122"/>
      <c r="AU234" s="122"/>
      <c r="AV234" s="122"/>
      <c r="AW234" s="122"/>
      <c r="AX234" s="122"/>
      <c r="AY234" s="122"/>
      <c r="AZ234" s="122"/>
      <c r="BA234" s="122"/>
      <c r="BB234" s="122"/>
      <c r="BC234" s="122"/>
    </row>
    <row r="235" spans="1:55" s="90" customFormat="1" ht="93.25" x14ac:dyDescent="0.3">
      <c r="A235" s="106" t="s">
        <v>1660</v>
      </c>
      <c r="B235" s="107" t="s">
        <v>819</v>
      </c>
      <c r="C235" s="108" t="s">
        <v>1247</v>
      </c>
      <c r="D235" s="73">
        <v>2.154636</v>
      </c>
      <c r="E235" s="73">
        <v>0.23494480200000001</v>
      </c>
      <c r="F235" s="73">
        <v>0.15885591000000002</v>
      </c>
      <c r="G235" s="73">
        <v>0</v>
      </c>
      <c r="H235" s="73">
        <v>0</v>
      </c>
      <c r="I235" s="73">
        <v>7.6088891999999991E-2</v>
      </c>
      <c r="J235" s="122">
        <f>VLOOKUP(C235,'[1]17'!$C$22:$N$926,8,0)</f>
        <v>4.2213779999999999E-2</v>
      </c>
      <c r="K235" s="122">
        <f>VLOOKUP(C235,'[1]17'!$C$22:$N$926,9,0)</f>
        <v>0</v>
      </c>
      <c r="L235" s="122">
        <f>VLOOKUP(C235,'[1]17'!$C$22:$N$926,10,0)</f>
        <v>0</v>
      </c>
      <c r="M235" s="122">
        <f>VLOOKUP(C235,'[1]17'!$C$22:$N$926,11,0)</f>
        <v>0</v>
      </c>
      <c r="N235" s="122">
        <f>VLOOKUP(C235,'[1]17'!$C$22:$N$926,12,0)</f>
        <v>4.2213780000000006E-2</v>
      </c>
      <c r="O235" s="122">
        <f t="shared" si="329"/>
        <v>0.192731022</v>
      </c>
      <c r="P235" s="122">
        <f t="shared" si="330"/>
        <v>0.15885591000000002</v>
      </c>
      <c r="Q235" s="122">
        <f t="shared" si="331"/>
        <v>0</v>
      </c>
      <c r="R235" s="122">
        <f t="shared" si="332"/>
        <v>0</v>
      </c>
      <c r="S235" s="122">
        <f t="shared" si="333"/>
        <v>3.3875111999999985E-2</v>
      </c>
      <c r="T235" s="122"/>
      <c r="U235" s="122"/>
      <c r="V235" s="122"/>
      <c r="W235" s="122"/>
      <c r="X235" s="122"/>
      <c r="Y235" s="122"/>
      <c r="Z235" s="122"/>
      <c r="AA235" s="122"/>
      <c r="AB235" s="122"/>
      <c r="AC235" s="122"/>
      <c r="AD235" s="122">
        <v>1.7955300000000003</v>
      </c>
      <c r="AE235" s="73">
        <f t="shared" si="334"/>
        <v>0.65403348000000006</v>
      </c>
      <c r="AF235" s="73">
        <v>0.13237993000000001</v>
      </c>
      <c r="AG235" s="73">
        <v>0.45824613999999997</v>
      </c>
      <c r="AH235" s="73"/>
      <c r="AI235" s="73">
        <v>6.3407409999999997E-2</v>
      </c>
      <c r="AJ235" s="122">
        <f>VLOOKUP(C235,'[1]17'!$C$22:$AI$926,29,0)</f>
        <v>0.62580422000000002</v>
      </c>
      <c r="AK235" s="122">
        <f>VLOOKUP(C235,'[1]17'!$C$22:$AI$926,30,0)</f>
        <v>0.13237993000000001</v>
      </c>
      <c r="AL235" s="122">
        <f>VLOOKUP(C235,'[1]17'!$C$22:$AI$926,31,0)</f>
        <v>0.45824614000000002</v>
      </c>
      <c r="AM235" s="122">
        <f>VLOOKUP(C235,'[1]17'!$C$22:$AI$926,32,0)</f>
        <v>0</v>
      </c>
      <c r="AN235" s="122">
        <f>VLOOKUP(C235,'[1]17'!$C$22:$AI$926,33,0)</f>
        <v>3.5178150000000005E-2</v>
      </c>
      <c r="AO235" s="122">
        <f t="shared" si="335"/>
        <v>2.8229260000000034E-2</v>
      </c>
      <c r="AP235" s="122">
        <f t="shared" si="336"/>
        <v>0</v>
      </c>
      <c r="AQ235" s="122">
        <f t="shared" si="337"/>
        <v>0</v>
      </c>
      <c r="AR235" s="122">
        <f t="shared" si="338"/>
        <v>0</v>
      </c>
      <c r="AS235" s="122">
        <f t="shared" si="339"/>
        <v>2.8229259999999992E-2</v>
      </c>
      <c r="AT235" s="122"/>
      <c r="AU235" s="122"/>
      <c r="AV235" s="122"/>
      <c r="AW235" s="122"/>
      <c r="AX235" s="122"/>
      <c r="AY235" s="122"/>
      <c r="AZ235" s="122"/>
      <c r="BA235" s="122"/>
      <c r="BB235" s="122"/>
      <c r="BC235" s="122"/>
    </row>
    <row r="236" spans="1:55" s="90" customFormat="1" ht="108.8" x14ac:dyDescent="0.3">
      <c r="A236" s="106" t="s">
        <v>1661</v>
      </c>
      <c r="B236" s="107" t="s">
        <v>1725</v>
      </c>
      <c r="C236" s="108" t="s">
        <v>1927</v>
      </c>
      <c r="D236" s="73">
        <v>0</v>
      </c>
      <c r="E236" s="73">
        <v>0</v>
      </c>
      <c r="F236" s="73">
        <v>0</v>
      </c>
      <c r="G236" s="73">
        <v>0</v>
      </c>
      <c r="H236" s="73">
        <v>0</v>
      </c>
      <c r="I236" s="73">
        <v>0</v>
      </c>
      <c r="J236" s="122"/>
      <c r="K236" s="122"/>
      <c r="L236" s="122"/>
      <c r="M236" s="122"/>
      <c r="N236" s="122"/>
      <c r="O236" s="122">
        <f t="shared" si="329"/>
        <v>0</v>
      </c>
      <c r="P236" s="122">
        <f t="shared" si="330"/>
        <v>0</v>
      </c>
      <c r="Q236" s="122">
        <f t="shared" si="331"/>
        <v>0</v>
      </c>
      <c r="R236" s="122">
        <f t="shared" si="332"/>
        <v>0</v>
      </c>
      <c r="S236" s="122">
        <f t="shared" si="333"/>
        <v>0</v>
      </c>
      <c r="T236" s="122"/>
      <c r="U236" s="122"/>
      <c r="V236" s="122"/>
      <c r="W236" s="122"/>
      <c r="X236" s="122"/>
      <c r="Y236" s="122"/>
      <c r="Z236" s="122"/>
      <c r="AA236" s="122"/>
      <c r="AB236" s="122"/>
      <c r="AC236" s="122"/>
      <c r="AD236" s="122">
        <v>0</v>
      </c>
      <c r="AE236" s="73">
        <f t="shared" si="334"/>
        <v>0.14076</v>
      </c>
      <c r="AF236" s="73">
        <v>0.14076</v>
      </c>
      <c r="AG236" s="73"/>
      <c r="AH236" s="73"/>
      <c r="AI236" s="73">
        <v>0</v>
      </c>
      <c r="AJ236" s="122"/>
      <c r="AK236" s="122"/>
      <c r="AL236" s="122"/>
      <c r="AM236" s="122"/>
      <c r="AN236" s="122"/>
      <c r="AO236" s="122">
        <f t="shared" si="335"/>
        <v>0.14076</v>
      </c>
      <c r="AP236" s="122">
        <f t="shared" si="336"/>
        <v>0.14076</v>
      </c>
      <c r="AQ236" s="122">
        <f t="shared" si="337"/>
        <v>0</v>
      </c>
      <c r="AR236" s="122">
        <f t="shared" si="338"/>
        <v>0</v>
      </c>
      <c r="AS236" s="122">
        <f t="shared" si="339"/>
        <v>0</v>
      </c>
      <c r="AT236" s="122"/>
      <c r="AU236" s="122"/>
      <c r="AV236" s="122"/>
      <c r="AW236" s="122"/>
      <c r="AX236" s="122"/>
      <c r="AY236" s="122"/>
      <c r="AZ236" s="122"/>
      <c r="BA236" s="122"/>
      <c r="BB236" s="122"/>
      <c r="BC236" s="122"/>
    </row>
    <row r="237" spans="1:55" s="90" customFormat="1" ht="30.05" x14ac:dyDescent="0.3">
      <c r="A237" s="103"/>
      <c r="B237" s="110" t="s">
        <v>63</v>
      </c>
      <c r="C237" s="105"/>
      <c r="D237" s="133">
        <f t="shared" ref="D237:BC237" si="340">SUM(D238:D240)</f>
        <v>1.7900159999999998</v>
      </c>
      <c r="E237" s="133">
        <f t="shared" si="340"/>
        <v>1.1970243720000002</v>
      </c>
      <c r="F237" s="133">
        <f t="shared" si="340"/>
        <v>8.3336399999999991E-2</v>
      </c>
      <c r="G237" s="133">
        <f t="shared" si="340"/>
        <v>0</v>
      </c>
      <c r="H237" s="133">
        <f t="shared" si="340"/>
        <v>1.0548660000000001</v>
      </c>
      <c r="I237" s="133">
        <f t="shared" si="340"/>
        <v>5.8821972E-2</v>
      </c>
      <c r="J237" s="133">
        <f t="shared" si="340"/>
        <v>0.77349707999999984</v>
      </c>
      <c r="K237" s="133">
        <f t="shared" si="340"/>
        <v>8.3336399999999991E-2</v>
      </c>
      <c r="L237" s="133">
        <f t="shared" si="340"/>
        <v>0</v>
      </c>
      <c r="M237" s="133">
        <f t="shared" si="340"/>
        <v>0.66426600000000002</v>
      </c>
      <c r="N237" s="133">
        <f t="shared" si="340"/>
        <v>2.589468E-2</v>
      </c>
      <c r="O237" s="133">
        <f t="shared" si="340"/>
        <v>0.42352729200000028</v>
      </c>
      <c r="P237" s="133">
        <f t="shared" si="340"/>
        <v>0</v>
      </c>
      <c r="Q237" s="133">
        <f t="shared" si="340"/>
        <v>0</v>
      </c>
      <c r="R237" s="133">
        <f t="shared" si="340"/>
        <v>0.39060000000000006</v>
      </c>
      <c r="S237" s="133">
        <f t="shared" si="340"/>
        <v>3.2927291999999997E-2</v>
      </c>
      <c r="T237" s="133">
        <f t="shared" si="340"/>
        <v>0</v>
      </c>
      <c r="U237" s="133">
        <f t="shared" si="340"/>
        <v>0</v>
      </c>
      <c r="V237" s="133">
        <f t="shared" si="340"/>
        <v>0</v>
      </c>
      <c r="W237" s="133">
        <f t="shared" si="340"/>
        <v>0</v>
      </c>
      <c r="X237" s="133">
        <f t="shared" si="340"/>
        <v>0</v>
      </c>
      <c r="Y237" s="133">
        <f t="shared" si="340"/>
        <v>0</v>
      </c>
      <c r="Z237" s="133">
        <f t="shared" si="340"/>
        <v>0</v>
      </c>
      <c r="AA237" s="133">
        <f t="shared" si="340"/>
        <v>0</v>
      </c>
      <c r="AB237" s="133">
        <f t="shared" si="340"/>
        <v>0</v>
      </c>
      <c r="AC237" s="133">
        <f t="shared" si="340"/>
        <v>0</v>
      </c>
      <c r="AD237" s="133">
        <f t="shared" si="340"/>
        <v>1.4916800000000001</v>
      </c>
      <c r="AE237" s="133">
        <f t="shared" si="340"/>
        <v>0.37776679000000002</v>
      </c>
      <c r="AF237" s="133">
        <f t="shared" si="340"/>
        <v>6.9447000000000009E-2</v>
      </c>
      <c r="AG237" s="133">
        <f t="shared" si="340"/>
        <v>0.25930148000000003</v>
      </c>
      <c r="AH237" s="133">
        <f t="shared" si="340"/>
        <v>0</v>
      </c>
      <c r="AI237" s="133">
        <f t="shared" si="340"/>
        <v>4.9018310000000002E-2</v>
      </c>
      <c r="AJ237" s="133">
        <f t="shared" si="340"/>
        <v>0.35032738000000008</v>
      </c>
      <c r="AK237" s="133">
        <f t="shared" si="340"/>
        <v>6.9447000000000009E-2</v>
      </c>
      <c r="AL237" s="133">
        <f t="shared" si="340"/>
        <v>0.25930148000000003</v>
      </c>
      <c r="AM237" s="133">
        <f t="shared" si="340"/>
        <v>0</v>
      </c>
      <c r="AN237" s="133">
        <f t="shared" si="340"/>
        <v>2.1578900000000002E-2</v>
      </c>
      <c r="AO237" s="133">
        <f t="shared" si="340"/>
        <v>2.7439410000000001E-2</v>
      </c>
      <c r="AP237" s="133">
        <f t="shared" si="340"/>
        <v>0</v>
      </c>
      <c r="AQ237" s="133">
        <f t="shared" si="340"/>
        <v>0</v>
      </c>
      <c r="AR237" s="133">
        <f t="shared" si="340"/>
        <v>0</v>
      </c>
      <c r="AS237" s="133">
        <f t="shared" si="340"/>
        <v>2.7439410000000001E-2</v>
      </c>
      <c r="AT237" s="133">
        <f t="shared" si="340"/>
        <v>0</v>
      </c>
      <c r="AU237" s="133">
        <f t="shared" si="340"/>
        <v>0</v>
      </c>
      <c r="AV237" s="133">
        <f t="shared" si="340"/>
        <v>0</v>
      </c>
      <c r="AW237" s="133">
        <f t="shared" si="340"/>
        <v>0</v>
      </c>
      <c r="AX237" s="133">
        <f t="shared" si="340"/>
        <v>0</v>
      </c>
      <c r="AY237" s="133">
        <f t="shared" si="340"/>
        <v>0</v>
      </c>
      <c r="AZ237" s="133">
        <f t="shared" si="340"/>
        <v>0</v>
      </c>
      <c r="BA237" s="133">
        <f t="shared" si="340"/>
        <v>0</v>
      </c>
      <c r="BB237" s="133">
        <f t="shared" si="340"/>
        <v>0</v>
      </c>
      <c r="BC237" s="133">
        <f t="shared" si="340"/>
        <v>0</v>
      </c>
    </row>
    <row r="238" spans="1:55" s="90" customFormat="1" ht="46.65" x14ac:dyDescent="0.3">
      <c r="A238" s="106" t="s">
        <v>1660</v>
      </c>
      <c r="B238" s="107" t="s">
        <v>820</v>
      </c>
      <c r="C238" s="108" t="s">
        <v>1248</v>
      </c>
      <c r="D238" s="73">
        <v>1.3216919999999999</v>
      </c>
      <c r="E238" s="73">
        <v>5.8821972E-2</v>
      </c>
      <c r="F238" s="73">
        <v>0</v>
      </c>
      <c r="G238" s="73">
        <v>0</v>
      </c>
      <c r="H238" s="73">
        <v>0</v>
      </c>
      <c r="I238" s="73">
        <v>5.8821972E-2</v>
      </c>
      <c r="J238" s="122">
        <f>VLOOKUP(C238,'[1]17'!$C$22:$N$926,8,0)</f>
        <v>2.589468E-2</v>
      </c>
      <c r="K238" s="122">
        <f>VLOOKUP(C238,'[1]17'!$C$22:$N$926,9,0)</f>
        <v>0</v>
      </c>
      <c r="L238" s="122">
        <f>VLOOKUP(C238,'[1]17'!$C$22:$N$926,10,0)</f>
        <v>0</v>
      </c>
      <c r="M238" s="122">
        <f>VLOOKUP(C238,'[1]17'!$C$22:$N$926,11,0)</f>
        <v>0</v>
      </c>
      <c r="N238" s="122">
        <f>VLOOKUP(C238,'[1]17'!$C$22:$N$926,12,0)</f>
        <v>2.589468E-2</v>
      </c>
      <c r="O238" s="122">
        <f t="shared" ref="O238:O240" si="341">E238-J238</f>
        <v>3.2927291999999997E-2</v>
      </c>
      <c r="P238" s="122">
        <f t="shared" ref="P238:P240" si="342">F238-K238</f>
        <v>0</v>
      </c>
      <c r="Q238" s="122">
        <f t="shared" ref="Q238:Q240" si="343">G238-L238</f>
        <v>0</v>
      </c>
      <c r="R238" s="122">
        <f t="shared" ref="R238:R240" si="344">H238-M238</f>
        <v>0</v>
      </c>
      <c r="S238" s="122">
        <f t="shared" ref="S238:S240" si="345">I238-N238</f>
        <v>3.2927291999999997E-2</v>
      </c>
      <c r="T238" s="122"/>
      <c r="U238" s="122"/>
      <c r="V238" s="122"/>
      <c r="W238" s="122"/>
      <c r="X238" s="122"/>
      <c r="Y238" s="122"/>
      <c r="Z238" s="122"/>
      <c r="AA238" s="122"/>
      <c r="AB238" s="122"/>
      <c r="AC238" s="122"/>
      <c r="AD238" s="122">
        <v>1.10141</v>
      </c>
      <c r="AE238" s="73">
        <f t="shared" ref="AE238:AE240" si="346">AF238+AG238+AH238+AI238</f>
        <v>4.9018310000000002E-2</v>
      </c>
      <c r="AF238" s="73"/>
      <c r="AG238" s="73"/>
      <c r="AH238" s="73"/>
      <c r="AI238" s="73">
        <v>4.9018310000000002E-2</v>
      </c>
      <c r="AJ238" s="122">
        <f>VLOOKUP(C238,'[1]17'!$C$22:$AI$926,29,0)</f>
        <v>2.1578900000000002E-2</v>
      </c>
      <c r="AK238" s="122">
        <f>VLOOKUP(C238,'[1]17'!$C$22:$AI$926,30,0)</f>
        <v>0</v>
      </c>
      <c r="AL238" s="122">
        <f>VLOOKUP(C238,'[1]17'!$C$22:$AI$926,31,0)</f>
        <v>0</v>
      </c>
      <c r="AM238" s="122">
        <f>VLOOKUP(C238,'[1]17'!$C$22:$AI$926,32,0)</f>
        <v>0</v>
      </c>
      <c r="AN238" s="122">
        <f>VLOOKUP(C238,'[1]17'!$C$22:$AI$926,33,0)</f>
        <v>2.1578900000000002E-2</v>
      </c>
      <c r="AO238" s="122">
        <f t="shared" ref="AO238:AO240" si="347">AE238-AJ238</f>
        <v>2.7439410000000001E-2</v>
      </c>
      <c r="AP238" s="122">
        <f t="shared" ref="AP238:AP240" si="348">AF238-AK238</f>
        <v>0</v>
      </c>
      <c r="AQ238" s="122">
        <f t="shared" ref="AQ238:AQ240" si="349">AG238-AL238</f>
        <v>0</v>
      </c>
      <c r="AR238" s="122">
        <f t="shared" ref="AR238:AR240" si="350">AH238-AM238</f>
        <v>0</v>
      </c>
      <c r="AS238" s="122">
        <f t="shared" ref="AS238:AS240" si="351">AI238-AN238</f>
        <v>2.7439410000000001E-2</v>
      </c>
      <c r="AT238" s="122"/>
      <c r="AU238" s="122"/>
      <c r="AV238" s="122"/>
      <c r="AW238" s="122"/>
      <c r="AX238" s="122"/>
      <c r="AY238" s="122"/>
      <c r="AZ238" s="122"/>
      <c r="BA238" s="122"/>
      <c r="BB238" s="122"/>
      <c r="BC238" s="122"/>
    </row>
    <row r="239" spans="1:55" s="90" customFormat="1" ht="62.2" x14ac:dyDescent="0.3">
      <c r="A239" s="106" t="s">
        <v>1660</v>
      </c>
      <c r="B239" s="107" t="s">
        <v>821</v>
      </c>
      <c r="C239" s="108" t="s">
        <v>1249</v>
      </c>
      <c r="D239" s="73">
        <v>0.46832399999999996</v>
      </c>
      <c r="E239" s="73">
        <v>0</v>
      </c>
      <c r="F239" s="73">
        <v>0</v>
      </c>
      <c r="G239" s="73">
        <v>0</v>
      </c>
      <c r="H239" s="73">
        <v>0</v>
      </c>
      <c r="I239" s="73">
        <v>0</v>
      </c>
      <c r="J239" s="122">
        <f>VLOOKUP(C239,'[1]17'!$C$22:$N$926,8,0)</f>
        <v>0</v>
      </c>
      <c r="K239" s="122">
        <f>VLOOKUP(C239,'[1]17'!$C$22:$N$926,9,0)</f>
        <v>0</v>
      </c>
      <c r="L239" s="122">
        <f>VLOOKUP(C239,'[1]17'!$C$22:$N$926,10,0)</f>
        <v>0</v>
      </c>
      <c r="M239" s="122">
        <f>VLOOKUP(C239,'[1]17'!$C$22:$N$926,11,0)</f>
        <v>0</v>
      </c>
      <c r="N239" s="122">
        <f>VLOOKUP(C239,'[1]17'!$C$22:$N$926,12,0)</f>
        <v>0</v>
      </c>
      <c r="O239" s="122">
        <f t="shared" si="341"/>
        <v>0</v>
      </c>
      <c r="P239" s="122">
        <f t="shared" si="342"/>
        <v>0</v>
      </c>
      <c r="Q239" s="122">
        <f t="shared" si="343"/>
        <v>0</v>
      </c>
      <c r="R239" s="122">
        <f t="shared" si="344"/>
        <v>0</v>
      </c>
      <c r="S239" s="122">
        <f t="shared" si="345"/>
        <v>0</v>
      </c>
      <c r="T239" s="122"/>
      <c r="U239" s="122"/>
      <c r="V239" s="122"/>
      <c r="W239" s="122"/>
      <c r="X239" s="122"/>
      <c r="Y239" s="122"/>
      <c r="Z239" s="122"/>
      <c r="AA239" s="122"/>
      <c r="AB239" s="122"/>
      <c r="AC239" s="122"/>
      <c r="AD239" s="122">
        <v>0.39027000000000001</v>
      </c>
      <c r="AE239" s="73">
        <f t="shared" si="346"/>
        <v>0.25930148000000003</v>
      </c>
      <c r="AF239" s="73"/>
      <c r="AG239" s="73">
        <v>0.25930148000000003</v>
      </c>
      <c r="AH239" s="73"/>
      <c r="AI239" s="73">
        <v>0</v>
      </c>
      <c r="AJ239" s="122">
        <f>VLOOKUP(C239,'[1]17'!$C$22:$AI$926,29,0)</f>
        <v>0.25930148000000003</v>
      </c>
      <c r="AK239" s="122">
        <f>VLOOKUP(C239,'[1]17'!$C$22:$AI$926,30,0)</f>
        <v>0</v>
      </c>
      <c r="AL239" s="122">
        <f>VLOOKUP(C239,'[1]17'!$C$22:$AI$926,31,0)</f>
        <v>0.25930148000000003</v>
      </c>
      <c r="AM239" s="122">
        <f>VLOOKUP(C239,'[1]17'!$C$22:$AI$926,32,0)</f>
        <v>0</v>
      </c>
      <c r="AN239" s="122">
        <f>VLOOKUP(C239,'[1]17'!$C$22:$AI$926,33,0)</f>
        <v>0</v>
      </c>
      <c r="AO239" s="122">
        <f t="shared" si="347"/>
        <v>0</v>
      </c>
      <c r="AP239" s="122">
        <f t="shared" si="348"/>
        <v>0</v>
      </c>
      <c r="AQ239" s="122">
        <f t="shared" si="349"/>
        <v>0</v>
      </c>
      <c r="AR239" s="122">
        <f t="shared" si="350"/>
        <v>0</v>
      </c>
      <c r="AS239" s="122">
        <f t="shared" si="351"/>
        <v>0</v>
      </c>
      <c r="AT239" s="122"/>
      <c r="AU239" s="122"/>
      <c r="AV239" s="122"/>
      <c r="AW239" s="122"/>
      <c r="AX239" s="122"/>
      <c r="AY239" s="122"/>
      <c r="AZ239" s="122"/>
      <c r="BA239" s="122"/>
      <c r="BB239" s="122"/>
      <c r="BC239" s="122"/>
    </row>
    <row r="240" spans="1:55" s="90" customFormat="1" ht="77.7" x14ac:dyDescent="0.3">
      <c r="A240" s="106" t="s">
        <v>1660</v>
      </c>
      <c r="B240" s="107" t="s">
        <v>822</v>
      </c>
      <c r="C240" s="108" t="s">
        <v>1250</v>
      </c>
      <c r="D240" s="73">
        <v>0</v>
      </c>
      <c r="E240" s="73">
        <v>1.1382024000000002</v>
      </c>
      <c r="F240" s="73">
        <v>8.3336399999999991E-2</v>
      </c>
      <c r="G240" s="73">
        <v>0</v>
      </c>
      <c r="H240" s="73">
        <v>1.0548660000000001</v>
      </c>
      <c r="I240" s="73">
        <v>0</v>
      </c>
      <c r="J240" s="122">
        <f>VLOOKUP(C240,'[1]17'!$C$22:$N$926,8,0)</f>
        <v>0.74760239999999989</v>
      </c>
      <c r="K240" s="122">
        <f>VLOOKUP(C240,'[1]17'!$C$22:$N$926,9,0)</f>
        <v>8.3336399999999991E-2</v>
      </c>
      <c r="L240" s="122">
        <f>VLOOKUP(C240,'[1]17'!$C$22:$N$926,10,0)</f>
        <v>0</v>
      </c>
      <c r="M240" s="122">
        <f>VLOOKUP(C240,'[1]17'!$C$22:$N$926,11,0)</f>
        <v>0.66426600000000002</v>
      </c>
      <c r="N240" s="122">
        <f>VLOOKUP(C240,'[1]17'!$C$22:$N$926,12,0)</f>
        <v>0</v>
      </c>
      <c r="O240" s="122">
        <f t="shared" si="341"/>
        <v>0.39060000000000028</v>
      </c>
      <c r="P240" s="122">
        <f t="shared" si="342"/>
        <v>0</v>
      </c>
      <c r="Q240" s="122">
        <f t="shared" si="343"/>
        <v>0</v>
      </c>
      <c r="R240" s="122">
        <f t="shared" si="344"/>
        <v>0.39060000000000006</v>
      </c>
      <c r="S240" s="122">
        <f t="shared" si="345"/>
        <v>0</v>
      </c>
      <c r="T240" s="122"/>
      <c r="U240" s="122"/>
      <c r="V240" s="122"/>
      <c r="W240" s="122"/>
      <c r="X240" s="122"/>
      <c r="Y240" s="122"/>
      <c r="Z240" s="122"/>
      <c r="AA240" s="122"/>
      <c r="AB240" s="122"/>
      <c r="AC240" s="122"/>
      <c r="AD240" s="122">
        <v>0</v>
      </c>
      <c r="AE240" s="73">
        <f t="shared" si="346"/>
        <v>6.9447000000000009E-2</v>
      </c>
      <c r="AF240" s="73">
        <v>6.9447000000000009E-2</v>
      </c>
      <c r="AG240" s="73"/>
      <c r="AH240" s="73"/>
      <c r="AI240" s="73">
        <v>0</v>
      </c>
      <c r="AJ240" s="122">
        <f>VLOOKUP(C240,'[1]17'!$C$22:$AI$926,29,0)</f>
        <v>6.9447000000000009E-2</v>
      </c>
      <c r="AK240" s="122">
        <f>VLOOKUP(C240,'[1]17'!$C$22:$AI$926,30,0)</f>
        <v>6.9447000000000009E-2</v>
      </c>
      <c r="AL240" s="122">
        <f>VLOOKUP(C240,'[1]17'!$C$22:$AI$926,31,0)</f>
        <v>0</v>
      </c>
      <c r="AM240" s="122">
        <f>VLOOKUP(C240,'[1]17'!$C$22:$AI$926,32,0)</f>
        <v>0</v>
      </c>
      <c r="AN240" s="122">
        <f>VLOOKUP(C240,'[1]17'!$C$22:$AI$926,33,0)</f>
        <v>0</v>
      </c>
      <c r="AO240" s="122">
        <f t="shared" si="347"/>
        <v>0</v>
      </c>
      <c r="AP240" s="122">
        <f t="shared" si="348"/>
        <v>0</v>
      </c>
      <c r="AQ240" s="122">
        <f t="shared" si="349"/>
        <v>0</v>
      </c>
      <c r="AR240" s="122">
        <f t="shared" si="350"/>
        <v>0</v>
      </c>
      <c r="AS240" s="122">
        <f t="shared" si="351"/>
        <v>0</v>
      </c>
      <c r="AT240" s="122"/>
      <c r="AU240" s="122"/>
      <c r="AV240" s="122"/>
      <c r="AW240" s="122"/>
      <c r="AX240" s="122"/>
      <c r="AY240" s="122"/>
      <c r="AZ240" s="122"/>
      <c r="BA240" s="122"/>
      <c r="BB240" s="122"/>
      <c r="BC240" s="122"/>
    </row>
    <row r="241" spans="1:55" s="90" customFormat="1" x14ac:dyDescent="0.3">
      <c r="A241" s="103"/>
      <c r="B241" s="110" t="s">
        <v>635</v>
      </c>
      <c r="C241" s="105"/>
      <c r="D241" s="133">
        <f t="shared" ref="D241:BC241" si="352">SUM(D242:D247)</f>
        <v>8.356344</v>
      </c>
      <c r="E241" s="133">
        <f t="shared" si="352"/>
        <v>2.8218234199999999</v>
      </c>
      <c r="F241" s="133">
        <f t="shared" si="352"/>
        <v>0.47246817000000008</v>
      </c>
      <c r="G241" s="133">
        <f t="shared" si="352"/>
        <v>1.9467698899999999</v>
      </c>
      <c r="H241" s="133">
        <f t="shared" si="352"/>
        <v>0</v>
      </c>
      <c r="I241" s="133">
        <f t="shared" si="352"/>
        <v>0.40258535999999995</v>
      </c>
      <c r="J241" s="133">
        <f t="shared" si="352"/>
        <v>0.33531768399999995</v>
      </c>
      <c r="K241" s="133">
        <f t="shared" si="352"/>
        <v>0.17159962000000001</v>
      </c>
      <c r="L241" s="133">
        <f t="shared" si="352"/>
        <v>0</v>
      </c>
      <c r="M241" s="133">
        <f t="shared" si="352"/>
        <v>0</v>
      </c>
      <c r="N241" s="133">
        <f t="shared" si="352"/>
        <v>0.16371806399999994</v>
      </c>
      <c r="O241" s="133">
        <f t="shared" si="352"/>
        <v>2.4865057360000002</v>
      </c>
      <c r="P241" s="133">
        <f t="shared" si="352"/>
        <v>0.30086855000000001</v>
      </c>
      <c r="Q241" s="133">
        <f t="shared" si="352"/>
        <v>1.9467698899999999</v>
      </c>
      <c r="R241" s="133">
        <f t="shared" si="352"/>
        <v>0</v>
      </c>
      <c r="S241" s="133">
        <f t="shared" si="352"/>
        <v>0.23886729600000001</v>
      </c>
      <c r="T241" s="133">
        <f t="shared" si="352"/>
        <v>0</v>
      </c>
      <c r="U241" s="133">
        <f t="shared" si="352"/>
        <v>0</v>
      </c>
      <c r="V241" s="133">
        <f t="shared" si="352"/>
        <v>0</v>
      </c>
      <c r="W241" s="133">
        <f t="shared" si="352"/>
        <v>0</v>
      </c>
      <c r="X241" s="133">
        <f t="shared" si="352"/>
        <v>0</v>
      </c>
      <c r="Y241" s="133">
        <f t="shared" si="352"/>
        <v>0</v>
      </c>
      <c r="Z241" s="133">
        <f t="shared" si="352"/>
        <v>0</v>
      </c>
      <c r="AA241" s="133">
        <f t="shared" si="352"/>
        <v>0</v>
      </c>
      <c r="AB241" s="133">
        <f t="shared" si="352"/>
        <v>0</v>
      </c>
      <c r="AC241" s="133">
        <f t="shared" si="352"/>
        <v>0</v>
      </c>
      <c r="AD241" s="133">
        <f t="shared" si="352"/>
        <v>7.2519800000000014</v>
      </c>
      <c r="AE241" s="133">
        <f t="shared" si="352"/>
        <v>3.1559102399999999</v>
      </c>
      <c r="AF241" s="133">
        <f t="shared" si="352"/>
        <v>1.1981142</v>
      </c>
      <c r="AG241" s="133">
        <f t="shared" si="352"/>
        <v>1.62230824</v>
      </c>
      <c r="AH241" s="133">
        <f t="shared" si="352"/>
        <v>0</v>
      </c>
      <c r="AI241" s="133">
        <f t="shared" si="352"/>
        <v>0.3354878</v>
      </c>
      <c r="AJ241" s="133">
        <f t="shared" si="352"/>
        <v>0.27943140999999999</v>
      </c>
      <c r="AK241" s="133">
        <f t="shared" si="352"/>
        <v>0.14299969000000001</v>
      </c>
      <c r="AL241" s="133">
        <f t="shared" si="352"/>
        <v>0</v>
      </c>
      <c r="AM241" s="133">
        <f t="shared" si="352"/>
        <v>0</v>
      </c>
      <c r="AN241" s="133">
        <f t="shared" si="352"/>
        <v>0.13643171999999998</v>
      </c>
      <c r="AO241" s="133">
        <f t="shared" si="352"/>
        <v>2.8764788299999999</v>
      </c>
      <c r="AP241" s="133">
        <f t="shared" si="352"/>
        <v>1.0551145099999999</v>
      </c>
      <c r="AQ241" s="133">
        <f t="shared" si="352"/>
        <v>1.62230824</v>
      </c>
      <c r="AR241" s="133">
        <f t="shared" si="352"/>
        <v>0</v>
      </c>
      <c r="AS241" s="133">
        <f t="shared" si="352"/>
        <v>0.19905608</v>
      </c>
      <c r="AT241" s="133">
        <f t="shared" si="352"/>
        <v>0</v>
      </c>
      <c r="AU241" s="133">
        <f t="shared" si="352"/>
        <v>0</v>
      </c>
      <c r="AV241" s="133">
        <f t="shared" si="352"/>
        <v>0</v>
      </c>
      <c r="AW241" s="133">
        <f t="shared" si="352"/>
        <v>0</v>
      </c>
      <c r="AX241" s="133">
        <f t="shared" si="352"/>
        <v>0</v>
      </c>
      <c r="AY241" s="133">
        <f t="shared" si="352"/>
        <v>0</v>
      </c>
      <c r="AZ241" s="133">
        <f t="shared" si="352"/>
        <v>0</v>
      </c>
      <c r="BA241" s="133">
        <f t="shared" si="352"/>
        <v>0</v>
      </c>
      <c r="BB241" s="133">
        <f t="shared" si="352"/>
        <v>0</v>
      </c>
      <c r="BC241" s="133">
        <f t="shared" si="352"/>
        <v>0</v>
      </c>
    </row>
    <row r="242" spans="1:55" s="90" customFormat="1" ht="46.65" x14ac:dyDescent="0.3">
      <c r="A242" s="106" t="s">
        <v>1661</v>
      </c>
      <c r="B242" s="107" t="s">
        <v>823</v>
      </c>
      <c r="C242" s="108" t="s">
        <v>1251</v>
      </c>
      <c r="D242" s="73">
        <v>2.73</v>
      </c>
      <c r="E242" s="73">
        <v>0.29309839599999998</v>
      </c>
      <c r="F242" s="73">
        <v>0.17159962000000001</v>
      </c>
      <c r="G242" s="73">
        <v>0</v>
      </c>
      <c r="H242" s="73">
        <v>0</v>
      </c>
      <c r="I242" s="73">
        <v>0.12149877599999998</v>
      </c>
      <c r="J242" s="122">
        <f>VLOOKUP(C242,'[1]17'!$C$22:$N$926,8,0)</f>
        <v>0.225085972</v>
      </c>
      <c r="K242" s="122">
        <f>VLOOKUP(C242,'[1]17'!$C$22:$N$926,9,0)</f>
        <v>0.17159962000000001</v>
      </c>
      <c r="L242" s="122">
        <f>VLOOKUP(C242,'[1]17'!$C$22:$N$926,10,0)</f>
        <v>0</v>
      </c>
      <c r="M242" s="122">
        <f>VLOOKUP(C242,'[1]17'!$C$22:$N$926,11,0)</f>
        <v>0</v>
      </c>
      <c r="N242" s="122">
        <f>VLOOKUP(C242,'[1]17'!$C$22:$N$926,12,0)</f>
        <v>5.348635199999998E-2</v>
      </c>
      <c r="O242" s="122">
        <f t="shared" ref="O242:O247" si="353">E242-J242</f>
        <v>6.8012423999999988E-2</v>
      </c>
      <c r="P242" s="122">
        <f t="shared" ref="P242:P247" si="354">F242-K242</f>
        <v>0</v>
      </c>
      <c r="Q242" s="122">
        <f t="shared" ref="Q242:Q247" si="355">G242-L242</f>
        <v>0</v>
      </c>
      <c r="R242" s="122">
        <f t="shared" ref="R242:R247" si="356">H242-M242</f>
        <v>0</v>
      </c>
      <c r="S242" s="122">
        <f t="shared" ref="S242:S247" si="357">I242-N242</f>
        <v>6.8012423999999988E-2</v>
      </c>
      <c r="T242" s="122"/>
      <c r="U242" s="122"/>
      <c r="V242" s="122"/>
      <c r="W242" s="122"/>
      <c r="X242" s="122"/>
      <c r="Y242" s="122"/>
      <c r="Z242" s="122"/>
      <c r="AA242" s="122"/>
      <c r="AB242" s="122"/>
      <c r="AC242" s="122"/>
      <c r="AD242" s="122">
        <v>2.4533000000000009</v>
      </c>
      <c r="AE242" s="73">
        <f t="shared" ref="AE242:AE247" si="358">AF242+AG242+AH242+AI242</f>
        <v>0.24424867</v>
      </c>
      <c r="AF242" s="73">
        <v>0.14299969000000001</v>
      </c>
      <c r="AG242" s="73"/>
      <c r="AH242" s="73"/>
      <c r="AI242" s="73">
        <v>0.10124897999999999</v>
      </c>
      <c r="AJ242" s="122">
        <f>VLOOKUP(C242,'[1]17'!$C$22:$AI$926,29,0)</f>
        <v>0.18757165000000001</v>
      </c>
      <c r="AK242" s="122">
        <f>VLOOKUP(C242,'[1]17'!$C$22:$AI$926,30,0)</f>
        <v>0.14299969000000001</v>
      </c>
      <c r="AL242" s="122">
        <f>VLOOKUP(C242,'[1]17'!$C$22:$AI$926,31,0)</f>
        <v>0</v>
      </c>
      <c r="AM242" s="122">
        <f>VLOOKUP(C242,'[1]17'!$C$22:$AI$926,32,0)</f>
        <v>0</v>
      </c>
      <c r="AN242" s="122">
        <f>VLOOKUP(C242,'[1]17'!$C$22:$AI$926,33,0)</f>
        <v>4.4571959999999987E-2</v>
      </c>
      <c r="AO242" s="122">
        <f t="shared" ref="AO242:AO247" si="359">AE242-AJ242</f>
        <v>5.6677019999999995E-2</v>
      </c>
      <c r="AP242" s="122">
        <f t="shared" ref="AP242:AP247" si="360">AF242-AK242</f>
        <v>0</v>
      </c>
      <c r="AQ242" s="122">
        <f t="shared" ref="AQ242:AQ247" si="361">AG242-AL242</f>
        <v>0</v>
      </c>
      <c r="AR242" s="122">
        <f t="shared" ref="AR242:AR247" si="362">AH242-AM242</f>
        <v>0</v>
      </c>
      <c r="AS242" s="122">
        <f t="shared" ref="AS242:AS247" si="363">AI242-AN242</f>
        <v>5.6677020000000002E-2</v>
      </c>
      <c r="AT242" s="122"/>
      <c r="AU242" s="122"/>
      <c r="AV242" s="122"/>
      <c r="AW242" s="122"/>
      <c r="AX242" s="122"/>
      <c r="AY242" s="122"/>
      <c r="AZ242" s="122"/>
      <c r="BA242" s="122"/>
      <c r="BB242" s="122"/>
      <c r="BC242" s="122"/>
    </row>
    <row r="243" spans="1:55" s="90" customFormat="1" ht="62.2" x14ac:dyDescent="0.3">
      <c r="A243" s="106" t="s">
        <v>1661</v>
      </c>
      <c r="B243" s="107" t="s">
        <v>824</v>
      </c>
      <c r="C243" s="108" t="s">
        <v>1252</v>
      </c>
      <c r="D243" s="73">
        <v>2.6552639999999998</v>
      </c>
      <c r="E243" s="73">
        <v>2.161718246</v>
      </c>
      <c r="F243" s="73">
        <v>6.6089820000000007E-2</v>
      </c>
      <c r="G243" s="73">
        <v>1.9467698899999999</v>
      </c>
      <c r="H243" s="73">
        <v>0</v>
      </c>
      <c r="I243" s="73">
        <v>0.14885853599999999</v>
      </c>
      <c r="J243" s="122">
        <f>VLOOKUP(C243,'[1]17'!$C$22:$N$926,8,0)</f>
        <v>5.2022099999999995E-2</v>
      </c>
      <c r="K243" s="122">
        <f>VLOOKUP(C243,'[1]17'!$C$22:$N$926,9,0)</f>
        <v>0</v>
      </c>
      <c r="L243" s="122">
        <f>VLOOKUP(C243,'[1]17'!$C$22:$N$926,10,0)</f>
        <v>0</v>
      </c>
      <c r="M243" s="122">
        <f>VLOOKUP(C243,'[1]17'!$C$22:$N$926,11,0)</f>
        <v>0</v>
      </c>
      <c r="N243" s="122">
        <f>VLOOKUP(C243,'[1]17'!$C$22:$N$926,12,0)</f>
        <v>5.2022099999999995E-2</v>
      </c>
      <c r="O243" s="122">
        <f t="shared" si="353"/>
        <v>2.1096961460000001</v>
      </c>
      <c r="P243" s="122">
        <f t="shared" si="354"/>
        <v>6.6089820000000007E-2</v>
      </c>
      <c r="Q243" s="122">
        <f t="shared" si="355"/>
        <v>1.9467698899999999</v>
      </c>
      <c r="R243" s="122">
        <f t="shared" si="356"/>
        <v>0</v>
      </c>
      <c r="S243" s="122">
        <f t="shared" si="357"/>
        <v>9.6836435999999998E-2</v>
      </c>
      <c r="T243" s="122"/>
      <c r="U243" s="122"/>
      <c r="V243" s="122"/>
      <c r="W243" s="122"/>
      <c r="X243" s="122"/>
      <c r="Y243" s="122"/>
      <c r="Z243" s="122"/>
      <c r="AA243" s="122"/>
      <c r="AB243" s="122"/>
      <c r="AC243" s="122"/>
      <c r="AD243" s="122">
        <v>2.24058</v>
      </c>
      <c r="AE243" s="73">
        <f t="shared" si="358"/>
        <v>2.06007264</v>
      </c>
      <c r="AF243" s="73">
        <v>0.31371561999999997</v>
      </c>
      <c r="AG243" s="73">
        <v>1.62230824</v>
      </c>
      <c r="AH243" s="73"/>
      <c r="AI243" s="73">
        <v>0.12404878</v>
      </c>
      <c r="AJ243" s="122">
        <f>VLOOKUP(C243,'[1]17'!$C$22:$AI$926,29,0)</f>
        <v>4.3351750000000001E-2</v>
      </c>
      <c r="AK243" s="122">
        <f>VLOOKUP(C243,'[1]17'!$C$22:$AI$926,30,0)</f>
        <v>0</v>
      </c>
      <c r="AL243" s="122">
        <f>VLOOKUP(C243,'[1]17'!$C$22:$AI$926,31,0)</f>
        <v>0</v>
      </c>
      <c r="AM243" s="122">
        <f>VLOOKUP(C243,'[1]17'!$C$22:$AI$926,32,0)</f>
        <v>0</v>
      </c>
      <c r="AN243" s="122">
        <f>VLOOKUP(C243,'[1]17'!$C$22:$AI$926,33,0)</f>
        <v>4.3351749999999994E-2</v>
      </c>
      <c r="AO243" s="122">
        <f t="shared" si="359"/>
        <v>2.0167208900000002</v>
      </c>
      <c r="AP243" s="122">
        <f t="shared" si="360"/>
        <v>0.31371561999999997</v>
      </c>
      <c r="AQ243" s="122">
        <f t="shared" si="361"/>
        <v>1.62230824</v>
      </c>
      <c r="AR243" s="122">
        <f t="shared" si="362"/>
        <v>0</v>
      </c>
      <c r="AS243" s="122">
        <f t="shared" si="363"/>
        <v>8.0697030000000003E-2</v>
      </c>
      <c r="AT243" s="122"/>
      <c r="AU243" s="122"/>
      <c r="AV243" s="122"/>
      <c r="AW243" s="122"/>
      <c r="AX243" s="122"/>
      <c r="AY243" s="122"/>
      <c r="AZ243" s="122"/>
      <c r="BA243" s="122"/>
      <c r="BB243" s="122"/>
      <c r="BC243" s="122"/>
    </row>
    <row r="244" spans="1:55" s="90" customFormat="1" ht="93.25" x14ac:dyDescent="0.3">
      <c r="A244" s="106" t="s">
        <v>1661</v>
      </c>
      <c r="B244" s="107" t="s">
        <v>825</v>
      </c>
      <c r="C244" s="108" t="s">
        <v>1253</v>
      </c>
      <c r="D244" s="73">
        <v>1.98468</v>
      </c>
      <c r="E244" s="73">
        <v>8.8328267999999988E-2</v>
      </c>
      <c r="F244" s="73">
        <v>0</v>
      </c>
      <c r="G244" s="73">
        <v>0</v>
      </c>
      <c r="H244" s="73">
        <v>0</v>
      </c>
      <c r="I244" s="73">
        <v>8.8328267999999988E-2</v>
      </c>
      <c r="J244" s="122">
        <f>VLOOKUP(C244,'[1]17'!$C$22:$N$926,8,0)</f>
        <v>3.8883995999999997E-2</v>
      </c>
      <c r="K244" s="122">
        <f>VLOOKUP(C244,'[1]17'!$C$22:$N$926,9,0)</f>
        <v>0</v>
      </c>
      <c r="L244" s="122">
        <f>VLOOKUP(C244,'[1]17'!$C$22:$N$926,10,0)</f>
        <v>0</v>
      </c>
      <c r="M244" s="122">
        <f>VLOOKUP(C244,'[1]17'!$C$22:$N$926,11,0)</f>
        <v>0</v>
      </c>
      <c r="N244" s="122">
        <f>VLOOKUP(C244,'[1]17'!$C$22:$N$926,12,0)</f>
        <v>3.888399599999999E-2</v>
      </c>
      <c r="O244" s="122">
        <f t="shared" si="353"/>
        <v>4.9444271999999991E-2</v>
      </c>
      <c r="P244" s="122">
        <f t="shared" si="354"/>
        <v>0</v>
      </c>
      <c r="Q244" s="122">
        <f t="shared" si="355"/>
        <v>0</v>
      </c>
      <c r="R244" s="122">
        <f t="shared" si="356"/>
        <v>0</v>
      </c>
      <c r="S244" s="122">
        <f t="shared" si="357"/>
        <v>4.9444271999999997E-2</v>
      </c>
      <c r="T244" s="122"/>
      <c r="U244" s="122"/>
      <c r="V244" s="122"/>
      <c r="W244" s="122"/>
      <c r="X244" s="122"/>
      <c r="Y244" s="122"/>
      <c r="Z244" s="122"/>
      <c r="AA244" s="122"/>
      <c r="AB244" s="122"/>
      <c r="AC244" s="122"/>
      <c r="AD244" s="122">
        <v>1.6538999999999999</v>
      </c>
      <c r="AE244" s="73">
        <f t="shared" si="358"/>
        <v>7.3606889999999994E-2</v>
      </c>
      <c r="AF244" s="73"/>
      <c r="AG244" s="73"/>
      <c r="AH244" s="73"/>
      <c r="AI244" s="73">
        <v>7.3606889999999994E-2</v>
      </c>
      <c r="AJ244" s="122">
        <f>VLOOKUP(C244,'[1]17'!$C$22:$AI$926,29,0)</f>
        <v>3.2403330000000001E-2</v>
      </c>
      <c r="AK244" s="122">
        <f>VLOOKUP(C244,'[1]17'!$C$22:$AI$926,30,0)</f>
        <v>0</v>
      </c>
      <c r="AL244" s="122">
        <f>VLOOKUP(C244,'[1]17'!$C$22:$AI$926,31,0)</f>
        <v>0</v>
      </c>
      <c r="AM244" s="122">
        <f>VLOOKUP(C244,'[1]17'!$C$22:$AI$926,32,0)</f>
        <v>0</v>
      </c>
      <c r="AN244" s="122">
        <f>VLOOKUP(C244,'[1]17'!$C$22:$AI$926,33,0)</f>
        <v>3.2403329999999994E-2</v>
      </c>
      <c r="AO244" s="122">
        <f t="shared" si="359"/>
        <v>4.1203559999999993E-2</v>
      </c>
      <c r="AP244" s="122">
        <f t="shared" si="360"/>
        <v>0</v>
      </c>
      <c r="AQ244" s="122">
        <f t="shared" si="361"/>
        <v>0</v>
      </c>
      <c r="AR244" s="122">
        <f t="shared" si="362"/>
        <v>0</v>
      </c>
      <c r="AS244" s="122">
        <f t="shared" si="363"/>
        <v>4.120356E-2</v>
      </c>
      <c r="AT244" s="122"/>
      <c r="AU244" s="122"/>
      <c r="AV244" s="122"/>
      <c r="AW244" s="122"/>
      <c r="AX244" s="122"/>
      <c r="AY244" s="122"/>
      <c r="AZ244" s="122"/>
      <c r="BA244" s="122"/>
      <c r="BB244" s="122"/>
      <c r="BC244" s="122"/>
    </row>
    <row r="245" spans="1:55" s="90" customFormat="1" ht="46.65" x14ac:dyDescent="0.3">
      <c r="A245" s="106" t="s">
        <v>1660</v>
      </c>
      <c r="B245" s="107" t="s">
        <v>442</v>
      </c>
      <c r="C245" s="108" t="s">
        <v>522</v>
      </c>
      <c r="D245" s="73">
        <v>0.98640000000000005</v>
      </c>
      <c r="E245" s="73">
        <v>4.3899779999999999E-2</v>
      </c>
      <c r="F245" s="73">
        <v>0</v>
      </c>
      <c r="G245" s="73">
        <v>0</v>
      </c>
      <c r="H245" s="73">
        <v>0</v>
      </c>
      <c r="I245" s="73">
        <v>4.3899779999999999E-2</v>
      </c>
      <c r="J245" s="122">
        <f>VLOOKUP(C245,'[1]17'!$C$22:$N$926,8,0)</f>
        <v>1.9325616E-2</v>
      </c>
      <c r="K245" s="122">
        <f>VLOOKUP(C245,'[1]17'!$C$22:$N$926,9,0)</f>
        <v>0</v>
      </c>
      <c r="L245" s="122">
        <f>VLOOKUP(C245,'[1]17'!$C$22:$N$926,10,0)</f>
        <v>0</v>
      </c>
      <c r="M245" s="122">
        <f>VLOOKUP(C245,'[1]17'!$C$22:$N$926,11,0)</f>
        <v>0</v>
      </c>
      <c r="N245" s="122">
        <f>VLOOKUP(C245,'[1]17'!$C$22:$N$926,12,0)</f>
        <v>1.9325616000000004E-2</v>
      </c>
      <c r="O245" s="122">
        <f t="shared" si="353"/>
        <v>2.4574163999999999E-2</v>
      </c>
      <c r="P245" s="122">
        <f t="shared" si="354"/>
        <v>0</v>
      </c>
      <c r="Q245" s="122">
        <f t="shared" si="355"/>
        <v>0</v>
      </c>
      <c r="R245" s="122">
        <f t="shared" si="356"/>
        <v>0</v>
      </c>
      <c r="S245" s="122">
        <f t="shared" si="357"/>
        <v>2.4574163999999996E-2</v>
      </c>
      <c r="T245" s="122"/>
      <c r="U245" s="122"/>
      <c r="V245" s="122"/>
      <c r="W245" s="122"/>
      <c r="X245" s="122"/>
      <c r="Y245" s="122"/>
      <c r="Z245" s="122"/>
      <c r="AA245" s="122"/>
      <c r="AB245" s="122"/>
      <c r="AC245" s="122"/>
      <c r="AD245" s="122">
        <v>0.90420000000000011</v>
      </c>
      <c r="AE245" s="73">
        <f t="shared" si="358"/>
        <v>3.6583150000000002E-2</v>
      </c>
      <c r="AF245" s="73"/>
      <c r="AG245" s="73"/>
      <c r="AH245" s="73"/>
      <c r="AI245" s="73">
        <v>3.6583150000000002E-2</v>
      </c>
      <c r="AJ245" s="122">
        <f>VLOOKUP(C245,'[1]17'!$C$22:$AI$926,29,0)</f>
        <v>1.6104680000000003E-2</v>
      </c>
      <c r="AK245" s="122">
        <f>VLOOKUP(C245,'[1]17'!$C$22:$AI$926,30,0)</f>
        <v>0</v>
      </c>
      <c r="AL245" s="122">
        <f>VLOOKUP(C245,'[1]17'!$C$22:$AI$926,31,0)</f>
        <v>0</v>
      </c>
      <c r="AM245" s="122">
        <f>VLOOKUP(C245,'[1]17'!$C$22:$AI$926,32,0)</f>
        <v>0</v>
      </c>
      <c r="AN245" s="122">
        <f>VLOOKUP(C245,'[1]17'!$C$22:$AI$926,33,0)</f>
        <v>1.6104680000000003E-2</v>
      </c>
      <c r="AO245" s="122">
        <f t="shared" si="359"/>
        <v>2.0478469999999999E-2</v>
      </c>
      <c r="AP245" s="122">
        <f t="shared" si="360"/>
        <v>0</v>
      </c>
      <c r="AQ245" s="122">
        <f t="shared" si="361"/>
        <v>0</v>
      </c>
      <c r="AR245" s="122">
        <f t="shared" si="362"/>
        <v>0</v>
      </c>
      <c r="AS245" s="122">
        <f t="shared" si="363"/>
        <v>2.0478469999999999E-2</v>
      </c>
      <c r="AT245" s="122"/>
      <c r="AU245" s="122"/>
      <c r="AV245" s="122"/>
      <c r="AW245" s="122"/>
      <c r="AX245" s="122"/>
      <c r="AY245" s="122"/>
      <c r="AZ245" s="122"/>
      <c r="BA245" s="122"/>
      <c r="BB245" s="122"/>
      <c r="BC245" s="122"/>
    </row>
    <row r="246" spans="1:55" s="90" customFormat="1" ht="62.2" x14ac:dyDescent="0.3">
      <c r="A246" s="106" t="s">
        <v>1660</v>
      </c>
      <c r="B246" s="107" t="s">
        <v>1726</v>
      </c>
      <c r="C246" s="108" t="s">
        <v>1928</v>
      </c>
      <c r="D246" s="73">
        <v>0</v>
      </c>
      <c r="E246" s="73">
        <v>0.23477873000000002</v>
      </c>
      <c r="F246" s="73">
        <v>0.23477873000000002</v>
      </c>
      <c r="G246" s="73">
        <v>0</v>
      </c>
      <c r="H246" s="73">
        <v>0</v>
      </c>
      <c r="I246" s="73">
        <v>0</v>
      </c>
      <c r="J246" s="122"/>
      <c r="K246" s="122"/>
      <c r="L246" s="122"/>
      <c r="M246" s="122"/>
      <c r="N246" s="122"/>
      <c r="O246" s="122">
        <f t="shared" si="353"/>
        <v>0.23477873000000002</v>
      </c>
      <c r="P246" s="122">
        <f t="shared" si="354"/>
        <v>0.23477873000000002</v>
      </c>
      <c r="Q246" s="122">
        <f t="shared" si="355"/>
        <v>0</v>
      </c>
      <c r="R246" s="122">
        <f t="shared" si="356"/>
        <v>0</v>
      </c>
      <c r="S246" s="122">
        <f t="shared" si="357"/>
        <v>0</v>
      </c>
      <c r="T246" s="122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>
        <v>0</v>
      </c>
      <c r="AE246" s="73">
        <f t="shared" si="358"/>
        <v>0.19564894000000002</v>
      </c>
      <c r="AF246" s="73">
        <v>0.19564894000000002</v>
      </c>
      <c r="AG246" s="73"/>
      <c r="AH246" s="73"/>
      <c r="AI246" s="73">
        <v>0</v>
      </c>
      <c r="AJ246" s="122"/>
      <c r="AK246" s="122"/>
      <c r="AL246" s="122"/>
      <c r="AM246" s="122"/>
      <c r="AN246" s="122"/>
      <c r="AO246" s="122">
        <f t="shared" si="359"/>
        <v>0.19564894000000002</v>
      </c>
      <c r="AP246" s="122">
        <f t="shared" si="360"/>
        <v>0.19564894000000002</v>
      </c>
      <c r="AQ246" s="122">
        <f t="shared" si="361"/>
        <v>0</v>
      </c>
      <c r="AR246" s="122">
        <f t="shared" si="362"/>
        <v>0</v>
      </c>
      <c r="AS246" s="122">
        <f t="shared" si="363"/>
        <v>0</v>
      </c>
      <c r="AT246" s="122"/>
      <c r="AU246" s="122"/>
      <c r="AV246" s="122"/>
      <c r="AW246" s="122"/>
      <c r="AX246" s="122"/>
      <c r="AY246" s="122"/>
      <c r="AZ246" s="122"/>
      <c r="BA246" s="122"/>
      <c r="BB246" s="122"/>
      <c r="BC246" s="122"/>
    </row>
    <row r="247" spans="1:55" s="90" customFormat="1" ht="62.2" x14ac:dyDescent="0.3">
      <c r="A247" s="106" t="s">
        <v>1661</v>
      </c>
      <c r="B247" s="107" t="s">
        <v>1727</v>
      </c>
      <c r="C247" s="108" t="s">
        <v>1929</v>
      </c>
      <c r="D247" s="73">
        <v>0</v>
      </c>
      <c r="E247" s="73">
        <v>0</v>
      </c>
      <c r="F247" s="73">
        <v>0</v>
      </c>
      <c r="G247" s="73">
        <v>0</v>
      </c>
      <c r="H247" s="73">
        <v>0</v>
      </c>
      <c r="I247" s="73">
        <v>0</v>
      </c>
      <c r="J247" s="122"/>
      <c r="K247" s="122"/>
      <c r="L247" s="122"/>
      <c r="M247" s="122"/>
      <c r="N247" s="122"/>
      <c r="O247" s="122">
        <f t="shared" si="353"/>
        <v>0</v>
      </c>
      <c r="P247" s="122">
        <f t="shared" si="354"/>
        <v>0</v>
      </c>
      <c r="Q247" s="122">
        <f t="shared" si="355"/>
        <v>0</v>
      </c>
      <c r="R247" s="122">
        <f t="shared" si="356"/>
        <v>0</v>
      </c>
      <c r="S247" s="122">
        <f t="shared" si="357"/>
        <v>0</v>
      </c>
      <c r="T247" s="122"/>
      <c r="U247" s="122"/>
      <c r="V247" s="122"/>
      <c r="W247" s="122"/>
      <c r="X247" s="122"/>
      <c r="Y247" s="122"/>
      <c r="Z247" s="122"/>
      <c r="AA247" s="122"/>
      <c r="AB247" s="122"/>
      <c r="AC247" s="122"/>
      <c r="AD247" s="122">
        <v>0</v>
      </c>
      <c r="AE247" s="73">
        <f t="shared" si="358"/>
        <v>0.54574994999999993</v>
      </c>
      <c r="AF247" s="73">
        <v>0.54574994999999993</v>
      </c>
      <c r="AG247" s="73"/>
      <c r="AH247" s="73"/>
      <c r="AI247" s="73">
        <v>0</v>
      </c>
      <c r="AJ247" s="122"/>
      <c r="AK247" s="122"/>
      <c r="AL247" s="122"/>
      <c r="AM247" s="122"/>
      <c r="AN247" s="122"/>
      <c r="AO247" s="122">
        <f t="shared" si="359"/>
        <v>0.54574994999999993</v>
      </c>
      <c r="AP247" s="122">
        <f t="shared" si="360"/>
        <v>0.54574994999999993</v>
      </c>
      <c r="AQ247" s="122">
        <f t="shared" si="361"/>
        <v>0</v>
      </c>
      <c r="AR247" s="122">
        <f t="shared" si="362"/>
        <v>0</v>
      </c>
      <c r="AS247" s="122">
        <f t="shared" si="363"/>
        <v>0</v>
      </c>
      <c r="AT247" s="122"/>
      <c r="AU247" s="122"/>
      <c r="AV247" s="122"/>
      <c r="AW247" s="122"/>
      <c r="AX247" s="122"/>
      <c r="AY247" s="122"/>
      <c r="AZ247" s="122"/>
      <c r="BA247" s="122"/>
      <c r="BB247" s="122"/>
      <c r="BC247" s="122"/>
    </row>
    <row r="248" spans="1:55" s="90" customFormat="1" ht="30.05" x14ac:dyDescent="0.3">
      <c r="A248" s="103"/>
      <c r="B248" s="110" t="s">
        <v>64</v>
      </c>
      <c r="C248" s="105"/>
      <c r="D248" s="133">
        <f t="shared" ref="D248:BC248" si="364">SUM(D249:D258)</f>
        <v>50.149524000000007</v>
      </c>
      <c r="E248" s="133">
        <f t="shared" si="364"/>
        <v>44.655900401999993</v>
      </c>
      <c r="F248" s="133">
        <f t="shared" si="364"/>
        <v>3.791517222</v>
      </c>
      <c r="G248" s="133">
        <f t="shared" si="364"/>
        <v>36.493222839999994</v>
      </c>
      <c r="H248" s="133">
        <f t="shared" si="364"/>
        <v>1.2556832</v>
      </c>
      <c r="I248" s="133">
        <f t="shared" si="364"/>
        <v>3.1154771399999999</v>
      </c>
      <c r="J248" s="133">
        <f t="shared" si="364"/>
        <v>5.2528387219999999</v>
      </c>
      <c r="K248" s="133">
        <f t="shared" si="364"/>
        <v>3.791517222</v>
      </c>
      <c r="L248" s="133">
        <f t="shared" si="364"/>
        <v>0</v>
      </c>
      <c r="M248" s="133">
        <f t="shared" si="364"/>
        <v>0.49720999999999999</v>
      </c>
      <c r="N248" s="133">
        <f t="shared" si="364"/>
        <v>0.96411150000000001</v>
      </c>
      <c r="O248" s="133">
        <f t="shared" si="364"/>
        <v>39.403061679999993</v>
      </c>
      <c r="P248" s="133">
        <f t="shared" si="364"/>
        <v>0</v>
      </c>
      <c r="Q248" s="133">
        <f t="shared" si="364"/>
        <v>36.493222839999994</v>
      </c>
      <c r="R248" s="133">
        <f t="shared" si="364"/>
        <v>0.75847320000000007</v>
      </c>
      <c r="S248" s="133">
        <f t="shared" si="364"/>
        <v>2.1513656399999999</v>
      </c>
      <c r="T248" s="133">
        <f t="shared" si="364"/>
        <v>0</v>
      </c>
      <c r="U248" s="133">
        <f t="shared" si="364"/>
        <v>0</v>
      </c>
      <c r="V248" s="133">
        <f t="shared" si="364"/>
        <v>0</v>
      </c>
      <c r="W248" s="133">
        <f t="shared" si="364"/>
        <v>0</v>
      </c>
      <c r="X248" s="133">
        <f t="shared" si="364"/>
        <v>0</v>
      </c>
      <c r="Y248" s="133">
        <f t="shared" si="364"/>
        <v>0</v>
      </c>
      <c r="Z248" s="133">
        <f t="shared" si="364"/>
        <v>0</v>
      </c>
      <c r="AA248" s="133">
        <f t="shared" si="364"/>
        <v>0</v>
      </c>
      <c r="AB248" s="133">
        <f t="shared" si="364"/>
        <v>0</v>
      </c>
      <c r="AC248" s="133">
        <f t="shared" si="364"/>
        <v>0</v>
      </c>
      <c r="AD248" s="133">
        <f t="shared" si="364"/>
        <v>42.186689999999999</v>
      </c>
      <c r="AE248" s="133">
        <f t="shared" si="364"/>
        <v>37.063862199999996</v>
      </c>
      <c r="AF248" s="133">
        <f t="shared" si="364"/>
        <v>3.2160506099999964</v>
      </c>
      <c r="AG248" s="133">
        <f t="shared" si="364"/>
        <v>31.25158064</v>
      </c>
      <c r="AH248" s="133">
        <f t="shared" si="364"/>
        <v>0</v>
      </c>
      <c r="AI248" s="133">
        <f t="shared" si="364"/>
        <v>2.5962309499999998</v>
      </c>
      <c r="AJ248" s="133">
        <f t="shared" si="364"/>
        <v>4.4467836299999997</v>
      </c>
      <c r="AK248" s="133">
        <f t="shared" si="364"/>
        <v>3.2160506099999999</v>
      </c>
      <c r="AL248" s="133">
        <f t="shared" si="364"/>
        <v>0.42730677</v>
      </c>
      <c r="AM248" s="133">
        <f t="shared" si="364"/>
        <v>0</v>
      </c>
      <c r="AN248" s="133">
        <f t="shared" si="364"/>
        <v>0.80342625000000001</v>
      </c>
      <c r="AO248" s="133">
        <f t="shared" si="364"/>
        <v>32.61707856999999</v>
      </c>
      <c r="AP248" s="133">
        <f t="shared" si="364"/>
        <v>-3.5527136788005009E-15</v>
      </c>
      <c r="AQ248" s="133">
        <f t="shared" si="364"/>
        <v>30.824273869999999</v>
      </c>
      <c r="AR248" s="133">
        <f t="shared" si="364"/>
        <v>0</v>
      </c>
      <c r="AS248" s="133">
        <f t="shared" si="364"/>
        <v>1.7928046999999998</v>
      </c>
      <c r="AT248" s="133">
        <f t="shared" si="364"/>
        <v>0</v>
      </c>
      <c r="AU248" s="133">
        <f t="shared" si="364"/>
        <v>0</v>
      </c>
      <c r="AV248" s="133">
        <f t="shared" si="364"/>
        <v>0</v>
      </c>
      <c r="AW248" s="133">
        <f t="shared" si="364"/>
        <v>0</v>
      </c>
      <c r="AX248" s="133">
        <f t="shared" si="364"/>
        <v>0</v>
      </c>
      <c r="AY248" s="133">
        <f t="shared" si="364"/>
        <v>0</v>
      </c>
      <c r="AZ248" s="133">
        <f t="shared" si="364"/>
        <v>0</v>
      </c>
      <c r="BA248" s="133">
        <f t="shared" si="364"/>
        <v>0</v>
      </c>
      <c r="BB248" s="133">
        <f t="shared" si="364"/>
        <v>0</v>
      </c>
      <c r="BC248" s="133">
        <f t="shared" si="364"/>
        <v>0</v>
      </c>
    </row>
    <row r="249" spans="1:55" s="90" customFormat="1" ht="124.35" x14ac:dyDescent="0.3">
      <c r="A249" s="106" t="s">
        <v>1660</v>
      </c>
      <c r="B249" s="107" t="s">
        <v>1728</v>
      </c>
      <c r="C249" s="108" t="s">
        <v>1254</v>
      </c>
      <c r="D249" s="73">
        <v>0.66217199999999987</v>
      </c>
      <c r="E249" s="73">
        <v>0.44382870000000002</v>
      </c>
      <c r="F249" s="73">
        <v>0</v>
      </c>
      <c r="G249" s="73">
        <v>0</v>
      </c>
      <c r="H249" s="73">
        <v>0.4263402</v>
      </c>
      <c r="I249" s="73">
        <v>1.7488500000000001E-2</v>
      </c>
      <c r="J249" s="122">
        <f>VLOOKUP(C249,'[1]17'!$C$22:$N$926,8,0)</f>
        <v>1.2973344000000001E-2</v>
      </c>
      <c r="K249" s="122">
        <f>VLOOKUP(C249,'[1]17'!$C$22:$N$926,9,0)</f>
        <v>0</v>
      </c>
      <c r="L249" s="122">
        <f>VLOOKUP(C249,'[1]17'!$C$22:$N$926,10,0)</f>
        <v>0</v>
      </c>
      <c r="M249" s="122">
        <f>VLOOKUP(C249,'[1]17'!$C$22:$N$926,11,0)</f>
        <v>0</v>
      </c>
      <c r="N249" s="122">
        <f>VLOOKUP(C249,'[1]17'!$C$22:$N$926,12,0)</f>
        <v>1.2973344E-2</v>
      </c>
      <c r="O249" s="122">
        <f t="shared" ref="O249:O258" si="365">E249-J249</f>
        <v>0.43085535600000002</v>
      </c>
      <c r="P249" s="122">
        <f t="shared" ref="P249:P258" si="366">F249-K249</f>
        <v>0</v>
      </c>
      <c r="Q249" s="122">
        <f t="shared" ref="Q249:Q258" si="367">G249-L249</f>
        <v>0</v>
      </c>
      <c r="R249" s="122">
        <f t="shared" ref="R249:R258" si="368">H249-M249</f>
        <v>0.4263402</v>
      </c>
      <c r="S249" s="122">
        <f t="shared" ref="S249:S258" si="369">I249-N249</f>
        <v>4.5151560000000011E-3</v>
      </c>
      <c r="T249" s="122"/>
      <c r="U249" s="122"/>
      <c r="V249" s="122"/>
      <c r="W249" s="122"/>
      <c r="X249" s="122"/>
      <c r="Y249" s="122"/>
      <c r="Z249" s="122"/>
      <c r="AA249" s="122"/>
      <c r="AB249" s="122"/>
      <c r="AC249" s="122"/>
      <c r="AD249" s="122">
        <v>0.58723000000000003</v>
      </c>
      <c r="AE249" s="73">
        <f t="shared" ref="AE249:AE258" si="370">AF249+AG249+AH249+AI249</f>
        <v>0.6445884700000003</v>
      </c>
      <c r="AF249" s="73">
        <v>5.6452919999999997E-2</v>
      </c>
      <c r="AG249" s="73">
        <v>0.57356180000000023</v>
      </c>
      <c r="AH249" s="73"/>
      <c r="AI249" s="73">
        <v>1.457375E-2</v>
      </c>
      <c r="AJ249" s="122">
        <f>VLOOKUP(C249,'[1]17'!$C$22:$AI$926,29,0)</f>
        <v>0.26507724999999999</v>
      </c>
      <c r="AK249" s="122">
        <f>VLOOKUP(C249,'[1]17'!$C$22:$AI$926,30,0)</f>
        <v>5.6452919999999997E-2</v>
      </c>
      <c r="AL249" s="122">
        <f>VLOOKUP(C249,'[1]17'!$C$22:$AI$926,31,0)</f>
        <v>0.19781320999999999</v>
      </c>
      <c r="AM249" s="122">
        <f>VLOOKUP(C249,'[1]17'!$C$22:$AI$926,32,0)</f>
        <v>0</v>
      </c>
      <c r="AN249" s="122">
        <f>VLOOKUP(C249,'[1]17'!$C$22:$AI$926,33,0)</f>
        <v>1.081112E-2</v>
      </c>
      <c r="AO249" s="122">
        <f t="shared" ref="AO249:AO258" si="371">AE249-AJ249</f>
        <v>0.37951122000000032</v>
      </c>
      <c r="AP249" s="122">
        <f t="shared" ref="AP249:AP258" si="372">AF249-AK249</f>
        <v>0</v>
      </c>
      <c r="AQ249" s="122">
        <f t="shared" ref="AQ249:AQ258" si="373">AG249-AL249</f>
        <v>0.37574859000000027</v>
      </c>
      <c r="AR249" s="122">
        <f t="shared" ref="AR249:AR258" si="374">AH249-AM249</f>
        <v>0</v>
      </c>
      <c r="AS249" s="122">
        <f t="shared" ref="AS249:AS258" si="375">AI249-AN249</f>
        <v>3.7626299999999994E-3</v>
      </c>
      <c r="AT249" s="122"/>
      <c r="AU249" s="122"/>
      <c r="AV249" s="122"/>
      <c r="AW249" s="122"/>
      <c r="AX249" s="122"/>
      <c r="AY249" s="122"/>
      <c r="AZ249" s="122"/>
      <c r="BA249" s="122"/>
      <c r="BB249" s="122"/>
      <c r="BC249" s="122"/>
    </row>
    <row r="250" spans="1:55" s="90" customFormat="1" ht="93.25" x14ac:dyDescent="0.3">
      <c r="A250" s="106" t="s">
        <v>1660</v>
      </c>
      <c r="B250" s="107" t="s">
        <v>826</v>
      </c>
      <c r="C250" s="108" t="s">
        <v>1255</v>
      </c>
      <c r="D250" s="73">
        <v>4.2</v>
      </c>
      <c r="E250" s="73">
        <v>0.18692123999999996</v>
      </c>
      <c r="F250" s="73">
        <v>0</v>
      </c>
      <c r="G250" s="73">
        <v>0</v>
      </c>
      <c r="H250" s="73">
        <v>0</v>
      </c>
      <c r="I250" s="73">
        <v>0.18692123999999996</v>
      </c>
      <c r="J250" s="122">
        <f>VLOOKUP(C250,'[1]17'!$C$22:$N$926,8,0)</f>
        <v>8.2286711999999998E-2</v>
      </c>
      <c r="K250" s="122">
        <f>VLOOKUP(C250,'[1]17'!$C$22:$N$926,9,0)</f>
        <v>0</v>
      </c>
      <c r="L250" s="122">
        <f>VLOOKUP(C250,'[1]17'!$C$22:$N$926,10,0)</f>
        <v>0</v>
      </c>
      <c r="M250" s="122">
        <f>VLOOKUP(C250,'[1]17'!$C$22:$N$926,11,0)</f>
        <v>0</v>
      </c>
      <c r="N250" s="122">
        <f>VLOOKUP(C250,'[1]17'!$C$22:$N$926,12,0)</f>
        <v>8.2286711999999998E-2</v>
      </c>
      <c r="O250" s="122">
        <f t="shared" si="365"/>
        <v>0.10463452799999996</v>
      </c>
      <c r="P250" s="122">
        <f t="shared" si="366"/>
        <v>0</v>
      </c>
      <c r="Q250" s="122">
        <f t="shared" si="367"/>
        <v>0</v>
      </c>
      <c r="R250" s="122">
        <f t="shared" si="368"/>
        <v>0</v>
      </c>
      <c r="S250" s="122">
        <f t="shared" si="369"/>
        <v>0.10463452799999996</v>
      </c>
      <c r="T250" s="122"/>
      <c r="U250" s="122"/>
      <c r="V250" s="122"/>
      <c r="W250" s="122"/>
      <c r="X250" s="122"/>
      <c r="Y250" s="122"/>
      <c r="Z250" s="122"/>
      <c r="AA250" s="122"/>
      <c r="AB250" s="122"/>
      <c r="AC250" s="122"/>
      <c r="AD250" s="122">
        <v>3.8500000000000005</v>
      </c>
      <c r="AE250" s="73">
        <f t="shared" si="370"/>
        <v>0.15576769999999998</v>
      </c>
      <c r="AF250" s="73"/>
      <c r="AG250" s="73"/>
      <c r="AH250" s="73"/>
      <c r="AI250" s="73">
        <v>0.15576769999999998</v>
      </c>
      <c r="AJ250" s="122">
        <f>VLOOKUP(C250,'[1]17'!$C$22:$AI$926,29,0)</f>
        <v>6.8572259999999996E-2</v>
      </c>
      <c r="AK250" s="122">
        <f>VLOOKUP(C250,'[1]17'!$C$22:$AI$926,30,0)</f>
        <v>0</v>
      </c>
      <c r="AL250" s="122">
        <f>VLOOKUP(C250,'[1]17'!$C$22:$AI$926,31,0)</f>
        <v>0</v>
      </c>
      <c r="AM250" s="122">
        <f>VLOOKUP(C250,'[1]17'!$C$22:$AI$926,32,0)</f>
        <v>0</v>
      </c>
      <c r="AN250" s="122">
        <f>VLOOKUP(C250,'[1]17'!$C$22:$AI$926,33,0)</f>
        <v>6.8572259999999996E-2</v>
      </c>
      <c r="AO250" s="122">
        <f t="shared" si="371"/>
        <v>8.7195439999999985E-2</v>
      </c>
      <c r="AP250" s="122">
        <f t="shared" si="372"/>
        <v>0</v>
      </c>
      <c r="AQ250" s="122">
        <f t="shared" si="373"/>
        <v>0</v>
      </c>
      <c r="AR250" s="122">
        <f t="shared" si="374"/>
        <v>0</v>
      </c>
      <c r="AS250" s="122">
        <f t="shared" si="375"/>
        <v>8.7195439999999985E-2</v>
      </c>
      <c r="AT250" s="122"/>
      <c r="AU250" s="122"/>
      <c r="AV250" s="122"/>
      <c r="AW250" s="122"/>
      <c r="AX250" s="122"/>
      <c r="AY250" s="122"/>
      <c r="AZ250" s="122"/>
      <c r="BA250" s="122"/>
      <c r="BB250" s="122"/>
      <c r="BC250" s="122"/>
    </row>
    <row r="251" spans="1:55" s="90" customFormat="1" ht="124.35" x14ac:dyDescent="0.3">
      <c r="A251" s="106" t="s">
        <v>1661</v>
      </c>
      <c r="B251" s="107" t="s">
        <v>1729</v>
      </c>
      <c r="C251" s="108" t="s">
        <v>1256</v>
      </c>
      <c r="D251" s="73">
        <v>44.347092000000004</v>
      </c>
      <c r="E251" s="73">
        <v>43.112484489999993</v>
      </c>
      <c r="F251" s="73">
        <v>3.70819425</v>
      </c>
      <c r="G251" s="73">
        <v>36.493222839999994</v>
      </c>
      <c r="H251" s="73">
        <v>0</v>
      </c>
      <c r="I251" s="73">
        <v>2.9110673999999999</v>
      </c>
      <c r="J251" s="122">
        <f>VLOOKUP(C251,'[1]17'!$C$22:$N$926,8,0)</f>
        <v>4.5770456939999997</v>
      </c>
      <c r="K251" s="122">
        <f>VLOOKUP(C251,'[1]17'!$C$22:$N$926,9,0)</f>
        <v>3.70819425</v>
      </c>
      <c r="L251" s="122">
        <f>VLOOKUP(C251,'[1]17'!$C$22:$N$926,10,0)</f>
        <v>0</v>
      </c>
      <c r="M251" s="122">
        <f>VLOOKUP(C251,'[1]17'!$C$22:$N$926,11,0)</f>
        <v>0</v>
      </c>
      <c r="N251" s="122">
        <f>VLOOKUP(C251,'[1]17'!$C$22:$N$926,12,0)</f>
        <v>0.86885144400000003</v>
      </c>
      <c r="O251" s="122">
        <f t="shared" si="365"/>
        <v>38.535438795999994</v>
      </c>
      <c r="P251" s="122">
        <f t="shared" si="366"/>
        <v>0</v>
      </c>
      <c r="Q251" s="122">
        <f t="shared" si="367"/>
        <v>36.493222839999994</v>
      </c>
      <c r="R251" s="122">
        <f t="shared" si="368"/>
        <v>0</v>
      </c>
      <c r="S251" s="122">
        <f t="shared" si="369"/>
        <v>2.0422159559999997</v>
      </c>
      <c r="T251" s="122"/>
      <c r="U251" s="122"/>
      <c r="V251" s="122"/>
      <c r="W251" s="122"/>
      <c r="X251" s="122"/>
      <c r="Y251" s="122"/>
      <c r="Z251" s="122"/>
      <c r="AA251" s="122"/>
      <c r="AB251" s="122"/>
      <c r="AC251" s="122"/>
      <c r="AD251" s="122">
        <v>36.955910000000003</v>
      </c>
      <c r="AE251" s="73">
        <f t="shared" si="370"/>
        <v>35.927070409999992</v>
      </c>
      <c r="AF251" s="73">
        <v>3.0901618799999966</v>
      </c>
      <c r="AG251" s="73">
        <v>30.411019029999999</v>
      </c>
      <c r="AH251" s="73"/>
      <c r="AI251" s="73">
        <v>2.4258894999999998</v>
      </c>
      <c r="AJ251" s="122">
        <f>VLOOKUP(C251,'[1]17'!$C$22:$AI$926,29,0)</f>
        <v>3.81420475</v>
      </c>
      <c r="AK251" s="122">
        <f>VLOOKUP(C251,'[1]17'!$C$22:$AI$926,30,0)</f>
        <v>3.0901618800000001</v>
      </c>
      <c r="AL251" s="122">
        <f>VLOOKUP(C251,'[1]17'!$C$22:$AI$926,31,0)</f>
        <v>0</v>
      </c>
      <c r="AM251" s="122">
        <f>VLOOKUP(C251,'[1]17'!$C$22:$AI$926,32,0)</f>
        <v>0</v>
      </c>
      <c r="AN251" s="122">
        <f>VLOOKUP(C251,'[1]17'!$C$22:$AI$926,33,0)</f>
        <v>0.72404287000000001</v>
      </c>
      <c r="AO251" s="122">
        <f t="shared" si="371"/>
        <v>32.11286565999999</v>
      </c>
      <c r="AP251" s="122">
        <f t="shared" si="372"/>
        <v>-3.5527136788005009E-15</v>
      </c>
      <c r="AQ251" s="122">
        <f t="shared" si="373"/>
        <v>30.411019029999999</v>
      </c>
      <c r="AR251" s="122">
        <f t="shared" si="374"/>
        <v>0</v>
      </c>
      <c r="AS251" s="122">
        <f t="shared" si="375"/>
        <v>1.7018466299999999</v>
      </c>
      <c r="AT251" s="122"/>
      <c r="AU251" s="122"/>
      <c r="AV251" s="122"/>
      <c r="AW251" s="122"/>
      <c r="AX251" s="122"/>
      <c r="AY251" s="122"/>
      <c r="AZ251" s="122"/>
      <c r="BA251" s="122"/>
      <c r="BB251" s="122"/>
      <c r="BC251" s="122"/>
    </row>
    <row r="252" spans="1:55" s="90" customFormat="1" ht="93.25" x14ac:dyDescent="0.3">
      <c r="A252" s="106" t="s">
        <v>1660</v>
      </c>
      <c r="B252" s="107" t="s">
        <v>827</v>
      </c>
      <c r="C252" s="108" t="s">
        <v>1257</v>
      </c>
      <c r="D252" s="73">
        <v>0.76949999999999996</v>
      </c>
      <c r="E252" s="73">
        <v>0.58053297199999998</v>
      </c>
      <c r="F252" s="73">
        <v>8.3322971999999995E-2</v>
      </c>
      <c r="G252" s="73">
        <v>0</v>
      </c>
      <c r="H252" s="73">
        <v>0.49720999999999999</v>
      </c>
      <c r="I252" s="73">
        <v>0</v>
      </c>
      <c r="J252" s="122">
        <f>VLOOKUP(C252,'[1]17'!$C$22:$N$926,8,0)</f>
        <v>0.58053297199999998</v>
      </c>
      <c r="K252" s="122">
        <f>VLOOKUP(C252,'[1]17'!$C$22:$N$926,9,0)</f>
        <v>8.3322971999999995E-2</v>
      </c>
      <c r="L252" s="122">
        <f>VLOOKUP(C252,'[1]17'!$C$22:$N$926,10,0)</f>
        <v>0</v>
      </c>
      <c r="M252" s="122">
        <f>VLOOKUP(C252,'[1]17'!$C$22:$N$926,11,0)</f>
        <v>0.49720999999999999</v>
      </c>
      <c r="N252" s="122">
        <f>VLOOKUP(C252,'[1]17'!$C$22:$N$926,12,0)</f>
        <v>0</v>
      </c>
      <c r="O252" s="122">
        <f t="shared" si="365"/>
        <v>0</v>
      </c>
      <c r="P252" s="122">
        <f t="shared" si="366"/>
        <v>0</v>
      </c>
      <c r="Q252" s="122">
        <f t="shared" si="367"/>
        <v>0</v>
      </c>
      <c r="R252" s="122">
        <f t="shared" si="368"/>
        <v>0</v>
      </c>
      <c r="S252" s="122">
        <f t="shared" si="369"/>
        <v>0</v>
      </c>
      <c r="T252" s="122"/>
      <c r="U252" s="122"/>
      <c r="V252" s="122"/>
      <c r="W252" s="122"/>
      <c r="X252" s="122"/>
      <c r="Y252" s="122"/>
      <c r="Z252" s="122"/>
      <c r="AA252" s="122"/>
      <c r="AB252" s="122"/>
      <c r="AC252" s="122"/>
      <c r="AD252" s="122">
        <v>0.64124999999999999</v>
      </c>
      <c r="AE252" s="73">
        <f t="shared" si="370"/>
        <v>0.13435084</v>
      </c>
      <c r="AF252" s="73">
        <v>6.9435810000000001E-2</v>
      </c>
      <c r="AG252" s="73">
        <v>6.4915029999999999E-2</v>
      </c>
      <c r="AH252" s="73"/>
      <c r="AI252" s="73">
        <v>0</v>
      </c>
      <c r="AJ252" s="122">
        <f>VLOOKUP(C252,'[1]17'!$C$22:$AI$926,29,0)</f>
        <v>0.13435084</v>
      </c>
      <c r="AK252" s="122">
        <f>VLOOKUP(C252,'[1]17'!$C$22:$AI$926,30,0)</f>
        <v>6.9435810000000001E-2</v>
      </c>
      <c r="AL252" s="122">
        <f>VLOOKUP(C252,'[1]17'!$C$22:$AI$926,31,0)</f>
        <v>6.4915029999999999E-2</v>
      </c>
      <c r="AM252" s="122">
        <f>VLOOKUP(C252,'[1]17'!$C$22:$AI$926,32,0)</f>
        <v>0</v>
      </c>
      <c r="AN252" s="122">
        <f>VLOOKUP(C252,'[1]17'!$C$22:$AI$926,33,0)</f>
        <v>0</v>
      </c>
      <c r="AO252" s="122">
        <f t="shared" si="371"/>
        <v>0</v>
      </c>
      <c r="AP252" s="122">
        <f t="shared" si="372"/>
        <v>0</v>
      </c>
      <c r="AQ252" s="122">
        <f t="shared" si="373"/>
        <v>0</v>
      </c>
      <c r="AR252" s="122">
        <f t="shared" si="374"/>
        <v>0</v>
      </c>
      <c r="AS252" s="122">
        <f t="shared" si="375"/>
        <v>0</v>
      </c>
      <c r="AT252" s="122"/>
      <c r="AU252" s="122"/>
      <c r="AV252" s="122"/>
      <c r="AW252" s="122"/>
      <c r="AX252" s="122"/>
      <c r="AY252" s="122"/>
      <c r="AZ252" s="122"/>
      <c r="BA252" s="122"/>
      <c r="BB252" s="122"/>
      <c r="BC252" s="122"/>
    </row>
    <row r="253" spans="1:55" s="90" customFormat="1" ht="46.65" x14ac:dyDescent="0.3">
      <c r="A253" s="106" t="s">
        <v>1661</v>
      </c>
      <c r="B253" s="107" t="s">
        <v>828</v>
      </c>
      <c r="C253" s="108" t="s">
        <v>1258</v>
      </c>
      <c r="D253" s="73">
        <v>0.17076</v>
      </c>
      <c r="E253" s="73">
        <v>0</v>
      </c>
      <c r="F253" s="73">
        <v>0</v>
      </c>
      <c r="G253" s="73">
        <v>0</v>
      </c>
      <c r="H253" s="73">
        <v>0</v>
      </c>
      <c r="I253" s="73">
        <v>0</v>
      </c>
      <c r="J253" s="122">
        <f>VLOOKUP(C253,'[1]17'!$C$22:$N$926,8,0)</f>
        <v>0</v>
      </c>
      <c r="K253" s="122">
        <f>VLOOKUP(C253,'[1]17'!$C$22:$N$926,9,0)</f>
        <v>0</v>
      </c>
      <c r="L253" s="122">
        <f>VLOOKUP(C253,'[1]17'!$C$22:$N$926,10,0)</f>
        <v>0</v>
      </c>
      <c r="M253" s="122">
        <f>VLOOKUP(C253,'[1]17'!$C$22:$N$926,11,0)</f>
        <v>0</v>
      </c>
      <c r="N253" s="122">
        <f>VLOOKUP(C253,'[1]17'!$C$22:$N$926,12,0)</f>
        <v>0</v>
      </c>
      <c r="O253" s="122">
        <f t="shared" si="365"/>
        <v>0</v>
      </c>
      <c r="P253" s="122">
        <f t="shared" si="366"/>
        <v>0</v>
      </c>
      <c r="Q253" s="122">
        <f t="shared" si="367"/>
        <v>0</v>
      </c>
      <c r="R253" s="122">
        <f t="shared" si="368"/>
        <v>0</v>
      </c>
      <c r="S253" s="122">
        <f t="shared" si="369"/>
        <v>0</v>
      </c>
      <c r="T253" s="122"/>
      <c r="U253" s="122"/>
      <c r="V253" s="122"/>
      <c r="W253" s="122"/>
      <c r="X253" s="122"/>
      <c r="Y253" s="122"/>
      <c r="Z253" s="122"/>
      <c r="AA253" s="122"/>
      <c r="AB253" s="122"/>
      <c r="AC253" s="122"/>
      <c r="AD253" s="122">
        <v>0.15230000000000002</v>
      </c>
      <c r="AE253" s="73">
        <f t="shared" si="370"/>
        <v>0</v>
      </c>
      <c r="AF253" s="73"/>
      <c r="AG253" s="73"/>
      <c r="AH253" s="73"/>
      <c r="AI253" s="73">
        <v>0</v>
      </c>
      <c r="AJ253" s="122">
        <f>VLOOKUP(C253,'[1]17'!$C$22:$AI$926,29,0)</f>
        <v>0</v>
      </c>
      <c r="AK253" s="122">
        <f>VLOOKUP(C253,'[1]17'!$C$22:$AI$926,30,0)</f>
        <v>0</v>
      </c>
      <c r="AL253" s="122">
        <f>VLOOKUP(C253,'[1]17'!$C$22:$AI$926,31,0)</f>
        <v>0</v>
      </c>
      <c r="AM253" s="122">
        <f>VLOOKUP(C253,'[1]17'!$C$22:$AI$926,32,0)</f>
        <v>0</v>
      </c>
      <c r="AN253" s="122">
        <f>VLOOKUP(C253,'[1]17'!$C$22:$AI$926,33,0)</f>
        <v>0</v>
      </c>
      <c r="AO253" s="122">
        <f t="shared" si="371"/>
        <v>0</v>
      </c>
      <c r="AP253" s="122">
        <f t="shared" si="372"/>
        <v>0</v>
      </c>
      <c r="AQ253" s="122">
        <f t="shared" si="373"/>
        <v>0</v>
      </c>
      <c r="AR253" s="122">
        <f t="shared" si="374"/>
        <v>0</v>
      </c>
      <c r="AS253" s="122">
        <f t="shared" si="375"/>
        <v>0</v>
      </c>
      <c r="AT253" s="122"/>
      <c r="AU253" s="122"/>
      <c r="AV253" s="122"/>
      <c r="AW253" s="122"/>
      <c r="AX253" s="122"/>
      <c r="AY253" s="122"/>
      <c r="AZ253" s="122"/>
      <c r="BA253" s="122"/>
      <c r="BB253" s="122"/>
      <c r="BC253" s="122"/>
    </row>
    <row r="254" spans="1:55" s="90" customFormat="1" ht="93.25" x14ac:dyDescent="0.3">
      <c r="A254" s="106" t="s">
        <v>1661</v>
      </c>
      <c r="B254" s="107" t="s">
        <v>829</v>
      </c>
      <c r="C254" s="108" t="s">
        <v>1259</v>
      </c>
      <c r="D254" s="73">
        <v>0</v>
      </c>
      <c r="E254" s="73">
        <v>0</v>
      </c>
      <c r="F254" s="73">
        <v>0</v>
      </c>
      <c r="G254" s="73">
        <v>0</v>
      </c>
      <c r="H254" s="73">
        <v>0</v>
      </c>
      <c r="I254" s="73">
        <v>0</v>
      </c>
      <c r="J254" s="122">
        <f>VLOOKUP(C254,'[1]17'!$C$22:$N$926,8,0)</f>
        <v>0</v>
      </c>
      <c r="K254" s="122">
        <f>VLOOKUP(C254,'[1]17'!$C$22:$N$926,9,0)</f>
        <v>0</v>
      </c>
      <c r="L254" s="122">
        <f>VLOOKUP(C254,'[1]17'!$C$22:$N$926,10,0)</f>
        <v>0</v>
      </c>
      <c r="M254" s="122">
        <f>VLOOKUP(C254,'[1]17'!$C$22:$N$926,11,0)</f>
        <v>0</v>
      </c>
      <c r="N254" s="122">
        <f>VLOOKUP(C254,'[1]17'!$C$22:$N$926,12,0)</f>
        <v>0</v>
      </c>
      <c r="O254" s="122">
        <f t="shared" si="365"/>
        <v>0</v>
      </c>
      <c r="P254" s="122">
        <f t="shared" si="366"/>
        <v>0</v>
      </c>
      <c r="Q254" s="122">
        <f t="shared" si="367"/>
        <v>0</v>
      </c>
      <c r="R254" s="122">
        <f t="shared" si="368"/>
        <v>0</v>
      </c>
      <c r="S254" s="122">
        <f t="shared" si="369"/>
        <v>0</v>
      </c>
      <c r="T254" s="122"/>
      <c r="U254" s="122"/>
      <c r="V254" s="122"/>
      <c r="W254" s="122"/>
      <c r="X254" s="122"/>
      <c r="Y254" s="122"/>
      <c r="Z254" s="122"/>
      <c r="AA254" s="122"/>
      <c r="AB254" s="122"/>
      <c r="AC254" s="122"/>
      <c r="AD254" s="122">
        <v>0</v>
      </c>
      <c r="AE254" s="73">
        <f t="shared" si="370"/>
        <v>0.11540085999999999</v>
      </c>
      <c r="AF254" s="73"/>
      <c r="AG254" s="73">
        <v>0.11540085999999999</v>
      </c>
      <c r="AH254" s="73"/>
      <c r="AI254" s="73">
        <v>0</v>
      </c>
      <c r="AJ254" s="122">
        <f>VLOOKUP(C254,'[1]17'!$C$22:$AI$926,29,0)</f>
        <v>0.11540085999999999</v>
      </c>
      <c r="AK254" s="122">
        <f>VLOOKUP(C254,'[1]17'!$C$22:$AI$926,30,0)</f>
        <v>0</v>
      </c>
      <c r="AL254" s="122">
        <f>VLOOKUP(C254,'[1]17'!$C$22:$AI$926,31,0)</f>
        <v>0.11540085999999999</v>
      </c>
      <c r="AM254" s="122">
        <f>VLOOKUP(C254,'[1]17'!$C$22:$AI$926,32,0)</f>
        <v>0</v>
      </c>
      <c r="AN254" s="122">
        <f>VLOOKUP(C254,'[1]17'!$C$22:$AI$926,33,0)</f>
        <v>0</v>
      </c>
      <c r="AO254" s="122">
        <f t="shared" si="371"/>
        <v>0</v>
      </c>
      <c r="AP254" s="122">
        <f t="shared" si="372"/>
        <v>0</v>
      </c>
      <c r="AQ254" s="122">
        <f t="shared" si="373"/>
        <v>0</v>
      </c>
      <c r="AR254" s="122">
        <f t="shared" si="374"/>
        <v>0</v>
      </c>
      <c r="AS254" s="122">
        <f t="shared" si="375"/>
        <v>0</v>
      </c>
      <c r="AT254" s="122"/>
      <c r="AU254" s="122"/>
      <c r="AV254" s="122"/>
      <c r="AW254" s="122"/>
      <c r="AX254" s="122"/>
      <c r="AY254" s="122"/>
      <c r="AZ254" s="122"/>
      <c r="BA254" s="122"/>
      <c r="BB254" s="122"/>
      <c r="BC254" s="122"/>
    </row>
    <row r="255" spans="1:55" s="90" customFormat="1" ht="46.65" x14ac:dyDescent="0.3">
      <c r="A255" s="106" t="s">
        <v>1661</v>
      </c>
      <c r="B255" s="107" t="s">
        <v>830</v>
      </c>
      <c r="C255" s="108" t="s">
        <v>1260</v>
      </c>
      <c r="D255" s="73">
        <v>0</v>
      </c>
      <c r="E255" s="73">
        <v>0</v>
      </c>
      <c r="F255" s="73">
        <v>0</v>
      </c>
      <c r="G255" s="73">
        <v>0</v>
      </c>
      <c r="H255" s="73">
        <v>0</v>
      </c>
      <c r="I255" s="73">
        <v>0</v>
      </c>
      <c r="J255" s="122">
        <f>VLOOKUP(C255,'[1]17'!$C$22:$N$926,8,0)</f>
        <v>0</v>
      </c>
      <c r="K255" s="122">
        <f>VLOOKUP(C255,'[1]17'!$C$22:$N$926,9,0)</f>
        <v>0</v>
      </c>
      <c r="L255" s="122">
        <f>VLOOKUP(C255,'[1]17'!$C$22:$N$926,10,0)</f>
        <v>0</v>
      </c>
      <c r="M255" s="122">
        <f>VLOOKUP(C255,'[1]17'!$C$22:$N$926,11,0)</f>
        <v>0</v>
      </c>
      <c r="N255" s="122">
        <f>VLOOKUP(C255,'[1]17'!$C$22:$N$926,12,0)</f>
        <v>0</v>
      </c>
      <c r="O255" s="122">
        <f t="shared" si="365"/>
        <v>0</v>
      </c>
      <c r="P255" s="122">
        <f t="shared" si="366"/>
        <v>0</v>
      </c>
      <c r="Q255" s="122">
        <f t="shared" si="367"/>
        <v>0</v>
      </c>
      <c r="R255" s="122">
        <f t="shared" si="368"/>
        <v>0</v>
      </c>
      <c r="S255" s="122">
        <f t="shared" si="369"/>
        <v>0</v>
      </c>
      <c r="T255" s="122"/>
      <c r="U255" s="122"/>
      <c r="V255" s="122"/>
      <c r="W255" s="122"/>
      <c r="X255" s="122"/>
      <c r="Y255" s="122"/>
      <c r="Z255" s="122"/>
      <c r="AA255" s="122"/>
      <c r="AB255" s="122"/>
      <c r="AC255" s="122"/>
      <c r="AD255" s="122">
        <v>0</v>
      </c>
      <c r="AE255" s="73">
        <f t="shared" si="370"/>
        <v>4.917767E-2</v>
      </c>
      <c r="AF255" s="73"/>
      <c r="AG255" s="73">
        <v>4.917767E-2</v>
      </c>
      <c r="AH255" s="73"/>
      <c r="AI255" s="73">
        <v>0</v>
      </c>
      <c r="AJ255" s="122">
        <f>VLOOKUP(C255,'[1]17'!$C$22:$AI$926,29,0)</f>
        <v>4.917767E-2</v>
      </c>
      <c r="AK255" s="122">
        <f>VLOOKUP(C255,'[1]17'!$C$22:$AI$926,30,0)</f>
        <v>0</v>
      </c>
      <c r="AL255" s="122">
        <f>VLOOKUP(C255,'[1]17'!$C$22:$AI$926,31,0)</f>
        <v>4.917767E-2</v>
      </c>
      <c r="AM255" s="122">
        <f>VLOOKUP(C255,'[1]17'!$C$22:$AI$926,32,0)</f>
        <v>0</v>
      </c>
      <c r="AN255" s="122">
        <f>VLOOKUP(C255,'[1]17'!$C$22:$AI$926,33,0)</f>
        <v>0</v>
      </c>
      <c r="AO255" s="122">
        <f t="shared" si="371"/>
        <v>0</v>
      </c>
      <c r="AP255" s="122">
        <f t="shared" si="372"/>
        <v>0</v>
      </c>
      <c r="AQ255" s="122">
        <f t="shared" si="373"/>
        <v>0</v>
      </c>
      <c r="AR255" s="122">
        <f t="shared" si="374"/>
        <v>0</v>
      </c>
      <c r="AS255" s="122">
        <f t="shared" si="375"/>
        <v>0</v>
      </c>
      <c r="AT255" s="122"/>
      <c r="AU255" s="122"/>
      <c r="AV255" s="122"/>
      <c r="AW255" s="122"/>
      <c r="AX255" s="122"/>
      <c r="AY255" s="122"/>
      <c r="AZ255" s="122"/>
      <c r="BA255" s="122"/>
      <c r="BB255" s="122"/>
      <c r="BC255" s="122"/>
    </row>
    <row r="256" spans="1:55" s="90" customFormat="1" ht="62.2" x14ac:dyDescent="0.3">
      <c r="A256" s="106" t="s">
        <v>1660</v>
      </c>
      <c r="B256" s="107" t="s">
        <v>1730</v>
      </c>
      <c r="C256" s="108" t="s">
        <v>1930</v>
      </c>
      <c r="D256" s="73">
        <v>0</v>
      </c>
      <c r="E256" s="73">
        <v>0.33213300000000001</v>
      </c>
      <c r="F256" s="73">
        <v>0</v>
      </c>
      <c r="G256" s="73">
        <v>0</v>
      </c>
      <c r="H256" s="73">
        <v>0.33213300000000001</v>
      </c>
      <c r="I256" s="73">
        <v>0</v>
      </c>
      <c r="J256" s="122"/>
      <c r="K256" s="122"/>
      <c r="L256" s="122"/>
      <c r="M256" s="122"/>
      <c r="N256" s="122"/>
      <c r="O256" s="122">
        <f t="shared" si="365"/>
        <v>0.33213300000000001</v>
      </c>
      <c r="P256" s="122">
        <f t="shared" si="366"/>
        <v>0</v>
      </c>
      <c r="Q256" s="122">
        <f t="shared" si="367"/>
        <v>0</v>
      </c>
      <c r="R256" s="122">
        <f t="shared" si="368"/>
        <v>0.33213300000000001</v>
      </c>
      <c r="S256" s="122">
        <f t="shared" si="369"/>
        <v>0</v>
      </c>
      <c r="T256" s="122"/>
      <c r="U256" s="122"/>
      <c r="V256" s="122"/>
      <c r="W256" s="122"/>
      <c r="X256" s="122"/>
      <c r="Y256" s="122"/>
      <c r="Z256" s="122"/>
      <c r="AA256" s="122"/>
      <c r="AB256" s="122"/>
      <c r="AC256" s="122"/>
      <c r="AD256" s="122">
        <v>0</v>
      </c>
      <c r="AE256" s="73">
        <f t="shared" si="370"/>
        <v>0</v>
      </c>
      <c r="AF256" s="73"/>
      <c r="AG256" s="73"/>
      <c r="AH256" s="73"/>
      <c r="AI256" s="73">
        <v>0</v>
      </c>
      <c r="AJ256" s="122"/>
      <c r="AK256" s="122"/>
      <c r="AL256" s="122"/>
      <c r="AM256" s="122"/>
      <c r="AN256" s="122"/>
      <c r="AO256" s="122">
        <f t="shared" si="371"/>
        <v>0</v>
      </c>
      <c r="AP256" s="122">
        <f t="shared" si="372"/>
        <v>0</v>
      </c>
      <c r="AQ256" s="122">
        <f t="shared" si="373"/>
        <v>0</v>
      </c>
      <c r="AR256" s="122">
        <f t="shared" si="374"/>
        <v>0</v>
      </c>
      <c r="AS256" s="122">
        <f t="shared" si="375"/>
        <v>0</v>
      </c>
      <c r="AT256" s="122"/>
      <c r="AU256" s="122"/>
      <c r="AV256" s="122"/>
      <c r="AW256" s="122"/>
      <c r="AX256" s="122"/>
      <c r="AY256" s="122"/>
      <c r="AZ256" s="122"/>
      <c r="BA256" s="122"/>
      <c r="BB256" s="122"/>
      <c r="BC256" s="122"/>
    </row>
    <row r="257" spans="1:55" s="90" customFormat="1" ht="46.65" x14ac:dyDescent="0.3">
      <c r="A257" s="106" t="s">
        <v>1661</v>
      </c>
      <c r="B257" s="107" t="s">
        <v>1731</v>
      </c>
      <c r="C257" s="108" t="s">
        <v>1931</v>
      </c>
      <c r="D257" s="73">
        <v>0</v>
      </c>
      <c r="E257" s="73">
        <v>0</v>
      </c>
      <c r="F257" s="73">
        <v>0</v>
      </c>
      <c r="G257" s="73">
        <v>0</v>
      </c>
      <c r="H257" s="73">
        <v>0</v>
      </c>
      <c r="I257" s="73">
        <v>0</v>
      </c>
      <c r="J257" s="122"/>
      <c r="K257" s="122"/>
      <c r="L257" s="122"/>
      <c r="M257" s="122"/>
      <c r="N257" s="122"/>
      <c r="O257" s="122">
        <f t="shared" si="365"/>
        <v>0</v>
      </c>
      <c r="P257" s="122">
        <f t="shared" si="366"/>
        <v>0</v>
      </c>
      <c r="Q257" s="122">
        <f t="shared" si="367"/>
        <v>0</v>
      </c>
      <c r="R257" s="122">
        <f t="shared" si="368"/>
        <v>0</v>
      </c>
      <c r="S257" s="122">
        <f t="shared" si="369"/>
        <v>0</v>
      </c>
      <c r="T257" s="122"/>
      <c r="U257" s="122"/>
      <c r="V257" s="122"/>
      <c r="W257" s="122"/>
      <c r="X257" s="122"/>
      <c r="Y257" s="122"/>
      <c r="Z257" s="122"/>
      <c r="AA257" s="122"/>
      <c r="AB257" s="122"/>
      <c r="AC257" s="122"/>
      <c r="AD257" s="122">
        <v>0</v>
      </c>
      <c r="AE257" s="73">
        <f t="shared" si="370"/>
        <v>3.7506250000000005E-2</v>
      </c>
      <c r="AF257" s="73"/>
      <c r="AG257" s="73">
        <v>3.7506250000000005E-2</v>
      </c>
      <c r="AH257" s="73"/>
      <c r="AI257" s="73">
        <v>0</v>
      </c>
      <c r="AJ257" s="122"/>
      <c r="AK257" s="122"/>
      <c r="AL257" s="122"/>
      <c r="AM257" s="122"/>
      <c r="AN257" s="122"/>
      <c r="AO257" s="122">
        <f t="shared" si="371"/>
        <v>3.7506250000000005E-2</v>
      </c>
      <c r="AP257" s="122">
        <f t="shared" si="372"/>
        <v>0</v>
      </c>
      <c r="AQ257" s="122">
        <f t="shared" si="373"/>
        <v>3.7506250000000005E-2</v>
      </c>
      <c r="AR257" s="122">
        <f t="shared" si="374"/>
        <v>0</v>
      </c>
      <c r="AS257" s="122">
        <f t="shared" si="375"/>
        <v>0</v>
      </c>
      <c r="AT257" s="122"/>
      <c r="AU257" s="122"/>
      <c r="AV257" s="122"/>
      <c r="AW257" s="122"/>
      <c r="AX257" s="122"/>
      <c r="AY257" s="122"/>
      <c r="AZ257" s="122"/>
      <c r="BA257" s="122"/>
      <c r="BB257" s="122"/>
      <c r="BC257" s="122"/>
    </row>
    <row r="258" spans="1:55" s="90" customFormat="1" ht="46.65" x14ac:dyDescent="0.3">
      <c r="A258" s="106" t="s">
        <v>1661</v>
      </c>
      <c r="B258" s="107" t="s">
        <v>1732</v>
      </c>
      <c r="C258" s="108" t="s">
        <v>1932</v>
      </c>
      <c r="D258" s="73">
        <v>0</v>
      </c>
      <c r="E258" s="73">
        <v>0</v>
      </c>
      <c r="F258" s="73">
        <v>0</v>
      </c>
      <c r="G258" s="73">
        <v>0</v>
      </c>
      <c r="H258" s="73">
        <v>0</v>
      </c>
      <c r="I258" s="73">
        <v>0</v>
      </c>
      <c r="J258" s="122"/>
      <c r="K258" s="122"/>
      <c r="L258" s="122"/>
      <c r="M258" s="122"/>
      <c r="N258" s="122"/>
      <c r="O258" s="122">
        <f t="shared" si="365"/>
        <v>0</v>
      </c>
      <c r="P258" s="122">
        <f t="shared" si="366"/>
        <v>0</v>
      </c>
      <c r="Q258" s="122">
        <f t="shared" si="367"/>
        <v>0</v>
      </c>
      <c r="R258" s="122">
        <f t="shared" si="368"/>
        <v>0</v>
      </c>
      <c r="S258" s="122">
        <f t="shared" si="369"/>
        <v>0</v>
      </c>
      <c r="T258" s="122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>
        <v>0</v>
      </c>
      <c r="AE258" s="73">
        <f t="shared" si="370"/>
        <v>0</v>
      </c>
      <c r="AF258" s="73"/>
      <c r="AG258" s="73"/>
      <c r="AH258" s="73"/>
      <c r="AI258" s="73">
        <v>0</v>
      </c>
      <c r="AJ258" s="122"/>
      <c r="AK258" s="122"/>
      <c r="AL258" s="122"/>
      <c r="AM258" s="122"/>
      <c r="AN258" s="122"/>
      <c r="AO258" s="122">
        <f t="shared" si="371"/>
        <v>0</v>
      </c>
      <c r="AP258" s="122">
        <f t="shared" si="372"/>
        <v>0</v>
      </c>
      <c r="AQ258" s="122">
        <f t="shared" si="373"/>
        <v>0</v>
      </c>
      <c r="AR258" s="122">
        <f t="shared" si="374"/>
        <v>0</v>
      </c>
      <c r="AS258" s="122">
        <f t="shared" si="375"/>
        <v>0</v>
      </c>
      <c r="AT258" s="122"/>
      <c r="AU258" s="122"/>
      <c r="AV258" s="122"/>
      <c r="AW258" s="122"/>
      <c r="AX258" s="122"/>
      <c r="AY258" s="122"/>
      <c r="AZ258" s="122"/>
      <c r="BA258" s="122"/>
      <c r="BB258" s="122"/>
      <c r="BC258" s="122"/>
    </row>
    <row r="259" spans="1:55" s="90" customFormat="1" x14ac:dyDescent="0.3">
      <c r="A259" s="103"/>
      <c r="B259" s="110" t="s">
        <v>66</v>
      </c>
      <c r="C259" s="105"/>
      <c r="D259" s="133">
        <f t="shared" ref="D259:BC259" si="376">SUM(D260:D266)</f>
        <v>11.754746400000002</v>
      </c>
      <c r="E259" s="133">
        <f t="shared" si="376"/>
        <v>0.94330601999999997</v>
      </c>
      <c r="F259" s="133">
        <f t="shared" si="376"/>
        <v>0</v>
      </c>
      <c r="G259" s="133">
        <f t="shared" si="376"/>
        <v>0</v>
      </c>
      <c r="H259" s="133">
        <f t="shared" si="376"/>
        <v>0.50564520000000002</v>
      </c>
      <c r="I259" s="133">
        <f t="shared" si="376"/>
        <v>0.43766081999999995</v>
      </c>
      <c r="J259" s="133">
        <f t="shared" si="376"/>
        <v>0.19266763200000003</v>
      </c>
      <c r="K259" s="133">
        <f t="shared" si="376"/>
        <v>0</v>
      </c>
      <c r="L259" s="133">
        <f t="shared" si="376"/>
        <v>0</v>
      </c>
      <c r="M259" s="133">
        <f t="shared" si="376"/>
        <v>0</v>
      </c>
      <c r="N259" s="133">
        <f t="shared" si="376"/>
        <v>0.19266763200000001</v>
      </c>
      <c r="O259" s="133">
        <f t="shared" si="376"/>
        <v>0.75063838799999993</v>
      </c>
      <c r="P259" s="133">
        <f t="shared" si="376"/>
        <v>0</v>
      </c>
      <c r="Q259" s="133">
        <f t="shared" si="376"/>
        <v>0</v>
      </c>
      <c r="R259" s="133">
        <f t="shared" si="376"/>
        <v>0.50564520000000002</v>
      </c>
      <c r="S259" s="133">
        <f t="shared" si="376"/>
        <v>0.24499318799999997</v>
      </c>
      <c r="T259" s="133">
        <f t="shared" si="376"/>
        <v>0</v>
      </c>
      <c r="U259" s="133">
        <f t="shared" si="376"/>
        <v>0</v>
      </c>
      <c r="V259" s="133">
        <f t="shared" si="376"/>
        <v>0</v>
      </c>
      <c r="W259" s="133">
        <f t="shared" si="376"/>
        <v>0</v>
      </c>
      <c r="X259" s="133">
        <f t="shared" si="376"/>
        <v>0</v>
      </c>
      <c r="Y259" s="133">
        <f t="shared" si="376"/>
        <v>0</v>
      </c>
      <c r="Z259" s="133">
        <f t="shared" si="376"/>
        <v>0</v>
      </c>
      <c r="AA259" s="133">
        <f t="shared" si="376"/>
        <v>0</v>
      </c>
      <c r="AB259" s="133">
        <f t="shared" si="376"/>
        <v>0</v>
      </c>
      <c r="AC259" s="133">
        <f t="shared" si="376"/>
        <v>0</v>
      </c>
      <c r="AD259" s="133">
        <f t="shared" si="376"/>
        <v>10.680221200000002</v>
      </c>
      <c r="AE259" s="133">
        <f t="shared" si="376"/>
        <v>2.26749548</v>
      </c>
      <c r="AF259" s="133">
        <f t="shared" si="376"/>
        <v>8.920543000000003E-2</v>
      </c>
      <c r="AG259" s="133">
        <f t="shared" si="376"/>
        <v>1.8135726999999999</v>
      </c>
      <c r="AH259" s="133">
        <f t="shared" si="376"/>
        <v>0</v>
      </c>
      <c r="AI259" s="133">
        <f t="shared" si="376"/>
        <v>0.36471735</v>
      </c>
      <c r="AJ259" s="133">
        <f t="shared" si="376"/>
        <v>0.66990228000000007</v>
      </c>
      <c r="AK259" s="133">
        <f t="shared" si="376"/>
        <v>0</v>
      </c>
      <c r="AL259" s="133">
        <f t="shared" si="376"/>
        <v>0.50934592000000001</v>
      </c>
      <c r="AM259" s="133">
        <f t="shared" si="376"/>
        <v>0</v>
      </c>
      <c r="AN259" s="133">
        <f t="shared" si="376"/>
        <v>0.16055636000000001</v>
      </c>
      <c r="AO259" s="133">
        <f t="shared" si="376"/>
        <v>1.5975932000000002</v>
      </c>
      <c r="AP259" s="133">
        <f t="shared" si="376"/>
        <v>8.920543000000003E-2</v>
      </c>
      <c r="AQ259" s="133">
        <f t="shared" si="376"/>
        <v>1.30422678</v>
      </c>
      <c r="AR259" s="133">
        <f t="shared" si="376"/>
        <v>0</v>
      </c>
      <c r="AS259" s="133">
        <f t="shared" si="376"/>
        <v>0.20416098999999999</v>
      </c>
      <c r="AT259" s="133">
        <f t="shared" si="376"/>
        <v>0</v>
      </c>
      <c r="AU259" s="133">
        <f t="shared" si="376"/>
        <v>0</v>
      </c>
      <c r="AV259" s="133">
        <f t="shared" si="376"/>
        <v>0</v>
      </c>
      <c r="AW259" s="133">
        <f t="shared" si="376"/>
        <v>0</v>
      </c>
      <c r="AX259" s="133">
        <f t="shared" si="376"/>
        <v>0</v>
      </c>
      <c r="AY259" s="133">
        <f t="shared" si="376"/>
        <v>0</v>
      </c>
      <c r="AZ259" s="133">
        <f t="shared" si="376"/>
        <v>0</v>
      </c>
      <c r="BA259" s="133">
        <f t="shared" si="376"/>
        <v>0</v>
      </c>
      <c r="BB259" s="133">
        <f t="shared" si="376"/>
        <v>0</v>
      </c>
      <c r="BC259" s="133">
        <f t="shared" si="376"/>
        <v>0</v>
      </c>
    </row>
    <row r="260" spans="1:55" s="90" customFormat="1" ht="46.65" x14ac:dyDescent="0.3">
      <c r="A260" s="106" t="s">
        <v>1660</v>
      </c>
      <c r="B260" s="107" t="s">
        <v>67</v>
      </c>
      <c r="C260" s="108" t="s">
        <v>68</v>
      </c>
      <c r="D260" s="73">
        <v>1.5561119999999999</v>
      </c>
      <c r="E260" s="73">
        <v>6.9254843999999996E-2</v>
      </c>
      <c r="F260" s="73">
        <v>0</v>
      </c>
      <c r="G260" s="73">
        <v>0</v>
      </c>
      <c r="H260" s="73">
        <v>0</v>
      </c>
      <c r="I260" s="73">
        <v>6.9254843999999996E-2</v>
      </c>
      <c r="J260" s="122">
        <f>VLOOKUP(C260,'[1]17'!$C$22:$N$926,8,0)</f>
        <v>3.0487475999999999E-2</v>
      </c>
      <c r="K260" s="122">
        <f>VLOOKUP(C260,'[1]17'!$C$22:$N$926,9,0)</f>
        <v>0</v>
      </c>
      <c r="L260" s="122">
        <f>VLOOKUP(C260,'[1]17'!$C$22:$N$926,10,0)</f>
        <v>0</v>
      </c>
      <c r="M260" s="122">
        <f>VLOOKUP(C260,'[1]17'!$C$22:$N$926,11,0)</f>
        <v>0</v>
      </c>
      <c r="N260" s="122">
        <f>VLOOKUP(C260,'[1]17'!$C$22:$N$926,12,0)</f>
        <v>3.0487475999999999E-2</v>
      </c>
      <c r="O260" s="122">
        <f t="shared" ref="O260:O266" si="377">E260-J260</f>
        <v>3.8767367999999996E-2</v>
      </c>
      <c r="P260" s="122">
        <f t="shared" ref="P260:P266" si="378">F260-K260</f>
        <v>0</v>
      </c>
      <c r="Q260" s="122">
        <f t="shared" ref="Q260:Q266" si="379">G260-L260</f>
        <v>0</v>
      </c>
      <c r="R260" s="122">
        <f t="shared" ref="R260:R266" si="380">H260-M260</f>
        <v>0</v>
      </c>
      <c r="S260" s="122">
        <f t="shared" ref="S260:S266" si="381">I260-N260</f>
        <v>3.8767367999999996E-2</v>
      </c>
      <c r="T260" s="122"/>
      <c r="U260" s="122"/>
      <c r="V260" s="122"/>
      <c r="W260" s="122"/>
      <c r="X260" s="122"/>
      <c r="Y260" s="122"/>
      <c r="Z260" s="122"/>
      <c r="AA260" s="122"/>
      <c r="AB260" s="122"/>
      <c r="AC260" s="122"/>
      <c r="AD260" s="122">
        <v>1.4264359999999998</v>
      </c>
      <c r="AE260" s="73">
        <f t="shared" ref="AE260:AE266" si="382">AF260+AG260+AH260+AI260</f>
        <v>5.7712369999999999E-2</v>
      </c>
      <c r="AF260" s="73"/>
      <c r="AG260" s="73"/>
      <c r="AH260" s="73"/>
      <c r="AI260" s="73">
        <v>5.7712369999999999E-2</v>
      </c>
      <c r="AJ260" s="122">
        <f>VLOOKUP(C260,'[1]17'!$C$22:$AI$926,29,0)</f>
        <v>2.5406230000000002E-2</v>
      </c>
      <c r="AK260" s="122">
        <f>VLOOKUP(C260,'[1]17'!$C$22:$AI$926,30,0)</f>
        <v>0</v>
      </c>
      <c r="AL260" s="122">
        <f>VLOOKUP(C260,'[1]17'!$C$22:$AI$926,31,0)</f>
        <v>0</v>
      </c>
      <c r="AM260" s="122">
        <f>VLOOKUP(C260,'[1]17'!$C$22:$AI$926,32,0)</f>
        <v>0</v>
      </c>
      <c r="AN260" s="122">
        <f>VLOOKUP(C260,'[1]17'!$C$22:$AI$926,33,0)</f>
        <v>2.5406230000000002E-2</v>
      </c>
      <c r="AO260" s="122">
        <f t="shared" ref="AO260:AO266" si="383">AE260-AJ260</f>
        <v>3.2306139999999997E-2</v>
      </c>
      <c r="AP260" s="122">
        <f t="shared" ref="AP260:AP266" si="384">AF260-AK260</f>
        <v>0</v>
      </c>
      <c r="AQ260" s="122">
        <f t="shared" ref="AQ260:AQ266" si="385">AG260-AL260</f>
        <v>0</v>
      </c>
      <c r="AR260" s="122">
        <f t="shared" ref="AR260:AR266" si="386">AH260-AM260</f>
        <v>0</v>
      </c>
      <c r="AS260" s="122">
        <f t="shared" ref="AS260:AS266" si="387">AI260-AN260</f>
        <v>3.2306139999999997E-2</v>
      </c>
      <c r="AT260" s="122"/>
      <c r="AU260" s="122"/>
      <c r="AV260" s="122"/>
      <c r="AW260" s="122"/>
      <c r="AX260" s="122"/>
      <c r="AY260" s="122"/>
      <c r="AZ260" s="122"/>
      <c r="BA260" s="122"/>
      <c r="BB260" s="122"/>
      <c r="BC260" s="122"/>
    </row>
    <row r="261" spans="1:55" s="90" customFormat="1" ht="77.7" x14ac:dyDescent="0.3">
      <c r="A261" s="106" t="s">
        <v>1660</v>
      </c>
      <c r="B261" s="107" t="s">
        <v>636</v>
      </c>
      <c r="C261" s="108" t="s">
        <v>523</v>
      </c>
      <c r="D261" s="73">
        <v>1.3795560000000002</v>
      </c>
      <c r="E261" s="73">
        <v>6.1397196000000008E-2</v>
      </c>
      <c r="F261" s="73">
        <v>0</v>
      </c>
      <c r="G261" s="73">
        <v>0</v>
      </c>
      <c r="H261" s="73">
        <v>0</v>
      </c>
      <c r="I261" s="73">
        <v>6.1397196000000008E-2</v>
      </c>
      <c r="J261" s="122">
        <f>VLOOKUP(C261,'[1]17'!$C$22:$N$926,8,0)</f>
        <v>2.7028343999999999E-2</v>
      </c>
      <c r="K261" s="122">
        <f>VLOOKUP(C261,'[1]17'!$C$22:$N$926,9,0)</f>
        <v>0</v>
      </c>
      <c r="L261" s="122">
        <f>VLOOKUP(C261,'[1]17'!$C$22:$N$926,10,0)</f>
        <v>0</v>
      </c>
      <c r="M261" s="122">
        <f>VLOOKUP(C261,'[1]17'!$C$22:$N$926,11,0)</f>
        <v>0</v>
      </c>
      <c r="N261" s="122">
        <f>VLOOKUP(C261,'[1]17'!$C$22:$N$926,12,0)</f>
        <v>2.7028343999999999E-2</v>
      </c>
      <c r="O261" s="122">
        <f t="shared" si="377"/>
        <v>3.4368852000000005E-2</v>
      </c>
      <c r="P261" s="122">
        <f t="shared" si="378"/>
        <v>0</v>
      </c>
      <c r="Q261" s="122">
        <f t="shared" si="379"/>
        <v>0</v>
      </c>
      <c r="R261" s="122">
        <f t="shared" si="380"/>
        <v>0</v>
      </c>
      <c r="S261" s="122">
        <f t="shared" si="381"/>
        <v>3.4368852000000005E-2</v>
      </c>
      <c r="T261" s="122"/>
      <c r="U261" s="122"/>
      <c r="V261" s="122"/>
      <c r="W261" s="122"/>
      <c r="X261" s="122"/>
      <c r="Y261" s="122"/>
      <c r="Z261" s="122"/>
      <c r="AA261" s="122"/>
      <c r="AB261" s="122"/>
      <c r="AC261" s="122"/>
      <c r="AD261" s="122">
        <v>1.1696300000000002</v>
      </c>
      <c r="AE261" s="73">
        <f t="shared" si="382"/>
        <v>0.98056436999999996</v>
      </c>
      <c r="AF261" s="73">
        <v>8.920543000000003E-2</v>
      </c>
      <c r="AG261" s="73">
        <v>0.84019460999999995</v>
      </c>
      <c r="AH261" s="73"/>
      <c r="AI261" s="73">
        <v>5.1164330000000008E-2</v>
      </c>
      <c r="AJ261" s="122">
        <f>VLOOKUP(C261,'[1]17'!$C$22:$AI$926,29,0)</f>
        <v>2.2523619999999998E-2</v>
      </c>
      <c r="AK261" s="122">
        <f>VLOOKUP(C261,'[1]17'!$C$22:$AI$926,30,0)</f>
        <v>0</v>
      </c>
      <c r="AL261" s="122">
        <f>VLOOKUP(C261,'[1]17'!$C$22:$AI$926,31,0)</f>
        <v>0</v>
      </c>
      <c r="AM261" s="122">
        <f>VLOOKUP(C261,'[1]17'!$C$22:$AI$926,32,0)</f>
        <v>0</v>
      </c>
      <c r="AN261" s="122">
        <f>VLOOKUP(C261,'[1]17'!$C$22:$AI$926,33,0)</f>
        <v>2.2523620000000001E-2</v>
      </c>
      <c r="AO261" s="122">
        <f t="shared" si="383"/>
        <v>0.95804075</v>
      </c>
      <c r="AP261" s="122">
        <f t="shared" si="384"/>
        <v>8.920543000000003E-2</v>
      </c>
      <c r="AQ261" s="122">
        <f t="shared" si="385"/>
        <v>0.84019460999999995</v>
      </c>
      <c r="AR261" s="122">
        <f t="shared" si="386"/>
        <v>0</v>
      </c>
      <c r="AS261" s="122">
        <f t="shared" si="387"/>
        <v>2.8640710000000007E-2</v>
      </c>
      <c r="AT261" s="122"/>
      <c r="AU261" s="122"/>
      <c r="AV261" s="122"/>
      <c r="AW261" s="122"/>
      <c r="AX261" s="122"/>
      <c r="AY261" s="122"/>
      <c r="AZ261" s="122"/>
      <c r="BA261" s="122"/>
      <c r="BB261" s="122"/>
      <c r="BC261" s="122"/>
    </row>
    <row r="262" spans="1:55" s="90" customFormat="1" ht="46.65" x14ac:dyDescent="0.3">
      <c r="A262" s="106" t="s">
        <v>1660</v>
      </c>
      <c r="B262" s="107" t="s">
        <v>831</v>
      </c>
      <c r="C262" s="108" t="s">
        <v>1261</v>
      </c>
      <c r="D262" s="73">
        <v>1.9207871999999997</v>
      </c>
      <c r="E262" s="73">
        <v>0</v>
      </c>
      <c r="F262" s="73">
        <v>0</v>
      </c>
      <c r="G262" s="73">
        <v>0</v>
      </c>
      <c r="H262" s="73">
        <v>0</v>
      </c>
      <c r="I262" s="73">
        <v>0</v>
      </c>
      <c r="J262" s="122">
        <f>VLOOKUP(C262,'[1]17'!$C$22:$N$926,8,0)</f>
        <v>0</v>
      </c>
      <c r="K262" s="122">
        <f>VLOOKUP(C262,'[1]17'!$C$22:$N$926,9,0)</f>
        <v>0</v>
      </c>
      <c r="L262" s="122">
        <f>VLOOKUP(C262,'[1]17'!$C$22:$N$926,10,0)</f>
        <v>0</v>
      </c>
      <c r="M262" s="122">
        <f>VLOOKUP(C262,'[1]17'!$C$22:$N$926,11,0)</f>
        <v>0</v>
      </c>
      <c r="N262" s="122">
        <f>VLOOKUP(C262,'[1]17'!$C$22:$N$926,12,0)</f>
        <v>0</v>
      </c>
      <c r="O262" s="122">
        <f t="shared" si="377"/>
        <v>0</v>
      </c>
      <c r="P262" s="122">
        <f t="shared" si="378"/>
        <v>0</v>
      </c>
      <c r="Q262" s="122">
        <f t="shared" si="379"/>
        <v>0</v>
      </c>
      <c r="R262" s="122">
        <f t="shared" si="380"/>
        <v>0</v>
      </c>
      <c r="S262" s="122">
        <f t="shared" si="381"/>
        <v>0</v>
      </c>
      <c r="T262" s="122"/>
      <c r="U262" s="122"/>
      <c r="V262" s="122"/>
      <c r="W262" s="122"/>
      <c r="X262" s="122"/>
      <c r="Y262" s="122"/>
      <c r="Z262" s="122"/>
      <c r="AA262" s="122"/>
      <c r="AB262" s="122"/>
      <c r="AC262" s="122"/>
      <c r="AD262" s="122">
        <v>1.7607216000000001</v>
      </c>
      <c r="AE262" s="73">
        <f t="shared" si="382"/>
        <v>0</v>
      </c>
      <c r="AF262" s="73"/>
      <c r="AG262" s="73"/>
      <c r="AH262" s="73"/>
      <c r="AI262" s="73">
        <v>0</v>
      </c>
      <c r="AJ262" s="122">
        <f>VLOOKUP(C262,'[1]17'!$C$22:$AI$926,29,0)</f>
        <v>0</v>
      </c>
      <c r="AK262" s="122">
        <f>VLOOKUP(C262,'[1]17'!$C$22:$AI$926,30,0)</f>
        <v>0</v>
      </c>
      <c r="AL262" s="122">
        <f>VLOOKUP(C262,'[1]17'!$C$22:$AI$926,31,0)</f>
        <v>0</v>
      </c>
      <c r="AM262" s="122">
        <f>VLOOKUP(C262,'[1]17'!$C$22:$AI$926,32,0)</f>
        <v>0</v>
      </c>
      <c r="AN262" s="122">
        <f>VLOOKUP(C262,'[1]17'!$C$22:$AI$926,33,0)</f>
        <v>0</v>
      </c>
      <c r="AO262" s="122">
        <f t="shared" si="383"/>
        <v>0</v>
      </c>
      <c r="AP262" s="122">
        <f t="shared" si="384"/>
        <v>0</v>
      </c>
      <c r="AQ262" s="122">
        <f t="shared" si="385"/>
        <v>0</v>
      </c>
      <c r="AR262" s="122">
        <f t="shared" si="386"/>
        <v>0</v>
      </c>
      <c r="AS262" s="122">
        <f t="shared" si="387"/>
        <v>0</v>
      </c>
      <c r="AT262" s="122"/>
      <c r="AU262" s="122"/>
      <c r="AV262" s="122"/>
      <c r="AW262" s="122"/>
      <c r="AX262" s="122"/>
      <c r="AY262" s="122"/>
      <c r="AZ262" s="122"/>
      <c r="BA262" s="122"/>
      <c r="BB262" s="122"/>
      <c r="BC262" s="122"/>
    </row>
    <row r="263" spans="1:55" s="90" customFormat="1" ht="77.7" x14ac:dyDescent="0.3">
      <c r="A263" s="106" t="s">
        <v>1661</v>
      </c>
      <c r="B263" s="107" t="s">
        <v>69</v>
      </c>
      <c r="C263" s="108" t="s">
        <v>70</v>
      </c>
      <c r="D263" s="73">
        <v>1.2E-2</v>
      </c>
      <c r="E263" s="73">
        <v>5.3404799999999997E-4</v>
      </c>
      <c r="F263" s="73">
        <v>0</v>
      </c>
      <c r="G263" s="73">
        <v>0</v>
      </c>
      <c r="H263" s="73">
        <v>0</v>
      </c>
      <c r="I263" s="73">
        <v>5.3404799999999997E-4</v>
      </c>
      <c r="J263" s="122">
        <f>VLOOKUP(C263,'[1]17'!$C$22:$N$926,8,0)</f>
        <v>2.35116E-4</v>
      </c>
      <c r="K263" s="122">
        <f>VLOOKUP(C263,'[1]17'!$C$22:$N$926,9,0)</f>
        <v>0</v>
      </c>
      <c r="L263" s="122">
        <f>VLOOKUP(C263,'[1]17'!$C$22:$N$926,10,0)</f>
        <v>0</v>
      </c>
      <c r="M263" s="122">
        <f>VLOOKUP(C263,'[1]17'!$C$22:$N$926,11,0)</f>
        <v>0</v>
      </c>
      <c r="N263" s="122">
        <f>VLOOKUP(C263,'[1]17'!$C$22:$N$926,12,0)</f>
        <v>2.35116E-4</v>
      </c>
      <c r="O263" s="122">
        <f t="shared" si="377"/>
        <v>2.9893199999999996E-4</v>
      </c>
      <c r="P263" s="122">
        <f t="shared" si="378"/>
        <v>0</v>
      </c>
      <c r="Q263" s="122">
        <f t="shared" si="379"/>
        <v>0</v>
      </c>
      <c r="R263" s="122">
        <f t="shared" si="380"/>
        <v>0</v>
      </c>
      <c r="S263" s="122">
        <f t="shared" si="381"/>
        <v>2.9893199999999996E-4</v>
      </c>
      <c r="T263" s="122"/>
      <c r="U263" s="122"/>
      <c r="V263" s="122"/>
      <c r="W263" s="122"/>
      <c r="X263" s="122"/>
      <c r="Y263" s="122"/>
      <c r="Z263" s="122"/>
      <c r="AA263" s="122"/>
      <c r="AB263" s="122"/>
      <c r="AC263" s="122"/>
      <c r="AD263" s="122">
        <v>1.0999999999999999E-2</v>
      </c>
      <c r="AE263" s="73">
        <f t="shared" si="382"/>
        <v>4.4504000000000001E-4</v>
      </c>
      <c r="AF263" s="73"/>
      <c r="AG263" s="73"/>
      <c r="AH263" s="73"/>
      <c r="AI263" s="73">
        <v>4.4504000000000001E-4</v>
      </c>
      <c r="AJ263" s="122">
        <f>VLOOKUP(C263,'[1]17'!$C$22:$AI$926,29,0)</f>
        <v>1.9593E-4</v>
      </c>
      <c r="AK263" s="122">
        <f>VLOOKUP(C263,'[1]17'!$C$22:$AI$926,30,0)</f>
        <v>0</v>
      </c>
      <c r="AL263" s="122">
        <f>VLOOKUP(C263,'[1]17'!$C$22:$AI$926,31,0)</f>
        <v>0</v>
      </c>
      <c r="AM263" s="122">
        <f>VLOOKUP(C263,'[1]17'!$C$22:$AI$926,32,0)</f>
        <v>0</v>
      </c>
      <c r="AN263" s="122">
        <f>VLOOKUP(C263,'[1]17'!$C$22:$AI$926,33,0)</f>
        <v>1.9593E-4</v>
      </c>
      <c r="AO263" s="122">
        <f t="shared" si="383"/>
        <v>2.4910999999999998E-4</v>
      </c>
      <c r="AP263" s="122">
        <f t="shared" si="384"/>
        <v>0</v>
      </c>
      <c r="AQ263" s="122">
        <f t="shared" si="385"/>
        <v>0</v>
      </c>
      <c r="AR263" s="122">
        <f t="shared" si="386"/>
        <v>0</v>
      </c>
      <c r="AS263" s="122">
        <f t="shared" si="387"/>
        <v>2.4910999999999998E-4</v>
      </c>
      <c r="AT263" s="122"/>
      <c r="AU263" s="122"/>
      <c r="AV263" s="122"/>
      <c r="AW263" s="122"/>
      <c r="AX263" s="122"/>
      <c r="AY263" s="122"/>
      <c r="AZ263" s="122"/>
      <c r="BA263" s="122"/>
      <c r="BB263" s="122"/>
      <c r="BC263" s="122"/>
    </row>
    <row r="264" spans="1:55" s="90" customFormat="1" ht="46.65" x14ac:dyDescent="0.3">
      <c r="A264" s="106" t="s">
        <v>1660</v>
      </c>
      <c r="B264" s="107" t="s">
        <v>832</v>
      </c>
      <c r="C264" s="108" t="s">
        <v>1262</v>
      </c>
      <c r="D264" s="73">
        <v>6.8862912000000014</v>
      </c>
      <c r="E264" s="73">
        <v>0.30647473199999997</v>
      </c>
      <c r="F264" s="73">
        <v>0</v>
      </c>
      <c r="G264" s="73">
        <v>0</v>
      </c>
      <c r="H264" s="73">
        <v>0</v>
      </c>
      <c r="I264" s="73">
        <v>0.30647473199999997</v>
      </c>
      <c r="J264" s="122">
        <f>VLOOKUP(C264,'[1]17'!$C$22:$N$926,8,0)</f>
        <v>0.13491669600000003</v>
      </c>
      <c r="K264" s="122">
        <f>VLOOKUP(C264,'[1]17'!$C$22:$N$926,9,0)</f>
        <v>0</v>
      </c>
      <c r="L264" s="122">
        <f>VLOOKUP(C264,'[1]17'!$C$22:$N$926,10,0)</f>
        <v>0</v>
      </c>
      <c r="M264" s="122">
        <f>VLOOKUP(C264,'[1]17'!$C$22:$N$926,11,0)</f>
        <v>0</v>
      </c>
      <c r="N264" s="122">
        <f>VLOOKUP(C264,'[1]17'!$C$22:$N$926,12,0)</f>
        <v>0.134916696</v>
      </c>
      <c r="O264" s="122">
        <f t="shared" si="377"/>
        <v>0.17155803599999994</v>
      </c>
      <c r="P264" s="122">
        <f t="shared" si="378"/>
        <v>0</v>
      </c>
      <c r="Q264" s="122">
        <f t="shared" si="379"/>
        <v>0</v>
      </c>
      <c r="R264" s="122">
        <f t="shared" si="380"/>
        <v>0</v>
      </c>
      <c r="S264" s="122">
        <f t="shared" si="381"/>
        <v>0.17155803599999997</v>
      </c>
      <c r="T264" s="122"/>
      <c r="U264" s="122"/>
      <c r="V264" s="122"/>
      <c r="W264" s="122"/>
      <c r="X264" s="122"/>
      <c r="Y264" s="122"/>
      <c r="Z264" s="122"/>
      <c r="AA264" s="122"/>
      <c r="AB264" s="122"/>
      <c r="AC264" s="122"/>
      <c r="AD264" s="122">
        <v>6.3124336000000012</v>
      </c>
      <c r="AE264" s="73">
        <f t="shared" si="382"/>
        <v>0.25539561</v>
      </c>
      <c r="AF264" s="73"/>
      <c r="AG264" s="73"/>
      <c r="AH264" s="73"/>
      <c r="AI264" s="73">
        <v>0.25539561</v>
      </c>
      <c r="AJ264" s="122">
        <f>VLOOKUP(C264,'[1]17'!$C$22:$AI$926,29,0)</f>
        <v>0.11243058</v>
      </c>
      <c r="AK264" s="122">
        <f>VLOOKUP(C264,'[1]17'!$C$22:$AI$926,30,0)</f>
        <v>0</v>
      </c>
      <c r="AL264" s="122">
        <f>VLOOKUP(C264,'[1]17'!$C$22:$AI$926,31,0)</f>
        <v>0</v>
      </c>
      <c r="AM264" s="122">
        <f>VLOOKUP(C264,'[1]17'!$C$22:$AI$926,32,0)</f>
        <v>0</v>
      </c>
      <c r="AN264" s="122">
        <f>VLOOKUP(C264,'[1]17'!$C$22:$AI$926,33,0)</f>
        <v>0.11243058000000002</v>
      </c>
      <c r="AO264" s="122">
        <f t="shared" si="383"/>
        <v>0.14296502999999999</v>
      </c>
      <c r="AP264" s="122">
        <f t="shared" si="384"/>
        <v>0</v>
      </c>
      <c r="AQ264" s="122">
        <f t="shared" si="385"/>
        <v>0</v>
      </c>
      <c r="AR264" s="122">
        <f t="shared" si="386"/>
        <v>0</v>
      </c>
      <c r="AS264" s="122">
        <f t="shared" si="387"/>
        <v>0.14296502999999999</v>
      </c>
      <c r="AT264" s="122"/>
      <c r="AU264" s="122"/>
      <c r="AV264" s="122"/>
      <c r="AW264" s="122"/>
      <c r="AX264" s="122"/>
      <c r="AY264" s="122"/>
      <c r="AZ264" s="122"/>
      <c r="BA264" s="122"/>
      <c r="BB264" s="122"/>
      <c r="BC264" s="122"/>
    </row>
    <row r="265" spans="1:55" s="90" customFormat="1" ht="46.65" x14ac:dyDescent="0.3">
      <c r="A265" s="106" t="s">
        <v>1660</v>
      </c>
      <c r="B265" s="107" t="s">
        <v>1733</v>
      </c>
      <c r="C265" s="108" t="s">
        <v>1933</v>
      </c>
      <c r="D265" s="73">
        <v>0</v>
      </c>
      <c r="E265" s="73">
        <v>0.50564520000000002</v>
      </c>
      <c r="F265" s="73">
        <v>0</v>
      </c>
      <c r="G265" s="73">
        <v>0</v>
      </c>
      <c r="H265" s="73">
        <v>0.50564520000000002</v>
      </c>
      <c r="I265" s="73">
        <v>0</v>
      </c>
      <c r="J265" s="122"/>
      <c r="K265" s="122"/>
      <c r="L265" s="122"/>
      <c r="M265" s="122"/>
      <c r="N265" s="122"/>
      <c r="O265" s="122">
        <f t="shared" si="377"/>
        <v>0.50564520000000002</v>
      </c>
      <c r="P265" s="122">
        <f t="shared" si="378"/>
        <v>0</v>
      </c>
      <c r="Q265" s="122">
        <f t="shared" si="379"/>
        <v>0</v>
      </c>
      <c r="R265" s="122">
        <f t="shared" si="380"/>
        <v>0.50564520000000002</v>
      </c>
      <c r="S265" s="122">
        <f t="shared" si="381"/>
        <v>0</v>
      </c>
      <c r="T265" s="122"/>
      <c r="U265" s="122"/>
      <c r="V265" s="122"/>
      <c r="W265" s="122"/>
      <c r="X265" s="122"/>
      <c r="Y265" s="122"/>
      <c r="Z265" s="122"/>
      <c r="AA265" s="122"/>
      <c r="AB265" s="122"/>
      <c r="AC265" s="122"/>
      <c r="AD265" s="122">
        <v>0</v>
      </c>
      <c r="AE265" s="73">
        <f t="shared" si="382"/>
        <v>0.46403217000000002</v>
      </c>
      <c r="AF265" s="73"/>
      <c r="AG265" s="73">
        <v>0.46403217000000002</v>
      </c>
      <c r="AH265" s="73"/>
      <c r="AI265" s="73">
        <v>0</v>
      </c>
      <c r="AJ265" s="122"/>
      <c r="AK265" s="122"/>
      <c r="AL265" s="122"/>
      <c r="AM265" s="122"/>
      <c r="AN265" s="122"/>
      <c r="AO265" s="122">
        <f t="shared" si="383"/>
        <v>0.46403217000000002</v>
      </c>
      <c r="AP265" s="122">
        <f t="shared" si="384"/>
        <v>0</v>
      </c>
      <c r="AQ265" s="122">
        <f t="shared" si="385"/>
        <v>0.46403217000000002</v>
      </c>
      <c r="AR265" s="122">
        <f t="shared" si="386"/>
        <v>0</v>
      </c>
      <c r="AS265" s="122">
        <f t="shared" si="387"/>
        <v>0</v>
      </c>
      <c r="AT265" s="122"/>
      <c r="AU265" s="122"/>
      <c r="AV265" s="122"/>
      <c r="AW265" s="122"/>
      <c r="AX265" s="122"/>
      <c r="AY265" s="122"/>
      <c r="AZ265" s="122"/>
      <c r="BA265" s="122"/>
      <c r="BB265" s="122"/>
      <c r="BC265" s="122"/>
    </row>
    <row r="266" spans="1:55" s="90" customFormat="1" ht="62.2" x14ac:dyDescent="0.3">
      <c r="A266" s="106" t="s">
        <v>1661</v>
      </c>
      <c r="B266" s="107" t="s">
        <v>1734</v>
      </c>
      <c r="C266" s="108" t="s">
        <v>1263</v>
      </c>
      <c r="D266" s="73">
        <v>0</v>
      </c>
      <c r="E266" s="73">
        <v>0</v>
      </c>
      <c r="F266" s="73">
        <v>0</v>
      </c>
      <c r="G266" s="73">
        <v>0</v>
      </c>
      <c r="H266" s="73">
        <v>0</v>
      </c>
      <c r="I266" s="73">
        <v>0</v>
      </c>
      <c r="J266" s="122">
        <f>VLOOKUP(C266,'[1]17'!$C$22:$N$926,8,0)</f>
        <v>0</v>
      </c>
      <c r="K266" s="122">
        <f>VLOOKUP(C266,'[1]17'!$C$22:$N$926,9,0)</f>
        <v>0</v>
      </c>
      <c r="L266" s="122">
        <f>VLOOKUP(C266,'[1]17'!$C$22:$N$926,10,0)</f>
        <v>0</v>
      </c>
      <c r="M266" s="122">
        <f>VLOOKUP(C266,'[1]17'!$C$22:$N$926,11,0)</f>
        <v>0</v>
      </c>
      <c r="N266" s="122">
        <f>VLOOKUP(C266,'[1]17'!$C$22:$N$926,12,0)</f>
        <v>0</v>
      </c>
      <c r="O266" s="122">
        <f t="shared" si="377"/>
        <v>0</v>
      </c>
      <c r="P266" s="122">
        <f t="shared" si="378"/>
        <v>0</v>
      </c>
      <c r="Q266" s="122">
        <f t="shared" si="379"/>
        <v>0</v>
      </c>
      <c r="R266" s="122">
        <f t="shared" si="380"/>
        <v>0</v>
      </c>
      <c r="S266" s="122">
        <f t="shared" si="381"/>
        <v>0</v>
      </c>
      <c r="T266" s="122"/>
      <c r="U266" s="122"/>
      <c r="V266" s="122"/>
      <c r="W266" s="122"/>
      <c r="X266" s="122"/>
      <c r="Y266" s="122"/>
      <c r="Z266" s="122"/>
      <c r="AA266" s="122"/>
      <c r="AB266" s="122"/>
      <c r="AC266" s="122"/>
      <c r="AD266" s="122">
        <v>0</v>
      </c>
      <c r="AE266" s="73">
        <f t="shared" si="382"/>
        <v>0.50934592000000001</v>
      </c>
      <c r="AF266" s="73"/>
      <c r="AG266" s="73">
        <v>0.50934592000000001</v>
      </c>
      <c r="AH266" s="73"/>
      <c r="AI266" s="73">
        <v>0</v>
      </c>
      <c r="AJ266" s="122">
        <f>VLOOKUP(C266,'[1]17'!$C$22:$AI$926,29,0)</f>
        <v>0.50934592000000001</v>
      </c>
      <c r="AK266" s="122">
        <f>VLOOKUP(C266,'[1]17'!$C$22:$AI$926,30,0)</f>
        <v>0</v>
      </c>
      <c r="AL266" s="122">
        <f>VLOOKUP(C266,'[1]17'!$C$22:$AI$926,31,0)</f>
        <v>0.50934592000000001</v>
      </c>
      <c r="AM266" s="122">
        <f>VLOOKUP(C266,'[1]17'!$C$22:$AI$926,32,0)</f>
        <v>0</v>
      </c>
      <c r="AN266" s="122">
        <f>VLOOKUP(C266,'[1]17'!$C$22:$AI$926,33,0)</f>
        <v>0</v>
      </c>
      <c r="AO266" s="122">
        <f t="shared" si="383"/>
        <v>0</v>
      </c>
      <c r="AP266" s="122">
        <f t="shared" si="384"/>
        <v>0</v>
      </c>
      <c r="AQ266" s="122">
        <f t="shared" si="385"/>
        <v>0</v>
      </c>
      <c r="AR266" s="122">
        <f t="shared" si="386"/>
        <v>0</v>
      </c>
      <c r="AS266" s="122">
        <f t="shared" si="387"/>
        <v>0</v>
      </c>
      <c r="AT266" s="122"/>
      <c r="AU266" s="122"/>
      <c r="AV266" s="122"/>
      <c r="AW266" s="122"/>
      <c r="AX266" s="122"/>
      <c r="AY266" s="122"/>
      <c r="AZ266" s="122"/>
      <c r="BA266" s="122"/>
      <c r="BB266" s="122"/>
      <c r="BC266" s="122"/>
    </row>
    <row r="267" spans="1:55" s="90" customFormat="1" x14ac:dyDescent="0.3">
      <c r="A267" s="103"/>
      <c r="B267" s="110" t="s">
        <v>71</v>
      </c>
      <c r="C267" s="105"/>
      <c r="D267" s="133">
        <f t="shared" ref="D267:BC267" si="388">SUM(D268:D275)</f>
        <v>12.202523999999999</v>
      </c>
      <c r="E267" s="133">
        <f t="shared" si="388"/>
        <v>1.0492864659999999</v>
      </c>
      <c r="F267" s="133">
        <f t="shared" si="388"/>
        <v>0</v>
      </c>
      <c r="G267" s="133">
        <f t="shared" si="388"/>
        <v>0</v>
      </c>
      <c r="H267" s="133">
        <f t="shared" si="388"/>
        <v>0.66426600000000002</v>
      </c>
      <c r="I267" s="133">
        <f t="shared" si="388"/>
        <v>0.38502046599999995</v>
      </c>
      <c r="J267" s="133">
        <f t="shared" si="388"/>
        <v>0.84077324199999981</v>
      </c>
      <c r="K267" s="133">
        <f t="shared" si="388"/>
        <v>0</v>
      </c>
      <c r="L267" s="133">
        <f t="shared" si="388"/>
        <v>0</v>
      </c>
      <c r="M267" s="133">
        <f t="shared" si="388"/>
        <v>0.66426600000000002</v>
      </c>
      <c r="N267" s="133">
        <f t="shared" si="388"/>
        <v>0.17650724199999998</v>
      </c>
      <c r="O267" s="133">
        <f t="shared" si="388"/>
        <v>0.20851322399999997</v>
      </c>
      <c r="P267" s="133">
        <f t="shared" si="388"/>
        <v>0</v>
      </c>
      <c r="Q267" s="133">
        <f t="shared" si="388"/>
        <v>0</v>
      </c>
      <c r="R267" s="133">
        <f t="shared" si="388"/>
        <v>0</v>
      </c>
      <c r="S267" s="133">
        <f t="shared" si="388"/>
        <v>0.20851322399999997</v>
      </c>
      <c r="T267" s="133">
        <f t="shared" si="388"/>
        <v>0</v>
      </c>
      <c r="U267" s="133">
        <f t="shared" si="388"/>
        <v>0</v>
      </c>
      <c r="V267" s="133">
        <f t="shared" si="388"/>
        <v>0</v>
      </c>
      <c r="W267" s="133">
        <f t="shared" si="388"/>
        <v>0</v>
      </c>
      <c r="X267" s="133">
        <f t="shared" si="388"/>
        <v>0</v>
      </c>
      <c r="Y267" s="133">
        <f t="shared" si="388"/>
        <v>0</v>
      </c>
      <c r="Z267" s="133">
        <f t="shared" si="388"/>
        <v>0</v>
      </c>
      <c r="AA267" s="133">
        <f t="shared" si="388"/>
        <v>0</v>
      </c>
      <c r="AB267" s="133">
        <f t="shared" si="388"/>
        <v>0</v>
      </c>
      <c r="AC267" s="133">
        <f t="shared" si="388"/>
        <v>0</v>
      </c>
      <c r="AD267" s="133">
        <f t="shared" si="388"/>
        <v>11.012459999999999</v>
      </c>
      <c r="AE267" s="133">
        <f t="shared" si="388"/>
        <v>7.8456910400000011</v>
      </c>
      <c r="AF267" s="133">
        <f t="shared" si="388"/>
        <v>0</v>
      </c>
      <c r="AG267" s="133">
        <f t="shared" si="388"/>
        <v>7.5248447100000009</v>
      </c>
      <c r="AH267" s="133">
        <f t="shared" si="388"/>
        <v>0</v>
      </c>
      <c r="AI267" s="133">
        <f t="shared" si="388"/>
        <v>0.32084633000000001</v>
      </c>
      <c r="AJ267" s="133">
        <f t="shared" si="388"/>
        <v>0.88559290000000002</v>
      </c>
      <c r="AK267" s="133">
        <f t="shared" si="388"/>
        <v>0</v>
      </c>
      <c r="AL267" s="133">
        <f t="shared" si="388"/>
        <v>0.73850672000000006</v>
      </c>
      <c r="AM267" s="133">
        <f t="shared" si="388"/>
        <v>0</v>
      </c>
      <c r="AN267" s="133">
        <f t="shared" si="388"/>
        <v>0.14708618000000001</v>
      </c>
      <c r="AO267" s="133">
        <f t="shared" si="388"/>
        <v>6.9600981400000004</v>
      </c>
      <c r="AP267" s="133">
        <f t="shared" si="388"/>
        <v>0</v>
      </c>
      <c r="AQ267" s="133">
        <f t="shared" si="388"/>
        <v>6.7863379900000007</v>
      </c>
      <c r="AR267" s="133">
        <f t="shared" si="388"/>
        <v>0</v>
      </c>
      <c r="AS267" s="133">
        <f t="shared" si="388"/>
        <v>0.17376014999999997</v>
      </c>
      <c r="AT267" s="133">
        <f t="shared" si="388"/>
        <v>0</v>
      </c>
      <c r="AU267" s="133">
        <f t="shared" si="388"/>
        <v>0</v>
      </c>
      <c r="AV267" s="133">
        <f t="shared" si="388"/>
        <v>0</v>
      </c>
      <c r="AW267" s="133">
        <f t="shared" si="388"/>
        <v>0</v>
      </c>
      <c r="AX267" s="133">
        <f t="shared" si="388"/>
        <v>0</v>
      </c>
      <c r="AY267" s="133">
        <f t="shared" si="388"/>
        <v>0</v>
      </c>
      <c r="AZ267" s="133">
        <f t="shared" si="388"/>
        <v>0</v>
      </c>
      <c r="BA267" s="133">
        <f t="shared" si="388"/>
        <v>0</v>
      </c>
      <c r="BB267" s="133">
        <f t="shared" si="388"/>
        <v>0</v>
      </c>
      <c r="BC267" s="133">
        <f t="shared" si="388"/>
        <v>0</v>
      </c>
    </row>
    <row r="268" spans="1:55" s="90" customFormat="1" ht="62.2" x14ac:dyDescent="0.3">
      <c r="A268" s="106" t="s">
        <v>1660</v>
      </c>
      <c r="B268" s="107" t="s">
        <v>1735</v>
      </c>
      <c r="C268" s="108" t="s">
        <v>1264</v>
      </c>
      <c r="D268" s="73">
        <v>1.1573039999999999</v>
      </c>
      <c r="E268" s="73">
        <v>0</v>
      </c>
      <c r="F268" s="73">
        <v>0</v>
      </c>
      <c r="G268" s="73">
        <v>0</v>
      </c>
      <c r="H268" s="73">
        <v>0</v>
      </c>
      <c r="I268" s="73">
        <v>0</v>
      </c>
      <c r="J268" s="122">
        <f>VLOOKUP(C268,'[1]17'!$C$22:$N$926,8,0)</f>
        <v>0</v>
      </c>
      <c r="K268" s="122">
        <f>VLOOKUP(C268,'[1]17'!$C$22:$N$926,9,0)</f>
        <v>0</v>
      </c>
      <c r="L268" s="122">
        <f>VLOOKUP(C268,'[1]17'!$C$22:$N$926,10,0)</f>
        <v>0</v>
      </c>
      <c r="M268" s="122">
        <f>VLOOKUP(C268,'[1]17'!$C$22:$N$926,11,0)</f>
        <v>0</v>
      </c>
      <c r="N268" s="122">
        <f>VLOOKUP(C268,'[1]17'!$C$22:$N$926,12,0)</f>
        <v>0</v>
      </c>
      <c r="O268" s="122">
        <f t="shared" ref="O268:O275" si="389">E268-J268</f>
        <v>0</v>
      </c>
      <c r="P268" s="122">
        <f t="shared" ref="P268:P275" si="390">F268-K268</f>
        <v>0</v>
      </c>
      <c r="Q268" s="122">
        <f t="shared" ref="Q268:Q275" si="391">G268-L268</f>
        <v>0</v>
      </c>
      <c r="R268" s="122">
        <f t="shared" ref="R268:R275" si="392">H268-M268</f>
        <v>0</v>
      </c>
      <c r="S268" s="122">
        <f t="shared" ref="S268:S275" si="393">I268-N268</f>
        <v>0</v>
      </c>
      <c r="T268" s="122"/>
      <c r="U268" s="122"/>
      <c r="V268" s="122"/>
      <c r="W268" s="122"/>
      <c r="X268" s="122"/>
      <c r="Y268" s="122"/>
      <c r="Z268" s="122"/>
      <c r="AA268" s="122"/>
      <c r="AB268" s="122"/>
      <c r="AC268" s="122"/>
      <c r="AD268" s="122">
        <v>1.060862</v>
      </c>
      <c r="AE268" s="73">
        <f t="shared" ref="AE268:AE275" si="394">AF268+AG268+AH268+AI268</f>
        <v>0</v>
      </c>
      <c r="AF268" s="73"/>
      <c r="AG268" s="73"/>
      <c r="AH268" s="73"/>
      <c r="AI268" s="73">
        <v>0</v>
      </c>
      <c r="AJ268" s="122">
        <f>VLOOKUP(C268,'[1]17'!$C$22:$AI$926,29,0)</f>
        <v>0</v>
      </c>
      <c r="AK268" s="122">
        <f>VLOOKUP(C268,'[1]17'!$C$22:$AI$926,30,0)</f>
        <v>0</v>
      </c>
      <c r="AL268" s="122">
        <f>VLOOKUP(C268,'[1]17'!$C$22:$AI$926,31,0)</f>
        <v>0</v>
      </c>
      <c r="AM268" s="122">
        <f>VLOOKUP(C268,'[1]17'!$C$22:$AI$926,32,0)</f>
        <v>0</v>
      </c>
      <c r="AN268" s="122">
        <f>VLOOKUP(C268,'[1]17'!$C$22:$AI$926,33,0)</f>
        <v>0</v>
      </c>
      <c r="AO268" s="122">
        <f t="shared" ref="AO268:AO275" si="395">AE268-AJ268</f>
        <v>0</v>
      </c>
      <c r="AP268" s="122">
        <f t="shared" ref="AP268:AP275" si="396">AF268-AK268</f>
        <v>0</v>
      </c>
      <c r="AQ268" s="122">
        <f t="shared" ref="AQ268:AQ275" si="397">AG268-AL268</f>
        <v>0</v>
      </c>
      <c r="AR268" s="122">
        <f t="shared" ref="AR268:AR275" si="398">AH268-AM268</f>
        <v>0</v>
      </c>
      <c r="AS268" s="122">
        <f t="shared" ref="AS268:AS275" si="399">AI268-AN268</f>
        <v>0</v>
      </c>
      <c r="AT268" s="122"/>
      <c r="AU268" s="122"/>
      <c r="AV268" s="122"/>
      <c r="AW268" s="122"/>
      <c r="AX268" s="122"/>
      <c r="AY268" s="122"/>
      <c r="AZ268" s="122"/>
      <c r="BA268" s="122"/>
      <c r="BB268" s="122"/>
      <c r="BC268" s="122"/>
    </row>
    <row r="269" spans="1:55" s="90" customFormat="1" ht="62.2" x14ac:dyDescent="0.3">
      <c r="A269" s="106" t="s">
        <v>1660</v>
      </c>
      <c r="B269" s="107" t="s">
        <v>833</v>
      </c>
      <c r="C269" s="108" t="s">
        <v>1265</v>
      </c>
      <c r="D269" s="73">
        <v>1.7331239999999999</v>
      </c>
      <c r="E269" s="73">
        <v>0</v>
      </c>
      <c r="F269" s="73">
        <v>0</v>
      </c>
      <c r="G269" s="73">
        <v>0</v>
      </c>
      <c r="H269" s="73">
        <v>0</v>
      </c>
      <c r="I269" s="73">
        <v>0</v>
      </c>
      <c r="J269" s="122">
        <f>VLOOKUP(C269,'[1]17'!$C$22:$N$926,8,0)</f>
        <v>0</v>
      </c>
      <c r="K269" s="122">
        <f>VLOOKUP(C269,'[1]17'!$C$22:$N$926,9,0)</f>
        <v>0</v>
      </c>
      <c r="L269" s="122">
        <f>VLOOKUP(C269,'[1]17'!$C$22:$N$926,10,0)</f>
        <v>0</v>
      </c>
      <c r="M269" s="122">
        <f>VLOOKUP(C269,'[1]17'!$C$22:$N$926,11,0)</f>
        <v>0</v>
      </c>
      <c r="N269" s="122">
        <f>VLOOKUP(C269,'[1]17'!$C$22:$N$926,12,0)</f>
        <v>0</v>
      </c>
      <c r="O269" s="122">
        <f t="shared" si="389"/>
        <v>0</v>
      </c>
      <c r="P269" s="122">
        <f t="shared" si="390"/>
        <v>0</v>
      </c>
      <c r="Q269" s="122">
        <f t="shared" si="391"/>
        <v>0</v>
      </c>
      <c r="R269" s="122">
        <f t="shared" si="392"/>
        <v>0</v>
      </c>
      <c r="S269" s="122">
        <f t="shared" si="393"/>
        <v>0</v>
      </c>
      <c r="T269" s="122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>
        <v>1.5671199999999996</v>
      </c>
      <c r="AE269" s="73">
        <f t="shared" si="394"/>
        <v>0</v>
      </c>
      <c r="AF269" s="73"/>
      <c r="AG269" s="73"/>
      <c r="AH269" s="73"/>
      <c r="AI269" s="73">
        <v>0</v>
      </c>
      <c r="AJ269" s="122">
        <f>VLOOKUP(C269,'[1]17'!$C$22:$AI$926,29,0)</f>
        <v>0</v>
      </c>
      <c r="AK269" s="122">
        <f>VLOOKUP(C269,'[1]17'!$C$22:$AI$926,30,0)</f>
        <v>0</v>
      </c>
      <c r="AL269" s="122">
        <f>VLOOKUP(C269,'[1]17'!$C$22:$AI$926,31,0)</f>
        <v>0</v>
      </c>
      <c r="AM269" s="122">
        <f>VLOOKUP(C269,'[1]17'!$C$22:$AI$926,32,0)</f>
        <v>0</v>
      </c>
      <c r="AN269" s="122">
        <f>VLOOKUP(C269,'[1]17'!$C$22:$AI$926,33,0)</f>
        <v>0</v>
      </c>
      <c r="AO269" s="122">
        <f t="shared" si="395"/>
        <v>0</v>
      </c>
      <c r="AP269" s="122">
        <f t="shared" si="396"/>
        <v>0</v>
      </c>
      <c r="AQ269" s="122">
        <f t="shared" si="397"/>
        <v>0</v>
      </c>
      <c r="AR269" s="122">
        <f t="shared" si="398"/>
        <v>0</v>
      </c>
      <c r="AS269" s="122">
        <f t="shared" si="399"/>
        <v>0</v>
      </c>
      <c r="AT269" s="122"/>
      <c r="AU269" s="122"/>
      <c r="AV269" s="122"/>
      <c r="AW269" s="122"/>
      <c r="AX269" s="122"/>
      <c r="AY269" s="122"/>
      <c r="AZ269" s="122"/>
      <c r="BA269" s="122"/>
      <c r="BB269" s="122"/>
      <c r="BC269" s="122"/>
    </row>
    <row r="270" spans="1:55" s="90" customFormat="1" ht="62.2" x14ac:dyDescent="0.3">
      <c r="A270" s="106" t="s">
        <v>1661</v>
      </c>
      <c r="B270" s="107" t="s">
        <v>72</v>
      </c>
      <c r="C270" s="108" t="s">
        <v>73</v>
      </c>
      <c r="D270" s="73">
        <v>1.2E-2</v>
      </c>
      <c r="E270" s="73">
        <v>5.3891799999999999E-4</v>
      </c>
      <c r="F270" s="73">
        <v>0</v>
      </c>
      <c r="G270" s="73">
        <v>0</v>
      </c>
      <c r="H270" s="73">
        <v>0</v>
      </c>
      <c r="I270" s="73">
        <v>5.3891799999999999E-4</v>
      </c>
      <c r="J270" s="122">
        <f>VLOOKUP(C270,'[1]17'!$C$22:$N$926,8,0)</f>
        <v>2.3998599999999998E-4</v>
      </c>
      <c r="K270" s="122">
        <f>VLOOKUP(C270,'[1]17'!$C$22:$N$926,9,0)</f>
        <v>0</v>
      </c>
      <c r="L270" s="122">
        <f>VLOOKUP(C270,'[1]17'!$C$22:$N$926,10,0)</f>
        <v>0</v>
      </c>
      <c r="M270" s="122">
        <f>VLOOKUP(C270,'[1]17'!$C$22:$N$926,11,0)</f>
        <v>0</v>
      </c>
      <c r="N270" s="122">
        <f>VLOOKUP(C270,'[1]17'!$C$22:$N$926,12,0)</f>
        <v>2.39986E-4</v>
      </c>
      <c r="O270" s="122">
        <f t="shared" si="389"/>
        <v>2.9893200000000002E-4</v>
      </c>
      <c r="P270" s="122">
        <f t="shared" si="390"/>
        <v>0</v>
      </c>
      <c r="Q270" s="122">
        <f t="shared" si="391"/>
        <v>0</v>
      </c>
      <c r="R270" s="122">
        <f t="shared" si="392"/>
        <v>0</v>
      </c>
      <c r="S270" s="122">
        <f t="shared" si="393"/>
        <v>2.9893200000000002E-4</v>
      </c>
      <c r="T270" s="122"/>
      <c r="U270" s="122"/>
      <c r="V270" s="122"/>
      <c r="W270" s="122"/>
      <c r="X270" s="122"/>
      <c r="Y270" s="122"/>
      <c r="Z270" s="122"/>
      <c r="AA270" s="122"/>
      <c r="AB270" s="122"/>
      <c r="AC270" s="122"/>
      <c r="AD270" s="122">
        <v>1.0999999999999999E-2</v>
      </c>
      <c r="AE270" s="73">
        <f t="shared" si="394"/>
        <v>6.7867830300000005</v>
      </c>
      <c r="AF270" s="73"/>
      <c r="AG270" s="73">
        <v>6.7863379900000007</v>
      </c>
      <c r="AH270" s="73"/>
      <c r="AI270" s="73">
        <v>4.4504000000000001E-4</v>
      </c>
      <c r="AJ270" s="122">
        <f>VLOOKUP(C270,'[1]17'!$C$22:$AI$926,29,0)</f>
        <v>1.9680000000000001E-4</v>
      </c>
      <c r="AK270" s="122">
        <f>VLOOKUP(C270,'[1]17'!$C$22:$AI$926,30,0)</f>
        <v>0</v>
      </c>
      <c r="AL270" s="122">
        <f>VLOOKUP(C270,'[1]17'!$C$22:$AI$926,31,0)</f>
        <v>0</v>
      </c>
      <c r="AM270" s="122">
        <f>VLOOKUP(C270,'[1]17'!$C$22:$AI$926,32,0)</f>
        <v>0</v>
      </c>
      <c r="AN270" s="122">
        <f>VLOOKUP(C270,'[1]17'!$C$22:$AI$926,33,0)</f>
        <v>1.9680000000000001E-4</v>
      </c>
      <c r="AO270" s="122">
        <f t="shared" si="395"/>
        <v>6.7865862300000002</v>
      </c>
      <c r="AP270" s="122">
        <f t="shared" si="396"/>
        <v>0</v>
      </c>
      <c r="AQ270" s="122">
        <f t="shared" si="397"/>
        <v>6.7863379900000007</v>
      </c>
      <c r="AR270" s="122">
        <f t="shared" si="398"/>
        <v>0</v>
      </c>
      <c r="AS270" s="122">
        <f t="shared" si="399"/>
        <v>2.4823999999999999E-4</v>
      </c>
      <c r="AT270" s="122"/>
      <c r="AU270" s="122"/>
      <c r="AV270" s="122"/>
      <c r="AW270" s="122"/>
      <c r="AX270" s="122"/>
      <c r="AY270" s="122"/>
      <c r="AZ270" s="122"/>
      <c r="BA270" s="122"/>
      <c r="BB270" s="122"/>
      <c r="BC270" s="122"/>
    </row>
    <row r="271" spans="1:55" s="90" customFormat="1" ht="46.65" x14ac:dyDescent="0.3">
      <c r="A271" s="106" t="s">
        <v>1660</v>
      </c>
      <c r="B271" s="107" t="s">
        <v>74</v>
      </c>
      <c r="C271" s="108" t="s">
        <v>75</v>
      </c>
      <c r="D271" s="73">
        <v>6.5383439999999995</v>
      </c>
      <c r="E271" s="73">
        <v>0.29098934399999998</v>
      </c>
      <c r="F271" s="73">
        <v>0</v>
      </c>
      <c r="G271" s="73">
        <v>0</v>
      </c>
      <c r="H271" s="73">
        <v>0</v>
      </c>
      <c r="I271" s="73">
        <v>0.29098934399999998</v>
      </c>
      <c r="J271" s="122">
        <f>VLOOKUP(C271,'[1]17'!$C$22:$N$926,8,0)</f>
        <v>0.128099712</v>
      </c>
      <c r="K271" s="122">
        <f>VLOOKUP(C271,'[1]17'!$C$22:$N$926,9,0)</f>
        <v>0</v>
      </c>
      <c r="L271" s="122">
        <f>VLOOKUP(C271,'[1]17'!$C$22:$N$926,10,0)</f>
        <v>0</v>
      </c>
      <c r="M271" s="122">
        <f>VLOOKUP(C271,'[1]17'!$C$22:$N$926,11,0)</f>
        <v>0</v>
      </c>
      <c r="N271" s="122">
        <f>VLOOKUP(C271,'[1]17'!$C$22:$N$926,12,0)</f>
        <v>0.128099712</v>
      </c>
      <c r="O271" s="122">
        <f t="shared" si="389"/>
        <v>0.16288963199999998</v>
      </c>
      <c r="P271" s="122">
        <f t="shared" si="390"/>
        <v>0</v>
      </c>
      <c r="Q271" s="122">
        <f t="shared" si="391"/>
        <v>0</v>
      </c>
      <c r="R271" s="122">
        <f t="shared" si="392"/>
        <v>0</v>
      </c>
      <c r="S271" s="122">
        <f t="shared" si="393"/>
        <v>0.16288963199999998</v>
      </c>
      <c r="T271" s="122"/>
      <c r="U271" s="122"/>
      <c r="V271" s="122"/>
      <c r="W271" s="122"/>
      <c r="X271" s="122"/>
      <c r="Y271" s="122"/>
      <c r="Z271" s="122"/>
      <c r="AA271" s="122"/>
      <c r="AB271" s="122"/>
      <c r="AC271" s="122"/>
      <c r="AD271" s="122">
        <v>5.9934820000000002</v>
      </c>
      <c r="AE271" s="73">
        <f t="shared" si="394"/>
        <v>0.24249112</v>
      </c>
      <c r="AF271" s="73"/>
      <c r="AG271" s="73"/>
      <c r="AH271" s="73"/>
      <c r="AI271" s="73">
        <v>0.24249112</v>
      </c>
      <c r="AJ271" s="122">
        <f>VLOOKUP(C271,'[1]17'!$C$22:$AI$926,29,0)</f>
        <v>0.10674976</v>
      </c>
      <c r="AK271" s="122">
        <f>VLOOKUP(C271,'[1]17'!$C$22:$AI$926,30,0)</f>
        <v>0</v>
      </c>
      <c r="AL271" s="122">
        <f>VLOOKUP(C271,'[1]17'!$C$22:$AI$926,31,0)</f>
        <v>0</v>
      </c>
      <c r="AM271" s="122">
        <f>VLOOKUP(C271,'[1]17'!$C$22:$AI$926,32,0)</f>
        <v>0</v>
      </c>
      <c r="AN271" s="122">
        <f>VLOOKUP(C271,'[1]17'!$C$22:$AI$926,33,0)</f>
        <v>0.10674976000000001</v>
      </c>
      <c r="AO271" s="122">
        <f t="shared" si="395"/>
        <v>0.13574136000000001</v>
      </c>
      <c r="AP271" s="122">
        <f t="shared" si="396"/>
        <v>0</v>
      </c>
      <c r="AQ271" s="122">
        <f t="shared" si="397"/>
        <v>0</v>
      </c>
      <c r="AR271" s="122">
        <f t="shared" si="398"/>
        <v>0</v>
      </c>
      <c r="AS271" s="122">
        <f t="shared" si="399"/>
        <v>0.13574135999999998</v>
      </c>
      <c r="AT271" s="122"/>
      <c r="AU271" s="122"/>
      <c r="AV271" s="122"/>
      <c r="AW271" s="122"/>
      <c r="AX271" s="122"/>
      <c r="AY271" s="122"/>
      <c r="AZ271" s="122"/>
      <c r="BA271" s="122"/>
      <c r="BB271" s="122"/>
      <c r="BC271" s="122"/>
    </row>
    <row r="272" spans="1:55" s="90" customFormat="1" ht="77.7" x14ac:dyDescent="0.3">
      <c r="A272" s="106" t="s">
        <v>1660</v>
      </c>
      <c r="B272" s="107" t="s">
        <v>1736</v>
      </c>
      <c r="C272" s="108" t="s">
        <v>1266</v>
      </c>
      <c r="D272" s="73">
        <v>1.8193199999999998</v>
      </c>
      <c r="E272" s="73">
        <v>8.0968907999999978E-2</v>
      </c>
      <c r="F272" s="73">
        <v>0</v>
      </c>
      <c r="G272" s="73">
        <v>0</v>
      </c>
      <c r="H272" s="73">
        <v>0</v>
      </c>
      <c r="I272" s="73">
        <v>8.0968907999999978E-2</v>
      </c>
      <c r="J272" s="122">
        <f>VLOOKUP(C272,'[1]17'!$C$22:$N$926,8,0)</f>
        <v>3.5644247999999996E-2</v>
      </c>
      <c r="K272" s="122">
        <f>VLOOKUP(C272,'[1]17'!$C$22:$N$926,9,0)</f>
        <v>0</v>
      </c>
      <c r="L272" s="122">
        <f>VLOOKUP(C272,'[1]17'!$C$22:$N$926,10,0)</f>
        <v>0</v>
      </c>
      <c r="M272" s="122">
        <f>VLOOKUP(C272,'[1]17'!$C$22:$N$926,11,0)</f>
        <v>0</v>
      </c>
      <c r="N272" s="122">
        <f>VLOOKUP(C272,'[1]17'!$C$22:$N$926,12,0)</f>
        <v>3.5644247999999996E-2</v>
      </c>
      <c r="O272" s="122">
        <f t="shared" si="389"/>
        <v>4.5324659999999982E-2</v>
      </c>
      <c r="P272" s="122">
        <f t="shared" si="390"/>
        <v>0</v>
      </c>
      <c r="Q272" s="122">
        <f t="shared" si="391"/>
        <v>0</v>
      </c>
      <c r="R272" s="122">
        <f t="shared" si="392"/>
        <v>0</v>
      </c>
      <c r="S272" s="122">
        <f t="shared" si="393"/>
        <v>4.5324659999999982E-2</v>
      </c>
      <c r="T272" s="122"/>
      <c r="U272" s="122"/>
      <c r="V272" s="122"/>
      <c r="W272" s="122"/>
      <c r="X272" s="122"/>
      <c r="Y272" s="122"/>
      <c r="Z272" s="122"/>
      <c r="AA272" s="122"/>
      <c r="AB272" s="122"/>
      <c r="AC272" s="122"/>
      <c r="AD272" s="122">
        <v>1.5161</v>
      </c>
      <c r="AE272" s="73">
        <f t="shared" si="394"/>
        <v>6.7474089999999987E-2</v>
      </c>
      <c r="AF272" s="73"/>
      <c r="AG272" s="73"/>
      <c r="AH272" s="73"/>
      <c r="AI272" s="73">
        <v>6.7474089999999987E-2</v>
      </c>
      <c r="AJ272" s="122">
        <f>VLOOKUP(C272,'[1]17'!$C$22:$AI$926,29,0)</f>
        <v>2.970354E-2</v>
      </c>
      <c r="AK272" s="122">
        <f>VLOOKUP(C272,'[1]17'!$C$22:$AI$926,30,0)</f>
        <v>0</v>
      </c>
      <c r="AL272" s="122">
        <f>VLOOKUP(C272,'[1]17'!$C$22:$AI$926,31,0)</f>
        <v>0</v>
      </c>
      <c r="AM272" s="122">
        <f>VLOOKUP(C272,'[1]17'!$C$22:$AI$926,32,0)</f>
        <v>0</v>
      </c>
      <c r="AN272" s="122">
        <f>VLOOKUP(C272,'[1]17'!$C$22:$AI$926,33,0)</f>
        <v>2.9703539999999997E-2</v>
      </c>
      <c r="AO272" s="122">
        <f t="shared" si="395"/>
        <v>3.7770549999999986E-2</v>
      </c>
      <c r="AP272" s="122">
        <f t="shared" si="396"/>
        <v>0</v>
      </c>
      <c r="AQ272" s="122">
        <f t="shared" si="397"/>
        <v>0</v>
      </c>
      <c r="AR272" s="122">
        <f t="shared" si="398"/>
        <v>0</v>
      </c>
      <c r="AS272" s="122">
        <f t="shared" si="399"/>
        <v>3.7770549999999986E-2</v>
      </c>
      <c r="AT272" s="122"/>
      <c r="AU272" s="122"/>
      <c r="AV272" s="122"/>
      <c r="AW272" s="122"/>
      <c r="AX272" s="122"/>
      <c r="AY272" s="122"/>
      <c r="AZ272" s="122"/>
      <c r="BA272" s="122"/>
      <c r="BB272" s="122"/>
      <c r="BC272" s="122"/>
    </row>
    <row r="273" spans="1:55" s="90" customFormat="1" ht="46.65" x14ac:dyDescent="0.3">
      <c r="A273" s="106" t="s">
        <v>1660</v>
      </c>
      <c r="B273" s="107" t="s">
        <v>834</v>
      </c>
      <c r="C273" s="108" t="s">
        <v>1267</v>
      </c>
      <c r="D273" s="73">
        <v>0.94243200000000005</v>
      </c>
      <c r="E273" s="73">
        <v>0.67678929600000004</v>
      </c>
      <c r="F273" s="73">
        <v>0</v>
      </c>
      <c r="G273" s="73">
        <v>0</v>
      </c>
      <c r="H273" s="73">
        <v>0.66426600000000002</v>
      </c>
      <c r="I273" s="73">
        <v>1.2523296E-2</v>
      </c>
      <c r="J273" s="122">
        <f>VLOOKUP(C273,'[1]17'!$C$22:$N$926,8,0)</f>
        <v>0.67678929599999982</v>
      </c>
      <c r="K273" s="122">
        <f>VLOOKUP(C273,'[1]17'!$C$22:$N$926,9,0)</f>
        <v>0</v>
      </c>
      <c r="L273" s="122">
        <f>VLOOKUP(C273,'[1]17'!$C$22:$N$926,10,0)</f>
        <v>0</v>
      </c>
      <c r="M273" s="122">
        <f>VLOOKUP(C273,'[1]17'!$C$22:$N$926,11,0)</f>
        <v>0.66426600000000002</v>
      </c>
      <c r="N273" s="122">
        <f>VLOOKUP(C273,'[1]17'!$C$22:$N$926,12,0)</f>
        <v>1.2523296E-2</v>
      </c>
      <c r="O273" s="122">
        <f t="shared" si="389"/>
        <v>0</v>
      </c>
      <c r="P273" s="122">
        <f t="shared" si="390"/>
        <v>0</v>
      </c>
      <c r="Q273" s="122">
        <f t="shared" si="391"/>
        <v>0</v>
      </c>
      <c r="R273" s="122">
        <f t="shared" si="392"/>
        <v>0</v>
      </c>
      <c r="S273" s="122">
        <f t="shared" si="393"/>
        <v>0</v>
      </c>
      <c r="T273" s="122"/>
      <c r="U273" s="122"/>
      <c r="V273" s="122"/>
      <c r="W273" s="122"/>
      <c r="X273" s="122"/>
      <c r="Y273" s="122"/>
      <c r="Z273" s="122"/>
      <c r="AA273" s="122"/>
      <c r="AB273" s="122"/>
      <c r="AC273" s="122"/>
      <c r="AD273" s="122">
        <v>0.86389600000000011</v>
      </c>
      <c r="AE273" s="73">
        <f t="shared" si="394"/>
        <v>0.6304864</v>
      </c>
      <c r="AF273" s="73"/>
      <c r="AG273" s="73">
        <v>0.62005032000000004</v>
      </c>
      <c r="AH273" s="73"/>
      <c r="AI273" s="73">
        <v>1.043608E-2</v>
      </c>
      <c r="AJ273" s="122">
        <f>VLOOKUP(C273,'[1]17'!$C$22:$AI$926,29,0)</f>
        <v>0.6304864</v>
      </c>
      <c r="AK273" s="122">
        <f>VLOOKUP(C273,'[1]17'!$C$22:$AI$926,30,0)</f>
        <v>0</v>
      </c>
      <c r="AL273" s="122">
        <f>VLOOKUP(C273,'[1]17'!$C$22:$AI$926,31,0)</f>
        <v>0.62005032000000004</v>
      </c>
      <c r="AM273" s="122">
        <f>VLOOKUP(C273,'[1]17'!$C$22:$AI$926,32,0)</f>
        <v>0</v>
      </c>
      <c r="AN273" s="122">
        <f>VLOOKUP(C273,'[1]17'!$C$22:$AI$926,33,0)</f>
        <v>1.043608E-2</v>
      </c>
      <c r="AO273" s="122">
        <f t="shared" si="395"/>
        <v>0</v>
      </c>
      <c r="AP273" s="122">
        <f t="shared" si="396"/>
        <v>0</v>
      </c>
      <c r="AQ273" s="122">
        <f t="shared" si="397"/>
        <v>0</v>
      </c>
      <c r="AR273" s="122">
        <f t="shared" si="398"/>
        <v>0</v>
      </c>
      <c r="AS273" s="122">
        <f t="shared" si="399"/>
        <v>0</v>
      </c>
      <c r="AT273" s="122"/>
      <c r="AU273" s="122"/>
      <c r="AV273" s="122"/>
      <c r="AW273" s="122"/>
      <c r="AX273" s="122"/>
      <c r="AY273" s="122"/>
      <c r="AZ273" s="122"/>
      <c r="BA273" s="122"/>
      <c r="BB273" s="122"/>
      <c r="BC273" s="122"/>
    </row>
    <row r="274" spans="1:55" s="90" customFormat="1" ht="108.8" x14ac:dyDescent="0.3">
      <c r="A274" s="106" t="s">
        <v>1661</v>
      </c>
      <c r="B274" s="107" t="s">
        <v>1737</v>
      </c>
      <c r="C274" s="108" t="s">
        <v>1268</v>
      </c>
      <c r="D274" s="73">
        <v>0</v>
      </c>
      <c r="E274" s="73">
        <v>0</v>
      </c>
      <c r="F274" s="73">
        <v>0</v>
      </c>
      <c r="G274" s="73">
        <v>0</v>
      </c>
      <c r="H274" s="73">
        <v>0</v>
      </c>
      <c r="I274" s="73">
        <v>0</v>
      </c>
      <c r="J274" s="122">
        <f>VLOOKUP(C274,'[1]17'!$C$22:$N$926,8,0)</f>
        <v>0</v>
      </c>
      <c r="K274" s="122">
        <f>VLOOKUP(C274,'[1]17'!$C$22:$N$926,9,0)</f>
        <v>0</v>
      </c>
      <c r="L274" s="122">
        <f>VLOOKUP(C274,'[1]17'!$C$22:$N$926,10,0)</f>
        <v>0</v>
      </c>
      <c r="M274" s="122">
        <f>VLOOKUP(C274,'[1]17'!$C$22:$N$926,11,0)</f>
        <v>0</v>
      </c>
      <c r="N274" s="122">
        <f>VLOOKUP(C274,'[1]17'!$C$22:$N$926,12,0)</f>
        <v>0</v>
      </c>
      <c r="O274" s="122">
        <f t="shared" si="389"/>
        <v>0</v>
      </c>
      <c r="P274" s="122">
        <f t="shared" si="390"/>
        <v>0</v>
      </c>
      <c r="Q274" s="122">
        <f t="shared" si="391"/>
        <v>0</v>
      </c>
      <c r="R274" s="122">
        <f t="shared" si="392"/>
        <v>0</v>
      </c>
      <c r="S274" s="122">
        <f t="shared" si="393"/>
        <v>0</v>
      </c>
      <c r="T274" s="122"/>
      <c r="U274" s="122"/>
      <c r="V274" s="122"/>
      <c r="W274" s="122"/>
      <c r="X274" s="122"/>
      <c r="Y274" s="122"/>
      <c r="Z274" s="122"/>
      <c r="AA274" s="122"/>
      <c r="AB274" s="122"/>
      <c r="AC274" s="122"/>
      <c r="AD274" s="122">
        <v>0</v>
      </c>
      <c r="AE274" s="73">
        <f t="shared" si="394"/>
        <v>4.9120879999999999E-2</v>
      </c>
      <c r="AF274" s="73"/>
      <c r="AG274" s="73">
        <v>4.9120879999999999E-2</v>
      </c>
      <c r="AH274" s="73"/>
      <c r="AI274" s="73">
        <v>0</v>
      </c>
      <c r="AJ274" s="122">
        <f>VLOOKUP(C274,'[1]17'!$C$22:$AI$926,29,0)</f>
        <v>4.9120879999999999E-2</v>
      </c>
      <c r="AK274" s="122">
        <f>VLOOKUP(C274,'[1]17'!$C$22:$AI$926,30,0)</f>
        <v>0</v>
      </c>
      <c r="AL274" s="122">
        <f>VLOOKUP(C274,'[1]17'!$C$22:$AI$926,31,0)</f>
        <v>4.9120879999999999E-2</v>
      </c>
      <c r="AM274" s="122">
        <f>VLOOKUP(C274,'[1]17'!$C$22:$AI$926,32,0)</f>
        <v>0</v>
      </c>
      <c r="AN274" s="122">
        <f>VLOOKUP(C274,'[1]17'!$C$22:$AI$926,33,0)</f>
        <v>0</v>
      </c>
      <c r="AO274" s="122">
        <f t="shared" si="395"/>
        <v>0</v>
      </c>
      <c r="AP274" s="122">
        <f t="shared" si="396"/>
        <v>0</v>
      </c>
      <c r="AQ274" s="122">
        <f t="shared" si="397"/>
        <v>0</v>
      </c>
      <c r="AR274" s="122">
        <f t="shared" si="398"/>
        <v>0</v>
      </c>
      <c r="AS274" s="122">
        <f t="shared" si="399"/>
        <v>0</v>
      </c>
      <c r="AT274" s="122"/>
      <c r="AU274" s="122"/>
      <c r="AV274" s="122"/>
      <c r="AW274" s="122"/>
      <c r="AX274" s="122"/>
      <c r="AY274" s="122"/>
      <c r="AZ274" s="122"/>
      <c r="BA274" s="122"/>
      <c r="BB274" s="122"/>
      <c r="BC274" s="122"/>
    </row>
    <row r="275" spans="1:55" s="90" customFormat="1" ht="62.2" x14ac:dyDescent="0.3">
      <c r="A275" s="106" t="s">
        <v>1661</v>
      </c>
      <c r="B275" s="107" t="s">
        <v>1738</v>
      </c>
      <c r="C275" s="108" t="s">
        <v>1269</v>
      </c>
      <c r="D275" s="73">
        <v>0</v>
      </c>
      <c r="E275" s="73">
        <v>0</v>
      </c>
      <c r="F275" s="73">
        <v>0</v>
      </c>
      <c r="G275" s="73">
        <v>0</v>
      </c>
      <c r="H275" s="73">
        <v>0</v>
      </c>
      <c r="I275" s="73">
        <v>0</v>
      </c>
      <c r="J275" s="122">
        <f>VLOOKUP(C275,'[1]17'!$C$22:$N$926,8,0)</f>
        <v>0</v>
      </c>
      <c r="K275" s="122">
        <f>VLOOKUP(C275,'[1]17'!$C$22:$N$926,9,0)</f>
        <v>0</v>
      </c>
      <c r="L275" s="122">
        <f>VLOOKUP(C275,'[1]17'!$C$22:$N$926,10,0)</f>
        <v>0</v>
      </c>
      <c r="M275" s="122">
        <f>VLOOKUP(C275,'[1]17'!$C$22:$N$926,11,0)</f>
        <v>0</v>
      </c>
      <c r="N275" s="122">
        <f>VLOOKUP(C275,'[1]17'!$C$22:$N$926,12,0)</f>
        <v>0</v>
      </c>
      <c r="O275" s="122">
        <f t="shared" si="389"/>
        <v>0</v>
      </c>
      <c r="P275" s="122">
        <f t="shared" si="390"/>
        <v>0</v>
      </c>
      <c r="Q275" s="122">
        <f t="shared" si="391"/>
        <v>0</v>
      </c>
      <c r="R275" s="122">
        <f t="shared" si="392"/>
        <v>0</v>
      </c>
      <c r="S275" s="122">
        <f t="shared" si="393"/>
        <v>0</v>
      </c>
      <c r="T275" s="122"/>
      <c r="U275" s="122"/>
      <c r="V275" s="122"/>
      <c r="W275" s="122"/>
      <c r="X275" s="122"/>
      <c r="Y275" s="122"/>
      <c r="Z275" s="122"/>
      <c r="AA275" s="122"/>
      <c r="AB275" s="122"/>
      <c r="AC275" s="122"/>
      <c r="AD275" s="122">
        <v>0</v>
      </c>
      <c r="AE275" s="73">
        <f t="shared" si="394"/>
        <v>6.9335519999999998E-2</v>
      </c>
      <c r="AF275" s="73"/>
      <c r="AG275" s="73">
        <v>6.9335519999999998E-2</v>
      </c>
      <c r="AH275" s="73"/>
      <c r="AI275" s="73">
        <v>0</v>
      </c>
      <c r="AJ275" s="122">
        <f>VLOOKUP(C275,'[1]17'!$C$22:$AI$926,29,0)</f>
        <v>6.9335519999999998E-2</v>
      </c>
      <c r="AK275" s="122">
        <f>VLOOKUP(C275,'[1]17'!$C$22:$AI$926,30,0)</f>
        <v>0</v>
      </c>
      <c r="AL275" s="122">
        <f>VLOOKUP(C275,'[1]17'!$C$22:$AI$926,31,0)</f>
        <v>6.9335519999999998E-2</v>
      </c>
      <c r="AM275" s="122">
        <f>VLOOKUP(C275,'[1]17'!$C$22:$AI$926,32,0)</f>
        <v>0</v>
      </c>
      <c r="AN275" s="122">
        <f>VLOOKUP(C275,'[1]17'!$C$22:$AI$926,33,0)</f>
        <v>0</v>
      </c>
      <c r="AO275" s="122">
        <f t="shared" si="395"/>
        <v>0</v>
      </c>
      <c r="AP275" s="122">
        <f t="shared" si="396"/>
        <v>0</v>
      </c>
      <c r="AQ275" s="122">
        <f t="shared" si="397"/>
        <v>0</v>
      </c>
      <c r="AR275" s="122">
        <f t="shared" si="398"/>
        <v>0</v>
      </c>
      <c r="AS275" s="122">
        <f t="shared" si="399"/>
        <v>0</v>
      </c>
      <c r="AT275" s="122"/>
      <c r="AU275" s="122"/>
      <c r="AV275" s="122"/>
      <c r="AW275" s="122"/>
      <c r="AX275" s="122"/>
      <c r="AY275" s="122"/>
      <c r="AZ275" s="122"/>
      <c r="BA275" s="122"/>
      <c r="BB275" s="122"/>
      <c r="BC275" s="122"/>
    </row>
    <row r="276" spans="1:55" s="90" customFormat="1" ht="30.05" x14ac:dyDescent="0.3">
      <c r="A276" s="103"/>
      <c r="B276" s="110" t="s">
        <v>76</v>
      </c>
      <c r="C276" s="105"/>
      <c r="D276" s="133">
        <f t="shared" ref="D276:BC276" si="400">SUM(D277:D314)</f>
        <v>105.629592</v>
      </c>
      <c r="E276" s="133">
        <f t="shared" si="400"/>
        <v>17.578270227999997</v>
      </c>
      <c r="F276" s="133">
        <f t="shared" si="400"/>
        <v>0.96738573399999983</v>
      </c>
      <c r="G276" s="133">
        <f t="shared" si="400"/>
        <v>9.2755857900000009</v>
      </c>
      <c r="H276" s="133">
        <f t="shared" si="400"/>
        <v>2.8306319999999996</v>
      </c>
      <c r="I276" s="133">
        <f t="shared" si="400"/>
        <v>4.504666703999999</v>
      </c>
      <c r="J276" s="133">
        <f t="shared" si="400"/>
        <v>8.2327304080000019</v>
      </c>
      <c r="K276" s="133">
        <f t="shared" si="400"/>
        <v>0.46091975000000002</v>
      </c>
      <c r="L276" s="133">
        <f t="shared" si="400"/>
        <v>2.9060195900000001</v>
      </c>
      <c r="M276" s="133">
        <f t="shared" si="400"/>
        <v>2.830632</v>
      </c>
      <c r="N276" s="133">
        <f t="shared" si="400"/>
        <v>2.035159068</v>
      </c>
      <c r="O276" s="133">
        <f t="shared" si="400"/>
        <v>9.3455398200000008</v>
      </c>
      <c r="P276" s="133">
        <f t="shared" si="400"/>
        <v>0.50646598400000009</v>
      </c>
      <c r="Q276" s="133">
        <f t="shared" si="400"/>
        <v>6.3695661999999995</v>
      </c>
      <c r="R276" s="133">
        <f t="shared" si="400"/>
        <v>0</v>
      </c>
      <c r="S276" s="133">
        <f t="shared" si="400"/>
        <v>2.4695076359999999</v>
      </c>
      <c r="T276" s="133">
        <f t="shared" si="400"/>
        <v>0</v>
      </c>
      <c r="U276" s="133">
        <f t="shared" si="400"/>
        <v>0</v>
      </c>
      <c r="V276" s="133">
        <f t="shared" si="400"/>
        <v>0</v>
      </c>
      <c r="W276" s="133">
        <f t="shared" si="400"/>
        <v>0</v>
      </c>
      <c r="X276" s="133">
        <f t="shared" si="400"/>
        <v>0</v>
      </c>
      <c r="Y276" s="133">
        <f t="shared" si="400"/>
        <v>0</v>
      </c>
      <c r="Z276" s="133">
        <f t="shared" si="400"/>
        <v>0</v>
      </c>
      <c r="AA276" s="133">
        <f t="shared" si="400"/>
        <v>0</v>
      </c>
      <c r="AB276" s="133">
        <f t="shared" si="400"/>
        <v>0</v>
      </c>
      <c r="AC276" s="133">
        <f t="shared" si="400"/>
        <v>0</v>
      </c>
      <c r="AD276" s="133">
        <f t="shared" si="400"/>
        <v>134.11893071</v>
      </c>
      <c r="AE276" s="133">
        <f t="shared" si="400"/>
        <v>18.085086280000002</v>
      </c>
      <c r="AF276" s="133">
        <f t="shared" si="400"/>
        <v>1.4524997399999999</v>
      </c>
      <c r="AG276" s="133">
        <f t="shared" si="400"/>
        <v>12.878697619999999</v>
      </c>
      <c r="AH276" s="133">
        <f t="shared" si="400"/>
        <v>0</v>
      </c>
      <c r="AI276" s="133">
        <f t="shared" si="400"/>
        <v>3.7538889200000001</v>
      </c>
      <c r="AJ276" s="133">
        <f t="shared" si="400"/>
        <v>7.1137298400000004</v>
      </c>
      <c r="AK276" s="133">
        <f t="shared" si="400"/>
        <v>1.07806398</v>
      </c>
      <c r="AL276" s="133">
        <f t="shared" si="400"/>
        <v>4.3396999699999999</v>
      </c>
      <c r="AM276" s="133">
        <f t="shared" si="400"/>
        <v>0</v>
      </c>
      <c r="AN276" s="133">
        <f t="shared" si="400"/>
        <v>1.6959658900000001</v>
      </c>
      <c r="AO276" s="133">
        <f t="shared" si="400"/>
        <v>10.971356439999997</v>
      </c>
      <c r="AP276" s="133">
        <f t="shared" si="400"/>
        <v>0.3744357599999999</v>
      </c>
      <c r="AQ276" s="133">
        <f t="shared" si="400"/>
        <v>8.5389976500000007</v>
      </c>
      <c r="AR276" s="133">
        <f t="shared" si="400"/>
        <v>0</v>
      </c>
      <c r="AS276" s="133">
        <f t="shared" si="400"/>
        <v>2.05792303</v>
      </c>
      <c r="AT276" s="133">
        <f t="shared" si="400"/>
        <v>0</v>
      </c>
      <c r="AU276" s="133">
        <f t="shared" si="400"/>
        <v>0</v>
      </c>
      <c r="AV276" s="133">
        <f t="shared" si="400"/>
        <v>0</v>
      </c>
      <c r="AW276" s="133">
        <f t="shared" si="400"/>
        <v>0</v>
      </c>
      <c r="AX276" s="133">
        <f t="shared" si="400"/>
        <v>0</v>
      </c>
      <c r="AY276" s="133">
        <f t="shared" si="400"/>
        <v>0</v>
      </c>
      <c r="AZ276" s="133">
        <f t="shared" si="400"/>
        <v>0</v>
      </c>
      <c r="BA276" s="133">
        <f t="shared" si="400"/>
        <v>0</v>
      </c>
      <c r="BB276" s="133">
        <f t="shared" si="400"/>
        <v>0</v>
      </c>
      <c r="BC276" s="133">
        <f t="shared" si="400"/>
        <v>0</v>
      </c>
    </row>
    <row r="277" spans="1:55" s="90" customFormat="1" ht="62.2" x14ac:dyDescent="0.3">
      <c r="A277" s="106" t="s">
        <v>1661</v>
      </c>
      <c r="B277" s="107" t="s">
        <v>1739</v>
      </c>
      <c r="C277" s="108" t="s">
        <v>525</v>
      </c>
      <c r="D277" s="73">
        <v>3.5030399999999999</v>
      </c>
      <c r="E277" s="73">
        <v>0.15590295599999998</v>
      </c>
      <c r="F277" s="73">
        <v>0</v>
      </c>
      <c r="G277" s="73">
        <v>0</v>
      </c>
      <c r="H277" s="73">
        <v>0</v>
      </c>
      <c r="I277" s="73">
        <v>0.15590295599999998</v>
      </c>
      <c r="J277" s="122">
        <f>VLOOKUP(C277,'[1]17'!$C$22:$N$926,8,0)</f>
        <v>6.8631815999999998E-2</v>
      </c>
      <c r="K277" s="122">
        <f>VLOOKUP(C277,'[1]17'!$C$22:$N$926,9,0)</f>
        <v>0</v>
      </c>
      <c r="L277" s="122">
        <f>VLOOKUP(C277,'[1]17'!$C$22:$N$926,10,0)</f>
        <v>0</v>
      </c>
      <c r="M277" s="122">
        <f>VLOOKUP(C277,'[1]17'!$C$22:$N$926,11,0)</f>
        <v>0</v>
      </c>
      <c r="N277" s="122">
        <f>VLOOKUP(C277,'[1]17'!$C$22:$N$926,12,0)</f>
        <v>6.8631815999999998E-2</v>
      </c>
      <c r="O277" s="122">
        <f t="shared" ref="O277:O314" si="401">E277-J277</f>
        <v>8.7271139999999983E-2</v>
      </c>
      <c r="P277" s="122">
        <f t="shared" ref="P277:P314" si="402">F277-K277</f>
        <v>0</v>
      </c>
      <c r="Q277" s="122">
        <f t="shared" ref="Q277:Q314" si="403">G277-L277</f>
        <v>0</v>
      </c>
      <c r="R277" s="122">
        <f t="shared" ref="R277:R314" si="404">H277-M277</f>
        <v>0</v>
      </c>
      <c r="S277" s="122">
        <f t="shared" ref="S277:S314" si="405">I277-N277</f>
        <v>8.7271139999999983E-2</v>
      </c>
      <c r="T277" s="122"/>
      <c r="U277" s="122"/>
      <c r="V277" s="122"/>
      <c r="W277" s="122"/>
      <c r="X277" s="122"/>
      <c r="Y277" s="122"/>
      <c r="Z277" s="122"/>
      <c r="AA277" s="122"/>
      <c r="AB277" s="122"/>
      <c r="AC277" s="122"/>
      <c r="AD277" s="122">
        <v>3.2111199999999998</v>
      </c>
      <c r="AE277" s="73">
        <f t="shared" ref="AE277:AE314" si="406">AF277+AG277+AH277+AI277</f>
        <v>0.12991912999999999</v>
      </c>
      <c r="AF277" s="73"/>
      <c r="AG277" s="73"/>
      <c r="AH277" s="73"/>
      <c r="AI277" s="73">
        <v>0.12991912999999999</v>
      </c>
      <c r="AJ277" s="122">
        <f>VLOOKUP(C277,'[1]17'!$C$22:$AI$926,29,0)</f>
        <v>5.7193180000000045E-2</v>
      </c>
      <c r="AK277" s="122">
        <f>VLOOKUP(C277,'[1]17'!$C$22:$AI$926,30,0)</f>
        <v>0</v>
      </c>
      <c r="AL277" s="122">
        <f>VLOOKUP(C277,'[1]17'!$C$22:$AI$926,31,0)</f>
        <v>0</v>
      </c>
      <c r="AM277" s="122">
        <f>VLOOKUP(C277,'[1]17'!$C$22:$AI$926,32,0)</f>
        <v>0</v>
      </c>
      <c r="AN277" s="122">
        <f>VLOOKUP(C277,'[1]17'!$C$22:$AI$926,33,0)</f>
        <v>5.7193179999999996E-2</v>
      </c>
      <c r="AO277" s="122">
        <f t="shared" ref="AO277:AO314" si="407">AE277-AJ277</f>
        <v>7.2725949999999956E-2</v>
      </c>
      <c r="AP277" s="122">
        <f t="shared" ref="AP277:AP314" si="408">AF277-AK277</f>
        <v>0</v>
      </c>
      <c r="AQ277" s="122">
        <f t="shared" ref="AQ277:AQ314" si="409">AG277-AL277</f>
        <v>0</v>
      </c>
      <c r="AR277" s="122">
        <f t="shared" ref="AR277:AR314" si="410">AH277-AM277</f>
        <v>0</v>
      </c>
      <c r="AS277" s="122">
        <f t="shared" ref="AS277:AS314" si="411">AI277-AN277</f>
        <v>7.2725949999999998E-2</v>
      </c>
      <c r="AT277" s="122"/>
      <c r="AU277" s="122"/>
      <c r="AV277" s="122"/>
      <c r="AW277" s="122"/>
      <c r="AX277" s="122"/>
      <c r="AY277" s="122"/>
      <c r="AZ277" s="122"/>
      <c r="BA277" s="122"/>
      <c r="BB277" s="122"/>
      <c r="BC277" s="122"/>
    </row>
    <row r="278" spans="1:55" s="90" customFormat="1" ht="46.65" x14ac:dyDescent="0.3">
      <c r="A278" s="106" t="s">
        <v>1660</v>
      </c>
      <c r="B278" s="107" t="s">
        <v>835</v>
      </c>
      <c r="C278" s="108" t="s">
        <v>1270</v>
      </c>
      <c r="D278" s="73">
        <v>2.2358640000000012</v>
      </c>
      <c r="E278" s="73">
        <v>9.9507203999999988E-2</v>
      </c>
      <c r="F278" s="73">
        <v>0</v>
      </c>
      <c r="G278" s="73">
        <v>0</v>
      </c>
      <c r="H278" s="73">
        <v>0</v>
      </c>
      <c r="I278" s="73">
        <v>9.9507203999999988E-2</v>
      </c>
      <c r="J278" s="122">
        <f>VLOOKUP(C278,'[1]17'!$C$22:$N$926,8,0)</f>
        <v>4.3805207999999998E-2</v>
      </c>
      <c r="K278" s="122">
        <f>VLOOKUP(C278,'[1]17'!$C$22:$N$926,9,0)</f>
        <v>0</v>
      </c>
      <c r="L278" s="122">
        <f>VLOOKUP(C278,'[1]17'!$C$22:$N$926,10,0)</f>
        <v>0</v>
      </c>
      <c r="M278" s="122">
        <f>VLOOKUP(C278,'[1]17'!$C$22:$N$926,11,0)</f>
        <v>0</v>
      </c>
      <c r="N278" s="122">
        <f>VLOOKUP(C278,'[1]17'!$C$22:$N$926,12,0)</f>
        <v>4.3805207999999991E-2</v>
      </c>
      <c r="O278" s="122">
        <f t="shared" si="401"/>
        <v>5.570199599999999E-2</v>
      </c>
      <c r="P278" s="122">
        <f t="shared" si="402"/>
        <v>0</v>
      </c>
      <c r="Q278" s="122">
        <f t="shared" si="403"/>
        <v>0</v>
      </c>
      <c r="R278" s="122">
        <f t="shared" si="404"/>
        <v>0</v>
      </c>
      <c r="S278" s="122">
        <f t="shared" si="405"/>
        <v>5.5701995999999997E-2</v>
      </c>
      <c r="T278" s="122"/>
      <c r="U278" s="122"/>
      <c r="V278" s="122"/>
      <c r="W278" s="122"/>
      <c r="X278" s="122"/>
      <c r="Y278" s="122"/>
      <c r="Z278" s="122"/>
      <c r="AA278" s="122"/>
      <c r="AB278" s="122"/>
      <c r="AC278" s="122"/>
      <c r="AD278" s="122">
        <v>34.892010000000006</v>
      </c>
      <c r="AE278" s="73">
        <f t="shared" si="406"/>
        <v>8.292266999999999E-2</v>
      </c>
      <c r="AF278" s="73"/>
      <c r="AG278" s="73"/>
      <c r="AH278" s="73"/>
      <c r="AI278" s="73">
        <v>8.292266999999999E-2</v>
      </c>
      <c r="AJ278" s="122">
        <f>VLOOKUP(C278,'[1]17'!$C$22:$AI$926,29,0)</f>
        <v>3.6504339999999996E-2</v>
      </c>
      <c r="AK278" s="122">
        <f>VLOOKUP(C278,'[1]17'!$C$22:$AI$926,30,0)</f>
        <v>0</v>
      </c>
      <c r="AL278" s="122">
        <f>VLOOKUP(C278,'[1]17'!$C$22:$AI$926,31,0)</f>
        <v>0</v>
      </c>
      <c r="AM278" s="122">
        <f>VLOOKUP(C278,'[1]17'!$C$22:$AI$926,32,0)</f>
        <v>0</v>
      </c>
      <c r="AN278" s="122">
        <f>VLOOKUP(C278,'[1]17'!$C$22:$AI$926,33,0)</f>
        <v>3.6504339999999996E-2</v>
      </c>
      <c r="AO278" s="122">
        <f t="shared" si="407"/>
        <v>4.6418329999999994E-2</v>
      </c>
      <c r="AP278" s="122">
        <f t="shared" si="408"/>
        <v>0</v>
      </c>
      <c r="AQ278" s="122">
        <f t="shared" si="409"/>
        <v>0</v>
      </c>
      <c r="AR278" s="122">
        <f t="shared" si="410"/>
        <v>0</v>
      </c>
      <c r="AS278" s="122">
        <f t="shared" si="411"/>
        <v>4.6418329999999994E-2</v>
      </c>
      <c r="AT278" s="122"/>
      <c r="AU278" s="122"/>
      <c r="AV278" s="122"/>
      <c r="AW278" s="122"/>
      <c r="AX278" s="122"/>
      <c r="AY278" s="122"/>
      <c r="AZ278" s="122"/>
      <c r="BA278" s="122"/>
      <c r="BB278" s="122"/>
      <c r="BC278" s="122"/>
    </row>
    <row r="279" spans="1:55" s="90" customFormat="1" ht="46.65" x14ac:dyDescent="0.3">
      <c r="A279" s="106" t="s">
        <v>1660</v>
      </c>
      <c r="B279" s="107" t="s">
        <v>836</v>
      </c>
      <c r="C279" s="108" t="s">
        <v>1271</v>
      </c>
      <c r="D279" s="73">
        <v>2.609712</v>
      </c>
      <c r="E279" s="73">
        <v>0.116145348</v>
      </c>
      <c r="F279" s="73">
        <v>0</v>
      </c>
      <c r="G279" s="73">
        <v>0</v>
      </c>
      <c r="H279" s="73">
        <v>0</v>
      </c>
      <c r="I279" s="73">
        <v>0.116145348</v>
      </c>
      <c r="J279" s="122">
        <f>VLOOKUP(C279,'[1]17'!$C$22:$N$926,8,0)</f>
        <v>5.1129672000000001E-2</v>
      </c>
      <c r="K279" s="122">
        <f>VLOOKUP(C279,'[1]17'!$C$22:$N$926,9,0)</f>
        <v>0</v>
      </c>
      <c r="L279" s="122">
        <f>VLOOKUP(C279,'[1]17'!$C$22:$N$926,10,0)</f>
        <v>0</v>
      </c>
      <c r="M279" s="122">
        <f>VLOOKUP(C279,'[1]17'!$C$22:$N$926,11,0)</f>
        <v>0</v>
      </c>
      <c r="N279" s="122">
        <f>VLOOKUP(C279,'[1]17'!$C$22:$N$926,12,0)</f>
        <v>5.1129672000000001E-2</v>
      </c>
      <c r="O279" s="122">
        <f t="shared" si="401"/>
        <v>6.5015675999999994E-2</v>
      </c>
      <c r="P279" s="122">
        <f t="shared" si="402"/>
        <v>0</v>
      </c>
      <c r="Q279" s="122">
        <f t="shared" si="403"/>
        <v>0</v>
      </c>
      <c r="R279" s="122">
        <f t="shared" si="404"/>
        <v>0</v>
      </c>
      <c r="S279" s="122">
        <f t="shared" si="405"/>
        <v>6.5015675999999994E-2</v>
      </c>
      <c r="T279" s="122"/>
      <c r="U279" s="122"/>
      <c r="V279" s="122"/>
      <c r="W279" s="122"/>
      <c r="X279" s="122"/>
      <c r="Y279" s="122"/>
      <c r="Z279" s="122"/>
      <c r="AA279" s="122"/>
      <c r="AB279" s="122"/>
      <c r="AC279" s="122"/>
      <c r="AD279" s="122">
        <v>2.3922360000000005</v>
      </c>
      <c r="AE279" s="73">
        <f t="shared" si="406"/>
        <v>9.6787789999999999E-2</v>
      </c>
      <c r="AF279" s="73"/>
      <c r="AG279" s="73"/>
      <c r="AH279" s="73"/>
      <c r="AI279" s="73">
        <v>9.6787789999999999E-2</v>
      </c>
      <c r="AJ279" s="122">
        <f>VLOOKUP(C279,'[1]17'!$C$22:$AI$926,29,0)</f>
        <v>4.2608059999999996E-2</v>
      </c>
      <c r="AK279" s="122">
        <f>VLOOKUP(C279,'[1]17'!$C$22:$AI$926,30,0)</f>
        <v>0</v>
      </c>
      <c r="AL279" s="122">
        <f>VLOOKUP(C279,'[1]17'!$C$22:$AI$926,31,0)</f>
        <v>0</v>
      </c>
      <c r="AM279" s="122">
        <f>VLOOKUP(C279,'[1]17'!$C$22:$AI$926,32,0)</f>
        <v>0</v>
      </c>
      <c r="AN279" s="122">
        <f>VLOOKUP(C279,'[1]17'!$C$22:$AI$926,33,0)</f>
        <v>4.2608060000000003E-2</v>
      </c>
      <c r="AO279" s="122">
        <f t="shared" si="407"/>
        <v>5.4179730000000002E-2</v>
      </c>
      <c r="AP279" s="122">
        <f t="shared" si="408"/>
        <v>0</v>
      </c>
      <c r="AQ279" s="122">
        <f t="shared" si="409"/>
        <v>0</v>
      </c>
      <c r="AR279" s="122">
        <f t="shared" si="410"/>
        <v>0</v>
      </c>
      <c r="AS279" s="122">
        <f t="shared" si="411"/>
        <v>5.4179729999999995E-2</v>
      </c>
      <c r="AT279" s="122"/>
      <c r="AU279" s="122"/>
      <c r="AV279" s="122"/>
      <c r="AW279" s="122"/>
      <c r="AX279" s="122"/>
      <c r="AY279" s="122"/>
      <c r="AZ279" s="122"/>
      <c r="BA279" s="122"/>
      <c r="BB279" s="122"/>
      <c r="BC279" s="122"/>
    </row>
    <row r="280" spans="1:55" s="90" customFormat="1" ht="77.7" x14ac:dyDescent="0.3">
      <c r="A280" s="106" t="s">
        <v>1661</v>
      </c>
      <c r="B280" s="107" t="s">
        <v>1740</v>
      </c>
      <c r="C280" s="108" t="s">
        <v>1272</v>
      </c>
      <c r="D280" s="73">
        <v>1.2E-2</v>
      </c>
      <c r="E280" s="73">
        <v>5.3404799999999997E-4</v>
      </c>
      <c r="F280" s="73">
        <v>0</v>
      </c>
      <c r="G280" s="73">
        <v>0</v>
      </c>
      <c r="H280" s="73">
        <v>0</v>
      </c>
      <c r="I280" s="73">
        <v>5.3404799999999997E-4</v>
      </c>
      <c r="J280" s="122">
        <f>VLOOKUP(C280,'[1]17'!$C$22:$N$926,8,0)</f>
        <v>2.35116E-4</v>
      </c>
      <c r="K280" s="122">
        <f>VLOOKUP(C280,'[1]17'!$C$22:$N$926,9,0)</f>
        <v>0</v>
      </c>
      <c r="L280" s="122">
        <f>VLOOKUP(C280,'[1]17'!$C$22:$N$926,10,0)</f>
        <v>0</v>
      </c>
      <c r="M280" s="122">
        <f>VLOOKUP(C280,'[1]17'!$C$22:$N$926,11,0)</f>
        <v>0</v>
      </c>
      <c r="N280" s="122">
        <f>VLOOKUP(C280,'[1]17'!$C$22:$N$926,12,0)</f>
        <v>2.35116E-4</v>
      </c>
      <c r="O280" s="122">
        <f t="shared" si="401"/>
        <v>2.9893199999999996E-4</v>
      </c>
      <c r="P280" s="122">
        <f t="shared" si="402"/>
        <v>0</v>
      </c>
      <c r="Q280" s="122">
        <f t="shared" si="403"/>
        <v>0</v>
      </c>
      <c r="R280" s="122">
        <f t="shared" si="404"/>
        <v>0</v>
      </c>
      <c r="S280" s="122">
        <f t="shared" si="405"/>
        <v>2.9893199999999996E-4</v>
      </c>
      <c r="T280" s="122"/>
      <c r="U280" s="122"/>
      <c r="V280" s="122"/>
      <c r="W280" s="122"/>
      <c r="X280" s="122"/>
      <c r="Y280" s="122"/>
      <c r="Z280" s="122"/>
      <c r="AA280" s="122"/>
      <c r="AB280" s="122"/>
      <c r="AC280" s="122"/>
      <c r="AD280" s="122">
        <v>1.0999999999999999E-2</v>
      </c>
      <c r="AE280" s="73">
        <f t="shared" si="406"/>
        <v>4.4504000000000001E-4</v>
      </c>
      <c r="AF280" s="73"/>
      <c r="AG280" s="73"/>
      <c r="AH280" s="73"/>
      <c r="AI280" s="73">
        <v>4.4504000000000001E-4</v>
      </c>
      <c r="AJ280" s="122">
        <f>VLOOKUP(C280,'[1]17'!$C$22:$AI$926,29,0)</f>
        <v>1.9593E-4</v>
      </c>
      <c r="AK280" s="122">
        <f>VLOOKUP(C280,'[1]17'!$C$22:$AI$926,30,0)</f>
        <v>0</v>
      </c>
      <c r="AL280" s="122">
        <f>VLOOKUP(C280,'[1]17'!$C$22:$AI$926,31,0)</f>
        <v>0</v>
      </c>
      <c r="AM280" s="122">
        <f>VLOOKUP(C280,'[1]17'!$C$22:$AI$926,32,0)</f>
        <v>0</v>
      </c>
      <c r="AN280" s="122">
        <f>VLOOKUP(C280,'[1]17'!$C$22:$AI$926,33,0)</f>
        <v>1.9593E-4</v>
      </c>
      <c r="AO280" s="122">
        <f t="shared" si="407"/>
        <v>2.4910999999999998E-4</v>
      </c>
      <c r="AP280" s="122">
        <f t="shared" si="408"/>
        <v>0</v>
      </c>
      <c r="AQ280" s="122">
        <f t="shared" si="409"/>
        <v>0</v>
      </c>
      <c r="AR280" s="122">
        <f t="shared" si="410"/>
        <v>0</v>
      </c>
      <c r="AS280" s="122">
        <f t="shared" si="411"/>
        <v>2.4910999999999998E-4</v>
      </c>
      <c r="AT280" s="122"/>
      <c r="AU280" s="122"/>
      <c r="AV280" s="122"/>
      <c r="AW280" s="122"/>
      <c r="AX280" s="122"/>
      <c r="AY280" s="122"/>
      <c r="AZ280" s="122"/>
      <c r="BA280" s="122"/>
      <c r="BB280" s="122"/>
      <c r="BC280" s="122"/>
    </row>
    <row r="281" spans="1:55" s="90" customFormat="1" ht="46.65" x14ac:dyDescent="0.3">
      <c r="A281" s="106" t="s">
        <v>1660</v>
      </c>
      <c r="B281" s="107" t="s">
        <v>837</v>
      </c>
      <c r="C281" s="108" t="s">
        <v>1273</v>
      </c>
      <c r="D281" s="73">
        <v>8.3568000000000003E-2</v>
      </c>
      <c r="E281" s="73">
        <v>0</v>
      </c>
      <c r="F281" s="73">
        <v>0</v>
      </c>
      <c r="G281" s="73">
        <v>0</v>
      </c>
      <c r="H281" s="73">
        <v>0</v>
      </c>
      <c r="I281" s="73">
        <v>0</v>
      </c>
      <c r="J281" s="122">
        <f>VLOOKUP(C281,'[1]17'!$C$22:$N$926,8,0)</f>
        <v>0</v>
      </c>
      <c r="K281" s="122">
        <f>VLOOKUP(C281,'[1]17'!$C$22:$N$926,9,0)</f>
        <v>0</v>
      </c>
      <c r="L281" s="122">
        <f>VLOOKUP(C281,'[1]17'!$C$22:$N$926,10,0)</f>
        <v>0</v>
      </c>
      <c r="M281" s="122">
        <f>VLOOKUP(C281,'[1]17'!$C$22:$N$926,11,0)</f>
        <v>0</v>
      </c>
      <c r="N281" s="122">
        <f>VLOOKUP(C281,'[1]17'!$C$22:$N$926,12,0)</f>
        <v>0</v>
      </c>
      <c r="O281" s="122">
        <f t="shared" si="401"/>
        <v>0</v>
      </c>
      <c r="P281" s="122">
        <f t="shared" si="402"/>
        <v>0</v>
      </c>
      <c r="Q281" s="122">
        <f t="shared" si="403"/>
        <v>0</v>
      </c>
      <c r="R281" s="122">
        <f t="shared" si="404"/>
        <v>0</v>
      </c>
      <c r="S281" s="122">
        <f t="shared" si="405"/>
        <v>0</v>
      </c>
      <c r="T281" s="122"/>
      <c r="U281" s="122"/>
      <c r="V281" s="122"/>
      <c r="W281" s="122"/>
      <c r="X281" s="122"/>
      <c r="Y281" s="122"/>
      <c r="Z281" s="122"/>
      <c r="AA281" s="122"/>
      <c r="AB281" s="122"/>
      <c r="AC281" s="122"/>
      <c r="AD281" s="122">
        <v>7.6604000000000019E-2</v>
      </c>
      <c r="AE281" s="73">
        <f t="shared" si="406"/>
        <v>0</v>
      </c>
      <c r="AF281" s="73"/>
      <c r="AG281" s="73"/>
      <c r="AH281" s="73"/>
      <c r="AI281" s="73">
        <v>0</v>
      </c>
      <c r="AJ281" s="122">
        <f>VLOOKUP(C281,'[1]17'!$C$22:$AI$926,29,0)</f>
        <v>0</v>
      </c>
      <c r="AK281" s="122">
        <f>VLOOKUP(C281,'[1]17'!$C$22:$AI$926,30,0)</f>
        <v>0</v>
      </c>
      <c r="AL281" s="122">
        <f>VLOOKUP(C281,'[1]17'!$C$22:$AI$926,31,0)</f>
        <v>0</v>
      </c>
      <c r="AM281" s="122">
        <f>VLOOKUP(C281,'[1]17'!$C$22:$AI$926,32,0)</f>
        <v>0</v>
      </c>
      <c r="AN281" s="122">
        <f>VLOOKUP(C281,'[1]17'!$C$22:$AI$926,33,0)</f>
        <v>0</v>
      </c>
      <c r="AO281" s="122">
        <f t="shared" si="407"/>
        <v>0</v>
      </c>
      <c r="AP281" s="122">
        <f t="shared" si="408"/>
        <v>0</v>
      </c>
      <c r="AQ281" s="122">
        <f t="shared" si="409"/>
        <v>0</v>
      </c>
      <c r="AR281" s="122">
        <f t="shared" si="410"/>
        <v>0</v>
      </c>
      <c r="AS281" s="122">
        <f t="shared" si="411"/>
        <v>0</v>
      </c>
      <c r="AT281" s="122"/>
      <c r="AU281" s="122"/>
      <c r="AV281" s="122"/>
      <c r="AW281" s="122"/>
      <c r="AX281" s="122"/>
      <c r="AY281" s="122"/>
      <c r="AZ281" s="122"/>
      <c r="BA281" s="122"/>
      <c r="BB281" s="122"/>
      <c r="BC281" s="122"/>
    </row>
    <row r="282" spans="1:55" s="90" customFormat="1" ht="46.65" x14ac:dyDescent="0.3">
      <c r="A282" s="106" t="s">
        <v>1660</v>
      </c>
      <c r="B282" s="107" t="s">
        <v>838</v>
      </c>
      <c r="C282" s="108" t="s">
        <v>1274</v>
      </c>
      <c r="D282" s="73">
        <v>7.2547680000000003</v>
      </c>
      <c r="E282" s="73">
        <v>0.32287382399999998</v>
      </c>
      <c r="F282" s="73">
        <v>0</v>
      </c>
      <c r="G282" s="73">
        <v>0</v>
      </c>
      <c r="H282" s="73">
        <v>0</v>
      </c>
      <c r="I282" s="73">
        <v>0.32287382399999998</v>
      </c>
      <c r="J282" s="122">
        <f>VLOOKUP(C282,'[1]17'!$C$22:$N$926,8,0)</f>
        <v>0.14213594399999999</v>
      </c>
      <c r="K282" s="122">
        <f>VLOOKUP(C282,'[1]17'!$C$22:$N$926,9,0)</f>
        <v>0</v>
      </c>
      <c r="L282" s="122">
        <f>VLOOKUP(C282,'[1]17'!$C$22:$N$926,10,0)</f>
        <v>0</v>
      </c>
      <c r="M282" s="122">
        <f>VLOOKUP(C282,'[1]17'!$C$22:$N$926,11,0)</f>
        <v>0</v>
      </c>
      <c r="N282" s="122">
        <f>VLOOKUP(C282,'[1]17'!$C$22:$N$926,12,0)</f>
        <v>0.14213594399999999</v>
      </c>
      <c r="O282" s="122">
        <f t="shared" si="401"/>
        <v>0.18073787999999999</v>
      </c>
      <c r="P282" s="122">
        <f t="shared" si="402"/>
        <v>0</v>
      </c>
      <c r="Q282" s="122">
        <f t="shared" si="403"/>
        <v>0</v>
      </c>
      <c r="R282" s="122">
        <f t="shared" si="404"/>
        <v>0</v>
      </c>
      <c r="S282" s="122">
        <f t="shared" si="405"/>
        <v>0.18073787999999999</v>
      </c>
      <c r="T282" s="122"/>
      <c r="U282" s="122"/>
      <c r="V282" s="122"/>
      <c r="W282" s="122"/>
      <c r="X282" s="122"/>
      <c r="Y282" s="122"/>
      <c r="Z282" s="122"/>
      <c r="AA282" s="122"/>
      <c r="AB282" s="122"/>
      <c r="AC282" s="122"/>
      <c r="AD282" s="122">
        <v>6.6227869999999998</v>
      </c>
      <c r="AE282" s="73">
        <f t="shared" si="406"/>
        <v>0.26906152</v>
      </c>
      <c r="AF282" s="73"/>
      <c r="AG282" s="73"/>
      <c r="AH282" s="73"/>
      <c r="AI282" s="73">
        <v>0.26906152</v>
      </c>
      <c r="AJ282" s="122">
        <f>VLOOKUP(C282,'[1]17'!$C$22:$AI$926,29,0)</f>
        <v>0.11844662</v>
      </c>
      <c r="AK282" s="122">
        <f>VLOOKUP(C282,'[1]17'!$C$22:$AI$926,30,0)</f>
        <v>0</v>
      </c>
      <c r="AL282" s="122">
        <f>VLOOKUP(C282,'[1]17'!$C$22:$AI$926,31,0)</f>
        <v>0</v>
      </c>
      <c r="AM282" s="122">
        <f>VLOOKUP(C282,'[1]17'!$C$22:$AI$926,32,0)</f>
        <v>0</v>
      </c>
      <c r="AN282" s="122">
        <f>VLOOKUP(C282,'[1]17'!$C$22:$AI$926,33,0)</f>
        <v>0.11844662</v>
      </c>
      <c r="AO282" s="122">
        <f t="shared" si="407"/>
        <v>0.1506149</v>
      </c>
      <c r="AP282" s="122">
        <f t="shared" si="408"/>
        <v>0</v>
      </c>
      <c r="AQ282" s="122">
        <f t="shared" si="409"/>
        <v>0</v>
      </c>
      <c r="AR282" s="122">
        <f t="shared" si="410"/>
        <v>0</v>
      </c>
      <c r="AS282" s="122">
        <f t="shared" si="411"/>
        <v>0.1506149</v>
      </c>
      <c r="AT282" s="122"/>
      <c r="AU282" s="122"/>
      <c r="AV282" s="122"/>
      <c r="AW282" s="122"/>
      <c r="AX282" s="122"/>
      <c r="AY282" s="122"/>
      <c r="AZ282" s="122"/>
      <c r="BA282" s="122"/>
      <c r="BB282" s="122"/>
      <c r="BC282" s="122"/>
    </row>
    <row r="283" spans="1:55" s="90" customFormat="1" ht="46.65" x14ac:dyDescent="0.3">
      <c r="A283" s="106" t="s">
        <v>1660</v>
      </c>
      <c r="B283" s="107" t="s">
        <v>839</v>
      </c>
      <c r="C283" s="108" t="s">
        <v>1275</v>
      </c>
      <c r="D283" s="73">
        <v>4.202928</v>
      </c>
      <c r="E283" s="73">
        <v>0.18705151199999998</v>
      </c>
      <c r="F283" s="73">
        <v>0</v>
      </c>
      <c r="G283" s="73">
        <v>0</v>
      </c>
      <c r="H283" s="73">
        <v>0</v>
      </c>
      <c r="I283" s="73">
        <v>0.18705151199999998</v>
      </c>
      <c r="J283" s="122">
        <f>VLOOKUP(C283,'[1]17'!$C$22:$N$926,8,0)</f>
        <v>8.2344059999999997E-2</v>
      </c>
      <c r="K283" s="122">
        <f>VLOOKUP(C283,'[1]17'!$C$22:$N$926,9,0)</f>
        <v>0</v>
      </c>
      <c r="L283" s="122">
        <f>VLOOKUP(C283,'[1]17'!$C$22:$N$926,10,0)</f>
        <v>0</v>
      </c>
      <c r="M283" s="122">
        <f>VLOOKUP(C283,'[1]17'!$C$22:$N$926,11,0)</f>
        <v>0</v>
      </c>
      <c r="N283" s="122">
        <f>VLOOKUP(C283,'[1]17'!$C$22:$N$926,12,0)</f>
        <v>8.2344059999999997E-2</v>
      </c>
      <c r="O283" s="122">
        <f t="shared" si="401"/>
        <v>0.10470745199999998</v>
      </c>
      <c r="P283" s="122">
        <f t="shared" si="402"/>
        <v>0</v>
      </c>
      <c r="Q283" s="122">
        <f t="shared" si="403"/>
        <v>0</v>
      </c>
      <c r="R283" s="122">
        <f t="shared" si="404"/>
        <v>0</v>
      </c>
      <c r="S283" s="122">
        <f t="shared" si="405"/>
        <v>0.10470745199999998</v>
      </c>
      <c r="T283" s="122"/>
      <c r="U283" s="122"/>
      <c r="V283" s="122"/>
      <c r="W283" s="122"/>
      <c r="X283" s="122"/>
      <c r="Y283" s="122"/>
      <c r="Z283" s="122"/>
      <c r="AA283" s="122"/>
      <c r="AB283" s="122"/>
      <c r="AC283" s="122"/>
      <c r="AD283" s="122">
        <v>3.50244</v>
      </c>
      <c r="AE283" s="73">
        <f t="shared" si="406"/>
        <v>2.2331229699999997</v>
      </c>
      <c r="AF283" s="73">
        <v>9.5045180000000062E-2</v>
      </c>
      <c r="AG283" s="73">
        <v>1.98220153</v>
      </c>
      <c r="AH283" s="73"/>
      <c r="AI283" s="73">
        <v>0.15587625999999999</v>
      </c>
      <c r="AJ283" s="122">
        <f>VLOOKUP(C283,'[1]17'!$C$22:$AI$926,29,0)</f>
        <v>6.8620050000000002E-2</v>
      </c>
      <c r="AK283" s="122">
        <f>VLOOKUP(C283,'[1]17'!$C$22:$AI$926,30,0)</f>
        <v>0</v>
      </c>
      <c r="AL283" s="122">
        <f>VLOOKUP(C283,'[1]17'!$C$22:$AI$926,31,0)</f>
        <v>0</v>
      </c>
      <c r="AM283" s="122">
        <f>VLOOKUP(C283,'[1]17'!$C$22:$AI$926,32,0)</f>
        <v>0</v>
      </c>
      <c r="AN283" s="122">
        <f>VLOOKUP(C283,'[1]17'!$C$22:$AI$926,33,0)</f>
        <v>6.8620050000000002E-2</v>
      </c>
      <c r="AO283" s="122">
        <f t="shared" si="407"/>
        <v>2.1645029199999999</v>
      </c>
      <c r="AP283" s="122">
        <f t="shared" si="408"/>
        <v>9.5045180000000062E-2</v>
      </c>
      <c r="AQ283" s="122">
        <f t="shared" si="409"/>
        <v>1.98220153</v>
      </c>
      <c r="AR283" s="122">
        <f t="shared" si="410"/>
        <v>0</v>
      </c>
      <c r="AS283" s="122">
        <f t="shared" si="411"/>
        <v>8.7256209999999987E-2</v>
      </c>
      <c r="AT283" s="122"/>
      <c r="AU283" s="122"/>
      <c r="AV283" s="122"/>
      <c r="AW283" s="122"/>
      <c r="AX283" s="122"/>
      <c r="AY283" s="122"/>
      <c r="AZ283" s="122"/>
      <c r="BA283" s="122"/>
      <c r="BB283" s="122"/>
      <c r="BC283" s="122"/>
    </row>
    <row r="284" spans="1:55" s="90" customFormat="1" ht="77.7" x14ac:dyDescent="0.3">
      <c r="A284" s="106" t="s">
        <v>1660</v>
      </c>
      <c r="B284" s="107" t="s">
        <v>637</v>
      </c>
      <c r="C284" s="108" t="s">
        <v>526</v>
      </c>
      <c r="D284" s="73">
        <v>3.7439999999999999E-3</v>
      </c>
      <c r="E284" s="73">
        <v>0</v>
      </c>
      <c r="F284" s="73">
        <v>0</v>
      </c>
      <c r="G284" s="73">
        <v>0</v>
      </c>
      <c r="H284" s="73">
        <v>0</v>
      </c>
      <c r="I284" s="73">
        <v>0</v>
      </c>
      <c r="J284" s="122">
        <f>VLOOKUP(C284,'[1]17'!$C$22:$N$926,8,0)</f>
        <v>0</v>
      </c>
      <c r="K284" s="122">
        <f>VLOOKUP(C284,'[1]17'!$C$22:$N$926,9,0)</f>
        <v>0</v>
      </c>
      <c r="L284" s="122">
        <f>VLOOKUP(C284,'[1]17'!$C$22:$N$926,10,0)</f>
        <v>0</v>
      </c>
      <c r="M284" s="122">
        <f>VLOOKUP(C284,'[1]17'!$C$22:$N$926,11,0)</f>
        <v>0</v>
      </c>
      <c r="N284" s="122">
        <f>VLOOKUP(C284,'[1]17'!$C$22:$N$926,12,0)</f>
        <v>0</v>
      </c>
      <c r="O284" s="122">
        <f t="shared" si="401"/>
        <v>0</v>
      </c>
      <c r="P284" s="122">
        <f t="shared" si="402"/>
        <v>0</v>
      </c>
      <c r="Q284" s="122">
        <f t="shared" si="403"/>
        <v>0</v>
      </c>
      <c r="R284" s="122">
        <f t="shared" si="404"/>
        <v>0</v>
      </c>
      <c r="S284" s="122">
        <f t="shared" si="405"/>
        <v>0</v>
      </c>
      <c r="T284" s="122"/>
      <c r="U284" s="122"/>
      <c r="V284" s="122"/>
      <c r="W284" s="122"/>
      <c r="X284" s="122"/>
      <c r="Y284" s="122"/>
      <c r="Z284" s="122"/>
      <c r="AA284" s="122"/>
      <c r="AB284" s="122"/>
      <c r="AC284" s="122"/>
      <c r="AD284" s="122">
        <v>3.4320000000000002E-3</v>
      </c>
      <c r="AE284" s="73">
        <f t="shared" si="406"/>
        <v>0</v>
      </c>
      <c r="AF284" s="73"/>
      <c r="AG284" s="73"/>
      <c r="AH284" s="73"/>
      <c r="AI284" s="73">
        <v>0</v>
      </c>
      <c r="AJ284" s="122">
        <f>VLOOKUP(C284,'[1]17'!$C$22:$AI$926,29,0)</f>
        <v>0</v>
      </c>
      <c r="AK284" s="122">
        <f>VLOOKUP(C284,'[1]17'!$C$22:$AI$926,30,0)</f>
        <v>0</v>
      </c>
      <c r="AL284" s="122">
        <f>VLOOKUP(C284,'[1]17'!$C$22:$AI$926,31,0)</f>
        <v>0</v>
      </c>
      <c r="AM284" s="122">
        <f>VLOOKUP(C284,'[1]17'!$C$22:$AI$926,32,0)</f>
        <v>0</v>
      </c>
      <c r="AN284" s="122">
        <f>VLOOKUP(C284,'[1]17'!$C$22:$AI$926,33,0)</f>
        <v>0</v>
      </c>
      <c r="AO284" s="122">
        <f t="shared" si="407"/>
        <v>0</v>
      </c>
      <c r="AP284" s="122">
        <f t="shared" si="408"/>
        <v>0</v>
      </c>
      <c r="AQ284" s="122">
        <f t="shared" si="409"/>
        <v>0</v>
      </c>
      <c r="AR284" s="122">
        <f t="shared" si="410"/>
        <v>0</v>
      </c>
      <c r="AS284" s="122">
        <f t="shared" si="411"/>
        <v>0</v>
      </c>
      <c r="AT284" s="122"/>
      <c r="AU284" s="122"/>
      <c r="AV284" s="122"/>
      <c r="AW284" s="122"/>
      <c r="AX284" s="122"/>
      <c r="AY284" s="122"/>
      <c r="AZ284" s="122"/>
      <c r="BA284" s="122"/>
      <c r="BB284" s="122"/>
      <c r="BC284" s="122"/>
    </row>
    <row r="285" spans="1:55" s="90" customFormat="1" ht="62.2" x14ac:dyDescent="0.3">
      <c r="A285" s="106" t="s">
        <v>1661</v>
      </c>
      <c r="B285" s="107" t="s">
        <v>1741</v>
      </c>
      <c r="C285" s="108" t="s">
        <v>528</v>
      </c>
      <c r="D285" s="73">
        <v>9.0382799999999985</v>
      </c>
      <c r="E285" s="73">
        <v>0.40224915599999994</v>
      </c>
      <c r="F285" s="73">
        <v>0</v>
      </c>
      <c r="G285" s="73">
        <v>0</v>
      </c>
      <c r="H285" s="73">
        <v>0</v>
      </c>
      <c r="I285" s="73">
        <v>0.40224915599999994</v>
      </c>
      <c r="J285" s="122">
        <f>VLOOKUP(C285,'[1]17'!$C$22:$N$926,8,0)</f>
        <v>0.17707864799999998</v>
      </c>
      <c r="K285" s="122">
        <f>VLOOKUP(C285,'[1]17'!$C$22:$N$926,9,0)</f>
        <v>0</v>
      </c>
      <c r="L285" s="122">
        <f>VLOOKUP(C285,'[1]17'!$C$22:$N$926,10,0)</f>
        <v>0</v>
      </c>
      <c r="M285" s="122">
        <f>VLOOKUP(C285,'[1]17'!$C$22:$N$926,11,0)</f>
        <v>0</v>
      </c>
      <c r="N285" s="122">
        <f>VLOOKUP(C285,'[1]17'!$C$22:$N$926,12,0)</f>
        <v>0.17707864799999998</v>
      </c>
      <c r="O285" s="122">
        <f t="shared" si="401"/>
        <v>0.22517050799999996</v>
      </c>
      <c r="P285" s="122">
        <f t="shared" si="402"/>
        <v>0</v>
      </c>
      <c r="Q285" s="122">
        <f t="shared" si="403"/>
        <v>0</v>
      </c>
      <c r="R285" s="122">
        <f t="shared" si="404"/>
        <v>0</v>
      </c>
      <c r="S285" s="122">
        <f t="shared" si="405"/>
        <v>0.22517050799999996</v>
      </c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>
        <v>13.847648710000005</v>
      </c>
      <c r="AE285" s="73">
        <f t="shared" si="406"/>
        <v>0.33520762999999998</v>
      </c>
      <c r="AF285" s="73"/>
      <c r="AG285" s="73"/>
      <c r="AH285" s="73"/>
      <c r="AI285" s="73">
        <v>0.33520762999999998</v>
      </c>
      <c r="AJ285" s="122">
        <f>VLOOKUP(C285,'[1]17'!$C$22:$AI$926,29,0)</f>
        <v>0.14756554</v>
      </c>
      <c r="AK285" s="122">
        <f>VLOOKUP(C285,'[1]17'!$C$22:$AI$926,30,0)</f>
        <v>0</v>
      </c>
      <c r="AL285" s="122">
        <f>VLOOKUP(C285,'[1]17'!$C$22:$AI$926,31,0)</f>
        <v>0</v>
      </c>
      <c r="AM285" s="122">
        <f>VLOOKUP(C285,'[1]17'!$C$22:$AI$926,32,0)</f>
        <v>0</v>
      </c>
      <c r="AN285" s="122">
        <f>VLOOKUP(C285,'[1]17'!$C$22:$AI$926,33,0)</f>
        <v>0.14756554</v>
      </c>
      <c r="AO285" s="122">
        <f t="shared" si="407"/>
        <v>0.18764208999999998</v>
      </c>
      <c r="AP285" s="122">
        <f t="shared" si="408"/>
        <v>0</v>
      </c>
      <c r="AQ285" s="122">
        <f t="shared" si="409"/>
        <v>0</v>
      </c>
      <c r="AR285" s="122">
        <f t="shared" si="410"/>
        <v>0</v>
      </c>
      <c r="AS285" s="122">
        <f t="shared" si="411"/>
        <v>0.18764208999999998</v>
      </c>
      <c r="AT285" s="73"/>
      <c r="AU285" s="73"/>
      <c r="AV285" s="73"/>
      <c r="AW285" s="73"/>
      <c r="AX285" s="73"/>
      <c r="AY285" s="73"/>
      <c r="AZ285" s="73"/>
      <c r="BA285" s="73"/>
      <c r="BB285" s="73"/>
      <c r="BC285" s="73"/>
    </row>
    <row r="286" spans="1:55" s="90" customFormat="1" ht="62.2" x14ac:dyDescent="0.3">
      <c r="A286" s="106" t="s">
        <v>1660</v>
      </c>
      <c r="B286" s="107" t="s">
        <v>78</v>
      </c>
      <c r="C286" s="108" t="s">
        <v>524</v>
      </c>
      <c r="D286" s="73">
        <v>1.2E-2</v>
      </c>
      <c r="E286" s="73">
        <v>0.48659484000000003</v>
      </c>
      <c r="F286" s="73">
        <v>0</v>
      </c>
      <c r="G286" s="73">
        <v>0.48659484000000003</v>
      </c>
      <c r="H286" s="73">
        <v>0</v>
      </c>
      <c r="I286" s="73">
        <v>0</v>
      </c>
      <c r="J286" s="122">
        <f>VLOOKUP(C286,'[1]17'!$C$22:$N$926,8,0)</f>
        <v>0.48659483999999997</v>
      </c>
      <c r="K286" s="122">
        <f>VLOOKUP(C286,'[1]17'!$C$22:$N$926,9,0)</f>
        <v>0</v>
      </c>
      <c r="L286" s="122">
        <f>VLOOKUP(C286,'[1]17'!$C$22:$N$926,10,0)</f>
        <v>0.48659484000000003</v>
      </c>
      <c r="M286" s="122">
        <f>VLOOKUP(C286,'[1]17'!$C$22:$N$926,11,0)</f>
        <v>0</v>
      </c>
      <c r="N286" s="122">
        <f>VLOOKUP(C286,'[1]17'!$C$22:$N$926,12,0)</f>
        <v>0</v>
      </c>
      <c r="O286" s="122">
        <f t="shared" si="401"/>
        <v>0</v>
      </c>
      <c r="P286" s="122">
        <f t="shared" si="402"/>
        <v>0</v>
      </c>
      <c r="Q286" s="122">
        <f t="shared" si="403"/>
        <v>0</v>
      </c>
      <c r="R286" s="122">
        <f t="shared" si="404"/>
        <v>0</v>
      </c>
      <c r="S286" s="122">
        <f t="shared" si="405"/>
        <v>0</v>
      </c>
      <c r="T286" s="122"/>
      <c r="U286" s="122"/>
      <c r="V286" s="122"/>
      <c r="W286" s="122"/>
      <c r="X286" s="122"/>
      <c r="Y286" s="122"/>
      <c r="Z286" s="122"/>
      <c r="AA286" s="122"/>
      <c r="AB286" s="122"/>
      <c r="AC286" s="122"/>
      <c r="AD286" s="122">
        <v>1.0999999999999999E-2</v>
      </c>
      <c r="AE286" s="73">
        <f t="shared" si="406"/>
        <v>0</v>
      </c>
      <c r="AF286" s="73"/>
      <c r="AG286" s="73"/>
      <c r="AH286" s="73"/>
      <c r="AI286" s="73">
        <v>0</v>
      </c>
      <c r="AJ286" s="122">
        <f>VLOOKUP(C286,'[1]17'!$C$22:$AI$926,29,0)</f>
        <v>0</v>
      </c>
      <c r="AK286" s="122">
        <f>VLOOKUP(C286,'[1]17'!$C$22:$AI$926,30,0)</f>
        <v>0</v>
      </c>
      <c r="AL286" s="122">
        <f>VLOOKUP(C286,'[1]17'!$C$22:$AI$926,31,0)</f>
        <v>0</v>
      </c>
      <c r="AM286" s="122">
        <f>VLOOKUP(C286,'[1]17'!$C$22:$AI$926,32,0)</f>
        <v>0</v>
      </c>
      <c r="AN286" s="122">
        <f>VLOOKUP(C286,'[1]17'!$C$22:$AI$926,33,0)</f>
        <v>0</v>
      </c>
      <c r="AO286" s="122">
        <f t="shared" si="407"/>
        <v>0</v>
      </c>
      <c r="AP286" s="122">
        <f t="shared" si="408"/>
        <v>0</v>
      </c>
      <c r="AQ286" s="122">
        <f t="shared" si="409"/>
        <v>0</v>
      </c>
      <c r="AR286" s="122">
        <f t="shared" si="410"/>
        <v>0</v>
      </c>
      <c r="AS286" s="122">
        <f t="shared" si="411"/>
        <v>0</v>
      </c>
      <c r="AT286" s="122"/>
      <c r="AU286" s="122"/>
      <c r="AV286" s="122"/>
      <c r="AW286" s="122"/>
      <c r="AX286" s="122"/>
      <c r="AY286" s="122"/>
      <c r="AZ286" s="122"/>
      <c r="BA286" s="122"/>
      <c r="BB286" s="122"/>
      <c r="BC286" s="122"/>
    </row>
    <row r="287" spans="1:55" s="90" customFormat="1" ht="77.7" x14ac:dyDescent="0.3">
      <c r="A287" s="106" t="s">
        <v>1661</v>
      </c>
      <c r="B287" s="107" t="s">
        <v>638</v>
      </c>
      <c r="C287" s="108" t="s">
        <v>684</v>
      </c>
      <c r="D287" s="73">
        <v>1.7999999999999998</v>
      </c>
      <c r="E287" s="73">
        <v>8.0109096000000005E-2</v>
      </c>
      <c r="F287" s="73">
        <v>0</v>
      </c>
      <c r="G287" s="73">
        <v>0</v>
      </c>
      <c r="H287" s="73">
        <v>0</v>
      </c>
      <c r="I287" s="73">
        <v>8.0109096000000005E-2</v>
      </c>
      <c r="J287" s="122">
        <f>VLOOKUP(C287,'[1]17'!$C$22:$N$926,8,0)</f>
        <v>3.526572E-2</v>
      </c>
      <c r="K287" s="122">
        <f>VLOOKUP(C287,'[1]17'!$C$22:$N$926,9,0)</f>
        <v>0</v>
      </c>
      <c r="L287" s="122">
        <f>VLOOKUP(C287,'[1]17'!$C$22:$N$926,10,0)</f>
        <v>0</v>
      </c>
      <c r="M287" s="122">
        <f>VLOOKUP(C287,'[1]17'!$C$22:$N$926,11,0)</f>
        <v>0</v>
      </c>
      <c r="N287" s="122">
        <f>VLOOKUP(C287,'[1]17'!$C$22:$N$926,12,0)</f>
        <v>3.526572E-2</v>
      </c>
      <c r="O287" s="122">
        <f t="shared" si="401"/>
        <v>4.4843376000000004E-2</v>
      </c>
      <c r="P287" s="122">
        <f t="shared" si="402"/>
        <v>0</v>
      </c>
      <c r="Q287" s="122">
        <f t="shared" si="403"/>
        <v>0</v>
      </c>
      <c r="R287" s="122">
        <f t="shared" si="404"/>
        <v>0</v>
      </c>
      <c r="S287" s="122">
        <f t="shared" si="405"/>
        <v>4.4843376000000004E-2</v>
      </c>
      <c r="T287" s="122"/>
      <c r="U287" s="122"/>
      <c r="V287" s="122"/>
      <c r="W287" s="122"/>
      <c r="X287" s="122"/>
      <c r="Y287" s="122"/>
      <c r="Z287" s="122"/>
      <c r="AA287" s="122"/>
      <c r="AB287" s="122"/>
      <c r="AC287" s="122"/>
      <c r="AD287" s="122">
        <v>1.6500000000000004</v>
      </c>
      <c r="AE287" s="73">
        <f t="shared" si="406"/>
        <v>6.6757580000000011E-2</v>
      </c>
      <c r="AF287" s="73"/>
      <c r="AG287" s="73"/>
      <c r="AH287" s="73"/>
      <c r="AI287" s="73">
        <v>6.6757580000000011E-2</v>
      </c>
      <c r="AJ287" s="122">
        <f>VLOOKUP(C287,'[1]17'!$C$22:$AI$926,29,0)</f>
        <v>2.9388099999999997E-2</v>
      </c>
      <c r="AK287" s="122">
        <f>VLOOKUP(C287,'[1]17'!$C$22:$AI$926,30,0)</f>
        <v>0</v>
      </c>
      <c r="AL287" s="122">
        <f>VLOOKUP(C287,'[1]17'!$C$22:$AI$926,31,0)</f>
        <v>0</v>
      </c>
      <c r="AM287" s="122">
        <f>VLOOKUP(C287,'[1]17'!$C$22:$AI$926,32,0)</f>
        <v>0</v>
      </c>
      <c r="AN287" s="122">
        <f>VLOOKUP(C287,'[1]17'!$C$22:$AI$926,33,0)</f>
        <v>2.93881E-2</v>
      </c>
      <c r="AO287" s="122">
        <f t="shared" si="407"/>
        <v>3.736948000000001E-2</v>
      </c>
      <c r="AP287" s="122">
        <f t="shared" si="408"/>
        <v>0</v>
      </c>
      <c r="AQ287" s="122">
        <f t="shared" si="409"/>
        <v>0</v>
      </c>
      <c r="AR287" s="122">
        <f t="shared" si="410"/>
        <v>0</v>
      </c>
      <c r="AS287" s="122">
        <f t="shared" si="411"/>
        <v>3.736948000000001E-2</v>
      </c>
      <c r="AT287" s="122"/>
      <c r="AU287" s="122"/>
      <c r="AV287" s="122"/>
      <c r="AW287" s="122"/>
      <c r="AX287" s="122"/>
      <c r="AY287" s="122"/>
      <c r="AZ287" s="122"/>
      <c r="BA287" s="122"/>
      <c r="BB287" s="122"/>
      <c r="BC287" s="122"/>
    </row>
    <row r="288" spans="1:55" s="90" customFormat="1" ht="77.7" x14ac:dyDescent="0.3">
      <c r="A288" s="106" t="s">
        <v>1661</v>
      </c>
      <c r="B288" s="107" t="s">
        <v>639</v>
      </c>
      <c r="C288" s="108" t="s">
        <v>685</v>
      </c>
      <c r="D288" s="73">
        <v>2.7791759999999996</v>
      </c>
      <c r="E288" s="73">
        <v>0.99757715200000008</v>
      </c>
      <c r="F288" s="73">
        <v>0.17567584999999999</v>
      </c>
      <c r="G288" s="73">
        <v>0.69821393000000009</v>
      </c>
      <c r="H288" s="73">
        <v>0</v>
      </c>
      <c r="I288" s="73">
        <v>0.12368737199999999</v>
      </c>
      <c r="J288" s="122">
        <f>VLOOKUP(C288,'[1]17'!$C$22:$N$926,8,0)</f>
        <v>0.92833958800000005</v>
      </c>
      <c r="K288" s="122">
        <f>VLOOKUP(C288,'[1]17'!$C$22:$N$926,9,0)</f>
        <v>0.17567584999999999</v>
      </c>
      <c r="L288" s="122">
        <f>VLOOKUP(C288,'[1]17'!$C$22:$N$926,10,0)</f>
        <v>0.69821393000000009</v>
      </c>
      <c r="M288" s="122">
        <f>VLOOKUP(C288,'[1]17'!$C$22:$N$926,11,0)</f>
        <v>0</v>
      </c>
      <c r="N288" s="122">
        <f>VLOOKUP(C288,'[1]17'!$C$22:$N$926,12,0)</f>
        <v>5.4449807999999995E-2</v>
      </c>
      <c r="O288" s="122">
        <f t="shared" si="401"/>
        <v>6.9237564000000029E-2</v>
      </c>
      <c r="P288" s="122">
        <f t="shared" si="402"/>
        <v>0</v>
      </c>
      <c r="Q288" s="122">
        <f t="shared" si="403"/>
        <v>0</v>
      </c>
      <c r="R288" s="122">
        <f t="shared" si="404"/>
        <v>0</v>
      </c>
      <c r="S288" s="122">
        <f t="shared" si="405"/>
        <v>6.9237564000000001E-2</v>
      </c>
      <c r="T288" s="122"/>
      <c r="U288" s="122"/>
      <c r="V288" s="122"/>
      <c r="W288" s="122"/>
      <c r="X288" s="122"/>
      <c r="Y288" s="122"/>
      <c r="Z288" s="122"/>
      <c r="AA288" s="122"/>
      <c r="AB288" s="122"/>
      <c r="AC288" s="122"/>
      <c r="AD288" s="122">
        <v>10.315980000000001</v>
      </c>
      <c r="AE288" s="73">
        <f t="shared" si="406"/>
        <v>0.83131429000000001</v>
      </c>
      <c r="AF288" s="73">
        <v>0.72824148</v>
      </c>
      <c r="AG288" s="73"/>
      <c r="AH288" s="73"/>
      <c r="AI288" s="73">
        <v>0.10307281</v>
      </c>
      <c r="AJ288" s="122">
        <f>VLOOKUP(C288,'[1]17'!$C$22:$AI$926,29,0)</f>
        <v>0.77361632000000002</v>
      </c>
      <c r="AK288" s="122">
        <f>VLOOKUP(C288,'[1]17'!$C$22:$AI$926,30,0)</f>
        <v>0.72824148</v>
      </c>
      <c r="AL288" s="122">
        <f>VLOOKUP(C288,'[1]17'!$C$22:$AI$926,31,0)</f>
        <v>0</v>
      </c>
      <c r="AM288" s="122">
        <f>VLOOKUP(C288,'[1]17'!$C$22:$AI$926,32,0)</f>
        <v>0</v>
      </c>
      <c r="AN288" s="122">
        <f>VLOOKUP(C288,'[1]17'!$C$22:$AI$926,33,0)</f>
        <v>4.537484E-2</v>
      </c>
      <c r="AO288" s="122">
        <f t="shared" si="407"/>
        <v>5.7697969999999987E-2</v>
      </c>
      <c r="AP288" s="122">
        <f t="shared" si="408"/>
        <v>0</v>
      </c>
      <c r="AQ288" s="122">
        <f t="shared" si="409"/>
        <v>0</v>
      </c>
      <c r="AR288" s="122">
        <f t="shared" si="410"/>
        <v>0</v>
      </c>
      <c r="AS288" s="122">
        <f t="shared" si="411"/>
        <v>5.7697970000000001E-2</v>
      </c>
      <c r="AT288" s="122"/>
      <c r="AU288" s="122"/>
      <c r="AV288" s="122"/>
      <c r="AW288" s="122"/>
      <c r="AX288" s="122"/>
      <c r="AY288" s="122"/>
      <c r="AZ288" s="122"/>
      <c r="BA288" s="122"/>
      <c r="BB288" s="122"/>
      <c r="BC288" s="122"/>
    </row>
    <row r="289" spans="1:55" s="90" customFormat="1" ht="62.2" x14ac:dyDescent="0.3">
      <c r="A289" s="106" t="s">
        <v>1660</v>
      </c>
      <c r="B289" s="107" t="s">
        <v>1742</v>
      </c>
      <c r="C289" s="108" t="s">
        <v>527</v>
      </c>
      <c r="D289" s="73">
        <v>2.1755999999999998</v>
      </c>
      <c r="E289" s="73">
        <v>9.6825168000000003E-2</v>
      </c>
      <c r="F289" s="73">
        <v>0</v>
      </c>
      <c r="G289" s="73">
        <v>0</v>
      </c>
      <c r="H289" s="73">
        <v>0</v>
      </c>
      <c r="I289" s="73">
        <v>9.6825168000000003E-2</v>
      </c>
      <c r="J289" s="122">
        <f>VLOOKUP(C289,'[1]17'!$C$22:$N$926,8,0)</f>
        <v>4.2624504000000001E-2</v>
      </c>
      <c r="K289" s="122">
        <f>VLOOKUP(C289,'[1]17'!$C$22:$N$926,9,0)</f>
        <v>0</v>
      </c>
      <c r="L289" s="122">
        <f>VLOOKUP(C289,'[1]17'!$C$22:$N$926,10,0)</f>
        <v>0</v>
      </c>
      <c r="M289" s="122">
        <f>VLOOKUP(C289,'[1]17'!$C$22:$N$926,11,0)</f>
        <v>0</v>
      </c>
      <c r="N289" s="122">
        <f>VLOOKUP(C289,'[1]17'!$C$22:$N$926,12,0)</f>
        <v>4.2624504000000001E-2</v>
      </c>
      <c r="O289" s="122">
        <f t="shared" si="401"/>
        <v>5.4200664000000003E-2</v>
      </c>
      <c r="P289" s="122">
        <f t="shared" si="402"/>
        <v>0</v>
      </c>
      <c r="Q289" s="122">
        <f t="shared" si="403"/>
        <v>0</v>
      </c>
      <c r="R289" s="122">
        <f t="shared" si="404"/>
        <v>0</v>
      </c>
      <c r="S289" s="122">
        <f t="shared" si="405"/>
        <v>5.4200664000000003E-2</v>
      </c>
      <c r="T289" s="122"/>
      <c r="U289" s="122"/>
      <c r="V289" s="122"/>
      <c r="W289" s="122"/>
      <c r="X289" s="122"/>
      <c r="Y289" s="122"/>
      <c r="Z289" s="122"/>
      <c r="AA289" s="122"/>
      <c r="AB289" s="122"/>
      <c r="AC289" s="122"/>
      <c r="AD289" s="122">
        <v>1.9943000000000002</v>
      </c>
      <c r="AE289" s="73">
        <f t="shared" si="406"/>
        <v>8.0687640000000005E-2</v>
      </c>
      <c r="AF289" s="73"/>
      <c r="AG289" s="73"/>
      <c r="AH289" s="73"/>
      <c r="AI289" s="73">
        <v>8.0687640000000005E-2</v>
      </c>
      <c r="AJ289" s="122">
        <f>VLOOKUP(C289,'[1]17'!$C$22:$AI$926,29,0)</f>
        <v>3.5520420000000004E-2</v>
      </c>
      <c r="AK289" s="122">
        <f>VLOOKUP(C289,'[1]17'!$C$22:$AI$926,30,0)</f>
        <v>0</v>
      </c>
      <c r="AL289" s="122">
        <f>VLOOKUP(C289,'[1]17'!$C$22:$AI$926,31,0)</f>
        <v>0</v>
      </c>
      <c r="AM289" s="122">
        <f>VLOOKUP(C289,'[1]17'!$C$22:$AI$926,32,0)</f>
        <v>0</v>
      </c>
      <c r="AN289" s="122">
        <f>VLOOKUP(C289,'[1]17'!$C$22:$AI$926,33,0)</f>
        <v>3.5520420000000004E-2</v>
      </c>
      <c r="AO289" s="122">
        <f t="shared" si="407"/>
        <v>4.5167220000000001E-2</v>
      </c>
      <c r="AP289" s="122">
        <f t="shared" si="408"/>
        <v>0</v>
      </c>
      <c r="AQ289" s="122">
        <f t="shared" si="409"/>
        <v>0</v>
      </c>
      <c r="AR289" s="122">
        <f t="shared" si="410"/>
        <v>0</v>
      </c>
      <c r="AS289" s="122">
        <f t="shared" si="411"/>
        <v>4.5167220000000001E-2</v>
      </c>
      <c r="AT289" s="122"/>
      <c r="AU289" s="122"/>
      <c r="AV289" s="122"/>
      <c r="AW289" s="122"/>
      <c r="AX289" s="122"/>
      <c r="AY289" s="122"/>
      <c r="AZ289" s="122"/>
      <c r="BA289" s="122"/>
      <c r="BB289" s="122"/>
      <c r="BC289" s="122"/>
    </row>
    <row r="290" spans="1:55" s="90" customFormat="1" ht="77.7" x14ac:dyDescent="0.3">
      <c r="A290" s="106" t="s">
        <v>1661</v>
      </c>
      <c r="B290" s="107" t="s">
        <v>1743</v>
      </c>
      <c r="C290" s="108" t="s">
        <v>1276</v>
      </c>
      <c r="D290" s="73">
        <v>0.263652</v>
      </c>
      <c r="E290" s="73">
        <v>6.9632520000000005E-3</v>
      </c>
      <c r="F290" s="73">
        <v>0</v>
      </c>
      <c r="G290" s="73">
        <v>0</v>
      </c>
      <c r="H290" s="73">
        <v>0</v>
      </c>
      <c r="I290" s="73">
        <v>6.9632520000000005E-3</v>
      </c>
      <c r="J290" s="122">
        <f>VLOOKUP(C290,'[1]17'!$C$22:$N$926,8,0)</f>
        <v>5.1654960000000003E-3</v>
      </c>
      <c r="K290" s="122">
        <f>VLOOKUP(C290,'[1]17'!$C$22:$N$926,9,0)</f>
        <v>0</v>
      </c>
      <c r="L290" s="122">
        <f>VLOOKUP(C290,'[1]17'!$C$22:$N$926,10,0)</f>
        <v>0</v>
      </c>
      <c r="M290" s="122">
        <f>VLOOKUP(C290,'[1]17'!$C$22:$N$926,11,0)</f>
        <v>0</v>
      </c>
      <c r="N290" s="122">
        <f>VLOOKUP(C290,'[1]17'!$C$22:$N$926,12,0)</f>
        <v>5.1654960000000003E-3</v>
      </c>
      <c r="O290" s="122">
        <f t="shared" si="401"/>
        <v>1.7977560000000002E-3</v>
      </c>
      <c r="P290" s="122">
        <f t="shared" si="402"/>
        <v>0</v>
      </c>
      <c r="Q290" s="122">
        <f t="shared" si="403"/>
        <v>0</v>
      </c>
      <c r="R290" s="122">
        <f t="shared" si="404"/>
        <v>0</v>
      </c>
      <c r="S290" s="122">
        <f t="shared" si="405"/>
        <v>1.7977560000000002E-3</v>
      </c>
      <c r="T290" s="122"/>
      <c r="U290" s="122"/>
      <c r="V290" s="122"/>
      <c r="W290" s="122"/>
      <c r="X290" s="122"/>
      <c r="Y290" s="122"/>
      <c r="Z290" s="122"/>
      <c r="AA290" s="122"/>
      <c r="AB290" s="122"/>
      <c r="AC290" s="122"/>
      <c r="AD290" s="122">
        <v>0.24168100000000006</v>
      </c>
      <c r="AE290" s="73">
        <f t="shared" si="406"/>
        <v>5.8027100000000009E-3</v>
      </c>
      <c r="AF290" s="73"/>
      <c r="AG290" s="73"/>
      <c r="AH290" s="73"/>
      <c r="AI290" s="73">
        <v>5.8027100000000009E-3</v>
      </c>
      <c r="AJ290" s="122">
        <f>VLOOKUP(C290,'[1]17'!$C$22:$AI$926,29,0)</f>
        <v>4.3045799999999997E-3</v>
      </c>
      <c r="AK290" s="122">
        <f>VLOOKUP(C290,'[1]17'!$C$22:$AI$926,30,0)</f>
        <v>0</v>
      </c>
      <c r="AL290" s="122">
        <f>VLOOKUP(C290,'[1]17'!$C$22:$AI$926,31,0)</f>
        <v>0</v>
      </c>
      <c r="AM290" s="122">
        <f>VLOOKUP(C290,'[1]17'!$C$22:$AI$926,32,0)</f>
        <v>0</v>
      </c>
      <c r="AN290" s="122">
        <f>VLOOKUP(C290,'[1]17'!$C$22:$AI$926,33,0)</f>
        <v>4.3045800000000006E-3</v>
      </c>
      <c r="AO290" s="122">
        <f t="shared" si="407"/>
        <v>1.4981300000000012E-3</v>
      </c>
      <c r="AP290" s="122">
        <f t="shared" si="408"/>
        <v>0</v>
      </c>
      <c r="AQ290" s="122">
        <f t="shared" si="409"/>
        <v>0</v>
      </c>
      <c r="AR290" s="122">
        <f t="shared" si="410"/>
        <v>0</v>
      </c>
      <c r="AS290" s="122">
        <f t="shared" si="411"/>
        <v>1.4981300000000003E-3</v>
      </c>
      <c r="AT290" s="122"/>
      <c r="AU290" s="122"/>
      <c r="AV290" s="122"/>
      <c r="AW290" s="122"/>
      <c r="AX290" s="122"/>
      <c r="AY290" s="122"/>
      <c r="AZ290" s="122"/>
      <c r="BA290" s="122"/>
      <c r="BB290" s="122"/>
      <c r="BC290" s="122"/>
    </row>
    <row r="291" spans="1:55" s="90" customFormat="1" ht="46.65" x14ac:dyDescent="0.3">
      <c r="A291" s="106" t="s">
        <v>1660</v>
      </c>
      <c r="B291" s="107" t="s">
        <v>1744</v>
      </c>
      <c r="C291" s="108" t="s">
        <v>1277</v>
      </c>
      <c r="D291" s="73">
        <v>0.25756800000000002</v>
      </c>
      <c r="E291" s="73">
        <v>0</v>
      </c>
      <c r="F291" s="73">
        <v>0</v>
      </c>
      <c r="G291" s="73">
        <v>0</v>
      </c>
      <c r="H291" s="73">
        <v>0</v>
      </c>
      <c r="I291" s="73">
        <v>0</v>
      </c>
      <c r="J291" s="122">
        <f>VLOOKUP(C291,'[1]17'!$C$22:$N$926,8,0)</f>
        <v>0</v>
      </c>
      <c r="K291" s="122">
        <f>VLOOKUP(C291,'[1]17'!$C$22:$N$926,9,0)</f>
        <v>0</v>
      </c>
      <c r="L291" s="122">
        <f>VLOOKUP(C291,'[1]17'!$C$22:$N$926,10,0)</f>
        <v>0</v>
      </c>
      <c r="M291" s="122">
        <f>VLOOKUP(C291,'[1]17'!$C$22:$N$926,11,0)</f>
        <v>0</v>
      </c>
      <c r="N291" s="122">
        <f>VLOOKUP(C291,'[1]17'!$C$22:$N$926,12,0)</f>
        <v>0</v>
      </c>
      <c r="O291" s="122">
        <f t="shared" si="401"/>
        <v>0</v>
      </c>
      <c r="P291" s="122">
        <f t="shared" si="402"/>
        <v>0</v>
      </c>
      <c r="Q291" s="122">
        <f t="shared" si="403"/>
        <v>0</v>
      </c>
      <c r="R291" s="122">
        <f t="shared" si="404"/>
        <v>0</v>
      </c>
      <c r="S291" s="122">
        <f t="shared" si="405"/>
        <v>0</v>
      </c>
      <c r="T291" s="122"/>
      <c r="U291" s="122"/>
      <c r="V291" s="122"/>
      <c r="W291" s="122"/>
      <c r="X291" s="122"/>
      <c r="Y291" s="122"/>
      <c r="Z291" s="122"/>
      <c r="AA291" s="122"/>
      <c r="AB291" s="122"/>
      <c r="AC291" s="122"/>
      <c r="AD291" s="122">
        <v>0.23610400000000004</v>
      </c>
      <c r="AE291" s="73">
        <f t="shared" si="406"/>
        <v>0</v>
      </c>
      <c r="AF291" s="73"/>
      <c r="AG291" s="73"/>
      <c r="AH291" s="73"/>
      <c r="AI291" s="73">
        <v>0</v>
      </c>
      <c r="AJ291" s="122">
        <f>VLOOKUP(C291,'[1]17'!$C$22:$AI$926,29,0)</f>
        <v>0</v>
      </c>
      <c r="AK291" s="122">
        <f>VLOOKUP(C291,'[1]17'!$C$22:$AI$926,30,0)</f>
        <v>0</v>
      </c>
      <c r="AL291" s="122">
        <f>VLOOKUP(C291,'[1]17'!$C$22:$AI$926,31,0)</f>
        <v>0</v>
      </c>
      <c r="AM291" s="122">
        <f>VLOOKUP(C291,'[1]17'!$C$22:$AI$926,32,0)</f>
        <v>0</v>
      </c>
      <c r="AN291" s="122">
        <f>VLOOKUP(C291,'[1]17'!$C$22:$AI$926,33,0)</f>
        <v>0</v>
      </c>
      <c r="AO291" s="122">
        <f t="shared" si="407"/>
        <v>0</v>
      </c>
      <c r="AP291" s="122">
        <f t="shared" si="408"/>
        <v>0</v>
      </c>
      <c r="AQ291" s="122">
        <f t="shared" si="409"/>
        <v>0</v>
      </c>
      <c r="AR291" s="122">
        <f t="shared" si="410"/>
        <v>0</v>
      </c>
      <c r="AS291" s="122">
        <f t="shared" si="411"/>
        <v>0</v>
      </c>
      <c r="AT291" s="122"/>
      <c r="AU291" s="122"/>
      <c r="AV291" s="122"/>
      <c r="AW291" s="122"/>
      <c r="AX291" s="122"/>
      <c r="AY291" s="122"/>
      <c r="AZ291" s="122"/>
      <c r="BA291" s="122"/>
      <c r="BB291" s="122"/>
      <c r="BC291" s="122"/>
    </row>
    <row r="292" spans="1:55" s="90" customFormat="1" ht="77.7" x14ac:dyDescent="0.3">
      <c r="A292" s="106" t="s">
        <v>1660</v>
      </c>
      <c r="B292" s="107" t="s">
        <v>1745</v>
      </c>
      <c r="C292" s="108" t="s">
        <v>1278</v>
      </c>
      <c r="D292" s="73">
        <v>1.0944720000000001</v>
      </c>
      <c r="E292" s="73">
        <v>4.8709572E-2</v>
      </c>
      <c r="F292" s="73">
        <v>0</v>
      </c>
      <c r="G292" s="73">
        <v>0</v>
      </c>
      <c r="H292" s="73">
        <v>0</v>
      </c>
      <c r="I292" s="73">
        <v>4.8709572E-2</v>
      </c>
      <c r="J292" s="122">
        <f>VLOOKUP(C292,'[1]17'!$C$22:$N$926,8,0)</f>
        <v>2.1442979999999993E-2</v>
      </c>
      <c r="K292" s="122">
        <f>VLOOKUP(C292,'[1]17'!$C$22:$N$926,9,0)</f>
        <v>0</v>
      </c>
      <c r="L292" s="122">
        <f>VLOOKUP(C292,'[1]17'!$C$22:$N$926,10,0)</f>
        <v>0</v>
      </c>
      <c r="M292" s="122">
        <f>VLOOKUP(C292,'[1]17'!$C$22:$N$926,11,0)</f>
        <v>0</v>
      </c>
      <c r="N292" s="122">
        <f>VLOOKUP(C292,'[1]17'!$C$22:$N$926,12,0)</f>
        <v>2.1442979999999997E-2</v>
      </c>
      <c r="O292" s="122">
        <f t="shared" si="401"/>
        <v>2.7266592000000006E-2</v>
      </c>
      <c r="P292" s="122">
        <f t="shared" si="402"/>
        <v>0</v>
      </c>
      <c r="Q292" s="122">
        <f t="shared" si="403"/>
        <v>0</v>
      </c>
      <c r="R292" s="122">
        <f t="shared" si="404"/>
        <v>0</v>
      </c>
      <c r="S292" s="122">
        <f t="shared" si="405"/>
        <v>2.7266592000000003E-2</v>
      </c>
      <c r="T292" s="122"/>
      <c r="U292" s="122"/>
      <c r="V292" s="122"/>
      <c r="W292" s="122"/>
      <c r="X292" s="122"/>
      <c r="Y292" s="122"/>
      <c r="Z292" s="122"/>
      <c r="AA292" s="122"/>
      <c r="AB292" s="122"/>
      <c r="AC292" s="122"/>
      <c r="AD292" s="122">
        <v>0.91205999999999998</v>
      </c>
      <c r="AE292" s="73">
        <f t="shared" si="406"/>
        <v>4.0591309999999999E-2</v>
      </c>
      <c r="AF292" s="73"/>
      <c r="AG292" s="73"/>
      <c r="AH292" s="73"/>
      <c r="AI292" s="73">
        <v>4.0591309999999999E-2</v>
      </c>
      <c r="AJ292" s="122">
        <f>VLOOKUP(C292,'[1]17'!$C$22:$AI$926,29,0)</f>
        <v>1.786915E-2</v>
      </c>
      <c r="AK292" s="122">
        <f>VLOOKUP(C292,'[1]17'!$C$22:$AI$926,30,0)</f>
        <v>0</v>
      </c>
      <c r="AL292" s="122">
        <f>VLOOKUP(C292,'[1]17'!$C$22:$AI$926,31,0)</f>
        <v>0</v>
      </c>
      <c r="AM292" s="122">
        <f>VLOOKUP(C292,'[1]17'!$C$22:$AI$926,32,0)</f>
        <v>0</v>
      </c>
      <c r="AN292" s="122">
        <f>VLOOKUP(C292,'[1]17'!$C$22:$AI$926,33,0)</f>
        <v>1.7869149999999997E-2</v>
      </c>
      <c r="AO292" s="122">
        <f t="shared" si="407"/>
        <v>2.2722159999999998E-2</v>
      </c>
      <c r="AP292" s="122">
        <f t="shared" si="408"/>
        <v>0</v>
      </c>
      <c r="AQ292" s="122">
        <f t="shared" si="409"/>
        <v>0</v>
      </c>
      <c r="AR292" s="122">
        <f t="shared" si="410"/>
        <v>0</v>
      </c>
      <c r="AS292" s="122">
        <f t="shared" si="411"/>
        <v>2.2722160000000002E-2</v>
      </c>
      <c r="AT292" s="122"/>
      <c r="AU292" s="122"/>
      <c r="AV292" s="122"/>
      <c r="AW292" s="122"/>
      <c r="AX292" s="122"/>
      <c r="AY292" s="122"/>
      <c r="AZ292" s="122"/>
      <c r="BA292" s="122"/>
      <c r="BB292" s="122"/>
      <c r="BC292" s="122"/>
    </row>
    <row r="293" spans="1:55" s="90" customFormat="1" ht="62.2" x14ac:dyDescent="0.3">
      <c r="A293" s="106" t="s">
        <v>1661</v>
      </c>
      <c r="B293" s="107" t="s">
        <v>1746</v>
      </c>
      <c r="C293" s="108" t="s">
        <v>1279</v>
      </c>
      <c r="D293" s="73">
        <v>1.528176</v>
      </c>
      <c r="E293" s="73">
        <v>6.8011547999999991E-2</v>
      </c>
      <c r="F293" s="73">
        <v>0</v>
      </c>
      <c r="G293" s="73">
        <v>0</v>
      </c>
      <c r="H293" s="73">
        <v>0</v>
      </c>
      <c r="I293" s="73">
        <v>6.8011547999999991E-2</v>
      </c>
      <c r="J293" s="122">
        <f>VLOOKUP(C293,'[1]17'!$C$22:$N$926,8,0)</f>
        <v>2.9940107999999997E-2</v>
      </c>
      <c r="K293" s="122">
        <f>VLOOKUP(C293,'[1]17'!$C$22:$N$926,9,0)</f>
        <v>0</v>
      </c>
      <c r="L293" s="122">
        <f>VLOOKUP(C293,'[1]17'!$C$22:$N$926,10,0)</f>
        <v>0</v>
      </c>
      <c r="M293" s="122">
        <f>VLOOKUP(C293,'[1]17'!$C$22:$N$926,11,0)</f>
        <v>0</v>
      </c>
      <c r="N293" s="122">
        <f>VLOOKUP(C293,'[1]17'!$C$22:$N$926,12,0)</f>
        <v>2.9940107999999993E-2</v>
      </c>
      <c r="O293" s="122">
        <f t="shared" si="401"/>
        <v>3.8071439999999998E-2</v>
      </c>
      <c r="P293" s="122">
        <f t="shared" si="402"/>
        <v>0</v>
      </c>
      <c r="Q293" s="122">
        <f t="shared" si="403"/>
        <v>0</v>
      </c>
      <c r="R293" s="122">
        <f t="shared" si="404"/>
        <v>0</v>
      </c>
      <c r="S293" s="122">
        <f t="shared" si="405"/>
        <v>3.8071439999999998E-2</v>
      </c>
      <c r="T293" s="122"/>
      <c r="U293" s="122"/>
      <c r="V293" s="122"/>
      <c r="W293" s="122"/>
      <c r="X293" s="122"/>
      <c r="Y293" s="122"/>
      <c r="Z293" s="122"/>
      <c r="AA293" s="122"/>
      <c r="AB293" s="122"/>
      <c r="AC293" s="122"/>
      <c r="AD293" s="122">
        <v>1.4008280000000002</v>
      </c>
      <c r="AE293" s="73">
        <f t="shared" si="406"/>
        <v>5.6676289999999997E-2</v>
      </c>
      <c r="AF293" s="73"/>
      <c r="AG293" s="73"/>
      <c r="AH293" s="73"/>
      <c r="AI293" s="73">
        <v>5.6676289999999997E-2</v>
      </c>
      <c r="AJ293" s="122">
        <f>VLOOKUP(C293,'[1]17'!$C$22:$AI$926,29,0)</f>
        <v>2.4950090000000001E-2</v>
      </c>
      <c r="AK293" s="122">
        <f>VLOOKUP(C293,'[1]17'!$C$22:$AI$926,30,0)</f>
        <v>0</v>
      </c>
      <c r="AL293" s="122">
        <f>VLOOKUP(C293,'[1]17'!$C$22:$AI$926,31,0)</f>
        <v>0</v>
      </c>
      <c r="AM293" s="122">
        <f>VLOOKUP(C293,'[1]17'!$C$22:$AI$926,32,0)</f>
        <v>0</v>
      </c>
      <c r="AN293" s="122">
        <f>VLOOKUP(C293,'[1]17'!$C$22:$AI$926,33,0)</f>
        <v>2.4950089999999994E-2</v>
      </c>
      <c r="AO293" s="122">
        <f t="shared" si="407"/>
        <v>3.1726199999999996E-2</v>
      </c>
      <c r="AP293" s="122">
        <f t="shared" si="408"/>
        <v>0</v>
      </c>
      <c r="AQ293" s="122">
        <f t="shared" si="409"/>
        <v>0</v>
      </c>
      <c r="AR293" s="122">
        <f t="shared" si="410"/>
        <v>0</v>
      </c>
      <c r="AS293" s="122">
        <f t="shared" si="411"/>
        <v>3.1726200000000003E-2</v>
      </c>
      <c r="AT293" s="122"/>
      <c r="AU293" s="122"/>
      <c r="AV293" s="122"/>
      <c r="AW293" s="122"/>
      <c r="AX293" s="122"/>
      <c r="AY293" s="122"/>
      <c r="AZ293" s="122"/>
      <c r="BA293" s="122"/>
      <c r="BB293" s="122"/>
      <c r="BC293" s="122"/>
    </row>
    <row r="294" spans="1:55" s="90" customFormat="1" ht="77.7" x14ac:dyDescent="0.3">
      <c r="A294" s="106" t="s">
        <v>1660</v>
      </c>
      <c r="B294" s="107" t="s">
        <v>1747</v>
      </c>
      <c r="C294" s="108" t="s">
        <v>1280</v>
      </c>
      <c r="D294" s="73">
        <v>0.55358399999999996</v>
      </c>
      <c r="E294" s="73">
        <v>0</v>
      </c>
      <c r="F294" s="73">
        <v>0</v>
      </c>
      <c r="G294" s="73">
        <v>0</v>
      </c>
      <c r="H294" s="73">
        <v>0</v>
      </c>
      <c r="I294" s="73">
        <v>0</v>
      </c>
      <c r="J294" s="122">
        <f>VLOOKUP(C294,'[1]17'!$C$22:$N$926,8,0)</f>
        <v>0</v>
      </c>
      <c r="K294" s="122">
        <f>VLOOKUP(C294,'[1]17'!$C$22:$N$926,9,0)</f>
        <v>0</v>
      </c>
      <c r="L294" s="122">
        <f>VLOOKUP(C294,'[1]17'!$C$22:$N$926,10,0)</f>
        <v>0</v>
      </c>
      <c r="M294" s="122">
        <f>VLOOKUP(C294,'[1]17'!$C$22:$N$926,11,0)</f>
        <v>0</v>
      </c>
      <c r="N294" s="122">
        <f>VLOOKUP(C294,'[1]17'!$C$22:$N$926,12,0)</f>
        <v>0</v>
      </c>
      <c r="O294" s="122">
        <f t="shared" si="401"/>
        <v>0</v>
      </c>
      <c r="P294" s="122">
        <f t="shared" si="402"/>
        <v>0</v>
      </c>
      <c r="Q294" s="122">
        <f t="shared" si="403"/>
        <v>0</v>
      </c>
      <c r="R294" s="122">
        <f t="shared" si="404"/>
        <v>0</v>
      </c>
      <c r="S294" s="122">
        <f t="shared" si="405"/>
        <v>0</v>
      </c>
      <c r="T294" s="122"/>
      <c r="U294" s="122"/>
      <c r="V294" s="122"/>
      <c r="W294" s="122"/>
      <c r="X294" s="122"/>
      <c r="Y294" s="122"/>
      <c r="Z294" s="122"/>
      <c r="AA294" s="122"/>
      <c r="AB294" s="122"/>
      <c r="AC294" s="122"/>
      <c r="AD294" s="122">
        <v>0.46132000000000001</v>
      </c>
      <c r="AE294" s="73">
        <f t="shared" si="406"/>
        <v>0</v>
      </c>
      <c r="AF294" s="73"/>
      <c r="AG294" s="73"/>
      <c r="AH294" s="73"/>
      <c r="AI294" s="73">
        <v>0</v>
      </c>
      <c r="AJ294" s="122">
        <f>VLOOKUP(C294,'[1]17'!$C$22:$AI$926,29,0)</f>
        <v>0</v>
      </c>
      <c r="AK294" s="122">
        <f>VLOOKUP(C294,'[1]17'!$C$22:$AI$926,30,0)</f>
        <v>0</v>
      </c>
      <c r="AL294" s="122">
        <f>VLOOKUP(C294,'[1]17'!$C$22:$AI$926,31,0)</f>
        <v>0</v>
      </c>
      <c r="AM294" s="122">
        <f>VLOOKUP(C294,'[1]17'!$C$22:$AI$926,32,0)</f>
        <v>0</v>
      </c>
      <c r="AN294" s="122">
        <f>VLOOKUP(C294,'[1]17'!$C$22:$AI$926,33,0)</f>
        <v>0</v>
      </c>
      <c r="AO294" s="122">
        <f t="shared" si="407"/>
        <v>0</v>
      </c>
      <c r="AP294" s="122">
        <f t="shared" si="408"/>
        <v>0</v>
      </c>
      <c r="AQ294" s="122">
        <f t="shared" si="409"/>
        <v>0</v>
      </c>
      <c r="AR294" s="122">
        <f t="shared" si="410"/>
        <v>0</v>
      </c>
      <c r="AS294" s="122">
        <f t="shared" si="411"/>
        <v>0</v>
      </c>
      <c r="AT294" s="122"/>
      <c r="AU294" s="122"/>
      <c r="AV294" s="122"/>
      <c r="AW294" s="122"/>
      <c r="AX294" s="122"/>
      <c r="AY294" s="122"/>
      <c r="AZ294" s="122"/>
      <c r="BA294" s="122"/>
      <c r="BB294" s="122"/>
      <c r="BC294" s="122"/>
    </row>
    <row r="295" spans="1:55" s="90" customFormat="1" ht="46.65" x14ac:dyDescent="0.3">
      <c r="A295" s="106" t="s">
        <v>1660</v>
      </c>
      <c r="B295" s="107" t="s">
        <v>1748</v>
      </c>
      <c r="C295" s="108" t="s">
        <v>1281</v>
      </c>
      <c r="D295" s="73">
        <v>1.6498199999999998</v>
      </c>
      <c r="E295" s="73">
        <v>1.1066253599999998</v>
      </c>
      <c r="F295" s="73">
        <v>0</v>
      </c>
      <c r="G295" s="73">
        <v>0</v>
      </c>
      <c r="H295" s="73">
        <v>1.0331999999999999</v>
      </c>
      <c r="I295" s="73">
        <v>7.3425359999999995E-2</v>
      </c>
      <c r="J295" s="122">
        <f>VLOOKUP(C295,'[1]17'!$C$22:$N$926,8,0)</f>
        <v>1.0655234040000001</v>
      </c>
      <c r="K295" s="122">
        <f>VLOOKUP(C295,'[1]17'!$C$22:$N$926,9,0)</f>
        <v>0</v>
      </c>
      <c r="L295" s="122">
        <f>VLOOKUP(C295,'[1]17'!$C$22:$N$926,10,0)</f>
        <v>0</v>
      </c>
      <c r="M295" s="122">
        <f>VLOOKUP(C295,'[1]17'!$C$22:$N$926,11,0)</f>
        <v>1.0331999999999999</v>
      </c>
      <c r="N295" s="122">
        <f>VLOOKUP(C295,'[1]17'!$C$22:$N$926,12,0)</f>
        <v>3.2323403999999993E-2</v>
      </c>
      <c r="O295" s="122">
        <f t="shared" si="401"/>
        <v>4.1101955999999662E-2</v>
      </c>
      <c r="P295" s="122">
        <f t="shared" si="402"/>
        <v>0</v>
      </c>
      <c r="Q295" s="122">
        <f t="shared" si="403"/>
        <v>0</v>
      </c>
      <c r="R295" s="122">
        <f t="shared" si="404"/>
        <v>0</v>
      </c>
      <c r="S295" s="122">
        <f t="shared" si="405"/>
        <v>4.1101956000000002E-2</v>
      </c>
      <c r="T295" s="122"/>
      <c r="U295" s="122"/>
      <c r="V295" s="122"/>
      <c r="W295" s="122"/>
      <c r="X295" s="122"/>
      <c r="Y295" s="122"/>
      <c r="Z295" s="122"/>
      <c r="AA295" s="122"/>
      <c r="AB295" s="122"/>
      <c r="AC295" s="122"/>
      <c r="AD295" s="122">
        <v>1.3748499999999999</v>
      </c>
      <c r="AE295" s="73">
        <f t="shared" si="406"/>
        <v>1.1063099299999999</v>
      </c>
      <c r="AF295" s="73"/>
      <c r="AG295" s="73">
        <v>1.04512213</v>
      </c>
      <c r="AH295" s="73"/>
      <c r="AI295" s="73">
        <v>6.1187799999999994E-2</v>
      </c>
      <c r="AJ295" s="122">
        <f>VLOOKUP(C295,'[1]17'!$C$22:$AI$926,29,0)</f>
        <v>1.0720583000000001</v>
      </c>
      <c r="AK295" s="122">
        <f>VLOOKUP(C295,'[1]17'!$C$22:$AI$926,30,0)</f>
        <v>0</v>
      </c>
      <c r="AL295" s="122">
        <f>VLOOKUP(C295,'[1]17'!$C$22:$AI$926,31,0)</f>
        <v>1.0451221300000002</v>
      </c>
      <c r="AM295" s="122">
        <f>VLOOKUP(C295,'[1]17'!$C$22:$AI$926,32,0)</f>
        <v>0</v>
      </c>
      <c r="AN295" s="122">
        <f>VLOOKUP(C295,'[1]17'!$C$22:$AI$926,33,0)</f>
        <v>2.6936169999999995E-2</v>
      </c>
      <c r="AO295" s="122">
        <f t="shared" si="407"/>
        <v>3.4251629999999755E-2</v>
      </c>
      <c r="AP295" s="122">
        <f t="shared" si="408"/>
        <v>0</v>
      </c>
      <c r="AQ295" s="122">
        <f t="shared" si="409"/>
        <v>0</v>
      </c>
      <c r="AR295" s="122">
        <f t="shared" si="410"/>
        <v>0</v>
      </c>
      <c r="AS295" s="122">
        <f t="shared" si="411"/>
        <v>3.4251629999999998E-2</v>
      </c>
      <c r="AT295" s="122"/>
      <c r="AU295" s="122"/>
      <c r="AV295" s="122"/>
      <c r="AW295" s="122"/>
      <c r="AX295" s="122"/>
      <c r="AY295" s="122"/>
      <c r="AZ295" s="122"/>
      <c r="BA295" s="122"/>
      <c r="BB295" s="122"/>
      <c r="BC295" s="122"/>
    </row>
    <row r="296" spans="1:55" s="90" customFormat="1" ht="77.7" x14ac:dyDescent="0.3">
      <c r="A296" s="106" t="s">
        <v>1660</v>
      </c>
      <c r="B296" s="107" t="s">
        <v>1749</v>
      </c>
      <c r="C296" s="108" t="s">
        <v>1282</v>
      </c>
      <c r="D296" s="73">
        <v>3.2102879999999994</v>
      </c>
      <c r="E296" s="73">
        <v>2.2070794340000002</v>
      </c>
      <c r="F296" s="73">
        <v>0</v>
      </c>
      <c r="G296" s="73">
        <v>2.1515135300000003</v>
      </c>
      <c r="H296" s="73">
        <v>0</v>
      </c>
      <c r="I296" s="73">
        <v>5.5565903999999999E-2</v>
      </c>
      <c r="J296" s="122">
        <f>VLOOKUP(C296,'[1]17'!$C$22:$N$926,8,0)</f>
        <v>1.7767767240000001</v>
      </c>
      <c r="K296" s="122">
        <f>VLOOKUP(C296,'[1]17'!$C$22:$N$926,9,0)</f>
        <v>0</v>
      </c>
      <c r="L296" s="122">
        <f>VLOOKUP(C296,'[1]17'!$C$22:$N$926,10,0)</f>
        <v>1.72121082</v>
      </c>
      <c r="M296" s="122">
        <f>VLOOKUP(C296,'[1]17'!$C$22:$N$926,11,0)</f>
        <v>0</v>
      </c>
      <c r="N296" s="122">
        <f>VLOOKUP(C296,'[1]17'!$C$22:$N$926,12,0)</f>
        <v>5.5565903999999999E-2</v>
      </c>
      <c r="O296" s="122">
        <f t="shared" si="401"/>
        <v>0.43030271000000009</v>
      </c>
      <c r="P296" s="122">
        <f t="shared" si="402"/>
        <v>0</v>
      </c>
      <c r="Q296" s="122">
        <f t="shared" si="403"/>
        <v>0.43030271000000031</v>
      </c>
      <c r="R296" s="122">
        <f t="shared" si="404"/>
        <v>0</v>
      </c>
      <c r="S296" s="122">
        <f t="shared" si="405"/>
        <v>0</v>
      </c>
      <c r="T296" s="122"/>
      <c r="U296" s="122"/>
      <c r="V296" s="122"/>
      <c r="W296" s="122"/>
      <c r="X296" s="122"/>
      <c r="Y296" s="122"/>
      <c r="Z296" s="122"/>
      <c r="AA296" s="122"/>
      <c r="AB296" s="122"/>
      <c r="AC296" s="122"/>
      <c r="AD296" s="122">
        <v>0.18704999999999927</v>
      </c>
      <c r="AE296" s="73">
        <f t="shared" si="406"/>
        <v>1.8392328599999999</v>
      </c>
      <c r="AF296" s="73"/>
      <c r="AG296" s="73">
        <v>1.7929279399999998</v>
      </c>
      <c r="AH296" s="73"/>
      <c r="AI296" s="73">
        <v>4.6304919999999999E-2</v>
      </c>
      <c r="AJ296" s="122">
        <f>VLOOKUP(C296,'[1]17'!$C$22:$AI$926,29,0)</f>
        <v>1.8392328599999999</v>
      </c>
      <c r="AK296" s="122">
        <f>VLOOKUP(C296,'[1]17'!$C$22:$AI$926,30,0)</f>
        <v>0</v>
      </c>
      <c r="AL296" s="122">
        <f>VLOOKUP(C296,'[1]17'!$C$22:$AI$926,31,0)</f>
        <v>1.7929279399999998</v>
      </c>
      <c r="AM296" s="122">
        <f>VLOOKUP(C296,'[1]17'!$C$22:$AI$926,32,0)</f>
        <v>0</v>
      </c>
      <c r="AN296" s="122">
        <f>VLOOKUP(C296,'[1]17'!$C$22:$AI$926,33,0)</f>
        <v>4.6304919999999999E-2</v>
      </c>
      <c r="AO296" s="122">
        <f t="shared" si="407"/>
        <v>0</v>
      </c>
      <c r="AP296" s="122">
        <f t="shared" si="408"/>
        <v>0</v>
      </c>
      <c r="AQ296" s="122">
        <f t="shared" si="409"/>
        <v>0</v>
      </c>
      <c r="AR296" s="122">
        <f t="shared" si="410"/>
        <v>0</v>
      </c>
      <c r="AS296" s="122">
        <f t="shared" si="411"/>
        <v>0</v>
      </c>
      <c r="AT296" s="122"/>
      <c r="AU296" s="122"/>
      <c r="AV296" s="122"/>
      <c r="AW296" s="122"/>
      <c r="AX296" s="122"/>
      <c r="AY296" s="122"/>
      <c r="AZ296" s="122"/>
      <c r="BA296" s="122"/>
      <c r="BB296" s="122"/>
      <c r="BC296" s="122"/>
    </row>
    <row r="297" spans="1:55" s="90" customFormat="1" ht="93.25" x14ac:dyDescent="0.3">
      <c r="A297" s="106" t="s">
        <v>1660</v>
      </c>
      <c r="B297" s="107" t="s">
        <v>840</v>
      </c>
      <c r="C297" s="108" t="s">
        <v>1283</v>
      </c>
      <c r="D297" s="73">
        <v>0.70467599999999986</v>
      </c>
      <c r="E297" s="73">
        <v>3.1361640000000003E-2</v>
      </c>
      <c r="F297" s="73">
        <v>0</v>
      </c>
      <c r="G297" s="73">
        <v>0</v>
      </c>
      <c r="H297" s="73">
        <v>0</v>
      </c>
      <c r="I297" s="73">
        <v>3.1361640000000003E-2</v>
      </c>
      <c r="J297" s="122">
        <f>VLOOKUP(C297,'[1]17'!$C$22:$N$926,8,0)</f>
        <v>1.380606E-2</v>
      </c>
      <c r="K297" s="122">
        <f>VLOOKUP(C297,'[1]17'!$C$22:$N$926,9,0)</f>
        <v>0</v>
      </c>
      <c r="L297" s="122">
        <f>VLOOKUP(C297,'[1]17'!$C$22:$N$926,10,0)</f>
        <v>0</v>
      </c>
      <c r="M297" s="122">
        <f>VLOOKUP(C297,'[1]17'!$C$22:$N$926,11,0)</f>
        <v>0</v>
      </c>
      <c r="N297" s="122">
        <f>VLOOKUP(C297,'[1]17'!$C$22:$N$926,12,0)</f>
        <v>1.380606E-2</v>
      </c>
      <c r="O297" s="122">
        <f t="shared" si="401"/>
        <v>1.7555580000000001E-2</v>
      </c>
      <c r="P297" s="122">
        <f t="shared" si="402"/>
        <v>0</v>
      </c>
      <c r="Q297" s="122">
        <f t="shared" si="403"/>
        <v>0</v>
      </c>
      <c r="R297" s="122">
        <f t="shared" si="404"/>
        <v>0</v>
      </c>
      <c r="S297" s="122">
        <f t="shared" si="405"/>
        <v>1.7555580000000001E-2</v>
      </c>
      <c r="T297" s="122"/>
      <c r="U297" s="122"/>
      <c r="V297" s="122"/>
      <c r="W297" s="122"/>
      <c r="X297" s="122"/>
      <c r="Y297" s="122"/>
      <c r="Z297" s="122"/>
      <c r="AA297" s="122"/>
      <c r="AB297" s="122"/>
      <c r="AC297" s="122"/>
      <c r="AD297" s="122">
        <v>0.21625</v>
      </c>
      <c r="AE297" s="73">
        <f t="shared" si="406"/>
        <v>0.48787939000000002</v>
      </c>
      <c r="AF297" s="73"/>
      <c r="AG297" s="73">
        <v>0.46174469000000001</v>
      </c>
      <c r="AH297" s="73"/>
      <c r="AI297" s="73">
        <v>2.6134700000000004E-2</v>
      </c>
      <c r="AJ297" s="122">
        <f>VLOOKUP(C297,'[1]17'!$C$22:$AI$926,29,0)</f>
        <v>0.47324973999999997</v>
      </c>
      <c r="AK297" s="122">
        <f>VLOOKUP(C297,'[1]17'!$C$22:$AI$926,30,0)</f>
        <v>0</v>
      </c>
      <c r="AL297" s="122">
        <f>VLOOKUP(C297,'[1]17'!$C$22:$AI$926,31,0)</f>
        <v>0.46174468999999996</v>
      </c>
      <c r="AM297" s="122">
        <f>VLOOKUP(C297,'[1]17'!$C$22:$AI$926,32,0)</f>
        <v>0</v>
      </c>
      <c r="AN297" s="122">
        <f>VLOOKUP(C297,'[1]17'!$C$22:$AI$926,33,0)</f>
        <v>1.1505050000000001E-2</v>
      </c>
      <c r="AO297" s="122">
        <f t="shared" si="407"/>
        <v>1.462965000000005E-2</v>
      </c>
      <c r="AP297" s="122">
        <f t="shared" si="408"/>
        <v>0</v>
      </c>
      <c r="AQ297" s="122">
        <f t="shared" si="409"/>
        <v>0</v>
      </c>
      <c r="AR297" s="122">
        <f t="shared" si="410"/>
        <v>0</v>
      </c>
      <c r="AS297" s="122">
        <f t="shared" si="411"/>
        <v>1.4629650000000003E-2</v>
      </c>
      <c r="AT297" s="122"/>
      <c r="AU297" s="122"/>
      <c r="AV297" s="122"/>
      <c r="AW297" s="122"/>
      <c r="AX297" s="122"/>
      <c r="AY297" s="122"/>
      <c r="AZ297" s="122"/>
      <c r="BA297" s="122"/>
      <c r="BB297" s="122"/>
      <c r="BC297" s="122"/>
    </row>
    <row r="298" spans="1:55" s="90" customFormat="1" ht="62.2" x14ac:dyDescent="0.3">
      <c r="A298" s="106" t="s">
        <v>1661</v>
      </c>
      <c r="B298" s="107" t="s">
        <v>1750</v>
      </c>
      <c r="C298" s="108" t="s">
        <v>1284</v>
      </c>
      <c r="D298" s="73">
        <v>1.2E-2</v>
      </c>
      <c r="E298" s="73">
        <v>3.4611383999999995E-2</v>
      </c>
      <c r="F298" s="73">
        <v>3.4077335999999993E-2</v>
      </c>
      <c r="G298" s="73">
        <v>0</v>
      </c>
      <c r="H298" s="73">
        <v>0</v>
      </c>
      <c r="I298" s="73">
        <v>5.3404799999999997E-4</v>
      </c>
      <c r="J298" s="122">
        <f>VLOOKUP(C298,'[1]17'!$C$22:$N$926,8,0)</f>
        <v>3.4312451999999993E-2</v>
      </c>
      <c r="K298" s="122">
        <f>VLOOKUP(C298,'[1]17'!$C$22:$N$926,9,0)</f>
        <v>3.4077335999999993E-2</v>
      </c>
      <c r="L298" s="122">
        <f>VLOOKUP(C298,'[1]17'!$C$22:$N$926,10,0)</f>
        <v>0</v>
      </c>
      <c r="M298" s="122">
        <f>VLOOKUP(C298,'[1]17'!$C$22:$N$926,11,0)</f>
        <v>0</v>
      </c>
      <c r="N298" s="122">
        <f>VLOOKUP(C298,'[1]17'!$C$22:$N$926,12,0)</f>
        <v>2.35116E-4</v>
      </c>
      <c r="O298" s="122">
        <f t="shared" si="401"/>
        <v>2.9893200000000175E-4</v>
      </c>
      <c r="P298" s="122">
        <f t="shared" si="402"/>
        <v>0</v>
      </c>
      <c r="Q298" s="122">
        <f t="shared" si="403"/>
        <v>0</v>
      </c>
      <c r="R298" s="122">
        <f t="shared" si="404"/>
        <v>0</v>
      </c>
      <c r="S298" s="122">
        <f t="shared" si="405"/>
        <v>2.9893199999999996E-4</v>
      </c>
      <c r="T298" s="122"/>
      <c r="U298" s="122"/>
      <c r="V298" s="122"/>
      <c r="W298" s="122"/>
      <c r="X298" s="122"/>
      <c r="Y298" s="122"/>
      <c r="Z298" s="122"/>
      <c r="AA298" s="122"/>
      <c r="AB298" s="122"/>
      <c r="AC298" s="122"/>
      <c r="AD298" s="122">
        <v>1.0999999999999999E-2</v>
      </c>
      <c r="AE298" s="73">
        <f t="shared" si="406"/>
        <v>0.26063818</v>
      </c>
      <c r="AF298" s="73">
        <v>2.8397780000000001E-2</v>
      </c>
      <c r="AG298" s="73">
        <v>0.23179536000000001</v>
      </c>
      <c r="AH298" s="73"/>
      <c r="AI298" s="73">
        <v>4.4504000000000001E-4</v>
      </c>
      <c r="AJ298" s="122">
        <f>VLOOKUP(C298,'[1]17'!$C$22:$AI$926,29,0)</f>
        <v>0.26038907</v>
      </c>
      <c r="AK298" s="122">
        <f>VLOOKUP(C298,'[1]17'!$C$22:$AI$926,30,0)</f>
        <v>2.8397780000000001E-2</v>
      </c>
      <c r="AL298" s="122">
        <f>VLOOKUP(C298,'[1]17'!$C$22:$AI$926,31,0)</f>
        <v>0.23179536000000001</v>
      </c>
      <c r="AM298" s="122">
        <f>VLOOKUP(C298,'[1]17'!$C$22:$AI$926,32,0)</f>
        <v>0</v>
      </c>
      <c r="AN298" s="122">
        <f>VLOOKUP(C298,'[1]17'!$C$22:$AI$926,33,0)</f>
        <v>1.9593E-4</v>
      </c>
      <c r="AO298" s="122">
        <f t="shared" si="407"/>
        <v>2.4910999999999683E-4</v>
      </c>
      <c r="AP298" s="122">
        <f t="shared" si="408"/>
        <v>0</v>
      </c>
      <c r="AQ298" s="122">
        <f t="shared" si="409"/>
        <v>0</v>
      </c>
      <c r="AR298" s="122">
        <f t="shared" si="410"/>
        <v>0</v>
      </c>
      <c r="AS298" s="122">
        <f t="shared" si="411"/>
        <v>2.4910999999999998E-4</v>
      </c>
      <c r="AT298" s="122"/>
      <c r="AU298" s="122"/>
      <c r="AV298" s="122"/>
      <c r="AW298" s="122"/>
      <c r="AX298" s="122"/>
      <c r="AY298" s="122"/>
      <c r="AZ298" s="122"/>
      <c r="BA298" s="122"/>
      <c r="BB298" s="122"/>
      <c r="BC298" s="122"/>
    </row>
    <row r="299" spans="1:55" s="90" customFormat="1" ht="93.25" x14ac:dyDescent="0.3">
      <c r="A299" s="106" t="s">
        <v>1660</v>
      </c>
      <c r="B299" s="107" t="s">
        <v>841</v>
      </c>
      <c r="C299" s="108" t="s">
        <v>1285</v>
      </c>
      <c r="D299" s="73">
        <v>0.46832399999999996</v>
      </c>
      <c r="E299" s="73">
        <v>0</v>
      </c>
      <c r="F299" s="73">
        <v>0</v>
      </c>
      <c r="G299" s="73">
        <v>0</v>
      </c>
      <c r="H299" s="73">
        <v>0</v>
      </c>
      <c r="I299" s="73">
        <v>0</v>
      </c>
      <c r="J299" s="122">
        <f>VLOOKUP(C299,'[1]17'!$C$22:$N$926,8,0)</f>
        <v>0.30004799999999998</v>
      </c>
      <c r="K299" s="122">
        <f>VLOOKUP(C299,'[1]17'!$C$22:$N$926,9,0)</f>
        <v>0</v>
      </c>
      <c r="L299" s="122">
        <f>VLOOKUP(C299,'[1]17'!$C$22:$N$926,10,0)</f>
        <v>0</v>
      </c>
      <c r="M299" s="122">
        <f>VLOOKUP(C299,'[1]17'!$C$22:$N$926,11,0)</f>
        <v>0.30004799999999998</v>
      </c>
      <c r="N299" s="122">
        <f>VLOOKUP(C299,'[1]17'!$C$22:$N$926,12,0)</f>
        <v>0</v>
      </c>
      <c r="O299" s="122">
        <f t="shared" si="401"/>
        <v>-0.30004799999999998</v>
      </c>
      <c r="P299" s="122">
        <f t="shared" si="402"/>
        <v>0</v>
      </c>
      <c r="Q299" s="122">
        <f t="shared" si="403"/>
        <v>0</v>
      </c>
      <c r="R299" s="122">
        <f t="shared" si="404"/>
        <v>-0.30004799999999998</v>
      </c>
      <c r="S299" s="122">
        <f t="shared" si="405"/>
        <v>0</v>
      </c>
      <c r="T299" s="122"/>
      <c r="U299" s="122"/>
      <c r="V299" s="122"/>
      <c r="W299" s="122"/>
      <c r="X299" s="122"/>
      <c r="Y299" s="122"/>
      <c r="Z299" s="122"/>
      <c r="AA299" s="122"/>
      <c r="AB299" s="122"/>
      <c r="AC299" s="122"/>
      <c r="AD299" s="122">
        <v>0.39027000000000001</v>
      </c>
      <c r="AE299" s="73">
        <f t="shared" si="406"/>
        <v>0</v>
      </c>
      <c r="AF299" s="73"/>
      <c r="AG299" s="73"/>
      <c r="AH299" s="73"/>
      <c r="AI299" s="73">
        <v>0</v>
      </c>
      <c r="AJ299" s="122">
        <f>VLOOKUP(C299,'[1]17'!$C$22:$AI$926,29,0)</f>
        <v>0</v>
      </c>
      <c r="AK299" s="122">
        <f>VLOOKUP(C299,'[1]17'!$C$22:$AI$926,30,0)</f>
        <v>0</v>
      </c>
      <c r="AL299" s="122">
        <f>VLOOKUP(C299,'[1]17'!$C$22:$AI$926,31,0)</f>
        <v>0</v>
      </c>
      <c r="AM299" s="122">
        <f>VLOOKUP(C299,'[1]17'!$C$22:$AI$926,32,0)</f>
        <v>0</v>
      </c>
      <c r="AN299" s="122">
        <f>VLOOKUP(C299,'[1]17'!$C$22:$AI$926,33,0)</f>
        <v>0</v>
      </c>
      <c r="AO299" s="122">
        <f t="shared" si="407"/>
        <v>0</v>
      </c>
      <c r="AP299" s="122">
        <f t="shared" si="408"/>
        <v>0</v>
      </c>
      <c r="AQ299" s="122">
        <f t="shared" si="409"/>
        <v>0</v>
      </c>
      <c r="AR299" s="122">
        <f t="shared" si="410"/>
        <v>0</v>
      </c>
      <c r="AS299" s="122">
        <f t="shared" si="411"/>
        <v>0</v>
      </c>
      <c r="AT299" s="122"/>
      <c r="AU299" s="122"/>
      <c r="AV299" s="122"/>
      <c r="AW299" s="122"/>
      <c r="AX299" s="122"/>
      <c r="AY299" s="122"/>
      <c r="AZ299" s="122"/>
      <c r="BA299" s="122"/>
      <c r="BB299" s="122"/>
      <c r="BC299" s="122"/>
    </row>
    <row r="300" spans="1:55" s="90" customFormat="1" ht="46.65" x14ac:dyDescent="0.3">
      <c r="A300" s="106" t="s">
        <v>1660</v>
      </c>
      <c r="B300" s="107" t="s">
        <v>842</v>
      </c>
      <c r="C300" s="108" t="s">
        <v>1286</v>
      </c>
      <c r="D300" s="73">
        <v>52.02203999999999</v>
      </c>
      <c r="E300" s="73">
        <v>2.3152435800000002</v>
      </c>
      <c r="F300" s="73">
        <v>0</v>
      </c>
      <c r="G300" s="73">
        <v>0</v>
      </c>
      <c r="H300" s="73">
        <v>0</v>
      </c>
      <c r="I300" s="73">
        <v>2.3152435800000002</v>
      </c>
      <c r="J300" s="122">
        <f>VLOOKUP(C300,'[1]17'!$C$22:$N$926,8,0)</f>
        <v>1.0192196040000001</v>
      </c>
      <c r="K300" s="122">
        <f>VLOOKUP(C300,'[1]17'!$C$22:$N$926,9,0)</f>
        <v>0</v>
      </c>
      <c r="L300" s="122">
        <f>VLOOKUP(C300,'[1]17'!$C$22:$N$926,10,0)</f>
        <v>0</v>
      </c>
      <c r="M300" s="122">
        <f>VLOOKUP(C300,'[1]17'!$C$22:$N$926,11,0)</f>
        <v>0</v>
      </c>
      <c r="N300" s="122">
        <f>VLOOKUP(C300,'[1]17'!$C$22:$N$926,12,0)</f>
        <v>1.0192196040000001</v>
      </c>
      <c r="O300" s="122">
        <f t="shared" si="401"/>
        <v>1.2960239760000001</v>
      </c>
      <c r="P300" s="122">
        <f t="shared" si="402"/>
        <v>0</v>
      </c>
      <c r="Q300" s="122">
        <f t="shared" si="403"/>
        <v>0</v>
      </c>
      <c r="R300" s="122">
        <f t="shared" si="404"/>
        <v>0</v>
      </c>
      <c r="S300" s="122">
        <f t="shared" si="405"/>
        <v>1.2960239760000001</v>
      </c>
      <c r="T300" s="122"/>
      <c r="U300" s="122"/>
      <c r="V300" s="122"/>
      <c r="W300" s="122"/>
      <c r="X300" s="122"/>
      <c r="Y300" s="122"/>
      <c r="Z300" s="122"/>
      <c r="AA300" s="122"/>
      <c r="AB300" s="122"/>
      <c r="AC300" s="122"/>
      <c r="AD300" s="122">
        <v>43.351699999999994</v>
      </c>
      <c r="AE300" s="73">
        <f t="shared" si="406"/>
        <v>1.9293696500000002</v>
      </c>
      <c r="AF300" s="73"/>
      <c r="AG300" s="73"/>
      <c r="AH300" s="73"/>
      <c r="AI300" s="73">
        <v>1.9293696500000002</v>
      </c>
      <c r="AJ300" s="122">
        <f>VLOOKUP(C300,'[1]17'!$C$22:$AI$926,29,0)</f>
        <v>0.84934967000000006</v>
      </c>
      <c r="AK300" s="122">
        <f>VLOOKUP(C300,'[1]17'!$C$22:$AI$926,30,0)</f>
        <v>0</v>
      </c>
      <c r="AL300" s="122">
        <f>VLOOKUP(C300,'[1]17'!$C$22:$AI$926,31,0)</f>
        <v>0</v>
      </c>
      <c r="AM300" s="122">
        <f>VLOOKUP(C300,'[1]17'!$C$22:$AI$926,32,0)</f>
        <v>0</v>
      </c>
      <c r="AN300" s="122">
        <f>VLOOKUP(C300,'[1]17'!$C$22:$AI$926,33,0)</f>
        <v>0.84934967000000006</v>
      </c>
      <c r="AO300" s="122">
        <f t="shared" si="407"/>
        <v>1.0800199800000001</v>
      </c>
      <c r="AP300" s="122">
        <f t="shared" si="408"/>
        <v>0</v>
      </c>
      <c r="AQ300" s="122">
        <f t="shared" si="409"/>
        <v>0</v>
      </c>
      <c r="AR300" s="122">
        <f t="shared" si="410"/>
        <v>0</v>
      </c>
      <c r="AS300" s="122">
        <f t="shared" si="411"/>
        <v>1.0800199800000001</v>
      </c>
      <c r="AT300" s="122"/>
      <c r="AU300" s="122"/>
      <c r="AV300" s="122"/>
      <c r="AW300" s="122"/>
      <c r="AX300" s="122"/>
      <c r="AY300" s="122"/>
      <c r="AZ300" s="122"/>
      <c r="BA300" s="122"/>
      <c r="BB300" s="122"/>
      <c r="BC300" s="122"/>
    </row>
    <row r="301" spans="1:55" s="90" customFormat="1" ht="93.25" x14ac:dyDescent="0.3">
      <c r="A301" s="106" t="s">
        <v>1660</v>
      </c>
      <c r="B301" s="107" t="s">
        <v>843</v>
      </c>
      <c r="C301" s="108" t="s">
        <v>1287</v>
      </c>
      <c r="D301" s="73">
        <v>0.57247199999999998</v>
      </c>
      <c r="E301" s="73">
        <v>0.39552829199999995</v>
      </c>
      <c r="F301" s="73">
        <v>0</v>
      </c>
      <c r="G301" s="73">
        <v>0</v>
      </c>
      <c r="H301" s="73">
        <v>0.37531199999999998</v>
      </c>
      <c r="I301" s="73">
        <v>2.0216291999999993E-2</v>
      </c>
      <c r="J301" s="122">
        <f>VLOOKUP(C301,'[1]17'!$C$22:$N$926,8,0)</f>
        <v>0.38652791999999997</v>
      </c>
      <c r="K301" s="122">
        <f>VLOOKUP(C301,'[1]17'!$C$22:$N$926,9,0)</f>
        <v>0</v>
      </c>
      <c r="L301" s="122">
        <f>VLOOKUP(C301,'[1]17'!$C$22:$N$926,10,0)</f>
        <v>0</v>
      </c>
      <c r="M301" s="122">
        <f>VLOOKUP(C301,'[1]17'!$C$22:$N$926,11,0)</f>
        <v>0.37531199999999998</v>
      </c>
      <c r="N301" s="122">
        <f>VLOOKUP(C301,'[1]17'!$C$22:$N$926,12,0)</f>
        <v>1.1215919999999997E-2</v>
      </c>
      <c r="O301" s="122">
        <f t="shared" si="401"/>
        <v>9.0003719999999787E-3</v>
      </c>
      <c r="P301" s="122">
        <f t="shared" si="402"/>
        <v>0</v>
      </c>
      <c r="Q301" s="122">
        <f t="shared" si="403"/>
        <v>0</v>
      </c>
      <c r="R301" s="122">
        <f t="shared" si="404"/>
        <v>0</v>
      </c>
      <c r="S301" s="122">
        <f t="shared" si="405"/>
        <v>9.0003719999999961E-3</v>
      </c>
      <c r="T301" s="122"/>
      <c r="U301" s="122"/>
      <c r="V301" s="122"/>
      <c r="W301" s="122"/>
      <c r="X301" s="122"/>
      <c r="Y301" s="122"/>
      <c r="Z301" s="122"/>
      <c r="AA301" s="122"/>
      <c r="AB301" s="122"/>
      <c r="AC301" s="122"/>
      <c r="AD301" s="122">
        <v>0.47706000000000004</v>
      </c>
      <c r="AE301" s="73">
        <f t="shared" si="406"/>
        <v>0.37091694000000003</v>
      </c>
      <c r="AF301" s="73"/>
      <c r="AG301" s="73">
        <v>0.35407003000000004</v>
      </c>
      <c r="AH301" s="73"/>
      <c r="AI301" s="73">
        <v>1.6846909999999996E-2</v>
      </c>
      <c r="AJ301" s="122">
        <f>VLOOKUP(C301,'[1]17'!$C$22:$AI$926,29,0)</f>
        <v>0.36341663000000002</v>
      </c>
      <c r="AK301" s="122">
        <f>VLOOKUP(C301,'[1]17'!$C$22:$AI$926,30,0)</f>
        <v>0</v>
      </c>
      <c r="AL301" s="122">
        <f>VLOOKUP(C301,'[1]17'!$C$22:$AI$926,31,0)</f>
        <v>0.35407003000000004</v>
      </c>
      <c r="AM301" s="122">
        <f>VLOOKUP(C301,'[1]17'!$C$22:$AI$926,32,0)</f>
        <v>0</v>
      </c>
      <c r="AN301" s="122">
        <f>VLOOKUP(C301,'[1]17'!$C$22:$AI$926,33,0)</f>
        <v>9.3465999999999983E-3</v>
      </c>
      <c r="AO301" s="122">
        <f t="shared" si="407"/>
        <v>7.50031000000001E-3</v>
      </c>
      <c r="AP301" s="122">
        <f t="shared" si="408"/>
        <v>0</v>
      </c>
      <c r="AQ301" s="122">
        <f t="shared" si="409"/>
        <v>0</v>
      </c>
      <c r="AR301" s="122">
        <f t="shared" si="410"/>
        <v>0</v>
      </c>
      <c r="AS301" s="122">
        <f t="shared" si="411"/>
        <v>7.5003099999999979E-3</v>
      </c>
      <c r="AT301" s="122"/>
      <c r="AU301" s="122"/>
      <c r="AV301" s="122"/>
      <c r="AW301" s="122"/>
      <c r="AX301" s="122"/>
      <c r="AY301" s="122"/>
      <c r="AZ301" s="122"/>
      <c r="BA301" s="122"/>
      <c r="BB301" s="122"/>
      <c r="BC301" s="122"/>
    </row>
    <row r="302" spans="1:55" s="90" customFormat="1" ht="93.25" x14ac:dyDescent="0.3">
      <c r="A302" s="106" t="s">
        <v>1660</v>
      </c>
      <c r="B302" s="107" t="s">
        <v>844</v>
      </c>
      <c r="C302" s="108" t="s">
        <v>1288</v>
      </c>
      <c r="D302" s="73">
        <v>2.7140759999999999</v>
      </c>
      <c r="E302" s="73">
        <v>0.20110366000000002</v>
      </c>
      <c r="F302" s="73">
        <v>8.0313579999999996E-2</v>
      </c>
      <c r="G302" s="73">
        <v>0</v>
      </c>
      <c r="H302" s="73">
        <v>0</v>
      </c>
      <c r="I302" s="73">
        <v>0.12079008000000001</v>
      </c>
      <c r="J302" s="122">
        <f>VLOOKUP(C302,'[1]17'!$C$22:$N$926,8,0)</f>
        <v>5.3174364000000002E-2</v>
      </c>
      <c r="K302" s="122">
        <f>VLOOKUP(C302,'[1]17'!$C$22:$N$926,9,0)</f>
        <v>0</v>
      </c>
      <c r="L302" s="122">
        <f>VLOOKUP(C302,'[1]17'!$C$22:$N$926,10,0)</f>
        <v>0</v>
      </c>
      <c r="M302" s="122">
        <f>VLOOKUP(C302,'[1]17'!$C$22:$N$926,11,0)</f>
        <v>0</v>
      </c>
      <c r="N302" s="122">
        <f>VLOOKUP(C302,'[1]17'!$C$22:$N$926,12,0)</f>
        <v>5.3174363999999995E-2</v>
      </c>
      <c r="O302" s="122">
        <f t="shared" si="401"/>
        <v>0.14792929600000002</v>
      </c>
      <c r="P302" s="122">
        <f t="shared" si="402"/>
        <v>8.0313579999999996E-2</v>
      </c>
      <c r="Q302" s="122">
        <f t="shared" si="403"/>
        <v>0</v>
      </c>
      <c r="R302" s="122">
        <f t="shared" si="404"/>
        <v>0</v>
      </c>
      <c r="S302" s="122">
        <f t="shared" si="405"/>
        <v>6.761571600000002E-2</v>
      </c>
      <c r="T302" s="122"/>
      <c r="U302" s="122"/>
      <c r="V302" s="122"/>
      <c r="W302" s="122"/>
      <c r="X302" s="122"/>
      <c r="Y302" s="122"/>
      <c r="Z302" s="122"/>
      <c r="AA302" s="122"/>
      <c r="AB302" s="122"/>
      <c r="AC302" s="122"/>
      <c r="AD302" s="122">
        <v>2.2617299999999996</v>
      </c>
      <c r="AE302" s="73">
        <f t="shared" si="406"/>
        <v>0.16758637999999998</v>
      </c>
      <c r="AF302" s="73">
        <v>6.692797999999997E-2</v>
      </c>
      <c r="AG302" s="73"/>
      <c r="AH302" s="73"/>
      <c r="AI302" s="73">
        <v>0.10065840000000001</v>
      </c>
      <c r="AJ302" s="122">
        <f>VLOOKUP(C302,'[1]17'!$C$22:$AI$926,29,0)</f>
        <v>4.4311969999999999E-2</v>
      </c>
      <c r="AK302" s="122">
        <f>VLOOKUP(C302,'[1]17'!$C$22:$AI$926,30,0)</f>
        <v>0</v>
      </c>
      <c r="AL302" s="122">
        <f>VLOOKUP(C302,'[1]17'!$C$22:$AI$926,31,0)</f>
        <v>0</v>
      </c>
      <c r="AM302" s="122">
        <f>VLOOKUP(C302,'[1]17'!$C$22:$AI$926,32,0)</f>
        <v>0</v>
      </c>
      <c r="AN302" s="122">
        <f>VLOOKUP(C302,'[1]17'!$C$22:$AI$926,33,0)</f>
        <v>4.4311969999999999E-2</v>
      </c>
      <c r="AO302" s="122">
        <f t="shared" si="407"/>
        <v>0.12327440999999997</v>
      </c>
      <c r="AP302" s="122">
        <f t="shared" si="408"/>
        <v>6.692797999999997E-2</v>
      </c>
      <c r="AQ302" s="122">
        <f t="shared" si="409"/>
        <v>0</v>
      </c>
      <c r="AR302" s="122">
        <f t="shared" si="410"/>
        <v>0</v>
      </c>
      <c r="AS302" s="122">
        <f t="shared" si="411"/>
        <v>5.634643000000001E-2</v>
      </c>
      <c r="AT302" s="122"/>
      <c r="AU302" s="122"/>
      <c r="AV302" s="122"/>
      <c r="AW302" s="122"/>
      <c r="AX302" s="122"/>
      <c r="AY302" s="122"/>
      <c r="AZ302" s="122"/>
      <c r="BA302" s="122"/>
      <c r="BB302" s="122"/>
      <c r="BC302" s="122"/>
    </row>
    <row r="303" spans="1:55" s="90" customFormat="1" ht="93.25" x14ac:dyDescent="0.3">
      <c r="A303" s="106" t="s">
        <v>1660</v>
      </c>
      <c r="B303" s="107" t="s">
        <v>845</v>
      </c>
      <c r="C303" s="108" t="s">
        <v>1289</v>
      </c>
      <c r="D303" s="73">
        <v>1.4573880000000001</v>
      </c>
      <c r="E303" s="73">
        <v>0.66495713999999995</v>
      </c>
      <c r="F303" s="73">
        <v>0</v>
      </c>
      <c r="G303" s="73">
        <v>0</v>
      </c>
      <c r="H303" s="73">
        <v>0.60009599999999996</v>
      </c>
      <c r="I303" s="73">
        <v>6.4861139999999998E-2</v>
      </c>
      <c r="J303" s="122">
        <f>VLOOKUP(C303,'[1]17'!$C$22:$N$926,8,0)</f>
        <v>0.62864926799999987</v>
      </c>
      <c r="K303" s="122">
        <f>VLOOKUP(C303,'[1]17'!$C$22:$N$926,9,0)</f>
        <v>0</v>
      </c>
      <c r="L303" s="122">
        <f>VLOOKUP(C303,'[1]17'!$C$22:$N$926,10,0)</f>
        <v>0</v>
      </c>
      <c r="M303" s="122">
        <f>VLOOKUP(C303,'[1]17'!$C$22:$N$926,11,0)</f>
        <v>0.60009599999999996</v>
      </c>
      <c r="N303" s="122">
        <f>VLOOKUP(C303,'[1]17'!$C$22:$N$926,12,0)</f>
        <v>2.8553267999999996E-2</v>
      </c>
      <c r="O303" s="122">
        <f t="shared" si="401"/>
        <v>3.6307872000000074E-2</v>
      </c>
      <c r="P303" s="122">
        <f t="shared" si="402"/>
        <v>0</v>
      </c>
      <c r="Q303" s="122">
        <f t="shared" si="403"/>
        <v>0</v>
      </c>
      <c r="R303" s="122">
        <f t="shared" si="404"/>
        <v>0</v>
      </c>
      <c r="S303" s="122">
        <f t="shared" si="405"/>
        <v>3.6307872000000005E-2</v>
      </c>
      <c r="T303" s="122"/>
      <c r="U303" s="122"/>
      <c r="V303" s="122"/>
      <c r="W303" s="122"/>
      <c r="X303" s="122"/>
      <c r="Y303" s="122"/>
      <c r="Z303" s="122"/>
      <c r="AA303" s="122"/>
      <c r="AB303" s="122"/>
      <c r="AC303" s="122"/>
      <c r="AD303" s="122">
        <v>1.2144900000000001</v>
      </c>
      <c r="AE303" s="73">
        <f t="shared" si="406"/>
        <v>5.405095E-2</v>
      </c>
      <c r="AF303" s="73"/>
      <c r="AG303" s="73"/>
      <c r="AH303" s="73"/>
      <c r="AI303" s="73">
        <v>5.405095E-2</v>
      </c>
      <c r="AJ303" s="122">
        <f>VLOOKUP(C303,'[1]17'!$C$22:$AI$926,29,0)</f>
        <v>2.3794389999999999E-2</v>
      </c>
      <c r="AK303" s="122">
        <f>VLOOKUP(C303,'[1]17'!$C$22:$AI$926,30,0)</f>
        <v>0</v>
      </c>
      <c r="AL303" s="122">
        <f>VLOOKUP(C303,'[1]17'!$C$22:$AI$926,31,0)</f>
        <v>0</v>
      </c>
      <c r="AM303" s="122">
        <f>VLOOKUP(C303,'[1]17'!$C$22:$AI$926,32,0)</f>
        <v>0</v>
      </c>
      <c r="AN303" s="122">
        <f>VLOOKUP(C303,'[1]17'!$C$22:$AI$926,33,0)</f>
        <v>2.3794389999999999E-2</v>
      </c>
      <c r="AO303" s="122">
        <f t="shared" si="407"/>
        <v>3.0256560000000002E-2</v>
      </c>
      <c r="AP303" s="122">
        <f t="shared" si="408"/>
        <v>0</v>
      </c>
      <c r="AQ303" s="122">
        <f t="shared" si="409"/>
        <v>0</v>
      </c>
      <c r="AR303" s="122">
        <f t="shared" si="410"/>
        <v>0</v>
      </c>
      <c r="AS303" s="122">
        <f t="shared" si="411"/>
        <v>3.0256560000000002E-2</v>
      </c>
      <c r="AT303" s="122"/>
      <c r="AU303" s="122"/>
      <c r="AV303" s="122"/>
      <c r="AW303" s="122"/>
      <c r="AX303" s="122"/>
      <c r="AY303" s="122"/>
      <c r="AZ303" s="122"/>
      <c r="BA303" s="122"/>
      <c r="BB303" s="122"/>
      <c r="BC303" s="122"/>
    </row>
    <row r="304" spans="1:55" s="90" customFormat="1" ht="62.2" x14ac:dyDescent="0.3">
      <c r="A304" s="106" t="s">
        <v>1660</v>
      </c>
      <c r="B304" s="107" t="s">
        <v>1751</v>
      </c>
      <c r="C304" s="108" t="s">
        <v>1290</v>
      </c>
      <c r="D304" s="73">
        <v>3.1613159999999998</v>
      </c>
      <c r="E304" s="73">
        <v>3.0443790479999997</v>
      </c>
      <c r="F304" s="73">
        <v>6.3625370000000001E-2</v>
      </c>
      <c r="G304" s="73">
        <v>2.8777395099999996</v>
      </c>
      <c r="H304" s="73">
        <v>0</v>
      </c>
      <c r="I304" s="73">
        <v>0.10301416800000002</v>
      </c>
      <c r="J304" s="122">
        <f>VLOOKUP(C304,'[1]17'!$C$22:$N$926,8,0)</f>
        <v>6.1936739999999997E-2</v>
      </c>
      <c r="K304" s="122">
        <f>VLOOKUP(C304,'[1]17'!$C$22:$N$926,9,0)</f>
        <v>0</v>
      </c>
      <c r="L304" s="122">
        <f>VLOOKUP(C304,'[1]17'!$C$22:$N$926,10,0)</f>
        <v>0</v>
      </c>
      <c r="M304" s="122">
        <f>VLOOKUP(C304,'[1]17'!$C$22:$N$926,11,0)</f>
        <v>0</v>
      </c>
      <c r="N304" s="122">
        <f>VLOOKUP(C304,'[1]17'!$C$22:$N$926,12,0)</f>
        <v>6.1936740000000004E-2</v>
      </c>
      <c r="O304" s="122">
        <f t="shared" si="401"/>
        <v>2.9824423079999995</v>
      </c>
      <c r="P304" s="122">
        <f t="shared" si="402"/>
        <v>6.3625370000000001E-2</v>
      </c>
      <c r="Q304" s="122">
        <f t="shared" si="403"/>
        <v>2.8777395099999996</v>
      </c>
      <c r="R304" s="122">
        <f t="shared" si="404"/>
        <v>0</v>
      </c>
      <c r="S304" s="122">
        <f t="shared" si="405"/>
        <v>4.1077428000000013E-2</v>
      </c>
      <c r="T304" s="122"/>
      <c r="U304" s="122"/>
      <c r="V304" s="122"/>
      <c r="W304" s="122"/>
      <c r="X304" s="122"/>
      <c r="Y304" s="122"/>
      <c r="Z304" s="122"/>
      <c r="AA304" s="122"/>
      <c r="AB304" s="122"/>
      <c r="AC304" s="122"/>
      <c r="AD304" s="122">
        <v>2.6444299999999998</v>
      </c>
      <c r="AE304" s="73">
        <f t="shared" si="406"/>
        <v>2.5369825399999999</v>
      </c>
      <c r="AF304" s="73">
        <v>5.30211399999998E-2</v>
      </c>
      <c r="AG304" s="73">
        <v>2.3981162600000001</v>
      </c>
      <c r="AH304" s="73"/>
      <c r="AI304" s="73">
        <v>8.5845140000000014E-2</v>
      </c>
      <c r="AJ304" s="122">
        <f>VLOOKUP(C304,'[1]17'!$C$22:$AI$926,29,0)</f>
        <v>5.1613949999999999E-2</v>
      </c>
      <c r="AK304" s="122">
        <f>VLOOKUP(C304,'[1]17'!$C$22:$AI$926,30,0)</f>
        <v>0</v>
      </c>
      <c r="AL304" s="122">
        <f>VLOOKUP(C304,'[1]17'!$C$22:$AI$926,31,0)</f>
        <v>0</v>
      </c>
      <c r="AM304" s="122">
        <f>VLOOKUP(C304,'[1]17'!$C$22:$AI$926,32,0)</f>
        <v>0</v>
      </c>
      <c r="AN304" s="122">
        <f>VLOOKUP(C304,'[1]17'!$C$22:$AI$926,33,0)</f>
        <v>5.1613950000000006E-2</v>
      </c>
      <c r="AO304" s="122">
        <f t="shared" si="407"/>
        <v>2.4853685899999998</v>
      </c>
      <c r="AP304" s="122">
        <f t="shared" si="408"/>
        <v>5.30211399999998E-2</v>
      </c>
      <c r="AQ304" s="122">
        <f t="shared" si="409"/>
        <v>2.3981162600000001</v>
      </c>
      <c r="AR304" s="122">
        <f t="shared" si="410"/>
        <v>0</v>
      </c>
      <c r="AS304" s="122">
        <f t="shared" si="411"/>
        <v>3.4231190000000009E-2</v>
      </c>
      <c r="AT304" s="122"/>
      <c r="AU304" s="122"/>
      <c r="AV304" s="122"/>
      <c r="AW304" s="122"/>
      <c r="AX304" s="122"/>
      <c r="AY304" s="122"/>
      <c r="AZ304" s="122"/>
      <c r="BA304" s="122"/>
      <c r="BB304" s="122"/>
      <c r="BC304" s="122"/>
    </row>
    <row r="305" spans="1:55" s="90" customFormat="1" ht="124.35" x14ac:dyDescent="0.3">
      <c r="A305" s="106" t="s">
        <v>1661</v>
      </c>
      <c r="B305" s="107" t="s">
        <v>846</v>
      </c>
      <c r="C305" s="108" t="s">
        <v>1291</v>
      </c>
      <c r="D305" s="73">
        <v>0.24906</v>
      </c>
      <c r="E305" s="73">
        <v>0.103670436</v>
      </c>
      <c r="F305" s="73">
        <v>9.2586000000000002E-2</v>
      </c>
      <c r="G305" s="73">
        <v>0</v>
      </c>
      <c r="H305" s="73">
        <v>0</v>
      </c>
      <c r="I305" s="73">
        <v>1.1084436E-2</v>
      </c>
      <c r="J305" s="122">
        <f>VLOOKUP(C305,'[1]17'!$C$22:$N$926,8,0)</f>
        <v>9.2211887999999992E-2</v>
      </c>
      <c r="K305" s="122">
        <f>VLOOKUP(C305,'[1]17'!$C$22:$N$926,9,0)</f>
        <v>8.7332279999999984E-2</v>
      </c>
      <c r="L305" s="122">
        <f>VLOOKUP(C305,'[1]17'!$C$22:$N$926,10,0)</f>
        <v>0</v>
      </c>
      <c r="M305" s="122">
        <f>VLOOKUP(C305,'[1]17'!$C$22:$N$926,11,0)</f>
        <v>0</v>
      </c>
      <c r="N305" s="122">
        <f>VLOOKUP(C305,'[1]17'!$C$22:$N$926,12,0)</f>
        <v>4.8796079999999997E-3</v>
      </c>
      <c r="O305" s="122">
        <f t="shared" si="401"/>
        <v>1.1458548000000013E-2</v>
      </c>
      <c r="P305" s="122">
        <f t="shared" si="402"/>
        <v>5.2537200000000173E-3</v>
      </c>
      <c r="Q305" s="122">
        <f t="shared" si="403"/>
        <v>0</v>
      </c>
      <c r="R305" s="122">
        <f t="shared" si="404"/>
        <v>0</v>
      </c>
      <c r="S305" s="122">
        <f t="shared" si="405"/>
        <v>6.2048279999999999E-3</v>
      </c>
      <c r="T305" s="122"/>
      <c r="U305" s="122"/>
      <c r="V305" s="122"/>
      <c r="W305" s="122"/>
      <c r="X305" s="122"/>
      <c r="Y305" s="122"/>
      <c r="Z305" s="122"/>
      <c r="AA305" s="122"/>
      <c r="AB305" s="122"/>
      <c r="AC305" s="122"/>
      <c r="AD305" s="122">
        <v>0.20755000000000004</v>
      </c>
      <c r="AE305" s="73">
        <f t="shared" si="406"/>
        <v>1.361513E-2</v>
      </c>
      <c r="AF305" s="73">
        <v>4.3781000000000002E-3</v>
      </c>
      <c r="AG305" s="73"/>
      <c r="AH305" s="73"/>
      <c r="AI305" s="73">
        <v>9.2370300000000002E-3</v>
      </c>
      <c r="AJ305" s="122">
        <f>VLOOKUP(C305,'[1]17'!$C$22:$AI$926,29,0)</f>
        <v>4.0663399999999999E-3</v>
      </c>
      <c r="AK305" s="122">
        <f>VLOOKUP(C305,'[1]17'!$C$22:$AI$926,30,0)</f>
        <v>0</v>
      </c>
      <c r="AL305" s="122">
        <f>VLOOKUP(C305,'[1]17'!$C$22:$AI$926,31,0)</f>
        <v>0</v>
      </c>
      <c r="AM305" s="122">
        <f>VLOOKUP(C305,'[1]17'!$C$22:$AI$926,32,0)</f>
        <v>0</v>
      </c>
      <c r="AN305" s="122">
        <f>VLOOKUP(C305,'[1]17'!$C$22:$AI$926,33,0)</f>
        <v>4.0663399999999999E-3</v>
      </c>
      <c r="AO305" s="122">
        <f t="shared" si="407"/>
        <v>9.5487899999999997E-3</v>
      </c>
      <c r="AP305" s="122">
        <f t="shared" si="408"/>
        <v>4.3781000000000002E-3</v>
      </c>
      <c r="AQ305" s="122">
        <f t="shared" si="409"/>
        <v>0</v>
      </c>
      <c r="AR305" s="122">
        <f t="shared" si="410"/>
        <v>0</v>
      </c>
      <c r="AS305" s="122">
        <f t="shared" si="411"/>
        <v>5.1706900000000004E-3</v>
      </c>
      <c r="AT305" s="122"/>
      <c r="AU305" s="122"/>
      <c r="AV305" s="122"/>
      <c r="AW305" s="122"/>
      <c r="AX305" s="122"/>
      <c r="AY305" s="122"/>
      <c r="AZ305" s="122"/>
      <c r="BA305" s="122"/>
      <c r="BB305" s="122"/>
      <c r="BC305" s="122"/>
    </row>
    <row r="306" spans="1:55" s="90" customFormat="1" ht="124.35" x14ac:dyDescent="0.3">
      <c r="A306" s="106" t="s">
        <v>1661</v>
      </c>
      <c r="B306" s="107" t="s">
        <v>847</v>
      </c>
      <c r="C306" s="108" t="s">
        <v>1292</v>
      </c>
      <c r="D306" s="73">
        <v>0</v>
      </c>
      <c r="E306" s="73">
        <v>0.15886992000000003</v>
      </c>
      <c r="F306" s="73">
        <v>0.15886992000000003</v>
      </c>
      <c r="G306" s="73">
        <v>0</v>
      </c>
      <c r="H306" s="73">
        <v>0</v>
      </c>
      <c r="I306" s="73">
        <v>0</v>
      </c>
      <c r="J306" s="122">
        <f>VLOOKUP(C306,'[1]17'!$C$22:$N$926,8,0)</f>
        <v>0.15361593600000001</v>
      </c>
      <c r="K306" s="122">
        <f>VLOOKUP(C306,'[1]17'!$C$22:$N$926,9,0)</f>
        <v>0.15361593599999998</v>
      </c>
      <c r="L306" s="122">
        <f>VLOOKUP(C306,'[1]17'!$C$22:$N$926,10,0)</f>
        <v>0</v>
      </c>
      <c r="M306" s="122">
        <f>VLOOKUP(C306,'[1]17'!$C$22:$N$926,11,0)</f>
        <v>0</v>
      </c>
      <c r="N306" s="122">
        <f>VLOOKUP(C306,'[1]17'!$C$22:$N$926,12,0)</f>
        <v>0</v>
      </c>
      <c r="O306" s="122">
        <f t="shared" si="401"/>
        <v>5.2539840000000171E-3</v>
      </c>
      <c r="P306" s="122">
        <f t="shared" si="402"/>
        <v>5.2539840000000448E-3</v>
      </c>
      <c r="Q306" s="122">
        <f t="shared" si="403"/>
        <v>0</v>
      </c>
      <c r="R306" s="122">
        <f t="shared" si="404"/>
        <v>0</v>
      </c>
      <c r="S306" s="122">
        <f t="shared" si="405"/>
        <v>0</v>
      </c>
      <c r="T306" s="122"/>
      <c r="U306" s="122"/>
      <c r="V306" s="122"/>
      <c r="W306" s="122"/>
      <c r="X306" s="122"/>
      <c r="Y306" s="122"/>
      <c r="Z306" s="122"/>
      <c r="AA306" s="122"/>
      <c r="AB306" s="122"/>
      <c r="AC306" s="122"/>
      <c r="AD306" s="122">
        <v>0</v>
      </c>
      <c r="AE306" s="73">
        <f t="shared" si="406"/>
        <v>0.1323916</v>
      </c>
      <c r="AF306" s="73">
        <v>0.1323916</v>
      </c>
      <c r="AG306" s="73"/>
      <c r="AH306" s="73"/>
      <c r="AI306" s="73">
        <v>0</v>
      </c>
      <c r="AJ306" s="122">
        <f>VLOOKUP(C306,'[1]17'!$C$22:$AI$926,29,0)</f>
        <v>0.12801328000000001</v>
      </c>
      <c r="AK306" s="122">
        <f>VLOOKUP(C306,'[1]17'!$C$22:$AI$926,30,0)</f>
        <v>0.12801328000000001</v>
      </c>
      <c r="AL306" s="122">
        <f>VLOOKUP(C306,'[1]17'!$C$22:$AI$926,31,0)</f>
        <v>0</v>
      </c>
      <c r="AM306" s="122">
        <f>VLOOKUP(C306,'[1]17'!$C$22:$AI$926,32,0)</f>
        <v>0</v>
      </c>
      <c r="AN306" s="122">
        <f>VLOOKUP(C306,'[1]17'!$C$22:$AI$926,33,0)</f>
        <v>0</v>
      </c>
      <c r="AO306" s="122">
        <f t="shared" si="407"/>
        <v>4.3783199999999911E-3</v>
      </c>
      <c r="AP306" s="122">
        <f t="shared" si="408"/>
        <v>4.3783199999999911E-3</v>
      </c>
      <c r="AQ306" s="122">
        <f t="shared" si="409"/>
        <v>0</v>
      </c>
      <c r="AR306" s="122">
        <f t="shared" si="410"/>
        <v>0</v>
      </c>
      <c r="AS306" s="122">
        <f t="shared" si="411"/>
        <v>0</v>
      </c>
      <c r="AT306" s="122"/>
      <c r="AU306" s="122"/>
      <c r="AV306" s="122"/>
      <c r="AW306" s="122"/>
      <c r="AX306" s="122"/>
      <c r="AY306" s="122"/>
      <c r="AZ306" s="122"/>
      <c r="BA306" s="122"/>
      <c r="BB306" s="122"/>
      <c r="BC306" s="122"/>
    </row>
    <row r="307" spans="1:55" s="90" customFormat="1" ht="62.2" x14ac:dyDescent="0.3">
      <c r="A307" s="106" t="s">
        <v>1661</v>
      </c>
      <c r="B307" s="107" t="s">
        <v>848</v>
      </c>
      <c r="C307" s="108" t="s">
        <v>1293</v>
      </c>
      <c r="D307" s="73">
        <v>0</v>
      </c>
      <c r="E307" s="73">
        <v>5.1089159999999998E-3</v>
      </c>
      <c r="F307" s="73">
        <v>5.1089159999999998E-3</v>
      </c>
      <c r="G307" s="73">
        <v>0</v>
      </c>
      <c r="H307" s="73">
        <v>0</v>
      </c>
      <c r="I307" s="73">
        <v>0</v>
      </c>
      <c r="J307" s="122">
        <f>VLOOKUP(C307,'[1]17'!$C$22:$N$926,8,0)</f>
        <v>5.1089159999999998E-3</v>
      </c>
      <c r="K307" s="122">
        <f>VLOOKUP(C307,'[1]17'!$C$22:$N$926,9,0)</f>
        <v>5.1089159999999998E-3</v>
      </c>
      <c r="L307" s="122">
        <f>VLOOKUP(C307,'[1]17'!$C$22:$N$926,10,0)</f>
        <v>0</v>
      </c>
      <c r="M307" s="122">
        <f>VLOOKUP(C307,'[1]17'!$C$22:$N$926,11,0)</f>
        <v>0</v>
      </c>
      <c r="N307" s="122">
        <f>VLOOKUP(C307,'[1]17'!$C$22:$N$926,12,0)</f>
        <v>0</v>
      </c>
      <c r="O307" s="122">
        <f t="shared" si="401"/>
        <v>0</v>
      </c>
      <c r="P307" s="122">
        <f t="shared" si="402"/>
        <v>0</v>
      </c>
      <c r="Q307" s="122">
        <f t="shared" si="403"/>
        <v>0</v>
      </c>
      <c r="R307" s="122">
        <f t="shared" si="404"/>
        <v>0</v>
      </c>
      <c r="S307" s="122">
        <f t="shared" si="405"/>
        <v>0</v>
      </c>
      <c r="T307" s="122"/>
      <c r="U307" s="122"/>
      <c r="V307" s="122"/>
      <c r="W307" s="122"/>
      <c r="X307" s="122"/>
      <c r="Y307" s="122"/>
      <c r="Z307" s="122"/>
      <c r="AA307" s="122"/>
      <c r="AB307" s="122"/>
      <c r="AC307" s="122"/>
      <c r="AD307" s="122">
        <v>0</v>
      </c>
      <c r="AE307" s="73">
        <f t="shared" si="406"/>
        <v>0</v>
      </c>
      <c r="AF307" s="73"/>
      <c r="AG307" s="73"/>
      <c r="AH307" s="73"/>
      <c r="AI307" s="73">
        <v>0</v>
      </c>
      <c r="AJ307" s="122">
        <f>VLOOKUP(C307,'[1]17'!$C$22:$AI$926,29,0)</f>
        <v>0</v>
      </c>
      <c r="AK307" s="122">
        <f>VLOOKUP(C307,'[1]17'!$C$22:$AI$926,30,0)</f>
        <v>0</v>
      </c>
      <c r="AL307" s="122">
        <f>VLOOKUP(C307,'[1]17'!$C$22:$AI$926,31,0)</f>
        <v>0</v>
      </c>
      <c r="AM307" s="122">
        <f>VLOOKUP(C307,'[1]17'!$C$22:$AI$926,32,0)</f>
        <v>0</v>
      </c>
      <c r="AN307" s="122">
        <f>VLOOKUP(C307,'[1]17'!$C$22:$AI$926,33,0)</f>
        <v>0</v>
      </c>
      <c r="AO307" s="122">
        <f t="shared" si="407"/>
        <v>0</v>
      </c>
      <c r="AP307" s="122">
        <f t="shared" si="408"/>
        <v>0</v>
      </c>
      <c r="AQ307" s="122">
        <f t="shared" si="409"/>
        <v>0</v>
      </c>
      <c r="AR307" s="122">
        <f t="shared" si="410"/>
        <v>0</v>
      </c>
      <c r="AS307" s="122">
        <f t="shared" si="411"/>
        <v>0</v>
      </c>
      <c r="AT307" s="122"/>
      <c r="AU307" s="122"/>
      <c r="AV307" s="122"/>
      <c r="AW307" s="122"/>
      <c r="AX307" s="122"/>
      <c r="AY307" s="122"/>
      <c r="AZ307" s="122"/>
      <c r="BA307" s="122"/>
      <c r="BB307" s="122"/>
      <c r="BC307" s="122"/>
    </row>
    <row r="308" spans="1:55" s="90" customFormat="1" ht="62.2" x14ac:dyDescent="0.3">
      <c r="A308" s="106" t="s">
        <v>1661</v>
      </c>
      <c r="B308" s="107" t="s">
        <v>849</v>
      </c>
      <c r="C308" s="108" t="s">
        <v>1294</v>
      </c>
      <c r="D308" s="73">
        <v>0</v>
      </c>
      <c r="E308" s="73">
        <v>5.1094319999999997E-3</v>
      </c>
      <c r="F308" s="73">
        <v>5.1094319999999997E-3</v>
      </c>
      <c r="G308" s="73">
        <v>0</v>
      </c>
      <c r="H308" s="73">
        <v>0</v>
      </c>
      <c r="I308" s="73">
        <v>0</v>
      </c>
      <c r="J308" s="122">
        <f>VLOOKUP(C308,'[1]17'!$C$22:$N$926,8,0)</f>
        <v>5.1094319999999997E-3</v>
      </c>
      <c r="K308" s="122">
        <f>VLOOKUP(C308,'[1]17'!$C$22:$N$926,9,0)</f>
        <v>5.1094319999999997E-3</v>
      </c>
      <c r="L308" s="122">
        <f>VLOOKUP(C308,'[1]17'!$C$22:$N$926,10,0)</f>
        <v>0</v>
      </c>
      <c r="M308" s="122">
        <f>VLOOKUP(C308,'[1]17'!$C$22:$N$926,11,0)</f>
        <v>0</v>
      </c>
      <c r="N308" s="122">
        <f>VLOOKUP(C308,'[1]17'!$C$22:$N$926,12,0)</f>
        <v>0</v>
      </c>
      <c r="O308" s="122">
        <f t="shared" si="401"/>
        <v>0</v>
      </c>
      <c r="P308" s="122">
        <f t="shared" si="402"/>
        <v>0</v>
      </c>
      <c r="Q308" s="122">
        <f t="shared" si="403"/>
        <v>0</v>
      </c>
      <c r="R308" s="122">
        <f t="shared" si="404"/>
        <v>0</v>
      </c>
      <c r="S308" s="122">
        <f t="shared" si="405"/>
        <v>0</v>
      </c>
      <c r="T308" s="122"/>
      <c r="U308" s="122"/>
      <c r="V308" s="122"/>
      <c r="W308" s="122"/>
      <c r="X308" s="122"/>
      <c r="Y308" s="122"/>
      <c r="Z308" s="122"/>
      <c r="AA308" s="122"/>
      <c r="AB308" s="122"/>
      <c r="AC308" s="122"/>
      <c r="AD308" s="122">
        <v>0</v>
      </c>
      <c r="AE308" s="73">
        <f t="shared" si="406"/>
        <v>0</v>
      </c>
      <c r="AF308" s="73"/>
      <c r="AG308" s="73"/>
      <c r="AH308" s="73"/>
      <c r="AI308" s="73">
        <v>0</v>
      </c>
      <c r="AJ308" s="122">
        <f>VLOOKUP(C308,'[1]17'!$C$22:$AI$926,29,0)</f>
        <v>0</v>
      </c>
      <c r="AK308" s="122">
        <f>VLOOKUP(C308,'[1]17'!$C$22:$AI$926,30,0)</f>
        <v>0</v>
      </c>
      <c r="AL308" s="122">
        <f>VLOOKUP(C308,'[1]17'!$C$22:$AI$926,31,0)</f>
        <v>0</v>
      </c>
      <c r="AM308" s="122">
        <f>VLOOKUP(C308,'[1]17'!$C$22:$AI$926,32,0)</f>
        <v>0</v>
      </c>
      <c r="AN308" s="122">
        <f>VLOOKUP(C308,'[1]17'!$C$22:$AI$926,33,0)</f>
        <v>0</v>
      </c>
      <c r="AO308" s="122">
        <f t="shared" si="407"/>
        <v>0</v>
      </c>
      <c r="AP308" s="122">
        <f t="shared" si="408"/>
        <v>0</v>
      </c>
      <c r="AQ308" s="122">
        <f t="shared" si="409"/>
        <v>0</v>
      </c>
      <c r="AR308" s="122">
        <f t="shared" si="410"/>
        <v>0</v>
      </c>
      <c r="AS308" s="122">
        <f t="shared" si="411"/>
        <v>0</v>
      </c>
      <c r="AT308" s="122"/>
      <c r="AU308" s="122"/>
      <c r="AV308" s="122"/>
      <c r="AW308" s="122"/>
      <c r="AX308" s="122"/>
      <c r="AY308" s="122"/>
      <c r="AZ308" s="122"/>
      <c r="BA308" s="122"/>
      <c r="BB308" s="122"/>
      <c r="BC308" s="122"/>
    </row>
    <row r="309" spans="1:55" s="90" customFormat="1" ht="62.2" x14ac:dyDescent="0.3">
      <c r="A309" s="106" t="s">
        <v>1660</v>
      </c>
      <c r="B309" s="107" t="s">
        <v>850</v>
      </c>
      <c r="C309" s="108" t="s">
        <v>1295</v>
      </c>
      <c r="D309" s="73">
        <v>0</v>
      </c>
      <c r="E309" s="73">
        <v>3.14070903</v>
      </c>
      <c r="F309" s="73">
        <v>7.9185050000000007E-2</v>
      </c>
      <c r="G309" s="73">
        <v>3.06152398</v>
      </c>
      <c r="H309" s="73">
        <v>0</v>
      </c>
      <c r="I309" s="73">
        <v>0</v>
      </c>
      <c r="J309" s="122">
        <f>VLOOKUP(C309,'[1]17'!$C$22:$N$926,8,0)</f>
        <v>0</v>
      </c>
      <c r="K309" s="122">
        <f>VLOOKUP(C309,'[1]17'!$C$22:$N$926,9,0)</f>
        <v>0</v>
      </c>
      <c r="L309" s="122">
        <f>VLOOKUP(C309,'[1]17'!$C$22:$N$926,10,0)</f>
        <v>0</v>
      </c>
      <c r="M309" s="122">
        <f>VLOOKUP(C309,'[1]17'!$C$22:$N$926,11,0)</f>
        <v>0</v>
      </c>
      <c r="N309" s="122">
        <f>VLOOKUP(C309,'[1]17'!$C$22:$N$926,12,0)</f>
        <v>0</v>
      </c>
      <c r="O309" s="122">
        <f t="shared" si="401"/>
        <v>3.14070903</v>
      </c>
      <c r="P309" s="122">
        <f t="shared" si="402"/>
        <v>7.9185050000000007E-2</v>
      </c>
      <c r="Q309" s="122">
        <f t="shared" si="403"/>
        <v>3.06152398</v>
      </c>
      <c r="R309" s="122">
        <f t="shared" si="404"/>
        <v>0</v>
      </c>
      <c r="S309" s="122">
        <f t="shared" si="405"/>
        <v>0</v>
      </c>
      <c r="T309" s="122"/>
      <c r="U309" s="122"/>
      <c r="V309" s="122"/>
      <c r="W309" s="122"/>
      <c r="X309" s="122"/>
      <c r="Y309" s="122"/>
      <c r="Z309" s="122"/>
      <c r="AA309" s="122"/>
      <c r="AB309" s="122"/>
      <c r="AC309" s="122"/>
      <c r="AD309" s="122">
        <v>0</v>
      </c>
      <c r="AE309" s="73">
        <f t="shared" si="406"/>
        <v>3.25507502</v>
      </c>
      <c r="AF309" s="73">
        <v>6.5987540000000067E-2</v>
      </c>
      <c r="AG309" s="73">
        <v>3.18908748</v>
      </c>
      <c r="AH309" s="73"/>
      <c r="AI309" s="73">
        <v>0</v>
      </c>
      <c r="AJ309" s="122">
        <f>VLOOKUP(C309,'[1]17'!$C$22:$AI$926,29,0)</f>
        <v>0</v>
      </c>
      <c r="AK309" s="122">
        <f>VLOOKUP(C309,'[1]17'!$C$22:$AI$926,30,0)</f>
        <v>0</v>
      </c>
      <c r="AL309" s="122">
        <f>VLOOKUP(C309,'[1]17'!$C$22:$AI$926,31,0)</f>
        <v>0</v>
      </c>
      <c r="AM309" s="122">
        <f>VLOOKUP(C309,'[1]17'!$C$22:$AI$926,32,0)</f>
        <v>0</v>
      </c>
      <c r="AN309" s="122">
        <f>VLOOKUP(C309,'[1]17'!$C$22:$AI$926,33,0)</f>
        <v>0</v>
      </c>
      <c r="AO309" s="122">
        <f t="shared" si="407"/>
        <v>3.25507502</v>
      </c>
      <c r="AP309" s="122">
        <f t="shared" si="408"/>
        <v>6.5987540000000067E-2</v>
      </c>
      <c r="AQ309" s="122">
        <f t="shared" si="409"/>
        <v>3.18908748</v>
      </c>
      <c r="AR309" s="122">
        <f t="shared" si="410"/>
        <v>0</v>
      </c>
      <c r="AS309" s="122">
        <f t="shared" si="411"/>
        <v>0</v>
      </c>
      <c r="AT309" s="122"/>
      <c r="AU309" s="122"/>
      <c r="AV309" s="122"/>
      <c r="AW309" s="122"/>
      <c r="AX309" s="122"/>
      <c r="AY309" s="122"/>
      <c r="AZ309" s="122"/>
      <c r="BA309" s="122"/>
      <c r="BB309" s="122"/>
      <c r="BC309" s="122"/>
    </row>
    <row r="310" spans="1:55" s="90" customFormat="1" ht="93.25" x14ac:dyDescent="0.3">
      <c r="A310" s="106" t="s">
        <v>1661</v>
      </c>
      <c r="B310" s="107" t="s">
        <v>851</v>
      </c>
      <c r="C310" s="108" t="s">
        <v>1296</v>
      </c>
      <c r="D310" s="73">
        <v>0</v>
      </c>
      <c r="E310" s="73">
        <v>0.160785228</v>
      </c>
      <c r="F310" s="73">
        <v>0.160785228</v>
      </c>
      <c r="G310" s="73">
        <v>0</v>
      </c>
      <c r="H310" s="73">
        <v>0</v>
      </c>
      <c r="I310" s="73">
        <v>0</v>
      </c>
      <c r="J310" s="122">
        <f>VLOOKUP(C310,'[1]17'!$C$22:$N$926,8,0)</f>
        <v>0</v>
      </c>
      <c r="K310" s="122">
        <f>VLOOKUP(C310,'[1]17'!$C$22:$N$926,9,0)</f>
        <v>0</v>
      </c>
      <c r="L310" s="122">
        <f>VLOOKUP(C310,'[1]17'!$C$22:$N$926,10,0)</f>
        <v>0</v>
      </c>
      <c r="M310" s="122">
        <f>VLOOKUP(C310,'[1]17'!$C$22:$N$926,11,0)</f>
        <v>0</v>
      </c>
      <c r="N310" s="122">
        <f>VLOOKUP(C310,'[1]17'!$C$22:$N$926,12,0)</f>
        <v>0</v>
      </c>
      <c r="O310" s="122">
        <f t="shared" si="401"/>
        <v>0.160785228</v>
      </c>
      <c r="P310" s="122">
        <f t="shared" si="402"/>
        <v>0.160785228</v>
      </c>
      <c r="Q310" s="122">
        <f t="shared" si="403"/>
        <v>0</v>
      </c>
      <c r="R310" s="122">
        <f t="shared" si="404"/>
        <v>0</v>
      </c>
      <c r="S310" s="122">
        <f t="shared" si="405"/>
        <v>0</v>
      </c>
      <c r="T310" s="122"/>
      <c r="U310" s="122"/>
      <c r="V310" s="122"/>
      <c r="W310" s="122"/>
      <c r="X310" s="122"/>
      <c r="Y310" s="122"/>
      <c r="Z310" s="122"/>
      <c r="AA310" s="122"/>
      <c r="AB310" s="122"/>
      <c r="AC310" s="122"/>
      <c r="AD310" s="122">
        <v>0</v>
      </c>
      <c r="AE310" s="73">
        <f t="shared" si="406"/>
        <v>0.13398769000000002</v>
      </c>
      <c r="AF310" s="73">
        <v>0.13398769000000002</v>
      </c>
      <c r="AG310" s="73"/>
      <c r="AH310" s="73"/>
      <c r="AI310" s="73">
        <v>0</v>
      </c>
      <c r="AJ310" s="122">
        <f>VLOOKUP(C310,'[1]17'!$C$22:$AI$926,29,0)</f>
        <v>0.10446564999999999</v>
      </c>
      <c r="AK310" s="122">
        <f>VLOOKUP(C310,'[1]17'!$C$22:$AI$926,30,0)</f>
        <v>0.10446564999999999</v>
      </c>
      <c r="AL310" s="122">
        <f>VLOOKUP(C310,'[1]17'!$C$22:$AI$926,31,0)</f>
        <v>0</v>
      </c>
      <c r="AM310" s="122">
        <f>VLOOKUP(C310,'[1]17'!$C$22:$AI$926,32,0)</f>
        <v>0</v>
      </c>
      <c r="AN310" s="122">
        <f>VLOOKUP(C310,'[1]17'!$C$22:$AI$926,33,0)</f>
        <v>0</v>
      </c>
      <c r="AO310" s="122">
        <f t="shared" si="407"/>
        <v>2.9522040000000027E-2</v>
      </c>
      <c r="AP310" s="122">
        <f t="shared" si="408"/>
        <v>2.9522040000000027E-2</v>
      </c>
      <c r="AQ310" s="122">
        <f t="shared" si="409"/>
        <v>0</v>
      </c>
      <c r="AR310" s="122">
        <f t="shared" si="410"/>
        <v>0</v>
      </c>
      <c r="AS310" s="122">
        <f t="shared" si="411"/>
        <v>0</v>
      </c>
      <c r="AT310" s="122"/>
      <c r="AU310" s="122"/>
      <c r="AV310" s="122"/>
      <c r="AW310" s="122"/>
      <c r="AX310" s="122"/>
      <c r="AY310" s="122"/>
      <c r="AZ310" s="122"/>
      <c r="BA310" s="122"/>
      <c r="BB310" s="122"/>
      <c r="BC310" s="122"/>
    </row>
    <row r="311" spans="1:55" s="90" customFormat="1" ht="93.25" x14ac:dyDescent="0.3">
      <c r="A311" s="106" t="s">
        <v>1661</v>
      </c>
      <c r="B311" s="107" t="s">
        <v>852</v>
      </c>
      <c r="C311" s="108" t="s">
        <v>1297</v>
      </c>
      <c r="D311" s="73">
        <v>0</v>
      </c>
      <c r="E311" s="73">
        <v>0.11204905199999998</v>
      </c>
      <c r="F311" s="73">
        <v>0.11204905199999998</v>
      </c>
      <c r="G311" s="73">
        <v>0</v>
      </c>
      <c r="H311" s="73">
        <v>0</v>
      </c>
      <c r="I311" s="73">
        <v>0</v>
      </c>
      <c r="J311" s="122">
        <f>VLOOKUP(C311,'[1]17'!$C$22:$N$926,8,0)</f>
        <v>0</v>
      </c>
      <c r="K311" s="122">
        <f>VLOOKUP(C311,'[1]17'!$C$22:$N$926,9,0)</f>
        <v>0</v>
      </c>
      <c r="L311" s="122">
        <f>VLOOKUP(C311,'[1]17'!$C$22:$N$926,10,0)</f>
        <v>0</v>
      </c>
      <c r="M311" s="122">
        <f>VLOOKUP(C311,'[1]17'!$C$22:$N$926,11,0)</f>
        <v>0</v>
      </c>
      <c r="N311" s="122">
        <f>VLOOKUP(C311,'[1]17'!$C$22:$N$926,12,0)</f>
        <v>0</v>
      </c>
      <c r="O311" s="122">
        <f t="shared" si="401"/>
        <v>0.11204905199999998</v>
      </c>
      <c r="P311" s="122">
        <f t="shared" si="402"/>
        <v>0.11204905199999998</v>
      </c>
      <c r="Q311" s="122">
        <f t="shared" si="403"/>
        <v>0</v>
      </c>
      <c r="R311" s="122">
        <f t="shared" si="404"/>
        <v>0</v>
      </c>
      <c r="S311" s="122">
        <f t="shared" si="405"/>
        <v>0</v>
      </c>
      <c r="T311" s="122"/>
      <c r="U311" s="122"/>
      <c r="V311" s="122"/>
      <c r="W311" s="122"/>
      <c r="X311" s="122"/>
      <c r="Y311" s="122"/>
      <c r="Z311" s="122"/>
      <c r="AA311" s="122"/>
      <c r="AB311" s="122"/>
      <c r="AC311" s="122"/>
      <c r="AD311" s="122">
        <v>0</v>
      </c>
      <c r="AE311" s="73">
        <f t="shared" si="406"/>
        <v>9.3374209999999999E-2</v>
      </c>
      <c r="AF311" s="73">
        <v>9.3374209999999999E-2</v>
      </c>
      <c r="AG311" s="73"/>
      <c r="AH311" s="73"/>
      <c r="AI311" s="73">
        <v>0</v>
      </c>
      <c r="AJ311" s="122">
        <f>VLOOKUP(C311,'[1]17'!$C$22:$AI$926,29,0)</f>
        <v>8.8945789999999983E-2</v>
      </c>
      <c r="AK311" s="122">
        <f>VLOOKUP(C311,'[1]17'!$C$22:$AI$926,30,0)</f>
        <v>8.8945789999999983E-2</v>
      </c>
      <c r="AL311" s="122">
        <f>VLOOKUP(C311,'[1]17'!$C$22:$AI$926,31,0)</f>
        <v>0</v>
      </c>
      <c r="AM311" s="122">
        <f>VLOOKUP(C311,'[1]17'!$C$22:$AI$926,32,0)</f>
        <v>0</v>
      </c>
      <c r="AN311" s="122">
        <f>VLOOKUP(C311,'[1]17'!$C$22:$AI$926,33,0)</f>
        <v>0</v>
      </c>
      <c r="AO311" s="122">
        <f t="shared" si="407"/>
        <v>4.4284200000000162E-3</v>
      </c>
      <c r="AP311" s="122">
        <f t="shared" si="408"/>
        <v>4.4284200000000162E-3</v>
      </c>
      <c r="AQ311" s="122">
        <f t="shared" si="409"/>
        <v>0</v>
      </c>
      <c r="AR311" s="122">
        <f t="shared" si="410"/>
        <v>0</v>
      </c>
      <c r="AS311" s="122">
        <f t="shared" si="411"/>
        <v>0</v>
      </c>
      <c r="AT311" s="122"/>
      <c r="AU311" s="122"/>
      <c r="AV311" s="122"/>
      <c r="AW311" s="122"/>
      <c r="AX311" s="122"/>
      <c r="AY311" s="122"/>
      <c r="AZ311" s="122"/>
      <c r="BA311" s="122"/>
      <c r="BB311" s="122"/>
      <c r="BC311" s="122"/>
    </row>
    <row r="312" spans="1:55" s="90" customFormat="1" ht="108.8" x14ac:dyDescent="0.3">
      <c r="A312" s="106" t="s">
        <v>1660</v>
      </c>
      <c r="B312" s="107" t="s">
        <v>853</v>
      </c>
      <c r="C312" s="108" t="s">
        <v>1298</v>
      </c>
      <c r="D312" s="73">
        <v>0</v>
      </c>
      <c r="E312" s="73">
        <v>0.521976</v>
      </c>
      <c r="F312" s="73">
        <v>0</v>
      </c>
      <c r="G312" s="73">
        <v>0</v>
      </c>
      <c r="H312" s="73">
        <v>0.521976</v>
      </c>
      <c r="I312" s="73">
        <v>0</v>
      </c>
      <c r="J312" s="122">
        <f>VLOOKUP(C312,'[1]17'!$C$22:$N$926,8,0)</f>
        <v>0.521976</v>
      </c>
      <c r="K312" s="122">
        <f>VLOOKUP(C312,'[1]17'!$C$22:$N$926,9,0)</f>
        <v>0</v>
      </c>
      <c r="L312" s="122">
        <f>VLOOKUP(C312,'[1]17'!$C$22:$N$926,10,0)</f>
        <v>0</v>
      </c>
      <c r="M312" s="122">
        <f>VLOOKUP(C312,'[1]17'!$C$22:$N$926,11,0)</f>
        <v>0.521976</v>
      </c>
      <c r="N312" s="122">
        <f>VLOOKUP(C312,'[1]17'!$C$22:$N$926,12,0)</f>
        <v>0</v>
      </c>
      <c r="O312" s="122">
        <f t="shared" si="401"/>
        <v>0</v>
      </c>
      <c r="P312" s="122">
        <f t="shared" si="402"/>
        <v>0</v>
      </c>
      <c r="Q312" s="122">
        <f t="shared" si="403"/>
        <v>0</v>
      </c>
      <c r="R312" s="122">
        <f t="shared" si="404"/>
        <v>0</v>
      </c>
      <c r="S312" s="122">
        <f t="shared" si="405"/>
        <v>0</v>
      </c>
      <c r="T312" s="122"/>
      <c r="U312" s="122"/>
      <c r="V312" s="122"/>
      <c r="W312" s="122"/>
      <c r="X312" s="122"/>
      <c r="Y312" s="122"/>
      <c r="Z312" s="122"/>
      <c r="AA312" s="122"/>
      <c r="AB312" s="122"/>
      <c r="AC312" s="122"/>
      <c r="AD312" s="122">
        <v>0</v>
      </c>
      <c r="AE312" s="73">
        <f t="shared" si="406"/>
        <v>0.45403982000000004</v>
      </c>
      <c r="AF312" s="73"/>
      <c r="AG312" s="73">
        <v>0.45403982000000004</v>
      </c>
      <c r="AH312" s="73"/>
      <c r="AI312" s="73">
        <v>0</v>
      </c>
      <c r="AJ312" s="122">
        <f>VLOOKUP(C312,'[1]17'!$C$22:$AI$926,29,0)</f>
        <v>0.45403982000000004</v>
      </c>
      <c r="AK312" s="122">
        <f>VLOOKUP(C312,'[1]17'!$C$22:$AI$926,30,0)</f>
        <v>0</v>
      </c>
      <c r="AL312" s="122">
        <f>VLOOKUP(C312,'[1]17'!$C$22:$AI$926,31,0)</f>
        <v>0.45403982000000004</v>
      </c>
      <c r="AM312" s="122">
        <f>VLOOKUP(C312,'[1]17'!$C$22:$AI$926,32,0)</f>
        <v>0</v>
      </c>
      <c r="AN312" s="122">
        <f>VLOOKUP(C312,'[1]17'!$C$22:$AI$926,33,0)</f>
        <v>0</v>
      </c>
      <c r="AO312" s="122">
        <f t="shared" si="407"/>
        <v>0</v>
      </c>
      <c r="AP312" s="122">
        <f t="shared" si="408"/>
        <v>0</v>
      </c>
      <c r="AQ312" s="122">
        <f t="shared" si="409"/>
        <v>0</v>
      </c>
      <c r="AR312" s="122">
        <f t="shared" si="410"/>
        <v>0</v>
      </c>
      <c r="AS312" s="122">
        <f t="shared" si="411"/>
        <v>0</v>
      </c>
      <c r="AT312" s="122"/>
      <c r="AU312" s="122"/>
      <c r="AV312" s="122"/>
      <c r="AW312" s="122"/>
      <c r="AX312" s="122"/>
      <c r="AY312" s="122"/>
      <c r="AZ312" s="122"/>
      <c r="BA312" s="122"/>
      <c r="BB312" s="122"/>
      <c r="BC312" s="122"/>
    </row>
    <row r="313" spans="1:55" s="90" customFormat="1" ht="46.65" x14ac:dyDescent="0.3">
      <c r="A313" s="106" t="s">
        <v>1660</v>
      </c>
      <c r="B313" s="107" t="s">
        <v>1752</v>
      </c>
      <c r="C313" s="108" t="s">
        <v>1934</v>
      </c>
      <c r="D313" s="73">
        <v>0</v>
      </c>
      <c r="E313" s="73">
        <v>0.30004799999999998</v>
      </c>
      <c r="F313" s="73">
        <v>0</v>
      </c>
      <c r="G313" s="73">
        <v>0</v>
      </c>
      <c r="H313" s="73">
        <v>0.30004799999999998</v>
      </c>
      <c r="I313" s="73">
        <v>0</v>
      </c>
      <c r="J313" s="122"/>
      <c r="K313" s="122"/>
      <c r="L313" s="122"/>
      <c r="M313" s="122"/>
      <c r="N313" s="122"/>
      <c r="O313" s="122">
        <f t="shared" si="401"/>
        <v>0.30004799999999998</v>
      </c>
      <c r="P313" s="122">
        <f t="shared" si="402"/>
        <v>0</v>
      </c>
      <c r="Q313" s="122">
        <f t="shared" si="403"/>
        <v>0</v>
      </c>
      <c r="R313" s="122">
        <f t="shared" si="404"/>
        <v>0.30004799999999998</v>
      </c>
      <c r="S313" s="122">
        <f t="shared" si="405"/>
        <v>0</v>
      </c>
      <c r="T313" s="122"/>
      <c r="U313" s="122"/>
      <c r="V313" s="122"/>
      <c r="W313" s="122"/>
      <c r="X313" s="122"/>
      <c r="Y313" s="122"/>
      <c r="Z313" s="122"/>
      <c r="AA313" s="122"/>
      <c r="AB313" s="122"/>
      <c r="AC313" s="122"/>
      <c r="AD313" s="122">
        <v>0</v>
      </c>
      <c r="AE313" s="73">
        <f t="shared" si="406"/>
        <v>0</v>
      </c>
      <c r="AF313" s="73"/>
      <c r="AG313" s="73"/>
      <c r="AH313" s="73"/>
      <c r="AI313" s="73">
        <v>0</v>
      </c>
      <c r="AJ313" s="122"/>
      <c r="AK313" s="122"/>
      <c r="AL313" s="122"/>
      <c r="AM313" s="122"/>
      <c r="AN313" s="122"/>
      <c r="AO313" s="122">
        <f t="shared" si="407"/>
        <v>0</v>
      </c>
      <c r="AP313" s="122">
        <f t="shared" si="408"/>
        <v>0</v>
      </c>
      <c r="AQ313" s="122">
        <f t="shared" si="409"/>
        <v>0</v>
      </c>
      <c r="AR313" s="122">
        <f t="shared" si="410"/>
        <v>0</v>
      </c>
      <c r="AS313" s="122">
        <f t="shared" si="411"/>
        <v>0</v>
      </c>
      <c r="AT313" s="122"/>
      <c r="AU313" s="122"/>
      <c r="AV313" s="122"/>
      <c r="AW313" s="122"/>
      <c r="AX313" s="122"/>
      <c r="AY313" s="122"/>
      <c r="AZ313" s="122"/>
      <c r="BA313" s="122"/>
      <c r="BB313" s="122"/>
      <c r="BC313" s="122"/>
    </row>
    <row r="314" spans="1:55" s="90" customFormat="1" ht="62.2" x14ac:dyDescent="0.3">
      <c r="A314" s="106" t="s">
        <v>1660</v>
      </c>
      <c r="B314" s="107" t="s">
        <v>1753</v>
      </c>
      <c r="C314" s="108" t="s">
        <v>1935</v>
      </c>
      <c r="D314" s="73">
        <v>0</v>
      </c>
      <c r="E314" s="73">
        <v>0</v>
      </c>
      <c r="F314" s="73">
        <v>0</v>
      </c>
      <c r="G314" s="73">
        <v>0</v>
      </c>
      <c r="H314" s="73">
        <v>0</v>
      </c>
      <c r="I314" s="73">
        <v>0</v>
      </c>
      <c r="J314" s="122"/>
      <c r="K314" s="122"/>
      <c r="L314" s="122"/>
      <c r="M314" s="122"/>
      <c r="N314" s="122"/>
      <c r="O314" s="122">
        <f t="shared" si="401"/>
        <v>0</v>
      </c>
      <c r="P314" s="122">
        <f t="shared" si="402"/>
        <v>0</v>
      </c>
      <c r="Q314" s="122">
        <f t="shared" si="403"/>
        <v>0</v>
      </c>
      <c r="R314" s="122">
        <f t="shared" si="404"/>
        <v>0</v>
      </c>
      <c r="S314" s="122">
        <f t="shared" si="405"/>
        <v>0</v>
      </c>
      <c r="T314" s="122"/>
      <c r="U314" s="122"/>
      <c r="V314" s="122"/>
      <c r="W314" s="122"/>
      <c r="X314" s="122"/>
      <c r="Y314" s="122"/>
      <c r="Z314" s="122"/>
      <c r="AA314" s="122"/>
      <c r="AB314" s="122"/>
      <c r="AC314" s="122"/>
      <c r="AD314" s="122">
        <v>0</v>
      </c>
      <c r="AE314" s="73">
        <f t="shared" si="406"/>
        <v>1.02033942</v>
      </c>
      <c r="AF314" s="73">
        <v>5.0747039999999966E-2</v>
      </c>
      <c r="AG314" s="73">
        <v>0.96959238000000003</v>
      </c>
      <c r="AH314" s="73"/>
      <c r="AI314" s="73">
        <v>0</v>
      </c>
      <c r="AJ314" s="122"/>
      <c r="AK314" s="122"/>
      <c r="AL314" s="122"/>
      <c r="AM314" s="122"/>
      <c r="AN314" s="122"/>
      <c r="AO314" s="122">
        <f t="shared" si="407"/>
        <v>1.02033942</v>
      </c>
      <c r="AP314" s="122">
        <f t="shared" si="408"/>
        <v>5.0747039999999966E-2</v>
      </c>
      <c r="AQ314" s="122">
        <f t="shared" si="409"/>
        <v>0.96959238000000003</v>
      </c>
      <c r="AR314" s="122">
        <f t="shared" si="410"/>
        <v>0</v>
      </c>
      <c r="AS314" s="122">
        <f t="shared" si="411"/>
        <v>0</v>
      </c>
      <c r="AT314" s="122"/>
      <c r="AU314" s="122"/>
      <c r="AV314" s="122"/>
      <c r="AW314" s="122"/>
      <c r="AX314" s="122"/>
      <c r="AY314" s="122"/>
      <c r="AZ314" s="122"/>
      <c r="BA314" s="122"/>
      <c r="BB314" s="122"/>
      <c r="BC314" s="122"/>
    </row>
    <row r="315" spans="1:55" s="90" customFormat="1" ht="30.05" x14ac:dyDescent="0.3">
      <c r="A315" s="103"/>
      <c r="B315" s="110" t="s">
        <v>443</v>
      </c>
      <c r="C315" s="105"/>
      <c r="D315" s="133">
        <f t="shared" ref="D315:BC315" si="412">SUM(D316:D320)</f>
        <v>9.1368599999999986</v>
      </c>
      <c r="E315" s="133">
        <f t="shared" si="412"/>
        <v>6.2754703239999996</v>
      </c>
      <c r="F315" s="133">
        <f t="shared" si="412"/>
        <v>0</v>
      </c>
      <c r="G315" s="133">
        <f t="shared" si="412"/>
        <v>5.8798585599999997</v>
      </c>
      <c r="H315" s="133">
        <f t="shared" si="412"/>
        <v>0</v>
      </c>
      <c r="I315" s="133">
        <f t="shared" si="412"/>
        <v>0.39561176400000003</v>
      </c>
      <c r="J315" s="133">
        <f t="shared" si="412"/>
        <v>2.883470762</v>
      </c>
      <c r="K315" s="133">
        <f t="shared" si="412"/>
        <v>0</v>
      </c>
      <c r="L315" s="133">
        <f t="shared" si="412"/>
        <v>2.70446081</v>
      </c>
      <c r="M315" s="133">
        <f t="shared" si="412"/>
        <v>0</v>
      </c>
      <c r="N315" s="133">
        <f t="shared" si="412"/>
        <v>0.179009952</v>
      </c>
      <c r="O315" s="133">
        <f t="shared" si="412"/>
        <v>3.3919995619999992</v>
      </c>
      <c r="P315" s="133">
        <f t="shared" si="412"/>
        <v>0</v>
      </c>
      <c r="Q315" s="133">
        <f t="shared" si="412"/>
        <v>3.1753977499999997</v>
      </c>
      <c r="R315" s="133">
        <f t="shared" si="412"/>
        <v>0</v>
      </c>
      <c r="S315" s="133">
        <f t="shared" si="412"/>
        <v>0.216601812</v>
      </c>
      <c r="T315" s="133">
        <f t="shared" si="412"/>
        <v>0</v>
      </c>
      <c r="U315" s="133">
        <f t="shared" si="412"/>
        <v>0</v>
      </c>
      <c r="V315" s="133">
        <f t="shared" si="412"/>
        <v>0</v>
      </c>
      <c r="W315" s="133">
        <f t="shared" si="412"/>
        <v>0</v>
      </c>
      <c r="X315" s="133">
        <f t="shared" si="412"/>
        <v>0</v>
      </c>
      <c r="Y315" s="133">
        <f t="shared" si="412"/>
        <v>0</v>
      </c>
      <c r="Z315" s="133">
        <f t="shared" si="412"/>
        <v>0</v>
      </c>
      <c r="AA315" s="133">
        <f t="shared" si="412"/>
        <v>0</v>
      </c>
      <c r="AB315" s="133">
        <f t="shared" si="412"/>
        <v>0</v>
      </c>
      <c r="AC315" s="133">
        <f t="shared" si="412"/>
        <v>0</v>
      </c>
      <c r="AD315" s="133">
        <f t="shared" si="412"/>
        <v>19.805706999999998</v>
      </c>
      <c r="AE315" s="133">
        <f t="shared" si="412"/>
        <v>2.5957387499999998</v>
      </c>
      <c r="AF315" s="133">
        <f t="shared" si="412"/>
        <v>0</v>
      </c>
      <c r="AG315" s="133">
        <f t="shared" si="412"/>
        <v>2.2660622799999999</v>
      </c>
      <c r="AH315" s="133">
        <f t="shared" si="412"/>
        <v>0</v>
      </c>
      <c r="AI315" s="133">
        <f t="shared" si="412"/>
        <v>0.32967647</v>
      </c>
      <c r="AJ315" s="133">
        <f t="shared" si="412"/>
        <v>0.14917496</v>
      </c>
      <c r="AK315" s="133">
        <f t="shared" si="412"/>
        <v>0</v>
      </c>
      <c r="AL315" s="133">
        <f t="shared" si="412"/>
        <v>0</v>
      </c>
      <c r="AM315" s="133">
        <f t="shared" si="412"/>
        <v>0</v>
      </c>
      <c r="AN315" s="133">
        <f t="shared" si="412"/>
        <v>0.14917496</v>
      </c>
      <c r="AO315" s="133">
        <f t="shared" si="412"/>
        <v>2.4465637899999999</v>
      </c>
      <c r="AP315" s="133">
        <f t="shared" si="412"/>
        <v>0</v>
      </c>
      <c r="AQ315" s="133">
        <f t="shared" si="412"/>
        <v>2.2660622799999999</v>
      </c>
      <c r="AR315" s="133">
        <f t="shared" si="412"/>
        <v>0</v>
      </c>
      <c r="AS315" s="133">
        <f t="shared" si="412"/>
        <v>0.18050151000000003</v>
      </c>
      <c r="AT315" s="133">
        <f t="shared" si="412"/>
        <v>0</v>
      </c>
      <c r="AU315" s="133">
        <f t="shared" si="412"/>
        <v>0</v>
      </c>
      <c r="AV315" s="133">
        <f t="shared" si="412"/>
        <v>0</v>
      </c>
      <c r="AW315" s="133">
        <f t="shared" si="412"/>
        <v>0</v>
      </c>
      <c r="AX315" s="133">
        <f t="shared" si="412"/>
        <v>0</v>
      </c>
      <c r="AY315" s="133">
        <f t="shared" si="412"/>
        <v>0</v>
      </c>
      <c r="AZ315" s="133">
        <f t="shared" si="412"/>
        <v>0</v>
      </c>
      <c r="BA315" s="133">
        <f t="shared" si="412"/>
        <v>0</v>
      </c>
      <c r="BB315" s="133">
        <f t="shared" si="412"/>
        <v>0</v>
      </c>
      <c r="BC315" s="133">
        <f t="shared" si="412"/>
        <v>0</v>
      </c>
    </row>
    <row r="316" spans="1:55" s="90" customFormat="1" ht="62.2" x14ac:dyDescent="0.3">
      <c r="A316" s="106" t="s">
        <v>1661</v>
      </c>
      <c r="B316" s="107" t="s">
        <v>79</v>
      </c>
      <c r="C316" s="108" t="s">
        <v>80</v>
      </c>
      <c r="D316" s="73">
        <v>0.15608399999999992</v>
      </c>
      <c r="E316" s="73">
        <v>6.9464879999999998E-3</v>
      </c>
      <c r="F316" s="73">
        <v>0</v>
      </c>
      <c r="G316" s="73">
        <v>0</v>
      </c>
      <c r="H316" s="73">
        <v>0</v>
      </c>
      <c r="I316" s="73">
        <v>6.9464879999999998E-3</v>
      </c>
      <c r="J316" s="122">
        <f>VLOOKUP(C316,'[1]17'!$C$22:$N$926,8,0)</f>
        <v>3.0579840000000001E-3</v>
      </c>
      <c r="K316" s="122">
        <f>VLOOKUP(C316,'[1]17'!$C$22:$N$926,9,0)</f>
        <v>0</v>
      </c>
      <c r="L316" s="122">
        <f>VLOOKUP(C316,'[1]17'!$C$22:$N$926,10,0)</f>
        <v>0</v>
      </c>
      <c r="M316" s="122">
        <f>VLOOKUP(C316,'[1]17'!$C$22:$N$926,11,0)</f>
        <v>0</v>
      </c>
      <c r="N316" s="122">
        <f>VLOOKUP(C316,'[1]17'!$C$22:$N$926,12,0)</f>
        <v>3.0579840000000001E-3</v>
      </c>
      <c r="O316" s="122">
        <f t="shared" ref="O316:O320" si="413">E316-J316</f>
        <v>3.8885039999999997E-3</v>
      </c>
      <c r="P316" s="122">
        <f t="shared" ref="P316:P320" si="414">F316-K316</f>
        <v>0</v>
      </c>
      <c r="Q316" s="122">
        <f t="shared" ref="Q316:Q320" si="415">G316-L316</f>
        <v>0</v>
      </c>
      <c r="R316" s="122">
        <f t="shared" ref="R316:R320" si="416">H316-M316</f>
        <v>0</v>
      </c>
      <c r="S316" s="122">
        <f t="shared" ref="S316:S320" si="417">I316-N316</f>
        <v>3.8885039999999997E-3</v>
      </c>
      <c r="T316" s="122"/>
      <c r="U316" s="122"/>
      <c r="V316" s="122"/>
      <c r="W316" s="122"/>
      <c r="X316" s="122"/>
      <c r="Y316" s="122"/>
      <c r="Z316" s="122"/>
      <c r="AA316" s="122"/>
      <c r="AB316" s="122"/>
      <c r="AC316" s="122"/>
      <c r="AD316" s="122">
        <v>0.14307699999999995</v>
      </c>
      <c r="AE316" s="73">
        <f t="shared" ref="AE316:AE320" si="418">AF316+AG316+AH316+AI316</f>
        <v>0.18911555999999999</v>
      </c>
      <c r="AF316" s="73"/>
      <c r="AG316" s="73">
        <v>0.18332682</v>
      </c>
      <c r="AH316" s="73"/>
      <c r="AI316" s="73">
        <v>5.7887399999999997E-3</v>
      </c>
      <c r="AJ316" s="122">
        <f>VLOOKUP(C316,'[1]17'!$C$22:$AI$926,29,0)</f>
        <v>2.5483200000000002E-3</v>
      </c>
      <c r="AK316" s="122">
        <f>VLOOKUP(C316,'[1]17'!$C$22:$AI$926,30,0)</f>
        <v>0</v>
      </c>
      <c r="AL316" s="122">
        <f>VLOOKUP(C316,'[1]17'!$C$22:$AI$926,31,0)</f>
        <v>0</v>
      </c>
      <c r="AM316" s="122">
        <f>VLOOKUP(C316,'[1]17'!$C$22:$AI$926,32,0)</f>
        <v>0</v>
      </c>
      <c r="AN316" s="122">
        <f>VLOOKUP(C316,'[1]17'!$C$22:$AI$926,33,0)</f>
        <v>2.5483200000000002E-3</v>
      </c>
      <c r="AO316" s="122">
        <f t="shared" ref="AO316:AO320" si="419">AE316-AJ316</f>
        <v>0.18656724</v>
      </c>
      <c r="AP316" s="122">
        <f t="shared" ref="AP316:AP320" si="420">AF316-AK316</f>
        <v>0</v>
      </c>
      <c r="AQ316" s="122">
        <f t="shared" ref="AQ316:AQ320" si="421">AG316-AL316</f>
        <v>0.18332682</v>
      </c>
      <c r="AR316" s="122">
        <f t="shared" ref="AR316:AR320" si="422">AH316-AM316</f>
        <v>0</v>
      </c>
      <c r="AS316" s="122">
        <f t="shared" ref="AS316:AS320" si="423">AI316-AN316</f>
        <v>3.2404199999999995E-3</v>
      </c>
      <c r="AT316" s="122"/>
      <c r="AU316" s="122"/>
      <c r="AV316" s="122"/>
      <c r="AW316" s="122"/>
      <c r="AX316" s="122"/>
      <c r="AY316" s="122"/>
      <c r="AZ316" s="122"/>
      <c r="BA316" s="122"/>
      <c r="BB316" s="122"/>
      <c r="BC316" s="122"/>
    </row>
    <row r="317" spans="1:55" s="90" customFormat="1" ht="62.2" x14ac:dyDescent="0.3">
      <c r="A317" s="106" t="s">
        <v>1661</v>
      </c>
      <c r="B317" s="107" t="s">
        <v>445</v>
      </c>
      <c r="C317" s="108" t="s">
        <v>530</v>
      </c>
      <c r="D317" s="73">
        <v>1.2326519999999999</v>
      </c>
      <c r="E317" s="73">
        <v>3.5343061859999998</v>
      </c>
      <c r="F317" s="73">
        <v>0</v>
      </c>
      <c r="G317" s="73">
        <v>3.38057601</v>
      </c>
      <c r="H317" s="73">
        <v>0</v>
      </c>
      <c r="I317" s="73">
        <v>0.15373017600000002</v>
      </c>
      <c r="J317" s="122">
        <f>VLOOKUP(C317,'[1]17'!$C$22:$N$926,8,0)</f>
        <v>2.7286110020000001</v>
      </c>
      <c r="K317" s="122">
        <f>VLOOKUP(C317,'[1]17'!$C$22:$N$926,9,0)</f>
        <v>0</v>
      </c>
      <c r="L317" s="122">
        <f>VLOOKUP(C317,'[1]17'!$C$22:$N$926,10,0)</f>
        <v>2.70446081</v>
      </c>
      <c r="M317" s="122">
        <f>VLOOKUP(C317,'[1]17'!$C$22:$N$926,11,0)</f>
        <v>0</v>
      </c>
      <c r="N317" s="122">
        <f>VLOOKUP(C317,'[1]17'!$C$22:$N$926,12,0)</f>
        <v>2.4150191999999997E-2</v>
      </c>
      <c r="O317" s="122">
        <f t="shared" si="413"/>
        <v>0.80569518399999973</v>
      </c>
      <c r="P317" s="122">
        <f t="shared" si="414"/>
        <v>0</v>
      </c>
      <c r="Q317" s="122">
        <f t="shared" si="415"/>
        <v>0.67611519999999992</v>
      </c>
      <c r="R317" s="122">
        <f t="shared" si="416"/>
        <v>0</v>
      </c>
      <c r="S317" s="122">
        <f t="shared" si="417"/>
        <v>0.12957998400000004</v>
      </c>
      <c r="T317" s="122"/>
      <c r="U317" s="122"/>
      <c r="V317" s="122"/>
      <c r="W317" s="122"/>
      <c r="X317" s="122"/>
      <c r="Y317" s="122"/>
      <c r="Z317" s="122"/>
      <c r="AA317" s="122"/>
      <c r="AB317" s="122"/>
      <c r="AC317" s="122"/>
      <c r="AD317" s="122">
        <v>5.0000000000000711E-2</v>
      </c>
      <c r="AE317" s="73">
        <f t="shared" si="418"/>
        <v>0.12810848000000002</v>
      </c>
      <c r="AF317" s="73"/>
      <c r="AG317" s="73"/>
      <c r="AH317" s="73"/>
      <c r="AI317" s="73">
        <v>0.12810848000000002</v>
      </c>
      <c r="AJ317" s="122">
        <f>VLOOKUP(C317,'[1]17'!$C$22:$AI$926,29,0)</f>
        <v>2.012516E-2</v>
      </c>
      <c r="AK317" s="122">
        <f>VLOOKUP(C317,'[1]17'!$C$22:$AI$926,30,0)</f>
        <v>0</v>
      </c>
      <c r="AL317" s="122">
        <f>VLOOKUP(C317,'[1]17'!$C$22:$AI$926,31,0)</f>
        <v>0</v>
      </c>
      <c r="AM317" s="122">
        <f>VLOOKUP(C317,'[1]17'!$C$22:$AI$926,32,0)</f>
        <v>0</v>
      </c>
      <c r="AN317" s="122">
        <f>VLOOKUP(C317,'[1]17'!$C$22:$AI$926,33,0)</f>
        <v>2.012516E-2</v>
      </c>
      <c r="AO317" s="122">
        <f t="shared" si="419"/>
        <v>0.10798332000000002</v>
      </c>
      <c r="AP317" s="122">
        <f t="shared" si="420"/>
        <v>0</v>
      </c>
      <c r="AQ317" s="122">
        <f t="shared" si="421"/>
        <v>0</v>
      </c>
      <c r="AR317" s="122">
        <f t="shared" si="422"/>
        <v>0</v>
      </c>
      <c r="AS317" s="122">
        <f t="shared" si="423"/>
        <v>0.10798332000000002</v>
      </c>
      <c r="AT317" s="122"/>
      <c r="AU317" s="122"/>
      <c r="AV317" s="122"/>
      <c r="AW317" s="122"/>
      <c r="AX317" s="122"/>
      <c r="AY317" s="122"/>
      <c r="AZ317" s="122"/>
      <c r="BA317" s="122"/>
      <c r="BB317" s="122"/>
      <c r="BC317" s="122"/>
    </row>
    <row r="318" spans="1:55" s="90" customFormat="1" ht="62.2" x14ac:dyDescent="0.3">
      <c r="A318" s="106" t="s">
        <v>1661</v>
      </c>
      <c r="B318" s="107" t="s">
        <v>444</v>
      </c>
      <c r="C318" s="108" t="s">
        <v>529</v>
      </c>
      <c r="D318" s="73">
        <v>2.6452919999999995</v>
      </c>
      <c r="E318" s="73">
        <v>0.11772883200000001</v>
      </c>
      <c r="F318" s="73">
        <v>0</v>
      </c>
      <c r="G318" s="73">
        <v>0</v>
      </c>
      <c r="H318" s="73">
        <v>0</v>
      </c>
      <c r="I318" s="73">
        <v>0.11772883200000001</v>
      </c>
      <c r="J318" s="122">
        <f>VLOOKUP(C318,'[1]17'!$C$22:$N$926,8,0)</f>
        <v>5.1826728000000002E-2</v>
      </c>
      <c r="K318" s="122">
        <f>VLOOKUP(C318,'[1]17'!$C$22:$N$926,9,0)</f>
        <v>0</v>
      </c>
      <c r="L318" s="122">
        <f>VLOOKUP(C318,'[1]17'!$C$22:$N$926,10,0)</f>
        <v>0</v>
      </c>
      <c r="M318" s="122">
        <f>VLOOKUP(C318,'[1]17'!$C$22:$N$926,11,0)</f>
        <v>0</v>
      </c>
      <c r="N318" s="122">
        <f>VLOOKUP(C318,'[1]17'!$C$22:$N$926,12,0)</f>
        <v>5.1826728000000002E-2</v>
      </c>
      <c r="O318" s="122">
        <f t="shared" si="413"/>
        <v>6.5902104000000003E-2</v>
      </c>
      <c r="P318" s="122">
        <f t="shared" si="414"/>
        <v>0</v>
      </c>
      <c r="Q318" s="122">
        <f t="shared" si="415"/>
        <v>0</v>
      </c>
      <c r="R318" s="122">
        <f t="shared" si="416"/>
        <v>0</v>
      </c>
      <c r="S318" s="122">
        <f t="shared" si="417"/>
        <v>6.5902104000000003E-2</v>
      </c>
      <c r="T318" s="122"/>
      <c r="U318" s="122"/>
      <c r="V318" s="122"/>
      <c r="W318" s="122"/>
      <c r="X318" s="122"/>
      <c r="Y318" s="122"/>
      <c r="Z318" s="122"/>
      <c r="AA318" s="122"/>
      <c r="AB318" s="122"/>
      <c r="AC318" s="122"/>
      <c r="AD318" s="122">
        <v>15.576469999999999</v>
      </c>
      <c r="AE318" s="73">
        <f t="shared" si="418"/>
        <v>9.8107360000000005E-2</v>
      </c>
      <c r="AF318" s="73"/>
      <c r="AG318" s="73"/>
      <c r="AH318" s="73"/>
      <c r="AI318" s="73">
        <v>9.8107360000000005E-2</v>
      </c>
      <c r="AJ318" s="122">
        <f>VLOOKUP(C318,'[1]17'!$C$22:$AI$926,29,0)</f>
        <v>4.3188940000000002E-2</v>
      </c>
      <c r="AK318" s="122">
        <f>VLOOKUP(C318,'[1]17'!$C$22:$AI$926,30,0)</f>
        <v>0</v>
      </c>
      <c r="AL318" s="122">
        <f>VLOOKUP(C318,'[1]17'!$C$22:$AI$926,31,0)</f>
        <v>0</v>
      </c>
      <c r="AM318" s="122">
        <f>VLOOKUP(C318,'[1]17'!$C$22:$AI$926,32,0)</f>
        <v>0</v>
      </c>
      <c r="AN318" s="122">
        <f>VLOOKUP(C318,'[1]17'!$C$22:$AI$926,33,0)</f>
        <v>4.3188940000000002E-2</v>
      </c>
      <c r="AO318" s="122">
        <f t="shared" si="419"/>
        <v>5.4918420000000003E-2</v>
      </c>
      <c r="AP318" s="122">
        <f t="shared" si="420"/>
        <v>0</v>
      </c>
      <c r="AQ318" s="122">
        <f t="shared" si="421"/>
        <v>0</v>
      </c>
      <c r="AR318" s="122">
        <f t="shared" si="422"/>
        <v>0</v>
      </c>
      <c r="AS318" s="122">
        <f t="shared" si="423"/>
        <v>5.4918420000000003E-2</v>
      </c>
      <c r="AT318" s="122"/>
      <c r="AU318" s="122"/>
      <c r="AV318" s="122"/>
      <c r="AW318" s="122"/>
      <c r="AX318" s="122"/>
      <c r="AY318" s="122"/>
      <c r="AZ318" s="122"/>
      <c r="BA318" s="122"/>
      <c r="BB318" s="122"/>
      <c r="BC318" s="122"/>
    </row>
    <row r="319" spans="1:55" s="90" customFormat="1" ht="46.65" x14ac:dyDescent="0.3">
      <c r="A319" s="106" t="s">
        <v>1660</v>
      </c>
      <c r="B319" s="107" t="s">
        <v>854</v>
      </c>
      <c r="C319" s="108" t="s">
        <v>1299</v>
      </c>
      <c r="D319" s="73">
        <v>3.2102879999999994</v>
      </c>
      <c r="E319" s="73">
        <v>2.6164888179999997</v>
      </c>
      <c r="F319" s="73">
        <v>0</v>
      </c>
      <c r="G319" s="73">
        <v>2.4992825499999998</v>
      </c>
      <c r="H319" s="73">
        <v>0</v>
      </c>
      <c r="I319" s="73">
        <v>0.11720626799999999</v>
      </c>
      <c r="J319" s="122">
        <f>VLOOKUP(C319,'[1]17'!$C$22:$N$926,8,0)</f>
        <v>6.2896199999999999E-2</v>
      </c>
      <c r="K319" s="122">
        <f>VLOOKUP(C319,'[1]17'!$C$22:$N$926,9,0)</f>
        <v>0</v>
      </c>
      <c r="L319" s="122">
        <f>VLOOKUP(C319,'[1]17'!$C$22:$N$926,10,0)</f>
        <v>0</v>
      </c>
      <c r="M319" s="122">
        <f>VLOOKUP(C319,'[1]17'!$C$22:$N$926,11,0)</f>
        <v>0</v>
      </c>
      <c r="N319" s="122">
        <f>VLOOKUP(C319,'[1]17'!$C$22:$N$926,12,0)</f>
        <v>6.2896199999999999E-2</v>
      </c>
      <c r="O319" s="122">
        <f t="shared" si="413"/>
        <v>2.5535926179999997</v>
      </c>
      <c r="P319" s="122">
        <f t="shared" si="414"/>
        <v>0</v>
      </c>
      <c r="Q319" s="122">
        <f t="shared" si="415"/>
        <v>2.4992825499999998</v>
      </c>
      <c r="R319" s="122">
        <f t="shared" si="416"/>
        <v>0</v>
      </c>
      <c r="S319" s="122">
        <f t="shared" si="417"/>
        <v>5.4310067999999989E-2</v>
      </c>
      <c r="T319" s="122"/>
      <c r="U319" s="122"/>
      <c r="V319" s="122"/>
      <c r="W319" s="122"/>
      <c r="X319" s="122"/>
      <c r="Y319" s="122"/>
      <c r="Z319" s="122"/>
      <c r="AA319" s="122"/>
      <c r="AB319" s="122"/>
      <c r="AC319" s="122"/>
      <c r="AD319" s="122">
        <v>2.4590399999999994</v>
      </c>
      <c r="AE319" s="73">
        <f t="shared" si="418"/>
        <v>2.1804073499999999</v>
      </c>
      <c r="AF319" s="73"/>
      <c r="AG319" s="73">
        <v>2.0827354599999999</v>
      </c>
      <c r="AH319" s="73"/>
      <c r="AI319" s="73">
        <v>9.7671889999999997E-2</v>
      </c>
      <c r="AJ319" s="122">
        <f>VLOOKUP(C319,'[1]17'!$C$22:$AI$926,29,0)</f>
        <v>5.2413500000000002E-2</v>
      </c>
      <c r="AK319" s="122">
        <f>VLOOKUP(C319,'[1]17'!$C$22:$AI$926,30,0)</f>
        <v>0</v>
      </c>
      <c r="AL319" s="122">
        <f>VLOOKUP(C319,'[1]17'!$C$22:$AI$926,31,0)</f>
        <v>0</v>
      </c>
      <c r="AM319" s="122">
        <f>VLOOKUP(C319,'[1]17'!$C$22:$AI$926,32,0)</f>
        <v>0</v>
      </c>
      <c r="AN319" s="122">
        <f>VLOOKUP(C319,'[1]17'!$C$22:$AI$926,33,0)</f>
        <v>5.2413500000000002E-2</v>
      </c>
      <c r="AO319" s="122">
        <f t="shared" si="419"/>
        <v>2.1279938499999997</v>
      </c>
      <c r="AP319" s="122">
        <f t="shared" si="420"/>
        <v>0</v>
      </c>
      <c r="AQ319" s="122">
        <f t="shared" si="421"/>
        <v>2.0827354599999999</v>
      </c>
      <c r="AR319" s="122">
        <f t="shared" si="422"/>
        <v>0</v>
      </c>
      <c r="AS319" s="122">
        <f t="shared" si="423"/>
        <v>4.5258389999999996E-2</v>
      </c>
      <c r="AT319" s="122"/>
      <c r="AU319" s="122"/>
      <c r="AV319" s="122"/>
      <c r="AW319" s="122"/>
      <c r="AX319" s="122"/>
      <c r="AY319" s="122"/>
      <c r="AZ319" s="122"/>
      <c r="BA319" s="122"/>
      <c r="BB319" s="122"/>
      <c r="BC319" s="122"/>
    </row>
    <row r="320" spans="1:55" s="90" customFormat="1" ht="108.8" x14ac:dyDescent="0.3">
      <c r="A320" s="106" t="s">
        <v>1660</v>
      </c>
      <c r="B320" s="107" t="s">
        <v>855</v>
      </c>
      <c r="C320" s="108" t="s">
        <v>1300</v>
      </c>
      <c r="D320" s="73">
        <v>1.8925439999999998</v>
      </c>
      <c r="E320" s="73">
        <v>0</v>
      </c>
      <c r="F320" s="73">
        <v>0</v>
      </c>
      <c r="G320" s="73">
        <v>0</v>
      </c>
      <c r="H320" s="73">
        <v>0</v>
      </c>
      <c r="I320" s="73">
        <v>0</v>
      </c>
      <c r="J320" s="122">
        <f>VLOOKUP(C320,'[1]17'!$C$22:$N$926,8,0)</f>
        <v>3.7078847999999998E-2</v>
      </c>
      <c r="K320" s="122">
        <f>VLOOKUP(C320,'[1]17'!$C$22:$N$926,9,0)</f>
        <v>0</v>
      </c>
      <c r="L320" s="122">
        <f>VLOOKUP(C320,'[1]17'!$C$22:$N$926,10,0)</f>
        <v>0</v>
      </c>
      <c r="M320" s="122">
        <f>VLOOKUP(C320,'[1]17'!$C$22:$N$926,11,0)</f>
        <v>0</v>
      </c>
      <c r="N320" s="122">
        <f>VLOOKUP(C320,'[1]17'!$C$22:$N$926,12,0)</f>
        <v>3.7078847999999998E-2</v>
      </c>
      <c r="O320" s="122">
        <f t="shared" si="413"/>
        <v>-3.7078847999999998E-2</v>
      </c>
      <c r="P320" s="122">
        <f t="shared" si="414"/>
        <v>0</v>
      </c>
      <c r="Q320" s="122">
        <f t="shared" si="415"/>
        <v>0</v>
      </c>
      <c r="R320" s="122">
        <f t="shared" si="416"/>
        <v>0</v>
      </c>
      <c r="S320" s="122">
        <f t="shared" si="417"/>
        <v>-3.7078847999999998E-2</v>
      </c>
      <c r="T320" s="122"/>
      <c r="U320" s="122"/>
      <c r="V320" s="122"/>
      <c r="W320" s="122"/>
      <c r="X320" s="122"/>
      <c r="Y320" s="122"/>
      <c r="Z320" s="122"/>
      <c r="AA320" s="122"/>
      <c r="AB320" s="122"/>
      <c r="AC320" s="122"/>
      <c r="AD320" s="122">
        <v>1.5771199999999999</v>
      </c>
      <c r="AE320" s="73">
        <f t="shared" si="418"/>
        <v>0</v>
      </c>
      <c r="AF320" s="73"/>
      <c r="AG320" s="73"/>
      <c r="AH320" s="73"/>
      <c r="AI320" s="73">
        <v>0</v>
      </c>
      <c r="AJ320" s="122">
        <f>VLOOKUP(C320,'[1]17'!$C$22:$AI$926,29,0)</f>
        <v>3.0899039999999999E-2</v>
      </c>
      <c r="AK320" s="122">
        <f>VLOOKUP(C320,'[1]17'!$C$22:$AI$926,30,0)</f>
        <v>0</v>
      </c>
      <c r="AL320" s="122">
        <f>VLOOKUP(C320,'[1]17'!$C$22:$AI$926,31,0)</f>
        <v>0</v>
      </c>
      <c r="AM320" s="122">
        <f>VLOOKUP(C320,'[1]17'!$C$22:$AI$926,32,0)</f>
        <v>0</v>
      </c>
      <c r="AN320" s="122">
        <f>VLOOKUP(C320,'[1]17'!$C$22:$AI$926,33,0)</f>
        <v>3.0899039999999999E-2</v>
      </c>
      <c r="AO320" s="122">
        <f t="shared" si="419"/>
        <v>-3.0899039999999999E-2</v>
      </c>
      <c r="AP320" s="122">
        <f t="shared" si="420"/>
        <v>0</v>
      </c>
      <c r="AQ320" s="122">
        <f t="shared" si="421"/>
        <v>0</v>
      </c>
      <c r="AR320" s="122">
        <f t="shared" si="422"/>
        <v>0</v>
      </c>
      <c r="AS320" s="122">
        <f t="shared" si="423"/>
        <v>-3.0899039999999999E-2</v>
      </c>
      <c r="AT320" s="122"/>
      <c r="AU320" s="122"/>
      <c r="AV320" s="122"/>
      <c r="AW320" s="122"/>
      <c r="AX320" s="122"/>
      <c r="AY320" s="122"/>
      <c r="AZ320" s="122"/>
      <c r="BA320" s="122"/>
      <c r="BB320" s="122"/>
      <c r="BC320" s="122"/>
    </row>
    <row r="321" spans="1:55" s="90" customFormat="1" ht="30.05" x14ac:dyDescent="0.3">
      <c r="A321" s="103"/>
      <c r="B321" s="104" t="s">
        <v>81</v>
      </c>
      <c r="C321" s="105"/>
      <c r="D321" s="133">
        <f t="shared" ref="D321:BC321" si="424">SUM(D322:D330)</f>
        <v>5.4620879999999996</v>
      </c>
      <c r="E321" s="133">
        <f t="shared" si="424"/>
        <v>2.7498268320000001</v>
      </c>
      <c r="F321" s="133">
        <f t="shared" si="424"/>
        <v>0.48190303999999995</v>
      </c>
      <c r="G321" s="133">
        <f t="shared" si="424"/>
        <v>0.19400242000000001</v>
      </c>
      <c r="H321" s="133">
        <f t="shared" si="424"/>
        <v>1.9145334000000001</v>
      </c>
      <c r="I321" s="133">
        <f t="shared" si="424"/>
        <v>0.15938797199999999</v>
      </c>
      <c r="J321" s="133">
        <f t="shared" si="424"/>
        <v>2.2388564280000001</v>
      </c>
      <c r="K321" s="133">
        <f t="shared" si="424"/>
        <v>0.22652599999999998</v>
      </c>
      <c r="L321" s="133">
        <f t="shared" si="424"/>
        <v>0.19400242000000001</v>
      </c>
      <c r="M321" s="133">
        <f t="shared" si="424"/>
        <v>1.7108916000000001</v>
      </c>
      <c r="N321" s="133">
        <f t="shared" si="424"/>
        <v>0.107436408</v>
      </c>
      <c r="O321" s="133">
        <f t="shared" si="424"/>
        <v>0.51097040399999982</v>
      </c>
      <c r="P321" s="133">
        <f t="shared" si="424"/>
        <v>0.25537703999999994</v>
      </c>
      <c r="Q321" s="133">
        <f t="shared" si="424"/>
        <v>0</v>
      </c>
      <c r="R321" s="133">
        <f t="shared" si="424"/>
        <v>0.20364179999999998</v>
      </c>
      <c r="S321" s="133">
        <f t="shared" si="424"/>
        <v>5.1951563999999999E-2</v>
      </c>
      <c r="T321" s="133">
        <f t="shared" si="424"/>
        <v>0</v>
      </c>
      <c r="U321" s="133">
        <f t="shared" si="424"/>
        <v>0</v>
      </c>
      <c r="V321" s="133">
        <f t="shared" si="424"/>
        <v>0</v>
      </c>
      <c r="W321" s="133">
        <f t="shared" si="424"/>
        <v>0</v>
      </c>
      <c r="X321" s="133">
        <f t="shared" si="424"/>
        <v>0</v>
      </c>
      <c r="Y321" s="133">
        <f t="shared" si="424"/>
        <v>0</v>
      </c>
      <c r="Z321" s="133">
        <f t="shared" si="424"/>
        <v>0</v>
      </c>
      <c r="AA321" s="133">
        <f t="shared" si="424"/>
        <v>0</v>
      </c>
      <c r="AB321" s="133">
        <f t="shared" si="424"/>
        <v>0</v>
      </c>
      <c r="AC321" s="133">
        <f t="shared" si="424"/>
        <v>0</v>
      </c>
      <c r="AD321" s="133">
        <f t="shared" si="424"/>
        <v>4.6889590000000005</v>
      </c>
      <c r="AE321" s="133">
        <f t="shared" si="424"/>
        <v>2.4681790700000001</v>
      </c>
      <c r="AF321" s="133">
        <f t="shared" si="424"/>
        <v>0.102327</v>
      </c>
      <c r="AG321" s="133">
        <f t="shared" si="424"/>
        <v>2.2330287600000007</v>
      </c>
      <c r="AH321" s="133">
        <f t="shared" si="424"/>
        <v>0</v>
      </c>
      <c r="AI321" s="133">
        <f t="shared" si="424"/>
        <v>0.13282331</v>
      </c>
      <c r="AJ321" s="133">
        <f t="shared" si="424"/>
        <v>0.98830377000000025</v>
      </c>
      <c r="AK321" s="133">
        <f t="shared" si="424"/>
        <v>0.16502519999999998</v>
      </c>
      <c r="AL321" s="133">
        <f t="shared" si="424"/>
        <v>0.73374823</v>
      </c>
      <c r="AM321" s="133">
        <f t="shared" si="424"/>
        <v>0</v>
      </c>
      <c r="AN321" s="133">
        <f t="shared" si="424"/>
        <v>8.9530340000000014E-2</v>
      </c>
      <c r="AO321" s="133">
        <f t="shared" si="424"/>
        <v>1.4798753</v>
      </c>
      <c r="AP321" s="133">
        <f t="shared" si="424"/>
        <v>-6.2698200000000009E-2</v>
      </c>
      <c r="AQ321" s="133">
        <f t="shared" si="424"/>
        <v>1.4992805300000001</v>
      </c>
      <c r="AR321" s="133">
        <f t="shared" si="424"/>
        <v>0</v>
      </c>
      <c r="AS321" s="133">
        <f t="shared" si="424"/>
        <v>4.329297E-2</v>
      </c>
      <c r="AT321" s="133">
        <f t="shared" si="424"/>
        <v>0</v>
      </c>
      <c r="AU321" s="133">
        <f t="shared" si="424"/>
        <v>0</v>
      </c>
      <c r="AV321" s="133">
        <f t="shared" si="424"/>
        <v>0</v>
      </c>
      <c r="AW321" s="133">
        <f t="shared" si="424"/>
        <v>0</v>
      </c>
      <c r="AX321" s="133">
        <f t="shared" si="424"/>
        <v>0</v>
      </c>
      <c r="AY321" s="133">
        <f t="shared" si="424"/>
        <v>0</v>
      </c>
      <c r="AZ321" s="133">
        <f t="shared" si="424"/>
        <v>0</v>
      </c>
      <c r="BA321" s="133">
        <f t="shared" si="424"/>
        <v>0</v>
      </c>
      <c r="BB321" s="133">
        <f t="shared" si="424"/>
        <v>0</v>
      </c>
      <c r="BC321" s="133">
        <f t="shared" si="424"/>
        <v>0</v>
      </c>
    </row>
    <row r="322" spans="1:55" s="90" customFormat="1" ht="62.2" x14ac:dyDescent="0.3">
      <c r="A322" s="106" t="s">
        <v>1661</v>
      </c>
      <c r="B322" s="107" t="s">
        <v>82</v>
      </c>
      <c r="C322" s="108" t="s">
        <v>83</v>
      </c>
      <c r="D322" s="73">
        <v>0.446604</v>
      </c>
      <c r="E322" s="73">
        <v>5.9808327999999994E-2</v>
      </c>
      <c r="F322" s="73">
        <v>3.9932199999999994E-2</v>
      </c>
      <c r="G322" s="73">
        <v>0</v>
      </c>
      <c r="H322" s="73">
        <v>0</v>
      </c>
      <c r="I322" s="73">
        <v>1.9876127999999996E-2</v>
      </c>
      <c r="J322" s="122">
        <f>VLOOKUP(C322,'[1]17'!$C$22:$N$926,8,0)</f>
        <v>4.8682096000000008E-2</v>
      </c>
      <c r="K322" s="122">
        <f>VLOOKUP(C322,'[1]17'!$C$22:$N$926,9,0)</f>
        <v>3.9932199999999994E-2</v>
      </c>
      <c r="L322" s="122">
        <f>VLOOKUP(C322,'[1]17'!$C$22:$N$926,10,0)</f>
        <v>0</v>
      </c>
      <c r="M322" s="122">
        <f>VLOOKUP(C322,'[1]17'!$C$22:$N$926,11,0)</f>
        <v>0</v>
      </c>
      <c r="N322" s="122">
        <f>VLOOKUP(C322,'[1]17'!$C$22:$N$926,12,0)</f>
        <v>8.7498960000000001E-3</v>
      </c>
      <c r="O322" s="122">
        <f t="shared" ref="O322:O330" si="425">E322-J322</f>
        <v>1.1126231999999986E-2</v>
      </c>
      <c r="P322" s="122">
        <f t="shared" ref="P322:P330" si="426">F322-K322</f>
        <v>0</v>
      </c>
      <c r="Q322" s="122">
        <f t="shared" ref="Q322:Q330" si="427">G322-L322</f>
        <v>0</v>
      </c>
      <c r="R322" s="122">
        <f t="shared" ref="R322:R330" si="428">H322-M322</f>
        <v>0</v>
      </c>
      <c r="S322" s="122">
        <f t="shared" ref="S322:S330" si="429">I322-N322</f>
        <v>1.1126231999999996E-2</v>
      </c>
      <c r="T322" s="122"/>
      <c r="U322" s="122"/>
      <c r="V322" s="122"/>
      <c r="W322" s="122"/>
      <c r="X322" s="122"/>
      <c r="Y322" s="122"/>
      <c r="Z322" s="122"/>
      <c r="AA322" s="122"/>
      <c r="AB322" s="122"/>
      <c r="AC322" s="122"/>
      <c r="AD322" s="122">
        <v>0.40938700000000006</v>
      </c>
      <c r="AE322" s="73">
        <f t="shared" ref="AE322:AE330" si="430">AF322+AG322+AH322+AI322</f>
        <v>1.6563439999999999E-2</v>
      </c>
      <c r="AF322" s="73"/>
      <c r="AG322" s="73"/>
      <c r="AH322" s="73"/>
      <c r="AI322" s="73">
        <v>1.6563439999999999E-2</v>
      </c>
      <c r="AJ322" s="122">
        <f>VLOOKUP(C322,'[1]17'!$C$22:$AI$926,29,0)</f>
        <v>7.2915799999999998E-3</v>
      </c>
      <c r="AK322" s="122">
        <f>VLOOKUP(C322,'[1]17'!$C$22:$AI$926,30,0)</f>
        <v>0</v>
      </c>
      <c r="AL322" s="122">
        <f>VLOOKUP(C322,'[1]17'!$C$22:$AI$926,31,0)</f>
        <v>0</v>
      </c>
      <c r="AM322" s="122">
        <f>VLOOKUP(C322,'[1]17'!$C$22:$AI$926,32,0)</f>
        <v>0</v>
      </c>
      <c r="AN322" s="122">
        <f>VLOOKUP(C322,'[1]17'!$C$22:$AI$926,33,0)</f>
        <v>7.2915799999999998E-3</v>
      </c>
      <c r="AO322" s="122">
        <f t="shared" ref="AO322:AO330" si="431">AE322-AJ322</f>
        <v>9.2718599999999998E-3</v>
      </c>
      <c r="AP322" s="122">
        <f t="shared" ref="AP322:AP330" si="432">AF322-AK322</f>
        <v>0</v>
      </c>
      <c r="AQ322" s="122">
        <f t="shared" ref="AQ322:AQ330" si="433">AG322-AL322</f>
        <v>0</v>
      </c>
      <c r="AR322" s="122">
        <f t="shared" ref="AR322:AR330" si="434">AH322-AM322</f>
        <v>0</v>
      </c>
      <c r="AS322" s="122">
        <f t="shared" ref="AS322:AS330" si="435">AI322-AN322</f>
        <v>9.2718599999999998E-3</v>
      </c>
      <c r="AT322" s="122"/>
      <c r="AU322" s="122"/>
      <c r="AV322" s="122"/>
      <c r="AW322" s="122"/>
      <c r="AX322" s="122"/>
      <c r="AY322" s="122"/>
      <c r="AZ322" s="122"/>
      <c r="BA322" s="122"/>
      <c r="BB322" s="122"/>
      <c r="BC322" s="122"/>
    </row>
    <row r="323" spans="1:55" s="90" customFormat="1" ht="46.65" x14ac:dyDescent="0.3">
      <c r="A323" s="106" t="s">
        <v>1660</v>
      </c>
      <c r="B323" s="107" t="s">
        <v>856</v>
      </c>
      <c r="C323" s="108" t="s">
        <v>1301</v>
      </c>
      <c r="D323" s="73">
        <v>0.21890400000000002</v>
      </c>
      <c r="E323" s="73">
        <v>0.21014983600000001</v>
      </c>
      <c r="F323" s="73">
        <v>0</v>
      </c>
      <c r="G323" s="73">
        <v>0.19400242000000001</v>
      </c>
      <c r="H323" s="73">
        <v>0</v>
      </c>
      <c r="I323" s="73">
        <v>1.6147415999999998E-2</v>
      </c>
      <c r="J323" s="122">
        <f>VLOOKUP(C323,'[1]17'!$C$22:$N$926,8,0)</f>
        <v>0.21014983600000001</v>
      </c>
      <c r="K323" s="122">
        <f>VLOOKUP(C323,'[1]17'!$C$22:$N$926,9,0)</f>
        <v>0</v>
      </c>
      <c r="L323" s="122">
        <f>VLOOKUP(C323,'[1]17'!$C$22:$N$926,10,0)</f>
        <v>0.19400242000000001</v>
      </c>
      <c r="M323" s="122">
        <f>VLOOKUP(C323,'[1]17'!$C$22:$N$926,11,0)</f>
        <v>0</v>
      </c>
      <c r="N323" s="122">
        <f>VLOOKUP(C323,'[1]17'!$C$22:$N$926,12,0)</f>
        <v>1.6147415999999998E-2</v>
      </c>
      <c r="O323" s="122">
        <f t="shared" si="425"/>
        <v>0</v>
      </c>
      <c r="P323" s="122">
        <f t="shared" si="426"/>
        <v>0</v>
      </c>
      <c r="Q323" s="122">
        <f t="shared" si="427"/>
        <v>0</v>
      </c>
      <c r="R323" s="122">
        <f t="shared" si="428"/>
        <v>0</v>
      </c>
      <c r="S323" s="122">
        <f t="shared" si="429"/>
        <v>0</v>
      </c>
      <c r="T323" s="122"/>
      <c r="U323" s="122"/>
      <c r="V323" s="122"/>
      <c r="W323" s="122"/>
      <c r="X323" s="122"/>
      <c r="Y323" s="122"/>
      <c r="Z323" s="122"/>
      <c r="AA323" s="122"/>
      <c r="AB323" s="122"/>
      <c r="AC323" s="122"/>
      <c r="AD323" s="122">
        <v>0.18242199999999986</v>
      </c>
      <c r="AE323" s="73">
        <f t="shared" si="430"/>
        <v>1.345618E-2</v>
      </c>
      <c r="AF323" s="73"/>
      <c r="AG323" s="73"/>
      <c r="AH323" s="73"/>
      <c r="AI323" s="73">
        <v>1.345618E-2</v>
      </c>
      <c r="AJ323" s="122">
        <f>VLOOKUP(C323,'[1]17'!$C$22:$AI$926,29,0)</f>
        <v>1.3456180000000166E-2</v>
      </c>
      <c r="AK323" s="122">
        <f>VLOOKUP(C323,'[1]17'!$C$22:$AI$926,30,0)</f>
        <v>0</v>
      </c>
      <c r="AL323" s="122">
        <f>VLOOKUP(C323,'[1]17'!$C$22:$AI$926,31,0)</f>
        <v>0</v>
      </c>
      <c r="AM323" s="122">
        <f>VLOOKUP(C323,'[1]17'!$C$22:$AI$926,32,0)</f>
        <v>0</v>
      </c>
      <c r="AN323" s="122">
        <f>VLOOKUP(C323,'[1]17'!$C$22:$AI$926,33,0)</f>
        <v>1.345618E-2</v>
      </c>
      <c r="AO323" s="122">
        <f t="shared" si="431"/>
        <v>-1.6653345369377348E-16</v>
      </c>
      <c r="AP323" s="122">
        <f t="shared" si="432"/>
        <v>0</v>
      </c>
      <c r="AQ323" s="122">
        <f t="shared" si="433"/>
        <v>0</v>
      </c>
      <c r="AR323" s="122">
        <f t="shared" si="434"/>
        <v>0</v>
      </c>
      <c r="AS323" s="122">
        <f t="shared" si="435"/>
        <v>0</v>
      </c>
      <c r="AT323" s="122"/>
      <c r="AU323" s="122"/>
      <c r="AV323" s="122"/>
      <c r="AW323" s="122"/>
      <c r="AX323" s="122"/>
      <c r="AY323" s="122"/>
      <c r="AZ323" s="122"/>
      <c r="BA323" s="122"/>
      <c r="BB323" s="122"/>
      <c r="BC323" s="122"/>
    </row>
    <row r="324" spans="1:55" s="90" customFormat="1" ht="62.2" x14ac:dyDescent="0.3">
      <c r="A324" s="106" t="s">
        <v>1661</v>
      </c>
      <c r="B324" s="107" t="s">
        <v>84</v>
      </c>
      <c r="C324" s="108" t="s">
        <v>531</v>
      </c>
      <c r="D324" s="73">
        <v>1.2</v>
      </c>
      <c r="E324" s="73">
        <v>0.23999985999999998</v>
      </c>
      <c r="F324" s="73">
        <v>0.18659379999999998</v>
      </c>
      <c r="G324" s="73">
        <v>0</v>
      </c>
      <c r="H324" s="73">
        <v>0</v>
      </c>
      <c r="I324" s="73">
        <v>5.3406060000000005E-2</v>
      </c>
      <c r="J324" s="122">
        <f>VLOOKUP(C324,'[1]17'!$C$22:$N$926,8,0)</f>
        <v>0.21010428399999997</v>
      </c>
      <c r="K324" s="122">
        <f>VLOOKUP(C324,'[1]17'!$C$22:$N$926,9,0)</f>
        <v>0.18659379999999998</v>
      </c>
      <c r="L324" s="122">
        <f>VLOOKUP(C324,'[1]17'!$C$22:$N$926,10,0)</f>
        <v>0</v>
      </c>
      <c r="M324" s="122">
        <f>VLOOKUP(C324,'[1]17'!$C$22:$N$926,11,0)</f>
        <v>0</v>
      </c>
      <c r="N324" s="122">
        <f>VLOOKUP(C324,'[1]17'!$C$22:$N$926,12,0)</f>
        <v>2.3510483999999998E-2</v>
      </c>
      <c r="O324" s="122">
        <f t="shared" si="425"/>
        <v>2.9895576000000007E-2</v>
      </c>
      <c r="P324" s="122">
        <f t="shared" si="426"/>
        <v>0</v>
      </c>
      <c r="Q324" s="122">
        <f t="shared" si="427"/>
        <v>0</v>
      </c>
      <c r="R324" s="122">
        <f t="shared" si="428"/>
        <v>0</v>
      </c>
      <c r="S324" s="122">
        <f t="shared" si="429"/>
        <v>2.9895576000000007E-2</v>
      </c>
      <c r="T324" s="122"/>
      <c r="U324" s="122"/>
      <c r="V324" s="122"/>
      <c r="W324" s="122"/>
      <c r="X324" s="122"/>
      <c r="Y324" s="122"/>
      <c r="Z324" s="122"/>
      <c r="AA324" s="122"/>
      <c r="AB324" s="122"/>
      <c r="AC324" s="122"/>
      <c r="AD324" s="122">
        <v>1.1000000000000001</v>
      </c>
      <c r="AE324" s="73">
        <f t="shared" si="430"/>
        <v>4.4505050000000004E-2</v>
      </c>
      <c r="AF324" s="73"/>
      <c r="AG324" s="73"/>
      <c r="AH324" s="73"/>
      <c r="AI324" s="73">
        <v>4.4505050000000004E-2</v>
      </c>
      <c r="AJ324" s="122">
        <f>VLOOKUP(C324,'[1]17'!$C$22:$AI$926,29,0)</f>
        <v>1.959207E-2</v>
      </c>
      <c r="AK324" s="122">
        <f>VLOOKUP(C324,'[1]17'!$C$22:$AI$926,30,0)</f>
        <v>0</v>
      </c>
      <c r="AL324" s="122">
        <f>VLOOKUP(C324,'[1]17'!$C$22:$AI$926,31,0)</f>
        <v>0</v>
      </c>
      <c r="AM324" s="122">
        <f>VLOOKUP(C324,'[1]17'!$C$22:$AI$926,32,0)</f>
        <v>0</v>
      </c>
      <c r="AN324" s="122">
        <f>VLOOKUP(C324,'[1]17'!$C$22:$AI$926,33,0)</f>
        <v>1.959207E-2</v>
      </c>
      <c r="AO324" s="122">
        <f t="shared" si="431"/>
        <v>2.4912980000000005E-2</v>
      </c>
      <c r="AP324" s="122">
        <f t="shared" si="432"/>
        <v>0</v>
      </c>
      <c r="AQ324" s="122">
        <f t="shared" si="433"/>
        <v>0</v>
      </c>
      <c r="AR324" s="122">
        <f t="shared" si="434"/>
        <v>0</v>
      </c>
      <c r="AS324" s="122">
        <f t="shared" si="435"/>
        <v>2.4912980000000005E-2</v>
      </c>
      <c r="AT324" s="122"/>
      <c r="AU324" s="122"/>
      <c r="AV324" s="122"/>
      <c r="AW324" s="122"/>
      <c r="AX324" s="122"/>
      <c r="AY324" s="122"/>
      <c r="AZ324" s="122"/>
      <c r="BA324" s="122"/>
      <c r="BB324" s="122"/>
      <c r="BC324" s="122"/>
    </row>
    <row r="325" spans="1:55" s="90" customFormat="1" ht="77.7" x14ac:dyDescent="0.3">
      <c r="A325" s="106" t="s">
        <v>1660</v>
      </c>
      <c r="B325" s="107" t="s">
        <v>857</v>
      </c>
      <c r="C325" s="108" t="s">
        <v>1302</v>
      </c>
      <c r="D325" s="73">
        <v>0.76949999999999996</v>
      </c>
      <c r="E325" s="73">
        <v>0.43054547999999998</v>
      </c>
      <c r="F325" s="73">
        <v>8.3336399999999991E-2</v>
      </c>
      <c r="G325" s="73">
        <v>0</v>
      </c>
      <c r="H325" s="73">
        <v>0.33213300000000001</v>
      </c>
      <c r="I325" s="73">
        <v>1.507608E-2</v>
      </c>
      <c r="J325" s="122">
        <f>VLOOKUP(C325,'[1]17'!$C$22:$N$926,8,0)</f>
        <v>0.34720907999999995</v>
      </c>
      <c r="K325" s="122">
        <f>VLOOKUP(C325,'[1]17'!$C$22:$N$926,9,0)</f>
        <v>0</v>
      </c>
      <c r="L325" s="122">
        <f>VLOOKUP(C325,'[1]17'!$C$22:$N$926,10,0)</f>
        <v>0</v>
      </c>
      <c r="M325" s="122">
        <f>VLOOKUP(C325,'[1]17'!$C$22:$N$926,11,0)</f>
        <v>0.33213300000000001</v>
      </c>
      <c r="N325" s="122">
        <f>VLOOKUP(C325,'[1]17'!$C$22:$N$926,12,0)</f>
        <v>1.507608E-2</v>
      </c>
      <c r="O325" s="122">
        <f t="shared" si="425"/>
        <v>8.3336400000000033E-2</v>
      </c>
      <c r="P325" s="122">
        <f t="shared" si="426"/>
        <v>8.3336399999999991E-2</v>
      </c>
      <c r="Q325" s="122">
        <f t="shared" si="427"/>
        <v>0</v>
      </c>
      <c r="R325" s="122">
        <f t="shared" si="428"/>
        <v>0</v>
      </c>
      <c r="S325" s="122">
        <f t="shared" si="429"/>
        <v>0</v>
      </c>
      <c r="T325" s="122"/>
      <c r="U325" s="122"/>
      <c r="V325" s="122"/>
      <c r="W325" s="122"/>
      <c r="X325" s="122"/>
      <c r="Y325" s="122"/>
      <c r="Z325" s="122"/>
      <c r="AA325" s="122"/>
      <c r="AB325" s="122"/>
      <c r="AC325" s="122"/>
      <c r="AD325" s="122">
        <v>0.64124999999999999</v>
      </c>
      <c r="AE325" s="73">
        <f t="shared" si="430"/>
        <v>0.38211797999999997</v>
      </c>
      <c r="AF325" s="73">
        <v>6.9446999999999995E-2</v>
      </c>
      <c r="AG325" s="73">
        <v>0.30010757999999998</v>
      </c>
      <c r="AH325" s="73"/>
      <c r="AI325" s="73">
        <v>1.2563400000000001E-2</v>
      </c>
      <c r="AJ325" s="122">
        <f>VLOOKUP(C325,'[1]17'!$C$22:$AI$926,29,0)</f>
        <v>0.38211797999999997</v>
      </c>
      <c r="AK325" s="122">
        <f>VLOOKUP(C325,'[1]17'!$C$22:$AI$926,30,0)</f>
        <v>6.9446999999999995E-2</v>
      </c>
      <c r="AL325" s="122">
        <f>VLOOKUP(C325,'[1]17'!$C$22:$AI$926,31,0)</f>
        <v>0.30010757999999998</v>
      </c>
      <c r="AM325" s="122">
        <f>VLOOKUP(C325,'[1]17'!$C$22:$AI$926,32,0)</f>
        <v>0</v>
      </c>
      <c r="AN325" s="122">
        <f>VLOOKUP(C325,'[1]17'!$C$22:$AI$926,33,0)</f>
        <v>1.2563400000000001E-2</v>
      </c>
      <c r="AO325" s="122">
        <f t="shared" si="431"/>
        <v>0</v>
      </c>
      <c r="AP325" s="122">
        <f t="shared" si="432"/>
        <v>0</v>
      </c>
      <c r="AQ325" s="122">
        <f t="shared" si="433"/>
        <v>0</v>
      </c>
      <c r="AR325" s="122">
        <f t="shared" si="434"/>
        <v>0</v>
      </c>
      <c r="AS325" s="122">
        <f t="shared" si="435"/>
        <v>0</v>
      </c>
      <c r="AT325" s="122"/>
      <c r="AU325" s="122"/>
      <c r="AV325" s="122"/>
      <c r="AW325" s="122"/>
      <c r="AX325" s="122"/>
      <c r="AY325" s="122"/>
      <c r="AZ325" s="122"/>
      <c r="BA325" s="122"/>
      <c r="BB325" s="122"/>
      <c r="BC325" s="122"/>
    </row>
    <row r="326" spans="1:55" s="90" customFormat="1" ht="77.7" x14ac:dyDescent="0.3">
      <c r="A326" s="106" t="s">
        <v>1660</v>
      </c>
      <c r="B326" s="107" t="s">
        <v>858</v>
      </c>
      <c r="C326" s="108" t="s">
        <v>1303</v>
      </c>
      <c r="D326" s="73">
        <v>0.279864</v>
      </c>
      <c r="E326" s="73">
        <v>0</v>
      </c>
      <c r="F326" s="73">
        <v>0</v>
      </c>
      <c r="G326" s="73">
        <v>0</v>
      </c>
      <c r="H326" s="73">
        <v>0</v>
      </c>
      <c r="I326" s="73">
        <v>0</v>
      </c>
      <c r="J326" s="122">
        <f>VLOOKUP(C326,'[1]17'!$C$22:$N$926,8,0)</f>
        <v>0</v>
      </c>
      <c r="K326" s="122">
        <f>VLOOKUP(C326,'[1]17'!$C$22:$N$926,9,0)</f>
        <v>0</v>
      </c>
      <c r="L326" s="122">
        <f>VLOOKUP(C326,'[1]17'!$C$22:$N$926,10,0)</f>
        <v>0</v>
      </c>
      <c r="M326" s="122">
        <f>VLOOKUP(C326,'[1]17'!$C$22:$N$926,11,0)</f>
        <v>0</v>
      </c>
      <c r="N326" s="122">
        <f>VLOOKUP(C326,'[1]17'!$C$22:$N$926,12,0)</f>
        <v>0</v>
      </c>
      <c r="O326" s="122">
        <f t="shared" si="425"/>
        <v>0</v>
      </c>
      <c r="P326" s="122">
        <f t="shared" si="426"/>
        <v>0</v>
      </c>
      <c r="Q326" s="122">
        <f t="shared" si="427"/>
        <v>0</v>
      </c>
      <c r="R326" s="122">
        <f t="shared" si="428"/>
        <v>0</v>
      </c>
      <c r="S326" s="122">
        <f t="shared" si="429"/>
        <v>0</v>
      </c>
      <c r="T326" s="122"/>
      <c r="U326" s="122"/>
      <c r="V326" s="122"/>
      <c r="W326" s="122"/>
      <c r="X326" s="122"/>
      <c r="Y326" s="122"/>
      <c r="Z326" s="122"/>
      <c r="AA326" s="122"/>
      <c r="AB326" s="122"/>
      <c r="AC326" s="122"/>
      <c r="AD326" s="122">
        <v>0.23322000000000001</v>
      </c>
      <c r="AE326" s="73">
        <f t="shared" si="430"/>
        <v>0</v>
      </c>
      <c r="AF326" s="73"/>
      <c r="AG326" s="73"/>
      <c r="AH326" s="73"/>
      <c r="AI326" s="73">
        <v>0</v>
      </c>
      <c r="AJ326" s="122">
        <f>VLOOKUP(C326,'[1]17'!$C$22:$AI$926,29,0)</f>
        <v>0</v>
      </c>
      <c r="AK326" s="122">
        <f>VLOOKUP(C326,'[1]17'!$C$22:$AI$926,30,0)</f>
        <v>0</v>
      </c>
      <c r="AL326" s="122">
        <f>VLOOKUP(C326,'[1]17'!$C$22:$AI$926,31,0)</f>
        <v>0</v>
      </c>
      <c r="AM326" s="122">
        <f>VLOOKUP(C326,'[1]17'!$C$22:$AI$926,32,0)</f>
        <v>0</v>
      </c>
      <c r="AN326" s="122">
        <f>VLOOKUP(C326,'[1]17'!$C$22:$AI$926,33,0)</f>
        <v>0</v>
      </c>
      <c r="AO326" s="122">
        <f t="shared" si="431"/>
        <v>0</v>
      </c>
      <c r="AP326" s="122">
        <f t="shared" si="432"/>
        <v>0</v>
      </c>
      <c r="AQ326" s="122">
        <f t="shared" si="433"/>
        <v>0</v>
      </c>
      <c r="AR326" s="122">
        <f t="shared" si="434"/>
        <v>0</v>
      </c>
      <c r="AS326" s="122">
        <f t="shared" si="435"/>
        <v>0</v>
      </c>
      <c r="AT326" s="122"/>
      <c r="AU326" s="122"/>
      <c r="AV326" s="122"/>
      <c r="AW326" s="122"/>
      <c r="AX326" s="122"/>
      <c r="AY326" s="122"/>
      <c r="AZ326" s="122"/>
      <c r="BA326" s="122"/>
      <c r="BB326" s="122"/>
      <c r="BC326" s="122"/>
    </row>
    <row r="327" spans="1:55" s="90" customFormat="1" ht="77.7" x14ac:dyDescent="0.3">
      <c r="A327" s="106" t="s">
        <v>1660</v>
      </c>
      <c r="B327" s="107" t="s">
        <v>1754</v>
      </c>
      <c r="C327" s="108" t="s">
        <v>1304</v>
      </c>
      <c r="D327" s="73">
        <v>0.94430399999999992</v>
      </c>
      <c r="E327" s="73">
        <v>0.387860172</v>
      </c>
      <c r="F327" s="73">
        <v>0</v>
      </c>
      <c r="G327" s="73">
        <v>0</v>
      </c>
      <c r="H327" s="73">
        <v>0.37531199999999998</v>
      </c>
      <c r="I327" s="73">
        <v>1.2548172E-2</v>
      </c>
      <c r="J327" s="122">
        <f>VLOOKUP(C327,'[1]17'!$C$22:$N$926,8,0)</f>
        <v>0.38786017200000011</v>
      </c>
      <c r="K327" s="122">
        <f>VLOOKUP(C327,'[1]17'!$C$22:$N$926,9,0)</f>
        <v>0</v>
      </c>
      <c r="L327" s="122">
        <f>VLOOKUP(C327,'[1]17'!$C$22:$N$926,10,0)</f>
        <v>0</v>
      </c>
      <c r="M327" s="122">
        <f>VLOOKUP(C327,'[1]17'!$C$22:$N$926,11,0)</f>
        <v>0.37531199999999998</v>
      </c>
      <c r="N327" s="122">
        <f>VLOOKUP(C327,'[1]17'!$C$22:$N$926,12,0)</f>
        <v>1.2548172E-2</v>
      </c>
      <c r="O327" s="122">
        <f t="shared" si="425"/>
        <v>0</v>
      </c>
      <c r="P327" s="122">
        <f t="shared" si="426"/>
        <v>0</v>
      </c>
      <c r="Q327" s="122">
        <f t="shared" si="427"/>
        <v>0</v>
      </c>
      <c r="R327" s="122">
        <f t="shared" si="428"/>
        <v>0</v>
      </c>
      <c r="S327" s="122">
        <f t="shared" si="429"/>
        <v>0</v>
      </c>
      <c r="T327" s="122"/>
      <c r="U327" s="122"/>
      <c r="V327" s="122"/>
      <c r="W327" s="122"/>
      <c r="X327" s="122"/>
      <c r="Y327" s="122"/>
      <c r="Z327" s="122"/>
      <c r="AA327" s="122"/>
      <c r="AB327" s="122"/>
      <c r="AC327" s="122"/>
      <c r="AD327" s="122">
        <v>0.78691999999999984</v>
      </c>
      <c r="AE327" s="73">
        <f t="shared" si="430"/>
        <v>0.42719705000000002</v>
      </c>
      <c r="AF327" s="73"/>
      <c r="AG327" s="73">
        <v>0.41674024000000004</v>
      </c>
      <c r="AH327" s="73"/>
      <c r="AI327" s="73">
        <v>1.045681E-2</v>
      </c>
      <c r="AJ327" s="122">
        <f>VLOOKUP(C327,'[1]17'!$C$22:$AI$926,29,0)</f>
        <v>0.42719705000000002</v>
      </c>
      <c r="AK327" s="122">
        <f>VLOOKUP(C327,'[1]17'!$C$22:$AI$926,30,0)</f>
        <v>0</v>
      </c>
      <c r="AL327" s="122">
        <f>VLOOKUP(C327,'[1]17'!$C$22:$AI$926,31,0)</f>
        <v>0.41674024000000004</v>
      </c>
      <c r="AM327" s="122">
        <f>VLOOKUP(C327,'[1]17'!$C$22:$AI$926,32,0)</f>
        <v>0</v>
      </c>
      <c r="AN327" s="122">
        <f>VLOOKUP(C327,'[1]17'!$C$22:$AI$926,33,0)</f>
        <v>1.045681E-2</v>
      </c>
      <c r="AO327" s="122">
        <f t="shared" si="431"/>
        <v>0</v>
      </c>
      <c r="AP327" s="122">
        <f t="shared" si="432"/>
        <v>0</v>
      </c>
      <c r="AQ327" s="122">
        <f t="shared" si="433"/>
        <v>0</v>
      </c>
      <c r="AR327" s="122">
        <f t="shared" si="434"/>
        <v>0</v>
      </c>
      <c r="AS327" s="122">
        <f t="shared" si="435"/>
        <v>0</v>
      </c>
      <c r="AT327" s="122"/>
      <c r="AU327" s="122"/>
      <c r="AV327" s="122"/>
      <c r="AW327" s="122"/>
      <c r="AX327" s="122"/>
      <c r="AY327" s="122"/>
      <c r="AZ327" s="122"/>
      <c r="BA327" s="122"/>
      <c r="BB327" s="122"/>
      <c r="BC327" s="122"/>
    </row>
    <row r="328" spans="1:55" s="90" customFormat="1" ht="77.7" x14ac:dyDescent="0.3">
      <c r="A328" s="106" t="s">
        <v>1660</v>
      </c>
      <c r="B328" s="107" t="s">
        <v>1755</v>
      </c>
      <c r="C328" s="108" t="s">
        <v>1305</v>
      </c>
      <c r="D328" s="73">
        <v>1.6029120000000001</v>
      </c>
      <c r="E328" s="73">
        <v>0.90765195599999993</v>
      </c>
      <c r="F328" s="73">
        <v>0.11469383999999999</v>
      </c>
      <c r="G328" s="73">
        <v>0</v>
      </c>
      <c r="H328" s="73">
        <v>0.75062399999999996</v>
      </c>
      <c r="I328" s="73">
        <v>4.2334115999999998E-2</v>
      </c>
      <c r="J328" s="122">
        <f>VLOOKUP(C328,'[1]17'!$C$22:$N$926,8,0)</f>
        <v>0.78202836000000009</v>
      </c>
      <c r="K328" s="122">
        <f>VLOOKUP(C328,'[1]17'!$C$22:$N$926,9,0)</f>
        <v>0</v>
      </c>
      <c r="L328" s="122">
        <f>VLOOKUP(C328,'[1]17'!$C$22:$N$926,10,0)</f>
        <v>0</v>
      </c>
      <c r="M328" s="122">
        <f>VLOOKUP(C328,'[1]17'!$C$22:$N$926,11,0)</f>
        <v>0.75062399999999996</v>
      </c>
      <c r="N328" s="122">
        <f>VLOOKUP(C328,'[1]17'!$C$22:$N$926,12,0)</f>
        <v>3.1404360000000006E-2</v>
      </c>
      <c r="O328" s="122">
        <f t="shared" si="425"/>
        <v>0.12562359599999984</v>
      </c>
      <c r="P328" s="122">
        <f t="shared" si="426"/>
        <v>0.11469383999999999</v>
      </c>
      <c r="Q328" s="122">
        <f t="shared" si="427"/>
        <v>0</v>
      </c>
      <c r="R328" s="122">
        <f t="shared" si="428"/>
        <v>0</v>
      </c>
      <c r="S328" s="122">
        <f t="shared" si="429"/>
        <v>1.0929755999999992E-2</v>
      </c>
      <c r="T328" s="122"/>
      <c r="U328" s="122"/>
      <c r="V328" s="122"/>
      <c r="W328" s="122"/>
      <c r="X328" s="122"/>
      <c r="Y328" s="122"/>
      <c r="Z328" s="122"/>
      <c r="AA328" s="122"/>
      <c r="AB328" s="122"/>
      <c r="AC328" s="122"/>
      <c r="AD328" s="122">
        <v>1.3357600000000001</v>
      </c>
      <c r="AE328" s="73">
        <f t="shared" si="430"/>
        <v>1.0656762800000001</v>
      </c>
      <c r="AF328" s="73"/>
      <c r="AG328" s="73">
        <v>1.0303978500000002</v>
      </c>
      <c r="AH328" s="73"/>
      <c r="AI328" s="73">
        <v>3.527843E-2</v>
      </c>
      <c r="AJ328" s="122">
        <f>VLOOKUP(C328,'[1]17'!$C$22:$AI$926,29,0)</f>
        <v>0.13864891000000001</v>
      </c>
      <c r="AK328" s="122">
        <f>VLOOKUP(C328,'[1]17'!$C$22:$AI$926,30,0)</f>
        <v>9.5578200000000002E-2</v>
      </c>
      <c r="AL328" s="122">
        <f>VLOOKUP(C328,'[1]17'!$C$22:$AI$926,31,0)</f>
        <v>1.6900410000000005E-2</v>
      </c>
      <c r="AM328" s="122">
        <f>VLOOKUP(C328,'[1]17'!$C$22:$AI$926,32,0)</f>
        <v>0</v>
      </c>
      <c r="AN328" s="122">
        <f>VLOOKUP(C328,'[1]17'!$C$22:$AI$926,33,0)</f>
        <v>2.6170300000000004E-2</v>
      </c>
      <c r="AO328" s="122">
        <f t="shared" si="431"/>
        <v>0.92702737000000013</v>
      </c>
      <c r="AP328" s="122">
        <f t="shared" si="432"/>
        <v>-9.5578200000000002E-2</v>
      </c>
      <c r="AQ328" s="122">
        <f t="shared" si="433"/>
        <v>1.0134974400000001</v>
      </c>
      <c r="AR328" s="122">
        <f t="shared" si="434"/>
        <v>0</v>
      </c>
      <c r="AS328" s="122">
        <f t="shared" si="435"/>
        <v>9.1081299999999955E-3</v>
      </c>
      <c r="AT328" s="122"/>
      <c r="AU328" s="122"/>
      <c r="AV328" s="122"/>
      <c r="AW328" s="122"/>
      <c r="AX328" s="122"/>
      <c r="AY328" s="122"/>
      <c r="AZ328" s="122"/>
      <c r="BA328" s="122"/>
      <c r="BB328" s="122"/>
      <c r="BC328" s="122"/>
    </row>
    <row r="329" spans="1:55" s="90" customFormat="1" ht="46.65" x14ac:dyDescent="0.3">
      <c r="A329" s="106" t="s">
        <v>1660</v>
      </c>
      <c r="B329" s="107" t="s">
        <v>859</v>
      </c>
      <c r="C329" s="108" t="s">
        <v>1306</v>
      </c>
      <c r="D329" s="73">
        <v>0</v>
      </c>
      <c r="E329" s="73">
        <v>0.31016939999999998</v>
      </c>
      <c r="F329" s="73">
        <v>5.7346799999999996E-2</v>
      </c>
      <c r="G329" s="73">
        <v>0</v>
      </c>
      <c r="H329" s="73">
        <v>0.25282260000000001</v>
      </c>
      <c r="I329" s="73">
        <v>0</v>
      </c>
      <c r="J329" s="122">
        <f>VLOOKUP(C329,'[1]17'!$C$22:$N$926,8,0)</f>
        <v>0.25282259999999995</v>
      </c>
      <c r="K329" s="122">
        <f>VLOOKUP(C329,'[1]17'!$C$22:$N$926,9,0)</f>
        <v>0</v>
      </c>
      <c r="L329" s="122">
        <f>VLOOKUP(C329,'[1]17'!$C$22:$N$926,10,0)</f>
        <v>0</v>
      </c>
      <c r="M329" s="122">
        <f>VLOOKUP(C329,'[1]17'!$C$22:$N$926,11,0)</f>
        <v>0.25282260000000001</v>
      </c>
      <c r="N329" s="122">
        <f>VLOOKUP(C329,'[1]17'!$C$22:$N$926,12,0)</f>
        <v>0</v>
      </c>
      <c r="O329" s="122">
        <f t="shared" si="425"/>
        <v>5.7346800000000031E-2</v>
      </c>
      <c r="P329" s="122">
        <f t="shared" si="426"/>
        <v>5.7346799999999996E-2</v>
      </c>
      <c r="Q329" s="122">
        <f t="shared" si="427"/>
        <v>0</v>
      </c>
      <c r="R329" s="122">
        <f t="shared" si="428"/>
        <v>0</v>
      </c>
      <c r="S329" s="122">
        <f t="shared" si="429"/>
        <v>0</v>
      </c>
      <c r="T329" s="122"/>
      <c r="U329" s="122"/>
      <c r="V329" s="122"/>
      <c r="W329" s="122"/>
      <c r="X329" s="122"/>
      <c r="Y329" s="122"/>
      <c r="Z329" s="122"/>
      <c r="AA329" s="122"/>
      <c r="AB329" s="122"/>
      <c r="AC329" s="122"/>
      <c r="AD329" s="122">
        <v>0</v>
      </c>
      <c r="AE329" s="73">
        <f t="shared" si="430"/>
        <v>0.29528427000000002</v>
      </c>
      <c r="AF329" s="73"/>
      <c r="AG329" s="73">
        <v>0.29528427000000002</v>
      </c>
      <c r="AH329" s="73"/>
      <c r="AI329" s="73">
        <v>0</v>
      </c>
      <c r="AJ329" s="122">
        <f>VLOOKUP(C329,'[1]17'!$C$22:$AI$926,29,0)</f>
        <v>0</v>
      </c>
      <c r="AK329" s="122">
        <f>VLOOKUP(C329,'[1]17'!$C$22:$AI$926,30,0)</f>
        <v>0</v>
      </c>
      <c r="AL329" s="122">
        <f>VLOOKUP(C329,'[1]17'!$C$22:$AI$926,31,0)</f>
        <v>0</v>
      </c>
      <c r="AM329" s="122">
        <f>VLOOKUP(C329,'[1]17'!$C$22:$AI$926,32,0)</f>
        <v>0</v>
      </c>
      <c r="AN329" s="122">
        <f>VLOOKUP(C329,'[1]17'!$C$22:$AI$926,33,0)</f>
        <v>0</v>
      </c>
      <c r="AO329" s="122">
        <f t="shared" si="431"/>
        <v>0.29528427000000002</v>
      </c>
      <c r="AP329" s="122">
        <f t="shared" si="432"/>
        <v>0</v>
      </c>
      <c r="AQ329" s="122">
        <f t="shared" si="433"/>
        <v>0.29528427000000002</v>
      </c>
      <c r="AR329" s="122">
        <f t="shared" si="434"/>
        <v>0</v>
      </c>
      <c r="AS329" s="122">
        <f t="shared" si="435"/>
        <v>0</v>
      </c>
      <c r="AT329" s="122"/>
      <c r="AU329" s="122"/>
      <c r="AV329" s="122"/>
      <c r="AW329" s="122"/>
      <c r="AX329" s="122"/>
      <c r="AY329" s="122"/>
      <c r="AZ329" s="122"/>
      <c r="BA329" s="122"/>
      <c r="BB329" s="122"/>
      <c r="BC329" s="122"/>
    </row>
    <row r="330" spans="1:55" s="90" customFormat="1" ht="108.8" x14ac:dyDescent="0.3">
      <c r="A330" s="106" t="s">
        <v>1660</v>
      </c>
      <c r="B330" s="107" t="s">
        <v>1756</v>
      </c>
      <c r="C330" s="108" t="s">
        <v>1936</v>
      </c>
      <c r="D330" s="73">
        <v>0</v>
      </c>
      <c r="E330" s="73">
        <v>0.20364179999999998</v>
      </c>
      <c r="F330" s="73">
        <v>0</v>
      </c>
      <c r="G330" s="73">
        <v>0</v>
      </c>
      <c r="H330" s="73">
        <v>0.20364179999999998</v>
      </c>
      <c r="I330" s="73">
        <v>0</v>
      </c>
      <c r="J330" s="122"/>
      <c r="K330" s="122"/>
      <c r="L330" s="122"/>
      <c r="M330" s="122"/>
      <c r="N330" s="122"/>
      <c r="O330" s="122">
        <f t="shared" si="425"/>
        <v>0.20364179999999998</v>
      </c>
      <c r="P330" s="122">
        <f t="shared" si="426"/>
        <v>0</v>
      </c>
      <c r="Q330" s="122">
        <f t="shared" si="427"/>
        <v>0</v>
      </c>
      <c r="R330" s="122">
        <f t="shared" si="428"/>
        <v>0.20364179999999998</v>
      </c>
      <c r="S330" s="122">
        <f t="shared" si="429"/>
        <v>0</v>
      </c>
      <c r="T330" s="122"/>
      <c r="U330" s="122"/>
      <c r="V330" s="122"/>
      <c r="W330" s="122"/>
      <c r="X330" s="122"/>
      <c r="Y330" s="122"/>
      <c r="Z330" s="122"/>
      <c r="AA330" s="122"/>
      <c r="AB330" s="122"/>
      <c r="AC330" s="122"/>
      <c r="AD330" s="122">
        <v>0</v>
      </c>
      <c r="AE330" s="73">
        <f t="shared" si="430"/>
        <v>0.22337882000000001</v>
      </c>
      <c r="AF330" s="73">
        <v>3.288E-2</v>
      </c>
      <c r="AG330" s="73">
        <v>0.19049882000000001</v>
      </c>
      <c r="AH330" s="73"/>
      <c r="AI330" s="73">
        <v>0</v>
      </c>
      <c r="AJ330" s="122"/>
      <c r="AK330" s="122"/>
      <c r="AL330" s="122"/>
      <c r="AM330" s="122"/>
      <c r="AN330" s="122"/>
      <c r="AO330" s="122">
        <f t="shared" si="431"/>
        <v>0.22337882000000001</v>
      </c>
      <c r="AP330" s="122">
        <f t="shared" si="432"/>
        <v>3.288E-2</v>
      </c>
      <c r="AQ330" s="122">
        <f t="shared" si="433"/>
        <v>0.19049882000000001</v>
      </c>
      <c r="AR330" s="122">
        <f t="shared" si="434"/>
        <v>0</v>
      </c>
      <c r="AS330" s="122">
        <f t="shared" si="435"/>
        <v>0</v>
      </c>
      <c r="AT330" s="122"/>
      <c r="AU330" s="122"/>
      <c r="AV330" s="122"/>
      <c r="AW330" s="122"/>
      <c r="AX330" s="122"/>
      <c r="AY330" s="122"/>
      <c r="AZ330" s="122"/>
      <c r="BA330" s="122"/>
      <c r="BB330" s="122"/>
      <c r="BC330" s="122"/>
    </row>
    <row r="331" spans="1:55" s="90" customFormat="1" x14ac:dyDescent="0.3">
      <c r="A331" s="103"/>
      <c r="B331" s="110" t="s">
        <v>85</v>
      </c>
      <c r="C331" s="105"/>
      <c r="D331" s="133">
        <f t="shared" ref="D331:BC331" si="436">SUM(D332:D333)</f>
        <v>2.281272</v>
      </c>
      <c r="E331" s="133">
        <f t="shared" si="436"/>
        <v>2.401711374</v>
      </c>
      <c r="F331" s="133">
        <f t="shared" si="436"/>
        <v>0</v>
      </c>
      <c r="G331" s="133">
        <f t="shared" si="436"/>
        <v>1.68523383</v>
      </c>
      <c r="H331" s="133">
        <f t="shared" si="436"/>
        <v>0.37531199999999998</v>
      </c>
      <c r="I331" s="133">
        <f t="shared" si="436"/>
        <v>0.34116554399999988</v>
      </c>
      <c r="J331" s="133">
        <f t="shared" si="436"/>
        <v>2.3871504179999996</v>
      </c>
      <c r="K331" s="133">
        <f t="shared" si="436"/>
        <v>0</v>
      </c>
      <c r="L331" s="133">
        <f t="shared" si="436"/>
        <v>1.68523383</v>
      </c>
      <c r="M331" s="133">
        <f t="shared" si="436"/>
        <v>0.37531199999999998</v>
      </c>
      <c r="N331" s="133">
        <f t="shared" si="436"/>
        <v>0.32660458799999986</v>
      </c>
      <c r="O331" s="133">
        <f t="shared" si="436"/>
        <v>1.4560955999999958E-2</v>
      </c>
      <c r="P331" s="133">
        <f t="shared" si="436"/>
        <v>0</v>
      </c>
      <c r="Q331" s="133">
        <f t="shared" si="436"/>
        <v>0</v>
      </c>
      <c r="R331" s="133">
        <f t="shared" si="436"/>
        <v>0</v>
      </c>
      <c r="S331" s="133">
        <f t="shared" si="436"/>
        <v>1.4560955999999996E-2</v>
      </c>
      <c r="T331" s="133">
        <f t="shared" si="436"/>
        <v>0</v>
      </c>
      <c r="U331" s="133">
        <f t="shared" si="436"/>
        <v>0</v>
      </c>
      <c r="V331" s="133">
        <f t="shared" si="436"/>
        <v>0</v>
      </c>
      <c r="W331" s="133">
        <f t="shared" si="436"/>
        <v>0</v>
      </c>
      <c r="X331" s="133">
        <f t="shared" si="436"/>
        <v>0</v>
      </c>
      <c r="Y331" s="133">
        <f t="shared" si="436"/>
        <v>0</v>
      </c>
      <c r="Z331" s="133">
        <f t="shared" si="436"/>
        <v>0</v>
      </c>
      <c r="AA331" s="133">
        <f t="shared" si="436"/>
        <v>0</v>
      </c>
      <c r="AB331" s="133">
        <f t="shared" si="436"/>
        <v>0</v>
      </c>
      <c r="AC331" s="133">
        <f t="shared" si="436"/>
        <v>0</v>
      </c>
      <c r="AD331" s="133">
        <f t="shared" si="436"/>
        <v>0.48706000000000005</v>
      </c>
      <c r="AE331" s="133">
        <f t="shared" si="436"/>
        <v>0.65891944999999996</v>
      </c>
      <c r="AF331" s="133">
        <f t="shared" si="436"/>
        <v>4.1029999999999997E-2</v>
      </c>
      <c r="AG331" s="133">
        <f t="shared" si="436"/>
        <v>0.33358482999999994</v>
      </c>
      <c r="AH331" s="133">
        <f t="shared" si="436"/>
        <v>0</v>
      </c>
      <c r="AI331" s="133">
        <f t="shared" si="436"/>
        <v>0.28430461999999995</v>
      </c>
      <c r="AJ331" s="133">
        <f t="shared" si="436"/>
        <v>0.60575532000000076</v>
      </c>
      <c r="AK331" s="133">
        <f t="shared" si="436"/>
        <v>0</v>
      </c>
      <c r="AL331" s="133">
        <f t="shared" si="436"/>
        <v>0.33358483</v>
      </c>
      <c r="AM331" s="133">
        <f t="shared" si="436"/>
        <v>0</v>
      </c>
      <c r="AN331" s="133">
        <f t="shared" si="436"/>
        <v>0.27217048999999993</v>
      </c>
      <c r="AO331" s="133">
        <f t="shared" si="436"/>
        <v>5.3164129999999199E-2</v>
      </c>
      <c r="AP331" s="133">
        <f t="shared" si="436"/>
        <v>4.1029999999999997E-2</v>
      </c>
      <c r="AQ331" s="133">
        <f t="shared" si="436"/>
        <v>0</v>
      </c>
      <c r="AR331" s="133">
        <f t="shared" si="436"/>
        <v>0</v>
      </c>
      <c r="AS331" s="133">
        <f t="shared" si="436"/>
        <v>1.2134129999999998E-2</v>
      </c>
      <c r="AT331" s="133">
        <f t="shared" si="436"/>
        <v>0</v>
      </c>
      <c r="AU331" s="133">
        <f t="shared" si="436"/>
        <v>0</v>
      </c>
      <c r="AV331" s="133">
        <f t="shared" si="436"/>
        <v>0</v>
      </c>
      <c r="AW331" s="133">
        <f t="shared" si="436"/>
        <v>0</v>
      </c>
      <c r="AX331" s="133">
        <f t="shared" si="436"/>
        <v>0</v>
      </c>
      <c r="AY331" s="133">
        <f t="shared" si="436"/>
        <v>0</v>
      </c>
      <c r="AZ331" s="133">
        <f t="shared" si="436"/>
        <v>0</v>
      </c>
      <c r="BA331" s="133">
        <f t="shared" si="436"/>
        <v>0</v>
      </c>
      <c r="BB331" s="133">
        <f t="shared" si="436"/>
        <v>0</v>
      </c>
      <c r="BC331" s="133">
        <f t="shared" si="436"/>
        <v>0</v>
      </c>
    </row>
    <row r="332" spans="1:55" s="90" customFormat="1" ht="31.1" x14ac:dyDescent="0.3">
      <c r="A332" s="106" t="s">
        <v>1661</v>
      </c>
      <c r="B332" s="107" t="s">
        <v>86</v>
      </c>
      <c r="C332" s="108" t="s">
        <v>87</v>
      </c>
      <c r="D332" s="73">
        <v>1.6967999999999999</v>
      </c>
      <c r="E332" s="73">
        <v>2.0003873940000001</v>
      </c>
      <c r="F332" s="73">
        <v>0</v>
      </c>
      <c r="G332" s="73">
        <v>1.68523383</v>
      </c>
      <c r="H332" s="73">
        <v>0</v>
      </c>
      <c r="I332" s="73">
        <v>0.31515356399999989</v>
      </c>
      <c r="J332" s="122">
        <f>VLOOKUP(C332,'[1]17'!$C$22:$N$926,8,0)</f>
        <v>2.0003873939999997</v>
      </c>
      <c r="K332" s="122">
        <f>VLOOKUP(C332,'[1]17'!$C$22:$N$926,9,0)</f>
        <v>0</v>
      </c>
      <c r="L332" s="122">
        <f>VLOOKUP(C332,'[1]17'!$C$22:$N$926,10,0)</f>
        <v>1.68523383</v>
      </c>
      <c r="M332" s="122">
        <f>VLOOKUP(C332,'[1]17'!$C$22:$N$926,11,0)</f>
        <v>0</v>
      </c>
      <c r="N332" s="122">
        <f>VLOOKUP(C332,'[1]17'!$C$22:$N$926,12,0)</f>
        <v>0.31515356399999989</v>
      </c>
      <c r="O332" s="122">
        <f t="shared" ref="O332:O333" si="437">E332-J332</f>
        <v>0</v>
      </c>
      <c r="P332" s="122">
        <f t="shared" ref="P332:P333" si="438">F332-K332</f>
        <v>0</v>
      </c>
      <c r="Q332" s="122">
        <f t="shared" ref="Q332:Q333" si="439">G332-L332</f>
        <v>0</v>
      </c>
      <c r="R332" s="122">
        <f t="shared" ref="R332:R333" si="440">H332-M332</f>
        <v>0</v>
      </c>
      <c r="S332" s="122">
        <f t="shared" ref="S332:S333" si="441">I332-N332</f>
        <v>0</v>
      </c>
      <c r="T332" s="122"/>
      <c r="U332" s="122"/>
      <c r="V332" s="122"/>
      <c r="W332" s="122"/>
      <c r="X332" s="122"/>
      <c r="Y332" s="122"/>
      <c r="Z332" s="122"/>
      <c r="AA332" s="122"/>
      <c r="AB332" s="122"/>
      <c r="AC332" s="122"/>
      <c r="AD332" s="122">
        <v>0</v>
      </c>
      <c r="AE332" s="73">
        <f t="shared" ref="AE332:AE333" si="442">AF332+AG332+AH332+AI332</f>
        <v>0.26262796999999993</v>
      </c>
      <c r="AF332" s="73"/>
      <c r="AG332" s="73"/>
      <c r="AH332" s="73"/>
      <c r="AI332" s="73">
        <v>0.26262796999999993</v>
      </c>
      <c r="AJ332" s="122">
        <f>VLOOKUP(C332,'[1]17'!$C$22:$AI$926,29,0)</f>
        <v>0.26262797000000071</v>
      </c>
      <c r="AK332" s="122">
        <f>VLOOKUP(C332,'[1]17'!$C$22:$AI$926,30,0)</f>
        <v>0</v>
      </c>
      <c r="AL332" s="122">
        <f>VLOOKUP(C332,'[1]17'!$C$22:$AI$926,31,0)</f>
        <v>0</v>
      </c>
      <c r="AM332" s="122">
        <f>VLOOKUP(C332,'[1]17'!$C$22:$AI$926,32,0)</f>
        <v>0</v>
      </c>
      <c r="AN332" s="122">
        <f>VLOOKUP(C332,'[1]17'!$C$22:$AI$926,33,0)</f>
        <v>0.26262796999999993</v>
      </c>
      <c r="AO332" s="122">
        <f t="shared" ref="AO332:AO333" si="443">AE332-AJ332</f>
        <v>-7.7715611723760958E-16</v>
      </c>
      <c r="AP332" s="122">
        <f t="shared" ref="AP332:AP333" si="444">AF332-AK332</f>
        <v>0</v>
      </c>
      <c r="AQ332" s="122">
        <f t="shared" ref="AQ332:AQ333" si="445">AG332-AL332</f>
        <v>0</v>
      </c>
      <c r="AR332" s="122">
        <f t="shared" ref="AR332:AR333" si="446">AH332-AM332</f>
        <v>0</v>
      </c>
      <c r="AS332" s="122">
        <f t="shared" ref="AS332:AS333" si="447">AI332-AN332</f>
        <v>0</v>
      </c>
      <c r="AT332" s="122"/>
      <c r="AU332" s="122"/>
      <c r="AV332" s="122"/>
      <c r="AW332" s="122"/>
      <c r="AX332" s="122"/>
      <c r="AY332" s="122"/>
      <c r="AZ332" s="122"/>
      <c r="BA332" s="122"/>
      <c r="BB332" s="122"/>
      <c r="BC332" s="122"/>
    </row>
    <row r="333" spans="1:55" s="90" customFormat="1" ht="77.7" x14ac:dyDescent="0.3">
      <c r="A333" s="106" t="s">
        <v>1660</v>
      </c>
      <c r="B333" s="107" t="s">
        <v>860</v>
      </c>
      <c r="C333" s="108" t="s">
        <v>1307</v>
      </c>
      <c r="D333" s="73">
        <v>0.58447199999999999</v>
      </c>
      <c r="E333" s="73">
        <v>0.40132397999999997</v>
      </c>
      <c r="F333" s="73">
        <v>0</v>
      </c>
      <c r="G333" s="73">
        <v>0</v>
      </c>
      <c r="H333" s="73">
        <v>0.37531199999999998</v>
      </c>
      <c r="I333" s="73">
        <v>2.6011979999999997E-2</v>
      </c>
      <c r="J333" s="122">
        <f>VLOOKUP(C333,'[1]17'!$C$22:$N$926,8,0)</f>
        <v>0.38676302400000001</v>
      </c>
      <c r="K333" s="122">
        <f>VLOOKUP(C333,'[1]17'!$C$22:$N$926,9,0)</f>
        <v>0</v>
      </c>
      <c r="L333" s="122">
        <f>VLOOKUP(C333,'[1]17'!$C$22:$N$926,10,0)</f>
        <v>0</v>
      </c>
      <c r="M333" s="122">
        <f>VLOOKUP(C333,'[1]17'!$C$22:$N$926,11,0)</f>
        <v>0.37531199999999998</v>
      </c>
      <c r="N333" s="122">
        <f>VLOOKUP(C333,'[1]17'!$C$22:$N$926,12,0)</f>
        <v>1.1451024000000001E-2</v>
      </c>
      <c r="O333" s="122">
        <f t="shared" si="437"/>
        <v>1.4560955999999958E-2</v>
      </c>
      <c r="P333" s="122">
        <f t="shared" si="438"/>
        <v>0</v>
      </c>
      <c r="Q333" s="122">
        <f t="shared" si="439"/>
        <v>0</v>
      </c>
      <c r="R333" s="122">
        <f t="shared" si="440"/>
        <v>0</v>
      </c>
      <c r="S333" s="122">
        <f t="shared" si="441"/>
        <v>1.4560955999999996E-2</v>
      </c>
      <c r="T333" s="122"/>
      <c r="U333" s="122"/>
      <c r="V333" s="122"/>
      <c r="W333" s="122"/>
      <c r="X333" s="122"/>
      <c r="Y333" s="122"/>
      <c r="Z333" s="122"/>
      <c r="AA333" s="122"/>
      <c r="AB333" s="122"/>
      <c r="AC333" s="122"/>
      <c r="AD333" s="122">
        <v>0.48706000000000005</v>
      </c>
      <c r="AE333" s="73">
        <f t="shared" si="442"/>
        <v>0.39629147999999997</v>
      </c>
      <c r="AF333" s="73">
        <v>4.1029999999999997E-2</v>
      </c>
      <c r="AG333" s="73">
        <v>0.33358482999999994</v>
      </c>
      <c r="AH333" s="73"/>
      <c r="AI333" s="73">
        <v>2.1676649999999999E-2</v>
      </c>
      <c r="AJ333" s="122">
        <f>VLOOKUP(C333,'[1]17'!$C$22:$AI$926,29,0)</f>
        <v>0.34312735</v>
      </c>
      <c r="AK333" s="122">
        <f>VLOOKUP(C333,'[1]17'!$C$22:$AI$926,30,0)</f>
        <v>0</v>
      </c>
      <c r="AL333" s="122">
        <f>VLOOKUP(C333,'[1]17'!$C$22:$AI$926,31,0)</f>
        <v>0.33358483</v>
      </c>
      <c r="AM333" s="122">
        <f>VLOOKUP(C333,'[1]17'!$C$22:$AI$926,32,0)</f>
        <v>0</v>
      </c>
      <c r="AN333" s="122">
        <f>VLOOKUP(C333,'[1]17'!$C$22:$AI$926,33,0)</f>
        <v>9.5425200000000005E-3</v>
      </c>
      <c r="AO333" s="122">
        <f t="shared" si="443"/>
        <v>5.3164129999999976E-2</v>
      </c>
      <c r="AP333" s="122">
        <f t="shared" si="444"/>
        <v>4.1029999999999997E-2</v>
      </c>
      <c r="AQ333" s="122">
        <f t="shared" si="445"/>
        <v>0</v>
      </c>
      <c r="AR333" s="122">
        <f t="shared" si="446"/>
        <v>0</v>
      </c>
      <c r="AS333" s="122">
        <f t="shared" si="447"/>
        <v>1.2134129999999998E-2</v>
      </c>
      <c r="AT333" s="122"/>
      <c r="AU333" s="122"/>
      <c r="AV333" s="122"/>
      <c r="AW333" s="122"/>
      <c r="AX333" s="122"/>
      <c r="AY333" s="122"/>
      <c r="AZ333" s="122"/>
      <c r="BA333" s="122"/>
      <c r="BB333" s="122"/>
      <c r="BC333" s="122"/>
    </row>
    <row r="334" spans="1:55" s="90" customFormat="1" x14ac:dyDescent="0.3">
      <c r="A334" s="103"/>
      <c r="B334" s="110" t="s">
        <v>88</v>
      </c>
      <c r="C334" s="105"/>
      <c r="D334" s="133">
        <f t="shared" ref="D334:BC334" si="448">SUM(D335:D338)</f>
        <v>4.0722984000000002</v>
      </c>
      <c r="E334" s="133">
        <f t="shared" si="448"/>
        <v>2.0729870799999999</v>
      </c>
      <c r="F334" s="133">
        <f t="shared" si="448"/>
        <v>0.26935523</v>
      </c>
      <c r="G334" s="133">
        <f t="shared" si="448"/>
        <v>1.62239399</v>
      </c>
      <c r="H334" s="133">
        <f t="shared" si="448"/>
        <v>0</v>
      </c>
      <c r="I334" s="133">
        <f t="shared" si="448"/>
        <v>0.18123785999999997</v>
      </c>
      <c r="J334" s="133">
        <f t="shared" si="448"/>
        <v>7.9784759999999996E-2</v>
      </c>
      <c r="K334" s="133">
        <f t="shared" si="448"/>
        <v>0</v>
      </c>
      <c r="L334" s="133">
        <f t="shared" si="448"/>
        <v>0</v>
      </c>
      <c r="M334" s="133">
        <f t="shared" si="448"/>
        <v>0</v>
      </c>
      <c r="N334" s="133">
        <f t="shared" si="448"/>
        <v>7.9784759999999996E-2</v>
      </c>
      <c r="O334" s="133">
        <f t="shared" si="448"/>
        <v>1.99320232</v>
      </c>
      <c r="P334" s="133">
        <f t="shared" si="448"/>
        <v>0.26935523</v>
      </c>
      <c r="Q334" s="133">
        <f t="shared" si="448"/>
        <v>1.62239399</v>
      </c>
      <c r="R334" s="133">
        <f t="shared" si="448"/>
        <v>0</v>
      </c>
      <c r="S334" s="133">
        <f t="shared" si="448"/>
        <v>0.10145309999999998</v>
      </c>
      <c r="T334" s="133">
        <f t="shared" si="448"/>
        <v>0</v>
      </c>
      <c r="U334" s="133">
        <f t="shared" si="448"/>
        <v>0</v>
      </c>
      <c r="V334" s="133">
        <f t="shared" si="448"/>
        <v>0</v>
      </c>
      <c r="W334" s="133">
        <f t="shared" si="448"/>
        <v>0</v>
      </c>
      <c r="X334" s="133">
        <f t="shared" si="448"/>
        <v>0</v>
      </c>
      <c r="Y334" s="133">
        <f t="shared" si="448"/>
        <v>0</v>
      </c>
      <c r="Z334" s="133">
        <f t="shared" si="448"/>
        <v>0</v>
      </c>
      <c r="AA334" s="133">
        <f t="shared" si="448"/>
        <v>0</v>
      </c>
      <c r="AB334" s="133">
        <f t="shared" si="448"/>
        <v>0</v>
      </c>
      <c r="AC334" s="133">
        <f t="shared" si="448"/>
        <v>0</v>
      </c>
      <c r="AD334" s="133">
        <f t="shared" si="448"/>
        <v>3.6805672000000005</v>
      </c>
      <c r="AE334" s="133">
        <f t="shared" si="448"/>
        <v>10.09603998</v>
      </c>
      <c r="AF334" s="133">
        <f t="shared" si="448"/>
        <v>0.33799625999999949</v>
      </c>
      <c r="AG334" s="133">
        <f t="shared" si="448"/>
        <v>9.6070121700000009</v>
      </c>
      <c r="AH334" s="133">
        <f t="shared" si="448"/>
        <v>0</v>
      </c>
      <c r="AI334" s="133">
        <f t="shared" si="448"/>
        <v>0.15103154999999999</v>
      </c>
      <c r="AJ334" s="133">
        <f t="shared" si="448"/>
        <v>6.6487299999999999E-2</v>
      </c>
      <c r="AK334" s="133">
        <f t="shared" si="448"/>
        <v>0</v>
      </c>
      <c r="AL334" s="133">
        <f t="shared" si="448"/>
        <v>0</v>
      </c>
      <c r="AM334" s="133">
        <f t="shared" si="448"/>
        <v>0</v>
      </c>
      <c r="AN334" s="133">
        <f t="shared" si="448"/>
        <v>6.6487299999999999E-2</v>
      </c>
      <c r="AO334" s="133">
        <f t="shared" si="448"/>
        <v>10.02955268</v>
      </c>
      <c r="AP334" s="133">
        <f t="shared" si="448"/>
        <v>0.33799625999999949</v>
      </c>
      <c r="AQ334" s="133">
        <f t="shared" si="448"/>
        <v>9.6070121700000009</v>
      </c>
      <c r="AR334" s="133">
        <f t="shared" si="448"/>
        <v>0</v>
      </c>
      <c r="AS334" s="133">
        <f t="shared" si="448"/>
        <v>8.4544249999999987E-2</v>
      </c>
      <c r="AT334" s="133">
        <f t="shared" si="448"/>
        <v>0</v>
      </c>
      <c r="AU334" s="133">
        <f t="shared" si="448"/>
        <v>0</v>
      </c>
      <c r="AV334" s="133">
        <f t="shared" si="448"/>
        <v>0</v>
      </c>
      <c r="AW334" s="133">
        <f t="shared" si="448"/>
        <v>0</v>
      </c>
      <c r="AX334" s="133">
        <f t="shared" si="448"/>
        <v>0</v>
      </c>
      <c r="AY334" s="133">
        <f t="shared" si="448"/>
        <v>0</v>
      </c>
      <c r="AZ334" s="133">
        <f t="shared" si="448"/>
        <v>0</v>
      </c>
      <c r="BA334" s="133">
        <f t="shared" si="448"/>
        <v>0</v>
      </c>
      <c r="BB334" s="133">
        <f t="shared" si="448"/>
        <v>0</v>
      </c>
      <c r="BC334" s="133">
        <f t="shared" si="448"/>
        <v>0</v>
      </c>
    </row>
    <row r="335" spans="1:55" s="90" customFormat="1" ht="46.65" x14ac:dyDescent="0.3">
      <c r="A335" s="106" t="s">
        <v>1660</v>
      </c>
      <c r="B335" s="107" t="s">
        <v>861</v>
      </c>
      <c r="C335" s="108" t="s">
        <v>1308</v>
      </c>
      <c r="D335" s="73">
        <v>1.8685824</v>
      </c>
      <c r="E335" s="73">
        <v>1.974910564</v>
      </c>
      <c r="F335" s="73">
        <v>0.26935523</v>
      </c>
      <c r="G335" s="73">
        <v>1.62239399</v>
      </c>
      <c r="H335" s="73">
        <v>0</v>
      </c>
      <c r="I335" s="73">
        <v>8.3161343999999984E-2</v>
      </c>
      <c r="J335" s="122">
        <f>VLOOKUP(C335,'[1]17'!$C$22:$N$926,8,0)</f>
        <v>3.6609395999999995E-2</v>
      </c>
      <c r="K335" s="122">
        <f>VLOOKUP(C335,'[1]17'!$C$22:$N$926,9,0)</f>
        <v>0</v>
      </c>
      <c r="L335" s="122">
        <f>VLOOKUP(C335,'[1]17'!$C$22:$N$926,10,0)</f>
        <v>0</v>
      </c>
      <c r="M335" s="122">
        <f>VLOOKUP(C335,'[1]17'!$C$22:$N$926,11,0)</f>
        <v>0</v>
      </c>
      <c r="N335" s="122">
        <f>VLOOKUP(C335,'[1]17'!$C$22:$N$926,12,0)</f>
        <v>3.6609395999999995E-2</v>
      </c>
      <c r="O335" s="122">
        <f t="shared" ref="O335:O338" si="449">E335-J335</f>
        <v>1.938301168</v>
      </c>
      <c r="P335" s="122">
        <f t="shared" ref="P335:P338" si="450">F335-K335</f>
        <v>0.26935523</v>
      </c>
      <c r="Q335" s="122">
        <f t="shared" ref="Q335:Q338" si="451">G335-L335</f>
        <v>1.62239399</v>
      </c>
      <c r="R335" s="122">
        <f t="shared" ref="R335:R338" si="452">H335-M335</f>
        <v>0</v>
      </c>
      <c r="S335" s="122">
        <f t="shared" ref="S335:S338" si="453">I335-N335</f>
        <v>4.6551947999999989E-2</v>
      </c>
      <c r="T335" s="122"/>
      <c r="U335" s="122"/>
      <c r="V335" s="122"/>
      <c r="W335" s="122"/>
      <c r="X335" s="122"/>
      <c r="Y335" s="122"/>
      <c r="Z335" s="122"/>
      <c r="AA335" s="122"/>
      <c r="AB335" s="122"/>
      <c r="AC335" s="122"/>
      <c r="AD335" s="122">
        <v>1.7128672000000003</v>
      </c>
      <c r="AE335" s="73">
        <f t="shared" ref="AE335:AE338" si="454">AF335+AG335+AH335+AI335</f>
        <v>2.0972911099999996</v>
      </c>
      <c r="AF335" s="73">
        <v>0.33799625999999949</v>
      </c>
      <c r="AG335" s="73">
        <v>1.6899937300000001</v>
      </c>
      <c r="AH335" s="73"/>
      <c r="AI335" s="73">
        <v>6.9301119999999994E-2</v>
      </c>
      <c r="AJ335" s="122">
        <f>VLOOKUP(C335,'[1]17'!$C$22:$AI$926,29,0)</f>
        <v>3.0507830000000003E-2</v>
      </c>
      <c r="AK335" s="122">
        <f>VLOOKUP(C335,'[1]17'!$C$22:$AI$926,30,0)</f>
        <v>0</v>
      </c>
      <c r="AL335" s="122">
        <f>VLOOKUP(C335,'[1]17'!$C$22:$AI$926,31,0)</f>
        <v>0</v>
      </c>
      <c r="AM335" s="122">
        <f>VLOOKUP(C335,'[1]17'!$C$22:$AI$926,32,0)</f>
        <v>0</v>
      </c>
      <c r="AN335" s="122">
        <f>VLOOKUP(C335,'[1]17'!$C$22:$AI$926,33,0)</f>
        <v>3.050783E-2</v>
      </c>
      <c r="AO335" s="122">
        <f t="shared" ref="AO335:AO338" si="455">AE335-AJ335</f>
        <v>2.0667832799999997</v>
      </c>
      <c r="AP335" s="122">
        <f t="shared" ref="AP335:AP338" si="456">AF335-AK335</f>
        <v>0.33799625999999949</v>
      </c>
      <c r="AQ335" s="122">
        <f t="shared" ref="AQ335:AQ338" si="457">AG335-AL335</f>
        <v>1.6899937300000001</v>
      </c>
      <c r="AR335" s="122">
        <f t="shared" ref="AR335:AR338" si="458">AH335-AM335</f>
        <v>0</v>
      </c>
      <c r="AS335" s="122">
        <f t="shared" ref="AS335:AS338" si="459">AI335-AN335</f>
        <v>3.8793289999999994E-2</v>
      </c>
      <c r="AT335" s="122"/>
      <c r="AU335" s="122"/>
      <c r="AV335" s="122"/>
      <c r="AW335" s="122"/>
      <c r="AX335" s="122"/>
      <c r="AY335" s="122"/>
      <c r="AZ335" s="122"/>
      <c r="BA335" s="122"/>
      <c r="BB335" s="122"/>
      <c r="BC335" s="122"/>
    </row>
    <row r="336" spans="1:55" s="90" customFormat="1" ht="46.65" x14ac:dyDescent="0.3">
      <c r="A336" s="106" t="s">
        <v>1661</v>
      </c>
      <c r="B336" s="107" t="s">
        <v>862</v>
      </c>
      <c r="C336" s="108" t="s">
        <v>1309</v>
      </c>
      <c r="D336" s="73">
        <v>0.62847600000000003</v>
      </c>
      <c r="E336" s="73">
        <v>2.7970391999999997E-2</v>
      </c>
      <c r="F336" s="73">
        <v>0</v>
      </c>
      <c r="G336" s="73">
        <v>0</v>
      </c>
      <c r="H336" s="73">
        <v>0</v>
      </c>
      <c r="I336" s="73">
        <v>2.7970391999999997E-2</v>
      </c>
      <c r="J336" s="122">
        <f>VLOOKUP(C336,'[1]17'!$C$22:$N$926,8,0)</f>
        <v>1.2313152000000001E-2</v>
      </c>
      <c r="K336" s="122">
        <f>VLOOKUP(C336,'[1]17'!$C$22:$N$926,9,0)</f>
        <v>0</v>
      </c>
      <c r="L336" s="122">
        <f>VLOOKUP(C336,'[1]17'!$C$22:$N$926,10,0)</f>
        <v>0</v>
      </c>
      <c r="M336" s="122">
        <f>VLOOKUP(C336,'[1]17'!$C$22:$N$926,11,0)</f>
        <v>0</v>
      </c>
      <c r="N336" s="122">
        <f>VLOOKUP(C336,'[1]17'!$C$22:$N$926,12,0)</f>
        <v>1.2313152000000001E-2</v>
      </c>
      <c r="O336" s="122">
        <f t="shared" si="449"/>
        <v>1.5657239999999996E-2</v>
      </c>
      <c r="P336" s="122">
        <f t="shared" si="450"/>
        <v>0</v>
      </c>
      <c r="Q336" s="122">
        <f t="shared" si="451"/>
        <v>0</v>
      </c>
      <c r="R336" s="122">
        <f t="shared" si="452"/>
        <v>0</v>
      </c>
      <c r="S336" s="122">
        <f t="shared" si="453"/>
        <v>1.5657239999999996E-2</v>
      </c>
      <c r="T336" s="122"/>
      <c r="U336" s="122"/>
      <c r="V336" s="122"/>
      <c r="W336" s="122"/>
      <c r="X336" s="122"/>
      <c r="Y336" s="122"/>
      <c r="Z336" s="122"/>
      <c r="AA336" s="122"/>
      <c r="AB336" s="122"/>
      <c r="AC336" s="122"/>
      <c r="AD336" s="122">
        <v>0.52373000000000003</v>
      </c>
      <c r="AE336" s="73">
        <f t="shared" si="454"/>
        <v>2.3308659999999998E-2</v>
      </c>
      <c r="AF336" s="73"/>
      <c r="AG336" s="73"/>
      <c r="AH336" s="73"/>
      <c r="AI336" s="73">
        <v>2.3308659999999998E-2</v>
      </c>
      <c r="AJ336" s="122">
        <f>VLOOKUP(C336,'[1]17'!$C$22:$AI$926,29,0)</f>
        <v>1.026096E-2</v>
      </c>
      <c r="AK336" s="122">
        <f>VLOOKUP(C336,'[1]17'!$C$22:$AI$926,30,0)</f>
        <v>0</v>
      </c>
      <c r="AL336" s="122">
        <f>VLOOKUP(C336,'[1]17'!$C$22:$AI$926,31,0)</f>
        <v>0</v>
      </c>
      <c r="AM336" s="122">
        <f>VLOOKUP(C336,'[1]17'!$C$22:$AI$926,32,0)</f>
        <v>0</v>
      </c>
      <c r="AN336" s="122">
        <f>VLOOKUP(C336,'[1]17'!$C$22:$AI$926,33,0)</f>
        <v>1.0260960000000001E-2</v>
      </c>
      <c r="AO336" s="122">
        <f t="shared" si="455"/>
        <v>1.3047699999999999E-2</v>
      </c>
      <c r="AP336" s="122">
        <f t="shared" si="456"/>
        <v>0</v>
      </c>
      <c r="AQ336" s="122">
        <f t="shared" si="457"/>
        <v>0</v>
      </c>
      <c r="AR336" s="122">
        <f t="shared" si="458"/>
        <v>0</v>
      </c>
      <c r="AS336" s="122">
        <f t="shared" si="459"/>
        <v>1.3047699999999997E-2</v>
      </c>
      <c r="AT336" s="122"/>
      <c r="AU336" s="122"/>
      <c r="AV336" s="122"/>
      <c r="AW336" s="122"/>
      <c r="AX336" s="122"/>
      <c r="AY336" s="122"/>
      <c r="AZ336" s="122"/>
      <c r="BA336" s="122"/>
      <c r="BB336" s="122"/>
      <c r="BC336" s="122"/>
    </row>
    <row r="337" spans="1:55" s="90" customFormat="1" ht="46.65" x14ac:dyDescent="0.3">
      <c r="A337" s="106" t="s">
        <v>1661</v>
      </c>
      <c r="B337" s="107" t="s">
        <v>1757</v>
      </c>
      <c r="C337" s="108" t="s">
        <v>1310</v>
      </c>
      <c r="D337" s="73">
        <v>1.57524</v>
      </c>
      <c r="E337" s="73">
        <v>7.0106123999999992E-2</v>
      </c>
      <c r="F337" s="73">
        <v>0</v>
      </c>
      <c r="G337" s="73">
        <v>0</v>
      </c>
      <c r="H337" s="73">
        <v>0</v>
      </c>
      <c r="I337" s="73">
        <v>7.0106123999999992E-2</v>
      </c>
      <c r="J337" s="122">
        <f>VLOOKUP(C337,'[1]17'!$C$22:$N$926,8,0)</f>
        <v>3.0862211999999997E-2</v>
      </c>
      <c r="K337" s="122">
        <f>VLOOKUP(C337,'[1]17'!$C$22:$N$926,9,0)</f>
        <v>0</v>
      </c>
      <c r="L337" s="122">
        <f>VLOOKUP(C337,'[1]17'!$C$22:$N$926,10,0)</f>
        <v>0</v>
      </c>
      <c r="M337" s="122">
        <f>VLOOKUP(C337,'[1]17'!$C$22:$N$926,11,0)</f>
        <v>0</v>
      </c>
      <c r="N337" s="122">
        <f>VLOOKUP(C337,'[1]17'!$C$22:$N$926,12,0)</f>
        <v>3.0862212E-2</v>
      </c>
      <c r="O337" s="122">
        <f t="shared" si="449"/>
        <v>3.9243911999999992E-2</v>
      </c>
      <c r="P337" s="122">
        <f t="shared" si="450"/>
        <v>0</v>
      </c>
      <c r="Q337" s="122">
        <f t="shared" si="451"/>
        <v>0</v>
      </c>
      <c r="R337" s="122">
        <f t="shared" si="452"/>
        <v>0</v>
      </c>
      <c r="S337" s="122">
        <f t="shared" si="453"/>
        <v>3.9243911999999992E-2</v>
      </c>
      <c r="T337" s="122"/>
      <c r="U337" s="122"/>
      <c r="V337" s="122"/>
      <c r="W337" s="122"/>
      <c r="X337" s="122"/>
      <c r="Y337" s="122"/>
      <c r="Z337" s="122"/>
      <c r="AA337" s="122"/>
      <c r="AB337" s="122"/>
      <c r="AC337" s="122"/>
      <c r="AD337" s="122">
        <v>1.4439700000000002</v>
      </c>
      <c r="AE337" s="73">
        <f t="shared" si="454"/>
        <v>7.9298322900000002</v>
      </c>
      <c r="AF337" s="73"/>
      <c r="AG337" s="73">
        <v>7.8714105200000004</v>
      </c>
      <c r="AH337" s="73"/>
      <c r="AI337" s="73">
        <v>5.8421769999999998E-2</v>
      </c>
      <c r="AJ337" s="122">
        <f>VLOOKUP(C337,'[1]17'!$C$22:$AI$926,29,0)</f>
        <v>2.571851E-2</v>
      </c>
      <c r="AK337" s="122">
        <f>VLOOKUP(C337,'[1]17'!$C$22:$AI$926,30,0)</f>
        <v>0</v>
      </c>
      <c r="AL337" s="122">
        <f>VLOOKUP(C337,'[1]17'!$C$22:$AI$926,31,0)</f>
        <v>0</v>
      </c>
      <c r="AM337" s="122">
        <f>VLOOKUP(C337,'[1]17'!$C$22:$AI$926,32,0)</f>
        <v>0</v>
      </c>
      <c r="AN337" s="122">
        <f>VLOOKUP(C337,'[1]17'!$C$22:$AI$926,33,0)</f>
        <v>2.571851E-2</v>
      </c>
      <c r="AO337" s="122">
        <f t="shared" si="455"/>
        <v>7.9041137800000003</v>
      </c>
      <c r="AP337" s="122">
        <f t="shared" si="456"/>
        <v>0</v>
      </c>
      <c r="AQ337" s="122">
        <f t="shared" si="457"/>
        <v>7.8714105200000004</v>
      </c>
      <c r="AR337" s="122">
        <f t="shared" si="458"/>
        <v>0</v>
      </c>
      <c r="AS337" s="122">
        <f t="shared" si="459"/>
        <v>3.2703259999999998E-2</v>
      </c>
      <c r="AT337" s="122"/>
      <c r="AU337" s="122"/>
      <c r="AV337" s="122"/>
      <c r="AW337" s="122"/>
      <c r="AX337" s="122"/>
      <c r="AY337" s="122"/>
      <c r="AZ337" s="122"/>
      <c r="BA337" s="122"/>
      <c r="BB337" s="122"/>
      <c r="BC337" s="122"/>
    </row>
    <row r="338" spans="1:55" s="90" customFormat="1" ht="62.2" x14ac:dyDescent="0.3">
      <c r="A338" s="106" t="s">
        <v>1661</v>
      </c>
      <c r="B338" s="107" t="s">
        <v>1758</v>
      </c>
      <c r="C338" s="108" t="s">
        <v>1937</v>
      </c>
      <c r="D338" s="73">
        <v>0</v>
      </c>
      <c r="E338" s="73">
        <v>0</v>
      </c>
      <c r="F338" s="73">
        <v>0</v>
      </c>
      <c r="G338" s="73">
        <v>0</v>
      </c>
      <c r="H338" s="73">
        <v>0</v>
      </c>
      <c r="I338" s="73">
        <v>0</v>
      </c>
      <c r="J338" s="122"/>
      <c r="K338" s="122"/>
      <c r="L338" s="122"/>
      <c r="M338" s="122"/>
      <c r="N338" s="122"/>
      <c r="O338" s="122">
        <f t="shared" si="449"/>
        <v>0</v>
      </c>
      <c r="P338" s="122">
        <f t="shared" si="450"/>
        <v>0</v>
      </c>
      <c r="Q338" s="122">
        <f t="shared" si="451"/>
        <v>0</v>
      </c>
      <c r="R338" s="122">
        <f t="shared" si="452"/>
        <v>0</v>
      </c>
      <c r="S338" s="122">
        <f t="shared" si="453"/>
        <v>0</v>
      </c>
      <c r="T338" s="122"/>
      <c r="U338" s="122"/>
      <c r="V338" s="122"/>
      <c r="W338" s="122"/>
      <c r="X338" s="122"/>
      <c r="Y338" s="122"/>
      <c r="Z338" s="122"/>
      <c r="AA338" s="122"/>
      <c r="AB338" s="122"/>
      <c r="AC338" s="122"/>
      <c r="AD338" s="122">
        <v>0</v>
      </c>
      <c r="AE338" s="73">
        <f t="shared" si="454"/>
        <v>4.5607920000000003E-2</v>
      </c>
      <c r="AF338" s="73"/>
      <c r="AG338" s="73">
        <v>4.5607920000000003E-2</v>
      </c>
      <c r="AH338" s="73"/>
      <c r="AI338" s="73">
        <v>0</v>
      </c>
      <c r="AJ338" s="122"/>
      <c r="AK338" s="122"/>
      <c r="AL338" s="122"/>
      <c r="AM338" s="122"/>
      <c r="AN338" s="122"/>
      <c r="AO338" s="122">
        <f t="shared" si="455"/>
        <v>4.5607920000000003E-2</v>
      </c>
      <c r="AP338" s="122">
        <f t="shared" si="456"/>
        <v>0</v>
      </c>
      <c r="AQ338" s="122">
        <f t="shared" si="457"/>
        <v>4.5607920000000003E-2</v>
      </c>
      <c r="AR338" s="122">
        <f t="shared" si="458"/>
        <v>0</v>
      </c>
      <c r="AS338" s="122">
        <f t="shared" si="459"/>
        <v>0</v>
      </c>
      <c r="AT338" s="122"/>
      <c r="AU338" s="122"/>
      <c r="AV338" s="122"/>
      <c r="AW338" s="122"/>
      <c r="AX338" s="122"/>
      <c r="AY338" s="122"/>
      <c r="AZ338" s="122"/>
      <c r="BA338" s="122"/>
      <c r="BB338" s="122"/>
      <c r="BC338" s="122"/>
    </row>
    <row r="339" spans="1:55" s="90" customFormat="1" x14ac:dyDescent="0.3">
      <c r="A339" s="103"/>
      <c r="B339" s="110" t="s">
        <v>89</v>
      </c>
      <c r="C339" s="105"/>
      <c r="D339" s="133">
        <f t="shared" ref="D339:BC339" si="460">SUM(D340:D346)</f>
        <v>2.9681280000000001</v>
      </c>
      <c r="E339" s="133">
        <f t="shared" si="460"/>
        <v>1.8365807279999999</v>
      </c>
      <c r="F339" s="133">
        <f t="shared" si="460"/>
        <v>0</v>
      </c>
      <c r="G339" s="133">
        <f t="shared" si="460"/>
        <v>1.73634</v>
      </c>
      <c r="H339" s="133">
        <f t="shared" si="460"/>
        <v>0</v>
      </c>
      <c r="I339" s="133">
        <f t="shared" si="460"/>
        <v>0.10024072799999997</v>
      </c>
      <c r="J339" s="133">
        <f t="shared" si="460"/>
        <v>4.9562003999999993E-2</v>
      </c>
      <c r="K339" s="133">
        <f t="shared" si="460"/>
        <v>0</v>
      </c>
      <c r="L339" s="133">
        <f t="shared" si="460"/>
        <v>0</v>
      </c>
      <c r="M339" s="133">
        <f t="shared" si="460"/>
        <v>0</v>
      </c>
      <c r="N339" s="133">
        <f t="shared" si="460"/>
        <v>4.9562003999999993E-2</v>
      </c>
      <c r="O339" s="133">
        <f t="shared" si="460"/>
        <v>1.7870187239999999</v>
      </c>
      <c r="P339" s="133">
        <f t="shared" si="460"/>
        <v>0</v>
      </c>
      <c r="Q339" s="133">
        <f t="shared" si="460"/>
        <v>1.73634</v>
      </c>
      <c r="R339" s="133">
        <f t="shared" si="460"/>
        <v>0</v>
      </c>
      <c r="S339" s="133">
        <f t="shared" si="460"/>
        <v>5.0678723999999988E-2</v>
      </c>
      <c r="T339" s="133">
        <f t="shared" si="460"/>
        <v>0</v>
      </c>
      <c r="U339" s="133">
        <f t="shared" si="460"/>
        <v>0</v>
      </c>
      <c r="V339" s="133">
        <f t="shared" si="460"/>
        <v>0</v>
      </c>
      <c r="W339" s="133">
        <f t="shared" si="460"/>
        <v>0</v>
      </c>
      <c r="X339" s="133">
        <f t="shared" si="460"/>
        <v>0</v>
      </c>
      <c r="Y339" s="133">
        <f t="shared" si="460"/>
        <v>0</v>
      </c>
      <c r="Z339" s="133">
        <f t="shared" si="460"/>
        <v>0</v>
      </c>
      <c r="AA339" s="133">
        <f t="shared" si="460"/>
        <v>0</v>
      </c>
      <c r="AB339" s="133">
        <f t="shared" si="460"/>
        <v>0</v>
      </c>
      <c r="AC339" s="133">
        <f t="shared" si="460"/>
        <v>0</v>
      </c>
      <c r="AD339" s="133">
        <f t="shared" si="460"/>
        <v>2.3726685399999998</v>
      </c>
      <c r="AE339" s="133">
        <f t="shared" si="460"/>
        <v>1.6149167999999998</v>
      </c>
      <c r="AF339" s="133">
        <f t="shared" si="460"/>
        <v>0</v>
      </c>
      <c r="AG339" s="133">
        <f t="shared" si="460"/>
        <v>1.5313828599999999</v>
      </c>
      <c r="AH339" s="133">
        <f t="shared" si="460"/>
        <v>0</v>
      </c>
      <c r="AI339" s="133">
        <f t="shared" si="460"/>
        <v>8.3533939999999987E-2</v>
      </c>
      <c r="AJ339" s="133">
        <f t="shared" si="460"/>
        <v>4.1301669999999999E-2</v>
      </c>
      <c r="AK339" s="133">
        <f t="shared" si="460"/>
        <v>0</v>
      </c>
      <c r="AL339" s="133">
        <f t="shared" si="460"/>
        <v>0</v>
      </c>
      <c r="AM339" s="133">
        <f t="shared" si="460"/>
        <v>0</v>
      </c>
      <c r="AN339" s="133">
        <f t="shared" si="460"/>
        <v>4.1301669999999999E-2</v>
      </c>
      <c r="AO339" s="133">
        <f t="shared" si="460"/>
        <v>1.5736151299999999</v>
      </c>
      <c r="AP339" s="133">
        <f t="shared" si="460"/>
        <v>0</v>
      </c>
      <c r="AQ339" s="133">
        <f t="shared" si="460"/>
        <v>1.5313828599999999</v>
      </c>
      <c r="AR339" s="133">
        <f t="shared" si="460"/>
        <v>0</v>
      </c>
      <c r="AS339" s="133">
        <f t="shared" si="460"/>
        <v>4.2232269999999988E-2</v>
      </c>
      <c r="AT339" s="133">
        <f t="shared" si="460"/>
        <v>0</v>
      </c>
      <c r="AU339" s="133">
        <f t="shared" si="460"/>
        <v>0</v>
      </c>
      <c r="AV339" s="133">
        <f t="shared" si="460"/>
        <v>0</v>
      </c>
      <c r="AW339" s="133">
        <f t="shared" si="460"/>
        <v>0</v>
      </c>
      <c r="AX339" s="133">
        <f t="shared" si="460"/>
        <v>0</v>
      </c>
      <c r="AY339" s="133">
        <f t="shared" si="460"/>
        <v>0</v>
      </c>
      <c r="AZ339" s="133">
        <f t="shared" si="460"/>
        <v>0</v>
      </c>
      <c r="BA339" s="133">
        <f t="shared" si="460"/>
        <v>0</v>
      </c>
      <c r="BB339" s="133">
        <f t="shared" si="460"/>
        <v>0</v>
      </c>
      <c r="BC339" s="133">
        <f t="shared" si="460"/>
        <v>0</v>
      </c>
    </row>
    <row r="340" spans="1:55" s="90" customFormat="1" ht="46.65" x14ac:dyDescent="0.3">
      <c r="A340" s="106" t="s">
        <v>1660</v>
      </c>
      <c r="B340" s="107" t="s">
        <v>446</v>
      </c>
      <c r="C340" s="108" t="s">
        <v>532</v>
      </c>
      <c r="D340" s="73">
        <v>1.8334199999999998</v>
      </c>
      <c r="E340" s="73">
        <v>1.805592912</v>
      </c>
      <c r="F340" s="73">
        <v>0</v>
      </c>
      <c r="G340" s="73">
        <v>1.73634</v>
      </c>
      <c r="H340" s="73">
        <v>0</v>
      </c>
      <c r="I340" s="73">
        <v>6.9252911999999986E-2</v>
      </c>
      <c r="J340" s="122">
        <f>VLOOKUP(C340,'[1]17'!$C$22:$N$926,8,0)</f>
        <v>3.5920499999999994E-2</v>
      </c>
      <c r="K340" s="122">
        <f>VLOOKUP(C340,'[1]17'!$C$22:$N$926,9,0)</f>
        <v>0</v>
      </c>
      <c r="L340" s="122">
        <f>VLOOKUP(C340,'[1]17'!$C$22:$N$926,10,0)</f>
        <v>0</v>
      </c>
      <c r="M340" s="122">
        <f>VLOOKUP(C340,'[1]17'!$C$22:$N$926,11,0)</f>
        <v>0</v>
      </c>
      <c r="N340" s="122">
        <f>VLOOKUP(C340,'[1]17'!$C$22:$N$926,12,0)</f>
        <v>3.5920499999999994E-2</v>
      </c>
      <c r="O340" s="122">
        <f t="shared" ref="O340:O346" si="461">E340-J340</f>
        <v>1.769672412</v>
      </c>
      <c r="P340" s="122">
        <f t="shared" ref="P340:P346" si="462">F340-K340</f>
        <v>0</v>
      </c>
      <c r="Q340" s="122">
        <f t="shared" ref="Q340:Q346" si="463">G340-L340</f>
        <v>1.73634</v>
      </c>
      <c r="R340" s="122">
        <f t="shared" ref="R340:R346" si="464">H340-M340</f>
        <v>0</v>
      </c>
      <c r="S340" s="122">
        <f t="shared" ref="S340:S346" si="465">I340-N340</f>
        <v>3.3332411999999992E-2</v>
      </c>
      <c r="T340" s="122"/>
      <c r="U340" s="122"/>
      <c r="V340" s="122"/>
      <c r="W340" s="122"/>
      <c r="X340" s="122"/>
      <c r="Y340" s="122"/>
      <c r="Z340" s="122"/>
      <c r="AA340" s="122"/>
      <c r="AB340" s="122"/>
      <c r="AC340" s="122"/>
      <c r="AD340" s="122">
        <v>1.45565247</v>
      </c>
      <c r="AE340" s="73">
        <f t="shared" ref="AE340:AE346" si="466">AF340+AG340+AH340+AI340</f>
        <v>1.5046607599999999</v>
      </c>
      <c r="AF340" s="73"/>
      <c r="AG340" s="73">
        <v>1.44695</v>
      </c>
      <c r="AH340" s="73"/>
      <c r="AI340" s="73">
        <v>5.7710759999999993E-2</v>
      </c>
      <c r="AJ340" s="122">
        <f>VLOOKUP(C340,'[1]17'!$C$22:$AI$926,29,0)</f>
        <v>2.9933749999999999E-2</v>
      </c>
      <c r="AK340" s="122">
        <f>VLOOKUP(C340,'[1]17'!$C$22:$AI$926,30,0)</f>
        <v>0</v>
      </c>
      <c r="AL340" s="122">
        <f>VLOOKUP(C340,'[1]17'!$C$22:$AI$926,31,0)</f>
        <v>0</v>
      </c>
      <c r="AM340" s="122">
        <f>VLOOKUP(C340,'[1]17'!$C$22:$AI$926,32,0)</f>
        <v>0</v>
      </c>
      <c r="AN340" s="122">
        <f>VLOOKUP(C340,'[1]17'!$C$22:$AI$926,33,0)</f>
        <v>2.9933749999999999E-2</v>
      </c>
      <c r="AO340" s="122">
        <f t="shared" ref="AO340:AO346" si="467">AE340-AJ340</f>
        <v>1.4747270099999998</v>
      </c>
      <c r="AP340" s="122">
        <f t="shared" ref="AP340:AP346" si="468">AF340-AK340</f>
        <v>0</v>
      </c>
      <c r="AQ340" s="122">
        <f t="shared" ref="AQ340:AQ346" si="469">AG340-AL340</f>
        <v>1.44695</v>
      </c>
      <c r="AR340" s="122">
        <f t="shared" ref="AR340:AR346" si="470">AH340-AM340</f>
        <v>0</v>
      </c>
      <c r="AS340" s="122">
        <f t="shared" ref="AS340:AS346" si="471">AI340-AN340</f>
        <v>2.7777009999999994E-2</v>
      </c>
      <c r="AT340" s="122"/>
      <c r="AU340" s="122"/>
      <c r="AV340" s="122"/>
      <c r="AW340" s="122"/>
      <c r="AX340" s="122"/>
      <c r="AY340" s="122"/>
      <c r="AZ340" s="122"/>
      <c r="BA340" s="122"/>
      <c r="BB340" s="122"/>
      <c r="BC340" s="122"/>
    </row>
    <row r="341" spans="1:55" s="90" customFormat="1" ht="46.65" x14ac:dyDescent="0.3">
      <c r="A341" s="106" t="s">
        <v>1660</v>
      </c>
      <c r="B341" s="107" t="s">
        <v>447</v>
      </c>
      <c r="C341" s="108" t="s">
        <v>533</v>
      </c>
      <c r="D341" s="73">
        <v>0.69627600000000001</v>
      </c>
      <c r="E341" s="73">
        <v>3.0987815999999994E-2</v>
      </c>
      <c r="F341" s="73">
        <v>0</v>
      </c>
      <c r="G341" s="73">
        <v>0</v>
      </c>
      <c r="H341" s="73">
        <v>0</v>
      </c>
      <c r="I341" s="73">
        <v>3.0987815999999994E-2</v>
      </c>
      <c r="J341" s="122">
        <f>VLOOKUP(C341,'[1]17'!$C$22:$N$926,8,0)</f>
        <v>1.3641503999999999E-2</v>
      </c>
      <c r="K341" s="122">
        <f>VLOOKUP(C341,'[1]17'!$C$22:$N$926,9,0)</f>
        <v>0</v>
      </c>
      <c r="L341" s="122">
        <f>VLOOKUP(C341,'[1]17'!$C$22:$N$926,10,0)</f>
        <v>0</v>
      </c>
      <c r="M341" s="122">
        <f>VLOOKUP(C341,'[1]17'!$C$22:$N$926,11,0)</f>
        <v>0</v>
      </c>
      <c r="N341" s="122">
        <f>VLOOKUP(C341,'[1]17'!$C$22:$N$926,12,0)</f>
        <v>1.3641504E-2</v>
      </c>
      <c r="O341" s="122">
        <f t="shared" si="461"/>
        <v>1.7346311999999996E-2</v>
      </c>
      <c r="P341" s="122">
        <f t="shared" si="462"/>
        <v>0</v>
      </c>
      <c r="Q341" s="122">
        <f t="shared" si="463"/>
        <v>0</v>
      </c>
      <c r="R341" s="122">
        <f t="shared" si="464"/>
        <v>0</v>
      </c>
      <c r="S341" s="122">
        <f t="shared" si="465"/>
        <v>1.7346311999999996E-2</v>
      </c>
      <c r="T341" s="122"/>
      <c r="U341" s="122"/>
      <c r="V341" s="122"/>
      <c r="W341" s="122"/>
      <c r="X341" s="122"/>
      <c r="Y341" s="122"/>
      <c r="Z341" s="122"/>
      <c r="AA341" s="122"/>
      <c r="AB341" s="122"/>
      <c r="AC341" s="122"/>
      <c r="AD341" s="122">
        <v>0.54664407000000004</v>
      </c>
      <c r="AE341" s="73">
        <f t="shared" si="466"/>
        <v>2.5823179999999998E-2</v>
      </c>
      <c r="AF341" s="73"/>
      <c r="AG341" s="73"/>
      <c r="AH341" s="73"/>
      <c r="AI341" s="73">
        <v>2.5823179999999998E-2</v>
      </c>
      <c r="AJ341" s="122">
        <f>VLOOKUP(C341,'[1]17'!$C$22:$AI$926,29,0)</f>
        <v>1.136792E-2</v>
      </c>
      <c r="AK341" s="122">
        <f>VLOOKUP(C341,'[1]17'!$C$22:$AI$926,30,0)</f>
        <v>0</v>
      </c>
      <c r="AL341" s="122">
        <f>VLOOKUP(C341,'[1]17'!$C$22:$AI$926,31,0)</f>
        <v>0</v>
      </c>
      <c r="AM341" s="122">
        <f>VLOOKUP(C341,'[1]17'!$C$22:$AI$926,32,0)</f>
        <v>0</v>
      </c>
      <c r="AN341" s="122">
        <f>VLOOKUP(C341,'[1]17'!$C$22:$AI$926,33,0)</f>
        <v>1.136792E-2</v>
      </c>
      <c r="AO341" s="122">
        <f t="shared" si="467"/>
        <v>1.4455259999999998E-2</v>
      </c>
      <c r="AP341" s="122">
        <f t="shared" si="468"/>
        <v>0</v>
      </c>
      <c r="AQ341" s="122">
        <f t="shared" si="469"/>
        <v>0</v>
      </c>
      <c r="AR341" s="122">
        <f t="shared" si="470"/>
        <v>0</v>
      </c>
      <c r="AS341" s="122">
        <f t="shared" si="471"/>
        <v>1.4455259999999998E-2</v>
      </c>
      <c r="AT341" s="122"/>
      <c r="AU341" s="122"/>
      <c r="AV341" s="122"/>
      <c r="AW341" s="122"/>
      <c r="AX341" s="122"/>
      <c r="AY341" s="122"/>
      <c r="AZ341" s="122"/>
      <c r="BA341" s="122"/>
      <c r="BB341" s="122"/>
      <c r="BC341" s="122"/>
    </row>
    <row r="342" spans="1:55" s="90" customFormat="1" ht="62.2" x14ac:dyDescent="0.3">
      <c r="A342" s="106" t="s">
        <v>1660</v>
      </c>
      <c r="B342" s="107" t="s">
        <v>1759</v>
      </c>
      <c r="C342" s="108" t="s">
        <v>1311</v>
      </c>
      <c r="D342" s="73">
        <v>6.0143999999999996E-2</v>
      </c>
      <c r="E342" s="73">
        <v>0</v>
      </c>
      <c r="F342" s="73">
        <v>0</v>
      </c>
      <c r="G342" s="73">
        <v>0</v>
      </c>
      <c r="H342" s="73">
        <v>0</v>
      </c>
      <c r="I342" s="73">
        <v>0</v>
      </c>
      <c r="J342" s="122">
        <f>VLOOKUP(C342,'[1]17'!$C$22:$N$926,8,0)</f>
        <v>0</v>
      </c>
      <c r="K342" s="122">
        <f>VLOOKUP(C342,'[1]17'!$C$22:$N$926,9,0)</f>
        <v>0</v>
      </c>
      <c r="L342" s="122">
        <f>VLOOKUP(C342,'[1]17'!$C$22:$N$926,10,0)</f>
        <v>0</v>
      </c>
      <c r="M342" s="122">
        <f>VLOOKUP(C342,'[1]17'!$C$22:$N$926,11,0)</f>
        <v>0</v>
      </c>
      <c r="N342" s="122">
        <f>VLOOKUP(C342,'[1]17'!$C$22:$N$926,12,0)</f>
        <v>0</v>
      </c>
      <c r="O342" s="122">
        <f t="shared" si="461"/>
        <v>0</v>
      </c>
      <c r="P342" s="122">
        <f t="shared" si="462"/>
        <v>0</v>
      </c>
      <c r="Q342" s="122">
        <f t="shared" si="463"/>
        <v>0</v>
      </c>
      <c r="R342" s="122">
        <f t="shared" si="464"/>
        <v>0</v>
      </c>
      <c r="S342" s="122">
        <f t="shared" si="465"/>
        <v>0</v>
      </c>
      <c r="T342" s="122"/>
      <c r="U342" s="122"/>
      <c r="V342" s="122"/>
      <c r="W342" s="122"/>
      <c r="X342" s="122"/>
      <c r="Y342" s="122"/>
      <c r="Z342" s="122"/>
      <c r="AA342" s="122"/>
      <c r="AB342" s="122"/>
      <c r="AC342" s="122"/>
      <c r="AD342" s="122">
        <v>5.5132000000000007E-2</v>
      </c>
      <c r="AE342" s="73">
        <f t="shared" si="466"/>
        <v>0</v>
      </c>
      <c r="AF342" s="73"/>
      <c r="AG342" s="73"/>
      <c r="AH342" s="73"/>
      <c r="AI342" s="73">
        <v>0</v>
      </c>
      <c r="AJ342" s="122">
        <f>VLOOKUP(C342,'[1]17'!$C$22:$AI$926,29,0)</f>
        <v>0</v>
      </c>
      <c r="AK342" s="122">
        <f>VLOOKUP(C342,'[1]17'!$C$22:$AI$926,30,0)</f>
        <v>0</v>
      </c>
      <c r="AL342" s="122">
        <f>VLOOKUP(C342,'[1]17'!$C$22:$AI$926,31,0)</f>
        <v>0</v>
      </c>
      <c r="AM342" s="122">
        <f>VLOOKUP(C342,'[1]17'!$C$22:$AI$926,32,0)</f>
        <v>0</v>
      </c>
      <c r="AN342" s="122">
        <f>VLOOKUP(C342,'[1]17'!$C$22:$AI$926,33,0)</f>
        <v>0</v>
      </c>
      <c r="AO342" s="122">
        <f t="shared" si="467"/>
        <v>0</v>
      </c>
      <c r="AP342" s="122">
        <f t="shared" si="468"/>
        <v>0</v>
      </c>
      <c r="AQ342" s="122">
        <f t="shared" si="469"/>
        <v>0</v>
      </c>
      <c r="AR342" s="122">
        <f t="shared" si="470"/>
        <v>0</v>
      </c>
      <c r="AS342" s="122">
        <f t="shared" si="471"/>
        <v>0</v>
      </c>
      <c r="AT342" s="122"/>
      <c r="AU342" s="122"/>
      <c r="AV342" s="122"/>
      <c r="AW342" s="122"/>
      <c r="AX342" s="122"/>
      <c r="AY342" s="122"/>
      <c r="AZ342" s="122"/>
      <c r="BA342" s="122"/>
      <c r="BB342" s="122"/>
      <c r="BC342" s="122"/>
    </row>
    <row r="343" spans="1:55" s="90" customFormat="1" ht="62.2" x14ac:dyDescent="0.3">
      <c r="A343" s="106" t="s">
        <v>1661</v>
      </c>
      <c r="B343" s="107" t="s">
        <v>1760</v>
      </c>
      <c r="C343" s="108" t="s">
        <v>1312</v>
      </c>
      <c r="D343" s="73">
        <v>0.11775599999999999</v>
      </c>
      <c r="E343" s="73">
        <v>0</v>
      </c>
      <c r="F343" s="73">
        <v>0</v>
      </c>
      <c r="G343" s="73">
        <v>0</v>
      </c>
      <c r="H343" s="73">
        <v>0</v>
      </c>
      <c r="I343" s="73">
        <v>0</v>
      </c>
      <c r="J343" s="122">
        <f>VLOOKUP(C343,'[1]17'!$C$22:$N$926,8,0)</f>
        <v>0</v>
      </c>
      <c r="K343" s="122">
        <f>VLOOKUP(C343,'[1]17'!$C$22:$N$926,9,0)</f>
        <v>0</v>
      </c>
      <c r="L343" s="122">
        <f>VLOOKUP(C343,'[1]17'!$C$22:$N$926,10,0)</f>
        <v>0</v>
      </c>
      <c r="M343" s="122">
        <f>VLOOKUP(C343,'[1]17'!$C$22:$N$926,11,0)</f>
        <v>0</v>
      </c>
      <c r="N343" s="122">
        <f>VLOOKUP(C343,'[1]17'!$C$22:$N$926,12,0)</f>
        <v>0</v>
      </c>
      <c r="O343" s="122">
        <f t="shared" si="461"/>
        <v>0</v>
      </c>
      <c r="P343" s="122">
        <f t="shared" si="462"/>
        <v>0</v>
      </c>
      <c r="Q343" s="122">
        <f t="shared" si="463"/>
        <v>0</v>
      </c>
      <c r="R343" s="122">
        <f t="shared" si="464"/>
        <v>0</v>
      </c>
      <c r="S343" s="122">
        <f t="shared" si="465"/>
        <v>0</v>
      </c>
      <c r="T343" s="122"/>
      <c r="U343" s="122"/>
      <c r="V343" s="122"/>
      <c r="W343" s="122"/>
      <c r="X343" s="122"/>
      <c r="Y343" s="122"/>
      <c r="Z343" s="122"/>
      <c r="AA343" s="122"/>
      <c r="AB343" s="122"/>
      <c r="AC343" s="122"/>
      <c r="AD343" s="122">
        <v>9.8129999999999995E-2</v>
      </c>
      <c r="AE343" s="73">
        <f t="shared" si="466"/>
        <v>0</v>
      </c>
      <c r="AF343" s="73"/>
      <c r="AG343" s="73"/>
      <c r="AH343" s="73"/>
      <c r="AI343" s="73">
        <v>0</v>
      </c>
      <c r="AJ343" s="122">
        <f>VLOOKUP(C343,'[1]17'!$C$22:$AI$926,29,0)</f>
        <v>0</v>
      </c>
      <c r="AK343" s="122">
        <f>VLOOKUP(C343,'[1]17'!$C$22:$AI$926,30,0)</f>
        <v>0</v>
      </c>
      <c r="AL343" s="122">
        <f>VLOOKUP(C343,'[1]17'!$C$22:$AI$926,31,0)</f>
        <v>0</v>
      </c>
      <c r="AM343" s="122">
        <f>VLOOKUP(C343,'[1]17'!$C$22:$AI$926,32,0)</f>
        <v>0</v>
      </c>
      <c r="AN343" s="122">
        <f>VLOOKUP(C343,'[1]17'!$C$22:$AI$926,33,0)</f>
        <v>0</v>
      </c>
      <c r="AO343" s="122">
        <f t="shared" si="467"/>
        <v>0</v>
      </c>
      <c r="AP343" s="122">
        <f t="shared" si="468"/>
        <v>0</v>
      </c>
      <c r="AQ343" s="122">
        <f t="shared" si="469"/>
        <v>0</v>
      </c>
      <c r="AR343" s="122">
        <f t="shared" si="470"/>
        <v>0</v>
      </c>
      <c r="AS343" s="122">
        <f t="shared" si="471"/>
        <v>0</v>
      </c>
      <c r="AT343" s="122"/>
      <c r="AU343" s="122"/>
      <c r="AV343" s="122"/>
      <c r="AW343" s="122"/>
      <c r="AX343" s="122"/>
      <c r="AY343" s="122"/>
      <c r="AZ343" s="122"/>
      <c r="BA343" s="122"/>
      <c r="BB343" s="122"/>
      <c r="BC343" s="122"/>
    </row>
    <row r="344" spans="1:55" s="90" customFormat="1" ht="93.25" x14ac:dyDescent="0.3">
      <c r="A344" s="106" t="s">
        <v>1661</v>
      </c>
      <c r="B344" s="107" t="s">
        <v>863</v>
      </c>
      <c r="C344" s="108" t="s">
        <v>1313</v>
      </c>
      <c r="D344" s="73">
        <v>0.26053200000000004</v>
      </c>
      <c r="E344" s="73">
        <v>0</v>
      </c>
      <c r="F344" s="73">
        <v>0</v>
      </c>
      <c r="G344" s="73">
        <v>0</v>
      </c>
      <c r="H344" s="73">
        <v>0</v>
      </c>
      <c r="I344" s="73">
        <v>0</v>
      </c>
      <c r="J344" s="122">
        <f>VLOOKUP(C344,'[1]17'!$C$22:$N$926,8,0)</f>
        <v>0</v>
      </c>
      <c r="K344" s="122">
        <f>VLOOKUP(C344,'[1]17'!$C$22:$N$926,9,0)</f>
        <v>0</v>
      </c>
      <c r="L344" s="122">
        <f>VLOOKUP(C344,'[1]17'!$C$22:$N$926,10,0)</f>
        <v>0</v>
      </c>
      <c r="M344" s="122">
        <f>VLOOKUP(C344,'[1]17'!$C$22:$N$926,11,0)</f>
        <v>0</v>
      </c>
      <c r="N344" s="122">
        <f>VLOOKUP(C344,'[1]17'!$C$22:$N$926,12,0)</f>
        <v>0</v>
      </c>
      <c r="O344" s="122">
        <f t="shared" si="461"/>
        <v>0</v>
      </c>
      <c r="P344" s="122">
        <f t="shared" si="462"/>
        <v>0</v>
      </c>
      <c r="Q344" s="122">
        <f t="shared" si="463"/>
        <v>0</v>
      </c>
      <c r="R344" s="122">
        <f t="shared" si="464"/>
        <v>0</v>
      </c>
      <c r="S344" s="122">
        <f t="shared" si="465"/>
        <v>0</v>
      </c>
      <c r="T344" s="122"/>
      <c r="U344" s="122"/>
      <c r="V344" s="122"/>
      <c r="W344" s="122"/>
      <c r="X344" s="122"/>
      <c r="Y344" s="122"/>
      <c r="Z344" s="122"/>
      <c r="AA344" s="122"/>
      <c r="AB344" s="122"/>
      <c r="AC344" s="122"/>
      <c r="AD344" s="122">
        <v>0.21711000000000003</v>
      </c>
      <c r="AE344" s="73">
        <f t="shared" si="466"/>
        <v>0</v>
      </c>
      <c r="AF344" s="73"/>
      <c r="AG344" s="73"/>
      <c r="AH344" s="73"/>
      <c r="AI344" s="73">
        <v>0</v>
      </c>
      <c r="AJ344" s="122">
        <f>VLOOKUP(C344,'[1]17'!$C$22:$AI$926,29,0)</f>
        <v>0</v>
      </c>
      <c r="AK344" s="122">
        <f>VLOOKUP(C344,'[1]17'!$C$22:$AI$926,30,0)</f>
        <v>0</v>
      </c>
      <c r="AL344" s="122">
        <f>VLOOKUP(C344,'[1]17'!$C$22:$AI$926,31,0)</f>
        <v>0</v>
      </c>
      <c r="AM344" s="122">
        <f>VLOOKUP(C344,'[1]17'!$C$22:$AI$926,32,0)</f>
        <v>0</v>
      </c>
      <c r="AN344" s="122">
        <f>VLOOKUP(C344,'[1]17'!$C$22:$AI$926,33,0)</f>
        <v>0</v>
      </c>
      <c r="AO344" s="122">
        <f t="shared" si="467"/>
        <v>0</v>
      </c>
      <c r="AP344" s="122">
        <f t="shared" si="468"/>
        <v>0</v>
      </c>
      <c r="AQ344" s="122">
        <f t="shared" si="469"/>
        <v>0</v>
      </c>
      <c r="AR344" s="122">
        <f t="shared" si="470"/>
        <v>0</v>
      </c>
      <c r="AS344" s="122">
        <f t="shared" si="471"/>
        <v>0</v>
      </c>
      <c r="AT344" s="122"/>
      <c r="AU344" s="122"/>
      <c r="AV344" s="122"/>
      <c r="AW344" s="122"/>
      <c r="AX344" s="122"/>
      <c r="AY344" s="122"/>
      <c r="AZ344" s="122"/>
      <c r="BA344" s="122"/>
      <c r="BB344" s="122"/>
      <c r="BC344" s="122"/>
    </row>
    <row r="345" spans="1:55" s="90" customFormat="1" ht="93.25" x14ac:dyDescent="0.3">
      <c r="A345" s="106" t="s">
        <v>1661</v>
      </c>
      <c r="B345" s="107" t="s">
        <v>1761</v>
      </c>
      <c r="C345" s="108" t="s">
        <v>1938</v>
      </c>
      <c r="D345" s="73">
        <v>0</v>
      </c>
      <c r="E345" s="73">
        <v>0</v>
      </c>
      <c r="F345" s="73">
        <v>0</v>
      </c>
      <c r="G345" s="73">
        <v>0</v>
      </c>
      <c r="H345" s="73">
        <v>0</v>
      </c>
      <c r="I345" s="73">
        <v>0</v>
      </c>
      <c r="J345" s="122"/>
      <c r="K345" s="122"/>
      <c r="L345" s="122"/>
      <c r="M345" s="122"/>
      <c r="N345" s="122"/>
      <c r="O345" s="122">
        <f t="shared" si="461"/>
        <v>0</v>
      </c>
      <c r="P345" s="122">
        <f t="shared" si="462"/>
        <v>0</v>
      </c>
      <c r="Q345" s="122">
        <f t="shared" si="463"/>
        <v>0</v>
      </c>
      <c r="R345" s="122">
        <f t="shared" si="464"/>
        <v>0</v>
      </c>
      <c r="S345" s="122">
        <f t="shared" si="465"/>
        <v>0</v>
      </c>
      <c r="T345" s="122"/>
      <c r="U345" s="122"/>
      <c r="V345" s="122"/>
      <c r="W345" s="122"/>
      <c r="X345" s="122"/>
      <c r="Y345" s="122"/>
      <c r="Z345" s="122"/>
      <c r="AA345" s="122"/>
      <c r="AB345" s="122"/>
      <c r="AC345" s="122"/>
      <c r="AD345" s="122">
        <v>0</v>
      </c>
      <c r="AE345" s="73">
        <f t="shared" si="466"/>
        <v>4.3416059999999992E-2</v>
      </c>
      <c r="AF345" s="73"/>
      <c r="AG345" s="73">
        <v>4.3416059999999992E-2</v>
      </c>
      <c r="AH345" s="73"/>
      <c r="AI345" s="73">
        <v>0</v>
      </c>
      <c r="AJ345" s="122"/>
      <c r="AK345" s="122"/>
      <c r="AL345" s="122"/>
      <c r="AM345" s="122"/>
      <c r="AN345" s="122"/>
      <c r="AO345" s="122">
        <f t="shared" si="467"/>
        <v>4.3416059999999992E-2</v>
      </c>
      <c r="AP345" s="122">
        <f t="shared" si="468"/>
        <v>0</v>
      </c>
      <c r="AQ345" s="122">
        <f t="shared" si="469"/>
        <v>4.3416059999999992E-2</v>
      </c>
      <c r="AR345" s="122">
        <f t="shared" si="470"/>
        <v>0</v>
      </c>
      <c r="AS345" s="122">
        <f t="shared" si="471"/>
        <v>0</v>
      </c>
      <c r="AT345" s="122"/>
      <c r="AU345" s="122"/>
      <c r="AV345" s="122"/>
      <c r="AW345" s="122"/>
      <c r="AX345" s="122"/>
      <c r="AY345" s="122"/>
      <c r="AZ345" s="122"/>
      <c r="BA345" s="122"/>
      <c r="BB345" s="122"/>
      <c r="BC345" s="122"/>
    </row>
    <row r="346" spans="1:55" s="90" customFormat="1" ht="93.25" x14ac:dyDescent="0.3">
      <c r="A346" s="106" t="s">
        <v>1661</v>
      </c>
      <c r="B346" s="107" t="s">
        <v>1762</v>
      </c>
      <c r="C346" s="108" t="s">
        <v>1939</v>
      </c>
      <c r="D346" s="73">
        <v>0</v>
      </c>
      <c r="E346" s="73">
        <v>0</v>
      </c>
      <c r="F346" s="73">
        <v>0</v>
      </c>
      <c r="G346" s="73">
        <v>0</v>
      </c>
      <c r="H346" s="73">
        <v>0</v>
      </c>
      <c r="I346" s="73">
        <v>0</v>
      </c>
      <c r="J346" s="122"/>
      <c r="K346" s="122"/>
      <c r="L346" s="122"/>
      <c r="M346" s="122"/>
      <c r="N346" s="122"/>
      <c r="O346" s="122">
        <f t="shared" si="461"/>
        <v>0</v>
      </c>
      <c r="P346" s="122">
        <f t="shared" si="462"/>
        <v>0</v>
      </c>
      <c r="Q346" s="122">
        <f t="shared" si="463"/>
        <v>0</v>
      </c>
      <c r="R346" s="122">
        <f t="shared" si="464"/>
        <v>0</v>
      </c>
      <c r="S346" s="122">
        <f t="shared" si="465"/>
        <v>0</v>
      </c>
      <c r="T346" s="122"/>
      <c r="U346" s="122"/>
      <c r="V346" s="122"/>
      <c r="W346" s="122"/>
      <c r="X346" s="122"/>
      <c r="Y346" s="122"/>
      <c r="Z346" s="122"/>
      <c r="AA346" s="122"/>
      <c r="AB346" s="122"/>
      <c r="AC346" s="122"/>
      <c r="AD346" s="122">
        <v>0</v>
      </c>
      <c r="AE346" s="73">
        <f t="shared" si="466"/>
        <v>4.1016800000000006E-2</v>
      </c>
      <c r="AF346" s="73"/>
      <c r="AG346" s="73">
        <v>4.1016800000000006E-2</v>
      </c>
      <c r="AH346" s="73"/>
      <c r="AI346" s="73">
        <v>0</v>
      </c>
      <c r="AJ346" s="122"/>
      <c r="AK346" s="122"/>
      <c r="AL346" s="122"/>
      <c r="AM346" s="122"/>
      <c r="AN346" s="122"/>
      <c r="AO346" s="122">
        <f t="shared" si="467"/>
        <v>4.1016800000000006E-2</v>
      </c>
      <c r="AP346" s="122">
        <f t="shared" si="468"/>
        <v>0</v>
      </c>
      <c r="AQ346" s="122">
        <f t="shared" si="469"/>
        <v>4.1016800000000006E-2</v>
      </c>
      <c r="AR346" s="122">
        <f t="shared" si="470"/>
        <v>0</v>
      </c>
      <c r="AS346" s="122">
        <f t="shared" si="471"/>
        <v>0</v>
      </c>
      <c r="AT346" s="122"/>
      <c r="AU346" s="122"/>
      <c r="AV346" s="122"/>
      <c r="AW346" s="122"/>
      <c r="AX346" s="122"/>
      <c r="AY346" s="122"/>
      <c r="AZ346" s="122"/>
      <c r="BA346" s="122"/>
      <c r="BB346" s="122"/>
      <c r="BC346" s="122"/>
    </row>
    <row r="347" spans="1:55" s="90" customFormat="1" x14ac:dyDescent="0.3">
      <c r="A347" s="103"/>
      <c r="B347" s="110" t="s">
        <v>91</v>
      </c>
      <c r="C347" s="105"/>
      <c r="D347" s="133">
        <f t="shared" ref="D347:BC347" si="472">SUM(D348:D363)</f>
        <v>29.477731199999997</v>
      </c>
      <c r="E347" s="133">
        <f t="shared" si="472"/>
        <v>2.8230612559999999</v>
      </c>
      <c r="F347" s="133">
        <f t="shared" si="472"/>
        <v>0.31802442999999997</v>
      </c>
      <c r="G347" s="133">
        <f t="shared" si="472"/>
        <v>1.50128113</v>
      </c>
      <c r="H347" s="133">
        <f t="shared" si="472"/>
        <v>0</v>
      </c>
      <c r="I347" s="133">
        <f t="shared" si="472"/>
        <v>1.003755696</v>
      </c>
      <c r="J347" s="133">
        <f t="shared" si="472"/>
        <v>2.0568646459999997</v>
      </c>
      <c r="K347" s="133">
        <f t="shared" si="472"/>
        <v>2.8944459999999998E-2</v>
      </c>
      <c r="L347" s="133">
        <f t="shared" si="472"/>
        <v>1.50128113</v>
      </c>
      <c r="M347" s="133">
        <f t="shared" si="472"/>
        <v>0</v>
      </c>
      <c r="N347" s="133">
        <f t="shared" si="472"/>
        <v>0.52663905599999994</v>
      </c>
      <c r="O347" s="133">
        <f t="shared" si="472"/>
        <v>0.76619660999999994</v>
      </c>
      <c r="P347" s="133">
        <f t="shared" si="472"/>
        <v>0.28907996999999996</v>
      </c>
      <c r="Q347" s="133">
        <f t="shared" si="472"/>
        <v>0</v>
      </c>
      <c r="R347" s="133">
        <f t="shared" si="472"/>
        <v>0</v>
      </c>
      <c r="S347" s="133">
        <f t="shared" si="472"/>
        <v>0.47711664000000004</v>
      </c>
      <c r="T347" s="133">
        <f t="shared" si="472"/>
        <v>0</v>
      </c>
      <c r="U347" s="133">
        <f t="shared" si="472"/>
        <v>0</v>
      </c>
      <c r="V347" s="133">
        <f t="shared" si="472"/>
        <v>0</v>
      </c>
      <c r="W347" s="133">
        <f t="shared" si="472"/>
        <v>0</v>
      </c>
      <c r="X347" s="133">
        <f t="shared" si="472"/>
        <v>0</v>
      </c>
      <c r="Y347" s="133">
        <f t="shared" si="472"/>
        <v>0</v>
      </c>
      <c r="Z347" s="133">
        <f t="shared" si="472"/>
        <v>0</v>
      </c>
      <c r="AA347" s="133">
        <f t="shared" si="472"/>
        <v>0</v>
      </c>
      <c r="AB347" s="133">
        <f t="shared" si="472"/>
        <v>0</v>
      </c>
      <c r="AC347" s="133">
        <f t="shared" si="472"/>
        <v>0</v>
      </c>
      <c r="AD347" s="133">
        <f t="shared" si="472"/>
        <v>72.281449659999979</v>
      </c>
      <c r="AE347" s="133">
        <f t="shared" si="472"/>
        <v>5.8592038200000012</v>
      </c>
      <c r="AF347" s="133">
        <f t="shared" si="472"/>
        <v>0.33261885000000002</v>
      </c>
      <c r="AG347" s="133">
        <f t="shared" si="472"/>
        <v>4.6901218900000003</v>
      </c>
      <c r="AH347" s="133">
        <f t="shared" si="472"/>
        <v>0</v>
      </c>
      <c r="AI347" s="133">
        <f t="shared" si="472"/>
        <v>0.83646308000000003</v>
      </c>
      <c r="AJ347" s="133">
        <f t="shared" si="472"/>
        <v>0.43886588000000049</v>
      </c>
      <c r="AK347" s="133">
        <f t="shared" si="472"/>
        <v>0</v>
      </c>
      <c r="AL347" s="133">
        <f t="shared" si="472"/>
        <v>0</v>
      </c>
      <c r="AM347" s="133">
        <f t="shared" si="472"/>
        <v>0</v>
      </c>
      <c r="AN347" s="133">
        <f t="shared" si="472"/>
        <v>0.43886588000000004</v>
      </c>
      <c r="AO347" s="133">
        <f t="shared" si="472"/>
        <v>5.4203379400000005</v>
      </c>
      <c r="AP347" s="133">
        <f t="shared" si="472"/>
        <v>0.33261885000000002</v>
      </c>
      <c r="AQ347" s="133">
        <f t="shared" si="472"/>
        <v>4.6901218900000003</v>
      </c>
      <c r="AR347" s="133">
        <f t="shared" si="472"/>
        <v>0</v>
      </c>
      <c r="AS347" s="133">
        <f t="shared" si="472"/>
        <v>0.39759720000000004</v>
      </c>
      <c r="AT347" s="133">
        <f t="shared" si="472"/>
        <v>0</v>
      </c>
      <c r="AU347" s="133">
        <f t="shared" si="472"/>
        <v>0</v>
      </c>
      <c r="AV347" s="133">
        <f t="shared" si="472"/>
        <v>0</v>
      </c>
      <c r="AW347" s="133">
        <f t="shared" si="472"/>
        <v>0</v>
      </c>
      <c r="AX347" s="133">
        <f t="shared" si="472"/>
        <v>0</v>
      </c>
      <c r="AY347" s="133">
        <f t="shared" si="472"/>
        <v>0</v>
      </c>
      <c r="AZ347" s="133">
        <f t="shared" si="472"/>
        <v>0</v>
      </c>
      <c r="BA347" s="133">
        <f t="shared" si="472"/>
        <v>0</v>
      </c>
      <c r="BB347" s="133">
        <f t="shared" si="472"/>
        <v>0</v>
      </c>
      <c r="BC347" s="133">
        <f t="shared" si="472"/>
        <v>0</v>
      </c>
    </row>
    <row r="348" spans="1:55" s="90" customFormat="1" ht="46.65" x14ac:dyDescent="0.3">
      <c r="A348" s="106" t="s">
        <v>1660</v>
      </c>
      <c r="B348" s="107" t="s">
        <v>449</v>
      </c>
      <c r="C348" s="108" t="s">
        <v>534</v>
      </c>
      <c r="D348" s="73">
        <v>7.7026320000000004</v>
      </c>
      <c r="E348" s="73">
        <v>0.34280603999999998</v>
      </c>
      <c r="F348" s="73">
        <v>0</v>
      </c>
      <c r="G348" s="73">
        <v>0</v>
      </c>
      <c r="H348" s="73">
        <v>0</v>
      </c>
      <c r="I348" s="73">
        <v>0.34280603999999998</v>
      </c>
      <c r="J348" s="122">
        <f>VLOOKUP(C348,'[1]17'!$C$22:$N$926,8,0)</f>
        <v>0.15091052399999999</v>
      </c>
      <c r="K348" s="122">
        <f>VLOOKUP(C348,'[1]17'!$C$22:$N$926,9,0)</f>
        <v>0</v>
      </c>
      <c r="L348" s="122">
        <f>VLOOKUP(C348,'[1]17'!$C$22:$N$926,10,0)</f>
        <v>0</v>
      </c>
      <c r="M348" s="122">
        <f>VLOOKUP(C348,'[1]17'!$C$22:$N$926,11,0)</f>
        <v>0</v>
      </c>
      <c r="N348" s="122">
        <f>VLOOKUP(C348,'[1]17'!$C$22:$N$926,12,0)</f>
        <v>0.15091052399999999</v>
      </c>
      <c r="O348" s="122">
        <f t="shared" ref="O348:O363" si="473">E348-J348</f>
        <v>0.19189551599999999</v>
      </c>
      <c r="P348" s="122">
        <f t="shared" ref="P348:P363" si="474">F348-K348</f>
        <v>0</v>
      </c>
      <c r="Q348" s="122">
        <f t="shared" ref="Q348:Q363" si="475">G348-L348</f>
        <v>0</v>
      </c>
      <c r="R348" s="122">
        <f t="shared" ref="R348:R363" si="476">H348-M348</f>
        <v>0</v>
      </c>
      <c r="S348" s="122">
        <f t="shared" ref="S348:S363" si="477">I348-N348</f>
        <v>0.19189551599999999</v>
      </c>
      <c r="T348" s="122"/>
      <c r="U348" s="122"/>
      <c r="V348" s="122"/>
      <c r="W348" s="122"/>
      <c r="X348" s="122"/>
      <c r="Y348" s="122"/>
      <c r="Z348" s="122"/>
      <c r="AA348" s="122"/>
      <c r="AB348" s="122"/>
      <c r="AC348" s="122"/>
      <c r="AD348" s="122">
        <v>22.099004409999996</v>
      </c>
      <c r="AE348" s="73">
        <f t="shared" ref="AE348:AE363" si="478">AF348+AG348+AH348+AI348</f>
        <v>0.28567169999999997</v>
      </c>
      <c r="AF348" s="73"/>
      <c r="AG348" s="73"/>
      <c r="AH348" s="73"/>
      <c r="AI348" s="73">
        <v>0.28567169999999997</v>
      </c>
      <c r="AJ348" s="122">
        <f>VLOOKUP(C348,'[1]17'!$C$22:$AI$926,29,0)</f>
        <v>0.12575876999999999</v>
      </c>
      <c r="AK348" s="122">
        <f>VLOOKUP(C348,'[1]17'!$C$22:$AI$926,30,0)</f>
        <v>0</v>
      </c>
      <c r="AL348" s="122">
        <f>VLOOKUP(C348,'[1]17'!$C$22:$AI$926,31,0)</f>
        <v>0</v>
      </c>
      <c r="AM348" s="122">
        <f>VLOOKUP(C348,'[1]17'!$C$22:$AI$926,32,0)</f>
        <v>0</v>
      </c>
      <c r="AN348" s="122">
        <f>VLOOKUP(C348,'[1]17'!$C$22:$AI$926,33,0)</f>
        <v>0.12575876999999999</v>
      </c>
      <c r="AO348" s="122">
        <f t="shared" ref="AO348:AO363" si="479">AE348-AJ348</f>
        <v>0.15991292999999998</v>
      </c>
      <c r="AP348" s="122">
        <f t="shared" ref="AP348:AP363" si="480">AF348-AK348</f>
        <v>0</v>
      </c>
      <c r="AQ348" s="122">
        <f t="shared" ref="AQ348:AQ363" si="481">AG348-AL348</f>
        <v>0</v>
      </c>
      <c r="AR348" s="122">
        <f t="shared" ref="AR348:AR363" si="482">AH348-AM348</f>
        <v>0</v>
      </c>
      <c r="AS348" s="122">
        <f t="shared" ref="AS348:AS363" si="483">AI348-AN348</f>
        <v>0.15991292999999998</v>
      </c>
      <c r="AT348" s="122"/>
      <c r="AU348" s="122"/>
      <c r="AV348" s="122"/>
      <c r="AW348" s="122"/>
      <c r="AX348" s="122"/>
      <c r="AY348" s="122"/>
      <c r="AZ348" s="122"/>
      <c r="BA348" s="122"/>
      <c r="BB348" s="122"/>
      <c r="BC348" s="122"/>
    </row>
    <row r="349" spans="1:55" s="90" customFormat="1" ht="108.8" x14ac:dyDescent="0.3">
      <c r="A349" s="106" t="s">
        <v>1660</v>
      </c>
      <c r="B349" s="107" t="s">
        <v>1763</v>
      </c>
      <c r="C349" s="108" t="s">
        <v>1314</v>
      </c>
      <c r="D349" s="73">
        <v>4.1439000000000004</v>
      </c>
      <c r="E349" s="73">
        <v>0</v>
      </c>
      <c r="F349" s="73">
        <v>0</v>
      </c>
      <c r="G349" s="73">
        <v>0</v>
      </c>
      <c r="H349" s="73">
        <v>0</v>
      </c>
      <c r="I349" s="73">
        <v>0</v>
      </c>
      <c r="J349" s="122">
        <f>VLOOKUP(C349,'[1]17'!$C$22:$N$926,8,0)</f>
        <v>0</v>
      </c>
      <c r="K349" s="122">
        <f>VLOOKUP(C349,'[1]17'!$C$22:$N$926,9,0)</f>
        <v>0</v>
      </c>
      <c r="L349" s="122">
        <f>VLOOKUP(C349,'[1]17'!$C$22:$N$926,10,0)</f>
        <v>0</v>
      </c>
      <c r="M349" s="122">
        <f>VLOOKUP(C349,'[1]17'!$C$22:$N$926,11,0)</f>
        <v>0</v>
      </c>
      <c r="N349" s="122">
        <f>VLOOKUP(C349,'[1]17'!$C$22:$N$926,12,0)</f>
        <v>0</v>
      </c>
      <c r="O349" s="122">
        <f t="shared" si="473"/>
        <v>0</v>
      </c>
      <c r="P349" s="122">
        <f t="shared" si="474"/>
        <v>0</v>
      </c>
      <c r="Q349" s="122">
        <f t="shared" si="475"/>
        <v>0</v>
      </c>
      <c r="R349" s="122">
        <f t="shared" si="476"/>
        <v>0</v>
      </c>
      <c r="S349" s="122">
        <f t="shared" si="477"/>
        <v>0</v>
      </c>
      <c r="T349" s="122"/>
      <c r="U349" s="122"/>
      <c r="V349" s="122"/>
      <c r="W349" s="122"/>
      <c r="X349" s="122"/>
      <c r="Y349" s="122"/>
      <c r="Z349" s="122"/>
      <c r="AA349" s="122"/>
      <c r="AB349" s="122"/>
      <c r="AC349" s="122"/>
      <c r="AD349" s="122">
        <v>3.4532500000000002</v>
      </c>
      <c r="AE349" s="73">
        <f t="shared" si="478"/>
        <v>0</v>
      </c>
      <c r="AF349" s="73"/>
      <c r="AG349" s="73"/>
      <c r="AH349" s="73"/>
      <c r="AI349" s="73">
        <v>0</v>
      </c>
      <c r="AJ349" s="122">
        <f>VLOOKUP(C349,'[1]17'!$C$22:$AI$926,29,0)</f>
        <v>0</v>
      </c>
      <c r="AK349" s="122">
        <f>VLOOKUP(C349,'[1]17'!$C$22:$AI$926,30,0)</f>
        <v>0</v>
      </c>
      <c r="AL349" s="122">
        <f>VLOOKUP(C349,'[1]17'!$C$22:$AI$926,31,0)</f>
        <v>0</v>
      </c>
      <c r="AM349" s="122">
        <f>VLOOKUP(C349,'[1]17'!$C$22:$AI$926,32,0)</f>
        <v>0</v>
      </c>
      <c r="AN349" s="122">
        <f>VLOOKUP(C349,'[1]17'!$C$22:$AI$926,33,0)</f>
        <v>0</v>
      </c>
      <c r="AO349" s="122">
        <f t="shared" si="479"/>
        <v>0</v>
      </c>
      <c r="AP349" s="122">
        <f t="shared" si="480"/>
        <v>0</v>
      </c>
      <c r="AQ349" s="122">
        <f t="shared" si="481"/>
        <v>0</v>
      </c>
      <c r="AR349" s="122">
        <f t="shared" si="482"/>
        <v>0</v>
      </c>
      <c r="AS349" s="122">
        <f t="shared" si="483"/>
        <v>0</v>
      </c>
      <c r="AT349" s="122"/>
      <c r="AU349" s="122"/>
      <c r="AV349" s="122"/>
      <c r="AW349" s="122"/>
      <c r="AX349" s="122"/>
      <c r="AY349" s="122"/>
      <c r="AZ349" s="122"/>
      <c r="BA349" s="122"/>
      <c r="BB349" s="122"/>
      <c r="BC349" s="122"/>
    </row>
    <row r="350" spans="1:55" s="90" customFormat="1" ht="108.8" x14ac:dyDescent="0.3">
      <c r="A350" s="106" t="s">
        <v>1660</v>
      </c>
      <c r="B350" s="107" t="s">
        <v>864</v>
      </c>
      <c r="C350" s="108" t="s">
        <v>686</v>
      </c>
      <c r="D350" s="73">
        <v>3.466272</v>
      </c>
      <c r="E350" s="73">
        <v>0.15426659999999998</v>
      </c>
      <c r="F350" s="73">
        <v>0</v>
      </c>
      <c r="G350" s="73">
        <v>0</v>
      </c>
      <c r="H350" s="73">
        <v>0</v>
      </c>
      <c r="I350" s="73">
        <v>0.15426659999999998</v>
      </c>
      <c r="J350" s="122">
        <f>VLOOKUP(C350,'[1]17'!$C$22:$N$926,8,0)</f>
        <v>6.7911455999999981E-2</v>
      </c>
      <c r="K350" s="122">
        <f>VLOOKUP(C350,'[1]17'!$C$22:$N$926,9,0)</f>
        <v>0</v>
      </c>
      <c r="L350" s="122">
        <f>VLOOKUP(C350,'[1]17'!$C$22:$N$926,10,0)</f>
        <v>0</v>
      </c>
      <c r="M350" s="122">
        <f>VLOOKUP(C350,'[1]17'!$C$22:$N$926,11,0)</f>
        <v>0</v>
      </c>
      <c r="N350" s="122">
        <f>VLOOKUP(C350,'[1]17'!$C$22:$N$926,12,0)</f>
        <v>6.7911455999999981E-2</v>
      </c>
      <c r="O350" s="122">
        <f t="shared" si="473"/>
        <v>8.6355143999999995E-2</v>
      </c>
      <c r="P350" s="122">
        <f t="shared" si="474"/>
        <v>0</v>
      </c>
      <c r="Q350" s="122">
        <f t="shared" si="475"/>
        <v>0</v>
      </c>
      <c r="R350" s="122">
        <f t="shared" si="476"/>
        <v>0</v>
      </c>
      <c r="S350" s="122">
        <f t="shared" si="477"/>
        <v>8.6355143999999995E-2</v>
      </c>
      <c r="T350" s="122"/>
      <c r="U350" s="122"/>
      <c r="V350" s="122"/>
      <c r="W350" s="122"/>
      <c r="X350" s="122"/>
      <c r="Y350" s="122"/>
      <c r="Z350" s="122"/>
      <c r="AA350" s="122"/>
      <c r="AB350" s="122"/>
      <c r="AC350" s="122"/>
      <c r="AD350" s="122">
        <v>2.88856</v>
      </c>
      <c r="AE350" s="73">
        <f t="shared" si="478"/>
        <v>0.12855549999999999</v>
      </c>
      <c r="AF350" s="73"/>
      <c r="AG350" s="73"/>
      <c r="AH350" s="73"/>
      <c r="AI350" s="73">
        <v>0.12855549999999999</v>
      </c>
      <c r="AJ350" s="122">
        <f>VLOOKUP(C350,'[1]17'!$C$22:$AI$926,29,0)</f>
        <v>5.6592879999999991E-2</v>
      </c>
      <c r="AK350" s="122">
        <f>VLOOKUP(C350,'[1]17'!$C$22:$AI$926,30,0)</f>
        <v>0</v>
      </c>
      <c r="AL350" s="122">
        <f>VLOOKUP(C350,'[1]17'!$C$22:$AI$926,31,0)</f>
        <v>0</v>
      </c>
      <c r="AM350" s="122">
        <f>VLOOKUP(C350,'[1]17'!$C$22:$AI$926,32,0)</f>
        <v>0</v>
      </c>
      <c r="AN350" s="122">
        <f>VLOOKUP(C350,'[1]17'!$C$22:$AI$926,33,0)</f>
        <v>5.6592879999999991E-2</v>
      </c>
      <c r="AO350" s="122">
        <f t="shared" si="479"/>
        <v>7.1962620000000005E-2</v>
      </c>
      <c r="AP350" s="122">
        <f t="shared" si="480"/>
        <v>0</v>
      </c>
      <c r="AQ350" s="122">
        <f t="shared" si="481"/>
        <v>0</v>
      </c>
      <c r="AR350" s="122">
        <f t="shared" si="482"/>
        <v>0</v>
      </c>
      <c r="AS350" s="122">
        <f t="shared" si="483"/>
        <v>7.1962620000000005E-2</v>
      </c>
      <c r="AT350" s="122"/>
      <c r="AU350" s="122"/>
      <c r="AV350" s="122"/>
      <c r="AW350" s="122"/>
      <c r="AX350" s="122"/>
      <c r="AY350" s="122"/>
      <c r="AZ350" s="122"/>
      <c r="BA350" s="122"/>
      <c r="BB350" s="122"/>
      <c r="BC350" s="122"/>
    </row>
    <row r="351" spans="1:55" s="90" customFormat="1" ht="46.65" x14ac:dyDescent="0.3">
      <c r="A351" s="106" t="s">
        <v>1660</v>
      </c>
      <c r="B351" s="107" t="s">
        <v>450</v>
      </c>
      <c r="C351" s="108" t="s">
        <v>535</v>
      </c>
      <c r="D351" s="73">
        <v>5.4121991999999999</v>
      </c>
      <c r="E351" s="73">
        <v>0.240870216</v>
      </c>
      <c r="F351" s="73">
        <v>0</v>
      </c>
      <c r="G351" s="73">
        <v>0</v>
      </c>
      <c r="H351" s="73">
        <v>0</v>
      </c>
      <c r="I351" s="73">
        <v>0.240870216</v>
      </c>
      <c r="J351" s="122">
        <f>VLOOKUP(C351,'[1]17'!$C$22:$N$926,8,0)</f>
        <v>0.106036212</v>
      </c>
      <c r="K351" s="122">
        <f>VLOOKUP(C351,'[1]17'!$C$22:$N$926,9,0)</f>
        <v>0</v>
      </c>
      <c r="L351" s="122">
        <f>VLOOKUP(C351,'[1]17'!$C$22:$N$926,10,0)</f>
        <v>0</v>
      </c>
      <c r="M351" s="122">
        <f>VLOOKUP(C351,'[1]17'!$C$22:$N$926,11,0)</f>
        <v>0</v>
      </c>
      <c r="N351" s="122">
        <f>VLOOKUP(C351,'[1]17'!$C$22:$N$926,12,0)</f>
        <v>0.106036212</v>
      </c>
      <c r="O351" s="122">
        <f t="shared" si="473"/>
        <v>0.13483400400000001</v>
      </c>
      <c r="P351" s="122">
        <f t="shared" si="474"/>
        <v>0</v>
      </c>
      <c r="Q351" s="122">
        <f t="shared" si="475"/>
        <v>0</v>
      </c>
      <c r="R351" s="122">
        <f t="shared" si="476"/>
        <v>0</v>
      </c>
      <c r="S351" s="122">
        <f t="shared" si="477"/>
        <v>0.13483400400000001</v>
      </c>
      <c r="T351" s="122"/>
      <c r="U351" s="122"/>
      <c r="V351" s="122"/>
      <c r="W351" s="122"/>
      <c r="X351" s="122"/>
      <c r="Y351" s="122"/>
      <c r="Z351" s="122"/>
      <c r="AA351" s="122"/>
      <c r="AB351" s="122"/>
      <c r="AC351" s="122"/>
      <c r="AD351" s="122">
        <v>36.086698720000001</v>
      </c>
      <c r="AE351" s="73">
        <f t="shared" si="478"/>
        <v>0.20072518</v>
      </c>
      <c r="AF351" s="73"/>
      <c r="AG351" s="73"/>
      <c r="AH351" s="73"/>
      <c r="AI351" s="73">
        <v>0.20072518</v>
      </c>
      <c r="AJ351" s="122">
        <f>VLOOKUP(C351,'[1]17'!$C$22:$AI$926,29,0)</f>
        <v>8.8363509999999992E-2</v>
      </c>
      <c r="AK351" s="122">
        <f>VLOOKUP(C351,'[1]17'!$C$22:$AI$926,30,0)</f>
        <v>0</v>
      </c>
      <c r="AL351" s="122">
        <f>VLOOKUP(C351,'[1]17'!$C$22:$AI$926,31,0)</f>
        <v>0</v>
      </c>
      <c r="AM351" s="122">
        <f>VLOOKUP(C351,'[1]17'!$C$22:$AI$926,32,0)</f>
        <v>0</v>
      </c>
      <c r="AN351" s="122">
        <f>VLOOKUP(C351,'[1]17'!$C$22:$AI$926,33,0)</f>
        <v>8.8363510000000006E-2</v>
      </c>
      <c r="AO351" s="122">
        <f t="shared" si="479"/>
        <v>0.11236167000000001</v>
      </c>
      <c r="AP351" s="122">
        <f t="shared" si="480"/>
        <v>0</v>
      </c>
      <c r="AQ351" s="122">
        <f t="shared" si="481"/>
        <v>0</v>
      </c>
      <c r="AR351" s="122">
        <f t="shared" si="482"/>
        <v>0</v>
      </c>
      <c r="AS351" s="122">
        <f t="shared" si="483"/>
        <v>0.11236167</v>
      </c>
      <c r="AT351" s="122"/>
      <c r="AU351" s="122"/>
      <c r="AV351" s="122"/>
      <c r="AW351" s="122"/>
      <c r="AX351" s="122"/>
      <c r="AY351" s="122"/>
      <c r="AZ351" s="122"/>
      <c r="BA351" s="122"/>
      <c r="BB351" s="122"/>
      <c r="BC351" s="122"/>
    </row>
    <row r="352" spans="1:55" s="90" customFormat="1" ht="62.2" x14ac:dyDescent="0.3">
      <c r="A352" s="106" t="s">
        <v>1661</v>
      </c>
      <c r="B352" s="107" t="s">
        <v>451</v>
      </c>
      <c r="C352" s="108" t="s">
        <v>536</v>
      </c>
      <c r="D352" s="73">
        <v>4.9863359999999988</v>
      </c>
      <c r="E352" s="73">
        <v>0.91222726599999993</v>
      </c>
      <c r="F352" s="73">
        <v>0</v>
      </c>
      <c r="G352" s="73">
        <v>0.78095718999999997</v>
      </c>
      <c r="H352" s="73">
        <v>0</v>
      </c>
      <c r="I352" s="73">
        <v>0.13127007599999999</v>
      </c>
      <c r="J352" s="122">
        <f>VLOOKUP(C352,'[1]17'!$C$22:$N$926,8,0)</f>
        <v>0.91222726599999993</v>
      </c>
      <c r="K352" s="122">
        <f>VLOOKUP(C352,'[1]17'!$C$22:$N$926,9,0)</f>
        <v>0</v>
      </c>
      <c r="L352" s="122">
        <f>VLOOKUP(C352,'[1]17'!$C$22:$N$926,10,0)</f>
        <v>0.78095718999999997</v>
      </c>
      <c r="M352" s="122">
        <f>VLOOKUP(C352,'[1]17'!$C$22:$N$926,11,0)</f>
        <v>0</v>
      </c>
      <c r="N352" s="122">
        <f>VLOOKUP(C352,'[1]17'!$C$22:$N$926,12,0)</f>
        <v>0.13127007599999999</v>
      </c>
      <c r="O352" s="122">
        <f t="shared" si="473"/>
        <v>0</v>
      </c>
      <c r="P352" s="122">
        <f t="shared" si="474"/>
        <v>0</v>
      </c>
      <c r="Q352" s="122">
        <f t="shared" si="475"/>
        <v>0</v>
      </c>
      <c r="R352" s="122">
        <f t="shared" si="476"/>
        <v>0</v>
      </c>
      <c r="S352" s="122">
        <f t="shared" si="477"/>
        <v>0</v>
      </c>
      <c r="T352" s="122"/>
      <c r="U352" s="122"/>
      <c r="V352" s="122"/>
      <c r="W352" s="122"/>
      <c r="X352" s="122"/>
      <c r="Y352" s="122"/>
      <c r="Z352" s="122"/>
      <c r="AA352" s="122"/>
      <c r="AB352" s="122"/>
      <c r="AC352" s="122"/>
      <c r="AD352" s="122">
        <v>4.4152765299999999</v>
      </c>
      <c r="AE352" s="73">
        <f t="shared" si="478"/>
        <v>0.10939172999999999</v>
      </c>
      <c r="AF352" s="73"/>
      <c r="AG352" s="73"/>
      <c r="AH352" s="73"/>
      <c r="AI352" s="73">
        <v>0.10939172999999999</v>
      </c>
      <c r="AJ352" s="122">
        <f>VLOOKUP(C352,'[1]17'!$C$22:$AI$926,29,0)</f>
        <v>0.10939173000000045</v>
      </c>
      <c r="AK352" s="122">
        <f>VLOOKUP(C352,'[1]17'!$C$22:$AI$926,30,0)</f>
        <v>0</v>
      </c>
      <c r="AL352" s="122">
        <f>VLOOKUP(C352,'[1]17'!$C$22:$AI$926,31,0)</f>
        <v>0</v>
      </c>
      <c r="AM352" s="122">
        <f>VLOOKUP(C352,'[1]17'!$C$22:$AI$926,32,0)</f>
        <v>0</v>
      </c>
      <c r="AN352" s="122">
        <f>VLOOKUP(C352,'[1]17'!$C$22:$AI$926,33,0)</f>
        <v>0.10939172999999999</v>
      </c>
      <c r="AO352" s="122">
        <f t="shared" si="479"/>
        <v>-4.5796699765787707E-16</v>
      </c>
      <c r="AP352" s="122">
        <f t="shared" si="480"/>
        <v>0</v>
      </c>
      <c r="AQ352" s="122">
        <f t="shared" si="481"/>
        <v>0</v>
      </c>
      <c r="AR352" s="122">
        <f t="shared" si="482"/>
        <v>0</v>
      </c>
      <c r="AS352" s="122">
        <f t="shared" si="483"/>
        <v>0</v>
      </c>
      <c r="AT352" s="122"/>
      <c r="AU352" s="122"/>
      <c r="AV352" s="122"/>
      <c r="AW352" s="122"/>
      <c r="AX352" s="122"/>
      <c r="AY352" s="122"/>
      <c r="AZ352" s="122"/>
      <c r="BA352" s="122"/>
      <c r="BB352" s="122"/>
      <c r="BC352" s="122"/>
    </row>
    <row r="353" spans="1:55" s="90" customFormat="1" ht="77.7" x14ac:dyDescent="0.3">
      <c r="A353" s="106" t="s">
        <v>1661</v>
      </c>
      <c r="B353" s="107" t="s">
        <v>865</v>
      </c>
      <c r="C353" s="108" t="s">
        <v>1315</v>
      </c>
      <c r="D353" s="73">
        <v>1.2</v>
      </c>
      <c r="E353" s="73">
        <v>5.3406060000000005E-2</v>
      </c>
      <c r="F353" s="73">
        <v>0</v>
      </c>
      <c r="G353" s="73">
        <v>0</v>
      </c>
      <c r="H353" s="73">
        <v>0</v>
      </c>
      <c r="I353" s="73">
        <v>5.3406060000000005E-2</v>
      </c>
      <c r="J353" s="122">
        <f>VLOOKUP(C353,'[1]17'!$C$22:$N$926,8,0)</f>
        <v>2.3510483999999998E-2</v>
      </c>
      <c r="K353" s="122">
        <f>VLOOKUP(C353,'[1]17'!$C$22:$N$926,9,0)</f>
        <v>0</v>
      </c>
      <c r="L353" s="122">
        <f>VLOOKUP(C353,'[1]17'!$C$22:$N$926,10,0)</f>
        <v>0</v>
      </c>
      <c r="M353" s="122">
        <f>VLOOKUP(C353,'[1]17'!$C$22:$N$926,11,0)</f>
        <v>0</v>
      </c>
      <c r="N353" s="122">
        <f>VLOOKUP(C353,'[1]17'!$C$22:$N$926,12,0)</f>
        <v>2.3510483999999998E-2</v>
      </c>
      <c r="O353" s="122">
        <f t="shared" si="473"/>
        <v>2.9895576000000007E-2</v>
      </c>
      <c r="P353" s="122">
        <f t="shared" si="474"/>
        <v>0</v>
      </c>
      <c r="Q353" s="122">
        <f t="shared" si="475"/>
        <v>0</v>
      </c>
      <c r="R353" s="122">
        <f t="shared" si="476"/>
        <v>0</v>
      </c>
      <c r="S353" s="122">
        <f t="shared" si="477"/>
        <v>2.9895576000000007E-2</v>
      </c>
      <c r="T353" s="122"/>
      <c r="U353" s="122"/>
      <c r="V353" s="122"/>
      <c r="W353" s="122"/>
      <c r="X353" s="122"/>
      <c r="Y353" s="122"/>
      <c r="Z353" s="122"/>
      <c r="AA353" s="122"/>
      <c r="AB353" s="122"/>
      <c r="AC353" s="122"/>
      <c r="AD353" s="122">
        <v>1.1000000000000001</v>
      </c>
      <c r="AE353" s="73">
        <f t="shared" si="478"/>
        <v>4.4505050000000004E-2</v>
      </c>
      <c r="AF353" s="73"/>
      <c r="AG353" s="73"/>
      <c r="AH353" s="73"/>
      <c r="AI353" s="73">
        <v>4.4505050000000004E-2</v>
      </c>
      <c r="AJ353" s="122">
        <f>VLOOKUP(C353,'[1]17'!$C$22:$AI$926,29,0)</f>
        <v>1.959207E-2</v>
      </c>
      <c r="AK353" s="122">
        <f>VLOOKUP(C353,'[1]17'!$C$22:$AI$926,30,0)</f>
        <v>0</v>
      </c>
      <c r="AL353" s="122">
        <f>VLOOKUP(C353,'[1]17'!$C$22:$AI$926,31,0)</f>
        <v>0</v>
      </c>
      <c r="AM353" s="122">
        <f>VLOOKUP(C353,'[1]17'!$C$22:$AI$926,32,0)</f>
        <v>0</v>
      </c>
      <c r="AN353" s="122">
        <f>VLOOKUP(C353,'[1]17'!$C$22:$AI$926,33,0)</f>
        <v>1.959207E-2</v>
      </c>
      <c r="AO353" s="122">
        <f t="shared" si="479"/>
        <v>2.4912980000000005E-2</v>
      </c>
      <c r="AP353" s="122">
        <f t="shared" si="480"/>
        <v>0</v>
      </c>
      <c r="AQ353" s="122">
        <f t="shared" si="481"/>
        <v>0</v>
      </c>
      <c r="AR353" s="122">
        <f t="shared" si="482"/>
        <v>0</v>
      </c>
      <c r="AS353" s="122">
        <f t="shared" si="483"/>
        <v>2.4912980000000005E-2</v>
      </c>
      <c r="AT353" s="122"/>
      <c r="AU353" s="122"/>
      <c r="AV353" s="122"/>
      <c r="AW353" s="122"/>
      <c r="AX353" s="122"/>
      <c r="AY353" s="122"/>
      <c r="AZ353" s="122"/>
      <c r="BA353" s="122"/>
      <c r="BB353" s="122"/>
      <c r="BC353" s="122"/>
    </row>
    <row r="354" spans="1:55" s="90" customFormat="1" ht="62.2" x14ac:dyDescent="0.3">
      <c r="A354" s="106" t="s">
        <v>1661</v>
      </c>
      <c r="B354" s="107" t="s">
        <v>866</v>
      </c>
      <c r="C354" s="108" t="s">
        <v>1316</v>
      </c>
      <c r="D354" s="73">
        <v>1.2</v>
      </c>
      <c r="E354" s="73">
        <v>5.3406060000000005E-2</v>
      </c>
      <c r="F354" s="73">
        <v>0</v>
      </c>
      <c r="G354" s="73">
        <v>0</v>
      </c>
      <c r="H354" s="73">
        <v>0</v>
      </c>
      <c r="I354" s="73">
        <v>5.3406060000000005E-2</v>
      </c>
      <c r="J354" s="122">
        <f>VLOOKUP(C354,'[1]17'!$C$22:$N$926,8,0)</f>
        <v>2.3510483999999998E-2</v>
      </c>
      <c r="K354" s="122">
        <f>VLOOKUP(C354,'[1]17'!$C$22:$N$926,9,0)</f>
        <v>0</v>
      </c>
      <c r="L354" s="122">
        <f>VLOOKUP(C354,'[1]17'!$C$22:$N$926,10,0)</f>
        <v>0</v>
      </c>
      <c r="M354" s="122">
        <f>VLOOKUP(C354,'[1]17'!$C$22:$N$926,11,0)</f>
        <v>0</v>
      </c>
      <c r="N354" s="122">
        <f>VLOOKUP(C354,'[1]17'!$C$22:$N$926,12,0)</f>
        <v>2.3510483999999998E-2</v>
      </c>
      <c r="O354" s="122">
        <f t="shared" si="473"/>
        <v>2.9895576000000007E-2</v>
      </c>
      <c r="P354" s="122">
        <f t="shared" si="474"/>
        <v>0</v>
      </c>
      <c r="Q354" s="122">
        <f t="shared" si="475"/>
        <v>0</v>
      </c>
      <c r="R354" s="122">
        <f t="shared" si="476"/>
        <v>0</v>
      </c>
      <c r="S354" s="122">
        <f t="shared" si="477"/>
        <v>2.9895576000000007E-2</v>
      </c>
      <c r="T354" s="122"/>
      <c r="U354" s="122"/>
      <c r="V354" s="122"/>
      <c r="W354" s="122"/>
      <c r="X354" s="122"/>
      <c r="Y354" s="122"/>
      <c r="Z354" s="122"/>
      <c r="AA354" s="122"/>
      <c r="AB354" s="122"/>
      <c r="AC354" s="122"/>
      <c r="AD354" s="122">
        <v>1.1000000000000001</v>
      </c>
      <c r="AE354" s="73">
        <f t="shared" si="478"/>
        <v>4.3779977299999997</v>
      </c>
      <c r="AF354" s="73"/>
      <c r="AG354" s="73">
        <v>4.33349268</v>
      </c>
      <c r="AH354" s="73"/>
      <c r="AI354" s="73">
        <v>4.4505050000000004E-2</v>
      </c>
      <c r="AJ354" s="122">
        <f>VLOOKUP(C354,'[1]17'!$C$22:$AI$926,29,0)</f>
        <v>1.959207E-2</v>
      </c>
      <c r="AK354" s="122">
        <f>VLOOKUP(C354,'[1]17'!$C$22:$AI$926,30,0)</f>
        <v>0</v>
      </c>
      <c r="AL354" s="122">
        <f>VLOOKUP(C354,'[1]17'!$C$22:$AI$926,31,0)</f>
        <v>0</v>
      </c>
      <c r="AM354" s="122">
        <f>VLOOKUP(C354,'[1]17'!$C$22:$AI$926,32,0)</f>
        <v>0</v>
      </c>
      <c r="AN354" s="122">
        <f>VLOOKUP(C354,'[1]17'!$C$22:$AI$926,33,0)</f>
        <v>1.959207E-2</v>
      </c>
      <c r="AO354" s="122">
        <f t="shared" si="479"/>
        <v>4.3584056599999998</v>
      </c>
      <c r="AP354" s="122">
        <f t="shared" si="480"/>
        <v>0</v>
      </c>
      <c r="AQ354" s="122">
        <f t="shared" si="481"/>
        <v>4.33349268</v>
      </c>
      <c r="AR354" s="122">
        <f t="shared" si="482"/>
        <v>0</v>
      </c>
      <c r="AS354" s="122">
        <f t="shared" si="483"/>
        <v>2.4912980000000005E-2</v>
      </c>
      <c r="AT354" s="122"/>
      <c r="AU354" s="122"/>
      <c r="AV354" s="122"/>
      <c r="AW354" s="122"/>
      <c r="AX354" s="122"/>
      <c r="AY354" s="122"/>
      <c r="AZ354" s="122"/>
      <c r="BA354" s="122"/>
      <c r="BB354" s="122"/>
      <c r="BC354" s="122"/>
    </row>
    <row r="355" spans="1:55" s="90" customFormat="1" ht="62.2" x14ac:dyDescent="0.3">
      <c r="A355" s="106" t="s">
        <v>1661</v>
      </c>
      <c r="B355" s="107" t="s">
        <v>867</v>
      </c>
      <c r="C355" s="108" t="s">
        <v>1317</v>
      </c>
      <c r="D355" s="73">
        <v>0.33885599999999999</v>
      </c>
      <c r="E355" s="73">
        <v>1.5080820000000002E-2</v>
      </c>
      <c r="F355" s="73">
        <v>0</v>
      </c>
      <c r="G355" s="73">
        <v>0</v>
      </c>
      <c r="H355" s="73">
        <v>0</v>
      </c>
      <c r="I355" s="73">
        <v>1.5080820000000002E-2</v>
      </c>
      <c r="J355" s="122">
        <f>VLOOKUP(C355,'[1]17'!$C$22:$N$926,8,0)</f>
        <v>6.6388799999999998E-3</v>
      </c>
      <c r="K355" s="122">
        <f>VLOOKUP(C355,'[1]17'!$C$22:$N$926,9,0)</f>
        <v>0</v>
      </c>
      <c r="L355" s="122">
        <f>VLOOKUP(C355,'[1]17'!$C$22:$N$926,10,0)</f>
        <v>0</v>
      </c>
      <c r="M355" s="122">
        <f>VLOOKUP(C355,'[1]17'!$C$22:$N$926,11,0)</f>
        <v>0</v>
      </c>
      <c r="N355" s="122">
        <f>VLOOKUP(C355,'[1]17'!$C$22:$N$926,12,0)</f>
        <v>6.6388799999999998E-3</v>
      </c>
      <c r="O355" s="122">
        <f t="shared" si="473"/>
        <v>8.4419400000000019E-3</v>
      </c>
      <c r="P355" s="122">
        <f t="shared" si="474"/>
        <v>0</v>
      </c>
      <c r="Q355" s="122">
        <f t="shared" si="475"/>
        <v>0</v>
      </c>
      <c r="R355" s="122">
        <f t="shared" si="476"/>
        <v>0</v>
      </c>
      <c r="S355" s="122">
        <f t="shared" si="477"/>
        <v>8.4419400000000019E-3</v>
      </c>
      <c r="T355" s="122"/>
      <c r="U355" s="122"/>
      <c r="V355" s="122"/>
      <c r="W355" s="122"/>
      <c r="X355" s="122"/>
      <c r="Y355" s="122"/>
      <c r="Z355" s="122"/>
      <c r="AA355" s="122"/>
      <c r="AB355" s="122"/>
      <c r="AC355" s="122"/>
      <c r="AD355" s="122">
        <v>0.28238000000000002</v>
      </c>
      <c r="AE355" s="73">
        <f t="shared" si="478"/>
        <v>1.2567350000000001E-2</v>
      </c>
      <c r="AF355" s="73"/>
      <c r="AG355" s="73"/>
      <c r="AH355" s="73"/>
      <c r="AI355" s="73">
        <v>1.2567350000000001E-2</v>
      </c>
      <c r="AJ355" s="122">
        <f>VLOOKUP(C355,'[1]17'!$C$22:$AI$926,29,0)</f>
        <v>5.5323999999999998E-3</v>
      </c>
      <c r="AK355" s="122">
        <f>VLOOKUP(C355,'[1]17'!$C$22:$AI$926,30,0)</f>
        <v>0</v>
      </c>
      <c r="AL355" s="122">
        <f>VLOOKUP(C355,'[1]17'!$C$22:$AI$926,31,0)</f>
        <v>0</v>
      </c>
      <c r="AM355" s="122">
        <f>VLOOKUP(C355,'[1]17'!$C$22:$AI$926,32,0)</f>
        <v>0</v>
      </c>
      <c r="AN355" s="122">
        <f>VLOOKUP(C355,'[1]17'!$C$22:$AI$926,33,0)</f>
        <v>5.5323999999999998E-3</v>
      </c>
      <c r="AO355" s="122">
        <f t="shared" si="479"/>
        <v>7.0349500000000016E-3</v>
      </c>
      <c r="AP355" s="122">
        <f t="shared" si="480"/>
        <v>0</v>
      </c>
      <c r="AQ355" s="122">
        <f t="shared" si="481"/>
        <v>0</v>
      </c>
      <c r="AR355" s="122">
        <f t="shared" si="482"/>
        <v>0</v>
      </c>
      <c r="AS355" s="122">
        <f t="shared" si="483"/>
        <v>7.0349500000000016E-3</v>
      </c>
      <c r="AT355" s="122"/>
      <c r="AU355" s="122"/>
      <c r="AV355" s="122"/>
      <c r="AW355" s="122"/>
      <c r="AX355" s="122"/>
      <c r="AY355" s="122"/>
      <c r="AZ355" s="122"/>
      <c r="BA355" s="122"/>
      <c r="BB355" s="122"/>
      <c r="BC355" s="122"/>
    </row>
    <row r="356" spans="1:55" s="90" customFormat="1" ht="62.2" x14ac:dyDescent="0.3">
      <c r="A356" s="106" t="s">
        <v>1661</v>
      </c>
      <c r="B356" s="107" t="s">
        <v>1764</v>
      </c>
      <c r="C356" s="108" t="s">
        <v>1318</v>
      </c>
      <c r="D356" s="73">
        <v>0.81310800000000005</v>
      </c>
      <c r="E356" s="73">
        <v>7.4333233999999998E-2</v>
      </c>
      <c r="F356" s="73">
        <v>0</v>
      </c>
      <c r="G356" s="73">
        <v>6.1683410000000001E-2</v>
      </c>
      <c r="H356" s="73">
        <v>0</v>
      </c>
      <c r="I356" s="73">
        <v>1.2649824E-2</v>
      </c>
      <c r="J356" s="122">
        <f>VLOOKUP(C356,'[1]17'!$C$22:$N$926,8,0)</f>
        <v>7.4333233999999998E-2</v>
      </c>
      <c r="K356" s="122">
        <f>VLOOKUP(C356,'[1]17'!$C$22:$N$926,9,0)</f>
        <v>0</v>
      </c>
      <c r="L356" s="122">
        <f>VLOOKUP(C356,'[1]17'!$C$22:$N$926,10,0)</f>
        <v>6.1683410000000001E-2</v>
      </c>
      <c r="M356" s="122">
        <f>VLOOKUP(C356,'[1]17'!$C$22:$N$926,11,0)</f>
        <v>0</v>
      </c>
      <c r="N356" s="122">
        <f>VLOOKUP(C356,'[1]17'!$C$22:$N$926,12,0)</f>
        <v>1.2649824E-2</v>
      </c>
      <c r="O356" s="122">
        <f t="shared" si="473"/>
        <v>0</v>
      </c>
      <c r="P356" s="122">
        <f t="shared" si="474"/>
        <v>0</v>
      </c>
      <c r="Q356" s="122">
        <f t="shared" si="475"/>
        <v>0</v>
      </c>
      <c r="R356" s="122">
        <f t="shared" si="476"/>
        <v>0</v>
      </c>
      <c r="S356" s="122">
        <f t="shared" si="477"/>
        <v>0</v>
      </c>
      <c r="T356" s="122"/>
      <c r="U356" s="122"/>
      <c r="V356" s="122"/>
      <c r="W356" s="122"/>
      <c r="X356" s="122"/>
      <c r="Y356" s="122"/>
      <c r="Z356" s="122"/>
      <c r="AA356" s="122"/>
      <c r="AB356" s="122"/>
      <c r="AC356" s="122"/>
      <c r="AD356" s="122">
        <v>0.67759000000000003</v>
      </c>
      <c r="AE356" s="73">
        <f t="shared" si="478"/>
        <v>1.054152E-2</v>
      </c>
      <c r="AF356" s="73"/>
      <c r="AG356" s="73"/>
      <c r="AH356" s="73"/>
      <c r="AI356" s="73">
        <v>1.054152E-2</v>
      </c>
      <c r="AJ356" s="122">
        <f>VLOOKUP(C356,'[1]17'!$C$22:$AI$926,29,0)</f>
        <v>1.0541520000000018E-2</v>
      </c>
      <c r="AK356" s="122">
        <f>VLOOKUP(C356,'[1]17'!$C$22:$AI$926,30,0)</f>
        <v>0</v>
      </c>
      <c r="AL356" s="122">
        <f>VLOOKUP(C356,'[1]17'!$C$22:$AI$926,31,0)</f>
        <v>0</v>
      </c>
      <c r="AM356" s="122">
        <f>VLOOKUP(C356,'[1]17'!$C$22:$AI$926,32,0)</f>
        <v>0</v>
      </c>
      <c r="AN356" s="122">
        <f>VLOOKUP(C356,'[1]17'!$C$22:$AI$926,33,0)</f>
        <v>1.054152E-2</v>
      </c>
      <c r="AO356" s="122">
        <f t="shared" si="479"/>
        <v>-1.7347234759768071E-17</v>
      </c>
      <c r="AP356" s="122">
        <f t="shared" si="480"/>
        <v>0</v>
      </c>
      <c r="AQ356" s="122">
        <f t="shared" si="481"/>
        <v>0</v>
      </c>
      <c r="AR356" s="122">
        <f t="shared" si="482"/>
        <v>0</v>
      </c>
      <c r="AS356" s="122">
        <f t="shared" si="483"/>
        <v>0</v>
      </c>
      <c r="AT356" s="122"/>
      <c r="AU356" s="122"/>
      <c r="AV356" s="122"/>
      <c r="AW356" s="122"/>
      <c r="AX356" s="122"/>
      <c r="AY356" s="122"/>
      <c r="AZ356" s="122"/>
      <c r="BA356" s="122"/>
      <c r="BB356" s="122"/>
      <c r="BC356" s="122"/>
    </row>
    <row r="357" spans="1:55" s="90" customFormat="1" ht="62.2" x14ac:dyDescent="0.3">
      <c r="A357" s="106" t="s">
        <v>1661</v>
      </c>
      <c r="B357" s="107" t="s">
        <v>1765</v>
      </c>
      <c r="C357" s="108" t="s">
        <v>1319</v>
      </c>
      <c r="D357" s="73">
        <v>0.21442799999999998</v>
      </c>
      <c r="E357" s="73">
        <v>0</v>
      </c>
      <c r="F357" s="73">
        <v>0</v>
      </c>
      <c r="G357" s="73">
        <v>0</v>
      </c>
      <c r="H357" s="73">
        <v>0</v>
      </c>
      <c r="I357" s="73">
        <v>0</v>
      </c>
      <c r="J357" s="122">
        <f>VLOOKUP(C357,'[1]17'!$C$22:$N$926,8,0)</f>
        <v>4.2011159999999995E-3</v>
      </c>
      <c r="K357" s="122">
        <f>VLOOKUP(C357,'[1]17'!$C$22:$N$926,9,0)</f>
        <v>0</v>
      </c>
      <c r="L357" s="122">
        <f>VLOOKUP(C357,'[1]17'!$C$22:$N$926,10,0)</f>
        <v>0</v>
      </c>
      <c r="M357" s="122">
        <f>VLOOKUP(C357,'[1]17'!$C$22:$N$926,11,0)</f>
        <v>0</v>
      </c>
      <c r="N357" s="122">
        <f>VLOOKUP(C357,'[1]17'!$C$22:$N$926,12,0)</f>
        <v>4.2011160000000004E-3</v>
      </c>
      <c r="O357" s="122">
        <f t="shared" si="473"/>
        <v>-4.2011159999999995E-3</v>
      </c>
      <c r="P357" s="122">
        <f t="shared" si="474"/>
        <v>0</v>
      </c>
      <c r="Q357" s="122">
        <f t="shared" si="475"/>
        <v>0</v>
      </c>
      <c r="R357" s="122">
        <f t="shared" si="476"/>
        <v>0</v>
      </c>
      <c r="S357" s="122">
        <f t="shared" si="477"/>
        <v>-4.2011160000000004E-3</v>
      </c>
      <c r="T357" s="122"/>
      <c r="U357" s="122"/>
      <c r="V357" s="122"/>
      <c r="W357" s="122"/>
      <c r="X357" s="122"/>
      <c r="Y357" s="122"/>
      <c r="Z357" s="122"/>
      <c r="AA357" s="122"/>
      <c r="AB357" s="122"/>
      <c r="AC357" s="122"/>
      <c r="AD357" s="122">
        <v>0.17869000000000002</v>
      </c>
      <c r="AE357" s="73">
        <f t="shared" si="478"/>
        <v>0</v>
      </c>
      <c r="AF357" s="73"/>
      <c r="AG357" s="73"/>
      <c r="AH357" s="73"/>
      <c r="AI357" s="73">
        <v>0</v>
      </c>
      <c r="AJ357" s="122">
        <f>VLOOKUP(C357,'[1]17'!$C$22:$AI$926,29,0)</f>
        <v>3.5009299999999998E-3</v>
      </c>
      <c r="AK357" s="122">
        <f>VLOOKUP(C357,'[1]17'!$C$22:$AI$926,30,0)</f>
        <v>0</v>
      </c>
      <c r="AL357" s="122">
        <f>VLOOKUP(C357,'[1]17'!$C$22:$AI$926,31,0)</f>
        <v>0</v>
      </c>
      <c r="AM357" s="122">
        <f>VLOOKUP(C357,'[1]17'!$C$22:$AI$926,32,0)</f>
        <v>0</v>
      </c>
      <c r="AN357" s="122">
        <f>VLOOKUP(C357,'[1]17'!$C$22:$AI$926,33,0)</f>
        <v>3.5009300000000002E-3</v>
      </c>
      <c r="AO357" s="122">
        <f t="shared" si="479"/>
        <v>-3.5009299999999998E-3</v>
      </c>
      <c r="AP357" s="122">
        <f t="shared" si="480"/>
        <v>0</v>
      </c>
      <c r="AQ357" s="122">
        <f t="shared" si="481"/>
        <v>0</v>
      </c>
      <c r="AR357" s="122">
        <f t="shared" si="482"/>
        <v>0</v>
      </c>
      <c r="AS357" s="122">
        <f t="shared" si="483"/>
        <v>-3.5009300000000002E-3</v>
      </c>
      <c r="AT357" s="122"/>
      <c r="AU357" s="122"/>
      <c r="AV357" s="122"/>
      <c r="AW357" s="122"/>
      <c r="AX357" s="122"/>
      <c r="AY357" s="122"/>
      <c r="AZ357" s="122"/>
      <c r="BA357" s="122"/>
      <c r="BB357" s="122"/>
      <c r="BC357" s="122"/>
    </row>
    <row r="358" spans="1:55" s="90" customFormat="1" ht="77.7" x14ac:dyDescent="0.3">
      <c r="A358" s="106" t="s">
        <v>1661</v>
      </c>
      <c r="B358" s="107" t="s">
        <v>1766</v>
      </c>
      <c r="C358" s="108" t="s">
        <v>1320</v>
      </c>
      <c r="D358" s="73">
        <v>0</v>
      </c>
      <c r="E358" s="73">
        <v>0.48630270000000003</v>
      </c>
      <c r="F358" s="73">
        <v>0</v>
      </c>
      <c r="G358" s="73">
        <v>0.48630270000000003</v>
      </c>
      <c r="H358" s="73">
        <v>0</v>
      </c>
      <c r="I358" s="73">
        <v>0</v>
      </c>
      <c r="J358" s="122">
        <f>VLOOKUP(C358,'[1]17'!$C$22:$N$926,8,0)</f>
        <v>0.48630269999999998</v>
      </c>
      <c r="K358" s="122">
        <f>VLOOKUP(C358,'[1]17'!$C$22:$N$926,9,0)</f>
        <v>0</v>
      </c>
      <c r="L358" s="122">
        <f>VLOOKUP(C358,'[1]17'!$C$22:$N$926,10,0)</f>
        <v>0.48630270000000003</v>
      </c>
      <c r="M358" s="122">
        <f>VLOOKUP(C358,'[1]17'!$C$22:$N$926,11,0)</f>
        <v>0</v>
      </c>
      <c r="N358" s="122">
        <f>VLOOKUP(C358,'[1]17'!$C$22:$N$926,12,0)</f>
        <v>0</v>
      </c>
      <c r="O358" s="122">
        <f t="shared" si="473"/>
        <v>0</v>
      </c>
      <c r="P358" s="122">
        <f t="shared" si="474"/>
        <v>0</v>
      </c>
      <c r="Q358" s="122">
        <f t="shared" si="475"/>
        <v>0</v>
      </c>
      <c r="R358" s="122">
        <f t="shared" si="476"/>
        <v>0</v>
      </c>
      <c r="S358" s="122">
        <f t="shared" si="477"/>
        <v>0</v>
      </c>
      <c r="T358" s="122"/>
      <c r="U358" s="122"/>
      <c r="V358" s="122"/>
      <c r="W358" s="122"/>
      <c r="X358" s="122"/>
      <c r="Y358" s="122"/>
      <c r="Z358" s="122"/>
      <c r="AA358" s="122"/>
      <c r="AB358" s="122"/>
      <c r="AC358" s="122"/>
      <c r="AD358" s="122">
        <v>0</v>
      </c>
      <c r="AE358" s="73">
        <f t="shared" si="478"/>
        <v>0</v>
      </c>
      <c r="AF358" s="73"/>
      <c r="AG358" s="73"/>
      <c r="AH358" s="73"/>
      <c r="AI358" s="73">
        <v>0</v>
      </c>
      <c r="AJ358" s="122">
        <f>VLOOKUP(C358,'[1]17'!$C$22:$AI$926,29,0)</f>
        <v>0</v>
      </c>
      <c r="AK358" s="122">
        <f>VLOOKUP(C358,'[1]17'!$C$22:$AI$926,30,0)</f>
        <v>0</v>
      </c>
      <c r="AL358" s="122">
        <f>VLOOKUP(C358,'[1]17'!$C$22:$AI$926,31,0)</f>
        <v>0</v>
      </c>
      <c r="AM358" s="122">
        <f>VLOOKUP(C358,'[1]17'!$C$22:$AI$926,32,0)</f>
        <v>0</v>
      </c>
      <c r="AN358" s="122">
        <f>VLOOKUP(C358,'[1]17'!$C$22:$AI$926,33,0)</f>
        <v>0</v>
      </c>
      <c r="AO358" s="122">
        <f t="shared" si="479"/>
        <v>0</v>
      </c>
      <c r="AP358" s="122">
        <f t="shared" si="480"/>
        <v>0</v>
      </c>
      <c r="AQ358" s="122">
        <f t="shared" si="481"/>
        <v>0</v>
      </c>
      <c r="AR358" s="122">
        <f t="shared" si="482"/>
        <v>0</v>
      </c>
      <c r="AS358" s="122">
        <f t="shared" si="483"/>
        <v>0</v>
      </c>
      <c r="AT358" s="122"/>
      <c r="AU358" s="122"/>
      <c r="AV358" s="122"/>
      <c r="AW358" s="122"/>
      <c r="AX358" s="122"/>
      <c r="AY358" s="122"/>
      <c r="AZ358" s="122"/>
      <c r="BA358" s="122"/>
      <c r="BB358" s="122"/>
      <c r="BC358" s="122"/>
    </row>
    <row r="359" spans="1:55" s="90" customFormat="1" ht="46.65" x14ac:dyDescent="0.3">
      <c r="A359" s="106" t="s">
        <v>1661</v>
      </c>
      <c r="B359" s="107" t="s">
        <v>868</v>
      </c>
      <c r="C359" s="108" t="s">
        <v>1321</v>
      </c>
      <c r="D359" s="73">
        <v>0</v>
      </c>
      <c r="E359" s="73">
        <v>0.20128229</v>
      </c>
      <c r="F359" s="73">
        <v>2.8944459999999998E-2</v>
      </c>
      <c r="G359" s="73">
        <v>0.17233783</v>
      </c>
      <c r="H359" s="73">
        <v>0</v>
      </c>
      <c r="I359" s="73">
        <v>0</v>
      </c>
      <c r="J359" s="122">
        <f>VLOOKUP(C359,'[1]17'!$C$22:$N$926,8,0)</f>
        <v>0.20128229</v>
      </c>
      <c r="K359" s="122">
        <f>VLOOKUP(C359,'[1]17'!$C$22:$N$926,9,0)</f>
        <v>2.8944459999999998E-2</v>
      </c>
      <c r="L359" s="122">
        <f>VLOOKUP(C359,'[1]17'!$C$22:$N$926,10,0)</f>
        <v>0.17233783</v>
      </c>
      <c r="M359" s="122">
        <f>VLOOKUP(C359,'[1]17'!$C$22:$N$926,11,0)</f>
        <v>0</v>
      </c>
      <c r="N359" s="122">
        <f>VLOOKUP(C359,'[1]17'!$C$22:$N$926,12,0)</f>
        <v>0</v>
      </c>
      <c r="O359" s="122">
        <f t="shared" si="473"/>
        <v>0</v>
      </c>
      <c r="P359" s="122">
        <f t="shared" si="474"/>
        <v>0</v>
      </c>
      <c r="Q359" s="122">
        <f t="shared" si="475"/>
        <v>0</v>
      </c>
      <c r="R359" s="122">
        <f t="shared" si="476"/>
        <v>0</v>
      </c>
      <c r="S359" s="122">
        <f t="shared" si="477"/>
        <v>0</v>
      </c>
      <c r="T359" s="122"/>
      <c r="U359" s="122"/>
      <c r="V359" s="122"/>
      <c r="W359" s="122"/>
      <c r="X359" s="122"/>
      <c r="Y359" s="122"/>
      <c r="Z359" s="122"/>
      <c r="AA359" s="122"/>
      <c r="AB359" s="122"/>
      <c r="AC359" s="122"/>
      <c r="AD359" s="122">
        <v>0</v>
      </c>
      <c r="AE359" s="73">
        <f t="shared" si="478"/>
        <v>0</v>
      </c>
      <c r="AF359" s="73"/>
      <c r="AG359" s="73"/>
      <c r="AH359" s="73"/>
      <c r="AI359" s="73">
        <v>0</v>
      </c>
      <c r="AJ359" s="122">
        <f>VLOOKUP(C359,'[1]17'!$C$22:$AI$926,29,0)</f>
        <v>0</v>
      </c>
      <c r="AK359" s="122">
        <f>VLOOKUP(C359,'[1]17'!$C$22:$AI$926,30,0)</f>
        <v>0</v>
      </c>
      <c r="AL359" s="122">
        <f>VLOOKUP(C359,'[1]17'!$C$22:$AI$926,31,0)</f>
        <v>0</v>
      </c>
      <c r="AM359" s="122">
        <f>VLOOKUP(C359,'[1]17'!$C$22:$AI$926,32,0)</f>
        <v>0</v>
      </c>
      <c r="AN359" s="122">
        <f>VLOOKUP(C359,'[1]17'!$C$22:$AI$926,33,0)</f>
        <v>0</v>
      </c>
      <c r="AO359" s="122">
        <f t="shared" si="479"/>
        <v>0</v>
      </c>
      <c r="AP359" s="122">
        <f t="shared" si="480"/>
        <v>0</v>
      </c>
      <c r="AQ359" s="122">
        <f t="shared" si="481"/>
        <v>0</v>
      </c>
      <c r="AR359" s="122">
        <f t="shared" si="482"/>
        <v>0</v>
      </c>
      <c r="AS359" s="122">
        <f t="shared" si="483"/>
        <v>0</v>
      </c>
      <c r="AT359" s="122"/>
      <c r="AU359" s="122"/>
      <c r="AV359" s="122"/>
      <c r="AW359" s="122"/>
      <c r="AX359" s="122"/>
      <c r="AY359" s="122"/>
      <c r="AZ359" s="122"/>
      <c r="BA359" s="122"/>
      <c r="BB359" s="122"/>
      <c r="BC359" s="122"/>
    </row>
    <row r="360" spans="1:55" s="90" customFormat="1" ht="46.65" x14ac:dyDescent="0.3">
      <c r="A360" s="106" t="s">
        <v>1660</v>
      </c>
      <c r="B360" s="107" t="s">
        <v>869</v>
      </c>
      <c r="C360" s="108" t="s">
        <v>1322</v>
      </c>
      <c r="D360" s="73">
        <v>0</v>
      </c>
      <c r="E360" s="73">
        <v>0</v>
      </c>
      <c r="F360" s="73">
        <v>0</v>
      </c>
      <c r="G360" s="73">
        <v>0</v>
      </c>
      <c r="H360" s="73">
        <v>0</v>
      </c>
      <c r="I360" s="73">
        <v>0</v>
      </c>
      <c r="J360" s="122">
        <f>VLOOKUP(C360,'[1]17'!$C$22:$N$926,8,0)</f>
        <v>0</v>
      </c>
      <c r="K360" s="122">
        <f>VLOOKUP(C360,'[1]17'!$C$22:$N$926,9,0)</f>
        <v>0</v>
      </c>
      <c r="L360" s="122">
        <f>VLOOKUP(C360,'[1]17'!$C$22:$N$926,10,0)</f>
        <v>0</v>
      </c>
      <c r="M360" s="122">
        <f>VLOOKUP(C360,'[1]17'!$C$22:$N$926,11,0)</f>
        <v>0</v>
      </c>
      <c r="N360" s="122">
        <f>VLOOKUP(C360,'[1]17'!$C$22:$N$926,12,0)</f>
        <v>0</v>
      </c>
      <c r="O360" s="122">
        <f t="shared" si="473"/>
        <v>0</v>
      </c>
      <c r="P360" s="122">
        <f t="shared" si="474"/>
        <v>0</v>
      </c>
      <c r="Q360" s="122">
        <f t="shared" si="475"/>
        <v>0</v>
      </c>
      <c r="R360" s="122">
        <f t="shared" si="476"/>
        <v>0</v>
      </c>
      <c r="S360" s="122">
        <f t="shared" si="477"/>
        <v>0</v>
      </c>
      <c r="T360" s="122"/>
      <c r="U360" s="122"/>
      <c r="V360" s="122"/>
      <c r="W360" s="122"/>
      <c r="X360" s="122"/>
      <c r="Y360" s="122"/>
      <c r="Z360" s="122"/>
      <c r="AA360" s="122"/>
      <c r="AB360" s="122"/>
      <c r="AC360" s="122"/>
      <c r="AD360" s="122">
        <v>0</v>
      </c>
      <c r="AE360" s="73">
        <f t="shared" si="478"/>
        <v>0</v>
      </c>
      <c r="AF360" s="73"/>
      <c r="AG360" s="73"/>
      <c r="AH360" s="73"/>
      <c r="AI360" s="73">
        <v>0</v>
      </c>
      <c r="AJ360" s="122">
        <f>VLOOKUP(C360,'[1]17'!$C$22:$AI$926,29,0)</f>
        <v>0</v>
      </c>
      <c r="AK360" s="122">
        <f>VLOOKUP(C360,'[1]17'!$C$22:$AI$926,30,0)</f>
        <v>0</v>
      </c>
      <c r="AL360" s="122">
        <f>VLOOKUP(C360,'[1]17'!$C$22:$AI$926,31,0)</f>
        <v>0</v>
      </c>
      <c r="AM360" s="122">
        <f>VLOOKUP(C360,'[1]17'!$C$22:$AI$926,32,0)</f>
        <v>0</v>
      </c>
      <c r="AN360" s="122">
        <f>VLOOKUP(C360,'[1]17'!$C$22:$AI$926,33,0)</f>
        <v>0</v>
      </c>
      <c r="AO360" s="122">
        <f t="shared" si="479"/>
        <v>0</v>
      </c>
      <c r="AP360" s="122">
        <f t="shared" si="480"/>
        <v>0</v>
      </c>
      <c r="AQ360" s="122">
        <f t="shared" si="481"/>
        <v>0</v>
      </c>
      <c r="AR360" s="122">
        <f t="shared" si="482"/>
        <v>0</v>
      </c>
      <c r="AS360" s="122">
        <f t="shared" si="483"/>
        <v>0</v>
      </c>
      <c r="AT360" s="122"/>
      <c r="AU360" s="122"/>
      <c r="AV360" s="122"/>
      <c r="AW360" s="122"/>
      <c r="AX360" s="122"/>
      <c r="AY360" s="122"/>
      <c r="AZ360" s="122"/>
      <c r="BA360" s="122"/>
      <c r="BB360" s="122"/>
      <c r="BC360" s="122"/>
    </row>
    <row r="361" spans="1:55" s="90" customFormat="1" ht="77.7" x14ac:dyDescent="0.3">
      <c r="A361" s="106" t="s">
        <v>1661</v>
      </c>
      <c r="B361" s="107" t="s">
        <v>1767</v>
      </c>
      <c r="C361" s="108" t="s">
        <v>1940</v>
      </c>
      <c r="D361" s="73">
        <v>0</v>
      </c>
      <c r="E361" s="73">
        <v>0.28907996999999996</v>
      </c>
      <c r="F361" s="73">
        <v>0.28907996999999996</v>
      </c>
      <c r="G361" s="73">
        <v>0</v>
      </c>
      <c r="H361" s="73">
        <v>0</v>
      </c>
      <c r="I361" s="73">
        <v>0</v>
      </c>
      <c r="J361" s="122"/>
      <c r="K361" s="122"/>
      <c r="L361" s="122"/>
      <c r="M361" s="122"/>
      <c r="N361" s="122"/>
      <c r="O361" s="122">
        <f t="shared" si="473"/>
        <v>0.28907996999999996</v>
      </c>
      <c r="P361" s="122">
        <f t="shared" si="474"/>
        <v>0.28907996999999996</v>
      </c>
      <c r="Q361" s="122">
        <f t="shared" si="475"/>
        <v>0</v>
      </c>
      <c r="R361" s="122">
        <f t="shared" si="476"/>
        <v>0</v>
      </c>
      <c r="S361" s="122">
        <f t="shared" si="477"/>
        <v>0</v>
      </c>
      <c r="T361" s="122"/>
      <c r="U361" s="122"/>
      <c r="V361" s="122"/>
      <c r="W361" s="122"/>
      <c r="X361" s="122"/>
      <c r="Y361" s="122"/>
      <c r="Z361" s="122"/>
      <c r="AA361" s="122"/>
      <c r="AB361" s="122"/>
      <c r="AC361" s="122"/>
      <c r="AD361" s="122">
        <v>0</v>
      </c>
      <c r="AE361" s="73">
        <f t="shared" si="478"/>
        <v>0.47705703000000005</v>
      </c>
      <c r="AF361" s="73">
        <v>0.24089998000000001</v>
      </c>
      <c r="AG361" s="73">
        <v>0.23615705000000003</v>
      </c>
      <c r="AH361" s="73"/>
      <c r="AI361" s="73">
        <v>0</v>
      </c>
      <c r="AJ361" s="122"/>
      <c r="AK361" s="122"/>
      <c r="AL361" s="122"/>
      <c r="AM361" s="122"/>
      <c r="AN361" s="122"/>
      <c r="AO361" s="122">
        <f t="shared" si="479"/>
        <v>0.47705703000000005</v>
      </c>
      <c r="AP361" s="122">
        <f t="shared" si="480"/>
        <v>0.24089998000000001</v>
      </c>
      <c r="AQ361" s="122">
        <f t="shared" si="481"/>
        <v>0.23615705000000003</v>
      </c>
      <c r="AR361" s="122">
        <f t="shared" si="482"/>
        <v>0</v>
      </c>
      <c r="AS361" s="122">
        <f t="shared" si="483"/>
        <v>0</v>
      </c>
      <c r="AT361" s="122"/>
      <c r="AU361" s="122"/>
      <c r="AV361" s="122"/>
      <c r="AW361" s="122"/>
      <c r="AX361" s="122"/>
      <c r="AY361" s="122"/>
      <c r="AZ361" s="122"/>
      <c r="BA361" s="122"/>
      <c r="BB361" s="122"/>
      <c r="BC361" s="122"/>
    </row>
    <row r="362" spans="1:55" s="90" customFormat="1" ht="93.25" x14ac:dyDescent="0.3">
      <c r="A362" s="106" t="s">
        <v>1660</v>
      </c>
      <c r="B362" s="107" t="s">
        <v>1768</v>
      </c>
      <c r="C362" s="108" t="s">
        <v>1941</v>
      </c>
      <c r="D362" s="73">
        <v>0</v>
      </c>
      <c r="E362" s="73">
        <v>0</v>
      </c>
      <c r="F362" s="73">
        <v>0</v>
      </c>
      <c r="G362" s="73">
        <v>0</v>
      </c>
      <c r="H362" s="73">
        <v>0</v>
      </c>
      <c r="I362" s="73">
        <v>0</v>
      </c>
      <c r="J362" s="122"/>
      <c r="K362" s="122"/>
      <c r="L362" s="122"/>
      <c r="M362" s="122"/>
      <c r="N362" s="122"/>
      <c r="O362" s="122">
        <f t="shared" si="473"/>
        <v>0</v>
      </c>
      <c r="P362" s="122">
        <f t="shared" si="474"/>
        <v>0</v>
      </c>
      <c r="Q362" s="122">
        <f t="shared" si="475"/>
        <v>0</v>
      </c>
      <c r="R362" s="122">
        <f t="shared" si="476"/>
        <v>0</v>
      </c>
      <c r="S362" s="122">
        <f t="shared" si="477"/>
        <v>0</v>
      </c>
      <c r="T362" s="122"/>
      <c r="U362" s="122"/>
      <c r="V362" s="122"/>
      <c r="W362" s="122"/>
      <c r="X362" s="122"/>
      <c r="Y362" s="122"/>
      <c r="Z362" s="122"/>
      <c r="AA362" s="122"/>
      <c r="AB362" s="122"/>
      <c r="AC362" s="122"/>
      <c r="AD362" s="122">
        <v>0</v>
      </c>
      <c r="AE362" s="73">
        <f t="shared" si="478"/>
        <v>0.12047216000000001</v>
      </c>
      <c r="AF362" s="73"/>
      <c r="AG362" s="73">
        <v>0.12047216000000001</v>
      </c>
      <c r="AH362" s="73"/>
      <c r="AI362" s="73">
        <v>0</v>
      </c>
      <c r="AJ362" s="122"/>
      <c r="AK362" s="122"/>
      <c r="AL362" s="122"/>
      <c r="AM362" s="122"/>
      <c r="AN362" s="122"/>
      <c r="AO362" s="122">
        <f t="shared" si="479"/>
        <v>0.12047216000000001</v>
      </c>
      <c r="AP362" s="122">
        <f t="shared" si="480"/>
        <v>0</v>
      </c>
      <c r="AQ362" s="122">
        <f t="shared" si="481"/>
        <v>0.12047216000000001</v>
      </c>
      <c r="AR362" s="122">
        <f t="shared" si="482"/>
        <v>0</v>
      </c>
      <c r="AS362" s="122">
        <f t="shared" si="483"/>
        <v>0</v>
      </c>
      <c r="AT362" s="122"/>
      <c r="AU362" s="122"/>
      <c r="AV362" s="122"/>
      <c r="AW362" s="122"/>
      <c r="AX362" s="122"/>
      <c r="AY362" s="122"/>
      <c r="AZ362" s="122"/>
      <c r="BA362" s="122"/>
      <c r="BB362" s="122"/>
      <c r="BC362" s="122"/>
    </row>
    <row r="363" spans="1:55" s="90" customFormat="1" ht="62.2" x14ac:dyDescent="0.3">
      <c r="A363" s="106" t="s">
        <v>1661</v>
      </c>
      <c r="B363" s="107" t="s">
        <v>1769</v>
      </c>
      <c r="C363" s="108" t="s">
        <v>1942</v>
      </c>
      <c r="D363" s="73">
        <v>0</v>
      </c>
      <c r="E363" s="73">
        <v>0</v>
      </c>
      <c r="F363" s="73">
        <v>0</v>
      </c>
      <c r="G363" s="73">
        <v>0</v>
      </c>
      <c r="H363" s="73">
        <v>0</v>
      </c>
      <c r="I363" s="73">
        <v>0</v>
      </c>
      <c r="J363" s="122"/>
      <c r="K363" s="122"/>
      <c r="L363" s="122"/>
      <c r="M363" s="122"/>
      <c r="N363" s="122"/>
      <c r="O363" s="122">
        <f t="shared" si="473"/>
        <v>0</v>
      </c>
      <c r="P363" s="122">
        <f t="shared" si="474"/>
        <v>0</v>
      </c>
      <c r="Q363" s="122">
        <f t="shared" si="475"/>
        <v>0</v>
      </c>
      <c r="R363" s="122">
        <f t="shared" si="476"/>
        <v>0</v>
      </c>
      <c r="S363" s="122">
        <f t="shared" si="477"/>
        <v>0</v>
      </c>
      <c r="T363" s="122"/>
      <c r="U363" s="122"/>
      <c r="V363" s="122"/>
      <c r="W363" s="122"/>
      <c r="X363" s="122"/>
      <c r="Y363" s="122"/>
      <c r="Z363" s="122"/>
      <c r="AA363" s="122"/>
      <c r="AB363" s="122"/>
      <c r="AC363" s="122"/>
      <c r="AD363" s="122">
        <v>0</v>
      </c>
      <c r="AE363" s="73">
        <f t="shared" si="478"/>
        <v>9.1718869999999994E-2</v>
      </c>
      <c r="AF363" s="73">
        <v>9.1718869999999994E-2</v>
      </c>
      <c r="AG363" s="73"/>
      <c r="AH363" s="73"/>
      <c r="AI363" s="73">
        <v>0</v>
      </c>
      <c r="AJ363" s="122"/>
      <c r="AK363" s="122"/>
      <c r="AL363" s="122"/>
      <c r="AM363" s="122"/>
      <c r="AN363" s="122"/>
      <c r="AO363" s="122">
        <f t="shared" si="479"/>
        <v>9.1718869999999994E-2</v>
      </c>
      <c r="AP363" s="122">
        <f t="shared" si="480"/>
        <v>9.1718869999999994E-2</v>
      </c>
      <c r="AQ363" s="122">
        <f t="shared" si="481"/>
        <v>0</v>
      </c>
      <c r="AR363" s="122">
        <f t="shared" si="482"/>
        <v>0</v>
      </c>
      <c r="AS363" s="122">
        <f t="shared" si="483"/>
        <v>0</v>
      </c>
      <c r="AT363" s="122"/>
      <c r="AU363" s="122"/>
      <c r="AV363" s="122"/>
      <c r="AW363" s="122"/>
      <c r="AX363" s="122"/>
      <c r="AY363" s="122"/>
      <c r="AZ363" s="122"/>
      <c r="BA363" s="122"/>
      <c r="BB363" s="122"/>
      <c r="BC363" s="122"/>
    </row>
    <row r="364" spans="1:55" s="90" customFormat="1" ht="30.05" x14ac:dyDescent="0.3">
      <c r="A364" s="103"/>
      <c r="B364" s="110" t="s">
        <v>374</v>
      </c>
      <c r="C364" s="105"/>
      <c r="D364" s="133">
        <f t="shared" ref="D364:BC364" si="484">SUM(D365:D400)</f>
        <v>50.039216707999991</v>
      </c>
      <c r="E364" s="133">
        <f t="shared" si="484"/>
        <v>20.708844790000001</v>
      </c>
      <c r="F364" s="133">
        <f t="shared" si="484"/>
        <v>1.0482189200000001</v>
      </c>
      <c r="G364" s="133">
        <f t="shared" si="484"/>
        <v>14.17704975</v>
      </c>
      <c r="H364" s="133">
        <f t="shared" si="484"/>
        <v>3.4098097999999997</v>
      </c>
      <c r="I364" s="133">
        <f t="shared" si="484"/>
        <v>2.0737663199999998</v>
      </c>
      <c r="J364" s="133">
        <f t="shared" si="484"/>
        <v>12.901542995999996</v>
      </c>
      <c r="K364" s="133">
        <f t="shared" si="484"/>
        <v>0.63478292000000003</v>
      </c>
      <c r="L364" s="133">
        <f t="shared" si="484"/>
        <v>9.205727379999999</v>
      </c>
      <c r="M364" s="133">
        <f t="shared" si="484"/>
        <v>1.8816881999999999</v>
      </c>
      <c r="N364" s="133">
        <f t="shared" si="484"/>
        <v>1.1793444960000001</v>
      </c>
      <c r="O364" s="133">
        <f t="shared" si="484"/>
        <v>7.8073017939999989</v>
      </c>
      <c r="P364" s="133">
        <f t="shared" si="484"/>
        <v>0.41343600000000003</v>
      </c>
      <c r="Q364" s="133">
        <f t="shared" si="484"/>
        <v>4.9713223699999993</v>
      </c>
      <c r="R364" s="133">
        <f t="shared" si="484"/>
        <v>1.5281216</v>
      </c>
      <c r="S364" s="133">
        <f t="shared" si="484"/>
        <v>0.89442182400000003</v>
      </c>
      <c r="T364" s="133">
        <f t="shared" si="484"/>
        <v>0</v>
      </c>
      <c r="U364" s="133">
        <f t="shared" si="484"/>
        <v>0</v>
      </c>
      <c r="V364" s="133">
        <f t="shared" si="484"/>
        <v>0</v>
      </c>
      <c r="W364" s="133">
        <f t="shared" si="484"/>
        <v>0</v>
      </c>
      <c r="X364" s="133">
        <f t="shared" si="484"/>
        <v>0</v>
      </c>
      <c r="Y364" s="133">
        <f t="shared" si="484"/>
        <v>0</v>
      </c>
      <c r="Z364" s="133">
        <f t="shared" si="484"/>
        <v>0</v>
      </c>
      <c r="AA364" s="133">
        <f t="shared" si="484"/>
        <v>0</v>
      </c>
      <c r="AB364" s="133">
        <f t="shared" si="484"/>
        <v>0</v>
      </c>
      <c r="AC364" s="133">
        <f t="shared" si="484"/>
        <v>0</v>
      </c>
      <c r="AD364" s="133">
        <f t="shared" si="484"/>
        <v>49.852325780000001</v>
      </c>
      <c r="AE364" s="133">
        <f t="shared" si="484"/>
        <v>16.185094760000002</v>
      </c>
      <c r="AF364" s="133">
        <f t="shared" si="484"/>
        <v>0.69696603999999995</v>
      </c>
      <c r="AG364" s="133">
        <f t="shared" si="484"/>
        <v>13.759990119999999</v>
      </c>
      <c r="AH364" s="133">
        <f t="shared" si="484"/>
        <v>0</v>
      </c>
      <c r="AI364" s="133">
        <f t="shared" si="484"/>
        <v>1.7281386000000001</v>
      </c>
      <c r="AJ364" s="133">
        <f t="shared" si="484"/>
        <v>13.652051179999999</v>
      </c>
      <c r="AK364" s="133">
        <f t="shared" si="484"/>
        <v>0.32164220999999993</v>
      </c>
      <c r="AL364" s="133">
        <f t="shared" si="484"/>
        <v>12.347621890000003</v>
      </c>
      <c r="AM364" s="133">
        <f t="shared" si="484"/>
        <v>0</v>
      </c>
      <c r="AN364" s="133">
        <f t="shared" si="484"/>
        <v>0.98278708000000004</v>
      </c>
      <c r="AO364" s="133">
        <f t="shared" si="484"/>
        <v>2.5330435799999997</v>
      </c>
      <c r="AP364" s="133">
        <f t="shared" si="484"/>
        <v>0.37532383000000002</v>
      </c>
      <c r="AQ364" s="133">
        <f t="shared" si="484"/>
        <v>1.41236823</v>
      </c>
      <c r="AR364" s="133">
        <f t="shared" si="484"/>
        <v>0</v>
      </c>
      <c r="AS364" s="133">
        <f t="shared" si="484"/>
        <v>0.74535152000000005</v>
      </c>
      <c r="AT364" s="133">
        <f t="shared" si="484"/>
        <v>0</v>
      </c>
      <c r="AU364" s="133">
        <f t="shared" si="484"/>
        <v>0</v>
      </c>
      <c r="AV364" s="133">
        <f t="shared" si="484"/>
        <v>0</v>
      </c>
      <c r="AW364" s="133">
        <f t="shared" si="484"/>
        <v>0</v>
      </c>
      <c r="AX364" s="133">
        <f t="shared" si="484"/>
        <v>0</v>
      </c>
      <c r="AY364" s="133">
        <f t="shared" si="484"/>
        <v>0</v>
      </c>
      <c r="AZ364" s="133">
        <f t="shared" si="484"/>
        <v>0</v>
      </c>
      <c r="BA364" s="133">
        <f t="shared" si="484"/>
        <v>0</v>
      </c>
      <c r="BB364" s="133">
        <f t="shared" si="484"/>
        <v>0</v>
      </c>
      <c r="BC364" s="133">
        <f t="shared" si="484"/>
        <v>0</v>
      </c>
    </row>
    <row r="365" spans="1:55" s="90" customFormat="1" ht="124.35" x14ac:dyDescent="0.3">
      <c r="A365" s="106" t="s">
        <v>1660</v>
      </c>
      <c r="B365" s="107" t="s">
        <v>870</v>
      </c>
      <c r="C365" s="108" t="s">
        <v>540</v>
      </c>
      <c r="D365" s="73">
        <v>4.8082504400000028</v>
      </c>
      <c r="E365" s="73">
        <v>0.21399142799999998</v>
      </c>
      <c r="F365" s="73">
        <v>0</v>
      </c>
      <c r="G365" s="73">
        <v>0</v>
      </c>
      <c r="H365" s="73">
        <v>0</v>
      </c>
      <c r="I365" s="73">
        <v>0.21399142799999998</v>
      </c>
      <c r="J365" s="122">
        <f>VLOOKUP(C365,'[1]17'!$C$22:$N$926,8,0)</f>
        <v>9.4203587999999991E-2</v>
      </c>
      <c r="K365" s="122">
        <f>VLOOKUP(C365,'[1]17'!$C$22:$N$926,9,0)</f>
        <v>0</v>
      </c>
      <c r="L365" s="122">
        <f>VLOOKUP(C365,'[1]17'!$C$22:$N$926,10,0)</f>
        <v>0</v>
      </c>
      <c r="M365" s="122">
        <f>VLOOKUP(C365,'[1]17'!$C$22:$N$926,11,0)</f>
        <v>0</v>
      </c>
      <c r="N365" s="122">
        <f>VLOOKUP(C365,'[1]17'!$C$22:$N$926,12,0)</f>
        <v>9.4203587999999991E-2</v>
      </c>
      <c r="O365" s="122">
        <f t="shared" ref="O365:O400" si="485">E365-J365</f>
        <v>0.11978783999999999</v>
      </c>
      <c r="P365" s="122">
        <f t="shared" ref="P365:P400" si="486">F365-K365</f>
        <v>0</v>
      </c>
      <c r="Q365" s="122">
        <f t="shared" ref="Q365:Q400" si="487">G365-L365</f>
        <v>0</v>
      </c>
      <c r="R365" s="122">
        <f t="shared" ref="R365:R400" si="488">H365-M365</f>
        <v>0</v>
      </c>
      <c r="S365" s="122">
        <f t="shared" ref="S365:S400" si="489">I365-N365</f>
        <v>0.11978783999999999</v>
      </c>
      <c r="T365" s="122"/>
      <c r="U365" s="122"/>
      <c r="V365" s="122"/>
      <c r="W365" s="122"/>
      <c r="X365" s="122"/>
      <c r="Y365" s="122"/>
      <c r="Z365" s="122"/>
      <c r="AA365" s="122"/>
      <c r="AB365" s="122"/>
      <c r="AC365" s="122"/>
      <c r="AD365" s="122">
        <v>4.0545924200000005</v>
      </c>
      <c r="AE365" s="73">
        <f t="shared" ref="AE365:AE400" si="490">AF365+AG365+AH365+AI365</f>
        <v>0.17832619</v>
      </c>
      <c r="AF365" s="73"/>
      <c r="AG365" s="73"/>
      <c r="AH365" s="73"/>
      <c r="AI365" s="73">
        <v>0.17832619</v>
      </c>
      <c r="AJ365" s="122">
        <f>VLOOKUP(C365,'[1]17'!$C$22:$AI$926,29,0)</f>
        <v>7.8502990000000009E-2</v>
      </c>
      <c r="AK365" s="122">
        <f>VLOOKUP(C365,'[1]17'!$C$22:$AI$926,30,0)</f>
        <v>0</v>
      </c>
      <c r="AL365" s="122">
        <f>VLOOKUP(C365,'[1]17'!$C$22:$AI$926,31,0)</f>
        <v>0</v>
      </c>
      <c r="AM365" s="122">
        <f>VLOOKUP(C365,'[1]17'!$C$22:$AI$926,32,0)</f>
        <v>0</v>
      </c>
      <c r="AN365" s="122">
        <f>VLOOKUP(C365,'[1]17'!$C$22:$AI$926,33,0)</f>
        <v>7.8502989999999995E-2</v>
      </c>
      <c r="AO365" s="122">
        <f t="shared" ref="AO365:AO400" si="491">AE365-AJ365</f>
        <v>9.9823199999999987E-2</v>
      </c>
      <c r="AP365" s="122">
        <f t="shared" ref="AP365:AP400" si="492">AF365-AK365</f>
        <v>0</v>
      </c>
      <c r="AQ365" s="122">
        <f t="shared" ref="AQ365:AQ400" si="493">AG365-AL365</f>
        <v>0</v>
      </c>
      <c r="AR365" s="122">
        <f t="shared" ref="AR365:AR400" si="494">AH365-AM365</f>
        <v>0</v>
      </c>
      <c r="AS365" s="122">
        <f t="shared" ref="AS365:AS400" si="495">AI365-AN365</f>
        <v>9.9823200000000001E-2</v>
      </c>
      <c r="AT365" s="122"/>
      <c r="AU365" s="122"/>
      <c r="AV365" s="122"/>
      <c r="AW365" s="122"/>
      <c r="AX365" s="122"/>
      <c r="AY365" s="122"/>
      <c r="AZ365" s="122"/>
      <c r="BA365" s="122"/>
      <c r="BB365" s="122"/>
      <c r="BC365" s="122"/>
    </row>
    <row r="366" spans="1:55" s="90" customFormat="1" ht="62.2" x14ac:dyDescent="0.3">
      <c r="A366" s="106" t="s">
        <v>1660</v>
      </c>
      <c r="B366" s="107" t="s">
        <v>1770</v>
      </c>
      <c r="C366" s="108" t="s">
        <v>1323</v>
      </c>
      <c r="D366" s="73">
        <v>8.8919999999999999E-2</v>
      </c>
      <c r="E366" s="73">
        <v>0.30264779999999997</v>
      </c>
      <c r="F366" s="73">
        <v>0</v>
      </c>
      <c r="G366" s="73">
        <v>0</v>
      </c>
      <c r="H366" s="73">
        <v>0.30264779999999997</v>
      </c>
      <c r="I366" s="73">
        <v>0</v>
      </c>
      <c r="J366" s="122">
        <f>VLOOKUP(C366,'[1]17'!$C$22:$N$926,8,0)</f>
        <v>0.30264780000000002</v>
      </c>
      <c r="K366" s="122">
        <f>VLOOKUP(C366,'[1]17'!$C$22:$N$926,9,0)</f>
        <v>0</v>
      </c>
      <c r="L366" s="122">
        <f>VLOOKUP(C366,'[1]17'!$C$22:$N$926,10,0)</f>
        <v>0</v>
      </c>
      <c r="M366" s="122">
        <f>VLOOKUP(C366,'[1]17'!$C$22:$N$926,11,0)</f>
        <v>0.30264779999999997</v>
      </c>
      <c r="N366" s="122">
        <f>VLOOKUP(C366,'[1]17'!$C$22:$N$926,12,0)</f>
        <v>0</v>
      </c>
      <c r="O366" s="122">
        <f t="shared" si="485"/>
        <v>0</v>
      </c>
      <c r="P366" s="122">
        <f t="shared" si="486"/>
        <v>0</v>
      </c>
      <c r="Q366" s="122">
        <f t="shared" si="487"/>
        <v>0</v>
      </c>
      <c r="R366" s="122">
        <f t="shared" si="488"/>
        <v>0</v>
      </c>
      <c r="S366" s="122">
        <f t="shared" si="489"/>
        <v>0</v>
      </c>
      <c r="T366" s="122"/>
      <c r="U366" s="122"/>
      <c r="V366" s="122"/>
      <c r="W366" s="122"/>
      <c r="X366" s="122"/>
      <c r="Y366" s="122"/>
      <c r="Z366" s="122"/>
      <c r="AA366" s="122"/>
      <c r="AB366" s="122"/>
      <c r="AC366" s="122"/>
      <c r="AD366" s="122">
        <v>8.1509999999999999E-2</v>
      </c>
      <c r="AE366" s="73">
        <f t="shared" si="490"/>
        <v>0</v>
      </c>
      <c r="AF366" s="73"/>
      <c r="AG366" s="73"/>
      <c r="AH366" s="73"/>
      <c r="AI366" s="73">
        <v>0</v>
      </c>
      <c r="AJ366" s="122">
        <f>VLOOKUP(C366,'[1]17'!$C$22:$AI$926,29,0)</f>
        <v>0</v>
      </c>
      <c r="AK366" s="122">
        <f>VLOOKUP(C366,'[1]17'!$C$22:$AI$926,30,0)</f>
        <v>0</v>
      </c>
      <c r="AL366" s="122">
        <f>VLOOKUP(C366,'[1]17'!$C$22:$AI$926,31,0)</f>
        <v>0</v>
      </c>
      <c r="AM366" s="122">
        <f>VLOOKUP(C366,'[1]17'!$C$22:$AI$926,32,0)</f>
        <v>0</v>
      </c>
      <c r="AN366" s="122">
        <f>VLOOKUP(C366,'[1]17'!$C$22:$AI$926,33,0)</f>
        <v>0</v>
      </c>
      <c r="AO366" s="122">
        <f t="shared" si="491"/>
        <v>0</v>
      </c>
      <c r="AP366" s="122">
        <f t="shared" si="492"/>
        <v>0</v>
      </c>
      <c r="AQ366" s="122">
        <f t="shared" si="493"/>
        <v>0</v>
      </c>
      <c r="AR366" s="122">
        <f t="shared" si="494"/>
        <v>0</v>
      </c>
      <c r="AS366" s="122">
        <f t="shared" si="495"/>
        <v>0</v>
      </c>
      <c r="AT366" s="122"/>
      <c r="AU366" s="122"/>
      <c r="AV366" s="122"/>
      <c r="AW366" s="122"/>
      <c r="AX366" s="122"/>
      <c r="AY366" s="122"/>
      <c r="AZ366" s="122"/>
      <c r="BA366" s="122"/>
      <c r="BB366" s="122"/>
      <c r="BC366" s="122"/>
    </row>
    <row r="367" spans="1:55" s="90" customFormat="1" ht="77.7" x14ac:dyDescent="0.3">
      <c r="A367" s="106" t="s">
        <v>1660</v>
      </c>
      <c r="B367" s="107" t="s">
        <v>871</v>
      </c>
      <c r="C367" s="108" t="s">
        <v>1324</v>
      </c>
      <c r="D367" s="73">
        <v>2.98488</v>
      </c>
      <c r="E367" s="73">
        <v>0.132842244</v>
      </c>
      <c r="F367" s="73">
        <v>0</v>
      </c>
      <c r="G367" s="73">
        <v>0</v>
      </c>
      <c r="H367" s="73">
        <v>0</v>
      </c>
      <c r="I367" s="73">
        <v>0.132842244</v>
      </c>
      <c r="J367" s="122">
        <f>VLOOKUP(C367,'[1]17'!$C$22:$N$926,8,0)</f>
        <v>5.8479983999999992E-2</v>
      </c>
      <c r="K367" s="122">
        <f>VLOOKUP(C367,'[1]17'!$C$22:$N$926,9,0)</f>
        <v>0</v>
      </c>
      <c r="L367" s="122">
        <f>VLOOKUP(C367,'[1]17'!$C$22:$N$926,10,0)</f>
        <v>0</v>
      </c>
      <c r="M367" s="122">
        <f>VLOOKUP(C367,'[1]17'!$C$22:$N$926,11,0)</f>
        <v>0</v>
      </c>
      <c r="N367" s="122">
        <f>VLOOKUP(C367,'[1]17'!$C$22:$N$926,12,0)</f>
        <v>5.8479983999999992E-2</v>
      </c>
      <c r="O367" s="122">
        <f t="shared" si="485"/>
        <v>7.4362260000000013E-2</v>
      </c>
      <c r="P367" s="122">
        <f t="shared" si="486"/>
        <v>0</v>
      </c>
      <c r="Q367" s="122">
        <f t="shared" si="487"/>
        <v>0</v>
      </c>
      <c r="R367" s="122">
        <f t="shared" si="488"/>
        <v>0</v>
      </c>
      <c r="S367" s="122">
        <f t="shared" si="489"/>
        <v>7.4362260000000013E-2</v>
      </c>
      <c r="T367" s="122"/>
      <c r="U367" s="122"/>
      <c r="V367" s="122"/>
      <c r="W367" s="122"/>
      <c r="X367" s="122"/>
      <c r="Y367" s="122"/>
      <c r="Z367" s="122"/>
      <c r="AA367" s="122"/>
      <c r="AB367" s="122"/>
      <c r="AC367" s="122"/>
      <c r="AD367" s="122">
        <v>2.7361400000000007</v>
      </c>
      <c r="AE367" s="73">
        <f t="shared" si="490"/>
        <v>0.11070186999999999</v>
      </c>
      <c r="AF367" s="73"/>
      <c r="AG367" s="73"/>
      <c r="AH367" s="73"/>
      <c r="AI367" s="73">
        <v>0.11070186999999999</v>
      </c>
      <c r="AJ367" s="122">
        <f>VLOOKUP(C367,'[1]17'!$C$22:$AI$926,29,0)</f>
        <v>4.8733319999999997E-2</v>
      </c>
      <c r="AK367" s="122">
        <f>VLOOKUP(C367,'[1]17'!$C$22:$AI$926,30,0)</f>
        <v>0</v>
      </c>
      <c r="AL367" s="122">
        <f>VLOOKUP(C367,'[1]17'!$C$22:$AI$926,31,0)</f>
        <v>0</v>
      </c>
      <c r="AM367" s="122">
        <f>VLOOKUP(C367,'[1]17'!$C$22:$AI$926,32,0)</f>
        <v>0</v>
      </c>
      <c r="AN367" s="122">
        <f>VLOOKUP(C367,'[1]17'!$C$22:$AI$926,33,0)</f>
        <v>4.8733319999999997E-2</v>
      </c>
      <c r="AO367" s="122">
        <f t="shared" si="491"/>
        <v>6.1968549999999997E-2</v>
      </c>
      <c r="AP367" s="122">
        <f t="shared" si="492"/>
        <v>0</v>
      </c>
      <c r="AQ367" s="122">
        <f t="shared" si="493"/>
        <v>0</v>
      </c>
      <c r="AR367" s="122">
        <f t="shared" si="494"/>
        <v>0</v>
      </c>
      <c r="AS367" s="122">
        <f t="shared" si="495"/>
        <v>6.1968549999999997E-2</v>
      </c>
      <c r="AT367" s="122"/>
      <c r="AU367" s="122"/>
      <c r="AV367" s="122"/>
      <c r="AW367" s="122"/>
      <c r="AX367" s="122"/>
      <c r="AY367" s="122"/>
      <c r="AZ367" s="122"/>
      <c r="BA367" s="122"/>
      <c r="BB367" s="122"/>
      <c r="BC367" s="122"/>
    </row>
    <row r="368" spans="1:55" s="90" customFormat="1" ht="124.35" x14ac:dyDescent="0.3">
      <c r="A368" s="106" t="s">
        <v>1660</v>
      </c>
      <c r="B368" s="107" t="s">
        <v>872</v>
      </c>
      <c r="C368" s="108" t="s">
        <v>1325</v>
      </c>
      <c r="D368" s="73">
        <v>1.3149792</v>
      </c>
      <c r="E368" s="73">
        <v>0</v>
      </c>
      <c r="F368" s="73">
        <v>0</v>
      </c>
      <c r="G368" s="73">
        <v>0</v>
      </c>
      <c r="H368" s="73">
        <v>0</v>
      </c>
      <c r="I368" s="73">
        <v>0</v>
      </c>
      <c r="J368" s="122">
        <f>VLOOKUP(C368,'[1]17'!$C$22:$N$926,8,0)</f>
        <v>0</v>
      </c>
      <c r="K368" s="122">
        <f>VLOOKUP(C368,'[1]17'!$C$22:$N$926,9,0)</f>
        <v>0</v>
      </c>
      <c r="L368" s="122">
        <f>VLOOKUP(C368,'[1]17'!$C$22:$N$926,10,0)</f>
        <v>0</v>
      </c>
      <c r="M368" s="122">
        <f>VLOOKUP(C368,'[1]17'!$C$22:$N$926,11,0)</f>
        <v>0</v>
      </c>
      <c r="N368" s="122">
        <f>VLOOKUP(C368,'[1]17'!$C$22:$N$926,12,0)</f>
        <v>0</v>
      </c>
      <c r="O368" s="122">
        <f t="shared" si="485"/>
        <v>0</v>
      </c>
      <c r="P368" s="122">
        <f t="shared" si="486"/>
        <v>0</v>
      </c>
      <c r="Q368" s="122">
        <f t="shared" si="487"/>
        <v>0</v>
      </c>
      <c r="R368" s="122">
        <f t="shared" si="488"/>
        <v>0</v>
      </c>
      <c r="S368" s="122">
        <f t="shared" si="489"/>
        <v>0</v>
      </c>
      <c r="T368" s="122"/>
      <c r="U368" s="122"/>
      <c r="V368" s="122"/>
      <c r="W368" s="122"/>
      <c r="X368" s="122"/>
      <c r="Y368" s="122"/>
      <c r="Z368" s="122"/>
      <c r="AA368" s="122"/>
      <c r="AB368" s="122"/>
      <c r="AC368" s="122"/>
      <c r="AD368" s="122">
        <v>1.2053976000000004</v>
      </c>
      <c r="AE368" s="73">
        <f t="shared" si="490"/>
        <v>0</v>
      </c>
      <c r="AF368" s="73"/>
      <c r="AG368" s="73"/>
      <c r="AH368" s="73"/>
      <c r="AI368" s="73">
        <v>0</v>
      </c>
      <c r="AJ368" s="122">
        <f>VLOOKUP(C368,'[1]17'!$C$22:$AI$926,29,0)</f>
        <v>0</v>
      </c>
      <c r="AK368" s="122">
        <f>VLOOKUP(C368,'[1]17'!$C$22:$AI$926,30,0)</f>
        <v>0</v>
      </c>
      <c r="AL368" s="122">
        <f>VLOOKUP(C368,'[1]17'!$C$22:$AI$926,31,0)</f>
        <v>0</v>
      </c>
      <c r="AM368" s="122">
        <f>VLOOKUP(C368,'[1]17'!$C$22:$AI$926,32,0)</f>
        <v>0</v>
      </c>
      <c r="AN368" s="122">
        <f>VLOOKUP(C368,'[1]17'!$C$22:$AI$926,33,0)</f>
        <v>0</v>
      </c>
      <c r="AO368" s="122">
        <f t="shared" si="491"/>
        <v>0</v>
      </c>
      <c r="AP368" s="122">
        <f t="shared" si="492"/>
        <v>0</v>
      </c>
      <c r="AQ368" s="122">
        <f t="shared" si="493"/>
        <v>0</v>
      </c>
      <c r="AR368" s="122">
        <f t="shared" si="494"/>
        <v>0</v>
      </c>
      <c r="AS368" s="122">
        <f t="shared" si="495"/>
        <v>0</v>
      </c>
      <c r="AT368" s="122"/>
      <c r="AU368" s="122"/>
      <c r="AV368" s="122"/>
      <c r="AW368" s="122"/>
      <c r="AX368" s="122"/>
      <c r="AY368" s="122"/>
      <c r="AZ368" s="122"/>
      <c r="BA368" s="122"/>
      <c r="BB368" s="122"/>
      <c r="BC368" s="122"/>
    </row>
    <row r="369" spans="1:55" s="90" customFormat="1" ht="108.8" x14ac:dyDescent="0.3">
      <c r="A369" s="106" t="s">
        <v>1660</v>
      </c>
      <c r="B369" s="107" t="s">
        <v>873</v>
      </c>
      <c r="C369" s="108" t="s">
        <v>1326</v>
      </c>
      <c r="D369" s="73">
        <v>6.4776959999999999</v>
      </c>
      <c r="E369" s="73">
        <v>0.28829015999999996</v>
      </c>
      <c r="F369" s="73">
        <v>0</v>
      </c>
      <c r="G369" s="73">
        <v>0</v>
      </c>
      <c r="H369" s="73">
        <v>0</v>
      </c>
      <c r="I369" s="73">
        <v>0.28829015999999996</v>
      </c>
      <c r="J369" s="122">
        <f>VLOOKUP(C369,'[1]17'!$C$22:$N$926,8,0)</f>
        <v>0.126911472</v>
      </c>
      <c r="K369" s="122">
        <f>VLOOKUP(C369,'[1]17'!$C$22:$N$926,9,0)</f>
        <v>0</v>
      </c>
      <c r="L369" s="122">
        <f>VLOOKUP(C369,'[1]17'!$C$22:$N$926,10,0)</f>
        <v>0</v>
      </c>
      <c r="M369" s="122">
        <f>VLOOKUP(C369,'[1]17'!$C$22:$N$926,11,0)</f>
        <v>0</v>
      </c>
      <c r="N369" s="122">
        <f>VLOOKUP(C369,'[1]17'!$C$22:$N$926,12,0)</f>
        <v>0.12691147199999997</v>
      </c>
      <c r="O369" s="122">
        <f t="shared" si="485"/>
        <v>0.16137868799999996</v>
      </c>
      <c r="P369" s="122">
        <f t="shared" si="486"/>
        <v>0</v>
      </c>
      <c r="Q369" s="122">
        <f t="shared" si="487"/>
        <v>0</v>
      </c>
      <c r="R369" s="122">
        <f t="shared" si="488"/>
        <v>0</v>
      </c>
      <c r="S369" s="122">
        <f t="shared" si="489"/>
        <v>0.16137868799999999</v>
      </c>
      <c r="T369" s="122"/>
      <c r="U369" s="122"/>
      <c r="V369" s="122"/>
      <c r="W369" s="122"/>
      <c r="X369" s="122"/>
      <c r="Y369" s="122"/>
      <c r="Z369" s="122"/>
      <c r="AA369" s="122"/>
      <c r="AB369" s="122"/>
      <c r="AC369" s="122"/>
      <c r="AD369" s="122">
        <v>5.3980819999999987</v>
      </c>
      <c r="AE369" s="73">
        <f t="shared" si="490"/>
        <v>0.24024179999999998</v>
      </c>
      <c r="AF369" s="73"/>
      <c r="AG369" s="73"/>
      <c r="AH369" s="73"/>
      <c r="AI369" s="73">
        <v>0.24024179999999998</v>
      </c>
      <c r="AJ369" s="122">
        <f>VLOOKUP(C369,'[1]17'!$C$22:$AI$926,29,0)</f>
        <v>0.10575955999999999</v>
      </c>
      <c r="AK369" s="122">
        <f>VLOOKUP(C369,'[1]17'!$C$22:$AI$926,30,0)</f>
        <v>0</v>
      </c>
      <c r="AL369" s="122">
        <f>VLOOKUP(C369,'[1]17'!$C$22:$AI$926,31,0)</f>
        <v>0</v>
      </c>
      <c r="AM369" s="122">
        <f>VLOOKUP(C369,'[1]17'!$C$22:$AI$926,32,0)</f>
        <v>0</v>
      </c>
      <c r="AN369" s="122">
        <f>VLOOKUP(C369,'[1]17'!$C$22:$AI$926,33,0)</f>
        <v>0.10575955999999999</v>
      </c>
      <c r="AO369" s="122">
        <f t="shared" si="491"/>
        <v>0.13448223999999998</v>
      </c>
      <c r="AP369" s="122">
        <f t="shared" si="492"/>
        <v>0</v>
      </c>
      <c r="AQ369" s="122">
        <f t="shared" si="493"/>
        <v>0</v>
      </c>
      <c r="AR369" s="122">
        <f t="shared" si="494"/>
        <v>0</v>
      </c>
      <c r="AS369" s="122">
        <f t="shared" si="495"/>
        <v>0.13448223999999998</v>
      </c>
      <c r="AT369" s="122"/>
      <c r="AU369" s="122"/>
      <c r="AV369" s="122"/>
      <c r="AW369" s="122"/>
      <c r="AX369" s="122"/>
      <c r="AY369" s="122"/>
      <c r="AZ369" s="122"/>
      <c r="BA369" s="122"/>
      <c r="BB369" s="122"/>
      <c r="BC369" s="122"/>
    </row>
    <row r="370" spans="1:55" s="90" customFormat="1" ht="46.65" x14ac:dyDescent="0.3">
      <c r="A370" s="106" t="s">
        <v>1661</v>
      </c>
      <c r="B370" s="107" t="s">
        <v>874</v>
      </c>
      <c r="C370" s="108" t="s">
        <v>1327</v>
      </c>
      <c r="D370" s="73">
        <v>3.4674960000000001</v>
      </c>
      <c r="E370" s="73">
        <v>0.15432110400000001</v>
      </c>
      <c r="F370" s="73">
        <v>0</v>
      </c>
      <c r="G370" s="73">
        <v>0</v>
      </c>
      <c r="H370" s="73">
        <v>0</v>
      </c>
      <c r="I370" s="73">
        <v>0.15432110400000001</v>
      </c>
      <c r="J370" s="122">
        <f>VLOOKUP(C370,'[1]17'!$C$22:$N$926,8,0)</f>
        <v>6.7935456000000005E-2</v>
      </c>
      <c r="K370" s="122">
        <f>VLOOKUP(C370,'[1]17'!$C$22:$N$926,9,0)</f>
        <v>0</v>
      </c>
      <c r="L370" s="122">
        <f>VLOOKUP(C370,'[1]17'!$C$22:$N$926,10,0)</f>
        <v>0</v>
      </c>
      <c r="M370" s="122">
        <f>VLOOKUP(C370,'[1]17'!$C$22:$N$926,11,0)</f>
        <v>0</v>
      </c>
      <c r="N370" s="122">
        <f>VLOOKUP(C370,'[1]17'!$C$22:$N$926,12,0)</f>
        <v>6.7935456000000005E-2</v>
      </c>
      <c r="O370" s="122">
        <f t="shared" si="485"/>
        <v>8.6385648000000009E-2</v>
      </c>
      <c r="P370" s="122">
        <f t="shared" si="486"/>
        <v>0</v>
      </c>
      <c r="Q370" s="122">
        <f t="shared" si="487"/>
        <v>0</v>
      </c>
      <c r="R370" s="122">
        <f t="shared" si="488"/>
        <v>0</v>
      </c>
      <c r="S370" s="122">
        <f t="shared" si="489"/>
        <v>8.6385648000000009E-2</v>
      </c>
      <c r="T370" s="122"/>
      <c r="U370" s="122"/>
      <c r="V370" s="122"/>
      <c r="W370" s="122"/>
      <c r="X370" s="122"/>
      <c r="Y370" s="122"/>
      <c r="Z370" s="122"/>
      <c r="AA370" s="122"/>
      <c r="AB370" s="122"/>
      <c r="AC370" s="122"/>
      <c r="AD370" s="122">
        <v>10.88958</v>
      </c>
      <c r="AE370" s="73">
        <f t="shared" si="490"/>
        <v>0.12860092000000001</v>
      </c>
      <c r="AF370" s="73"/>
      <c r="AG370" s="73"/>
      <c r="AH370" s="73"/>
      <c r="AI370" s="73">
        <v>0.12860092000000001</v>
      </c>
      <c r="AJ370" s="122">
        <f>VLOOKUP(C370,'[1]17'!$C$22:$AI$926,29,0)</f>
        <v>5.6612879999999997E-2</v>
      </c>
      <c r="AK370" s="122">
        <f>VLOOKUP(C370,'[1]17'!$C$22:$AI$926,30,0)</f>
        <v>0</v>
      </c>
      <c r="AL370" s="122">
        <f>VLOOKUP(C370,'[1]17'!$C$22:$AI$926,31,0)</f>
        <v>0</v>
      </c>
      <c r="AM370" s="122">
        <f>VLOOKUP(C370,'[1]17'!$C$22:$AI$926,32,0)</f>
        <v>0</v>
      </c>
      <c r="AN370" s="122">
        <f>VLOOKUP(C370,'[1]17'!$C$22:$AI$926,33,0)</f>
        <v>5.6612880000000004E-2</v>
      </c>
      <c r="AO370" s="122">
        <f t="shared" si="491"/>
        <v>7.1988040000000003E-2</v>
      </c>
      <c r="AP370" s="122">
        <f t="shared" si="492"/>
        <v>0</v>
      </c>
      <c r="AQ370" s="122">
        <f t="shared" si="493"/>
        <v>0</v>
      </c>
      <c r="AR370" s="122">
        <f t="shared" si="494"/>
        <v>0</v>
      </c>
      <c r="AS370" s="122">
        <f t="shared" si="495"/>
        <v>7.1988040000000003E-2</v>
      </c>
      <c r="AT370" s="122"/>
      <c r="AU370" s="122"/>
      <c r="AV370" s="122"/>
      <c r="AW370" s="122"/>
      <c r="AX370" s="122"/>
      <c r="AY370" s="122"/>
      <c r="AZ370" s="122"/>
      <c r="BA370" s="122"/>
      <c r="BB370" s="122"/>
      <c r="BC370" s="122"/>
    </row>
    <row r="371" spans="1:55" s="90" customFormat="1" ht="46.65" x14ac:dyDescent="0.3">
      <c r="A371" s="106" t="s">
        <v>1661</v>
      </c>
      <c r="B371" s="107" t="s">
        <v>875</v>
      </c>
      <c r="C371" s="108" t="s">
        <v>1328</v>
      </c>
      <c r="D371" s="73">
        <v>2.6530199999999997</v>
      </c>
      <c r="E371" s="73">
        <v>0</v>
      </c>
      <c r="F371" s="73">
        <v>0</v>
      </c>
      <c r="G371" s="73">
        <v>0</v>
      </c>
      <c r="H371" s="73">
        <v>0</v>
      </c>
      <c r="I371" s="73">
        <v>0</v>
      </c>
      <c r="J371" s="122">
        <f>VLOOKUP(C371,'[1]17'!$C$22:$N$926,8,0)</f>
        <v>0</v>
      </c>
      <c r="K371" s="122">
        <f>VLOOKUP(C371,'[1]17'!$C$22:$N$926,9,0)</f>
        <v>0</v>
      </c>
      <c r="L371" s="122">
        <f>VLOOKUP(C371,'[1]17'!$C$22:$N$926,10,0)</f>
        <v>0</v>
      </c>
      <c r="M371" s="122">
        <f>VLOOKUP(C371,'[1]17'!$C$22:$N$926,11,0)</f>
        <v>0</v>
      </c>
      <c r="N371" s="122">
        <f>VLOOKUP(C371,'[1]17'!$C$22:$N$926,12,0)</f>
        <v>0</v>
      </c>
      <c r="O371" s="122">
        <f t="shared" si="485"/>
        <v>0</v>
      </c>
      <c r="P371" s="122">
        <f t="shared" si="486"/>
        <v>0</v>
      </c>
      <c r="Q371" s="122">
        <f t="shared" si="487"/>
        <v>0</v>
      </c>
      <c r="R371" s="122">
        <f t="shared" si="488"/>
        <v>0</v>
      </c>
      <c r="S371" s="122">
        <f t="shared" si="489"/>
        <v>0</v>
      </c>
      <c r="T371" s="122"/>
      <c r="U371" s="122"/>
      <c r="V371" s="122"/>
      <c r="W371" s="122"/>
      <c r="X371" s="122"/>
      <c r="Y371" s="122"/>
      <c r="Z371" s="122"/>
      <c r="AA371" s="122"/>
      <c r="AB371" s="122"/>
      <c r="AC371" s="122"/>
      <c r="AD371" s="122">
        <v>2.4319349999999997</v>
      </c>
      <c r="AE371" s="73">
        <f t="shared" si="490"/>
        <v>0</v>
      </c>
      <c r="AF371" s="73"/>
      <c r="AG371" s="73"/>
      <c r="AH371" s="73"/>
      <c r="AI371" s="73">
        <v>0</v>
      </c>
      <c r="AJ371" s="122">
        <f>VLOOKUP(C371,'[1]17'!$C$22:$AI$926,29,0)</f>
        <v>0</v>
      </c>
      <c r="AK371" s="122">
        <f>VLOOKUP(C371,'[1]17'!$C$22:$AI$926,30,0)</f>
        <v>0</v>
      </c>
      <c r="AL371" s="122">
        <f>VLOOKUP(C371,'[1]17'!$C$22:$AI$926,31,0)</f>
        <v>0</v>
      </c>
      <c r="AM371" s="122">
        <f>VLOOKUP(C371,'[1]17'!$C$22:$AI$926,32,0)</f>
        <v>0</v>
      </c>
      <c r="AN371" s="122">
        <f>VLOOKUP(C371,'[1]17'!$C$22:$AI$926,33,0)</f>
        <v>0</v>
      </c>
      <c r="AO371" s="122">
        <f t="shared" si="491"/>
        <v>0</v>
      </c>
      <c r="AP371" s="122">
        <f t="shared" si="492"/>
        <v>0</v>
      </c>
      <c r="AQ371" s="122">
        <f t="shared" si="493"/>
        <v>0</v>
      </c>
      <c r="AR371" s="122">
        <f t="shared" si="494"/>
        <v>0</v>
      </c>
      <c r="AS371" s="122">
        <f t="shared" si="495"/>
        <v>0</v>
      </c>
      <c r="AT371" s="122"/>
      <c r="AU371" s="122"/>
      <c r="AV371" s="122"/>
      <c r="AW371" s="122"/>
      <c r="AX371" s="122"/>
      <c r="AY371" s="122"/>
      <c r="AZ371" s="122"/>
      <c r="BA371" s="122"/>
      <c r="BB371" s="122"/>
      <c r="BC371" s="122"/>
    </row>
    <row r="372" spans="1:55" s="90" customFormat="1" ht="31.1" x14ac:dyDescent="0.3">
      <c r="A372" s="106" t="s">
        <v>1660</v>
      </c>
      <c r="B372" s="107" t="s">
        <v>876</v>
      </c>
      <c r="C372" s="108" t="s">
        <v>1329</v>
      </c>
      <c r="D372" s="73">
        <v>3.6636719999999996</v>
      </c>
      <c r="E372" s="73">
        <v>0.163051896</v>
      </c>
      <c r="F372" s="73">
        <v>0</v>
      </c>
      <c r="G372" s="73">
        <v>0</v>
      </c>
      <c r="H372" s="73">
        <v>0</v>
      </c>
      <c r="I372" s="73">
        <v>0.163051896</v>
      </c>
      <c r="J372" s="122">
        <f>VLOOKUP(C372,'[1]17'!$C$22:$N$926,8,0)</f>
        <v>7.1778911999999986E-2</v>
      </c>
      <c r="K372" s="122">
        <f>VLOOKUP(C372,'[1]17'!$C$22:$N$926,9,0)</f>
        <v>0</v>
      </c>
      <c r="L372" s="122">
        <f>VLOOKUP(C372,'[1]17'!$C$22:$N$926,10,0)</f>
        <v>0</v>
      </c>
      <c r="M372" s="122">
        <f>VLOOKUP(C372,'[1]17'!$C$22:$N$926,11,0)</f>
        <v>0</v>
      </c>
      <c r="N372" s="122">
        <f>VLOOKUP(C372,'[1]17'!$C$22:$N$926,12,0)</f>
        <v>7.1778911999999986E-2</v>
      </c>
      <c r="O372" s="122">
        <f t="shared" si="485"/>
        <v>9.1272984000000015E-2</v>
      </c>
      <c r="P372" s="122">
        <f t="shared" si="486"/>
        <v>0</v>
      </c>
      <c r="Q372" s="122">
        <f t="shared" si="487"/>
        <v>0</v>
      </c>
      <c r="R372" s="122">
        <f t="shared" si="488"/>
        <v>0</v>
      </c>
      <c r="S372" s="122">
        <f t="shared" si="489"/>
        <v>9.1272984000000015E-2</v>
      </c>
      <c r="T372" s="122"/>
      <c r="U372" s="122"/>
      <c r="V372" s="122"/>
      <c r="W372" s="122"/>
      <c r="X372" s="122"/>
      <c r="Y372" s="122"/>
      <c r="Z372" s="122"/>
      <c r="AA372" s="122"/>
      <c r="AB372" s="122"/>
      <c r="AC372" s="122"/>
      <c r="AD372" s="122">
        <v>3.0530640000000004</v>
      </c>
      <c r="AE372" s="73">
        <f t="shared" si="490"/>
        <v>0.13587658</v>
      </c>
      <c r="AF372" s="73"/>
      <c r="AG372" s="73"/>
      <c r="AH372" s="73"/>
      <c r="AI372" s="73">
        <v>0.13587658</v>
      </c>
      <c r="AJ372" s="122">
        <f>VLOOKUP(C372,'[1]17'!$C$22:$AI$926,29,0)</f>
        <v>5.9815760000000003E-2</v>
      </c>
      <c r="AK372" s="122">
        <f>VLOOKUP(C372,'[1]17'!$C$22:$AI$926,30,0)</f>
        <v>0</v>
      </c>
      <c r="AL372" s="122">
        <f>VLOOKUP(C372,'[1]17'!$C$22:$AI$926,31,0)</f>
        <v>0</v>
      </c>
      <c r="AM372" s="122">
        <f>VLOOKUP(C372,'[1]17'!$C$22:$AI$926,32,0)</f>
        <v>0</v>
      </c>
      <c r="AN372" s="122">
        <f>VLOOKUP(C372,'[1]17'!$C$22:$AI$926,33,0)</f>
        <v>5.9815759999999996E-2</v>
      </c>
      <c r="AO372" s="122">
        <f t="shared" si="491"/>
        <v>7.6060820000000001E-2</v>
      </c>
      <c r="AP372" s="122">
        <f t="shared" si="492"/>
        <v>0</v>
      </c>
      <c r="AQ372" s="122">
        <f t="shared" si="493"/>
        <v>0</v>
      </c>
      <c r="AR372" s="122">
        <f t="shared" si="494"/>
        <v>0</v>
      </c>
      <c r="AS372" s="122">
        <f t="shared" si="495"/>
        <v>7.6060820000000001E-2</v>
      </c>
      <c r="AT372" s="122"/>
      <c r="AU372" s="122"/>
      <c r="AV372" s="122"/>
      <c r="AW372" s="122"/>
      <c r="AX372" s="122"/>
      <c r="AY372" s="122"/>
      <c r="AZ372" s="122"/>
      <c r="BA372" s="122"/>
      <c r="BB372" s="122"/>
      <c r="BC372" s="122"/>
    </row>
    <row r="373" spans="1:55" s="90" customFormat="1" ht="93.25" x14ac:dyDescent="0.3">
      <c r="A373" s="106" t="s">
        <v>1660</v>
      </c>
      <c r="B373" s="107" t="s">
        <v>877</v>
      </c>
      <c r="C373" s="108" t="s">
        <v>687</v>
      </c>
      <c r="D373" s="73">
        <v>1.7179800000000001</v>
      </c>
      <c r="E373" s="73">
        <v>7.6458804000000005E-2</v>
      </c>
      <c r="F373" s="73">
        <v>0</v>
      </c>
      <c r="G373" s="73">
        <v>0</v>
      </c>
      <c r="H373" s="73">
        <v>0</v>
      </c>
      <c r="I373" s="73">
        <v>7.6458804000000005E-2</v>
      </c>
      <c r="J373" s="122">
        <f>VLOOKUP(C373,'[1]17'!$C$22:$N$926,8,0)</f>
        <v>3.3658812000000003E-2</v>
      </c>
      <c r="K373" s="122">
        <f>VLOOKUP(C373,'[1]17'!$C$22:$N$926,9,0)</f>
        <v>0</v>
      </c>
      <c r="L373" s="122">
        <f>VLOOKUP(C373,'[1]17'!$C$22:$N$926,10,0)</f>
        <v>0</v>
      </c>
      <c r="M373" s="122">
        <f>VLOOKUP(C373,'[1]17'!$C$22:$N$926,11,0)</f>
        <v>0</v>
      </c>
      <c r="N373" s="122">
        <f>VLOOKUP(C373,'[1]17'!$C$22:$N$926,12,0)</f>
        <v>3.3658812000000003E-2</v>
      </c>
      <c r="O373" s="122">
        <f t="shared" si="485"/>
        <v>4.2799992000000002E-2</v>
      </c>
      <c r="P373" s="122">
        <f t="shared" si="486"/>
        <v>0</v>
      </c>
      <c r="Q373" s="122">
        <f t="shared" si="487"/>
        <v>0</v>
      </c>
      <c r="R373" s="122">
        <f t="shared" si="488"/>
        <v>0</v>
      </c>
      <c r="S373" s="122">
        <f t="shared" si="489"/>
        <v>4.2799992000000002E-2</v>
      </c>
      <c r="T373" s="122"/>
      <c r="U373" s="122"/>
      <c r="V373" s="122"/>
      <c r="W373" s="122"/>
      <c r="X373" s="122"/>
      <c r="Y373" s="122"/>
      <c r="Z373" s="122"/>
      <c r="AA373" s="122"/>
      <c r="AB373" s="122"/>
      <c r="AC373" s="122"/>
      <c r="AD373" s="122">
        <v>8.8039999999999452E-2</v>
      </c>
      <c r="AE373" s="73">
        <f t="shared" si="490"/>
        <v>6.3715670000000002E-2</v>
      </c>
      <c r="AF373" s="73"/>
      <c r="AG373" s="73"/>
      <c r="AH373" s="73"/>
      <c r="AI373" s="73">
        <v>6.3715670000000002E-2</v>
      </c>
      <c r="AJ373" s="122">
        <f>VLOOKUP(C373,'[1]17'!$C$22:$AI$926,29,0)</f>
        <v>2.8049009999999999E-2</v>
      </c>
      <c r="AK373" s="122">
        <f>VLOOKUP(C373,'[1]17'!$C$22:$AI$926,30,0)</f>
        <v>0</v>
      </c>
      <c r="AL373" s="122">
        <f>VLOOKUP(C373,'[1]17'!$C$22:$AI$926,31,0)</f>
        <v>0</v>
      </c>
      <c r="AM373" s="122">
        <f>VLOOKUP(C373,'[1]17'!$C$22:$AI$926,32,0)</f>
        <v>0</v>
      </c>
      <c r="AN373" s="122">
        <f>VLOOKUP(C373,'[1]17'!$C$22:$AI$926,33,0)</f>
        <v>2.8049010000000003E-2</v>
      </c>
      <c r="AO373" s="122">
        <f t="shared" si="491"/>
        <v>3.5666660000000003E-2</v>
      </c>
      <c r="AP373" s="122">
        <f t="shared" si="492"/>
        <v>0</v>
      </c>
      <c r="AQ373" s="122">
        <f t="shared" si="493"/>
        <v>0</v>
      </c>
      <c r="AR373" s="122">
        <f t="shared" si="494"/>
        <v>0</v>
      </c>
      <c r="AS373" s="122">
        <f t="shared" si="495"/>
        <v>3.5666660000000003E-2</v>
      </c>
      <c r="AT373" s="122"/>
      <c r="AU373" s="122"/>
      <c r="AV373" s="122"/>
      <c r="AW373" s="122"/>
      <c r="AX373" s="122"/>
      <c r="AY373" s="122"/>
      <c r="AZ373" s="122"/>
      <c r="BA373" s="122"/>
      <c r="BB373" s="122"/>
      <c r="BC373" s="122"/>
    </row>
    <row r="374" spans="1:55" s="90" customFormat="1" ht="77.7" x14ac:dyDescent="0.3">
      <c r="A374" s="106" t="s">
        <v>1660</v>
      </c>
      <c r="B374" s="107" t="s">
        <v>452</v>
      </c>
      <c r="C374" s="108" t="s">
        <v>537</v>
      </c>
      <c r="D374" s="73">
        <v>0.56041200000000002</v>
      </c>
      <c r="E374" s="73">
        <v>0.11196738800000001</v>
      </c>
      <c r="F374" s="73">
        <v>0</v>
      </c>
      <c r="G374" s="73">
        <v>0.10340930000000001</v>
      </c>
      <c r="H374" s="73">
        <v>0</v>
      </c>
      <c r="I374" s="73">
        <v>8.5580880000000002E-3</v>
      </c>
      <c r="J374" s="122">
        <f>VLOOKUP(C374,'[1]17'!$C$22:$N$926,8,0)</f>
        <v>0.111967388</v>
      </c>
      <c r="K374" s="122">
        <f>VLOOKUP(C374,'[1]17'!$C$22:$N$926,9,0)</f>
        <v>0</v>
      </c>
      <c r="L374" s="122">
        <f>VLOOKUP(C374,'[1]17'!$C$22:$N$926,10,0)</f>
        <v>0.10340930000000001</v>
      </c>
      <c r="M374" s="122">
        <f>VLOOKUP(C374,'[1]17'!$C$22:$N$926,11,0)</f>
        <v>0</v>
      </c>
      <c r="N374" s="122">
        <f>VLOOKUP(C374,'[1]17'!$C$22:$N$926,12,0)</f>
        <v>8.5580880000000002E-3</v>
      </c>
      <c r="O374" s="122">
        <f t="shared" si="485"/>
        <v>0</v>
      </c>
      <c r="P374" s="122">
        <f t="shared" si="486"/>
        <v>0</v>
      </c>
      <c r="Q374" s="122">
        <f t="shared" si="487"/>
        <v>0</v>
      </c>
      <c r="R374" s="122">
        <f t="shared" si="488"/>
        <v>0</v>
      </c>
      <c r="S374" s="122">
        <f t="shared" si="489"/>
        <v>0</v>
      </c>
      <c r="T374" s="122"/>
      <c r="U374" s="122"/>
      <c r="V374" s="122"/>
      <c r="W374" s="122"/>
      <c r="X374" s="122"/>
      <c r="Y374" s="122"/>
      <c r="Z374" s="122"/>
      <c r="AA374" s="122"/>
      <c r="AB374" s="122"/>
      <c r="AC374" s="122"/>
      <c r="AD374" s="122">
        <v>0.46701212999999991</v>
      </c>
      <c r="AE374" s="73">
        <f t="shared" si="490"/>
        <v>7.1317400000000001E-3</v>
      </c>
      <c r="AF374" s="73"/>
      <c r="AG374" s="73"/>
      <c r="AH374" s="73"/>
      <c r="AI374" s="73">
        <v>7.1317400000000001E-3</v>
      </c>
      <c r="AJ374" s="122">
        <f>VLOOKUP(C374,'[1]17'!$C$22:$AI$926,29,0)</f>
        <v>7.1317399999999906E-3</v>
      </c>
      <c r="AK374" s="122">
        <f>VLOOKUP(C374,'[1]17'!$C$22:$AI$926,30,0)</f>
        <v>0</v>
      </c>
      <c r="AL374" s="122">
        <f>VLOOKUP(C374,'[1]17'!$C$22:$AI$926,31,0)</f>
        <v>0</v>
      </c>
      <c r="AM374" s="122">
        <f>VLOOKUP(C374,'[1]17'!$C$22:$AI$926,32,0)</f>
        <v>0</v>
      </c>
      <c r="AN374" s="122">
        <f>VLOOKUP(C374,'[1]17'!$C$22:$AI$926,33,0)</f>
        <v>7.1317400000000001E-3</v>
      </c>
      <c r="AO374" s="122">
        <f t="shared" si="491"/>
        <v>9.540979117872439E-18</v>
      </c>
      <c r="AP374" s="122">
        <f t="shared" si="492"/>
        <v>0</v>
      </c>
      <c r="AQ374" s="122">
        <f t="shared" si="493"/>
        <v>0</v>
      </c>
      <c r="AR374" s="122">
        <f t="shared" si="494"/>
        <v>0</v>
      </c>
      <c r="AS374" s="122">
        <f t="shared" si="495"/>
        <v>0</v>
      </c>
      <c r="AT374" s="122"/>
      <c r="AU374" s="122"/>
      <c r="AV374" s="122"/>
      <c r="AW374" s="122"/>
      <c r="AX374" s="122"/>
      <c r="AY374" s="122"/>
      <c r="AZ374" s="122"/>
      <c r="BA374" s="122"/>
      <c r="BB374" s="122"/>
      <c r="BC374" s="122"/>
    </row>
    <row r="375" spans="1:55" s="90" customFormat="1" ht="93.25" x14ac:dyDescent="0.3">
      <c r="A375" s="106" t="s">
        <v>1660</v>
      </c>
      <c r="B375" s="107" t="s">
        <v>453</v>
      </c>
      <c r="C375" s="108" t="s">
        <v>538</v>
      </c>
      <c r="D375" s="73">
        <v>3.5303519999999997</v>
      </c>
      <c r="E375" s="73">
        <v>2.6125970260000004</v>
      </c>
      <c r="F375" s="73">
        <v>0</v>
      </c>
      <c r="G375" s="73">
        <v>2.3566873900000003</v>
      </c>
      <c r="H375" s="73">
        <v>0</v>
      </c>
      <c r="I375" s="73">
        <v>0.255909636</v>
      </c>
      <c r="J375" s="122">
        <f>VLOOKUP(C375,'[1]17'!$C$22:$N$926,8,0)</f>
        <v>9.1813655999999993E-2</v>
      </c>
      <c r="K375" s="122">
        <f>VLOOKUP(C375,'[1]17'!$C$22:$N$926,9,0)</f>
        <v>0</v>
      </c>
      <c r="L375" s="122">
        <f>VLOOKUP(C375,'[1]17'!$C$22:$N$926,10,0)</f>
        <v>0</v>
      </c>
      <c r="M375" s="122">
        <f>VLOOKUP(C375,'[1]17'!$C$22:$N$926,11,0)</f>
        <v>0</v>
      </c>
      <c r="N375" s="122">
        <f>VLOOKUP(C375,'[1]17'!$C$22:$N$926,12,0)</f>
        <v>9.1813656000000007E-2</v>
      </c>
      <c r="O375" s="122">
        <f t="shared" si="485"/>
        <v>2.5207833700000006</v>
      </c>
      <c r="P375" s="122">
        <f t="shared" si="486"/>
        <v>0</v>
      </c>
      <c r="Q375" s="122">
        <f t="shared" si="487"/>
        <v>2.3566873900000003</v>
      </c>
      <c r="R375" s="122">
        <f t="shared" si="488"/>
        <v>0</v>
      </c>
      <c r="S375" s="122">
        <f t="shared" si="489"/>
        <v>0.16409597999999997</v>
      </c>
      <c r="T375" s="122"/>
      <c r="U375" s="122"/>
      <c r="V375" s="122"/>
      <c r="W375" s="122"/>
      <c r="X375" s="122"/>
      <c r="Y375" s="122"/>
      <c r="Z375" s="122"/>
      <c r="AA375" s="122"/>
      <c r="AB375" s="122"/>
      <c r="AC375" s="122"/>
      <c r="AD375" s="122">
        <v>2.9896323700000003</v>
      </c>
      <c r="AE375" s="73">
        <f t="shared" si="490"/>
        <v>2.0929505099999997</v>
      </c>
      <c r="AF375" s="73"/>
      <c r="AG375" s="73">
        <v>1.8796924799999997</v>
      </c>
      <c r="AH375" s="73"/>
      <c r="AI375" s="73">
        <v>0.21325803000000002</v>
      </c>
      <c r="AJ375" s="122">
        <f>VLOOKUP(C375,'[1]17'!$C$22:$AI$926,29,0)</f>
        <v>1.9562038600000002</v>
      </c>
      <c r="AK375" s="122">
        <f>VLOOKUP(C375,'[1]17'!$C$22:$AI$926,30,0)</f>
        <v>0</v>
      </c>
      <c r="AL375" s="122">
        <f>VLOOKUP(C375,'[1]17'!$C$22:$AI$926,31,0)</f>
        <v>1.8796924800000003</v>
      </c>
      <c r="AM375" s="122">
        <f>VLOOKUP(C375,'[1]17'!$C$22:$AI$926,32,0)</f>
        <v>0</v>
      </c>
      <c r="AN375" s="122">
        <f>VLOOKUP(C375,'[1]17'!$C$22:$AI$926,33,0)</f>
        <v>7.6511380000000004E-2</v>
      </c>
      <c r="AO375" s="122">
        <f t="shared" si="491"/>
        <v>0.13674664999999941</v>
      </c>
      <c r="AP375" s="122">
        <f t="shared" si="492"/>
        <v>0</v>
      </c>
      <c r="AQ375" s="122">
        <f t="shared" si="493"/>
        <v>0</v>
      </c>
      <c r="AR375" s="122">
        <f t="shared" si="494"/>
        <v>0</v>
      </c>
      <c r="AS375" s="122">
        <f t="shared" si="495"/>
        <v>0.13674665000000003</v>
      </c>
      <c r="AT375" s="122"/>
      <c r="AU375" s="122"/>
      <c r="AV375" s="122"/>
      <c r="AW375" s="122"/>
      <c r="AX375" s="122"/>
      <c r="AY375" s="122"/>
      <c r="AZ375" s="122"/>
      <c r="BA375" s="122"/>
      <c r="BB375" s="122"/>
      <c r="BC375" s="122"/>
    </row>
    <row r="376" spans="1:55" s="90" customFormat="1" ht="31.1" x14ac:dyDescent="0.3">
      <c r="A376" s="106" t="s">
        <v>1661</v>
      </c>
      <c r="B376" s="107" t="s">
        <v>878</v>
      </c>
      <c r="C376" s="108" t="s">
        <v>1330</v>
      </c>
      <c r="D376" s="73">
        <v>1.0039319999999998</v>
      </c>
      <c r="E376" s="73">
        <v>0.21415870599999998</v>
      </c>
      <c r="F376" s="73">
        <v>0.16947864999999998</v>
      </c>
      <c r="G376" s="73">
        <v>0</v>
      </c>
      <c r="H376" s="73">
        <v>0</v>
      </c>
      <c r="I376" s="73">
        <v>4.4680055999999996E-2</v>
      </c>
      <c r="J376" s="122">
        <f>VLOOKUP(C376,'[1]17'!$C$22:$N$926,8,0)</f>
        <v>0.18914775399999997</v>
      </c>
      <c r="K376" s="122">
        <f>VLOOKUP(C376,'[1]17'!$C$22:$N$926,9,0)</f>
        <v>0.16947864999999998</v>
      </c>
      <c r="L376" s="122">
        <f>VLOOKUP(C376,'[1]17'!$C$22:$N$926,10,0)</f>
        <v>0</v>
      </c>
      <c r="M376" s="122">
        <f>VLOOKUP(C376,'[1]17'!$C$22:$N$926,11,0)</f>
        <v>0</v>
      </c>
      <c r="N376" s="122">
        <f>VLOOKUP(C376,'[1]17'!$C$22:$N$926,12,0)</f>
        <v>1.9669104E-2</v>
      </c>
      <c r="O376" s="122">
        <f t="shared" si="485"/>
        <v>2.5010952000000003E-2</v>
      </c>
      <c r="P376" s="122">
        <f t="shared" si="486"/>
        <v>0</v>
      </c>
      <c r="Q376" s="122">
        <f t="shared" si="487"/>
        <v>0</v>
      </c>
      <c r="R376" s="122">
        <f t="shared" si="488"/>
        <v>0</v>
      </c>
      <c r="S376" s="122">
        <f t="shared" si="489"/>
        <v>2.5010951999999996E-2</v>
      </c>
      <c r="T376" s="122"/>
      <c r="U376" s="122"/>
      <c r="V376" s="122"/>
      <c r="W376" s="122"/>
      <c r="X376" s="122"/>
      <c r="Y376" s="122"/>
      <c r="Z376" s="122"/>
      <c r="AA376" s="122"/>
      <c r="AB376" s="122"/>
      <c r="AC376" s="122"/>
      <c r="AD376" s="122">
        <v>0.83660999999999985</v>
      </c>
      <c r="AE376" s="73">
        <f t="shared" si="490"/>
        <v>0.23882144</v>
      </c>
      <c r="AF376" s="73">
        <v>0.20158806000000001</v>
      </c>
      <c r="AG376" s="73"/>
      <c r="AH376" s="73"/>
      <c r="AI376" s="73">
        <v>3.7233379999999996E-2</v>
      </c>
      <c r="AJ376" s="122">
        <f>VLOOKUP(C376,'[1]17'!$C$22:$AI$926,29,0)</f>
        <v>0.15762313</v>
      </c>
      <c r="AK376" s="122">
        <f>VLOOKUP(C376,'[1]17'!$C$22:$AI$926,30,0)</f>
        <v>0.14123221</v>
      </c>
      <c r="AL376" s="122">
        <f>VLOOKUP(C376,'[1]17'!$C$22:$AI$926,31,0)</f>
        <v>0</v>
      </c>
      <c r="AM376" s="122">
        <f>VLOOKUP(C376,'[1]17'!$C$22:$AI$926,32,0)</f>
        <v>0</v>
      </c>
      <c r="AN376" s="122">
        <f>VLOOKUP(C376,'[1]17'!$C$22:$AI$926,33,0)</f>
        <v>1.639092E-2</v>
      </c>
      <c r="AO376" s="122">
        <f t="shared" si="491"/>
        <v>8.1198309999999996E-2</v>
      </c>
      <c r="AP376" s="122">
        <f t="shared" si="492"/>
        <v>6.0355850000000016E-2</v>
      </c>
      <c r="AQ376" s="122">
        <f t="shared" si="493"/>
        <v>0</v>
      </c>
      <c r="AR376" s="122">
        <f t="shared" si="494"/>
        <v>0</v>
      </c>
      <c r="AS376" s="122">
        <f t="shared" si="495"/>
        <v>2.0842459999999997E-2</v>
      </c>
      <c r="AT376" s="122"/>
      <c r="AU376" s="122"/>
      <c r="AV376" s="122"/>
      <c r="AW376" s="122"/>
      <c r="AX376" s="122"/>
      <c r="AY376" s="122"/>
      <c r="AZ376" s="122"/>
      <c r="BA376" s="122"/>
      <c r="BB376" s="122"/>
      <c r="BC376" s="122"/>
    </row>
    <row r="377" spans="1:55" s="90" customFormat="1" ht="77.7" x14ac:dyDescent="0.3">
      <c r="A377" s="106" t="s">
        <v>1660</v>
      </c>
      <c r="B377" s="107" t="s">
        <v>879</v>
      </c>
      <c r="C377" s="108" t="s">
        <v>539</v>
      </c>
      <c r="D377" s="73">
        <v>3.1222594679999998</v>
      </c>
      <c r="E377" s="73">
        <v>0.138956304</v>
      </c>
      <c r="F377" s="73">
        <v>0</v>
      </c>
      <c r="G377" s="73">
        <v>0</v>
      </c>
      <c r="H377" s="73">
        <v>0</v>
      </c>
      <c r="I377" s="73">
        <v>0.138956304</v>
      </c>
      <c r="J377" s="122">
        <f>VLOOKUP(C377,'[1]17'!$C$22:$N$926,8,0)</f>
        <v>6.117151199999999E-2</v>
      </c>
      <c r="K377" s="122">
        <f>VLOOKUP(C377,'[1]17'!$C$22:$N$926,9,0)</f>
        <v>0</v>
      </c>
      <c r="L377" s="122">
        <f>VLOOKUP(C377,'[1]17'!$C$22:$N$926,10,0)</f>
        <v>0</v>
      </c>
      <c r="M377" s="122">
        <f>VLOOKUP(C377,'[1]17'!$C$22:$N$926,11,0)</f>
        <v>0</v>
      </c>
      <c r="N377" s="122">
        <f>VLOOKUP(C377,'[1]17'!$C$22:$N$926,12,0)</f>
        <v>6.117151199999999E-2</v>
      </c>
      <c r="O377" s="122">
        <f t="shared" si="485"/>
        <v>7.7784792000000019E-2</v>
      </c>
      <c r="P377" s="122">
        <f t="shared" si="486"/>
        <v>0</v>
      </c>
      <c r="Q377" s="122">
        <f t="shared" si="487"/>
        <v>0</v>
      </c>
      <c r="R377" s="122">
        <f t="shared" si="488"/>
        <v>0</v>
      </c>
      <c r="S377" s="122">
        <f t="shared" si="489"/>
        <v>7.7784792000000019E-2</v>
      </c>
      <c r="T377" s="122"/>
      <c r="U377" s="122"/>
      <c r="V377" s="122"/>
      <c r="W377" s="122"/>
      <c r="X377" s="122"/>
      <c r="Y377" s="122"/>
      <c r="Z377" s="122"/>
      <c r="AA377" s="122"/>
      <c r="AB377" s="122"/>
      <c r="AC377" s="122"/>
      <c r="AD377" s="122">
        <v>2.66040396</v>
      </c>
      <c r="AE377" s="73">
        <f t="shared" si="490"/>
        <v>0.11579692</v>
      </c>
      <c r="AF377" s="73"/>
      <c r="AG377" s="73"/>
      <c r="AH377" s="73"/>
      <c r="AI377" s="73">
        <v>0.11579692</v>
      </c>
      <c r="AJ377" s="122">
        <f>VLOOKUP(C377,'[1]17'!$C$22:$AI$926,29,0)</f>
        <v>5.0976260000000002E-2</v>
      </c>
      <c r="AK377" s="122">
        <f>VLOOKUP(C377,'[1]17'!$C$22:$AI$926,30,0)</f>
        <v>0</v>
      </c>
      <c r="AL377" s="122">
        <f>VLOOKUP(C377,'[1]17'!$C$22:$AI$926,31,0)</f>
        <v>0</v>
      </c>
      <c r="AM377" s="122">
        <f>VLOOKUP(C377,'[1]17'!$C$22:$AI$926,32,0)</f>
        <v>0</v>
      </c>
      <c r="AN377" s="122">
        <f>VLOOKUP(C377,'[1]17'!$C$22:$AI$926,33,0)</f>
        <v>5.0976259999999995E-2</v>
      </c>
      <c r="AO377" s="122">
        <f t="shared" si="491"/>
        <v>6.4820660000000002E-2</v>
      </c>
      <c r="AP377" s="122">
        <f t="shared" si="492"/>
        <v>0</v>
      </c>
      <c r="AQ377" s="122">
        <f t="shared" si="493"/>
        <v>0</v>
      </c>
      <c r="AR377" s="122">
        <f t="shared" si="494"/>
        <v>0</v>
      </c>
      <c r="AS377" s="122">
        <f t="shared" si="495"/>
        <v>6.4820660000000002E-2</v>
      </c>
      <c r="AT377" s="122"/>
      <c r="AU377" s="122"/>
      <c r="AV377" s="122"/>
      <c r="AW377" s="122"/>
      <c r="AX377" s="122"/>
      <c r="AY377" s="122"/>
      <c r="AZ377" s="122"/>
      <c r="BA377" s="122"/>
      <c r="BB377" s="122"/>
      <c r="BC377" s="122"/>
    </row>
    <row r="378" spans="1:55" s="90" customFormat="1" ht="93.25" x14ac:dyDescent="0.3">
      <c r="A378" s="106" t="s">
        <v>1660</v>
      </c>
      <c r="B378" s="107" t="s">
        <v>880</v>
      </c>
      <c r="C378" s="108" t="s">
        <v>542</v>
      </c>
      <c r="D378" s="73">
        <v>9.0198815999999997</v>
      </c>
      <c r="E378" s="73">
        <v>10.995001715999999</v>
      </c>
      <c r="F378" s="73">
        <v>0</v>
      </c>
      <c r="G378" s="73">
        <v>10.5731799</v>
      </c>
      <c r="H378" s="73">
        <v>0</v>
      </c>
      <c r="I378" s="73">
        <v>0.42182181600000002</v>
      </c>
      <c r="J378" s="122">
        <f>VLOOKUP(C378,'[1]17'!$C$22:$N$926,8,0)</f>
        <v>8.8803657359999999</v>
      </c>
      <c r="K378" s="122">
        <f>VLOOKUP(C378,'[1]17'!$C$22:$N$926,9,0)</f>
        <v>0</v>
      </c>
      <c r="L378" s="122">
        <f>VLOOKUP(C378,'[1]17'!$C$22:$N$926,10,0)</f>
        <v>8.4585439200000003</v>
      </c>
      <c r="M378" s="122">
        <f>VLOOKUP(C378,'[1]17'!$C$22:$N$926,11,0)</f>
        <v>0</v>
      </c>
      <c r="N378" s="122">
        <f>VLOOKUP(C378,'[1]17'!$C$22:$N$926,12,0)</f>
        <v>0.42182181600000002</v>
      </c>
      <c r="O378" s="122">
        <f t="shared" si="485"/>
        <v>2.1146359799999992</v>
      </c>
      <c r="P378" s="122">
        <f t="shared" si="486"/>
        <v>0</v>
      </c>
      <c r="Q378" s="122">
        <f t="shared" si="487"/>
        <v>2.1146359799999992</v>
      </c>
      <c r="R378" s="122">
        <f t="shared" si="488"/>
        <v>0</v>
      </c>
      <c r="S378" s="122">
        <f t="shared" si="489"/>
        <v>0</v>
      </c>
      <c r="T378" s="122"/>
      <c r="U378" s="122"/>
      <c r="V378" s="122"/>
      <c r="W378" s="122"/>
      <c r="X378" s="122"/>
      <c r="Y378" s="122"/>
      <c r="Z378" s="122"/>
      <c r="AA378" s="122"/>
      <c r="AB378" s="122"/>
      <c r="AC378" s="122"/>
      <c r="AD378" s="122">
        <v>8.2682248000000005</v>
      </c>
      <c r="AE378" s="73">
        <f t="shared" si="490"/>
        <v>9.1625014399999998</v>
      </c>
      <c r="AF378" s="73"/>
      <c r="AG378" s="73">
        <v>8.8109832600000004</v>
      </c>
      <c r="AH378" s="73"/>
      <c r="AI378" s="73">
        <v>0.35151818000000001</v>
      </c>
      <c r="AJ378" s="122">
        <f>VLOOKUP(C378,'[1]17'!$C$22:$AI$926,29,0)</f>
        <v>9.1625014399999998</v>
      </c>
      <c r="AK378" s="122">
        <f>VLOOKUP(C378,'[1]17'!$C$22:$AI$926,30,0)</f>
        <v>0</v>
      </c>
      <c r="AL378" s="122">
        <f>VLOOKUP(C378,'[1]17'!$C$22:$AI$926,31,0)</f>
        <v>8.8109832600000004</v>
      </c>
      <c r="AM378" s="122">
        <f>VLOOKUP(C378,'[1]17'!$C$22:$AI$926,32,0)</f>
        <v>0</v>
      </c>
      <c r="AN378" s="122">
        <f>VLOOKUP(C378,'[1]17'!$C$22:$AI$926,33,0)</f>
        <v>0.35151818000000001</v>
      </c>
      <c r="AO378" s="122">
        <f t="shared" si="491"/>
        <v>0</v>
      </c>
      <c r="AP378" s="122">
        <f t="shared" si="492"/>
        <v>0</v>
      </c>
      <c r="AQ378" s="122">
        <f t="shared" si="493"/>
        <v>0</v>
      </c>
      <c r="AR378" s="122">
        <f t="shared" si="494"/>
        <v>0</v>
      </c>
      <c r="AS378" s="122">
        <f t="shared" si="495"/>
        <v>0</v>
      </c>
      <c r="AT378" s="122"/>
      <c r="AU378" s="122"/>
      <c r="AV378" s="122"/>
      <c r="AW378" s="122"/>
      <c r="AX378" s="122"/>
      <c r="AY378" s="122"/>
      <c r="AZ378" s="122"/>
      <c r="BA378" s="122"/>
      <c r="BB378" s="122"/>
      <c r="BC378" s="122"/>
    </row>
    <row r="379" spans="1:55" s="90" customFormat="1" ht="108.8" x14ac:dyDescent="0.3">
      <c r="A379" s="106" t="s">
        <v>1661</v>
      </c>
      <c r="B379" s="107" t="s">
        <v>881</v>
      </c>
      <c r="C379" s="108" t="s">
        <v>688</v>
      </c>
      <c r="D379" s="73">
        <v>1.2E-2</v>
      </c>
      <c r="E379" s="73">
        <v>0.93686961800000002</v>
      </c>
      <c r="F379" s="73">
        <v>0.46530427000000002</v>
      </c>
      <c r="G379" s="73">
        <v>0.4033447</v>
      </c>
      <c r="H379" s="73">
        <v>0</v>
      </c>
      <c r="I379" s="73">
        <v>6.8220648000000009E-2</v>
      </c>
      <c r="J379" s="122">
        <f>VLOOKUP(C379,'[1]17'!$C$22:$N$926,8,0)</f>
        <v>0.93686961800000013</v>
      </c>
      <c r="K379" s="122">
        <f>VLOOKUP(C379,'[1]17'!$C$22:$N$926,9,0)</f>
        <v>0.46530427000000002</v>
      </c>
      <c r="L379" s="122">
        <f>VLOOKUP(C379,'[1]17'!$C$22:$N$926,10,0)</f>
        <v>0.4033447</v>
      </c>
      <c r="M379" s="122">
        <f>VLOOKUP(C379,'[1]17'!$C$22:$N$926,11,0)</f>
        <v>0</v>
      </c>
      <c r="N379" s="122">
        <f>VLOOKUP(C379,'[1]17'!$C$22:$N$926,12,0)</f>
        <v>6.8220648000000009E-2</v>
      </c>
      <c r="O379" s="122">
        <f t="shared" si="485"/>
        <v>0</v>
      </c>
      <c r="P379" s="122">
        <f t="shared" si="486"/>
        <v>0</v>
      </c>
      <c r="Q379" s="122">
        <f t="shared" si="487"/>
        <v>0</v>
      </c>
      <c r="R379" s="122">
        <f t="shared" si="488"/>
        <v>0</v>
      </c>
      <c r="S379" s="122">
        <f t="shared" si="489"/>
        <v>0</v>
      </c>
      <c r="T379" s="122"/>
      <c r="U379" s="122"/>
      <c r="V379" s="122"/>
      <c r="W379" s="122"/>
      <c r="X379" s="122"/>
      <c r="Y379" s="122"/>
      <c r="Z379" s="122"/>
      <c r="AA379" s="122"/>
      <c r="AB379" s="122"/>
      <c r="AC379" s="122"/>
      <c r="AD379" s="122">
        <v>1.0999999999999999E-2</v>
      </c>
      <c r="AE379" s="73">
        <f t="shared" si="490"/>
        <v>5.6850540000000005E-2</v>
      </c>
      <c r="AF379" s="73"/>
      <c r="AG379" s="73"/>
      <c r="AH379" s="73"/>
      <c r="AI379" s="73">
        <v>5.6850540000000005E-2</v>
      </c>
      <c r="AJ379" s="122">
        <f>VLOOKUP(C379,'[1]17'!$C$22:$AI$926,29,0)</f>
        <v>5.685054000000004E-2</v>
      </c>
      <c r="AK379" s="122">
        <f>VLOOKUP(C379,'[1]17'!$C$22:$AI$926,30,0)</f>
        <v>0</v>
      </c>
      <c r="AL379" s="122">
        <f>VLOOKUP(C379,'[1]17'!$C$22:$AI$926,31,0)</f>
        <v>0</v>
      </c>
      <c r="AM379" s="122">
        <f>VLOOKUP(C379,'[1]17'!$C$22:$AI$926,32,0)</f>
        <v>0</v>
      </c>
      <c r="AN379" s="122">
        <f>VLOOKUP(C379,'[1]17'!$C$22:$AI$926,33,0)</f>
        <v>5.6850540000000005E-2</v>
      </c>
      <c r="AO379" s="122">
        <f t="shared" si="491"/>
        <v>0</v>
      </c>
      <c r="AP379" s="122">
        <f t="shared" si="492"/>
        <v>0</v>
      </c>
      <c r="AQ379" s="122">
        <f t="shared" si="493"/>
        <v>0</v>
      </c>
      <c r="AR379" s="122">
        <f t="shared" si="494"/>
        <v>0</v>
      </c>
      <c r="AS379" s="122">
        <f t="shared" si="495"/>
        <v>0</v>
      </c>
      <c r="AT379" s="122"/>
      <c r="AU379" s="122"/>
      <c r="AV379" s="122"/>
      <c r="AW379" s="122"/>
      <c r="AX379" s="122"/>
      <c r="AY379" s="122"/>
      <c r="AZ379" s="122"/>
      <c r="BA379" s="122"/>
      <c r="BB379" s="122"/>
      <c r="BC379" s="122"/>
    </row>
    <row r="380" spans="1:55" s="90" customFormat="1" ht="108.8" x14ac:dyDescent="0.3">
      <c r="A380" s="106" t="s">
        <v>1660</v>
      </c>
      <c r="B380" s="107" t="s">
        <v>882</v>
      </c>
      <c r="C380" s="108" t="s">
        <v>1331</v>
      </c>
      <c r="D380" s="73">
        <v>0.58447199999999999</v>
      </c>
      <c r="E380" s="73">
        <v>0.32807058</v>
      </c>
      <c r="F380" s="73">
        <v>4.9236000000000002E-2</v>
      </c>
      <c r="G380" s="73">
        <v>0</v>
      </c>
      <c r="H380" s="73">
        <v>0.25282260000000001</v>
      </c>
      <c r="I380" s="73">
        <v>2.6011979999999997E-2</v>
      </c>
      <c r="J380" s="122">
        <f>VLOOKUP(C380,'[1]17'!$C$22:$N$926,8,0)</f>
        <v>0.26427362399999998</v>
      </c>
      <c r="K380" s="122">
        <f>VLOOKUP(C380,'[1]17'!$C$22:$N$926,9,0)</f>
        <v>0</v>
      </c>
      <c r="L380" s="122">
        <f>VLOOKUP(C380,'[1]17'!$C$22:$N$926,10,0)</f>
        <v>0</v>
      </c>
      <c r="M380" s="122">
        <f>VLOOKUP(C380,'[1]17'!$C$22:$N$926,11,0)</f>
        <v>0.25282260000000001</v>
      </c>
      <c r="N380" s="122">
        <f>VLOOKUP(C380,'[1]17'!$C$22:$N$926,12,0)</f>
        <v>1.1451024000000001E-2</v>
      </c>
      <c r="O380" s="122">
        <f t="shared" si="485"/>
        <v>6.3796956000000016E-2</v>
      </c>
      <c r="P380" s="122">
        <f t="shared" si="486"/>
        <v>4.9236000000000002E-2</v>
      </c>
      <c r="Q380" s="122">
        <f t="shared" si="487"/>
        <v>0</v>
      </c>
      <c r="R380" s="122">
        <f t="shared" si="488"/>
        <v>0</v>
      </c>
      <c r="S380" s="122">
        <f t="shared" si="489"/>
        <v>1.4560955999999996E-2</v>
      </c>
      <c r="T380" s="73"/>
      <c r="U380" s="73"/>
      <c r="V380" s="73"/>
      <c r="W380" s="73"/>
      <c r="X380" s="73"/>
      <c r="Y380" s="73"/>
      <c r="Z380" s="73"/>
      <c r="AA380" s="73"/>
      <c r="AB380" s="73"/>
      <c r="AC380" s="73"/>
      <c r="AD380" s="73">
        <v>0.48705999999999994</v>
      </c>
      <c r="AE380" s="73">
        <f t="shared" si="490"/>
        <v>0.28873031999999998</v>
      </c>
      <c r="AF380" s="73">
        <v>4.1029999999999997E-2</v>
      </c>
      <c r="AG380" s="73">
        <v>0.22602366999999998</v>
      </c>
      <c r="AH380" s="73"/>
      <c r="AI380" s="73">
        <v>2.1676649999999999E-2</v>
      </c>
      <c r="AJ380" s="122">
        <f>VLOOKUP(C380,'[1]17'!$C$22:$AI$926,29,0)</f>
        <v>0.27659618999999996</v>
      </c>
      <c r="AK380" s="122">
        <f>VLOOKUP(C380,'[1]17'!$C$22:$AI$926,30,0)</f>
        <v>4.1029999999999997E-2</v>
      </c>
      <c r="AL380" s="122">
        <f>VLOOKUP(C380,'[1]17'!$C$22:$AI$926,31,0)</f>
        <v>0.22602366999999995</v>
      </c>
      <c r="AM380" s="122">
        <f>VLOOKUP(C380,'[1]17'!$C$22:$AI$926,32,0)</f>
        <v>0</v>
      </c>
      <c r="AN380" s="122">
        <f>VLOOKUP(C380,'[1]17'!$C$22:$AI$926,33,0)</f>
        <v>9.5425200000000005E-3</v>
      </c>
      <c r="AO380" s="122">
        <f t="shared" si="491"/>
        <v>1.2134130000000021E-2</v>
      </c>
      <c r="AP380" s="122">
        <f t="shared" si="492"/>
        <v>0</v>
      </c>
      <c r="AQ380" s="122">
        <f t="shared" si="493"/>
        <v>0</v>
      </c>
      <c r="AR380" s="122">
        <f t="shared" si="494"/>
        <v>0</v>
      </c>
      <c r="AS380" s="122">
        <f t="shared" si="495"/>
        <v>1.2134129999999998E-2</v>
      </c>
      <c r="AT380" s="73"/>
      <c r="AU380" s="73"/>
      <c r="AV380" s="73"/>
      <c r="AW380" s="73"/>
      <c r="AX380" s="73"/>
      <c r="AY380" s="73"/>
      <c r="AZ380" s="73"/>
      <c r="BA380" s="73"/>
      <c r="BB380" s="73"/>
      <c r="BC380" s="73"/>
    </row>
    <row r="381" spans="1:55" s="90" customFormat="1" ht="77.7" x14ac:dyDescent="0.3">
      <c r="A381" s="106" t="s">
        <v>1660</v>
      </c>
      <c r="B381" s="107" t="s">
        <v>1771</v>
      </c>
      <c r="C381" s="108" t="s">
        <v>1332</v>
      </c>
      <c r="D381" s="73">
        <v>0.143958</v>
      </c>
      <c r="E381" s="73">
        <v>3.9455999999999998E-2</v>
      </c>
      <c r="F381" s="73">
        <v>3.9455999999999998E-2</v>
      </c>
      <c r="G381" s="73">
        <v>0</v>
      </c>
      <c r="H381" s="73">
        <v>0</v>
      </c>
      <c r="I381" s="73">
        <v>0</v>
      </c>
      <c r="J381" s="122">
        <f>VLOOKUP(C381,'[1]17'!$C$22:$N$926,8,0)</f>
        <v>0</v>
      </c>
      <c r="K381" s="122">
        <f>VLOOKUP(C381,'[1]17'!$C$22:$N$926,9,0)</f>
        <v>0</v>
      </c>
      <c r="L381" s="122">
        <f>VLOOKUP(C381,'[1]17'!$C$22:$N$926,10,0)</f>
        <v>0</v>
      </c>
      <c r="M381" s="122">
        <f>VLOOKUP(C381,'[1]17'!$C$22:$N$926,11,0)</f>
        <v>0</v>
      </c>
      <c r="N381" s="122">
        <f>VLOOKUP(C381,'[1]17'!$C$22:$N$926,12,0)</f>
        <v>0</v>
      </c>
      <c r="O381" s="122">
        <f t="shared" si="485"/>
        <v>3.9455999999999998E-2</v>
      </c>
      <c r="P381" s="122">
        <f t="shared" si="486"/>
        <v>3.9455999999999998E-2</v>
      </c>
      <c r="Q381" s="122">
        <f t="shared" si="487"/>
        <v>0</v>
      </c>
      <c r="R381" s="122">
        <f t="shared" si="488"/>
        <v>0</v>
      </c>
      <c r="S381" s="122">
        <f t="shared" si="489"/>
        <v>0</v>
      </c>
      <c r="T381" s="122"/>
      <c r="U381" s="122"/>
      <c r="V381" s="122"/>
      <c r="W381" s="122"/>
      <c r="X381" s="122"/>
      <c r="Y381" s="122"/>
      <c r="Z381" s="122"/>
      <c r="AA381" s="122"/>
      <c r="AB381" s="122"/>
      <c r="AC381" s="122"/>
      <c r="AD381" s="122">
        <v>0.13196150000000001</v>
      </c>
      <c r="AE381" s="73">
        <f t="shared" si="490"/>
        <v>3.288E-2</v>
      </c>
      <c r="AF381" s="73">
        <v>3.288E-2</v>
      </c>
      <c r="AG381" s="73"/>
      <c r="AH381" s="73"/>
      <c r="AI381" s="73">
        <v>0</v>
      </c>
      <c r="AJ381" s="122">
        <f>VLOOKUP(C381,'[1]17'!$C$22:$AI$926,29,0)</f>
        <v>3.288E-2</v>
      </c>
      <c r="AK381" s="122">
        <f>VLOOKUP(C381,'[1]17'!$C$22:$AI$926,30,0)</f>
        <v>3.288E-2</v>
      </c>
      <c r="AL381" s="122">
        <f>VLOOKUP(C381,'[1]17'!$C$22:$AI$926,31,0)</f>
        <v>0</v>
      </c>
      <c r="AM381" s="122">
        <f>VLOOKUP(C381,'[1]17'!$C$22:$AI$926,32,0)</f>
        <v>0</v>
      </c>
      <c r="AN381" s="122">
        <f>VLOOKUP(C381,'[1]17'!$C$22:$AI$926,33,0)</f>
        <v>0</v>
      </c>
      <c r="AO381" s="122">
        <f t="shared" si="491"/>
        <v>0</v>
      </c>
      <c r="AP381" s="122">
        <f t="shared" si="492"/>
        <v>0</v>
      </c>
      <c r="AQ381" s="122">
        <f t="shared" si="493"/>
        <v>0</v>
      </c>
      <c r="AR381" s="122">
        <f t="shared" si="494"/>
        <v>0</v>
      </c>
      <c r="AS381" s="122">
        <f t="shared" si="495"/>
        <v>0</v>
      </c>
      <c r="AT381" s="122"/>
      <c r="AU381" s="122"/>
      <c r="AV381" s="122"/>
      <c r="AW381" s="122"/>
      <c r="AX381" s="122"/>
      <c r="AY381" s="122"/>
      <c r="AZ381" s="122"/>
      <c r="BA381" s="122"/>
      <c r="BB381" s="122"/>
      <c r="BC381" s="122"/>
    </row>
    <row r="382" spans="1:55" s="90" customFormat="1" ht="62.2" x14ac:dyDescent="0.3">
      <c r="A382" s="106" t="s">
        <v>1660</v>
      </c>
      <c r="B382" s="107" t="s">
        <v>1772</v>
      </c>
      <c r="C382" s="108" t="s">
        <v>1333</v>
      </c>
      <c r="D382" s="73">
        <v>0.76949999999999996</v>
      </c>
      <c r="E382" s="73">
        <v>0.58679999999999999</v>
      </c>
      <c r="F382" s="73">
        <v>6.4824000000000007E-2</v>
      </c>
      <c r="G382" s="73">
        <v>0</v>
      </c>
      <c r="H382" s="73">
        <v>0.521976</v>
      </c>
      <c r="I382" s="73">
        <v>0</v>
      </c>
      <c r="J382" s="122">
        <f>VLOOKUP(C382,'[1]17'!$C$22:$N$926,8,0)</f>
        <v>0.521976</v>
      </c>
      <c r="K382" s="122">
        <f>VLOOKUP(C382,'[1]17'!$C$22:$N$926,9,0)</f>
        <v>0</v>
      </c>
      <c r="L382" s="122">
        <f>VLOOKUP(C382,'[1]17'!$C$22:$N$926,10,0)</f>
        <v>0</v>
      </c>
      <c r="M382" s="122">
        <f>VLOOKUP(C382,'[1]17'!$C$22:$N$926,11,0)</f>
        <v>0.521976</v>
      </c>
      <c r="N382" s="122">
        <f>VLOOKUP(C382,'[1]17'!$C$22:$N$926,12,0)</f>
        <v>0</v>
      </c>
      <c r="O382" s="122">
        <f t="shared" si="485"/>
        <v>6.4823999999999993E-2</v>
      </c>
      <c r="P382" s="122">
        <f t="shared" si="486"/>
        <v>6.4824000000000007E-2</v>
      </c>
      <c r="Q382" s="122">
        <f t="shared" si="487"/>
        <v>0</v>
      </c>
      <c r="R382" s="122">
        <f t="shared" si="488"/>
        <v>0</v>
      </c>
      <c r="S382" s="122">
        <f t="shared" si="489"/>
        <v>0</v>
      </c>
      <c r="T382" s="73"/>
      <c r="U382" s="73"/>
      <c r="V382" s="73"/>
      <c r="W382" s="73"/>
      <c r="X382" s="73"/>
      <c r="Y382" s="73"/>
      <c r="Z382" s="73"/>
      <c r="AA382" s="73"/>
      <c r="AB382" s="73"/>
      <c r="AC382" s="73"/>
      <c r="AD382" s="73">
        <v>0.64124999999999999</v>
      </c>
      <c r="AE382" s="73">
        <f t="shared" si="490"/>
        <v>0.58571938000000001</v>
      </c>
      <c r="AF382" s="73">
        <v>5.4019999999999999E-2</v>
      </c>
      <c r="AG382" s="73">
        <v>0.53169938000000005</v>
      </c>
      <c r="AH382" s="73"/>
      <c r="AI382" s="73">
        <v>0</v>
      </c>
      <c r="AJ382" s="122">
        <f>VLOOKUP(C382,'[1]17'!$C$22:$AI$926,29,0)</f>
        <v>0.58571938000000001</v>
      </c>
      <c r="AK382" s="122">
        <f>VLOOKUP(C382,'[1]17'!$C$22:$AI$926,30,0)</f>
        <v>5.4019999999999999E-2</v>
      </c>
      <c r="AL382" s="122">
        <f>VLOOKUP(C382,'[1]17'!$C$22:$AI$926,31,0)</f>
        <v>0.53169938000000005</v>
      </c>
      <c r="AM382" s="122">
        <f>VLOOKUP(C382,'[1]17'!$C$22:$AI$926,32,0)</f>
        <v>0</v>
      </c>
      <c r="AN382" s="122">
        <f>VLOOKUP(C382,'[1]17'!$C$22:$AI$926,33,0)</f>
        <v>0</v>
      </c>
      <c r="AO382" s="122">
        <f t="shared" si="491"/>
        <v>0</v>
      </c>
      <c r="AP382" s="122">
        <f t="shared" si="492"/>
        <v>0</v>
      </c>
      <c r="AQ382" s="122">
        <f t="shared" si="493"/>
        <v>0</v>
      </c>
      <c r="AR382" s="122">
        <f t="shared" si="494"/>
        <v>0</v>
      </c>
      <c r="AS382" s="122">
        <f t="shared" si="495"/>
        <v>0</v>
      </c>
      <c r="AT382" s="73"/>
      <c r="AU382" s="73"/>
      <c r="AV382" s="73"/>
      <c r="AW382" s="73"/>
      <c r="AX382" s="73"/>
      <c r="AY382" s="73"/>
      <c r="AZ382" s="73"/>
      <c r="BA382" s="73"/>
      <c r="BB382" s="73"/>
      <c r="BC382" s="73"/>
    </row>
    <row r="383" spans="1:55" s="90" customFormat="1" ht="124.35" x14ac:dyDescent="0.3">
      <c r="A383" s="106" t="s">
        <v>1660</v>
      </c>
      <c r="B383" s="107" t="s">
        <v>1773</v>
      </c>
      <c r="C383" s="108" t="s">
        <v>1334</v>
      </c>
      <c r="D383" s="73">
        <v>0.57009600000000005</v>
      </c>
      <c r="E383" s="73">
        <v>4.9236000000000002E-2</v>
      </c>
      <c r="F383" s="73">
        <v>4.9236000000000002E-2</v>
      </c>
      <c r="G383" s="73">
        <v>0</v>
      </c>
      <c r="H383" s="73">
        <v>0</v>
      </c>
      <c r="I383" s="73">
        <v>0</v>
      </c>
      <c r="J383" s="122">
        <f>VLOOKUP(C383,'[1]17'!$C$22:$N$926,8,0)</f>
        <v>0</v>
      </c>
      <c r="K383" s="122">
        <f>VLOOKUP(C383,'[1]17'!$C$22:$N$926,9,0)</f>
        <v>0</v>
      </c>
      <c r="L383" s="122">
        <f>VLOOKUP(C383,'[1]17'!$C$22:$N$926,10,0)</f>
        <v>0</v>
      </c>
      <c r="M383" s="122">
        <f>VLOOKUP(C383,'[1]17'!$C$22:$N$926,11,0)</f>
        <v>0</v>
      </c>
      <c r="N383" s="122">
        <f>VLOOKUP(C383,'[1]17'!$C$22:$N$926,12,0)</f>
        <v>0</v>
      </c>
      <c r="O383" s="122">
        <f t="shared" si="485"/>
        <v>4.9236000000000002E-2</v>
      </c>
      <c r="P383" s="122">
        <f t="shared" si="486"/>
        <v>4.9236000000000002E-2</v>
      </c>
      <c r="Q383" s="122">
        <f t="shared" si="487"/>
        <v>0</v>
      </c>
      <c r="R383" s="122">
        <f t="shared" si="488"/>
        <v>0</v>
      </c>
      <c r="S383" s="122">
        <f t="shared" si="489"/>
        <v>0</v>
      </c>
      <c r="T383" s="73"/>
      <c r="U383" s="73"/>
      <c r="V383" s="73"/>
      <c r="W383" s="73"/>
      <c r="X383" s="73"/>
      <c r="Y383" s="73"/>
      <c r="Z383" s="73"/>
      <c r="AA383" s="73"/>
      <c r="AB383" s="73"/>
      <c r="AC383" s="73"/>
      <c r="AD383" s="73">
        <v>0.44602999999999998</v>
      </c>
      <c r="AE383" s="73">
        <f t="shared" si="490"/>
        <v>0</v>
      </c>
      <c r="AF383" s="73"/>
      <c r="AG383" s="73"/>
      <c r="AH383" s="73"/>
      <c r="AI383" s="73">
        <v>0</v>
      </c>
      <c r="AJ383" s="122">
        <f>VLOOKUP(C383,'[1]17'!$C$22:$AI$926,29,0)</f>
        <v>0</v>
      </c>
      <c r="AK383" s="122">
        <f>VLOOKUP(C383,'[1]17'!$C$22:$AI$926,30,0)</f>
        <v>0</v>
      </c>
      <c r="AL383" s="122">
        <f>VLOOKUP(C383,'[1]17'!$C$22:$AI$926,31,0)</f>
        <v>0</v>
      </c>
      <c r="AM383" s="122">
        <f>VLOOKUP(C383,'[1]17'!$C$22:$AI$926,32,0)</f>
        <v>0</v>
      </c>
      <c r="AN383" s="122">
        <f>VLOOKUP(C383,'[1]17'!$C$22:$AI$926,33,0)</f>
        <v>0</v>
      </c>
      <c r="AO383" s="122">
        <f t="shared" si="491"/>
        <v>0</v>
      </c>
      <c r="AP383" s="122">
        <f t="shared" si="492"/>
        <v>0</v>
      </c>
      <c r="AQ383" s="122">
        <f t="shared" si="493"/>
        <v>0</v>
      </c>
      <c r="AR383" s="122">
        <f t="shared" si="494"/>
        <v>0</v>
      </c>
      <c r="AS383" s="122">
        <f t="shared" si="495"/>
        <v>0</v>
      </c>
      <c r="AT383" s="73"/>
      <c r="AU383" s="73"/>
      <c r="AV383" s="73"/>
      <c r="AW383" s="73"/>
      <c r="AX383" s="73"/>
      <c r="AY383" s="73"/>
      <c r="AZ383" s="73"/>
      <c r="BA383" s="73"/>
      <c r="BB383" s="73"/>
      <c r="BC383" s="73"/>
    </row>
    <row r="384" spans="1:55" s="90" customFormat="1" ht="62.2" x14ac:dyDescent="0.3">
      <c r="A384" s="106" t="s">
        <v>1660</v>
      </c>
      <c r="B384" s="107" t="s">
        <v>883</v>
      </c>
      <c r="C384" s="108" t="s">
        <v>1335</v>
      </c>
      <c r="D384" s="73">
        <v>0.37377600000000005</v>
      </c>
      <c r="E384" s="73">
        <v>3.1488000000000002E-2</v>
      </c>
      <c r="F384" s="73">
        <v>3.1488000000000002E-2</v>
      </c>
      <c r="G384" s="73">
        <v>0</v>
      </c>
      <c r="H384" s="73">
        <v>0</v>
      </c>
      <c r="I384" s="73">
        <v>0</v>
      </c>
      <c r="J384" s="122">
        <f>VLOOKUP(C384,'[1]17'!$C$22:$N$926,8,0)</f>
        <v>0</v>
      </c>
      <c r="K384" s="122">
        <f>VLOOKUP(C384,'[1]17'!$C$22:$N$926,9,0)</f>
        <v>0</v>
      </c>
      <c r="L384" s="122">
        <f>VLOOKUP(C384,'[1]17'!$C$22:$N$926,10,0)</f>
        <v>0</v>
      </c>
      <c r="M384" s="122">
        <f>VLOOKUP(C384,'[1]17'!$C$22:$N$926,11,0)</f>
        <v>0</v>
      </c>
      <c r="N384" s="122">
        <f>VLOOKUP(C384,'[1]17'!$C$22:$N$926,12,0)</f>
        <v>0</v>
      </c>
      <c r="O384" s="122">
        <f t="shared" si="485"/>
        <v>3.1488000000000002E-2</v>
      </c>
      <c r="P384" s="122">
        <f t="shared" si="486"/>
        <v>3.1488000000000002E-2</v>
      </c>
      <c r="Q384" s="122">
        <f t="shared" si="487"/>
        <v>0</v>
      </c>
      <c r="R384" s="122">
        <f t="shared" si="488"/>
        <v>0</v>
      </c>
      <c r="S384" s="122">
        <f t="shared" si="489"/>
        <v>0</v>
      </c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>
        <v>0.31147999999999998</v>
      </c>
      <c r="AE384" s="73">
        <f t="shared" si="490"/>
        <v>0.12800944</v>
      </c>
      <c r="AF384" s="73">
        <v>2.6239999999999999E-2</v>
      </c>
      <c r="AG384" s="73">
        <v>0.10176944</v>
      </c>
      <c r="AH384" s="73"/>
      <c r="AI384" s="73">
        <v>0</v>
      </c>
      <c r="AJ384" s="122">
        <f>VLOOKUP(C384,'[1]17'!$C$22:$AI$926,29,0)</f>
        <v>0.12800944</v>
      </c>
      <c r="AK384" s="122">
        <f>VLOOKUP(C384,'[1]17'!$C$22:$AI$926,30,0)</f>
        <v>2.6239999999999999E-2</v>
      </c>
      <c r="AL384" s="122">
        <f>VLOOKUP(C384,'[1]17'!$C$22:$AI$926,31,0)</f>
        <v>0.10176944</v>
      </c>
      <c r="AM384" s="122">
        <f>VLOOKUP(C384,'[1]17'!$C$22:$AI$926,32,0)</f>
        <v>0</v>
      </c>
      <c r="AN384" s="122">
        <f>VLOOKUP(C384,'[1]17'!$C$22:$AI$926,33,0)</f>
        <v>0</v>
      </c>
      <c r="AO384" s="122">
        <f t="shared" si="491"/>
        <v>0</v>
      </c>
      <c r="AP384" s="122">
        <f t="shared" si="492"/>
        <v>0</v>
      </c>
      <c r="AQ384" s="122">
        <f t="shared" si="493"/>
        <v>0</v>
      </c>
      <c r="AR384" s="122">
        <f t="shared" si="494"/>
        <v>0</v>
      </c>
      <c r="AS384" s="122">
        <f t="shared" si="495"/>
        <v>0</v>
      </c>
      <c r="AT384" s="73"/>
      <c r="AU384" s="73"/>
      <c r="AV384" s="73"/>
      <c r="AW384" s="73"/>
      <c r="AX384" s="73"/>
      <c r="AY384" s="73"/>
      <c r="AZ384" s="73"/>
      <c r="BA384" s="73"/>
      <c r="BB384" s="73"/>
      <c r="BC384" s="73"/>
    </row>
    <row r="385" spans="1:55" s="90" customFormat="1" ht="62.2" x14ac:dyDescent="0.3">
      <c r="A385" s="106" t="s">
        <v>1661</v>
      </c>
      <c r="B385" s="107" t="s">
        <v>884</v>
      </c>
      <c r="C385" s="108" t="s">
        <v>1336</v>
      </c>
      <c r="D385" s="73">
        <v>0.89996399999999999</v>
      </c>
      <c r="E385" s="73">
        <v>4.0052940000000002E-2</v>
      </c>
      <c r="F385" s="73">
        <v>0</v>
      </c>
      <c r="G385" s="73">
        <v>0</v>
      </c>
      <c r="H385" s="73">
        <v>0</v>
      </c>
      <c r="I385" s="73">
        <v>4.0052940000000002E-2</v>
      </c>
      <c r="J385" s="122">
        <f>VLOOKUP(C385,'[1]17'!$C$22:$N$926,8,0)</f>
        <v>1.7632163999999999E-2</v>
      </c>
      <c r="K385" s="122">
        <f>VLOOKUP(C385,'[1]17'!$C$22:$N$926,9,0)</f>
        <v>0</v>
      </c>
      <c r="L385" s="122">
        <f>VLOOKUP(C385,'[1]17'!$C$22:$N$926,10,0)</f>
        <v>0</v>
      </c>
      <c r="M385" s="122">
        <f>VLOOKUP(C385,'[1]17'!$C$22:$N$926,11,0)</f>
        <v>0</v>
      </c>
      <c r="N385" s="122">
        <f>VLOOKUP(C385,'[1]17'!$C$22:$N$926,12,0)</f>
        <v>1.7632164000000002E-2</v>
      </c>
      <c r="O385" s="122">
        <f t="shared" si="485"/>
        <v>2.2420776000000003E-2</v>
      </c>
      <c r="P385" s="122">
        <f t="shared" si="486"/>
        <v>0</v>
      </c>
      <c r="Q385" s="122">
        <f t="shared" si="487"/>
        <v>0</v>
      </c>
      <c r="R385" s="122">
        <f t="shared" si="488"/>
        <v>0</v>
      </c>
      <c r="S385" s="122">
        <f t="shared" si="489"/>
        <v>2.2420776E-2</v>
      </c>
      <c r="T385" s="73"/>
      <c r="U385" s="73"/>
      <c r="V385" s="73"/>
      <c r="W385" s="73"/>
      <c r="X385" s="73"/>
      <c r="Y385" s="73"/>
      <c r="Z385" s="73"/>
      <c r="AA385" s="73"/>
      <c r="AB385" s="73"/>
      <c r="AC385" s="73"/>
      <c r="AD385" s="73">
        <v>0.74997000000000003</v>
      </c>
      <c r="AE385" s="73">
        <f t="shared" si="490"/>
        <v>0.12852543</v>
      </c>
      <c r="AF385" s="73">
        <v>9.5147979999999993E-2</v>
      </c>
      <c r="AG385" s="73"/>
      <c r="AH385" s="73"/>
      <c r="AI385" s="73">
        <v>3.3377450000000003E-2</v>
      </c>
      <c r="AJ385" s="122">
        <f>VLOOKUP(C385,'[1]17'!$C$22:$AI$926,29,0)</f>
        <v>1.469347E-2</v>
      </c>
      <c r="AK385" s="122">
        <f>VLOOKUP(C385,'[1]17'!$C$22:$AI$926,30,0)</f>
        <v>0</v>
      </c>
      <c r="AL385" s="122">
        <f>VLOOKUP(C385,'[1]17'!$C$22:$AI$926,31,0)</f>
        <v>0</v>
      </c>
      <c r="AM385" s="122">
        <f>VLOOKUP(C385,'[1]17'!$C$22:$AI$926,32,0)</f>
        <v>0</v>
      </c>
      <c r="AN385" s="122">
        <f>VLOOKUP(C385,'[1]17'!$C$22:$AI$926,33,0)</f>
        <v>1.4693470000000002E-2</v>
      </c>
      <c r="AO385" s="122">
        <f t="shared" si="491"/>
        <v>0.11383196</v>
      </c>
      <c r="AP385" s="122">
        <f t="shared" si="492"/>
        <v>9.5147979999999993E-2</v>
      </c>
      <c r="AQ385" s="122">
        <f t="shared" si="493"/>
        <v>0</v>
      </c>
      <c r="AR385" s="122">
        <f t="shared" si="494"/>
        <v>0</v>
      </c>
      <c r="AS385" s="122">
        <f t="shared" si="495"/>
        <v>1.8683980000000003E-2</v>
      </c>
      <c r="AT385" s="73"/>
      <c r="AU385" s="73"/>
      <c r="AV385" s="73"/>
      <c r="AW385" s="73"/>
      <c r="AX385" s="73"/>
      <c r="AY385" s="73"/>
      <c r="AZ385" s="73"/>
      <c r="BA385" s="73"/>
      <c r="BB385" s="73"/>
      <c r="BC385" s="73"/>
    </row>
    <row r="386" spans="1:55" s="90" customFormat="1" ht="62.2" x14ac:dyDescent="0.3">
      <c r="A386" s="106" t="s">
        <v>1660</v>
      </c>
      <c r="B386" s="107" t="s">
        <v>885</v>
      </c>
      <c r="C386" s="108" t="s">
        <v>1337</v>
      </c>
      <c r="D386" s="73">
        <v>0.53523599999999993</v>
      </c>
      <c r="E386" s="73">
        <v>4.9236000000000002E-2</v>
      </c>
      <c r="F386" s="73">
        <v>4.9236000000000002E-2</v>
      </c>
      <c r="G386" s="73">
        <v>0</v>
      </c>
      <c r="H386" s="73">
        <v>0</v>
      </c>
      <c r="I386" s="73">
        <v>0</v>
      </c>
      <c r="J386" s="122">
        <f>VLOOKUP(C386,'[1]17'!$C$22:$N$926,8,0)</f>
        <v>0</v>
      </c>
      <c r="K386" s="122">
        <f>VLOOKUP(C386,'[1]17'!$C$22:$N$926,9,0)</f>
        <v>0</v>
      </c>
      <c r="L386" s="122">
        <f>VLOOKUP(C386,'[1]17'!$C$22:$N$926,10,0)</f>
        <v>0</v>
      </c>
      <c r="M386" s="122">
        <f>VLOOKUP(C386,'[1]17'!$C$22:$N$926,11,0)</f>
        <v>0</v>
      </c>
      <c r="N386" s="122">
        <f>VLOOKUP(C386,'[1]17'!$C$22:$N$926,12,0)</f>
        <v>0</v>
      </c>
      <c r="O386" s="122">
        <f t="shared" si="485"/>
        <v>4.9236000000000002E-2</v>
      </c>
      <c r="P386" s="122">
        <f t="shared" si="486"/>
        <v>4.9236000000000002E-2</v>
      </c>
      <c r="Q386" s="122">
        <f t="shared" si="487"/>
        <v>0</v>
      </c>
      <c r="R386" s="122">
        <f t="shared" si="488"/>
        <v>0</v>
      </c>
      <c r="S386" s="122">
        <f t="shared" si="489"/>
        <v>0</v>
      </c>
      <c r="T386" s="73"/>
      <c r="U386" s="73"/>
      <c r="V386" s="73"/>
      <c r="W386" s="73"/>
      <c r="X386" s="73"/>
      <c r="Y386" s="73"/>
      <c r="Z386" s="73"/>
      <c r="AA386" s="73"/>
      <c r="AB386" s="73"/>
      <c r="AC386" s="73"/>
      <c r="AD386" s="73">
        <v>0.44602999999999998</v>
      </c>
      <c r="AE386" s="73">
        <f t="shared" si="490"/>
        <v>0</v>
      </c>
      <c r="AF386" s="73"/>
      <c r="AG386" s="73"/>
      <c r="AH386" s="73"/>
      <c r="AI386" s="73">
        <v>0</v>
      </c>
      <c r="AJ386" s="122">
        <f>VLOOKUP(C386,'[1]17'!$C$22:$AI$926,29,0)</f>
        <v>0</v>
      </c>
      <c r="AK386" s="122">
        <f>VLOOKUP(C386,'[1]17'!$C$22:$AI$926,30,0)</f>
        <v>0</v>
      </c>
      <c r="AL386" s="122">
        <f>VLOOKUP(C386,'[1]17'!$C$22:$AI$926,31,0)</f>
        <v>0</v>
      </c>
      <c r="AM386" s="122">
        <f>VLOOKUP(C386,'[1]17'!$C$22:$AI$926,32,0)</f>
        <v>0</v>
      </c>
      <c r="AN386" s="122">
        <f>VLOOKUP(C386,'[1]17'!$C$22:$AI$926,33,0)</f>
        <v>0</v>
      </c>
      <c r="AO386" s="122">
        <f t="shared" si="491"/>
        <v>0</v>
      </c>
      <c r="AP386" s="122">
        <f t="shared" si="492"/>
        <v>0</v>
      </c>
      <c r="AQ386" s="122">
        <f t="shared" si="493"/>
        <v>0</v>
      </c>
      <c r="AR386" s="122">
        <f t="shared" si="494"/>
        <v>0</v>
      </c>
      <c r="AS386" s="122">
        <f t="shared" si="495"/>
        <v>0</v>
      </c>
      <c r="AT386" s="73"/>
      <c r="AU386" s="73"/>
      <c r="AV386" s="73"/>
      <c r="AW386" s="73"/>
      <c r="AX386" s="73"/>
      <c r="AY386" s="73"/>
      <c r="AZ386" s="73"/>
      <c r="BA386" s="73"/>
      <c r="BB386" s="73"/>
      <c r="BC386" s="73"/>
    </row>
    <row r="387" spans="1:55" s="90" customFormat="1" ht="77.7" x14ac:dyDescent="0.3">
      <c r="A387" s="106" t="s">
        <v>1660</v>
      </c>
      <c r="B387" s="107" t="s">
        <v>1774</v>
      </c>
      <c r="C387" s="108" t="s">
        <v>1338</v>
      </c>
      <c r="D387" s="73">
        <v>0.24299999999999999</v>
      </c>
      <c r="E387" s="73">
        <v>4.9236000000000002E-2</v>
      </c>
      <c r="F387" s="73">
        <v>4.9236000000000002E-2</v>
      </c>
      <c r="G387" s="73">
        <v>0</v>
      </c>
      <c r="H387" s="73">
        <v>0</v>
      </c>
      <c r="I387" s="73">
        <v>0</v>
      </c>
      <c r="J387" s="122">
        <f>VLOOKUP(C387,'[1]17'!$C$22:$N$926,8,0)</f>
        <v>0</v>
      </c>
      <c r="K387" s="122">
        <f>VLOOKUP(C387,'[1]17'!$C$22:$N$926,9,0)</f>
        <v>0</v>
      </c>
      <c r="L387" s="122">
        <f>VLOOKUP(C387,'[1]17'!$C$22:$N$926,10,0)</f>
        <v>0</v>
      </c>
      <c r="M387" s="122">
        <f>VLOOKUP(C387,'[1]17'!$C$22:$N$926,11,0)</f>
        <v>0</v>
      </c>
      <c r="N387" s="122">
        <f>VLOOKUP(C387,'[1]17'!$C$22:$N$926,12,0)</f>
        <v>0</v>
      </c>
      <c r="O387" s="122">
        <f t="shared" si="485"/>
        <v>4.9236000000000002E-2</v>
      </c>
      <c r="P387" s="122">
        <f t="shared" si="486"/>
        <v>4.9236000000000002E-2</v>
      </c>
      <c r="Q387" s="122">
        <f t="shared" si="487"/>
        <v>0</v>
      </c>
      <c r="R387" s="122">
        <f t="shared" si="488"/>
        <v>0</v>
      </c>
      <c r="S387" s="122">
        <f t="shared" si="489"/>
        <v>0</v>
      </c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>
        <v>0.22275000000000003</v>
      </c>
      <c r="AE387" s="73">
        <f t="shared" si="490"/>
        <v>0</v>
      </c>
      <c r="AF387" s="73"/>
      <c r="AG387" s="73"/>
      <c r="AH387" s="73"/>
      <c r="AI387" s="73">
        <v>0</v>
      </c>
      <c r="AJ387" s="122">
        <f>VLOOKUP(C387,'[1]17'!$C$22:$AI$926,29,0)</f>
        <v>0</v>
      </c>
      <c r="AK387" s="122">
        <f>VLOOKUP(C387,'[1]17'!$C$22:$AI$926,30,0)</f>
        <v>0</v>
      </c>
      <c r="AL387" s="122">
        <f>VLOOKUP(C387,'[1]17'!$C$22:$AI$926,31,0)</f>
        <v>0</v>
      </c>
      <c r="AM387" s="122">
        <f>VLOOKUP(C387,'[1]17'!$C$22:$AI$926,32,0)</f>
        <v>0</v>
      </c>
      <c r="AN387" s="122">
        <f>VLOOKUP(C387,'[1]17'!$C$22:$AI$926,33,0)</f>
        <v>0</v>
      </c>
      <c r="AO387" s="122">
        <f t="shared" si="491"/>
        <v>0</v>
      </c>
      <c r="AP387" s="122">
        <f t="shared" si="492"/>
        <v>0</v>
      </c>
      <c r="AQ387" s="122">
        <f t="shared" si="493"/>
        <v>0</v>
      </c>
      <c r="AR387" s="122">
        <f t="shared" si="494"/>
        <v>0</v>
      </c>
      <c r="AS387" s="122">
        <f t="shared" si="495"/>
        <v>0</v>
      </c>
      <c r="AT387" s="73"/>
      <c r="AU387" s="73"/>
      <c r="AV387" s="73"/>
      <c r="AW387" s="73"/>
      <c r="AX387" s="73"/>
      <c r="AY387" s="73"/>
      <c r="AZ387" s="73"/>
      <c r="BA387" s="73"/>
      <c r="BB387" s="73"/>
      <c r="BC387" s="73"/>
    </row>
    <row r="388" spans="1:55" s="90" customFormat="1" ht="62.2" x14ac:dyDescent="0.3">
      <c r="A388" s="106" t="s">
        <v>1660</v>
      </c>
      <c r="B388" s="107" t="s">
        <v>1775</v>
      </c>
      <c r="C388" s="108" t="s">
        <v>1339</v>
      </c>
      <c r="D388" s="73">
        <v>0.53523599999999993</v>
      </c>
      <c r="E388" s="73">
        <v>4.9236000000000002E-2</v>
      </c>
      <c r="F388" s="73">
        <v>4.9236000000000002E-2</v>
      </c>
      <c r="G388" s="73">
        <v>0</v>
      </c>
      <c r="H388" s="73">
        <v>0</v>
      </c>
      <c r="I388" s="73">
        <v>0</v>
      </c>
      <c r="J388" s="122">
        <f>VLOOKUP(C388,'[1]17'!$C$22:$N$926,8,0)</f>
        <v>0</v>
      </c>
      <c r="K388" s="122">
        <f>VLOOKUP(C388,'[1]17'!$C$22:$N$926,9,0)</f>
        <v>0</v>
      </c>
      <c r="L388" s="122">
        <f>VLOOKUP(C388,'[1]17'!$C$22:$N$926,10,0)</f>
        <v>0</v>
      </c>
      <c r="M388" s="122">
        <f>VLOOKUP(C388,'[1]17'!$C$22:$N$926,11,0)</f>
        <v>0</v>
      </c>
      <c r="N388" s="122">
        <f>VLOOKUP(C388,'[1]17'!$C$22:$N$926,12,0)</f>
        <v>0</v>
      </c>
      <c r="O388" s="122">
        <f t="shared" si="485"/>
        <v>4.9236000000000002E-2</v>
      </c>
      <c r="P388" s="122">
        <f t="shared" si="486"/>
        <v>4.9236000000000002E-2</v>
      </c>
      <c r="Q388" s="122">
        <f t="shared" si="487"/>
        <v>0</v>
      </c>
      <c r="R388" s="122">
        <f t="shared" si="488"/>
        <v>0</v>
      </c>
      <c r="S388" s="122">
        <f t="shared" si="489"/>
        <v>0</v>
      </c>
      <c r="T388" s="73"/>
      <c r="U388" s="73"/>
      <c r="V388" s="73"/>
      <c r="W388" s="73"/>
      <c r="X388" s="73"/>
      <c r="Y388" s="73"/>
      <c r="Z388" s="73"/>
      <c r="AA388" s="73"/>
      <c r="AB388" s="73"/>
      <c r="AC388" s="73"/>
      <c r="AD388" s="73">
        <v>0.44602999999999998</v>
      </c>
      <c r="AE388" s="73">
        <f t="shared" si="490"/>
        <v>0</v>
      </c>
      <c r="AF388" s="73"/>
      <c r="AG388" s="73"/>
      <c r="AH388" s="73"/>
      <c r="AI388" s="73">
        <v>0</v>
      </c>
      <c r="AJ388" s="122">
        <f>VLOOKUP(C388,'[1]17'!$C$22:$AI$926,29,0)</f>
        <v>0</v>
      </c>
      <c r="AK388" s="122">
        <f>VLOOKUP(C388,'[1]17'!$C$22:$AI$926,30,0)</f>
        <v>0</v>
      </c>
      <c r="AL388" s="122">
        <f>VLOOKUP(C388,'[1]17'!$C$22:$AI$926,31,0)</f>
        <v>0</v>
      </c>
      <c r="AM388" s="122">
        <f>VLOOKUP(C388,'[1]17'!$C$22:$AI$926,32,0)</f>
        <v>0</v>
      </c>
      <c r="AN388" s="122">
        <f>VLOOKUP(C388,'[1]17'!$C$22:$AI$926,33,0)</f>
        <v>0</v>
      </c>
      <c r="AO388" s="122">
        <f t="shared" si="491"/>
        <v>0</v>
      </c>
      <c r="AP388" s="122">
        <f t="shared" si="492"/>
        <v>0</v>
      </c>
      <c r="AQ388" s="122">
        <f t="shared" si="493"/>
        <v>0</v>
      </c>
      <c r="AR388" s="122">
        <f t="shared" si="494"/>
        <v>0</v>
      </c>
      <c r="AS388" s="122">
        <f t="shared" si="495"/>
        <v>0</v>
      </c>
      <c r="AT388" s="73"/>
      <c r="AU388" s="73"/>
      <c r="AV388" s="73"/>
      <c r="AW388" s="73"/>
      <c r="AX388" s="73"/>
      <c r="AY388" s="73"/>
      <c r="AZ388" s="73"/>
      <c r="BA388" s="73"/>
      <c r="BB388" s="73"/>
      <c r="BC388" s="73"/>
    </row>
    <row r="389" spans="1:55" s="90" customFormat="1" ht="93.25" x14ac:dyDescent="0.3">
      <c r="A389" s="106" t="s">
        <v>1660</v>
      </c>
      <c r="B389" s="107" t="s">
        <v>886</v>
      </c>
      <c r="C389" s="108" t="s">
        <v>1340</v>
      </c>
      <c r="D389" s="73">
        <v>0.37377600000000005</v>
      </c>
      <c r="E389" s="73">
        <v>0.26913483599999999</v>
      </c>
      <c r="F389" s="73">
        <v>3.1488000000000002E-2</v>
      </c>
      <c r="G389" s="73">
        <v>0</v>
      </c>
      <c r="H389" s="73">
        <v>0.23268</v>
      </c>
      <c r="I389" s="73">
        <v>4.9668359999999996E-3</v>
      </c>
      <c r="J389" s="122">
        <f>VLOOKUP(C389,'[1]17'!$C$22:$N$926,8,0)</f>
        <v>0.23764683599999997</v>
      </c>
      <c r="K389" s="122">
        <f>VLOOKUP(C389,'[1]17'!$C$22:$N$926,9,0)</f>
        <v>0</v>
      </c>
      <c r="L389" s="122">
        <f>VLOOKUP(C389,'[1]17'!$C$22:$N$926,10,0)</f>
        <v>0</v>
      </c>
      <c r="M389" s="122">
        <f>VLOOKUP(C389,'[1]17'!$C$22:$N$926,11,0)</f>
        <v>0.23268</v>
      </c>
      <c r="N389" s="122">
        <f>VLOOKUP(C389,'[1]17'!$C$22:$N$926,12,0)</f>
        <v>4.9668359999999996E-3</v>
      </c>
      <c r="O389" s="122">
        <f t="shared" si="485"/>
        <v>3.1488000000000016E-2</v>
      </c>
      <c r="P389" s="122">
        <f t="shared" si="486"/>
        <v>3.1488000000000002E-2</v>
      </c>
      <c r="Q389" s="122">
        <f t="shared" si="487"/>
        <v>0</v>
      </c>
      <c r="R389" s="122">
        <f t="shared" si="488"/>
        <v>0</v>
      </c>
      <c r="S389" s="122">
        <f t="shared" si="489"/>
        <v>0</v>
      </c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>
        <v>0.31147999999999998</v>
      </c>
      <c r="AE389" s="73">
        <f t="shared" si="490"/>
        <v>0.24108784999999999</v>
      </c>
      <c r="AF389" s="73">
        <v>2.6239999999999999E-2</v>
      </c>
      <c r="AG389" s="73">
        <v>0.21070881999999999</v>
      </c>
      <c r="AH389" s="73"/>
      <c r="AI389" s="73">
        <v>4.1390300000000001E-3</v>
      </c>
      <c r="AJ389" s="122">
        <f>VLOOKUP(C389,'[1]17'!$C$22:$AI$926,29,0)</f>
        <v>0.24108784999999999</v>
      </c>
      <c r="AK389" s="122">
        <f>VLOOKUP(C389,'[1]17'!$C$22:$AI$926,30,0)</f>
        <v>2.6239999999999999E-2</v>
      </c>
      <c r="AL389" s="122">
        <f>VLOOKUP(C389,'[1]17'!$C$22:$AI$926,31,0)</f>
        <v>0.21070881999999999</v>
      </c>
      <c r="AM389" s="122">
        <f>VLOOKUP(C389,'[1]17'!$C$22:$AI$926,32,0)</f>
        <v>0</v>
      </c>
      <c r="AN389" s="122">
        <f>VLOOKUP(C389,'[1]17'!$C$22:$AI$926,33,0)</f>
        <v>4.1390300000000001E-3</v>
      </c>
      <c r="AO389" s="122">
        <f t="shared" si="491"/>
        <v>0</v>
      </c>
      <c r="AP389" s="122">
        <f t="shared" si="492"/>
        <v>0</v>
      </c>
      <c r="AQ389" s="122">
        <f t="shared" si="493"/>
        <v>0</v>
      </c>
      <c r="AR389" s="122">
        <f t="shared" si="494"/>
        <v>0</v>
      </c>
      <c r="AS389" s="122">
        <f t="shared" si="495"/>
        <v>0</v>
      </c>
      <c r="AT389" s="73"/>
      <c r="AU389" s="73"/>
      <c r="AV389" s="73"/>
      <c r="AW389" s="73"/>
      <c r="AX389" s="73"/>
      <c r="AY389" s="73"/>
      <c r="AZ389" s="73"/>
      <c r="BA389" s="73"/>
      <c r="BB389" s="73"/>
      <c r="BC389" s="73"/>
    </row>
    <row r="390" spans="1:55" s="90" customFormat="1" ht="108.8" x14ac:dyDescent="0.3">
      <c r="A390" s="106" t="s">
        <v>1660</v>
      </c>
      <c r="B390" s="107" t="s">
        <v>887</v>
      </c>
      <c r="C390" s="108" t="s">
        <v>1341</v>
      </c>
      <c r="D390" s="73">
        <v>0.58447199999999999</v>
      </c>
      <c r="E390" s="73">
        <v>0.39393198000000001</v>
      </c>
      <c r="F390" s="73">
        <v>0</v>
      </c>
      <c r="G390" s="73">
        <v>0</v>
      </c>
      <c r="H390" s="73">
        <v>0.36792000000000002</v>
      </c>
      <c r="I390" s="73">
        <v>2.6011979999999997E-2</v>
      </c>
      <c r="J390" s="122">
        <f>VLOOKUP(C390,'[1]17'!$C$22:$N$926,8,0)</f>
        <v>0.379371024</v>
      </c>
      <c r="K390" s="122">
        <f>VLOOKUP(C390,'[1]17'!$C$22:$N$926,9,0)</f>
        <v>0</v>
      </c>
      <c r="L390" s="122">
        <f>VLOOKUP(C390,'[1]17'!$C$22:$N$926,10,0)</f>
        <v>0</v>
      </c>
      <c r="M390" s="122">
        <f>VLOOKUP(C390,'[1]17'!$C$22:$N$926,11,0)</f>
        <v>0.36792000000000002</v>
      </c>
      <c r="N390" s="122">
        <f>VLOOKUP(C390,'[1]17'!$C$22:$N$926,12,0)</f>
        <v>1.1451024000000001E-2</v>
      </c>
      <c r="O390" s="122">
        <f t="shared" si="485"/>
        <v>1.4560956000000014E-2</v>
      </c>
      <c r="P390" s="122">
        <f t="shared" si="486"/>
        <v>0</v>
      </c>
      <c r="Q390" s="122">
        <f t="shared" si="487"/>
        <v>0</v>
      </c>
      <c r="R390" s="122">
        <f t="shared" si="488"/>
        <v>0</v>
      </c>
      <c r="S390" s="122">
        <f t="shared" si="489"/>
        <v>1.4560955999999996E-2</v>
      </c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>
        <v>0.48705999999999999</v>
      </c>
      <c r="AE390" s="73">
        <f t="shared" si="490"/>
        <v>0.37288256999999997</v>
      </c>
      <c r="AF390" s="73"/>
      <c r="AG390" s="73">
        <v>0.35120591999999995</v>
      </c>
      <c r="AH390" s="73"/>
      <c r="AI390" s="73">
        <v>2.1676649999999999E-2</v>
      </c>
      <c r="AJ390" s="122">
        <f>VLOOKUP(C390,'[1]17'!$C$22:$AI$926,29,0)</f>
        <v>0.36074844</v>
      </c>
      <c r="AK390" s="122">
        <f>VLOOKUP(C390,'[1]17'!$C$22:$AI$926,30,0)</f>
        <v>0</v>
      </c>
      <c r="AL390" s="122">
        <f>VLOOKUP(C390,'[1]17'!$C$22:$AI$926,31,0)</f>
        <v>0.35120592</v>
      </c>
      <c r="AM390" s="122">
        <f>VLOOKUP(C390,'[1]17'!$C$22:$AI$926,32,0)</f>
        <v>0</v>
      </c>
      <c r="AN390" s="122">
        <f>VLOOKUP(C390,'[1]17'!$C$22:$AI$926,33,0)</f>
        <v>9.5425200000000005E-3</v>
      </c>
      <c r="AO390" s="122">
        <f t="shared" si="491"/>
        <v>1.2134129999999965E-2</v>
      </c>
      <c r="AP390" s="122">
        <f t="shared" si="492"/>
        <v>0</v>
      </c>
      <c r="AQ390" s="122">
        <f t="shared" si="493"/>
        <v>0</v>
      </c>
      <c r="AR390" s="122">
        <f t="shared" si="494"/>
        <v>0</v>
      </c>
      <c r="AS390" s="122">
        <f t="shared" si="495"/>
        <v>1.2134129999999998E-2</v>
      </c>
      <c r="AT390" s="73"/>
      <c r="AU390" s="73"/>
      <c r="AV390" s="73"/>
      <c r="AW390" s="73"/>
      <c r="AX390" s="73"/>
      <c r="AY390" s="73"/>
      <c r="AZ390" s="73"/>
      <c r="BA390" s="73"/>
      <c r="BB390" s="73"/>
      <c r="BC390" s="73"/>
    </row>
    <row r="391" spans="1:55" s="90" customFormat="1" ht="77.7" x14ac:dyDescent="0.3">
      <c r="A391" s="106" t="s">
        <v>1661</v>
      </c>
      <c r="B391" s="107" t="s">
        <v>1776</v>
      </c>
      <c r="C391" s="108" t="s">
        <v>1342</v>
      </c>
      <c r="D391" s="73">
        <v>0</v>
      </c>
      <c r="E391" s="73">
        <v>9.6204000000000012E-3</v>
      </c>
      <c r="F391" s="73">
        <v>0</v>
      </c>
      <c r="G391" s="73">
        <v>0</v>
      </c>
      <c r="H391" s="73">
        <v>0</v>
      </c>
      <c r="I391" s="73">
        <v>9.6204000000000012E-3</v>
      </c>
      <c r="J391" s="122">
        <f>VLOOKUP(C391,'[1]17'!$C$22:$N$926,8,0)</f>
        <v>9.6204000000000012E-3</v>
      </c>
      <c r="K391" s="122">
        <f>VLOOKUP(C391,'[1]17'!$C$22:$N$926,9,0)</f>
        <v>0</v>
      </c>
      <c r="L391" s="122">
        <f>VLOOKUP(C391,'[1]17'!$C$22:$N$926,10,0)</f>
        <v>0</v>
      </c>
      <c r="M391" s="122">
        <f>VLOOKUP(C391,'[1]17'!$C$22:$N$926,11,0)</f>
        <v>0</v>
      </c>
      <c r="N391" s="122">
        <f>VLOOKUP(C391,'[1]17'!$C$22:$N$926,12,0)</f>
        <v>9.6204000000000012E-3</v>
      </c>
      <c r="O391" s="122">
        <f t="shared" si="485"/>
        <v>0</v>
      </c>
      <c r="P391" s="122">
        <f t="shared" si="486"/>
        <v>0</v>
      </c>
      <c r="Q391" s="122">
        <f t="shared" si="487"/>
        <v>0</v>
      </c>
      <c r="R391" s="122">
        <f t="shared" si="488"/>
        <v>0</v>
      </c>
      <c r="S391" s="122">
        <f t="shared" si="489"/>
        <v>0</v>
      </c>
      <c r="T391" s="73"/>
      <c r="U391" s="73"/>
      <c r="V391" s="73"/>
      <c r="W391" s="73"/>
      <c r="X391" s="73"/>
      <c r="Y391" s="73"/>
      <c r="Z391" s="73"/>
      <c r="AA391" s="73"/>
      <c r="AB391" s="73"/>
      <c r="AC391" s="73"/>
      <c r="AD391" s="73">
        <v>0</v>
      </c>
      <c r="AE391" s="73">
        <f t="shared" si="490"/>
        <v>8.0170000000000016E-3</v>
      </c>
      <c r="AF391" s="73"/>
      <c r="AG391" s="73"/>
      <c r="AH391" s="73"/>
      <c r="AI391" s="73">
        <v>8.0170000000000016E-3</v>
      </c>
      <c r="AJ391" s="122">
        <f>VLOOKUP(C391,'[1]17'!$C$22:$AI$926,29,0)</f>
        <v>8.0169999999999998E-3</v>
      </c>
      <c r="AK391" s="122">
        <f>VLOOKUP(C391,'[1]17'!$C$22:$AI$926,30,0)</f>
        <v>0</v>
      </c>
      <c r="AL391" s="122">
        <f>VLOOKUP(C391,'[1]17'!$C$22:$AI$926,31,0)</f>
        <v>0</v>
      </c>
      <c r="AM391" s="122">
        <f>VLOOKUP(C391,'[1]17'!$C$22:$AI$926,32,0)</f>
        <v>0</v>
      </c>
      <c r="AN391" s="122">
        <f>VLOOKUP(C391,'[1]17'!$C$22:$AI$926,33,0)</f>
        <v>8.0170000000000016E-3</v>
      </c>
      <c r="AO391" s="122">
        <f t="shared" si="491"/>
        <v>0</v>
      </c>
      <c r="AP391" s="122">
        <f t="shared" si="492"/>
        <v>0</v>
      </c>
      <c r="AQ391" s="122">
        <f t="shared" si="493"/>
        <v>0</v>
      </c>
      <c r="AR391" s="122">
        <f t="shared" si="494"/>
        <v>0</v>
      </c>
      <c r="AS391" s="122">
        <f t="shared" si="495"/>
        <v>0</v>
      </c>
      <c r="AT391" s="73"/>
      <c r="AU391" s="73"/>
      <c r="AV391" s="73"/>
      <c r="AW391" s="73"/>
      <c r="AX391" s="73"/>
      <c r="AY391" s="73"/>
      <c r="AZ391" s="73"/>
      <c r="BA391" s="73"/>
      <c r="BB391" s="73"/>
      <c r="BC391" s="73"/>
    </row>
    <row r="392" spans="1:55" s="90" customFormat="1" ht="93.25" x14ac:dyDescent="0.3">
      <c r="A392" s="106" t="s">
        <v>1660</v>
      </c>
      <c r="B392" s="107" t="s">
        <v>1777</v>
      </c>
      <c r="C392" s="108" t="s">
        <v>1343</v>
      </c>
      <c r="D392" s="73">
        <v>0</v>
      </c>
      <c r="E392" s="73">
        <v>0.20364179999999998</v>
      </c>
      <c r="F392" s="73">
        <v>0</v>
      </c>
      <c r="G392" s="73">
        <v>0</v>
      </c>
      <c r="H392" s="73">
        <v>0.20364179999999998</v>
      </c>
      <c r="I392" s="73">
        <v>0</v>
      </c>
      <c r="J392" s="122">
        <f>VLOOKUP(C392,'[1]17'!$C$22:$N$926,8,0)</f>
        <v>0.20364180000000001</v>
      </c>
      <c r="K392" s="122">
        <f>VLOOKUP(C392,'[1]17'!$C$22:$N$926,9,0)</f>
        <v>0</v>
      </c>
      <c r="L392" s="122">
        <f>VLOOKUP(C392,'[1]17'!$C$22:$N$926,10,0)</f>
        <v>0</v>
      </c>
      <c r="M392" s="122">
        <f>VLOOKUP(C392,'[1]17'!$C$22:$N$926,11,0)</f>
        <v>0.20364179999999998</v>
      </c>
      <c r="N392" s="122">
        <f>VLOOKUP(C392,'[1]17'!$C$22:$N$926,12,0)</f>
        <v>0</v>
      </c>
      <c r="O392" s="122">
        <f t="shared" si="485"/>
        <v>0</v>
      </c>
      <c r="P392" s="122">
        <f t="shared" si="486"/>
        <v>0</v>
      </c>
      <c r="Q392" s="122">
        <f t="shared" si="487"/>
        <v>0</v>
      </c>
      <c r="R392" s="122">
        <f t="shared" si="488"/>
        <v>0</v>
      </c>
      <c r="S392" s="122">
        <f t="shared" si="489"/>
        <v>0</v>
      </c>
      <c r="T392" s="73"/>
      <c r="U392" s="73"/>
      <c r="V392" s="73"/>
      <c r="W392" s="73"/>
      <c r="X392" s="73"/>
      <c r="Y392" s="73"/>
      <c r="Z392" s="73"/>
      <c r="AA392" s="73"/>
      <c r="AB392" s="73"/>
      <c r="AC392" s="73"/>
      <c r="AD392" s="73">
        <v>0</v>
      </c>
      <c r="AE392" s="73">
        <f t="shared" si="490"/>
        <v>0.26841891999999995</v>
      </c>
      <c r="AF392" s="73">
        <v>3.288E-2</v>
      </c>
      <c r="AG392" s="73">
        <v>0.23553891999999996</v>
      </c>
      <c r="AH392" s="73"/>
      <c r="AI392" s="73">
        <v>0</v>
      </c>
      <c r="AJ392" s="122">
        <f>VLOOKUP(C392,'[1]17'!$C$22:$AI$926,29,0)</f>
        <v>0.23553892000000001</v>
      </c>
      <c r="AK392" s="122">
        <f>VLOOKUP(C392,'[1]17'!$C$22:$AI$926,30,0)</f>
        <v>0</v>
      </c>
      <c r="AL392" s="122">
        <f>VLOOKUP(C392,'[1]17'!$C$22:$AI$926,31,0)</f>
        <v>0.23553892000000001</v>
      </c>
      <c r="AM392" s="122">
        <f>VLOOKUP(C392,'[1]17'!$C$22:$AI$926,32,0)</f>
        <v>0</v>
      </c>
      <c r="AN392" s="122">
        <f>VLOOKUP(C392,'[1]17'!$C$22:$AI$926,33,0)</f>
        <v>0</v>
      </c>
      <c r="AO392" s="122">
        <f t="shared" si="491"/>
        <v>3.2879999999999937E-2</v>
      </c>
      <c r="AP392" s="122">
        <f t="shared" si="492"/>
        <v>3.288E-2</v>
      </c>
      <c r="AQ392" s="122">
        <f t="shared" si="493"/>
        <v>0</v>
      </c>
      <c r="AR392" s="122">
        <f t="shared" si="494"/>
        <v>0</v>
      </c>
      <c r="AS392" s="122">
        <f t="shared" si="495"/>
        <v>0</v>
      </c>
      <c r="AT392" s="73"/>
      <c r="AU392" s="73"/>
      <c r="AV392" s="73"/>
      <c r="AW392" s="73"/>
      <c r="AX392" s="73"/>
      <c r="AY392" s="73"/>
      <c r="AZ392" s="73"/>
      <c r="BA392" s="73"/>
      <c r="BB392" s="73"/>
      <c r="BC392" s="73"/>
    </row>
    <row r="393" spans="1:55" s="90" customFormat="1" ht="77.7" x14ac:dyDescent="0.3">
      <c r="A393" s="106" t="s">
        <v>1660</v>
      </c>
      <c r="B393" s="107" t="s">
        <v>454</v>
      </c>
      <c r="C393" s="108" t="s">
        <v>541</v>
      </c>
      <c r="D393" s="73">
        <v>0</v>
      </c>
      <c r="E393" s="73">
        <v>0.24042945999999998</v>
      </c>
      <c r="F393" s="73">
        <v>0</v>
      </c>
      <c r="G393" s="73">
        <v>0.24042945999999998</v>
      </c>
      <c r="H393" s="73">
        <v>0</v>
      </c>
      <c r="I393" s="73">
        <v>0</v>
      </c>
      <c r="J393" s="122">
        <f>VLOOKUP(C393,'[1]17'!$C$22:$N$926,8,0)</f>
        <v>0.24042945999999998</v>
      </c>
      <c r="K393" s="122">
        <f>VLOOKUP(C393,'[1]17'!$C$22:$N$926,9,0)</f>
        <v>0</v>
      </c>
      <c r="L393" s="122">
        <f>VLOOKUP(C393,'[1]17'!$C$22:$N$926,10,0)</f>
        <v>0.24042945999999998</v>
      </c>
      <c r="M393" s="122">
        <f>VLOOKUP(C393,'[1]17'!$C$22:$N$926,11,0)</f>
        <v>0</v>
      </c>
      <c r="N393" s="122">
        <f>VLOOKUP(C393,'[1]17'!$C$22:$N$926,12,0)</f>
        <v>0</v>
      </c>
      <c r="O393" s="122">
        <f t="shared" si="485"/>
        <v>0</v>
      </c>
      <c r="P393" s="122">
        <f t="shared" si="486"/>
        <v>0</v>
      </c>
      <c r="Q393" s="122">
        <f t="shared" si="487"/>
        <v>0</v>
      </c>
      <c r="R393" s="122">
        <f t="shared" si="488"/>
        <v>0</v>
      </c>
      <c r="S393" s="122">
        <f t="shared" si="489"/>
        <v>0</v>
      </c>
      <c r="T393" s="73"/>
      <c r="U393" s="73"/>
      <c r="V393" s="73"/>
      <c r="W393" s="73"/>
      <c r="X393" s="73"/>
      <c r="Y393" s="73"/>
      <c r="Z393" s="73"/>
      <c r="AA393" s="73"/>
      <c r="AB393" s="73"/>
      <c r="AC393" s="73"/>
      <c r="AD393" s="73">
        <v>0</v>
      </c>
      <c r="AE393" s="73">
        <f t="shared" si="490"/>
        <v>0</v>
      </c>
      <c r="AF393" s="73"/>
      <c r="AG393" s="73"/>
      <c r="AH393" s="73"/>
      <c r="AI393" s="73">
        <v>0</v>
      </c>
      <c r="AJ393" s="122">
        <f>VLOOKUP(C393,'[1]17'!$C$22:$AI$926,29,0)</f>
        <v>0</v>
      </c>
      <c r="AK393" s="122">
        <f>VLOOKUP(C393,'[1]17'!$C$22:$AI$926,30,0)</f>
        <v>0</v>
      </c>
      <c r="AL393" s="122">
        <f>VLOOKUP(C393,'[1]17'!$C$22:$AI$926,31,0)</f>
        <v>0</v>
      </c>
      <c r="AM393" s="122">
        <f>VLOOKUP(C393,'[1]17'!$C$22:$AI$926,32,0)</f>
        <v>0</v>
      </c>
      <c r="AN393" s="122">
        <f>VLOOKUP(C393,'[1]17'!$C$22:$AI$926,33,0)</f>
        <v>0</v>
      </c>
      <c r="AO393" s="122">
        <f t="shared" si="491"/>
        <v>0</v>
      </c>
      <c r="AP393" s="122">
        <f t="shared" si="492"/>
        <v>0</v>
      </c>
      <c r="AQ393" s="122">
        <f t="shared" si="493"/>
        <v>0</v>
      </c>
      <c r="AR393" s="122">
        <f t="shared" si="494"/>
        <v>0</v>
      </c>
      <c r="AS393" s="122">
        <f t="shared" si="495"/>
        <v>0</v>
      </c>
      <c r="AT393" s="73"/>
      <c r="AU393" s="73"/>
      <c r="AV393" s="73"/>
      <c r="AW393" s="73"/>
      <c r="AX393" s="73"/>
      <c r="AY393" s="73"/>
      <c r="AZ393" s="73"/>
      <c r="BA393" s="73"/>
      <c r="BB393" s="73"/>
      <c r="BC393" s="73"/>
    </row>
    <row r="394" spans="1:55" s="90" customFormat="1" ht="108.8" x14ac:dyDescent="0.3">
      <c r="A394" s="106" t="s">
        <v>1660</v>
      </c>
      <c r="B394" s="107" t="s">
        <v>1778</v>
      </c>
      <c r="C394" s="108" t="s">
        <v>1943</v>
      </c>
      <c r="D394" s="73">
        <v>0</v>
      </c>
      <c r="E394" s="73">
        <v>0.27889999999999998</v>
      </c>
      <c r="F394" s="73">
        <v>0</v>
      </c>
      <c r="G394" s="73">
        <v>0</v>
      </c>
      <c r="H394" s="73">
        <v>0.27889999999999998</v>
      </c>
      <c r="I394" s="73">
        <v>0</v>
      </c>
      <c r="J394" s="122"/>
      <c r="K394" s="122"/>
      <c r="L394" s="122"/>
      <c r="M394" s="122"/>
      <c r="N394" s="122"/>
      <c r="O394" s="122">
        <f t="shared" si="485"/>
        <v>0.27889999999999998</v>
      </c>
      <c r="P394" s="122">
        <f t="shared" si="486"/>
        <v>0</v>
      </c>
      <c r="Q394" s="122">
        <f t="shared" si="487"/>
        <v>0</v>
      </c>
      <c r="R394" s="122">
        <f t="shared" si="488"/>
        <v>0.27889999999999998</v>
      </c>
      <c r="S394" s="122">
        <f t="shared" si="489"/>
        <v>0</v>
      </c>
      <c r="T394" s="73"/>
      <c r="U394" s="73"/>
      <c r="V394" s="73"/>
      <c r="W394" s="73"/>
      <c r="X394" s="73"/>
      <c r="Y394" s="73"/>
      <c r="Z394" s="73"/>
      <c r="AA394" s="73"/>
      <c r="AB394" s="73"/>
      <c r="AC394" s="73"/>
      <c r="AD394" s="73">
        <v>0</v>
      </c>
      <c r="AE394" s="73">
        <f t="shared" si="490"/>
        <v>0.27739026</v>
      </c>
      <c r="AF394" s="73">
        <v>3.288E-2</v>
      </c>
      <c r="AG394" s="73">
        <v>0.24451026000000001</v>
      </c>
      <c r="AH394" s="73"/>
      <c r="AI394" s="73">
        <v>0</v>
      </c>
      <c r="AJ394" s="122"/>
      <c r="AK394" s="122"/>
      <c r="AL394" s="122"/>
      <c r="AM394" s="122"/>
      <c r="AN394" s="122"/>
      <c r="AO394" s="122">
        <f t="shared" si="491"/>
        <v>0.27739026</v>
      </c>
      <c r="AP394" s="122">
        <f t="shared" si="492"/>
        <v>3.288E-2</v>
      </c>
      <c r="AQ394" s="122">
        <f t="shared" si="493"/>
        <v>0.24451026000000001</v>
      </c>
      <c r="AR394" s="122">
        <f t="shared" si="494"/>
        <v>0</v>
      </c>
      <c r="AS394" s="122">
        <f t="shared" si="495"/>
        <v>0</v>
      </c>
      <c r="AT394" s="73"/>
      <c r="AU394" s="73"/>
      <c r="AV394" s="73"/>
      <c r="AW394" s="73"/>
      <c r="AX394" s="73"/>
      <c r="AY394" s="73"/>
      <c r="AZ394" s="73"/>
      <c r="BA394" s="73"/>
      <c r="BB394" s="73"/>
      <c r="BC394" s="73"/>
    </row>
    <row r="395" spans="1:55" s="90" customFormat="1" ht="108.8" x14ac:dyDescent="0.3">
      <c r="A395" s="106" t="s">
        <v>1660</v>
      </c>
      <c r="B395" s="107" t="s">
        <v>1779</v>
      </c>
      <c r="C395" s="108" t="s">
        <v>1944</v>
      </c>
      <c r="D395" s="73">
        <v>0</v>
      </c>
      <c r="E395" s="73">
        <v>0.25282260000000001</v>
      </c>
      <c r="F395" s="73">
        <v>0</v>
      </c>
      <c r="G395" s="73">
        <v>0</v>
      </c>
      <c r="H395" s="73">
        <v>0.25282260000000001</v>
      </c>
      <c r="I395" s="73">
        <v>0</v>
      </c>
      <c r="J395" s="122"/>
      <c r="K395" s="122"/>
      <c r="L395" s="122"/>
      <c r="M395" s="122"/>
      <c r="N395" s="122"/>
      <c r="O395" s="122">
        <f t="shared" si="485"/>
        <v>0.25282260000000001</v>
      </c>
      <c r="P395" s="122">
        <f t="shared" si="486"/>
        <v>0</v>
      </c>
      <c r="Q395" s="122">
        <f t="shared" si="487"/>
        <v>0</v>
      </c>
      <c r="R395" s="122">
        <f t="shared" si="488"/>
        <v>0.25282260000000001</v>
      </c>
      <c r="S395" s="122">
        <f t="shared" si="489"/>
        <v>0</v>
      </c>
      <c r="T395" s="73"/>
      <c r="U395" s="73"/>
      <c r="V395" s="73"/>
      <c r="W395" s="73"/>
      <c r="X395" s="73"/>
      <c r="Y395" s="73"/>
      <c r="Z395" s="73"/>
      <c r="AA395" s="73"/>
      <c r="AB395" s="73"/>
      <c r="AC395" s="73"/>
      <c r="AD395" s="73">
        <v>0</v>
      </c>
      <c r="AE395" s="73">
        <f t="shared" si="490"/>
        <v>0.33239888000000001</v>
      </c>
      <c r="AF395" s="73">
        <v>4.1029999999999997E-2</v>
      </c>
      <c r="AG395" s="73">
        <v>0.29136888</v>
      </c>
      <c r="AH395" s="73"/>
      <c r="AI395" s="73">
        <v>0</v>
      </c>
      <c r="AJ395" s="122"/>
      <c r="AK395" s="122"/>
      <c r="AL395" s="122"/>
      <c r="AM395" s="122"/>
      <c r="AN395" s="122"/>
      <c r="AO395" s="122">
        <f t="shared" si="491"/>
        <v>0.33239888000000001</v>
      </c>
      <c r="AP395" s="122">
        <f t="shared" si="492"/>
        <v>4.1029999999999997E-2</v>
      </c>
      <c r="AQ395" s="122">
        <f t="shared" si="493"/>
        <v>0.29136888</v>
      </c>
      <c r="AR395" s="122">
        <f t="shared" si="494"/>
        <v>0</v>
      </c>
      <c r="AS395" s="122">
        <f t="shared" si="495"/>
        <v>0</v>
      </c>
      <c r="AT395" s="73"/>
      <c r="AU395" s="73"/>
      <c r="AV395" s="73"/>
      <c r="AW395" s="73"/>
      <c r="AX395" s="73"/>
      <c r="AY395" s="73"/>
      <c r="AZ395" s="73"/>
      <c r="BA395" s="73"/>
      <c r="BB395" s="73"/>
      <c r="BC395" s="73"/>
    </row>
    <row r="396" spans="1:55" s="90" customFormat="1" ht="108.8" x14ac:dyDescent="0.3">
      <c r="A396" s="106" t="s">
        <v>1660</v>
      </c>
      <c r="B396" s="107" t="s">
        <v>1780</v>
      </c>
      <c r="C396" s="108" t="s">
        <v>1945</v>
      </c>
      <c r="D396" s="73">
        <v>0</v>
      </c>
      <c r="E396" s="73">
        <v>0.66426600000000002</v>
      </c>
      <c r="F396" s="73">
        <v>0</v>
      </c>
      <c r="G396" s="73">
        <v>0</v>
      </c>
      <c r="H396" s="73">
        <v>0.66426600000000002</v>
      </c>
      <c r="I396" s="73">
        <v>0</v>
      </c>
      <c r="J396" s="122"/>
      <c r="K396" s="122"/>
      <c r="L396" s="122"/>
      <c r="M396" s="122"/>
      <c r="N396" s="122"/>
      <c r="O396" s="122">
        <f t="shared" si="485"/>
        <v>0.66426600000000002</v>
      </c>
      <c r="P396" s="122">
        <f t="shared" si="486"/>
        <v>0</v>
      </c>
      <c r="Q396" s="122">
        <f t="shared" si="487"/>
        <v>0</v>
      </c>
      <c r="R396" s="122">
        <f t="shared" si="488"/>
        <v>0.66426600000000002</v>
      </c>
      <c r="S396" s="122">
        <f t="shared" si="489"/>
        <v>0</v>
      </c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>
        <v>0</v>
      </c>
      <c r="AE396" s="73">
        <f t="shared" si="490"/>
        <v>0.58230037000000001</v>
      </c>
      <c r="AF396" s="73"/>
      <c r="AG396" s="73">
        <v>0.58230037000000001</v>
      </c>
      <c r="AH396" s="73"/>
      <c r="AI396" s="73">
        <v>0</v>
      </c>
      <c r="AJ396" s="122"/>
      <c r="AK396" s="122"/>
      <c r="AL396" s="122"/>
      <c r="AM396" s="122"/>
      <c r="AN396" s="122"/>
      <c r="AO396" s="122">
        <f t="shared" si="491"/>
        <v>0.58230037000000001</v>
      </c>
      <c r="AP396" s="122">
        <f t="shared" si="492"/>
        <v>0</v>
      </c>
      <c r="AQ396" s="122">
        <f t="shared" si="493"/>
        <v>0.58230037000000001</v>
      </c>
      <c r="AR396" s="122">
        <f t="shared" si="494"/>
        <v>0</v>
      </c>
      <c r="AS396" s="122">
        <f t="shared" si="495"/>
        <v>0</v>
      </c>
      <c r="AT396" s="73"/>
      <c r="AU396" s="73"/>
      <c r="AV396" s="73"/>
      <c r="AW396" s="73"/>
      <c r="AX396" s="73"/>
      <c r="AY396" s="73"/>
      <c r="AZ396" s="73"/>
      <c r="BA396" s="73"/>
      <c r="BB396" s="73"/>
      <c r="BC396" s="73"/>
    </row>
    <row r="397" spans="1:55" s="90" customFormat="1" ht="108.8" x14ac:dyDescent="0.3">
      <c r="A397" s="106" t="s">
        <v>1660</v>
      </c>
      <c r="B397" s="107" t="s">
        <v>1781</v>
      </c>
      <c r="C397" s="108" t="s">
        <v>1946</v>
      </c>
      <c r="D397" s="73">
        <v>0</v>
      </c>
      <c r="E397" s="73">
        <v>0.49999900000000003</v>
      </c>
      <c r="F397" s="73">
        <v>0</v>
      </c>
      <c r="G397" s="73">
        <v>0.49999900000000003</v>
      </c>
      <c r="H397" s="73">
        <v>0</v>
      </c>
      <c r="I397" s="73">
        <v>0</v>
      </c>
      <c r="J397" s="122"/>
      <c r="K397" s="122"/>
      <c r="L397" s="122"/>
      <c r="M397" s="122"/>
      <c r="N397" s="122"/>
      <c r="O397" s="122">
        <f t="shared" si="485"/>
        <v>0.49999900000000003</v>
      </c>
      <c r="P397" s="122">
        <f t="shared" si="486"/>
        <v>0</v>
      </c>
      <c r="Q397" s="122">
        <f t="shared" si="487"/>
        <v>0.49999900000000003</v>
      </c>
      <c r="R397" s="122">
        <f t="shared" si="488"/>
        <v>0</v>
      </c>
      <c r="S397" s="122">
        <f t="shared" si="489"/>
        <v>0</v>
      </c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>
        <v>0</v>
      </c>
      <c r="AE397" s="73">
        <f t="shared" si="490"/>
        <v>0</v>
      </c>
      <c r="AF397" s="73"/>
      <c r="AG397" s="73"/>
      <c r="AH397" s="73"/>
      <c r="AI397" s="73">
        <v>0</v>
      </c>
      <c r="AJ397" s="122"/>
      <c r="AK397" s="122"/>
      <c r="AL397" s="122"/>
      <c r="AM397" s="122"/>
      <c r="AN397" s="122"/>
      <c r="AO397" s="122">
        <f t="shared" si="491"/>
        <v>0</v>
      </c>
      <c r="AP397" s="122">
        <f t="shared" si="492"/>
        <v>0</v>
      </c>
      <c r="AQ397" s="122">
        <f t="shared" si="493"/>
        <v>0</v>
      </c>
      <c r="AR397" s="122">
        <f t="shared" si="494"/>
        <v>0</v>
      </c>
      <c r="AS397" s="122">
        <f t="shared" si="495"/>
        <v>0</v>
      </c>
      <c r="AT397" s="73"/>
      <c r="AU397" s="73"/>
      <c r="AV397" s="73"/>
      <c r="AW397" s="73"/>
      <c r="AX397" s="73"/>
      <c r="AY397" s="73"/>
      <c r="AZ397" s="73"/>
      <c r="BA397" s="73"/>
      <c r="BB397" s="73"/>
      <c r="BC397" s="73"/>
    </row>
    <row r="398" spans="1:55" s="90" customFormat="1" ht="62.2" x14ac:dyDescent="0.3">
      <c r="A398" s="106" t="s">
        <v>1660</v>
      </c>
      <c r="B398" s="107" t="s">
        <v>1782</v>
      </c>
      <c r="C398" s="108" t="s">
        <v>1947</v>
      </c>
      <c r="D398" s="73">
        <v>0</v>
      </c>
      <c r="E398" s="73">
        <v>0.33213300000000001</v>
      </c>
      <c r="F398" s="73">
        <v>0</v>
      </c>
      <c r="G398" s="73">
        <v>0</v>
      </c>
      <c r="H398" s="73">
        <v>0.33213300000000001</v>
      </c>
      <c r="I398" s="73">
        <v>0</v>
      </c>
      <c r="J398" s="122"/>
      <c r="K398" s="122"/>
      <c r="L398" s="122"/>
      <c r="M398" s="122"/>
      <c r="N398" s="122"/>
      <c r="O398" s="122">
        <f t="shared" si="485"/>
        <v>0.33213300000000001</v>
      </c>
      <c r="P398" s="122">
        <f t="shared" si="486"/>
        <v>0</v>
      </c>
      <c r="Q398" s="122">
        <f t="shared" si="487"/>
        <v>0</v>
      </c>
      <c r="R398" s="122">
        <f t="shared" si="488"/>
        <v>0.33213300000000001</v>
      </c>
      <c r="S398" s="122">
        <f t="shared" si="489"/>
        <v>0</v>
      </c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73">
        <v>0</v>
      </c>
      <c r="AE398" s="73">
        <f t="shared" si="490"/>
        <v>0.11303000000000001</v>
      </c>
      <c r="AF398" s="73">
        <v>0.11303000000000001</v>
      </c>
      <c r="AG398" s="73"/>
      <c r="AH398" s="73"/>
      <c r="AI398" s="73">
        <v>0</v>
      </c>
      <c r="AJ398" s="122"/>
      <c r="AK398" s="122"/>
      <c r="AL398" s="122"/>
      <c r="AM398" s="122"/>
      <c r="AN398" s="122"/>
      <c r="AO398" s="122">
        <f t="shared" si="491"/>
        <v>0.11303000000000001</v>
      </c>
      <c r="AP398" s="122">
        <f t="shared" si="492"/>
        <v>0.11303000000000001</v>
      </c>
      <c r="AQ398" s="122">
        <f t="shared" si="493"/>
        <v>0</v>
      </c>
      <c r="AR398" s="122">
        <f t="shared" si="494"/>
        <v>0</v>
      </c>
      <c r="AS398" s="122">
        <f t="shared" si="495"/>
        <v>0</v>
      </c>
      <c r="AT398" s="73"/>
      <c r="AU398" s="73"/>
      <c r="AV398" s="73"/>
      <c r="AW398" s="73"/>
      <c r="AX398" s="73"/>
      <c r="AY398" s="73"/>
      <c r="AZ398" s="73"/>
      <c r="BA398" s="73"/>
      <c r="BB398" s="73"/>
      <c r="BC398" s="73"/>
    </row>
    <row r="399" spans="1:55" s="90" customFormat="1" ht="108.8" x14ac:dyDescent="0.3">
      <c r="A399" s="106" t="s">
        <v>1660</v>
      </c>
      <c r="B399" s="107" t="s">
        <v>1783</v>
      </c>
      <c r="C399" s="108" t="s">
        <v>1948</v>
      </c>
      <c r="D399" s="73">
        <v>0</v>
      </c>
      <c r="E399" s="73">
        <v>0</v>
      </c>
      <c r="F399" s="73">
        <v>0</v>
      </c>
      <c r="G399" s="73">
        <v>0</v>
      </c>
      <c r="H399" s="73">
        <v>0</v>
      </c>
      <c r="I399" s="73">
        <v>0</v>
      </c>
      <c r="J399" s="122"/>
      <c r="K399" s="122"/>
      <c r="L399" s="122"/>
      <c r="M399" s="122"/>
      <c r="N399" s="122"/>
      <c r="O399" s="122">
        <f t="shared" si="485"/>
        <v>0</v>
      </c>
      <c r="P399" s="122">
        <f t="shared" si="486"/>
        <v>0</v>
      </c>
      <c r="Q399" s="122">
        <f t="shared" si="487"/>
        <v>0</v>
      </c>
      <c r="R399" s="122">
        <f t="shared" si="488"/>
        <v>0</v>
      </c>
      <c r="S399" s="122">
        <f t="shared" si="489"/>
        <v>0</v>
      </c>
      <c r="T399" s="73"/>
      <c r="U399" s="73"/>
      <c r="V399" s="73"/>
      <c r="W399" s="73"/>
      <c r="X399" s="73"/>
      <c r="Y399" s="73"/>
      <c r="Z399" s="73"/>
      <c r="AA399" s="73"/>
      <c r="AB399" s="73"/>
      <c r="AC399" s="73"/>
      <c r="AD399" s="73">
        <v>0</v>
      </c>
      <c r="AE399" s="73">
        <f t="shared" si="490"/>
        <v>0.29418872000000001</v>
      </c>
      <c r="AF399" s="73"/>
      <c r="AG399" s="73">
        <v>0.29418872000000001</v>
      </c>
      <c r="AH399" s="73"/>
      <c r="AI399" s="73">
        <v>0</v>
      </c>
      <c r="AJ399" s="122"/>
      <c r="AK399" s="122"/>
      <c r="AL399" s="122"/>
      <c r="AM399" s="122"/>
      <c r="AN399" s="122"/>
      <c r="AO399" s="122">
        <f t="shared" si="491"/>
        <v>0.29418872000000001</v>
      </c>
      <c r="AP399" s="122">
        <f t="shared" si="492"/>
        <v>0</v>
      </c>
      <c r="AQ399" s="122">
        <f t="shared" si="493"/>
        <v>0.29418872000000001</v>
      </c>
      <c r="AR399" s="122">
        <f t="shared" si="494"/>
        <v>0</v>
      </c>
      <c r="AS399" s="122">
        <f t="shared" si="495"/>
        <v>0</v>
      </c>
      <c r="AT399" s="73"/>
      <c r="AU399" s="73"/>
      <c r="AV399" s="73"/>
      <c r="AW399" s="73"/>
      <c r="AX399" s="73"/>
      <c r="AY399" s="73"/>
      <c r="AZ399" s="73"/>
      <c r="BA399" s="73"/>
      <c r="BB399" s="73"/>
      <c r="BC399" s="73"/>
    </row>
    <row r="400" spans="1:55" s="90" customFormat="1" ht="93.25" x14ac:dyDescent="0.3">
      <c r="A400" s="106" t="s">
        <v>1660</v>
      </c>
      <c r="B400" s="107" t="s">
        <v>1784</v>
      </c>
      <c r="C400" s="108" t="s">
        <v>1949</v>
      </c>
      <c r="D400" s="73">
        <v>0</v>
      </c>
      <c r="E400" s="73">
        <v>0</v>
      </c>
      <c r="F400" s="73">
        <v>0</v>
      </c>
      <c r="G400" s="73">
        <v>0</v>
      </c>
      <c r="H400" s="73">
        <v>0</v>
      </c>
      <c r="I400" s="73">
        <v>0</v>
      </c>
      <c r="J400" s="122"/>
      <c r="K400" s="122"/>
      <c r="L400" s="122"/>
      <c r="M400" s="122"/>
      <c r="N400" s="122"/>
      <c r="O400" s="122">
        <f t="shared" si="485"/>
        <v>0</v>
      </c>
      <c r="P400" s="122">
        <f t="shared" si="486"/>
        <v>0</v>
      </c>
      <c r="Q400" s="122">
        <f t="shared" si="487"/>
        <v>0</v>
      </c>
      <c r="R400" s="122">
        <f t="shared" si="488"/>
        <v>0</v>
      </c>
      <c r="S400" s="122">
        <f t="shared" si="489"/>
        <v>0</v>
      </c>
      <c r="T400" s="73"/>
      <c r="U400" s="73"/>
      <c r="V400" s="73"/>
      <c r="W400" s="73"/>
      <c r="X400" s="73"/>
      <c r="Y400" s="73"/>
      <c r="Z400" s="73"/>
      <c r="AA400" s="73"/>
      <c r="AB400" s="73"/>
      <c r="AC400" s="73"/>
      <c r="AD400" s="73">
        <v>0</v>
      </c>
      <c r="AE400" s="73">
        <f t="shared" si="490"/>
        <v>0</v>
      </c>
      <c r="AF400" s="73"/>
      <c r="AG400" s="73"/>
      <c r="AH400" s="73"/>
      <c r="AI400" s="73">
        <v>0</v>
      </c>
      <c r="AJ400" s="122"/>
      <c r="AK400" s="122"/>
      <c r="AL400" s="122"/>
      <c r="AM400" s="122"/>
      <c r="AN400" s="122"/>
      <c r="AO400" s="122">
        <f t="shared" si="491"/>
        <v>0</v>
      </c>
      <c r="AP400" s="122">
        <f t="shared" si="492"/>
        <v>0</v>
      </c>
      <c r="AQ400" s="122">
        <f t="shared" si="493"/>
        <v>0</v>
      </c>
      <c r="AR400" s="122">
        <f t="shared" si="494"/>
        <v>0</v>
      </c>
      <c r="AS400" s="122">
        <f t="shared" si="495"/>
        <v>0</v>
      </c>
      <c r="AT400" s="73"/>
      <c r="AU400" s="73"/>
      <c r="AV400" s="73"/>
      <c r="AW400" s="73"/>
      <c r="AX400" s="73"/>
      <c r="AY400" s="73"/>
      <c r="AZ400" s="73"/>
      <c r="BA400" s="73"/>
      <c r="BB400" s="73"/>
      <c r="BC400" s="73"/>
    </row>
    <row r="401" spans="1:55" s="90" customFormat="1" x14ac:dyDescent="0.3">
      <c r="A401" s="103"/>
      <c r="B401" s="110" t="s">
        <v>448</v>
      </c>
      <c r="C401" s="105"/>
      <c r="D401" s="133">
        <f t="shared" ref="D401:BC401" si="496">SUM(D402:D408)</f>
        <v>18.247547999999995</v>
      </c>
      <c r="E401" s="133">
        <f t="shared" si="496"/>
        <v>1.1636847119999998</v>
      </c>
      <c r="F401" s="133">
        <f t="shared" si="496"/>
        <v>0.30930984</v>
      </c>
      <c r="G401" s="133">
        <f t="shared" si="496"/>
        <v>0</v>
      </c>
      <c r="H401" s="133">
        <f t="shared" si="496"/>
        <v>0.25282260000000001</v>
      </c>
      <c r="I401" s="133">
        <f t="shared" si="496"/>
        <v>0.60155227199999994</v>
      </c>
      <c r="J401" s="133">
        <f t="shared" si="496"/>
        <v>0.29981904800000003</v>
      </c>
      <c r="K401" s="133">
        <f t="shared" si="496"/>
        <v>4.361516E-2</v>
      </c>
      <c r="L401" s="133">
        <f t="shared" si="496"/>
        <v>0</v>
      </c>
      <c r="M401" s="133">
        <f t="shared" si="496"/>
        <v>0</v>
      </c>
      <c r="N401" s="133">
        <f t="shared" si="496"/>
        <v>0.25620388799999999</v>
      </c>
      <c r="O401" s="133">
        <f t="shared" si="496"/>
        <v>0.86386566399999987</v>
      </c>
      <c r="P401" s="133">
        <f t="shared" si="496"/>
        <v>0.26569468000000002</v>
      </c>
      <c r="Q401" s="133">
        <f t="shared" si="496"/>
        <v>0</v>
      </c>
      <c r="R401" s="133">
        <f t="shared" si="496"/>
        <v>0.25282260000000001</v>
      </c>
      <c r="S401" s="133">
        <f t="shared" si="496"/>
        <v>0.34534838399999995</v>
      </c>
      <c r="T401" s="133">
        <f t="shared" si="496"/>
        <v>0</v>
      </c>
      <c r="U401" s="133">
        <f t="shared" si="496"/>
        <v>0</v>
      </c>
      <c r="V401" s="133">
        <f t="shared" si="496"/>
        <v>0</v>
      </c>
      <c r="W401" s="133">
        <f t="shared" si="496"/>
        <v>0</v>
      </c>
      <c r="X401" s="133">
        <f t="shared" si="496"/>
        <v>0</v>
      </c>
      <c r="Y401" s="133">
        <f t="shared" si="496"/>
        <v>0</v>
      </c>
      <c r="Z401" s="133">
        <f t="shared" si="496"/>
        <v>0</v>
      </c>
      <c r="AA401" s="133">
        <f t="shared" si="496"/>
        <v>0</v>
      </c>
      <c r="AB401" s="133">
        <f t="shared" si="496"/>
        <v>0</v>
      </c>
      <c r="AC401" s="133">
        <f t="shared" si="496"/>
        <v>0</v>
      </c>
      <c r="AD401" s="133">
        <f t="shared" si="496"/>
        <v>15.928046</v>
      </c>
      <c r="AE401" s="133">
        <f t="shared" si="496"/>
        <v>3.3653568299999996</v>
      </c>
      <c r="AF401" s="133">
        <f t="shared" si="496"/>
        <v>0.41812131000000002</v>
      </c>
      <c r="AG401" s="133">
        <f t="shared" si="496"/>
        <v>2.4459419600000003</v>
      </c>
      <c r="AH401" s="133">
        <f t="shared" si="496"/>
        <v>0</v>
      </c>
      <c r="AI401" s="133">
        <f t="shared" si="496"/>
        <v>0.50129355999999992</v>
      </c>
      <c r="AJ401" s="133">
        <f t="shared" si="496"/>
        <v>0.24984921000000004</v>
      </c>
      <c r="AK401" s="133">
        <f t="shared" si="496"/>
        <v>3.6345969999999998E-2</v>
      </c>
      <c r="AL401" s="133">
        <f t="shared" si="496"/>
        <v>0</v>
      </c>
      <c r="AM401" s="133">
        <f t="shared" si="496"/>
        <v>0</v>
      </c>
      <c r="AN401" s="133">
        <f t="shared" si="496"/>
        <v>0.21350324000000001</v>
      </c>
      <c r="AO401" s="133">
        <f t="shared" si="496"/>
        <v>3.1155076199999998</v>
      </c>
      <c r="AP401" s="133">
        <f t="shared" si="496"/>
        <v>0.38177534000000002</v>
      </c>
      <c r="AQ401" s="133">
        <f t="shared" si="496"/>
        <v>2.4459419600000003</v>
      </c>
      <c r="AR401" s="133">
        <f t="shared" si="496"/>
        <v>0</v>
      </c>
      <c r="AS401" s="133">
        <f t="shared" si="496"/>
        <v>0.28779031999999999</v>
      </c>
      <c r="AT401" s="133">
        <f t="shared" si="496"/>
        <v>0</v>
      </c>
      <c r="AU401" s="133">
        <f t="shared" si="496"/>
        <v>0</v>
      </c>
      <c r="AV401" s="133">
        <f t="shared" si="496"/>
        <v>0</v>
      </c>
      <c r="AW401" s="133">
        <f t="shared" si="496"/>
        <v>0</v>
      </c>
      <c r="AX401" s="133">
        <f t="shared" si="496"/>
        <v>0</v>
      </c>
      <c r="AY401" s="133">
        <f t="shared" si="496"/>
        <v>0</v>
      </c>
      <c r="AZ401" s="133">
        <f t="shared" si="496"/>
        <v>0</v>
      </c>
      <c r="BA401" s="133">
        <f t="shared" si="496"/>
        <v>0</v>
      </c>
      <c r="BB401" s="133">
        <f t="shared" si="496"/>
        <v>0</v>
      </c>
      <c r="BC401" s="133">
        <f t="shared" si="496"/>
        <v>0</v>
      </c>
    </row>
    <row r="402" spans="1:55" s="90" customFormat="1" ht="46.65" x14ac:dyDescent="0.3">
      <c r="A402" s="106" t="s">
        <v>1660</v>
      </c>
      <c r="B402" s="107" t="s">
        <v>888</v>
      </c>
      <c r="C402" s="108" t="s">
        <v>1344</v>
      </c>
      <c r="D402" s="73">
        <v>5.1706319999999986</v>
      </c>
      <c r="E402" s="73">
        <v>4.361516E-2</v>
      </c>
      <c r="F402" s="73">
        <v>4.361516E-2</v>
      </c>
      <c r="G402" s="73">
        <v>0</v>
      </c>
      <c r="H402" s="73">
        <v>0</v>
      </c>
      <c r="I402" s="73">
        <v>0</v>
      </c>
      <c r="J402" s="122">
        <f>VLOOKUP(C402,'[1]17'!$C$22:$N$926,8,0)</f>
        <v>4.3615160000000007E-2</v>
      </c>
      <c r="K402" s="122">
        <f>VLOOKUP(C402,'[1]17'!$C$22:$N$926,9,0)</f>
        <v>4.361516E-2</v>
      </c>
      <c r="L402" s="122">
        <f>VLOOKUP(C402,'[1]17'!$C$22:$N$926,10,0)</f>
        <v>0</v>
      </c>
      <c r="M402" s="122">
        <f>VLOOKUP(C402,'[1]17'!$C$22:$N$926,11,0)</f>
        <v>0</v>
      </c>
      <c r="N402" s="122">
        <f>VLOOKUP(C402,'[1]17'!$C$22:$N$926,12,0)</f>
        <v>0</v>
      </c>
      <c r="O402" s="122">
        <f t="shared" ref="O402:O408" si="497">E402-J402</f>
        <v>0</v>
      </c>
      <c r="P402" s="122">
        <f t="shared" ref="P402:P408" si="498">F402-K402</f>
        <v>0</v>
      </c>
      <c r="Q402" s="122">
        <f t="shared" ref="Q402:Q408" si="499">G402-L402</f>
        <v>0</v>
      </c>
      <c r="R402" s="122">
        <f t="shared" ref="R402:R408" si="500">H402-M402</f>
        <v>0</v>
      </c>
      <c r="S402" s="122">
        <f t="shared" ref="S402:S408" si="501">I402-N402</f>
        <v>0</v>
      </c>
      <c r="T402" s="122"/>
      <c r="U402" s="122"/>
      <c r="V402" s="122"/>
      <c r="W402" s="122"/>
      <c r="X402" s="122"/>
      <c r="Y402" s="122"/>
      <c r="Z402" s="122"/>
      <c r="AA402" s="122"/>
      <c r="AB402" s="122"/>
      <c r="AC402" s="122"/>
      <c r="AD402" s="122">
        <v>4.7397459999999993</v>
      </c>
      <c r="AE402" s="73">
        <f t="shared" ref="AE402:AE408" si="502">AF402+AG402+AH402+AI402</f>
        <v>3.6345969999999998E-2</v>
      </c>
      <c r="AF402" s="73">
        <v>3.6345969999999998E-2</v>
      </c>
      <c r="AG402" s="73"/>
      <c r="AH402" s="73"/>
      <c r="AI402" s="73">
        <v>0</v>
      </c>
      <c r="AJ402" s="122">
        <f>VLOOKUP(C402,'[1]17'!$C$22:$AI$926,29,0)</f>
        <v>3.6345969999999998E-2</v>
      </c>
      <c r="AK402" s="122">
        <f>VLOOKUP(C402,'[1]17'!$C$22:$AI$926,30,0)</f>
        <v>3.6345969999999998E-2</v>
      </c>
      <c r="AL402" s="122">
        <f>VLOOKUP(C402,'[1]17'!$C$22:$AI$926,31,0)</f>
        <v>0</v>
      </c>
      <c r="AM402" s="122">
        <f>VLOOKUP(C402,'[1]17'!$C$22:$AI$926,32,0)</f>
        <v>0</v>
      </c>
      <c r="AN402" s="122">
        <f>VLOOKUP(C402,'[1]17'!$C$22:$AI$926,33,0)</f>
        <v>0</v>
      </c>
      <c r="AO402" s="122">
        <f t="shared" ref="AO402:AO408" si="503">AE402-AJ402</f>
        <v>0</v>
      </c>
      <c r="AP402" s="122">
        <f t="shared" ref="AP402:AP408" si="504">AF402-AK402</f>
        <v>0</v>
      </c>
      <c r="AQ402" s="122">
        <f t="shared" ref="AQ402:AQ408" si="505">AG402-AL402</f>
        <v>0</v>
      </c>
      <c r="AR402" s="122">
        <f t="shared" ref="AR402:AR408" si="506">AH402-AM402</f>
        <v>0</v>
      </c>
      <c r="AS402" s="122">
        <f t="shared" ref="AS402:AS408" si="507">AI402-AN402</f>
        <v>0</v>
      </c>
      <c r="AT402" s="122"/>
      <c r="AU402" s="122"/>
      <c r="AV402" s="122"/>
      <c r="AW402" s="122"/>
      <c r="AX402" s="122"/>
      <c r="AY402" s="122"/>
      <c r="AZ402" s="122"/>
      <c r="BA402" s="122"/>
      <c r="BB402" s="122"/>
      <c r="BC402" s="122"/>
    </row>
    <row r="403" spans="1:55" s="90" customFormat="1" ht="62.2" x14ac:dyDescent="0.3">
      <c r="A403" s="106" t="s">
        <v>1661</v>
      </c>
      <c r="B403" s="107" t="s">
        <v>640</v>
      </c>
      <c r="C403" s="108" t="s">
        <v>689</v>
      </c>
      <c r="D403" s="73">
        <v>3.0269159999999999</v>
      </c>
      <c r="E403" s="73">
        <v>0.134713044</v>
      </c>
      <c r="F403" s="73">
        <v>0</v>
      </c>
      <c r="G403" s="73">
        <v>0</v>
      </c>
      <c r="H403" s="73">
        <v>0</v>
      </c>
      <c r="I403" s="73">
        <v>0.134713044</v>
      </c>
      <c r="J403" s="122">
        <f>VLOOKUP(C403,'[1]17'!$C$22:$N$926,8,0)</f>
        <v>5.9303543999999986E-2</v>
      </c>
      <c r="K403" s="122">
        <f>VLOOKUP(C403,'[1]17'!$C$22:$N$926,9,0)</f>
        <v>0</v>
      </c>
      <c r="L403" s="122">
        <f>VLOOKUP(C403,'[1]17'!$C$22:$N$926,10,0)</f>
        <v>0</v>
      </c>
      <c r="M403" s="122">
        <f>VLOOKUP(C403,'[1]17'!$C$22:$N$926,11,0)</f>
        <v>0</v>
      </c>
      <c r="N403" s="122">
        <f>VLOOKUP(C403,'[1]17'!$C$22:$N$926,12,0)</f>
        <v>5.9303543999999993E-2</v>
      </c>
      <c r="O403" s="122">
        <f t="shared" si="497"/>
        <v>7.5409500000000018E-2</v>
      </c>
      <c r="P403" s="122">
        <f t="shared" si="498"/>
        <v>0</v>
      </c>
      <c r="Q403" s="122">
        <f t="shared" si="499"/>
        <v>0</v>
      </c>
      <c r="R403" s="122">
        <f t="shared" si="500"/>
        <v>0</v>
      </c>
      <c r="S403" s="122">
        <f t="shared" si="501"/>
        <v>7.5409500000000018E-2</v>
      </c>
      <c r="T403" s="122"/>
      <c r="U403" s="122"/>
      <c r="V403" s="122"/>
      <c r="W403" s="122"/>
      <c r="X403" s="122"/>
      <c r="Y403" s="122"/>
      <c r="Z403" s="122"/>
      <c r="AA403" s="122"/>
      <c r="AB403" s="122"/>
      <c r="AC403" s="122"/>
      <c r="AD403" s="122">
        <v>2.7746729999999999</v>
      </c>
      <c r="AE403" s="73">
        <f t="shared" si="502"/>
        <v>0.11226087000000001</v>
      </c>
      <c r="AF403" s="73"/>
      <c r="AG403" s="73"/>
      <c r="AH403" s="73"/>
      <c r="AI403" s="73">
        <v>0.11226087000000001</v>
      </c>
      <c r="AJ403" s="122">
        <f>VLOOKUP(C403,'[1]17'!$C$22:$AI$926,29,0)</f>
        <v>4.9419620000000004E-2</v>
      </c>
      <c r="AK403" s="122">
        <f>VLOOKUP(C403,'[1]17'!$C$22:$AI$926,30,0)</f>
        <v>0</v>
      </c>
      <c r="AL403" s="122">
        <f>VLOOKUP(C403,'[1]17'!$C$22:$AI$926,31,0)</f>
        <v>0</v>
      </c>
      <c r="AM403" s="122">
        <f>VLOOKUP(C403,'[1]17'!$C$22:$AI$926,32,0)</f>
        <v>0</v>
      </c>
      <c r="AN403" s="122">
        <f>VLOOKUP(C403,'[1]17'!$C$22:$AI$926,33,0)</f>
        <v>4.9419619999999997E-2</v>
      </c>
      <c r="AO403" s="122">
        <f t="shared" si="503"/>
        <v>6.2841250000000015E-2</v>
      </c>
      <c r="AP403" s="122">
        <f t="shared" si="504"/>
        <v>0</v>
      </c>
      <c r="AQ403" s="122">
        <f t="shared" si="505"/>
        <v>0</v>
      </c>
      <c r="AR403" s="122">
        <f t="shared" si="506"/>
        <v>0</v>
      </c>
      <c r="AS403" s="122">
        <f t="shared" si="507"/>
        <v>6.2841250000000015E-2</v>
      </c>
      <c r="AT403" s="122"/>
      <c r="AU403" s="122"/>
      <c r="AV403" s="122"/>
      <c r="AW403" s="122"/>
      <c r="AX403" s="122"/>
      <c r="AY403" s="122"/>
      <c r="AZ403" s="122"/>
      <c r="BA403" s="122"/>
      <c r="BB403" s="122"/>
      <c r="BC403" s="122"/>
    </row>
    <row r="404" spans="1:55" s="90" customFormat="1" ht="62.2" x14ac:dyDescent="0.3">
      <c r="A404" s="106" t="s">
        <v>1660</v>
      </c>
      <c r="B404" s="107" t="s">
        <v>889</v>
      </c>
      <c r="C404" s="108" t="s">
        <v>1345</v>
      </c>
      <c r="D404" s="73">
        <v>2.7386999999999997</v>
      </c>
      <c r="E404" s="73">
        <v>0.14144944800000001</v>
      </c>
      <c r="F404" s="73">
        <v>0</v>
      </c>
      <c r="G404" s="73">
        <v>0</v>
      </c>
      <c r="H404" s="73">
        <v>0</v>
      </c>
      <c r="I404" s="73">
        <v>0.14144944800000001</v>
      </c>
      <c r="J404" s="122">
        <f>VLOOKUP(C404,'[1]17'!$C$22:$N$926,8,0)</f>
        <v>5.3656835999999999E-2</v>
      </c>
      <c r="K404" s="122">
        <f>VLOOKUP(C404,'[1]17'!$C$22:$N$926,9,0)</f>
        <v>0</v>
      </c>
      <c r="L404" s="122">
        <f>VLOOKUP(C404,'[1]17'!$C$22:$N$926,10,0)</f>
        <v>0</v>
      </c>
      <c r="M404" s="122">
        <f>VLOOKUP(C404,'[1]17'!$C$22:$N$926,11,0)</f>
        <v>0</v>
      </c>
      <c r="N404" s="122">
        <f>VLOOKUP(C404,'[1]17'!$C$22:$N$926,12,0)</f>
        <v>5.3656835999999999E-2</v>
      </c>
      <c r="O404" s="122">
        <f t="shared" si="497"/>
        <v>8.7792612000000006E-2</v>
      </c>
      <c r="P404" s="122">
        <f t="shared" si="498"/>
        <v>0</v>
      </c>
      <c r="Q404" s="122">
        <f t="shared" si="499"/>
        <v>0</v>
      </c>
      <c r="R404" s="122">
        <f t="shared" si="500"/>
        <v>0</v>
      </c>
      <c r="S404" s="122">
        <f t="shared" si="501"/>
        <v>8.7792612000000006E-2</v>
      </c>
      <c r="T404" s="122"/>
      <c r="U404" s="122"/>
      <c r="V404" s="122"/>
      <c r="W404" s="122"/>
      <c r="X404" s="122"/>
      <c r="Y404" s="122"/>
      <c r="Z404" s="122"/>
      <c r="AA404" s="122"/>
      <c r="AB404" s="122"/>
      <c r="AC404" s="122"/>
      <c r="AD404" s="122">
        <v>2.2822499999999999</v>
      </c>
      <c r="AE404" s="73">
        <f t="shared" si="502"/>
        <v>2.1396111200000001</v>
      </c>
      <c r="AF404" s="73">
        <v>9.2036499999999993E-2</v>
      </c>
      <c r="AG404" s="73">
        <v>1.9297000800000002</v>
      </c>
      <c r="AH404" s="73"/>
      <c r="AI404" s="73">
        <v>0.11787454</v>
      </c>
      <c r="AJ404" s="122">
        <f>VLOOKUP(C404,'[1]17'!$C$22:$AI$926,29,0)</f>
        <v>4.4714030000000002E-2</v>
      </c>
      <c r="AK404" s="122">
        <f>VLOOKUP(C404,'[1]17'!$C$22:$AI$926,30,0)</f>
        <v>0</v>
      </c>
      <c r="AL404" s="122">
        <f>VLOOKUP(C404,'[1]17'!$C$22:$AI$926,31,0)</f>
        <v>0</v>
      </c>
      <c r="AM404" s="122">
        <f>VLOOKUP(C404,'[1]17'!$C$22:$AI$926,32,0)</f>
        <v>0</v>
      </c>
      <c r="AN404" s="122">
        <f>VLOOKUP(C404,'[1]17'!$C$22:$AI$926,33,0)</f>
        <v>4.4714030000000002E-2</v>
      </c>
      <c r="AO404" s="122">
        <f t="shared" si="503"/>
        <v>2.0948970899999999</v>
      </c>
      <c r="AP404" s="122">
        <f t="shared" si="504"/>
        <v>9.2036499999999993E-2</v>
      </c>
      <c r="AQ404" s="122">
        <f t="shared" si="505"/>
        <v>1.9297000800000002</v>
      </c>
      <c r="AR404" s="122">
        <f t="shared" si="506"/>
        <v>0</v>
      </c>
      <c r="AS404" s="122">
        <f t="shared" si="507"/>
        <v>7.3160509999999998E-2</v>
      </c>
      <c r="AT404" s="122"/>
      <c r="AU404" s="122"/>
      <c r="AV404" s="122"/>
      <c r="AW404" s="122"/>
      <c r="AX404" s="122"/>
      <c r="AY404" s="122"/>
      <c r="AZ404" s="122"/>
      <c r="BA404" s="122"/>
      <c r="BB404" s="122"/>
      <c r="BC404" s="122"/>
    </row>
    <row r="405" spans="1:55" s="90" customFormat="1" ht="46.65" x14ac:dyDescent="0.3">
      <c r="A405" s="106" t="s">
        <v>1660</v>
      </c>
      <c r="B405" s="107" t="s">
        <v>890</v>
      </c>
      <c r="C405" s="108" t="s">
        <v>1346</v>
      </c>
      <c r="D405" s="73">
        <v>6.9677759999999997</v>
      </c>
      <c r="E405" s="73">
        <v>0.31010120399999996</v>
      </c>
      <c r="F405" s="73">
        <v>0</v>
      </c>
      <c r="G405" s="73">
        <v>0</v>
      </c>
      <c r="H405" s="73">
        <v>0</v>
      </c>
      <c r="I405" s="73">
        <v>0.31010120399999996</v>
      </c>
      <c r="J405" s="122">
        <f>VLOOKUP(C405,'[1]17'!$C$22:$N$926,8,0)</f>
        <v>0.13651315200000003</v>
      </c>
      <c r="K405" s="122">
        <f>VLOOKUP(C405,'[1]17'!$C$22:$N$926,9,0)</f>
        <v>0</v>
      </c>
      <c r="L405" s="122">
        <f>VLOOKUP(C405,'[1]17'!$C$22:$N$926,10,0)</f>
        <v>0</v>
      </c>
      <c r="M405" s="122">
        <f>VLOOKUP(C405,'[1]17'!$C$22:$N$926,11,0)</f>
        <v>0</v>
      </c>
      <c r="N405" s="122">
        <f>VLOOKUP(C405,'[1]17'!$C$22:$N$926,12,0)</f>
        <v>0.136513152</v>
      </c>
      <c r="O405" s="122">
        <f t="shared" si="497"/>
        <v>0.17358805199999994</v>
      </c>
      <c r="P405" s="122">
        <f t="shared" si="498"/>
        <v>0</v>
      </c>
      <c r="Q405" s="122">
        <f t="shared" si="499"/>
        <v>0</v>
      </c>
      <c r="R405" s="122">
        <f t="shared" si="500"/>
        <v>0</v>
      </c>
      <c r="S405" s="122">
        <f t="shared" si="501"/>
        <v>0.17358805199999996</v>
      </c>
      <c r="T405" s="122"/>
      <c r="U405" s="122"/>
      <c r="V405" s="122"/>
      <c r="W405" s="122"/>
      <c r="X405" s="122"/>
      <c r="Y405" s="122"/>
      <c r="Z405" s="122"/>
      <c r="AA405" s="122"/>
      <c r="AB405" s="122"/>
      <c r="AC405" s="122"/>
      <c r="AD405" s="122">
        <v>5.8164799999999994</v>
      </c>
      <c r="AE405" s="73">
        <f t="shared" si="502"/>
        <v>0.25841766999999999</v>
      </c>
      <c r="AF405" s="73"/>
      <c r="AG405" s="73"/>
      <c r="AH405" s="73"/>
      <c r="AI405" s="73">
        <v>0.25841766999999999</v>
      </c>
      <c r="AJ405" s="122">
        <f>VLOOKUP(C405,'[1]17'!$C$22:$AI$926,29,0)</f>
        <v>0.11376096000000001</v>
      </c>
      <c r="AK405" s="122">
        <f>VLOOKUP(C405,'[1]17'!$C$22:$AI$926,30,0)</f>
        <v>0</v>
      </c>
      <c r="AL405" s="122">
        <f>VLOOKUP(C405,'[1]17'!$C$22:$AI$926,31,0)</f>
        <v>0</v>
      </c>
      <c r="AM405" s="122">
        <f>VLOOKUP(C405,'[1]17'!$C$22:$AI$926,32,0)</f>
        <v>0</v>
      </c>
      <c r="AN405" s="122">
        <f>VLOOKUP(C405,'[1]17'!$C$22:$AI$926,33,0)</f>
        <v>0.11376096000000001</v>
      </c>
      <c r="AO405" s="122">
        <f t="shared" si="503"/>
        <v>0.14465670999999997</v>
      </c>
      <c r="AP405" s="122">
        <f t="shared" si="504"/>
        <v>0</v>
      </c>
      <c r="AQ405" s="122">
        <f t="shared" si="505"/>
        <v>0</v>
      </c>
      <c r="AR405" s="122">
        <f t="shared" si="506"/>
        <v>0</v>
      </c>
      <c r="AS405" s="122">
        <f t="shared" si="507"/>
        <v>0.14465670999999997</v>
      </c>
      <c r="AT405" s="122"/>
      <c r="AU405" s="122"/>
      <c r="AV405" s="122"/>
      <c r="AW405" s="122"/>
      <c r="AX405" s="122"/>
      <c r="AY405" s="122"/>
      <c r="AZ405" s="122"/>
      <c r="BA405" s="122"/>
      <c r="BB405" s="122"/>
      <c r="BC405" s="122"/>
    </row>
    <row r="406" spans="1:55" s="90" customFormat="1" ht="124.35" x14ac:dyDescent="0.3">
      <c r="A406" s="106" t="s">
        <v>1660</v>
      </c>
      <c r="B406" s="107" t="s">
        <v>891</v>
      </c>
      <c r="C406" s="108" t="s">
        <v>1347</v>
      </c>
      <c r="D406" s="73">
        <v>0.34352399999999994</v>
      </c>
      <c r="E406" s="73">
        <v>0.53380585599999997</v>
      </c>
      <c r="F406" s="73">
        <v>0.26569468000000002</v>
      </c>
      <c r="G406" s="73">
        <v>0</v>
      </c>
      <c r="H406" s="73">
        <v>0.25282260000000001</v>
      </c>
      <c r="I406" s="73">
        <v>1.5288575999999998E-2</v>
      </c>
      <c r="J406" s="122">
        <f>VLOOKUP(C406,'[1]17'!$C$22:$N$926,8,0)</f>
        <v>6.7303559999999998E-3</v>
      </c>
      <c r="K406" s="122">
        <f>VLOOKUP(C406,'[1]17'!$C$22:$N$926,9,0)</f>
        <v>0</v>
      </c>
      <c r="L406" s="122">
        <f>VLOOKUP(C406,'[1]17'!$C$22:$N$926,10,0)</f>
        <v>0</v>
      </c>
      <c r="M406" s="122">
        <f>VLOOKUP(C406,'[1]17'!$C$22:$N$926,11,0)</f>
        <v>0</v>
      </c>
      <c r="N406" s="122">
        <f>VLOOKUP(C406,'[1]17'!$C$22:$N$926,12,0)</f>
        <v>6.7303559999999998E-3</v>
      </c>
      <c r="O406" s="122">
        <f t="shared" si="497"/>
        <v>0.52707549999999992</v>
      </c>
      <c r="P406" s="122">
        <f t="shared" si="498"/>
        <v>0.26569468000000002</v>
      </c>
      <c r="Q406" s="122">
        <f t="shared" si="499"/>
        <v>0</v>
      </c>
      <c r="R406" s="122">
        <f t="shared" si="500"/>
        <v>0.25282260000000001</v>
      </c>
      <c r="S406" s="122">
        <f t="shared" si="501"/>
        <v>8.5582199999999983E-3</v>
      </c>
      <c r="T406" s="122"/>
      <c r="U406" s="122"/>
      <c r="V406" s="122"/>
      <c r="W406" s="122"/>
      <c r="X406" s="122"/>
      <c r="Y406" s="122"/>
      <c r="Z406" s="122"/>
      <c r="AA406" s="122"/>
      <c r="AB406" s="122"/>
      <c r="AC406" s="122"/>
      <c r="AD406" s="122">
        <v>0.31489699999999998</v>
      </c>
      <c r="AE406" s="73">
        <f t="shared" si="502"/>
        <v>0.62263500000000005</v>
      </c>
      <c r="AF406" s="73">
        <v>0.22141224000000001</v>
      </c>
      <c r="AG406" s="73">
        <v>0.38848227999999996</v>
      </c>
      <c r="AH406" s="73"/>
      <c r="AI406" s="73">
        <v>1.2740479999999998E-2</v>
      </c>
      <c r="AJ406" s="122">
        <f>VLOOKUP(C406,'[1]17'!$C$22:$AI$926,29,0)</f>
        <v>5.6086299999999999E-3</v>
      </c>
      <c r="AK406" s="122">
        <f>VLOOKUP(C406,'[1]17'!$C$22:$AI$926,30,0)</f>
        <v>0</v>
      </c>
      <c r="AL406" s="122">
        <f>VLOOKUP(C406,'[1]17'!$C$22:$AI$926,31,0)</f>
        <v>0</v>
      </c>
      <c r="AM406" s="122">
        <f>VLOOKUP(C406,'[1]17'!$C$22:$AI$926,32,0)</f>
        <v>0</v>
      </c>
      <c r="AN406" s="122">
        <f>VLOOKUP(C406,'[1]17'!$C$22:$AI$926,33,0)</f>
        <v>5.6086299999999999E-3</v>
      </c>
      <c r="AO406" s="122">
        <f t="shared" si="503"/>
        <v>0.61702637000000005</v>
      </c>
      <c r="AP406" s="122">
        <f t="shared" si="504"/>
        <v>0.22141224000000001</v>
      </c>
      <c r="AQ406" s="122">
        <f t="shared" si="505"/>
        <v>0.38848227999999996</v>
      </c>
      <c r="AR406" s="122">
        <f t="shared" si="506"/>
        <v>0</v>
      </c>
      <c r="AS406" s="122">
        <f t="shared" si="507"/>
        <v>7.1318499999999986E-3</v>
      </c>
      <c r="AT406" s="122"/>
      <c r="AU406" s="122"/>
      <c r="AV406" s="122"/>
      <c r="AW406" s="122"/>
      <c r="AX406" s="122"/>
      <c r="AY406" s="122"/>
      <c r="AZ406" s="122"/>
      <c r="BA406" s="122"/>
      <c r="BB406" s="122"/>
      <c r="BC406" s="122"/>
    </row>
    <row r="407" spans="1:55" s="90" customFormat="1" ht="46.65" x14ac:dyDescent="0.3">
      <c r="A407" s="106" t="s">
        <v>1660</v>
      </c>
      <c r="B407" s="107" t="s">
        <v>1785</v>
      </c>
      <c r="C407" s="108" t="s">
        <v>1950</v>
      </c>
      <c r="D407" s="73">
        <v>0</v>
      </c>
      <c r="E407" s="73">
        <v>0</v>
      </c>
      <c r="F407" s="73">
        <v>0</v>
      </c>
      <c r="G407" s="73">
        <v>0</v>
      </c>
      <c r="H407" s="73">
        <v>0</v>
      </c>
      <c r="I407" s="73">
        <v>0</v>
      </c>
      <c r="J407" s="122"/>
      <c r="K407" s="122"/>
      <c r="L407" s="122"/>
      <c r="M407" s="122"/>
      <c r="N407" s="122"/>
      <c r="O407" s="122">
        <f t="shared" si="497"/>
        <v>0</v>
      </c>
      <c r="P407" s="122">
        <f t="shared" si="498"/>
        <v>0</v>
      </c>
      <c r="Q407" s="122">
        <f t="shared" si="499"/>
        <v>0</v>
      </c>
      <c r="R407" s="122">
        <f t="shared" si="500"/>
        <v>0</v>
      </c>
      <c r="S407" s="122">
        <f t="shared" si="501"/>
        <v>0</v>
      </c>
      <c r="T407" s="122"/>
      <c r="U407" s="122"/>
      <c r="V407" s="122"/>
      <c r="W407" s="122"/>
      <c r="X407" s="122"/>
      <c r="Y407" s="122"/>
      <c r="Z407" s="122"/>
      <c r="AA407" s="122"/>
      <c r="AB407" s="122"/>
      <c r="AC407" s="122"/>
      <c r="AD407" s="122">
        <v>0</v>
      </c>
      <c r="AE407" s="73">
        <f t="shared" si="502"/>
        <v>0</v>
      </c>
      <c r="AF407" s="73"/>
      <c r="AG407" s="73"/>
      <c r="AH407" s="73"/>
      <c r="AI407" s="73">
        <v>0</v>
      </c>
      <c r="AJ407" s="122"/>
      <c r="AK407" s="122"/>
      <c r="AL407" s="122"/>
      <c r="AM407" s="122"/>
      <c r="AN407" s="122"/>
      <c r="AO407" s="122">
        <f t="shared" si="503"/>
        <v>0</v>
      </c>
      <c r="AP407" s="122">
        <f t="shared" si="504"/>
        <v>0</v>
      </c>
      <c r="AQ407" s="122">
        <f t="shared" si="505"/>
        <v>0</v>
      </c>
      <c r="AR407" s="122">
        <f t="shared" si="506"/>
        <v>0</v>
      </c>
      <c r="AS407" s="122">
        <f t="shared" si="507"/>
        <v>0</v>
      </c>
      <c r="AT407" s="122"/>
      <c r="AU407" s="122"/>
      <c r="AV407" s="122"/>
      <c r="AW407" s="122"/>
      <c r="AX407" s="122"/>
      <c r="AY407" s="122"/>
      <c r="AZ407" s="122"/>
      <c r="BA407" s="122"/>
      <c r="BB407" s="122"/>
      <c r="BC407" s="122"/>
    </row>
    <row r="408" spans="1:55" s="90" customFormat="1" ht="93.25" x14ac:dyDescent="0.3">
      <c r="A408" s="106" t="s">
        <v>1660</v>
      </c>
      <c r="B408" s="107" t="s">
        <v>1786</v>
      </c>
      <c r="C408" s="108" t="s">
        <v>1951</v>
      </c>
      <c r="D408" s="73">
        <v>0</v>
      </c>
      <c r="E408" s="73">
        <v>0</v>
      </c>
      <c r="F408" s="73">
        <v>0</v>
      </c>
      <c r="G408" s="73">
        <v>0</v>
      </c>
      <c r="H408" s="73">
        <v>0</v>
      </c>
      <c r="I408" s="73">
        <v>0</v>
      </c>
      <c r="J408" s="122"/>
      <c r="K408" s="122"/>
      <c r="L408" s="122"/>
      <c r="M408" s="122"/>
      <c r="N408" s="122"/>
      <c r="O408" s="122">
        <f t="shared" si="497"/>
        <v>0</v>
      </c>
      <c r="P408" s="122">
        <f t="shared" si="498"/>
        <v>0</v>
      </c>
      <c r="Q408" s="122">
        <f t="shared" si="499"/>
        <v>0</v>
      </c>
      <c r="R408" s="122">
        <f t="shared" si="500"/>
        <v>0</v>
      </c>
      <c r="S408" s="122">
        <f t="shared" si="501"/>
        <v>0</v>
      </c>
      <c r="T408" s="122"/>
      <c r="U408" s="122"/>
      <c r="V408" s="122"/>
      <c r="W408" s="122"/>
      <c r="X408" s="122"/>
      <c r="Y408" s="122"/>
      <c r="Z408" s="122"/>
      <c r="AA408" s="122"/>
      <c r="AB408" s="122"/>
      <c r="AC408" s="122"/>
      <c r="AD408" s="122">
        <v>0</v>
      </c>
      <c r="AE408" s="73">
        <f t="shared" si="502"/>
        <v>0.19608620000000004</v>
      </c>
      <c r="AF408" s="73">
        <v>6.8326600000000001E-2</v>
      </c>
      <c r="AG408" s="73">
        <v>0.12775960000000003</v>
      </c>
      <c r="AH408" s="73"/>
      <c r="AI408" s="73">
        <v>0</v>
      </c>
      <c r="AJ408" s="122"/>
      <c r="AK408" s="122"/>
      <c r="AL408" s="122"/>
      <c r="AM408" s="122"/>
      <c r="AN408" s="122"/>
      <c r="AO408" s="122">
        <f t="shared" si="503"/>
        <v>0.19608620000000004</v>
      </c>
      <c r="AP408" s="122">
        <f t="shared" si="504"/>
        <v>6.8326600000000001E-2</v>
      </c>
      <c r="AQ408" s="122">
        <f t="shared" si="505"/>
        <v>0.12775960000000003</v>
      </c>
      <c r="AR408" s="122">
        <f t="shared" si="506"/>
        <v>0</v>
      </c>
      <c r="AS408" s="122">
        <f t="shared" si="507"/>
        <v>0</v>
      </c>
      <c r="AT408" s="122"/>
      <c r="AU408" s="122"/>
      <c r="AV408" s="122"/>
      <c r="AW408" s="122"/>
      <c r="AX408" s="122"/>
      <c r="AY408" s="122"/>
      <c r="AZ408" s="122"/>
      <c r="BA408" s="122"/>
      <c r="BB408" s="122"/>
      <c r="BC408" s="122"/>
    </row>
    <row r="409" spans="1:55" s="90" customFormat="1" x14ac:dyDescent="0.3">
      <c r="A409" s="112"/>
      <c r="B409" s="113" t="s">
        <v>92</v>
      </c>
      <c r="C409" s="101"/>
      <c r="D409" s="132">
        <f t="shared" ref="D409:BC409" si="508">D410+D416+D430+D437+D456+D462+D473+D478+D483+D488+D491+D493+D497+D520+D527+D529+D535+D553+D563+D566+D571+D576+D590+D596+D606+D628+D630+D642+D645+D655+D660+D670+D691+D700+D703+D713+D746+D754+D757+D760+D771+D773+D775+D783+D786+D788</f>
        <v>1043.8794195576797</v>
      </c>
      <c r="E409" s="132">
        <f t="shared" si="508"/>
        <v>346.35817898674571</v>
      </c>
      <c r="F409" s="132">
        <f t="shared" si="508"/>
        <v>38.447258336000004</v>
      </c>
      <c r="G409" s="132">
        <f t="shared" si="508"/>
        <v>260.44467068474574</v>
      </c>
      <c r="H409" s="132">
        <f t="shared" si="508"/>
        <v>0.25600000000000001</v>
      </c>
      <c r="I409" s="132">
        <f t="shared" si="508"/>
        <v>47.210249965999992</v>
      </c>
      <c r="J409" s="132">
        <f t="shared" si="508"/>
        <v>101.74522569199999</v>
      </c>
      <c r="K409" s="132">
        <f t="shared" si="508"/>
        <v>18.883807749999999</v>
      </c>
      <c r="L409" s="132">
        <f t="shared" si="508"/>
        <v>61.846219060000017</v>
      </c>
      <c r="M409" s="132">
        <f t="shared" si="508"/>
        <v>0.25600000000000001</v>
      </c>
      <c r="N409" s="132">
        <f t="shared" si="508"/>
        <v>20.759198881999996</v>
      </c>
      <c r="O409" s="132">
        <f t="shared" si="508"/>
        <v>244.61295329474569</v>
      </c>
      <c r="P409" s="132">
        <f t="shared" si="508"/>
        <v>19.563450585999995</v>
      </c>
      <c r="Q409" s="132">
        <f t="shared" si="508"/>
        <v>198.59845162474576</v>
      </c>
      <c r="R409" s="132">
        <f t="shared" si="508"/>
        <v>0</v>
      </c>
      <c r="S409" s="132">
        <f t="shared" si="508"/>
        <v>26.451051083999996</v>
      </c>
      <c r="T409" s="132">
        <f t="shared" si="508"/>
        <v>0</v>
      </c>
      <c r="U409" s="132">
        <f t="shared" si="508"/>
        <v>0</v>
      </c>
      <c r="V409" s="132">
        <f t="shared" si="508"/>
        <v>0</v>
      </c>
      <c r="W409" s="132">
        <f t="shared" si="508"/>
        <v>0</v>
      </c>
      <c r="X409" s="132">
        <f t="shared" si="508"/>
        <v>0</v>
      </c>
      <c r="Y409" s="132">
        <f t="shared" si="508"/>
        <v>0</v>
      </c>
      <c r="Z409" s="132">
        <f t="shared" si="508"/>
        <v>0</v>
      </c>
      <c r="AA409" s="132">
        <f t="shared" si="508"/>
        <v>0</v>
      </c>
      <c r="AB409" s="132">
        <f t="shared" si="508"/>
        <v>0</v>
      </c>
      <c r="AC409" s="132">
        <f t="shared" si="508"/>
        <v>0</v>
      </c>
      <c r="AD409" s="132">
        <f t="shared" si="508"/>
        <v>978.75161263000018</v>
      </c>
      <c r="AE409" s="132">
        <f t="shared" si="508"/>
        <v>303.75700788000017</v>
      </c>
      <c r="AF409" s="132">
        <f t="shared" si="508"/>
        <v>28.962684240000002</v>
      </c>
      <c r="AG409" s="132">
        <f t="shared" si="508"/>
        <v>233.84330829999996</v>
      </c>
      <c r="AH409" s="132">
        <f t="shared" si="508"/>
        <v>0</v>
      </c>
      <c r="AI409" s="132">
        <f t="shared" si="508"/>
        <v>40.951015339999998</v>
      </c>
      <c r="AJ409" s="132">
        <f t="shared" si="508"/>
        <v>64.526172719999991</v>
      </c>
      <c r="AK409" s="132">
        <f t="shared" si="508"/>
        <v>8.9748398500000004</v>
      </c>
      <c r="AL409" s="132">
        <f t="shared" si="508"/>
        <v>37.28413836</v>
      </c>
      <c r="AM409" s="132">
        <f t="shared" si="508"/>
        <v>0</v>
      </c>
      <c r="AN409" s="132">
        <f t="shared" si="508"/>
        <v>18.267194509999996</v>
      </c>
      <c r="AO409" s="132">
        <f t="shared" si="508"/>
        <v>239.23083515999994</v>
      </c>
      <c r="AP409" s="132">
        <f t="shared" si="508"/>
        <v>19.987844389999999</v>
      </c>
      <c r="AQ409" s="132">
        <f t="shared" si="508"/>
        <v>196.55916993999998</v>
      </c>
      <c r="AR409" s="132">
        <f t="shared" si="508"/>
        <v>0</v>
      </c>
      <c r="AS409" s="132">
        <f t="shared" si="508"/>
        <v>22.683820830000002</v>
      </c>
      <c r="AT409" s="132">
        <f t="shared" si="508"/>
        <v>0</v>
      </c>
      <c r="AU409" s="132">
        <f t="shared" si="508"/>
        <v>0</v>
      </c>
      <c r="AV409" s="132">
        <f t="shared" si="508"/>
        <v>0</v>
      </c>
      <c r="AW409" s="132">
        <f t="shared" si="508"/>
        <v>0</v>
      </c>
      <c r="AX409" s="132">
        <f t="shared" si="508"/>
        <v>0</v>
      </c>
      <c r="AY409" s="132">
        <f t="shared" si="508"/>
        <v>0</v>
      </c>
      <c r="AZ409" s="132">
        <f t="shared" si="508"/>
        <v>0</v>
      </c>
      <c r="BA409" s="132">
        <f t="shared" si="508"/>
        <v>0</v>
      </c>
      <c r="BB409" s="132">
        <f t="shared" si="508"/>
        <v>0</v>
      </c>
      <c r="BC409" s="132">
        <f t="shared" si="508"/>
        <v>0</v>
      </c>
    </row>
    <row r="410" spans="1:55" s="90" customFormat="1" x14ac:dyDescent="0.3">
      <c r="A410" s="103"/>
      <c r="B410" s="110" t="s">
        <v>26</v>
      </c>
      <c r="C410" s="105"/>
      <c r="D410" s="133">
        <f t="shared" ref="D410:BC410" si="509">SUM(D411:D415)</f>
        <v>1.0315679999999998</v>
      </c>
      <c r="E410" s="133">
        <f t="shared" si="509"/>
        <v>2.8724138440000004</v>
      </c>
      <c r="F410" s="133">
        <f t="shared" si="509"/>
        <v>0.55582832999999998</v>
      </c>
      <c r="G410" s="133">
        <f t="shared" si="509"/>
        <v>2.1687663100000001</v>
      </c>
      <c r="H410" s="133">
        <f t="shared" si="509"/>
        <v>0</v>
      </c>
      <c r="I410" s="133">
        <f t="shared" si="509"/>
        <v>0.14781920400000004</v>
      </c>
      <c r="J410" s="133">
        <f t="shared" si="509"/>
        <v>2.0210568000000002E-2</v>
      </c>
      <c r="K410" s="133">
        <f t="shared" si="509"/>
        <v>0</v>
      </c>
      <c r="L410" s="133">
        <f t="shared" si="509"/>
        <v>0</v>
      </c>
      <c r="M410" s="133">
        <f t="shared" si="509"/>
        <v>0</v>
      </c>
      <c r="N410" s="133">
        <f t="shared" si="509"/>
        <v>2.0210568000000002E-2</v>
      </c>
      <c r="O410" s="133">
        <f t="shared" si="509"/>
        <v>2.852203276</v>
      </c>
      <c r="P410" s="133">
        <f t="shared" si="509"/>
        <v>0.55582832999999998</v>
      </c>
      <c r="Q410" s="133">
        <f t="shared" si="509"/>
        <v>2.1687663100000001</v>
      </c>
      <c r="R410" s="133">
        <f t="shared" si="509"/>
        <v>0</v>
      </c>
      <c r="S410" s="133">
        <f t="shared" si="509"/>
        <v>0.127608636</v>
      </c>
      <c r="T410" s="133">
        <f t="shared" si="509"/>
        <v>0</v>
      </c>
      <c r="U410" s="133">
        <f t="shared" si="509"/>
        <v>0</v>
      </c>
      <c r="V410" s="133">
        <f t="shared" si="509"/>
        <v>0</v>
      </c>
      <c r="W410" s="133">
        <f t="shared" si="509"/>
        <v>0</v>
      </c>
      <c r="X410" s="133">
        <f t="shared" si="509"/>
        <v>0</v>
      </c>
      <c r="Y410" s="133">
        <f t="shared" si="509"/>
        <v>0</v>
      </c>
      <c r="Z410" s="133">
        <f t="shared" si="509"/>
        <v>0</v>
      </c>
      <c r="AA410" s="133">
        <f t="shared" si="509"/>
        <v>0</v>
      </c>
      <c r="AB410" s="133">
        <f t="shared" si="509"/>
        <v>0</v>
      </c>
      <c r="AC410" s="133">
        <f t="shared" si="509"/>
        <v>0</v>
      </c>
      <c r="AD410" s="133">
        <f t="shared" si="509"/>
        <v>0.94560400000000011</v>
      </c>
      <c r="AE410" s="133">
        <f t="shared" si="509"/>
        <v>2.6924050599999996</v>
      </c>
      <c r="AF410" s="133">
        <f t="shared" si="509"/>
        <v>0.76191713999999966</v>
      </c>
      <c r="AG410" s="133">
        <f t="shared" si="509"/>
        <v>1.80730525</v>
      </c>
      <c r="AH410" s="133">
        <f t="shared" si="509"/>
        <v>0</v>
      </c>
      <c r="AI410" s="133">
        <f t="shared" si="509"/>
        <v>0.12318267000000002</v>
      </c>
      <c r="AJ410" s="133">
        <f t="shared" si="509"/>
        <v>1.6842140000000002E-2</v>
      </c>
      <c r="AK410" s="133">
        <f t="shared" si="509"/>
        <v>0</v>
      </c>
      <c r="AL410" s="133">
        <f t="shared" si="509"/>
        <v>0</v>
      </c>
      <c r="AM410" s="133">
        <f t="shared" si="509"/>
        <v>0</v>
      </c>
      <c r="AN410" s="133">
        <f t="shared" si="509"/>
        <v>1.6842140000000002E-2</v>
      </c>
      <c r="AO410" s="133">
        <f t="shared" si="509"/>
        <v>2.67556292</v>
      </c>
      <c r="AP410" s="133">
        <f t="shared" si="509"/>
        <v>0.76191713999999966</v>
      </c>
      <c r="AQ410" s="133">
        <f t="shared" si="509"/>
        <v>1.80730525</v>
      </c>
      <c r="AR410" s="133">
        <f t="shared" si="509"/>
        <v>0</v>
      </c>
      <c r="AS410" s="133">
        <f t="shared" si="509"/>
        <v>0.10634053000000002</v>
      </c>
      <c r="AT410" s="133">
        <f t="shared" si="509"/>
        <v>0</v>
      </c>
      <c r="AU410" s="133">
        <f t="shared" si="509"/>
        <v>0</v>
      </c>
      <c r="AV410" s="133">
        <f t="shared" si="509"/>
        <v>0</v>
      </c>
      <c r="AW410" s="133">
        <f t="shared" si="509"/>
        <v>0</v>
      </c>
      <c r="AX410" s="133">
        <f t="shared" si="509"/>
        <v>0</v>
      </c>
      <c r="AY410" s="133">
        <f t="shared" si="509"/>
        <v>0</v>
      </c>
      <c r="AZ410" s="133">
        <f t="shared" si="509"/>
        <v>0</v>
      </c>
      <c r="BA410" s="133">
        <f t="shared" si="509"/>
        <v>0</v>
      </c>
      <c r="BB410" s="133">
        <f t="shared" si="509"/>
        <v>0</v>
      </c>
      <c r="BC410" s="133">
        <f t="shared" si="509"/>
        <v>0</v>
      </c>
    </row>
    <row r="411" spans="1:55" s="90" customFormat="1" ht="77.7" x14ac:dyDescent="0.3">
      <c r="A411" s="106" t="s">
        <v>1662</v>
      </c>
      <c r="B411" s="107" t="s">
        <v>892</v>
      </c>
      <c r="C411" s="108" t="s">
        <v>1348</v>
      </c>
      <c r="D411" s="73">
        <v>1.2E-2</v>
      </c>
      <c r="E411" s="73">
        <v>5.3404799999999997E-4</v>
      </c>
      <c r="F411" s="73">
        <v>0</v>
      </c>
      <c r="G411" s="73">
        <v>0</v>
      </c>
      <c r="H411" s="73">
        <v>0</v>
      </c>
      <c r="I411" s="73">
        <v>5.3404799999999997E-4</v>
      </c>
      <c r="J411" s="122">
        <f>VLOOKUP(C411,'[1]17'!$C$22:$N$926,8,0)</f>
        <v>2.35116E-4</v>
      </c>
      <c r="K411" s="122">
        <f>VLOOKUP(C411,'[1]17'!$C$22:$N$926,9,0)</f>
        <v>0</v>
      </c>
      <c r="L411" s="122">
        <f>VLOOKUP(C411,'[1]17'!$C$22:$N$926,10,0)</f>
        <v>0</v>
      </c>
      <c r="M411" s="122">
        <f>VLOOKUP(C411,'[1]17'!$C$22:$N$926,11,0)</f>
        <v>0</v>
      </c>
      <c r="N411" s="122">
        <f>VLOOKUP(C411,'[1]17'!$C$22:$N$926,12,0)</f>
        <v>2.35116E-4</v>
      </c>
      <c r="O411" s="122">
        <f t="shared" ref="O411:O415" si="510">E411-J411</f>
        <v>2.9893199999999996E-4</v>
      </c>
      <c r="P411" s="122">
        <f t="shared" ref="P411:P415" si="511">F411-K411</f>
        <v>0</v>
      </c>
      <c r="Q411" s="122">
        <f t="shared" ref="Q411:Q415" si="512">G411-L411</f>
        <v>0</v>
      </c>
      <c r="R411" s="122">
        <f t="shared" ref="R411:R415" si="513">H411-M411</f>
        <v>0</v>
      </c>
      <c r="S411" s="122">
        <f t="shared" ref="S411:S415" si="514">I411-N411</f>
        <v>2.9893199999999996E-4</v>
      </c>
      <c r="T411" s="122"/>
      <c r="U411" s="122"/>
      <c r="V411" s="122"/>
      <c r="W411" s="122"/>
      <c r="X411" s="122"/>
      <c r="Y411" s="122"/>
      <c r="Z411" s="122"/>
      <c r="AA411" s="122"/>
      <c r="AB411" s="122"/>
      <c r="AC411" s="122"/>
      <c r="AD411" s="122">
        <v>1.0999999999999999E-2</v>
      </c>
      <c r="AE411" s="73">
        <f t="shared" ref="AE411:AE415" si="515">AF411+AG411+AH411+AI411</f>
        <v>4.4504000000000001E-4</v>
      </c>
      <c r="AF411" s="73"/>
      <c r="AG411" s="73"/>
      <c r="AH411" s="73"/>
      <c r="AI411" s="73">
        <v>4.4504000000000001E-4</v>
      </c>
      <c r="AJ411" s="122">
        <f>VLOOKUP(C411,'[1]17'!$C$22:$AI$926,29,0)</f>
        <v>1.9593E-4</v>
      </c>
      <c r="AK411" s="122">
        <f>VLOOKUP(C411,'[1]17'!$C$22:$AI$926,30,0)</f>
        <v>0</v>
      </c>
      <c r="AL411" s="122">
        <f>VLOOKUP(C411,'[1]17'!$C$22:$AI$926,31,0)</f>
        <v>0</v>
      </c>
      <c r="AM411" s="122">
        <f>VLOOKUP(C411,'[1]17'!$C$22:$AI$926,32,0)</f>
        <v>0</v>
      </c>
      <c r="AN411" s="122">
        <f>VLOOKUP(C411,'[1]17'!$C$22:$AI$926,33,0)</f>
        <v>1.9593E-4</v>
      </c>
      <c r="AO411" s="122">
        <f t="shared" ref="AO411:AO415" si="516">AE411-AJ411</f>
        <v>2.4910999999999998E-4</v>
      </c>
      <c r="AP411" s="122">
        <f t="shared" ref="AP411:AP415" si="517">AF411-AK411</f>
        <v>0</v>
      </c>
      <c r="AQ411" s="122">
        <f t="shared" ref="AQ411:AQ415" si="518">AG411-AL411</f>
        <v>0</v>
      </c>
      <c r="AR411" s="122">
        <f t="shared" ref="AR411:AR415" si="519">AH411-AM411</f>
        <v>0</v>
      </c>
      <c r="AS411" s="122">
        <f t="shared" ref="AS411:AS415" si="520">AI411-AN411</f>
        <v>2.4910999999999998E-4</v>
      </c>
      <c r="AT411" s="122"/>
      <c r="AU411" s="122"/>
      <c r="AV411" s="122"/>
      <c r="AW411" s="122"/>
      <c r="AX411" s="122"/>
      <c r="AY411" s="122"/>
      <c r="AZ411" s="122"/>
      <c r="BA411" s="122"/>
      <c r="BB411" s="122"/>
      <c r="BC411" s="122"/>
    </row>
    <row r="412" spans="1:55" s="90" customFormat="1" ht="46.65" x14ac:dyDescent="0.3">
      <c r="A412" s="106" t="s">
        <v>1662</v>
      </c>
      <c r="B412" s="107" t="s">
        <v>1787</v>
      </c>
      <c r="C412" s="108" t="s">
        <v>1349</v>
      </c>
      <c r="D412" s="73">
        <v>1.0195679999999998</v>
      </c>
      <c r="E412" s="73">
        <v>4.5375924000000005E-2</v>
      </c>
      <c r="F412" s="73">
        <v>0</v>
      </c>
      <c r="G412" s="73">
        <v>0</v>
      </c>
      <c r="H412" s="73">
        <v>0</v>
      </c>
      <c r="I412" s="73">
        <v>4.5375924000000005E-2</v>
      </c>
      <c r="J412" s="122">
        <f>VLOOKUP(C412,'[1]17'!$C$22:$N$926,8,0)</f>
        <v>1.9975452000000001E-2</v>
      </c>
      <c r="K412" s="122">
        <f>VLOOKUP(C412,'[1]17'!$C$22:$N$926,9,0)</f>
        <v>0</v>
      </c>
      <c r="L412" s="122">
        <f>VLOOKUP(C412,'[1]17'!$C$22:$N$926,10,0)</f>
        <v>0</v>
      </c>
      <c r="M412" s="122">
        <f>VLOOKUP(C412,'[1]17'!$C$22:$N$926,11,0)</f>
        <v>0</v>
      </c>
      <c r="N412" s="122">
        <f>VLOOKUP(C412,'[1]17'!$C$22:$N$926,12,0)</f>
        <v>1.9975452000000001E-2</v>
      </c>
      <c r="O412" s="122">
        <f t="shared" si="510"/>
        <v>2.5400472000000004E-2</v>
      </c>
      <c r="P412" s="122">
        <f t="shared" si="511"/>
        <v>0</v>
      </c>
      <c r="Q412" s="122">
        <f t="shared" si="512"/>
        <v>0</v>
      </c>
      <c r="R412" s="122">
        <f t="shared" si="513"/>
        <v>0</v>
      </c>
      <c r="S412" s="122">
        <f t="shared" si="514"/>
        <v>2.5400472000000004E-2</v>
      </c>
      <c r="T412" s="122"/>
      <c r="U412" s="122"/>
      <c r="V412" s="122"/>
      <c r="W412" s="122"/>
      <c r="X412" s="122"/>
      <c r="Y412" s="122"/>
      <c r="Z412" s="122"/>
      <c r="AA412" s="122"/>
      <c r="AB412" s="122"/>
      <c r="AC412" s="122"/>
      <c r="AD412" s="122">
        <v>0.9346040000000001</v>
      </c>
      <c r="AE412" s="73">
        <f t="shared" si="515"/>
        <v>3.7813270000000003E-2</v>
      </c>
      <c r="AF412" s="73"/>
      <c r="AG412" s="73"/>
      <c r="AH412" s="73"/>
      <c r="AI412" s="73">
        <v>3.7813270000000003E-2</v>
      </c>
      <c r="AJ412" s="122">
        <f>VLOOKUP(C412,'[1]17'!$C$22:$AI$926,29,0)</f>
        <v>1.6646210000000002E-2</v>
      </c>
      <c r="AK412" s="122">
        <f>VLOOKUP(C412,'[1]17'!$C$22:$AI$926,30,0)</f>
        <v>0</v>
      </c>
      <c r="AL412" s="122">
        <f>VLOOKUP(C412,'[1]17'!$C$22:$AI$926,31,0)</f>
        <v>0</v>
      </c>
      <c r="AM412" s="122">
        <f>VLOOKUP(C412,'[1]17'!$C$22:$AI$926,32,0)</f>
        <v>0</v>
      </c>
      <c r="AN412" s="122">
        <f>VLOOKUP(C412,'[1]17'!$C$22:$AI$926,33,0)</f>
        <v>1.6646210000000002E-2</v>
      </c>
      <c r="AO412" s="122">
        <f t="shared" si="516"/>
        <v>2.1167060000000001E-2</v>
      </c>
      <c r="AP412" s="122">
        <f t="shared" si="517"/>
        <v>0</v>
      </c>
      <c r="AQ412" s="122">
        <f t="shared" si="518"/>
        <v>0</v>
      </c>
      <c r="AR412" s="122">
        <f t="shared" si="519"/>
        <v>0</v>
      </c>
      <c r="AS412" s="122">
        <f t="shared" si="520"/>
        <v>2.1167060000000001E-2</v>
      </c>
      <c r="AT412" s="122"/>
      <c r="AU412" s="122"/>
      <c r="AV412" s="122"/>
      <c r="AW412" s="122"/>
      <c r="AX412" s="122"/>
      <c r="AY412" s="122"/>
      <c r="AZ412" s="122"/>
      <c r="BA412" s="122"/>
      <c r="BB412" s="122"/>
      <c r="BC412" s="122"/>
    </row>
    <row r="413" spans="1:55" s="90" customFormat="1" ht="62.2" x14ac:dyDescent="0.3">
      <c r="A413" s="106" t="s">
        <v>1662</v>
      </c>
      <c r="B413" s="107" t="s">
        <v>1788</v>
      </c>
      <c r="C413" s="108" t="s">
        <v>1952</v>
      </c>
      <c r="D413" s="73">
        <v>0</v>
      </c>
      <c r="E413" s="73">
        <v>1.0061583839999999</v>
      </c>
      <c r="F413" s="73">
        <v>0.14177809</v>
      </c>
      <c r="G413" s="73">
        <v>0.82564751000000003</v>
      </c>
      <c r="H413" s="73">
        <v>0</v>
      </c>
      <c r="I413" s="73">
        <v>3.8732784000000006E-2</v>
      </c>
      <c r="J413" s="122"/>
      <c r="K413" s="122"/>
      <c r="L413" s="122"/>
      <c r="M413" s="122"/>
      <c r="N413" s="122"/>
      <c r="O413" s="122">
        <f t="shared" si="510"/>
        <v>1.0061583839999999</v>
      </c>
      <c r="P413" s="122">
        <f t="shared" si="511"/>
        <v>0.14177809</v>
      </c>
      <c r="Q413" s="122">
        <f t="shared" si="512"/>
        <v>0.82564751000000003</v>
      </c>
      <c r="R413" s="122">
        <f t="shared" si="513"/>
        <v>0</v>
      </c>
      <c r="S413" s="122">
        <f t="shared" si="514"/>
        <v>3.8732784000000006E-2</v>
      </c>
      <c r="T413" s="122"/>
      <c r="U413" s="122"/>
      <c r="V413" s="122"/>
      <c r="W413" s="122"/>
      <c r="X413" s="122"/>
      <c r="Y413" s="122"/>
      <c r="Z413" s="122"/>
      <c r="AA413" s="122"/>
      <c r="AB413" s="122"/>
      <c r="AC413" s="122"/>
      <c r="AD413" s="122">
        <v>0</v>
      </c>
      <c r="AE413" s="73">
        <f t="shared" si="515"/>
        <v>0.99473203999999993</v>
      </c>
      <c r="AF413" s="73">
        <v>0.27441512999999984</v>
      </c>
      <c r="AG413" s="73">
        <v>0.68803959000000003</v>
      </c>
      <c r="AH413" s="73"/>
      <c r="AI413" s="73">
        <v>3.2277320000000005E-2</v>
      </c>
      <c r="AJ413" s="122"/>
      <c r="AK413" s="122"/>
      <c r="AL413" s="122"/>
      <c r="AM413" s="122"/>
      <c r="AN413" s="122"/>
      <c r="AO413" s="122">
        <f t="shared" si="516"/>
        <v>0.99473203999999993</v>
      </c>
      <c r="AP413" s="122">
        <f t="shared" si="517"/>
        <v>0.27441512999999984</v>
      </c>
      <c r="AQ413" s="122">
        <f t="shared" si="518"/>
        <v>0.68803959000000003</v>
      </c>
      <c r="AR413" s="122">
        <f t="shared" si="519"/>
        <v>0</v>
      </c>
      <c r="AS413" s="122">
        <f t="shared" si="520"/>
        <v>3.2277320000000005E-2</v>
      </c>
      <c r="AT413" s="122"/>
      <c r="AU413" s="122"/>
      <c r="AV413" s="122"/>
      <c r="AW413" s="122"/>
      <c r="AX413" s="122"/>
      <c r="AY413" s="122"/>
      <c r="AZ413" s="122"/>
      <c r="BA413" s="122"/>
      <c r="BB413" s="122"/>
      <c r="BC413" s="122"/>
    </row>
    <row r="414" spans="1:55" s="90" customFormat="1" ht="62.2" x14ac:dyDescent="0.3">
      <c r="A414" s="106" t="s">
        <v>1662</v>
      </c>
      <c r="B414" s="107" t="s">
        <v>1789</v>
      </c>
      <c r="C414" s="108" t="s">
        <v>1953</v>
      </c>
      <c r="D414" s="73">
        <v>0</v>
      </c>
      <c r="E414" s="73">
        <v>0.24033619000000001</v>
      </c>
      <c r="F414" s="73">
        <v>0.24033619000000001</v>
      </c>
      <c r="G414" s="73">
        <v>0</v>
      </c>
      <c r="H414" s="73">
        <v>0</v>
      </c>
      <c r="I414" s="73">
        <v>0</v>
      </c>
      <c r="J414" s="122"/>
      <c r="K414" s="122"/>
      <c r="L414" s="122"/>
      <c r="M414" s="122"/>
      <c r="N414" s="122"/>
      <c r="O414" s="122">
        <f t="shared" si="510"/>
        <v>0.24033619000000001</v>
      </c>
      <c r="P414" s="122">
        <f t="shared" si="511"/>
        <v>0.24033619000000001</v>
      </c>
      <c r="Q414" s="122">
        <f t="shared" si="512"/>
        <v>0</v>
      </c>
      <c r="R414" s="122">
        <f t="shared" si="513"/>
        <v>0</v>
      </c>
      <c r="S414" s="122">
        <f t="shared" si="514"/>
        <v>0</v>
      </c>
      <c r="T414" s="122"/>
      <c r="U414" s="122"/>
      <c r="V414" s="122"/>
      <c r="W414" s="122"/>
      <c r="X414" s="122"/>
      <c r="Y414" s="122"/>
      <c r="Z414" s="122"/>
      <c r="AA414" s="122"/>
      <c r="AB414" s="122"/>
      <c r="AC414" s="122"/>
      <c r="AD414" s="122">
        <v>0</v>
      </c>
      <c r="AE414" s="73">
        <f t="shared" si="515"/>
        <v>0.20028014999999999</v>
      </c>
      <c r="AF414" s="73">
        <v>0.20028014999999999</v>
      </c>
      <c r="AG414" s="73"/>
      <c r="AH414" s="73"/>
      <c r="AI414" s="73">
        <v>0</v>
      </c>
      <c r="AJ414" s="122"/>
      <c r="AK414" s="122"/>
      <c r="AL414" s="122"/>
      <c r="AM414" s="122"/>
      <c r="AN414" s="122"/>
      <c r="AO414" s="122">
        <f t="shared" si="516"/>
        <v>0.20028014999999999</v>
      </c>
      <c r="AP414" s="122">
        <f t="shared" si="517"/>
        <v>0.20028014999999999</v>
      </c>
      <c r="AQ414" s="122">
        <f t="shared" si="518"/>
        <v>0</v>
      </c>
      <c r="AR414" s="122">
        <f t="shared" si="519"/>
        <v>0</v>
      </c>
      <c r="AS414" s="122">
        <f t="shared" si="520"/>
        <v>0</v>
      </c>
      <c r="AT414" s="122"/>
      <c r="AU414" s="122"/>
      <c r="AV414" s="122"/>
      <c r="AW414" s="122"/>
      <c r="AX414" s="122"/>
      <c r="AY414" s="122"/>
      <c r="AZ414" s="122"/>
      <c r="BA414" s="122"/>
      <c r="BB414" s="122"/>
      <c r="BC414" s="122"/>
    </row>
    <row r="415" spans="1:55" s="90" customFormat="1" ht="62.2" x14ac:dyDescent="0.3">
      <c r="A415" s="106" t="s">
        <v>1662</v>
      </c>
      <c r="B415" s="107" t="s">
        <v>1790</v>
      </c>
      <c r="C415" s="108" t="s">
        <v>1954</v>
      </c>
      <c r="D415" s="73">
        <v>0</v>
      </c>
      <c r="E415" s="73">
        <v>1.5800092980000002</v>
      </c>
      <c r="F415" s="73">
        <v>0.17371404999999998</v>
      </c>
      <c r="G415" s="73">
        <v>1.3431188000000001</v>
      </c>
      <c r="H415" s="73">
        <v>0</v>
      </c>
      <c r="I415" s="73">
        <v>6.317644800000001E-2</v>
      </c>
      <c r="J415" s="122"/>
      <c r="K415" s="122"/>
      <c r="L415" s="122"/>
      <c r="M415" s="122"/>
      <c r="N415" s="122"/>
      <c r="O415" s="122">
        <f t="shared" si="510"/>
        <v>1.5800092980000002</v>
      </c>
      <c r="P415" s="122">
        <f t="shared" si="511"/>
        <v>0.17371404999999998</v>
      </c>
      <c r="Q415" s="122">
        <f t="shared" si="512"/>
        <v>1.3431188000000001</v>
      </c>
      <c r="R415" s="122">
        <f t="shared" si="513"/>
        <v>0</v>
      </c>
      <c r="S415" s="122">
        <f t="shared" si="514"/>
        <v>6.317644800000001E-2</v>
      </c>
      <c r="T415" s="122"/>
      <c r="U415" s="122"/>
      <c r="V415" s="122"/>
      <c r="W415" s="122"/>
      <c r="X415" s="122"/>
      <c r="Y415" s="122"/>
      <c r="Z415" s="122"/>
      <c r="AA415" s="122"/>
      <c r="AB415" s="122"/>
      <c r="AC415" s="122"/>
      <c r="AD415" s="122">
        <v>0</v>
      </c>
      <c r="AE415" s="73">
        <f t="shared" si="515"/>
        <v>1.4591345599999999</v>
      </c>
      <c r="AF415" s="73">
        <v>0.28722185999999983</v>
      </c>
      <c r="AG415" s="73">
        <v>1.1192656599999999</v>
      </c>
      <c r="AH415" s="73"/>
      <c r="AI415" s="73">
        <v>5.2647040000000006E-2</v>
      </c>
      <c r="AJ415" s="122"/>
      <c r="AK415" s="122"/>
      <c r="AL415" s="122"/>
      <c r="AM415" s="122"/>
      <c r="AN415" s="122"/>
      <c r="AO415" s="122">
        <f t="shared" si="516"/>
        <v>1.4591345599999999</v>
      </c>
      <c r="AP415" s="122">
        <f t="shared" si="517"/>
        <v>0.28722185999999983</v>
      </c>
      <c r="AQ415" s="122">
        <f t="shared" si="518"/>
        <v>1.1192656599999999</v>
      </c>
      <c r="AR415" s="122">
        <f t="shared" si="519"/>
        <v>0</v>
      </c>
      <c r="AS415" s="122">
        <f t="shared" si="520"/>
        <v>5.2647040000000006E-2</v>
      </c>
      <c r="AT415" s="122"/>
      <c r="AU415" s="122"/>
      <c r="AV415" s="122"/>
      <c r="AW415" s="122"/>
      <c r="AX415" s="122"/>
      <c r="AY415" s="122"/>
      <c r="AZ415" s="122"/>
      <c r="BA415" s="122"/>
      <c r="BB415" s="122"/>
      <c r="BC415" s="122"/>
    </row>
    <row r="416" spans="1:55" s="90" customFormat="1" ht="30.05" x14ac:dyDescent="0.3">
      <c r="A416" s="103"/>
      <c r="B416" s="110" t="s">
        <v>27</v>
      </c>
      <c r="C416" s="105"/>
      <c r="D416" s="133">
        <f t="shared" ref="D416:BC416" si="521">SUM(D417:D429)</f>
        <v>16.230062400000001</v>
      </c>
      <c r="E416" s="133">
        <f t="shared" si="521"/>
        <v>15.827930604000002</v>
      </c>
      <c r="F416" s="133">
        <f t="shared" si="521"/>
        <v>0.49179330999999993</v>
      </c>
      <c r="G416" s="133">
        <f t="shared" si="521"/>
        <v>14.64862763</v>
      </c>
      <c r="H416" s="133">
        <f t="shared" si="521"/>
        <v>0</v>
      </c>
      <c r="I416" s="133">
        <f t="shared" si="521"/>
        <v>0.68750966399999991</v>
      </c>
      <c r="J416" s="133">
        <f t="shared" si="521"/>
        <v>1.9470609219999999</v>
      </c>
      <c r="K416" s="133">
        <f t="shared" si="521"/>
        <v>0.10790785999999999</v>
      </c>
      <c r="L416" s="133">
        <f t="shared" si="521"/>
        <v>1.54036499</v>
      </c>
      <c r="M416" s="133">
        <f t="shared" si="521"/>
        <v>0</v>
      </c>
      <c r="N416" s="133">
        <f t="shared" si="521"/>
        <v>0.29878807199999996</v>
      </c>
      <c r="O416" s="133">
        <f t="shared" si="521"/>
        <v>13.880869682</v>
      </c>
      <c r="P416" s="133">
        <f t="shared" si="521"/>
        <v>0.38388544999999996</v>
      </c>
      <c r="Q416" s="133">
        <f t="shared" si="521"/>
        <v>13.10826264</v>
      </c>
      <c r="R416" s="133">
        <f t="shared" si="521"/>
        <v>0</v>
      </c>
      <c r="S416" s="133">
        <f t="shared" si="521"/>
        <v>0.388721592</v>
      </c>
      <c r="T416" s="133">
        <f t="shared" si="521"/>
        <v>0</v>
      </c>
      <c r="U416" s="133">
        <f t="shared" si="521"/>
        <v>0</v>
      </c>
      <c r="V416" s="133">
        <f t="shared" si="521"/>
        <v>0</v>
      </c>
      <c r="W416" s="133">
        <f t="shared" si="521"/>
        <v>0</v>
      </c>
      <c r="X416" s="133">
        <f t="shared" si="521"/>
        <v>0</v>
      </c>
      <c r="Y416" s="133">
        <f t="shared" si="521"/>
        <v>0</v>
      </c>
      <c r="Z416" s="133">
        <f t="shared" si="521"/>
        <v>0</v>
      </c>
      <c r="AA416" s="133">
        <f t="shared" si="521"/>
        <v>0</v>
      </c>
      <c r="AB416" s="133">
        <f t="shared" si="521"/>
        <v>0</v>
      </c>
      <c r="AC416" s="133">
        <f t="shared" si="521"/>
        <v>0</v>
      </c>
      <c r="AD416" s="133">
        <f t="shared" si="521"/>
        <v>11.766018600000001</v>
      </c>
      <c r="AE416" s="133">
        <f t="shared" si="521"/>
        <v>14.66713231</v>
      </c>
      <c r="AF416" s="133">
        <f t="shared" si="521"/>
        <v>0.41434493000000028</v>
      </c>
      <c r="AG416" s="133">
        <f t="shared" si="521"/>
        <v>13.67986266</v>
      </c>
      <c r="AH416" s="133">
        <f t="shared" si="521"/>
        <v>0</v>
      </c>
      <c r="AI416" s="133">
        <f t="shared" si="521"/>
        <v>0.57292471999999994</v>
      </c>
      <c r="AJ416" s="133">
        <f t="shared" si="521"/>
        <v>0.33891327999999987</v>
      </c>
      <c r="AK416" s="133">
        <f t="shared" si="521"/>
        <v>8.9923219999999998E-2</v>
      </c>
      <c r="AL416" s="133">
        <f t="shared" si="521"/>
        <v>0</v>
      </c>
      <c r="AM416" s="133">
        <f t="shared" si="521"/>
        <v>0</v>
      </c>
      <c r="AN416" s="133">
        <f t="shared" si="521"/>
        <v>0.24899006000000001</v>
      </c>
      <c r="AO416" s="133">
        <f t="shared" si="521"/>
        <v>14.328219030000003</v>
      </c>
      <c r="AP416" s="133">
        <f t="shared" si="521"/>
        <v>0.32442171000000031</v>
      </c>
      <c r="AQ416" s="133">
        <f t="shared" si="521"/>
        <v>13.67986266</v>
      </c>
      <c r="AR416" s="133">
        <f t="shared" si="521"/>
        <v>0</v>
      </c>
      <c r="AS416" s="133">
        <f t="shared" si="521"/>
        <v>0.32393466000000004</v>
      </c>
      <c r="AT416" s="133">
        <f t="shared" si="521"/>
        <v>0</v>
      </c>
      <c r="AU416" s="133">
        <f t="shared" si="521"/>
        <v>0</v>
      </c>
      <c r="AV416" s="133">
        <f t="shared" si="521"/>
        <v>0</v>
      </c>
      <c r="AW416" s="133">
        <f t="shared" si="521"/>
        <v>0</v>
      </c>
      <c r="AX416" s="133">
        <f t="shared" si="521"/>
        <v>0</v>
      </c>
      <c r="AY416" s="133">
        <f t="shared" si="521"/>
        <v>0</v>
      </c>
      <c r="AZ416" s="133">
        <f t="shared" si="521"/>
        <v>0</v>
      </c>
      <c r="BA416" s="133">
        <f t="shared" si="521"/>
        <v>0</v>
      </c>
      <c r="BB416" s="133">
        <f t="shared" si="521"/>
        <v>0</v>
      </c>
      <c r="BC416" s="133">
        <f t="shared" si="521"/>
        <v>0</v>
      </c>
    </row>
    <row r="417" spans="1:55" s="90" customFormat="1" ht="62.2" x14ac:dyDescent="0.3">
      <c r="A417" s="106" t="s">
        <v>1662</v>
      </c>
      <c r="B417" s="107" t="s">
        <v>893</v>
      </c>
      <c r="C417" s="108" t="s">
        <v>1350</v>
      </c>
      <c r="D417" s="73">
        <v>1.2E-2</v>
      </c>
      <c r="E417" s="73">
        <v>5.3404799999999997E-4</v>
      </c>
      <c r="F417" s="73">
        <v>0</v>
      </c>
      <c r="G417" s="73">
        <v>0</v>
      </c>
      <c r="H417" s="73">
        <v>0</v>
      </c>
      <c r="I417" s="73">
        <v>5.3404799999999997E-4</v>
      </c>
      <c r="J417" s="122">
        <f>VLOOKUP(C417,'[1]17'!$C$22:$N$926,8,0)</f>
        <v>2.35116E-4</v>
      </c>
      <c r="K417" s="122">
        <f>VLOOKUP(C417,'[1]17'!$C$22:$N$926,9,0)</f>
        <v>0</v>
      </c>
      <c r="L417" s="122">
        <f>VLOOKUP(C417,'[1]17'!$C$22:$N$926,10,0)</f>
        <v>0</v>
      </c>
      <c r="M417" s="122">
        <f>VLOOKUP(C417,'[1]17'!$C$22:$N$926,11,0)</f>
        <v>0</v>
      </c>
      <c r="N417" s="122">
        <f>VLOOKUP(C417,'[1]17'!$C$22:$N$926,12,0)</f>
        <v>2.35116E-4</v>
      </c>
      <c r="O417" s="122">
        <f t="shared" ref="O417:O429" si="522">E417-J417</f>
        <v>2.9893199999999996E-4</v>
      </c>
      <c r="P417" s="122">
        <f t="shared" ref="P417:P429" si="523">F417-K417</f>
        <v>0</v>
      </c>
      <c r="Q417" s="122">
        <f t="shared" ref="Q417:Q429" si="524">G417-L417</f>
        <v>0</v>
      </c>
      <c r="R417" s="122">
        <f t="shared" ref="R417:R429" si="525">H417-M417</f>
        <v>0</v>
      </c>
      <c r="S417" s="122">
        <f t="shared" ref="S417:S429" si="526">I417-N417</f>
        <v>2.9893199999999996E-4</v>
      </c>
      <c r="T417" s="122"/>
      <c r="U417" s="122"/>
      <c r="V417" s="122"/>
      <c r="W417" s="122"/>
      <c r="X417" s="122"/>
      <c r="Y417" s="122"/>
      <c r="Z417" s="122"/>
      <c r="AA417" s="122"/>
      <c r="AB417" s="122"/>
      <c r="AC417" s="122"/>
      <c r="AD417" s="122">
        <v>1.0999999999999999E-2</v>
      </c>
      <c r="AE417" s="73">
        <f t="shared" ref="AE417:AE429" si="527">AF417+AG417+AH417+AI417</f>
        <v>4.4504000000000001E-4</v>
      </c>
      <c r="AF417" s="73"/>
      <c r="AG417" s="73"/>
      <c r="AH417" s="73"/>
      <c r="AI417" s="73">
        <v>4.4504000000000001E-4</v>
      </c>
      <c r="AJ417" s="122">
        <f>VLOOKUP(C417,'[1]17'!$C$22:$AI$926,29,0)</f>
        <v>1.9593E-4</v>
      </c>
      <c r="AK417" s="122">
        <f>VLOOKUP(C417,'[1]17'!$C$22:$AI$926,30,0)</f>
        <v>0</v>
      </c>
      <c r="AL417" s="122">
        <f>VLOOKUP(C417,'[1]17'!$C$22:$AI$926,31,0)</f>
        <v>0</v>
      </c>
      <c r="AM417" s="122">
        <f>VLOOKUP(C417,'[1]17'!$C$22:$AI$926,32,0)</f>
        <v>0</v>
      </c>
      <c r="AN417" s="122">
        <f>VLOOKUP(C417,'[1]17'!$C$22:$AI$926,33,0)</f>
        <v>1.9593E-4</v>
      </c>
      <c r="AO417" s="122">
        <f t="shared" ref="AO417:AO429" si="528">AE417-AJ417</f>
        <v>2.4910999999999998E-4</v>
      </c>
      <c r="AP417" s="122">
        <f t="shared" ref="AP417:AP429" si="529">AF417-AK417</f>
        <v>0</v>
      </c>
      <c r="AQ417" s="122">
        <f t="shared" ref="AQ417:AQ429" si="530">AG417-AL417</f>
        <v>0</v>
      </c>
      <c r="AR417" s="122">
        <f t="shared" ref="AR417:AR429" si="531">AH417-AM417</f>
        <v>0</v>
      </c>
      <c r="AS417" s="122">
        <f t="shared" ref="AS417:AS429" si="532">AI417-AN417</f>
        <v>2.4910999999999998E-4</v>
      </c>
      <c r="AT417" s="122"/>
      <c r="AU417" s="122"/>
      <c r="AV417" s="122"/>
      <c r="AW417" s="122"/>
      <c r="AX417" s="122"/>
      <c r="AY417" s="122"/>
      <c r="AZ417" s="122"/>
      <c r="BA417" s="122"/>
      <c r="BB417" s="122"/>
      <c r="BC417" s="122"/>
    </row>
    <row r="418" spans="1:55" s="90" customFormat="1" ht="62.2" x14ac:dyDescent="0.3">
      <c r="A418" s="106" t="s">
        <v>1662</v>
      </c>
      <c r="B418" s="107" t="s">
        <v>455</v>
      </c>
      <c r="C418" s="108" t="s">
        <v>93</v>
      </c>
      <c r="D418" s="73">
        <v>1.265196</v>
      </c>
      <c r="E418" s="73">
        <v>6.3201865719999999</v>
      </c>
      <c r="F418" s="73">
        <v>0</v>
      </c>
      <c r="G418" s="73">
        <v>6.2638789599999996</v>
      </c>
      <c r="H418" s="73">
        <v>0</v>
      </c>
      <c r="I418" s="73">
        <v>5.6307612E-2</v>
      </c>
      <c r="J418" s="122">
        <f>VLOOKUP(C418,'[1]17'!$C$22:$N$926,8,0)</f>
        <v>2.4787811999999999E-2</v>
      </c>
      <c r="K418" s="122">
        <f>VLOOKUP(C418,'[1]17'!$C$22:$N$926,9,0)</f>
        <v>0</v>
      </c>
      <c r="L418" s="122">
        <f>VLOOKUP(C418,'[1]17'!$C$22:$N$926,10,0)</f>
        <v>0</v>
      </c>
      <c r="M418" s="122">
        <f>VLOOKUP(C418,'[1]17'!$C$22:$N$926,11,0)</f>
        <v>0</v>
      </c>
      <c r="N418" s="122">
        <f>VLOOKUP(C418,'[1]17'!$C$22:$N$926,12,0)</f>
        <v>2.4787811999999999E-2</v>
      </c>
      <c r="O418" s="122">
        <f t="shared" si="522"/>
        <v>6.2953987600000003</v>
      </c>
      <c r="P418" s="122">
        <f t="shared" si="523"/>
        <v>0</v>
      </c>
      <c r="Q418" s="122">
        <f t="shared" si="524"/>
        <v>6.2638789599999996</v>
      </c>
      <c r="R418" s="122">
        <f t="shared" si="525"/>
        <v>0</v>
      </c>
      <c r="S418" s="122">
        <f t="shared" si="526"/>
        <v>3.1519800000000001E-2</v>
      </c>
      <c r="T418" s="122"/>
      <c r="U418" s="122"/>
      <c r="V418" s="122"/>
      <c r="W418" s="122"/>
      <c r="X418" s="122"/>
      <c r="Y418" s="122"/>
      <c r="Z418" s="122"/>
      <c r="AA418" s="122"/>
      <c r="AB418" s="122"/>
      <c r="AC418" s="122"/>
      <c r="AD418" s="122">
        <v>1.1597629999999999</v>
      </c>
      <c r="AE418" s="73">
        <f t="shared" si="527"/>
        <v>6.5717969199999997</v>
      </c>
      <c r="AF418" s="73"/>
      <c r="AG418" s="73">
        <v>6.5248739099999993</v>
      </c>
      <c r="AH418" s="73"/>
      <c r="AI418" s="73">
        <v>4.6923010000000001E-2</v>
      </c>
      <c r="AJ418" s="122">
        <f>VLOOKUP(C418,'[1]17'!$C$22:$AI$926,29,0)</f>
        <v>2.0656509999999996E-2</v>
      </c>
      <c r="AK418" s="122">
        <f>VLOOKUP(C418,'[1]17'!$C$22:$AI$926,30,0)</f>
        <v>0</v>
      </c>
      <c r="AL418" s="122">
        <f>VLOOKUP(C418,'[1]17'!$C$22:$AI$926,31,0)</f>
        <v>0</v>
      </c>
      <c r="AM418" s="122">
        <f>VLOOKUP(C418,'[1]17'!$C$22:$AI$926,32,0)</f>
        <v>0</v>
      </c>
      <c r="AN418" s="122">
        <f>VLOOKUP(C418,'[1]17'!$C$22:$AI$926,33,0)</f>
        <v>2.0656509999999999E-2</v>
      </c>
      <c r="AO418" s="122">
        <f t="shared" si="528"/>
        <v>6.5511404099999995</v>
      </c>
      <c r="AP418" s="122">
        <f t="shared" si="529"/>
        <v>0</v>
      </c>
      <c r="AQ418" s="122">
        <f t="shared" si="530"/>
        <v>6.5248739099999993</v>
      </c>
      <c r="AR418" s="122">
        <f t="shared" si="531"/>
        <v>0</v>
      </c>
      <c r="AS418" s="122">
        <f t="shared" si="532"/>
        <v>2.6266500000000002E-2</v>
      </c>
      <c r="AT418" s="122"/>
      <c r="AU418" s="122"/>
      <c r="AV418" s="122"/>
      <c r="AW418" s="122"/>
      <c r="AX418" s="122"/>
      <c r="AY418" s="122"/>
      <c r="AZ418" s="122"/>
      <c r="BA418" s="122"/>
      <c r="BB418" s="122"/>
      <c r="BC418" s="122"/>
    </row>
    <row r="419" spans="1:55" s="90" customFormat="1" ht="46.65" x14ac:dyDescent="0.3">
      <c r="A419" s="106" t="s">
        <v>1662</v>
      </c>
      <c r="B419" s="107" t="s">
        <v>94</v>
      </c>
      <c r="C419" s="108" t="s">
        <v>95</v>
      </c>
      <c r="D419" s="73">
        <v>2.803548000000001</v>
      </c>
      <c r="E419" s="73">
        <v>0</v>
      </c>
      <c r="F419" s="73">
        <v>0</v>
      </c>
      <c r="G419" s="73">
        <v>0</v>
      </c>
      <c r="H419" s="73">
        <v>0</v>
      </c>
      <c r="I419" s="73">
        <v>0</v>
      </c>
      <c r="J419" s="122">
        <f>VLOOKUP(C419,'[1]17'!$C$22:$N$926,8,0)</f>
        <v>0</v>
      </c>
      <c r="K419" s="122">
        <f>VLOOKUP(C419,'[1]17'!$C$22:$N$926,9,0)</f>
        <v>0</v>
      </c>
      <c r="L419" s="122">
        <f>VLOOKUP(C419,'[1]17'!$C$22:$N$926,10,0)</f>
        <v>0</v>
      </c>
      <c r="M419" s="122">
        <f>VLOOKUP(C419,'[1]17'!$C$22:$N$926,11,0)</f>
        <v>0</v>
      </c>
      <c r="N419" s="122">
        <f>VLOOKUP(C419,'[1]17'!$C$22:$N$926,12,0)</f>
        <v>0</v>
      </c>
      <c r="O419" s="122">
        <f t="shared" si="522"/>
        <v>0</v>
      </c>
      <c r="P419" s="122">
        <f t="shared" si="523"/>
        <v>0</v>
      </c>
      <c r="Q419" s="122">
        <f t="shared" si="524"/>
        <v>0</v>
      </c>
      <c r="R419" s="122">
        <f t="shared" si="525"/>
        <v>0</v>
      </c>
      <c r="S419" s="122">
        <f t="shared" si="526"/>
        <v>0</v>
      </c>
      <c r="T419" s="122"/>
      <c r="U419" s="122"/>
      <c r="V419" s="122"/>
      <c r="W419" s="122"/>
      <c r="X419" s="122"/>
      <c r="Y419" s="122"/>
      <c r="Z419" s="122"/>
      <c r="AA419" s="122"/>
      <c r="AB419" s="122"/>
      <c r="AC419" s="122"/>
      <c r="AD419" s="122">
        <v>0.11449681000000034</v>
      </c>
      <c r="AE419" s="73">
        <f t="shared" si="527"/>
        <v>0</v>
      </c>
      <c r="AF419" s="73"/>
      <c r="AG419" s="73"/>
      <c r="AH419" s="73"/>
      <c r="AI419" s="73">
        <v>0</v>
      </c>
      <c r="AJ419" s="122">
        <f>VLOOKUP(C419,'[1]17'!$C$22:$AI$926,29,0)</f>
        <v>0</v>
      </c>
      <c r="AK419" s="122">
        <f>VLOOKUP(C419,'[1]17'!$C$22:$AI$926,30,0)</f>
        <v>0</v>
      </c>
      <c r="AL419" s="122">
        <f>VLOOKUP(C419,'[1]17'!$C$22:$AI$926,31,0)</f>
        <v>0</v>
      </c>
      <c r="AM419" s="122">
        <f>VLOOKUP(C419,'[1]17'!$C$22:$AI$926,32,0)</f>
        <v>0</v>
      </c>
      <c r="AN419" s="122">
        <f>VLOOKUP(C419,'[1]17'!$C$22:$AI$926,33,0)</f>
        <v>0</v>
      </c>
      <c r="AO419" s="122">
        <f t="shared" si="528"/>
        <v>0</v>
      </c>
      <c r="AP419" s="122">
        <f t="shared" si="529"/>
        <v>0</v>
      </c>
      <c r="AQ419" s="122">
        <f t="shared" si="530"/>
        <v>0</v>
      </c>
      <c r="AR419" s="122">
        <f t="shared" si="531"/>
        <v>0</v>
      </c>
      <c r="AS419" s="122">
        <f t="shared" si="532"/>
        <v>0</v>
      </c>
      <c r="AT419" s="122"/>
      <c r="AU419" s="122"/>
      <c r="AV419" s="122"/>
      <c r="AW419" s="122"/>
      <c r="AX419" s="122"/>
      <c r="AY419" s="122"/>
      <c r="AZ419" s="122"/>
      <c r="BA419" s="122"/>
      <c r="BB419" s="122"/>
      <c r="BC419" s="122"/>
    </row>
    <row r="420" spans="1:55" s="90" customFormat="1" ht="46.65" x14ac:dyDescent="0.3">
      <c r="A420" s="106" t="s">
        <v>1662</v>
      </c>
      <c r="B420" s="107" t="s">
        <v>96</v>
      </c>
      <c r="C420" s="108" t="s">
        <v>97</v>
      </c>
      <c r="D420" s="73">
        <v>3.4748543999999999</v>
      </c>
      <c r="E420" s="73">
        <v>4.0565430459999998</v>
      </c>
      <c r="F420" s="73">
        <v>0</v>
      </c>
      <c r="G420" s="73">
        <v>3.90189451</v>
      </c>
      <c r="H420" s="73">
        <v>0</v>
      </c>
      <c r="I420" s="73">
        <v>0.15464853599999998</v>
      </c>
      <c r="J420" s="122">
        <f>VLOOKUP(C420,'[1]17'!$C$22:$N$926,8,0)</f>
        <v>6.8079575999999989E-2</v>
      </c>
      <c r="K420" s="122">
        <f>VLOOKUP(C420,'[1]17'!$C$22:$N$926,9,0)</f>
        <v>0</v>
      </c>
      <c r="L420" s="122">
        <f>VLOOKUP(C420,'[1]17'!$C$22:$N$926,10,0)</f>
        <v>0</v>
      </c>
      <c r="M420" s="122">
        <f>VLOOKUP(C420,'[1]17'!$C$22:$N$926,11,0)</f>
        <v>0</v>
      </c>
      <c r="N420" s="122">
        <f>VLOOKUP(C420,'[1]17'!$C$22:$N$926,12,0)</f>
        <v>6.8079575999999989E-2</v>
      </c>
      <c r="O420" s="122">
        <f t="shared" si="522"/>
        <v>3.9884634699999997</v>
      </c>
      <c r="P420" s="122">
        <f t="shared" si="523"/>
        <v>0</v>
      </c>
      <c r="Q420" s="122">
        <f t="shared" si="524"/>
        <v>3.90189451</v>
      </c>
      <c r="R420" s="122">
        <f t="shared" si="525"/>
        <v>0</v>
      </c>
      <c r="S420" s="122">
        <f t="shared" si="526"/>
        <v>8.6568959999999986E-2</v>
      </c>
      <c r="T420" s="122"/>
      <c r="U420" s="122"/>
      <c r="V420" s="122"/>
      <c r="W420" s="122"/>
      <c r="X420" s="122"/>
      <c r="Y420" s="122"/>
      <c r="Z420" s="122"/>
      <c r="AA420" s="122"/>
      <c r="AB420" s="122"/>
      <c r="AC420" s="122"/>
      <c r="AD420" s="122">
        <v>3.1852832000000002</v>
      </c>
      <c r="AE420" s="73">
        <f t="shared" si="527"/>
        <v>4.1933472300000005</v>
      </c>
      <c r="AF420" s="73"/>
      <c r="AG420" s="73">
        <v>4.0644734500000004</v>
      </c>
      <c r="AH420" s="73"/>
      <c r="AI420" s="73">
        <v>0.12887377999999999</v>
      </c>
      <c r="AJ420" s="122">
        <f>VLOOKUP(C420,'[1]17'!$C$22:$AI$926,29,0)</f>
        <v>5.6732980000000002E-2</v>
      </c>
      <c r="AK420" s="122">
        <f>VLOOKUP(C420,'[1]17'!$C$22:$AI$926,30,0)</f>
        <v>0</v>
      </c>
      <c r="AL420" s="122">
        <f>VLOOKUP(C420,'[1]17'!$C$22:$AI$926,31,0)</f>
        <v>0</v>
      </c>
      <c r="AM420" s="122">
        <f>VLOOKUP(C420,'[1]17'!$C$22:$AI$926,32,0)</f>
        <v>0</v>
      </c>
      <c r="AN420" s="122">
        <f>VLOOKUP(C420,'[1]17'!$C$22:$AI$926,33,0)</f>
        <v>5.6732979999999995E-2</v>
      </c>
      <c r="AO420" s="122">
        <f t="shared" si="528"/>
        <v>4.1366142500000009</v>
      </c>
      <c r="AP420" s="122">
        <f t="shared" si="529"/>
        <v>0</v>
      </c>
      <c r="AQ420" s="122">
        <f t="shared" si="530"/>
        <v>4.0644734500000004</v>
      </c>
      <c r="AR420" s="122">
        <f t="shared" si="531"/>
        <v>0</v>
      </c>
      <c r="AS420" s="122">
        <f t="shared" si="532"/>
        <v>7.2140800000000005E-2</v>
      </c>
      <c r="AT420" s="122"/>
      <c r="AU420" s="122"/>
      <c r="AV420" s="122"/>
      <c r="AW420" s="122"/>
      <c r="AX420" s="122"/>
      <c r="AY420" s="122"/>
      <c r="AZ420" s="122"/>
      <c r="BA420" s="122"/>
      <c r="BB420" s="122"/>
      <c r="BC420" s="122"/>
    </row>
    <row r="421" spans="1:55" s="90" customFormat="1" ht="62.2" x14ac:dyDescent="0.3">
      <c r="A421" s="106" t="s">
        <v>1662</v>
      </c>
      <c r="B421" s="107" t="s">
        <v>894</v>
      </c>
      <c r="C421" s="108" t="s">
        <v>1351</v>
      </c>
      <c r="D421" s="73">
        <v>1.036764</v>
      </c>
      <c r="E421" s="73">
        <v>0.24260465999999997</v>
      </c>
      <c r="F421" s="73">
        <v>0.19646339999999998</v>
      </c>
      <c r="G421" s="73">
        <v>0</v>
      </c>
      <c r="H421" s="73">
        <v>0</v>
      </c>
      <c r="I421" s="73">
        <v>4.6141259999999996E-2</v>
      </c>
      <c r="J421" s="122">
        <f>VLOOKUP(C421,'[1]17'!$C$22:$N$926,8,0)</f>
        <v>0.12822022399999999</v>
      </c>
      <c r="K421" s="122">
        <f>VLOOKUP(C421,'[1]17'!$C$22:$N$926,9,0)</f>
        <v>0.10790785999999999</v>
      </c>
      <c r="L421" s="122">
        <f>VLOOKUP(C421,'[1]17'!$C$22:$N$926,10,0)</f>
        <v>0</v>
      </c>
      <c r="M421" s="122">
        <f>VLOOKUP(C421,'[1]17'!$C$22:$N$926,11,0)</f>
        <v>0</v>
      </c>
      <c r="N421" s="122">
        <f>VLOOKUP(C421,'[1]17'!$C$22:$N$926,12,0)</f>
        <v>2.0312363999999999E-2</v>
      </c>
      <c r="O421" s="122">
        <f t="shared" si="522"/>
        <v>0.11438443599999998</v>
      </c>
      <c r="P421" s="122">
        <f t="shared" si="523"/>
        <v>8.8555539999999988E-2</v>
      </c>
      <c r="Q421" s="122">
        <f t="shared" si="524"/>
        <v>0</v>
      </c>
      <c r="R421" s="122">
        <f t="shared" si="525"/>
        <v>0</v>
      </c>
      <c r="S421" s="122">
        <f t="shared" si="526"/>
        <v>2.5828895999999997E-2</v>
      </c>
      <c r="T421" s="122"/>
      <c r="U421" s="122"/>
      <c r="V421" s="122"/>
      <c r="W421" s="122"/>
      <c r="X421" s="122"/>
      <c r="Y421" s="122"/>
      <c r="Z421" s="122"/>
      <c r="AA421" s="122"/>
      <c r="AB421" s="122"/>
      <c r="AC421" s="122"/>
      <c r="AD421" s="122">
        <v>0.95036699999999996</v>
      </c>
      <c r="AE421" s="73">
        <f t="shared" si="527"/>
        <v>0.77018856999999996</v>
      </c>
      <c r="AF421" s="73">
        <v>0.16371949999999991</v>
      </c>
      <c r="AG421" s="73">
        <v>0.56801802000000001</v>
      </c>
      <c r="AH421" s="73"/>
      <c r="AI421" s="73">
        <v>3.8451050000000001E-2</v>
      </c>
      <c r="AJ421" s="122">
        <f>VLOOKUP(C421,'[1]17'!$C$22:$AI$926,29,0)</f>
        <v>0.10685019</v>
      </c>
      <c r="AK421" s="122">
        <f>VLOOKUP(C421,'[1]17'!$C$22:$AI$926,30,0)</f>
        <v>8.9923219999999998E-2</v>
      </c>
      <c r="AL421" s="122">
        <f>VLOOKUP(C421,'[1]17'!$C$22:$AI$926,31,0)</f>
        <v>0</v>
      </c>
      <c r="AM421" s="122">
        <f>VLOOKUP(C421,'[1]17'!$C$22:$AI$926,32,0)</f>
        <v>0</v>
      </c>
      <c r="AN421" s="122">
        <f>VLOOKUP(C421,'[1]17'!$C$22:$AI$926,33,0)</f>
        <v>1.692697E-2</v>
      </c>
      <c r="AO421" s="122">
        <f t="shared" si="528"/>
        <v>0.66333838000000001</v>
      </c>
      <c r="AP421" s="122">
        <f t="shared" si="529"/>
        <v>7.3796279999999909E-2</v>
      </c>
      <c r="AQ421" s="122">
        <f t="shared" si="530"/>
        <v>0.56801802000000001</v>
      </c>
      <c r="AR421" s="122">
        <f t="shared" si="531"/>
        <v>0</v>
      </c>
      <c r="AS421" s="122">
        <f t="shared" si="532"/>
        <v>2.1524080000000001E-2</v>
      </c>
      <c r="AT421" s="122"/>
      <c r="AU421" s="122"/>
      <c r="AV421" s="122"/>
      <c r="AW421" s="122"/>
      <c r="AX421" s="122"/>
      <c r="AY421" s="122"/>
      <c r="AZ421" s="122"/>
      <c r="BA421" s="122"/>
      <c r="BB421" s="122"/>
      <c r="BC421" s="122"/>
    </row>
    <row r="422" spans="1:55" s="90" customFormat="1" ht="77.7" x14ac:dyDescent="0.3">
      <c r="A422" s="106" t="s">
        <v>1662</v>
      </c>
      <c r="B422" s="107" t="s">
        <v>895</v>
      </c>
      <c r="C422" s="108" t="s">
        <v>1352</v>
      </c>
      <c r="D422" s="73">
        <v>5.6519999999999994E-2</v>
      </c>
      <c r="E422" s="73">
        <v>2.5154399999999999E-3</v>
      </c>
      <c r="F422" s="73">
        <v>0</v>
      </c>
      <c r="G422" s="73">
        <v>0</v>
      </c>
      <c r="H422" s="73">
        <v>0</v>
      </c>
      <c r="I422" s="73">
        <v>2.5154399999999999E-3</v>
      </c>
      <c r="J422" s="122">
        <f>VLOOKUP(C422,'[1]17'!$C$22:$N$926,8,0)</f>
        <v>1.107348E-3</v>
      </c>
      <c r="K422" s="122">
        <f>VLOOKUP(C422,'[1]17'!$C$22:$N$926,9,0)</f>
        <v>0</v>
      </c>
      <c r="L422" s="122">
        <f>VLOOKUP(C422,'[1]17'!$C$22:$N$926,10,0)</f>
        <v>0</v>
      </c>
      <c r="M422" s="122">
        <f>VLOOKUP(C422,'[1]17'!$C$22:$N$926,11,0)</f>
        <v>0</v>
      </c>
      <c r="N422" s="122">
        <f>VLOOKUP(C422,'[1]17'!$C$22:$N$926,12,0)</f>
        <v>1.107348E-3</v>
      </c>
      <c r="O422" s="122">
        <f t="shared" si="522"/>
        <v>1.4080919999999999E-3</v>
      </c>
      <c r="P422" s="122">
        <f t="shared" si="523"/>
        <v>0</v>
      </c>
      <c r="Q422" s="122">
        <f t="shared" si="524"/>
        <v>0</v>
      </c>
      <c r="R422" s="122">
        <f t="shared" si="525"/>
        <v>0</v>
      </c>
      <c r="S422" s="122">
        <f t="shared" si="526"/>
        <v>1.4080919999999999E-3</v>
      </c>
      <c r="T422" s="122"/>
      <c r="U422" s="122"/>
      <c r="V422" s="122"/>
      <c r="W422" s="122"/>
      <c r="X422" s="122"/>
      <c r="Y422" s="122"/>
      <c r="Z422" s="122"/>
      <c r="AA422" s="122"/>
      <c r="AB422" s="122"/>
      <c r="AC422" s="122"/>
      <c r="AD422" s="122">
        <v>5.1809999999999995E-2</v>
      </c>
      <c r="AE422" s="73">
        <f t="shared" si="527"/>
        <v>2.0961999999999999E-3</v>
      </c>
      <c r="AF422" s="73"/>
      <c r="AG422" s="73"/>
      <c r="AH422" s="73"/>
      <c r="AI422" s="73">
        <v>2.0961999999999999E-3</v>
      </c>
      <c r="AJ422" s="122">
        <f>VLOOKUP(C422,'[1]17'!$C$22:$AI$926,29,0)</f>
        <v>9.2279000000000005E-4</v>
      </c>
      <c r="AK422" s="122">
        <f>VLOOKUP(C422,'[1]17'!$C$22:$AI$926,30,0)</f>
        <v>0</v>
      </c>
      <c r="AL422" s="122">
        <f>VLOOKUP(C422,'[1]17'!$C$22:$AI$926,31,0)</f>
        <v>0</v>
      </c>
      <c r="AM422" s="122">
        <f>VLOOKUP(C422,'[1]17'!$C$22:$AI$926,32,0)</f>
        <v>0</v>
      </c>
      <c r="AN422" s="122">
        <f>VLOOKUP(C422,'[1]17'!$C$22:$AI$926,33,0)</f>
        <v>9.2279000000000005E-4</v>
      </c>
      <c r="AO422" s="122">
        <f t="shared" si="528"/>
        <v>1.1734099999999997E-3</v>
      </c>
      <c r="AP422" s="122">
        <f t="shared" si="529"/>
        <v>0</v>
      </c>
      <c r="AQ422" s="122">
        <f t="shared" si="530"/>
        <v>0</v>
      </c>
      <c r="AR422" s="122">
        <f t="shared" si="531"/>
        <v>0</v>
      </c>
      <c r="AS422" s="122">
        <f t="shared" si="532"/>
        <v>1.1734099999999997E-3</v>
      </c>
      <c r="AT422" s="122"/>
      <c r="AU422" s="122"/>
      <c r="AV422" s="122"/>
      <c r="AW422" s="122"/>
      <c r="AX422" s="122"/>
      <c r="AY422" s="122"/>
      <c r="AZ422" s="122"/>
      <c r="BA422" s="122"/>
      <c r="BB422" s="122"/>
      <c r="BC422" s="122"/>
    </row>
    <row r="423" spans="1:55" s="90" customFormat="1" ht="77.7" x14ac:dyDescent="0.3">
      <c r="A423" s="106" t="s">
        <v>1662</v>
      </c>
      <c r="B423" s="107" t="s">
        <v>896</v>
      </c>
      <c r="C423" s="108" t="s">
        <v>1353</v>
      </c>
      <c r="D423" s="73">
        <v>1.9723440000000001</v>
      </c>
      <c r="E423" s="73">
        <v>8.7779231999999999E-2</v>
      </c>
      <c r="F423" s="73">
        <v>0</v>
      </c>
      <c r="G423" s="73">
        <v>0</v>
      </c>
      <c r="H423" s="73">
        <v>0</v>
      </c>
      <c r="I423" s="73">
        <v>8.7779231999999999E-2</v>
      </c>
      <c r="J423" s="122">
        <f>VLOOKUP(C423,'[1]17'!$C$22:$N$926,8,0)</f>
        <v>3.8642280000000001E-2</v>
      </c>
      <c r="K423" s="122">
        <f>VLOOKUP(C423,'[1]17'!$C$22:$N$926,9,0)</f>
        <v>0</v>
      </c>
      <c r="L423" s="122">
        <f>VLOOKUP(C423,'[1]17'!$C$22:$N$926,10,0)</f>
        <v>0</v>
      </c>
      <c r="M423" s="122">
        <f>VLOOKUP(C423,'[1]17'!$C$22:$N$926,11,0)</f>
        <v>0</v>
      </c>
      <c r="N423" s="122">
        <f>VLOOKUP(C423,'[1]17'!$C$22:$N$926,12,0)</f>
        <v>3.8642279999999994E-2</v>
      </c>
      <c r="O423" s="122">
        <f t="shared" si="522"/>
        <v>4.9136951999999998E-2</v>
      </c>
      <c r="P423" s="122">
        <f t="shared" si="523"/>
        <v>0</v>
      </c>
      <c r="Q423" s="122">
        <f t="shared" si="524"/>
        <v>0</v>
      </c>
      <c r="R423" s="122">
        <f t="shared" si="525"/>
        <v>0</v>
      </c>
      <c r="S423" s="122">
        <f t="shared" si="526"/>
        <v>4.9136952000000005E-2</v>
      </c>
      <c r="T423" s="122"/>
      <c r="U423" s="122"/>
      <c r="V423" s="122"/>
      <c r="W423" s="122"/>
      <c r="X423" s="122"/>
      <c r="Y423" s="122"/>
      <c r="Z423" s="122"/>
      <c r="AA423" s="122"/>
      <c r="AB423" s="122"/>
      <c r="AC423" s="122"/>
      <c r="AD423" s="122">
        <v>1.6351634100000001</v>
      </c>
      <c r="AE423" s="73">
        <f t="shared" si="527"/>
        <v>7.3149359999999997E-2</v>
      </c>
      <c r="AF423" s="73"/>
      <c r="AG423" s="73"/>
      <c r="AH423" s="73"/>
      <c r="AI423" s="73">
        <v>7.3149359999999997E-2</v>
      </c>
      <c r="AJ423" s="122">
        <f>VLOOKUP(C423,'[1]17'!$C$22:$AI$926,29,0)</f>
        <v>3.2201899999999999E-2</v>
      </c>
      <c r="AK423" s="122">
        <f>VLOOKUP(C423,'[1]17'!$C$22:$AI$926,30,0)</f>
        <v>0</v>
      </c>
      <c r="AL423" s="122">
        <f>VLOOKUP(C423,'[1]17'!$C$22:$AI$926,31,0)</f>
        <v>0</v>
      </c>
      <c r="AM423" s="122">
        <f>VLOOKUP(C423,'[1]17'!$C$22:$AI$926,32,0)</f>
        <v>0</v>
      </c>
      <c r="AN423" s="122">
        <f>VLOOKUP(C423,'[1]17'!$C$22:$AI$926,33,0)</f>
        <v>3.2201899999999999E-2</v>
      </c>
      <c r="AO423" s="122">
        <f t="shared" si="528"/>
        <v>4.0947459999999998E-2</v>
      </c>
      <c r="AP423" s="122">
        <f t="shared" si="529"/>
        <v>0</v>
      </c>
      <c r="AQ423" s="122">
        <f t="shared" si="530"/>
        <v>0</v>
      </c>
      <c r="AR423" s="122">
        <f t="shared" si="531"/>
        <v>0</v>
      </c>
      <c r="AS423" s="122">
        <f t="shared" si="532"/>
        <v>4.0947459999999998E-2</v>
      </c>
      <c r="AT423" s="122"/>
      <c r="AU423" s="122"/>
      <c r="AV423" s="122"/>
      <c r="AW423" s="122"/>
      <c r="AX423" s="122"/>
      <c r="AY423" s="122"/>
      <c r="AZ423" s="122"/>
      <c r="BA423" s="122"/>
      <c r="BB423" s="122"/>
      <c r="BC423" s="122"/>
    </row>
    <row r="424" spans="1:55" s="90" customFormat="1" ht="62.2" x14ac:dyDescent="0.3">
      <c r="A424" s="106" t="s">
        <v>1662</v>
      </c>
      <c r="B424" s="107" t="s">
        <v>897</v>
      </c>
      <c r="C424" s="108" t="s">
        <v>1354</v>
      </c>
      <c r="D424" s="73">
        <v>0.44650799999999996</v>
      </c>
      <c r="E424" s="73">
        <v>1.1792627999999999E-2</v>
      </c>
      <c r="F424" s="73">
        <v>0</v>
      </c>
      <c r="G424" s="73">
        <v>0</v>
      </c>
      <c r="H424" s="73">
        <v>0</v>
      </c>
      <c r="I424" s="73">
        <v>1.1792627999999999E-2</v>
      </c>
      <c r="J424" s="122">
        <f>VLOOKUP(C424,'[1]17'!$C$22:$N$926,8,0)</f>
        <v>8.7480120000000012E-3</v>
      </c>
      <c r="K424" s="122">
        <f>VLOOKUP(C424,'[1]17'!$C$22:$N$926,9,0)</f>
        <v>0</v>
      </c>
      <c r="L424" s="122">
        <f>VLOOKUP(C424,'[1]17'!$C$22:$N$926,10,0)</f>
        <v>0</v>
      </c>
      <c r="M424" s="122">
        <f>VLOOKUP(C424,'[1]17'!$C$22:$N$926,11,0)</f>
        <v>0</v>
      </c>
      <c r="N424" s="122">
        <f>VLOOKUP(C424,'[1]17'!$C$22:$N$926,12,0)</f>
        <v>8.7480119999999995E-3</v>
      </c>
      <c r="O424" s="122">
        <f t="shared" si="522"/>
        <v>3.0446159999999983E-3</v>
      </c>
      <c r="P424" s="122">
        <f t="shared" si="523"/>
        <v>0</v>
      </c>
      <c r="Q424" s="122">
        <f t="shared" si="524"/>
        <v>0</v>
      </c>
      <c r="R424" s="122">
        <f t="shared" si="525"/>
        <v>0</v>
      </c>
      <c r="S424" s="122">
        <f t="shared" si="526"/>
        <v>3.044616E-3</v>
      </c>
      <c r="T424" s="122"/>
      <c r="U424" s="122"/>
      <c r="V424" s="122"/>
      <c r="W424" s="122"/>
      <c r="X424" s="122"/>
      <c r="Y424" s="122"/>
      <c r="Z424" s="122"/>
      <c r="AA424" s="122"/>
      <c r="AB424" s="122"/>
      <c r="AC424" s="122"/>
      <c r="AD424" s="122">
        <v>0.36913722999999998</v>
      </c>
      <c r="AE424" s="73">
        <f t="shared" si="527"/>
        <v>8.0250160000000015E-2</v>
      </c>
      <c r="AF424" s="73"/>
      <c r="AG424" s="73">
        <v>7.0422970000000015E-2</v>
      </c>
      <c r="AH424" s="73"/>
      <c r="AI424" s="73">
        <v>9.8271899999999995E-3</v>
      </c>
      <c r="AJ424" s="122">
        <f>VLOOKUP(C424,'[1]17'!$C$22:$AI$926,29,0)</f>
        <v>7.2900100000000004E-3</v>
      </c>
      <c r="AK424" s="122">
        <f>VLOOKUP(C424,'[1]17'!$C$22:$AI$926,30,0)</f>
        <v>0</v>
      </c>
      <c r="AL424" s="122">
        <f>VLOOKUP(C424,'[1]17'!$C$22:$AI$926,31,0)</f>
        <v>0</v>
      </c>
      <c r="AM424" s="122">
        <f>VLOOKUP(C424,'[1]17'!$C$22:$AI$926,32,0)</f>
        <v>0</v>
      </c>
      <c r="AN424" s="122">
        <f>VLOOKUP(C424,'[1]17'!$C$22:$AI$926,33,0)</f>
        <v>7.2900100000000004E-3</v>
      </c>
      <c r="AO424" s="122">
        <f t="shared" si="528"/>
        <v>7.2960150000000015E-2</v>
      </c>
      <c r="AP424" s="122">
        <f t="shared" si="529"/>
        <v>0</v>
      </c>
      <c r="AQ424" s="122">
        <f t="shared" si="530"/>
        <v>7.0422970000000015E-2</v>
      </c>
      <c r="AR424" s="122">
        <f t="shared" si="531"/>
        <v>0</v>
      </c>
      <c r="AS424" s="122">
        <f t="shared" si="532"/>
        <v>2.5371799999999991E-3</v>
      </c>
      <c r="AT424" s="122"/>
      <c r="AU424" s="122"/>
      <c r="AV424" s="122"/>
      <c r="AW424" s="122"/>
      <c r="AX424" s="122"/>
      <c r="AY424" s="122"/>
      <c r="AZ424" s="122"/>
      <c r="BA424" s="122"/>
      <c r="BB424" s="122"/>
      <c r="BC424" s="122"/>
    </row>
    <row r="425" spans="1:55" s="90" customFormat="1" ht="62.2" x14ac:dyDescent="0.3">
      <c r="A425" s="106" t="s">
        <v>1662</v>
      </c>
      <c r="B425" s="107" t="s">
        <v>898</v>
      </c>
      <c r="C425" s="108" t="s">
        <v>1355</v>
      </c>
      <c r="D425" s="73">
        <v>1.5947160000000002</v>
      </c>
      <c r="E425" s="73">
        <v>7.0972895999999994E-2</v>
      </c>
      <c r="F425" s="73">
        <v>0</v>
      </c>
      <c r="G425" s="73">
        <v>0</v>
      </c>
      <c r="H425" s="73">
        <v>0</v>
      </c>
      <c r="I425" s="73">
        <v>7.0972895999999994E-2</v>
      </c>
      <c r="J425" s="122">
        <f>VLOOKUP(C425,'[1]17'!$C$22:$N$926,8,0)</f>
        <v>3.1243775999999997E-2</v>
      </c>
      <c r="K425" s="122">
        <f>VLOOKUP(C425,'[1]17'!$C$22:$N$926,9,0)</f>
        <v>0</v>
      </c>
      <c r="L425" s="122">
        <f>VLOOKUP(C425,'[1]17'!$C$22:$N$926,10,0)</f>
        <v>0</v>
      </c>
      <c r="M425" s="122">
        <f>VLOOKUP(C425,'[1]17'!$C$22:$N$926,11,0)</f>
        <v>0</v>
      </c>
      <c r="N425" s="122">
        <f>VLOOKUP(C425,'[1]17'!$C$22:$N$926,12,0)</f>
        <v>3.1243775999999994E-2</v>
      </c>
      <c r="O425" s="122">
        <f t="shared" si="522"/>
        <v>3.9729119999999993E-2</v>
      </c>
      <c r="P425" s="122">
        <f t="shared" si="523"/>
        <v>0</v>
      </c>
      <c r="Q425" s="122">
        <f t="shared" si="524"/>
        <v>0</v>
      </c>
      <c r="R425" s="122">
        <f t="shared" si="525"/>
        <v>0</v>
      </c>
      <c r="S425" s="122">
        <f t="shared" si="526"/>
        <v>3.972912E-2</v>
      </c>
      <c r="T425" s="122"/>
      <c r="U425" s="122"/>
      <c r="V425" s="122"/>
      <c r="W425" s="122"/>
      <c r="X425" s="122"/>
      <c r="Y425" s="122"/>
      <c r="Z425" s="122"/>
      <c r="AA425" s="122"/>
      <c r="AB425" s="122"/>
      <c r="AC425" s="122"/>
      <c r="AD425" s="122">
        <v>1.3228764000000002</v>
      </c>
      <c r="AE425" s="73">
        <f t="shared" si="527"/>
        <v>5.9144079999999995E-2</v>
      </c>
      <c r="AF425" s="73"/>
      <c r="AG425" s="73"/>
      <c r="AH425" s="73"/>
      <c r="AI425" s="73">
        <v>5.9144079999999995E-2</v>
      </c>
      <c r="AJ425" s="122">
        <f>VLOOKUP(C425,'[1]17'!$C$22:$AI$926,29,0)</f>
        <v>2.6036480000000001E-2</v>
      </c>
      <c r="AK425" s="122">
        <f>VLOOKUP(C425,'[1]17'!$C$22:$AI$926,30,0)</f>
        <v>0</v>
      </c>
      <c r="AL425" s="122">
        <f>VLOOKUP(C425,'[1]17'!$C$22:$AI$926,31,0)</f>
        <v>0</v>
      </c>
      <c r="AM425" s="122">
        <f>VLOOKUP(C425,'[1]17'!$C$22:$AI$926,32,0)</f>
        <v>0</v>
      </c>
      <c r="AN425" s="122">
        <f>VLOOKUP(C425,'[1]17'!$C$22:$AI$926,33,0)</f>
        <v>2.6036479999999997E-2</v>
      </c>
      <c r="AO425" s="122">
        <f t="shared" si="528"/>
        <v>3.3107599999999994E-2</v>
      </c>
      <c r="AP425" s="122">
        <f t="shared" si="529"/>
        <v>0</v>
      </c>
      <c r="AQ425" s="122">
        <f t="shared" si="530"/>
        <v>0</v>
      </c>
      <c r="AR425" s="122">
        <f t="shared" si="531"/>
        <v>0</v>
      </c>
      <c r="AS425" s="122">
        <f t="shared" si="532"/>
        <v>3.3107600000000001E-2</v>
      </c>
      <c r="AT425" s="122"/>
      <c r="AU425" s="122"/>
      <c r="AV425" s="122"/>
      <c r="AW425" s="122"/>
      <c r="AX425" s="122"/>
      <c r="AY425" s="122"/>
      <c r="AZ425" s="122"/>
      <c r="BA425" s="122"/>
      <c r="BB425" s="122"/>
      <c r="BC425" s="122"/>
    </row>
    <row r="426" spans="1:55" s="90" customFormat="1" ht="62.2" x14ac:dyDescent="0.3">
      <c r="A426" s="106" t="s">
        <v>1662</v>
      </c>
      <c r="B426" s="107" t="s">
        <v>899</v>
      </c>
      <c r="C426" s="108" t="s">
        <v>1356</v>
      </c>
      <c r="D426" s="73">
        <v>1.938564</v>
      </c>
      <c r="E426" s="73">
        <v>8.6275859999999996E-2</v>
      </c>
      <c r="F426" s="73">
        <v>0</v>
      </c>
      <c r="G426" s="73">
        <v>0</v>
      </c>
      <c r="H426" s="73">
        <v>0</v>
      </c>
      <c r="I426" s="73">
        <v>8.6275859999999996E-2</v>
      </c>
      <c r="J426" s="122">
        <f>VLOOKUP(C426,'[1]17'!$C$22:$N$926,8,0)</f>
        <v>3.7980468000000003E-2</v>
      </c>
      <c r="K426" s="122">
        <f>VLOOKUP(C426,'[1]17'!$C$22:$N$926,9,0)</f>
        <v>0</v>
      </c>
      <c r="L426" s="122">
        <f>VLOOKUP(C426,'[1]17'!$C$22:$N$926,10,0)</f>
        <v>0</v>
      </c>
      <c r="M426" s="122">
        <f>VLOOKUP(C426,'[1]17'!$C$22:$N$926,11,0)</f>
        <v>0</v>
      </c>
      <c r="N426" s="122">
        <f>VLOOKUP(C426,'[1]17'!$C$22:$N$926,12,0)</f>
        <v>3.7980467999999996E-2</v>
      </c>
      <c r="O426" s="122">
        <f t="shared" si="522"/>
        <v>4.8295391999999993E-2</v>
      </c>
      <c r="P426" s="122">
        <f t="shared" si="523"/>
        <v>0</v>
      </c>
      <c r="Q426" s="122">
        <f t="shared" si="524"/>
        <v>0</v>
      </c>
      <c r="R426" s="122">
        <f t="shared" si="525"/>
        <v>0</v>
      </c>
      <c r="S426" s="122">
        <f t="shared" si="526"/>
        <v>4.8295391999999999E-2</v>
      </c>
      <c r="T426" s="122"/>
      <c r="U426" s="122"/>
      <c r="V426" s="122"/>
      <c r="W426" s="122"/>
      <c r="X426" s="122"/>
      <c r="Y426" s="122"/>
      <c r="Z426" s="122"/>
      <c r="AA426" s="122"/>
      <c r="AB426" s="122"/>
      <c r="AC426" s="122"/>
      <c r="AD426" s="122">
        <v>1.6085815499999998</v>
      </c>
      <c r="AE426" s="73">
        <f t="shared" si="527"/>
        <v>7.1896550000000004E-2</v>
      </c>
      <c r="AF426" s="73"/>
      <c r="AG426" s="73"/>
      <c r="AH426" s="73"/>
      <c r="AI426" s="73">
        <v>7.1896550000000004E-2</v>
      </c>
      <c r="AJ426" s="122">
        <f>VLOOKUP(C426,'[1]17'!$C$22:$AI$926,29,0)</f>
        <v>3.165039E-2</v>
      </c>
      <c r="AK426" s="122">
        <f>VLOOKUP(C426,'[1]17'!$C$22:$AI$926,30,0)</f>
        <v>0</v>
      </c>
      <c r="AL426" s="122">
        <f>VLOOKUP(C426,'[1]17'!$C$22:$AI$926,31,0)</f>
        <v>0</v>
      </c>
      <c r="AM426" s="122">
        <f>VLOOKUP(C426,'[1]17'!$C$22:$AI$926,32,0)</f>
        <v>0</v>
      </c>
      <c r="AN426" s="122">
        <f>VLOOKUP(C426,'[1]17'!$C$22:$AI$926,33,0)</f>
        <v>3.165039E-2</v>
      </c>
      <c r="AO426" s="122">
        <f t="shared" si="528"/>
        <v>4.0246160000000003E-2</v>
      </c>
      <c r="AP426" s="122">
        <f t="shared" si="529"/>
        <v>0</v>
      </c>
      <c r="AQ426" s="122">
        <f t="shared" si="530"/>
        <v>0</v>
      </c>
      <c r="AR426" s="122">
        <f t="shared" si="531"/>
        <v>0</v>
      </c>
      <c r="AS426" s="122">
        <f t="shared" si="532"/>
        <v>4.0246160000000003E-2</v>
      </c>
      <c r="AT426" s="122"/>
      <c r="AU426" s="122"/>
      <c r="AV426" s="122"/>
      <c r="AW426" s="122"/>
      <c r="AX426" s="122"/>
      <c r="AY426" s="122"/>
      <c r="AZ426" s="122"/>
      <c r="BA426" s="122"/>
      <c r="BB426" s="122"/>
      <c r="BC426" s="122"/>
    </row>
    <row r="427" spans="1:55" s="90" customFormat="1" ht="77.7" x14ac:dyDescent="0.3">
      <c r="A427" s="106" t="s">
        <v>1662</v>
      </c>
      <c r="B427" s="107" t="s">
        <v>1791</v>
      </c>
      <c r="C427" s="108" t="s">
        <v>1357</v>
      </c>
      <c r="D427" s="73">
        <v>1.6290479999999998</v>
      </c>
      <c r="E427" s="73">
        <v>7.2500843999999995E-2</v>
      </c>
      <c r="F427" s="73">
        <v>0</v>
      </c>
      <c r="G427" s="73">
        <v>0</v>
      </c>
      <c r="H427" s="73">
        <v>0</v>
      </c>
      <c r="I427" s="73">
        <v>7.2500843999999995E-2</v>
      </c>
      <c r="J427" s="122">
        <f>VLOOKUP(C427,'[1]17'!$C$22:$N$926,8,0)</f>
        <v>3.1916411999999998E-2</v>
      </c>
      <c r="K427" s="122">
        <f>VLOOKUP(C427,'[1]17'!$C$22:$N$926,9,0)</f>
        <v>0</v>
      </c>
      <c r="L427" s="122">
        <f>VLOOKUP(C427,'[1]17'!$C$22:$N$926,10,0)</f>
        <v>0</v>
      </c>
      <c r="M427" s="122">
        <f>VLOOKUP(C427,'[1]17'!$C$22:$N$926,11,0)</f>
        <v>0</v>
      </c>
      <c r="N427" s="122">
        <f>VLOOKUP(C427,'[1]17'!$C$22:$N$926,12,0)</f>
        <v>3.1916411999999998E-2</v>
      </c>
      <c r="O427" s="122">
        <f t="shared" si="522"/>
        <v>4.0584431999999997E-2</v>
      </c>
      <c r="P427" s="122">
        <f t="shared" si="523"/>
        <v>0</v>
      </c>
      <c r="Q427" s="122">
        <f t="shared" si="524"/>
        <v>0</v>
      </c>
      <c r="R427" s="122">
        <f t="shared" si="525"/>
        <v>0</v>
      </c>
      <c r="S427" s="122">
        <f t="shared" si="526"/>
        <v>4.0584431999999997E-2</v>
      </c>
      <c r="T427" s="122"/>
      <c r="U427" s="122"/>
      <c r="V427" s="122"/>
      <c r="W427" s="122"/>
      <c r="X427" s="122"/>
      <c r="Y427" s="122"/>
      <c r="Z427" s="122"/>
      <c r="AA427" s="122"/>
      <c r="AB427" s="122"/>
      <c r="AC427" s="122"/>
      <c r="AD427" s="122">
        <v>1.3575400000000002</v>
      </c>
      <c r="AE427" s="73">
        <f t="shared" si="527"/>
        <v>6.0417369999999998E-2</v>
      </c>
      <c r="AF427" s="73"/>
      <c r="AG427" s="73"/>
      <c r="AH427" s="73"/>
      <c r="AI427" s="73">
        <v>6.0417369999999998E-2</v>
      </c>
      <c r="AJ427" s="122">
        <f>VLOOKUP(C427,'[1]17'!$C$22:$AI$926,29,0)</f>
        <v>2.6597009999999997E-2</v>
      </c>
      <c r="AK427" s="122">
        <f>VLOOKUP(C427,'[1]17'!$C$22:$AI$926,30,0)</f>
        <v>0</v>
      </c>
      <c r="AL427" s="122">
        <f>VLOOKUP(C427,'[1]17'!$C$22:$AI$926,31,0)</f>
        <v>0</v>
      </c>
      <c r="AM427" s="122">
        <f>VLOOKUP(C427,'[1]17'!$C$22:$AI$926,32,0)</f>
        <v>0</v>
      </c>
      <c r="AN427" s="122">
        <f>VLOOKUP(C427,'[1]17'!$C$22:$AI$926,33,0)</f>
        <v>2.6597010000000001E-2</v>
      </c>
      <c r="AO427" s="122">
        <f t="shared" si="528"/>
        <v>3.3820360000000001E-2</v>
      </c>
      <c r="AP427" s="122">
        <f t="shared" si="529"/>
        <v>0</v>
      </c>
      <c r="AQ427" s="122">
        <f t="shared" si="530"/>
        <v>0</v>
      </c>
      <c r="AR427" s="122">
        <f t="shared" si="531"/>
        <v>0</v>
      </c>
      <c r="AS427" s="122">
        <f t="shared" si="532"/>
        <v>3.3820359999999994E-2</v>
      </c>
      <c r="AT427" s="122"/>
      <c r="AU427" s="122"/>
      <c r="AV427" s="122"/>
      <c r="AW427" s="122"/>
      <c r="AX427" s="122"/>
      <c r="AY427" s="122"/>
      <c r="AZ427" s="122"/>
      <c r="BA427" s="122"/>
      <c r="BB427" s="122"/>
      <c r="BC427" s="122"/>
    </row>
    <row r="428" spans="1:55" s="90" customFormat="1" ht="46.65" x14ac:dyDescent="0.3">
      <c r="A428" s="106" t="s">
        <v>1662</v>
      </c>
      <c r="B428" s="107" t="s">
        <v>900</v>
      </c>
      <c r="C428" s="108" t="s">
        <v>1358</v>
      </c>
      <c r="D428" s="73">
        <v>0</v>
      </c>
      <c r="E428" s="73">
        <v>1.5760998980000001</v>
      </c>
      <c r="F428" s="73">
        <v>0</v>
      </c>
      <c r="G428" s="73">
        <v>1.54036499</v>
      </c>
      <c r="H428" s="73">
        <v>0</v>
      </c>
      <c r="I428" s="73">
        <v>3.5734908000000003E-2</v>
      </c>
      <c r="J428" s="122">
        <f>VLOOKUP(C428,'[1]17'!$C$22:$N$926,8,0)</f>
        <v>1.5760998979999998</v>
      </c>
      <c r="K428" s="122">
        <f>VLOOKUP(C428,'[1]17'!$C$22:$N$926,9,0)</f>
        <v>0</v>
      </c>
      <c r="L428" s="122">
        <f>VLOOKUP(C428,'[1]17'!$C$22:$N$926,10,0)</f>
        <v>1.54036499</v>
      </c>
      <c r="M428" s="122">
        <f>VLOOKUP(C428,'[1]17'!$C$22:$N$926,11,0)</f>
        <v>0</v>
      </c>
      <c r="N428" s="122">
        <f>VLOOKUP(C428,'[1]17'!$C$22:$N$926,12,0)</f>
        <v>3.5734908000000003E-2</v>
      </c>
      <c r="O428" s="122">
        <f t="shared" si="522"/>
        <v>0</v>
      </c>
      <c r="P428" s="122">
        <f t="shared" si="523"/>
        <v>0</v>
      </c>
      <c r="Q428" s="122">
        <f t="shared" si="524"/>
        <v>0</v>
      </c>
      <c r="R428" s="122">
        <f t="shared" si="525"/>
        <v>0</v>
      </c>
      <c r="S428" s="122">
        <f t="shared" si="526"/>
        <v>0</v>
      </c>
      <c r="T428" s="122"/>
      <c r="U428" s="122"/>
      <c r="V428" s="122"/>
      <c r="W428" s="122"/>
      <c r="X428" s="122"/>
      <c r="Y428" s="122"/>
      <c r="Z428" s="122"/>
      <c r="AA428" s="122"/>
      <c r="AB428" s="122"/>
      <c r="AC428" s="122"/>
      <c r="AD428" s="122">
        <v>0</v>
      </c>
      <c r="AE428" s="73">
        <f t="shared" si="527"/>
        <v>2.9779090000000001E-2</v>
      </c>
      <c r="AF428" s="73"/>
      <c r="AG428" s="73"/>
      <c r="AH428" s="73"/>
      <c r="AI428" s="73">
        <v>2.9779090000000001E-2</v>
      </c>
      <c r="AJ428" s="122">
        <f>VLOOKUP(C428,'[1]17'!$C$22:$AI$926,29,0)</f>
        <v>2.9779089999999852E-2</v>
      </c>
      <c r="AK428" s="122">
        <f>VLOOKUP(C428,'[1]17'!$C$22:$AI$926,30,0)</f>
        <v>0</v>
      </c>
      <c r="AL428" s="122">
        <f>VLOOKUP(C428,'[1]17'!$C$22:$AI$926,31,0)</f>
        <v>0</v>
      </c>
      <c r="AM428" s="122">
        <f>VLOOKUP(C428,'[1]17'!$C$22:$AI$926,32,0)</f>
        <v>0</v>
      </c>
      <c r="AN428" s="122">
        <f>VLOOKUP(C428,'[1]17'!$C$22:$AI$926,33,0)</f>
        <v>2.9779090000000001E-2</v>
      </c>
      <c r="AO428" s="122">
        <f t="shared" si="528"/>
        <v>1.4918621893400541E-16</v>
      </c>
      <c r="AP428" s="122">
        <f t="shared" si="529"/>
        <v>0</v>
      </c>
      <c r="AQ428" s="122">
        <f t="shared" si="530"/>
        <v>0</v>
      </c>
      <c r="AR428" s="122">
        <f t="shared" si="531"/>
        <v>0</v>
      </c>
      <c r="AS428" s="122">
        <f t="shared" si="532"/>
        <v>0</v>
      </c>
      <c r="AT428" s="122"/>
      <c r="AU428" s="122"/>
      <c r="AV428" s="122"/>
      <c r="AW428" s="122"/>
      <c r="AX428" s="122"/>
      <c r="AY428" s="122"/>
      <c r="AZ428" s="122"/>
      <c r="BA428" s="122"/>
      <c r="BB428" s="122"/>
      <c r="BC428" s="122"/>
    </row>
    <row r="429" spans="1:55" s="90" customFormat="1" ht="62.2" x14ac:dyDescent="0.3">
      <c r="A429" s="106" t="s">
        <v>1662</v>
      </c>
      <c r="B429" s="107" t="s">
        <v>1792</v>
      </c>
      <c r="C429" s="108" t="s">
        <v>1955</v>
      </c>
      <c r="D429" s="73">
        <v>0</v>
      </c>
      <c r="E429" s="73">
        <v>3.3001254800000002</v>
      </c>
      <c r="F429" s="73">
        <v>0.29532990999999997</v>
      </c>
      <c r="G429" s="73">
        <v>2.94248917</v>
      </c>
      <c r="H429" s="73">
        <v>0</v>
      </c>
      <c r="I429" s="73">
        <v>6.2306399999999991E-2</v>
      </c>
      <c r="J429" s="122"/>
      <c r="K429" s="122"/>
      <c r="L429" s="122"/>
      <c r="M429" s="122"/>
      <c r="N429" s="122"/>
      <c r="O429" s="122">
        <f t="shared" si="522"/>
        <v>3.3001254800000002</v>
      </c>
      <c r="P429" s="122">
        <f t="shared" si="523"/>
        <v>0.29532990999999997</v>
      </c>
      <c r="Q429" s="122">
        <f t="shared" si="524"/>
        <v>2.94248917</v>
      </c>
      <c r="R429" s="122">
        <f t="shared" si="525"/>
        <v>0</v>
      </c>
      <c r="S429" s="122">
        <f t="shared" si="526"/>
        <v>6.2306399999999991E-2</v>
      </c>
      <c r="T429" s="122"/>
      <c r="U429" s="122"/>
      <c r="V429" s="122"/>
      <c r="W429" s="122"/>
      <c r="X429" s="122"/>
      <c r="Y429" s="122"/>
      <c r="Z429" s="122"/>
      <c r="AA429" s="122"/>
      <c r="AB429" s="122"/>
      <c r="AC429" s="122"/>
      <c r="AD429" s="122">
        <v>0</v>
      </c>
      <c r="AE429" s="73">
        <f t="shared" si="527"/>
        <v>2.7546217400000002</v>
      </c>
      <c r="AF429" s="73">
        <v>0.25062543000000037</v>
      </c>
      <c r="AG429" s="73">
        <v>2.45207431</v>
      </c>
      <c r="AH429" s="73"/>
      <c r="AI429" s="73">
        <v>5.1921999999999996E-2</v>
      </c>
      <c r="AJ429" s="122"/>
      <c r="AK429" s="122"/>
      <c r="AL429" s="122"/>
      <c r="AM429" s="122"/>
      <c r="AN429" s="122"/>
      <c r="AO429" s="122">
        <f t="shared" si="528"/>
        <v>2.7546217400000002</v>
      </c>
      <c r="AP429" s="122">
        <f t="shared" si="529"/>
        <v>0.25062543000000037</v>
      </c>
      <c r="AQ429" s="122">
        <f t="shared" si="530"/>
        <v>2.45207431</v>
      </c>
      <c r="AR429" s="122">
        <f t="shared" si="531"/>
        <v>0</v>
      </c>
      <c r="AS429" s="122">
        <f t="shared" si="532"/>
        <v>5.1921999999999996E-2</v>
      </c>
      <c r="AT429" s="122"/>
      <c r="AU429" s="122"/>
      <c r="AV429" s="122"/>
      <c r="AW429" s="122"/>
      <c r="AX429" s="122"/>
      <c r="AY429" s="122"/>
      <c r="AZ429" s="122"/>
      <c r="BA429" s="122"/>
      <c r="BB429" s="122"/>
      <c r="BC429" s="122"/>
    </row>
    <row r="430" spans="1:55" s="90" customFormat="1" x14ac:dyDescent="0.3">
      <c r="A430" s="103"/>
      <c r="B430" s="104" t="s">
        <v>416</v>
      </c>
      <c r="C430" s="105"/>
      <c r="D430" s="133">
        <f t="shared" ref="D430:BC430" si="533">SUM(D431:D436)</f>
        <v>22.564391999999994</v>
      </c>
      <c r="E430" s="133">
        <f t="shared" si="533"/>
        <v>8.3050368900000002</v>
      </c>
      <c r="F430" s="133">
        <f t="shared" si="533"/>
        <v>0</v>
      </c>
      <c r="G430" s="133">
        <f t="shared" si="533"/>
        <v>7.5355363499999992</v>
      </c>
      <c r="H430" s="133">
        <f t="shared" si="533"/>
        <v>0</v>
      </c>
      <c r="I430" s="133">
        <f t="shared" si="533"/>
        <v>0.76950054000000001</v>
      </c>
      <c r="J430" s="133">
        <f t="shared" si="533"/>
        <v>3.7894756100000007</v>
      </c>
      <c r="K430" s="133">
        <f t="shared" si="533"/>
        <v>0</v>
      </c>
      <c r="L430" s="133">
        <f t="shared" si="533"/>
        <v>3.4144024700000002</v>
      </c>
      <c r="M430" s="133">
        <f t="shared" si="533"/>
        <v>0</v>
      </c>
      <c r="N430" s="133">
        <f t="shared" si="533"/>
        <v>0.37507314000000003</v>
      </c>
      <c r="O430" s="133">
        <f t="shared" si="533"/>
        <v>4.5155612799999991</v>
      </c>
      <c r="P430" s="133">
        <f t="shared" si="533"/>
        <v>0</v>
      </c>
      <c r="Q430" s="133">
        <f t="shared" si="533"/>
        <v>4.1211338799999995</v>
      </c>
      <c r="R430" s="133">
        <f t="shared" si="533"/>
        <v>0</v>
      </c>
      <c r="S430" s="133">
        <f t="shared" si="533"/>
        <v>0.39442739999999998</v>
      </c>
      <c r="T430" s="133">
        <f t="shared" si="533"/>
        <v>0</v>
      </c>
      <c r="U430" s="133">
        <f t="shared" si="533"/>
        <v>0</v>
      </c>
      <c r="V430" s="133">
        <f t="shared" si="533"/>
        <v>0</v>
      </c>
      <c r="W430" s="133">
        <f t="shared" si="533"/>
        <v>0</v>
      </c>
      <c r="X430" s="133">
        <f t="shared" si="533"/>
        <v>0</v>
      </c>
      <c r="Y430" s="133">
        <f t="shared" si="533"/>
        <v>0</v>
      </c>
      <c r="Z430" s="133">
        <f t="shared" si="533"/>
        <v>0</v>
      </c>
      <c r="AA430" s="133">
        <f t="shared" si="533"/>
        <v>0</v>
      </c>
      <c r="AB430" s="133">
        <f t="shared" si="533"/>
        <v>0</v>
      </c>
      <c r="AC430" s="133">
        <f t="shared" si="533"/>
        <v>0</v>
      </c>
      <c r="AD430" s="133">
        <f t="shared" si="533"/>
        <v>19.119852270000003</v>
      </c>
      <c r="AE430" s="133">
        <f t="shared" si="533"/>
        <v>7.1595790200000007</v>
      </c>
      <c r="AF430" s="133">
        <f t="shared" si="533"/>
        <v>0.14000502000000001</v>
      </c>
      <c r="AG430" s="133">
        <f t="shared" si="533"/>
        <v>6.3783235500000002</v>
      </c>
      <c r="AH430" s="133">
        <f t="shared" si="533"/>
        <v>0</v>
      </c>
      <c r="AI430" s="133">
        <f t="shared" si="533"/>
        <v>0.64125044999999992</v>
      </c>
      <c r="AJ430" s="133">
        <f t="shared" si="533"/>
        <v>3.8692301799999997</v>
      </c>
      <c r="AK430" s="133">
        <f t="shared" si="533"/>
        <v>0</v>
      </c>
      <c r="AL430" s="133">
        <f t="shared" si="533"/>
        <v>3.5566692299999998</v>
      </c>
      <c r="AM430" s="133">
        <f t="shared" si="533"/>
        <v>0</v>
      </c>
      <c r="AN430" s="133">
        <f t="shared" si="533"/>
        <v>0.31256095</v>
      </c>
      <c r="AO430" s="133">
        <f t="shared" si="533"/>
        <v>3.2903488400000005</v>
      </c>
      <c r="AP430" s="133">
        <f t="shared" si="533"/>
        <v>0.14000502000000001</v>
      </c>
      <c r="AQ430" s="133">
        <f t="shared" si="533"/>
        <v>2.8216543200000004</v>
      </c>
      <c r="AR430" s="133">
        <f t="shared" si="533"/>
        <v>0</v>
      </c>
      <c r="AS430" s="133">
        <f t="shared" si="533"/>
        <v>0.32868949999999997</v>
      </c>
      <c r="AT430" s="133">
        <f t="shared" si="533"/>
        <v>0</v>
      </c>
      <c r="AU430" s="133">
        <f t="shared" si="533"/>
        <v>0</v>
      </c>
      <c r="AV430" s="133">
        <f t="shared" si="533"/>
        <v>0</v>
      </c>
      <c r="AW430" s="133">
        <f t="shared" si="533"/>
        <v>0</v>
      </c>
      <c r="AX430" s="133">
        <f t="shared" si="533"/>
        <v>0</v>
      </c>
      <c r="AY430" s="133">
        <f t="shared" si="533"/>
        <v>0</v>
      </c>
      <c r="AZ430" s="133">
        <f t="shared" si="533"/>
        <v>0</v>
      </c>
      <c r="BA430" s="133">
        <f t="shared" si="533"/>
        <v>0</v>
      </c>
      <c r="BB430" s="133">
        <f t="shared" si="533"/>
        <v>0</v>
      </c>
      <c r="BC430" s="133">
        <f t="shared" si="533"/>
        <v>0</v>
      </c>
    </row>
    <row r="431" spans="1:55" s="90" customFormat="1" ht="77.7" x14ac:dyDescent="0.3">
      <c r="A431" s="106" t="s">
        <v>1662</v>
      </c>
      <c r="B431" s="107" t="s">
        <v>901</v>
      </c>
      <c r="C431" s="108" t="s">
        <v>1359</v>
      </c>
      <c r="D431" s="73">
        <v>2.4704160000000002</v>
      </c>
      <c r="E431" s="73">
        <v>0.10994598</v>
      </c>
      <c r="F431" s="73">
        <v>0</v>
      </c>
      <c r="G431" s="73">
        <v>0</v>
      </c>
      <c r="H431" s="73">
        <v>0</v>
      </c>
      <c r="I431" s="73">
        <v>0.10994598</v>
      </c>
      <c r="J431" s="122">
        <f>VLOOKUP(C431,'[1]17'!$C$22:$N$926,8,0)</f>
        <v>4.8400548000000002E-2</v>
      </c>
      <c r="K431" s="122">
        <f>VLOOKUP(C431,'[1]17'!$C$22:$N$926,9,0)</f>
        <v>0</v>
      </c>
      <c r="L431" s="122">
        <f>VLOOKUP(C431,'[1]17'!$C$22:$N$926,10,0)</f>
        <v>0</v>
      </c>
      <c r="M431" s="122">
        <f>VLOOKUP(C431,'[1]17'!$C$22:$N$926,11,0)</f>
        <v>0</v>
      </c>
      <c r="N431" s="122">
        <f>VLOOKUP(C431,'[1]17'!$C$22:$N$926,12,0)</f>
        <v>4.8400548000000002E-2</v>
      </c>
      <c r="O431" s="122">
        <f t="shared" ref="O431:O436" si="534">E431-J431</f>
        <v>6.1545431999999997E-2</v>
      </c>
      <c r="P431" s="122">
        <f t="shared" ref="P431:P436" si="535">F431-K431</f>
        <v>0</v>
      </c>
      <c r="Q431" s="122">
        <f t="shared" ref="Q431:Q436" si="536">G431-L431</f>
        <v>0</v>
      </c>
      <c r="R431" s="122">
        <f t="shared" ref="R431:R436" si="537">H431-M431</f>
        <v>0</v>
      </c>
      <c r="S431" s="122">
        <f t="shared" ref="S431:S436" si="538">I431-N431</f>
        <v>6.1545431999999997E-2</v>
      </c>
      <c r="T431" s="122"/>
      <c r="U431" s="122"/>
      <c r="V431" s="122"/>
      <c r="W431" s="122"/>
      <c r="X431" s="122"/>
      <c r="Y431" s="122"/>
      <c r="Z431" s="122"/>
      <c r="AA431" s="122"/>
      <c r="AB431" s="122"/>
      <c r="AC431" s="122"/>
      <c r="AD431" s="122">
        <v>2.0586800000000003</v>
      </c>
      <c r="AE431" s="73">
        <f t="shared" ref="AE431:AE436" si="539">AF431+AG431+AH431+AI431</f>
        <v>9.1621649999999999E-2</v>
      </c>
      <c r="AF431" s="73"/>
      <c r="AG431" s="73"/>
      <c r="AH431" s="73"/>
      <c r="AI431" s="73">
        <v>9.1621649999999999E-2</v>
      </c>
      <c r="AJ431" s="122">
        <f>VLOOKUP(C431,'[1]17'!$C$22:$AI$926,29,0)</f>
        <v>4.0333790000000001E-2</v>
      </c>
      <c r="AK431" s="122">
        <f>VLOOKUP(C431,'[1]17'!$C$22:$AI$926,30,0)</f>
        <v>0</v>
      </c>
      <c r="AL431" s="122">
        <f>VLOOKUP(C431,'[1]17'!$C$22:$AI$926,31,0)</f>
        <v>0</v>
      </c>
      <c r="AM431" s="122">
        <f>VLOOKUP(C431,'[1]17'!$C$22:$AI$926,32,0)</f>
        <v>0</v>
      </c>
      <c r="AN431" s="122">
        <f>VLOOKUP(C431,'[1]17'!$C$22:$AI$926,33,0)</f>
        <v>4.0333790000000001E-2</v>
      </c>
      <c r="AO431" s="122">
        <f t="shared" ref="AO431:AO436" si="540">AE431-AJ431</f>
        <v>5.1287859999999998E-2</v>
      </c>
      <c r="AP431" s="122">
        <f t="shared" ref="AP431:AP436" si="541">AF431-AK431</f>
        <v>0</v>
      </c>
      <c r="AQ431" s="122">
        <f t="shared" ref="AQ431:AQ436" si="542">AG431-AL431</f>
        <v>0</v>
      </c>
      <c r="AR431" s="122">
        <f t="shared" ref="AR431:AR436" si="543">AH431-AM431</f>
        <v>0</v>
      </c>
      <c r="AS431" s="122">
        <f t="shared" ref="AS431:AS436" si="544">AI431-AN431</f>
        <v>5.1287859999999998E-2</v>
      </c>
      <c r="AT431" s="122"/>
      <c r="AU431" s="122"/>
      <c r="AV431" s="122"/>
      <c r="AW431" s="122"/>
      <c r="AX431" s="122"/>
      <c r="AY431" s="122"/>
      <c r="AZ431" s="122"/>
      <c r="BA431" s="122"/>
      <c r="BB431" s="122"/>
      <c r="BC431" s="122"/>
    </row>
    <row r="432" spans="1:55" s="90" customFormat="1" ht="77.7" x14ac:dyDescent="0.3">
      <c r="A432" s="106" t="s">
        <v>1662</v>
      </c>
      <c r="B432" s="107" t="s">
        <v>902</v>
      </c>
      <c r="C432" s="108" t="s">
        <v>1360</v>
      </c>
      <c r="D432" s="73">
        <v>1.8279720000000002</v>
      </c>
      <c r="E432" s="73">
        <v>8.1353999999999996E-2</v>
      </c>
      <c r="F432" s="73">
        <v>0</v>
      </c>
      <c r="G432" s="73">
        <v>0</v>
      </c>
      <c r="H432" s="73">
        <v>0</v>
      </c>
      <c r="I432" s="73">
        <v>8.1353999999999996E-2</v>
      </c>
      <c r="J432" s="122">
        <f>VLOOKUP(C432,'[1]17'!$C$22:$N$926,8,0)</f>
        <v>3.5813784000000001E-2</v>
      </c>
      <c r="K432" s="122">
        <f>VLOOKUP(C432,'[1]17'!$C$22:$N$926,9,0)</f>
        <v>0</v>
      </c>
      <c r="L432" s="122">
        <f>VLOOKUP(C432,'[1]17'!$C$22:$N$926,10,0)</f>
        <v>0</v>
      </c>
      <c r="M432" s="122">
        <f>VLOOKUP(C432,'[1]17'!$C$22:$N$926,11,0)</f>
        <v>0</v>
      </c>
      <c r="N432" s="122">
        <f>VLOOKUP(C432,'[1]17'!$C$22:$N$926,12,0)</f>
        <v>3.5813783999999994E-2</v>
      </c>
      <c r="O432" s="122">
        <f t="shared" si="534"/>
        <v>4.5540215999999994E-2</v>
      </c>
      <c r="P432" s="122">
        <f t="shared" si="535"/>
        <v>0</v>
      </c>
      <c r="Q432" s="122">
        <f t="shared" si="536"/>
        <v>0</v>
      </c>
      <c r="R432" s="122">
        <f t="shared" si="537"/>
        <v>0</v>
      </c>
      <c r="S432" s="122">
        <f t="shared" si="538"/>
        <v>4.5540216000000001E-2</v>
      </c>
      <c r="T432" s="122"/>
      <c r="U432" s="122"/>
      <c r="V432" s="122"/>
      <c r="W432" s="122"/>
      <c r="X432" s="122"/>
      <c r="Y432" s="122"/>
      <c r="Z432" s="122"/>
      <c r="AA432" s="122"/>
      <c r="AB432" s="122"/>
      <c r="AC432" s="122"/>
      <c r="AD432" s="122">
        <v>1.5233099999999999</v>
      </c>
      <c r="AE432" s="73">
        <f t="shared" si="539"/>
        <v>6.7794999999999994E-2</v>
      </c>
      <c r="AF432" s="73"/>
      <c r="AG432" s="73"/>
      <c r="AH432" s="73"/>
      <c r="AI432" s="73">
        <v>6.7794999999999994E-2</v>
      </c>
      <c r="AJ432" s="122">
        <f>VLOOKUP(C432,'[1]17'!$C$22:$AI$926,29,0)</f>
        <v>2.9844819999999998E-2</v>
      </c>
      <c r="AK432" s="122">
        <f>VLOOKUP(C432,'[1]17'!$C$22:$AI$926,30,0)</f>
        <v>0</v>
      </c>
      <c r="AL432" s="122">
        <f>VLOOKUP(C432,'[1]17'!$C$22:$AI$926,31,0)</f>
        <v>0</v>
      </c>
      <c r="AM432" s="122">
        <f>VLOOKUP(C432,'[1]17'!$C$22:$AI$926,32,0)</f>
        <v>0</v>
      </c>
      <c r="AN432" s="122">
        <f>VLOOKUP(C432,'[1]17'!$C$22:$AI$926,33,0)</f>
        <v>2.9844819999999998E-2</v>
      </c>
      <c r="AO432" s="122">
        <f t="shared" si="540"/>
        <v>3.795018E-2</v>
      </c>
      <c r="AP432" s="122">
        <f t="shared" si="541"/>
        <v>0</v>
      </c>
      <c r="AQ432" s="122">
        <f t="shared" si="542"/>
        <v>0</v>
      </c>
      <c r="AR432" s="122">
        <f t="shared" si="543"/>
        <v>0</v>
      </c>
      <c r="AS432" s="122">
        <f t="shared" si="544"/>
        <v>3.795018E-2</v>
      </c>
      <c r="AT432" s="122"/>
      <c r="AU432" s="122"/>
      <c r="AV432" s="122"/>
      <c r="AW432" s="122"/>
      <c r="AX432" s="122"/>
      <c r="AY432" s="122"/>
      <c r="AZ432" s="122"/>
      <c r="BA432" s="122"/>
      <c r="BB432" s="122"/>
      <c r="BC432" s="122"/>
    </row>
    <row r="433" spans="1:55" s="90" customFormat="1" ht="46.65" x14ac:dyDescent="0.3">
      <c r="A433" s="106" t="s">
        <v>1662</v>
      </c>
      <c r="B433" s="107" t="s">
        <v>98</v>
      </c>
      <c r="C433" s="108" t="s">
        <v>99</v>
      </c>
      <c r="D433" s="73">
        <v>2.2587959999999998</v>
      </c>
      <c r="E433" s="73">
        <v>0.10052781600000001</v>
      </c>
      <c r="F433" s="73">
        <v>0</v>
      </c>
      <c r="G433" s="73">
        <v>0</v>
      </c>
      <c r="H433" s="73">
        <v>0</v>
      </c>
      <c r="I433" s="73">
        <v>0.10052781600000001</v>
      </c>
      <c r="J433" s="122">
        <f>VLOOKUP(C433,'[1]17'!$C$22:$N$926,8,0)</f>
        <v>4.4254475999999994E-2</v>
      </c>
      <c r="K433" s="122">
        <f>VLOOKUP(C433,'[1]17'!$C$22:$N$926,9,0)</f>
        <v>0</v>
      </c>
      <c r="L433" s="122">
        <f>VLOOKUP(C433,'[1]17'!$C$22:$N$926,10,0)</f>
        <v>0</v>
      </c>
      <c r="M433" s="122">
        <f>VLOOKUP(C433,'[1]17'!$C$22:$N$926,11,0)</f>
        <v>0</v>
      </c>
      <c r="N433" s="122">
        <f>VLOOKUP(C433,'[1]17'!$C$22:$N$926,12,0)</f>
        <v>4.4254475999999994E-2</v>
      </c>
      <c r="O433" s="122">
        <f t="shared" si="534"/>
        <v>5.6273340000000012E-2</v>
      </c>
      <c r="P433" s="122">
        <f t="shared" si="535"/>
        <v>0</v>
      </c>
      <c r="Q433" s="122">
        <f t="shared" si="536"/>
        <v>0</v>
      </c>
      <c r="R433" s="122">
        <f t="shared" si="537"/>
        <v>0</v>
      </c>
      <c r="S433" s="122">
        <f t="shared" si="538"/>
        <v>5.6273340000000012E-2</v>
      </c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122">
        <v>2.0705629999999999</v>
      </c>
      <c r="AE433" s="73">
        <f t="shared" si="539"/>
        <v>0.22377820000000001</v>
      </c>
      <c r="AF433" s="73">
        <v>0.14000502000000001</v>
      </c>
      <c r="AG433" s="73"/>
      <c r="AH433" s="73"/>
      <c r="AI433" s="73">
        <v>8.3773180000000003E-2</v>
      </c>
      <c r="AJ433" s="122">
        <f>VLOOKUP(C433,'[1]17'!$C$22:$AI$926,29,0)</f>
        <v>3.6878730000000005E-2</v>
      </c>
      <c r="AK433" s="122">
        <f>VLOOKUP(C433,'[1]17'!$C$22:$AI$926,30,0)</f>
        <v>0</v>
      </c>
      <c r="AL433" s="122">
        <f>VLOOKUP(C433,'[1]17'!$C$22:$AI$926,31,0)</f>
        <v>0</v>
      </c>
      <c r="AM433" s="122">
        <f>VLOOKUP(C433,'[1]17'!$C$22:$AI$926,32,0)</f>
        <v>0</v>
      </c>
      <c r="AN433" s="122">
        <f>VLOOKUP(C433,'[1]17'!$C$22:$AI$926,33,0)</f>
        <v>3.6878729999999998E-2</v>
      </c>
      <c r="AO433" s="122">
        <f t="shared" si="540"/>
        <v>0.18689947000000001</v>
      </c>
      <c r="AP433" s="122">
        <f t="shared" si="541"/>
        <v>0.14000502000000001</v>
      </c>
      <c r="AQ433" s="122">
        <f t="shared" si="542"/>
        <v>0</v>
      </c>
      <c r="AR433" s="122">
        <f t="shared" si="543"/>
        <v>0</v>
      </c>
      <c r="AS433" s="122">
        <f t="shared" si="544"/>
        <v>4.6894450000000004E-2</v>
      </c>
      <c r="AT433" s="122"/>
      <c r="AU433" s="122"/>
      <c r="AV433" s="122"/>
      <c r="AW433" s="122"/>
      <c r="AX433" s="122"/>
      <c r="AY433" s="122"/>
      <c r="AZ433" s="122"/>
      <c r="BA433" s="122"/>
      <c r="BB433" s="122"/>
      <c r="BC433" s="122"/>
    </row>
    <row r="434" spans="1:55" s="90" customFormat="1" ht="46.65" x14ac:dyDescent="0.3">
      <c r="A434" s="106" t="s">
        <v>1662</v>
      </c>
      <c r="B434" s="107" t="s">
        <v>100</v>
      </c>
      <c r="C434" s="108" t="s">
        <v>101</v>
      </c>
      <c r="D434" s="73">
        <v>5.6970719999999986</v>
      </c>
      <c r="E434" s="73">
        <v>3.6102191299999999</v>
      </c>
      <c r="F434" s="73">
        <v>0</v>
      </c>
      <c r="G434" s="73">
        <v>3.2675332699999999</v>
      </c>
      <c r="H434" s="73">
        <v>0</v>
      </c>
      <c r="I434" s="73">
        <v>0.34268586000000001</v>
      </c>
      <c r="J434" s="122">
        <f>VLOOKUP(C434,'[1]17'!$C$22:$N$926,8,0)</f>
        <v>0.11161744800000001</v>
      </c>
      <c r="K434" s="122">
        <f>VLOOKUP(C434,'[1]17'!$C$22:$N$926,9,0)</f>
        <v>0</v>
      </c>
      <c r="L434" s="122">
        <f>VLOOKUP(C434,'[1]17'!$C$22:$N$926,10,0)</f>
        <v>0</v>
      </c>
      <c r="M434" s="122">
        <f>VLOOKUP(C434,'[1]17'!$C$22:$N$926,11,0)</f>
        <v>0</v>
      </c>
      <c r="N434" s="122">
        <f>VLOOKUP(C434,'[1]17'!$C$22:$N$926,12,0)</f>
        <v>0.11161744800000001</v>
      </c>
      <c r="O434" s="122">
        <f t="shared" si="534"/>
        <v>3.4986016819999999</v>
      </c>
      <c r="P434" s="122">
        <f t="shared" si="535"/>
        <v>0</v>
      </c>
      <c r="Q434" s="122">
        <f t="shared" si="536"/>
        <v>3.2675332699999999</v>
      </c>
      <c r="R434" s="122">
        <f t="shared" si="537"/>
        <v>0</v>
      </c>
      <c r="S434" s="122">
        <f t="shared" si="538"/>
        <v>0.231068412</v>
      </c>
      <c r="T434" s="122"/>
      <c r="U434" s="122"/>
      <c r="V434" s="122"/>
      <c r="W434" s="122"/>
      <c r="X434" s="122"/>
      <c r="Y434" s="122"/>
      <c r="Z434" s="122"/>
      <c r="AA434" s="122"/>
      <c r="AB434" s="122"/>
      <c r="AC434" s="122"/>
      <c r="AD434" s="122">
        <v>4.2365832700000015</v>
      </c>
      <c r="AE434" s="73">
        <f t="shared" si="539"/>
        <v>3.1072258700000006</v>
      </c>
      <c r="AF434" s="73"/>
      <c r="AG434" s="73">
        <v>2.8216543200000004</v>
      </c>
      <c r="AH434" s="73"/>
      <c r="AI434" s="73">
        <v>0.28557155000000001</v>
      </c>
      <c r="AJ434" s="122">
        <f>VLOOKUP(C434,'[1]17'!$C$22:$AI$926,29,0)</f>
        <v>9.3014539999999993E-2</v>
      </c>
      <c r="AK434" s="122">
        <f>VLOOKUP(C434,'[1]17'!$C$22:$AI$926,30,0)</f>
        <v>0</v>
      </c>
      <c r="AL434" s="122">
        <f>VLOOKUP(C434,'[1]17'!$C$22:$AI$926,31,0)</f>
        <v>0</v>
      </c>
      <c r="AM434" s="122">
        <f>VLOOKUP(C434,'[1]17'!$C$22:$AI$926,32,0)</f>
        <v>0</v>
      </c>
      <c r="AN434" s="122">
        <f>VLOOKUP(C434,'[1]17'!$C$22:$AI$926,33,0)</f>
        <v>9.3014540000000007E-2</v>
      </c>
      <c r="AO434" s="122">
        <f t="shared" si="540"/>
        <v>3.0142113300000006</v>
      </c>
      <c r="AP434" s="122">
        <f t="shared" si="541"/>
        <v>0</v>
      </c>
      <c r="AQ434" s="122">
        <f t="shared" si="542"/>
        <v>2.8216543200000004</v>
      </c>
      <c r="AR434" s="122">
        <f t="shared" si="543"/>
        <v>0</v>
      </c>
      <c r="AS434" s="122">
        <f t="shared" si="544"/>
        <v>0.19255701</v>
      </c>
      <c r="AT434" s="122"/>
      <c r="AU434" s="122"/>
      <c r="AV434" s="122"/>
      <c r="AW434" s="122"/>
      <c r="AX434" s="122"/>
      <c r="AY434" s="122"/>
      <c r="AZ434" s="122"/>
      <c r="BA434" s="122"/>
      <c r="BB434" s="122"/>
      <c r="BC434" s="122"/>
    </row>
    <row r="435" spans="1:55" s="90" customFormat="1" ht="46.65" x14ac:dyDescent="0.3">
      <c r="A435" s="106" t="s">
        <v>1662</v>
      </c>
      <c r="B435" s="107" t="s">
        <v>102</v>
      </c>
      <c r="C435" s="108" t="s">
        <v>103</v>
      </c>
      <c r="D435" s="73">
        <v>5.6484719999999999</v>
      </c>
      <c r="E435" s="73">
        <v>0</v>
      </c>
      <c r="F435" s="73">
        <v>0</v>
      </c>
      <c r="G435" s="73">
        <v>0</v>
      </c>
      <c r="H435" s="73">
        <v>0</v>
      </c>
      <c r="I435" s="73">
        <v>0</v>
      </c>
      <c r="J435" s="122">
        <f>VLOOKUP(C435,'[1]17'!$C$22:$N$926,8,0)</f>
        <v>0</v>
      </c>
      <c r="K435" s="122">
        <f>VLOOKUP(C435,'[1]17'!$C$22:$N$926,9,0)</f>
        <v>0</v>
      </c>
      <c r="L435" s="122">
        <f>VLOOKUP(C435,'[1]17'!$C$22:$N$926,10,0)</f>
        <v>0</v>
      </c>
      <c r="M435" s="122">
        <f>VLOOKUP(C435,'[1]17'!$C$22:$N$926,11,0)</f>
        <v>0</v>
      </c>
      <c r="N435" s="122">
        <f>VLOOKUP(C435,'[1]17'!$C$22:$N$926,12,0)</f>
        <v>0</v>
      </c>
      <c r="O435" s="122">
        <f t="shared" si="534"/>
        <v>0</v>
      </c>
      <c r="P435" s="122">
        <f t="shared" si="535"/>
        <v>0</v>
      </c>
      <c r="Q435" s="122">
        <f t="shared" si="536"/>
        <v>0</v>
      </c>
      <c r="R435" s="122">
        <f t="shared" si="537"/>
        <v>0</v>
      </c>
      <c r="S435" s="122">
        <f t="shared" si="538"/>
        <v>0</v>
      </c>
      <c r="T435" s="122"/>
      <c r="U435" s="122"/>
      <c r="V435" s="122"/>
      <c r="W435" s="122"/>
      <c r="X435" s="122"/>
      <c r="Y435" s="122"/>
      <c r="Z435" s="122"/>
      <c r="AA435" s="122"/>
      <c r="AB435" s="122"/>
      <c r="AC435" s="122"/>
      <c r="AD435" s="122">
        <v>5.1777660000000001</v>
      </c>
      <c r="AE435" s="73">
        <f t="shared" si="539"/>
        <v>0</v>
      </c>
      <c r="AF435" s="73"/>
      <c r="AG435" s="73"/>
      <c r="AH435" s="73"/>
      <c r="AI435" s="73">
        <v>0</v>
      </c>
      <c r="AJ435" s="122">
        <f>VLOOKUP(C435,'[1]17'!$C$22:$AI$926,29,0)</f>
        <v>0</v>
      </c>
      <c r="AK435" s="122">
        <f>VLOOKUP(C435,'[1]17'!$C$22:$AI$926,30,0)</f>
        <v>0</v>
      </c>
      <c r="AL435" s="122">
        <f>VLOOKUP(C435,'[1]17'!$C$22:$AI$926,31,0)</f>
        <v>0</v>
      </c>
      <c r="AM435" s="122">
        <f>VLOOKUP(C435,'[1]17'!$C$22:$AI$926,32,0)</f>
        <v>0</v>
      </c>
      <c r="AN435" s="122">
        <f>VLOOKUP(C435,'[1]17'!$C$22:$AI$926,33,0)</f>
        <v>0</v>
      </c>
      <c r="AO435" s="122">
        <f t="shared" si="540"/>
        <v>0</v>
      </c>
      <c r="AP435" s="122">
        <f t="shared" si="541"/>
        <v>0</v>
      </c>
      <c r="AQ435" s="122">
        <f t="shared" si="542"/>
        <v>0</v>
      </c>
      <c r="AR435" s="122">
        <f t="shared" si="543"/>
        <v>0</v>
      </c>
      <c r="AS435" s="122">
        <f t="shared" si="544"/>
        <v>0</v>
      </c>
      <c r="AT435" s="122"/>
      <c r="AU435" s="122"/>
      <c r="AV435" s="122"/>
      <c r="AW435" s="122"/>
      <c r="AX435" s="122"/>
      <c r="AY435" s="122"/>
      <c r="AZ435" s="122"/>
      <c r="BA435" s="122"/>
      <c r="BB435" s="122"/>
      <c r="BC435" s="122"/>
    </row>
    <row r="436" spans="1:55" s="90" customFormat="1" ht="46.65" x14ac:dyDescent="0.3">
      <c r="A436" s="106" t="s">
        <v>1662</v>
      </c>
      <c r="B436" s="107" t="s">
        <v>903</v>
      </c>
      <c r="C436" s="108" t="s">
        <v>1361</v>
      </c>
      <c r="D436" s="73">
        <v>4.6616639999999991</v>
      </c>
      <c r="E436" s="73">
        <v>4.4029899639999996</v>
      </c>
      <c r="F436" s="73">
        <v>0</v>
      </c>
      <c r="G436" s="73">
        <v>4.2680030799999997</v>
      </c>
      <c r="H436" s="73">
        <v>0</v>
      </c>
      <c r="I436" s="73">
        <v>0.134986884</v>
      </c>
      <c r="J436" s="122">
        <f>VLOOKUP(C436,'[1]17'!$C$22:$N$926,8,0)</f>
        <v>3.5493893540000006</v>
      </c>
      <c r="K436" s="122">
        <f>VLOOKUP(C436,'[1]17'!$C$22:$N$926,9,0)</f>
        <v>0</v>
      </c>
      <c r="L436" s="122">
        <f>VLOOKUP(C436,'[1]17'!$C$22:$N$926,10,0)</f>
        <v>3.4144024700000002</v>
      </c>
      <c r="M436" s="122">
        <f>VLOOKUP(C436,'[1]17'!$C$22:$N$926,11,0)</f>
        <v>0</v>
      </c>
      <c r="N436" s="122">
        <f>VLOOKUP(C436,'[1]17'!$C$22:$N$926,12,0)</f>
        <v>0.134986884</v>
      </c>
      <c r="O436" s="122">
        <f t="shared" si="534"/>
        <v>0.85360060999999909</v>
      </c>
      <c r="P436" s="122">
        <f t="shared" si="535"/>
        <v>0</v>
      </c>
      <c r="Q436" s="122">
        <f t="shared" si="536"/>
        <v>0.85360060999999954</v>
      </c>
      <c r="R436" s="122">
        <f t="shared" si="537"/>
        <v>0</v>
      </c>
      <c r="S436" s="122">
        <f t="shared" si="538"/>
        <v>0</v>
      </c>
      <c r="T436" s="122"/>
      <c r="U436" s="122"/>
      <c r="V436" s="122"/>
      <c r="W436" s="122"/>
      <c r="X436" s="122"/>
      <c r="Y436" s="122"/>
      <c r="Z436" s="122"/>
      <c r="AA436" s="122"/>
      <c r="AB436" s="122"/>
      <c r="AC436" s="122"/>
      <c r="AD436" s="122">
        <v>4.0529500000000001</v>
      </c>
      <c r="AE436" s="73">
        <f t="shared" si="539"/>
        <v>3.6691582999999999</v>
      </c>
      <c r="AF436" s="73"/>
      <c r="AG436" s="73">
        <v>3.5566692299999998</v>
      </c>
      <c r="AH436" s="73"/>
      <c r="AI436" s="73">
        <v>0.11248907</v>
      </c>
      <c r="AJ436" s="122">
        <f>VLOOKUP(C436,'[1]17'!$C$22:$AI$926,29,0)</f>
        <v>3.6691582999999999</v>
      </c>
      <c r="AK436" s="122">
        <f>VLOOKUP(C436,'[1]17'!$C$22:$AI$926,30,0)</f>
        <v>0</v>
      </c>
      <c r="AL436" s="122">
        <f>VLOOKUP(C436,'[1]17'!$C$22:$AI$926,31,0)</f>
        <v>3.5566692299999998</v>
      </c>
      <c r="AM436" s="122">
        <f>VLOOKUP(C436,'[1]17'!$C$22:$AI$926,32,0)</f>
        <v>0</v>
      </c>
      <c r="AN436" s="122">
        <f>VLOOKUP(C436,'[1]17'!$C$22:$AI$926,33,0)</f>
        <v>0.11248907</v>
      </c>
      <c r="AO436" s="122">
        <f t="shared" si="540"/>
        <v>0</v>
      </c>
      <c r="AP436" s="122">
        <f t="shared" si="541"/>
        <v>0</v>
      </c>
      <c r="AQ436" s="122">
        <f t="shared" si="542"/>
        <v>0</v>
      </c>
      <c r="AR436" s="122">
        <f t="shared" si="543"/>
        <v>0</v>
      </c>
      <c r="AS436" s="122">
        <f t="shared" si="544"/>
        <v>0</v>
      </c>
      <c r="AT436" s="122"/>
      <c r="AU436" s="122"/>
      <c r="AV436" s="122"/>
      <c r="AW436" s="122"/>
      <c r="AX436" s="122"/>
      <c r="AY436" s="122"/>
      <c r="AZ436" s="122"/>
      <c r="BA436" s="122"/>
      <c r="BB436" s="122"/>
      <c r="BC436" s="122"/>
    </row>
    <row r="437" spans="1:55" s="90" customFormat="1" ht="30.05" x14ac:dyDescent="0.3">
      <c r="A437" s="103"/>
      <c r="B437" s="110" t="s">
        <v>29</v>
      </c>
      <c r="C437" s="105"/>
      <c r="D437" s="133">
        <f t="shared" ref="D437:BC437" si="545">SUM(D438:D455)</f>
        <v>30.130607999999999</v>
      </c>
      <c r="E437" s="133">
        <f t="shared" si="545"/>
        <v>21.376245965999999</v>
      </c>
      <c r="F437" s="133">
        <f t="shared" si="545"/>
        <v>1.30456124</v>
      </c>
      <c r="G437" s="133">
        <f t="shared" si="545"/>
        <v>18.649672449999997</v>
      </c>
      <c r="H437" s="133">
        <f t="shared" si="545"/>
        <v>0</v>
      </c>
      <c r="I437" s="133">
        <f t="shared" si="545"/>
        <v>1.4220122759999998</v>
      </c>
      <c r="J437" s="133">
        <f t="shared" si="545"/>
        <v>0.51767791200000002</v>
      </c>
      <c r="K437" s="133">
        <f t="shared" si="545"/>
        <v>0</v>
      </c>
      <c r="L437" s="133">
        <f t="shared" si="545"/>
        <v>0</v>
      </c>
      <c r="M437" s="133">
        <f t="shared" si="545"/>
        <v>0</v>
      </c>
      <c r="N437" s="133">
        <f t="shared" si="545"/>
        <v>0.51767791200000002</v>
      </c>
      <c r="O437" s="133">
        <f t="shared" si="545"/>
        <v>20.858568053999996</v>
      </c>
      <c r="P437" s="133">
        <f t="shared" si="545"/>
        <v>1.30456124</v>
      </c>
      <c r="Q437" s="133">
        <f t="shared" si="545"/>
        <v>18.649672449999997</v>
      </c>
      <c r="R437" s="133">
        <f t="shared" si="545"/>
        <v>0</v>
      </c>
      <c r="S437" s="133">
        <f t="shared" si="545"/>
        <v>0.90433436399999989</v>
      </c>
      <c r="T437" s="133">
        <f t="shared" si="545"/>
        <v>0</v>
      </c>
      <c r="U437" s="133">
        <f t="shared" si="545"/>
        <v>0</v>
      </c>
      <c r="V437" s="133">
        <f t="shared" si="545"/>
        <v>0</v>
      </c>
      <c r="W437" s="133">
        <f t="shared" si="545"/>
        <v>0</v>
      </c>
      <c r="X437" s="133">
        <f t="shared" si="545"/>
        <v>0</v>
      </c>
      <c r="Y437" s="133">
        <f t="shared" si="545"/>
        <v>0</v>
      </c>
      <c r="Z437" s="133">
        <f t="shared" si="545"/>
        <v>0</v>
      </c>
      <c r="AA437" s="133">
        <f t="shared" si="545"/>
        <v>0</v>
      </c>
      <c r="AB437" s="133">
        <f t="shared" si="545"/>
        <v>0</v>
      </c>
      <c r="AC437" s="133">
        <f t="shared" si="545"/>
        <v>0</v>
      </c>
      <c r="AD437" s="133">
        <f t="shared" si="545"/>
        <v>35.895624000000005</v>
      </c>
      <c r="AE437" s="133">
        <f t="shared" si="545"/>
        <v>18.711654360000001</v>
      </c>
      <c r="AF437" s="133">
        <f t="shared" si="545"/>
        <v>1.9852504200000007</v>
      </c>
      <c r="AG437" s="133">
        <f t="shared" si="545"/>
        <v>15.541393710000001</v>
      </c>
      <c r="AH437" s="133">
        <f t="shared" si="545"/>
        <v>0</v>
      </c>
      <c r="AI437" s="133">
        <f t="shared" si="545"/>
        <v>1.1850102300000001</v>
      </c>
      <c r="AJ437" s="133">
        <f t="shared" si="545"/>
        <v>0.43139825999999998</v>
      </c>
      <c r="AK437" s="133">
        <f t="shared" si="545"/>
        <v>0</v>
      </c>
      <c r="AL437" s="133">
        <f t="shared" si="545"/>
        <v>0</v>
      </c>
      <c r="AM437" s="133">
        <f t="shared" si="545"/>
        <v>0</v>
      </c>
      <c r="AN437" s="133">
        <f t="shared" si="545"/>
        <v>0.43139825999999998</v>
      </c>
      <c r="AO437" s="133">
        <f t="shared" si="545"/>
        <v>18.280256100000003</v>
      </c>
      <c r="AP437" s="133">
        <f t="shared" si="545"/>
        <v>1.9852504200000007</v>
      </c>
      <c r="AQ437" s="133">
        <f t="shared" si="545"/>
        <v>15.541393710000001</v>
      </c>
      <c r="AR437" s="133">
        <f t="shared" si="545"/>
        <v>0</v>
      </c>
      <c r="AS437" s="133">
        <f t="shared" si="545"/>
        <v>0.75361196999999991</v>
      </c>
      <c r="AT437" s="133">
        <f t="shared" si="545"/>
        <v>0</v>
      </c>
      <c r="AU437" s="133">
        <f t="shared" si="545"/>
        <v>0</v>
      </c>
      <c r="AV437" s="133">
        <f t="shared" si="545"/>
        <v>0</v>
      </c>
      <c r="AW437" s="133">
        <f t="shared" si="545"/>
        <v>0</v>
      </c>
      <c r="AX437" s="133">
        <f t="shared" si="545"/>
        <v>0</v>
      </c>
      <c r="AY437" s="133">
        <f t="shared" si="545"/>
        <v>0</v>
      </c>
      <c r="AZ437" s="133">
        <f t="shared" si="545"/>
        <v>0</v>
      </c>
      <c r="BA437" s="133">
        <f t="shared" si="545"/>
        <v>0</v>
      </c>
      <c r="BB437" s="133">
        <f t="shared" si="545"/>
        <v>0</v>
      </c>
      <c r="BC437" s="133">
        <f t="shared" si="545"/>
        <v>0</v>
      </c>
    </row>
    <row r="438" spans="1:55" s="90" customFormat="1" ht="77.7" x14ac:dyDescent="0.3">
      <c r="A438" s="106" t="s">
        <v>1662</v>
      </c>
      <c r="B438" s="107" t="s">
        <v>904</v>
      </c>
      <c r="C438" s="108" t="s">
        <v>1362</v>
      </c>
      <c r="D438" s="73">
        <v>1.2E-2</v>
      </c>
      <c r="E438" s="73">
        <v>5.3404799999999997E-4</v>
      </c>
      <c r="F438" s="73">
        <v>0</v>
      </c>
      <c r="G438" s="73">
        <v>0</v>
      </c>
      <c r="H438" s="73">
        <v>0</v>
      </c>
      <c r="I438" s="73">
        <v>5.3404799999999997E-4</v>
      </c>
      <c r="J438" s="122">
        <f>VLOOKUP(C438,'[1]17'!$C$22:$N$926,8,0)</f>
        <v>2.35116E-4</v>
      </c>
      <c r="K438" s="122">
        <f>VLOOKUP(C438,'[1]17'!$C$22:$N$926,9,0)</f>
        <v>0</v>
      </c>
      <c r="L438" s="122">
        <f>VLOOKUP(C438,'[1]17'!$C$22:$N$926,10,0)</f>
        <v>0</v>
      </c>
      <c r="M438" s="122">
        <f>VLOOKUP(C438,'[1]17'!$C$22:$N$926,11,0)</f>
        <v>0</v>
      </c>
      <c r="N438" s="122">
        <f>VLOOKUP(C438,'[1]17'!$C$22:$N$926,12,0)</f>
        <v>2.35116E-4</v>
      </c>
      <c r="O438" s="122">
        <f t="shared" ref="O438:O455" si="546">E438-J438</f>
        <v>2.9893199999999996E-4</v>
      </c>
      <c r="P438" s="122">
        <f t="shared" ref="P438:P455" si="547">F438-K438</f>
        <v>0</v>
      </c>
      <c r="Q438" s="122">
        <f t="shared" ref="Q438:Q455" si="548">G438-L438</f>
        <v>0</v>
      </c>
      <c r="R438" s="122">
        <f t="shared" ref="R438:R455" si="549">H438-M438</f>
        <v>0</v>
      </c>
      <c r="S438" s="122">
        <f t="shared" ref="S438:S455" si="550">I438-N438</f>
        <v>2.9893199999999996E-4</v>
      </c>
      <c r="T438" s="122"/>
      <c r="U438" s="122"/>
      <c r="V438" s="122"/>
      <c r="W438" s="122"/>
      <c r="X438" s="122"/>
      <c r="Y438" s="122"/>
      <c r="Z438" s="122"/>
      <c r="AA438" s="122"/>
      <c r="AB438" s="122"/>
      <c r="AC438" s="122"/>
      <c r="AD438" s="122">
        <v>1.0999999999999999E-2</v>
      </c>
      <c r="AE438" s="73">
        <f t="shared" ref="AE438:AE455" si="551">AF438+AG438+AH438+AI438</f>
        <v>4.4504000000000001E-4</v>
      </c>
      <c r="AF438" s="73"/>
      <c r="AG438" s="73"/>
      <c r="AH438" s="73"/>
      <c r="AI438" s="73">
        <v>4.4504000000000001E-4</v>
      </c>
      <c r="AJ438" s="122">
        <f>VLOOKUP(C438,'[1]17'!$C$22:$AI$926,29,0)</f>
        <v>1.9593E-4</v>
      </c>
      <c r="AK438" s="122">
        <f>VLOOKUP(C438,'[1]17'!$C$22:$AI$926,30,0)</f>
        <v>0</v>
      </c>
      <c r="AL438" s="122">
        <f>VLOOKUP(C438,'[1]17'!$C$22:$AI$926,31,0)</f>
        <v>0</v>
      </c>
      <c r="AM438" s="122">
        <f>VLOOKUP(C438,'[1]17'!$C$22:$AI$926,32,0)</f>
        <v>0</v>
      </c>
      <c r="AN438" s="122">
        <f>VLOOKUP(C438,'[1]17'!$C$22:$AI$926,33,0)</f>
        <v>1.9593E-4</v>
      </c>
      <c r="AO438" s="122">
        <f t="shared" ref="AO438:AO455" si="552">AE438-AJ438</f>
        <v>2.4910999999999998E-4</v>
      </c>
      <c r="AP438" s="122">
        <f t="shared" ref="AP438:AP455" si="553">AF438-AK438</f>
        <v>0</v>
      </c>
      <c r="AQ438" s="122">
        <f t="shared" ref="AQ438:AQ455" si="554">AG438-AL438</f>
        <v>0</v>
      </c>
      <c r="AR438" s="122">
        <f t="shared" ref="AR438:AR455" si="555">AH438-AM438</f>
        <v>0</v>
      </c>
      <c r="AS438" s="122">
        <f t="shared" ref="AS438:AS455" si="556">AI438-AN438</f>
        <v>2.4910999999999998E-4</v>
      </c>
      <c r="AT438" s="122"/>
      <c r="AU438" s="122"/>
      <c r="AV438" s="122"/>
      <c r="AW438" s="122"/>
      <c r="AX438" s="122"/>
      <c r="AY438" s="122"/>
      <c r="AZ438" s="122"/>
      <c r="BA438" s="122"/>
      <c r="BB438" s="122"/>
      <c r="BC438" s="122"/>
    </row>
    <row r="439" spans="1:55" s="90" customFormat="1" ht="62.2" x14ac:dyDescent="0.3">
      <c r="A439" s="106" t="s">
        <v>1662</v>
      </c>
      <c r="B439" s="107" t="s">
        <v>905</v>
      </c>
      <c r="C439" s="108" t="s">
        <v>1363</v>
      </c>
      <c r="D439" s="73">
        <v>2.0734080000000001</v>
      </c>
      <c r="E439" s="73">
        <v>9.227711999999999E-2</v>
      </c>
      <c r="F439" s="73">
        <v>0</v>
      </c>
      <c r="G439" s="73">
        <v>0</v>
      </c>
      <c r="H439" s="73">
        <v>0</v>
      </c>
      <c r="I439" s="73">
        <v>9.227711999999999E-2</v>
      </c>
      <c r="J439" s="122">
        <f>VLOOKUP(C439,'[1]17'!$C$22:$N$926,8,0)</f>
        <v>4.0622363999999994E-2</v>
      </c>
      <c r="K439" s="122">
        <f>VLOOKUP(C439,'[1]17'!$C$22:$N$926,9,0)</f>
        <v>0</v>
      </c>
      <c r="L439" s="122">
        <f>VLOOKUP(C439,'[1]17'!$C$22:$N$926,10,0)</f>
        <v>0</v>
      </c>
      <c r="M439" s="122">
        <f>VLOOKUP(C439,'[1]17'!$C$22:$N$926,11,0)</f>
        <v>0</v>
      </c>
      <c r="N439" s="122">
        <f>VLOOKUP(C439,'[1]17'!$C$22:$N$926,12,0)</f>
        <v>4.0622364000000001E-2</v>
      </c>
      <c r="O439" s="122">
        <f t="shared" si="546"/>
        <v>5.1654755999999996E-2</v>
      </c>
      <c r="P439" s="122">
        <f t="shared" si="547"/>
        <v>0</v>
      </c>
      <c r="Q439" s="122">
        <f t="shared" si="548"/>
        <v>0</v>
      </c>
      <c r="R439" s="122">
        <f t="shared" si="549"/>
        <v>0</v>
      </c>
      <c r="S439" s="122">
        <f t="shared" si="550"/>
        <v>5.1654755999999989E-2</v>
      </c>
      <c r="T439" s="122"/>
      <c r="U439" s="122"/>
      <c r="V439" s="122"/>
      <c r="W439" s="122"/>
      <c r="X439" s="122"/>
      <c r="Y439" s="122"/>
      <c r="Z439" s="122"/>
      <c r="AA439" s="122"/>
      <c r="AB439" s="122"/>
      <c r="AC439" s="122"/>
      <c r="AD439" s="122">
        <v>1.72784</v>
      </c>
      <c r="AE439" s="73">
        <f t="shared" si="551"/>
        <v>7.6897599999999997E-2</v>
      </c>
      <c r="AF439" s="73"/>
      <c r="AG439" s="73"/>
      <c r="AH439" s="73"/>
      <c r="AI439" s="73">
        <v>7.6897599999999997E-2</v>
      </c>
      <c r="AJ439" s="122">
        <f>VLOOKUP(C439,'[1]17'!$C$22:$AI$926,29,0)</f>
        <v>3.3851970000000002E-2</v>
      </c>
      <c r="AK439" s="122">
        <f>VLOOKUP(C439,'[1]17'!$C$22:$AI$926,30,0)</f>
        <v>0</v>
      </c>
      <c r="AL439" s="122">
        <f>VLOOKUP(C439,'[1]17'!$C$22:$AI$926,31,0)</f>
        <v>0</v>
      </c>
      <c r="AM439" s="122">
        <f>VLOOKUP(C439,'[1]17'!$C$22:$AI$926,32,0)</f>
        <v>0</v>
      </c>
      <c r="AN439" s="122">
        <f>VLOOKUP(C439,'[1]17'!$C$22:$AI$926,33,0)</f>
        <v>3.3851970000000002E-2</v>
      </c>
      <c r="AO439" s="122">
        <f t="shared" si="552"/>
        <v>4.3045629999999994E-2</v>
      </c>
      <c r="AP439" s="122">
        <f t="shared" si="553"/>
        <v>0</v>
      </c>
      <c r="AQ439" s="122">
        <f t="shared" si="554"/>
        <v>0</v>
      </c>
      <c r="AR439" s="122">
        <f t="shared" si="555"/>
        <v>0</v>
      </c>
      <c r="AS439" s="122">
        <f t="shared" si="556"/>
        <v>4.3045629999999994E-2</v>
      </c>
      <c r="AT439" s="122"/>
      <c r="AU439" s="122"/>
      <c r="AV439" s="122"/>
      <c r="AW439" s="122"/>
      <c r="AX439" s="122"/>
      <c r="AY439" s="122"/>
      <c r="AZ439" s="122"/>
      <c r="BA439" s="122"/>
      <c r="BB439" s="122"/>
      <c r="BC439" s="122"/>
    </row>
    <row r="440" spans="1:55" s="90" customFormat="1" ht="62.2" x14ac:dyDescent="0.3">
      <c r="A440" s="106" t="s">
        <v>1662</v>
      </c>
      <c r="B440" s="107" t="s">
        <v>906</v>
      </c>
      <c r="C440" s="108" t="s">
        <v>1364</v>
      </c>
      <c r="D440" s="73">
        <v>2.0734080000000001</v>
      </c>
      <c r="E440" s="73">
        <v>9.227711999999999E-2</v>
      </c>
      <c r="F440" s="73">
        <v>0</v>
      </c>
      <c r="G440" s="73">
        <v>0</v>
      </c>
      <c r="H440" s="73">
        <v>0</v>
      </c>
      <c r="I440" s="73">
        <v>9.227711999999999E-2</v>
      </c>
      <c r="J440" s="122">
        <f>VLOOKUP(C440,'[1]17'!$C$22:$N$926,8,0)</f>
        <v>4.0622363999999994E-2</v>
      </c>
      <c r="K440" s="122">
        <f>VLOOKUP(C440,'[1]17'!$C$22:$N$926,9,0)</f>
        <v>0</v>
      </c>
      <c r="L440" s="122">
        <f>VLOOKUP(C440,'[1]17'!$C$22:$N$926,10,0)</f>
        <v>0</v>
      </c>
      <c r="M440" s="122">
        <f>VLOOKUP(C440,'[1]17'!$C$22:$N$926,11,0)</f>
        <v>0</v>
      </c>
      <c r="N440" s="122">
        <f>VLOOKUP(C440,'[1]17'!$C$22:$N$926,12,0)</f>
        <v>4.0622364000000001E-2</v>
      </c>
      <c r="O440" s="122">
        <f t="shared" si="546"/>
        <v>5.1654755999999996E-2</v>
      </c>
      <c r="P440" s="122">
        <f t="shared" si="547"/>
        <v>0</v>
      </c>
      <c r="Q440" s="122">
        <f t="shared" si="548"/>
        <v>0</v>
      </c>
      <c r="R440" s="122">
        <f t="shared" si="549"/>
        <v>0</v>
      </c>
      <c r="S440" s="122">
        <f t="shared" si="550"/>
        <v>5.1654755999999989E-2</v>
      </c>
      <c r="T440" s="122"/>
      <c r="U440" s="122"/>
      <c r="V440" s="122"/>
      <c r="W440" s="122"/>
      <c r="X440" s="122"/>
      <c r="Y440" s="122"/>
      <c r="Z440" s="122"/>
      <c r="AA440" s="122"/>
      <c r="AB440" s="122"/>
      <c r="AC440" s="122"/>
      <c r="AD440" s="122">
        <v>1.72784</v>
      </c>
      <c r="AE440" s="73">
        <f t="shared" si="551"/>
        <v>7.6897599999999997E-2</v>
      </c>
      <c r="AF440" s="73"/>
      <c r="AG440" s="73"/>
      <c r="AH440" s="73"/>
      <c r="AI440" s="73">
        <v>7.6897599999999997E-2</v>
      </c>
      <c r="AJ440" s="122">
        <f>VLOOKUP(C440,'[1]17'!$C$22:$AI$926,29,0)</f>
        <v>3.3851970000000002E-2</v>
      </c>
      <c r="AK440" s="122">
        <f>VLOOKUP(C440,'[1]17'!$C$22:$AI$926,30,0)</f>
        <v>0</v>
      </c>
      <c r="AL440" s="122">
        <f>VLOOKUP(C440,'[1]17'!$C$22:$AI$926,31,0)</f>
        <v>0</v>
      </c>
      <c r="AM440" s="122">
        <f>VLOOKUP(C440,'[1]17'!$C$22:$AI$926,32,0)</f>
        <v>0</v>
      </c>
      <c r="AN440" s="122">
        <f>VLOOKUP(C440,'[1]17'!$C$22:$AI$926,33,0)</f>
        <v>3.3851970000000002E-2</v>
      </c>
      <c r="AO440" s="122">
        <f t="shared" si="552"/>
        <v>4.3045629999999994E-2</v>
      </c>
      <c r="AP440" s="122">
        <f t="shared" si="553"/>
        <v>0</v>
      </c>
      <c r="AQ440" s="122">
        <f t="shared" si="554"/>
        <v>0</v>
      </c>
      <c r="AR440" s="122">
        <f t="shared" si="555"/>
        <v>0</v>
      </c>
      <c r="AS440" s="122">
        <f t="shared" si="556"/>
        <v>4.3045629999999994E-2</v>
      </c>
      <c r="AT440" s="122"/>
      <c r="AU440" s="122"/>
      <c r="AV440" s="122"/>
      <c r="AW440" s="122"/>
      <c r="AX440" s="122"/>
      <c r="AY440" s="122"/>
      <c r="AZ440" s="122"/>
      <c r="BA440" s="122"/>
      <c r="BB440" s="122"/>
      <c r="BC440" s="122"/>
    </row>
    <row r="441" spans="1:55" s="90" customFormat="1" ht="46.65" x14ac:dyDescent="0.3">
      <c r="A441" s="106" t="s">
        <v>1662</v>
      </c>
      <c r="B441" s="107" t="s">
        <v>907</v>
      </c>
      <c r="C441" s="108" t="s">
        <v>1365</v>
      </c>
      <c r="D441" s="73">
        <v>2.0734080000000001</v>
      </c>
      <c r="E441" s="73">
        <v>9.227711999999999E-2</v>
      </c>
      <c r="F441" s="73">
        <v>0</v>
      </c>
      <c r="G441" s="73">
        <v>0</v>
      </c>
      <c r="H441" s="73">
        <v>0</v>
      </c>
      <c r="I441" s="73">
        <v>9.227711999999999E-2</v>
      </c>
      <c r="J441" s="122">
        <f>VLOOKUP(C441,'[1]17'!$C$22:$N$926,8,0)</f>
        <v>4.0622363999999994E-2</v>
      </c>
      <c r="K441" s="122">
        <f>VLOOKUP(C441,'[1]17'!$C$22:$N$926,9,0)</f>
        <v>0</v>
      </c>
      <c r="L441" s="122">
        <f>VLOOKUP(C441,'[1]17'!$C$22:$N$926,10,0)</f>
        <v>0</v>
      </c>
      <c r="M441" s="122">
        <f>VLOOKUP(C441,'[1]17'!$C$22:$N$926,11,0)</f>
        <v>0</v>
      </c>
      <c r="N441" s="122">
        <f>VLOOKUP(C441,'[1]17'!$C$22:$N$926,12,0)</f>
        <v>4.0622364000000001E-2</v>
      </c>
      <c r="O441" s="122">
        <f t="shared" si="546"/>
        <v>5.1654755999999996E-2</v>
      </c>
      <c r="P441" s="122">
        <f t="shared" si="547"/>
        <v>0</v>
      </c>
      <c r="Q441" s="122">
        <f t="shared" si="548"/>
        <v>0</v>
      </c>
      <c r="R441" s="122">
        <f t="shared" si="549"/>
        <v>0</v>
      </c>
      <c r="S441" s="122">
        <f t="shared" si="550"/>
        <v>5.1654755999999989E-2</v>
      </c>
      <c r="T441" s="122"/>
      <c r="U441" s="122"/>
      <c r="V441" s="122"/>
      <c r="W441" s="122"/>
      <c r="X441" s="122"/>
      <c r="Y441" s="122"/>
      <c r="Z441" s="122"/>
      <c r="AA441" s="122"/>
      <c r="AB441" s="122"/>
      <c r="AC441" s="122"/>
      <c r="AD441" s="122">
        <v>1.72784</v>
      </c>
      <c r="AE441" s="73">
        <f t="shared" si="551"/>
        <v>7.6897599999999997E-2</v>
      </c>
      <c r="AF441" s="73"/>
      <c r="AG441" s="73"/>
      <c r="AH441" s="73"/>
      <c r="AI441" s="73">
        <v>7.6897599999999997E-2</v>
      </c>
      <c r="AJ441" s="122">
        <f>VLOOKUP(C441,'[1]17'!$C$22:$AI$926,29,0)</f>
        <v>3.3851970000000002E-2</v>
      </c>
      <c r="AK441" s="122">
        <f>VLOOKUP(C441,'[1]17'!$C$22:$AI$926,30,0)</f>
        <v>0</v>
      </c>
      <c r="AL441" s="122">
        <f>VLOOKUP(C441,'[1]17'!$C$22:$AI$926,31,0)</f>
        <v>0</v>
      </c>
      <c r="AM441" s="122">
        <f>VLOOKUP(C441,'[1]17'!$C$22:$AI$926,32,0)</f>
        <v>0</v>
      </c>
      <c r="AN441" s="122">
        <f>VLOOKUP(C441,'[1]17'!$C$22:$AI$926,33,0)</f>
        <v>3.3851970000000002E-2</v>
      </c>
      <c r="AO441" s="122">
        <f t="shared" si="552"/>
        <v>4.3045629999999994E-2</v>
      </c>
      <c r="AP441" s="122">
        <f t="shared" si="553"/>
        <v>0</v>
      </c>
      <c r="AQ441" s="122">
        <f t="shared" si="554"/>
        <v>0</v>
      </c>
      <c r="AR441" s="122">
        <f t="shared" si="555"/>
        <v>0</v>
      </c>
      <c r="AS441" s="122">
        <f t="shared" si="556"/>
        <v>4.3045629999999994E-2</v>
      </c>
      <c r="AT441" s="122"/>
      <c r="AU441" s="122"/>
      <c r="AV441" s="122"/>
      <c r="AW441" s="122"/>
      <c r="AX441" s="122"/>
      <c r="AY441" s="122"/>
      <c r="AZ441" s="122"/>
      <c r="BA441" s="122"/>
      <c r="BB441" s="122"/>
      <c r="BC441" s="122"/>
    </row>
    <row r="442" spans="1:55" s="90" customFormat="1" ht="62.2" x14ac:dyDescent="0.3">
      <c r="A442" s="106" t="s">
        <v>1662</v>
      </c>
      <c r="B442" s="107" t="s">
        <v>908</v>
      </c>
      <c r="C442" s="108" t="s">
        <v>1366</v>
      </c>
      <c r="D442" s="73">
        <v>3.9599760000000002</v>
      </c>
      <c r="E442" s="73">
        <v>0.17623894799999998</v>
      </c>
      <c r="F442" s="73">
        <v>0</v>
      </c>
      <c r="G442" s="73">
        <v>0</v>
      </c>
      <c r="H442" s="73">
        <v>0</v>
      </c>
      <c r="I442" s="73">
        <v>0.17623894799999998</v>
      </c>
      <c r="J442" s="122">
        <f>VLOOKUP(C442,'[1]17'!$C$22:$N$926,8,0)</f>
        <v>7.758414000000001E-2</v>
      </c>
      <c r="K442" s="122">
        <f>VLOOKUP(C442,'[1]17'!$C$22:$N$926,9,0)</f>
        <v>0</v>
      </c>
      <c r="L442" s="122">
        <f>VLOOKUP(C442,'[1]17'!$C$22:$N$926,10,0)</f>
        <v>0</v>
      </c>
      <c r="M442" s="122">
        <f>VLOOKUP(C442,'[1]17'!$C$22:$N$926,11,0)</f>
        <v>0</v>
      </c>
      <c r="N442" s="122">
        <f>VLOOKUP(C442,'[1]17'!$C$22:$N$926,12,0)</f>
        <v>7.7584139999999996E-2</v>
      </c>
      <c r="O442" s="122">
        <f t="shared" si="546"/>
        <v>9.8654807999999969E-2</v>
      </c>
      <c r="P442" s="122">
        <f t="shared" si="547"/>
        <v>0</v>
      </c>
      <c r="Q442" s="122">
        <f t="shared" si="548"/>
        <v>0</v>
      </c>
      <c r="R442" s="122">
        <f t="shared" si="549"/>
        <v>0</v>
      </c>
      <c r="S442" s="122">
        <f t="shared" si="550"/>
        <v>9.8654807999999983E-2</v>
      </c>
      <c r="T442" s="122"/>
      <c r="U442" s="122"/>
      <c r="V442" s="122"/>
      <c r="W442" s="122"/>
      <c r="X442" s="122"/>
      <c r="Y442" s="122"/>
      <c r="Z442" s="122"/>
      <c r="AA442" s="122"/>
      <c r="AB442" s="122"/>
      <c r="AC442" s="122"/>
      <c r="AD442" s="122">
        <v>3.6299780000000004</v>
      </c>
      <c r="AE442" s="73">
        <f t="shared" si="551"/>
        <v>0.14686579</v>
      </c>
      <c r="AF442" s="73"/>
      <c r="AG442" s="73"/>
      <c r="AH442" s="73"/>
      <c r="AI442" s="73">
        <v>0.14686579</v>
      </c>
      <c r="AJ442" s="122">
        <f>VLOOKUP(C442,'[1]17'!$C$22:$AI$926,29,0)</f>
        <v>6.4653449999999987E-2</v>
      </c>
      <c r="AK442" s="122">
        <f>VLOOKUP(C442,'[1]17'!$C$22:$AI$926,30,0)</f>
        <v>0</v>
      </c>
      <c r="AL442" s="122">
        <f>VLOOKUP(C442,'[1]17'!$C$22:$AI$926,31,0)</f>
        <v>0</v>
      </c>
      <c r="AM442" s="122">
        <f>VLOOKUP(C442,'[1]17'!$C$22:$AI$926,32,0)</f>
        <v>0</v>
      </c>
      <c r="AN442" s="122">
        <f>VLOOKUP(C442,'[1]17'!$C$22:$AI$926,33,0)</f>
        <v>6.4653450000000001E-2</v>
      </c>
      <c r="AO442" s="122">
        <f t="shared" si="552"/>
        <v>8.2212340000000009E-2</v>
      </c>
      <c r="AP442" s="122">
        <f t="shared" si="553"/>
        <v>0</v>
      </c>
      <c r="AQ442" s="122">
        <f t="shared" si="554"/>
        <v>0</v>
      </c>
      <c r="AR442" s="122">
        <f t="shared" si="555"/>
        <v>0</v>
      </c>
      <c r="AS442" s="122">
        <f t="shared" si="556"/>
        <v>8.2212339999999995E-2</v>
      </c>
      <c r="AT442" s="122"/>
      <c r="AU442" s="122"/>
      <c r="AV442" s="122"/>
      <c r="AW442" s="122"/>
      <c r="AX442" s="122"/>
      <c r="AY442" s="122"/>
      <c r="AZ442" s="122"/>
      <c r="BA442" s="122"/>
      <c r="BB442" s="122"/>
      <c r="BC442" s="122"/>
    </row>
    <row r="443" spans="1:55" s="90" customFormat="1" ht="62.2" x14ac:dyDescent="0.3">
      <c r="A443" s="106" t="s">
        <v>1662</v>
      </c>
      <c r="B443" s="107" t="s">
        <v>909</v>
      </c>
      <c r="C443" s="108" t="s">
        <v>1367</v>
      </c>
      <c r="D443" s="73">
        <v>1.8516839999999999</v>
      </c>
      <c r="E443" s="73">
        <v>8.2409267999999994E-2</v>
      </c>
      <c r="F443" s="73">
        <v>0</v>
      </c>
      <c r="G443" s="73">
        <v>0</v>
      </c>
      <c r="H443" s="73">
        <v>0</v>
      </c>
      <c r="I443" s="73">
        <v>8.2409267999999994E-2</v>
      </c>
      <c r="J443" s="122">
        <f>VLOOKUP(C443,'[1]17'!$C$22:$N$926,8,0)</f>
        <v>3.6278315999999998E-2</v>
      </c>
      <c r="K443" s="122">
        <f>VLOOKUP(C443,'[1]17'!$C$22:$N$926,9,0)</f>
        <v>0</v>
      </c>
      <c r="L443" s="122">
        <f>VLOOKUP(C443,'[1]17'!$C$22:$N$926,10,0)</f>
        <v>0</v>
      </c>
      <c r="M443" s="122">
        <f>VLOOKUP(C443,'[1]17'!$C$22:$N$926,11,0)</f>
        <v>0</v>
      </c>
      <c r="N443" s="122">
        <f>VLOOKUP(C443,'[1]17'!$C$22:$N$926,12,0)</f>
        <v>3.6278315999999998E-2</v>
      </c>
      <c r="O443" s="122">
        <f t="shared" si="546"/>
        <v>4.6130951999999996E-2</v>
      </c>
      <c r="P443" s="122">
        <f t="shared" si="547"/>
        <v>0</v>
      </c>
      <c r="Q443" s="122">
        <f t="shared" si="548"/>
        <v>0</v>
      </c>
      <c r="R443" s="122">
        <f t="shared" si="549"/>
        <v>0</v>
      </c>
      <c r="S443" s="122">
        <f t="shared" si="550"/>
        <v>4.6130951999999996E-2</v>
      </c>
      <c r="T443" s="122"/>
      <c r="U443" s="122"/>
      <c r="V443" s="122"/>
      <c r="W443" s="122"/>
      <c r="X443" s="122"/>
      <c r="Y443" s="122"/>
      <c r="Z443" s="122"/>
      <c r="AA443" s="122"/>
      <c r="AB443" s="122"/>
      <c r="AC443" s="122"/>
      <c r="AD443" s="122">
        <v>1.5430699999999999</v>
      </c>
      <c r="AE443" s="73">
        <f t="shared" si="551"/>
        <v>6.8674390000000002E-2</v>
      </c>
      <c r="AF443" s="73"/>
      <c r="AG443" s="73"/>
      <c r="AH443" s="73"/>
      <c r="AI443" s="73">
        <v>6.8674390000000002E-2</v>
      </c>
      <c r="AJ443" s="122">
        <f>VLOOKUP(C443,'[1]17'!$C$22:$AI$926,29,0)</f>
        <v>3.0231930000000001E-2</v>
      </c>
      <c r="AK443" s="122">
        <f>VLOOKUP(C443,'[1]17'!$C$22:$AI$926,30,0)</f>
        <v>0</v>
      </c>
      <c r="AL443" s="122">
        <f>VLOOKUP(C443,'[1]17'!$C$22:$AI$926,31,0)</f>
        <v>0</v>
      </c>
      <c r="AM443" s="122">
        <f>VLOOKUP(C443,'[1]17'!$C$22:$AI$926,32,0)</f>
        <v>0</v>
      </c>
      <c r="AN443" s="122">
        <f>VLOOKUP(C443,'[1]17'!$C$22:$AI$926,33,0)</f>
        <v>3.0231929999999997E-2</v>
      </c>
      <c r="AO443" s="122">
        <f t="shared" si="552"/>
        <v>3.8442459999999998E-2</v>
      </c>
      <c r="AP443" s="122">
        <f t="shared" si="553"/>
        <v>0</v>
      </c>
      <c r="AQ443" s="122">
        <f t="shared" si="554"/>
        <v>0</v>
      </c>
      <c r="AR443" s="122">
        <f t="shared" si="555"/>
        <v>0</v>
      </c>
      <c r="AS443" s="122">
        <f t="shared" si="556"/>
        <v>3.8442460000000005E-2</v>
      </c>
      <c r="AT443" s="122"/>
      <c r="AU443" s="122"/>
      <c r="AV443" s="122"/>
      <c r="AW443" s="122"/>
      <c r="AX443" s="122"/>
      <c r="AY443" s="122"/>
      <c r="AZ443" s="122"/>
      <c r="BA443" s="122"/>
      <c r="BB443" s="122"/>
      <c r="BC443" s="122"/>
    </row>
    <row r="444" spans="1:55" s="90" customFormat="1" ht="62.2" x14ac:dyDescent="0.3">
      <c r="A444" s="106" t="s">
        <v>1662</v>
      </c>
      <c r="B444" s="107" t="s">
        <v>910</v>
      </c>
      <c r="C444" s="108" t="s">
        <v>1368</v>
      </c>
      <c r="D444" s="73">
        <v>1.9708079999999999</v>
      </c>
      <c r="E444" s="73">
        <v>8.7710927999999994E-2</v>
      </c>
      <c r="F444" s="73">
        <v>0</v>
      </c>
      <c r="G444" s="73">
        <v>0</v>
      </c>
      <c r="H444" s="73">
        <v>0</v>
      </c>
      <c r="I444" s="73">
        <v>8.7710927999999994E-2</v>
      </c>
      <c r="J444" s="122">
        <f>VLOOKUP(C444,'[1]17'!$C$22:$N$926,8,0)</f>
        <v>3.8612207999999995E-2</v>
      </c>
      <c r="K444" s="122">
        <f>VLOOKUP(C444,'[1]17'!$C$22:$N$926,9,0)</f>
        <v>0</v>
      </c>
      <c r="L444" s="122">
        <f>VLOOKUP(C444,'[1]17'!$C$22:$N$926,10,0)</f>
        <v>0</v>
      </c>
      <c r="M444" s="122">
        <f>VLOOKUP(C444,'[1]17'!$C$22:$N$926,11,0)</f>
        <v>0</v>
      </c>
      <c r="N444" s="122">
        <f>VLOOKUP(C444,'[1]17'!$C$22:$N$926,12,0)</f>
        <v>3.8612207999999995E-2</v>
      </c>
      <c r="O444" s="122">
        <f t="shared" si="546"/>
        <v>4.9098719999999998E-2</v>
      </c>
      <c r="P444" s="122">
        <f t="shared" si="547"/>
        <v>0</v>
      </c>
      <c r="Q444" s="122">
        <f t="shared" si="548"/>
        <v>0</v>
      </c>
      <c r="R444" s="122">
        <f t="shared" si="549"/>
        <v>0</v>
      </c>
      <c r="S444" s="122">
        <f t="shared" si="550"/>
        <v>4.9098719999999998E-2</v>
      </c>
      <c r="T444" s="122"/>
      <c r="U444" s="122"/>
      <c r="V444" s="122"/>
      <c r="W444" s="122"/>
      <c r="X444" s="122"/>
      <c r="Y444" s="122"/>
      <c r="Z444" s="122"/>
      <c r="AA444" s="122"/>
      <c r="AB444" s="122"/>
      <c r="AC444" s="122"/>
      <c r="AD444" s="122">
        <v>1.7009400000000001</v>
      </c>
      <c r="AE444" s="73">
        <f t="shared" si="551"/>
        <v>7.3092439999999995E-2</v>
      </c>
      <c r="AF444" s="73"/>
      <c r="AG444" s="73"/>
      <c r="AH444" s="73"/>
      <c r="AI444" s="73">
        <v>7.3092439999999995E-2</v>
      </c>
      <c r="AJ444" s="122">
        <f>VLOOKUP(C444,'[1]17'!$C$22:$AI$926,29,0)</f>
        <v>3.2176839999999998E-2</v>
      </c>
      <c r="AK444" s="122">
        <f>VLOOKUP(C444,'[1]17'!$C$22:$AI$926,30,0)</f>
        <v>0</v>
      </c>
      <c r="AL444" s="122">
        <f>VLOOKUP(C444,'[1]17'!$C$22:$AI$926,31,0)</f>
        <v>0</v>
      </c>
      <c r="AM444" s="122">
        <f>VLOOKUP(C444,'[1]17'!$C$22:$AI$926,32,0)</f>
        <v>0</v>
      </c>
      <c r="AN444" s="122">
        <f>VLOOKUP(C444,'[1]17'!$C$22:$AI$926,33,0)</f>
        <v>3.2176839999999998E-2</v>
      </c>
      <c r="AO444" s="122">
        <f t="shared" si="552"/>
        <v>4.0915599999999996E-2</v>
      </c>
      <c r="AP444" s="122">
        <f t="shared" si="553"/>
        <v>0</v>
      </c>
      <c r="AQ444" s="122">
        <f t="shared" si="554"/>
        <v>0</v>
      </c>
      <c r="AR444" s="122">
        <f t="shared" si="555"/>
        <v>0</v>
      </c>
      <c r="AS444" s="122">
        <f t="shared" si="556"/>
        <v>4.0915599999999996E-2</v>
      </c>
      <c r="AT444" s="122"/>
      <c r="AU444" s="122"/>
      <c r="AV444" s="122"/>
      <c r="AW444" s="122"/>
      <c r="AX444" s="122"/>
      <c r="AY444" s="122"/>
      <c r="AZ444" s="122"/>
      <c r="BA444" s="122"/>
      <c r="BB444" s="122"/>
      <c r="BC444" s="122"/>
    </row>
    <row r="445" spans="1:55" s="90" customFormat="1" ht="62.2" x14ac:dyDescent="0.3">
      <c r="A445" s="106" t="s">
        <v>1662</v>
      </c>
      <c r="B445" s="107" t="s">
        <v>911</v>
      </c>
      <c r="C445" s="108" t="s">
        <v>1369</v>
      </c>
      <c r="D445" s="73">
        <v>1.3211999999999999</v>
      </c>
      <c r="E445" s="73">
        <v>0</v>
      </c>
      <c r="F445" s="73">
        <v>0</v>
      </c>
      <c r="G445" s="73">
        <v>0</v>
      </c>
      <c r="H445" s="73">
        <v>0</v>
      </c>
      <c r="I445" s="73">
        <v>0</v>
      </c>
      <c r="J445" s="122">
        <f>VLOOKUP(C445,'[1]17'!$C$22:$N$926,8,0)</f>
        <v>0</v>
      </c>
      <c r="K445" s="122">
        <f>VLOOKUP(C445,'[1]17'!$C$22:$N$926,9,0)</f>
        <v>0</v>
      </c>
      <c r="L445" s="122">
        <f>VLOOKUP(C445,'[1]17'!$C$22:$N$926,10,0)</f>
        <v>0</v>
      </c>
      <c r="M445" s="122">
        <f>VLOOKUP(C445,'[1]17'!$C$22:$N$926,11,0)</f>
        <v>0</v>
      </c>
      <c r="N445" s="122">
        <f>VLOOKUP(C445,'[1]17'!$C$22:$N$926,12,0)</f>
        <v>0</v>
      </c>
      <c r="O445" s="122">
        <f t="shared" si="546"/>
        <v>0</v>
      </c>
      <c r="P445" s="122">
        <f t="shared" si="547"/>
        <v>0</v>
      </c>
      <c r="Q445" s="122">
        <f t="shared" si="548"/>
        <v>0</v>
      </c>
      <c r="R445" s="122">
        <f t="shared" si="549"/>
        <v>0</v>
      </c>
      <c r="S445" s="122">
        <f t="shared" si="550"/>
        <v>0</v>
      </c>
      <c r="T445" s="122"/>
      <c r="U445" s="122"/>
      <c r="V445" s="122"/>
      <c r="W445" s="122"/>
      <c r="X445" s="122"/>
      <c r="Y445" s="122"/>
      <c r="Z445" s="122"/>
      <c r="AA445" s="122"/>
      <c r="AB445" s="122"/>
      <c r="AC445" s="122"/>
      <c r="AD445" s="122">
        <v>1.101</v>
      </c>
      <c r="AE445" s="73">
        <f t="shared" si="551"/>
        <v>0</v>
      </c>
      <c r="AF445" s="73"/>
      <c r="AG445" s="73"/>
      <c r="AH445" s="73"/>
      <c r="AI445" s="73">
        <v>0</v>
      </c>
      <c r="AJ445" s="122">
        <f>VLOOKUP(C445,'[1]17'!$C$22:$AI$926,29,0)</f>
        <v>0</v>
      </c>
      <c r="AK445" s="122">
        <f>VLOOKUP(C445,'[1]17'!$C$22:$AI$926,30,0)</f>
        <v>0</v>
      </c>
      <c r="AL445" s="122">
        <f>VLOOKUP(C445,'[1]17'!$C$22:$AI$926,31,0)</f>
        <v>0</v>
      </c>
      <c r="AM445" s="122">
        <f>VLOOKUP(C445,'[1]17'!$C$22:$AI$926,32,0)</f>
        <v>0</v>
      </c>
      <c r="AN445" s="122">
        <f>VLOOKUP(C445,'[1]17'!$C$22:$AI$926,33,0)</f>
        <v>0</v>
      </c>
      <c r="AO445" s="122">
        <f t="shared" si="552"/>
        <v>0</v>
      </c>
      <c r="AP445" s="122">
        <f t="shared" si="553"/>
        <v>0</v>
      </c>
      <c r="AQ445" s="122">
        <f t="shared" si="554"/>
        <v>0</v>
      </c>
      <c r="AR445" s="122">
        <f t="shared" si="555"/>
        <v>0</v>
      </c>
      <c r="AS445" s="122">
        <f t="shared" si="556"/>
        <v>0</v>
      </c>
      <c r="AT445" s="122"/>
      <c r="AU445" s="122"/>
      <c r="AV445" s="122"/>
      <c r="AW445" s="122"/>
      <c r="AX445" s="122"/>
      <c r="AY445" s="122"/>
      <c r="AZ445" s="122"/>
      <c r="BA445" s="122"/>
      <c r="BB445" s="122"/>
      <c r="BC445" s="122"/>
    </row>
    <row r="446" spans="1:55" s="90" customFormat="1" ht="62.2" x14ac:dyDescent="0.3">
      <c r="A446" s="106" t="s">
        <v>1662</v>
      </c>
      <c r="B446" s="107" t="s">
        <v>912</v>
      </c>
      <c r="C446" s="108" t="s">
        <v>1370</v>
      </c>
      <c r="D446" s="73">
        <v>1.2210120000000002</v>
      </c>
      <c r="E446" s="73">
        <v>5.4341219999999982E-2</v>
      </c>
      <c r="F446" s="73">
        <v>0</v>
      </c>
      <c r="G446" s="73">
        <v>0</v>
      </c>
      <c r="H446" s="73">
        <v>0</v>
      </c>
      <c r="I446" s="73">
        <v>5.4341219999999982E-2</v>
      </c>
      <c r="J446" s="122">
        <f>VLOOKUP(C446,'[1]17'!$C$22:$N$926,8,0)</f>
        <v>2.3922167999999997E-2</v>
      </c>
      <c r="K446" s="122">
        <f>VLOOKUP(C446,'[1]17'!$C$22:$N$926,9,0)</f>
        <v>0</v>
      </c>
      <c r="L446" s="122">
        <f>VLOOKUP(C446,'[1]17'!$C$22:$N$926,10,0)</f>
        <v>0</v>
      </c>
      <c r="M446" s="122">
        <f>VLOOKUP(C446,'[1]17'!$C$22:$N$926,11,0)</f>
        <v>0</v>
      </c>
      <c r="N446" s="122">
        <f>VLOOKUP(C446,'[1]17'!$C$22:$N$926,12,0)</f>
        <v>2.3922167999999997E-2</v>
      </c>
      <c r="O446" s="122">
        <f t="shared" si="546"/>
        <v>3.0419051999999985E-2</v>
      </c>
      <c r="P446" s="122">
        <f t="shared" si="547"/>
        <v>0</v>
      </c>
      <c r="Q446" s="122">
        <f t="shared" si="548"/>
        <v>0</v>
      </c>
      <c r="R446" s="122">
        <f t="shared" si="549"/>
        <v>0</v>
      </c>
      <c r="S446" s="122">
        <f t="shared" si="550"/>
        <v>3.0419051999999985E-2</v>
      </c>
      <c r="T446" s="122"/>
      <c r="U446" s="122"/>
      <c r="V446" s="122"/>
      <c r="W446" s="122"/>
      <c r="X446" s="122"/>
      <c r="Y446" s="122"/>
      <c r="Z446" s="122"/>
      <c r="AA446" s="122"/>
      <c r="AB446" s="122"/>
      <c r="AC446" s="122"/>
      <c r="AD446" s="122">
        <v>1.0175099999999999</v>
      </c>
      <c r="AE446" s="73">
        <f t="shared" si="551"/>
        <v>4.5284349999999987E-2</v>
      </c>
      <c r="AF446" s="73"/>
      <c r="AG446" s="73"/>
      <c r="AH446" s="73"/>
      <c r="AI446" s="73">
        <v>4.5284349999999987E-2</v>
      </c>
      <c r="AJ446" s="122">
        <f>VLOOKUP(C446,'[1]17'!$C$22:$AI$926,29,0)</f>
        <v>1.993514E-2</v>
      </c>
      <c r="AK446" s="122">
        <f>VLOOKUP(C446,'[1]17'!$C$22:$AI$926,30,0)</f>
        <v>0</v>
      </c>
      <c r="AL446" s="122">
        <f>VLOOKUP(C446,'[1]17'!$C$22:$AI$926,31,0)</f>
        <v>0</v>
      </c>
      <c r="AM446" s="122">
        <f>VLOOKUP(C446,'[1]17'!$C$22:$AI$926,32,0)</f>
        <v>0</v>
      </c>
      <c r="AN446" s="122">
        <f>VLOOKUP(C446,'[1]17'!$C$22:$AI$926,33,0)</f>
        <v>1.9935139999999997E-2</v>
      </c>
      <c r="AO446" s="122">
        <f t="shared" si="552"/>
        <v>2.5349209999999987E-2</v>
      </c>
      <c r="AP446" s="122">
        <f t="shared" si="553"/>
        <v>0</v>
      </c>
      <c r="AQ446" s="122">
        <f t="shared" si="554"/>
        <v>0</v>
      </c>
      <c r="AR446" s="122">
        <f t="shared" si="555"/>
        <v>0</v>
      </c>
      <c r="AS446" s="122">
        <f t="shared" si="556"/>
        <v>2.534920999999999E-2</v>
      </c>
      <c r="AT446" s="122"/>
      <c r="AU446" s="122"/>
      <c r="AV446" s="122"/>
      <c r="AW446" s="122"/>
      <c r="AX446" s="122"/>
      <c r="AY446" s="122"/>
      <c r="AZ446" s="122"/>
      <c r="BA446" s="122"/>
      <c r="BB446" s="122"/>
      <c r="BC446" s="122"/>
    </row>
    <row r="447" spans="1:55" s="90" customFormat="1" ht="62.2" x14ac:dyDescent="0.3">
      <c r="A447" s="106" t="s">
        <v>1662</v>
      </c>
      <c r="B447" s="107" t="s">
        <v>913</v>
      </c>
      <c r="C447" s="108" t="s">
        <v>1371</v>
      </c>
      <c r="D447" s="73">
        <v>1.4667959999999998</v>
      </c>
      <c r="E447" s="73">
        <v>6.5279844000000004E-2</v>
      </c>
      <c r="F447" s="73">
        <v>0</v>
      </c>
      <c r="G447" s="73">
        <v>0</v>
      </c>
      <c r="H447" s="73">
        <v>0</v>
      </c>
      <c r="I447" s="73">
        <v>6.5279844000000004E-2</v>
      </c>
      <c r="J447" s="122">
        <f>VLOOKUP(C447,'[1]17'!$C$22:$N$926,8,0)</f>
        <v>2.8737587999999998E-2</v>
      </c>
      <c r="K447" s="122">
        <f>VLOOKUP(C447,'[1]17'!$C$22:$N$926,9,0)</f>
        <v>0</v>
      </c>
      <c r="L447" s="122">
        <f>VLOOKUP(C447,'[1]17'!$C$22:$N$926,10,0)</f>
        <v>0</v>
      </c>
      <c r="M447" s="122">
        <f>VLOOKUP(C447,'[1]17'!$C$22:$N$926,11,0)</f>
        <v>0</v>
      </c>
      <c r="N447" s="122">
        <f>VLOOKUP(C447,'[1]17'!$C$22:$N$926,12,0)</f>
        <v>2.8737588000000001E-2</v>
      </c>
      <c r="O447" s="122">
        <f t="shared" si="546"/>
        <v>3.6542256000000009E-2</v>
      </c>
      <c r="P447" s="122">
        <f t="shared" si="547"/>
        <v>0</v>
      </c>
      <c r="Q447" s="122">
        <f t="shared" si="548"/>
        <v>0</v>
      </c>
      <c r="R447" s="122">
        <f t="shared" si="549"/>
        <v>0</v>
      </c>
      <c r="S447" s="122">
        <f t="shared" si="550"/>
        <v>3.6542256000000002E-2</v>
      </c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>
        <v>1.2323300000000001</v>
      </c>
      <c r="AE447" s="73">
        <f t="shared" si="551"/>
        <v>5.4399870000000003E-2</v>
      </c>
      <c r="AF447" s="73"/>
      <c r="AG447" s="73"/>
      <c r="AH447" s="73"/>
      <c r="AI447" s="73">
        <v>5.4399870000000003E-2</v>
      </c>
      <c r="AJ447" s="122">
        <f>VLOOKUP(C447,'[1]17'!$C$22:$AI$926,29,0)</f>
        <v>2.3947990000000002E-2</v>
      </c>
      <c r="AK447" s="122">
        <f>VLOOKUP(C447,'[1]17'!$C$22:$AI$926,30,0)</f>
        <v>0</v>
      </c>
      <c r="AL447" s="122">
        <f>VLOOKUP(C447,'[1]17'!$C$22:$AI$926,31,0)</f>
        <v>0</v>
      </c>
      <c r="AM447" s="122">
        <f>VLOOKUP(C447,'[1]17'!$C$22:$AI$926,32,0)</f>
        <v>0</v>
      </c>
      <c r="AN447" s="122">
        <f>VLOOKUP(C447,'[1]17'!$C$22:$AI$926,33,0)</f>
        <v>2.3947990000000002E-2</v>
      </c>
      <c r="AO447" s="122">
        <f t="shared" si="552"/>
        <v>3.0451880000000001E-2</v>
      </c>
      <c r="AP447" s="122">
        <f t="shared" si="553"/>
        <v>0</v>
      </c>
      <c r="AQ447" s="122">
        <f t="shared" si="554"/>
        <v>0</v>
      </c>
      <c r="AR447" s="122">
        <f t="shared" si="555"/>
        <v>0</v>
      </c>
      <c r="AS447" s="122">
        <f t="shared" si="556"/>
        <v>3.0451880000000001E-2</v>
      </c>
      <c r="AT447" s="122"/>
      <c r="AU447" s="122"/>
      <c r="AV447" s="122"/>
      <c r="AW447" s="122"/>
      <c r="AX447" s="122"/>
      <c r="AY447" s="122"/>
      <c r="AZ447" s="122"/>
      <c r="BA447" s="122"/>
      <c r="BB447" s="122"/>
      <c r="BC447" s="122"/>
    </row>
    <row r="448" spans="1:55" s="90" customFormat="1" ht="62.2" x14ac:dyDescent="0.3">
      <c r="A448" s="106" t="s">
        <v>1662</v>
      </c>
      <c r="B448" s="107" t="s">
        <v>914</v>
      </c>
      <c r="C448" s="108" t="s">
        <v>1372</v>
      </c>
      <c r="D448" s="73">
        <v>1.1281679999999998</v>
      </c>
      <c r="E448" s="73">
        <v>5.0209176000000001E-2</v>
      </c>
      <c r="F448" s="73">
        <v>0</v>
      </c>
      <c r="G448" s="73">
        <v>0</v>
      </c>
      <c r="H448" s="73">
        <v>0</v>
      </c>
      <c r="I448" s="73">
        <v>5.0209176000000001E-2</v>
      </c>
      <c r="J448" s="122">
        <f>VLOOKUP(C448,'[1]17'!$C$22:$N$926,8,0)</f>
        <v>2.2103135999999999E-2</v>
      </c>
      <c r="K448" s="122">
        <f>VLOOKUP(C448,'[1]17'!$C$22:$N$926,9,0)</f>
        <v>0</v>
      </c>
      <c r="L448" s="122">
        <f>VLOOKUP(C448,'[1]17'!$C$22:$N$926,10,0)</f>
        <v>0</v>
      </c>
      <c r="M448" s="122">
        <f>VLOOKUP(C448,'[1]17'!$C$22:$N$926,11,0)</f>
        <v>0</v>
      </c>
      <c r="N448" s="122">
        <f>VLOOKUP(C448,'[1]17'!$C$22:$N$926,12,0)</f>
        <v>2.2103135999999999E-2</v>
      </c>
      <c r="O448" s="122">
        <f t="shared" si="546"/>
        <v>2.8106040000000002E-2</v>
      </c>
      <c r="P448" s="122">
        <f t="shared" si="547"/>
        <v>0</v>
      </c>
      <c r="Q448" s="122">
        <f t="shared" si="548"/>
        <v>0</v>
      </c>
      <c r="R448" s="122">
        <f t="shared" si="549"/>
        <v>0</v>
      </c>
      <c r="S448" s="122">
        <f t="shared" si="550"/>
        <v>2.8106040000000002E-2</v>
      </c>
      <c r="T448" s="122"/>
      <c r="U448" s="122"/>
      <c r="V448" s="122"/>
      <c r="W448" s="122"/>
      <c r="X448" s="122"/>
      <c r="Y448" s="122"/>
      <c r="Z448" s="122"/>
      <c r="AA448" s="122"/>
      <c r="AB448" s="122"/>
      <c r="AC448" s="122"/>
      <c r="AD448" s="122">
        <v>0.9501400000000001</v>
      </c>
      <c r="AE448" s="73">
        <f t="shared" si="551"/>
        <v>4.184098E-2</v>
      </c>
      <c r="AF448" s="73"/>
      <c r="AG448" s="73"/>
      <c r="AH448" s="73"/>
      <c r="AI448" s="73">
        <v>4.184098E-2</v>
      </c>
      <c r="AJ448" s="122">
        <f>VLOOKUP(C448,'[1]17'!$C$22:$AI$926,29,0)</f>
        <v>1.841928E-2</v>
      </c>
      <c r="AK448" s="122">
        <f>VLOOKUP(C448,'[1]17'!$C$22:$AI$926,30,0)</f>
        <v>0</v>
      </c>
      <c r="AL448" s="122">
        <f>VLOOKUP(C448,'[1]17'!$C$22:$AI$926,31,0)</f>
        <v>0</v>
      </c>
      <c r="AM448" s="122">
        <f>VLOOKUP(C448,'[1]17'!$C$22:$AI$926,32,0)</f>
        <v>0</v>
      </c>
      <c r="AN448" s="122">
        <f>VLOOKUP(C448,'[1]17'!$C$22:$AI$926,33,0)</f>
        <v>1.841928E-2</v>
      </c>
      <c r="AO448" s="122">
        <f t="shared" si="552"/>
        <v>2.34217E-2</v>
      </c>
      <c r="AP448" s="122">
        <f t="shared" si="553"/>
        <v>0</v>
      </c>
      <c r="AQ448" s="122">
        <f t="shared" si="554"/>
        <v>0</v>
      </c>
      <c r="AR448" s="122">
        <f t="shared" si="555"/>
        <v>0</v>
      </c>
      <c r="AS448" s="122">
        <f t="shared" si="556"/>
        <v>2.34217E-2</v>
      </c>
      <c r="AT448" s="122"/>
      <c r="AU448" s="122"/>
      <c r="AV448" s="122"/>
      <c r="AW448" s="122"/>
      <c r="AX448" s="122"/>
      <c r="AY448" s="122"/>
      <c r="AZ448" s="122"/>
      <c r="BA448" s="122"/>
      <c r="BB448" s="122"/>
      <c r="BC448" s="122"/>
    </row>
    <row r="449" spans="1:55" s="90" customFormat="1" ht="77.7" x14ac:dyDescent="0.3">
      <c r="A449" s="106" t="s">
        <v>1662</v>
      </c>
      <c r="B449" s="107" t="s">
        <v>915</v>
      </c>
      <c r="C449" s="108" t="s">
        <v>1373</v>
      </c>
      <c r="D449" s="73">
        <v>0.93467999999999996</v>
      </c>
      <c r="E449" s="73">
        <v>4.1597963999999994E-2</v>
      </c>
      <c r="F449" s="73">
        <v>0</v>
      </c>
      <c r="G449" s="73">
        <v>0</v>
      </c>
      <c r="H449" s="73">
        <v>0</v>
      </c>
      <c r="I449" s="73">
        <v>4.1597963999999994E-2</v>
      </c>
      <c r="J449" s="122">
        <f>VLOOKUP(C449,'[1]17'!$C$22:$N$926,8,0)</f>
        <v>1.8312299999999997E-2</v>
      </c>
      <c r="K449" s="122">
        <f>VLOOKUP(C449,'[1]17'!$C$22:$N$926,9,0)</f>
        <v>0</v>
      </c>
      <c r="L449" s="122">
        <f>VLOOKUP(C449,'[1]17'!$C$22:$N$926,10,0)</f>
        <v>0</v>
      </c>
      <c r="M449" s="122">
        <f>VLOOKUP(C449,'[1]17'!$C$22:$N$926,11,0)</f>
        <v>0</v>
      </c>
      <c r="N449" s="122">
        <f>VLOOKUP(C449,'[1]17'!$C$22:$N$926,12,0)</f>
        <v>1.83123E-2</v>
      </c>
      <c r="O449" s="122">
        <f t="shared" si="546"/>
        <v>2.3285663999999998E-2</v>
      </c>
      <c r="P449" s="122">
        <f t="shared" si="547"/>
        <v>0</v>
      </c>
      <c r="Q449" s="122">
        <f t="shared" si="548"/>
        <v>0</v>
      </c>
      <c r="R449" s="122">
        <f t="shared" si="549"/>
        <v>0</v>
      </c>
      <c r="S449" s="122">
        <f t="shared" si="550"/>
        <v>2.3285663999999994E-2</v>
      </c>
      <c r="T449" s="122"/>
      <c r="U449" s="122"/>
      <c r="V449" s="122"/>
      <c r="W449" s="122"/>
      <c r="X449" s="122"/>
      <c r="Y449" s="122"/>
      <c r="Z449" s="122"/>
      <c r="AA449" s="122"/>
      <c r="AB449" s="122"/>
      <c r="AC449" s="122"/>
      <c r="AD449" s="122">
        <v>0.78889999999999993</v>
      </c>
      <c r="AE449" s="73">
        <f t="shared" si="551"/>
        <v>3.4664969999999996E-2</v>
      </c>
      <c r="AF449" s="73"/>
      <c r="AG449" s="73"/>
      <c r="AH449" s="73"/>
      <c r="AI449" s="73">
        <v>3.4664969999999996E-2</v>
      </c>
      <c r="AJ449" s="122">
        <f>VLOOKUP(C449,'[1]17'!$C$22:$AI$926,29,0)</f>
        <v>1.526025E-2</v>
      </c>
      <c r="AK449" s="122">
        <f>VLOOKUP(C449,'[1]17'!$C$22:$AI$926,30,0)</f>
        <v>0</v>
      </c>
      <c r="AL449" s="122">
        <f>VLOOKUP(C449,'[1]17'!$C$22:$AI$926,31,0)</f>
        <v>0</v>
      </c>
      <c r="AM449" s="122">
        <f>VLOOKUP(C449,'[1]17'!$C$22:$AI$926,32,0)</f>
        <v>0</v>
      </c>
      <c r="AN449" s="122">
        <f>VLOOKUP(C449,'[1]17'!$C$22:$AI$926,33,0)</f>
        <v>1.526025E-2</v>
      </c>
      <c r="AO449" s="122">
        <f t="shared" si="552"/>
        <v>1.9404719999999997E-2</v>
      </c>
      <c r="AP449" s="122">
        <f t="shared" si="553"/>
        <v>0</v>
      </c>
      <c r="AQ449" s="122">
        <f t="shared" si="554"/>
        <v>0</v>
      </c>
      <c r="AR449" s="122">
        <f t="shared" si="555"/>
        <v>0</v>
      </c>
      <c r="AS449" s="122">
        <f t="shared" si="556"/>
        <v>1.9404719999999997E-2</v>
      </c>
      <c r="AT449" s="122"/>
      <c r="AU449" s="122"/>
      <c r="AV449" s="122"/>
      <c r="AW449" s="122"/>
      <c r="AX449" s="122"/>
      <c r="AY449" s="122"/>
      <c r="AZ449" s="122"/>
      <c r="BA449" s="122"/>
      <c r="BB449" s="122"/>
      <c r="BC449" s="122"/>
    </row>
    <row r="450" spans="1:55" s="90" customFormat="1" ht="62.2" x14ac:dyDescent="0.3">
      <c r="A450" s="106" t="s">
        <v>1662</v>
      </c>
      <c r="B450" s="107" t="s">
        <v>916</v>
      </c>
      <c r="C450" s="108" t="s">
        <v>1374</v>
      </c>
      <c r="D450" s="73">
        <v>0.99504000000000004</v>
      </c>
      <c r="E450" s="73">
        <v>0</v>
      </c>
      <c r="F450" s="73">
        <v>0</v>
      </c>
      <c r="G450" s="73">
        <v>0</v>
      </c>
      <c r="H450" s="73">
        <v>0</v>
      </c>
      <c r="I450" s="73">
        <v>0</v>
      </c>
      <c r="J450" s="122">
        <f>VLOOKUP(C450,'[1]17'!$C$22:$N$926,8,0)</f>
        <v>0</v>
      </c>
      <c r="K450" s="122">
        <f>VLOOKUP(C450,'[1]17'!$C$22:$N$926,9,0)</f>
        <v>0</v>
      </c>
      <c r="L450" s="122">
        <f>VLOOKUP(C450,'[1]17'!$C$22:$N$926,10,0)</f>
        <v>0</v>
      </c>
      <c r="M450" s="122">
        <f>VLOOKUP(C450,'[1]17'!$C$22:$N$926,11,0)</f>
        <v>0</v>
      </c>
      <c r="N450" s="122">
        <f>VLOOKUP(C450,'[1]17'!$C$22:$N$926,12,0)</f>
        <v>0</v>
      </c>
      <c r="O450" s="122">
        <f t="shared" si="546"/>
        <v>0</v>
      </c>
      <c r="P450" s="122">
        <f t="shared" si="547"/>
        <v>0</v>
      </c>
      <c r="Q450" s="122">
        <f t="shared" si="548"/>
        <v>0</v>
      </c>
      <c r="R450" s="122">
        <f t="shared" si="549"/>
        <v>0</v>
      </c>
      <c r="S450" s="122">
        <f t="shared" si="550"/>
        <v>0</v>
      </c>
      <c r="T450" s="122"/>
      <c r="U450" s="122"/>
      <c r="V450" s="122"/>
      <c r="W450" s="122"/>
      <c r="X450" s="122"/>
      <c r="Y450" s="122"/>
      <c r="Z450" s="122"/>
      <c r="AA450" s="122"/>
      <c r="AB450" s="122"/>
      <c r="AC450" s="122"/>
      <c r="AD450" s="122">
        <v>0.82920000000000016</v>
      </c>
      <c r="AE450" s="73">
        <f t="shared" si="551"/>
        <v>0</v>
      </c>
      <c r="AF450" s="73"/>
      <c r="AG450" s="73"/>
      <c r="AH450" s="73"/>
      <c r="AI450" s="73">
        <v>0</v>
      </c>
      <c r="AJ450" s="122">
        <f>VLOOKUP(C450,'[1]17'!$C$22:$AI$926,29,0)</f>
        <v>0</v>
      </c>
      <c r="AK450" s="122">
        <f>VLOOKUP(C450,'[1]17'!$C$22:$AI$926,30,0)</f>
        <v>0</v>
      </c>
      <c r="AL450" s="122">
        <f>VLOOKUP(C450,'[1]17'!$C$22:$AI$926,31,0)</f>
        <v>0</v>
      </c>
      <c r="AM450" s="122">
        <f>VLOOKUP(C450,'[1]17'!$C$22:$AI$926,32,0)</f>
        <v>0</v>
      </c>
      <c r="AN450" s="122">
        <f>VLOOKUP(C450,'[1]17'!$C$22:$AI$926,33,0)</f>
        <v>0</v>
      </c>
      <c r="AO450" s="122">
        <f t="shared" si="552"/>
        <v>0</v>
      </c>
      <c r="AP450" s="122">
        <f t="shared" si="553"/>
        <v>0</v>
      </c>
      <c r="AQ450" s="122">
        <f t="shared" si="554"/>
        <v>0</v>
      </c>
      <c r="AR450" s="122">
        <f t="shared" si="555"/>
        <v>0</v>
      </c>
      <c r="AS450" s="122">
        <f t="shared" si="556"/>
        <v>0</v>
      </c>
      <c r="AT450" s="122"/>
      <c r="AU450" s="122"/>
      <c r="AV450" s="122"/>
      <c r="AW450" s="122"/>
      <c r="AX450" s="122"/>
      <c r="AY450" s="122"/>
      <c r="AZ450" s="122"/>
      <c r="BA450" s="122"/>
      <c r="BB450" s="122"/>
      <c r="BC450" s="122"/>
    </row>
    <row r="451" spans="1:55" s="90" customFormat="1" ht="62.2" x14ac:dyDescent="0.3">
      <c r="A451" s="106" t="s">
        <v>1662</v>
      </c>
      <c r="B451" s="107" t="s">
        <v>917</v>
      </c>
      <c r="C451" s="108" t="s">
        <v>1375</v>
      </c>
      <c r="D451" s="73">
        <v>0.67295999999999989</v>
      </c>
      <c r="E451" s="73">
        <v>0</v>
      </c>
      <c r="F451" s="73">
        <v>0</v>
      </c>
      <c r="G451" s="73">
        <v>0</v>
      </c>
      <c r="H451" s="73">
        <v>0</v>
      </c>
      <c r="I451" s="73">
        <v>0</v>
      </c>
      <c r="J451" s="122">
        <f>VLOOKUP(C451,'[1]17'!$C$22:$N$926,8,0)</f>
        <v>0</v>
      </c>
      <c r="K451" s="122">
        <f>VLOOKUP(C451,'[1]17'!$C$22:$N$926,9,0)</f>
        <v>0</v>
      </c>
      <c r="L451" s="122">
        <f>VLOOKUP(C451,'[1]17'!$C$22:$N$926,10,0)</f>
        <v>0</v>
      </c>
      <c r="M451" s="122">
        <f>VLOOKUP(C451,'[1]17'!$C$22:$N$926,11,0)</f>
        <v>0</v>
      </c>
      <c r="N451" s="122">
        <f>VLOOKUP(C451,'[1]17'!$C$22:$N$926,12,0)</f>
        <v>0</v>
      </c>
      <c r="O451" s="122">
        <f t="shared" si="546"/>
        <v>0</v>
      </c>
      <c r="P451" s="122">
        <f t="shared" si="547"/>
        <v>0</v>
      </c>
      <c r="Q451" s="122">
        <f t="shared" si="548"/>
        <v>0</v>
      </c>
      <c r="R451" s="122">
        <f t="shared" si="549"/>
        <v>0</v>
      </c>
      <c r="S451" s="122">
        <f t="shared" si="550"/>
        <v>0</v>
      </c>
      <c r="T451" s="122"/>
      <c r="U451" s="122"/>
      <c r="V451" s="122"/>
      <c r="W451" s="122"/>
      <c r="X451" s="122"/>
      <c r="Y451" s="122"/>
      <c r="Z451" s="122"/>
      <c r="AA451" s="122"/>
      <c r="AB451" s="122"/>
      <c r="AC451" s="122"/>
      <c r="AD451" s="122">
        <v>0.56079999999999997</v>
      </c>
      <c r="AE451" s="73">
        <f t="shared" si="551"/>
        <v>0</v>
      </c>
      <c r="AF451" s="73"/>
      <c r="AG451" s="73"/>
      <c r="AH451" s="73"/>
      <c r="AI451" s="73">
        <v>0</v>
      </c>
      <c r="AJ451" s="122">
        <f>VLOOKUP(C451,'[1]17'!$C$22:$AI$926,29,0)</f>
        <v>0</v>
      </c>
      <c r="AK451" s="122">
        <f>VLOOKUP(C451,'[1]17'!$C$22:$AI$926,30,0)</f>
        <v>0</v>
      </c>
      <c r="AL451" s="122">
        <f>VLOOKUP(C451,'[1]17'!$C$22:$AI$926,31,0)</f>
        <v>0</v>
      </c>
      <c r="AM451" s="122">
        <f>VLOOKUP(C451,'[1]17'!$C$22:$AI$926,32,0)</f>
        <v>0</v>
      </c>
      <c r="AN451" s="122">
        <f>VLOOKUP(C451,'[1]17'!$C$22:$AI$926,33,0)</f>
        <v>0</v>
      </c>
      <c r="AO451" s="122">
        <f t="shared" si="552"/>
        <v>0</v>
      </c>
      <c r="AP451" s="122">
        <f t="shared" si="553"/>
        <v>0</v>
      </c>
      <c r="AQ451" s="122">
        <f t="shared" si="554"/>
        <v>0</v>
      </c>
      <c r="AR451" s="122">
        <f t="shared" si="555"/>
        <v>0</v>
      </c>
      <c r="AS451" s="122">
        <f t="shared" si="556"/>
        <v>0</v>
      </c>
      <c r="AT451" s="122"/>
      <c r="AU451" s="122"/>
      <c r="AV451" s="122"/>
      <c r="AW451" s="122"/>
      <c r="AX451" s="122"/>
      <c r="AY451" s="122"/>
      <c r="AZ451" s="122"/>
      <c r="BA451" s="122"/>
      <c r="BB451" s="122"/>
      <c r="BC451" s="122"/>
    </row>
    <row r="452" spans="1:55" s="90" customFormat="1" ht="77.7" x14ac:dyDescent="0.3">
      <c r="A452" s="106" t="s">
        <v>1662</v>
      </c>
      <c r="B452" s="107" t="s">
        <v>918</v>
      </c>
      <c r="C452" s="108" t="s">
        <v>1376</v>
      </c>
      <c r="D452" s="73">
        <v>0.718584</v>
      </c>
      <c r="E452" s="73">
        <v>0</v>
      </c>
      <c r="F452" s="73">
        <v>0</v>
      </c>
      <c r="G452" s="73">
        <v>0</v>
      </c>
      <c r="H452" s="73">
        <v>0</v>
      </c>
      <c r="I452" s="73">
        <v>0</v>
      </c>
      <c r="J452" s="122">
        <f>VLOOKUP(C452,'[1]17'!$C$22:$N$926,8,0)</f>
        <v>0</v>
      </c>
      <c r="K452" s="122">
        <f>VLOOKUP(C452,'[1]17'!$C$22:$N$926,9,0)</f>
        <v>0</v>
      </c>
      <c r="L452" s="122">
        <f>VLOOKUP(C452,'[1]17'!$C$22:$N$926,10,0)</f>
        <v>0</v>
      </c>
      <c r="M452" s="122">
        <f>VLOOKUP(C452,'[1]17'!$C$22:$N$926,11,0)</f>
        <v>0</v>
      </c>
      <c r="N452" s="122">
        <f>VLOOKUP(C452,'[1]17'!$C$22:$N$926,12,0)</f>
        <v>0</v>
      </c>
      <c r="O452" s="122">
        <f t="shared" si="546"/>
        <v>0</v>
      </c>
      <c r="P452" s="122">
        <f t="shared" si="547"/>
        <v>0</v>
      </c>
      <c r="Q452" s="122">
        <f t="shared" si="548"/>
        <v>0</v>
      </c>
      <c r="R452" s="122">
        <f t="shared" si="549"/>
        <v>0</v>
      </c>
      <c r="S452" s="122">
        <f t="shared" si="550"/>
        <v>0</v>
      </c>
      <c r="T452" s="122"/>
      <c r="U452" s="122"/>
      <c r="V452" s="122"/>
      <c r="W452" s="122"/>
      <c r="X452" s="122"/>
      <c r="Y452" s="122"/>
      <c r="Z452" s="122"/>
      <c r="AA452" s="122"/>
      <c r="AB452" s="122"/>
      <c r="AC452" s="122"/>
      <c r="AD452" s="122">
        <v>0.59881999999999991</v>
      </c>
      <c r="AE452" s="73">
        <f t="shared" si="551"/>
        <v>0</v>
      </c>
      <c r="AF452" s="73"/>
      <c r="AG452" s="73"/>
      <c r="AH452" s="73"/>
      <c r="AI452" s="73">
        <v>0</v>
      </c>
      <c r="AJ452" s="122">
        <f>VLOOKUP(C452,'[1]17'!$C$22:$AI$926,29,0)</f>
        <v>0</v>
      </c>
      <c r="AK452" s="122">
        <f>VLOOKUP(C452,'[1]17'!$C$22:$AI$926,30,0)</f>
        <v>0</v>
      </c>
      <c r="AL452" s="122">
        <f>VLOOKUP(C452,'[1]17'!$C$22:$AI$926,31,0)</f>
        <v>0</v>
      </c>
      <c r="AM452" s="122">
        <f>VLOOKUP(C452,'[1]17'!$C$22:$AI$926,32,0)</f>
        <v>0</v>
      </c>
      <c r="AN452" s="122">
        <f>VLOOKUP(C452,'[1]17'!$C$22:$AI$926,33,0)</f>
        <v>0</v>
      </c>
      <c r="AO452" s="122">
        <f t="shared" si="552"/>
        <v>0</v>
      </c>
      <c r="AP452" s="122">
        <f t="shared" si="553"/>
        <v>0</v>
      </c>
      <c r="AQ452" s="122">
        <f t="shared" si="554"/>
        <v>0</v>
      </c>
      <c r="AR452" s="122">
        <f t="shared" si="555"/>
        <v>0</v>
      </c>
      <c r="AS452" s="122">
        <f t="shared" si="556"/>
        <v>0</v>
      </c>
      <c r="AT452" s="122"/>
      <c r="AU452" s="122"/>
      <c r="AV452" s="122"/>
      <c r="AW452" s="122"/>
      <c r="AX452" s="122"/>
      <c r="AY452" s="122"/>
      <c r="AZ452" s="122"/>
      <c r="BA452" s="122"/>
      <c r="BB452" s="122"/>
      <c r="BC452" s="122"/>
    </row>
    <row r="453" spans="1:55" s="90" customFormat="1" ht="46.65" x14ac:dyDescent="0.3">
      <c r="A453" s="106" t="s">
        <v>1662</v>
      </c>
      <c r="B453" s="107" t="s">
        <v>919</v>
      </c>
      <c r="C453" s="108" t="s">
        <v>1377</v>
      </c>
      <c r="D453" s="73">
        <v>5.1643560000000006</v>
      </c>
      <c r="E453" s="73">
        <v>1.2337237139999999</v>
      </c>
      <c r="F453" s="73">
        <v>1.0038837899999999</v>
      </c>
      <c r="G453" s="73">
        <v>0</v>
      </c>
      <c r="H453" s="73">
        <v>0</v>
      </c>
      <c r="I453" s="73">
        <v>0.22983992399999997</v>
      </c>
      <c r="J453" s="122">
        <f>VLOOKUP(C453,'[1]17'!$C$22:$N$926,8,0)</f>
        <v>0.101180436</v>
      </c>
      <c r="K453" s="122">
        <f>VLOOKUP(C453,'[1]17'!$C$22:$N$926,9,0)</f>
        <v>0</v>
      </c>
      <c r="L453" s="122">
        <f>VLOOKUP(C453,'[1]17'!$C$22:$N$926,10,0)</f>
        <v>0</v>
      </c>
      <c r="M453" s="122">
        <f>VLOOKUP(C453,'[1]17'!$C$22:$N$926,11,0)</f>
        <v>0</v>
      </c>
      <c r="N453" s="122">
        <f>VLOOKUP(C453,'[1]17'!$C$22:$N$926,12,0)</f>
        <v>0.101180436</v>
      </c>
      <c r="O453" s="122">
        <f t="shared" si="546"/>
        <v>1.132543278</v>
      </c>
      <c r="P453" s="122">
        <f t="shared" si="547"/>
        <v>1.0038837899999999</v>
      </c>
      <c r="Q453" s="122">
        <f t="shared" si="548"/>
        <v>0</v>
      </c>
      <c r="R453" s="122">
        <f t="shared" si="549"/>
        <v>0</v>
      </c>
      <c r="S453" s="122">
        <f t="shared" si="550"/>
        <v>0.12865948799999999</v>
      </c>
      <c r="T453" s="122"/>
      <c r="U453" s="122"/>
      <c r="V453" s="122"/>
      <c r="W453" s="122"/>
      <c r="X453" s="122"/>
      <c r="Y453" s="122"/>
      <c r="Z453" s="122"/>
      <c r="AA453" s="122"/>
      <c r="AB453" s="122"/>
      <c r="AC453" s="122"/>
      <c r="AD453" s="122">
        <v>4.7339930000000017</v>
      </c>
      <c r="AE453" s="73">
        <f t="shared" si="551"/>
        <v>1.0281030900000001</v>
      </c>
      <c r="AF453" s="73">
        <v>0.83656982000000013</v>
      </c>
      <c r="AG453" s="73"/>
      <c r="AH453" s="73"/>
      <c r="AI453" s="73">
        <v>0.19153326999999998</v>
      </c>
      <c r="AJ453" s="122">
        <f>VLOOKUP(C453,'[1]17'!$C$22:$AI$926,29,0)</f>
        <v>8.4317030000000001E-2</v>
      </c>
      <c r="AK453" s="122">
        <f>VLOOKUP(C453,'[1]17'!$C$22:$AI$926,30,0)</f>
        <v>0</v>
      </c>
      <c r="AL453" s="122">
        <f>VLOOKUP(C453,'[1]17'!$C$22:$AI$926,31,0)</f>
        <v>0</v>
      </c>
      <c r="AM453" s="122">
        <f>VLOOKUP(C453,'[1]17'!$C$22:$AI$926,32,0)</f>
        <v>0</v>
      </c>
      <c r="AN453" s="122">
        <f>VLOOKUP(C453,'[1]17'!$C$22:$AI$926,33,0)</f>
        <v>8.4317030000000001E-2</v>
      </c>
      <c r="AO453" s="122">
        <f t="shared" si="552"/>
        <v>0.94378606000000009</v>
      </c>
      <c r="AP453" s="122">
        <f t="shared" si="553"/>
        <v>0.83656982000000013</v>
      </c>
      <c r="AQ453" s="122">
        <f t="shared" si="554"/>
        <v>0</v>
      </c>
      <c r="AR453" s="122">
        <f t="shared" si="555"/>
        <v>0</v>
      </c>
      <c r="AS453" s="122">
        <f t="shared" si="556"/>
        <v>0.10721623999999998</v>
      </c>
      <c r="AT453" s="122"/>
      <c r="AU453" s="122"/>
      <c r="AV453" s="122"/>
      <c r="AW453" s="122"/>
      <c r="AX453" s="122"/>
      <c r="AY453" s="122"/>
      <c r="AZ453" s="122"/>
      <c r="BA453" s="122"/>
      <c r="BB453" s="122"/>
      <c r="BC453" s="122"/>
    </row>
    <row r="454" spans="1:55" s="90" customFormat="1" ht="46.65" x14ac:dyDescent="0.3">
      <c r="A454" s="106" t="s">
        <v>1662</v>
      </c>
      <c r="B454" s="107" t="s">
        <v>920</v>
      </c>
      <c r="C454" s="108" t="s">
        <v>1378</v>
      </c>
      <c r="D454" s="73">
        <v>1.0994039999999998</v>
      </c>
      <c r="E454" s="73">
        <v>11.281193179999999</v>
      </c>
      <c r="F454" s="73">
        <v>0</v>
      </c>
      <c r="G454" s="73">
        <v>11.199137179999999</v>
      </c>
      <c r="H454" s="73">
        <v>0</v>
      </c>
      <c r="I454" s="73">
        <v>8.205599999999999E-2</v>
      </c>
      <c r="J454" s="122">
        <f>VLOOKUP(C454,'[1]17'!$C$22:$N$926,8,0)</f>
        <v>2.1539615999999998E-2</v>
      </c>
      <c r="K454" s="122">
        <f>VLOOKUP(C454,'[1]17'!$C$22:$N$926,9,0)</f>
        <v>0</v>
      </c>
      <c r="L454" s="122">
        <f>VLOOKUP(C454,'[1]17'!$C$22:$N$926,10,0)</f>
        <v>0</v>
      </c>
      <c r="M454" s="122">
        <f>VLOOKUP(C454,'[1]17'!$C$22:$N$926,11,0)</f>
        <v>0</v>
      </c>
      <c r="N454" s="122">
        <f>VLOOKUP(C454,'[1]17'!$C$22:$N$926,12,0)</f>
        <v>2.1539615999999998E-2</v>
      </c>
      <c r="O454" s="122">
        <f t="shared" si="546"/>
        <v>11.259653563999999</v>
      </c>
      <c r="P454" s="122">
        <f t="shared" si="547"/>
        <v>0</v>
      </c>
      <c r="Q454" s="122">
        <f t="shared" si="548"/>
        <v>11.199137179999999</v>
      </c>
      <c r="R454" s="122">
        <f t="shared" si="549"/>
        <v>0</v>
      </c>
      <c r="S454" s="122">
        <f t="shared" si="550"/>
        <v>6.0516383999999993E-2</v>
      </c>
      <c r="T454" s="122"/>
      <c r="U454" s="122"/>
      <c r="V454" s="122"/>
      <c r="W454" s="122"/>
      <c r="X454" s="122"/>
      <c r="Y454" s="122"/>
      <c r="Z454" s="122"/>
      <c r="AA454" s="122"/>
      <c r="AB454" s="122"/>
      <c r="AC454" s="122"/>
      <c r="AD454" s="122">
        <v>10.73685</v>
      </c>
      <c r="AE454" s="73">
        <f t="shared" si="551"/>
        <v>9.4009943200000006</v>
      </c>
      <c r="AF454" s="73"/>
      <c r="AG454" s="73">
        <v>9.3326143200000011</v>
      </c>
      <c r="AH454" s="73"/>
      <c r="AI454" s="73">
        <v>6.8379999999999996E-2</v>
      </c>
      <c r="AJ454" s="122">
        <f>VLOOKUP(C454,'[1]17'!$C$22:$AI$926,29,0)</f>
        <v>1.7949679999999999E-2</v>
      </c>
      <c r="AK454" s="122">
        <f>VLOOKUP(C454,'[1]17'!$C$22:$AI$926,30,0)</f>
        <v>0</v>
      </c>
      <c r="AL454" s="122">
        <f>VLOOKUP(C454,'[1]17'!$C$22:$AI$926,31,0)</f>
        <v>0</v>
      </c>
      <c r="AM454" s="122">
        <f>VLOOKUP(C454,'[1]17'!$C$22:$AI$926,32,0)</f>
        <v>0</v>
      </c>
      <c r="AN454" s="122">
        <f>VLOOKUP(C454,'[1]17'!$C$22:$AI$926,33,0)</f>
        <v>1.7949679999999999E-2</v>
      </c>
      <c r="AO454" s="122">
        <f t="shared" si="552"/>
        <v>9.3830446400000014</v>
      </c>
      <c r="AP454" s="122">
        <f t="shared" si="553"/>
        <v>0</v>
      </c>
      <c r="AQ454" s="122">
        <f t="shared" si="554"/>
        <v>9.3326143200000011</v>
      </c>
      <c r="AR454" s="122">
        <f t="shared" si="555"/>
        <v>0</v>
      </c>
      <c r="AS454" s="122">
        <f t="shared" si="556"/>
        <v>5.0430320000000001E-2</v>
      </c>
      <c r="AT454" s="122"/>
      <c r="AU454" s="122"/>
      <c r="AV454" s="122"/>
      <c r="AW454" s="122"/>
      <c r="AX454" s="122"/>
      <c r="AY454" s="122"/>
      <c r="AZ454" s="122"/>
      <c r="BA454" s="122"/>
      <c r="BB454" s="122"/>
      <c r="BC454" s="122"/>
    </row>
    <row r="455" spans="1:55" s="90" customFormat="1" ht="62.2" x14ac:dyDescent="0.3">
      <c r="A455" s="106" t="s">
        <v>1662</v>
      </c>
      <c r="B455" s="107" t="s">
        <v>1793</v>
      </c>
      <c r="C455" s="108" t="s">
        <v>1379</v>
      </c>
      <c r="D455" s="73">
        <v>1.393716</v>
      </c>
      <c r="E455" s="73">
        <v>8.026176315999999</v>
      </c>
      <c r="F455" s="73">
        <v>0.30067745000000001</v>
      </c>
      <c r="G455" s="73">
        <v>7.4505352699999996</v>
      </c>
      <c r="H455" s="73">
        <v>0</v>
      </c>
      <c r="I455" s="73">
        <v>0.27496359599999998</v>
      </c>
      <c r="J455" s="122">
        <f>VLOOKUP(C455,'[1]17'!$C$22:$N$926,8,0)</f>
        <v>2.7305795999999997E-2</v>
      </c>
      <c r="K455" s="122">
        <f>VLOOKUP(C455,'[1]17'!$C$22:$N$926,9,0)</f>
        <v>0</v>
      </c>
      <c r="L455" s="122">
        <f>VLOOKUP(C455,'[1]17'!$C$22:$N$926,10,0)</f>
        <v>0</v>
      </c>
      <c r="M455" s="122">
        <f>VLOOKUP(C455,'[1]17'!$C$22:$N$926,11,0)</f>
        <v>0</v>
      </c>
      <c r="N455" s="122">
        <f>VLOOKUP(C455,'[1]17'!$C$22:$N$926,12,0)</f>
        <v>2.7305795999999997E-2</v>
      </c>
      <c r="O455" s="122">
        <f t="shared" si="546"/>
        <v>7.9988705199999988</v>
      </c>
      <c r="P455" s="122">
        <f t="shared" si="547"/>
        <v>0.30067745000000001</v>
      </c>
      <c r="Q455" s="122">
        <f t="shared" si="548"/>
        <v>7.4505352699999996</v>
      </c>
      <c r="R455" s="122">
        <f t="shared" si="549"/>
        <v>0</v>
      </c>
      <c r="S455" s="122">
        <f t="shared" si="550"/>
        <v>0.24765779999999998</v>
      </c>
      <c r="T455" s="122"/>
      <c r="U455" s="122"/>
      <c r="V455" s="122"/>
      <c r="W455" s="122"/>
      <c r="X455" s="122"/>
      <c r="Y455" s="122"/>
      <c r="Z455" s="122"/>
      <c r="AA455" s="122"/>
      <c r="AB455" s="122"/>
      <c r="AC455" s="122"/>
      <c r="AD455" s="122">
        <v>1.2775729999999998</v>
      </c>
      <c r="AE455" s="73">
        <f t="shared" si="551"/>
        <v>7.5865963200000008</v>
      </c>
      <c r="AF455" s="73">
        <v>1.1486806000000005</v>
      </c>
      <c r="AG455" s="73">
        <v>6.2087793900000001</v>
      </c>
      <c r="AH455" s="73"/>
      <c r="AI455" s="73">
        <v>0.22913633</v>
      </c>
      <c r="AJ455" s="122">
        <f>VLOOKUP(C455,'[1]17'!$C$22:$AI$926,29,0)</f>
        <v>2.275483E-2</v>
      </c>
      <c r="AK455" s="122">
        <f>VLOOKUP(C455,'[1]17'!$C$22:$AI$926,30,0)</f>
        <v>0</v>
      </c>
      <c r="AL455" s="122">
        <f>VLOOKUP(C455,'[1]17'!$C$22:$AI$926,31,0)</f>
        <v>0</v>
      </c>
      <c r="AM455" s="122">
        <f>VLOOKUP(C455,'[1]17'!$C$22:$AI$926,32,0)</f>
        <v>0</v>
      </c>
      <c r="AN455" s="122">
        <f>VLOOKUP(C455,'[1]17'!$C$22:$AI$926,33,0)</f>
        <v>2.2754829999999997E-2</v>
      </c>
      <c r="AO455" s="122">
        <f t="shared" si="552"/>
        <v>7.5638414900000006</v>
      </c>
      <c r="AP455" s="122">
        <f t="shared" si="553"/>
        <v>1.1486806000000005</v>
      </c>
      <c r="AQ455" s="122">
        <f t="shared" si="554"/>
        <v>6.2087793900000001</v>
      </c>
      <c r="AR455" s="122">
        <f t="shared" si="555"/>
        <v>0</v>
      </c>
      <c r="AS455" s="122">
        <f t="shared" si="556"/>
        <v>0.2063815</v>
      </c>
      <c r="AT455" s="122"/>
      <c r="AU455" s="122"/>
      <c r="AV455" s="122"/>
      <c r="AW455" s="122"/>
      <c r="AX455" s="122"/>
      <c r="AY455" s="122"/>
      <c r="AZ455" s="122"/>
      <c r="BA455" s="122"/>
      <c r="BB455" s="122"/>
      <c r="BC455" s="122"/>
    </row>
    <row r="456" spans="1:55" s="90" customFormat="1" x14ac:dyDescent="0.3">
      <c r="A456" s="103"/>
      <c r="B456" s="110" t="s">
        <v>30</v>
      </c>
      <c r="C456" s="105"/>
      <c r="D456" s="133">
        <f t="shared" ref="D456:BC456" si="557">SUM(D457:D461)</f>
        <v>13.494215999999998</v>
      </c>
      <c r="E456" s="133">
        <f t="shared" si="557"/>
        <v>0.97044783400000001</v>
      </c>
      <c r="F456" s="133">
        <f t="shared" si="557"/>
        <v>0</v>
      </c>
      <c r="G456" s="133">
        <f t="shared" si="557"/>
        <v>0.44154210999999999</v>
      </c>
      <c r="H456" s="133">
        <f t="shared" si="557"/>
        <v>0</v>
      </c>
      <c r="I456" s="133">
        <f t="shared" si="557"/>
        <v>0.52890572400000002</v>
      </c>
      <c r="J456" s="133">
        <f t="shared" si="557"/>
        <v>0.69413113000000004</v>
      </c>
      <c r="K456" s="133">
        <f t="shared" si="557"/>
        <v>0</v>
      </c>
      <c r="L456" s="133">
        <f t="shared" si="557"/>
        <v>0.44154210999999999</v>
      </c>
      <c r="M456" s="133">
        <f t="shared" si="557"/>
        <v>0</v>
      </c>
      <c r="N456" s="133">
        <f t="shared" si="557"/>
        <v>0.25258902</v>
      </c>
      <c r="O456" s="133">
        <f t="shared" si="557"/>
        <v>0.27631670400000002</v>
      </c>
      <c r="P456" s="133">
        <f t="shared" si="557"/>
        <v>0</v>
      </c>
      <c r="Q456" s="133">
        <f t="shared" si="557"/>
        <v>0</v>
      </c>
      <c r="R456" s="133">
        <f t="shared" si="557"/>
        <v>0</v>
      </c>
      <c r="S456" s="133">
        <f t="shared" si="557"/>
        <v>0.27631670400000002</v>
      </c>
      <c r="T456" s="133">
        <f t="shared" si="557"/>
        <v>0</v>
      </c>
      <c r="U456" s="133">
        <f t="shared" si="557"/>
        <v>0</v>
      </c>
      <c r="V456" s="133">
        <f t="shared" si="557"/>
        <v>0</v>
      </c>
      <c r="W456" s="133">
        <f t="shared" si="557"/>
        <v>0</v>
      </c>
      <c r="X456" s="133">
        <f t="shared" si="557"/>
        <v>0</v>
      </c>
      <c r="Y456" s="133">
        <f t="shared" si="557"/>
        <v>0</v>
      </c>
      <c r="Z456" s="133">
        <f t="shared" si="557"/>
        <v>0</v>
      </c>
      <c r="AA456" s="133">
        <f t="shared" si="557"/>
        <v>0</v>
      </c>
      <c r="AB456" s="133">
        <f t="shared" si="557"/>
        <v>0</v>
      </c>
      <c r="AC456" s="133">
        <f t="shared" si="557"/>
        <v>0</v>
      </c>
      <c r="AD456" s="133">
        <f t="shared" si="557"/>
        <v>11.709095</v>
      </c>
      <c r="AE456" s="133">
        <f t="shared" si="557"/>
        <v>0.44075477000000002</v>
      </c>
      <c r="AF456" s="133">
        <f t="shared" si="557"/>
        <v>0</v>
      </c>
      <c r="AG456" s="133">
        <f t="shared" si="557"/>
        <v>0</v>
      </c>
      <c r="AH456" s="133">
        <f t="shared" si="557"/>
        <v>0</v>
      </c>
      <c r="AI456" s="133">
        <f t="shared" si="557"/>
        <v>0.44075477000000002</v>
      </c>
      <c r="AJ456" s="133">
        <f t="shared" si="557"/>
        <v>0.21049085000000009</v>
      </c>
      <c r="AK456" s="133">
        <f t="shared" si="557"/>
        <v>0</v>
      </c>
      <c r="AL456" s="133">
        <f t="shared" si="557"/>
        <v>0</v>
      </c>
      <c r="AM456" s="133">
        <f t="shared" si="557"/>
        <v>0</v>
      </c>
      <c r="AN456" s="133">
        <f t="shared" si="557"/>
        <v>0.21049085000000001</v>
      </c>
      <c r="AO456" s="133">
        <f t="shared" si="557"/>
        <v>0.23026391999999993</v>
      </c>
      <c r="AP456" s="133">
        <f t="shared" si="557"/>
        <v>0</v>
      </c>
      <c r="AQ456" s="133">
        <f t="shared" si="557"/>
        <v>0</v>
      </c>
      <c r="AR456" s="133">
        <f t="shared" si="557"/>
        <v>0</v>
      </c>
      <c r="AS456" s="133">
        <f t="shared" si="557"/>
        <v>0.23026392000000001</v>
      </c>
      <c r="AT456" s="133">
        <f t="shared" si="557"/>
        <v>0</v>
      </c>
      <c r="AU456" s="133">
        <f t="shared" si="557"/>
        <v>0</v>
      </c>
      <c r="AV456" s="133">
        <f t="shared" si="557"/>
        <v>0</v>
      </c>
      <c r="AW456" s="133">
        <f t="shared" si="557"/>
        <v>0</v>
      </c>
      <c r="AX456" s="133">
        <f t="shared" si="557"/>
        <v>0</v>
      </c>
      <c r="AY456" s="133">
        <f t="shared" si="557"/>
        <v>0</v>
      </c>
      <c r="AZ456" s="133">
        <f t="shared" si="557"/>
        <v>0</v>
      </c>
      <c r="BA456" s="133">
        <f t="shared" si="557"/>
        <v>0</v>
      </c>
      <c r="BB456" s="133">
        <f t="shared" si="557"/>
        <v>0</v>
      </c>
      <c r="BC456" s="133">
        <f t="shared" si="557"/>
        <v>0</v>
      </c>
    </row>
    <row r="457" spans="1:55" s="90" customFormat="1" ht="46.65" x14ac:dyDescent="0.3">
      <c r="A457" s="106" t="s">
        <v>1662</v>
      </c>
      <c r="B457" s="107" t="s">
        <v>921</v>
      </c>
      <c r="C457" s="108" t="s">
        <v>1380</v>
      </c>
      <c r="D457" s="73">
        <v>2.9849760000000001</v>
      </c>
      <c r="E457" s="73">
        <v>0.132846504</v>
      </c>
      <c r="F457" s="73">
        <v>0</v>
      </c>
      <c r="G457" s="73">
        <v>0</v>
      </c>
      <c r="H457" s="73">
        <v>0</v>
      </c>
      <c r="I457" s="73">
        <v>0.132846504</v>
      </c>
      <c r="J457" s="122">
        <f>VLOOKUP(C457,'[1]17'!$C$22:$N$926,8,0)</f>
        <v>5.8481868000000006E-2</v>
      </c>
      <c r="K457" s="122">
        <f>VLOOKUP(C457,'[1]17'!$C$22:$N$926,9,0)</f>
        <v>0</v>
      </c>
      <c r="L457" s="122">
        <f>VLOOKUP(C457,'[1]17'!$C$22:$N$926,10,0)</f>
        <v>0</v>
      </c>
      <c r="M457" s="122">
        <f>VLOOKUP(C457,'[1]17'!$C$22:$N$926,11,0)</f>
        <v>0</v>
      </c>
      <c r="N457" s="122">
        <f>VLOOKUP(C457,'[1]17'!$C$22:$N$926,12,0)</f>
        <v>5.8481868000000006E-2</v>
      </c>
      <c r="O457" s="122">
        <f t="shared" ref="O457:O461" si="558">E457-J457</f>
        <v>7.4364635999999998E-2</v>
      </c>
      <c r="P457" s="122">
        <f t="shared" ref="P457:P461" si="559">F457-K457</f>
        <v>0</v>
      </c>
      <c r="Q457" s="122">
        <f t="shared" ref="Q457:Q461" si="560">G457-L457</f>
        <v>0</v>
      </c>
      <c r="R457" s="122">
        <f t="shared" ref="R457:R461" si="561">H457-M457</f>
        <v>0</v>
      </c>
      <c r="S457" s="122">
        <f t="shared" ref="S457:S461" si="562">I457-N457</f>
        <v>7.4364635999999998E-2</v>
      </c>
      <c r="T457" s="122"/>
      <c r="U457" s="122"/>
      <c r="V457" s="122"/>
      <c r="W457" s="122"/>
      <c r="X457" s="122"/>
      <c r="Y457" s="122"/>
      <c r="Z457" s="122"/>
      <c r="AA457" s="122"/>
      <c r="AB457" s="122"/>
      <c r="AC457" s="122"/>
      <c r="AD457" s="122">
        <v>2.4874800000000001</v>
      </c>
      <c r="AE457" s="73">
        <f t="shared" ref="AE457:AE461" si="563">AF457+AG457+AH457+AI457</f>
        <v>0.11070542</v>
      </c>
      <c r="AF457" s="73"/>
      <c r="AG457" s="73"/>
      <c r="AH457" s="73"/>
      <c r="AI457" s="73">
        <v>0.11070542</v>
      </c>
      <c r="AJ457" s="122">
        <f>VLOOKUP(C457,'[1]17'!$C$22:$AI$926,29,0)</f>
        <v>4.8734890000000003E-2</v>
      </c>
      <c r="AK457" s="122">
        <f>VLOOKUP(C457,'[1]17'!$C$22:$AI$926,30,0)</f>
        <v>0</v>
      </c>
      <c r="AL457" s="122">
        <f>VLOOKUP(C457,'[1]17'!$C$22:$AI$926,31,0)</f>
        <v>0</v>
      </c>
      <c r="AM457" s="122">
        <f>VLOOKUP(C457,'[1]17'!$C$22:$AI$926,32,0)</f>
        <v>0</v>
      </c>
      <c r="AN457" s="122">
        <f>VLOOKUP(C457,'[1]17'!$C$22:$AI$926,33,0)</f>
        <v>4.873489000000001E-2</v>
      </c>
      <c r="AO457" s="122">
        <f t="shared" ref="AO457:AO461" si="564">AE457-AJ457</f>
        <v>6.1970529999999996E-2</v>
      </c>
      <c r="AP457" s="122">
        <f t="shared" ref="AP457:AP461" si="565">AF457-AK457</f>
        <v>0</v>
      </c>
      <c r="AQ457" s="122">
        <f t="shared" ref="AQ457:AQ461" si="566">AG457-AL457</f>
        <v>0</v>
      </c>
      <c r="AR457" s="122">
        <f t="shared" ref="AR457:AR461" si="567">AH457-AM457</f>
        <v>0</v>
      </c>
      <c r="AS457" s="122">
        <f t="shared" ref="AS457:AS461" si="568">AI457-AN457</f>
        <v>6.1970529999999989E-2</v>
      </c>
      <c r="AT457" s="122"/>
      <c r="AU457" s="122"/>
      <c r="AV457" s="122"/>
      <c r="AW457" s="122"/>
      <c r="AX457" s="122"/>
      <c r="AY457" s="122"/>
      <c r="AZ457" s="122"/>
      <c r="BA457" s="122"/>
      <c r="BB457" s="122"/>
      <c r="BC457" s="122"/>
    </row>
    <row r="458" spans="1:55" s="90" customFormat="1" ht="46.65" x14ac:dyDescent="0.3">
      <c r="A458" s="106" t="s">
        <v>1662</v>
      </c>
      <c r="B458" s="107" t="s">
        <v>922</v>
      </c>
      <c r="C458" s="108" t="s">
        <v>1381</v>
      </c>
      <c r="D458" s="73">
        <v>2.9849760000000001</v>
      </c>
      <c r="E458" s="73">
        <v>0.132846504</v>
      </c>
      <c r="F458" s="73">
        <v>0</v>
      </c>
      <c r="G458" s="73">
        <v>0</v>
      </c>
      <c r="H458" s="73">
        <v>0</v>
      </c>
      <c r="I458" s="73">
        <v>0.132846504</v>
      </c>
      <c r="J458" s="122">
        <f>VLOOKUP(C458,'[1]17'!$C$22:$N$926,8,0)</f>
        <v>5.8481868000000006E-2</v>
      </c>
      <c r="K458" s="122">
        <f>VLOOKUP(C458,'[1]17'!$C$22:$N$926,9,0)</f>
        <v>0</v>
      </c>
      <c r="L458" s="122">
        <f>VLOOKUP(C458,'[1]17'!$C$22:$N$926,10,0)</f>
        <v>0</v>
      </c>
      <c r="M458" s="122">
        <f>VLOOKUP(C458,'[1]17'!$C$22:$N$926,11,0)</f>
        <v>0</v>
      </c>
      <c r="N458" s="122">
        <f>VLOOKUP(C458,'[1]17'!$C$22:$N$926,12,0)</f>
        <v>5.8481868000000006E-2</v>
      </c>
      <c r="O458" s="122">
        <f t="shared" si="558"/>
        <v>7.4364635999999998E-2</v>
      </c>
      <c r="P458" s="122">
        <f t="shared" si="559"/>
        <v>0</v>
      </c>
      <c r="Q458" s="122">
        <f t="shared" si="560"/>
        <v>0</v>
      </c>
      <c r="R458" s="122">
        <f t="shared" si="561"/>
        <v>0</v>
      </c>
      <c r="S458" s="122">
        <f t="shared" si="562"/>
        <v>7.4364635999999998E-2</v>
      </c>
      <c r="T458" s="122"/>
      <c r="U458" s="122"/>
      <c r="V458" s="122"/>
      <c r="W458" s="122"/>
      <c r="X458" s="122"/>
      <c r="Y458" s="122"/>
      <c r="Z458" s="122"/>
      <c r="AA458" s="122"/>
      <c r="AB458" s="122"/>
      <c r="AC458" s="122"/>
      <c r="AD458" s="122">
        <v>2.4874800000000001</v>
      </c>
      <c r="AE458" s="73">
        <f t="shared" si="563"/>
        <v>0.11070542</v>
      </c>
      <c r="AF458" s="73"/>
      <c r="AG458" s="73"/>
      <c r="AH458" s="73"/>
      <c r="AI458" s="73">
        <v>0.11070542</v>
      </c>
      <c r="AJ458" s="122">
        <f>VLOOKUP(C458,'[1]17'!$C$22:$AI$926,29,0)</f>
        <v>4.8734890000000003E-2</v>
      </c>
      <c r="AK458" s="122">
        <f>VLOOKUP(C458,'[1]17'!$C$22:$AI$926,30,0)</f>
        <v>0</v>
      </c>
      <c r="AL458" s="122">
        <f>VLOOKUP(C458,'[1]17'!$C$22:$AI$926,31,0)</f>
        <v>0</v>
      </c>
      <c r="AM458" s="122">
        <f>VLOOKUP(C458,'[1]17'!$C$22:$AI$926,32,0)</f>
        <v>0</v>
      </c>
      <c r="AN458" s="122">
        <f>VLOOKUP(C458,'[1]17'!$C$22:$AI$926,33,0)</f>
        <v>4.873489000000001E-2</v>
      </c>
      <c r="AO458" s="122">
        <f t="shared" si="564"/>
        <v>6.1970529999999996E-2</v>
      </c>
      <c r="AP458" s="122">
        <f t="shared" si="565"/>
        <v>0</v>
      </c>
      <c r="AQ458" s="122">
        <f t="shared" si="566"/>
        <v>0</v>
      </c>
      <c r="AR458" s="122">
        <f t="shared" si="567"/>
        <v>0</v>
      </c>
      <c r="AS458" s="122">
        <f t="shared" si="568"/>
        <v>6.1970529999999989E-2</v>
      </c>
      <c r="AT458" s="122"/>
      <c r="AU458" s="122"/>
      <c r="AV458" s="122"/>
      <c r="AW458" s="122"/>
      <c r="AX458" s="122"/>
      <c r="AY458" s="122"/>
      <c r="AZ458" s="122"/>
      <c r="BA458" s="122"/>
      <c r="BB458" s="122"/>
      <c r="BC458" s="122"/>
    </row>
    <row r="459" spans="1:55" s="90" customFormat="1" ht="62.2" x14ac:dyDescent="0.3">
      <c r="A459" s="106" t="s">
        <v>1662</v>
      </c>
      <c r="B459" s="107" t="s">
        <v>923</v>
      </c>
      <c r="C459" s="108" t="s">
        <v>1382</v>
      </c>
      <c r="D459" s="73">
        <v>2.0772839999999997</v>
      </c>
      <c r="E459" s="73">
        <v>9.2449632000000004E-2</v>
      </c>
      <c r="F459" s="73">
        <v>0</v>
      </c>
      <c r="G459" s="73">
        <v>0</v>
      </c>
      <c r="H459" s="73">
        <v>0</v>
      </c>
      <c r="I459" s="73">
        <v>9.2449632000000004E-2</v>
      </c>
      <c r="J459" s="122">
        <f>VLOOKUP(C459,'[1]17'!$C$22:$N$926,8,0)</f>
        <v>4.0698312E-2</v>
      </c>
      <c r="K459" s="122">
        <f>VLOOKUP(C459,'[1]17'!$C$22:$N$926,9,0)</f>
        <v>0</v>
      </c>
      <c r="L459" s="122">
        <f>VLOOKUP(C459,'[1]17'!$C$22:$N$926,10,0)</f>
        <v>0</v>
      </c>
      <c r="M459" s="122">
        <f>VLOOKUP(C459,'[1]17'!$C$22:$N$926,11,0)</f>
        <v>0</v>
      </c>
      <c r="N459" s="122">
        <f>VLOOKUP(C459,'[1]17'!$C$22:$N$926,12,0)</f>
        <v>4.0698312E-2</v>
      </c>
      <c r="O459" s="122">
        <f t="shared" si="558"/>
        <v>5.1751320000000003E-2</v>
      </c>
      <c r="P459" s="122">
        <f t="shared" si="559"/>
        <v>0</v>
      </c>
      <c r="Q459" s="122">
        <f t="shared" si="560"/>
        <v>0</v>
      </c>
      <c r="R459" s="122">
        <f t="shared" si="561"/>
        <v>0</v>
      </c>
      <c r="S459" s="122">
        <f t="shared" si="562"/>
        <v>5.1751320000000003E-2</v>
      </c>
      <c r="T459" s="122"/>
      <c r="U459" s="122"/>
      <c r="V459" s="122"/>
      <c r="W459" s="122"/>
      <c r="X459" s="122"/>
      <c r="Y459" s="122"/>
      <c r="Z459" s="122"/>
      <c r="AA459" s="122"/>
      <c r="AB459" s="122"/>
      <c r="AC459" s="122"/>
      <c r="AD459" s="122">
        <v>1.7410700000000001</v>
      </c>
      <c r="AE459" s="73">
        <f t="shared" si="563"/>
        <v>7.7041360000000003E-2</v>
      </c>
      <c r="AF459" s="73"/>
      <c r="AG459" s="73"/>
      <c r="AH459" s="73"/>
      <c r="AI459" s="73">
        <v>7.7041360000000003E-2</v>
      </c>
      <c r="AJ459" s="122">
        <f>VLOOKUP(C459,'[1]17'!$C$22:$AI$926,29,0)</f>
        <v>3.3915260000000003E-2</v>
      </c>
      <c r="AK459" s="122">
        <f>VLOOKUP(C459,'[1]17'!$C$22:$AI$926,30,0)</f>
        <v>0</v>
      </c>
      <c r="AL459" s="122">
        <f>VLOOKUP(C459,'[1]17'!$C$22:$AI$926,31,0)</f>
        <v>0</v>
      </c>
      <c r="AM459" s="122">
        <f>VLOOKUP(C459,'[1]17'!$C$22:$AI$926,32,0)</f>
        <v>0</v>
      </c>
      <c r="AN459" s="122">
        <f>VLOOKUP(C459,'[1]17'!$C$22:$AI$926,33,0)</f>
        <v>3.3915260000000003E-2</v>
      </c>
      <c r="AO459" s="122">
        <f t="shared" si="564"/>
        <v>4.3126100000000001E-2</v>
      </c>
      <c r="AP459" s="122">
        <f t="shared" si="565"/>
        <v>0</v>
      </c>
      <c r="AQ459" s="122">
        <f t="shared" si="566"/>
        <v>0</v>
      </c>
      <c r="AR459" s="122">
        <f t="shared" si="567"/>
        <v>0</v>
      </c>
      <c r="AS459" s="122">
        <f t="shared" si="568"/>
        <v>4.3126100000000001E-2</v>
      </c>
      <c r="AT459" s="122"/>
      <c r="AU459" s="122"/>
      <c r="AV459" s="122"/>
      <c r="AW459" s="122"/>
      <c r="AX459" s="122"/>
      <c r="AY459" s="122"/>
      <c r="AZ459" s="122"/>
      <c r="BA459" s="122"/>
      <c r="BB459" s="122"/>
      <c r="BC459" s="122"/>
    </row>
    <row r="460" spans="1:55" s="90" customFormat="1" ht="46.65" x14ac:dyDescent="0.3">
      <c r="A460" s="106" t="s">
        <v>1662</v>
      </c>
      <c r="B460" s="107" t="s">
        <v>641</v>
      </c>
      <c r="C460" s="108" t="s">
        <v>690</v>
      </c>
      <c r="D460" s="73">
        <v>3.0440399999999994</v>
      </c>
      <c r="E460" s="73">
        <v>0.13547516400000001</v>
      </c>
      <c r="F460" s="73">
        <v>0</v>
      </c>
      <c r="G460" s="73">
        <v>0</v>
      </c>
      <c r="H460" s="73">
        <v>0</v>
      </c>
      <c r="I460" s="73">
        <v>0.13547516400000001</v>
      </c>
      <c r="J460" s="122">
        <f>VLOOKUP(C460,'[1]17'!$C$22:$N$926,8,0)</f>
        <v>5.9639051999999998E-2</v>
      </c>
      <c r="K460" s="122">
        <f>VLOOKUP(C460,'[1]17'!$C$22:$N$926,9,0)</f>
        <v>0</v>
      </c>
      <c r="L460" s="122">
        <f>VLOOKUP(C460,'[1]17'!$C$22:$N$926,10,0)</f>
        <v>0</v>
      </c>
      <c r="M460" s="122">
        <f>VLOOKUP(C460,'[1]17'!$C$22:$N$926,11,0)</f>
        <v>0</v>
      </c>
      <c r="N460" s="122">
        <f>VLOOKUP(C460,'[1]17'!$C$22:$N$926,12,0)</f>
        <v>5.9639051999999998E-2</v>
      </c>
      <c r="O460" s="122">
        <f t="shared" si="558"/>
        <v>7.5836112000000011E-2</v>
      </c>
      <c r="P460" s="122">
        <f t="shared" si="559"/>
        <v>0</v>
      </c>
      <c r="Q460" s="122">
        <f t="shared" si="560"/>
        <v>0</v>
      </c>
      <c r="R460" s="122">
        <f t="shared" si="561"/>
        <v>0</v>
      </c>
      <c r="S460" s="122">
        <f t="shared" si="562"/>
        <v>7.5836112000000011E-2</v>
      </c>
      <c r="T460" s="122"/>
      <c r="U460" s="122"/>
      <c r="V460" s="122"/>
      <c r="W460" s="122"/>
      <c r="X460" s="122"/>
      <c r="Y460" s="122"/>
      <c r="Z460" s="122"/>
      <c r="AA460" s="122"/>
      <c r="AB460" s="122"/>
      <c r="AC460" s="122"/>
      <c r="AD460" s="122">
        <v>2.7903699999999998</v>
      </c>
      <c r="AE460" s="73">
        <f t="shared" si="563"/>
        <v>0.11289597000000001</v>
      </c>
      <c r="AF460" s="73"/>
      <c r="AG460" s="73"/>
      <c r="AH460" s="73"/>
      <c r="AI460" s="73">
        <v>0.11289597000000001</v>
      </c>
      <c r="AJ460" s="122">
        <f>VLOOKUP(C460,'[1]17'!$C$22:$AI$926,29,0)</f>
        <v>4.9699210000000001E-2</v>
      </c>
      <c r="AK460" s="122">
        <f>VLOOKUP(C460,'[1]17'!$C$22:$AI$926,30,0)</f>
        <v>0</v>
      </c>
      <c r="AL460" s="122">
        <f>VLOOKUP(C460,'[1]17'!$C$22:$AI$926,31,0)</f>
        <v>0</v>
      </c>
      <c r="AM460" s="122">
        <f>VLOOKUP(C460,'[1]17'!$C$22:$AI$926,32,0)</f>
        <v>0</v>
      </c>
      <c r="AN460" s="122">
        <f>VLOOKUP(C460,'[1]17'!$C$22:$AI$926,33,0)</f>
        <v>4.9699210000000001E-2</v>
      </c>
      <c r="AO460" s="122">
        <f t="shared" si="564"/>
        <v>6.3196760000000018E-2</v>
      </c>
      <c r="AP460" s="122">
        <f t="shared" si="565"/>
        <v>0</v>
      </c>
      <c r="AQ460" s="122">
        <f t="shared" si="566"/>
        <v>0</v>
      </c>
      <c r="AR460" s="122">
        <f t="shared" si="567"/>
        <v>0</v>
      </c>
      <c r="AS460" s="122">
        <f t="shared" si="568"/>
        <v>6.3196760000000018E-2</v>
      </c>
      <c r="AT460" s="122"/>
      <c r="AU460" s="122"/>
      <c r="AV460" s="122"/>
      <c r="AW460" s="122"/>
      <c r="AX460" s="122"/>
      <c r="AY460" s="122"/>
      <c r="AZ460" s="122"/>
      <c r="BA460" s="122"/>
      <c r="BB460" s="122"/>
      <c r="BC460" s="122"/>
    </row>
    <row r="461" spans="1:55" s="90" customFormat="1" ht="62.2" x14ac:dyDescent="0.3">
      <c r="A461" s="106" t="s">
        <v>1662</v>
      </c>
      <c r="B461" s="107" t="s">
        <v>1794</v>
      </c>
      <c r="C461" s="108" t="s">
        <v>1383</v>
      </c>
      <c r="D461" s="73">
        <v>2.4029400000000001</v>
      </c>
      <c r="E461" s="73">
        <v>0.47683002999999996</v>
      </c>
      <c r="F461" s="73">
        <v>0</v>
      </c>
      <c r="G461" s="73">
        <v>0.44154210999999999</v>
      </c>
      <c r="H461" s="73">
        <v>0</v>
      </c>
      <c r="I461" s="73">
        <v>3.5287919999999993E-2</v>
      </c>
      <c r="J461" s="122">
        <f>VLOOKUP(C461,'[1]17'!$C$22:$N$926,8,0)</f>
        <v>0.47683003000000007</v>
      </c>
      <c r="K461" s="122">
        <f>VLOOKUP(C461,'[1]17'!$C$22:$N$926,9,0)</f>
        <v>0</v>
      </c>
      <c r="L461" s="122">
        <f>VLOOKUP(C461,'[1]17'!$C$22:$N$926,10,0)</f>
        <v>0.44154210999999999</v>
      </c>
      <c r="M461" s="122">
        <f>VLOOKUP(C461,'[1]17'!$C$22:$N$926,11,0)</f>
        <v>0</v>
      </c>
      <c r="N461" s="122">
        <f>VLOOKUP(C461,'[1]17'!$C$22:$N$926,12,0)</f>
        <v>3.5287919999999993E-2</v>
      </c>
      <c r="O461" s="122">
        <f t="shared" si="558"/>
        <v>0</v>
      </c>
      <c r="P461" s="122">
        <f t="shared" si="559"/>
        <v>0</v>
      </c>
      <c r="Q461" s="122">
        <f t="shared" si="560"/>
        <v>0</v>
      </c>
      <c r="R461" s="122">
        <f t="shared" si="561"/>
        <v>0</v>
      </c>
      <c r="S461" s="122">
        <f t="shared" si="562"/>
        <v>0</v>
      </c>
      <c r="T461" s="122"/>
      <c r="U461" s="122"/>
      <c r="V461" s="122"/>
      <c r="W461" s="122"/>
      <c r="X461" s="122"/>
      <c r="Y461" s="122"/>
      <c r="Z461" s="122"/>
      <c r="AA461" s="122"/>
      <c r="AB461" s="122"/>
      <c r="AC461" s="122"/>
      <c r="AD461" s="122">
        <v>2.2026950000000003</v>
      </c>
      <c r="AE461" s="73">
        <f t="shared" si="563"/>
        <v>2.9406599999999998E-2</v>
      </c>
      <c r="AF461" s="73"/>
      <c r="AG461" s="73"/>
      <c r="AH461" s="73"/>
      <c r="AI461" s="73">
        <v>2.9406599999999998E-2</v>
      </c>
      <c r="AJ461" s="122">
        <f>VLOOKUP(C461,'[1]17'!$C$22:$AI$926,29,0)</f>
        <v>2.9406600000000092E-2</v>
      </c>
      <c r="AK461" s="122">
        <f>VLOOKUP(C461,'[1]17'!$C$22:$AI$926,30,0)</f>
        <v>0</v>
      </c>
      <c r="AL461" s="122">
        <f>VLOOKUP(C461,'[1]17'!$C$22:$AI$926,31,0)</f>
        <v>0</v>
      </c>
      <c r="AM461" s="122">
        <f>VLOOKUP(C461,'[1]17'!$C$22:$AI$926,32,0)</f>
        <v>0</v>
      </c>
      <c r="AN461" s="122">
        <f>VLOOKUP(C461,'[1]17'!$C$22:$AI$926,33,0)</f>
        <v>2.9406599999999998E-2</v>
      </c>
      <c r="AO461" s="122">
        <f t="shared" si="564"/>
        <v>-9.3675067702747583E-17</v>
      </c>
      <c r="AP461" s="122">
        <f t="shared" si="565"/>
        <v>0</v>
      </c>
      <c r="AQ461" s="122">
        <f t="shared" si="566"/>
        <v>0</v>
      </c>
      <c r="AR461" s="122">
        <f t="shared" si="567"/>
        <v>0</v>
      </c>
      <c r="AS461" s="122">
        <f t="shared" si="568"/>
        <v>0</v>
      </c>
      <c r="AT461" s="122"/>
      <c r="AU461" s="122"/>
      <c r="AV461" s="122"/>
      <c r="AW461" s="122"/>
      <c r="AX461" s="122"/>
      <c r="AY461" s="122"/>
      <c r="AZ461" s="122"/>
      <c r="BA461" s="122"/>
      <c r="BB461" s="122"/>
      <c r="BC461" s="122"/>
    </row>
    <row r="462" spans="1:55" s="90" customFormat="1" x14ac:dyDescent="0.3">
      <c r="A462" s="103"/>
      <c r="B462" s="110" t="s">
        <v>31</v>
      </c>
      <c r="C462" s="105"/>
      <c r="D462" s="133">
        <f t="shared" ref="D462:BC462" si="569">SUM(D463:D472)</f>
        <v>12.4345392</v>
      </c>
      <c r="E462" s="133">
        <f t="shared" si="569"/>
        <v>4.1948767279999988</v>
      </c>
      <c r="F462" s="133">
        <f t="shared" si="569"/>
        <v>0.33707416000000001</v>
      </c>
      <c r="G462" s="133">
        <f t="shared" si="569"/>
        <v>3.4196270800000002</v>
      </c>
      <c r="H462" s="133">
        <f t="shared" si="569"/>
        <v>0</v>
      </c>
      <c r="I462" s="133">
        <f t="shared" si="569"/>
        <v>0.43817548800000006</v>
      </c>
      <c r="J462" s="133">
        <f t="shared" si="569"/>
        <v>0.19037996400000001</v>
      </c>
      <c r="K462" s="133">
        <f t="shared" si="569"/>
        <v>0</v>
      </c>
      <c r="L462" s="133">
        <f t="shared" si="569"/>
        <v>0</v>
      </c>
      <c r="M462" s="133">
        <f t="shared" si="569"/>
        <v>0</v>
      </c>
      <c r="N462" s="133">
        <f t="shared" si="569"/>
        <v>0.19037996400000001</v>
      </c>
      <c r="O462" s="133">
        <f t="shared" si="569"/>
        <v>4.0044967640000015</v>
      </c>
      <c r="P462" s="133">
        <f t="shared" si="569"/>
        <v>0.33707416000000001</v>
      </c>
      <c r="Q462" s="133">
        <f t="shared" si="569"/>
        <v>3.4196270800000002</v>
      </c>
      <c r="R462" s="133">
        <f t="shared" si="569"/>
        <v>0</v>
      </c>
      <c r="S462" s="133">
        <f t="shared" si="569"/>
        <v>0.24779552400000004</v>
      </c>
      <c r="T462" s="133">
        <f t="shared" si="569"/>
        <v>0</v>
      </c>
      <c r="U462" s="133">
        <f t="shared" si="569"/>
        <v>0</v>
      </c>
      <c r="V462" s="133">
        <f t="shared" si="569"/>
        <v>0</v>
      </c>
      <c r="W462" s="133">
        <f t="shared" si="569"/>
        <v>0</v>
      </c>
      <c r="X462" s="133">
        <f t="shared" si="569"/>
        <v>0</v>
      </c>
      <c r="Y462" s="133">
        <f t="shared" si="569"/>
        <v>0</v>
      </c>
      <c r="Z462" s="133">
        <f t="shared" si="569"/>
        <v>0</v>
      </c>
      <c r="AA462" s="133">
        <f t="shared" si="569"/>
        <v>0</v>
      </c>
      <c r="AB462" s="133">
        <f t="shared" si="569"/>
        <v>0</v>
      </c>
      <c r="AC462" s="133">
        <f t="shared" si="569"/>
        <v>0</v>
      </c>
      <c r="AD462" s="133">
        <f t="shared" si="569"/>
        <v>24.032424379999998</v>
      </c>
      <c r="AE462" s="133">
        <f t="shared" si="569"/>
        <v>7.7778221499999987</v>
      </c>
      <c r="AF462" s="133">
        <f t="shared" si="569"/>
        <v>0.86446189999999901</v>
      </c>
      <c r="AG462" s="133">
        <f t="shared" si="569"/>
        <v>6.5482140099999997</v>
      </c>
      <c r="AH462" s="133">
        <f t="shared" si="569"/>
        <v>0</v>
      </c>
      <c r="AI462" s="133">
        <f t="shared" si="569"/>
        <v>0.36514624000000007</v>
      </c>
      <c r="AJ462" s="133">
        <f t="shared" si="569"/>
        <v>3.2061677699999991</v>
      </c>
      <c r="AK462" s="133">
        <f t="shared" si="569"/>
        <v>0.19782857000000001</v>
      </c>
      <c r="AL462" s="133">
        <f t="shared" si="569"/>
        <v>2.8496892299999996</v>
      </c>
      <c r="AM462" s="133">
        <f t="shared" si="569"/>
        <v>0</v>
      </c>
      <c r="AN462" s="133">
        <f t="shared" si="569"/>
        <v>0.15864997000000003</v>
      </c>
      <c r="AO462" s="133">
        <f t="shared" si="569"/>
        <v>4.5716543799999991</v>
      </c>
      <c r="AP462" s="133">
        <f t="shared" si="569"/>
        <v>0.66663332999999891</v>
      </c>
      <c r="AQ462" s="133">
        <f t="shared" si="569"/>
        <v>3.6985247800000001</v>
      </c>
      <c r="AR462" s="133">
        <f t="shared" si="569"/>
        <v>0</v>
      </c>
      <c r="AS462" s="133">
        <f t="shared" si="569"/>
        <v>0.20649626999999998</v>
      </c>
      <c r="AT462" s="133">
        <f t="shared" si="569"/>
        <v>0</v>
      </c>
      <c r="AU462" s="133">
        <f t="shared" si="569"/>
        <v>0</v>
      </c>
      <c r="AV462" s="133">
        <f t="shared" si="569"/>
        <v>0</v>
      </c>
      <c r="AW462" s="133">
        <f t="shared" si="569"/>
        <v>0</v>
      </c>
      <c r="AX462" s="133">
        <f t="shared" si="569"/>
        <v>0</v>
      </c>
      <c r="AY462" s="133">
        <f t="shared" si="569"/>
        <v>0</v>
      </c>
      <c r="AZ462" s="133">
        <f t="shared" si="569"/>
        <v>0</v>
      </c>
      <c r="BA462" s="133">
        <f t="shared" si="569"/>
        <v>0</v>
      </c>
      <c r="BB462" s="133">
        <f t="shared" si="569"/>
        <v>0</v>
      </c>
      <c r="BC462" s="133">
        <f t="shared" si="569"/>
        <v>0</v>
      </c>
    </row>
    <row r="463" spans="1:55" s="90" customFormat="1" ht="46.65" x14ac:dyDescent="0.3">
      <c r="A463" s="106" t="s">
        <v>1662</v>
      </c>
      <c r="B463" s="107" t="s">
        <v>924</v>
      </c>
      <c r="C463" s="108" t="s">
        <v>1384</v>
      </c>
      <c r="D463" s="73">
        <v>1.2E-2</v>
      </c>
      <c r="E463" s="73">
        <v>3.6891276120000005</v>
      </c>
      <c r="F463" s="73">
        <v>0.23739427999999999</v>
      </c>
      <c r="G463" s="73">
        <v>3.4196270800000002</v>
      </c>
      <c r="H463" s="73">
        <v>0</v>
      </c>
      <c r="I463" s="73">
        <v>3.2106251999999995E-2</v>
      </c>
      <c r="J463" s="122">
        <f>VLOOKUP(C463,'[1]17'!$C$22:$N$926,8,0)</f>
        <v>3.2106251999999995E-2</v>
      </c>
      <c r="K463" s="122">
        <f>VLOOKUP(C463,'[1]17'!$C$22:$N$926,9,0)</f>
        <v>0</v>
      </c>
      <c r="L463" s="122">
        <f>VLOOKUP(C463,'[1]17'!$C$22:$N$926,10,0)</f>
        <v>0</v>
      </c>
      <c r="M463" s="122">
        <f>VLOOKUP(C463,'[1]17'!$C$22:$N$926,11,0)</f>
        <v>0</v>
      </c>
      <c r="N463" s="122">
        <f>VLOOKUP(C463,'[1]17'!$C$22:$N$926,12,0)</f>
        <v>3.2106251999999995E-2</v>
      </c>
      <c r="O463" s="122">
        <f t="shared" ref="O463:O472" si="570">E463-J463</f>
        <v>3.6570213600000003</v>
      </c>
      <c r="P463" s="122">
        <f t="shared" ref="P463:P472" si="571">F463-K463</f>
        <v>0.23739427999999999</v>
      </c>
      <c r="Q463" s="122">
        <f t="shared" ref="Q463:Q472" si="572">G463-L463</f>
        <v>3.4196270800000002</v>
      </c>
      <c r="R463" s="122">
        <f t="shared" ref="R463:R472" si="573">H463-M463</f>
        <v>0</v>
      </c>
      <c r="S463" s="122">
        <f t="shared" ref="S463:S472" si="574">I463-N463</f>
        <v>0</v>
      </c>
      <c r="T463" s="122"/>
      <c r="U463" s="122"/>
      <c r="V463" s="122"/>
      <c r="W463" s="122"/>
      <c r="X463" s="122"/>
      <c r="Y463" s="122"/>
      <c r="Z463" s="122"/>
      <c r="AA463" s="122"/>
      <c r="AB463" s="122"/>
      <c r="AC463" s="122"/>
      <c r="AD463" s="122">
        <v>1.0999999999999999E-2</v>
      </c>
      <c r="AE463" s="73">
        <f t="shared" ref="AE463:AE472" si="575">AF463+AG463+AH463+AI463</f>
        <v>3.0742730099999998</v>
      </c>
      <c r="AF463" s="73">
        <v>0.19782857000000001</v>
      </c>
      <c r="AG463" s="73">
        <v>2.8496892299999996</v>
      </c>
      <c r="AH463" s="73"/>
      <c r="AI463" s="73">
        <v>2.6755209999999998E-2</v>
      </c>
      <c r="AJ463" s="122">
        <f>VLOOKUP(C463,'[1]17'!$C$22:$AI$926,29,0)</f>
        <v>3.0742730099999998</v>
      </c>
      <c r="AK463" s="122">
        <f>VLOOKUP(C463,'[1]17'!$C$22:$AI$926,30,0)</f>
        <v>0.19782857000000001</v>
      </c>
      <c r="AL463" s="122">
        <f>VLOOKUP(C463,'[1]17'!$C$22:$AI$926,31,0)</f>
        <v>2.8496892299999996</v>
      </c>
      <c r="AM463" s="122">
        <f>VLOOKUP(C463,'[1]17'!$C$22:$AI$926,32,0)</f>
        <v>0</v>
      </c>
      <c r="AN463" s="122">
        <f>VLOOKUP(C463,'[1]17'!$C$22:$AI$926,33,0)</f>
        <v>2.6755209999999998E-2</v>
      </c>
      <c r="AO463" s="122">
        <f t="shared" ref="AO463:AO472" si="576">AE463-AJ463</f>
        <v>0</v>
      </c>
      <c r="AP463" s="122">
        <f t="shared" ref="AP463:AP472" si="577">AF463-AK463</f>
        <v>0</v>
      </c>
      <c r="AQ463" s="122">
        <f t="shared" ref="AQ463:AQ472" si="578">AG463-AL463</f>
        <v>0</v>
      </c>
      <c r="AR463" s="122">
        <f t="shared" ref="AR463:AR472" si="579">AH463-AM463</f>
        <v>0</v>
      </c>
      <c r="AS463" s="122">
        <f t="shared" ref="AS463:AS472" si="580">AI463-AN463</f>
        <v>0</v>
      </c>
      <c r="AT463" s="122"/>
      <c r="AU463" s="122"/>
      <c r="AV463" s="122"/>
      <c r="AW463" s="122"/>
      <c r="AX463" s="122"/>
      <c r="AY463" s="122"/>
      <c r="AZ463" s="122"/>
      <c r="BA463" s="122"/>
      <c r="BB463" s="122"/>
      <c r="BC463" s="122"/>
    </row>
    <row r="464" spans="1:55" s="90" customFormat="1" ht="46.65" x14ac:dyDescent="0.3">
      <c r="A464" s="106" t="s">
        <v>1662</v>
      </c>
      <c r="B464" s="107" t="s">
        <v>642</v>
      </c>
      <c r="C464" s="108" t="s">
        <v>691</v>
      </c>
      <c r="D464" s="73">
        <v>4.0021632</v>
      </c>
      <c r="E464" s="73">
        <v>0.17811648000000002</v>
      </c>
      <c r="F464" s="73">
        <v>0</v>
      </c>
      <c r="G464" s="73">
        <v>0</v>
      </c>
      <c r="H464" s="73">
        <v>0</v>
      </c>
      <c r="I464" s="73">
        <v>0.17811648000000002</v>
      </c>
      <c r="J464" s="122">
        <f>VLOOKUP(C464,'[1]17'!$C$22:$N$926,8,0)</f>
        <v>7.8410688000000006E-2</v>
      </c>
      <c r="K464" s="122">
        <f>VLOOKUP(C464,'[1]17'!$C$22:$N$926,9,0)</f>
        <v>0</v>
      </c>
      <c r="L464" s="122">
        <f>VLOOKUP(C464,'[1]17'!$C$22:$N$926,10,0)</f>
        <v>0</v>
      </c>
      <c r="M464" s="122">
        <f>VLOOKUP(C464,'[1]17'!$C$22:$N$926,11,0)</f>
        <v>0</v>
      </c>
      <c r="N464" s="122">
        <f>VLOOKUP(C464,'[1]17'!$C$22:$N$926,12,0)</f>
        <v>7.8410688000000006E-2</v>
      </c>
      <c r="O464" s="122">
        <f t="shared" si="570"/>
        <v>9.9705792000000015E-2</v>
      </c>
      <c r="P464" s="122">
        <f t="shared" si="571"/>
        <v>0</v>
      </c>
      <c r="Q464" s="122">
        <f t="shared" si="572"/>
        <v>0</v>
      </c>
      <c r="R464" s="122">
        <f t="shared" si="573"/>
        <v>0</v>
      </c>
      <c r="S464" s="122">
        <f t="shared" si="574"/>
        <v>9.9705792000000015E-2</v>
      </c>
      <c r="T464" s="122"/>
      <c r="U464" s="122"/>
      <c r="V464" s="122"/>
      <c r="W464" s="122"/>
      <c r="X464" s="122"/>
      <c r="Y464" s="122"/>
      <c r="Z464" s="122"/>
      <c r="AA464" s="122"/>
      <c r="AB464" s="122"/>
      <c r="AC464" s="122"/>
      <c r="AD464" s="122">
        <v>3.6686496000000011</v>
      </c>
      <c r="AE464" s="73">
        <f t="shared" si="575"/>
        <v>0.14843040000000002</v>
      </c>
      <c r="AF464" s="73"/>
      <c r="AG464" s="73"/>
      <c r="AH464" s="73"/>
      <c r="AI464" s="73">
        <v>0.14843040000000002</v>
      </c>
      <c r="AJ464" s="122">
        <f>VLOOKUP(C464,'[1]17'!$C$22:$AI$926,29,0)</f>
        <v>6.534224000000001E-2</v>
      </c>
      <c r="AK464" s="122">
        <f>VLOOKUP(C464,'[1]17'!$C$22:$AI$926,30,0)</f>
        <v>0</v>
      </c>
      <c r="AL464" s="122">
        <f>VLOOKUP(C464,'[1]17'!$C$22:$AI$926,31,0)</f>
        <v>0</v>
      </c>
      <c r="AM464" s="122">
        <f>VLOOKUP(C464,'[1]17'!$C$22:$AI$926,32,0)</f>
        <v>0</v>
      </c>
      <c r="AN464" s="122">
        <f>VLOOKUP(C464,'[1]17'!$C$22:$AI$926,33,0)</f>
        <v>6.534224000000001E-2</v>
      </c>
      <c r="AO464" s="122">
        <f t="shared" si="576"/>
        <v>8.3088160000000008E-2</v>
      </c>
      <c r="AP464" s="122">
        <f t="shared" si="577"/>
        <v>0</v>
      </c>
      <c r="AQ464" s="122">
        <f t="shared" si="578"/>
        <v>0</v>
      </c>
      <c r="AR464" s="122">
        <f t="shared" si="579"/>
        <v>0</v>
      </c>
      <c r="AS464" s="122">
        <f t="shared" si="580"/>
        <v>8.3088160000000008E-2</v>
      </c>
      <c r="AT464" s="122"/>
      <c r="AU464" s="122"/>
      <c r="AV464" s="122"/>
      <c r="AW464" s="122"/>
      <c r="AX464" s="122"/>
      <c r="AY464" s="122"/>
      <c r="AZ464" s="122"/>
      <c r="BA464" s="122"/>
      <c r="BB464" s="122"/>
      <c r="BC464" s="122"/>
    </row>
    <row r="465" spans="1:55" s="90" customFormat="1" ht="46.65" x14ac:dyDescent="0.3">
      <c r="A465" s="106" t="s">
        <v>1662</v>
      </c>
      <c r="B465" s="107" t="s">
        <v>925</v>
      </c>
      <c r="C465" s="108" t="s">
        <v>1385</v>
      </c>
      <c r="D465" s="73">
        <v>1.2E-2</v>
      </c>
      <c r="E465" s="73">
        <v>5.3404799999999997E-4</v>
      </c>
      <c r="F465" s="73">
        <v>0</v>
      </c>
      <c r="G465" s="73">
        <v>0</v>
      </c>
      <c r="H465" s="73">
        <v>0</v>
      </c>
      <c r="I465" s="73">
        <v>5.3404799999999997E-4</v>
      </c>
      <c r="J465" s="122">
        <f>VLOOKUP(C465,'[1]17'!$C$22:$N$926,8,0)</f>
        <v>2.35116E-4</v>
      </c>
      <c r="K465" s="122">
        <f>VLOOKUP(C465,'[1]17'!$C$22:$N$926,9,0)</f>
        <v>0</v>
      </c>
      <c r="L465" s="122">
        <f>VLOOKUP(C465,'[1]17'!$C$22:$N$926,10,0)</f>
        <v>0</v>
      </c>
      <c r="M465" s="122">
        <f>VLOOKUP(C465,'[1]17'!$C$22:$N$926,11,0)</f>
        <v>0</v>
      </c>
      <c r="N465" s="122">
        <f>VLOOKUP(C465,'[1]17'!$C$22:$N$926,12,0)</f>
        <v>2.35116E-4</v>
      </c>
      <c r="O465" s="122">
        <f t="shared" si="570"/>
        <v>2.9893199999999996E-4</v>
      </c>
      <c r="P465" s="122">
        <f t="shared" si="571"/>
        <v>0</v>
      </c>
      <c r="Q465" s="122">
        <f t="shared" si="572"/>
        <v>0</v>
      </c>
      <c r="R465" s="122">
        <f t="shared" si="573"/>
        <v>0</v>
      </c>
      <c r="S465" s="122">
        <f t="shared" si="574"/>
        <v>2.9893199999999996E-4</v>
      </c>
      <c r="T465" s="122"/>
      <c r="U465" s="122"/>
      <c r="V465" s="122"/>
      <c r="W465" s="122"/>
      <c r="X465" s="122"/>
      <c r="Y465" s="122"/>
      <c r="Z465" s="122"/>
      <c r="AA465" s="122"/>
      <c r="AB465" s="122"/>
      <c r="AC465" s="122"/>
      <c r="AD465" s="122">
        <v>1.0999999999999999E-2</v>
      </c>
      <c r="AE465" s="73">
        <f t="shared" si="575"/>
        <v>4.4504000000000001E-4</v>
      </c>
      <c r="AF465" s="73"/>
      <c r="AG465" s="73"/>
      <c r="AH465" s="73"/>
      <c r="AI465" s="73">
        <v>4.4504000000000001E-4</v>
      </c>
      <c r="AJ465" s="122">
        <f>VLOOKUP(C465,'[1]17'!$C$22:$AI$926,29,0)</f>
        <v>1.9593E-4</v>
      </c>
      <c r="AK465" s="122">
        <f>VLOOKUP(C465,'[1]17'!$C$22:$AI$926,30,0)</f>
        <v>0</v>
      </c>
      <c r="AL465" s="122">
        <f>VLOOKUP(C465,'[1]17'!$C$22:$AI$926,31,0)</f>
        <v>0</v>
      </c>
      <c r="AM465" s="122">
        <f>VLOOKUP(C465,'[1]17'!$C$22:$AI$926,32,0)</f>
        <v>0</v>
      </c>
      <c r="AN465" s="122">
        <f>VLOOKUP(C465,'[1]17'!$C$22:$AI$926,33,0)</f>
        <v>1.9593E-4</v>
      </c>
      <c r="AO465" s="122">
        <f t="shared" si="576"/>
        <v>2.4910999999999998E-4</v>
      </c>
      <c r="AP465" s="122">
        <f t="shared" si="577"/>
        <v>0</v>
      </c>
      <c r="AQ465" s="122">
        <f t="shared" si="578"/>
        <v>0</v>
      </c>
      <c r="AR465" s="122">
        <f t="shared" si="579"/>
        <v>0</v>
      </c>
      <c r="AS465" s="122">
        <f t="shared" si="580"/>
        <v>2.4910999999999998E-4</v>
      </c>
      <c r="AT465" s="122"/>
      <c r="AU465" s="122"/>
      <c r="AV465" s="122"/>
      <c r="AW465" s="122"/>
      <c r="AX465" s="122"/>
      <c r="AY465" s="122"/>
      <c r="AZ465" s="122"/>
      <c r="BA465" s="122"/>
      <c r="BB465" s="122"/>
      <c r="BC465" s="122"/>
    </row>
    <row r="466" spans="1:55" s="90" customFormat="1" ht="31.1" x14ac:dyDescent="0.3">
      <c r="A466" s="106" t="s">
        <v>1662</v>
      </c>
      <c r="B466" s="107" t="s">
        <v>104</v>
      </c>
      <c r="C466" s="108" t="s">
        <v>105</v>
      </c>
      <c r="D466" s="73">
        <v>1.4967239999999997</v>
      </c>
      <c r="E466" s="73">
        <v>0.16629166400000001</v>
      </c>
      <c r="F466" s="73">
        <v>9.9679879999999998E-2</v>
      </c>
      <c r="G466" s="73">
        <v>0</v>
      </c>
      <c r="H466" s="73">
        <v>0</v>
      </c>
      <c r="I466" s="73">
        <v>6.6611783999999993E-2</v>
      </c>
      <c r="J466" s="122">
        <f>VLOOKUP(C466,'[1]17'!$C$22:$N$926,8,0)</f>
        <v>2.9323919999999996E-2</v>
      </c>
      <c r="K466" s="122">
        <f>VLOOKUP(C466,'[1]17'!$C$22:$N$926,9,0)</f>
        <v>0</v>
      </c>
      <c r="L466" s="122">
        <f>VLOOKUP(C466,'[1]17'!$C$22:$N$926,10,0)</f>
        <v>0</v>
      </c>
      <c r="M466" s="122">
        <f>VLOOKUP(C466,'[1]17'!$C$22:$N$926,11,0)</f>
        <v>0</v>
      </c>
      <c r="N466" s="122">
        <f>VLOOKUP(C466,'[1]17'!$C$22:$N$926,12,0)</f>
        <v>2.9323919999999996E-2</v>
      </c>
      <c r="O466" s="122">
        <f t="shared" si="570"/>
        <v>0.136967744</v>
      </c>
      <c r="P466" s="122">
        <f t="shared" si="571"/>
        <v>9.9679879999999998E-2</v>
      </c>
      <c r="Q466" s="122">
        <f t="shared" si="572"/>
        <v>0</v>
      </c>
      <c r="R466" s="122">
        <f t="shared" si="573"/>
        <v>0</v>
      </c>
      <c r="S466" s="122">
        <f t="shared" si="574"/>
        <v>3.7287863999999997E-2</v>
      </c>
      <c r="T466" s="122"/>
      <c r="U466" s="122"/>
      <c r="V466" s="122"/>
      <c r="W466" s="122"/>
      <c r="X466" s="122"/>
      <c r="Y466" s="122"/>
      <c r="Z466" s="122"/>
      <c r="AA466" s="122"/>
      <c r="AB466" s="122"/>
      <c r="AC466" s="122"/>
      <c r="AD466" s="122">
        <v>1.3719969999999999</v>
      </c>
      <c r="AE466" s="73">
        <f t="shared" si="575"/>
        <v>0.22164295000000001</v>
      </c>
      <c r="AF466" s="73">
        <v>0.16613313000000002</v>
      </c>
      <c r="AG466" s="73"/>
      <c r="AH466" s="73"/>
      <c r="AI466" s="73">
        <v>5.5509819999999994E-2</v>
      </c>
      <c r="AJ466" s="122">
        <f>VLOOKUP(C466,'[1]17'!$C$22:$AI$926,29,0)</f>
        <v>2.4436599999999999E-2</v>
      </c>
      <c r="AK466" s="122">
        <f>VLOOKUP(C466,'[1]17'!$C$22:$AI$926,30,0)</f>
        <v>0</v>
      </c>
      <c r="AL466" s="122">
        <f>VLOOKUP(C466,'[1]17'!$C$22:$AI$926,31,0)</f>
        <v>0</v>
      </c>
      <c r="AM466" s="122">
        <f>VLOOKUP(C466,'[1]17'!$C$22:$AI$926,32,0)</f>
        <v>0</v>
      </c>
      <c r="AN466" s="122">
        <f>VLOOKUP(C466,'[1]17'!$C$22:$AI$926,33,0)</f>
        <v>2.4436599999999999E-2</v>
      </c>
      <c r="AO466" s="122">
        <f t="shared" si="576"/>
        <v>0.19720635</v>
      </c>
      <c r="AP466" s="122">
        <f t="shared" si="577"/>
        <v>0.16613313000000002</v>
      </c>
      <c r="AQ466" s="122">
        <f t="shared" si="578"/>
        <v>0</v>
      </c>
      <c r="AR466" s="122">
        <f t="shared" si="579"/>
        <v>0</v>
      </c>
      <c r="AS466" s="122">
        <f t="shared" si="580"/>
        <v>3.1073219999999995E-2</v>
      </c>
      <c r="AT466" s="122"/>
      <c r="AU466" s="122"/>
      <c r="AV466" s="122"/>
      <c r="AW466" s="122"/>
      <c r="AX466" s="122"/>
      <c r="AY466" s="122"/>
      <c r="AZ466" s="122"/>
      <c r="BA466" s="122"/>
      <c r="BB466" s="122"/>
      <c r="BC466" s="122"/>
    </row>
    <row r="467" spans="1:55" s="90" customFormat="1" ht="46.65" x14ac:dyDescent="0.3">
      <c r="A467" s="106" t="s">
        <v>1662</v>
      </c>
      <c r="B467" s="107" t="s">
        <v>926</v>
      </c>
      <c r="C467" s="108" t="s">
        <v>1386</v>
      </c>
      <c r="D467" s="73">
        <v>1.2E-2</v>
      </c>
      <c r="E467" s="73">
        <v>5.3404799999999975E-4</v>
      </c>
      <c r="F467" s="73">
        <v>0</v>
      </c>
      <c r="G467" s="73">
        <v>0</v>
      </c>
      <c r="H467" s="73">
        <v>0</v>
      </c>
      <c r="I467" s="73">
        <v>5.3404799999999975E-4</v>
      </c>
      <c r="J467" s="122">
        <f>VLOOKUP(C467,'[1]17'!$C$22:$N$926,8,0)</f>
        <v>2.3511599999999965E-4</v>
      </c>
      <c r="K467" s="122">
        <f>VLOOKUP(C467,'[1]17'!$C$22:$N$926,9,0)</f>
        <v>0</v>
      </c>
      <c r="L467" s="122">
        <f>VLOOKUP(C467,'[1]17'!$C$22:$N$926,10,0)</f>
        <v>0</v>
      </c>
      <c r="M467" s="122">
        <f>VLOOKUP(C467,'[1]17'!$C$22:$N$926,11,0)</f>
        <v>0</v>
      </c>
      <c r="N467" s="122">
        <f>VLOOKUP(C467,'[1]17'!$C$22:$N$926,12,0)</f>
        <v>2.3511599999999962E-4</v>
      </c>
      <c r="O467" s="122">
        <f t="shared" si="570"/>
        <v>2.9893200000000013E-4</v>
      </c>
      <c r="P467" s="122">
        <f t="shared" si="571"/>
        <v>0</v>
      </c>
      <c r="Q467" s="122">
        <f t="shared" si="572"/>
        <v>0</v>
      </c>
      <c r="R467" s="122">
        <f t="shared" si="573"/>
        <v>0</v>
      </c>
      <c r="S467" s="122">
        <f t="shared" si="574"/>
        <v>2.9893200000000013E-4</v>
      </c>
      <c r="T467" s="122"/>
      <c r="U467" s="122"/>
      <c r="V467" s="122"/>
      <c r="W467" s="122"/>
      <c r="X467" s="122"/>
      <c r="Y467" s="122"/>
      <c r="Z467" s="122"/>
      <c r="AA467" s="122"/>
      <c r="AB467" s="122"/>
      <c r="AC467" s="122"/>
      <c r="AD467" s="122">
        <v>1.0999999999999999E-2</v>
      </c>
      <c r="AE467" s="73">
        <f t="shared" si="575"/>
        <v>4.4503999999999979E-4</v>
      </c>
      <c r="AF467" s="73"/>
      <c r="AG467" s="73"/>
      <c r="AH467" s="73"/>
      <c r="AI467" s="128">
        <v>4.4503999999999979E-4</v>
      </c>
      <c r="AJ467" s="122">
        <f>VLOOKUP(C467,'[1]17'!$C$22:$AI$926,29,0)</f>
        <v>1.9592999999999304E-4</v>
      </c>
      <c r="AK467" s="122">
        <f>VLOOKUP(C467,'[1]17'!$C$22:$AI$926,30,0)</f>
        <v>0</v>
      </c>
      <c r="AL467" s="122">
        <f>VLOOKUP(C467,'[1]17'!$C$22:$AI$926,31,0)</f>
        <v>0</v>
      </c>
      <c r="AM467" s="122">
        <f>VLOOKUP(C467,'[1]17'!$C$22:$AI$926,32,0)</f>
        <v>0</v>
      </c>
      <c r="AN467" s="122">
        <f>VLOOKUP(C467,'[1]17'!$C$22:$AI$926,33,0)</f>
        <v>1.959299999999997E-4</v>
      </c>
      <c r="AO467" s="122">
        <f t="shared" si="576"/>
        <v>2.4911000000000675E-4</v>
      </c>
      <c r="AP467" s="122">
        <f t="shared" si="577"/>
        <v>0</v>
      </c>
      <c r="AQ467" s="122">
        <f t="shared" si="578"/>
        <v>0</v>
      </c>
      <c r="AR467" s="122">
        <f t="shared" si="579"/>
        <v>0</v>
      </c>
      <c r="AS467" s="122">
        <f t="shared" si="580"/>
        <v>2.4911000000000009E-4</v>
      </c>
      <c r="AT467" s="122"/>
      <c r="AU467" s="122"/>
      <c r="AV467" s="122"/>
      <c r="AW467" s="122"/>
      <c r="AX467" s="122"/>
      <c r="AY467" s="122"/>
      <c r="AZ467" s="122"/>
      <c r="BA467" s="122"/>
      <c r="BB467" s="122"/>
      <c r="BC467" s="122"/>
    </row>
    <row r="468" spans="1:55" s="90" customFormat="1" ht="46.65" x14ac:dyDescent="0.3">
      <c r="A468" s="106" t="s">
        <v>1662</v>
      </c>
      <c r="B468" s="107" t="s">
        <v>106</v>
      </c>
      <c r="C468" s="108" t="s">
        <v>107</v>
      </c>
      <c r="D468" s="73">
        <v>2.5315679999999996</v>
      </c>
      <c r="E468" s="73">
        <v>0.11266754400000001</v>
      </c>
      <c r="F468" s="73">
        <v>0</v>
      </c>
      <c r="G468" s="73">
        <v>0</v>
      </c>
      <c r="H468" s="73">
        <v>0</v>
      </c>
      <c r="I468" s="73">
        <v>0.11266754400000001</v>
      </c>
      <c r="J468" s="122">
        <f>VLOOKUP(C468,'[1]17'!$C$22:$N$926,8,0)</f>
        <v>4.9598639999999999E-2</v>
      </c>
      <c r="K468" s="122">
        <f>VLOOKUP(C468,'[1]17'!$C$22:$N$926,9,0)</f>
        <v>0</v>
      </c>
      <c r="L468" s="122">
        <f>VLOOKUP(C468,'[1]17'!$C$22:$N$926,10,0)</f>
        <v>0</v>
      </c>
      <c r="M468" s="122">
        <f>VLOOKUP(C468,'[1]17'!$C$22:$N$926,11,0)</f>
        <v>0</v>
      </c>
      <c r="N468" s="122">
        <f>VLOOKUP(C468,'[1]17'!$C$22:$N$926,12,0)</f>
        <v>4.9598639999999999E-2</v>
      </c>
      <c r="O468" s="122">
        <f t="shared" si="570"/>
        <v>6.3068904000000009E-2</v>
      </c>
      <c r="P468" s="122">
        <f t="shared" si="571"/>
        <v>0</v>
      </c>
      <c r="Q468" s="122">
        <f t="shared" si="572"/>
        <v>0</v>
      </c>
      <c r="R468" s="122">
        <f t="shared" si="573"/>
        <v>0</v>
      </c>
      <c r="S468" s="122">
        <f t="shared" si="574"/>
        <v>6.3068904000000009E-2</v>
      </c>
      <c r="T468" s="122"/>
      <c r="U468" s="122"/>
      <c r="V468" s="122"/>
      <c r="W468" s="122"/>
      <c r="X468" s="122"/>
      <c r="Y468" s="122"/>
      <c r="Z468" s="122"/>
      <c r="AA468" s="122"/>
      <c r="AB468" s="122"/>
      <c r="AC468" s="122"/>
      <c r="AD468" s="122">
        <v>2.3206040000000003</v>
      </c>
      <c r="AE468" s="73">
        <f t="shared" si="575"/>
        <v>9.3889620000000007E-2</v>
      </c>
      <c r="AF468" s="73"/>
      <c r="AG468" s="73"/>
      <c r="AH468" s="73"/>
      <c r="AI468" s="73">
        <v>9.3889620000000007E-2</v>
      </c>
      <c r="AJ468" s="122">
        <f>VLOOKUP(C468,'[1]17'!$C$22:$AI$926,29,0)</f>
        <v>4.1332199999999999E-2</v>
      </c>
      <c r="AK468" s="122">
        <f>VLOOKUP(C468,'[1]17'!$C$22:$AI$926,30,0)</f>
        <v>0</v>
      </c>
      <c r="AL468" s="122">
        <f>VLOOKUP(C468,'[1]17'!$C$22:$AI$926,31,0)</f>
        <v>0</v>
      </c>
      <c r="AM468" s="122">
        <f>VLOOKUP(C468,'[1]17'!$C$22:$AI$926,32,0)</f>
        <v>0</v>
      </c>
      <c r="AN468" s="122">
        <f>VLOOKUP(C468,'[1]17'!$C$22:$AI$926,33,0)</f>
        <v>4.1332199999999999E-2</v>
      </c>
      <c r="AO468" s="122">
        <f t="shared" si="576"/>
        <v>5.2557420000000007E-2</v>
      </c>
      <c r="AP468" s="122">
        <f t="shared" si="577"/>
        <v>0</v>
      </c>
      <c r="AQ468" s="122">
        <f t="shared" si="578"/>
        <v>0</v>
      </c>
      <c r="AR468" s="122">
        <f t="shared" si="579"/>
        <v>0</v>
      </c>
      <c r="AS468" s="122">
        <f t="shared" si="580"/>
        <v>5.2557420000000007E-2</v>
      </c>
      <c r="AT468" s="122"/>
      <c r="AU468" s="122"/>
      <c r="AV468" s="122"/>
      <c r="AW468" s="122"/>
      <c r="AX468" s="122"/>
      <c r="AY468" s="122"/>
      <c r="AZ468" s="122"/>
      <c r="BA468" s="122"/>
      <c r="BB468" s="122"/>
      <c r="BC468" s="122"/>
    </row>
    <row r="469" spans="1:55" s="90" customFormat="1" ht="62.2" x14ac:dyDescent="0.3">
      <c r="A469" s="106" t="s">
        <v>1662</v>
      </c>
      <c r="B469" s="107" t="s">
        <v>108</v>
      </c>
      <c r="C469" s="108" t="s">
        <v>109</v>
      </c>
      <c r="D469" s="73">
        <v>1.2E-2</v>
      </c>
      <c r="E469" s="73">
        <v>5.3404799999999997E-4</v>
      </c>
      <c r="F469" s="73">
        <v>0</v>
      </c>
      <c r="G469" s="73">
        <v>0</v>
      </c>
      <c r="H469" s="73">
        <v>0</v>
      </c>
      <c r="I469" s="73">
        <v>5.3404799999999997E-4</v>
      </c>
      <c r="J469" s="122">
        <f>VLOOKUP(C469,'[1]17'!$C$22:$N$926,8,0)</f>
        <v>2.35116E-4</v>
      </c>
      <c r="K469" s="122">
        <f>VLOOKUP(C469,'[1]17'!$C$22:$N$926,9,0)</f>
        <v>0</v>
      </c>
      <c r="L469" s="122">
        <f>VLOOKUP(C469,'[1]17'!$C$22:$N$926,10,0)</f>
        <v>0</v>
      </c>
      <c r="M469" s="122">
        <f>VLOOKUP(C469,'[1]17'!$C$22:$N$926,11,0)</f>
        <v>0</v>
      </c>
      <c r="N469" s="122">
        <f>VLOOKUP(C469,'[1]17'!$C$22:$N$926,12,0)</f>
        <v>2.35116E-4</v>
      </c>
      <c r="O469" s="122">
        <f t="shared" si="570"/>
        <v>2.9893199999999996E-4</v>
      </c>
      <c r="P469" s="122">
        <f t="shared" si="571"/>
        <v>0</v>
      </c>
      <c r="Q469" s="122">
        <f t="shared" si="572"/>
        <v>0</v>
      </c>
      <c r="R469" s="122">
        <f t="shared" si="573"/>
        <v>0</v>
      </c>
      <c r="S469" s="122">
        <f t="shared" si="574"/>
        <v>2.9893199999999996E-4</v>
      </c>
      <c r="T469" s="122"/>
      <c r="U469" s="122"/>
      <c r="V469" s="122"/>
      <c r="W469" s="122"/>
      <c r="X469" s="122"/>
      <c r="Y469" s="122"/>
      <c r="Z469" s="122"/>
      <c r="AA469" s="122"/>
      <c r="AB469" s="122"/>
      <c r="AC469" s="122"/>
      <c r="AD469" s="122">
        <v>1.0999999999999999E-2</v>
      </c>
      <c r="AE469" s="73">
        <f t="shared" si="575"/>
        <v>4.4504000000000001E-4</v>
      </c>
      <c r="AF469" s="73"/>
      <c r="AG469" s="73"/>
      <c r="AH469" s="73"/>
      <c r="AI469" s="73">
        <v>4.4504000000000001E-4</v>
      </c>
      <c r="AJ469" s="122">
        <f>VLOOKUP(C469,'[1]17'!$C$22:$AI$926,29,0)</f>
        <v>1.9593E-4</v>
      </c>
      <c r="AK469" s="122">
        <f>VLOOKUP(C469,'[1]17'!$C$22:$AI$926,30,0)</f>
        <v>0</v>
      </c>
      <c r="AL469" s="122">
        <f>VLOOKUP(C469,'[1]17'!$C$22:$AI$926,31,0)</f>
        <v>0</v>
      </c>
      <c r="AM469" s="122">
        <f>VLOOKUP(C469,'[1]17'!$C$22:$AI$926,32,0)</f>
        <v>0</v>
      </c>
      <c r="AN469" s="122">
        <f>VLOOKUP(C469,'[1]17'!$C$22:$AI$926,33,0)</f>
        <v>1.9593E-4</v>
      </c>
      <c r="AO469" s="122">
        <f t="shared" si="576"/>
        <v>2.4910999999999998E-4</v>
      </c>
      <c r="AP469" s="122">
        <f t="shared" si="577"/>
        <v>0</v>
      </c>
      <c r="AQ469" s="122">
        <f t="shared" si="578"/>
        <v>0</v>
      </c>
      <c r="AR469" s="122">
        <f t="shared" si="579"/>
        <v>0</v>
      </c>
      <c r="AS469" s="122">
        <f t="shared" si="580"/>
        <v>2.4910999999999998E-4</v>
      </c>
      <c r="AT469" s="122"/>
      <c r="AU469" s="122"/>
      <c r="AV469" s="122"/>
      <c r="AW469" s="122"/>
      <c r="AX469" s="122"/>
      <c r="AY469" s="122"/>
      <c r="AZ469" s="122"/>
      <c r="BA469" s="122"/>
      <c r="BB469" s="122"/>
      <c r="BC469" s="122"/>
    </row>
    <row r="470" spans="1:55" s="90" customFormat="1" ht="62.2" x14ac:dyDescent="0.3">
      <c r="A470" s="106" t="s">
        <v>1662</v>
      </c>
      <c r="B470" s="107" t="s">
        <v>927</v>
      </c>
      <c r="C470" s="108" t="s">
        <v>1387</v>
      </c>
      <c r="D470" s="73">
        <v>1.2E-2</v>
      </c>
      <c r="E470" s="73">
        <v>5.3404799999999997E-4</v>
      </c>
      <c r="F470" s="73">
        <v>0</v>
      </c>
      <c r="G470" s="73">
        <v>0</v>
      </c>
      <c r="H470" s="73">
        <v>0</v>
      </c>
      <c r="I470" s="73">
        <v>5.3404799999999997E-4</v>
      </c>
      <c r="J470" s="122">
        <f>VLOOKUP(C470,'[1]17'!$C$22:$N$926,8,0)</f>
        <v>2.35116E-4</v>
      </c>
      <c r="K470" s="122">
        <f>VLOOKUP(C470,'[1]17'!$C$22:$N$926,9,0)</f>
        <v>0</v>
      </c>
      <c r="L470" s="122">
        <f>VLOOKUP(C470,'[1]17'!$C$22:$N$926,10,0)</f>
        <v>0</v>
      </c>
      <c r="M470" s="122">
        <f>VLOOKUP(C470,'[1]17'!$C$22:$N$926,11,0)</f>
        <v>0</v>
      </c>
      <c r="N470" s="122">
        <f>VLOOKUP(C470,'[1]17'!$C$22:$N$926,12,0)</f>
        <v>2.35116E-4</v>
      </c>
      <c r="O470" s="122">
        <f t="shared" si="570"/>
        <v>2.9893199999999996E-4</v>
      </c>
      <c r="P470" s="122">
        <f t="shared" si="571"/>
        <v>0</v>
      </c>
      <c r="Q470" s="122">
        <f t="shared" si="572"/>
        <v>0</v>
      </c>
      <c r="R470" s="122">
        <f t="shared" si="573"/>
        <v>0</v>
      </c>
      <c r="S470" s="122">
        <f t="shared" si="574"/>
        <v>2.9893199999999996E-4</v>
      </c>
      <c r="T470" s="122"/>
      <c r="U470" s="122"/>
      <c r="V470" s="122"/>
      <c r="W470" s="122"/>
      <c r="X470" s="122"/>
      <c r="Y470" s="122"/>
      <c r="Z470" s="122"/>
      <c r="AA470" s="122"/>
      <c r="AB470" s="122"/>
      <c r="AC470" s="122"/>
      <c r="AD470" s="122">
        <v>1.0999999999999999E-2</v>
      </c>
      <c r="AE470" s="73">
        <f t="shared" si="575"/>
        <v>4.4504000000000001E-4</v>
      </c>
      <c r="AF470" s="73"/>
      <c r="AG470" s="73"/>
      <c r="AH470" s="73"/>
      <c r="AI470" s="73">
        <v>4.4504000000000001E-4</v>
      </c>
      <c r="AJ470" s="122">
        <f>VLOOKUP(C470,'[1]17'!$C$22:$AI$926,29,0)</f>
        <v>1.9593E-4</v>
      </c>
      <c r="AK470" s="122">
        <f>VLOOKUP(C470,'[1]17'!$C$22:$AI$926,30,0)</f>
        <v>0</v>
      </c>
      <c r="AL470" s="122">
        <f>VLOOKUP(C470,'[1]17'!$C$22:$AI$926,31,0)</f>
        <v>0</v>
      </c>
      <c r="AM470" s="122">
        <f>VLOOKUP(C470,'[1]17'!$C$22:$AI$926,32,0)</f>
        <v>0</v>
      </c>
      <c r="AN470" s="122">
        <f>VLOOKUP(C470,'[1]17'!$C$22:$AI$926,33,0)</f>
        <v>1.9593E-4</v>
      </c>
      <c r="AO470" s="122">
        <f t="shared" si="576"/>
        <v>2.4910999999999998E-4</v>
      </c>
      <c r="AP470" s="122">
        <f t="shared" si="577"/>
        <v>0</v>
      </c>
      <c r="AQ470" s="122">
        <f t="shared" si="578"/>
        <v>0</v>
      </c>
      <c r="AR470" s="122">
        <f t="shared" si="579"/>
        <v>0</v>
      </c>
      <c r="AS470" s="122">
        <f t="shared" si="580"/>
        <v>2.4910999999999998E-4</v>
      </c>
      <c r="AT470" s="122"/>
      <c r="AU470" s="122"/>
      <c r="AV470" s="122"/>
      <c r="AW470" s="122"/>
      <c r="AX470" s="122"/>
      <c r="AY470" s="122"/>
      <c r="AZ470" s="122"/>
      <c r="BA470" s="122"/>
      <c r="BB470" s="122"/>
      <c r="BC470" s="122"/>
    </row>
    <row r="471" spans="1:55" s="90" customFormat="1" ht="46.65" x14ac:dyDescent="0.3">
      <c r="A471" s="106" t="s">
        <v>1662</v>
      </c>
      <c r="B471" s="107" t="s">
        <v>928</v>
      </c>
      <c r="C471" s="108" t="s">
        <v>1388</v>
      </c>
      <c r="D471" s="73">
        <v>4.3440839999999996</v>
      </c>
      <c r="E471" s="73">
        <v>0</v>
      </c>
      <c r="F471" s="73">
        <v>0</v>
      </c>
      <c r="G471" s="73">
        <v>0</v>
      </c>
      <c r="H471" s="73">
        <v>0</v>
      </c>
      <c r="I471" s="73">
        <v>0</v>
      </c>
      <c r="J471" s="122">
        <f>VLOOKUP(C471,'[1]17'!$C$22:$N$926,8,0)</f>
        <v>0</v>
      </c>
      <c r="K471" s="122">
        <f>VLOOKUP(C471,'[1]17'!$C$22:$N$926,9,0)</f>
        <v>0</v>
      </c>
      <c r="L471" s="122">
        <f>VLOOKUP(C471,'[1]17'!$C$22:$N$926,10,0)</f>
        <v>0</v>
      </c>
      <c r="M471" s="122">
        <f>VLOOKUP(C471,'[1]17'!$C$22:$N$926,11,0)</f>
        <v>0</v>
      </c>
      <c r="N471" s="122">
        <f>VLOOKUP(C471,'[1]17'!$C$22:$N$926,12,0)</f>
        <v>0</v>
      </c>
      <c r="O471" s="122">
        <f t="shared" si="570"/>
        <v>0</v>
      </c>
      <c r="P471" s="122">
        <f t="shared" si="571"/>
        <v>0</v>
      </c>
      <c r="Q471" s="122">
        <f t="shared" si="572"/>
        <v>0</v>
      </c>
      <c r="R471" s="122">
        <f t="shared" si="573"/>
        <v>0</v>
      </c>
      <c r="S471" s="122">
        <f t="shared" si="574"/>
        <v>0</v>
      </c>
      <c r="T471" s="122"/>
      <c r="U471" s="122"/>
      <c r="V471" s="122"/>
      <c r="W471" s="122"/>
      <c r="X471" s="122"/>
      <c r="Y471" s="122"/>
      <c r="Z471" s="122"/>
      <c r="AA471" s="122"/>
      <c r="AB471" s="122"/>
      <c r="AC471" s="122"/>
      <c r="AD471" s="122">
        <v>16.616173779999997</v>
      </c>
      <c r="AE471" s="73">
        <f t="shared" si="575"/>
        <v>0</v>
      </c>
      <c r="AF471" s="73"/>
      <c r="AG471" s="73"/>
      <c r="AH471" s="73"/>
      <c r="AI471" s="73">
        <v>0</v>
      </c>
      <c r="AJ471" s="122">
        <f>VLOOKUP(C471,'[1]17'!$C$22:$AI$926,29,0)</f>
        <v>0</v>
      </c>
      <c r="AK471" s="122">
        <f>VLOOKUP(C471,'[1]17'!$C$22:$AI$926,30,0)</f>
        <v>0</v>
      </c>
      <c r="AL471" s="122">
        <f>VLOOKUP(C471,'[1]17'!$C$22:$AI$926,31,0)</f>
        <v>0</v>
      </c>
      <c r="AM471" s="122">
        <f>VLOOKUP(C471,'[1]17'!$C$22:$AI$926,32,0)</f>
        <v>0</v>
      </c>
      <c r="AN471" s="122">
        <f>VLOOKUP(C471,'[1]17'!$C$22:$AI$926,33,0)</f>
        <v>0</v>
      </c>
      <c r="AO471" s="122">
        <f t="shared" si="576"/>
        <v>0</v>
      </c>
      <c r="AP471" s="122">
        <f t="shared" si="577"/>
        <v>0</v>
      </c>
      <c r="AQ471" s="122">
        <f t="shared" si="578"/>
        <v>0</v>
      </c>
      <c r="AR471" s="122">
        <f t="shared" si="579"/>
        <v>0</v>
      </c>
      <c r="AS471" s="122">
        <f t="shared" si="580"/>
        <v>0</v>
      </c>
      <c r="AT471" s="122"/>
      <c r="AU471" s="122"/>
      <c r="AV471" s="122"/>
      <c r="AW471" s="122"/>
      <c r="AX471" s="122"/>
      <c r="AY471" s="122"/>
      <c r="AZ471" s="122"/>
      <c r="BA471" s="122"/>
      <c r="BB471" s="122"/>
      <c r="BC471" s="122"/>
    </row>
    <row r="472" spans="1:55" s="90" customFormat="1" ht="46.65" x14ac:dyDescent="0.3">
      <c r="A472" s="106" t="s">
        <v>1662</v>
      </c>
      <c r="B472" s="107" t="s">
        <v>1795</v>
      </c>
      <c r="C472" s="108" t="s">
        <v>1956</v>
      </c>
      <c r="D472" s="73">
        <v>0</v>
      </c>
      <c r="E472" s="73">
        <v>4.6537236000000003E-2</v>
      </c>
      <c r="F472" s="73">
        <v>0</v>
      </c>
      <c r="G472" s="73">
        <v>0</v>
      </c>
      <c r="H472" s="73">
        <v>0</v>
      </c>
      <c r="I472" s="73">
        <v>4.6537236000000003E-2</v>
      </c>
      <c r="J472" s="122"/>
      <c r="K472" s="122"/>
      <c r="L472" s="122"/>
      <c r="M472" s="122"/>
      <c r="N472" s="122"/>
      <c r="O472" s="122">
        <f t="shared" si="570"/>
        <v>4.6537236000000003E-2</v>
      </c>
      <c r="P472" s="122">
        <f t="shared" si="571"/>
        <v>0</v>
      </c>
      <c r="Q472" s="122">
        <f t="shared" si="572"/>
        <v>0</v>
      </c>
      <c r="R472" s="122">
        <f t="shared" si="573"/>
        <v>0</v>
      </c>
      <c r="S472" s="122">
        <f t="shared" si="574"/>
        <v>4.6537236000000003E-2</v>
      </c>
      <c r="T472" s="122"/>
      <c r="U472" s="122"/>
      <c r="V472" s="122"/>
      <c r="W472" s="122"/>
      <c r="X472" s="122"/>
      <c r="Y472" s="122"/>
      <c r="Z472" s="122"/>
      <c r="AA472" s="122"/>
      <c r="AB472" s="122"/>
      <c r="AC472" s="122"/>
      <c r="AD472" s="122">
        <v>0</v>
      </c>
      <c r="AE472" s="73">
        <f t="shared" si="575"/>
        <v>4.237806009999999</v>
      </c>
      <c r="AF472" s="73">
        <v>0.50050019999999895</v>
      </c>
      <c r="AG472" s="73">
        <v>3.6985247800000001</v>
      </c>
      <c r="AH472" s="73"/>
      <c r="AI472" s="73">
        <v>3.8781030000000001E-2</v>
      </c>
      <c r="AJ472" s="122"/>
      <c r="AK472" s="122"/>
      <c r="AL472" s="122"/>
      <c r="AM472" s="122"/>
      <c r="AN472" s="122"/>
      <c r="AO472" s="122">
        <f t="shared" si="576"/>
        <v>4.237806009999999</v>
      </c>
      <c r="AP472" s="122">
        <f t="shared" si="577"/>
        <v>0.50050019999999895</v>
      </c>
      <c r="AQ472" s="122">
        <f t="shared" si="578"/>
        <v>3.6985247800000001</v>
      </c>
      <c r="AR472" s="122">
        <f t="shared" si="579"/>
        <v>0</v>
      </c>
      <c r="AS472" s="122">
        <f t="shared" si="580"/>
        <v>3.8781030000000001E-2</v>
      </c>
      <c r="AT472" s="122"/>
      <c r="AU472" s="122"/>
      <c r="AV472" s="122"/>
      <c r="AW472" s="122"/>
      <c r="AX472" s="122"/>
      <c r="AY472" s="122"/>
      <c r="AZ472" s="122"/>
      <c r="BA472" s="122"/>
      <c r="BB472" s="122"/>
      <c r="BC472" s="122"/>
    </row>
    <row r="473" spans="1:55" s="90" customFormat="1" x14ac:dyDescent="0.3">
      <c r="A473" s="103"/>
      <c r="B473" s="110" t="s">
        <v>34</v>
      </c>
      <c r="C473" s="105"/>
      <c r="D473" s="133">
        <f t="shared" ref="D473:BC473" si="581">SUM(D474:D477)</f>
        <v>12.696575999999999</v>
      </c>
      <c r="E473" s="133">
        <f t="shared" si="581"/>
        <v>12.645847922000002</v>
      </c>
      <c r="F473" s="133">
        <f t="shared" si="581"/>
        <v>0.42932610999999998</v>
      </c>
      <c r="G473" s="133">
        <f t="shared" si="581"/>
        <v>9.2267240200000007</v>
      </c>
      <c r="H473" s="133">
        <f t="shared" si="581"/>
        <v>0</v>
      </c>
      <c r="I473" s="133">
        <f t="shared" si="581"/>
        <v>2.9897977919999996</v>
      </c>
      <c r="J473" s="133">
        <f t="shared" si="581"/>
        <v>1.4285342880000003</v>
      </c>
      <c r="K473" s="133">
        <f t="shared" si="581"/>
        <v>0</v>
      </c>
      <c r="L473" s="133">
        <f t="shared" si="581"/>
        <v>0</v>
      </c>
      <c r="M473" s="133">
        <f t="shared" si="581"/>
        <v>0</v>
      </c>
      <c r="N473" s="133">
        <f t="shared" si="581"/>
        <v>1.4285342880000003</v>
      </c>
      <c r="O473" s="133">
        <f t="shared" si="581"/>
        <v>11.217313634</v>
      </c>
      <c r="P473" s="133">
        <f t="shared" si="581"/>
        <v>0.42932610999999998</v>
      </c>
      <c r="Q473" s="133">
        <f t="shared" si="581"/>
        <v>9.2267240200000007</v>
      </c>
      <c r="R473" s="133">
        <f t="shared" si="581"/>
        <v>0</v>
      </c>
      <c r="S473" s="133">
        <f t="shared" si="581"/>
        <v>1.5612635039999998</v>
      </c>
      <c r="T473" s="133">
        <f t="shared" si="581"/>
        <v>0</v>
      </c>
      <c r="U473" s="133">
        <f t="shared" si="581"/>
        <v>0</v>
      </c>
      <c r="V473" s="133">
        <f t="shared" si="581"/>
        <v>0</v>
      </c>
      <c r="W473" s="133">
        <f t="shared" si="581"/>
        <v>0</v>
      </c>
      <c r="X473" s="133">
        <f t="shared" si="581"/>
        <v>0</v>
      </c>
      <c r="Y473" s="133">
        <f t="shared" si="581"/>
        <v>0</v>
      </c>
      <c r="Z473" s="133">
        <f t="shared" si="581"/>
        <v>0</v>
      </c>
      <c r="AA473" s="133">
        <f t="shared" si="581"/>
        <v>0</v>
      </c>
      <c r="AB473" s="133">
        <f t="shared" si="581"/>
        <v>0</v>
      </c>
      <c r="AC473" s="133">
        <f t="shared" si="581"/>
        <v>0</v>
      </c>
      <c r="AD473" s="133">
        <f t="shared" si="581"/>
        <v>11.12684142</v>
      </c>
      <c r="AE473" s="133">
        <f t="shared" si="581"/>
        <v>11.2017384</v>
      </c>
      <c r="AF473" s="133">
        <f t="shared" si="581"/>
        <v>0.35777175999999988</v>
      </c>
      <c r="AG473" s="133">
        <f t="shared" si="581"/>
        <v>8.3524684799999989</v>
      </c>
      <c r="AH473" s="133">
        <f t="shared" si="581"/>
        <v>0</v>
      </c>
      <c r="AI473" s="133">
        <f t="shared" si="581"/>
        <v>2.4914981599999999</v>
      </c>
      <c r="AJ473" s="133">
        <f t="shared" si="581"/>
        <v>1.1904452399999998</v>
      </c>
      <c r="AK473" s="133">
        <f t="shared" si="581"/>
        <v>0</v>
      </c>
      <c r="AL473" s="133">
        <f t="shared" si="581"/>
        <v>0</v>
      </c>
      <c r="AM473" s="133">
        <f t="shared" si="581"/>
        <v>0</v>
      </c>
      <c r="AN473" s="133">
        <f t="shared" si="581"/>
        <v>1.1904452399999998</v>
      </c>
      <c r="AO473" s="133">
        <f t="shared" si="581"/>
        <v>10.011293159999999</v>
      </c>
      <c r="AP473" s="133">
        <f t="shared" si="581"/>
        <v>0.35777175999999988</v>
      </c>
      <c r="AQ473" s="133">
        <f t="shared" si="581"/>
        <v>8.3524684799999989</v>
      </c>
      <c r="AR473" s="133">
        <f t="shared" si="581"/>
        <v>0</v>
      </c>
      <c r="AS473" s="133">
        <f t="shared" si="581"/>
        <v>1.3010529199999998</v>
      </c>
      <c r="AT473" s="133">
        <f t="shared" si="581"/>
        <v>0</v>
      </c>
      <c r="AU473" s="133">
        <f t="shared" si="581"/>
        <v>0</v>
      </c>
      <c r="AV473" s="133">
        <f t="shared" si="581"/>
        <v>0</v>
      </c>
      <c r="AW473" s="133">
        <f t="shared" si="581"/>
        <v>0</v>
      </c>
      <c r="AX473" s="133">
        <f t="shared" si="581"/>
        <v>0</v>
      </c>
      <c r="AY473" s="133">
        <f t="shared" si="581"/>
        <v>0</v>
      </c>
      <c r="AZ473" s="133">
        <f t="shared" si="581"/>
        <v>0</v>
      </c>
      <c r="BA473" s="133">
        <f t="shared" si="581"/>
        <v>0</v>
      </c>
      <c r="BB473" s="133">
        <f t="shared" si="581"/>
        <v>0</v>
      </c>
      <c r="BC473" s="133">
        <f t="shared" si="581"/>
        <v>0</v>
      </c>
    </row>
    <row r="474" spans="1:55" s="90" customFormat="1" ht="62.2" x14ac:dyDescent="0.3">
      <c r="A474" s="106" t="s">
        <v>1662</v>
      </c>
      <c r="B474" s="107" t="s">
        <v>929</v>
      </c>
      <c r="C474" s="108" t="s">
        <v>1389</v>
      </c>
      <c r="D474" s="73">
        <v>2.1802919999999997</v>
      </c>
      <c r="E474" s="73">
        <v>2.1977546819999998</v>
      </c>
      <c r="F474" s="73">
        <v>0</v>
      </c>
      <c r="G474" s="73">
        <v>2.1007206899999997</v>
      </c>
      <c r="H474" s="73">
        <v>0</v>
      </c>
      <c r="I474" s="73">
        <v>9.7033991999999999E-2</v>
      </c>
      <c r="J474" s="122">
        <f>VLOOKUP(C474,'[1]17'!$C$22:$N$926,8,0)</f>
        <v>4.2716436000000003E-2</v>
      </c>
      <c r="K474" s="122">
        <f>VLOOKUP(C474,'[1]17'!$C$22:$N$926,9,0)</f>
        <v>0</v>
      </c>
      <c r="L474" s="122">
        <f>VLOOKUP(C474,'[1]17'!$C$22:$N$926,10,0)</f>
        <v>0</v>
      </c>
      <c r="M474" s="122">
        <f>VLOOKUP(C474,'[1]17'!$C$22:$N$926,11,0)</f>
        <v>0</v>
      </c>
      <c r="N474" s="122">
        <f>VLOOKUP(C474,'[1]17'!$C$22:$N$926,12,0)</f>
        <v>4.2716436000000003E-2</v>
      </c>
      <c r="O474" s="122">
        <f t="shared" ref="O474:O477" si="582">E474-J474</f>
        <v>2.1550382459999997</v>
      </c>
      <c r="P474" s="122">
        <f t="shared" ref="P474:P477" si="583">F474-K474</f>
        <v>0</v>
      </c>
      <c r="Q474" s="122">
        <f t="shared" ref="Q474:Q477" si="584">G474-L474</f>
        <v>2.1007206899999997</v>
      </c>
      <c r="R474" s="122">
        <f t="shared" ref="R474:R477" si="585">H474-M474</f>
        <v>0</v>
      </c>
      <c r="S474" s="122">
        <f t="shared" ref="S474:S477" si="586">I474-N474</f>
        <v>5.4317555999999996E-2</v>
      </c>
      <c r="T474" s="122"/>
      <c r="U474" s="122"/>
      <c r="V474" s="122"/>
      <c r="W474" s="122"/>
      <c r="X474" s="122"/>
      <c r="Y474" s="122"/>
      <c r="Z474" s="122"/>
      <c r="AA474" s="122"/>
      <c r="AB474" s="122"/>
      <c r="AC474" s="122"/>
      <c r="AD474" s="122">
        <v>1.81691</v>
      </c>
      <c r="AE474" s="73">
        <f t="shared" ref="AE474:AE477" si="587">AF474+AG474+AH474+AI474</f>
        <v>2.2691123800000002</v>
      </c>
      <c r="AF474" s="73"/>
      <c r="AG474" s="73">
        <v>2.1882507200000001</v>
      </c>
      <c r="AH474" s="73"/>
      <c r="AI474" s="73">
        <v>8.0861660000000002E-2</v>
      </c>
      <c r="AJ474" s="122">
        <f>VLOOKUP(C474,'[1]17'!$C$22:$AI$926,29,0)</f>
        <v>3.5597029999999995E-2</v>
      </c>
      <c r="AK474" s="122">
        <f>VLOOKUP(C474,'[1]17'!$C$22:$AI$926,30,0)</f>
        <v>0</v>
      </c>
      <c r="AL474" s="122">
        <f>VLOOKUP(C474,'[1]17'!$C$22:$AI$926,31,0)</f>
        <v>0</v>
      </c>
      <c r="AM474" s="122">
        <f>VLOOKUP(C474,'[1]17'!$C$22:$AI$926,32,0)</f>
        <v>0</v>
      </c>
      <c r="AN474" s="122">
        <f>VLOOKUP(C474,'[1]17'!$C$22:$AI$926,33,0)</f>
        <v>3.5597030000000002E-2</v>
      </c>
      <c r="AO474" s="122">
        <f t="shared" ref="AO474:AO477" si="588">AE474-AJ474</f>
        <v>2.2335153500000002</v>
      </c>
      <c r="AP474" s="122">
        <f t="shared" ref="AP474:AP477" si="589">AF474-AK474</f>
        <v>0</v>
      </c>
      <c r="AQ474" s="122">
        <f t="shared" ref="AQ474:AQ477" si="590">AG474-AL474</f>
        <v>2.1882507200000001</v>
      </c>
      <c r="AR474" s="122">
        <f t="shared" ref="AR474:AR477" si="591">AH474-AM474</f>
        <v>0</v>
      </c>
      <c r="AS474" s="122">
        <f t="shared" ref="AS474:AS477" si="592">AI474-AN474</f>
        <v>4.526463E-2</v>
      </c>
      <c r="AT474" s="122"/>
      <c r="AU474" s="122"/>
      <c r="AV474" s="122"/>
      <c r="AW474" s="122"/>
      <c r="AX474" s="122"/>
      <c r="AY474" s="122"/>
      <c r="AZ474" s="122"/>
      <c r="BA474" s="122"/>
      <c r="BB474" s="122"/>
      <c r="BC474" s="122"/>
    </row>
    <row r="475" spans="1:55" s="90" customFormat="1" ht="62.2" x14ac:dyDescent="0.3">
      <c r="A475" s="106" t="s">
        <v>1662</v>
      </c>
      <c r="B475" s="107" t="s">
        <v>110</v>
      </c>
      <c r="C475" s="108" t="s">
        <v>111</v>
      </c>
      <c r="D475" s="73">
        <v>1.166388</v>
      </c>
      <c r="E475" s="73">
        <v>2.4144215999999998</v>
      </c>
      <c r="F475" s="73">
        <v>0</v>
      </c>
      <c r="G475" s="73">
        <v>0</v>
      </c>
      <c r="H475" s="73">
        <v>0</v>
      </c>
      <c r="I475" s="73">
        <v>2.4144215999999998</v>
      </c>
      <c r="J475" s="122">
        <f>VLOOKUP(C475,'[1]17'!$C$22:$N$926,8,0)</f>
        <v>1.2026340360000001</v>
      </c>
      <c r="K475" s="122">
        <f>VLOOKUP(C475,'[1]17'!$C$22:$N$926,9,0)</f>
        <v>0</v>
      </c>
      <c r="L475" s="122">
        <f>VLOOKUP(C475,'[1]17'!$C$22:$N$926,10,0)</f>
        <v>0</v>
      </c>
      <c r="M475" s="122">
        <f>VLOOKUP(C475,'[1]17'!$C$22:$N$926,11,0)</f>
        <v>0</v>
      </c>
      <c r="N475" s="122">
        <f>VLOOKUP(C475,'[1]17'!$C$22:$N$926,12,0)</f>
        <v>1.2026340360000001</v>
      </c>
      <c r="O475" s="122">
        <f t="shared" si="582"/>
        <v>1.2117875639999998</v>
      </c>
      <c r="P475" s="122">
        <f t="shared" si="583"/>
        <v>0</v>
      </c>
      <c r="Q475" s="122">
        <f t="shared" si="584"/>
        <v>0</v>
      </c>
      <c r="R475" s="122">
        <f t="shared" si="585"/>
        <v>0</v>
      </c>
      <c r="S475" s="122">
        <f t="shared" si="586"/>
        <v>1.2117875639999998</v>
      </c>
      <c r="T475" s="122"/>
      <c r="U475" s="122"/>
      <c r="V475" s="122"/>
      <c r="W475" s="122"/>
      <c r="X475" s="122"/>
      <c r="Y475" s="122"/>
      <c r="Z475" s="122"/>
      <c r="AA475" s="122"/>
      <c r="AB475" s="122"/>
      <c r="AC475" s="122"/>
      <c r="AD475" s="122">
        <v>1.1000000000000001</v>
      </c>
      <c r="AE475" s="73">
        <f t="shared" si="587"/>
        <v>2.0120179999999999</v>
      </c>
      <c r="AF475" s="73"/>
      <c r="AG475" s="73"/>
      <c r="AH475" s="73"/>
      <c r="AI475" s="73">
        <v>2.0120179999999999</v>
      </c>
      <c r="AJ475" s="122">
        <f>VLOOKUP(C475,'[1]17'!$C$22:$AI$926,29,0)</f>
        <v>1.00219503</v>
      </c>
      <c r="AK475" s="122">
        <f>VLOOKUP(C475,'[1]17'!$C$22:$AI$926,30,0)</f>
        <v>0</v>
      </c>
      <c r="AL475" s="122">
        <f>VLOOKUP(C475,'[1]17'!$C$22:$AI$926,31,0)</f>
        <v>0</v>
      </c>
      <c r="AM475" s="122">
        <f>VLOOKUP(C475,'[1]17'!$C$22:$AI$926,32,0)</f>
        <v>0</v>
      </c>
      <c r="AN475" s="122">
        <f>VLOOKUP(C475,'[1]17'!$C$22:$AI$926,33,0)</f>
        <v>1.00219503</v>
      </c>
      <c r="AO475" s="122">
        <f t="shared" si="588"/>
        <v>1.0098229699999999</v>
      </c>
      <c r="AP475" s="122">
        <f t="shared" si="589"/>
        <v>0</v>
      </c>
      <c r="AQ475" s="122">
        <f t="shared" si="590"/>
        <v>0</v>
      </c>
      <c r="AR475" s="122">
        <f t="shared" si="591"/>
        <v>0</v>
      </c>
      <c r="AS475" s="122">
        <f t="shared" si="592"/>
        <v>1.0098229699999999</v>
      </c>
      <c r="AT475" s="122"/>
      <c r="AU475" s="122"/>
      <c r="AV475" s="122"/>
      <c r="AW475" s="122"/>
      <c r="AX475" s="122"/>
      <c r="AY475" s="122"/>
      <c r="AZ475" s="122"/>
      <c r="BA475" s="122"/>
      <c r="BB475" s="122"/>
      <c r="BC475" s="122"/>
    </row>
    <row r="476" spans="1:55" s="90" customFormat="1" ht="46.65" x14ac:dyDescent="0.3">
      <c r="A476" s="106" t="s">
        <v>1662</v>
      </c>
      <c r="B476" s="107" t="s">
        <v>1796</v>
      </c>
      <c r="C476" s="108" t="s">
        <v>1390</v>
      </c>
      <c r="D476" s="73">
        <v>6.5677799999999991</v>
      </c>
      <c r="E476" s="73">
        <v>6.3962953720000009</v>
      </c>
      <c r="F476" s="73">
        <v>0</v>
      </c>
      <c r="G476" s="73">
        <v>6.041771380000001</v>
      </c>
      <c r="H476" s="73">
        <v>0</v>
      </c>
      <c r="I476" s="73">
        <v>0.35452399199999995</v>
      </c>
      <c r="J476" s="122">
        <f>VLOOKUP(C476,'[1]17'!$C$22:$N$926,8,0)</f>
        <v>0.12867642000000001</v>
      </c>
      <c r="K476" s="122">
        <f>VLOOKUP(C476,'[1]17'!$C$22:$N$926,9,0)</f>
        <v>0</v>
      </c>
      <c r="L476" s="122">
        <f>VLOOKUP(C476,'[1]17'!$C$22:$N$926,10,0)</f>
        <v>0</v>
      </c>
      <c r="M476" s="122">
        <f>VLOOKUP(C476,'[1]17'!$C$22:$N$926,11,0)</f>
        <v>0</v>
      </c>
      <c r="N476" s="122">
        <f>VLOOKUP(C476,'[1]17'!$C$22:$N$926,12,0)</f>
        <v>0.12867642000000001</v>
      </c>
      <c r="O476" s="122">
        <f t="shared" si="582"/>
        <v>6.2676189520000012</v>
      </c>
      <c r="P476" s="122">
        <f t="shared" si="583"/>
        <v>0</v>
      </c>
      <c r="Q476" s="122">
        <f t="shared" si="584"/>
        <v>6.041771380000001</v>
      </c>
      <c r="R476" s="122">
        <f t="shared" si="585"/>
        <v>0</v>
      </c>
      <c r="S476" s="122">
        <f t="shared" si="586"/>
        <v>0.22584757199999994</v>
      </c>
      <c r="T476" s="122"/>
      <c r="U476" s="122"/>
      <c r="V476" s="122"/>
      <c r="W476" s="122"/>
      <c r="X476" s="122"/>
      <c r="Y476" s="122"/>
      <c r="Z476" s="122"/>
      <c r="AA476" s="122"/>
      <c r="AB476" s="122"/>
      <c r="AC476" s="122"/>
      <c r="AD476" s="122">
        <v>5.89150142</v>
      </c>
      <c r="AE476" s="73">
        <f t="shared" si="587"/>
        <v>5.330246139999999</v>
      </c>
      <c r="AF476" s="73"/>
      <c r="AG476" s="73">
        <v>5.0348094799999989</v>
      </c>
      <c r="AH476" s="73"/>
      <c r="AI476" s="73">
        <v>0.29543665999999996</v>
      </c>
      <c r="AJ476" s="122">
        <f>VLOOKUP(C476,'[1]17'!$C$22:$AI$926,29,0)</f>
        <v>0.10723035</v>
      </c>
      <c r="AK476" s="122">
        <f>VLOOKUP(C476,'[1]17'!$C$22:$AI$926,30,0)</f>
        <v>0</v>
      </c>
      <c r="AL476" s="122">
        <f>VLOOKUP(C476,'[1]17'!$C$22:$AI$926,31,0)</f>
        <v>0</v>
      </c>
      <c r="AM476" s="122">
        <f>VLOOKUP(C476,'[1]17'!$C$22:$AI$926,32,0)</f>
        <v>0</v>
      </c>
      <c r="AN476" s="122">
        <f>VLOOKUP(C476,'[1]17'!$C$22:$AI$926,33,0)</f>
        <v>0.10723035000000002</v>
      </c>
      <c r="AO476" s="122">
        <f t="shared" si="588"/>
        <v>5.2230157899999989</v>
      </c>
      <c r="AP476" s="122">
        <f t="shared" si="589"/>
        <v>0</v>
      </c>
      <c r="AQ476" s="122">
        <f t="shared" si="590"/>
        <v>5.0348094799999989</v>
      </c>
      <c r="AR476" s="122">
        <f t="shared" si="591"/>
        <v>0</v>
      </c>
      <c r="AS476" s="122">
        <f t="shared" si="592"/>
        <v>0.18820630999999993</v>
      </c>
      <c r="AT476" s="122"/>
      <c r="AU476" s="122"/>
      <c r="AV476" s="122"/>
      <c r="AW476" s="122"/>
      <c r="AX476" s="122"/>
      <c r="AY476" s="122"/>
      <c r="AZ476" s="122"/>
      <c r="BA476" s="122"/>
      <c r="BB476" s="122"/>
      <c r="BC476" s="122"/>
    </row>
    <row r="477" spans="1:55" s="90" customFormat="1" ht="62.2" x14ac:dyDescent="0.3">
      <c r="A477" s="106" t="s">
        <v>1662</v>
      </c>
      <c r="B477" s="107" t="s">
        <v>1797</v>
      </c>
      <c r="C477" s="108" t="s">
        <v>1391</v>
      </c>
      <c r="D477" s="73">
        <v>2.7821159999999998</v>
      </c>
      <c r="E477" s="73">
        <v>1.6373762679999997</v>
      </c>
      <c r="F477" s="73">
        <v>0.42932610999999998</v>
      </c>
      <c r="G477" s="73">
        <v>1.0842319499999999</v>
      </c>
      <c r="H477" s="73">
        <v>0</v>
      </c>
      <c r="I477" s="73">
        <v>0.12381820799999999</v>
      </c>
      <c r="J477" s="122">
        <f>VLOOKUP(C477,'[1]17'!$C$22:$N$926,8,0)</f>
        <v>5.4507395999999993E-2</v>
      </c>
      <c r="K477" s="122">
        <f>VLOOKUP(C477,'[1]17'!$C$22:$N$926,9,0)</f>
        <v>0</v>
      </c>
      <c r="L477" s="122">
        <f>VLOOKUP(C477,'[1]17'!$C$22:$N$926,10,0)</f>
        <v>0</v>
      </c>
      <c r="M477" s="122">
        <f>VLOOKUP(C477,'[1]17'!$C$22:$N$926,11,0)</f>
        <v>0</v>
      </c>
      <c r="N477" s="122">
        <f>VLOOKUP(C477,'[1]17'!$C$22:$N$926,12,0)</f>
        <v>5.4507395999999993E-2</v>
      </c>
      <c r="O477" s="122">
        <f t="shared" si="582"/>
        <v>1.5828688719999997</v>
      </c>
      <c r="P477" s="122">
        <f t="shared" si="583"/>
        <v>0.42932610999999998</v>
      </c>
      <c r="Q477" s="122">
        <f t="shared" si="584"/>
        <v>1.0842319499999999</v>
      </c>
      <c r="R477" s="122">
        <f t="shared" si="585"/>
        <v>0</v>
      </c>
      <c r="S477" s="122">
        <f t="shared" si="586"/>
        <v>6.9310811999999999E-2</v>
      </c>
      <c r="T477" s="122"/>
      <c r="U477" s="122"/>
      <c r="V477" s="122"/>
      <c r="W477" s="122"/>
      <c r="X477" s="122"/>
      <c r="Y477" s="122"/>
      <c r="Z477" s="122"/>
      <c r="AA477" s="122"/>
      <c r="AB477" s="122"/>
      <c r="AC477" s="122"/>
      <c r="AD477" s="122">
        <v>2.3184299999999998</v>
      </c>
      <c r="AE477" s="73">
        <f t="shared" si="587"/>
        <v>1.5903618799999999</v>
      </c>
      <c r="AF477" s="73">
        <v>0.35777175999999988</v>
      </c>
      <c r="AG477" s="73">
        <v>1.12940828</v>
      </c>
      <c r="AH477" s="73"/>
      <c r="AI477" s="73">
        <v>0.10318184</v>
      </c>
      <c r="AJ477" s="122">
        <f>VLOOKUP(C477,'[1]17'!$C$22:$AI$926,29,0)</f>
        <v>4.5422830000000004E-2</v>
      </c>
      <c r="AK477" s="122">
        <f>VLOOKUP(C477,'[1]17'!$C$22:$AI$926,30,0)</f>
        <v>0</v>
      </c>
      <c r="AL477" s="122">
        <f>VLOOKUP(C477,'[1]17'!$C$22:$AI$926,31,0)</f>
        <v>0</v>
      </c>
      <c r="AM477" s="122">
        <f>VLOOKUP(C477,'[1]17'!$C$22:$AI$926,32,0)</f>
        <v>0</v>
      </c>
      <c r="AN477" s="122">
        <f>VLOOKUP(C477,'[1]17'!$C$22:$AI$926,33,0)</f>
        <v>4.5422829999999997E-2</v>
      </c>
      <c r="AO477" s="122">
        <f t="shared" si="588"/>
        <v>1.54493905</v>
      </c>
      <c r="AP477" s="122">
        <f t="shared" si="589"/>
        <v>0.35777175999999988</v>
      </c>
      <c r="AQ477" s="122">
        <f t="shared" si="590"/>
        <v>1.12940828</v>
      </c>
      <c r="AR477" s="122">
        <f t="shared" si="591"/>
        <v>0</v>
      </c>
      <c r="AS477" s="122">
        <f t="shared" si="592"/>
        <v>5.775901E-2</v>
      </c>
      <c r="AT477" s="122"/>
      <c r="AU477" s="122"/>
      <c r="AV477" s="122"/>
      <c r="AW477" s="122"/>
      <c r="AX477" s="122"/>
      <c r="AY477" s="122"/>
      <c r="AZ477" s="122"/>
      <c r="BA477" s="122"/>
      <c r="BB477" s="122"/>
      <c r="BC477" s="122"/>
    </row>
    <row r="478" spans="1:55" s="90" customFormat="1" x14ac:dyDescent="0.3">
      <c r="A478" s="103"/>
      <c r="B478" s="110" t="s">
        <v>35</v>
      </c>
      <c r="C478" s="105"/>
      <c r="D478" s="133">
        <f t="shared" ref="D478:BC478" si="593">SUM(D479:D482)</f>
        <v>16.069551999999995</v>
      </c>
      <c r="E478" s="133">
        <f t="shared" si="593"/>
        <v>1.2996590400000001</v>
      </c>
      <c r="F478" s="133">
        <f t="shared" si="593"/>
        <v>0.19426267000000003</v>
      </c>
      <c r="G478" s="133">
        <f t="shared" si="593"/>
        <v>0.38060003000000003</v>
      </c>
      <c r="H478" s="133">
        <f t="shared" si="593"/>
        <v>0</v>
      </c>
      <c r="I478" s="133">
        <f t="shared" si="593"/>
        <v>0.72479633999999993</v>
      </c>
      <c r="J478" s="133">
        <f t="shared" si="593"/>
        <v>0.31483585200000003</v>
      </c>
      <c r="K478" s="133">
        <f t="shared" si="593"/>
        <v>0</v>
      </c>
      <c r="L478" s="133">
        <f t="shared" si="593"/>
        <v>0</v>
      </c>
      <c r="M478" s="133">
        <f t="shared" si="593"/>
        <v>0</v>
      </c>
      <c r="N478" s="133">
        <f t="shared" si="593"/>
        <v>0.31483585200000003</v>
      </c>
      <c r="O478" s="133">
        <f t="shared" si="593"/>
        <v>0.98482318800000002</v>
      </c>
      <c r="P478" s="133">
        <f t="shared" si="593"/>
        <v>0.19426267000000003</v>
      </c>
      <c r="Q478" s="133">
        <f t="shared" si="593"/>
        <v>0.38060003000000003</v>
      </c>
      <c r="R478" s="133">
        <f t="shared" si="593"/>
        <v>0</v>
      </c>
      <c r="S478" s="133">
        <f t="shared" si="593"/>
        <v>0.40996048799999996</v>
      </c>
      <c r="T478" s="133">
        <f t="shared" si="593"/>
        <v>0</v>
      </c>
      <c r="U478" s="133">
        <f t="shared" si="593"/>
        <v>0</v>
      </c>
      <c r="V478" s="133">
        <f t="shared" si="593"/>
        <v>0</v>
      </c>
      <c r="W478" s="133">
        <f t="shared" si="593"/>
        <v>0</v>
      </c>
      <c r="X478" s="133">
        <f t="shared" si="593"/>
        <v>0</v>
      </c>
      <c r="Y478" s="133">
        <f t="shared" si="593"/>
        <v>0</v>
      </c>
      <c r="Z478" s="133">
        <f t="shared" si="593"/>
        <v>0</v>
      </c>
      <c r="AA478" s="133">
        <f t="shared" si="593"/>
        <v>0</v>
      </c>
      <c r="AB478" s="133">
        <f t="shared" si="593"/>
        <v>0</v>
      </c>
      <c r="AC478" s="133">
        <f t="shared" si="593"/>
        <v>0</v>
      </c>
      <c r="AD478" s="133">
        <f t="shared" si="593"/>
        <v>13.897977339999997</v>
      </c>
      <c r="AE478" s="133">
        <f t="shared" si="593"/>
        <v>0.81125026</v>
      </c>
      <c r="AF478" s="133">
        <f t="shared" si="593"/>
        <v>0.16188556000000001</v>
      </c>
      <c r="AG478" s="133">
        <f t="shared" si="593"/>
        <v>0</v>
      </c>
      <c r="AH478" s="133">
        <f t="shared" si="593"/>
        <v>0</v>
      </c>
      <c r="AI478" s="133">
        <f t="shared" si="593"/>
        <v>0.64936470000000002</v>
      </c>
      <c r="AJ478" s="133">
        <f t="shared" si="593"/>
        <v>0.38739588000000003</v>
      </c>
      <c r="AK478" s="133">
        <f t="shared" si="593"/>
        <v>0.12503266999999998</v>
      </c>
      <c r="AL478" s="133">
        <f t="shared" si="593"/>
        <v>0</v>
      </c>
      <c r="AM478" s="133">
        <f t="shared" si="593"/>
        <v>0</v>
      </c>
      <c r="AN478" s="133">
        <f t="shared" si="593"/>
        <v>0.26236321000000001</v>
      </c>
      <c r="AO478" s="133">
        <f t="shared" si="593"/>
        <v>0.42385437999999998</v>
      </c>
      <c r="AP478" s="133">
        <f t="shared" si="593"/>
        <v>3.6852890000000027E-2</v>
      </c>
      <c r="AQ478" s="133">
        <f t="shared" si="593"/>
        <v>0</v>
      </c>
      <c r="AR478" s="133">
        <f t="shared" si="593"/>
        <v>0</v>
      </c>
      <c r="AS478" s="133">
        <f t="shared" si="593"/>
        <v>0.38700148999999995</v>
      </c>
      <c r="AT478" s="133">
        <f t="shared" si="593"/>
        <v>0</v>
      </c>
      <c r="AU478" s="133">
        <f t="shared" si="593"/>
        <v>0</v>
      </c>
      <c r="AV478" s="133">
        <f t="shared" si="593"/>
        <v>0</v>
      </c>
      <c r="AW478" s="133">
        <f t="shared" si="593"/>
        <v>0</v>
      </c>
      <c r="AX478" s="133">
        <f t="shared" si="593"/>
        <v>0</v>
      </c>
      <c r="AY478" s="133">
        <f t="shared" si="593"/>
        <v>0</v>
      </c>
      <c r="AZ478" s="133">
        <f t="shared" si="593"/>
        <v>0</v>
      </c>
      <c r="BA478" s="133">
        <f t="shared" si="593"/>
        <v>0</v>
      </c>
      <c r="BB478" s="133">
        <f t="shared" si="593"/>
        <v>0</v>
      </c>
      <c r="BC478" s="133">
        <f t="shared" si="593"/>
        <v>0</v>
      </c>
    </row>
    <row r="479" spans="1:55" s="90" customFormat="1" ht="46.65" x14ac:dyDescent="0.3">
      <c r="A479" s="106" t="s">
        <v>1662</v>
      </c>
      <c r="B479" s="107" t="s">
        <v>930</v>
      </c>
      <c r="C479" s="108" t="s">
        <v>1392</v>
      </c>
      <c r="D479" s="73">
        <v>2.1199479999999959</v>
      </c>
      <c r="E479" s="73">
        <v>0.48456853400000005</v>
      </c>
      <c r="F479" s="73">
        <v>0</v>
      </c>
      <c r="G479" s="73">
        <v>0.38060003000000003</v>
      </c>
      <c r="H479" s="73">
        <v>0</v>
      </c>
      <c r="I479" s="73">
        <v>0.103968504</v>
      </c>
      <c r="J479" s="122">
        <f>VLOOKUP(C479,'[1]17'!$C$22:$N$926,8,0)</f>
        <v>4.1534184000000002E-2</v>
      </c>
      <c r="K479" s="122">
        <f>VLOOKUP(C479,'[1]17'!$C$22:$N$926,9,0)</f>
        <v>0</v>
      </c>
      <c r="L479" s="122">
        <f>VLOOKUP(C479,'[1]17'!$C$22:$N$926,10,0)</f>
        <v>0</v>
      </c>
      <c r="M479" s="122">
        <f>VLOOKUP(C479,'[1]17'!$C$22:$N$926,11,0)</f>
        <v>0</v>
      </c>
      <c r="N479" s="122">
        <f>VLOOKUP(C479,'[1]17'!$C$22:$N$926,12,0)</f>
        <v>4.1534184000000002E-2</v>
      </c>
      <c r="O479" s="122">
        <f t="shared" ref="O479:O482" si="594">E479-J479</f>
        <v>0.44303435000000002</v>
      </c>
      <c r="P479" s="122">
        <f t="shared" ref="P479:P482" si="595">F479-K479</f>
        <v>0</v>
      </c>
      <c r="Q479" s="122">
        <f t="shared" ref="Q479:Q482" si="596">G479-L479</f>
        <v>0.38060003000000003</v>
      </c>
      <c r="R479" s="122">
        <f t="shared" ref="R479:R482" si="597">H479-M479</f>
        <v>0</v>
      </c>
      <c r="S479" s="122">
        <f t="shared" ref="S479:S482" si="598">I479-N479</f>
        <v>6.2434320000000001E-2</v>
      </c>
      <c r="T479" s="122"/>
      <c r="U479" s="122"/>
      <c r="V479" s="122"/>
      <c r="W479" s="122"/>
      <c r="X479" s="122"/>
      <c r="Y479" s="122"/>
      <c r="Z479" s="122"/>
      <c r="AA479" s="122"/>
      <c r="AB479" s="122"/>
      <c r="AC479" s="122"/>
      <c r="AD479" s="122">
        <v>1.7716453399999998</v>
      </c>
      <c r="AE479" s="73">
        <f t="shared" ref="AE479:AE482" si="599">AF479+AG479+AH479+AI479</f>
        <v>8.664042000000001E-2</v>
      </c>
      <c r="AF479" s="73"/>
      <c r="AG479" s="73"/>
      <c r="AH479" s="73"/>
      <c r="AI479" s="73">
        <v>8.664042000000001E-2</v>
      </c>
      <c r="AJ479" s="122">
        <f>VLOOKUP(C479,'[1]17'!$C$22:$AI$926,29,0)</f>
        <v>3.4611820000000001E-2</v>
      </c>
      <c r="AK479" s="122">
        <f>VLOOKUP(C479,'[1]17'!$C$22:$AI$926,30,0)</f>
        <v>0</v>
      </c>
      <c r="AL479" s="122">
        <f>VLOOKUP(C479,'[1]17'!$C$22:$AI$926,31,0)</f>
        <v>0</v>
      </c>
      <c r="AM479" s="122">
        <f>VLOOKUP(C479,'[1]17'!$C$22:$AI$926,32,0)</f>
        <v>0</v>
      </c>
      <c r="AN479" s="122">
        <f>VLOOKUP(C479,'[1]17'!$C$22:$AI$926,33,0)</f>
        <v>3.4611820000000001E-2</v>
      </c>
      <c r="AO479" s="122">
        <f t="shared" ref="AO479:AO482" si="600">AE479-AJ479</f>
        <v>5.2028600000000008E-2</v>
      </c>
      <c r="AP479" s="122">
        <f t="shared" ref="AP479:AP482" si="601">AF479-AK479</f>
        <v>0</v>
      </c>
      <c r="AQ479" s="122">
        <f t="shared" ref="AQ479:AQ482" si="602">AG479-AL479</f>
        <v>0</v>
      </c>
      <c r="AR479" s="122">
        <f t="shared" ref="AR479:AR482" si="603">AH479-AM479</f>
        <v>0</v>
      </c>
      <c r="AS479" s="122">
        <f t="shared" ref="AS479:AS482" si="604">AI479-AN479</f>
        <v>5.2028600000000008E-2</v>
      </c>
      <c r="AT479" s="122"/>
      <c r="AU479" s="122"/>
      <c r="AV479" s="122"/>
      <c r="AW479" s="122"/>
      <c r="AX479" s="122"/>
      <c r="AY479" s="122"/>
      <c r="AZ479" s="122"/>
      <c r="BA479" s="122"/>
      <c r="BB479" s="122"/>
      <c r="BC479" s="122"/>
    </row>
    <row r="480" spans="1:55" s="90" customFormat="1" ht="62.2" x14ac:dyDescent="0.3">
      <c r="A480" s="106" t="s">
        <v>1662</v>
      </c>
      <c r="B480" s="107" t="s">
        <v>112</v>
      </c>
      <c r="C480" s="108" t="s">
        <v>543</v>
      </c>
      <c r="D480" s="73">
        <v>3.9128159999999994</v>
      </c>
      <c r="E480" s="73">
        <v>0.17414006400000001</v>
      </c>
      <c r="F480" s="73">
        <v>0</v>
      </c>
      <c r="G480" s="73">
        <v>0</v>
      </c>
      <c r="H480" s="73">
        <v>0</v>
      </c>
      <c r="I480" s="73">
        <v>0.17414006400000001</v>
      </c>
      <c r="J480" s="122">
        <f>VLOOKUP(C480,'[1]17'!$C$22:$N$926,8,0)</f>
        <v>7.666017600000001E-2</v>
      </c>
      <c r="K480" s="122">
        <f>VLOOKUP(C480,'[1]17'!$C$22:$N$926,9,0)</f>
        <v>0</v>
      </c>
      <c r="L480" s="122">
        <f>VLOOKUP(C480,'[1]17'!$C$22:$N$926,10,0)</f>
        <v>0</v>
      </c>
      <c r="M480" s="122">
        <f>VLOOKUP(C480,'[1]17'!$C$22:$N$926,11,0)</f>
        <v>0</v>
      </c>
      <c r="N480" s="122">
        <f>VLOOKUP(C480,'[1]17'!$C$22:$N$926,12,0)</f>
        <v>7.666017600000001E-2</v>
      </c>
      <c r="O480" s="122">
        <f t="shared" si="594"/>
        <v>9.7479888000000001E-2</v>
      </c>
      <c r="P480" s="122">
        <f t="shared" si="595"/>
        <v>0</v>
      </c>
      <c r="Q480" s="122">
        <f t="shared" si="596"/>
        <v>0</v>
      </c>
      <c r="R480" s="122">
        <f t="shared" si="597"/>
        <v>0</v>
      </c>
      <c r="S480" s="122">
        <f t="shared" si="598"/>
        <v>9.7479888000000001E-2</v>
      </c>
      <c r="T480" s="122"/>
      <c r="U480" s="122"/>
      <c r="V480" s="122"/>
      <c r="W480" s="122"/>
      <c r="X480" s="122"/>
      <c r="Y480" s="122"/>
      <c r="Z480" s="122"/>
      <c r="AA480" s="122"/>
      <c r="AB480" s="122"/>
      <c r="AC480" s="122"/>
      <c r="AD480" s="122">
        <v>3.586748</v>
      </c>
      <c r="AE480" s="73">
        <f t="shared" si="599"/>
        <v>0.19048446999999999</v>
      </c>
      <c r="AF480" s="73"/>
      <c r="AG480" s="73"/>
      <c r="AH480" s="73"/>
      <c r="AI480" s="73">
        <v>0.19048446999999999</v>
      </c>
      <c r="AJ480" s="122">
        <f>VLOOKUP(C480,'[1]17'!$C$22:$AI$926,29,0)</f>
        <v>6.3883480000000006E-2</v>
      </c>
      <c r="AK480" s="122">
        <f>VLOOKUP(C480,'[1]17'!$C$22:$AI$926,30,0)</f>
        <v>0</v>
      </c>
      <c r="AL480" s="122">
        <f>VLOOKUP(C480,'[1]17'!$C$22:$AI$926,31,0)</f>
        <v>0</v>
      </c>
      <c r="AM480" s="122">
        <f>VLOOKUP(C480,'[1]17'!$C$22:$AI$926,32,0)</f>
        <v>0</v>
      </c>
      <c r="AN480" s="122">
        <f>VLOOKUP(C480,'[1]17'!$C$22:$AI$926,33,0)</f>
        <v>6.3883480000000006E-2</v>
      </c>
      <c r="AO480" s="122">
        <f t="shared" si="600"/>
        <v>0.12660098999999997</v>
      </c>
      <c r="AP480" s="122">
        <f t="shared" si="601"/>
        <v>0</v>
      </c>
      <c r="AQ480" s="122">
        <f t="shared" si="602"/>
        <v>0</v>
      </c>
      <c r="AR480" s="122">
        <f t="shared" si="603"/>
        <v>0</v>
      </c>
      <c r="AS480" s="122">
        <f t="shared" si="604"/>
        <v>0.12660098999999997</v>
      </c>
      <c r="AT480" s="122"/>
      <c r="AU480" s="122"/>
      <c r="AV480" s="122"/>
      <c r="AW480" s="122"/>
      <c r="AX480" s="122"/>
      <c r="AY480" s="122"/>
      <c r="AZ480" s="122"/>
      <c r="BA480" s="122"/>
      <c r="BB480" s="122"/>
      <c r="BC480" s="122"/>
    </row>
    <row r="481" spans="1:55" s="90" customFormat="1" ht="77.7" x14ac:dyDescent="0.3">
      <c r="A481" s="106" t="s">
        <v>1662</v>
      </c>
      <c r="B481" s="107" t="s">
        <v>643</v>
      </c>
      <c r="C481" s="108" t="s">
        <v>692</v>
      </c>
      <c r="D481" s="73">
        <v>10.036788</v>
      </c>
      <c r="E481" s="73">
        <v>0.44668777199999998</v>
      </c>
      <c r="F481" s="73">
        <v>0</v>
      </c>
      <c r="G481" s="73">
        <v>0</v>
      </c>
      <c r="H481" s="73">
        <v>0</v>
      </c>
      <c r="I481" s="73">
        <v>0.44668777199999998</v>
      </c>
      <c r="J481" s="122">
        <f>VLOOKUP(C481,'[1]17'!$C$22:$N$926,8,0)</f>
        <v>0.196641492</v>
      </c>
      <c r="K481" s="122">
        <f>VLOOKUP(C481,'[1]17'!$C$22:$N$926,9,0)</f>
        <v>0</v>
      </c>
      <c r="L481" s="122">
        <f>VLOOKUP(C481,'[1]17'!$C$22:$N$926,10,0)</f>
        <v>0</v>
      </c>
      <c r="M481" s="122">
        <f>VLOOKUP(C481,'[1]17'!$C$22:$N$926,11,0)</f>
        <v>0</v>
      </c>
      <c r="N481" s="122">
        <f>VLOOKUP(C481,'[1]17'!$C$22:$N$926,12,0)</f>
        <v>0.196641492</v>
      </c>
      <c r="O481" s="122">
        <f t="shared" si="594"/>
        <v>0.25004627999999995</v>
      </c>
      <c r="P481" s="122">
        <f t="shared" si="595"/>
        <v>0</v>
      </c>
      <c r="Q481" s="122">
        <f t="shared" si="596"/>
        <v>0</v>
      </c>
      <c r="R481" s="122">
        <f t="shared" si="597"/>
        <v>0</v>
      </c>
      <c r="S481" s="122">
        <f t="shared" si="598"/>
        <v>0.25004627999999995</v>
      </c>
      <c r="T481" s="122"/>
      <c r="U481" s="122"/>
      <c r="V481" s="122"/>
      <c r="W481" s="122"/>
      <c r="X481" s="122"/>
      <c r="Y481" s="122"/>
      <c r="Z481" s="122"/>
      <c r="AA481" s="122"/>
      <c r="AB481" s="122"/>
      <c r="AC481" s="122"/>
      <c r="AD481" s="122">
        <v>8.5395839999999978</v>
      </c>
      <c r="AE481" s="73">
        <f t="shared" si="599"/>
        <v>0.37223981</v>
      </c>
      <c r="AF481" s="73"/>
      <c r="AG481" s="73"/>
      <c r="AH481" s="73"/>
      <c r="AI481" s="73">
        <v>0.37223981</v>
      </c>
      <c r="AJ481" s="122">
        <f>VLOOKUP(C481,'[1]17'!$C$22:$AI$926,29,0)</f>
        <v>0.16386791000000001</v>
      </c>
      <c r="AK481" s="122">
        <f>VLOOKUP(C481,'[1]17'!$C$22:$AI$926,30,0)</f>
        <v>0</v>
      </c>
      <c r="AL481" s="122">
        <f>VLOOKUP(C481,'[1]17'!$C$22:$AI$926,31,0)</f>
        <v>0</v>
      </c>
      <c r="AM481" s="122">
        <f>VLOOKUP(C481,'[1]17'!$C$22:$AI$926,32,0)</f>
        <v>0</v>
      </c>
      <c r="AN481" s="122">
        <f>VLOOKUP(C481,'[1]17'!$C$22:$AI$926,33,0)</f>
        <v>0.16386791000000001</v>
      </c>
      <c r="AO481" s="122">
        <f t="shared" si="600"/>
        <v>0.2083719</v>
      </c>
      <c r="AP481" s="122">
        <f t="shared" si="601"/>
        <v>0</v>
      </c>
      <c r="AQ481" s="122">
        <f t="shared" si="602"/>
        <v>0</v>
      </c>
      <c r="AR481" s="122">
        <f t="shared" si="603"/>
        <v>0</v>
      </c>
      <c r="AS481" s="122">
        <f t="shared" si="604"/>
        <v>0.2083719</v>
      </c>
      <c r="AT481" s="122"/>
      <c r="AU481" s="122"/>
      <c r="AV481" s="122"/>
      <c r="AW481" s="122"/>
      <c r="AX481" s="122"/>
      <c r="AY481" s="122"/>
      <c r="AZ481" s="122"/>
      <c r="BA481" s="122"/>
      <c r="BB481" s="122"/>
      <c r="BC481" s="122"/>
    </row>
    <row r="482" spans="1:55" s="90" customFormat="1" ht="46.65" x14ac:dyDescent="0.3">
      <c r="A482" s="106" t="s">
        <v>1662</v>
      </c>
      <c r="B482" s="107" t="s">
        <v>931</v>
      </c>
      <c r="C482" s="108" t="s">
        <v>1393</v>
      </c>
      <c r="D482" s="73">
        <v>0</v>
      </c>
      <c r="E482" s="73">
        <v>0.19426267000000003</v>
      </c>
      <c r="F482" s="73">
        <v>0.19426267000000003</v>
      </c>
      <c r="G482" s="73">
        <v>0</v>
      </c>
      <c r="H482" s="73">
        <v>0</v>
      </c>
      <c r="I482" s="73">
        <v>0</v>
      </c>
      <c r="J482" s="122">
        <f>VLOOKUP(C482,'[1]17'!$C$22:$N$926,8,0)</f>
        <v>0</v>
      </c>
      <c r="K482" s="122">
        <f>VLOOKUP(C482,'[1]17'!$C$22:$N$926,9,0)</f>
        <v>0</v>
      </c>
      <c r="L482" s="122">
        <f>VLOOKUP(C482,'[1]17'!$C$22:$N$926,10,0)</f>
        <v>0</v>
      </c>
      <c r="M482" s="122">
        <f>VLOOKUP(C482,'[1]17'!$C$22:$N$926,11,0)</f>
        <v>0</v>
      </c>
      <c r="N482" s="122">
        <f>VLOOKUP(C482,'[1]17'!$C$22:$N$926,12,0)</f>
        <v>0</v>
      </c>
      <c r="O482" s="122">
        <f t="shared" si="594"/>
        <v>0.19426267000000003</v>
      </c>
      <c r="P482" s="122">
        <f t="shared" si="595"/>
        <v>0.19426267000000003</v>
      </c>
      <c r="Q482" s="122">
        <f t="shared" si="596"/>
        <v>0</v>
      </c>
      <c r="R482" s="122">
        <f t="shared" si="597"/>
        <v>0</v>
      </c>
      <c r="S482" s="122">
        <f t="shared" si="598"/>
        <v>0</v>
      </c>
      <c r="T482" s="122"/>
      <c r="U482" s="122"/>
      <c r="V482" s="122"/>
      <c r="W482" s="122"/>
      <c r="X482" s="122"/>
      <c r="Y482" s="122"/>
      <c r="Z482" s="122"/>
      <c r="AA482" s="122"/>
      <c r="AB482" s="122"/>
      <c r="AC482" s="122"/>
      <c r="AD482" s="122">
        <v>0</v>
      </c>
      <c r="AE482" s="73">
        <f t="shared" si="599"/>
        <v>0.16188556000000001</v>
      </c>
      <c r="AF482" s="73">
        <v>0.16188556000000001</v>
      </c>
      <c r="AG482" s="73"/>
      <c r="AH482" s="73"/>
      <c r="AI482" s="73">
        <v>0</v>
      </c>
      <c r="AJ482" s="122">
        <f>VLOOKUP(C482,'[1]17'!$C$22:$AI$926,29,0)</f>
        <v>0.12503266999999998</v>
      </c>
      <c r="AK482" s="122">
        <f>VLOOKUP(C482,'[1]17'!$C$22:$AI$926,30,0)</f>
        <v>0.12503266999999998</v>
      </c>
      <c r="AL482" s="122">
        <f>VLOOKUP(C482,'[1]17'!$C$22:$AI$926,31,0)</f>
        <v>0</v>
      </c>
      <c r="AM482" s="122">
        <f>VLOOKUP(C482,'[1]17'!$C$22:$AI$926,32,0)</f>
        <v>0</v>
      </c>
      <c r="AN482" s="122">
        <f>VLOOKUP(C482,'[1]17'!$C$22:$AI$926,33,0)</f>
        <v>0</v>
      </c>
      <c r="AO482" s="122">
        <f t="shared" si="600"/>
        <v>3.6852890000000027E-2</v>
      </c>
      <c r="AP482" s="122">
        <f t="shared" si="601"/>
        <v>3.6852890000000027E-2</v>
      </c>
      <c r="AQ482" s="122">
        <f t="shared" si="602"/>
        <v>0</v>
      </c>
      <c r="AR482" s="122">
        <f t="shared" si="603"/>
        <v>0</v>
      </c>
      <c r="AS482" s="122">
        <f t="shared" si="604"/>
        <v>0</v>
      </c>
      <c r="AT482" s="122"/>
      <c r="AU482" s="122"/>
      <c r="AV482" s="122"/>
      <c r="AW482" s="122"/>
      <c r="AX482" s="122"/>
      <c r="AY482" s="122"/>
      <c r="AZ482" s="122"/>
      <c r="BA482" s="122"/>
      <c r="BB482" s="122"/>
      <c r="BC482" s="122"/>
    </row>
    <row r="483" spans="1:55" s="90" customFormat="1" x14ac:dyDescent="0.3">
      <c r="A483" s="103"/>
      <c r="B483" s="110" t="s">
        <v>36</v>
      </c>
      <c r="C483" s="105"/>
      <c r="D483" s="133">
        <f t="shared" ref="D483:BC483" si="605">SUM(D484:D487)</f>
        <v>8.099896799999998</v>
      </c>
      <c r="E483" s="133">
        <f t="shared" si="605"/>
        <v>3.2355124480000006</v>
      </c>
      <c r="F483" s="133">
        <f t="shared" si="605"/>
        <v>0.16233474000000001</v>
      </c>
      <c r="G483" s="133">
        <f t="shared" si="605"/>
        <v>2.8244593</v>
      </c>
      <c r="H483" s="133">
        <f t="shared" si="605"/>
        <v>0</v>
      </c>
      <c r="I483" s="133">
        <f t="shared" si="605"/>
        <v>0.248718408</v>
      </c>
      <c r="J483" s="133">
        <f t="shared" si="605"/>
        <v>1.048833474</v>
      </c>
      <c r="K483" s="133">
        <f t="shared" si="605"/>
        <v>4.3018919999999995E-2</v>
      </c>
      <c r="L483" s="133">
        <f t="shared" si="605"/>
        <v>0.85270131000000005</v>
      </c>
      <c r="M483" s="133">
        <f t="shared" si="605"/>
        <v>0</v>
      </c>
      <c r="N483" s="133">
        <f t="shared" si="605"/>
        <v>0.15311324400000001</v>
      </c>
      <c r="O483" s="133">
        <f t="shared" si="605"/>
        <v>2.1866789740000003</v>
      </c>
      <c r="P483" s="133">
        <f t="shared" si="605"/>
        <v>0.11931582</v>
      </c>
      <c r="Q483" s="133">
        <f t="shared" si="605"/>
        <v>1.97175799</v>
      </c>
      <c r="R483" s="133">
        <f t="shared" si="605"/>
        <v>0</v>
      </c>
      <c r="S483" s="133">
        <f t="shared" si="605"/>
        <v>9.5605164000000006E-2</v>
      </c>
      <c r="T483" s="133">
        <f t="shared" si="605"/>
        <v>0</v>
      </c>
      <c r="U483" s="133">
        <f t="shared" si="605"/>
        <v>0</v>
      </c>
      <c r="V483" s="133">
        <f t="shared" si="605"/>
        <v>0</v>
      </c>
      <c r="W483" s="133">
        <f t="shared" si="605"/>
        <v>0</v>
      </c>
      <c r="X483" s="133">
        <f t="shared" si="605"/>
        <v>0</v>
      </c>
      <c r="Y483" s="133">
        <f t="shared" si="605"/>
        <v>0</v>
      </c>
      <c r="Z483" s="133">
        <f t="shared" si="605"/>
        <v>0</v>
      </c>
      <c r="AA483" s="133">
        <f t="shared" si="605"/>
        <v>0</v>
      </c>
      <c r="AB483" s="133">
        <f t="shared" si="605"/>
        <v>0</v>
      </c>
      <c r="AC483" s="133">
        <f t="shared" si="605"/>
        <v>0</v>
      </c>
      <c r="AD483" s="133">
        <f t="shared" si="605"/>
        <v>7.4249053999999992</v>
      </c>
      <c r="AE483" s="133">
        <f t="shared" si="605"/>
        <v>2.3300827799999997</v>
      </c>
      <c r="AF483" s="133">
        <f t="shared" si="605"/>
        <v>0.13527895000000001</v>
      </c>
      <c r="AG483" s="133">
        <f t="shared" si="605"/>
        <v>1.9875384899999995</v>
      </c>
      <c r="AH483" s="133">
        <f t="shared" si="605"/>
        <v>0</v>
      </c>
      <c r="AI483" s="133">
        <f t="shared" si="605"/>
        <v>0.20726534000000002</v>
      </c>
      <c r="AJ483" s="133">
        <f t="shared" si="605"/>
        <v>2.2504118099999997</v>
      </c>
      <c r="AK483" s="133">
        <f t="shared" si="605"/>
        <v>0.13527895000000001</v>
      </c>
      <c r="AL483" s="133">
        <f t="shared" si="605"/>
        <v>1.9875384899999995</v>
      </c>
      <c r="AM483" s="133">
        <f t="shared" si="605"/>
        <v>0</v>
      </c>
      <c r="AN483" s="133">
        <f t="shared" si="605"/>
        <v>0.12759437000000001</v>
      </c>
      <c r="AO483" s="133">
        <f t="shared" si="605"/>
        <v>7.9670970000000021E-2</v>
      </c>
      <c r="AP483" s="133">
        <f t="shared" si="605"/>
        <v>0</v>
      </c>
      <c r="AQ483" s="133">
        <f t="shared" si="605"/>
        <v>0</v>
      </c>
      <c r="AR483" s="133">
        <f t="shared" si="605"/>
        <v>0</v>
      </c>
      <c r="AS483" s="133">
        <f t="shared" si="605"/>
        <v>7.9670970000000008E-2</v>
      </c>
      <c r="AT483" s="133">
        <f t="shared" si="605"/>
        <v>0</v>
      </c>
      <c r="AU483" s="133">
        <f t="shared" si="605"/>
        <v>0</v>
      </c>
      <c r="AV483" s="133">
        <f t="shared" si="605"/>
        <v>0</v>
      </c>
      <c r="AW483" s="133">
        <f t="shared" si="605"/>
        <v>0</v>
      </c>
      <c r="AX483" s="133">
        <f t="shared" si="605"/>
        <v>0</v>
      </c>
      <c r="AY483" s="133">
        <f t="shared" si="605"/>
        <v>0</v>
      </c>
      <c r="AZ483" s="133">
        <f t="shared" si="605"/>
        <v>0</v>
      </c>
      <c r="BA483" s="133">
        <f t="shared" si="605"/>
        <v>0</v>
      </c>
      <c r="BB483" s="133">
        <f t="shared" si="605"/>
        <v>0</v>
      </c>
      <c r="BC483" s="133">
        <f t="shared" si="605"/>
        <v>0</v>
      </c>
    </row>
    <row r="484" spans="1:55" s="90" customFormat="1" ht="46.65" x14ac:dyDescent="0.3">
      <c r="A484" s="106" t="s">
        <v>1662</v>
      </c>
      <c r="B484" s="107" t="s">
        <v>932</v>
      </c>
      <c r="C484" s="108" t="s">
        <v>1394</v>
      </c>
      <c r="D484" s="73">
        <v>1.9933151999999998</v>
      </c>
      <c r="E484" s="73">
        <v>2.1315779740000003</v>
      </c>
      <c r="F484" s="73">
        <v>0.11931582</v>
      </c>
      <c r="G484" s="73">
        <v>1.97175799</v>
      </c>
      <c r="H484" s="73">
        <v>0</v>
      </c>
      <c r="I484" s="73">
        <v>4.0504164000000002E-2</v>
      </c>
      <c r="J484" s="122">
        <f>VLOOKUP(C484,'[1]17'!$C$22:$N$926,8,0)</f>
        <v>4.0504163999999995E-2</v>
      </c>
      <c r="K484" s="122">
        <f>VLOOKUP(C484,'[1]17'!$C$22:$N$926,9,0)</f>
        <v>0</v>
      </c>
      <c r="L484" s="122">
        <f>VLOOKUP(C484,'[1]17'!$C$22:$N$926,10,0)</f>
        <v>0</v>
      </c>
      <c r="M484" s="122">
        <f>VLOOKUP(C484,'[1]17'!$C$22:$N$926,11,0)</f>
        <v>0</v>
      </c>
      <c r="N484" s="122">
        <f>VLOOKUP(C484,'[1]17'!$C$22:$N$926,12,0)</f>
        <v>4.0504164000000002E-2</v>
      </c>
      <c r="O484" s="122">
        <f t="shared" ref="O484:O487" si="606">E484-J484</f>
        <v>2.0910738100000001</v>
      </c>
      <c r="P484" s="122">
        <f t="shared" ref="P484:P487" si="607">F484-K484</f>
        <v>0.11931582</v>
      </c>
      <c r="Q484" s="122">
        <f t="shared" ref="Q484:Q487" si="608">G484-L484</f>
        <v>1.97175799</v>
      </c>
      <c r="R484" s="122">
        <f t="shared" ref="R484:R487" si="609">H484-M484</f>
        <v>0</v>
      </c>
      <c r="S484" s="122">
        <f t="shared" ref="S484:S487" si="610">I484-N484</f>
        <v>0</v>
      </c>
      <c r="T484" s="122"/>
      <c r="U484" s="122"/>
      <c r="V484" s="122"/>
      <c r="W484" s="122"/>
      <c r="X484" s="122"/>
      <c r="Y484" s="122"/>
      <c r="Z484" s="122"/>
      <c r="AA484" s="122"/>
      <c r="AB484" s="122"/>
      <c r="AC484" s="122"/>
      <c r="AD484" s="122">
        <v>1.8272056000000003</v>
      </c>
      <c r="AE484" s="73">
        <f t="shared" ref="AE484:AE487" si="611">AF484+AG484+AH484+AI484</f>
        <v>1.7763149799999998</v>
      </c>
      <c r="AF484" s="73">
        <v>9.942985E-2</v>
      </c>
      <c r="AG484" s="73">
        <v>1.6431316599999999</v>
      </c>
      <c r="AH484" s="73"/>
      <c r="AI484" s="73">
        <v>3.3753470000000001E-2</v>
      </c>
      <c r="AJ484" s="122">
        <f>VLOOKUP(C484,'[1]17'!$C$22:$AI$926,29,0)</f>
        <v>1.77631498</v>
      </c>
      <c r="AK484" s="122">
        <f>VLOOKUP(C484,'[1]17'!$C$22:$AI$926,30,0)</f>
        <v>9.942985E-2</v>
      </c>
      <c r="AL484" s="122">
        <f>VLOOKUP(C484,'[1]17'!$C$22:$AI$926,31,0)</f>
        <v>1.6431316599999999</v>
      </c>
      <c r="AM484" s="122">
        <f>VLOOKUP(C484,'[1]17'!$C$22:$AI$926,32,0)</f>
        <v>0</v>
      </c>
      <c r="AN484" s="122">
        <f>VLOOKUP(C484,'[1]17'!$C$22:$AI$926,33,0)</f>
        <v>3.3753470000000001E-2</v>
      </c>
      <c r="AO484" s="122">
        <f t="shared" ref="AO484:AO487" si="612">AE484-AJ484</f>
        <v>0</v>
      </c>
      <c r="AP484" s="122">
        <f t="shared" ref="AP484:AP487" si="613">AF484-AK484</f>
        <v>0</v>
      </c>
      <c r="AQ484" s="122">
        <f t="shared" ref="AQ484:AQ487" si="614">AG484-AL484</f>
        <v>0</v>
      </c>
      <c r="AR484" s="122">
        <f t="shared" ref="AR484:AR487" si="615">AH484-AM484</f>
        <v>0</v>
      </c>
      <c r="AS484" s="122">
        <f t="shared" ref="AS484:AS487" si="616">AI484-AN484</f>
        <v>0</v>
      </c>
      <c r="AT484" s="122"/>
      <c r="AU484" s="122"/>
      <c r="AV484" s="122"/>
      <c r="AW484" s="122"/>
      <c r="AX484" s="122"/>
      <c r="AY484" s="122"/>
      <c r="AZ484" s="122"/>
      <c r="BA484" s="122"/>
      <c r="BB484" s="122"/>
      <c r="BC484" s="122"/>
    </row>
    <row r="485" spans="1:55" s="90" customFormat="1" ht="46.65" x14ac:dyDescent="0.3">
      <c r="A485" s="106" t="s">
        <v>1662</v>
      </c>
      <c r="B485" s="107" t="s">
        <v>933</v>
      </c>
      <c r="C485" s="108" t="s">
        <v>1395</v>
      </c>
      <c r="D485" s="73">
        <v>2.2690175999999997</v>
      </c>
      <c r="E485" s="73">
        <v>0.8901246060000001</v>
      </c>
      <c r="F485" s="73">
        <v>0</v>
      </c>
      <c r="G485" s="73">
        <v>0.85270131000000005</v>
      </c>
      <c r="H485" s="73">
        <v>0</v>
      </c>
      <c r="I485" s="73">
        <v>3.7423295999999995E-2</v>
      </c>
      <c r="J485" s="122">
        <f>VLOOKUP(C485,'[1]17'!$C$22:$N$926,8,0)</f>
        <v>0.89012460599999998</v>
      </c>
      <c r="K485" s="122">
        <f>VLOOKUP(C485,'[1]17'!$C$22:$N$926,9,0)</f>
        <v>0</v>
      </c>
      <c r="L485" s="122">
        <f>VLOOKUP(C485,'[1]17'!$C$22:$N$926,10,0)</f>
        <v>0.85270131000000005</v>
      </c>
      <c r="M485" s="122">
        <f>VLOOKUP(C485,'[1]17'!$C$22:$N$926,11,0)</f>
        <v>0</v>
      </c>
      <c r="N485" s="122">
        <f>VLOOKUP(C485,'[1]17'!$C$22:$N$926,12,0)</f>
        <v>3.7423295999999995E-2</v>
      </c>
      <c r="O485" s="122">
        <f t="shared" si="606"/>
        <v>0</v>
      </c>
      <c r="P485" s="122">
        <f t="shared" si="607"/>
        <v>0</v>
      </c>
      <c r="Q485" s="122">
        <f t="shared" si="608"/>
        <v>0</v>
      </c>
      <c r="R485" s="122">
        <f t="shared" si="609"/>
        <v>0</v>
      </c>
      <c r="S485" s="122">
        <f t="shared" si="610"/>
        <v>0</v>
      </c>
      <c r="T485" s="122"/>
      <c r="U485" s="122"/>
      <c r="V485" s="122"/>
      <c r="W485" s="122"/>
      <c r="X485" s="122"/>
      <c r="Y485" s="122"/>
      <c r="Z485" s="122"/>
      <c r="AA485" s="122"/>
      <c r="AB485" s="122"/>
      <c r="AC485" s="122"/>
      <c r="AD485" s="122">
        <v>2.0799327999999999</v>
      </c>
      <c r="AE485" s="73">
        <f t="shared" si="611"/>
        <v>0.37559290999999967</v>
      </c>
      <c r="AF485" s="73"/>
      <c r="AG485" s="73">
        <v>0.34440682999999966</v>
      </c>
      <c r="AH485" s="73"/>
      <c r="AI485" s="73">
        <v>3.1186079999999998E-2</v>
      </c>
      <c r="AJ485" s="122">
        <f>VLOOKUP(C485,'[1]17'!$C$22:$AI$926,29,0)</f>
        <v>0.37559290999999967</v>
      </c>
      <c r="AK485" s="122">
        <f>VLOOKUP(C485,'[1]17'!$C$22:$AI$926,30,0)</f>
        <v>0</v>
      </c>
      <c r="AL485" s="122">
        <f>VLOOKUP(C485,'[1]17'!$C$22:$AI$926,31,0)</f>
        <v>0.34440682999999966</v>
      </c>
      <c r="AM485" s="122">
        <f>VLOOKUP(C485,'[1]17'!$C$22:$AI$926,32,0)</f>
        <v>0</v>
      </c>
      <c r="AN485" s="122">
        <f>VLOOKUP(C485,'[1]17'!$C$22:$AI$926,33,0)</f>
        <v>3.1186079999999998E-2</v>
      </c>
      <c r="AO485" s="122">
        <f t="shared" si="612"/>
        <v>0</v>
      </c>
      <c r="AP485" s="122">
        <f t="shared" si="613"/>
        <v>0</v>
      </c>
      <c r="AQ485" s="122">
        <f t="shared" si="614"/>
        <v>0</v>
      </c>
      <c r="AR485" s="122">
        <f t="shared" si="615"/>
        <v>0</v>
      </c>
      <c r="AS485" s="122">
        <f t="shared" si="616"/>
        <v>0</v>
      </c>
      <c r="AT485" s="122"/>
      <c r="AU485" s="122"/>
      <c r="AV485" s="122"/>
      <c r="AW485" s="122"/>
      <c r="AX485" s="122"/>
      <c r="AY485" s="122"/>
      <c r="AZ485" s="122"/>
      <c r="BA485" s="122"/>
      <c r="BB485" s="122"/>
      <c r="BC485" s="122"/>
    </row>
    <row r="486" spans="1:55" s="90" customFormat="1" ht="46.65" x14ac:dyDescent="0.3">
      <c r="A486" s="106" t="s">
        <v>1662</v>
      </c>
      <c r="B486" s="107" t="s">
        <v>934</v>
      </c>
      <c r="C486" s="108" t="s">
        <v>1396</v>
      </c>
      <c r="D486" s="73">
        <v>3.3701159999999999</v>
      </c>
      <c r="E486" s="73">
        <v>0.19300609199999999</v>
      </c>
      <c r="F486" s="73">
        <v>4.3018919999999995E-2</v>
      </c>
      <c r="G486" s="73">
        <v>0</v>
      </c>
      <c r="H486" s="73">
        <v>0</v>
      </c>
      <c r="I486" s="73">
        <v>0.149987172</v>
      </c>
      <c r="J486" s="122">
        <f>VLOOKUP(C486,'[1]17'!$C$22:$N$926,8,0)</f>
        <v>0.10904646</v>
      </c>
      <c r="K486" s="122">
        <f>VLOOKUP(C486,'[1]17'!$C$22:$N$926,9,0)</f>
        <v>4.3018919999999995E-2</v>
      </c>
      <c r="L486" s="122">
        <f>VLOOKUP(C486,'[1]17'!$C$22:$N$926,10,0)</f>
        <v>0</v>
      </c>
      <c r="M486" s="122">
        <f>VLOOKUP(C486,'[1]17'!$C$22:$N$926,11,0)</f>
        <v>0</v>
      </c>
      <c r="N486" s="122">
        <f>VLOOKUP(C486,'[1]17'!$C$22:$N$926,12,0)</f>
        <v>6.6027539999999996E-2</v>
      </c>
      <c r="O486" s="122">
        <f t="shared" si="606"/>
        <v>8.3959631999999992E-2</v>
      </c>
      <c r="P486" s="122">
        <f t="shared" si="607"/>
        <v>0</v>
      </c>
      <c r="Q486" s="122">
        <f t="shared" si="608"/>
        <v>0</v>
      </c>
      <c r="R486" s="122">
        <f t="shared" si="609"/>
        <v>0</v>
      </c>
      <c r="S486" s="122">
        <f t="shared" si="610"/>
        <v>8.3959632000000006E-2</v>
      </c>
      <c r="T486" s="122"/>
      <c r="U486" s="122"/>
      <c r="V486" s="122"/>
      <c r="W486" s="122"/>
      <c r="X486" s="122"/>
      <c r="Y486" s="122"/>
      <c r="Z486" s="122"/>
      <c r="AA486" s="122"/>
      <c r="AB486" s="122"/>
      <c r="AC486" s="122"/>
      <c r="AD486" s="122">
        <v>3.0892729999999999</v>
      </c>
      <c r="AE486" s="73">
        <f t="shared" si="611"/>
        <v>0.16083841000000001</v>
      </c>
      <c r="AF486" s="73">
        <v>3.5849100000000009E-2</v>
      </c>
      <c r="AG486" s="73"/>
      <c r="AH486" s="73"/>
      <c r="AI486" s="73">
        <v>0.12498931000000001</v>
      </c>
      <c r="AJ486" s="122">
        <f>VLOOKUP(C486,'[1]17'!$C$22:$AI$926,29,0)</f>
        <v>9.0872049999999996E-2</v>
      </c>
      <c r="AK486" s="122">
        <f>VLOOKUP(C486,'[1]17'!$C$22:$AI$926,30,0)</f>
        <v>3.5849100000000002E-2</v>
      </c>
      <c r="AL486" s="122">
        <f>VLOOKUP(C486,'[1]17'!$C$22:$AI$926,31,0)</f>
        <v>0</v>
      </c>
      <c r="AM486" s="122">
        <f>VLOOKUP(C486,'[1]17'!$C$22:$AI$926,32,0)</f>
        <v>0</v>
      </c>
      <c r="AN486" s="122">
        <f>VLOOKUP(C486,'[1]17'!$C$22:$AI$926,33,0)</f>
        <v>5.5022949999999994E-2</v>
      </c>
      <c r="AO486" s="122">
        <f t="shared" si="612"/>
        <v>6.9966360000000019E-2</v>
      </c>
      <c r="AP486" s="122">
        <f t="shared" si="613"/>
        <v>0</v>
      </c>
      <c r="AQ486" s="122">
        <f t="shared" si="614"/>
        <v>0</v>
      </c>
      <c r="AR486" s="122">
        <f t="shared" si="615"/>
        <v>0</v>
      </c>
      <c r="AS486" s="122">
        <f t="shared" si="616"/>
        <v>6.9966360000000005E-2</v>
      </c>
      <c r="AT486" s="122"/>
      <c r="AU486" s="122"/>
      <c r="AV486" s="122"/>
      <c r="AW486" s="122"/>
      <c r="AX486" s="122"/>
      <c r="AY486" s="122"/>
      <c r="AZ486" s="122"/>
      <c r="BA486" s="122"/>
      <c r="BB486" s="122"/>
      <c r="BC486" s="122"/>
    </row>
    <row r="487" spans="1:55" s="90" customFormat="1" ht="77.7" x14ac:dyDescent="0.3">
      <c r="A487" s="106" t="s">
        <v>1662</v>
      </c>
      <c r="B487" s="107" t="s">
        <v>644</v>
      </c>
      <c r="C487" s="108" t="s">
        <v>114</v>
      </c>
      <c r="D487" s="73">
        <v>0.46744799999999997</v>
      </c>
      <c r="E487" s="73">
        <v>2.0803776E-2</v>
      </c>
      <c r="F487" s="73">
        <v>0</v>
      </c>
      <c r="G487" s="73">
        <v>0</v>
      </c>
      <c r="H487" s="73">
        <v>0</v>
      </c>
      <c r="I487" s="73">
        <v>2.0803776E-2</v>
      </c>
      <c r="J487" s="122">
        <f>VLOOKUP(C487,'[1]17'!$C$22:$N$926,8,0)</f>
        <v>9.1582440000000011E-3</v>
      </c>
      <c r="K487" s="122">
        <f>VLOOKUP(C487,'[1]17'!$C$22:$N$926,9,0)</f>
        <v>0</v>
      </c>
      <c r="L487" s="122">
        <f>VLOOKUP(C487,'[1]17'!$C$22:$N$926,10,0)</f>
        <v>0</v>
      </c>
      <c r="M487" s="122">
        <f>VLOOKUP(C487,'[1]17'!$C$22:$N$926,11,0)</f>
        <v>0</v>
      </c>
      <c r="N487" s="122">
        <f>VLOOKUP(C487,'[1]17'!$C$22:$N$926,12,0)</f>
        <v>9.1582440000000011E-3</v>
      </c>
      <c r="O487" s="122">
        <f t="shared" si="606"/>
        <v>1.1645531999999998E-2</v>
      </c>
      <c r="P487" s="122">
        <f t="shared" si="607"/>
        <v>0</v>
      </c>
      <c r="Q487" s="122">
        <f t="shared" si="608"/>
        <v>0</v>
      </c>
      <c r="R487" s="122">
        <f t="shared" si="609"/>
        <v>0</v>
      </c>
      <c r="S487" s="122">
        <f t="shared" si="610"/>
        <v>1.1645531999999998E-2</v>
      </c>
      <c r="T487" s="122"/>
      <c r="U487" s="122"/>
      <c r="V487" s="122"/>
      <c r="W487" s="122"/>
      <c r="X487" s="122"/>
      <c r="Y487" s="122"/>
      <c r="Z487" s="122"/>
      <c r="AA487" s="122"/>
      <c r="AB487" s="122"/>
      <c r="AC487" s="122"/>
      <c r="AD487" s="122">
        <v>0.4284940000000001</v>
      </c>
      <c r="AE487" s="73">
        <f t="shared" si="611"/>
        <v>1.7336480000000001E-2</v>
      </c>
      <c r="AF487" s="73"/>
      <c r="AG487" s="73"/>
      <c r="AH487" s="73"/>
      <c r="AI487" s="73">
        <v>1.7336480000000001E-2</v>
      </c>
      <c r="AJ487" s="122">
        <f>VLOOKUP(C487,'[1]17'!$C$22:$AI$926,29,0)</f>
        <v>7.6318699999999998E-3</v>
      </c>
      <c r="AK487" s="122">
        <f>VLOOKUP(C487,'[1]17'!$C$22:$AI$926,30,0)</f>
        <v>0</v>
      </c>
      <c r="AL487" s="122">
        <f>VLOOKUP(C487,'[1]17'!$C$22:$AI$926,31,0)</f>
        <v>0</v>
      </c>
      <c r="AM487" s="122">
        <f>VLOOKUP(C487,'[1]17'!$C$22:$AI$926,32,0)</f>
        <v>0</v>
      </c>
      <c r="AN487" s="122">
        <f>VLOOKUP(C487,'[1]17'!$C$22:$AI$926,33,0)</f>
        <v>7.6318700000000007E-3</v>
      </c>
      <c r="AO487" s="122">
        <f t="shared" si="612"/>
        <v>9.7046100000000024E-3</v>
      </c>
      <c r="AP487" s="122">
        <f t="shared" si="613"/>
        <v>0</v>
      </c>
      <c r="AQ487" s="122">
        <f t="shared" si="614"/>
        <v>0</v>
      </c>
      <c r="AR487" s="122">
        <f t="shared" si="615"/>
        <v>0</v>
      </c>
      <c r="AS487" s="122">
        <f t="shared" si="616"/>
        <v>9.7046100000000007E-3</v>
      </c>
      <c r="AT487" s="122"/>
      <c r="AU487" s="122"/>
      <c r="AV487" s="122"/>
      <c r="AW487" s="122"/>
      <c r="AX487" s="122"/>
      <c r="AY487" s="122"/>
      <c r="AZ487" s="122"/>
      <c r="BA487" s="122"/>
      <c r="BB487" s="122"/>
      <c r="BC487" s="122"/>
    </row>
    <row r="488" spans="1:55" s="90" customFormat="1" x14ac:dyDescent="0.3">
      <c r="A488" s="103"/>
      <c r="B488" s="110" t="s">
        <v>935</v>
      </c>
      <c r="C488" s="105"/>
      <c r="D488" s="133">
        <f t="shared" ref="D488:BC488" si="617">SUM(D489:D490)</f>
        <v>4.2282239999999991</v>
      </c>
      <c r="E488" s="133">
        <f t="shared" si="617"/>
        <v>0.20622880999999998</v>
      </c>
      <c r="F488" s="133">
        <f t="shared" si="617"/>
        <v>0</v>
      </c>
      <c r="G488" s="133">
        <f t="shared" si="617"/>
        <v>0</v>
      </c>
      <c r="H488" s="133">
        <f t="shared" si="617"/>
        <v>0</v>
      </c>
      <c r="I488" s="133">
        <f t="shared" si="617"/>
        <v>0.20622880999999998</v>
      </c>
      <c r="J488" s="133">
        <f t="shared" si="617"/>
        <v>0.100891154</v>
      </c>
      <c r="K488" s="133">
        <f t="shared" si="617"/>
        <v>0</v>
      </c>
      <c r="L488" s="133">
        <f t="shared" si="617"/>
        <v>0</v>
      </c>
      <c r="M488" s="133">
        <f t="shared" si="617"/>
        <v>0</v>
      </c>
      <c r="N488" s="133">
        <f t="shared" si="617"/>
        <v>0.10089115399999998</v>
      </c>
      <c r="O488" s="133">
        <f t="shared" si="617"/>
        <v>0.10533765599999999</v>
      </c>
      <c r="P488" s="133">
        <f t="shared" si="617"/>
        <v>0</v>
      </c>
      <c r="Q488" s="133">
        <f t="shared" si="617"/>
        <v>0</v>
      </c>
      <c r="R488" s="133">
        <f t="shared" si="617"/>
        <v>0</v>
      </c>
      <c r="S488" s="133">
        <f t="shared" si="617"/>
        <v>0.105337656</v>
      </c>
      <c r="T488" s="133">
        <f t="shared" si="617"/>
        <v>0</v>
      </c>
      <c r="U488" s="133">
        <f t="shared" si="617"/>
        <v>0</v>
      </c>
      <c r="V488" s="133">
        <f t="shared" si="617"/>
        <v>0</v>
      </c>
      <c r="W488" s="133">
        <f t="shared" si="617"/>
        <v>0</v>
      </c>
      <c r="X488" s="133">
        <f t="shared" si="617"/>
        <v>0</v>
      </c>
      <c r="Y488" s="133">
        <f t="shared" si="617"/>
        <v>0</v>
      </c>
      <c r="Z488" s="133">
        <f t="shared" si="617"/>
        <v>0</v>
      </c>
      <c r="AA488" s="133">
        <f t="shared" si="617"/>
        <v>0</v>
      </c>
      <c r="AB488" s="133">
        <f t="shared" si="617"/>
        <v>0</v>
      </c>
      <c r="AC488" s="133">
        <f t="shared" si="617"/>
        <v>0</v>
      </c>
      <c r="AD488" s="133">
        <f t="shared" si="617"/>
        <v>3.6045250000000006</v>
      </c>
      <c r="AE488" s="133">
        <f t="shared" si="617"/>
        <v>0.68599284999999999</v>
      </c>
      <c r="AF488" s="133">
        <f t="shared" si="617"/>
        <v>0.52917840000000005</v>
      </c>
      <c r="AG488" s="133">
        <f t="shared" si="617"/>
        <v>0</v>
      </c>
      <c r="AH488" s="133">
        <f t="shared" si="617"/>
        <v>0</v>
      </c>
      <c r="AI488" s="133">
        <f t="shared" si="617"/>
        <v>0.15681444999999999</v>
      </c>
      <c r="AJ488" s="133">
        <f t="shared" si="617"/>
        <v>6.9033070000000002E-2</v>
      </c>
      <c r="AK488" s="133">
        <f t="shared" si="617"/>
        <v>0</v>
      </c>
      <c r="AL488" s="133">
        <f t="shared" si="617"/>
        <v>0</v>
      </c>
      <c r="AM488" s="133">
        <f t="shared" si="617"/>
        <v>0</v>
      </c>
      <c r="AN488" s="133">
        <f t="shared" si="617"/>
        <v>6.9033070000000002E-2</v>
      </c>
      <c r="AO488" s="133">
        <f t="shared" si="617"/>
        <v>0.61695977999999996</v>
      </c>
      <c r="AP488" s="133">
        <f t="shared" si="617"/>
        <v>0.52917840000000005</v>
      </c>
      <c r="AQ488" s="133">
        <f t="shared" si="617"/>
        <v>0</v>
      </c>
      <c r="AR488" s="133">
        <f t="shared" si="617"/>
        <v>0</v>
      </c>
      <c r="AS488" s="133">
        <f t="shared" si="617"/>
        <v>8.7781379999999992E-2</v>
      </c>
      <c r="AT488" s="133">
        <f t="shared" si="617"/>
        <v>0</v>
      </c>
      <c r="AU488" s="133">
        <f t="shared" si="617"/>
        <v>0</v>
      </c>
      <c r="AV488" s="133">
        <f t="shared" si="617"/>
        <v>0</v>
      </c>
      <c r="AW488" s="133">
        <f t="shared" si="617"/>
        <v>0</v>
      </c>
      <c r="AX488" s="133">
        <f t="shared" si="617"/>
        <v>0</v>
      </c>
      <c r="AY488" s="133">
        <f t="shared" si="617"/>
        <v>0</v>
      </c>
      <c r="AZ488" s="133">
        <f t="shared" si="617"/>
        <v>0</v>
      </c>
      <c r="BA488" s="133">
        <f t="shared" si="617"/>
        <v>0</v>
      </c>
      <c r="BB488" s="133">
        <f t="shared" si="617"/>
        <v>0</v>
      </c>
      <c r="BC488" s="133">
        <f t="shared" si="617"/>
        <v>0</v>
      </c>
    </row>
    <row r="489" spans="1:55" s="90" customFormat="1" ht="62.2" x14ac:dyDescent="0.3">
      <c r="A489" s="106" t="s">
        <v>1662</v>
      </c>
      <c r="B489" s="107" t="s">
        <v>936</v>
      </c>
      <c r="C489" s="108" t="s">
        <v>1397</v>
      </c>
      <c r="D489" s="73">
        <v>2.0849039999999994</v>
      </c>
      <c r="E489" s="73">
        <v>0.11084022199999999</v>
      </c>
      <c r="F489" s="73">
        <v>0</v>
      </c>
      <c r="G489" s="73">
        <v>0</v>
      </c>
      <c r="H489" s="73">
        <v>0</v>
      </c>
      <c r="I489" s="73">
        <v>0.11084022199999999</v>
      </c>
      <c r="J489" s="122">
        <f>VLOOKUP(C489,'[1]17'!$C$22:$N$926,8,0)</f>
        <v>5.8899062000000002E-2</v>
      </c>
      <c r="K489" s="122">
        <f>VLOOKUP(C489,'[1]17'!$C$22:$N$926,9,0)</f>
        <v>0</v>
      </c>
      <c r="L489" s="122">
        <f>VLOOKUP(C489,'[1]17'!$C$22:$N$926,10,0)</f>
        <v>0</v>
      </c>
      <c r="M489" s="122">
        <f>VLOOKUP(C489,'[1]17'!$C$22:$N$926,11,0)</f>
        <v>0</v>
      </c>
      <c r="N489" s="122">
        <f>VLOOKUP(C489,'[1]17'!$C$22:$N$926,12,0)</f>
        <v>5.8899061999999995E-2</v>
      </c>
      <c r="O489" s="122">
        <f t="shared" ref="O489:O490" si="618">E489-J489</f>
        <v>5.1941159999999986E-2</v>
      </c>
      <c r="P489" s="122">
        <f t="shared" ref="P489:P490" si="619">F489-K489</f>
        <v>0</v>
      </c>
      <c r="Q489" s="122">
        <f t="shared" ref="Q489:Q490" si="620">G489-L489</f>
        <v>0</v>
      </c>
      <c r="R489" s="122">
        <f t="shared" ref="R489:R490" si="621">H489-M489</f>
        <v>0</v>
      </c>
      <c r="S489" s="122">
        <f t="shared" ref="S489:S490" si="622">I489-N489</f>
        <v>5.1941159999999993E-2</v>
      </c>
      <c r="T489" s="122"/>
      <c r="U489" s="122"/>
      <c r="V489" s="122"/>
      <c r="W489" s="122"/>
      <c r="X489" s="122"/>
      <c r="Y489" s="122"/>
      <c r="Z489" s="122"/>
      <c r="AA489" s="122"/>
      <c r="AB489" s="122"/>
      <c r="AC489" s="122"/>
      <c r="AD489" s="122">
        <v>1.737425</v>
      </c>
      <c r="AE489" s="73">
        <f t="shared" ref="AE489:AE490" si="623">AF489+AG489+AH489+AI489</f>
        <v>7.7323959999999997E-2</v>
      </c>
      <c r="AF489" s="73"/>
      <c r="AG489" s="73"/>
      <c r="AH489" s="73"/>
      <c r="AI489" s="73">
        <v>7.7323959999999997E-2</v>
      </c>
      <c r="AJ489" s="122">
        <f>VLOOKUP(C489,'[1]17'!$C$22:$AI$926,29,0)</f>
        <v>3.4039660000000006E-2</v>
      </c>
      <c r="AK489" s="122">
        <f>VLOOKUP(C489,'[1]17'!$C$22:$AI$926,30,0)</f>
        <v>0</v>
      </c>
      <c r="AL489" s="122">
        <f>VLOOKUP(C489,'[1]17'!$C$22:$AI$926,31,0)</f>
        <v>0</v>
      </c>
      <c r="AM489" s="122">
        <f>VLOOKUP(C489,'[1]17'!$C$22:$AI$926,32,0)</f>
        <v>0</v>
      </c>
      <c r="AN489" s="122">
        <f>VLOOKUP(C489,'[1]17'!$C$22:$AI$926,33,0)</f>
        <v>3.4039659999999999E-2</v>
      </c>
      <c r="AO489" s="122">
        <f t="shared" ref="AO489:AO490" si="624">AE489-AJ489</f>
        <v>4.3284299999999991E-2</v>
      </c>
      <c r="AP489" s="122">
        <f t="shared" ref="AP489:AP490" si="625">AF489-AK489</f>
        <v>0</v>
      </c>
      <c r="AQ489" s="122">
        <f t="shared" ref="AQ489:AQ490" si="626">AG489-AL489</f>
        <v>0</v>
      </c>
      <c r="AR489" s="122">
        <f t="shared" ref="AR489:AR490" si="627">AH489-AM489</f>
        <v>0</v>
      </c>
      <c r="AS489" s="122">
        <f t="shared" ref="AS489:AS490" si="628">AI489-AN489</f>
        <v>4.3284299999999998E-2</v>
      </c>
      <c r="AT489" s="122"/>
      <c r="AU489" s="122"/>
      <c r="AV489" s="122"/>
      <c r="AW489" s="122"/>
      <c r="AX489" s="122"/>
      <c r="AY489" s="122"/>
      <c r="AZ489" s="122"/>
      <c r="BA489" s="122"/>
      <c r="BB489" s="122"/>
      <c r="BC489" s="122"/>
    </row>
    <row r="490" spans="1:55" s="90" customFormat="1" ht="77.7" x14ac:dyDescent="0.3">
      <c r="A490" s="106" t="s">
        <v>1662</v>
      </c>
      <c r="B490" s="107" t="s">
        <v>937</v>
      </c>
      <c r="C490" s="108" t="s">
        <v>1398</v>
      </c>
      <c r="D490" s="73">
        <v>2.1433200000000001</v>
      </c>
      <c r="E490" s="73">
        <v>9.5388587999999996E-2</v>
      </c>
      <c r="F490" s="73">
        <v>0</v>
      </c>
      <c r="G490" s="73">
        <v>0</v>
      </c>
      <c r="H490" s="73">
        <v>0</v>
      </c>
      <c r="I490" s="73">
        <v>9.5388587999999996E-2</v>
      </c>
      <c r="J490" s="122">
        <f>VLOOKUP(C490,'[1]17'!$C$22:$N$926,8,0)</f>
        <v>4.1992091999999995E-2</v>
      </c>
      <c r="K490" s="122">
        <f>VLOOKUP(C490,'[1]17'!$C$22:$N$926,9,0)</f>
        <v>0</v>
      </c>
      <c r="L490" s="122">
        <f>VLOOKUP(C490,'[1]17'!$C$22:$N$926,10,0)</f>
        <v>0</v>
      </c>
      <c r="M490" s="122">
        <f>VLOOKUP(C490,'[1]17'!$C$22:$N$926,11,0)</f>
        <v>0</v>
      </c>
      <c r="N490" s="122">
        <f>VLOOKUP(C490,'[1]17'!$C$22:$N$926,12,0)</f>
        <v>4.1992091999999995E-2</v>
      </c>
      <c r="O490" s="122">
        <f t="shared" si="618"/>
        <v>5.3396496000000002E-2</v>
      </c>
      <c r="P490" s="122">
        <f t="shared" si="619"/>
        <v>0</v>
      </c>
      <c r="Q490" s="122">
        <f t="shared" si="620"/>
        <v>0</v>
      </c>
      <c r="R490" s="122">
        <f t="shared" si="621"/>
        <v>0</v>
      </c>
      <c r="S490" s="122">
        <f t="shared" si="622"/>
        <v>5.3396496000000002E-2</v>
      </c>
      <c r="T490" s="122"/>
      <c r="U490" s="122"/>
      <c r="V490" s="122"/>
      <c r="W490" s="122"/>
      <c r="X490" s="122"/>
      <c r="Y490" s="122"/>
      <c r="Z490" s="122"/>
      <c r="AA490" s="122"/>
      <c r="AB490" s="122"/>
      <c r="AC490" s="122"/>
      <c r="AD490" s="122">
        <v>1.8671000000000006</v>
      </c>
      <c r="AE490" s="73">
        <f t="shared" si="623"/>
        <v>0.60866889000000002</v>
      </c>
      <c r="AF490" s="73">
        <v>0.52917840000000005</v>
      </c>
      <c r="AG490" s="73"/>
      <c r="AH490" s="73"/>
      <c r="AI490" s="73">
        <v>7.9490489999999997E-2</v>
      </c>
      <c r="AJ490" s="122">
        <f>VLOOKUP(C490,'[1]17'!$C$22:$AI$926,29,0)</f>
        <v>3.4993410000000003E-2</v>
      </c>
      <c r="AK490" s="122">
        <f>VLOOKUP(C490,'[1]17'!$C$22:$AI$926,30,0)</f>
        <v>0</v>
      </c>
      <c r="AL490" s="122">
        <f>VLOOKUP(C490,'[1]17'!$C$22:$AI$926,31,0)</f>
        <v>0</v>
      </c>
      <c r="AM490" s="122">
        <f>VLOOKUP(C490,'[1]17'!$C$22:$AI$926,32,0)</f>
        <v>0</v>
      </c>
      <c r="AN490" s="122">
        <f>VLOOKUP(C490,'[1]17'!$C$22:$AI$926,33,0)</f>
        <v>3.4993409999999996E-2</v>
      </c>
      <c r="AO490" s="122">
        <f t="shared" si="624"/>
        <v>0.57367548000000002</v>
      </c>
      <c r="AP490" s="122">
        <f t="shared" si="625"/>
        <v>0.52917840000000005</v>
      </c>
      <c r="AQ490" s="122">
        <f t="shared" si="626"/>
        <v>0</v>
      </c>
      <c r="AR490" s="122">
        <f t="shared" si="627"/>
        <v>0</v>
      </c>
      <c r="AS490" s="122">
        <f t="shared" si="628"/>
        <v>4.4497080000000001E-2</v>
      </c>
      <c r="AT490" s="122"/>
      <c r="AU490" s="122"/>
      <c r="AV490" s="122"/>
      <c r="AW490" s="122"/>
      <c r="AX490" s="122"/>
      <c r="AY490" s="122"/>
      <c r="AZ490" s="122"/>
      <c r="BA490" s="122"/>
      <c r="BB490" s="122"/>
      <c r="BC490" s="122"/>
    </row>
    <row r="491" spans="1:55" s="90" customFormat="1" ht="30.05" x14ac:dyDescent="0.3">
      <c r="A491" s="103"/>
      <c r="B491" s="110" t="s">
        <v>1798</v>
      </c>
      <c r="C491" s="105"/>
      <c r="D491" s="133">
        <f t="shared" ref="D491:BC491" si="629">SUM(D492:D492)</f>
        <v>0</v>
      </c>
      <c r="E491" s="133">
        <f t="shared" si="629"/>
        <v>8.6188910000000007E-2</v>
      </c>
      <c r="F491" s="133">
        <f t="shared" si="629"/>
        <v>8.6188910000000007E-2</v>
      </c>
      <c r="G491" s="133">
        <f t="shared" si="629"/>
        <v>0</v>
      </c>
      <c r="H491" s="133">
        <f t="shared" si="629"/>
        <v>0</v>
      </c>
      <c r="I491" s="133">
        <f t="shared" si="629"/>
        <v>0</v>
      </c>
      <c r="J491" s="133">
        <f t="shared" si="629"/>
        <v>0</v>
      </c>
      <c r="K491" s="133">
        <f t="shared" si="629"/>
        <v>0</v>
      </c>
      <c r="L491" s="133">
        <f t="shared" si="629"/>
        <v>0</v>
      </c>
      <c r="M491" s="133">
        <f t="shared" si="629"/>
        <v>0</v>
      </c>
      <c r="N491" s="133">
        <f t="shared" si="629"/>
        <v>0</v>
      </c>
      <c r="O491" s="133">
        <f t="shared" si="629"/>
        <v>8.6188910000000007E-2</v>
      </c>
      <c r="P491" s="133">
        <f t="shared" si="629"/>
        <v>8.6188910000000007E-2</v>
      </c>
      <c r="Q491" s="133">
        <f t="shared" si="629"/>
        <v>0</v>
      </c>
      <c r="R491" s="133">
        <f t="shared" si="629"/>
        <v>0</v>
      </c>
      <c r="S491" s="133">
        <f t="shared" si="629"/>
        <v>0</v>
      </c>
      <c r="T491" s="133">
        <f t="shared" si="629"/>
        <v>0</v>
      </c>
      <c r="U491" s="133">
        <f t="shared" si="629"/>
        <v>0</v>
      </c>
      <c r="V491" s="133">
        <f t="shared" si="629"/>
        <v>0</v>
      </c>
      <c r="W491" s="133">
        <f t="shared" si="629"/>
        <v>0</v>
      </c>
      <c r="X491" s="133">
        <f t="shared" si="629"/>
        <v>0</v>
      </c>
      <c r="Y491" s="133">
        <f t="shared" si="629"/>
        <v>0</v>
      </c>
      <c r="Z491" s="133">
        <f t="shared" si="629"/>
        <v>0</v>
      </c>
      <c r="AA491" s="133">
        <f t="shared" si="629"/>
        <v>0</v>
      </c>
      <c r="AB491" s="133">
        <f t="shared" si="629"/>
        <v>0</v>
      </c>
      <c r="AC491" s="133">
        <f t="shared" si="629"/>
        <v>0</v>
      </c>
      <c r="AD491" s="133">
        <f t="shared" si="629"/>
        <v>0</v>
      </c>
      <c r="AE491" s="133">
        <f t="shared" si="629"/>
        <v>7.1824089999999993E-2</v>
      </c>
      <c r="AF491" s="133">
        <f t="shared" si="629"/>
        <v>7.1824089999999993E-2</v>
      </c>
      <c r="AG491" s="133">
        <f t="shared" si="629"/>
        <v>0</v>
      </c>
      <c r="AH491" s="133">
        <f t="shared" si="629"/>
        <v>0</v>
      </c>
      <c r="AI491" s="133">
        <f t="shared" si="629"/>
        <v>0</v>
      </c>
      <c r="AJ491" s="133">
        <f t="shared" si="629"/>
        <v>0</v>
      </c>
      <c r="AK491" s="133">
        <f t="shared" si="629"/>
        <v>0</v>
      </c>
      <c r="AL491" s="133">
        <f t="shared" si="629"/>
        <v>0</v>
      </c>
      <c r="AM491" s="133">
        <f t="shared" si="629"/>
        <v>0</v>
      </c>
      <c r="AN491" s="133">
        <f t="shared" si="629"/>
        <v>0</v>
      </c>
      <c r="AO491" s="133">
        <f t="shared" si="629"/>
        <v>7.1824089999999993E-2</v>
      </c>
      <c r="AP491" s="133">
        <f t="shared" si="629"/>
        <v>7.1824089999999993E-2</v>
      </c>
      <c r="AQ491" s="133">
        <f t="shared" si="629"/>
        <v>0</v>
      </c>
      <c r="AR491" s="133">
        <f t="shared" si="629"/>
        <v>0</v>
      </c>
      <c r="AS491" s="133">
        <f t="shared" si="629"/>
        <v>0</v>
      </c>
      <c r="AT491" s="133">
        <f t="shared" si="629"/>
        <v>0</v>
      </c>
      <c r="AU491" s="133">
        <f t="shared" si="629"/>
        <v>0</v>
      </c>
      <c r="AV491" s="133">
        <f t="shared" si="629"/>
        <v>0</v>
      </c>
      <c r="AW491" s="133">
        <f t="shared" si="629"/>
        <v>0</v>
      </c>
      <c r="AX491" s="133">
        <f t="shared" si="629"/>
        <v>0</v>
      </c>
      <c r="AY491" s="133">
        <f t="shared" si="629"/>
        <v>0</v>
      </c>
      <c r="AZ491" s="133">
        <f t="shared" si="629"/>
        <v>0</v>
      </c>
      <c r="BA491" s="133">
        <f t="shared" si="629"/>
        <v>0</v>
      </c>
      <c r="BB491" s="133">
        <f t="shared" si="629"/>
        <v>0</v>
      </c>
      <c r="BC491" s="133">
        <f t="shared" si="629"/>
        <v>0</v>
      </c>
    </row>
    <row r="492" spans="1:55" s="90" customFormat="1" ht="77.7" x14ac:dyDescent="0.3">
      <c r="A492" s="106" t="s">
        <v>1662</v>
      </c>
      <c r="B492" s="107" t="s">
        <v>1799</v>
      </c>
      <c r="C492" s="108" t="s">
        <v>1957</v>
      </c>
      <c r="D492" s="73">
        <v>0</v>
      </c>
      <c r="E492" s="73">
        <v>8.6188910000000007E-2</v>
      </c>
      <c r="F492" s="73">
        <v>8.6188910000000007E-2</v>
      </c>
      <c r="G492" s="73">
        <v>0</v>
      </c>
      <c r="H492" s="73">
        <v>0</v>
      </c>
      <c r="I492" s="73">
        <v>0</v>
      </c>
      <c r="J492" s="122"/>
      <c r="K492" s="122"/>
      <c r="L492" s="122"/>
      <c r="M492" s="122"/>
      <c r="N492" s="122"/>
      <c r="O492" s="122">
        <f>E492-J492</f>
        <v>8.6188910000000007E-2</v>
      </c>
      <c r="P492" s="122">
        <f t="shared" ref="P492" si="630">F492-K492</f>
        <v>8.6188910000000007E-2</v>
      </c>
      <c r="Q492" s="122">
        <f t="shared" ref="Q492" si="631">G492-L492</f>
        <v>0</v>
      </c>
      <c r="R492" s="122">
        <f t="shared" ref="R492" si="632">H492-M492</f>
        <v>0</v>
      </c>
      <c r="S492" s="122">
        <f t="shared" ref="S492" si="633">I492-N492</f>
        <v>0</v>
      </c>
      <c r="T492" s="122"/>
      <c r="U492" s="122"/>
      <c r="V492" s="122"/>
      <c r="W492" s="122"/>
      <c r="X492" s="122"/>
      <c r="Y492" s="122"/>
      <c r="Z492" s="122"/>
      <c r="AA492" s="122"/>
      <c r="AB492" s="122"/>
      <c r="AC492" s="122"/>
      <c r="AD492" s="122">
        <v>0</v>
      </c>
      <c r="AE492" s="73">
        <f>AF492+AG492+AH492+AI492</f>
        <v>7.1824089999999993E-2</v>
      </c>
      <c r="AF492" s="73">
        <v>7.1824089999999993E-2</v>
      </c>
      <c r="AG492" s="73"/>
      <c r="AH492" s="73"/>
      <c r="AI492" s="73">
        <v>0</v>
      </c>
      <c r="AJ492" s="122"/>
      <c r="AK492" s="122"/>
      <c r="AL492" s="122"/>
      <c r="AM492" s="122"/>
      <c r="AN492" s="122"/>
      <c r="AO492" s="122">
        <f>AE492-AJ492</f>
        <v>7.1824089999999993E-2</v>
      </c>
      <c r="AP492" s="122">
        <f t="shared" ref="AP492" si="634">AF492-AK492</f>
        <v>7.1824089999999993E-2</v>
      </c>
      <c r="AQ492" s="122">
        <f t="shared" ref="AQ492" si="635">AG492-AL492</f>
        <v>0</v>
      </c>
      <c r="AR492" s="122">
        <f t="shared" ref="AR492" si="636">AH492-AM492</f>
        <v>0</v>
      </c>
      <c r="AS492" s="122">
        <f t="shared" ref="AS492" si="637">AI492-AN492</f>
        <v>0</v>
      </c>
      <c r="AT492" s="122"/>
      <c r="AU492" s="122"/>
      <c r="AV492" s="122"/>
      <c r="AW492" s="122"/>
      <c r="AX492" s="122"/>
      <c r="AY492" s="122"/>
      <c r="AZ492" s="122"/>
      <c r="BA492" s="122"/>
      <c r="BB492" s="122"/>
      <c r="BC492" s="122"/>
    </row>
    <row r="493" spans="1:55" s="90" customFormat="1" x14ac:dyDescent="0.3">
      <c r="A493" s="103"/>
      <c r="B493" s="110" t="s">
        <v>37</v>
      </c>
      <c r="C493" s="105"/>
      <c r="D493" s="133">
        <f t="shared" ref="D493:BC493" si="638">SUM(D494:D496)</f>
        <v>11.817959999999999</v>
      </c>
      <c r="E493" s="133">
        <f t="shared" si="638"/>
        <v>7.1991549080000006</v>
      </c>
      <c r="F493" s="133">
        <f t="shared" si="638"/>
        <v>1.0851643799999999</v>
      </c>
      <c r="G493" s="133">
        <f t="shared" si="638"/>
        <v>5.5167727400000004</v>
      </c>
      <c r="H493" s="133">
        <f t="shared" si="638"/>
        <v>0</v>
      </c>
      <c r="I493" s="133">
        <f t="shared" si="638"/>
        <v>0.59721778799999992</v>
      </c>
      <c r="J493" s="133">
        <f t="shared" si="638"/>
        <v>0.23153833199999999</v>
      </c>
      <c r="K493" s="133">
        <f t="shared" si="638"/>
        <v>0</v>
      </c>
      <c r="L493" s="133">
        <f t="shared" si="638"/>
        <v>0</v>
      </c>
      <c r="M493" s="133">
        <f t="shared" si="638"/>
        <v>0</v>
      </c>
      <c r="N493" s="133">
        <f t="shared" si="638"/>
        <v>0.23153833199999996</v>
      </c>
      <c r="O493" s="133">
        <f t="shared" si="638"/>
        <v>6.9676165760000002</v>
      </c>
      <c r="P493" s="133">
        <f t="shared" si="638"/>
        <v>1.0851643799999999</v>
      </c>
      <c r="Q493" s="133">
        <f t="shared" si="638"/>
        <v>5.5167727400000004</v>
      </c>
      <c r="R493" s="133">
        <f t="shared" si="638"/>
        <v>0</v>
      </c>
      <c r="S493" s="133">
        <f t="shared" si="638"/>
        <v>0.36567945599999996</v>
      </c>
      <c r="T493" s="133">
        <f t="shared" si="638"/>
        <v>0</v>
      </c>
      <c r="U493" s="133">
        <f t="shared" si="638"/>
        <v>0</v>
      </c>
      <c r="V493" s="133">
        <f t="shared" si="638"/>
        <v>0</v>
      </c>
      <c r="W493" s="133">
        <f t="shared" si="638"/>
        <v>0</v>
      </c>
      <c r="X493" s="133">
        <f t="shared" si="638"/>
        <v>0</v>
      </c>
      <c r="Y493" s="133">
        <f t="shared" si="638"/>
        <v>0</v>
      </c>
      <c r="Z493" s="133">
        <f t="shared" si="638"/>
        <v>0</v>
      </c>
      <c r="AA493" s="133">
        <f t="shared" si="638"/>
        <v>0</v>
      </c>
      <c r="AB493" s="133">
        <f t="shared" si="638"/>
        <v>0</v>
      </c>
      <c r="AC493" s="133">
        <f t="shared" si="638"/>
        <v>0</v>
      </c>
      <c r="AD493" s="133">
        <f t="shared" si="638"/>
        <v>10.833130000000001</v>
      </c>
      <c r="AE493" s="133">
        <f t="shared" si="638"/>
        <v>8.9119658699999995</v>
      </c>
      <c r="AF493" s="133">
        <f t="shared" si="638"/>
        <v>1.5724291699999999</v>
      </c>
      <c r="AG493" s="133">
        <f t="shared" si="638"/>
        <v>6.8418552100000003</v>
      </c>
      <c r="AH493" s="133">
        <f t="shared" si="638"/>
        <v>0</v>
      </c>
      <c r="AI493" s="133">
        <f t="shared" si="638"/>
        <v>0.49768148999999995</v>
      </c>
      <c r="AJ493" s="133">
        <f t="shared" si="638"/>
        <v>0.91147800000000001</v>
      </c>
      <c r="AK493" s="133">
        <f t="shared" si="638"/>
        <v>0</v>
      </c>
      <c r="AL493" s="133">
        <f t="shared" si="638"/>
        <v>0.71852939000000005</v>
      </c>
      <c r="AM493" s="133">
        <f t="shared" si="638"/>
        <v>0</v>
      </c>
      <c r="AN493" s="133">
        <f t="shared" si="638"/>
        <v>0.19294860999999996</v>
      </c>
      <c r="AO493" s="133">
        <f t="shared" si="638"/>
        <v>8.0004878700000006</v>
      </c>
      <c r="AP493" s="133">
        <f t="shared" si="638"/>
        <v>1.5724291699999999</v>
      </c>
      <c r="AQ493" s="133">
        <f t="shared" si="638"/>
        <v>6.1233258199999998</v>
      </c>
      <c r="AR493" s="133">
        <f t="shared" si="638"/>
        <v>0</v>
      </c>
      <c r="AS493" s="133">
        <f t="shared" si="638"/>
        <v>0.30473287999999998</v>
      </c>
      <c r="AT493" s="133">
        <f t="shared" si="638"/>
        <v>0</v>
      </c>
      <c r="AU493" s="133">
        <f t="shared" si="638"/>
        <v>0</v>
      </c>
      <c r="AV493" s="133">
        <f t="shared" si="638"/>
        <v>0</v>
      </c>
      <c r="AW493" s="133">
        <f t="shared" si="638"/>
        <v>0</v>
      </c>
      <c r="AX493" s="133">
        <f t="shared" si="638"/>
        <v>0</v>
      </c>
      <c r="AY493" s="133">
        <f t="shared" si="638"/>
        <v>0</v>
      </c>
      <c r="AZ493" s="133">
        <f t="shared" si="638"/>
        <v>0</v>
      </c>
      <c r="BA493" s="133">
        <f t="shared" si="638"/>
        <v>0</v>
      </c>
      <c r="BB493" s="133">
        <f t="shared" si="638"/>
        <v>0</v>
      </c>
      <c r="BC493" s="133">
        <f t="shared" si="638"/>
        <v>0</v>
      </c>
    </row>
    <row r="494" spans="1:55" s="90" customFormat="1" ht="62.2" x14ac:dyDescent="0.3">
      <c r="A494" s="106" t="s">
        <v>1662</v>
      </c>
      <c r="B494" s="107" t="s">
        <v>938</v>
      </c>
      <c r="C494" s="108" t="s">
        <v>1399</v>
      </c>
      <c r="D494" s="73">
        <v>6.7771679999999996</v>
      </c>
      <c r="E494" s="73">
        <v>0.86758526999999985</v>
      </c>
      <c r="F494" s="73">
        <v>0.56596706999999991</v>
      </c>
      <c r="G494" s="73">
        <v>0</v>
      </c>
      <c r="H494" s="73">
        <v>0</v>
      </c>
      <c r="I494" s="73">
        <v>0.30161819999999995</v>
      </c>
      <c r="J494" s="122">
        <f>VLOOKUP(C494,'[1]17'!$C$22:$N$926,8,0)</f>
        <v>0.13277876399999999</v>
      </c>
      <c r="K494" s="122">
        <f>VLOOKUP(C494,'[1]17'!$C$22:$N$926,9,0)</f>
        <v>0</v>
      </c>
      <c r="L494" s="122">
        <f>VLOOKUP(C494,'[1]17'!$C$22:$N$926,10,0)</f>
        <v>0</v>
      </c>
      <c r="M494" s="122">
        <f>VLOOKUP(C494,'[1]17'!$C$22:$N$926,11,0)</f>
        <v>0</v>
      </c>
      <c r="N494" s="122">
        <f>VLOOKUP(C494,'[1]17'!$C$22:$N$926,12,0)</f>
        <v>0.13277876399999997</v>
      </c>
      <c r="O494" s="122">
        <f t="shared" ref="O494:O496" si="639">E494-J494</f>
        <v>0.73480650599999986</v>
      </c>
      <c r="P494" s="122">
        <f t="shared" ref="P494:P496" si="640">F494-K494</f>
        <v>0.56596706999999991</v>
      </c>
      <c r="Q494" s="122">
        <f t="shared" ref="Q494:Q496" si="641">G494-L494</f>
        <v>0</v>
      </c>
      <c r="R494" s="122">
        <f t="shared" ref="R494:R496" si="642">H494-M494</f>
        <v>0</v>
      </c>
      <c r="S494" s="122">
        <f t="shared" ref="S494:S496" si="643">I494-N494</f>
        <v>0.16883943599999998</v>
      </c>
      <c r="T494" s="122"/>
      <c r="U494" s="122"/>
      <c r="V494" s="122"/>
      <c r="W494" s="122"/>
      <c r="X494" s="122"/>
      <c r="Y494" s="122"/>
      <c r="Z494" s="122"/>
      <c r="AA494" s="122"/>
      <c r="AB494" s="122"/>
      <c r="AC494" s="122"/>
      <c r="AD494" s="122">
        <v>6.2124040000000011</v>
      </c>
      <c r="AE494" s="73">
        <f t="shared" ref="AE494:AE496" si="644">AF494+AG494+AH494+AI494</f>
        <v>0.72298772</v>
      </c>
      <c r="AF494" s="73">
        <v>0.47163922000000003</v>
      </c>
      <c r="AG494" s="73"/>
      <c r="AH494" s="73"/>
      <c r="AI494" s="73">
        <v>0.25134849999999997</v>
      </c>
      <c r="AJ494" s="122">
        <f>VLOOKUP(C494,'[1]17'!$C$22:$AI$926,29,0)</f>
        <v>0.11064897</v>
      </c>
      <c r="AK494" s="122">
        <f>VLOOKUP(C494,'[1]17'!$C$22:$AI$926,30,0)</f>
        <v>0</v>
      </c>
      <c r="AL494" s="122">
        <f>VLOOKUP(C494,'[1]17'!$C$22:$AI$926,31,0)</f>
        <v>0</v>
      </c>
      <c r="AM494" s="122">
        <f>VLOOKUP(C494,'[1]17'!$C$22:$AI$926,32,0)</f>
        <v>0</v>
      </c>
      <c r="AN494" s="122">
        <f>VLOOKUP(C494,'[1]17'!$C$22:$AI$926,33,0)</f>
        <v>0.11064896999999999</v>
      </c>
      <c r="AO494" s="122">
        <f t="shared" ref="AO494:AO496" si="645">AE494-AJ494</f>
        <v>0.61233875000000004</v>
      </c>
      <c r="AP494" s="122">
        <f t="shared" ref="AP494:AP496" si="646">AF494-AK494</f>
        <v>0.47163922000000003</v>
      </c>
      <c r="AQ494" s="122">
        <f t="shared" ref="AQ494:AQ496" si="647">AG494-AL494</f>
        <v>0</v>
      </c>
      <c r="AR494" s="122">
        <f t="shared" ref="AR494:AR496" si="648">AH494-AM494</f>
        <v>0</v>
      </c>
      <c r="AS494" s="122">
        <f t="shared" ref="AS494:AS496" si="649">AI494-AN494</f>
        <v>0.14069952999999999</v>
      </c>
      <c r="AT494" s="122"/>
      <c r="AU494" s="122"/>
      <c r="AV494" s="122"/>
      <c r="AW494" s="122"/>
      <c r="AX494" s="122"/>
      <c r="AY494" s="122"/>
      <c r="AZ494" s="122"/>
      <c r="BA494" s="122"/>
      <c r="BB494" s="122"/>
      <c r="BC494" s="122"/>
    </row>
    <row r="495" spans="1:55" s="90" customFormat="1" ht="46.65" x14ac:dyDescent="0.3">
      <c r="A495" s="106" t="s">
        <v>1662</v>
      </c>
      <c r="B495" s="107" t="s">
        <v>939</v>
      </c>
      <c r="C495" s="108" t="s">
        <v>1400</v>
      </c>
      <c r="D495" s="73">
        <v>5.0407919999999997</v>
      </c>
      <c r="E495" s="73">
        <v>6.3315696380000004</v>
      </c>
      <c r="F495" s="73">
        <v>0.51919731000000002</v>
      </c>
      <c r="G495" s="73">
        <v>5.5167727400000004</v>
      </c>
      <c r="H495" s="73">
        <v>0</v>
      </c>
      <c r="I495" s="73">
        <v>0.29559958799999997</v>
      </c>
      <c r="J495" s="122">
        <f>VLOOKUP(C495,'[1]17'!$C$22:$N$926,8,0)</f>
        <v>9.8759567999999992E-2</v>
      </c>
      <c r="K495" s="122">
        <f>VLOOKUP(C495,'[1]17'!$C$22:$N$926,9,0)</f>
        <v>0</v>
      </c>
      <c r="L495" s="122">
        <f>VLOOKUP(C495,'[1]17'!$C$22:$N$926,10,0)</f>
        <v>0</v>
      </c>
      <c r="M495" s="122">
        <f>VLOOKUP(C495,'[1]17'!$C$22:$N$926,11,0)</f>
        <v>0</v>
      </c>
      <c r="N495" s="122">
        <f>VLOOKUP(C495,'[1]17'!$C$22:$N$926,12,0)</f>
        <v>9.8759567999999992E-2</v>
      </c>
      <c r="O495" s="122">
        <f t="shared" si="639"/>
        <v>6.2328100700000002</v>
      </c>
      <c r="P495" s="122">
        <f t="shared" si="640"/>
        <v>0.51919731000000002</v>
      </c>
      <c r="Q495" s="122">
        <f t="shared" si="641"/>
        <v>5.5167727400000004</v>
      </c>
      <c r="R495" s="122">
        <f t="shared" si="642"/>
        <v>0</v>
      </c>
      <c r="S495" s="122">
        <f t="shared" si="643"/>
        <v>0.19684001999999998</v>
      </c>
      <c r="T495" s="122"/>
      <c r="U495" s="122"/>
      <c r="V495" s="122"/>
      <c r="W495" s="122"/>
      <c r="X495" s="122"/>
      <c r="Y495" s="122"/>
      <c r="Z495" s="122"/>
      <c r="AA495" s="122"/>
      <c r="AB495" s="122"/>
      <c r="AC495" s="122"/>
      <c r="AD495" s="122">
        <v>4.6207260000000003</v>
      </c>
      <c r="AE495" s="73">
        <f t="shared" si="644"/>
        <v>5.27630803</v>
      </c>
      <c r="AF495" s="73">
        <v>0.43266442999999999</v>
      </c>
      <c r="AG495" s="73">
        <v>4.5973106100000001</v>
      </c>
      <c r="AH495" s="73"/>
      <c r="AI495" s="73">
        <v>0.24633299</v>
      </c>
      <c r="AJ495" s="122">
        <f>VLOOKUP(C495,'[1]17'!$C$22:$AI$926,29,0)</f>
        <v>8.2299639999999993E-2</v>
      </c>
      <c r="AK495" s="122">
        <f>VLOOKUP(C495,'[1]17'!$C$22:$AI$926,30,0)</f>
        <v>0</v>
      </c>
      <c r="AL495" s="122">
        <f>VLOOKUP(C495,'[1]17'!$C$22:$AI$926,31,0)</f>
        <v>0</v>
      </c>
      <c r="AM495" s="122">
        <f>VLOOKUP(C495,'[1]17'!$C$22:$AI$926,32,0)</f>
        <v>0</v>
      </c>
      <c r="AN495" s="122">
        <f>VLOOKUP(C495,'[1]17'!$C$22:$AI$926,33,0)</f>
        <v>8.2299639999999993E-2</v>
      </c>
      <c r="AO495" s="122">
        <f t="shared" si="645"/>
        <v>5.1940083900000005</v>
      </c>
      <c r="AP495" s="122">
        <f t="shared" si="646"/>
        <v>0.43266442999999999</v>
      </c>
      <c r="AQ495" s="122">
        <f t="shared" si="647"/>
        <v>4.5973106100000001</v>
      </c>
      <c r="AR495" s="122">
        <f t="shared" si="648"/>
        <v>0</v>
      </c>
      <c r="AS495" s="122">
        <f t="shared" si="649"/>
        <v>0.16403335000000002</v>
      </c>
      <c r="AT495" s="122"/>
      <c r="AU495" s="122"/>
      <c r="AV495" s="122"/>
      <c r="AW495" s="122"/>
      <c r="AX495" s="122"/>
      <c r="AY495" s="122"/>
      <c r="AZ495" s="122"/>
      <c r="BA495" s="122"/>
      <c r="BB495" s="122"/>
      <c r="BC495" s="122"/>
    </row>
    <row r="496" spans="1:55" s="90" customFormat="1" ht="62.2" x14ac:dyDescent="0.3">
      <c r="A496" s="106" t="s">
        <v>1662</v>
      </c>
      <c r="B496" s="107" t="s">
        <v>750</v>
      </c>
      <c r="C496" s="108" t="s">
        <v>1155</v>
      </c>
      <c r="D496" s="73">
        <v>0</v>
      </c>
      <c r="E496" s="73">
        <v>0</v>
      </c>
      <c r="F496" s="73">
        <v>0</v>
      </c>
      <c r="G496" s="73">
        <v>0</v>
      </c>
      <c r="H496" s="73">
        <v>0</v>
      </c>
      <c r="I496" s="73">
        <v>0</v>
      </c>
      <c r="J496" s="122">
        <f>VLOOKUP(C496,'[1]17'!$C$22:$N$926,8,0)</f>
        <v>0</v>
      </c>
      <c r="K496" s="122">
        <f>VLOOKUP(C496,'[1]17'!$C$22:$N$926,9,0)</f>
        <v>0</v>
      </c>
      <c r="L496" s="122">
        <f>VLOOKUP(C496,'[1]17'!$C$22:$N$926,10,0)</f>
        <v>0</v>
      </c>
      <c r="M496" s="122">
        <f>VLOOKUP(C496,'[1]17'!$C$22:$N$926,11,0)</f>
        <v>0</v>
      </c>
      <c r="N496" s="122">
        <f>VLOOKUP(C496,'[1]17'!$C$22:$N$926,12,0)</f>
        <v>0</v>
      </c>
      <c r="O496" s="122">
        <f t="shared" si="639"/>
        <v>0</v>
      </c>
      <c r="P496" s="122">
        <f t="shared" si="640"/>
        <v>0</v>
      </c>
      <c r="Q496" s="122">
        <f t="shared" si="641"/>
        <v>0</v>
      </c>
      <c r="R496" s="122">
        <f t="shared" si="642"/>
        <v>0</v>
      </c>
      <c r="S496" s="122">
        <f t="shared" si="643"/>
        <v>0</v>
      </c>
      <c r="T496" s="122"/>
      <c r="U496" s="122"/>
      <c r="V496" s="122"/>
      <c r="W496" s="122"/>
      <c r="X496" s="122"/>
      <c r="Y496" s="122"/>
      <c r="Z496" s="122"/>
      <c r="AA496" s="122"/>
      <c r="AB496" s="122"/>
      <c r="AC496" s="122"/>
      <c r="AD496" s="122">
        <v>0</v>
      </c>
      <c r="AE496" s="73">
        <f t="shared" si="644"/>
        <v>2.9126701200000005</v>
      </c>
      <c r="AF496" s="73">
        <v>0.66812552000000003</v>
      </c>
      <c r="AG496" s="73">
        <v>2.2445446000000002</v>
      </c>
      <c r="AH496" s="73"/>
      <c r="AI496" s="73">
        <v>0</v>
      </c>
      <c r="AJ496" s="122">
        <f>VLOOKUP(C496,'[1]17'!$C$22:$AI$926,29,0)</f>
        <v>0.71852939000000005</v>
      </c>
      <c r="AK496" s="122">
        <f>VLOOKUP(C496,'[1]17'!$C$22:$AI$926,30,0)</f>
        <v>0</v>
      </c>
      <c r="AL496" s="122">
        <f>VLOOKUP(C496,'[1]17'!$C$22:$AI$926,31,0)</f>
        <v>0.71852939000000005</v>
      </c>
      <c r="AM496" s="122">
        <f>VLOOKUP(C496,'[1]17'!$C$22:$AI$926,32,0)</f>
        <v>0</v>
      </c>
      <c r="AN496" s="122">
        <f>VLOOKUP(C496,'[1]17'!$C$22:$AI$926,33,0)</f>
        <v>0</v>
      </c>
      <c r="AO496" s="122">
        <f t="shared" si="645"/>
        <v>2.1941407300000004</v>
      </c>
      <c r="AP496" s="122">
        <f t="shared" si="646"/>
        <v>0.66812552000000003</v>
      </c>
      <c r="AQ496" s="122">
        <f t="shared" si="647"/>
        <v>1.5260152100000002</v>
      </c>
      <c r="AR496" s="122">
        <f t="shared" si="648"/>
        <v>0</v>
      </c>
      <c r="AS496" s="122">
        <f t="shared" si="649"/>
        <v>0</v>
      </c>
      <c r="AT496" s="122"/>
      <c r="AU496" s="122"/>
      <c r="AV496" s="122"/>
      <c r="AW496" s="122"/>
      <c r="AX496" s="122"/>
      <c r="AY496" s="122"/>
      <c r="AZ496" s="122"/>
      <c r="BA496" s="122"/>
      <c r="BB496" s="122"/>
      <c r="BC496" s="122"/>
    </row>
    <row r="497" spans="1:55" s="90" customFormat="1" x14ac:dyDescent="0.3">
      <c r="A497" s="103"/>
      <c r="B497" s="110" t="s">
        <v>39</v>
      </c>
      <c r="C497" s="105"/>
      <c r="D497" s="133">
        <f t="shared" ref="D497:BC497" si="650">SUM(D498:D519)</f>
        <v>14.290011583679798</v>
      </c>
      <c r="E497" s="133">
        <f t="shared" si="650"/>
        <v>1.1954265120000001</v>
      </c>
      <c r="F497" s="133">
        <f t="shared" si="650"/>
        <v>0.55944891600000002</v>
      </c>
      <c r="G497" s="133">
        <f t="shared" si="650"/>
        <v>0</v>
      </c>
      <c r="H497" s="133">
        <f t="shared" si="650"/>
        <v>0</v>
      </c>
      <c r="I497" s="133">
        <f t="shared" si="650"/>
        <v>0.63597759599999992</v>
      </c>
      <c r="J497" s="133">
        <f t="shared" si="650"/>
        <v>0.27997092000000001</v>
      </c>
      <c r="K497" s="133">
        <f t="shared" si="650"/>
        <v>0</v>
      </c>
      <c r="L497" s="133">
        <f t="shared" si="650"/>
        <v>0</v>
      </c>
      <c r="M497" s="133">
        <f t="shared" si="650"/>
        <v>0</v>
      </c>
      <c r="N497" s="133">
        <f t="shared" si="650"/>
        <v>0.27997092000000001</v>
      </c>
      <c r="O497" s="133">
        <f t="shared" si="650"/>
        <v>0.91545559199999982</v>
      </c>
      <c r="P497" s="133">
        <f t="shared" si="650"/>
        <v>0.55944891600000002</v>
      </c>
      <c r="Q497" s="133">
        <f t="shared" si="650"/>
        <v>0</v>
      </c>
      <c r="R497" s="133">
        <f t="shared" si="650"/>
        <v>0</v>
      </c>
      <c r="S497" s="133">
        <f t="shared" si="650"/>
        <v>0.35600667599999991</v>
      </c>
      <c r="T497" s="133">
        <f t="shared" si="650"/>
        <v>0</v>
      </c>
      <c r="U497" s="133">
        <f t="shared" si="650"/>
        <v>0</v>
      </c>
      <c r="V497" s="133">
        <f t="shared" si="650"/>
        <v>0</v>
      </c>
      <c r="W497" s="133">
        <f t="shared" si="650"/>
        <v>0</v>
      </c>
      <c r="X497" s="133">
        <f t="shared" si="650"/>
        <v>0</v>
      </c>
      <c r="Y497" s="133">
        <f t="shared" si="650"/>
        <v>0</v>
      </c>
      <c r="Z497" s="133">
        <f t="shared" si="650"/>
        <v>0</v>
      </c>
      <c r="AA497" s="133">
        <f t="shared" si="650"/>
        <v>0</v>
      </c>
      <c r="AB497" s="133">
        <f t="shared" si="650"/>
        <v>0</v>
      </c>
      <c r="AC497" s="133">
        <f t="shared" si="650"/>
        <v>0</v>
      </c>
      <c r="AD497" s="133">
        <f t="shared" si="650"/>
        <v>12.515851480000002</v>
      </c>
      <c r="AE497" s="133">
        <f t="shared" si="650"/>
        <v>1.2843680099999999</v>
      </c>
      <c r="AF497" s="133">
        <f t="shared" si="650"/>
        <v>0.75438667999999987</v>
      </c>
      <c r="AG497" s="133">
        <f t="shared" si="650"/>
        <v>0</v>
      </c>
      <c r="AH497" s="133">
        <f t="shared" si="650"/>
        <v>0</v>
      </c>
      <c r="AI497" s="133">
        <f t="shared" si="650"/>
        <v>0.52998133000000003</v>
      </c>
      <c r="AJ497" s="133">
        <f t="shared" si="650"/>
        <v>0.69951653000000014</v>
      </c>
      <c r="AK497" s="133">
        <f t="shared" si="650"/>
        <v>0.46620742999999998</v>
      </c>
      <c r="AL497" s="133">
        <f t="shared" si="650"/>
        <v>0</v>
      </c>
      <c r="AM497" s="133">
        <f t="shared" si="650"/>
        <v>0</v>
      </c>
      <c r="AN497" s="133">
        <f t="shared" si="650"/>
        <v>0.23330909999999999</v>
      </c>
      <c r="AO497" s="133">
        <f t="shared" si="650"/>
        <v>0.58485147999999998</v>
      </c>
      <c r="AP497" s="133">
        <f t="shared" si="650"/>
        <v>0.28817925</v>
      </c>
      <c r="AQ497" s="133">
        <f t="shared" si="650"/>
        <v>0</v>
      </c>
      <c r="AR497" s="133">
        <f t="shared" si="650"/>
        <v>0</v>
      </c>
      <c r="AS497" s="133">
        <f t="shared" si="650"/>
        <v>0.29667222999999998</v>
      </c>
      <c r="AT497" s="133">
        <f t="shared" si="650"/>
        <v>0</v>
      </c>
      <c r="AU497" s="133">
        <f t="shared" si="650"/>
        <v>0</v>
      </c>
      <c r="AV497" s="133">
        <f t="shared" si="650"/>
        <v>0</v>
      </c>
      <c r="AW497" s="133">
        <f t="shared" si="650"/>
        <v>0</v>
      </c>
      <c r="AX497" s="133">
        <f t="shared" si="650"/>
        <v>0</v>
      </c>
      <c r="AY497" s="133">
        <f t="shared" si="650"/>
        <v>0</v>
      </c>
      <c r="AZ497" s="133">
        <f t="shared" si="650"/>
        <v>0</v>
      </c>
      <c r="BA497" s="133">
        <f t="shared" si="650"/>
        <v>0</v>
      </c>
      <c r="BB497" s="133">
        <f t="shared" si="650"/>
        <v>0</v>
      </c>
      <c r="BC497" s="133">
        <f t="shared" si="650"/>
        <v>0</v>
      </c>
    </row>
    <row r="498" spans="1:55" s="90" customFormat="1" ht="46.65" x14ac:dyDescent="0.3">
      <c r="A498" s="106" t="s">
        <v>1662</v>
      </c>
      <c r="B498" s="107" t="s">
        <v>940</v>
      </c>
      <c r="C498" s="108" t="s">
        <v>1401</v>
      </c>
      <c r="D498" s="73">
        <v>0.75776399999999999</v>
      </c>
      <c r="E498" s="73">
        <v>3.3724344000000003E-2</v>
      </c>
      <c r="F498" s="73">
        <v>0</v>
      </c>
      <c r="G498" s="73">
        <v>0</v>
      </c>
      <c r="H498" s="73">
        <v>0</v>
      </c>
      <c r="I498" s="73">
        <v>3.3724344000000003E-2</v>
      </c>
      <c r="J498" s="122">
        <f>VLOOKUP(C498,'[1]17'!$C$22:$N$926,8,0)</f>
        <v>1.4846183999999998E-2</v>
      </c>
      <c r="K498" s="122">
        <f>VLOOKUP(C498,'[1]17'!$C$22:$N$926,9,0)</f>
        <v>0</v>
      </c>
      <c r="L498" s="122">
        <f>VLOOKUP(C498,'[1]17'!$C$22:$N$926,10,0)</f>
        <v>0</v>
      </c>
      <c r="M498" s="122">
        <f>VLOOKUP(C498,'[1]17'!$C$22:$N$926,11,0)</f>
        <v>0</v>
      </c>
      <c r="N498" s="122">
        <f>VLOOKUP(C498,'[1]17'!$C$22:$N$926,12,0)</f>
        <v>1.4846184E-2</v>
      </c>
      <c r="O498" s="122">
        <f t="shared" ref="O498:O519" si="651">E498-J498</f>
        <v>1.8878160000000005E-2</v>
      </c>
      <c r="P498" s="122">
        <f t="shared" ref="P498:P519" si="652">F498-K498</f>
        <v>0</v>
      </c>
      <c r="Q498" s="122">
        <f t="shared" ref="Q498:Q519" si="653">G498-L498</f>
        <v>0</v>
      </c>
      <c r="R498" s="122">
        <f t="shared" ref="R498:R519" si="654">H498-M498</f>
        <v>0</v>
      </c>
      <c r="S498" s="122">
        <f t="shared" ref="S498:S519" si="655">I498-N498</f>
        <v>1.8878160000000005E-2</v>
      </c>
      <c r="T498" s="122"/>
      <c r="U498" s="122"/>
      <c r="V498" s="122"/>
      <c r="W498" s="122"/>
      <c r="X498" s="122"/>
      <c r="Y498" s="122"/>
      <c r="Z498" s="122"/>
      <c r="AA498" s="122"/>
      <c r="AB498" s="122"/>
      <c r="AC498" s="122"/>
      <c r="AD498" s="122">
        <v>0.6414700000000001</v>
      </c>
      <c r="AE498" s="73">
        <f t="shared" ref="AE498:AE519" si="656">AF498+AG498+AH498+AI498</f>
        <v>2.8103620000000003E-2</v>
      </c>
      <c r="AF498" s="73"/>
      <c r="AG498" s="73"/>
      <c r="AH498" s="73"/>
      <c r="AI498" s="73">
        <v>2.8103620000000003E-2</v>
      </c>
      <c r="AJ498" s="122">
        <f>VLOOKUP(C498,'[1]17'!$C$22:$AI$926,29,0)</f>
        <v>1.237182E-2</v>
      </c>
      <c r="AK498" s="122">
        <f>VLOOKUP(C498,'[1]17'!$C$22:$AI$926,30,0)</f>
        <v>0</v>
      </c>
      <c r="AL498" s="122">
        <f>VLOOKUP(C498,'[1]17'!$C$22:$AI$926,31,0)</f>
        <v>0</v>
      </c>
      <c r="AM498" s="122">
        <f>VLOOKUP(C498,'[1]17'!$C$22:$AI$926,32,0)</f>
        <v>0</v>
      </c>
      <c r="AN498" s="122">
        <f>VLOOKUP(C498,'[1]17'!$C$22:$AI$926,33,0)</f>
        <v>1.237182E-2</v>
      </c>
      <c r="AO498" s="122">
        <f t="shared" ref="AO498:AO519" si="657">AE498-AJ498</f>
        <v>1.5731800000000004E-2</v>
      </c>
      <c r="AP498" s="122">
        <f t="shared" ref="AP498:AP519" si="658">AF498-AK498</f>
        <v>0</v>
      </c>
      <c r="AQ498" s="122">
        <f t="shared" ref="AQ498:AQ519" si="659">AG498-AL498</f>
        <v>0</v>
      </c>
      <c r="AR498" s="122">
        <f t="shared" ref="AR498:AR519" si="660">AH498-AM498</f>
        <v>0</v>
      </c>
      <c r="AS498" s="122">
        <f t="shared" ref="AS498:AS519" si="661">AI498-AN498</f>
        <v>1.5731800000000004E-2</v>
      </c>
      <c r="AT498" s="122"/>
      <c r="AU498" s="122"/>
      <c r="AV498" s="122"/>
      <c r="AW498" s="122"/>
      <c r="AX498" s="122"/>
      <c r="AY498" s="122"/>
      <c r="AZ498" s="122"/>
      <c r="BA498" s="122"/>
      <c r="BB498" s="122"/>
      <c r="BC498" s="122"/>
    </row>
    <row r="499" spans="1:55" s="90" customFormat="1" ht="46.65" x14ac:dyDescent="0.3">
      <c r="A499" s="106" t="s">
        <v>1662</v>
      </c>
      <c r="B499" s="107" t="s">
        <v>941</v>
      </c>
      <c r="C499" s="108" t="s">
        <v>1402</v>
      </c>
      <c r="D499" s="73">
        <v>0.43420799999999998</v>
      </c>
      <c r="E499" s="73">
        <v>1.9324416000000001E-2</v>
      </c>
      <c r="F499" s="73">
        <v>0</v>
      </c>
      <c r="G499" s="73">
        <v>0</v>
      </c>
      <c r="H499" s="73">
        <v>0</v>
      </c>
      <c r="I499" s="73">
        <v>1.9324416000000001E-2</v>
      </c>
      <c r="J499" s="122">
        <f>VLOOKUP(C499,'[1]17'!$C$22:$N$926,8,0)</f>
        <v>8.5070160000000009E-3</v>
      </c>
      <c r="K499" s="122">
        <f>VLOOKUP(C499,'[1]17'!$C$22:$N$926,9,0)</f>
        <v>0</v>
      </c>
      <c r="L499" s="122">
        <f>VLOOKUP(C499,'[1]17'!$C$22:$N$926,10,0)</f>
        <v>0</v>
      </c>
      <c r="M499" s="122">
        <f>VLOOKUP(C499,'[1]17'!$C$22:$N$926,11,0)</f>
        <v>0</v>
      </c>
      <c r="N499" s="122">
        <f>VLOOKUP(C499,'[1]17'!$C$22:$N$926,12,0)</f>
        <v>8.5070159999999992E-3</v>
      </c>
      <c r="O499" s="122">
        <f t="shared" si="651"/>
        <v>1.08174E-2</v>
      </c>
      <c r="P499" s="122">
        <f t="shared" si="652"/>
        <v>0</v>
      </c>
      <c r="Q499" s="122">
        <f t="shared" si="653"/>
        <v>0</v>
      </c>
      <c r="R499" s="122">
        <f t="shared" si="654"/>
        <v>0</v>
      </c>
      <c r="S499" s="122">
        <f t="shared" si="655"/>
        <v>1.0817400000000001E-2</v>
      </c>
      <c r="T499" s="122"/>
      <c r="U499" s="122"/>
      <c r="V499" s="122"/>
      <c r="W499" s="122"/>
      <c r="X499" s="122"/>
      <c r="Y499" s="122"/>
      <c r="Z499" s="122"/>
      <c r="AA499" s="122"/>
      <c r="AB499" s="122"/>
      <c r="AC499" s="122"/>
      <c r="AD499" s="122">
        <v>0.37184000000000006</v>
      </c>
      <c r="AE499" s="73">
        <f t="shared" si="656"/>
        <v>1.6103680000000002E-2</v>
      </c>
      <c r="AF499" s="73"/>
      <c r="AG499" s="73"/>
      <c r="AH499" s="73"/>
      <c r="AI499" s="73">
        <v>1.6103680000000002E-2</v>
      </c>
      <c r="AJ499" s="122">
        <f>VLOOKUP(C499,'[1]17'!$C$22:$AI$926,29,0)</f>
        <v>7.0891800000000005E-3</v>
      </c>
      <c r="AK499" s="122">
        <f>VLOOKUP(C499,'[1]17'!$C$22:$AI$926,30,0)</f>
        <v>0</v>
      </c>
      <c r="AL499" s="122">
        <f>VLOOKUP(C499,'[1]17'!$C$22:$AI$926,31,0)</f>
        <v>0</v>
      </c>
      <c r="AM499" s="122">
        <f>VLOOKUP(C499,'[1]17'!$C$22:$AI$926,32,0)</f>
        <v>0</v>
      </c>
      <c r="AN499" s="122">
        <f>VLOOKUP(C499,'[1]17'!$C$22:$AI$926,33,0)</f>
        <v>7.0891799999999996E-3</v>
      </c>
      <c r="AO499" s="122">
        <f t="shared" si="657"/>
        <v>9.0145000000000017E-3</v>
      </c>
      <c r="AP499" s="122">
        <f t="shared" si="658"/>
        <v>0</v>
      </c>
      <c r="AQ499" s="122">
        <f t="shared" si="659"/>
        <v>0</v>
      </c>
      <c r="AR499" s="122">
        <f t="shared" si="660"/>
        <v>0</v>
      </c>
      <c r="AS499" s="122">
        <f t="shared" si="661"/>
        <v>9.0145000000000017E-3</v>
      </c>
      <c r="AT499" s="122"/>
      <c r="AU499" s="122"/>
      <c r="AV499" s="122"/>
      <c r="AW499" s="122"/>
      <c r="AX499" s="122"/>
      <c r="AY499" s="122"/>
      <c r="AZ499" s="122"/>
      <c r="BA499" s="122"/>
      <c r="BB499" s="122"/>
      <c r="BC499" s="122"/>
    </row>
    <row r="500" spans="1:55" s="90" customFormat="1" ht="46.65" x14ac:dyDescent="0.3">
      <c r="A500" s="106" t="s">
        <v>1662</v>
      </c>
      <c r="B500" s="107" t="s">
        <v>942</v>
      </c>
      <c r="C500" s="108" t="s">
        <v>1403</v>
      </c>
      <c r="D500" s="73">
        <v>0.43420799999999998</v>
      </c>
      <c r="E500" s="73">
        <v>1.9324416000000001E-2</v>
      </c>
      <c r="F500" s="73">
        <v>0</v>
      </c>
      <c r="G500" s="73">
        <v>0</v>
      </c>
      <c r="H500" s="73">
        <v>0</v>
      </c>
      <c r="I500" s="73">
        <v>1.9324416000000001E-2</v>
      </c>
      <c r="J500" s="122">
        <f>VLOOKUP(C500,'[1]17'!$C$22:$N$926,8,0)</f>
        <v>8.5070160000000009E-3</v>
      </c>
      <c r="K500" s="122">
        <f>VLOOKUP(C500,'[1]17'!$C$22:$N$926,9,0)</f>
        <v>0</v>
      </c>
      <c r="L500" s="122">
        <f>VLOOKUP(C500,'[1]17'!$C$22:$N$926,10,0)</f>
        <v>0</v>
      </c>
      <c r="M500" s="122">
        <f>VLOOKUP(C500,'[1]17'!$C$22:$N$926,11,0)</f>
        <v>0</v>
      </c>
      <c r="N500" s="122">
        <f>VLOOKUP(C500,'[1]17'!$C$22:$N$926,12,0)</f>
        <v>8.5070159999999992E-3</v>
      </c>
      <c r="O500" s="122">
        <f t="shared" si="651"/>
        <v>1.08174E-2</v>
      </c>
      <c r="P500" s="122">
        <f t="shared" si="652"/>
        <v>0</v>
      </c>
      <c r="Q500" s="122">
        <f t="shared" si="653"/>
        <v>0</v>
      </c>
      <c r="R500" s="122">
        <f t="shared" si="654"/>
        <v>0</v>
      </c>
      <c r="S500" s="122">
        <f t="shared" si="655"/>
        <v>1.0817400000000001E-2</v>
      </c>
      <c r="T500" s="122"/>
      <c r="U500" s="122"/>
      <c r="V500" s="122"/>
      <c r="W500" s="122"/>
      <c r="X500" s="122"/>
      <c r="Y500" s="122"/>
      <c r="Z500" s="122"/>
      <c r="AA500" s="122"/>
      <c r="AB500" s="122"/>
      <c r="AC500" s="122"/>
      <c r="AD500" s="122">
        <v>0.37184000000000006</v>
      </c>
      <c r="AE500" s="73">
        <f t="shared" si="656"/>
        <v>1.6103680000000002E-2</v>
      </c>
      <c r="AF500" s="73"/>
      <c r="AG500" s="73"/>
      <c r="AH500" s="73"/>
      <c r="AI500" s="73">
        <v>1.6103680000000002E-2</v>
      </c>
      <c r="AJ500" s="122">
        <f>VLOOKUP(C500,'[1]17'!$C$22:$AI$926,29,0)</f>
        <v>7.0891800000000005E-3</v>
      </c>
      <c r="AK500" s="122">
        <f>VLOOKUP(C500,'[1]17'!$C$22:$AI$926,30,0)</f>
        <v>0</v>
      </c>
      <c r="AL500" s="122">
        <f>VLOOKUP(C500,'[1]17'!$C$22:$AI$926,31,0)</f>
        <v>0</v>
      </c>
      <c r="AM500" s="122">
        <f>VLOOKUP(C500,'[1]17'!$C$22:$AI$926,32,0)</f>
        <v>0</v>
      </c>
      <c r="AN500" s="122">
        <f>VLOOKUP(C500,'[1]17'!$C$22:$AI$926,33,0)</f>
        <v>7.0891799999999996E-3</v>
      </c>
      <c r="AO500" s="122">
        <f t="shared" si="657"/>
        <v>9.0145000000000017E-3</v>
      </c>
      <c r="AP500" s="122">
        <f t="shared" si="658"/>
        <v>0</v>
      </c>
      <c r="AQ500" s="122">
        <f t="shared" si="659"/>
        <v>0</v>
      </c>
      <c r="AR500" s="122">
        <f t="shared" si="660"/>
        <v>0</v>
      </c>
      <c r="AS500" s="122">
        <f t="shared" si="661"/>
        <v>9.0145000000000017E-3</v>
      </c>
      <c r="AT500" s="122"/>
      <c r="AU500" s="122"/>
      <c r="AV500" s="122"/>
      <c r="AW500" s="122"/>
      <c r="AX500" s="122"/>
      <c r="AY500" s="122"/>
      <c r="AZ500" s="122"/>
      <c r="BA500" s="122"/>
      <c r="BB500" s="122"/>
      <c r="BC500" s="122"/>
    </row>
    <row r="501" spans="1:55" s="90" customFormat="1" ht="46.65" x14ac:dyDescent="0.3">
      <c r="A501" s="106" t="s">
        <v>1662</v>
      </c>
      <c r="B501" s="107" t="s">
        <v>943</v>
      </c>
      <c r="C501" s="108" t="s">
        <v>1404</v>
      </c>
      <c r="D501" s="73">
        <v>0.80640000000000001</v>
      </c>
      <c r="E501" s="73">
        <v>3.5888891999999999E-2</v>
      </c>
      <c r="F501" s="73">
        <v>0</v>
      </c>
      <c r="G501" s="73">
        <v>0</v>
      </c>
      <c r="H501" s="73">
        <v>0</v>
      </c>
      <c r="I501" s="73">
        <v>3.5888891999999999E-2</v>
      </c>
      <c r="J501" s="122">
        <f>VLOOKUP(C501,'[1]17'!$C$22:$N$926,8,0)</f>
        <v>1.5799043999999998E-2</v>
      </c>
      <c r="K501" s="122">
        <f>VLOOKUP(C501,'[1]17'!$C$22:$N$926,9,0)</f>
        <v>0</v>
      </c>
      <c r="L501" s="122">
        <f>VLOOKUP(C501,'[1]17'!$C$22:$N$926,10,0)</f>
        <v>0</v>
      </c>
      <c r="M501" s="122">
        <f>VLOOKUP(C501,'[1]17'!$C$22:$N$926,11,0)</f>
        <v>0</v>
      </c>
      <c r="N501" s="122">
        <f>VLOOKUP(C501,'[1]17'!$C$22:$N$926,12,0)</f>
        <v>1.5799043999999998E-2</v>
      </c>
      <c r="O501" s="122">
        <f t="shared" si="651"/>
        <v>2.0089848E-2</v>
      </c>
      <c r="P501" s="122">
        <f t="shared" si="652"/>
        <v>0</v>
      </c>
      <c r="Q501" s="122">
        <f t="shared" si="653"/>
        <v>0</v>
      </c>
      <c r="R501" s="122">
        <f t="shared" si="654"/>
        <v>0</v>
      </c>
      <c r="S501" s="122">
        <f t="shared" si="655"/>
        <v>2.0089848E-2</v>
      </c>
      <c r="T501" s="122"/>
      <c r="U501" s="122"/>
      <c r="V501" s="122"/>
      <c r="W501" s="122"/>
      <c r="X501" s="122"/>
      <c r="Y501" s="122"/>
      <c r="Z501" s="122"/>
      <c r="AA501" s="122"/>
      <c r="AB501" s="122"/>
      <c r="AC501" s="122"/>
      <c r="AD501" s="122">
        <v>0.68199999999999994</v>
      </c>
      <c r="AE501" s="73">
        <f t="shared" si="656"/>
        <v>2.9907409999999999E-2</v>
      </c>
      <c r="AF501" s="73"/>
      <c r="AG501" s="73"/>
      <c r="AH501" s="73"/>
      <c r="AI501" s="73">
        <v>2.9907409999999999E-2</v>
      </c>
      <c r="AJ501" s="122">
        <f>VLOOKUP(C501,'[1]17'!$C$22:$AI$926,29,0)</f>
        <v>1.316587E-2</v>
      </c>
      <c r="AK501" s="122">
        <f>VLOOKUP(C501,'[1]17'!$C$22:$AI$926,30,0)</f>
        <v>0</v>
      </c>
      <c r="AL501" s="122">
        <f>VLOOKUP(C501,'[1]17'!$C$22:$AI$926,31,0)</f>
        <v>0</v>
      </c>
      <c r="AM501" s="122">
        <f>VLOOKUP(C501,'[1]17'!$C$22:$AI$926,32,0)</f>
        <v>0</v>
      </c>
      <c r="AN501" s="122">
        <f>VLOOKUP(C501,'[1]17'!$C$22:$AI$926,33,0)</f>
        <v>1.3165869999999998E-2</v>
      </c>
      <c r="AO501" s="122">
        <f t="shared" si="657"/>
        <v>1.6741539999999999E-2</v>
      </c>
      <c r="AP501" s="122">
        <f t="shared" si="658"/>
        <v>0</v>
      </c>
      <c r="AQ501" s="122">
        <f t="shared" si="659"/>
        <v>0</v>
      </c>
      <c r="AR501" s="122">
        <f t="shared" si="660"/>
        <v>0</v>
      </c>
      <c r="AS501" s="122">
        <f t="shared" si="661"/>
        <v>1.6741539999999999E-2</v>
      </c>
      <c r="AT501" s="122"/>
      <c r="AU501" s="122"/>
      <c r="AV501" s="122"/>
      <c r="AW501" s="122"/>
      <c r="AX501" s="122"/>
      <c r="AY501" s="122"/>
      <c r="AZ501" s="122"/>
      <c r="BA501" s="122"/>
      <c r="BB501" s="122"/>
      <c r="BC501" s="122"/>
    </row>
    <row r="502" spans="1:55" s="90" customFormat="1" ht="46.65" x14ac:dyDescent="0.3">
      <c r="A502" s="106" t="s">
        <v>1662</v>
      </c>
      <c r="B502" s="107" t="s">
        <v>944</v>
      </c>
      <c r="C502" s="108" t="s">
        <v>1405</v>
      </c>
      <c r="D502" s="73">
        <v>0.8238621599999999</v>
      </c>
      <c r="E502" s="73">
        <v>3.6666035999999992E-2</v>
      </c>
      <c r="F502" s="73">
        <v>0</v>
      </c>
      <c r="G502" s="73">
        <v>0</v>
      </c>
      <c r="H502" s="73">
        <v>0</v>
      </c>
      <c r="I502" s="73">
        <v>3.6666035999999992E-2</v>
      </c>
      <c r="J502" s="122">
        <f>VLOOKUP(C502,'[1]17'!$C$22:$N$926,8,0)</f>
        <v>1.6141164E-2</v>
      </c>
      <c r="K502" s="122">
        <f>VLOOKUP(C502,'[1]17'!$C$22:$N$926,9,0)</f>
        <v>0</v>
      </c>
      <c r="L502" s="122">
        <f>VLOOKUP(C502,'[1]17'!$C$22:$N$926,10,0)</f>
        <v>0</v>
      </c>
      <c r="M502" s="122">
        <f>VLOOKUP(C502,'[1]17'!$C$22:$N$926,11,0)</f>
        <v>0</v>
      </c>
      <c r="N502" s="122">
        <f>VLOOKUP(C502,'[1]17'!$C$22:$N$926,12,0)</f>
        <v>1.6141164E-2</v>
      </c>
      <c r="O502" s="122">
        <f t="shared" si="651"/>
        <v>2.0524871999999993E-2</v>
      </c>
      <c r="P502" s="122">
        <f t="shared" si="652"/>
        <v>0</v>
      </c>
      <c r="Q502" s="122">
        <f t="shared" si="653"/>
        <v>0</v>
      </c>
      <c r="R502" s="122">
        <f t="shared" si="654"/>
        <v>0</v>
      </c>
      <c r="S502" s="122">
        <f t="shared" si="655"/>
        <v>2.0524871999999993E-2</v>
      </c>
      <c r="T502" s="122"/>
      <c r="U502" s="122"/>
      <c r="V502" s="122"/>
      <c r="W502" s="122"/>
      <c r="X502" s="122"/>
      <c r="Y502" s="122"/>
      <c r="Z502" s="122"/>
      <c r="AA502" s="122"/>
      <c r="AB502" s="122"/>
      <c r="AC502" s="122"/>
      <c r="AD502" s="122">
        <v>0.75520697999999997</v>
      </c>
      <c r="AE502" s="73">
        <f t="shared" si="656"/>
        <v>3.0555029999999993E-2</v>
      </c>
      <c r="AF502" s="73"/>
      <c r="AG502" s="73"/>
      <c r="AH502" s="73"/>
      <c r="AI502" s="73">
        <v>3.0555029999999993E-2</v>
      </c>
      <c r="AJ502" s="122">
        <f>VLOOKUP(C502,'[1]17'!$C$22:$AI$926,29,0)</f>
        <v>1.345097E-2</v>
      </c>
      <c r="AK502" s="122">
        <f>VLOOKUP(C502,'[1]17'!$C$22:$AI$926,30,0)</f>
        <v>0</v>
      </c>
      <c r="AL502" s="122">
        <f>VLOOKUP(C502,'[1]17'!$C$22:$AI$926,31,0)</f>
        <v>0</v>
      </c>
      <c r="AM502" s="122">
        <f>VLOOKUP(C502,'[1]17'!$C$22:$AI$926,32,0)</f>
        <v>0</v>
      </c>
      <c r="AN502" s="122">
        <f>VLOOKUP(C502,'[1]17'!$C$22:$AI$926,33,0)</f>
        <v>1.345097E-2</v>
      </c>
      <c r="AO502" s="122">
        <f t="shared" si="657"/>
        <v>1.7104059999999994E-2</v>
      </c>
      <c r="AP502" s="122">
        <f t="shared" si="658"/>
        <v>0</v>
      </c>
      <c r="AQ502" s="122">
        <f t="shared" si="659"/>
        <v>0</v>
      </c>
      <c r="AR502" s="122">
        <f t="shared" si="660"/>
        <v>0</v>
      </c>
      <c r="AS502" s="122">
        <f t="shared" si="661"/>
        <v>1.7104059999999994E-2</v>
      </c>
      <c r="AT502" s="122"/>
      <c r="AU502" s="122"/>
      <c r="AV502" s="122"/>
      <c r="AW502" s="122"/>
      <c r="AX502" s="122"/>
      <c r="AY502" s="122"/>
      <c r="AZ502" s="122"/>
      <c r="BA502" s="122"/>
      <c r="BB502" s="122"/>
      <c r="BC502" s="122"/>
    </row>
    <row r="503" spans="1:55" s="90" customFormat="1" ht="46.65" x14ac:dyDescent="0.3">
      <c r="A503" s="106" t="s">
        <v>1662</v>
      </c>
      <c r="B503" s="107" t="s">
        <v>945</v>
      </c>
      <c r="C503" s="108" t="s">
        <v>1406</v>
      </c>
      <c r="D503" s="73">
        <v>0.42332040000000004</v>
      </c>
      <c r="E503" s="73">
        <v>1.883988E-2</v>
      </c>
      <c r="F503" s="73">
        <v>0</v>
      </c>
      <c r="G503" s="73">
        <v>0</v>
      </c>
      <c r="H503" s="73">
        <v>0</v>
      </c>
      <c r="I503" s="73">
        <v>1.883988E-2</v>
      </c>
      <c r="J503" s="122">
        <f>VLOOKUP(C503,'[1]17'!$C$22:$N$926,8,0)</f>
        <v>8.2937159999999996E-3</v>
      </c>
      <c r="K503" s="122">
        <f>VLOOKUP(C503,'[1]17'!$C$22:$N$926,9,0)</f>
        <v>0</v>
      </c>
      <c r="L503" s="122">
        <f>VLOOKUP(C503,'[1]17'!$C$22:$N$926,10,0)</f>
        <v>0</v>
      </c>
      <c r="M503" s="122">
        <f>VLOOKUP(C503,'[1]17'!$C$22:$N$926,11,0)</f>
        <v>0</v>
      </c>
      <c r="N503" s="122">
        <f>VLOOKUP(C503,'[1]17'!$C$22:$N$926,12,0)</f>
        <v>8.2937159999999996E-3</v>
      </c>
      <c r="O503" s="122">
        <f t="shared" si="651"/>
        <v>1.0546164E-2</v>
      </c>
      <c r="P503" s="122">
        <f t="shared" si="652"/>
        <v>0</v>
      </c>
      <c r="Q503" s="122">
        <f t="shared" si="653"/>
        <v>0</v>
      </c>
      <c r="R503" s="122">
        <f t="shared" si="654"/>
        <v>0</v>
      </c>
      <c r="S503" s="122">
        <f t="shared" si="655"/>
        <v>1.0546164E-2</v>
      </c>
      <c r="T503" s="122"/>
      <c r="U503" s="122"/>
      <c r="V503" s="122"/>
      <c r="W503" s="122"/>
      <c r="X503" s="122"/>
      <c r="Y503" s="122"/>
      <c r="Z503" s="122"/>
      <c r="AA503" s="122"/>
      <c r="AB503" s="122"/>
      <c r="AC503" s="122"/>
      <c r="AD503" s="122">
        <v>0.3880437000000001</v>
      </c>
      <c r="AE503" s="73">
        <f t="shared" si="656"/>
        <v>1.5699899999999999E-2</v>
      </c>
      <c r="AF503" s="73"/>
      <c r="AG503" s="73"/>
      <c r="AH503" s="73"/>
      <c r="AI503" s="73">
        <v>1.5699899999999999E-2</v>
      </c>
      <c r="AJ503" s="122">
        <f>VLOOKUP(C503,'[1]17'!$C$22:$AI$926,29,0)</f>
        <v>6.9114300000000005E-3</v>
      </c>
      <c r="AK503" s="122">
        <f>VLOOKUP(C503,'[1]17'!$C$22:$AI$926,30,0)</f>
        <v>0</v>
      </c>
      <c r="AL503" s="122">
        <f>VLOOKUP(C503,'[1]17'!$C$22:$AI$926,31,0)</f>
        <v>0</v>
      </c>
      <c r="AM503" s="122">
        <f>VLOOKUP(C503,'[1]17'!$C$22:$AI$926,32,0)</f>
        <v>0</v>
      </c>
      <c r="AN503" s="122">
        <f>VLOOKUP(C503,'[1]17'!$C$22:$AI$926,33,0)</f>
        <v>6.9114300000000005E-3</v>
      </c>
      <c r="AO503" s="122">
        <f t="shared" si="657"/>
        <v>8.7884699999999996E-3</v>
      </c>
      <c r="AP503" s="122">
        <f t="shared" si="658"/>
        <v>0</v>
      </c>
      <c r="AQ503" s="122">
        <f t="shared" si="659"/>
        <v>0</v>
      </c>
      <c r="AR503" s="122">
        <f t="shared" si="660"/>
        <v>0</v>
      </c>
      <c r="AS503" s="122">
        <f t="shared" si="661"/>
        <v>8.7884699999999996E-3</v>
      </c>
      <c r="AT503" s="122"/>
      <c r="AU503" s="122"/>
      <c r="AV503" s="122"/>
      <c r="AW503" s="122"/>
      <c r="AX503" s="122"/>
      <c r="AY503" s="122"/>
      <c r="AZ503" s="122"/>
      <c r="BA503" s="122"/>
      <c r="BB503" s="122"/>
      <c r="BC503" s="122"/>
    </row>
    <row r="504" spans="1:55" s="90" customFormat="1" ht="46.65" x14ac:dyDescent="0.3">
      <c r="A504" s="106" t="s">
        <v>1662</v>
      </c>
      <c r="B504" s="107" t="s">
        <v>946</v>
      </c>
      <c r="C504" s="108" t="s">
        <v>1407</v>
      </c>
      <c r="D504" s="73">
        <v>0.73251504000000001</v>
      </c>
      <c r="E504" s="73">
        <v>3.2600603999999998E-2</v>
      </c>
      <c r="F504" s="73">
        <v>0</v>
      </c>
      <c r="G504" s="73">
        <v>0</v>
      </c>
      <c r="H504" s="73">
        <v>0</v>
      </c>
      <c r="I504" s="73">
        <v>3.2600603999999998E-2</v>
      </c>
      <c r="J504" s="122">
        <f>VLOOKUP(C504,'[1]17'!$C$22:$N$926,8,0)</f>
        <v>1.435146E-2</v>
      </c>
      <c r="K504" s="122">
        <f>VLOOKUP(C504,'[1]17'!$C$22:$N$926,9,0)</f>
        <v>0</v>
      </c>
      <c r="L504" s="122">
        <f>VLOOKUP(C504,'[1]17'!$C$22:$N$926,10,0)</f>
        <v>0</v>
      </c>
      <c r="M504" s="122">
        <f>VLOOKUP(C504,'[1]17'!$C$22:$N$926,11,0)</f>
        <v>0</v>
      </c>
      <c r="N504" s="122">
        <f>VLOOKUP(C504,'[1]17'!$C$22:$N$926,12,0)</f>
        <v>1.4351459999999998E-2</v>
      </c>
      <c r="O504" s="122">
        <f t="shared" si="651"/>
        <v>1.8249143999999998E-2</v>
      </c>
      <c r="P504" s="122">
        <f t="shared" si="652"/>
        <v>0</v>
      </c>
      <c r="Q504" s="122">
        <f t="shared" si="653"/>
        <v>0</v>
      </c>
      <c r="R504" s="122">
        <f t="shared" si="654"/>
        <v>0</v>
      </c>
      <c r="S504" s="122">
        <f t="shared" si="655"/>
        <v>1.8249144000000002E-2</v>
      </c>
      <c r="T504" s="122"/>
      <c r="U504" s="122"/>
      <c r="V504" s="122"/>
      <c r="W504" s="122"/>
      <c r="X504" s="122"/>
      <c r="Y504" s="122"/>
      <c r="Z504" s="122"/>
      <c r="AA504" s="122"/>
      <c r="AB504" s="122"/>
      <c r="AC504" s="122"/>
      <c r="AD504" s="122">
        <v>0.67147212000000001</v>
      </c>
      <c r="AE504" s="73">
        <f t="shared" si="656"/>
        <v>2.7167170000000001E-2</v>
      </c>
      <c r="AF504" s="73"/>
      <c r="AG504" s="73"/>
      <c r="AH504" s="73"/>
      <c r="AI504" s="73">
        <v>2.7167170000000001E-2</v>
      </c>
      <c r="AJ504" s="122">
        <f>VLOOKUP(C504,'[1]17'!$C$22:$AI$926,29,0)</f>
        <v>1.1959549999999999E-2</v>
      </c>
      <c r="AK504" s="122">
        <f>VLOOKUP(C504,'[1]17'!$C$22:$AI$926,30,0)</f>
        <v>0</v>
      </c>
      <c r="AL504" s="122">
        <f>VLOOKUP(C504,'[1]17'!$C$22:$AI$926,31,0)</f>
        <v>0</v>
      </c>
      <c r="AM504" s="122">
        <f>VLOOKUP(C504,'[1]17'!$C$22:$AI$926,32,0)</f>
        <v>0</v>
      </c>
      <c r="AN504" s="122">
        <f>VLOOKUP(C504,'[1]17'!$C$22:$AI$926,33,0)</f>
        <v>1.1959549999999999E-2</v>
      </c>
      <c r="AO504" s="122">
        <f t="shared" si="657"/>
        <v>1.5207620000000002E-2</v>
      </c>
      <c r="AP504" s="122">
        <f t="shared" si="658"/>
        <v>0</v>
      </c>
      <c r="AQ504" s="122">
        <f t="shared" si="659"/>
        <v>0</v>
      </c>
      <c r="AR504" s="122">
        <f t="shared" si="660"/>
        <v>0</v>
      </c>
      <c r="AS504" s="122">
        <f t="shared" si="661"/>
        <v>1.5207620000000002E-2</v>
      </c>
      <c r="AT504" s="122"/>
      <c r="AU504" s="122"/>
      <c r="AV504" s="122"/>
      <c r="AW504" s="122"/>
      <c r="AX504" s="122"/>
      <c r="AY504" s="122"/>
      <c r="AZ504" s="122"/>
      <c r="BA504" s="122"/>
      <c r="BB504" s="122"/>
      <c r="BC504" s="122"/>
    </row>
    <row r="505" spans="1:55" s="90" customFormat="1" ht="46.65" x14ac:dyDescent="0.3">
      <c r="A505" s="106" t="s">
        <v>1662</v>
      </c>
      <c r="B505" s="107" t="s">
        <v>947</v>
      </c>
      <c r="C505" s="108" t="s">
        <v>1408</v>
      </c>
      <c r="D505" s="73">
        <v>1.13766072</v>
      </c>
      <c r="E505" s="73">
        <v>5.0631648000000001E-2</v>
      </c>
      <c r="F505" s="73">
        <v>0</v>
      </c>
      <c r="G505" s="73">
        <v>0</v>
      </c>
      <c r="H505" s="73">
        <v>0</v>
      </c>
      <c r="I505" s="73">
        <v>5.0631648000000001E-2</v>
      </c>
      <c r="J505" s="122">
        <f>VLOOKUP(C505,'[1]17'!$C$22:$N$926,8,0)</f>
        <v>2.2289123999999997E-2</v>
      </c>
      <c r="K505" s="122">
        <f>VLOOKUP(C505,'[1]17'!$C$22:$N$926,9,0)</f>
        <v>0</v>
      </c>
      <c r="L505" s="122">
        <f>VLOOKUP(C505,'[1]17'!$C$22:$N$926,10,0)</f>
        <v>0</v>
      </c>
      <c r="M505" s="122">
        <f>VLOOKUP(C505,'[1]17'!$C$22:$N$926,11,0)</f>
        <v>0</v>
      </c>
      <c r="N505" s="122">
        <f>VLOOKUP(C505,'[1]17'!$C$22:$N$926,12,0)</f>
        <v>2.2289123999999997E-2</v>
      </c>
      <c r="O505" s="122">
        <f t="shared" si="651"/>
        <v>2.8342524000000004E-2</v>
      </c>
      <c r="P505" s="122">
        <f t="shared" si="652"/>
        <v>0</v>
      </c>
      <c r="Q505" s="122">
        <f t="shared" si="653"/>
        <v>0</v>
      </c>
      <c r="R505" s="122">
        <f t="shared" si="654"/>
        <v>0</v>
      </c>
      <c r="S505" s="122">
        <f t="shared" si="655"/>
        <v>2.8342524000000004E-2</v>
      </c>
      <c r="T505" s="122"/>
      <c r="U505" s="122"/>
      <c r="V505" s="122"/>
      <c r="W505" s="122"/>
      <c r="X505" s="122"/>
      <c r="Y505" s="122"/>
      <c r="Z505" s="122"/>
      <c r="AA505" s="122"/>
      <c r="AB505" s="122"/>
      <c r="AC505" s="122"/>
      <c r="AD505" s="122">
        <v>1.0428556599999999</v>
      </c>
      <c r="AE505" s="73">
        <f t="shared" si="656"/>
        <v>4.2193040000000001E-2</v>
      </c>
      <c r="AF505" s="73"/>
      <c r="AG505" s="73"/>
      <c r="AH505" s="73"/>
      <c r="AI505" s="73">
        <v>4.2193040000000001E-2</v>
      </c>
      <c r="AJ505" s="122">
        <f>VLOOKUP(C505,'[1]17'!$C$22:$AI$926,29,0)</f>
        <v>1.857427E-2</v>
      </c>
      <c r="AK505" s="122">
        <f>VLOOKUP(C505,'[1]17'!$C$22:$AI$926,30,0)</f>
        <v>0</v>
      </c>
      <c r="AL505" s="122">
        <f>VLOOKUP(C505,'[1]17'!$C$22:$AI$926,31,0)</f>
        <v>0</v>
      </c>
      <c r="AM505" s="122">
        <f>VLOOKUP(C505,'[1]17'!$C$22:$AI$926,32,0)</f>
        <v>0</v>
      </c>
      <c r="AN505" s="122">
        <f>VLOOKUP(C505,'[1]17'!$C$22:$AI$926,33,0)</f>
        <v>1.8574269999999997E-2</v>
      </c>
      <c r="AO505" s="122">
        <f t="shared" si="657"/>
        <v>2.3618770000000001E-2</v>
      </c>
      <c r="AP505" s="122">
        <f t="shared" si="658"/>
        <v>0</v>
      </c>
      <c r="AQ505" s="122">
        <f t="shared" si="659"/>
        <v>0</v>
      </c>
      <c r="AR505" s="122">
        <f t="shared" si="660"/>
        <v>0</v>
      </c>
      <c r="AS505" s="122">
        <f t="shared" si="661"/>
        <v>2.3618770000000004E-2</v>
      </c>
      <c r="AT505" s="122"/>
      <c r="AU505" s="122"/>
      <c r="AV505" s="122"/>
      <c r="AW505" s="122"/>
      <c r="AX505" s="122"/>
      <c r="AY505" s="122"/>
      <c r="AZ505" s="122"/>
      <c r="BA505" s="122"/>
      <c r="BB505" s="122"/>
      <c r="BC505" s="122"/>
    </row>
    <row r="506" spans="1:55" s="90" customFormat="1" ht="62.2" x14ac:dyDescent="0.3">
      <c r="A506" s="106" t="s">
        <v>1662</v>
      </c>
      <c r="B506" s="107" t="s">
        <v>948</v>
      </c>
      <c r="C506" s="108" t="s">
        <v>1409</v>
      </c>
      <c r="D506" s="73">
        <v>0.86955408000000001</v>
      </c>
      <c r="E506" s="73">
        <v>3.8699555999999989E-2</v>
      </c>
      <c r="F506" s="73">
        <v>0</v>
      </c>
      <c r="G506" s="73">
        <v>0</v>
      </c>
      <c r="H506" s="73">
        <v>0</v>
      </c>
      <c r="I506" s="73">
        <v>3.8699555999999989E-2</v>
      </c>
      <c r="J506" s="122">
        <f>VLOOKUP(C506,'[1]17'!$C$22:$N$926,8,0)</f>
        <v>1.7036363999999998E-2</v>
      </c>
      <c r="K506" s="122">
        <f>VLOOKUP(C506,'[1]17'!$C$22:$N$926,9,0)</f>
        <v>0</v>
      </c>
      <c r="L506" s="122">
        <f>VLOOKUP(C506,'[1]17'!$C$22:$N$926,10,0)</f>
        <v>0</v>
      </c>
      <c r="M506" s="122">
        <f>VLOOKUP(C506,'[1]17'!$C$22:$N$926,11,0)</f>
        <v>0</v>
      </c>
      <c r="N506" s="122">
        <f>VLOOKUP(C506,'[1]17'!$C$22:$N$926,12,0)</f>
        <v>1.7036363999999998E-2</v>
      </c>
      <c r="O506" s="122">
        <f t="shared" si="651"/>
        <v>2.1663191999999991E-2</v>
      </c>
      <c r="P506" s="122">
        <f t="shared" si="652"/>
        <v>0</v>
      </c>
      <c r="Q506" s="122">
        <f t="shared" si="653"/>
        <v>0</v>
      </c>
      <c r="R506" s="122">
        <f t="shared" si="654"/>
        <v>0</v>
      </c>
      <c r="S506" s="122">
        <f t="shared" si="655"/>
        <v>2.1663191999999991E-2</v>
      </c>
      <c r="T506" s="122"/>
      <c r="U506" s="122"/>
      <c r="V506" s="122"/>
      <c r="W506" s="122"/>
      <c r="X506" s="122"/>
      <c r="Y506" s="122"/>
      <c r="Z506" s="122"/>
      <c r="AA506" s="122"/>
      <c r="AB506" s="122"/>
      <c r="AC506" s="122"/>
      <c r="AD506" s="122">
        <v>0.79709124000000009</v>
      </c>
      <c r="AE506" s="73">
        <f t="shared" si="656"/>
        <v>3.2249629999999994E-2</v>
      </c>
      <c r="AF506" s="73"/>
      <c r="AG506" s="73"/>
      <c r="AH506" s="73"/>
      <c r="AI506" s="73">
        <v>3.2249629999999994E-2</v>
      </c>
      <c r="AJ506" s="122">
        <f>VLOOKUP(C506,'[1]17'!$C$22:$AI$926,29,0)</f>
        <v>1.4196969999999998E-2</v>
      </c>
      <c r="AK506" s="122">
        <f>VLOOKUP(C506,'[1]17'!$C$22:$AI$926,30,0)</f>
        <v>0</v>
      </c>
      <c r="AL506" s="122">
        <f>VLOOKUP(C506,'[1]17'!$C$22:$AI$926,31,0)</f>
        <v>0</v>
      </c>
      <c r="AM506" s="122">
        <f>VLOOKUP(C506,'[1]17'!$C$22:$AI$926,32,0)</f>
        <v>0</v>
      </c>
      <c r="AN506" s="122">
        <f>VLOOKUP(C506,'[1]17'!$C$22:$AI$926,33,0)</f>
        <v>1.4196969999999998E-2</v>
      </c>
      <c r="AO506" s="122">
        <f t="shared" si="657"/>
        <v>1.8052659999999998E-2</v>
      </c>
      <c r="AP506" s="122">
        <f t="shared" si="658"/>
        <v>0</v>
      </c>
      <c r="AQ506" s="122">
        <f t="shared" si="659"/>
        <v>0</v>
      </c>
      <c r="AR506" s="122">
        <f t="shared" si="660"/>
        <v>0</v>
      </c>
      <c r="AS506" s="122">
        <f t="shared" si="661"/>
        <v>1.8052659999999998E-2</v>
      </c>
      <c r="AT506" s="122"/>
      <c r="AU506" s="122"/>
      <c r="AV506" s="122"/>
      <c r="AW506" s="122"/>
      <c r="AX506" s="122"/>
      <c r="AY506" s="122"/>
      <c r="AZ506" s="122"/>
      <c r="BA506" s="122"/>
      <c r="BB506" s="122"/>
      <c r="BC506" s="122"/>
    </row>
    <row r="507" spans="1:55" s="90" customFormat="1" ht="62.2" x14ac:dyDescent="0.3">
      <c r="A507" s="106" t="s">
        <v>1662</v>
      </c>
      <c r="B507" s="107" t="s">
        <v>949</v>
      </c>
      <c r="C507" s="108" t="s">
        <v>1410</v>
      </c>
      <c r="D507" s="73">
        <v>0.6868476</v>
      </c>
      <c r="E507" s="73">
        <v>3.0568199999999993E-2</v>
      </c>
      <c r="F507" s="73">
        <v>0</v>
      </c>
      <c r="G507" s="73">
        <v>0</v>
      </c>
      <c r="H507" s="73">
        <v>0</v>
      </c>
      <c r="I507" s="73">
        <v>3.0568199999999993E-2</v>
      </c>
      <c r="J507" s="122">
        <f>VLOOKUP(C507,'[1]17'!$C$22:$N$926,8,0)</f>
        <v>1.3456776E-2</v>
      </c>
      <c r="K507" s="122">
        <f>VLOOKUP(C507,'[1]17'!$C$22:$N$926,9,0)</f>
        <v>0</v>
      </c>
      <c r="L507" s="122">
        <f>VLOOKUP(C507,'[1]17'!$C$22:$N$926,10,0)</f>
        <v>0</v>
      </c>
      <c r="M507" s="122">
        <f>VLOOKUP(C507,'[1]17'!$C$22:$N$926,11,0)</f>
        <v>0</v>
      </c>
      <c r="N507" s="122">
        <f>VLOOKUP(C507,'[1]17'!$C$22:$N$926,12,0)</f>
        <v>1.3456776E-2</v>
      </c>
      <c r="O507" s="122">
        <f t="shared" si="651"/>
        <v>1.7111423999999993E-2</v>
      </c>
      <c r="P507" s="122">
        <f t="shared" si="652"/>
        <v>0</v>
      </c>
      <c r="Q507" s="122">
        <f t="shared" si="653"/>
        <v>0</v>
      </c>
      <c r="R507" s="122">
        <f t="shared" si="654"/>
        <v>0</v>
      </c>
      <c r="S507" s="122">
        <f t="shared" si="655"/>
        <v>1.7111423999999993E-2</v>
      </c>
      <c r="T507" s="122"/>
      <c r="U507" s="122"/>
      <c r="V507" s="122"/>
      <c r="W507" s="122"/>
      <c r="X507" s="122"/>
      <c r="Y507" s="122"/>
      <c r="Z507" s="122"/>
      <c r="AA507" s="122"/>
      <c r="AB507" s="122"/>
      <c r="AC507" s="122"/>
      <c r="AD507" s="122">
        <v>0.62961030000000007</v>
      </c>
      <c r="AE507" s="73">
        <f t="shared" si="656"/>
        <v>2.5473499999999996E-2</v>
      </c>
      <c r="AF507" s="73"/>
      <c r="AG507" s="73"/>
      <c r="AH507" s="73"/>
      <c r="AI507" s="73">
        <v>2.5473499999999996E-2</v>
      </c>
      <c r="AJ507" s="122">
        <f>VLOOKUP(C507,'[1]17'!$C$22:$AI$926,29,0)</f>
        <v>1.121398E-2</v>
      </c>
      <c r="AK507" s="122">
        <f>VLOOKUP(C507,'[1]17'!$C$22:$AI$926,30,0)</f>
        <v>0</v>
      </c>
      <c r="AL507" s="122">
        <f>VLOOKUP(C507,'[1]17'!$C$22:$AI$926,31,0)</f>
        <v>0</v>
      </c>
      <c r="AM507" s="122">
        <f>VLOOKUP(C507,'[1]17'!$C$22:$AI$926,32,0)</f>
        <v>0</v>
      </c>
      <c r="AN507" s="122">
        <f>VLOOKUP(C507,'[1]17'!$C$22:$AI$926,33,0)</f>
        <v>1.121398E-2</v>
      </c>
      <c r="AO507" s="122">
        <f t="shared" si="657"/>
        <v>1.4259519999999996E-2</v>
      </c>
      <c r="AP507" s="122">
        <f t="shared" si="658"/>
        <v>0</v>
      </c>
      <c r="AQ507" s="122">
        <f t="shared" si="659"/>
        <v>0</v>
      </c>
      <c r="AR507" s="122">
        <f t="shared" si="660"/>
        <v>0</v>
      </c>
      <c r="AS507" s="122">
        <f t="shared" si="661"/>
        <v>1.4259519999999996E-2</v>
      </c>
      <c r="AT507" s="122"/>
      <c r="AU507" s="122"/>
      <c r="AV507" s="122"/>
      <c r="AW507" s="122"/>
      <c r="AX507" s="122"/>
      <c r="AY507" s="122"/>
      <c r="AZ507" s="122"/>
      <c r="BA507" s="122"/>
      <c r="BB507" s="122"/>
      <c r="BC507" s="122"/>
    </row>
    <row r="508" spans="1:55" s="90" customFormat="1" ht="62.2" x14ac:dyDescent="0.3">
      <c r="A508" s="106" t="s">
        <v>1662</v>
      </c>
      <c r="B508" s="107" t="s">
        <v>950</v>
      </c>
      <c r="C508" s="108" t="s">
        <v>1411</v>
      </c>
      <c r="D508" s="73">
        <v>0.51045695999999996</v>
      </c>
      <c r="E508" s="73">
        <v>2.2717919999999996E-2</v>
      </c>
      <c r="F508" s="73">
        <v>0</v>
      </c>
      <c r="G508" s="73">
        <v>0</v>
      </c>
      <c r="H508" s="73">
        <v>0</v>
      </c>
      <c r="I508" s="73">
        <v>2.2717919999999996E-2</v>
      </c>
      <c r="J508" s="122">
        <f>VLOOKUP(C508,'[1]17'!$C$22:$N$926,8,0)</f>
        <v>1.0000907999999999E-2</v>
      </c>
      <c r="K508" s="122">
        <f>VLOOKUP(C508,'[1]17'!$C$22:$N$926,9,0)</f>
        <v>0</v>
      </c>
      <c r="L508" s="122">
        <f>VLOOKUP(C508,'[1]17'!$C$22:$N$926,10,0)</f>
        <v>0</v>
      </c>
      <c r="M508" s="122">
        <f>VLOOKUP(C508,'[1]17'!$C$22:$N$926,11,0)</f>
        <v>0</v>
      </c>
      <c r="N508" s="122">
        <f>VLOOKUP(C508,'[1]17'!$C$22:$N$926,12,0)</f>
        <v>1.0000908000000001E-2</v>
      </c>
      <c r="O508" s="122">
        <f t="shared" si="651"/>
        <v>1.2717011999999996E-2</v>
      </c>
      <c r="P508" s="122">
        <f t="shared" si="652"/>
        <v>0</v>
      </c>
      <c r="Q508" s="122">
        <f t="shared" si="653"/>
        <v>0</v>
      </c>
      <c r="R508" s="122">
        <f t="shared" si="654"/>
        <v>0</v>
      </c>
      <c r="S508" s="122">
        <f t="shared" si="655"/>
        <v>1.2717011999999995E-2</v>
      </c>
      <c r="T508" s="122"/>
      <c r="U508" s="122"/>
      <c r="V508" s="122"/>
      <c r="W508" s="122"/>
      <c r="X508" s="122"/>
      <c r="Y508" s="122"/>
      <c r="Z508" s="122"/>
      <c r="AA508" s="122"/>
      <c r="AB508" s="122"/>
      <c r="AC508" s="122"/>
      <c r="AD508" s="122">
        <v>0.46791888000000004</v>
      </c>
      <c r="AE508" s="73">
        <f t="shared" si="656"/>
        <v>1.8931599999999996E-2</v>
      </c>
      <c r="AF508" s="73"/>
      <c r="AG508" s="73"/>
      <c r="AH508" s="73"/>
      <c r="AI508" s="73">
        <v>1.8931599999999996E-2</v>
      </c>
      <c r="AJ508" s="122">
        <f>VLOOKUP(C508,'[1]17'!$C$22:$AI$926,29,0)</f>
        <v>8.3340900000000006E-3</v>
      </c>
      <c r="AK508" s="122">
        <f>VLOOKUP(C508,'[1]17'!$C$22:$AI$926,30,0)</f>
        <v>0</v>
      </c>
      <c r="AL508" s="122">
        <f>VLOOKUP(C508,'[1]17'!$C$22:$AI$926,31,0)</f>
        <v>0</v>
      </c>
      <c r="AM508" s="122">
        <f>VLOOKUP(C508,'[1]17'!$C$22:$AI$926,32,0)</f>
        <v>0</v>
      </c>
      <c r="AN508" s="122">
        <f>VLOOKUP(C508,'[1]17'!$C$22:$AI$926,33,0)</f>
        <v>8.3340900000000006E-3</v>
      </c>
      <c r="AO508" s="122">
        <f t="shared" si="657"/>
        <v>1.0597509999999996E-2</v>
      </c>
      <c r="AP508" s="122">
        <f t="shared" si="658"/>
        <v>0</v>
      </c>
      <c r="AQ508" s="122">
        <f t="shared" si="659"/>
        <v>0</v>
      </c>
      <c r="AR508" s="122">
        <f t="shared" si="660"/>
        <v>0</v>
      </c>
      <c r="AS508" s="122">
        <f t="shared" si="661"/>
        <v>1.0597509999999996E-2</v>
      </c>
      <c r="AT508" s="122"/>
      <c r="AU508" s="122"/>
      <c r="AV508" s="122"/>
      <c r="AW508" s="122"/>
      <c r="AX508" s="122"/>
      <c r="AY508" s="122"/>
      <c r="AZ508" s="122"/>
      <c r="BA508" s="122"/>
      <c r="BB508" s="122"/>
      <c r="BC508" s="122"/>
    </row>
    <row r="509" spans="1:55" s="90" customFormat="1" ht="62.2" x14ac:dyDescent="0.3">
      <c r="A509" s="106" t="s">
        <v>1662</v>
      </c>
      <c r="B509" s="107" t="s">
        <v>951</v>
      </c>
      <c r="C509" s="108" t="s">
        <v>1412</v>
      </c>
      <c r="D509" s="73">
        <v>0.64115568000000012</v>
      </c>
      <c r="E509" s="73">
        <v>2.8534679999999996E-2</v>
      </c>
      <c r="F509" s="73">
        <v>0</v>
      </c>
      <c r="G509" s="73">
        <v>0</v>
      </c>
      <c r="H509" s="73">
        <v>0</v>
      </c>
      <c r="I509" s="73">
        <v>2.8534679999999996E-2</v>
      </c>
      <c r="J509" s="122">
        <f>VLOOKUP(C509,'[1]17'!$C$22:$N$926,8,0)</f>
        <v>1.2561588E-2</v>
      </c>
      <c r="K509" s="122">
        <f>VLOOKUP(C509,'[1]17'!$C$22:$N$926,9,0)</f>
        <v>0</v>
      </c>
      <c r="L509" s="122">
        <f>VLOOKUP(C509,'[1]17'!$C$22:$N$926,10,0)</f>
        <v>0</v>
      </c>
      <c r="M509" s="122">
        <f>VLOOKUP(C509,'[1]17'!$C$22:$N$926,11,0)</f>
        <v>0</v>
      </c>
      <c r="N509" s="122">
        <f>VLOOKUP(C509,'[1]17'!$C$22:$N$926,12,0)</f>
        <v>1.2561588E-2</v>
      </c>
      <c r="O509" s="122">
        <f t="shared" si="651"/>
        <v>1.5973091999999994E-2</v>
      </c>
      <c r="P509" s="122">
        <f t="shared" si="652"/>
        <v>0</v>
      </c>
      <c r="Q509" s="122">
        <f t="shared" si="653"/>
        <v>0</v>
      </c>
      <c r="R509" s="122">
        <f t="shared" si="654"/>
        <v>0</v>
      </c>
      <c r="S509" s="122">
        <f t="shared" si="655"/>
        <v>1.5973091999999994E-2</v>
      </c>
      <c r="T509" s="122"/>
      <c r="U509" s="122"/>
      <c r="V509" s="122"/>
      <c r="W509" s="122"/>
      <c r="X509" s="122"/>
      <c r="Y509" s="122"/>
      <c r="Z509" s="122"/>
      <c r="AA509" s="122"/>
      <c r="AB509" s="122"/>
      <c r="AC509" s="122"/>
      <c r="AD509" s="122">
        <v>0.58772604000000017</v>
      </c>
      <c r="AE509" s="73">
        <f t="shared" si="656"/>
        <v>2.3778899999999999E-2</v>
      </c>
      <c r="AF509" s="73"/>
      <c r="AG509" s="73"/>
      <c r="AH509" s="73"/>
      <c r="AI509" s="73">
        <v>2.3778899999999999E-2</v>
      </c>
      <c r="AJ509" s="122">
        <f>VLOOKUP(C509,'[1]17'!$C$22:$AI$926,29,0)</f>
        <v>1.046799E-2</v>
      </c>
      <c r="AK509" s="122">
        <f>VLOOKUP(C509,'[1]17'!$C$22:$AI$926,30,0)</f>
        <v>0</v>
      </c>
      <c r="AL509" s="122">
        <f>VLOOKUP(C509,'[1]17'!$C$22:$AI$926,31,0)</f>
        <v>0</v>
      </c>
      <c r="AM509" s="122">
        <f>VLOOKUP(C509,'[1]17'!$C$22:$AI$926,32,0)</f>
        <v>0</v>
      </c>
      <c r="AN509" s="122">
        <f>VLOOKUP(C509,'[1]17'!$C$22:$AI$926,33,0)</f>
        <v>1.046799E-2</v>
      </c>
      <c r="AO509" s="122">
        <f t="shared" si="657"/>
        <v>1.3310909999999999E-2</v>
      </c>
      <c r="AP509" s="122">
        <f t="shared" si="658"/>
        <v>0</v>
      </c>
      <c r="AQ509" s="122">
        <f t="shared" si="659"/>
        <v>0</v>
      </c>
      <c r="AR509" s="122">
        <f t="shared" si="660"/>
        <v>0</v>
      </c>
      <c r="AS509" s="122">
        <f t="shared" si="661"/>
        <v>1.3310909999999999E-2</v>
      </c>
      <c r="AT509" s="122"/>
      <c r="AU509" s="122"/>
      <c r="AV509" s="122"/>
      <c r="AW509" s="122"/>
      <c r="AX509" s="122"/>
      <c r="AY509" s="122"/>
      <c r="AZ509" s="122"/>
      <c r="BA509" s="122"/>
      <c r="BB509" s="122"/>
      <c r="BC509" s="122"/>
    </row>
    <row r="510" spans="1:55" s="90" customFormat="1" ht="62.2" x14ac:dyDescent="0.3">
      <c r="A510" s="106" t="s">
        <v>1662</v>
      </c>
      <c r="B510" s="107" t="s">
        <v>952</v>
      </c>
      <c r="C510" s="108" t="s">
        <v>1413</v>
      </c>
      <c r="D510" s="73">
        <v>0.33619607999999995</v>
      </c>
      <c r="E510" s="73">
        <v>1.4962403999999999E-2</v>
      </c>
      <c r="F510" s="73">
        <v>0</v>
      </c>
      <c r="G510" s="73">
        <v>0</v>
      </c>
      <c r="H510" s="73">
        <v>0</v>
      </c>
      <c r="I510" s="73">
        <v>1.4962403999999999E-2</v>
      </c>
      <c r="J510" s="122">
        <f>VLOOKUP(C510,'[1]17'!$C$22:$N$926,8,0)</f>
        <v>6.5867639999999993E-3</v>
      </c>
      <c r="K510" s="122">
        <f>VLOOKUP(C510,'[1]17'!$C$22:$N$926,9,0)</f>
        <v>0</v>
      </c>
      <c r="L510" s="122">
        <f>VLOOKUP(C510,'[1]17'!$C$22:$N$926,10,0)</f>
        <v>0</v>
      </c>
      <c r="M510" s="122">
        <f>VLOOKUP(C510,'[1]17'!$C$22:$N$926,11,0)</f>
        <v>0</v>
      </c>
      <c r="N510" s="122">
        <f>VLOOKUP(C510,'[1]17'!$C$22:$N$926,12,0)</f>
        <v>6.5867640000000002E-3</v>
      </c>
      <c r="O510" s="122">
        <f t="shared" si="651"/>
        <v>8.3756400000000002E-3</v>
      </c>
      <c r="P510" s="122">
        <f t="shared" si="652"/>
        <v>0</v>
      </c>
      <c r="Q510" s="122">
        <f t="shared" si="653"/>
        <v>0</v>
      </c>
      <c r="R510" s="122">
        <f t="shared" si="654"/>
        <v>0</v>
      </c>
      <c r="S510" s="122">
        <f t="shared" si="655"/>
        <v>8.3756399999999984E-3</v>
      </c>
      <c r="T510" s="122"/>
      <c r="U510" s="122"/>
      <c r="V510" s="122"/>
      <c r="W510" s="122"/>
      <c r="X510" s="122"/>
      <c r="Y510" s="122"/>
      <c r="Z510" s="122"/>
      <c r="AA510" s="122"/>
      <c r="AB510" s="122"/>
      <c r="AC510" s="122"/>
      <c r="AD510" s="122">
        <v>0.30817973999999998</v>
      </c>
      <c r="AE510" s="73">
        <f t="shared" si="656"/>
        <v>1.2468669999999999E-2</v>
      </c>
      <c r="AF510" s="73"/>
      <c r="AG510" s="73"/>
      <c r="AH510" s="73"/>
      <c r="AI510" s="73">
        <v>1.2468669999999999E-2</v>
      </c>
      <c r="AJ510" s="122">
        <f>VLOOKUP(C510,'[1]17'!$C$22:$AI$926,29,0)</f>
        <v>5.4889700000000001E-3</v>
      </c>
      <c r="AK510" s="122">
        <f>VLOOKUP(C510,'[1]17'!$C$22:$AI$926,30,0)</f>
        <v>0</v>
      </c>
      <c r="AL510" s="122">
        <f>VLOOKUP(C510,'[1]17'!$C$22:$AI$926,31,0)</f>
        <v>0</v>
      </c>
      <c r="AM510" s="122">
        <f>VLOOKUP(C510,'[1]17'!$C$22:$AI$926,32,0)</f>
        <v>0</v>
      </c>
      <c r="AN510" s="122">
        <f>VLOOKUP(C510,'[1]17'!$C$22:$AI$926,33,0)</f>
        <v>5.4889700000000001E-3</v>
      </c>
      <c r="AO510" s="122">
        <f t="shared" si="657"/>
        <v>6.9796999999999993E-3</v>
      </c>
      <c r="AP510" s="122">
        <f t="shared" si="658"/>
        <v>0</v>
      </c>
      <c r="AQ510" s="122">
        <f t="shared" si="659"/>
        <v>0</v>
      </c>
      <c r="AR510" s="122">
        <f t="shared" si="660"/>
        <v>0</v>
      </c>
      <c r="AS510" s="122">
        <f t="shared" si="661"/>
        <v>6.9796999999999993E-3</v>
      </c>
      <c r="AT510" s="122"/>
      <c r="AU510" s="122"/>
      <c r="AV510" s="122"/>
      <c r="AW510" s="122"/>
      <c r="AX510" s="122"/>
      <c r="AY510" s="122"/>
      <c r="AZ510" s="122"/>
      <c r="BA510" s="122"/>
      <c r="BB510" s="122"/>
      <c r="BC510" s="122"/>
    </row>
    <row r="511" spans="1:55" s="90" customFormat="1" ht="62.2" x14ac:dyDescent="0.3">
      <c r="A511" s="106" t="s">
        <v>1662</v>
      </c>
      <c r="B511" s="107" t="s">
        <v>953</v>
      </c>
      <c r="C511" s="108" t="s">
        <v>1414</v>
      </c>
      <c r="D511" s="73">
        <v>0.64848744000000003</v>
      </c>
      <c r="E511" s="73">
        <v>2.8860936E-2</v>
      </c>
      <c r="F511" s="73">
        <v>0</v>
      </c>
      <c r="G511" s="73">
        <v>0</v>
      </c>
      <c r="H511" s="73">
        <v>0</v>
      </c>
      <c r="I511" s="73">
        <v>2.8860936E-2</v>
      </c>
      <c r="J511" s="122">
        <f>VLOOKUP(C511,'[1]17'!$C$22:$N$926,8,0)</f>
        <v>1.2705216E-2</v>
      </c>
      <c r="K511" s="122">
        <f>VLOOKUP(C511,'[1]17'!$C$22:$N$926,9,0)</f>
        <v>0</v>
      </c>
      <c r="L511" s="122">
        <f>VLOOKUP(C511,'[1]17'!$C$22:$N$926,10,0)</f>
        <v>0</v>
      </c>
      <c r="M511" s="122">
        <f>VLOOKUP(C511,'[1]17'!$C$22:$N$926,11,0)</f>
        <v>0</v>
      </c>
      <c r="N511" s="122">
        <f>VLOOKUP(C511,'[1]17'!$C$22:$N$926,12,0)</f>
        <v>1.2705216E-2</v>
      </c>
      <c r="O511" s="122">
        <f t="shared" si="651"/>
        <v>1.6155719999999998E-2</v>
      </c>
      <c r="P511" s="122">
        <f t="shared" si="652"/>
        <v>0</v>
      </c>
      <c r="Q511" s="122">
        <f t="shared" si="653"/>
        <v>0</v>
      </c>
      <c r="R511" s="122">
        <f t="shared" si="654"/>
        <v>0</v>
      </c>
      <c r="S511" s="122">
        <f t="shared" si="655"/>
        <v>1.6155719999999998E-2</v>
      </c>
      <c r="T511" s="122"/>
      <c r="U511" s="122"/>
      <c r="V511" s="122"/>
      <c r="W511" s="122"/>
      <c r="X511" s="122"/>
      <c r="Y511" s="122"/>
      <c r="Z511" s="122"/>
      <c r="AA511" s="122"/>
      <c r="AB511" s="122"/>
      <c r="AC511" s="122"/>
      <c r="AD511" s="122">
        <v>0.59444682000000015</v>
      </c>
      <c r="AE511" s="73">
        <f t="shared" si="656"/>
        <v>2.4050780000000001E-2</v>
      </c>
      <c r="AF511" s="73"/>
      <c r="AG511" s="73"/>
      <c r="AH511" s="73"/>
      <c r="AI511" s="73">
        <v>2.4050780000000001E-2</v>
      </c>
      <c r="AJ511" s="122">
        <f>VLOOKUP(C511,'[1]17'!$C$22:$AI$926,29,0)</f>
        <v>1.058768E-2</v>
      </c>
      <c r="AK511" s="122">
        <f>VLOOKUP(C511,'[1]17'!$C$22:$AI$926,30,0)</f>
        <v>0</v>
      </c>
      <c r="AL511" s="122">
        <f>VLOOKUP(C511,'[1]17'!$C$22:$AI$926,31,0)</f>
        <v>0</v>
      </c>
      <c r="AM511" s="122">
        <f>VLOOKUP(C511,'[1]17'!$C$22:$AI$926,32,0)</f>
        <v>0</v>
      </c>
      <c r="AN511" s="122">
        <f>VLOOKUP(C511,'[1]17'!$C$22:$AI$926,33,0)</f>
        <v>1.058768E-2</v>
      </c>
      <c r="AO511" s="122">
        <f t="shared" si="657"/>
        <v>1.34631E-2</v>
      </c>
      <c r="AP511" s="122">
        <f t="shared" si="658"/>
        <v>0</v>
      </c>
      <c r="AQ511" s="122">
        <f t="shared" si="659"/>
        <v>0</v>
      </c>
      <c r="AR511" s="122">
        <f t="shared" si="660"/>
        <v>0</v>
      </c>
      <c r="AS511" s="122">
        <f t="shared" si="661"/>
        <v>1.34631E-2</v>
      </c>
      <c r="AT511" s="122"/>
      <c r="AU511" s="122"/>
      <c r="AV511" s="122"/>
      <c r="AW511" s="122"/>
      <c r="AX511" s="122"/>
      <c r="AY511" s="122"/>
      <c r="AZ511" s="122"/>
      <c r="BA511" s="122"/>
      <c r="BB511" s="122"/>
      <c r="BC511" s="122"/>
    </row>
    <row r="512" spans="1:55" s="90" customFormat="1" ht="62.2" x14ac:dyDescent="0.3">
      <c r="A512" s="106" t="s">
        <v>1662</v>
      </c>
      <c r="B512" s="107" t="s">
        <v>954</v>
      </c>
      <c r="C512" s="108" t="s">
        <v>1415</v>
      </c>
      <c r="D512" s="73">
        <v>0.55094399999999999</v>
      </c>
      <c r="E512" s="73">
        <v>9.2878764000000003E-2</v>
      </c>
      <c r="F512" s="73">
        <v>6.8358983999999998E-2</v>
      </c>
      <c r="G512" s="73">
        <v>0</v>
      </c>
      <c r="H512" s="73">
        <v>0</v>
      </c>
      <c r="I512" s="73">
        <v>2.4519780000000001E-2</v>
      </c>
      <c r="J512" s="122">
        <f>VLOOKUP(C512,'[1]17'!$C$22:$N$926,8,0)</f>
        <v>1.0794143999999999E-2</v>
      </c>
      <c r="K512" s="122">
        <f>VLOOKUP(C512,'[1]17'!$C$22:$N$926,9,0)</f>
        <v>0</v>
      </c>
      <c r="L512" s="122">
        <f>VLOOKUP(C512,'[1]17'!$C$22:$N$926,10,0)</f>
        <v>0</v>
      </c>
      <c r="M512" s="122">
        <f>VLOOKUP(C512,'[1]17'!$C$22:$N$926,11,0)</f>
        <v>0</v>
      </c>
      <c r="N512" s="122">
        <f>VLOOKUP(C512,'[1]17'!$C$22:$N$926,12,0)</f>
        <v>1.0794144E-2</v>
      </c>
      <c r="O512" s="122">
        <f t="shared" si="651"/>
        <v>8.2084619999999997E-2</v>
      </c>
      <c r="P512" s="122">
        <f t="shared" si="652"/>
        <v>6.8358983999999998E-2</v>
      </c>
      <c r="Q512" s="122">
        <f t="shared" si="653"/>
        <v>0</v>
      </c>
      <c r="R512" s="122">
        <f t="shared" si="654"/>
        <v>0</v>
      </c>
      <c r="S512" s="122">
        <f t="shared" si="655"/>
        <v>1.3725636000000001E-2</v>
      </c>
      <c r="T512" s="122"/>
      <c r="U512" s="122"/>
      <c r="V512" s="122"/>
      <c r="W512" s="122"/>
      <c r="X512" s="122"/>
      <c r="Y512" s="122"/>
      <c r="Z512" s="122"/>
      <c r="AA512" s="122"/>
      <c r="AB512" s="122"/>
      <c r="AC512" s="122"/>
      <c r="AD512" s="122">
        <v>0.45911999999999997</v>
      </c>
      <c r="AE512" s="73">
        <f t="shared" si="656"/>
        <v>0.10658127999999999</v>
      </c>
      <c r="AF512" s="73">
        <v>8.6148129999999989E-2</v>
      </c>
      <c r="AG512" s="73"/>
      <c r="AH512" s="73"/>
      <c r="AI512" s="73">
        <v>2.0433150000000001E-2</v>
      </c>
      <c r="AJ512" s="122">
        <f>VLOOKUP(C512,'[1]17'!$C$22:$AI$926,29,0)</f>
        <v>6.596094000000001E-2</v>
      </c>
      <c r="AK512" s="122">
        <f>VLOOKUP(C512,'[1]17'!$C$22:$AI$926,30,0)</f>
        <v>5.6965820000000007E-2</v>
      </c>
      <c r="AL512" s="122">
        <f>VLOOKUP(C512,'[1]17'!$C$22:$AI$926,31,0)</f>
        <v>0</v>
      </c>
      <c r="AM512" s="122">
        <f>VLOOKUP(C512,'[1]17'!$C$22:$AI$926,32,0)</f>
        <v>0</v>
      </c>
      <c r="AN512" s="122">
        <f>VLOOKUP(C512,'[1]17'!$C$22:$AI$926,33,0)</f>
        <v>8.9951200000000005E-3</v>
      </c>
      <c r="AO512" s="122">
        <f t="shared" si="657"/>
        <v>4.0620339999999977E-2</v>
      </c>
      <c r="AP512" s="122">
        <f t="shared" si="658"/>
        <v>2.9182309999999982E-2</v>
      </c>
      <c r="AQ512" s="122">
        <f t="shared" si="659"/>
        <v>0</v>
      </c>
      <c r="AR512" s="122">
        <f t="shared" si="660"/>
        <v>0</v>
      </c>
      <c r="AS512" s="122">
        <f t="shared" si="661"/>
        <v>1.143803E-2</v>
      </c>
      <c r="AT512" s="122"/>
      <c r="AU512" s="122"/>
      <c r="AV512" s="122"/>
      <c r="AW512" s="122"/>
      <c r="AX512" s="122"/>
      <c r="AY512" s="122"/>
      <c r="AZ512" s="122"/>
      <c r="BA512" s="122"/>
      <c r="BB512" s="122"/>
      <c r="BC512" s="122"/>
    </row>
    <row r="513" spans="1:55" s="90" customFormat="1" ht="62.2" x14ac:dyDescent="0.3">
      <c r="A513" s="106" t="s">
        <v>1662</v>
      </c>
      <c r="B513" s="107" t="s">
        <v>955</v>
      </c>
      <c r="C513" s="108" t="s">
        <v>1416</v>
      </c>
      <c r="D513" s="73">
        <v>0.55094399999999999</v>
      </c>
      <c r="E513" s="73">
        <v>9.2878764000000003E-2</v>
      </c>
      <c r="F513" s="73">
        <v>6.8358983999999998E-2</v>
      </c>
      <c r="G513" s="73">
        <v>0</v>
      </c>
      <c r="H513" s="73">
        <v>0</v>
      </c>
      <c r="I513" s="73">
        <v>2.4519780000000001E-2</v>
      </c>
      <c r="J513" s="122">
        <f>VLOOKUP(C513,'[1]17'!$C$22:$N$926,8,0)</f>
        <v>1.0794143999999999E-2</v>
      </c>
      <c r="K513" s="122">
        <f>VLOOKUP(C513,'[1]17'!$C$22:$N$926,9,0)</f>
        <v>0</v>
      </c>
      <c r="L513" s="122">
        <f>VLOOKUP(C513,'[1]17'!$C$22:$N$926,10,0)</f>
        <v>0</v>
      </c>
      <c r="M513" s="122">
        <f>VLOOKUP(C513,'[1]17'!$C$22:$N$926,11,0)</f>
        <v>0</v>
      </c>
      <c r="N513" s="122">
        <f>VLOOKUP(C513,'[1]17'!$C$22:$N$926,12,0)</f>
        <v>1.0794144E-2</v>
      </c>
      <c r="O513" s="122">
        <f t="shared" si="651"/>
        <v>8.2084619999999997E-2</v>
      </c>
      <c r="P513" s="122">
        <f t="shared" si="652"/>
        <v>6.8358983999999998E-2</v>
      </c>
      <c r="Q513" s="122">
        <f t="shared" si="653"/>
        <v>0</v>
      </c>
      <c r="R513" s="122">
        <f t="shared" si="654"/>
        <v>0</v>
      </c>
      <c r="S513" s="122">
        <f t="shared" si="655"/>
        <v>1.3725636000000001E-2</v>
      </c>
      <c r="T513" s="122"/>
      <c r="U513" s="122"/>
      <c r="V513" s="122"/>
      <c r="W513" s="122"/>
      <c r="X513" s="122"/>
      <c r="Y513" s="122"/>
      <c r="Z513" s="122"/>
      <c r="AA513" s="122"/>
      <c r="AB513" s="122"/>
      <c r="AC513" s="122"/>
      <c r="AD513" s="122">
        <v>0.45911999999999997</v>
      </c>
      <c r="AE513" s="73">
        <f t="shared" si="656"/>
        <v>0.10658127999999999</v>
      </c>
      <c r="AF513" s="73">
        <v>8.6148129999999989E-2</v>
      </c>
      <c r="AG513" s="73"/>
      <c r="AH513" s="73"/>
      <c r="AI513" s="73">
        <v>2.0433150000000001E-2</v>
      </c>
      <c r="AJ513" s="122">
        <f>VLOOKUP(C513,'[1]17'!$C$22:$AI$926,29,0)</f>
        <v>6.596094000000001E-2</v>
      </c>
      <c r="AK513" s="122">
        <f>VLOOKUP(C513,'[1]17'!$C$22:$AI$926,30,0)</f>
        <v>5.6965820000000007E-2</v>
      </c>
      <c r="AL513" s="122">
        <f>VLOOKUP(C513,'[1]17'!$C$22:$AI$926,31,0)</f>
        <v>0</v>
      </c>
      <c r="AM513" s="122">
        <f>VLOOKUP(C513,'[1]17'!$C$22:$AI$926,32,0)</f>
        <v>0</v>
      </c>
      <c r="AN513" s="122">
        <f>VLOOKUP(C513,'[1]17'!$C$22:$AI$926,33,0)</f>
        <v>8.9951200000000005E-3</v>
      </c>
      <c r="AO513" s="122">
        <f t="shared" si="657"/>
        <v>4.0620339999999977E-2</v>
      </c>
      <c r="AP513" s="122">
        <f t="shared" si="658"/>
        <v>2.9182309999999982E-2</v>
      </c>
      <c r="AQ513" s="122">
        <f t="shared" si="659"/>
        <v>0</v>
      </c>
      <c r="AR513" s="122">
        <f t="shared" si="660"/>
        <v>0</v>
      </c>
      <c r="AS513" s="122">
        <f t="shared" si="661"/>
        <v>1.143803E-2</v>
      </c>
      <c r="AT513" s="122"/>
      <c r="AU513" s="122"/>
      <c r="AV513" s="122"/>
      <c r="AW513" s="122"/>
      <c r="AX513" s="122"/>
      <c r="AY513" s="122"/>
      <c r="AZ513" s="122"/>
      <c r="BA513" s="122"/>
      <c r="BB513" s="122"/>
      <c r="BC513" s="122"/>
    </row>
    <row r="514" spans="1:55" s="90" customFormat="1" ht="62.2" x14ac:dyDescent="0.3">
      <c r="A514" s="106" t="s">
        <v>1662</v>
      </c>
      <c r="B514" s="107" t="s">
        <v>956</v>
      </c>
      <c r="C514" s="108" t="s">
        <v>1417</v>
      </c>
      <c r="D514" s="73">
        <v>0.38637600000000005</v>
      </c>
      <c r="E514" s="73">
        <v>7.1049336000000005E-2</v>
      </c>
      <c r="F514" s="73">
        <v>5.3853648000000004E-2</v>
      </c>
      <c r="G514" s="73">
        <v>0</v>
      </c>
      <c r="H514" s="73">
        <v>0</v>
      </c>
      <c r="I514" s="73">
        <v>1.7195687999999997E-2</v>
      </c>
      <c r="J514" s="122">
        <f>VLOOKUP(C514,'[1]17'!$C$22:$N$926,8,0)</f>
        <v>7.5699120000000007E-3</v>
      </c>
      <c r="K514" s="122">
        <f>VLOOKUP(C514,'[1]17'!$C$22:$N$926,9,0)</f>
        <v>0</v>
      </c>
      <c r="L514" s="122">
        <f>VLOOKUP(C514,'[1]17'!$C$22:$N$926,10,0)</f>
        <v>0</v>
      </c>
      <c r="M514" s="122">
        <f>VLOOKUP(C514,'[1]17'!$C$22:$N$926,11,0)</f>
        <v>0</v>
      </c>
      <c r="N514" s="122">
        <f>VLOOKUP(C514,'[1]17'!$C$22:$N$926,12,0)</f>
        <v>7.5699119999999998E-3</v>
      </c>
      <c r="O514" s="122">
        <f t="shared" si="651"/>
        <v>6.3479424000000007E-2</v>
      </c>
      <c r="P514" s="122">
        <f t="shared" si="652"/>
        <v>5.3853648000000004E-2</v>
      </c>
      <c r="Q514" s="122">
        <f t="shared" si="653"/>
        <v>0</v>
      </c>
      <c r="R514" s="122">
        <f t="shared" si="654"/>
        <v>0</v>
      </c>
      <c r="S514" s="122">
        <f t="shared" si="655"/>
        <v>9.6257759999999973E-3</v>
      </c>
      <c r="T514" s="122"/>
      <c r="U514" s="122"/>
      <c r="V514" s="122"/>
      <c r="W514" s="122"/>
      <c r="X514" s="122"/>
      <c r="Y514" s="122"/>
      <c r="Z514" s="122"/>
      <c r="AA514" s="122"/>
      <c r="AB514" s="122"/>
      <c r="AC514" s="122"/>
      <c r="AD514" s="122">
        <v>0.32197999999999999</v>
      </c>
      <c r="AE514" s="73">
        <f t="shared" si="656"/>
        <v>8.838878E-2</v>
      </c>
      <c r="AF514" s="73">
        <v>7.4059040000000007E-2</v>
      </c>
      <c r="AG514" s="73"/>
      <c r="AH514" s="73"/>
      <c r="AI514" s="73">
        <v>1.4329739999999999E-2</v>
      </c>
      <c r="AJ514" s="122">
        <f>VLOOKUP(C514,'[1]17'!$C$22:$AI$926,29,0)</f>
        <v>5.1186300000000004E-2</v>
      </c>
      <c r="AK514" s="122">
        <f>VLOOKUP(C514,'[1]17'!$C$22:$AI$926,30,0)</f>
        <v>4.4878040000000001E-2</v>
      </c>
      <c r="AL514" s="122">
        <f>VLOOKUP(C514,'[1]17'!$C$22:$AI$926,31,0)</f>
        <v>0</v>
      </c>
      <c r="AM514" s="122">
        <f>VLOOKUP(C514,'[1]17'!$C$22:$AI$926,32,0)</f>
        <v>0</v>
      </c>
      <c r="AN514" s="122">
        <f>VLOOKUP(C514,'[1]17'!$C$22:$AI$926,33,0)</f>
        <v>6.3082600000000004E-3</v>
      </c>
      <c r="AO514" s="122">
        <f t="shared" si="657"/>
        <v>3.7202479999999996E-2</v>
      </c>
      <c r="AP514" s="122">
        <f t="shared" si="658"/>
        <v>2.9181000000000006E-2</v>
      </c>
      <c r="AQ514" s="122">
        <f t="shared" si="659"/>
        <v>0</v>
      </c>
      <c r="AR514" s="122">
        <f t="shared" si="660"/>
        <v>0</v>
      </c>
      <c r="AS514" s="122">
        <f t="shared" si="661"/>
        <v>8.0214799999999975E-3</v>
      </c>
      <c r="AT514" s="122"/>
      <c r="AU514" s="122"/>
      <c r="AV514" s="122"/>
      <c r="AW514" s="122"/>
      <c r="AX514" s="122"/>
      <c r="AY514" s="122"/>
      <c r="AZ514" s="122"/>
      <c r="BA514" s="122"/>
      <c r="BB514" s="122"/>
      <c r="BC514" s="122"/>
    </row>
    <row r="515" spans="1:55" s="90" customFormat="1" ht="62.2" x14ac:dyDescent="0.3">
      <c r="A515" s="106" t="s">
        <v>1662</v>
      </c>
      <c r="B515" s="107" t="s">
        <v>957</v>
      </c>
      <c r="C515" s="108" t="s">
        <v>1418</v>
      </c>
      <c r="D515" s="73">
        <v>0.63322800000000012</v>
      </c>
      <c r="E515" s="73">
        <v>0.10741968</v>
      </c>
      <c r="F515" s="73">
        <v>7.9237824000000012E-2</v>
      </c>
      <c r="G515" s="73">
        <v>0</v>
      </c>
      <c r="H515" s="73">
        <v>0</v>
      </c>
      <c r="I515" s="73">
        <v>2.8181855999999995E-2</v>
      </c>
      <c r="J515" s="122">
        <f>VLOOKUP(C515,'[1]17'!$C$22:$N$926,8,0)</f>
        <v>1.2406259999999999E-2</v>
      </c>
      <c r="K515" s="122">
        <f>VLOOKUP(C515,'[1]17'!$C$22:$N$926,9,0)</f>
        <v>0</v>
      </c>
      <c r="L515" s="122">
        <f>VLOOKUP(C515,'[1]17'!$C$22:$N$926,10,0)</f>
        <v>0</v>
      </c>
      <c r="M515" s="122">
        <f>VLOOKUP(C515,'[1]17'!$C$22:$N$926,11,0)</f>
        <v>0</v>
      </c>
      <c r="N515" s="122">
        <f>VLOOKUP(C515,'[1]17'!$C$22:$N$926,12,0)</f>
        <v>1.2406260000000001E-2</v>
      </c>
      <c r="O515" s="122">
        <f t="shared" si="651"/>
        <v>9.5013420000000001E-2</v>
      </c>
      <c r="P515" s="122">
        <f t="shared" si="652"/>
        <v>7.9237824000000012E-2</v>
      </c>
      <c r="Q515" s="122">
        <f t="shared" si="653"/>
        <v>0</v>
      </c>
      <c r="R515" s="122">
        <f t="shared" si="654"/>
        <v>0</v>
      </c>
      <c r="S515" s="122">
        <f t="shared" si="655"/>
        <v>1.5775595999999996E-2</v>
      </c>
      <c r="T515" s="122"/>
      <c r="U515" s="122"/>
      <c r="V515" s="122"/>
      <c r="W515" s="122"/>
      <c r="X515" s="122"/>
      <c r="Y515" s="122"/>
      <c r="Z515" s="122"/>
      <c r="AA515" s="122"/>
      <c r="AB515" s="122"/>
      <c r="AC515" s="122"/>
      <c r="AD515" s="122">
        <v>0.52768999999999999</v>
      </c>
      <c r="AE515" s="73">
        <f t="shared" si="656"/>
        <v>0.11869981</v>
      </c>
      <c r="AF515" s="73">
        <v>9.5214930000000003E-2</v>
      </c>
      <c r="AG515" s="73"/>
      <c r="AH515" s="73"/>
      <c r="AI515" s="73">
        <v>2.3484879999999996E-2</v>
      </c>
      <c r="AJ515" s="122">
        <f>VLOOKUP(C515,'[1]17'!$C$22:$AI$926,29,0)</f>
        <v>7.6370070000000012E-2</v>
      </c>
      <c r="AK515" s="122">
        <f>VLOOKUP(C515,'[1]17'!$C$22:$AI$926,30,0)</f>
        <v>6.603152000000001E-2</v>
      </c>
      <c r="AL515" s="122">
        <f>VLOOKUP(C515,'[1]17'!$C$22:$AI$926,31,0)</f>
        <v>0</v>
      </c>
      <c r="AM515" s="122">
        <f>VLOOKUP(C515,'[1]17'!$C$22:$AI$926,32,0)</f>
        <v>0</v>
      </c>
      <c r="AN515" s="122">
        <f>VLOOKUP(C515,'[1]17'!$C$22:$AI$926,33,0)</f>
        <v>1.033855E-2</v>
      </c>
      <c r="AO515" s="122">
        <f t="shared" si="657"/>
        <v>4.2329739999999991E-2</v>
      </c>
      <c r="AP515" s="122">
        <f t="shared" si="658"/>
        <v>2.9183409999999993E-2</v>
      </c>
      <c r="AQ515" s="122">
        <f t="shared" si="659"/>
        <v>0</v>
      </c>
      <c r="AR515" s="122">
        <f t="shared" si="660"/>
        <v>0</v>
      </c>
      <c r="AS515" s="122">
        <f t="shared" si="661"/>
        <v>1.3146329999999996E-2</v>
      </c>
      <c r="AT515" s="122"/>
      <c r="AU515" s="122"/>
      <c r="AV515" s="122"/>
      <c r="AW515" s="122"/>
      <c r="AX515" s="122"/>
      <c r="AY515" s="122"/>
      <c r="AZ515" s="122"/>
      <c r="BA515" s="122"/>
      <c r="BB515" s="122"/>
      <c r="BC515" s="122"/>
    </row>
    <row r="516" spans="1:55" s="90" customFormat="1" ht="62.2" x14ac:dyDescent="0.3">
      <c r="A516" s="106" t="s">
        <v>1662</v>
      </c>
      <c r="B516" s="107" t="s">
        <v>958</v>
      </c>
      <c r="C516" s="108" t="s">
        <v>1419</v>
      </c>
      <c r="D516" s="73">
        <v>0.55094399999999999</v>
      </c>
      <c r="E516" s="73">
        <v>2.4519780000000001E-2</v>
      </c>
      <c r="F516" s="73">
        <v>0</v>
      </c>
      <c r="G516" s="73">
        <v>0</v>
      </c>
      <c r="H516" s="73">
        <v>0</v>
      </c>
      <c r="I516" s="73">
        <v>2.4519780000000001E-2</v>
      </c>
      <c r="J516" s="122">
        <f>VLOOKUP(C516,'[1]17'!$C$22:$N$926,8,0)</f>
        <v>1.0794143999999999E-2</v>
      </c>
      <c r="K516" s="122">
        <f>VLOOKUP(C516,'[1]17'!$C$22:$N$926,9,0)</f>
        <v>0</v>
      </c>
      <c r="L516" s="122">
        <f>VLOOKUP(C516,'[1]17'!$C$22:$N$926,10,0)</f>
        <v>0</v>
      </c>
      <c r="M516" s="122">
        <f>VLOOKUP(C516,'[1]17'!$C$22:$N$926,11,0)</f>
        <v>0</v>
      </c>
      <c r="N516" s="122">
        <f>VLOOKUP(C516,'[1]17'!$C$22:$N$926,12,0)</f>
        <v>1.0794144E-2</v>
      </c>
      <c r="O516" s="122">
        <f t="shared" si="651"/>
        <v>1.3725636000000003E-2</v>
      </c>
      <c r="P516" s="122">
        <f t="shared" si="652"/>
        <v>0</v>
      </c>
      <c r="Q516" s="122">
        <f t="shared" si="653"/>
        <v>0</v>
      </c>
      <c r="R516" s="122">
        <f t="shared" si="654"/>
        <v>0</v>
      </c>
      <c r="S516" s="122">
        <f t="shared" si="655"/>
        <v>1.3725636000000001E-2</v>
      </c>
      <c r="T516" s="122"/>
      <c r="U516" s="122"/>
      <c r="V516" s="122"/>
      <c r="W516" s="122"/>
      <c r="X516" s="122"/>
      <c r="Y516" s="122"/>
      <c r="Z516" s="122"/>
      <c r="AA516" s="122"/>
      <c r="AB516" s="122"/>
      <c r="AC516" s="122"/>
      <c r="AD516" s="122">
        <v>0.45911999999999997</v>
      </c>
      <c r="AE516" s="73">
        <f t="shared" si="656"/>
        <v>0.10432704</v>
      </c>
      <c r="AF516" s="73">
        <v>8.3893889999999999E-2</v>
      </c>
      <c r="AG516" s="73"/>
      <c r="AH516" s="73"/>
      <c r="AI516" s="73">
        <v>2.0433150000000001E-2</v>
      </c>
      <c r="AJ516" s="122">
        <f>VLOOKUP(C516,'[1]17'!$C$22:$AI$926,29,0)</f>
        <v>8.9951200000000005E-3</v>
      </c>
      <c r="AK516" s="122">
        <f>VLOOKUP(C516,'[1]17'!$C$22:$AI$926,30,0)</f>
        <v>0</v>
      </c>
      <c r="AL516" s="122">
        <f>VLOOKUP(C516,'[1]17'!$C$22:$AI$926,31,0)</f>
        <v>0</v>
      </c>
      <c r="AM516" s="122">
        <f>VLOOKUP(C516,'[1]17'!$C$22:$AI$926,32,0)</f>
        <v>0</v>
      </c>
      <c r="AN516" s="122">
        <f>VLOOKUP(C516,'[1]17'!$C$22:$AI$926,33,0)</f>
        <v>8.9951200000000005E-3</v>
      </c>
      <c r="AO516" s="122">
        <f t="shared" si="657"/>
        <v>9.5331920000000001E-2</v>
      </c>
      <c r="AP516" s="122">
        <f t="shared" si="658"/>
        <v>8.3893889999999999E-2</v>
      </c>
      <c r="AQ516" s="122">
        <f t="shared" si="659"/>
        <v>0</v>
      </c>
      <c r="AR516" s="122">
        <f t="shared" si="660"/>
        <v>0</v>
      </c>
      <c r="AS516" s="122">
        <f t="shared" si="661"/>
        <v>1.143803E-2</v>
      </c>
      <c r="AT516" s="122"/>
      <c r="AU516" s="122"/>
      <c r="AV516" s="122"/>
      <c r="AW516" s="122"/>
      <c r="AX516" s="122"/>
      <c r="AY516" s="122"/>
      <c r="AZ516" s="122"/>
      <c r="BA516" s="122"/>
      <c r="BB516" s="122"/>
      <c r="BC516" s="122"/>
    </row>
    <row r="517" spans="1:55" s="90" customFormat="1" ht="62.2" x14ac:dyDescent="0.3">
      <c r="A517" s="106" t="s">
        <v>1662</v>
      </c>
      <c r="B517" s="107" t="s">
        <v>959</v>
      </c>
      <c r="C517" s="108" t="s">
        <v>1420</v>
      </c>
      <c r="D517" s="73">
        <v>0.67437599999999998</v>
      </c>
      <c r="E517" s="73">
        <v>0.11287735199999999</v>
      </c>
      <c r="F517" s="73">
        <v>8.2864211999999979E-2</v>
      </c>
      <c r="G517" s="73">
        <v>0</v>
      </c>
      <c r="H517" s="73">
        <v>0</v>
      </c>
      <c r="I517" s="73">
        <v>3.0013140000000001E-2</v>
      </c>
      <c r="J517" s="122">
        <f>VLOOKUP(C517,'[1]17'!$C$22:$N$926,8,0)</f>
        <v>1.3212419999999997E-2</v>
      </c>
      <c r="K517" s="122">
        <f>VLOOKUP(C517,'[1]17'!$C$22:$N$926,9,0)</f>
        <v>0</v>
      </c>
      <c r="L517" s="122">
        <f>VLOOKUP(C517,'[1]17'!$C$22:$N$926,10,0)</f>
        <v>0</v>
      </c>
      <c r="M517" s="122">
        <f>VLOOKUP(C517,'[1]17'!$C$22:$N$926,11,0)</f>
        <v>0</v>
      </c>
      <c r="N517" s="122">
        <f>VLOOKUP(C517,'[1]17'!$C$22:$N$926,12,0)</f>
        <v>1.3212419999999997E-2</v>
      </c>
      <c r="O517" s="122">
        <f t="shared" si="651"/>
        <v>9.9664931999999984E-2</v>
      </c>
      <c r="P517" s="122">
        <f t="shared" si="652"/>
        <v>8.2864211999999979E-2</v>
      </c>
      <c r="Q517" s="122">
        <f t="shared" si="653"/>
        <v>0</v>
      </c>
      <c r="R517" s="122">
        <f t="shared" si="654"/>
        <v>0</v>
      </c>
      <c r="S517" s="122">
        <f t="shared" si="655"/>
        <v>1.6800720000000005E-2</v>
      </c>
      <c r="T517" s="122"/>
      <c r="U517" s="122"/>
      <c r="V517" s="122"/>
      <c r="W517" s="122"/>
      <c r="X517" s="122"/>
      <c r="Y517" s="122"/>
      <c r="Z517" s="122"/>
      <c r="AA517" s="122"/>
      <c r="AB517" s="122"/>
      <c r="AC517" s="122"/>
      <c r="AD517" s="122">
        <v>0.56198000000000015</v>
      </c>
      <c r="AE517" s="73">
        <f t="shared" si="656"/>
        <v>0.12324831</v>
      </c>
      <c r="AF517" s="73">
        <v>9.8237359999999996E-2</v>
      </c>
      <c r="AG517" s="73"/>
      <c r="AH517" s="73"/>
      <c r="AI517" s="73">
        <v>2.5010950000000001E-2</v>
      </c>
      <c r="AJ517" s="122">
        <f>VLOOKUP(C517,'[1]17'!$C$22:$AI$926,29,0)</f>
        <v>8.0063860000000001E-2</v>
      </c>
      <c r="AK517" s="122">
        <f>VLOOKUP(C517,'[1]17'!$C$22:$AI$926,30,0)</f>
        <v>6.9053509999999999E-2</v>
      </c>
      <c r="AL517" s="122">
        <f>VLOOKUP(C517,'[1]17'!$C$22:$AI$926,31,0)</f>
        <v>0</v>
      </c>
      <c r="AM517" s="122">
        <f>VLOOKUP(C517,'[1]17'!$C$22:$AI$926,32,0)</f>
        <v>0</v>
      </c>
      <c r="AN517" s="122">
        <f>VLOOKUP(C517,'[1]17'!$C$22:$AI$926,33,0)</f>
        <v>1.1010349999999999E-2</v>
      </c>
      <c r="AO517" s="122">
        <f t="shared" si="657"/>
        <v>4.3184449999999999E-2</v>
      </c>
      <c r="AP517" s="122">
        <f t="shared" si="658"/>
        <v>2.9183849999999997E-2</v>
      </c>
      <c r="AQ517" s="122">
        <f t="shared" si="659"/>
        <v>0</v>
      </c>
      <c r="AR517" s="122">
        <f t="shared" si="660"/>
        <v>0</v>
      </c>
      <c r="AS517" s="122">
        <f t="shared" si="661"/>
        <v>1.4000600000000002E-2</v>
      </c>
      <c r="AT517" s="122"/>
      <c r="AU517" s="122"/>
      <c r="AV517" s="122"/>
      <c r="AW517" s="122"/>
      <c r="AX517" s="122"/>
      <c r="AY517" s="122"/>
      <c r="AZ517" s="122"/>
      <c r="BA517" s="122"/>
      <c r="BB517" s="122"/>
      <c r="BC517" s="122"/>
    </row>
    <row r="518" spans="1:55" s="90" customFormat="1" ht="46.65" x14ac:dyDescent="0.3">
      <c r="A518" s="106" t="s">
        <v>1662</v>
      </c>
      <c r="B518" s="107" t="s">
        <v>960</v>
      </c>
      <c r="C518" s="108" t="s">
        <v>1421</v>
      </c>
      <c r="D518" s="73">
        <v>0.93821999999999983</v>
      </c>
      <c r="E518" s="73">
        <v>0.145143156</v>
      </c>
      <c r="F518" s="73">
        <v>0.10338763199999999</v>
      </c>
      <c r="G518" s="73">
        <v>0</v>
      </c>
      <c r="H518" s="73">
        <v>0</v>
      </c>
      <c r="I518" s="73">
        <v>4.1755523999999995E-2</v>
      </c>
      <c r="J518" s="122">
        <f>VLOOKUP(C518,'[1]17'!$C$22:$N$926,8,0)</f>
        <v>1.8381683999999999E-2</v>
      </c>
      <c r="K518" s="122">
        <f>VLOOKUP(C518,'[1]17'!$C$22:$N$926,9,0)</f>
        <v>0</v>
      </c>
      <c r="L518" s="122">
        <f>VLOOKUP(C518,'[1]17'!$C$22:$N$926,10,0)</f>
        <v>0</v>
      </c>
      <c r="M518" s="122">
        <f>VLOOKUP(C518,'[1]17'!$C$22:$N$926,11,0)</f>
        <v>0</v>
      </c>
      <c r="N518" s="122">
        <f>VLOOKUP(C518,'[1]17'!$C$22:$N$926,12,0)</f>
        <v>1.8381684000000002E-2</v>
      </c>
      <c r="O518" s="122">
        <f t="shared" si="651"/>
        <v>0.12676147199999999</v>
      </c>
      <c r="P518" s="122">
        <f t="shared" si="652"/>
        <v>0.10338763199999999</v>
      </c>
      <c r="Q518" s="122">
        <f t="shared" si="653"/>
        <v>0</v>
      </c>
      <c r="R518" s="122">
        <f t="shared" si="654"/>
        <v>0</v>
      </c>
      <c r="S518" s="122">
        <f t="shared" si="655"/>
        <v>2.3373839999999993E-2</v>
      </c>
      <c r="T518" s="122"/>
      <c r="U518" s="122"/>
      <c r="V518" s="122"/>
      <c r="W518" s="122"/>
      <c r="X518" s="122"/>
      <c r="Y518" s="122"/>
      <c r="Z518" s="122"/>
      <c r="AA518" s="122"/>
      <c r="AB518" s="122"/>
      <c r="AC518" s="122"/>
      <c r="AD518" s="122">
        <v>0.78185000000000004</v>
      </c>
      <c r="AE518" s="73">
        <f t="shared" si="656"/>
        <v>0.15013887000000001</v>
      </c>
      <c r="AF518" s="73">
        <v>0.11534260000000002</v>
      </c>
      <c r="AG518" s="73"/>
      <c r="AH518" s="73"/>
      <c r="AI518" s="73">
        <v>3.4796269999999997E-2</v>
      </c>
      <c r="AJ518" s="122">
        <f>VLOOKUP(C518,'[1]17'!$C$22:$AI$926,29,0)</f>
        <v>0.10147443</v>
      </c>
      <c r="AK518" s="122">
        <f>VLOOKUP(C518,'[1]17'!$C$22:$AI$926,30,0)</f>
        <v>8.6156360000000001E-2</v>
      </c>
      <c r="AL518" s="122">
        <f>VLOOKUP(C518,'[1]17'!$C$22:$AI$926,31,0)</f>
        <v>0</v>
      </c>
      <c r="AM518" s="122">
        <f>VLOOKUP(C518,'[1]17'!$C$22:$AI$926,32,0)</f>
        <v>0</v>
      </c>
      <c r="AN518" s="122">
        <f>VLOOKUP(C518,'[1]17'!$C$22:$AI$926,33,0)</f>
        <v>1.5318070000000001E-2</v>
      </c>
      <c r="AO518" s="122">
        <f t="shared" si="657"/>
        <v>4.8664440000000003E-2</v>
      </c>
      <c r="AP518" s="122">
        <f t="shared" si="658"/>
        <v>2.9186240000000016E-2</v>
      </c>
      <c r="AQ518" s="122">
        <f t="shared" si="659"/>
        <v>0</v>
      </c>
      <c r="AR518" s="122">
        <f t="shared" si="660"/>
        <v>0</v>
      </c>
      <c r="AS518" s="122">
        <f t="shared" si="661"/>
        <v>1.9478199999999994E-2</v>
      </c>
      <c r="AT518" s="122"/>
      <c r="AU518" s="122"/>
      <c r="AV518" s="122"/>
      <c r="AW518" s="122"/>
      <c r="AX518" s="122"/>
      <c r="AY518" s="122"/>
      <c r="AZ518" s="122"/>
      <c r="BA518" s="122"/>
      <c r="BB518" s="122"/>
      <c r="BC518" s="122"/>
    </row>
    <row r="519" spans="1:55" s="90" customFormat="1" ht="62.2" x14ac:dyDescent="0.3">
      <c r="A519" s="106" t="s">
        <v>1662</v>
      </c>
      <c r="B519" s="107" t="s">
        <v>961</v>
      </c>
      <c r="C519" s="108" t="s">
        <v>1422</v>
      </c>
      <c r="D519" s="73">
        <v>0.76234342367979846</v>
      </c>
      <c r="E519" s="73">
        <v>0.13731574800000002</v>
      </c>
      <c r="F519" s="73">
        <v>0.10338763199999999</v>
      </c>
      <c r="G519" s="73">
        <v>0</v>
      </c>
      <c r="H519" s="73">
        <v>0</v>
      </c>
      <c r="I519" s="73">
        <v>3.3928116000000008E-2</v>
      </c>
      <c r="J519" s="122">
        <f>VLOOKUP(C519,'[1]17'!$C$22:$N$926,8,0)</f>
        <v>1.4935872000000001E-2</v>
      </c>
      <c r="K519" s="122">
        <f>VLOOKUP(C519,'[1]17'!$C$22:$N$926,9,0)</f>
        <v>0</v>
      </c>
      <c r="L519" s="122">
        <f>VLOOKUP(C519,'[1]17'!$C$22:$N$926,10,0)</f>
        <v>0</v>
      </c>
      <c r="M519" s="122">
        <f>VLOOKUP(C519,'[1]17'!$C$22:$N$926,11,0)</f>
        <v>0</v>
      </c>
      <c r="N519" s="122">
        <f>VLOOKUP(C519,'[1]17'!$C$22:$N$926,12,0)</f>
        <v>1.4935872000000003E-2</v>
      </c>
      <c r="O519" s="122">
        <f t="shared" si="651"/>
        <v>0.12237987600000001</v>
      </c>
      <c r="P519" s="122">
        <f t="shared" si="652"/>
        <v>0.10338763199999999</v>
      </c>
      <c r="Q519" s="122">
        <f t="shared" si="653"/>
        <v>0</v>
      </c>
      <c r="R519" s="122">
        <f t="shared" si="654"/>
        <v>0</v>
      </c>
      <c r="S519" s="122">
        <f t="shared" si="655"/>
        <v>1.8992244000000005E-2</v>
      </c>
      <c r="T519" s="122"/>
      <c r="U519" s="122"/>
      <c r="V519" s="122"/>
      <c r="W519" s="122"/>
      <c r="X519" s="122"/>
      <c r="Y519" s="122"/>
      <c r="Z519" s="122"/>
      <c r="AA519" s="122"/>
      <c r="AB519" s="122"/>
      <c r="AC519" s="122"/>
      <c r="AD519" s="122">
        <v>0.63528999999999991</v>
      </c>
      <c r="AE519" s="73">
        <f t="shared" si="656"/>
        <v>0.14361603000000001</v>
      </c>
      <c r="AF519" s="73">
        <v>0.1153426</v>
      </c>
      <c r="AG519" s="73"/>
      <c r="AH519" s="73"/>
      <c r="AI519" s="73">
        <v>2.8273430000000006E-2</v>
      </c>
      <c r="AJ519" s="122">
        <f>VLOOKUP(C519,'[1]17'!$C$22:$AI$926,29,0)</f>
        <v>9.8602919999999997E-2</v>
      </c>
      <c r="AK519" s="122">
        <f>VLOOKUP(C519,'[1]17'!$C$22:$AI$926,30,0)</f>
        <v>8.6156359999999987E-2</v>
      </c>
      <c r="AL519" s="122">
        <f>VLOOKUP(C519,'[1]17'!$C$22:$AI$926,31,0)</f>
        <v>0</v>
      </c>
      <c r="AM519" s="122">
        <f>VLOOKUP(C519,'[1]17'!$C$22:$AI$926,32,0)</f>
        <v>0</v>
      </c>
      <c r="AN519" s="122">
        <f>VLOOKUP(C519,'[1]17'!$C$22:$AI$926,33,0)</f>
        <v>1.2446560000000002E-2</v>
      </c>
      <c r="AO519" s="122">
        <f t="shared" si="657"/>
        <v>4.5013110000000009E-2</v>
      </c>
      <c r="AP519" s="122">
        <f t="shared" si="658"/>
        <v>2.9186240000000016E-2</v>
      </c>
      <c r="AQ519" s="122">
        <f t="shared" si="659"/>
        <v>0</v>
      </c>
      <c r="AR519" s="122">
        <f t="shared" si="660"/>
        <v>0</v>
      </c>
      <c r="AS519" s="122">
        <f t="shared" si="661"/>
        <v>1.5826870000000003E-2</v>
      </c>
      <c r="AT519" s="122"/>
      <c r="AU519" s="122"/>
      <c r="AV519" s="122"/>
      <c r="AW519" s="122"/>
      <c r="AX519" s="122"/>
      <c r="AY519" s="122"/>
      <c r="AZ519" s="122"/>
      <c r="BA519" s="122"/>
      <c r="BB519" s="122"/>
      <c r="BC519" s="122"/>
    </row>
    <row r="520" spans="1:55" s="90" customFormat="1" ht="30.05" x14ac:dyDescent="0.3">
      <c r="A520" s="103"/>
      <c r="B520" s="110" t="s">
        <v>40</v>
      </c>
      <c r="C520" s="105"/>
      <c r="D520" s="133">
        <f t="shared" ref="D520:BC520" si="662">SUM(D521:D526)</f>
        <v>27.641032541999998</v>
      </c>
      <c r="E520" s="133">
        <f t="shared" si="662"/>
        <v>7.7389601820000005</v>
      </c>
      <c r="F520" s="133">
        <f t="shared" si="662"/>
        <v>0.28876659999999998</v>
      </c>
      <c r="G520" s="133">
        <f t="shared" si="662"/>
        <v>6.5730958700000013</v>
      </c>
      <c r="H520" s="133">
        <f t="shared" si="662"/>
        <v>0</v>
      </c>
      <c r="I520" s="133">
        <f t="shared" si="662"/>
        <v>0.87709771199999986</v>
      </c>
      <c r="J520" s="133">
        <f t="shared" si="662"/>
        <v>1.7312889779999996</v>
      </c>
      <c r="K520" s="133">
        <f t="shared" si="662"/>
        <v>0</v>
      </c>
      <c r="L520" s="133">
        <f t="shared" si="662"/>
        <v>1.2978287100000001</v>
      </c>
      <c r="M520" s="133">
        <f t="shared" si="662"/>
        <v>0</v>
      </c>
      <c r="N520" s="133">
        <f t="shared" si="662"/>
        <v>0.43346026799999998</v>
      </c>
      <c r="O520" s="133">
        <f t="shared" si="662"/>
        <v>6.0076712040000011</v>
      </c>
      <c r="P520" s="133">
        <f t="shared" si="662"/>
        <v>0.28876659999999998</v>
      </c>
      <c r="Q520" s="133">
        <f t="shared" si="662"/>
        <v>5.2752671600000003</v>
      </c>
      <c r="R520" s="133">
        <f t="shared" si="662"/>
        <v>0</v>
      </c>
      <c r="S520" s="133">
        <f t="shared" si="662"/>
        <v>0.44363744399999994</v>
      </c>
      <c r="T520" s="133">
        <f t="shared" si="662"/>
        <v>0</v>
      </c>
      <c r="U520" s="133">
        <f t="shared" si="662"/>
        <v>0</v>
      </c>
      <c r="V520" s="133">
        <f t="shared" si="662"/>
        <v>0</v>
      </c>
      <c r="W520" s="133">
        <f t="shared" si="662"/>
        <v>0</v>
      </c>
      <c r="X520" s="133">
        <f t="shared" si="662"/>
        <v>0</v>
      </c>
      <c r="Y520" s="133">
        <f t="shared" si="662"/>
        <v>0</v>
      </c>
      <c r="Z520" s="133">
        <f t="shared" si="662"/>
        <v>0</v>
      </c>
      <c r="AA520" s="133">
        <f t="shared" si="662"/>
        <v>0</v>
      </c>
      <c r="AB520" s="133">
        <f t="shared" si="662"/>
        <v>0</v>
      </c>
      <c r="AC520" s="133">
        <f t="shared" si="662"/>
        <v>0</v>
      </c>
      <c r="AD520" s="133">
        <f t="shared" si="662"/>
        <v>23.59293387</v>
      </c>
      <c r="AE520" s="133">
        <f t="shared" si="662"/>
        <v>8.3021315300000005</v>
      </c>
      <c r="AF520" s="133">
        <f t="shared" si="662"/>
        <v>0.24063882999999953</v>
      </c>
      <c r="AG520" s="133">
        <f t="shared" si="662"/>
        <v>7.3305779400000004</v>
      </c>
      <c r="AH520" s="133">
        <f t="shared" si="662"/>
        <v>0</v>
      </c>
      <c r="AI520" s="133">
        <f t="shared" si="662"/>
        <v>0.73091476</v>
      </c>
      <c r="AJ520" s="133">
        <f t="shared" si="662"/>
        <v>0.36121689000000007</v>
      </c>
      <c r="AK520" s="133">
        <f t="shared" si="662"/>
        <v>0</v>
      </c>
      <c r="AL520" s="133">
        <f t="shared" si="662"/>
        <v>0</v>
      </c>
      <c r="AM520" s="133">
        <f t="shared" si="662"/>
        <v>0</v>
      </c>
      <c r="AN520" s="133">
        <f t="shared" si="662"/>
        <v>0.36121688999999996</v>
      </c>
      <c r="AO520" s="133">
        <f t="shared" si="662"/>
        <v>7.9409146400000008</v>
      </c>
      <c r="AP520" s="133">
        <f t="shared" si="662"/>
        <v>0.24063882999999953</v>
      </c>
      <c r="AQ520" s="133">
        <f t="shared" si="662"/>
        <v>7.3305779400000004</v>
      </c>
      <c r="AR520" s="133">
        <f t="shared" si="662"/>
        <v>0</v>
      </c>
      <c r="AS520" s="133">
        <f t="shared" si="662"/>
        <v>0.36969786999999993</v>
      </c>
      <c r="AT520" s="133">
        <f t="shared" si="662"/>
        <v>0</v>
      </c>
      <c r="AU520" s="133">
        <f t="shared" si="662"/>
        <v>0</v>
      </c>
      <c r="AV520" s="133">
        <f t="shared" si="662"/>
        <v>0</v>
      </c>
      <c r="AW520" s="133">
        <f t="shared" si="662"/>
        <v>0</v>
      </c>
      <c r="AX520" s="133">
        <f t="shared" si="662"/>
        <v>0</v>
      </c>
      <c r="AY520" s="133">
        <f t="shared" si="662"/>
        <v>0</v>
      </c>
      <c r="AZ520" s="133">
        <f t="shared" si="662"/>
        <v>0</v>
      </c>
      <c r="BA520" s="133">
        <f t="shared" si="662"/>
        <v>0</v>
      </c>
      <c r="BB520" s="133">
        <f t="shared" si="662"/>
        <v>0</v>
      </c>
      <c r="BC520" s="133">
        <f t="shared" si="662"/>
        <v>0</v>
      </c>
    </row>
    <row r="521" spans="1:55" s="90" customFormat="1" ht="62.2" x14ac:dyDescent="0.3">
      <c r="A521" s="106" t="s">
        <v>1662</v>
      </c>
      <c r="B521" s="107" t="s">
        <v>962</v>
      </c>
      <c r="C521" s="108" t="s">
        <v>1423</v>
      </c>
      <c r="D521" s="73">
        <v>3.0000960000000001</v>
      </c>
      <c r="E521" s="73">
        <v>2.4464775439999999</v>
      </c>
      <c r="F521" s="73">
        <v>0</v>
      </c>
      <c r="G521" s="73">
        <v>2.3129581400000001</v>
      </c>
      <c r="H521" s="73">
        <v>0</v>
      </c>
      <c r="I521" s="73">
        <v>0.13351940399999998</v>
      </c>
      <c r="J521" s="122">
        <f>VLOOKUP(C521,'[1]17'!$C$22:$N$926,8,0)</f>
        <v>5.8778087999999999E-2</v>
      </c>
      <c r="K521" s="122">
        <f>VLOOKUP(C521,'[1]17'!$C$22:$N$926,9,0)</f>
        <v>0</v>
      </c>
      <c r="L521" s="122">
        <f>VLOOKUP(C521,'[1]17'!$C$22:$N$926,10,0)</f>
        <v>0</v>
      </c>
      <c r="M521" s="122">
        <f>VLOOKUP(C521,'[1]17'!$C$22:$N$926,11,0)</f>
        <v>0</v>
      </c>
      <c r="N521" s="122">
        <f>VLOOKUP(C521,'[1]17'!$C$22:$N$926,12,0)</f>
        <v>5.8778087999999999E-2</v>
      </c>
      <c r="O521" s="122">
        <f t="shared" ref="O521:O526" si="663">E521-J521</f>
        <v>2.387699456</v>
      </c>
      <c r="P521" s="122">
        <f t="shared" ref="P521:P526" si="664">F521-K521</f>
        <v>0</v>
      </c>
      <c r="Q521" s="122">
        <f t="shared" ref="Q521:Q526" si="665">G521-L521</f>
        <v>2.3129581400000001</v>
      </c>
      <c r="R521" s="122">
        <f t="shared" ref="R521:R526" si="666">H521-M521</f>
        <v>0</v>
      </c>
      <c r="S521" s="122">
        <f t="shared" ref="S521:S526" si="667">I521-N521</f>
        <v>7.4741315999999974E-2</v>
      </c>
      <c r="T521" s="122"/>
      <c r="U521" s="122"/>
      <c r="V521" s="122"/>
      <c r="W521" s="122"/>
      <c r="X521" s="122"/>
      <c r="Y521" s="122"/>
      <c r="Z521" s="122"/>
      <c r="AA521" s="122"/>
      <c r="AB521" s="122"/>
      <c r="AC521" s="122"/>
      <c r="AD521" s="122">
        <v>2.5884199999999993</v>
      </c>
      <c r="AE521" s="73">
        <f t="shared" ref="AE521:AE526" si="668">AF521+AG521+AH521+AI521</f>
        <v>2.5205975600000001</v>
      </c>
      <c r="AF521" s="73"/>
      <c r="AG521" s="73">
        <v>2.4093313900000002</v>
      </c>
      <c r="AH521" s="73"/>
      <c r="AI521" s="73">
        <v>0.11126616999999998</v>
      </c>
      <c r="AJ521" s="122">
        <f>VLOOKUP(C521,'[1]17'!$C$22:$AI$926,29,0)</f>
        <v>4.8981739999999996E-2</v>
      </c>
      <c r="AK521" s="122">
        <f>VLOOKUP(C521,'[1]17'!$C$22:$AI$926,30,0)</f>
        <v>0</v>
      </c>
      <c r="AL521" s="122">
        <f>VLOOKUP(C521,'[1]17'!$C$22:$AI$926,31,0)</f>
        <v>0</v>
      </c>
      <c r="AM521" s="122">
        <f>VLOOKUP(C521,'[1]17'!$C$22:$AI$926,32,0)</f>
        <v>0</v>
      </c>
      <c r="AN521" s="122">
        <f>VLOOKUP(C521,'[1]17'!$C$22:$AI$926,33,0)</f>
        <v>4.8981740000000003E-2</v>
      </c>
      <c r="AO521" s="122">
        <f t="shared" ref="AO521:AO526" si="669">AE521-AJ521</f>
        <v>2.4716158200000002</v>
      </c>
      <c r="AP521" s="122">
        <f t="shared" ref="AP521:AP526" si="670">AF521-AK521</f>
        <v>0</v>
      </c>
      <c r="AQ521" s="122">
        <f t="shared" ref="AQ521:AQ526" si="671">AG521-AL521</f>
        <v>2.4093313900000002</v>
      </c>
      <c r="AR521" s="122">
        <f t="shared" ref="AR521:AR526" si="672">AH521-AM521</f>
        <v>0</v>
      </c>
      <c r="AS521" s="122">
        <f t="shared" ref="AS521:AS526" si="673">AI521-AN521</f>
        <v>6.2284429999999981E-2</v>
      </c>
      <c r="AT521" s="122"/>
      <c r="AU521" s="122"/>
      <c r="AV521" s="122"/>
      <c r="AW521" s="122"/>
      <c r="AX521" s="122"/>
      <c r="AY521" s="122"/>
      <c r="AZ521" s="122"/>
      <c r="BA521" s="122"/>
      <c r="BB521" s="122"/>
      <c r="BC521" s="122"/>
    </row>
    <row r="522" spans="1:55" s="90" customFormat="1" ht="46.65" x14ac:dyDescent="0.3">
      <c r="A522" s="106" t="s">
        <v>1662</v>
      </c>
      <c r="B522" s="107" t="s">
        <v>963</v>
      </c>
      <c r="C522" s="108" t="s">
        <v>1424</v>
      </c>
      <c r="D522" s="73">
        <v>4.6573320000000002</v>
      </c>
      <c r="E522" s="73">
        <v>0.55344960400000009</v>
      </c>
      <c r="F522" s="73">
        <v>0</v>
      </c>
      <c r="G522" s="73">
        <v>0.51682126000000006</v>
      </c>
      <c r="H522" s="73">
        <v>0</v>
      </c>
      <c r="I522" s="73">
        <v>3.6628344E-2</v>
      </c>
      <c r="J522" s="122">
        <f>VLOOKUP(C522,'[1]17'!$C$22:$N$926,8,0)</f>
        <v>0.55344960399999998</v>
      </c>
      <c r="K522" s="122">
        <f>VLOOKUP(C522,'[1]17'!$C$22:$N$926,9,0)</f>
        <v>0</v>
      </c>
      <c r="L522" s="122">
        <f>VLOOKUP(C522,'[1]17'!$C$22:$N$926,10,0)</f>
        <v>0.51682126000000006</v>
      </c>
      <c r="M522" s="122">
        <f>VLOOKUP(C522,'[1]17'!$C$22:$N$926,11,0)</f>
        <v>0</v>
      </c>
      <c r="N522" s="122">
        <f>VLOOKUP(C522,'[1]17'!$C$22:$N$926,12,0)</f>
        <v>3.6628344E-2</v>
      </c>
      <c r="O522" s="122">
        <f t="shared" si="663"/>
        <v>0</v>
      </c>
      <c r="P522" s="122">
        <f t="shared" si="664"/>
        <v>0</v>
      </c>
      <c r="Q522" s="122">
        <f t="shared" si="665"/>
        <v>0</v>
      </c>
      <c r="R522" s="122">
        <f t="shared" si="666"/>
        <v>0</v>
      </c>
      <c r="S522" s="122">
        <f t="shared" si="667"/>
        <v>0</v>
      </c>
      <c r="T522" s="122"/>
      <c r="U522" s="122"/>
      <c r="V522" s="122"/>
      <c r="W522" s="122"/>
      <c r="X522" s="122"/>
      <c r="Y522" s="122"/>
      <c r="Z522" s="122"/>
      <c r="AA522" s="122"/>
      <c r="AB522" s="122"/>
      <c r="AC522" s="122"/>
      <c r="AD522" s="122">
        <v>3.8811100000000009</v>
      </c>
      <c r="AE522" s="73">
        <f t="shared" si="668"/>
        <v>3.0523620000000001E-2</v>
      </c>
      <c r="AF522" s="73"/>
      <c r="AG522" s="73"/>
      <c r="AH522" s="73"/>
      <c r="AI522" s="73">
        <v>3.0523620000000001E-2</v>
      </c>
      <c r="AJ522" s="122">
        <f>VLOOKUP(C522,'[1]17'!$C$22:$AI$926,29,0)</f>
        <v>3.0523620000000112E-2</v>
      </c>
      <c r="AK522" s="122">
        <f>VLOOKUP(C522,'[1]17'!$C$22:$AI$926,30,0)</f>
        <v>0</v>
      </c>
      <c r="AL522" s="122">
        <f>VLOOKUP(C522,'[1]17'!$C$22:$AI$926,31,0)</f>
        <v>0</v>
      </c>
      <c r="AM522" s="122">
        <f>VLOOKUP(C522,'[1]17'!$C$22:$AI$926,32,0)</f>
        <v>0</v>
      </c>
      <c r="AN522" s="122">
        <f>VLOOKUP(C522,'[1]17'!$C$22:$AI$926,33,0)</f>
        <v>3.0523620000000001E-2</v>
      </c>
      <c r="AO522" s="122">
        <f t="shared" si="669"/>
        <v>-1.1102230246251565E-16</v>
      </c>
      <c r="AP522" s="122">
        <f t="shared" si="670"/>
        <v>0</v>
      </c>
      <c r="AQ522" s="122">
        <f t="shared" si="671"/>
        <v>0</v>
      </c>
      <c r="AR522" s="122">
        <f t="shared" si="672"/>
        <v>0</v>
      </c>
      <c r="AS522" s="122">
        <f t="shared" si="673"/>
        <v>0</v>
      </c>
      <c r="AT522" s="122"/>
      <c r="AU522" s="122"/>
      <c r="AV522" s="122"/>
      <c r="AW522" s="122"/>
      <c r="AX522" s="122"/>
      <c r="AY522" s="122"/>
      <c r="AZ522" s="122"/>
      <c r="BA522" s="122"/>
      <c r="BB522" s="122"/>
      <c r="BC522" s="122"/>
    </row>
    <row r="523" spans="1:55" s="90" customFormat="1" ht="46.65" x14ac:dyDescent="0.3">
      <c r="A523" s="106" t="s">
        <v>1662</v>
      </c>
      <c r="B523" s="107" t="s">
        <v>645</v>
      </c>
      <c r="C523" s="108" t="s">
        <v>693</v>
      </c>
      <c r="D523" s="73">
        <v>6.9339839999999997</v>
      </c>
      <c r="E523" s="73">
        <v>0.30859732799999989</v>
      </c>
      <c r="F523" s="73">
        <v>0</v>
      </c>
      <c r="G523" s="73">
        <v>0</v>
      </c>
      <c r="H523" s="73">
        <v>0</v>
      </c>
      <c r="I523" s="73">
        <v>0.30859732799999989</v>
      </c>
      <c r="J523" s="122">
        <f>VLOOKUP(C523,'[1]17'!$C$22:$N$926,8,0)</f>
        <v>0.13585112399999996</v>
      </c>
      <c r="K523" s="122">
        <f>VLOOKUP(C523,'[1]17'!$C$22:$N$926,9,0)</f>
        <v>0</v>
      </c>
      <c r="L523" s="122">
        <f>VLOOKUP(C523,'[1]17'!$C$22:$N$926,10,0)</f>
        <v>0</v>
      </c>
      <c r="M523" s="122">
        <f>VLOOKUP(C523,'[1]17'!$C$22:$N$926,11,0)</f>
        <v>0</v>
      </c>
      <c r="N523" s="122">
        <f>VLOOKUP(C523,'[1]17'!$C$22:$N$926,12,0)</f>
        <v>0.13585112399999999</v>
      </c>
      <c r="O523" s="122">
        <f t="shared" si="663"/>
        <v>0.17274620399999993</v>
      </c>
      <c r="P523" s="122">
        <f t="shared" si="664"/>
        <v>0</v>
      </c>
      <c r="Q523" s="122">
        <f t="shared" si="665"/>
        <v>0</v>
      </c>
      <c r="R523" s="122">
        <f t="shared" si="666"/>
        <v>0</v>
      </c>
      <c r="S523" s="122">
        <f t="shared" si="667"/>
        <v>0.1727462039999999</v>
      </c>
      <c r="T523" s="122"/>
      <c r="U523" s="122"/>
      <c r="V523" s="122"/>
      <c r="W523" s="122"/>
      <c r="X523" s="122"/>
      <c r="Y523" s="122"/>
      <c r="Z523" s="122"/>
      <c r="AA523" s="122"/>
      <c r="AB523" s="122"/>
      <c r="AC523" s="122"/>
      <c r="AD523" s="122">
        <v>6.3561519999999998</v>
      </c>
      <c r="AE523" s="73">
        <f t="shared" si="668"/>
        <v>0.25716443999999994</v>
      </c>
      <c r="AF523" s="73"/>
      <c r="AG523" s="73"/>
      <c r="AH523" s="73"/>
      <c r="AI523" s="73">
        <v>0.25716443999999994</v>
      </c>
      <c r="AJ523" s="122">
        <f>VLOOKUP(C523,'[1]17'!$C$22:$AI$926,29,0)</f>
        <v>0.11320927</v>
      </c>
      <c r="AK523" s="122">
        <f>VLOOKUP(C523,'[1]17'!$C$22:$AI$926,30,0)</f>
        <v>0</v>
      </c>
      <c r="AL523" s="122">
        <f>VLOOKUP(C523,'[1]17'!$C$22:$AI$926,31,0)</f>
        <v>0</v>
      </c>
      <c r="AM523" s="122">
        <f>VLOOKUP(C523,'[1]17'!$C$22:$AI$926,32,0)</f>
        <v>0</v>
      </c>
      <c r="AN523" s="122">
        <f>VLOOKUP(C523,'[1]17'!$C$22:$AI$926,33,0)</f>
        <v>0.11320926999999999</v>
      </c>
      <c r="AO523" s="122">
        <f t="shared" si="669"/>
        <v>0.14395516999999994</v>
      </c>
      <c r="AP523" s="122">
        <f t="shared" si="670"/>
        <v>0</v>
      </c>
      <c r="AQ523" s="122">
        <f t="shared" si="671"/>
        <v>0</v>
      </c>
      <c r="AR523" s="122">
        <f t="shared" si="672"/>
        <v>0</v>
      </c>
      <c r="AS523" s="122">
        <f t="shared" si="673"/>
        <v>0.14395516999999997</v>
      </c>
      <c r="AT523" s="122"/>
      <c r="AU523" s="122"/>
      <c r="AV523" s="122"/>
      <c r="AW523" s="122"/>
      <c r="AX523" s="122"/>
      <c r="AY523" s="122"/>
      <c r="AZ523" s="122"/>
      <c r="BA523" s="122"/>
      <c r="BB523" s="122"/>
      <c r="BC523" s="122"/>
    </row>
    <row r="524" spans="1:55" s="90" customFormat="1" ht="46.65" x14ac:dyDescent="0.3">
      <c r="A524" s="106" t="s">
        <v>1662</v>
      </c>
      <c r="B524" s="107" t="s">
        <v>456</v>
      </c>
      <c r="C524" s="108" t="s">
        <v>491</v>
      </c>
      <c r="D524" s="73">
        <v>6.3037319999999992</v>
      </c>
      <c r="E524" s="73">
        <v>0.85104424999999995</v>
      </c>
      <c r="F524" s="73">
        <v>0</v>
      </c>
      <c r="G524" s="73">
        <v>0.78100744999999994</v>
      </c>
      <c r="H524" s="73">
        <v>0</v>
      </c>
      <c r="I524" s="73">
        <v>7.0036799999999996E-2</v>
      </c>
      <c r="J524" s="122">
        <f>VLOOKUP(C524,'[1]17'!$C$22:$N$926,8,0)</f>
        <v>0.85104424999999995</v>
      </c>
      <c r="K524" s="122">
        <f>VLOOKUP(C524,'[1]17'!$C$22:$N$926,9,0)</f>
        <v>0</v>
      </c>
      <c r="L524" s="122">
        <f>VLOOKUP(C524,'[1]17'!$C$22:$N$926,10,0)</f>
        <v>0.78100744999999994</v>
      </c>
      <c r="M524" s="122">
        <f>VLOOKUP(C524,'[1]17'!$C$22:$N$926,11,0)</f>
        <v>0</v>
      </c>
      <c r="N524" s="122">
        <f>VLOOKUP(C524,'[1]17'!$C$22:$N$926,12,0)</f>
        <v>7.0036799999999996E-2</v>
      </c>
      <c r="O524" s="122">
        <f t="shared" si="663"/>
        <v>0</v>
      </c>
      <c r="P524" s="122">
        <f t="shared" si="664"/>
        <v>0</v>
      </c>
      <c r="Q524" s="122">
        <f t="shared" si="665"/>
        <v>0</v>
      </c>
      <c r="R524" s="122">
        <f t="shared" si="666"/>
        <v>0</v>
      </c>
      <c r="S524" s="122">
        <f t="shared" si="667"/>
        <v>0</v>
      </c>
      <c r="T524" s="122"/>
      <c r="U524" s="122"/>
      <c r="V524" s="122"/>
      <c r="W524" s="122"/>
      <c r="X524" s="122"/>
      <c r="Y524" s="122"/>
      <c r="Z524" s="122"/>
      <c r="AA524" s="122"/>
      <c r="AB524" s="122"/>
      <c r="AC524" s="122"/>
      <c r="AD524" s="122">
        <v>5.2097204899999987</v>
      </c>
      <c r="AE524" s="73">
        <f t="shared" si="668"/>
        <v>5.8363999999999999E-2</v>
      </c>
      <c r="AF524" s="73"/>
      <c r="AG524" s="73"/>
      <c r="AH524" s="73"/>
      <c r="AI524" s="73">
        <v>5.8363999999999999E-2</v>
      </c>
      <c r="AJ524" s="122">
        <f>VLOOKUP(C524,'[1]17'!$C$22:$AI$926,29,0)</f>
        <v>5.8363999999999999E-2</v>
      </c>
      <c r="AK524" s="122">
        <f>VLOOKUP(C524,'[1]17'!$C$22:$AI$926,30,0)</f>
        <v>0</v>
      </c>
      <c r="AL524" s="122">
        <f>VLOOKUP(C524,'[1]17'!$C$22:$AI$926,31,0)</f>
        <v>0</v>
      </c>
      <c r="AM524" s="122">
        <f>VLOOKUP(C524,'[1]17'!$C$22:$AI$926,32,0)</f>
        <v>0</v>
      </c>
      <c r="AN524" s="122">
        <f>VLOOKUP(C524,'[1]17'!$C$22:$AI$926,33,0)</f>
        <v>5.8363999999999999E-2</v>
      </c>
      <c r="AO524" s="122">
        <f t="shared" si="669"/>
        <v>0</v>
      </c>
      <c r="AP524" s="122">
        <f t="shared" si="670"/>
        <v>0</v>
      </c>
      <c r="AQ524" s="122">
        <f t="shared" si="671"/>
        <v>0</v>
      </c>
      <c r="AR524" s="122">
        <f t="shared" si="672"/>
        <v>0</v>
      </c>
      <c r="AS524" s="122">
        <f t="shared" si="673"/>
        <v>0</v>
      </c>
      <c r="AT524" s="122"/>
      <c r="AU524" s="122"/>
      <c r="AV524" s="122"/>
      <c r="AW524" s="122"/>
      <c r="AX524" s="122"/>
      <c r="AY524" s="122"/>
      <c r="AZ524" s="122"/>
      <c r="BA524" s="122"/>
      <c r="BB524" s="122"/>
      <c r="BC524" s="122"/>
    </row>
    <row r="525" spans="1:55" s="90" customFormat="1" ht="46.65" x14ac:dyDescent="0.3">
      <c r="A525" s="106" t="s">
        <v>1662</v>
      </c>
      <c r="B525" s="107" t="s">
        <v>457</v>
      </c>
      <c r="C525" s="108" t="s">
        <v>492</v>
      </c>
      <c r="D525" s="73">
        <v>3.0159885419999997</v>
      </c>
      <c r="E525" s="73">
        <v>0.19256854800000001</v>
      </c>
      <c r="F525" s="73">
        <v>0</v>
      </c>
      <c r="G525" s="73">
        <v>0</v>
      </c>
      <c r="H525" s="73">
        <v>0</v>
      </c>
      <c r="I525" s="73">
        <v>0.19256854800000001</v>
      </c>
      <c r="J525" s="122">
        <f>VLOOKUP(C525,'[1]17'!$C$22:$N$926,8,0)</f>
        <v>5.9089463999999994E-2</v>
      </c>
      <c r="K525" s="122">
        <f>VLOOKUP(C525,'[1]17'!$C$22:$N$926,9,0)</f>
        <v>0</v>
      </c>
      <c r="L525" s="122">
        <f>VLOOKUP(C525,'[1]17'!$C$22:$N$926,10,0)</f>
        <v>0</v>
      </c>
      <c r="M525" s="122">
        <f>VLOOKUP(C525,'[1]17'!$C$22:$N$926,11,0)</f>
        <v>0</v>
      </c>
      <c r="N525" s="122">
        <f>VLOOKUP(C525,'[1]17'!$C$22:$N$926,12,0)</f>
        <v>5.9089463999999994E-2</v>
      </c>
      <c r="O525" s="122">
        <f t="shared" si="663"/>
        <v>0.13347908400000003</v>
      </c>
      <c r="P525" s="122">
        <f t="shared" si="664"/>
        <v>0</v>
      </c>
      <c r="Q525" s="122">
        <f t="shared" si="665"/>
        <v>0</v>
      </c>
      <c r="R525" s="122">
        <f t="shared" si="666"/>
        <v>0</v>
      </c>
      <c r="S525" s="122">
        <f t="shared" si="667"/>
        <v>0.13347908400000003</v>
      </c>
      <c r="T525" s="122"/>
      <c r="U525" s="122"/>
      <c r="V525" s="122"/>
      <c r="W525" s="122"/>
      <c r="X525" s="122"/>
      <c r="Y525" s="122"/>
      <c r="Z525" s="122"/>
      <c r="AA525" s="122"/>
      <c r="AB525" s="122"/>
      <c r="AC525" s="122"/>
      <c r="AD525" s="122">
        <v>2.57395138</v>
      </c>
      <c r="AE525" s="73">
        <f t="shared" si="668"/>
        <v>2.6131294900000004</v>
      </c>
      <c r="AF525" s="73"/>
      <c r="AG525" s="73">
        <v>2.4526557000000002</v>
      </c>
      <c r="AH525" s="73"/>
      <c r="AI525" s="73">
        <v>0.16047379000000001</v>
      </c>
      <c r="AJ525" s="122">
        <f>VLOOKUP(C525,'[1]17'!$C$22:$AI$926,29,0)</f>
        <v>4.9241219999999995E-2</v>
      </c>
      <c r="AK525" s="122">
        <f>VLOOKUP(C525,'[1]17'!$C$22:$AI$926,30,0)</f>
        <v>0</v>
      </c>
      <c r="AL525" s="122">
        <f>VLOOKUP(C525,'[1]17'!$C$22:$AI$926,31,0)</f>
        <v>0</v>
      </c>
      <c r="AM525" s="122">
        <f>VLOOKUP(C525,'[1]17'!$C$22:$AI$926,32,0)</f>
        <v>0</v>
      </c>
      <c r="AN525" s="122">
        <f>VLOOKUP(C525,'[1]17'!$C$22:$AI$926,33,0)</f>
        <v>4.9241219999999995E-2</v>
      </c>
      <c r="AO525" s="122">
        <f t="shared" si="669"/>
        <v>2.5638882700000005</v>
      </c>
      <c r="AP525" s="122">
        <f t="shared" si="670"/>
        <v>0</v>
      </c>
      <c r="AQ525" s="122">
        <f t="shared" si="671"/>
        <v>2.4526557000000002</v>
      </c>
      <c r="AR525" s="122">
        <f t="shared" si="672"/>
        <v>0</v>
      </c>
      <c r="AS525" s="122">
        <f t="shared" si="673"/>
        <v>0.11123257</v>
      </c>
      <c r="AT525" s="122"/>
      <c r="AU525" s="122"/>
      <c r="AV525" s="122"/>
      <c r="AW525" s="122"/>
      <c r="AX525" s="122"/>
      <c r="AY525" s="122"/>
      <c r="AZ525" s="122"/>
      <c r="BA525" s="122"/>
      <c r="BB525" s="122"/>
      <c r="BC525" s="122"/>
    </row>
    <row r="526" spans="1:55" s="90" customFormat="1" ht="93.25" x14ac:dyDescent="0.3">
      <c r="A526" s="106" t="s">
        <v>1662</v>
      </c>
      <c r="B526" s="107" t="s">
        <v>964</v>
      </c>
      <c r="C526" s="108" t="s">
        <v>1425</v>
      </c>
      <c r="D526" s="73">
        <v>3.7298999999999998</v>
      </c>
      <c r="E526" s="73">
        <v>3.386822908000001</v>
      </c>
      <c r="F526" s="73">
        <v>0.28876659999999998</v>
      </c>
      <c r="G526" s="73">
        <v>2.9623090200000006</v>
      </c>
      <c r="H526" s="73">
        <v>0</v>
      </c>
      <c r="I526" s="73">
        <v>0.13574728799999999</v>
      </c>
      <c r="J526" s="122">
        <f>VLOOKUP(C526,'[1]17'!$C$22:$N$926,8,0)</f>
        <v>7.3076448000000002E-2</v>
      </c>
      <c r="K526" s="122">
        <f>VLOOKUP(C526,'[1]17'!$C$22:$N$926,9,0)</f>
        <v>0</v>
      </c>
      <c r="L526" s="122">
        <f>VLOOKUP(C526,'[1]17'!$C$22:$N$926,10,0)</f>
        <v>0</v>
      </c>
      <c r="M526" s="122">
        <f>VLOOKUP(C526,'[1]17'!$C$22:$N$926,11,0)</f>
        <v>0</v>
      </c>
      <c r="N526" s="122">
        <f>VLOOKUP(C526,'[1]17'!$C$22:$N$926,12,0)</f>
        <v>7.3076448000000002E-2</v>
      </c>
      <c r="O526" s="122">
        <f t="shared" si="663"/>
        <v>3.3137464600000008</v>
      </c>
      <c r="P526" s="122">
        <f t="shared" si="664"/>
        <v>0.28876659999999998</v>
      </c>
      <c r="Q526" s="122">
        <f t="shared" si="665"/>
        <v>2.9623090200000006</v>
      </c>
      <c r="R526" s="122">
        <f t="shared" si="666"/>
        <v>0</v>
      </c>
      <c r="S526" s="122">
        <f t="shared" si="667"/>
        <v>6.2670839999999992E-2</v>
      </c>
      <c r="T526" s="122"/>
      <c r="U526" s="122"/>
      <c r="V526" s="122"/>
      <c r="W526" s="122"/>
      <c r="X526" s="122"/>
      <c r="Y526" s="122"/>
      <c r="Z526" s="122"/>
      <c r="AA526" s="122"/>
      <c r="AB526" s="122"/>
      <c r="AC526" s="122"/>
      <c r="AD526" s="122">
        <v>2.9835800000000003</v>
      </c>
      <c r="AE526" s="73">
        <f t="shared" si="668"/>
        <v>2.8223524199999996</v>
      </c>
      <c r="AF526" s="73">
        <v>0.24063882999999953</v>
      </c>
      <c r="AG526" s="73">
        <v>2.46859085</v>
      </c>
      <c r="AH526" s="73"/>
      <c r="AI526" s="73">
        <v>0.11312274</v>
      </c>
      <c r="AJ526" s="122">
        <f>VLOOKUP(C526,'[1]17'!$C$22:$AI$926,29,0)</f>
        <v>6.0897040000000006E-2</v>
      </c>
      <c r="AK526" s="122">
        <f>VLOOKUP(C526,'[1]17'!$C$22:$AI$926,30,0)</f>
        <v>0</v>
      </c>
      <c r="AL526" s="122">
        <f>VLOOKUP(C526,'[1]17'!$C$22:$AI$926,31,0)</f>
        <v>0</v>
      </c>
      <c r="AM526" s="122">
        <f>VLOOKUP(C526,'[1]17'!$C$22:$AI$926,32,0)</f>
        <v>0</v>
      </c>
      <c r="AN526" s="122">
        <f>VLOOKUP(C526,'[1]17'!$C$22:$AI$926,33,0)</f>
        <v>6.089704E-2</v>
      </c>
      <c r="AO526" s="122">
        <f t="shared" si="669"/>
        <v>2.7614553799999997</v>
      </c>
      <c r="AP526" s="122">
        <f t="shared" si="670"/>
        <v>0.24063882999999953</v>
      </c>
      <c r="AQ526" s="122">
        <f t="shared" si="671"/>
        <v>2.46859085</v>
      </c>
      <c r="AR526" s="122">
        <f t="shared" si="672"/>
        <v>0</v>
      </c>
      <c r="AS526" s="122">
        <f t="shared" si="673"/>
        <v>5.22257E-2</v>
      </c>
      <c r="AT526" s="122"/>
      <c r="AU526" s="122"/>
      <c r="AV526" s="122"/>
      <c r="AW526" s="122"/>
      <c r="AX526" s="122"/>
      <c r="AY526" s="122"/>
      <c r="AZ526" s="122"/>
      <c r="BA526" s="122"/>
      <c r="BB526" s="122"/>
      <c r="BC526" s="122"/>
    </row>
    <row r="527" spans="1:55" s="90" customFormat="1" x14ac:dyDescent="0.3">
      <c r="A527" s="103"/>
      <c r="B527" s="110" t="s">
        <v>635</v>
      </c>
      <c r="C527" s="105"/>
      <c r="D527" s="133">
        <f t="shared" ref="D527:BC527" si="674">SUM(D528:D528)</f>
        <v>1.1443679999999998</v>
      </c>
      <c r="E527" s="133">
        <f t="shared" si="674"/>
        <v>5.0930183999999996E-2</v>
      </c>
      <c r="F527" s="133">
        <f t="shared" si="674"/>
        <v>0</v>
      </c>
      <c r="G527" s="133">
        <f t="shared" si="674"/>
        <v>0</v>
      </c>
      <c r="H527" s="133">
        <f t="shared" si="674"/>
        <v>0</v>
      </c>
      <c r="I527" s="133">
        <f t="shared" si="674"/>
        <v>5.0930183999999996E-2</v>
      </c>
      <c r="J527" s="133">
        <f t="shared" si="674"/>
        <v>2.2420547999999995E-2</v>
      </c>
      <c r="K527" s="133">
        <f t="shared" si="674"/>
        <v>0</v>
      </c>
      <c r="L527" s="133">
        <f t="shared" si="674"/>
        <v>0</v>
      </c>
      <c r="M527" s="133">
        <f t="shared" si="674"/>
        <v>0</v>
      </c>
      <c r="N527" s="133">
        <f t="shared" si="674"/>
        <v>2.2420547999999998E-2</v>
      </c>
      <c r="O527" s="133">
        <f t="shared" si="674"/>
        <v>2.8509636000000001E-2</v>
      </c>
      <c r="P527" s="133">
        <f t="shared" si="674"/>
        <v>0</v>
      </c>
      <c r="Q527" s="133">
        <f t="shared" si="674"/>
        <v>0</v>
      </c>
      <c r="R527" s="133">
        <f t="shared" si="674"/>
        <v>0</v>
      </c>
      <c r="S527" s="133">
        <f t="shared" si="674"/>
        <v>2.8509635999999998E-2</v>
      </c>
      <c r="T527" s="133">
        <f t="shared" si="674"/>
        <v>0</v>
      </c>
      <c r="U527" s="133">
        <f t="shared" si="674"/>
        <v>0</v>
      </c>
      <c r="V527" s="133">
        <f t="shared" si="674"/>
        <v>0</v>
      </c>
      <c r="W527" s="133">
        <f t="shared" si="674"/>
        <v>0</v>
      </c>
      <c r="X527" s="133">
        <f t="shared" si="674"/>
        <v>0</v>
      </c>
      <c r="Y527" s="133">
        <f t="shared" si="674"/>
        <v>0</v>
      </c>
      <c r="Z527" s="133">
        <f t="shared" si="674"/>
        <v>0</v>
      </c>
      <c r="AA527" s="133">
        <f t="shared" si="674"/>
        <v>0</v>
      </c>
      <c r="AB527" s="133">
        <f t="shared" si="674"/>
        <v>0</v>
      </c>
      <c r="AC527" s="133">
        <f t="shared" si="674"/>
        <v>0</v>
      </c>
      <c r="AD527" s="133">
        <f t="shared" si="674"/>
        <v>1.049004</v>
      </c>
      <c r="AE527" s="133">
        <f t="shared" si="674"/>
        <v>4.2441819999999998E-2</v>
      </c>
      <c r="AF527" s="133">
        <f t="shared" si="674"/>
        <v>0</v>
      </c>
      <c r="AG527" s="133">
        <f t="shared" si="674"/>
        <v>0</v>
      </c>
      <c r="AH527" s="133">
        <f t="shared" si="674"/>
        <v>0</v>
      </c>
      <c r="AI527" s="133">
        <f t="shared" si="674"/>
        <v>4.2441819999999998E-2</v>
      </c>
      <c r="AJ527" s="133">
        <f t="shared" si="674"/>
        <v>1.8683790000000002E-2</v>
      </c>
      <c r="AK527" s="133">
        <f t="shared" si="674"/>
        <v>0</v>
      </c>
      <c r="AL527" s="133">
        <f t="shared" si="674"/>
        <v>0</v>
      </c>
      <c r="AM527" s="133">
        <f t="shared" si="674"/>
        <v>0</v>
      </c>
      <c r="AN527" s="133">
        <f t="shared" si="674"/>
        <v>1.8683789999999999E-2</v>
      </c>
      <c r="AO527" s="133">
        <f t="shared" si="674"/>
        <v>2.3758029999999996E-2</v>
      </c>
      <c r="AP527" s="133">
        <f t="shared" si="674"/>
        <v>0</v>
      </c>
      <c r="AQ527" s="133">
        <f t="shared" si="674"/>
        <v>0</v>
      </c>
      <c r="AR527" s="133">
        <f t="shared" si="674"/>
        <v>0</v>
      </c>
      <c r="AS527" s="133">
        <f t="shared" si="674"/>
        <v>2.3758029999999999E-2</v>
      </c>
      <c r="AT527" s="133">
        <f t="shared" si="674"/>
        <v>0</v>
      </c>
      <c r="AU527" s="133">
        <f t="shared" si="674"/>
        <v>0</v>
      </c>
      <c r="AV527" s="133">
        <f t="shared" si="674"/>
        <v>0</v>
      </c>
      <c r="AW527" s="133">
        <f t="shared" si="674"/>
        <v>0</v>
      </c>
      <c r="AX527" s="133">
        <f t="shared" si="674"/>
        <v>0</v>
      </c>
      <c r="AY527" s="133">
        <f t="shared" si="674"/>
        <v>0</v>
      </c>
      <c r="AZ527" s="133">
        <f t="shared" si="674"/>
        <v>0</v>
      </c>
      <c r="BA527" s="133">
        <f t="shared" si="674"/>
        <v>0</v>
      </c>
      <c r="BB527" s="133">
        <f t="shared" si="674"/>
        <v>0</v>
      </c>
      <c r="BC527" s="133">
        <f t="shared" si="674"/>
        <v>0</v>
      </c>
    </row>
    <row r="528" spans="1:55" s="90" customFormat="1" ht="77.7" x14ac:dyDescent="0.3">
      <c r="A528" s="106" t="s">
        <v>1662</v>
      </c>
      <c r="B528" s="107" t="s">
        <v>646</v>
      </c>
      <c r="C528" s="108" t="s">
        <v>694</v>
      </c>
      <c r="D528" s="73">
        <v>1.1443679999999998</v>
      </c>
      <c r="E528" s="73">
        <v>5.0930183999999996E-2</v>
      </c>
      <c r="F528" s="73">
        <v>0</v>
      </c>
      <c r="G528" s="73">
        <v>0</v>
      </c>
      <c r="H528" s="73">
        <v>0</v>
      </c>
      <c r="I528" s="73">
        <v>5.0930183999999996E-2</v>
      </c>
      <c r="J528" s="122">
        <f>VLOOKUP(C528,'[1]17'!$C$22:$N$926,8,0)</f>
        <v>2.2420547999999995E-2</v>
      </c>
      <c r="K528" s="122">
        <f>VLOOKUP(C528,'[1]17'!$C$22:$N$926,9,0)</f>
        <v>0</v>
      </c>
      <c r="L528" s="122">
        <f>VLOOKUP(C528,'[1]17'!$C$22:$N$926,10,0)</f>
        <v>0</v>
      </c>
      <c r="M528" s="122">
        <f>VLOOKUP(C528,'[1]17'!$C$22:$N$926,11,0)</f>
        <v>0</v>
      </c>
      <c r="N528" s="122">
        <f>VLOOKUP(C528,'[1]17'!$C$22:$N$926,12,0)</f>
        <v>2.2420547999999998E-2</v>
      </c>
      <c r="O528" s="122">
        <f>E528-J528</f>
        <v>2.8509636000000001E-2</v>
      </c>
      <c r="P528" s="122">
        <f t="shared" ref="P528" si="675">F528-K528</f>
        <v>0</v>
      </c>
      <c r="Q528" s="122">
        <f t="shared" ref="Q528" si="676">G528-L528</f>
        <v>0</v>
      </c>
      <c r="R528" s="122">
        <f t="shared" ref="R528" si="677">H528-M528</f>
        <v>0</v>
      </c>
      <c r="S528" s="122">
        <f t="shared" ref="S528" si="678">I528-N528</f>
        <v>2.8509635999999998E-2</v>
      </c>
      <c r="T528" s="122"/>
      <c r="U528" s="122"/>
      <c r="V528" s="122"/>
      <c r="W528" s="122"/>
      <c r="X528" s="122"/>
      <c r="Y528" s="122"/>
      <c r="Z528" s="122"/>
      <c r="AA528" s="122"/>
      <c r="AB528" s="122"/>
      <c r="AC528" s="122"/>
      <c r="AD528" s="122">
        <v>1.049004</v>
      </c>
      <c r="AE528" s="73">
        <f>AF528+AG528+AH528+AI528</f>
        <v>4.2441819999999998E-2</v>
      </c>
      <c r="AF528" s="73"/>
      <c r="AG528" s="73"/>
      <c r="AH528" s="73"/>
      <c r="AI528" s="73">
        <v>4.2441819999999998E-2</v>
      </c>
      <c r="AJ528" s="122">
        <f>VLOOKUP(C528,'[1]17'!$C$22:$AI$926,29,0)</f>
        <v>1.8683790000000002E-2</v>
      </c>
      <c r="AK528" s="122">
        <f>VLOOKUP(C528,'[1]17'!$C$22:$AI$926,30,0)</f>
        <v>0</v>
      </c>
      <c r="AL528" s="122">
        <f>VLOOKUP(C528,'[1]17'!$C$22:$AI$926,31,0)</f>
        <v>0</v>
      </c>
      <c r="AM528" s="122">
        <f>VLOOKUP(C528,'[1]17'!$C$22:$AI$926,32,0)</f>
        <v>0</v>
      </c>
      <c r="AN528" s="122">
        <f>VLOOKUP(C528,'[1]17'!$C$22:$AI$926,33,0)</f>
        <v>1.8683789999999999E-2</v>
      </c>
      <c r="AO528" s="122">
        <f>AE528-AJ528</f>
        <v>2.3758029999999996E-2</v>
      </c>
      <c r="AP528" s="122">
        <f t="shared" ref="AP528" si="679">AF528-AK528</f>
        <v>0</v>
      </c>
      <c r="AQ528" s="122">
        <f t="shared" ref="AQ528" si="680">AG528-AL528</f>
        <v>0</v>
      </c>
      <c r="AR528" s="122">
        <f t="shared" ref="AR528" si="681">AH528-AM528</f>
        <v>0</v>
      </c>
      <c r="AS528" s="122">
        <f t="shared" ref="AS528" si="682">AI528-AN528</f>
        <v>2.3758029999999999E-2</v>
      </c>
      <c r="AT528" s="122"/>
      <c r="AU528" s="122"/>
      <c r="AV528" s="122"/>
      <c r="AW528" s="122"/>
      <c r="AX528" s="122"/>
      <c r="AY528" s="122"/>
      <c r="AZ528" s="122"/>
      <c r="BA528" s="122"/>
      <c r="BB528" s="122"/>
      <c r="BC528" s="122"/>
    </row>
    <row r="529" spans="1:55" s="90" customFormat="1" ht="30.05" x14ac:dyDescent="0.3">
      <c r="A529" s="103"/>
      <c r="B529" s="110" t="s">
        <v>43</v>
      </c>
      <c r="C529" s="105"/>
      <c r="D529" s="133">
        <f t="shared" ref="D529:BC529" si="683">SUM(D530:D534)</f>
        <v>3.3669479999999998</v>
      </c>
      <c r="E529" s="133">
        <f t="shared" si="683"/>
        <v>4.9273379899999998</v>
      </c>
      <c r="F529" s="133">
        <f t="shared" si="683"/>
        <v>3.8216570000000001</v>
      </c>
      <c r="G529" s="133">
        <f t="shared" si="683"/>
        <v>0.96109712999999997</v>
      </c>
      <c r="H529" s="133">
        <f t="shared" si="683"/>
        <v>0</v>
      </c>
      <c r="I529" s="133">
        <f t="shared" si="683"/>
        <v>0.14458386000000001</v>
      </c>
      <c r="J529" s="133">
        <f t="shared" si="683"/>
        <v>3.4348440139999994</v>
      </c>
      <c r="K529" s="133">
        <f t="shared" si="683"/>
        <v>3.3688784899999997</v>
      </c>
      <c r="L529" s="133">
        <f t="shared" si="683"/>
        <v>0</v>
      </c>
      <c r="M529" s="133">
        <f t="shared" si="683"/>
        <v>0</v>
      </c>
      <c r="N529" s="133">
        <f t="shared" si="683"/>
        <v>6.5965523999999998E-2</v>
      </c>
      <c r="O529" s="133">
        <f t="shared" si="683"/>
        <v>1.492493976</v>
      </c>
      <c r="P529" s="133">
        <f t="shared" si="683"/>
        <v>0.45277851000000002</v>
      </c>
      <c r="Q529" s="133">
        <f t="shared" si="683"/>
        <v>0.96109712999999997</v>
      </c>
      <c r="R529" s="133">
        <f t="shared" si="683"/>
        <v>0</v>
      </c>
      <c r="S529" s="133">
        <f t="shared" si="683"/>
        <v>7.8618335999999997E-2</v>
      </c>
      <c r="T529" s="133">
        <f t="shared" si="683"/>
        <v>0</v>
      </c>
      <c r="U529" s="133">
        <f t="shared" si="683"/>
        <v>0</v>
      </c>
      <c r="V529" s="133">
        <f t="shared" si="683"/>
        <v>0</v>
      </c>
      <c r="W529" s="133">
        <f t="shared" si="683"/>
        <v>0</v>
      </c>
      <c r="X529" s="133">
        <f t="shared" si="683"/>
        <v>0</v>
      </c>
      <c r="Y529" s="133">
        <f t="shared" si="683"/>
        <v>0</v>
      </c>
      <c r="Z529" s="133">
        <f t="shared" si="683"/>
        <v>0</v>
      </c>
      <c r="AA529" s="133">
        <f t="shared" si="683"/>
        <v>0</v>
      </c>
      <c r="AB529" s="133">
        <f t="shared" si="683"/>
        <v>0</v>
      </c>
      <c r="AC529" s="133">
        <f t="shared" si="683"/>
        <v>0</v>
      </c>
      <c r="AD529" s="133">
        <f t="shared" si="683"/>
        <v>2.8177900000000005</v>
      </c>
      <c r="AE529" s="133">
        <f t="shared" si="683"/>
        <v>2.2219328799999993</v>
      </c>
      <c r="AF529" s="133">
        <f t="shared" si="683"/>
        <v>0.47653498999999983</v>
      </c>
      <c r="AG529" s="133">
        <f t="shared" si="683"/>
        <v>1.6249113399999999</v>
      </c>
      <c r="AH529" s="133">
        <f t="shared" si="683"/>
        <v>0</v>
      </c>
      <c r="AI529" s="133">
        <f t="shared" si="683"/>
        <v>0.12048655</v>
      </c>
      <c r="AJ529" s="133">
        <f t="shared" si="683"/>
        <v>0.15419084</v>
      </c>
      <c r="AK529" s="133">
        <f t="shared" si="683"/>
        <v>9.9219569999999979E-2</v>
      </c>
      <c r="AL529" s="133">
        <f t="shared" si="683"/>
        <v>0</v>
      </c>
      <c r="AM529" s="133">
        <f t="shared" si="683"/>
        <v>0</v>
      </c>
      <c r="AN529" s="133">
        <f t="shared" si="683"/>
        <v>5.4971270000000003E-2</v>
      </c>
      <c r="AO529" s="133">
        <f t="shared" si="683"/>
        <v>2.0677420399999993</v>
      </c>
      <c r="AP529" s="133">
        <f t="shared" si="683"/>
        <v>0.37731541999999985</v>
      </c>
      <c r="AQ529" s="133">
        <f t="shared" si="683"/>
        <v>1.6249113399999999</v>
      </c>
      <c r="AR529" s="133">
        <f t="shared" si="683"/>
        <v>0</v>
      </c>
      <c r="AS529" s="133">
        <f t="shared" si="683"/>
        <v>6.5515279999999995E-2</v>
      </c>
      <c r="AT529" s="133">
        <f t="shared" si="683"/>
        <v>0</v>
      </c>
      <c r="AU529" s="133">
        <f t="shared" si="683"/>
        <v>0</v>
      </c>
      <c r="AV529" s="133">
        <f t="shared" si="683"/>
        <v>0</v>
      </c>
      <c r="AW529" s="133">
        <f t="shared" si="683"/>
        <v>0</v>
      </c>
      <c r="AX529" s="133">
        <f t="shared" si="683"/>
        <v>0</v>
      </c>
      <c r="AY529" s="133">
        <f t="shared" si="683"/>
        <v>0</v>
      </c>
      <c r="AZ529" s="133">
        <f t="shared" si="683"/>
        <v>0</v>
      </c>
      <c r="BA529" s="133">
        <f t="shared" si="683"/>
        <v>0</v>
      </c>
      <c r="BB529" s="133">
        <f t="shared" si="683"/>
        <v>0</v>
      </c>
      <c r="BC529" s="133">
        <f t="shared" si="683"/>
        <v>0</v>
      </c>
    </row>
    <row r="530" spans="1:55" s="90" customFormat="1" ht="62.2" x14ac:dyDescent="0.3">
      <c r="A530" s="106" t="s">
        <v>1662</v>
      </c>
      <c r="B530" s="107" t="s">
        <v>965</v>
      </c>
      <c r="C530" s="108" t="s">
        <v>1426</v>
      </c>
      <c r="D530" s="73">
        <v>1.2E-2</v>
      </c>
      <c r="E530" s="73">
        <v>0</v>
      </c>
      <c r="F530" s="73">
        <v>0</v>
      </c>
      <c r="G530" s="73">
        <v>0</v>
      </c>
      <c r="H530" s="73">
        <v>0</v>
      </c>
      <c r="I530" s="73">
        <v>0</v>
      </c>
      <c r="J530" s="122">
        <f>VLOOKUP(C530,'[1]17'!$C$22:$N$926,8,0)</f>
        <v>2.35116E-4</v>
      </c>
      <c r="K530" s="122">
        <f>VLOOKUP(C530,'[1]17'!$C$22:$N$926,9,0)</f>
        <v>0</v>
      </c>
      <c r="L530" s="122">
        <f>VLOOKUP(C530,'[1]17'!$C$22:$N$926,10,0)</f>
        <v>0</v>
      </c>
      <c r="M530" s="122">
        <f>VLOOKUP(C530,'[1]17'!$C$22:$N$926,11,0)</f>
        <v>0</v>
      </c>
      <c r="N530" s="122">
        <f>VLOOKUP(C530,'[1]17'!$C$22:$N$926,12,0)</f>
        <v>2.35116E-4</v>
      </c>
      <c r="O530" s="122">
        <f t="shared" ref="O530:O534" si="684">E530-J530</f>
        <v>-2.35116E-4</v>
      </c>
      <c r="P530" s="122">
        <f t="shared" ref="P530:P534" si="685">F530-K530</f>
        <v>0</v>
      </c>
      <c r="Q530" s="122">
        <f t="shared" ref="Q530:Q534" si="686">G530-L530</f>
        <v>0</v>
      </c>
      <c r="R530" s="122">
        <f t="shared" ref="R530:R534" si="687">H530-M530</f>
        <v>0</v>
      </c>
      <c r="S530" s="122">
        <f t="shared" ref="S530:S534" si="688">I530-N530</f>
        <v>-2.35116E-4</v>
      </c>
      <c r="T530" s="122"/>
      <c r="U530" s="122"/>
      <c r="V530" s="122"/>
      <c r="W530" s="122"/>
      <c r="X530" s="122"/>
      <c r="Y530" s="122"/>
      <c r="Z530" s="122"/>
      <c r="AA530" s="122"/>
      <c r="AB530" s="122"/>
      <c r="AC530" s="122"/>
      <c r="AD530" s="122">
        <v>1.0999999999999999E-2</v>
      </c>
      <c r="AE530" s="73">
        <f t="shared" ref="AE530:AE534" si="689">AF530+AG530+AH530+AI530</f>
        <v>0</v>
      </c>
      <c r="AF530" s="73"/>
      <c r="AG530" s="73"/>
      <c r="AH530" s="73"/>
      <c r="AI530" s="73">
        <v>0</v>
      </c>
      <c r="AJ530" s="122">
        <f>VLOOKUP(C530,'[1]17'!$C$22:$AI$926,29,0)</f>
        <v>1.9593E-4</v>
      </c>
      <c r="AK530" s="122">
        <f>VLOOKUP(C530,'[1]17'!$C$22:$AI$926,30,0)</f>
        <v>0</v>
      </c>
      <c r="AL530" s="122">
        <f>VLOOKUP(C530,'[1]17'!$C$22:$AI$926,31,0)</f>
        <v>0</v>
      </c>
      <c r="AM530" s="122">
        <f>VLOOKUP(C530,'[1]17'!$C$22:$AI$926,32,0)</f>
        <v>0</v>
      </c>
      <c r="AN530" s="122">
        <f>VLOOKUP(C530,'[1]17'!$C$22:$AI$926,33,0)</f>
        <v>1.9593E-4</v>
      </c>
      <c r="AO530" s="122">
        <f t="shared" ref="AO530:AO534" si="690">AE530-AJ530</f>
        <v>-1.9593E-4</v>
      </c>
      <c r="AP530" s="122">
        <f t="shared" ref="AP530:AP534" si="691">AF530-AK530</f>
        <v>0</v>
      </c>
      <c r="AQ530" s="122">
        <f t="shared" ref="AQ530:AQ534" si="692">AG530-AL530</f>
        <v>0</v>
      </c>
      <c r="AR530" s="122">
        <f t="shared" ref="AR530:AR534" si="693">AH530-AM530</f>
        <v>0</v>
      </c>
      <c r="AS530" s="122">
        <f t="shared" ref="AS530:AS534" si="694">AI530-AN530</f>
        <v>-1.9593E-4</v>
      </c>
      <c r="AT530" s="122"/>
      <c r="AU530" s="122"/>
      <c r="AV530" s="122"/>
      <c r="AW530" s="122"/>
      <c r="AX530" s="122"/>
      <c r="AY530" s="122"/>
      <c r="AZ530" s="122"/>
      <c r="BA530" s="122"/>
      <c r="BB530" s="122"/>
      <c r="BC530" s="122"/>
    </row>
    <row r="531" spans="1:55" s="90" customFormat="1" ht="46.65" x14ac:dyDescent="0.3">
      <c r="A531" s="106" t="s">
        <v>1662</v>
      </c>
      <c r="B531" s="107" t="s">
        <v>119</v>
      </c>
      <c r="C531" s="108" t="s">
        <v>120</v>
      </c>
      <c r="D531" s="73">
        <v>1.2E-2</v>
      </c>
      <c r="E531" s="73">
        <v>3.2503490479999999</v>
      </c>
      <c r="F531" s="73">
        <v>3.2498149999999999</v>
      </c>
      <c r="G531" s="73">
        <v>0</v>
      </c>
      <c r="H531" s="73">
        <v>0</v>
      </c>
      <c r="I531" s="73">
        <v>5.3404799999999997E-4</v>
      </c>
      <c r="J531" s="122">
        <f>VLOOKUP(C531,'[1]17'!$C$22:$N$926,8,0)</f>
        <v>3.2500501159999997</v>
      </c>
      <c r="K531" s="122">
        <f>VLOOKUP(C531,'[1]17'!$C$22:$N$926,9,0)</f>
        <v>3.2498149999999999</v>
      </c>
      <c r="L531" s="122">
        <f>VLOOKUP(C531,'[1]17'!$C$22:$N$926,10,0)</f>
        <v>0</v>
      </c>
      <c r="M531" s="122">
        <f>VLOOKUP(C531,'[1]17'!$C$22:$N$926,11,0)</f>
        <v>0</v>
      </c>
      <c r="N531" s="122">
        <f>VLOOKUP(C531,'[1]17'!$C$22:$N$926,12,0)</f>
        <v>2.35116E-4</v>
      </c>
      <c r="O531" s="122">
        <f t="shared" si="684"/>
        <v>2.9893200000019604E-4</v>
      </c>
      <c r="P531" s="122">
        <f t="shared" si="685"/>
        <v>0</v>
      </c>
      <c r="Q531" s="122">
        <f t="shared" si="686"/>
        <v>0</v>
      </c>
      <c r="R531" s="122">
        <f t="shared" si="687"/>
        <v>0</v>
      </c>
      <c r="S531" s="122">
        <f t="shared" si="688"/>
        <v>2.9893199999999996E-4</v>
      </c>
      <c r="T531" s="122"/>
      <c r="U531" s="122"/>
      <c r="V531" s="122"/>
      <c r="W531" s="122"/>
      <c r="X531" s="122"/>
      <c r="Y531" s="122"/>
      <c r="Z531" s="122"/>
      <c r="AA531" s="122"/>
      <c r="AB531" s="122"/>
      <c r="AC531" s="122"/>
      <c r="AD531" s="122">
        <v>1.0999999999999999E-2</v>
      </c>
      <c r="AE531" s="73">
        <f t="shared" si="689"/>
        <v>4.4504000000000001E-4</v>
      </c>
      <c r="AF531" s="73"/>
      <c r="AG531" s="73"/>
      <c r="AH531" s="73"/>
      <c r="AI531" s="73">
        <v>4.4504000000000001E-4</v>
      </c>
      <c r="AJ531" s="122">
        <f>VLOOKUP(C531,'[1]17'!$C$22:$AI$926,29,0)</f>
        <v>1.9593E-4</v>
      </c>
      <c r="AK531" s="122">
        <f>VLOOKUP(C531,'[1]17'!$C$22:$AI$926,30,0)</f>
        <v>0</v>
      </c>
      <c r="AL531" s="122">
        <f>VLOOKUP(C531,'[1]17'!$C$22:$AI$926,31,0)</f>
        <v>0</v>
      </c>
      <c r="AM531" s="122">
        <f>VLOOKUP(C531,'[1]17'!$C$22:$AI$926,32,0)</f>
        <v>0</v>
      </c>
      <c r="AN531" s="122">
        <f>VLOOKUP(C531,'[1]17'!$C$22:$AI$926,33,0)</f>
        <v>1.9593E-4</v>
      </c>
      <c r="AO531" s="122">
        <f t="shared" si="690"/>
        <v>2.4910999999999998E-4</v>
      </c>
      <c r="AP531" s="122">
        <f t="shared" si="691"/>
        <v>0</v>
      </c>
      <c r="AQ531" s="122">
        <f t="shared" si="692"/>
        <v>0</v>
      </c>
      <c r="AR531" s="122">
        <f t="shared" si="693"/>
        <v>0</v>
      </c>
      <c r="AS531" s="122">
        <f t="shared" si="694"/>
        <v>2.4910999999999998E-4</v>
      </c>
      <c r="AT531" s="122"/>
      <c r="AU531" s="122"/>
      <c r="AV531" s="122"/>
      <c r="AW531" s="122"/>
      <c r="AX531" s="122"/>
      <c r="AY531" s="122"/>
      <c r="AZ531" s="122"/>
      <c r="BA531" s="122"/>
      <c r="BB531" s="122"/>
      <c r="BC531" s="122"/>
    </row>
    <row r="532" spans="1:55" s="90" customFormat="1" ht="46.65" x14ac:dyDescent="0.3">
      <c r="A532" s="106" t="s">
        <v>1662</v>
      </c>
      <c r="B532" s="107" t="s">
        <v>1800</v>
      </c>
      <c r="C532" s="108" t="s">
        <v>1427</v>
      </c>
      <c r="D532" s="73">
        <v>1.5696119999999998</v>
      </c>
      <c r="E532" s="73">
        <v>1.2011696359999999</v>
      </c>
      <c r="F532" s="73">
        <v>0.18317111</v>
      </c>
      <c r="G532" s="73">
        <v>0.96109712999999997</v>
      </c>
      <c r="H532" s="73">
        <v>0</v>
      </c>
      <c r="I532" s="73">
        <v>5.6901396E-2</v>
      </c>
      <c r="J532" s="122">
        <f>VLOOKUP(C532,'[1]17'!$C$22:$N$926,8,0)</f>
        <v>3.0751955999999997E-2</v>
      </c>
      <c r="K532" s="122">
        <f>VLOOKUP(C532,'[1]17'!$C$22:$N$926,9,0)</f>
        <v>0</v>
      </c>
      <c r="L532" s="122">
        <f>VLOOKUP(C532,'[1]17'!$C$22:$N$926,10,0)</f>
        <v>0</v>
      </c>
      <c r="M532" s="122">
        <f>VLOOKUP(C532,'[1]17'!$C$22:$N$926,11,0)</f>
        <v>0</v>
      </c>
      <c r="N532" s="122">
        <f>VLOOKUP(C532,'[1]17'!$C$22:$N$926,12,0)</f>
        <v>3.0751955999999997E-2</v>
      </c>
      <c r="O532" s="122">
        <f t="shared" si="684"/>
        <v>1.1704176799999999</v>
      </c>
      <c r="P532" s="122">
        <f t="shared" si="685"/>
        <v>0.18317111</v>
      </c>
      <c r="Q532" s="122">
        <f t="shared" si="686"/>
        <v>0.96109712999999997</v>
      </c>
      <c r="R532" s="122">
        <f t="shared" si="687"/>
        <v>0</v>
      </c>
      <c r="S532" s="122">
        <f t="shared" si="688"/>
        <v>2.6149440000000003E-2</v>
      </c>
      <c r="T532" s="122"/>
      <c r="U532" s="122"/>
      <c r="V532" s="122"/>
      <c r="W532" s="122"/>
      <c r="X532" s="122"/>
      <c r="Y532" s="122"/>
      <c r="Z532" s="122"/>
      <c r="AA532" s="122"/>
      <c r="AB532" s="122"/>
      <c r="AC532" s="122"/>
      <c r="AD532" s="122">
        <v>1.3080100000000001</v>
      </c>
      <c r="AE532" s="73">
        <f t="shared" si="689"/>
        <v>1.0009746899999998</v>
      </c>
      <c r="AF532" s="73">
        <v>0.1526425899999998</v>
      </c>
      <c r="AG532" s="73">
        <v>0.80091427000000004</v>
      </c>
      <c r="AH532" s="73"/>
      <c r="AI532" s="73">
        <v>4.7417830000000001E-2</v>
      </c>
      <c r="AJ532" s="122">
        <f>VLOOKUP(C532,'[1]17'!$C$22:$AI$926,29,0)</f>
        <v>2.5626630000000001E-2</v>
      </c>
      <c r="AK532" s="122">
        <f>VLOOKUP(C532,'[1]17'!$C$22:$AI$926,30,0)</f>
        <v>0</v>
      </c>
      <c r="AL532" s="122">
        <f>VLOOKUP(C532,'[1]17'!$C$22:$AI$926,31,0)</f>
        <v>0</v>
      </c>
      <c r="AM532" s="122">
        <f>VLOOKUP(C532,'[1]17'!$C$22:$AI$926,32,0)</f>
        <v>0</v>
      </c>
      <c r="AN532" s="122">
        <f>VLOOKUP(C532,'[1]17'!$C$22:$AI$926,33,0)</f>
        <v>2.5626629999999997E-2</v>
      </c>
      <c r="AO532" s="122">
        <f t="shared" si="690"/>
        <v>0.97534805999999985</v>
      </c>
      <c r="AP532" s="122">
        <f t="shared" si="691"/>
        <v>0.1526425899999998</v>
      </c>
      <c r="AQ532" s="122">
        <f t="shared" si="692"/>
        <v>0.80091427000000004</v>
      </c>
      <c r="AR532" s="122">
        <f t="shared" si="693"/>
        <v>0</v>
      </c>
      <c r="AS532" s="122">
        <f t="shared" si="694"/>
        <v>2.1791200000000004E-2</v>
      </c>
      <c r="AT532" s="122"/>
      <c r="AU532" s="122"/>
      <c r="AV532" s="122"/>
      <c r="AW532" s="122"/>
      <c r="AX532" s="122"/>
      <c r="AY532" s="122"/>
      <c r="AZ532" s="122"/>
      <c r="BA532" s="122"/>
      <c r="BB532" s="122"/>
      <c r="BC532" s="122"/>
    </row>
    <row r="533" spans="1:55" s="90" customFormat="1" ht="77.7" x14ac:dyDescent="0.3">
      <c r="A533" s="106" t="s">
        <v>1662</v>
      </c>
      <c r="B533" s="107" t="s">
        <v>1801</v>
      </c>
      <c r="C533" s="108" t="s">
        <v>1428</v>
      </c>
      <c r="D533" s="73">
        <v>1.7733359999999998</v>
      </c>
      <c r="E533" s="73">
        <v>0.47558418999999996</v>
      </c>
      <c r="F533" s="73">
        <v>0.38867088999999999</v>
      </c>
      <c r="G533" s="73">
        <v>0</v>
      </c>
      <c r="H533" s="73">
        <v>0</v>
      </c>
      <c r="I533" s="73">
        <v>8.6913299999999999E-2</v>
      </c>
      <c r="J533" s="122">
        <f>VLOOKUP(C533,'[1]17'!$C$22:$N$926,8,0)</f>
        <v>0.15380682600000001</v>
      </c>
      <c r="K533" s="122">
        <f>VLOOKUP(C533,'[1]17'!$C$22:$N$926,9,0)</f>
        <v>0.11906349000000001</v>
      </c>
      <c r="L533" s="122">
        <f>VLOOKUP(C533,'[1]17'!$C$22:$N$926,10,0)</f>
        <v>0</v>
      </c>
      <c r="M533" s="122">
        <f>VLOOKUP(C533,'[1]17'!$C$22:$N$926,11,0)</f>
        <v>0</v>
      </c>
      <c r="N533" s="122">
        <f>VLOOKUP(C533,'[1]17'!$C$22:$N$926,12,0)</f>
        <v>3.4743336000000007E-2</v>
      </c>
      <c r="O533" s="122">
        <f t="shared" si="684"/>
        <v>0.32177736399999995</v>
      </c>
      <c r="P533" s="122">
        <f t="shared" si="685"/>
        <v>0.2696074</v>
      </c>
      <c r="Q533" s="122">
        <f t="shared" si="686"/>
        <v>0</v>
      </c>
      <c r="R533" s="122">
        <f t="shared" si="687"/>
        <v>0</v>
      </c>
      <c r="S533" s="122">
        <f t="shared" si="688"/>
        <v>5.2169963999999992E-2</v>
      </c>
      <c r="T533" s="122"/>
      <c r="U533" s="122"/>
      <c r="V533" s="122"/>
      <c r="W533" s="122"/>
      <c r="X533" s="122"/>
      <c r="Y533" s="122"/>
      <c r="Z533" s="122"/>
      <c r="AA533" s="122"/>
      <c r="AB533" s="122"/>
      <c r="AC533" s="122"/>
      <c r="AD533" s="122">
        <v>1.4877800000000001</v>
      </c>
      <c r="AE533" s="73">
        <f t="shared" si="689"/>
        <v>1.2203172199999999</v>
      </c>
      <c r="AF533" s="73">
        <v>0.32389240000000002</v>
      </c>
      <c r="AG533" s="73">
        <v>0.82399706999999989</v>
      </c>
      <c r="AH533" s="73"/>
      <c r="AI533" s="73">
        <v>7.2427749999999999E-2</v>
      </c>
      <c r="AJ533" s="122">
        <f>VLOOKUP(C533,'[1]17'!$C$22:$AI$926,29,0)</f>
        <v>0.12817234999999999</v>
      </c>
      <c r="AK533" s="122">
        <f>VLOOKUP(C533,'[1]17'!$C$22:$AI$926,30,0)</f>
        <v>9.9219569999999979E-2</v>
      </c>
      <c r="AL533" s="122">
        <f>VLOOKUP(C533,'[1]17'!$C$22:$AI$926,31,0)</f>
        <v>0</v>
      </c>
      <c r="AM533" s="122">
        <f>VLOOKUP(C533,'[1]17'!$C$22:$AI$926,32,0)</f>
        <v>0</v>
      </c>
      <c r="AN533" s="122">
        <f>VLOOKUP(C533,'[1]17'!$C$22:$AI$926,33,0)</f>
        <v>2.8952780000000004E-2</v>
      </c>
      <c r="AO533" s="122">
        <f t="shared" si="690"/>
        <v>1.0921448699999998</v>
      </c>
      <c r="AP533" s="122">
        <f t="shared" si="691"/>
        <v>0.22467283000000005</v>
      </c>
      <c r="AQ533" s="122">
        <f t="shared" si="692"/>
        <v>0.82399706999999989</v>
      </c>
      <c r="AR533" s="122">
        <f t="shared" si="693"/>
        <v>0</v>
      </c>
      <c r="AS533" s="122">
        <f t="shared" si="694"/>
        <v>4.3474969999999995E-2</v>
      </c>
      <c r="AT533" s="122"/>
      <c r="AU533" s="122"/>
      <c r="AV533" s="122"/>
      <c r="AW533" s="122"/>
      <c r="AX533" s="122"/>
      <c r="AY533" s="122"/>
      <c r="AZ533" s="122"/>
      <c r="BA533" s="122"/>
      <c r="BB533" s="122"/>
      <c r="BC533" s="122"/>
    </row>
    <row r="534" spans="1:55" s="90" customFormat="1" ht="62.2" x14ac:dyDescent="0.3">
      <c r="A534" s="106" t="s">
        <v>1662</v>
      </c>
      <c r="B534" s="107" t="s">
        <v>1802</v>
      </c>
      <c r="C534" s="108" t="s">
        <v>1958</v>
      </c>
      <c r="D534" s="73">
        <v>0</v>
      </c>
      <c r="E534" s="73">
        <v>2.35116E-4</v>
      </c>
      <c r="F534" s="73">
        <v>0</v>
      </c>
      <c r="G534" s="73">
        <v>0</v>
      </c>
      <c r="H534" s="73">
        <v>0</v>
      </c>
      <c r="I534" s="73">
        <v>2.35116E-4</v>
      </c>
      <c r="J534" s="122"/>
      <c r="K534" s="122"/>
      <c r="L534" s="122"/>
      <c r="M534" s="122"/>
      <c r="N534" s="122"/>
      <c r="O534" s="122">
        <f t="shared" si="684"/>
        <v>2.35116E-4</v>
      </c>
      <c r="P534" s="122">
        <f t="shared" si="685"/>
        <v>0</v>
      </c>
      <c r="Q534" s="122">
        <f t="shared" si="686"/>
        <v>0</v>
      </c>
      <c r="R534" s="122">
        <f t="shared" si="687"/>
        <v>0</v>
      </c>
      <c r="S534" s="122">
        <f t="shared" si="688"/>
        <v>2.35116E-4</v>
      </c>
      <c r="T534" s="122"/>
      <c r="U534" s="122"/>
      <c r="V534" s="122"/>
      <c r="W534" s="122"/>
      <c r="X534" s="122"/>
      <c r="Y534" s="122"/>
      <c r="Z534" s="122"/>
      <c r="AA534" s="122"/>
      <c r="AB534" s="122"/>
      <c r="AC534" s="122"/>
      <c r="AD534" s="122">
        <v>0</v>
      </c>
      <c r="AE534" s="73">
        <f t="shared" si="689"/>
        <v>1.9593E-4</v>
      </c>
      <c r="AF534" s="73"/>
      <c r="AG534" s="73"/>
      <c r="AH534" s="73"/>
      <c r="AI534" s="73">
        <v>1.9593E-4</v>
      </c>
      <c r="AJ534" s="122"/>
      <c r="AK534" s="122"/>
      <c r="AL534" s="122"/>
      <c r="AM534" s="122"/>
      <c r="AN534" s="122"/>
      <c r="AO534" s="122">
        <f t="shared" si="690"/>
        <v>1.9593E-4</v>
      </c>
      <c r="AP534" s="122">
        <f t="shared" si="691"/>
        <v>0</v>
      </c>
      <c r="AQ534" s="122">
        <f t="shared" si="692"/>
        <v>0</v>
      </c>
      <c r="AR534" s="122">
        <f t="shared" si="693"/>
        <v>0</v>
      </c>
      <c r="AS534" s="122">
        <f t="shared" si="694"/>
        <v>1.9593E-4</v>
      </c>
      <c r="AT534" s="122"/>
      <c r="AU534" s="122"/>
      <c r="AV534" s="122"/>
      <c r="AW534" s="122"/>
      <c r="AX534" s="122"/>
      <c r="AY534" s="122"/>
      <c r="AZ534" s="122"/>
      <c r="BA534" s="122"/>
      <c r="BB534" s="122"/>
      <c r="BC534" s="122"/>
    </row>
    <row r="535" spans="1:55" s="90" customFormat="1" x14ac:dyDescent="0.3">
      <c r="A535" s="103"/>
      <c r="B535" s="110" t="s">
        <v>46</v>
      </c>
      <c r="C535" s="105"/>
      <c r="D535" s="133">
        <f t="shared" ref="D535:BC535" si="695">SUM(D536:D552)</f>
        <v>29.922120000000003</v>
      </c>
      <c r="E535" s="133">
        <f t="shared" si="695"/>
        <v>1.8570151300000004</v>
      </c>
      <c r="F535" s="133">
        <f t="shared" si="695"/>
        <v>0</v>
      </c>
      <c r="G535" s="133">
        <f t="shared" si="695"/>
        <v>0.95059470999999995</v>
      </c>
      <c r="H535" s="133">
        <f t="shared" si="695"/>
        <v>0</v>
      </c>
      <c r="I535" s="133">
        <f t="shared" si="695"/>
        <v>0.90642041999999989</v>
      </c>
      <c r="J535" s="133">
        <f t="shared" si="695"/>
        <v>1.5641126499999998</v>
      </c>
      <c r="K535" s="133">
        <f t="shared" si="695"/>
        <v>0</v>
      </c>
      <c r="L535" s="133">
        <f t="shared" si="695"/>
        <v>0.95059470999999995</v>
      </c>
      <c r="M535" s="133">
        <f t="shared" si="695"/>
        <v>0</v>
      </c>
      <c r="N535" s="133">
        <f t="shared" si="695"/>
        <v>0.61351794000000004</v>
      </c>
      <c r="O535" s="133">
        <f t="shared" si="695"/>
        <v>0.29290248000000008</v>
      </c>
      <c r="P535" s="133">
        <f t="shared" si="695"/>
        <v>0</v>
      </c>
      <c r="Q535" s="133">
        <f t="shared" si="695"/>
        <v>0</v>
      </c>
      <c r="R535" s="133">
        <f t="shared" si="695"/>
        <v>0</v>
      </c>
      <c r="S535" s="133">
        <f t="shared" si="695"/>
        <v>0.29290248000000008</v>
      </c>
      <c r="T535" s="133">
        <f t="shared" si="695"/>
        <v>0</v>
      </c>
      <c r="U535" s="133">
        <f t="shared" si="695"/>
        <v>0</v>
      </c>
      <c r="V535" s="133">
        <f t="shared" si="695"/>
        <v>0</v>
      </c>
      <c r="W535" s="133">
        <f t="shared" si="695"/>
        <v>0</v>
      </c>
      <c r="X535" s="133">
        <f t="shared" si="695"/>
        <v>0</v>
      </c>
      <c r="Y535" s="133">
        <f t="shared" si="695"/>
        <v>0</v>
      </c>
      <c r="Z535" s="133">
        <f t="shared" si="695"/>
        <v>0</v>
      </c>
      <c r="AA535" s="133">
        <f t="shared" si="695"/>
        <v>0</v>
      </c>
      <c r="AB535" s="133">
        <f t="shared" si="695"/>
        <v>0</v>
      </c>
      <c r="AC535" s="133">
        <f t="shared" si="695"/>
        <v>0</v>
      </c>
      <c r="AD535" s="133">
        <f t="shared" si="695"/>
        <v>25.52080857</v>
      </c>
      <c r="AE535" s="133">
        <f t="shared" si="695"/>
        <v>3.98862965</v>
      </c>
      <c r="AF535" s="133">
        <f t="shared" si="695"/>
        <v>1.1376589900000005</v>
      </c>
      <c r="AG535" s="133">
        <f t="shared" si="695"/>
        <v>2.0956203100000002</v>
      </c>
      <c r="AH535" s="133">
        <f t="shared" si="695"/>
        <v>0</v>
      </c>
      <c r="AI535" s="133">
        <f t="shared" si="695"/>
        <v>0.75535035000000006</v>
      </c>
      <c r="AJ535" s="133">
        <f t="shared" si="695"/>
        <v>0.51126495000000061</v>
      </c>
      <c r="AK535" s="133">
        <f t="shared" si="695"/>
        <v>0</v>
      </c>
      <c r="AL535" s="133">
        <f t="shared" si="695"/>
        <v>0</v>
      </c>
      <c r="AM535" s="133">
        <f t="shared" si="695"/>
        <v>0</v>
      </c>
      <c r="AN535" s="133">
        <f t="shared" si="695"/>
        <v>0.51126494999999994</v>
      </c>
      <c r="AO535" s="133">
        <f t="shared" si="695"/>
        <v>3.4773646999999994</v>
      </c>
      <c r="AP535" s="133">
        <f t="shared" si="695"/>
        <v>1.1376589900000005</v>
      </c>
      <c r="AQ535" s="133">
        <f t="shared" si="695"/>
        <v>2.0956203100000002</v>
      </c>
      <c r="AR535" s="133">
        <f t="shared" si="695"/>
        <v>0</v>
      </c>
      <c r="AS535" s="133">
        <f t="shared" si="695"/>
        <v>0.24408540000000001</v>
      </c>
      <c r="AT535" s="133">
        <f t="shared" si="695"/>
        <v>0</v>
      </c>
      <c r="AU535" s="133">
        <f t="shared" si="695"/>
        <v>0</v>
      </c>
      <c r="AV535" s="133">
        <f t="shared" si="695"/>
        <v>0</v>
      </c>
      <c r="AW535" s="133">
        <f t="shared" si="695"/>
        <v>0</v>
      </c>
      <c r="AX535" s="133">
        <f t="shared" si="695"/>
        <v>0</v>
      </c>
      <c r="AY535" s="133">
        <f t="shared" si="695"/>
        <v>0</v>
      </c>
      <c r="AZ535" s="133">
        <f t="shared" si="695"/>
        <v>0</v>
      </c>
      <c r="BA535" s="133">
        <f t="shared" si="695"/>
        <v>0</v>
      </c>
      <c r="BB535" s="133">
        <f t="shared" si="695"/>
        <v>0</v>
      </c>
      <c r="BC535" s="133">
        <f t="shared" si="695"/>
        <v>0</v>
      </c>
    </row>
    <row r="536" spans="1:55" s="90" customFormat="1" ht="62.2" x14ac:dyDescent="0.3">
      <c r="A536" s="106" t="s">
        <v>1662</v>
      </c>
      <c r="B536" s="107" t="s">
        <v>966</v>
      </c>
      <c r="C536" s="108" t="s">
        <v>1429</v>
      </c>
      <c r="D536" s="73">
        <v>5.6748839999999996</v>
      </c>
      <c r="E536" s="73">
        <v>1.145512426</v>
      </c>
      <c r="F536" s="73">
        <v>0</v>
      </c>
      <c r="G536" s="73">
        <v>0.95059470999999995</v>
      </c>
      <c r="H536" s="73">
        <v>0</v>
      </c>
      <c r="I536" s="73">
        <v>0.19491771600000002</v>
      </c>
      <c r="J536" s="122">
        <f>VLOOKUP(C536,'[1]17'!$C$22:$N$926,8,0)</f>
        <v>1.1455124259999998</v>
      </c>
      <c r="K536" s="122">
        <f>VLOOKUP(C536,'[1]17'!$C$22:$N$926,9,0)</f>
        <v>0</v>
      </c>
      <c r="L536" s="122">
        <f>VLOOKUP(C536,'[1]17'!$C$22:$N$926,10,0)</f>
        <v>0.95059470999999995</v>
      </c>
      <c r="M536" s="122">
        <f>VLOOKUP(C536,'[1]17'!$C$22:$N$926,11,0)</f>
        <v>0</v>
      </c>
      <c r="N536" s="122">
        <f>VLOOKUP(C536,'[1]17'!$C$22:$N$926,12,0)</f>
        <v>0.19491771600000002</v>
      </c>
      <c r="O536" s="122">
        <f t="shared" ref="O536:O552" si="696">E536-J536</f>
        <v>0</v>
      </c>
      <c r="P536" s="122">
        <f t="shared" ref="P536:P552" si="697">F536-K536</f>
        <v>0</v>
      </c>
      <c r="Q536" s="122">
        <f t="shared" ref="Q536:Q552" si="698">G536-L536</f>
        <v>0</v>
      </c>
      <c r="R536" s="122">
        <f t="shared" ref="R536:R552" si="699">H536-M536</f>
        <v>0</v>
      </c>
      <c r="S536" s="122">
        <f t="shared" ref="S536:S552" si="700">I536-N536</f>
        <v>0</v>
      </c>
      <c r="T536" s="122"/>
      <c r="U536" s="122"/>
      <c r="V536" s="122"/>
      <c r="W536" s="122"/>
      <c r="X536" s="122"/>
      <c r="Y536" s="122"/>
      <c r="Z536" s="122"/>
      <c r="AA536" s="122"/>
      <c r="AB536" s="122"/>
      <c r="AC536" s="122"/>
      <c r="AD536" s="122">
        <v>4.7290700000000001</v>
      </c>
      <c r="AE536" s="73">
        <f t="shared" ref="AE536:AE552" si="701">AF536+AG536+AH536+AI536</f>
        <v>0.16243143000000002</v>
      </c>
      <c r="AF536" s="73"/>
      <c r="AG536" s="73"/>
      <c r="AH536" s="73"/>
      <c r="AI536" s="73">
        <v>0.16243143000000002</v>
      </c>
      <c r="AJ536" s="122">
        <f>VLOOKUP(C536,'[1]17'!$C$22:$AI$926,29,0)</f>
        <v>0.16243143000000063</v>
      </c>
      <c r="AK536" s="122">
        <f>VLOOKUP(C536,'[1]17'!$C$22:$AI$926,30,0)</f>
        <v>0</v>
      </c>
      <c r="AL536" s="122">
        <f>VLOOKUP(C536,'[1]17'!$C$22:$AI$926,31,0)</f>
        <v>0</v>
      </c>
      <c r="AM536" s="122">
        <f>VLOOKUP(C536,'[1]17'!$C$22:$AI$926,32,0)</f>
        <v>0</v>
      </c>
      <c r="AN536" s="122">
        <f>VLOOKUP(C536,'[1]17'!$C$22:$AI$926,33,0)</f>
        <v>0.16243143000000002</v>
      </c>
      <c r="AO536" s="122">
        <f t="shared" ref="AO536:AO552" si="702">AE536-AJ536</f>
        <v>-6.106226635438361E-16</v>
      </c>
      <c r="AP536" s="122">
        <f t="shared" ref="AP536:AP552" si="703">AF536-AK536</f>
        <v>0</v>
      </c>
      <c r="AQ536" s="122">
        <f t="shared" ref="AQ536:AQ552" si="704">AG536-AL536</f>
        <v>0</v>
      </c>
      <c r="AR536" s="122">
        <f t="shared" ref="AR536:AR552" si="705">AH536-AM536</f>
        <v>0</v>
      </c>
      <c r="AS536" s="122">
        <f t="shared" ref="AS536:AS552" si="706">AI536-AN536</f>
        <v>0</v>
      </c>
      <c r="AT536" s="122"/>
      <c r="AU536" s="122"/>
      <c r="AV536" s="122"/>
      <c r="AW536" s="122"/>
      <c r="AX536" s="122"/>
      <c r="AY536" s="122"/>
      <c r="AZ536" s="122"/>
      <c r="BA536" s="122"/>
      <c r="BB536" s="122"/>
      <c r="BC536" s="122"/>
    </row>
    <row r="537" spans="1:55" s="90" customFormat="1" ht="62.2" x14ac:dyDescent="0.3">
      <c r="A537" s="106" t="s">
        <v>1662</v>
      </c>
      <c r="B537" s="107" t="s">
        <v>967</v>
      </c>
      <c r="C537" s="108" t="s">
        <v>1430</v>
      </c>
      <c r="D537" s="73">
        <v>1.0583279999999999</v>
      </c>
      <c r="E537" s="73">
        <v>4.7100935999999996E-2</v>
      </c>
      <c r="F537" s="73">
        <v>0</v>
      </c>
      <c r="G537" s="73">
        <v>0</v>
      </c>
      <c r="H537" s="73">
        <v>0</v>
      </c>
      <c r="I537" s="73">
        <v>4.7100935999999996E-2</v>
      </c>
      <c r="J537" s="122">
        <f>VLOOKUP(C537,'[1]17'!$C$22:$N$926,8,0)</f>
        <v>2.0734823999999999E-2</v>
      </c>
      <c r="K537" s="122">
        <f>VLOOKUP(C537,'[1]17'!$C$22:$N$926,9,0)</f>
        <v>0</v>
      </c>
      <c r="L537" s="122">
        <f>VLOOKUP(C537,'[1]17'!$C$22:$N$926,10,0)</f>
        <v>0</v>
      </c>
      <c r="M537" s="122">
        <f>VLOOKUP(C537,'[1]17'!$C$22:$N$926,11,0)</f>
        <v>0</v>
      </c>
      <c r="N537" s="122">
        <f>VLOOKUP(C537,'[1]17'!$C$22:$N$926,12,0)</f>
        <v>2.0734823999999999E-2</v>
      </c>
      <c r="O537" s="122">
        <f t="shared" si="696"/>
        <v>2.6366111999999997E-2</v>
      </c>
      <c r="P537" s="122">
        <f t="shared" si="697"/>
        <v>0</v>
      </c>
      <c r="Q537" s="122">
        <f t="shared" si="698"/>
        <v>0</v>
      </c>
      <c r="R537" s="122">
        <f t="shared" si="699"/>
        <v>0</v>
      </c>
      <c r="S537" s="122">
        <f t="shared" si="700"/>
        <v>2.6366111999999997E-2</v>
      </c>
      <c r="T537" s="122"/>
      <c r="U537" s="122"/>
      <c r="V537" s="122"/>
      <c r="W537" s="122"/>
      <c r="X537" s="122"/>
      <c r="Y537" s="122"/>
      <c r="Z537" s="122"/>
      <c r="AA537" s="122"/>
      <c r="AB537" s="122"/>
      <c r="AC537" s="122"/>
      <c r="AD537" s="122">
        <v>0.88194000000000006</v>
      </c>
      <c r="AE537" s="73">
        <f t="shared" si="701"/>
        <v>0.10469254</v>
      </c>
      <c r="AF537" s="73">
        <v>6.5441760000000002E-2</v>
      </c>
      <c r="AG537" s="73"/>
      <c r="AH537" s="73"/>
      <c r="AI537" s="73">
        <v>3.9250779999999999E-2</v>
      </c>
      <c r="AJ537" s="122">
        <f>VLOOKUP(C537,'[1]17'!$C$22:$AI$926,29,0)</f>
        <v>1.7279019999999999E-2</v>
      </c>
      <c r="AK537" s="122">
        <f>VLOOKUP(C537,'[1]17'!$C$22:$AI$926,30,0)</f>
        <v>0</v>
      </c>
      <c r="AL537" s="122">
        <f>VLOOKUP(C537,'[1]17'!$C$22:$AI$926,31,0)</f>
        <v>0</v>
      </c>
      <c r="AM537" s="122">
        <f>VLOOKUP(C537,'[1]17'!$C$22:$AI$926,32,0)</f>
        <v>0</v>
      </c>
      <c r="AN537" s="122">
        <f>VLOOKUP(C537,'[1]17'!$C$22:$AI$926,33,0)</f>
        <v>1.7279019999999999E-2</v>
      </c>
      <c r="AO537" s="122">
        <f t="shared" si="702"/>
        <v>8.7413519999999995E-2</v>
      </c>
      <c r="AP537" s="122">
        <f t="shared" si="703"/>
        <v>6.5441760000000002E-2</v>
      </c>
      <c r="AQ537" s="122">
        <f t="shared" si="704"/>
        <v>0</v>
      </c>
      <c r="AR537" s="122">
        <f t="shared" si="705"/>
        <v>0</v>
      </c>
      <c r="AS537" s="122">
        <f t="shared" si="706"/>
        <v>2.197176E-2</v>
      </c>
      <c r="AT537" s="122"/>
      <c r="AU537" s="122"/>
      <c r="AV537" s="122"/>
      <c r="AW537" s="122"/>
      <c r="AX537" s="122"/>
      <c r="AY537" s="122"/>
      <c r="AZ537" s="122"/>
      <c r="BA537" s="122"/>
      <c r="BB537" s="122"/>
      <c r="BC537" s="122"/>
    </row>
    <row r="538" spans="1:55" s="90" customFormat="1" ht="62.2" x14ac:dyDescent="0.3">
      <c r="A538" s="106" t="s">
        <v>1662</v>
      </c>
      <c r="B538" s="107" t="s">
        <v>968</v>
      </c>
      <c r="C538" s="108" t="s">
        <v>1431</v>
      </c>
      <c r="D538" s="73">
        <v>3.6721559999999998</v>
      </c>
      <c r="E538" s="73">
        <v>0.16342947599999999</v>
      </c>
      <c r="F538" s="73">
        <v>0</v>
      </c>
      <c r="G538" s="73">
        <v>0</v>
      </c>
      <c r="H538" s="73">
        <v>0</v>
      </c>
      <c r="I538" s="73">
        <v>0.16342947599999999</v>
      </c>
      <c r="J538" s="122">
        <f>VLOOKUP(C538,'[1]17'!$C$22:$N$926,8,0)</f>
        <v>7.1945148E-2</v>
      </c>
      <c r="K538" s="122">
        <f>VLOOKUP(C538,'[1]17'!$C$22:$N$926,9,0)</f>
        <v>0</v>
      </c>
      <c r="L538" s="122">
        <f>VLOOKUP(C538,'[1]17'!$C$22:$N$926,10,0)</f>
        <v>0</v>
      </c>
      <c r="M538" s="122">
        <f>VLOOKUP(C538,'[1]17'!$C$22:$N$926,11,0)</f>
        <v>0</v>
      </c>
      <c r="N538" s="122">
        <f>VLOOKUP(C538,'[1]17'!$C$22:$N$926,12,0)</f>
        <v>7.1945148E-2</v>
      </c>
      <c r="O538" s="122">
        <f t="shared" si="696"/>
        <v>9.148432799999999E-2</v>
      </c>
      <c r="P538" s="122">
        <f t="shared" si="697"/>
        <v>0</v>
      </c>
      <c r="Q538" s="122">
        <f t="shared" si="698"/>
        <v>0</v>
      </c>
      <c r="R538" s="122">
        <f t="shared" si="699"/>
        <v>0</v>
      </c>
      <c r="S538" s="122">
        <f t="shared" si="700"/>
        <v>9.148432799999999E-2</v>
      </c>
      <c r="T538" s="122"/>
      <c r="U538" s="122"/>
      <c r="V538" s="122"/>
      <c r="W538" s="122"/>
      <c r="X538" s="122"/>
      <c r="Y538" s="122"/>
      <c r="Z538" s="122"/>
      <c r="AA538" s="122"/>
      <c r="AB538" s="122"/>
      <c r="AC538" s="122"/>
      <c r="AD538" s="122">
        <v>3.3661430000000001</v>
      </c>
      <c r="AE538" s="73">
        <f t="shared" si="701"/>
        <v>0.53677949000000003</v>
      </c>
      <c r="AF538" s="73">
        <v>0.40058826000000003</v>
      </c>
      <c r="AG538" s="73"/>
      <c r="AH538" s="73"/>
      <c r="AI538" s="73">
        <v>0.13619123</v>
      </c>
      <c r="AJ538" s="122">
        <f>VLOOKUP(C538,'[1]17'!$C$22:$AI$926,29,0)</f>
        <v>5.995429E-2</v>
      </c>
      <c r="AK538" s="122">
        <f>VLOOKUP(C538,'[1]17'!$C$22:$AI$926,30,0)</f>
        <v>0</v>
      </c>
      <c r="AL538" s="122">
        <f>VLOOKUP(C538,'[1]17'!$C$22:$AI$926,31,0)</f>
        <v>0</v>
      </c>
      <c r="AM538" s="122">
        <f>VLOOKUP(C538,'[1]17'!$C$22:$AI$926,32,0)</f>
        <v>0</v>
      </c>
      <c r="AN538" s="122">
        <f>VLOOKUP(C538,'[1]17'!$C$22:$AI$926,33,0)</f>
        <v>5.995429E-2</v>
      </c>
      <c r="AO538" s="122">
        <f t="shared" si="702"/>
        <v>0.4768252</v>
      </c>
      <c r="AP538" s="122">
        <f t="shared" si="703"/>
        <v>0.40058826000000003</v>
      </c>
      <c r="AQ538" s="122">
        <f t="shared" si="704"/>
        <v>0</v>
      </c>
      <c r="AR538" s="122">
        <f t="shared" si="705"/>
        <v>0</v>
      </c>
      <c r="AS538" s="122">
        <f t="shared" si="706"/>
        <v>7.6236940000000003E-2</v>
      </c>
      <c r="AT538" s="122"/>
      <c r="AU538" s="122"/>
      <c r="AV538" s="122"/>
      <c r="AW538" s="122"/>
      <c r="AX538" s="122"/>
      <c r="AY538" s="122"/>
      <c r="AZ538" s="122"/>
      <c r="BA538" s="122"/>
      <c r="BB538" s="122"/>
      <c r="BC538" s="122"/>
    </row>
    <row r="539" spans="1:55" s="90" customFormat="1" ht="62.2" x14ac:dyDescent="0.3">
      <c r="A539" s="106" t="s">
        <v>1662</v>
      </c>
      <c r="B539" s="107" t="s">
        <v>969</v>
      </c>
      <c r="C539" s="108" t="s">
        <v>1432</v>
      </c>
      <c r="D539" s="73">
        <v>2.790276</v>
      </c>
      <c r="E539" s="73">
        <v>0.13141006800000002</v>
      </c>
      <c r="F539" s="73">
        <v>0</v>
      </c>
      <c r="G539" s="73">
        <v>0</v>
      </c>
      <c r="H539" s="73">
        <v>0</v>
      </c>
      <c r="I539" s="73">
        <v>0.13141006800000002</v>
      </c>
      <c r="J539" s="122">
        <f>VLOOKUP(C539,'[1]17'!$C$22:$N$926,8,0)</f>
        <v>5.4667284000000003E-2</v>
      </c>
      <c r="K539" s="122">
        <f>VLOOKUP(C539,'[1]17'!$C$22:$N$926,9,0)</f>
        <v>0</v>
      </c>
      <c r="L539" s="122">
        <f>VLOOKUP(C539,'[1]17'!$C$22:$N$926,10,0)</f>
        <v>0</v>
      </c>
      <c r="M539" s="122">
        <f>VLOOKUP(C539,'[1]17'!$C$22:$N$926,11,0)</f>
        <v>0</v>
      </c>
      <c r="N539" s="122">
        <f>VLOOKUP(C539,'[1]17'!$C$22:$N$926,12,0)</f>
        <v>5.4667284000000003E-2</v>
      </c>
      <c r="O539" s="122">
        <f t="shared" si="696"/>
        <v>7.6742784000000008E-2</v>
      </c>
      <c r="P539" s="122">
        <f t="shared" si="697"/>
        <v>0</v>
      </c>
      <c r="Q539" s="122">
        <f t="shared" si="698"/>
        <v>0</v>
      </c>
      <c r="R539" s="122">
        <f t="shared" si="699"/>
        <v>0</v>
      </c>
      <c r="S539" s="122">
        <f t="shared" si="700"/>
        <v>7.6742784000000008E-2</v>
      </c>
      <c r="T539" s="122"/>
      <c r="U539" s="122"/>
      <c r="V539" s="122"/>
      <c r="W539" s="122"/>
      <c r="X539" s="122"/>
      <c r="Y539" s="122"/>
      <c r="Z539" s="122"/>
      <c r="AA539" s="122"/>
      <c r="AB539" s="122"/>
      <c r="AC539" s="122"/>
      <c r="AD539" s="122">
        <v>2.4630599999999996</v>
      </c>
      <c r="AE539" s="73">
        <f t="shared" si="701"/>
        <v>1.1472899700000001</v>
      </c>
      <c r="AF539" s="73">
        <v>0.22857385000000008</v>
      </c>
      <c r="AG539" s="73">
        <v>0.80920773000000001</v>
      </c>
      <c r="AH539" s="73"/>
      <c r="AI539" s="73">
        <v>0.10950839000000001</v>
      </c>
      <c r="AJ539" s="122">
        <f>VLOOKUP(C539,'[1]17'!$C$22:$AI$926,29,0)</f>
        <v>4.5556069999999997E-2</v>
      </c>
      <c r="AK539" s="122">
        <f>VLOOKUP(C539,'[1]17'!$C$22:$AI$926,30,0)</f>
        <v>0</v>
      </c>
      <c r="AL539" s="122">
        <f>VLOOKUP(C539,'[1]17'!$C$22:$AI$926,31,0)</f>
        <v>0</v>
      </c>
      <c r="AM539" s="122">
        <f>VLOOKUP(C539,'[1]17'!$C$22:$AI$926,32,0)</f>
        <v>0</v>
      </c>
      <c r="AN539" s="122">
        <f>VLOOKUP(C539,'[1]17'!$C$22:$AI$926,33,0)</f>
        <v>4.5556070000000004E-2</v>
      </c>
      <c r="AO539" s="122">
        <f t="shared" si="702"/>
        <v>1.1017339000000002</v>
      </c>
      <c r="AP539" s="122">
        <f t="shared" si="703"/>
        <v>0.22857385000000008</v>
      </c>
      <c r="AQ539" s="122">
        <f t="shared" si="704"/>
        <v>0.80920773000000001</v>
      </c>
      <c r="AR539" s="122">
        <f t="shared" si="705"/>
        <v>0</v>
      </c>
      <c r="AS539" s="122">
        <f t="shared" si="706"/>
        <v>6.3952320000000007E-2</v>
      </c>
      <c r="AT539" s="122"/>
      <c r="AU539" s="122"/>
      <c r="AV539" s="122"/>
      <c r="AW539" s="122"/>
      <c r="AX539" s="122"/>
      <c r="AY539" s="122"/>
      <c r="AZ539" s="122"/>
      <c r="BA539" s="122"/>
      <c r="BB539" s="122"/>
      <c r="BC539" s="122"/>
    </row>
    <row r="540" spans="1:55" s="90" customFormat="1" ht="62.2" x14ac:dyDescent="0.3">
      <c r="A540" s="106" t="s">
        <v>1662</v>
      </c>
      <c r="B540" s="107" t="s">
        <v>970</v>
      </c>
      <c r="C540" s="108" t="s">
        <v>1433</v>
      </c>
      <c r="D540" s="73">
        <v>1.4801519999999999</v>
      </c>
      <c r="E540" s="73">
        <v>0</v>
      </c>
      <c r="F540" s="73">
        <v>0</v>
      </c>
      <c r="G540" s="73">
        <v>0</v>
      </c>
      <c r="H540" s="73">
        <v>0</v>
      </c>
      <c r="I540" s="73">
        <v>0</v>
      </c>
      <c r="J540" s="122">
        <f>VLOOKUP(C540,'[1]17'!$C$22:$N$926,8,0)</f>
        <v>2.8999235999999998E-2</v>
      </c>
      <c r="K540" s="122">
        <f>VLOOKUP(C540,'[1]17'!$C$22:$N$926,9,0)</f>
        <v>0</v>
      </c>
      <c r="L540" s="122">
        <f>VLOOKUP(C540,'[1]17'!$C$22:$N$926,10,0)</f>
        <v>0</v>
      </c>
      <c r="M540" s="122">
        <f>VLOOKUP(C540,'[1]17'!$C$22:$N$926,11,0)</f>
        <v>0</v>
      </c>
      <c r="N540" s="122">
        <f>VLOOKUP(C540,'[1]17'!$C$22:$N$926,12,0)</f>
        <v>2.8999235999999998E-2</v>
      </c>
      <c r="O540" s="122">
        <f t="shared" si="696"/>
        <v>-2.8999235999999998E-2</v>
      </c>
      <c r="P540" s="122">
        <f t="shared" si="697"/>
        <v>0</v>
      </c>
      <c r="Q540" s="122">
        <f t="shared" si="698"/>
        <v>0</v>
      </c>
      <c r="R540" s="122">
        <f t="shared" si="699"/>
        <v>0</v>
      </c>
      <c r="S540" s="122">
        <f t="shared" si="700"/>
        <v>-2.8999235999999998E-2</v>
      </c>
      <c r="T540" s="122"/>
      <c r="U540" s="122"/>
      <c r="V540" s="122"/>
      <c r="W540" s="122"/>
      <c r="X540" s="122"/>
      <c r="Y540" s="122"/>
      <c r="Z540" s="122"/>
      <c r="AA540" s="122"/>
      <c r="AB540" s="122"/>
      <c r="AC540" s="122"/>
      <c r="AD540" s="122">
        <v>1.2434600000000002</v>
      </c>
      <c r="AE540" s="73">
        <f t="shared" si="701"/>
        <v>0</v>
      </c>
      <c r="AF540" s="73"/>
      <c r="AG540" s="73"/>
      <c r="AH540" s="73"/>
      <c r="AI540" s="73">
        <v>0</v>
      </c>
      <c r="AJ540" s="122">
        <f>VLOOKUP(C540,'[1]17'!$C$22:$AI$926,29,0)</f>
        <v>2.4166029999999998E-2</v>
      </c>
      <c r="AK540" s="122">
        <f>VLOOKUP(C540,'[1]17'!$C$22:$AI$926,30,0)</f>
        <v>0</v>
      </c>
      <c r="AL540" s="122">
        <f>VLOOKUP(C540,'[1]17'!$C$22:$AI$926,31,0)</f>
        <v>0</v>
      </c>
      <c r="AM540" s="122">
        <f>VLOOKUP(C540,'[1]17'!$C$22:$AI$926,32,0)</f>
        <v>0</v>
      </c>
      <c r="AN540" s="122">
        <f>VLOOKUP(C540,'[1]17'!$C$22:$AI$926,33,0)</f>
        <v>2.4166029999999998E-2</v>
      </c>
      <c r="AO540" s="122">
        <f t="shared" si="702"/>
        <v>-2.4166029999999998E-2</v>
      </c>
      <c r="AP540" s="122">
        <f t="shared" si="703"/>
        <v>0</v>
      </c>
      <c r="AQ540" s="122">
        <f t="shared" si="704"/>
        <v>0</v>
      </c>
      <c r="AR540" s="122">
        <f t="shared" si="705"/>
        <v>0</v>
      </c>
      <c r="AS540" s="122">
        <f t="shared" si="706"/>
        <v>-2.4166029999999998E-2</v>
      </c>
      <c r="AT540" s="122"/>
      <c r="AU540" s="122"/>
      <c r="AV540" s="122"/>
      <c r="AW540" s="122"/>
      <c r="AX540" s="122"/>
      <c r="AY540" s="122"/>
      <c r="AZ540" s="122"/>
      <c r="BA540" s="122"/>
      <c r="BB540" s="122"/>
      <c r="BC540" s="122"/>
    </row>
    <row r="541" spans="1:55" s="90" customFormat="1" ht="62.2" x14ac:dyDescent="0.3">
      <c r="A541" s="106" t="s">
        <v>1662</v>
      </c>
      <c r="B541" s="107" t="s">
        <v>971</v>
      </c>
      <c r="C541" s="108" t="s">
        <v>1434</v>
      </c>
      <c r="D541" s="73">
        <v>1.6978920000000002</v>
      </c>
      <c r="E541" s="73">
        <v>0</v>
      </c>
      <c r="F541" s="73">
        <v>0</v>
      </c>
      <c r="G541" s="73">
        <v>0</v>
      </c>
      <c r="H541" s="73">
        <v>0</v>
      </c>
      <c r="I541" s="73">
        <v>0</v>
      </c>
      <c r="J541" s="122">
        <f>VLOOKUP(C541,'[1]17'!$C$22:$N$926,8,0)</f>
        <v>0</v>
      </c>
      <c r="K541" s="122">
        <f>VLOOKUP(C541,'[1]17'!$C$22:$N$926,9,0)</f>
        <v>0</v>
      </c>
      <c r="L541" s="122">
        <f>VLOOKUP(C541,'[1]17'!$C$22:$N$926,10,0)</f>
        <v>0</v>
      </c>
      <c r="M541" s="122">
        <f>VLOOKUP(C541,'[1]17'!$C$22:$N$926,11,0)</f>
        <v>0</v>
      </c>
      <c r="N541" s="122">
        <f>VLOOKUP(C541,'[1]17'!$C$22:$N$926,12,0)</f>
        <v>0</v>
      </c>
      <c r="O541" s="122">
        <f t="shared" si="696"/>
        <v>0</v>
      </c>
      <c r="P541" s="122">
        <f t="shared" si="697"/>
        <v>0</v>
      </c>
      <c r="Q541" s="122">
        <f t="shared" si="698"/>
        <v>0</v>
      </c>
      <c r="R541" s="122">
        <f t="shared" si="699"/>
        <v>0</v>
      </c>
      <c r="S541" s="122">
        <f t="shared" si="700"/>
        <v>0</v>
      </c>
      <c r="T541" s="122"/>
      <c r="U541" s="122"/>
      <c r="V541" s="122"/>
      <c r="W541" s="122"/>
      <c r="X541" s="122"/>
      <c r="Y541" s="122"/>
      <c r="Z541" s="122"/>
      <c r="AA541" s="122"/>
      <c r="AB541" s="122"/>
      <c r="AC541" s="122"/>
      <c r="AD541" s="122">
        <v>1.4249100000000001</v>
      </c>
      <c r="AE541" s="73">
        <f t="shared" si="701"/>
        <v>0</v>
      </c>
      <c r="AF541" s="73"/>
      <c r="AG541" s="73"/>
      <c r="AH541" s="73"/>
      <c r="AI541" s="73">
        <v>0</v>
      </c>
      <c r="AJ541" s="122">
        <f>VLOOKUP(C541,'[1]17'!$C$22:$AI$926,29,0)</f>
        <v>0</v>
      </c>
      <c r="AK541" s="122">
        <f>VLOOKUP(C541,'[1]17'!$C$22:$AI$926,30,0)</f>
        <v>0</v>
      </c>
      <c r="AL541" s="122">
        <f>VLOOKUP(C541,'[1]17'!$C$22:$AI$926,31,0)</f>
        <v>0</v>
      </c>
      <c r="AM541" s="122">
        <f>VLOOKUP(C541,'[1]17'!$C$22:$AI$926,32,0)</f>
        <v>0</v>
      </c>
      <c r="AN541" s="122">
        <f>VLOOKUP(C541,'[1]17'!$C$22:$AI$926,33,0)</f>
        <v>0</v>
      </c>
      <c r="AO541" s="122">
        <f t="shared" si="702"/>
        <v>0</v>
      </c>
      <c r="AP541" s="122">
        <f t="shared" si="703"/>
        <v>0</v>
      </c>
      <c r="AQ541" s="122">
        <f t="shared" si="704"/>
        <v>0</v>
      </c>
      <c r="AR541" s="122">
        <f t="shared" si="705"/>
        <v>0</v>
      </c>
      <c r="AS541" s="122">
        <f t="shared" si="706"/>
        <v>0</v>
      </c>
      <c r="AT541" s="122"/>
      <c r="AU541" s="122"/>
      <c r="AV541" s="122"/>
      <c r="AW541" s="122"/>
      <c r="AX541" s="122"/>
      <c r="AY541" s="122"/>
      <c r="AZ541" s="122"/>
      <c r="BA541" s="122"/>
      <c r="BB541" s="122"/>
      <c r="BC541" s="122"/>
    </row>
    <row r="542" spans="1:55" s="90" customFormat="1" ht="62.2" x14ac:dyDescent="0.3">
      <c r="A542" s="106" t="s">
        <v>1662</v>
      </c>
      <c r="B542" s="107" t="s">
        <v>972</v>
      </c>
      <c r="C542" s="108" t="s">
        <v>1435</v>
      </c>
      <c r="D542" s="73">
        <v>1.020672</v>
      </c>
      <c r="E542" s="73">
        <v>0</v>
      </c>
      <c r="F542" s="73">
        <v>0</v>
      </c>
      <c r="G542" s="73">
        <v>0</v>
      </c>
      <c r="H542" s="73">
        <v>0</v>
      </c>
      <c r="I542" s="73">
        <v>0</v>
      </c>
      <c r="J542" s="122">
        <f>VLOOKUP(C542,'[1]17'!$C$22:$N$926,8,0)</f>
        <v>1.99971E-2</v>
      </c>
      <c r="K542" s="122">
        <f>VLOOKUP(C542,'[1]17'!$C$22:$N$926,9,0)</f>
        <v>0</v>
      </c>
      <c r="L542" s="122">
        <f>VLOOKUP(C542,'[1]17'!$C$22:$N$926,10,0)</f>
        <v>0</v>
      </c>
      <c r="M542" s="122">
        <f>VLOOKUP(C542,'[1]17'!$C$22:$N$926,11,0)</f>
        <v>0</v>
      </c>
      <c r="N542" s="122">
        <f>VLOOKUP(C542,'[1]17'!$C$22:$N$926,12,0)</f>
        <v>1.9997099999999997E-2</v>
      </c>
      <c r="O542" s="122">
        <f t="shared" si="696"/>
        <v>-1.99971E-2</v>
      </c>
      <c r="P542" s="122">
        <f t="shared" si="697"/>
        <v>0</v>
      </c>
      <c r="Q542" s="122">
        <f t="shared" si="698"/>
        <v>0</v>
      </c>
      <c r="R542" s="122">
        <f t="shared" si="699"/>
        <v>0</v>
      </c>
      <c r="S542" s="122">
        <f t="shared" si="700"/>
        <v>-1.9997099999999997E-2</v>
      </c>
      <c r="T542" s="122"/>
      <c r="U542" s="122"/>
      <c r="V542" s="122"/>
      <c r="W542" s="122"/>
      <c r="X542" s="122"/>
      <c r="Y542" s="122"/>
      <c r="Z542" s="122"/>
      <c r="AA542" s="122"/>
      <c r="AB542" s="122"/>
      <c r="AC542" s="122"/>
      <c r="AD542" s="122">
        <v>0.85055999999999998</v>
      </c>
      <c r="AE542" s="73">
        <f t="shared" si="701"/>
        <v>0</v>
      </c>
      <c r="AF542" s="73"/>
      <c r="AG542" s="73"/>
      <c r="AH542" s="73"/>
      <c r="AI542" s="73">
        <v>0</v>
      </c>
      <c r="AJ542" s="122">
        <f>VLOOKUP(C542,'[1]17'!$C$22:$AI$926,29,0)</f>
        <v>1.6664249999999999E-2</v>
      </c>
      <c r="AK542" s="122">
        <f>VLOOKUP(C542,'[1]17'!$C$22:$AI$926,30,0)</f>
        <v>0</v>
      </c>
      <c r="AL542" s="122">
        <f>VLOOKUP(C542,'[1]17'!$C$22:$AI$926,31,0)</f>
        <v>0</v>
      </c>
      <c r="AM542" s="122">
        <f>VLOOKUP(C542,'[1]17'!$C$22:$AI$926,32,0)</f>
        <v>0</v>
      </c>
      <c r="AN542" s="122">
        <f>VLOOKUP(C542,'[1]17'!$C$22:$AI$926,33,0)</f>
        <v>1.6664249999999999E-2</v>
      </c>
      <c r="AO542" s="122">
        <f t="shared" si="702"/>
        <v>-1.6664249999999999E-2</v>
      </c>
      <c r="AP542" s="122">
        <f t="shared" si="703"/>
        <v>0</v>
      </c>
      <c r="AQ542" s="122">
        <f t="shared" si="704"/>
        <v>0</v>
      </c>
      <c r="AR542" s="122">
        <f t="shared" si="705"/>
        <v>0</v>
      </c>
      <c r="AS542" s="122">
        <f t="shared" si="706"/>
        <v>-1.6664249999999999E-2</v>
      </c>
      <c r="AT542" s="122"/>
      <c r="AU542" s="122"/>
      <c r="AV542" s="122"/>
      <c r="AW542" s="122"/>
      <c r="AX542" s="122"/>
      <c r="AY542" s="122"/>
      <c r="AZ542" s="122"/>
      <c r="BA542" s="122"/>
      <c r="BB542" s="122"/>
      <c r="BC542" s="122"/>
    </row>
    <row r="543" spans="1:55" s="90" customFormat="1" ht="62.2" x14ac:dyDescent="0.3">
      <c r="A543" s="106" t="s">
        <v>1662</v>
      </c>
      <c r="B543" s="107" t="s">
        <v>973</v>
      </c>
      <c r="C543" s="108" t="s">
        <v>1436</v>
      </c>
      <c r="D543" s="73">
        <v>2.4771480000000001</v>
      </c>
      <c r="E543" s="73">
        <v>0</v>
      </c>
      <c r="F543" s="73">
        <v>0</v>
      </c>
      <c r="G543" s="73">
        <v>0</v>
      </c>
      <c r="H543" s="73">
        <v>0</v>
      </c>
      <c r="I543" s="73">
        <v>0</v>
      </c>
      <c r="J543" s="122">
        <f>VLOOKUP(C543,'[1]17'!$C$22:$N$926,8,0)</f>
        <v>4.8532476000000005E-2</v>
      </c>
      <c r="K543" s="122">
        <f>VLOOKUP(C543,'[1]17'!$C$22:$N$926,9,0)</f>
        <v>0</v>
      </c>
      <c r="L543" s="122">
        <f>VLOOKUP(C543,'[1]17'!$C$22:$N$926,10,0)</f>
        <v>0</v>
      </c>
      <c r="M543" s="122">
        <f>VLOOKUP(C543,'[1]17'!$C$22:$N$926,11,0)</f>
        <v>0</v>
      </c>
      <c r="N543" s="122">
        <f>VLOOKUP(C543,'[1]17'!$C$22:$N$926,12,0)</f>
        <v>4.8532476000000005E-2</v>
      </c>
      <c r="O543" s="122">
        <f t="shared" si="696"/>
        <v>-4.8532476000000005E-2</v>
      </c>
      <c r="P543" s="122">
        <f t="shared" si="697"/>
        <v>0</v>
      </c>
      <c r="Q543" s="122">
        <f t="shared" si="698"/>
        <v>0</v>
      </c>
      <c r="R543" s="122">
        <f t="shared" si="699"/>
        <v>0</v>
      </c>
      <c r="S543" s="122">
        <f t="shared" si="700"/>
        <v>-4.8532476000000005E-2</v>
      </c>
      <c r="T543" s="122"/>
      <c r="U543" s="122"/>
      <c r="V543" s="122"/>
      <c r="W543" s="122"/>
      <c r="X543" s="122"/>
      <c r="Y543" s="122"/>
      <c r="Z543" s="122"/>
      <c r="AA543" s="122"/>
      <c r="AB543" s="122"/>
      <c r="AC543" s="122"/>
      <c r="AD543" s="122">
        <v>2.0742900000000004</v>
      </c>
      <c r="AE543" s="73">
        <f t="shared" si="701"/>
        <v>0</v>
      </c>
      <c r="AF543" s="73"/>
      <c r="AG543" s="73"/>
      <c r="AH543" s="73"/>
      <c r="AI543" s="73">
        <v>0</v>
      </c>
      <c r="AJ543" s="122">
        <f>VLOOKUP(C543,'[1]17'!$C$22:$AI$926,29,0)</f>
        <v>4.0443730000000004E-2</v>
      </c>
      <c r="AK543" s="122">
        <f>VLOOKUP(C543,'[1]17'!$C$22:$AI$926,30,0)</f>
        <v>0</v>
      </c>
      <c r="AL543" s="122">
        <f>VLOOKUP(C543,'[1]17'!$C$22:$AI$926,31,0)</f>
        <v>0</v>
      </c>
      <c r="AM543" s="122">
        <f>VLOOKUP(C543,'[1]17'!$C$22:$AI$926,32,0)</f>
        <v>0</v>
      </c>
      <c r="AN543" s="122">
        <f>VLOOKUP(C543,'[1]17'!$C$22:$AI$926,33,0)</f>
        <v>4.0443730000000004E-2</v>
      </c>
      <c r="AO543" s="122">
        <f t="shared" si="702"/>
        <v>-4.0443730000000004E-2</v>
      </c>
      <c r="AP543" s="122">
        <f t="shared" si="703"/>
        <v>0</v>
      </c>
      <c r="AQ543" s="122">
        <f t="shared" si="704"/>
        <v>0</v>
      </c>
      <c r="AR543" s="122">
        <f t="shared" si="705"/>
        <v>0</v>
      </c>
      <c r="AS543" s="122">
        <f t="shared" si="706"/>
        <v>-4.0443730000000004E-2</v>
      </c>
      <c r="AT543" s="122"/>
      <c r="AU543" s="122"/>
      <c r="AV543" s="122"/>
      <c r="AW543" s="122"/>
      <c r="AX543" s="122"/>
      <c r="AY543" s="122"/>
      <c r="AZ543" s="122"/>
      <c r="BA543" s="122"/>
      <c r="BB543" s="122"/>
      <c r="BC543" s="122"/>
    </row>
    <row r="544" spans="1:55" s="90" customFormat="1" ht="46.65" x14ac:dyDescent="0.3">
      <c r="A544" s="106" t="s">
        <v>1662</v>
      </c>
      <c r="B544" s="107" t="s">
        <v>974</v>
      </c>
      <c r="C544" s="108" t="s">
        <v>1437</v>
      </c>
      <c r="D544" s="73">
        <v>0.56324399999999997</v>
      </c>
      <c r="E544" s="73">
        <v>0</v>
      </c>
      <c r="F544" s="73">
        <v>0</v>
      </c>
      <c r="G544" s="73">
        <v>0</v>
      </c>
      <c r="H544" s="73">
        <v>0</v>
      </c>
      <c r="I544" s="73">
        <v>0</v>
      </c>
      <c r="J544" s="122">
        <f>VLOOKUP(C544,'[1]17'!$C$22:$N$926,8,0)</f>
        <v>1.1035572E-2</v>
      </c>
      <c r="K544" s="122">
        <f>VLOOKUP(C544,'[1]17'!$C$22:$N$926,9,0)</f>
        <v>0</v>
      </c>
      <c r="L544" s="122">
        <f>VLOOKUP(C544,'[1]17'!$C$22:$N$926,10,0)</f>
        <v>0</v>
      </c>
      <c r="M544" s="122">
        <f>VLOOKUP(C544,'[1]17'!$C$22:$N$926,11,0)</f>
        <v>0</v>
      </c>
      <c r="N544" s="122">
        <f>VLOOKUP(C544,'[1]17'!$C$22:$N$926,12,0)</f>
        <v>1.1035572E-2</v>
      </c>
      <c r="O544" s="122">
        <f t="shared" si="696"/>
        <v>-1.1035572E-2</v>
      </c>
      <c r="P544" s="122">
        <f t="shared" si="697"/>
        <v>0</v>
      </c>
      <c r="Q544" s="122">
        <f t="shared" si="698"/>
        <v>0</v>
      </c>
      <c r="R544" s="122">
        <f t="shared" si="699"/>
        <v>0</v>
      </c>
      <c r="S544" s="122">
        <f t="shared" si="700"/>
        <v>-1.1035572E-2</v>
      </c>
      <c r="T544" s="122"/>
      <c r="U544" s="122"/>
      <c r="V544" s="122"/>
      <c r="W544" s="122"/>
      <c r="X544" s="122"/>
      <c r="Y544" s="122"/>
      <c r="Z544" s="122"/>
      <c r="AA544" s="122"/>
      <c r="AB544" s="122"/>
      <c r="AC544" s="122"/>
      <c r="AD544" s="122">
        <v>0.45968627000000006</v>
      </c>
      <c r="AE544" s="73">
        <f t="shared" si="701"/>
        <v>0</v>
      </c>
      <c r="AF544" s="73"/>
      <c r="AG544" s="73"/>
      <c r="AH544" s="73"/>
      <c r="AI544" s="73">
        <v>0</v>
      </c>
      <c r="AJ544" s="122">
        <f>VLOOKUP(C544,'[1]17'!$C$22:$AI$926,29,0)</f>
        <v>9.1963099999999992E-3</v>
      </c>
      <c r="AK544" s="122">
        <f>VLOOKUP(C544,'[1]17'!$C$22:$AI$926,30,0)</f>
        <v>0</v>
      </c>
      <c r="AL544" s="122">
        <f>VLOOKUP(C544,'[1]17'!$C$22:$AI$926,31,0)</f>
        <v>0</v>
      </c>
      <c r="AM544" s="122">
        <f>VLOOKUP(C544,'[1]17'!$C$22:$AI$926,32,0)</f>
        <v>0</v>
      </c>
      <c r="AN544" s="122">
        <f>VLOOKUP(C544,'[1]17'!$C$22:$AI$926,33,0)</f>
        <v>9.1963100000000009E-3</v>
      </c>
      <c r="AO544" s="122">
        <f t="shared" si="702"/>
        <v>-9.1963099999999992E-3</v>
      </c>
      <c r="AP544" s="122">
        <f t="shared" si="703"/>
        <v>0</v>
      </c>
      <c r="AQ544" s="122">
        <f t="shared" si="704"/>
        <v>0</v>
      </c>
      <c r="AR544" s="122">
        <f t="shared" si="705"/>
        <v>0</v>
      </c>
      <c r="AS544" s="122">
        <f t="shared" si="706"/>
        <v>-9.1963100000000009E-3</v>
      </c>
      <c r="AT544" s="122"/>
      <c r="AU544" s="122"/>
      <c r="AV544" s="122"/>
      <c r="AW544" s="122"/>
      <c r="AX544" s="122"/>
      <c r="AY544" s="122"/>
      <c r="AZ544" s="122"/>
      <c r="BA544" s="122"/>
      <c r="BB544" s="122"/>
      <c r="BC544" s="122"/>
    </row>
    <row r="545" spans="1:55" s="90" customFormat="1" ht="46.65" x14ac:dyDescent="0.3">
      <c r="A545" s="106" t="s">
        <v>1662</v>
      </c>
      <c r="B545" s="107" t="s">
        <v>975</v>
      </c>
      <c r="C545" s="108" t="s">
        <v>1438</v>
      </c>
      <c r="D545" s="73">
        <v>0.67212000000000016</v>
      </c>
      <c r="E545" s="73">
        <v>2.9912712000000001E-2</v>
      </c>
      <c r="F545" s="73">
        <v>0</v>
      </c>
      <c r="G545" s="73">
        <v>0</v>
      </c>
      <c r="H545" s="73">
        <v>0</v>
      </c>
      <c r="I545" s="73">
        <v>2.9912712000000001E-2</v>
      </c>
      <c r="J545" s="122">
        <f>VLOOKUP(C545,'[1]17'!$C$22:$N$926,8,0)</f>
        <v>1.3168224000000001E-2</v>
      </c>
      <c r="K545" s="122">
        <f>VLOOKUP(C545,'[1]17'!$C$22:$N$926,9,0)</f>
        <v>0</v>
      </c>
      <c r="L545" s="122">
        <f>VLOOKUP(C545,'[1]17'!$C$22:$N$926,10,0)</f>
        <v>0</v>
      </c>
      <c r="M545" s="122">
        <f>VLOOKUP(C545,'[1]17'!$C$22:$N$926,11,0)</f>
        <v>0</v>
      </c>
      <c r="N545" s="122">
        <f>VLOOKUP(C545,'[1]17'!$C$22:$N$926,12,0)</f>
        <v>1.3168224000000001E-2</v>
      </c>
      <c r="O545" s="122">
        <f t="shared" si="696"/>
        <v>1.6744488000000002E-2</v>
      </c>
      <c r="P545" s="122">
        <f t="shared" si="697"/>
        <v>0</v>
      </c>
      <c r="Q545" s="122">
        <f t="shared" si="698"/>
        <v>0</v>
      </c>
      <c r="R545" s="122">
        <f t="shared" si="699"/>
        <v>0</v>
      </c>
      <c r="S545" s="122">
        <f t="shared" si="700"/>
        <v>1.6744488000000002E-2</v>
      </c>
      <c r="T545" s="122"/>
      <c r="U545" s="122"/>
      <c r="V545" s="122"/>
      <c r="W545" s="122"/>
      <c r="X545" s="122"/>
      <c r="Y545" s="122"/>
      <c r="Z545" s="122"/>
      <c r="AA545" s="122"/>
      <c r="AB545" s="122"/>
      <c r="AC545" s="122"/>
      <c r="AD545" s="122">
        <v>0.56010463000000033</v>
      </c>
      <c r="AE545" s="73">
        <f t="shared" si="701"/>
        <v>0.11324747</v>
      </c>
      <c r="AF545" s="73">
        <v>8.8320209999999996E-2</v>
      </c>
      <c r="AG545" s="73"/>
      <c r="AH545" s="73"/>
      <c r="AI545" s="73">
        <v>2.4927260000000003E-2</v>
      </c>
      <c r="AJ545" s="122">
        <f>VLOOKUP(C545,'[1]17'!$C$22:$AI$926,29,0)</f>
        <v>1.097352E-2</v>
      </c>
      <c r="AK545" s="122">
        <f>VLOOKUP(C545,'[1]17'!$C$22:$AI$926,30,0)</f>
        <v>0</v>
      </c>
      <c r="AL545" s="122">
        <f>VLOOKUP(C545,'[1]17'!$C$22:$AI$926,31,0)</f>
        <v>0</v>
      </c>
      <c r="AM545" s="122">
        <f>VLOOKUP(C545,'[1]17'!$C$22:$AI$926,32,0)</f>
        <v>0</v>
      </c>
      <c r="AN545" s="122">
        <f>VLOOKUP(C545,'[1]17'!$C$22:$AI$926,33,0)</f>
        <v>1.097352E-2</v>
      </c>
      <c r="AO545" s="122">
        <f t="shared" si="702"/>
        <v>0.10227395</v>
      </c>
      <c r="AP545" s="122">
        <f t="shared" si="703"/>
        <v>8.8320209999999996E-2</v>
      </c>
      <c r="AQ545" s="122">
        <f t="shared" si="704"/>
        <v>0</v>
      </c>
      <c r="AR545" s="122">
        <f t="shared" si="705"/>
        <v>0</v>
      </c>
      <c r="AS545" s="122">
        <f t="shared" si="706"/>
        <v>1.3953740000000003E-2</v>
      </c>
      <c r="AT545" s="122"/>
      <c r="AU545" s="122"/>
      <c r="AV545" s="122"/>
      <c r="AW545" s="122"/>
      <c r="AX545" s="122"/>
      <c r="AY545" s="122"/>
      <c r="AZ545" s="122"/>
      <c r="BA545" s="122"/>
      <c r="BB545" s="122"/>
      <c r="BC545" s="122"/>
    </row>
    <row r="546" spans="1:55" s="90" customFormat="1" ht="62.2" x14ac:dyDescent="0.3">
      <c r="A546" s="106" t="s">
        <v>1662</v>
      </c>
      <c r="B546" s="107" t="s">
        <v>976</v>
      </c>
      <c r="C546" s="108" t="s">
        <v>1439</v>
      </c>
      <c r="D546" s="73">
        <v>2.3848319999999998</v>
      </c>
      <c r="E546" s="73">
        <v>0.10613707200000001</v>
      </c>
      <c r="F546" s="73">
        <v>0</v>
      </c>
      <c r="G546" s="73">
        <v>0</v>
      </c>
      <c r="H546" s="73">
        <v>0</v>
      </c>
      <c r="I546" s="73">
        <v>0.10613707200000001</v>
      </c>
      <c r="J546" s="122">
        <f>VLOOKUP(C546,'[1]17'!$C$22:$N$926,8,0)</f>
        <v>4.6723800000000003E-2</v>
      </c>
      <c r="K546" s="122">
        <f>VLOOKUP(C546,'[1]17'!$C$22:$N$926,9,0)</f>
        <v>0</v>
      </c>
      <c r="L546" s="122">
        <f>VLOOKUP(C546,'[1]17'!$C$22:$N$926,10,0)</f>
        <v>0</v>
      </c>
      <c r="M546" s="122">
        <f>VLOOKUP(C546,'[1]17'!$C$22:$N$926,11,0)</f>
        <v>0</v>
      </c>
      <c r="N546" s="122">
        <f>VLOOKUP(C546,'[1]17'!$C$22:$N$926,12,0)</f>
        <v>4.6723799999999996E-2</v>
      </c>
      <c r="O546" s="122">
        <f t="shared" si="696"/>
        <v>5.941327200000001E-2</v>
      </c>
      <c r="P546" s="122">
        <f t="shared" si="697"/>
        <v>0</v>
      </c>
      <c r="Q546" s="122">
        <f t="shared" si="698"/>
        <v>0</v>
      </c>
      <c r="R546" s="122">
        <f t="shared" si="699"/>
        <v>0</v>
      </c>
      <c r="S546" s="122">
        <f t="shared" si="700"/>
        <v>5.9413272000000017E-2</v>
      </c>
      <c r="T546" s="122"/>
      <c r="U546" s="122"/>
      <c r="V546" s="122"/>
      <c r="W546" s="122"/>
      <c r="X546" s="122"/>
      <c r="Y546" s="122"/>
      <c r="Z546" s="122"/>
      <c r="AA546" s="122"/>
      <c r="AB546" s="122"/>
      <c r="AC546" s="122"/>
      <c r="AD546" s="122">
        <v>2.0165726500000005</v>
      </c>
      <c r="AE546" s="73">
        <f t="shared" si="701"/>
        <v>8.8447560000000008E-2</v>
      </c>
      <c r="AF546" s="73"/>
      <c r="AG546" s="73"/>
      <c r="AH546" s="73"/>
      <c r="AI546" s="73">
        <v>8.8447560000000008E-2</v>
      </c>
      <c r="AJ546" s="122">
        <f>VLOOKUP(C546,'[1]17'!$C$22:$AI$926,29,0)</f>
        <v>3.8936499999999999E-2</v>
      </c>
      <c r="AK546" s="122">
        <f>VLOOKUP(C546,'[1]17'!$C$22:$AI$926,30,0)</f>
        <v>0</v>
      </c>
      <c r="AL546" s="122">
        <f>VLOOKUP(C546,'[1]17'!$C$22:$AI$926,31,0)</f>
        <v>0</v>
      </c>
      <c r="AM546" s="122">
        <f>VLOOKUP(C546,'[1]17'!$C$22:$AI$926,32,0)</f>
        <v>0</v>
      </c>
      <c r="AN546" s="122">
        <f>VLOOKUP(C546,'[1]17'!$C$22:$AI$926,33,0)</f>
        <v>3.8936499999999999E-2</v>
      </c>
      <c r="AO546" s="122">
        <f t="shared" si="702"/>
        <v>4.951106000000001E-2</v>
      </c>
      <c r="AP546" s="122">
        <f t="shared" si="703"/>
        <v>0</v>
      </c>
      <c r="AQ546" s="122">
        <f t="shared" si="704"/>
        <v>0</v>
      </c>
      <c r="AR546" s="122">
        <f t="shared" si="705"/>
        <v>0</v>
      </c>
      <c r="AS546" s="122">
        <f t="shared" si="706"/>
        <v>4.951106000000001E-2</v>
      </c>
      <c r="AT546" s="122"/>
      <c r="AU546" s="122"/>
      <c r="AV546" s="122"/>
      <c r="AW546" s="122"/>
      <c r="AX546" s="122"/>
      <c r="AY546" s="122"/>
      <c r="AZ546" s="122"/>
      <c r="BA546" s="122"/>
      <c r="BB546" s="122"/>
      <c r="BC546" s="122"/>
    </row>
    <row r="547" spans="1:55" s="90" customFormat="1" ht="62.2" x14ac:dyDescent="0.3">
      <c r="A547" s="106" t="s">
        <v>1662</v>
      </c>
      <c r="B547" s="107" t="s">
        <v>977</v>
      </c>
      <c r="C547" s="108" t="s">
        <v>1440</v>
      </c>
      <c r="D547" s="73">
        <v>1.1835720000000001</v>
      </c>
      <c r="E547" s="73">
        <v>0</v>
      </c>
      <c r="F547" s="73">
        <v>0</v>
      </c>
      <c r="G547" s="73">
        <v>0</v>
      </c>
      <c r="H547" s="73">
        <v>0</v>
      </c>
      <c r="I547" s="73">
        <v>0</v>
      </c>
      <c r="J547" s="122">
        <f>VLOOKUP(C547,'[1]17'!$C$22:$N$926,8,0)</f>
        <v>0</v>
      </c>
      <c r="K547" s="122">
        <f>VLOOKUP(C547,'[1]17'!$C$22:$N$926,9,0)</f>
        <v>0</v>
      </c>
      <c r="L547" s="122">
        <f>VLOOKUP(C547,'[1]17'!$C$22:$N$926,10,0)</f>
        <v>0</v>
      </c>
      <c r="M547" s="122">
        <f>VLOOKUP(C547,'[1]17'!$C$22:$N$926,11,0)</f>
        <v>0</v>
      </c>
      <c r="N547" s="122">
        <f>VLOOKUP(C547,'[1]17'!$C$22:$N$926,12,0)</f>
        <v>0</v>
      </c>
      <c r="O547" s="122">
        <f t="shared" si="696"/>
        <v>0</v>
      </c>
      <c r="P547" s="122">
        <f t="shared" si="697"/>
        <v>0</v>
      </c>
      <c r="Q547" s="122">
        <f t="shared" si="698"/>
        <v>0</v>
      </c>
      <c r="R547" s="122">
        <f t="shared" si="699"/>
        <v>0</v>
      </c>
      <c r="S547" s="122">
        <f t="shared" si="700"/>
        <v>0</v>
      </c>
      <c r="T547" s="122"/>
      <c r="U547" s="122"/>
      <c r="V547" s="122"/>
      <c r="W547" s="122"/>
      <c r="X547" s="122"/>
      <c r="Y547" s="122"/>
      <c r="Z547" s="122"/>
      <c r="AA547" s="122"/>
      <c r="AB547" s="122"/>
      <c r="AC547" s="122"/>
      <c r="AD547" s="122">
        <v>0.99937000000000009</v>
      </c>
      <c r="AE547" s="73">
        <f t="shared" si="701"/>
        <v>0</v>
      </c>
      <c r="AF547" s="73"/>
      <c r="AG547" s="73"/>
      <c r="AH547" s="73"/>
      <c r="AI547" s="73">
        <v>0</v>
      </c>
      <c r="AJ547" s="122">
        <f>VLOOKUP(C547,'[1]17'!$C$22:$AI$926,29,0)</f>
        <v>0</v>
      </c>
      <c r="AK547" s="122">
        <f>VLOOKUP(C547,'[1]17'!$C$22:$AI$926,30,0)</f>
        <v>0</v>
      </c>
      <c r="AL547" s="122">
        <f>VLOOKUP(C547,'[1]17'!$C$22:$AI$926,31,0)</f>
        <v>0</v>
      </c>
      <c r="AM547" s="122">
        <f>VLOOKUP(C547,'[1]17'!$C$22:$AI$926,32,0)</f>
        <v>0</v>
      </c>
      <c r="AN547" s="122">
        <f>VLOOKUP(C547,'[1]17'!$C$22:$AI$926,33,0)</f>
        <v>0</v>
      </c>
      <c r="AO547" s="122">
        <f t="shared" si="702"/>
        <v>0</v>
      </c>
      <c r="AP547" s="122">
        <f t="shared" si="703"/>
        <v>0</v>
      </c>
      <c r="AQ547" s="122">
        <f t="shared" si="704"/>
        <v>0</v>
      </c>
      <c r="AR547" s="122">
        <f t="shared" si="705"/>
        <v>0</v>
      </c>
      <c r="AS547" s="122">
        <f t="shared" si="706"/>
        <v>0</v>
      </c>
      <c r="AT547" s="122"/>
      <c r="AU547" s="122"/>
      <c r="AV547" s="122"/>
      <c r="AW547" s="122"/>
      <c r="AX547" s="122"/>
      <c r="AY547" s="122"/>
      <c r="AZ547" s="122"/>
      <c r="BA547" s="122"/>
      <c r="BB547" s="122"/>
      <c r="BC547" s="122"/>
    </row>
    <row r="548" spans="1:55" s="90" customFormat="1" ht="46.65" x14ac:dyDescent="0.3">
      <c r="A548" s="106" t="s">
        <v>1662</v>
      </c>
      <c r="B548" s="107" t="s">
        <v>1803</v>
      </c>
      <c r="C548" s="108" t="s">
        <v>1441</v>
      </c>
      <c r="D548" s="73">
        <v>1.2E-2</v>
      </c>
      <c r="E548" s="73">
        <v>5.3404799999999997E-4</v>
      </c>
      <c r="F548" s="73">
        <v>0</v>
      </c>
      <c r="G548" s="73">
        <v>0</v>
      </c>
      <c r="H548" s="73">
        <v>0</v>
      </c>
      <c r="I548" s="73">
        <v>5.3404799999999997E-4</v>
      </c>
      <c r="J548" s="122">
        <f>VLOOKUP(C548,'[1]17'!$C$22:$N$926,8,0)</f>
        <v>2.35116E-4</v>
      </c>
      <c r="K548" s="122">
        <f>VLOOKUP(C548,'[1]17'!$C$22:$N$926,9,0)</f>
        <v>0</v>
      </c>
      <c r="L548" s="122">
        <f>VLOOKUP(C548,'[1]17'!$C$22:$N$926,10,0)</f>
        <v>0</v>
      </c>
      <c r="M548" s="122">
        <f>VLOOKUP(C548,'[1]17'!$C$22:$N$926,11,0)</f>
        <v>0</v>
      </c>
      <c r="N548" s="122">
        <f>VLOOKUP(C548,'[1]17'!$C$22:$N$926,12,0)</f>
        <v>2.35116E-4</v>
      </c>
      <c r="O548" s="122">
        <f t="shared" si="696"/>
        <v>2.9893199999999996E-4</v>
      </c>
      <c r="P548" s="122">
        <f t="shared" si="697"/>
        <v>0</v>
      </c>
      <c r="Q548" s="122">
        <f t="shared" si="698"/>
        <v>0</v>
      </c>
      <c r="R548" s="122">
        <f t="shared" si="699"/>
        <v>0</v>
      </c>
      <c r="S548" s="122">
        <f t="shared" si="700"/>
        <v>2.9893199999999996E-4</v>
      </c>
      <c r="T548" s="122"/>
      <c r="U548" s="122"/>
      <c r="V548" s="122"/>
      <c r="W548" s="122"/>
      <c r="X548" s="122"/>
      <c r="Y548" s="122"/>
      <c r="Z548" s="122"/>
      <c r="AA548" s="122"/>
      <c r="AB548" s="122"/>
      <c r="AC548" s="122"/>
      <c r="AD548" s="122">
        <v>1.0999999999999999E-2</v>
      </c>
      <c r="AE548" s="73">
        <f t="shared" si="701"/>
        <v>1.3926250400000002</v>
      </c>
      <c r="AF548" s="73">
        <v>0.10576742000000028</v>
      </c>
      <c r="AG548" s="73">
        <v>1.2864125799999999</v>
      </c>
      <c r="AH548" s="73"/>
      <c r="AI548" s="73">
        <v>4.4504000000000001E-4</v>
      </c>
      <c r="AJ548" s="122">
        <f>VLOOKUP(C548,'[1]17'!$C$22:$AI$926,29,0)</f>
        <v>1.9593E-4</v>
      </c>
      <c r="AK548" s="122">
        <f>VLOOKUP(C548,'[1]17'!$C$22:$AI$926,30,0)</f>
        <v>0</v>
      </c>
      <c r="AL548" s="122">
        <f>VLOOKUP(C548,'[1]17'!$C$22:$AI$926,31,0)</f>
        <v>0</v>
      </c>
      <c r="AM548" s="122">
        <f>VLOOKUP(C548,'[1]17'!$C$22:$AI$926,32,0)</f>
        <v>0</v>
      </c>
      <c r="AN548" s="122">
        <f>VLOOKUP(C548,'[1]17'!$C$22:$AI$926,33,0)</f>
        <v>1.9593E-4</v>
      </c>
      <c r="AO548" s="122">
        <f t="shared" si="702"/>
        <v>1.3924291100000001</v>
      </c>
      <c r="AP548" s="122">
        <f t="shared" si="703"/>
        <v>0.10576742000000028</v>
      </c>
      <c r="AQ548" s="122">
        <f t="shared" si="704"/>
        <v>1.2864125799999999</v>
      </c>
      <c r="AR548" s="122">
        <f t="shared" si="705"/>
        <v>0</v>
      </c>
      <c r="AS548" s="122">
        <f t="shared" si="706"/>
        <v>2.4910999999999998E-4</v>
      </c>
      <c r="AT548" s="122"/>
      <c r="AU548" s="122"/>
      <c r="AV548" s="122"/>
      <c r="AW548" s="122"/>
      <c r="AX548" s="122"/>
      <c r="AY548" s="122"/>
      <c r="AZ548" s="122"/>
      <c r="BA548" s="122"/>
      <c r="BB548" s="122"/>
      <c r="BC548" s="122"/>
    </row>
    <row r="549" spans="1:55" s="90" customFormat="1" ht="62.2" x14ac:dyDescent="0.3">
      <c r="A549" s="106" t="s">
        <v>1662</v>
      </c>
      <c r="B549" s="107" t="s">
        <v>978</v>
      </c>
      <c r="C549" s="108" t="s">
        <v>1442</v>
      </c>
      <c r="D549" s="73">
        <v>1.3561560000000001</v>
      </c>
      <c r="E549" s="73">
        <v>6.0355787999999994E-2</v>
      </c>
      <c r="F549" s="73">
        <v>0</v>
      </c>
      <c r="G549" s="73">
        <v>0</v>
      </c>
      <c r="H549" s="73">
        <v>0</v>
      </c>
      <c r="I549" s="73">
        <v>6.0355787999999994E-2</v>
      </c>
      <c r="J549" s="122">
        <f>VLOOKUP(C549,'[1]17'!$C$22:$N$926,8,0)</f>
        <v>2.6569908000000003E-2</v>
      </c>
      <c r="K549" s="122">
        <f>VLOOKUP(C549,'[1]17'!$C$22:$N$926,9,0)</f>
        <v>0</v>
      </c>
      <c r="L549" s="122">
        <f>VLOOKUP(C549,'[1]17'!$C$22:$N$926,10,0)</f>
        <v>0</v>
      </c>
      <c r="M549" s="122">
        <f>VLOOKUP(C549,'[1]17'!$C$22:$N$926,11,0)</f>
        <v>0</v>
      </c>
      <c r="N549" s="122">
        <f>VLOOKUP(C549,'[1]17'!$C$22:$N$926,12,0)</f>
        <v>2.6569908E-2</v>
      </c>
      <c r="O549" s="122">
        <f t="shared" si="696"/>
        <v>3.378587999999999E-2</v>
      </c>
      <c r="P549" s="122">
        <f t="shared" si="697"/>
        <v>0</v>
      </c>
      <c r="Q549" s="122">
        <f t="shared" si="698"/>
        <v>0</v>
      </c>
      <c r="R549" s="122">
        <f t="shared" si="699"/>
        <v>0</v>
      </c>
      <c r="S549" s="122">
        <f t="shared" si="700"/>
        <v>3.378587999999999E-2</v>
      </c>
      <c r="T549" s="122"/>
      <c r="U549" s="122"/>
      <c r="V549" s="122"/>
      <c r="W549" s="122"/>
      <c r="X549" s="122"/>
      <c r="Y549" s="122"/>
      <c r="Z549" s="122"/>
      <c r="AA549" s="122"/>
      <c r="AB549" s="122"/>
      <c r="AC549" s="122"/>
      <c r="AD549" s="122">
        <v>1.1466416200000005</v>
      </c>
      <c r="AE549" s="73">
        <f t="shared" si="701"/>
        <v>5.0296489999999999E-2</v>
      </c>
      <c r="AF549" s="73"/>
      <c r="AG549" s="73"/>
      <c r="AH549" s="73"/>
      <c r="AI549" s="73">
        <v>5.0296489999999999E-2</v>
      </c>
      <c r="AJ549" s="122">
        <f>VLOOKUP(C549,'[1]17'!$C$22:$AI$926,29,0)</f>
        <v>2.2141589999999999E-2</v>
      </c>
      <c r="AK549" s="122">
        <f>VLOOKUP(C549,'[1]17'!$C$22:$AI$926,30,0)</f>
        <v>0</v>
      </c>
      <c r="AL549" s="122">
        <f>VLOOKUP(C549,'[1]17'!$C$22:$AI$926,31,0)</f>
        <v>0</v>
      </c>
      <c r="AM549" s="122">
        <f>VLOOKUP(C549,'[1]17'!$C$22:$AI$926,32,0)</f>
        <v>0</v>
      </c>
      <c r="AN549" s="122">
        <f>VLOOKUP(C549,'[1]17'!$C$22:$AI$926,33,0)</f>
        <v>2.2141589999999999E-2</v>
      </c>
      <c r="AO549" s="122">
        <f t="shared" si="702"/>
        <v>2.81549E-2</v>
      </c>
      <c r="AP549" s="122">
        <f t="shared" si="703"/>
        <v>0</v>
      </c>
      <c r="AQ549" s="122">
        <f t="shared" si="704"/>
        <v>0</v>
      </c>
      <c r="AR549" s="122">
        <f t="shared" si="705"/>
        <v>0</v>
      </c>
      <c r="AS549" s="122">
        <f t="shared" si="706"/>
        <v>2.81549E-2</v>
      </c>
      <c r="AT549" s="122"/>
      <c r="AU549" s="122"/>
      <c r="AV549" s="122"/>
      <c r="AW549" s="122"/>
      <c r="AX549" s="122"/>
      <c r="AY549" s="122"/>
      <c r="AZ549" s="122"/>
      <c r="BA549" s="122"/>
      <c r="BB549" s="122"/>
      <c r="BC549" s="122"/>
    </row>
    <row r="550" spans="1:55" s="90" customFormat="1" ht="62.2" x14ac:dyDescent="0.3">
      <c r="A550" s="106" t="s">
        <v>1662</v>
      </c>
      <c r="B550" s="107" t="s">
        <v>979</v>
      </c>
      <c r="C550" s="108" t="s">
        <v>1443</v>
      </c>
      <c r="D550" s="73">
        <v>1.811928</v>
      </c>
      <c r="E550" s="73">
        <v>8.0639952000000001E-2</v>
      </c>
      <c r="F550" s="73">
        <v>0</v>
      </c>
      <c r="G550" s="73">
        <v>0</v>
      </c>
      <c r="H550" s="73">
        <v>0</v>
      </c>
      <c r="I550" s="73">
        <v>8.0639952000000001E-2</v>
      </c>
      <c r="J550" s="122">
        <f>VLOOKUP(C550,'[1]17'!$C$22:$N$926,8,0)</f>
        <v>3.5499431999999997E-2</v>
      </c>
      <c r="K550" s="122">
        <f>VLOOKUP(C550,'[1]17'!$C$22:$N$926,9,0)</f>
        <v>0</v>
      </c>
      <c r="L550" s="122">
        <f>VLOOKUP(C550,'[1]17'!$C$22:$N$926,10,0)</f>
        <v>0</v>
      </c>
      <c r="M550" s="122">
        <f>VLOOKUP(C550,'[1]17'!$C$22:$N$926,11,0)</f>
        <v>0</v>
      </c>
      <c r="N550" s="122">
        <f>VLOOKUP(C550,'[1]17'!$C$22:$N$926,12,0)</f>
        <v>3.5499431999999997E-2</v>
      </c>
      <c r="O550" s="122">
        <f t="shared" si="696"/>
        <v>4.5140520000000003E-2</v>
      </c>
      <c r="P550" s="122">
        <f t="shared" si="697"/>
        <v>0</v>
      </c>
      <c r="Q550" s="122">
        <f t="shared" si="698"/>
        <v>0</v>
      </c>
      <c r="R550" s="122">
        <f t="shared" si="699"/>
        <v>0</v>
      </c>
      <c r="S550" s="122">
        <f t="shared" si="700"/>
        <v>4.5140520000000003E-2</v>
      </c>
      <c r="T550" s="122"/>
      <c r="U550" s="122"/>
      <c r="V550" s="122"/>
      <c r="W550" s="122"/>
      <c r="X550" s="122"/>
      <c r="Y550" s="122"/>
      <c r="Z550" s="122"/>
      <c r="AA550" s="122"/>
      <c r="AB550" s="122"/>
      <c r="AC550" s="122"/>
      <c r="AD550" s="122">
        <v>1.5626044700000006</v>
      </c>
      <c r="AE550" s="73">
        <f t="shared" si="701"/>
        <v>6.7199960000000003E-2</v>
      </c>
      <c r="AF550" s="73"/>
      <c r="AG550" s="73"/>
      <c r="AH550" s="73"/>
      <c r="AI550" s="73">
        <v>6.7199960000000003E-2</v>
      </c>
      <c r="AJ550" s="122">
        <f>VLOOKUP(C550,'[1]17'!$C$22:$AI$926,29,0)</f>
        <v>2.9582859999999999E-2</v>
      </c>
      <c r="AK550" s="122">
        <f>VLOOKUP(C550,'[1]17'!$C$22:$AI$926,30,0)</f>
        <v>0</v>
      </c>
      <c r="AL550" s="122">
        <f>VLOOKUP(C550,'[1]17'!$C$22:$AI$926,31,0)</f>
        <v>0</v>
      </c>
      <c r="AM550" s="122">
        <f>VLOOKUP(C550,'[1]17'!$C$22:$AI$926,32,0)</f>
        <v>0</v>
      </c>
      <c r="AN550" s="122">
        <f>VLOOKUP(C550,'[1]17'!$C$22:$AI$926,33,0)</f>
        <v>2.9582859999999999E-2</v>
      </c>
      <c r="AO550" s="122">
        <f t="shared" si="702"/>
        <v>3.7617100000000001E-2</v>
      </c>
      <c r="AP550" s="122">
        <f t="shared" si="703"/>
        <v>0</v>
      </c>
      <c r="AQ550" s="122">
        <f t="shared" si="704"/>
        <v>0</v>
      </c>
      <c r="AR550" s="122">
        <f t="shared" si="705"/>
        <v>0</v>
      </c>
      <c r="AS550" s="122">
        <f t="shared" si="706"/>
        <v>3.7617100000000001E-2</v>
      </c>
      <c r="AT550" s="122"/>
      <c r="AU550" s="122"/>
      <c r="AV550" s="122"/>
      <c r="AW550" s="122"/>
      <c r="AX550" s="122"/>
      <c r="AY550" s="122"/>
      <c r="AZ550" s="122"/>
      <c r="BA550" s="122"/>
      <c r="BB550" s="122"/>
      <c r="BC550" s="122"/>
    </row>
    <row r="551" spans="1:55" s="90" customFormat="1" ht="62.2" x14ac:dyDescent="0.3">
      <c r="A551" s="106" t="s">
        <v>1662</v>
      </c>
      <c r="B551" s="107" t="s">
        <v>980</v>
      </c>
      <c r="C551" s="108" t="s">
        <v>1444</v>
      </c>
      <c r="D551" s="73">
        <v>0.84574799999999983</v>
      </c>
      <c r="E551" s="73">
        <v>3.7641431999999996E-2</v>
      </c>
      <c r="F551" s="73">
        <v>0</v>
      </c>
      <c r="G551" s="73">
        <v>0</v>
      </c>
      <c r="H551" s="73">
        <v>0</v>
      </c>
      <c r="I551" s="73">
        <v>3.7641431999999996E-2</v>
      </c>
      <c r="J551" s="122">
        <f>VLOOKUP(C551,'[1]17'!$C$22:$N$926,8,0)</f>
        <v>1.6569935999999997E-2</v>
      </c>
      <c r="K551" s="122">
        <f>VLOOKUP(C551,'[1]17'!$C$22:$N$926,9,0)</f>
        <v>0</v>
      </c>
      <c r="L551" s="122">
        <f>VLOOKUP(C551,'[1]17'!$C$22:$N$926,10,0)</f>
        <v>0</v>
      </c>
      <c r="M551" s="122">
        <f>VLOOKUP(C551,'[1]17'!$C$22:$N$926,11,0)</f>
        <v>0</v>
      </c>
      <c r="N551" s="122">
        <f>VLOOKUP(C551,'[1]17'!$C$22:$N$926,12,0)</f>
        <v>1.6569935999999997E-2</v>
      </c>
      <c r="O551" s="122">
        <f t="shared" si="696"/>
        <v>2.1071495999999999E-2</v>
      </c>
      <c r="P551" s="122">
        <f t="shared" si="697"/>
        <v>0</v>
      </c>
      <c r="Q551" s="122">
        <f t="shared" si="698"/>
        <v>0</v>
      </c>
      <c r="R551" s="122">
        <f t="shared" si="699"/>
        <v>0</v>
      </c>
      <c r="S551" s="122">
        <f t="shared" si="700"/>
        <v>2.1071495999999999E-2</v>
      </c>
      <c r="T551" s="122"/>
      <c r="U551" s="122"/>
      <c r="V551" s="122"/>
      <c r="W551" s="122"/>
      <c r="X551" s="122"/>
      <c r="Y551" s="122"/>
      <c r="Z551" s="122"/>
      <c r="AA551" s="122"/>
      <c r="AB551" s="122"/>
      <c r="AC551" s="122"/>
      <c r="AD551" s="122">
        <v>0.71469689000000003</v>
      </c>
      <c r="AE551" s="73">
        <f t="shared" si="701"/>
        <v>9.9669499999999994E-2</v>
      </c>
      <c r="AF551" s="73">
        <v>6.8301639999999997E-2</v>
      </c>
      <c r="AG551" s="73"/>
      <c r="AH551" s="73"/>
      <c r="AI551" s="73">
        <v>3.1367859999999997E-2</v>
      </c>
      <c r="AJ551" s="122">
        <f>VLOOKUP(C551,'[1]17'!$C$22:$AI$926,29,0)</f>
        <v>1.3808279999999999E-2</v>
      </c>
      <c r="AK551" s="122">
        <f>VLOOKUP(C551,'[1]17'!$C$22:$AI$926,30,0)</f>
        <v>0</v>
      </c>
      <c r="AL551" s="122">
        <f>VLOOKUP(C551,'[1]17'!$C$22:$AI$926,31,0)</f>
        <v>0</v>
      </c>
      <c r="AM551" s="122">
        <f>VLOOKUP(C551,'[1]17'!$C$22:$AI$926,32,0)</f>
        <v>0</v>
      </c>
      <c r="AN551" s="122">
        <f>VLOOKUP(C551,'[1]17'!$C$22:$AI$926,33,0)</f>
        <v>1.3808279999999999E-2</v>
      </c>
      <c r="AO551" s="122">
        <f t="shared" si="702"/>
        <v>8.5861219999999988E-2</v>
      </c>
      <c r="AP551" s="122">
        <f t="shared" si="703"/>
        <v>6.8301639999999997E-2</v>
      </c>
      <c r="AQ551" s="122">
        <f t="shared" si="704"/>
        <v>0</v>
      </c>
      <c r="AR551" s="122">
        <f t="shared" si="705"/>
        <v>0</v>
      </c>
      <c r="AS551" s="122">
        <f t="shared" si="706"/>
        <v>1.7559579999999998E-2</v>
      </c>
      <c r="AT551" s="122"/>
      <c r="AU551" s="122"/>
      <c r="AV551" s="122"/>
      <c r="AW551" s="122"/>
      <c r="AX551" s="122"/>
      <c r="AY551" s="122"/>
      <c r="AZ551" s="122"/>
      <c r="BA551" s="122"/>
      <c r="BB551" s="122"/>
      <c r="BC551" s="122"/>
    </row>
    <row r="552" spans="1:55" s="90" customFormat="1" ht="46.65" x14ac:dyDescent="0.3">
      <c r="A552" s="106" t="s">
        <v>1662</v>
      </c>
      <c r="B552" s="107" t="s">
        <v>981</v>
      </c>
      <c r="C552" s="108" t="s">
        <v>1445</v>
      </c>
      <c r="D552" s="73">
        <v>1.2210119999999998</v>
      </c>
      <c r="E552" s="73">
        <v>5.4341219999999982E-2</v>
      </c>
      <c r="F552" s="73">
        <v>0</v>
      </c>
      <c r="G552" s="73">
        <v>0</v>
      </c>
      <c r="H552" s="73">
        <v>0</v>
      </c>
      <c r="I552" s="73">
        <v>5.4341219999999982E-2</v>
      </c>
      <c r="J552" s="122">
        <f>VLOOKUP(C552,'[1]17'!$C$22:$N$926,8,0)</f>
        <v>2.3922167999999997E-2</v>
      </c>
      <c r="K552" s="122">
        <f>VLOOKUP(C552,'[1]17'!$C$22:$N$926,9,0)</f>
        <v>0</v>
      </c>
      <c r="L552" s="122">
        <f>VLOOKUP(C552,'[1]17'!$C$22:$N$926,10,0)</f>
        <v>0</v>
      </c>
      <c r="M552" s="122">
        <f>VLOOKUP(C552,'[1]17'!$C$22:$N$926,11,0)</f>
        <v>0</v>
      </c>
      <c r="N552" s="122">
        <f>VLOOKUP(C552,'[1]17'!$C$22:$N$926,12,0)</f>
        <v>2.3922167999999997E-2</v>
      </c>
      <c r="O552" s="122">
        <f t="shared" si="696"/>
        <v>3.0419051999999985E-2</v>
      </c>
      <c r="P552" s="122">
        <f t="shared" si="697"/>
        <v>0</v>
      </c>
      <c r="Q552" s="122">
        <f t="shared" si="698"/>
        <v>0</v>
      </c>
      <c r="R552" s="122">
        <f t="shared" si="699"/>
        <v>0</v>
      </c>
      <c r="S552" s="122">
        <f t="shared" si="700"/>
        <v>3.0419051999999985E-2</v>
      </c>
      <c r="T552" s="122"/>
      <c r="U552" s="122"/>
      <c r="V552" s="122"/>
      <c r="W552" s="122"/>
      <c r="X552" s="122"/>
      <c r="Y552" s="122"/>
      <c r="Z552" s="122"/>
      <c r="AA552" s="122"/>
      <c r="AB552" s="122"/>
      <c r="AC552" s="122"/>
      <c r="AD552" s="122">
        <v>1.0166990400000002</v>
      </c>
      <c r="AE552" s="73">
        <f t="shared" si="701"/>
        <v>0.22595019999999999</v>
      </c>
      <c r="AF552" s="73">
        <v>0.18066585000000002</v>
      </c>
      <c r="AG552" s="73"/>
      <c r="AH552" s="73"/>
      <c r="AI552" s="73">
        <v>4.5284349999999987E-2</v>
      </c>
      <c r="AJ552" s="122">
        <f>VLOOKUP(C552,'[1]17'!$C$22:$AI$926,29,0)</f>
        <v>1.993514E-2</v>
      </c>
      <c r="AK552" s="122">
        <f>VLOOKUP(C552,'[1]17'!$C$22:$AI$926,30,0)</f>
        <v>0</v>
      </c>
      <c r="AL552" s="122">
        <f>VLOOKUP(C552,'[1]17'!$C$22:$AI$926,31,0)</f>
        <v>0</v>
      </c>
      <c r="AM552" s="122">
        <f>VLOOKUP(C552,'[1]17'!$C$22:$AI$926,32,0)</f>
        <v>0</v>
      </c>
      <c r="AN552" s="122">
        <f>VLOOKUP(C552,'[1]17'!$C$22:$AI$926,33,0)</f>
        <v>1.9935139999999997E-2</v>
      </c>
      <c r="AO552" s="122">
        <f t="shared" si="702"/>
        <v>0.20601506</v>
      </c>
      <c r="AP552" s="122">
        <f t="shared" si="703"/>
        <v>0.18066585000000002</v>
      </c>
      <c r="AQ552" s="122">
        <f t="shared" si="704"/>
        <v>0</v>
      </c>
      <c r="AR552" s="122">
        <f t="shared" si="705"/>
        <v>0</v>
      </c>
      <c r="AS552" s="122">
        <f t="shared" si="706"/>
        <v>2.534920999999999E-2</v>
      </c>
      <c r="AT552" s="122"/>
      <c r="AU552" s="122"/>
      <c r="AV552" s="122"/>
      <c r="AW552" s="122"/>
      <c r="AX552" s="122"/>
      <c r="AY552" s="122"/>
      <c r="AZ552" s="122"/>
      <c r="BA552" s="122"/>
      <c r="BB552" s="122"/>
      <c r="BC552" s="122"/>
    </row>
    <row r="553" spans="1:55" s="90" customFormat="1" ht="30.05" x14ac:dyDescent="0.3">
      <c r="A553" s="103"/>
      <c r="B553" s="110" t="s">
        <v>47</v>
      </c>
      <c r="C553" s="105"/>
      <c r="D553" s="133">
        <f t="shared" ref="D553:BC553" si="707">SUM(D554:D562)</f>
        <v>25.7244432</v>
      </c>
      <c r="E553" s="133">
        <f t="shared" si="707"/>
        <v>5.6303783300000001</v>
      </c>
      <c r="F553" s="133">
        <f t="shared" si="707"/>
        <v>0.13969818000000001</v>
      </c>
      <c r="G553" s="133">
        <f t="shared" si="707"/>
        <v>4.3291869500000004</v>
      </c>
      <c r="H553" s="133">
        <f t="shared" si="707"/>
        <v>0</v>
      </c>
      <c r="I553" s="133">
        <f t="shared" si="707"/>
        <v>1.1614931999999998</v>
      </c>
      <c r="J553" s="133">
        <f t="shared" si="707"/>
        <v>3.9518723760000007</v>
      </c>
      <c r="K553" s="133">
        <f t="shared" si="707"/>
        <v>0</v>
      </c>
      <c r="L553" s="133">
        <f t="shared" si="707"/>
        <v>3.4478772000000002</v>
      </c>
      <c r="M553" s="133">
        <f t="shared" si="707"/>
        <v>0</v>
      </c>
      <c r="N553" s="133">
        <f t="shared" si="707"/>
        <v>0.50399517599999999</v>
      </c>
      <c r="O553" s="133">
        <f t="shared" si="707"/>
        <v>1.678505954</v>
      </c>
      <c r="P553" s="133">
        <f t="shared" si="707"/>
        <v>0.13969818000000001</v>
      </c>
      <c r="Q553" s="133">
        <f t="shared" si="707"/>
        <v>0.88130975</v>
      </c>
      <c r="R553" s="133">
        <f t="shared" si="707"/>
        <v>0</v>
      </c>
      <c r="S553" s="133">
        <f t="shared" si="707"/>
        <v>0.6574980239999999</v>
      </c>
      <c r="T553" s="133">
        <f t="shared" si="707"/>
        <v>0</v>
      </c>
      <c r="U553" s="133">
        <f t="shared" si="707"/>
        <v>0</v>
      </c>
      <c r="V553" s="133">
        <f t="shared" si="707"/>
        <v>0</v>
      </c>
      <c r="W553" s="133">
        <f t="shared" si="707"/>
        <v>0</v>
      </c>
      <c r="X553" s="133">
        <f t="shared" si="707"/>
        <v>0</v>
      </c>
      <c r="Y553" s="133">
        <f t="shared" si="707"/>
        <v>0</v>
      </c>
      <c r="Z553" s="133">
        <f t="shared" si="707"/>
        <v>0</v>
      </c>
      <c r="AA553" s="133">
        <f t="shared" si="707"/>
        <v>0</v>
      </c>
      <c r="AB553" s="133">
        <f t="shared" si="707"/>
        <v>0</v>
      </c>
      <c r="AC553" s="133">
        <f t="shared" si="707"/>
        <v>0</v>
      </c>
      <c r="AD553" s="133">
        <f t="shared" si="707"/>
        <v>22.1118576</v>
      </c>
      <c r="AE553" s="133">
        <f t="shared" si="707"/>
        <v>3.9912586800000001</v>
      </c>
      <c r="AF553" s="133">
        <f t="shared" si="707"/>
        <v>0.29603073000000035</v>
      </c>
      <c r="AG553" s="133">
        <f t="shared" si="707"/>
        <v>2.7273169500000001</v>
      </c>
      <c r="AH553" s="133">
        <f t="shared" si="707"/>
        <v>0</v>
      </c>
      <c r="AI553" s="133">
        <f t="shared" si="707"/>
        <v>0.96791099999999997</v>
      </c>
      <c r="AJ553" s="133">
        <f t="shared" si="707"/>
        <v>0.41999597999999994</v>
      </c>
      <c r="AK553" s="133">
        <f t="shared" si="707"/>
        <v>0</v>
      </c>
      <c r="AL553" s="133">
        <f t="shared" si="707"/>
        <v>0</v>
      </c>
      <c r="AM553" s="133">
        <f t="shared" si="707"/>
        <v>0</v>
      </c>
      <c r="AN553" s="133">
        <f t="shared" si="707"/>
        <v>0.41999597999999994</v>
      </c>
      <c r="AO553" s="133">
        <f t="shared" si="707"/>
        <v>3.5712627000000001</v>
      </c>
      <c r="AP553" s="133">
        <f t="shared" si="707"/>
        <v>0.29603073000000035</v>
      </c>
      <c r="AQ553" s="133">
        <f t="shared" si="707"/>
        <v>2.7273169500000001</v>
      </c>
      <c r="AR553" s="133">
        <f t="shared" si="707"/>
        <v>0</v>
      </c>
      <c r="AS553" s="133">
        <f t="shared" si="707"/>
        <v>0.54791502000000003</v>
      </c>
      <c r="AT553" s="133">
        <f t="shared" si="707"/>
        <v>0</v>
      </c>
      <c r="AU553" s="133">
        <f t="shared" si="707"/>
        <v>0</v>
      </c>
      <c r="AV553" s="133">
        <f t="shared" si="707"/>
        <v>0</v>
      </c>
      <c r="AW553" s="133">
        <f t="shared" si="707"/>
        <v>0</v>
      </c>
      <c r="AX553" s="133">
        <f t="shared" si="707"/>
        <v>0</v>
      </c>
      <c r="AY553" s="133">
        <f t="shared" si="707"/>
        <v>0</v>
      </c>
      <c r="AZ553" s="133">
        <f t="shared" si="707"/>
        <v>0</v>
      </c>
      <c r="BA553" s="133">
        <f t="shared" si="707"/>
        <v>0</v>
      </c>
      <c r="BB553" s="133">
        <f t="shared" si="707"/>
        <v>0</v>
      </c>
      <c r="BC553" s="133">
        <f t="shared" si="707"/>
        <v>0</v>
      </c>
    </row>
    <row r="554" spans="1:55" s="90" customFormat="1" ht="62.2" x14ac:dyDescent="0.3">
      <c r="A554" s="106" t="s">
        <v>1662</v>
      </c>
      <c r="B554" s="107" t="s">
        <v>982</v>
      </c>
      <c r="C554" s="108" t="s">
        <v>1446</v>
      </c>
      <c r="D554" s="73">
        <v>1.2E-2</v>
      </c>
      <c r="E554" s="73">
        <v>5.3404799999999997E-4</v>
      </c>
      <c r="F554" s="73">
        <v>0</v>
      </c>
      <c r="G554" s="73">
        <v>0</v>
      </c>
      <c r="H554" s="73">
        <v>0</v>
      </c>
      <c r="I554" s="73">
        <v>5.3404799999999997E-4</v>
      </c>
      <c r="J554" s="122">
        <f>VLOOKUP(C554,'[1]17'!$C$22:$N$926,8,0)</f>
        <v>2.35116E-4</v>
      </c>
      <c r="K554" s="122">
        <f>VLOOKUP(C554,'[1]17'!$C$22:$N$926,9,0)</f>
        <v>0</v>
      </c>
      <c r="L554" s="122">
        <f>VLOOKUP(C554,'[1]17'!$C$22:$N$926,10,0)</f>
        <v>0</v>
      </c>
      <c r="M554" s="122">
        <f>VLOOKUP(C554,'[1]17'!$C$22:$N$926,11,0)</f>
        <v>0</v>
      </c>
      <c r="N554" s="122">
        <f>VLOOKUP(C554,'[1]17'!$C$22:$N$926,12,0)</f>
        <v>2.35116E-4</v>
      </c>
      <c r="O554" s="122">
        <f t="shared" ref="O554:O562" si="708">E554-J554</f>
        <v>2.9893199999999996E-4</v>
      </c>
      <c r="P554" s="122">
        <f t="shared" ref="P554:P562" si="709">F554-K554</f>
        <v>0</v>
      </c>
      <c r="Q554" s="122">
        <f t="shared" ref="Q554:Q562" si="710">G554-L554</f>
        <v>0</v>
      </c>
      <c r="R554" s="122">
        <f t="shared" ref="R554:R562" si="711">H554-M554</f>
        <v>0</v>
      </c>
      <c r="S554" s="122">
        <f t="shared" ref="S554:S562" si="712">I554-N554</f>
        <v>2.9893199999999996E-4</v>
      </c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>
        <v>1.0999999999999999E-2</v>
      </c>
      <c r="AE554" s="73">
        <f t="shared" ref="AE554:AE562" si="713">AF554+AG554+AH554+AI554</f>
        <v>4.4504000000000001E-4</v>
      </c>
      <c r="AF554" s="73"/>
      <c r="AG554" s="73"/>
      <c r="AH554" s="73"/>
      <c r="AI554" s="73">
        <v>4.4504000000000001E-4</v>
      </c>
      <c r="AJ554" s="122">
        <f>VLOOKUP(C554,'[1]17'!$C$22:$AI$926,29,0)</f>
        <v>1.9593E-4</v>
      </c>
      <c r="AK554" s="122">
        <f>VLOOKUP(C554,'[1]17'!$C$22:$AI$926,30,0)</f>
        <v>0</v>
      </c>
      <c r="AL554" s="122">
        <f>VLOOKUP(C554,'[1]17'!$C$22:$AI$926,31,0)</f>
        <v>0</v>
      </c>
      <c r="AM554" s="122">
        <f>VLOOKUP(C554,'[1]17'!$C$22:$AI$926,32,0)</f>
        <v>0</v>
      </c>
      <c r="AN554" s="122">
        <f>VLOOKUP(C554,'[1]17'!$C$22:$AI$926,33,0)</f>
        <v>1.9593E-4</v>
      </c>
      <c r="AO554" s="122">
        <f t="shared" ref="AO554:AO562" si="714">AE554-AJ554</f>
        <v>2.4910999999999998E-4</v>
      </c>
      <c r="AP554" s="122">
        <f t="shared" ref="AP554:AP562" si="715">AF554-AK554</f>
        <v>0</v>
      </c>
      <c r="AQ554" s="122">
        <f t="shared" ref="AQ554:AQ562" si="716">AG554-AL554</f>
        <v>0</v>
      </c>
      <c r="AR554" s="122">
        <f t="shared" ref="AR554:AR562" si="717">AH554-AM554</f>
        <v>0</v>
      </c>
      <c r="AS554" s="122">
        <f t="shared" ref="AS554:AS562" si="718">AI554-AN554</f>
        <v>2.4910999999999998E-4</v>
      </c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</row>
    <row r="555" spans="1:55" s="90" customFormat="1" ht="46.65" x14ac:dyDescent="0.3">
      <c r="A555" s="106" t="s">
        <v>1662</v>
      </c>
      <c r="B555" s="107" t="s">
        <v>983</v>
      </c>
      <c r="C555" s="108" t="s">
        <v>1447</v>
      </c>
      <c r="D555" s="73">
        <v>1.2E-2</v>
      </c>
      <c r="E555" s="73">
        <v>5.3404799999999997E-4</v>
      </c>
      <c r="F555" s="73">
        <v>0</v>
      </c>
      <c r="G555" s="73">
        <v>0</v>
      </c>
      <c r="H555" s="73">
        <v>0</v>
      </c>
      <c r="I555" s="73">
        <v>5.3404799999999997E-4</v>
      </c>
      <c r="J555" s="122">
        <f>VLOOKUP(C555,'[1]17'!$C$22:$N$926,8,0)</f>
        <v>2.35116E-4</v>
      </c>
      <c r="K555" s="122">
        <f>VLOOKUP(C555,'[1]17'!$C$22:$N$926,9,0)</f>
        <v>0</v>
      </c>
      <c r="L555" s="122">
        <f>VLOOKUP(C555,'[1]17'!$C$22:$N$926,10,0)</f>
        <v>0</v>
      </c>
      <c r="M555" s="122">
        <f>VLOOKUP(C555,'[1]17'!$C$22:$N$926,11,0)</f>
        <v>0</v>
      </c>
      <c r="N555" s="122">
        <f>VLOOKUP(C555,'[1]17'!$C$22:$N$926,12,0)</f>
        <v>2.35116E-4</v>
      </c>
      <c r="O555" s="122">
        <f t="shared" si="708"/>
        <v>2.9893199999999996E-4</v>
      </c>
      <c r="P555" s="122">
        <f t="shared" si="709"/>
        <v>0</v>
      </c>
      <c r="Q555" s="122">
        <f t="shared" si="710"/>
        <v>0</v>
      </c>
      <c r="R555" s="122">
        <f t="shared" si="711"/>
        <v>0</v>
      </c>
      <c r="S555" s="122">
        <f t="shared" si="712"/>
        <v>2.9893199999999996E-4</v>
      </c>
      <c r="T555" s="122"/>
      <c r="U555" s="122"/>
      <c r="V555" s="122"/>
      <c r="W555" s="122"/>
      <c r="X555" s="122"/>
      <c r="Y555" s="122"/>
      <c r="Z555" s="122"/>
      <c r="AA555" s="122"/>
      <c r="AB555" s="122"/>
      <c r="AC555" s="122"/>
      <c r="AD555" s="122">
        <v>1.0999999999999999E-2</v>
      </c>
      <c r="AE555" s="73">
        <f t="shared" si="713"/>
        <v>4.4504000000000001E-4</v>
      </c>
      <c r="AF555" s="73"/>
      <c r="AG555" s="73"/>
      <c r="AH555" s="73"/>
      <c r="AI555" s="73">
        <v>4.4504000000000001E-4</v>
      </c>
      <c r="AJ555" s="122">
        <f>VLOOKUP(C555,'[1]17'!$C$22:$AI$926,29,0)</f>
        <v>1.9593E-4</v>
      </c>
      <c r="AK555" s="122">
        <f>VLOOKUP(C555,'[1]17'!$C$22:$AI$926,30,0)</f>
        <v>0</v>
      </c>
      <c r="AL555" s="122">
        <f>VLOOKUP(C555,'[1]17'!$C$22:$AI$926,31,0)</f>
        <v>0</v>
      </c>
      <c r="AM555" s="122">
        <f>VLOOKUP(C555,'[1]17'!$C$22:$AI$926,32,0)</f>
        <v>0</v>
      </c>
      <c r="AN555" s="122">
        <f>VLOOKUP(C555,'[1]17'!$C$22:$AI$926,33,0)</f>
        <v>1.9593E-4</v>
      </c>
      <c r="AO555" s="122">
        <f t="shared" si="714"/>
        <v>2.4910999999999998E-4</v>
      </c>
      <c r="AP555" s="122">
        <f t="shared" si="715"/>
        <v>0</v>
      </c>
      <c r="AQ555" s="122">
        <f t="shared" si="716"/>
        <v>0</v>
      </c>
      <c r="AR555" s="122">
        <f t="shared" si="717"/>
        <v>0</v>
      </c>
      <c r="AS555" s="122">
        <f t="shared" si="718"/>
        <v>2.4910999999999998E-4</v>
      </c>
      <c r="AT555" s="122"/>
      <c r="AU555" s="122"/>
      <c r="AV555" s="122"/>
      <c r="AW555" s="122"/>
      <c r="AX555" s="122"/>
      <c r="AY555" s="122"/>
      <c r="AZ555" s="122"/>
      <c r="BA555" s="122"/>
      <c r="BB555" s="122"/>
      <c r="BC555" s="122"/>
    </row>
    <row r="556" spans="1:55" s="90" customFormat="1" ht="62.2" x14ac:dyDescent="0.3">
      <c r="A556" s="106" t="s">
        <v>1662</v>
      </c>
      <c r="B556" s="107" t="s">
        <v>984</v>
      </c>
      <c r="C556" s="108" t="s">
        <v>1448</v>
      </c>
      <c r="D556" s="73">
        <v>1.2E-2</v>
      </c>
      <c r="E556" s="73">
        <v>5.3404799999999997E-4</v>
      </c>
      <c r="F556" s="73">
        <v>0</v>
      </c>
      <c r="G556" s="73">
        <v>0</v>
      </c>
      <c r="H556" s="73">
        <v>0</v>
      </c>
      <c r="I556" s="73">
        <v>5.3404799999999997E-4</v>
      </c>
      <c r="J556" s="122">
        <f>VLOOKUP(C556,'[1]17'!$C$22:$N$926,8,0)</f>
        <v>2.35116E-4</v>
      </c>
      <c r="K556" s="122">
        <f>VLOOKUP(C556,'[1]17'!$C$22:$N$926,9,0)</f>
        <v>0</v>
      </c>
      <c r="L556" s="122">
        <f>VLOOKUP(C556,'[1]17'!$C$22:$N$926,10,0)</f>
        <v>0</v>
      </c>
      <c r="M556" s="122">
        <f>VLOOKUP(C556,'[1]17'!$C$22:$N$926,11,0)</f>
        <v>0</v>
      </c>
      <c r="N556" s="122">
        <f>VLOOKUP(C556,'[1]17'!$C$22:$N$926,12,0)</f>
        <v>2.35116E-4</v>
      </c>
      <c r="O556" s="122">
        <f t="shared" si="708"/>
        <v>2.9893199999999996E-4</v>
      </c>
      <c r="P556" s="122">
        <f t="shared" si="709"/>
        <v>0</v>
      </c>
      <c r="Q556" s="122">
        <f t="shared" si="710"/>
        <v>0</v>
      </c>
      <c r="R556" s="122">
        <f t="shared" si="711"/>
        <v>0</v>
      </c>
      <c r="S556" s="122">
        <f t="shared" si="712"/>
        <v>2.9893199999999996E-4</v>
      </c>
      <c r="T556" s="122"/>
      <c r="U556" s="122"/>
      <c r="V556" s="122"/>
      <c r="W556" s="122"/>
      <c r="X556" s="122"/>
      <c r="Y556" s="122"/>
      <c r="Z556" s="122"/>
      <c r="AA556" s="122"/>
      <c r="AB556" s="122"/>
      <c r="AC556" s="122"/>
      <c r="AD556" s="122">
        <v>1.0999999999999999E-2</v>
      </c>
      <c r="AE556" s="73">
        <f t="shared" si="713"/>
        <v>4.4504000000000001E-4</v>
      </c>
      <c r="AF556" s="73"/>
      <c r="AG556" s="73"/>
      <c r="AH556" s="73"/>
      <c r="AI556" s="73">
        <v>4.4504000000000001E-4</v>
      </c>
      <c r="AJ556" s="122">
        <f>VLOOKUP(C556,'[1]17'!$C$22:$AI$926,29,0)</f>
        <v>1.9593E-4</v>
      </c>
      <c r="AK556" s="122">
        <f>VLOOKUP(C556,'[1]17'!$C$22:$AI$926,30,0)</f>
        <v>0</v>
      </c>
      <c r="AL556" s="122">
        <f>VLOOKUP(C556,'[1]17'!$C$22:$AI$926,31,0)</f>
        <v>0</v>
      </c>
      <c r="AM556" s="122">
        <f>VLOOKUP(C556,'[1]17'!$C$22:$AI$926,32,0)</f>
        <v>0</v>
      </c>
      <c r="AN556" s="122">
        <f>VLOOKUP(C556,'[1]17'!$C$22:$AI$926,33,0)</f>
        <v>1.9593E-4</v>
      </c>
      <c r="AO556" s="122">
        <f t="shared" si="714"/>
        <v>2.4910999999999998E-4</v>
      </c>
      <c r="AP556" s="122">
        <f t="shared" si="715"/>
        <v>0</v>
      </c>
      <c r="AQ556" s="122">
        <f t="shared" si="716"/>
        <v>0</v>
      </c>
      <c r="AR556" s="122">
        <f t="shared" si="717"/>
        <v>0</v>
      </c>
      <c r="AS556" s="122">
        <f t="shared" si="718"/>
        <v>2.4910999999999998E-4</v>
      </c>
      <c r="AT556" s="122"/>
      <c r="AU556" s="122"/>
      <c r="AV556" s="122"/>
      <c r="AW556" s="122"/>
      <c r="AX556" s="122"/>
      <c r="AY556" s="122"/>
      <c r="AZ556" s="122"/>
      <c r="BA556" s="122"/>
      <c r="BB556" s="122"/>
      <c r="BC556" s="122"/>
    </row>
    <row r="557" spans="1:55" s="90" customFormat="1" ht="46.65" x14ac:dyDescent="0.3">
      <c r="A557" s="106" t="s">
        <v>1662</v>
      </c>
      <c r="B557" s="107" t="s">
        <v>985</v>
      </c>
      <c r="C557" s="108" t="s">
        <v>1449</v>
      </c>
      <c r="D557" s="73">
        <v>0.20660400000000009</v>
      </c>
      <c r="E557" s="73">
        <v>2.5820447999999999E-2</v>
      </c>
      <c r="F557" s="73">
        <v>0</v>
      </c>
      <c r="G557" s="73">
        <v>0</v>
      </c>
      <c r="H557" s="73">
        <v>0</v>
      </c>
      <c r="I557" s="73">
        <v>2.5820447999999999E-2</v>
      </c>
      <c r="J557" s="122">
        <f>VLOOKUP(C557,'[1]17'!$C$22:$N$926,8,0)</f>
        <v>4.0478040000000003E-3</v>
      </c>
      <c r="K557" s="122">
        <f>VLOOKUP(C557,'[1]17'!$C$22:$N$926,9,0)</f>
        <v>0</v>
      </c>
      <c r="L557" s="122">
        <f>VLOOKUP(C557,'[1]17'!$C$22:$N$926,10,0)</f>
        <v>0</v>
      </c>
      <c r="M557" s="122">
        <f>VLOOKUP(C557,'[1]17'!$C$22:$N$926,11,0)</f>
        <v>0</v>
      </c>
      <c r="N557" s="122">
        <f>VLOOKUP(C557,'[1]17'!$C$22:$N$926,12,0)</f>
        <v>4.0478039999999995E-3</v>
      </c>
      <c r="O557" s="122">
        <f t="shared" si="708"/>
        <v>2.1772644000000001E-2</v>
      </c>
      <c r="P557" s="122">
        <f t="shared" si="709"/>
        <v>0</v>
      </c>
      <c r="Q557" s="122">
        <f t="shared" si="710"/>
        <v>0</v>
      </c>
      <c r="R557" s="122">
        <f t="shared" si="711"/>
        <v>0</v>
      </c>
      <c r="S557" s="122">
        <f t="shared" si="712"/>
        <v>2.1772644000000001E-2</v>
      </c>
      <c r="T557" s="122"/>
      <c r="U557" s="122"/>
      <c r="V557" s="122"/>
      <c r="W557" s="122"/>
      <c r="X557" s="122"/>
      <c r="Y557" s="122"/>
      <c r="Z557" s="122"/>
      <c r="AA557" s="122"/>
      <c r="AB557" s="122"/>
      <c r="AC557" s="122"/>
      <c r="AD557" s="122">
        <v>0.17217000000000041</v>
      </c>
      <c r="AE557" s="73">
        <f t="shared" si="713"/>
        <v>2.0104185800000001</v>
      </c>
      <c r="AF557" s="73">
        <v>0.17961558000000011</v>
      </c>
      <c r="AG557" s="73">
        <v>1.80928596</v>
      </c>
      <c r="AH557" s="73"/>
      <c r="AI557" s="73">
        <v>2.1517040000000001E-2</v>
      </c>
      <c r="AJ557" s="122">
        <f>VLOOKUP(C557,'[1]17'!$C$22:$AI$926,29,0)</f>
        <v>3.37317E-3</v>
      </c>
      <c r="AK557" s="122">
        <f>VLOOKUP(C557,'[1]17'!$C$22:$AI$926,30,0)</f>
        <v>0</v>
      </c>
      <c r="AL557" s="122">
        <f>VLOOKUP(C557,'[1]17'!$C$22:$AI$926,31,0)</f>
        <v>0</v>
      </c>
      <c r="AM557" s="122">
        <f>VLOOKUP(C557,'[1]17'!$C$22:$AI$926,32,0)</f>
        <v>0</v>
      </c>
      <c r="AN557" s="122">
        <f>VLOOKUP(C557,'[1]17'!$C$22:$AI$926,33,0)</f>
        <v>3.37317E-3</v>
      </c>
      <c r="AO557" s="122">
        <f t="shared" si="714"/>
        <v>2.0070454099999999</v>
      </c>
      <c r="AP557" s="122">
        <f t="shared" si="715"/>
        <v>0.17961558000000011</v>
      </c>
      <c r="AQ557" s="122">
        <f t="shared" si="716"/>
        <v>1.80928596</v>
      </c>
      <c r="AR557" s="122">
        <f t="shared" si="717"/>
        <v>0</v>
      </c>
      <c r="AS557" s="122">
        <f t="shared" si="718"/>
        <v>1.8143869999999999E-2</v>
      </c>
      <c r="AT557" s="122"/>
      <c r="AU557" s="122"/>
      <c r="AV557" s="122"/>
      <c r="AW557" s="122"/>
      <c r="AX557" s="122"/>
      <c r="AY557" s="122"/>
      <c r="AZ557" s="122"/>
      <c r="BA557" s="122"/>
      <c r="BB557" s="122"/>
      <c r="BC557" s="122"/>
    </row>
    <row r="558" spans="1:55" s="90" customFormat="1" ht="46.65" x14ac:dyDescent="0.3">
      <c r="A558" s="106" t="s">
        <v>1662</v>
      </c>
      <c r="B558" s="107" t="s">
        <v>986</v>
      </c>
      <c r="C558" s="108" t="s">
        <v>1450</v>
      </c>
      <c r="D558" s="73">
        <v>2.0572416000000002</v>
      </c>
      <c r="E558" s="73">
        <v>9.1557659999999999E-2</v>
      </c>
      <c r="F558" s="73">
        <v>0</v>
      </c>
      <c r="G558" s="73">
        <v>0</v>
      </c>
      <c r="H558" s="73">
        <v>0</v>
      </c>
      <c r="I558" s="73">
        <v>9.1557659999999999E-2</v>
      </c>
      <c r="J558" s="122">
        <f>VLOOKUP(C558,'[1]17'!$C$22:$N$926,8,0)</f>
        <v>4.0305623999999998E-2</v>
      </c>
      <c r="K558" s="122">
        <f>VLOOKUP(C558,'[1]17'!$C$22:$N$926,9,0)</f>
        <v>0</v>
      </c>
      <c r="L558" s="122">
        <f>VLOOKUP(C558,'[1]17'!$C$22:$N$926,10,0)</f>
        <v>0</v>
      </c>
      <c r="M558" s="122">
        <f>VLOOKUP(C558,'[1]17'!$C$22:$N$926,11,0)</f>
        <v>0</v>
      </c>
      <c r="N558" s="122">
        <f>VLOOKUP(C558,'[1]17'!$C$22:$N$926,12,0)</f>
        <v>4.0305624000000005E-2</v>
      </c>
      <c r="O558" s="122">
        <f t="shared" si="708"/>
        <v>5.1252036000000001E-2</v>
      </c>
      <c r="P558" s="122">
        <f t="shared" si="709"/>
        <v>0</v>
      </c>
      <c r="Q558" s="122">
        <f t="shared" si="710"/>
        <v>0</v>
      </c>
      <c r="R558" s="122">
        <f t="shared" si="711"/>
        <v>0</v>
      </c>
      <c r="S558" s="122">
        <f t="shared" si="712"/>
        <v>5.1252035999999994E-2</v>
      </c>
      <c r="T558" s="122"/>
      <c r="U558" s="122"/>
      <c r="V558" s="122"/>
      <c r="W558" s="122"/>
      <c r="X558" s="122"/>
      <c r="Y558" s="122"/>
      <c r="Z558" s="122"/>
      <c r="AA558" s="122"/>
      <c r="AB558" s="122"/>
      <c r="AC558" s="122"/>
      <c r="AD558" s="122">
        <v>1.8858048000000003</v>
      </c>
      <c r="AE558" s="73">
        <f t="shared" si="713"/>
        <v>7.6298050000000006E-2</v>
      </c>
      <c r="AF558" s="73"/>
      <c r="AG558" s="73"/>
      <c r="AH558" s="73"/>
      <c r="AI558" s="73">
        <v>7.6298050000000006E-2</v>
      </c>
      <c r="AJ558" s="122">
        <f>VLOOKUP(C558,'[1]17'!$C$22:$AI$926,29,0)</f>
        <v>3.3588020000000003E-2</v>
      </c>
      <c r="AK558" s="122">
        <f>VLOOKUP(C558,'[1]17'!$C$22:$AI$926,30,0)</f>
        <v>0</v>
      </c>
      <c r="AL558" s="122">
        <f>VLOOKUP(C558,'[1]17'!$C$22:$AI$926,31,0)</f>
        <v>0</v>
      </c>
      <c r="AM558" s="122">
        <f>VLOOKUP(C558,'[1]17'!$C$22:$AI$926,32,0)</f>
        <v>0</v>
      </c>
      <c r="AN558" s="122">
        <f>VLOOKUP(C558,'[1]17'!$C$22:$AI$926,33,0)</f>
        <v>3.3588020000000003E-2</v>
      </c>
      <c r="AO558" s="122">
        <f t="shared" si="714"/>
        <v>4.2710030000000003E-2</v>
      </c>
      <c r="AP558" s="122">
        <f t="shared" si="715"/>
        <v>0</v>
      </c>
      <c r="AQ558" s="122">
        <f t="shared" si="716"/>
        <v>0</v>
      </c>
      <c r="AR558" s="122">
        <f t="shared" si="717"/>
        <v>0</v>
      </c>
      <c r="AS558" s="122">
        <f t="shared" si="718"/>
        <v>4.2710030000000003E-2</v>
      </c>
      <c r="AT558" s="122"/>
      <c r="AU558" s="122"/>
      <c r="AV558" s="122"/>
      <c r="AW558" s="122"/>
      <c r="AX558" s="122"/>
      <c r="AY558" s="122"/>
      <c r="AZ558" s="122"/>
      <c r="BA558" s="122"/>
      <c r="BB558" s="122"/>
      <c r="BC558" s="122"/>
    </row>
    <row r="559" spans="1:55" s="90" customFormat="1" ht="77.7" x14ac:dyDescent="0.3">
      <c r="A559" s="106" t="s">
        <v>1662</v>
      </c>
      <c r="B559" s="107" t="s">
        <v>987</v>
      </c>
      <c r="C559" s="108" t="s">
        <v>1451</v>
      </c>
      <c r="D559" s="73">
        <v>16.065011999999999</v>
      </c>
      <c r="E559" s="73">
        <v>0.71497417199999991</v>
      </c>
      <c r="F559" s="73">
        <v>0</v>
      </c>
      <c r="G559" s="73">
        <v>0</v>
      </c>
      <c r="H559" s="73">
        <v>0</v>
      </c>
      <c r="I559" s="73">
        <v>0.71497417199999991</v>
      </c>
      <c r="J559" s="122">
        <f>VLOOKUP(C559,'[1]17'!$C$22:$N$926,8,0)</f>
        <v>0.31474685999999996</v>
      </c>
      <c r="K559" s="122">
        <f>VLOOKUP(C559,'[1]17'!$C$22:$N$926,9,0)</f>
        <v>0</v>
      </c>
      <c r="L559" s="122">
        <f>VLOOKUP(C559,'[1]17'!$C$22:$N$926,10,0)</f>
        <v>0</v>
      </c>
      <c r="M559" s="122">
        <f>VLOOKUP(C559,'[1]17'!$C$22:$N$926,11,0)</f>
        <v>0</v>
      </c>
      <c r="N559" s="122">
        <f>VLOOKUP(C559,'[1]17'!$C$22:$N$926,12,0)</f>
        <v>0.31474685999999996</v>
      </c>
      <c r="O559" s="122">
        <f t="shared" si="708"/>
        <v>0.40022731199999995</v>
      </c>
      <c r="P559" s="122">
        <f t="shared" si="709"/>
        <v>0</v>
      </c>
      <c r="Q559" s="122">
        <f t="shared" si="710"/>
        <v>0</v>
      </c>
      <c r="R559" s="122">
        <f t="shared" si="711"/>
        <v>0</v>
      </c>
      <c r="S559" s="122">
        <f t="shared" si="712"/>
        <v>0.40022731199999995</v>
      </c>
      <c r="T559" s="122"/>
      <c r="U559" s="122"/>
      <c r="V559" s="122"/>
      <c r="W559" s="122"/>
      <c r="X559" s="122"/>
      <c r="Y559" s="122"/>
      <c r="Z559" s="122"/>
      <c r="AA559" s="122"/>
      <c r="AB559" s="122"/>
      <c r="AC559" s="122"/>
      <c r="AD559" s="122">
        <v>13.387510000000001</v>
      </c>
      <c r="AE559" s="73">
        <f t="shared" si="713"/>
        <v>0.59581180999999994</v>
      </c>
      <c r="AF559" s="73"/>
      <c r="AG559" s="73"/>
      <c r="AH559" s="73"/>
      <c r="AI559" s="73">
        <v>0.59581180999999994</v>
      </c>
      <c r="AJ559" s="122">
        <f>VLOOKUP(C559,'[1]17'!$C$22:$AI$926,29,0)</f>
        <v>0.26228904999999997</v>
      </c>
      <c r="AK559" s="122">
        <f>VLOOKUP(C559,'[1]17'!$C$22:$AI$926,30,0)</f>
        <v>0</v>
      </c>
      <c r="AL559" s="122">
        <f>VLOOKUP(C559,'[1]17'!$C$22:$AI$926,31,0)</f>
        <v>0</v>
      </c>
      <c r="AM559" s="122">
        <f>VLOOKUP(C559,'[1]17'!$C$22:$AI$926,32,0)</f>
        <v>0</v>
      </c>
      <c r="AN559" s="122">
        <f>VLOOKUP(C559,'[1]17'!$C$22:$AI$926,33,0)</f>
        <v>0.26228904999999997</v>
      </c>
      <c r="AO559" s="122">
        <f t="shared" si="714"/>
        <v>0.33352275999999997</v>
      </c>
      <c r="AP559" s="122">
        <f t="shared" si="715"/>
        <v>0</v>
      </c>
      <c r="AQ559" s="122">
        <f t="shared" si="716"/>
        <v>0</v>
      </c>
      <c r="AR559" s="122">
        <f t="shared" si="717"/>
        <v>0</v>
      </c>
      <c r="AS559" s="122">
        <f t="shared" si="718"/>
        <v>0.33352275999999997</v>
      </c>
      <c r="AT559" s="122"/>
      <c r="AU559" s="122"/>
      <c r="AV559" s="122"/>
      <c r="AW559" s="122"/>
      <c r="AX559" s="122"/>
      <c r="AY559" s="122"/>
      <c r="AZ559" s="122"/>
      <c r="BA559" s="122"/>
      <c r="BB559" s="122"/>
      <c r="BC559" s="122"/>
    </row>
    <row r="560" spans="1:55" s="90" customFormat="1" ht="93.25" x14ac:dyDescent="0.3">
      <c r="A560" s="106" t="s">
        <v>1662</v>
      </c>
      <c r="B560" s="107" t="s">
        <v>988</v>
      </c>
      <c r="C560" s="108" t="s">
        <v>1452</v>
      </c>
      <c r="D560" s="73">
        <v>1.354968</v>
      </c>
      <c r="E560" s="73">
        <v>1.081310894</v>
      </c>
      <c r="F560" s="73">
        <v>0.13969818000000001</v>
      </c>
      <c r="G560" s="73">
        <v>0.88130975</v>
      </c>
      <c r="H560" s="73">
        <v>0</v>
      </c>
      <c r="I560" s="73">
        <v>6.0302963999999987E-2</v>
      </c>
      <c r="J560" s="122">
        <f>VLOOKUP(C560,'[1]17'!$C$22:$N$926,8,0)</f>
        <v>2.6546651999999997E-2</v>
      </c>
      <c r="K560" s="122">
        <f>VLOOKUP(C560,'[1]17'!$C$22:$N$926,9,0)</f>
        <v>0</v>
      </c>
      <c r="L560" s="122">
        <f>VLOOKUP(C560,'[1]17'!$C$22:$N$926,10,0)</f>
        <v>0</v>
      </c>
      <c r="M560" s="122">
        <f>VLOOKUP(C560,'[1]17'!$C$22:$N$926,11,0)</f>
        <v>0</v>
      </c>
      <c r="N560" s="122">
        <f>VLOOKUP(C560,'[1]17'!$C$22:$N$926,12,0)</f>
        <v>2.6546652E-2</v>
      </c>
      <c r="O560" s="122">
        <f t="shared" si="708"/>
        <v>1.0547642420000001</v>
      </c>
      <c r="P560" s="122">
        <f t="shared" si="709"/>
        <v>0.13969818000000001</v>
      </c>
      <c r="Q560" s="122">
        <f t="shared" si="710"/>
        <v>0.88130975</v>
      </c>
      <c r="R560" s="122">
        <f t="shared" si="711"/>
        <v>0</v>
      </c>
      <c r="S560" s="122">
        <f t="shared" si="712"/>
        <v>3.3756311999999983E-2</v>
      </c>
      <c r="T560" s="122"/>
      <c r="U560" s="122"/>
      <c r="V560" s="122"/>
      <c r="W560" s="122"/>
      <c r="X560" s="122"/>
      <c r="Y560" s="122"/>
      <c r="Z560" s="122"/>
      <c r="AA560" s="122"/>
      <c r="AB560" s="122"/>
      <c r="AC560" s="122"/>
      <c r="AD560" s="122">
        <v>1.12914</v>
      </c>
      <c r="AE560" s="73">
        <f t="shared" si="713"/>
        <v>1.0846986100000002</v>
      </c>
      <c r="AF560" s="73">
        <v>0.11641515000000024</v>
      </c>
      <c r="AG560" s="73">
        <v>0.91803098999999999</v>
      </c>
      <c r="AH560" s="73"/>
      <c r="AI560" s="73">
        <v>5.0252469999999994E-2</v>
      </c>
      <c r="AJ560" s="122">
        <f>VLOOKUP(C560,'[1]17'!$C$22:$AI$926,29,0)</f>
        <v>2.212221E-2</v>
      </c>
      <c r="AK560" s="122">
        <f>VLOOKUP(C560,'[1]17'!$C$22:$AI$926,30,0)</f>
        <v>0</v>
      </c>
      <c r="AL560" s="122">
        <f>VLOOKUP(C560,'[1]17'!$C$22:$AI$926,31,0)</f>
        <v>0</v>
      </c>
      <c r="AM560" s="122">
        <f>VLOOKUP(C560,'[1]17'!$C$22:$AI$926,32,0)</f>
        <v>0</v>
      </c>
      <c r="AN560" s="122">
        <f>VLOOKUP(C560,'[1]17'!$C$22:$AI$926,33,0)</f>
        <v>2.212221E-2</v>
      </c>
      <c r="AO560" s="122">
        <f t="shared" si="714"/>
        <v>1.0625764000000002</v>
      </c>
      <c r="AP560" s="122">
        <f t="shared" si="715"/>
        <v>0.11641515000000024</v>
      </c>
      <c r="AQ560" s="122">
        <f t="shared" si="716"/>
        <v>0.91803098999999999</v>
      </c>
      <c r="AR560" s="122">
        <f t="shared" si="717"/>
        <v>0</v>
      </c>
      <c r="AS560" s="122">
        <f t="shared" si="718"/>
        <v>2.8130259999999994E-2</v>
      </c>
      <c r="AT560" s="122"/>
      <c r="AU560" s="122"/>
      <c r="AV560" s="122"/>
      <c r="AW560" s="122"/>
      <c r="AX560" s="122"/>
      <c r="AY560" s="122"/>
      <c r="AZ560" s="122"/>
      <c r="BA560" s="122"/>
      <c r="BB560" s="122"/>
      <c r="BC560" s="122"/>
    </row>
    <row r="561" spans="1:55" s="90" customFormat="1" ht="62.2" x14ac:dyDescent="0.3">
      <c r="A561" s="106" t="s">
        <v>1662</v>
      </c>
      <c r="B561" s="107" t="s">
        <v>1804</v>
      </c>
      <c r="C561" s="108" t="s">
        <v>1453</v>
      </c>
      <c r="D561" s="73">
        <v>6.0046176000000004</v>
      </c>
      <c r="E561" s="73">
        <v>0.26723581199999996</v>
      </c>
      <c r="F561" s="73">
        <v>0</v>
      </c>
      <c r="G561" s="73">
        <v>0</v>
      </c>
      <c r="H561" s="73">
        <v>0</v>
      </c>
      <c r="I561" s="73">
        <v>0.26723581199999996</v>
      </c>
      <c r="J561" s="122">
        <f>VLOOKUP(C561,'[1]17'!$C$22:$N$926,8,0)</f>
        <v>0.117642888</v>
      </c>
      <c r="K561" s="122">
        <f>VLOOKUP(C561,'[1]17'!$C$22:$N$926,9,0)</f>
        <v>0</v>
      </c>
      <c r="L561" s="122">
        <f>VLOOKUP(C561,'[1]17'!$C$22:$N$926,10,0)</f>
        <v>0</v>
      </c>
      <c r="M561" s="122">
        <f>VLOOKUP(C561,'[1]17'!$C$22:$N$926,11,0)</f>
        <v>0</v>
      </c>
      <c r="N561" s="122">
        <f>VLOOKUP(C561,'[1]17'!$C$22:$N$926,12,0)</f>
        <v>0.117642888</v>
      </c>
      <c r="O561" s="122">
        <f t="shared" si="708"/>
        <v>0.14959292399999996</v>
      </c>
      <c r="P561" s="122">
        <f t="shared" si="709"/>
        <v>0</v>
      </c>
      <c r="Q561" s="122">
        <f t="shared" si="710"/>
        <v>0</v>
      </c>
      <c r="R561" s="122">
        <f t="shared" si="711"/>
        <v>0</v>
      </c>
      <c r="S561" s="122">
        <f t="shared" si="712"/>
        <v>0.14959292399999996</v>
      </c>
      <c r="T561" s="122"/>
      <c r="U561" s="122"/>
      <c r="V561" s="122"/>
      <c r="W561" s="122"/>
      <c r="X561" s="122"/>
      <c r="Y561" s="122"/>
      <c r="Z561" s="122"/>
      <c r="AA561" s="122"/>
      <c r="AB561" s="122"/>
      <c r="AC561" s="122"/>
      <c r="AD561" s="122">
        <v>5.5042328000000005</v>
      </c>
      <c r="AE561" s="73">
        <f t="shared" si="713"/>
        <v>0.22269650999999999</v>
      </c>
      <c r="AF561" s="73"/>
      <c r="AG561" s="73"/>
      <c r="AH561" s="73"/>
      <c r="AI561" s="73">
        <v>0.22269650999999999</v>
      </c>
      <c r="AJ561" s="122">
        <f>VLOOKUP(C561,'[1]17'!$C$22:$AI$926,29,0)</f>
        <v>9.803574000000001E-2</v>
      </c>
      <c r="AK561" s="122">
        <f>VLOOKUP(C561,'[1]17'!$C$22:$AI$926,30,0)</f>
        <v>0</v>
      </c>
      <c r="AL561" s="122">
        <f>VLOOKUP(C561,'[1]17'!$C$22:$AI$926,31,0)</f>
        <v>0</v>
      </c>
      <c r="AM561" s="122">
        <f>VLOOKUP(C561,'[1]17'!$C$22:$AI$926,32,0)</f>
        <v>0</v>
      </c>
      <c r="AN561" s="122">
        <f>VLOOKUP(C561,'[1]17'!$C$22:$AI$926,33,0)</f>
        <v>9.803574000000001E-2</v>
      </c>
      <c r="AO561" s="122">
        <f t="shared" si="714"/>
        <v>0.12466076999999998</v>
      </c>
      <c r="AP561" s="122">
        <f t="shared" si="715"/>
        <v>0</v>
      </c>
      <c r="AQ561" s="122">
        <f t="shared" si="716"/>
        <v>0</v>
      </c>
      <c r="AR561" s="122">
        <f t="shared" si="717"/>
        <v>0</v>
      </c>
      <c r="AS561" s="122">
        <f t="shared" si="718"/>
        <v>0.12466076999999998</v>
      </c>
      <c r="AT561" s="122"/>
      <c r="AU561" s="122"/>
      <c r="AV561" s="122"/>
      <c r="AW561" s="122"/>
      <c r="AX561" s="122"/>
      <c r="AY561" s="122"/>
      <c r="AZ561" s="122"/>
      <c r="BA561" s="122"/>
      <c r="BB561" s="122"/>
      <c r="BC561" s="122"/>
    </row>
    <row r="562" spans="1:55" s="90" customFormat="1" ht="62.2" x14ac:dyDescent="0.3">
      <c r="A562" s="106" t="s">
        <v>1662</v>
      </c>
      <c r="B562" s="107" t="s">
        <v>121</v>
      </c>
      <c r="C562" s="108" t="s">
        <v>122</v>
      </c>
      <c r="D562" s="73">
        <v>0</v>
      </c>
      <c r="E562" s="73">
        <v>3.4478772000000002</v>
      </c>
      <c r="F562" s="73">
        <v>0</v>
      </c>
      <c r="G562" s="73">
        <v>3.4478772000000002</v>
      </c>
      <c r="H562" s="73">
        <v>0</v>
      </c>
      <c r="I562" s="73">
        <v>0</v>
      </c>
      <c r="J562" s="122">
        <f>VLOOKUP(C562,'[1]17'!$C$22:$N$926,8,0)</f>
        <v>3.4478772000000006</v>
      </c>
      <c r="K562" s="122">
        <f>VLOOKUP(C562,'[1]17'!$C$22:$N$926,9,0)</f>
        <v>0</v>
      </c>
      <c r="L562" s="122">
        <f>VLOOKUP(C562,'[1]17'!$C$22:$N$926,10,0)</f>
        <v>3.4478772000000002</v>
      </c>
      <c r="M562" s="122">
        <f>VLOOKUP(C562,'[1]17'!$C$22:$N$926,11,0)</f>
        <v>0</v>
      </c>
      <c r="N562" s="122">
        <f>VLOOKUP(C562,'[1]17'!$C$22:$N$926,12,0)</f>
        <v>0</v>
      </c>
      <c r="O562" s="122">
        <f t="shared" si="708"/>
        <v>0</v>
      </c>
      <c r="P562" s="122">
        <f t="shared" si="709"/>
        <v>0</v>
      </c>
      <c r="Q562" s="122">
        <f t="shared" si="710"/>
        <v>0</v>
      </c>
      <c r="R562" s="122">
        <f t="shared" si="711"/>
        <v>0</v>
      </c>
      <c r="S562" s="122">
        <f t="shared" si="712"/>
        <v>0</v>
      </c>
      <c r="T562" s="122"/>
      <c r="U562" s="122"/>
      <c r="V562" s="122"/>
      <c r="W562" s="122"/>
      <c r="X562" s="122"/>
      <c r="Y562" s="122"/>
      <c r="Z562" s="122"/>
      <c r="AA562" s="122"/>
      <c r="AB562" s="122"/>
      <c r="AC562" s="122"/>
      <c r="AD562" s="122">
        <v>0</v>
      </c>
      <c r="AE562" s="73">
        <f t="shared" si="713"/>
        <v>0</v>
      </c>
      <c r="AF562" s="73"/>
      <c r="AG562" s="73"/>
      <c r="AH562" s="73"/>
      <c r="AI562" s="73">
        <v>0</v>
      </c>
      <c r="AJ562" s="122">
        <f>VLOOKUP(C562,'[1]17'!$C$22:$AI$926,29,0)</f>
        <v>0</v>
      </c>
      <c r="AK562" s="122">
        <f>VLOOKUP(C562,'[1]17'!$C$22:$AI$926,30,0)</f>
        <v>0</v>
      </c>
      <c r="AL562" s="122">
        <f>VLOOKUP(C562,'[1]17'!$C$22:$AI$926,31,0)</f>
        <v>0</v>
      </c>
      <c r="AM562" s="122">
        <f>VLOOKUP(C562,'[1]17'!$C$22:$AI$926,32,0)</f>
        <v>0</v>
      </c>
      <c r="AN562" s="122">
        <f>VLOOKUP(C562,'[1]17'!$C$22:$AI$926,33,0)</f>
        <v>0</v>
      </c>
      <c r="AO562" s="122">
        <f t="shared" si="714"/>
        <v>0</v>
      </c>
      <c r="AP562" s="122">
        <f t="shared" si="715"/>
        <v>0</v>
      </c>
      <c r="AQ562" s="122">
        <f t="shared" si="716"/>
        <v>0</v>
      </c>
      <c r="AR562" s="122">
        <f t="shared" si="717"/>
        <v>0</v>
      </c>
      <c r="AS562" s="122">
        <f t="shared" si="718"/>
        <v>0</v>
      </c>
      <c r="AT562" s="122"/>
      <c r="AU562" s="122"/>
      <c r="AV562" s="122"/>
      <c r="AW562" s="122"/>
      <c r="AX562" s="122"/>
      <c r="AY562" s="122"/>
      <c r="AZ562" s="122"/>
      <c r="BA562" s="122"/>
      <c r="BB562" s="122"/>
      <c r="BC562" s="122"/>
    </row>
    <row r="563" spans="1:55" s="90" customFormat="1" ht="30.05" x14ac:dyDescent="0.3">
      <c r="A563" s="103"/>
      <c r="B563" s="110" t="s">
        <v>665</v>
      </c>
      <c r="C563" s="105"/>
      <c r="D563" s="133">
        <f t="shared" ref="D563:BC563" si="719">SUM(D564:D565)</f>
        <v>14.680643999999999</v>
      </c>
      <c r="E563" s="133">
        <f t="shared" si="719"/>
        <v>0.65336282400000012</v>
      </c>
      <c r="F563" s="133">
        <f t="shared" si="719"/>
        <v>0</v>
      </c>
      <c r="G563" s="133">
        <f t="shared" si="719"/>
        <v>0</v>
      </c>
      <c r="H563" s="133">
        <f t="shared" si="719"/>
        <v>0</v>
      </c>
      <c r="I563" s="133">
        <f t="shared" si="719"/>
        <v>0.65336282400000012</v>
      </c>
      <c r="J563" s="133">
        <f t="shared" si="719"/>
        <v>0.28762426800000002</v>
      </c>
      <c r="K563" s="133">
        <f t="shared" si="719"/>
        <v>0</v>
      </c>
      <c r="L563" s="133">
        <f t="shared" si="719"/>
        <v>0</v>
      </c>
      <c r="M563" s="133">
        <f t="shared" si="719"/>
        <v>0</v>
      </c>
      <c r="N563" s="133">
        <f t="shared" si="719"/>
        <v>0.28762426800000002</v>
      </c>
      <c r="O563" s="133">
        <f t="shared" si="719"/>
        <v>0.36573855600000005</v>
      </c>
      <c r="P563" s="133">
        <f t="shared" si="719"/>
        <v>0</v>
      </c>
      <c r="Q563" s="133">
        <f t="shared" si="719"/>
        <v>0</v>
      </c>
      <c r="R563" s="133">
        <f t="shared" si="719"/>
        <v>0</v>
      </c>
      <c r="S563" s="133">
        <f t="shared" si="719"/>
        <v>0.36573855600000005</v>
      </c>
      <c r="T563" s="133">
        <f t="shared" si="719"/>
        <v>0</v>
      </c>
      <c r="U563" s="133">
        <f t="shared" si="719"/>
        <v>0</v>
      </c>
      <c r="V563" s="133">
        <f t="shared" si="719"/>
        <v>0</v>
      </c>
      <c r="W563" s="133">
        <f t="shared" si="719"/>
        <v>0</v>
      </c>
      <c r="X563" s="133">
        <f t="shared" si="719"/>
        <v>0</v>
      </c>
      <c r="Y563" s="133">
        <f t="shared" si="719"/>
        <v>0</v>
      </c>
      <c r="Z563" s="133">
        <f t="shared" si="719"/>
        <v>0</v>
      </c>
      <c r="AA563" s="133">
        <f t="shared" si="719"/>
        <v>0</v>
      </c>
      <c r="AB563" s="133">
        <f t="shared" si="719"/>
        <v>0</v>
      </c>
      <c r="AC563" s="133">
        <f t="shared" si="719"/>
        <v>0</v>
      </c>
      <c r="AD563" s="133">
        <f t="shared" si="719"/>
        <v>13.457256999999998</v>
      </c>
      <c r="AE563" s="133">
        <f t="shared" si="719"/>
        <v>12.76778109</v>
      </c>
      <c r="AF563" s="133">
        <f t="shared" si="719"/>
        <v>0.99832158999999798</v>
      </c>
      <c r="AG563" s="133">
        <f t="shared" si="719"/>
        <v>11.224990480000001</v>
      </c>
      <c r="AH563" s="133">
        <f t="shared" si="719"/>
        <v>0</v>
      </c>
      <c r="AI563" s="133">
        <f t="shared" si="719"/>
        <v>0.54446902000000008</v>
      </c>
      <c r="AJ563" s="133">
        <f t="shared" si="719"/>
        <v>0.23968689000000001</v>
      </c>
      <c r="AK563" s="133">
        <f t="shared" si="719"/>
        <v>0</v>
      </c>
      <c r="AL563" s="133">
        <f t="shared" si="719"/>
        <v>0</v>
      </c>
      <c r="AM563" s="133">
        <f t="shared" si="719"/>
        <v>0</v>
      </c>
      <c r="AN563" s="133">
        <f t="shared" si="719"/>
        <v>0.23968689000000004</v>
      </c>
      <c r="AO563" s="133">
        <f t="shared" si="719"/>
        <v>12.528094199999998</v>
      </c>
      <c r="AP563" s="133">
        <f t="shared" si="719"/>
        <v>0.99832158999999798</v>
      </c>
      <c r="AQ563" s="133">
        <f t="shared" si="719"/>
        <v>11.224990480000001</v>
      </c>
      <c r="AR563" s="133">
        <f t="shared" si="719"/>
        <v>0</v>
      </c>
      <c r="AS563" s="133">
        <f t="shared" si="719"/>
        <v>0.30478213000000004</v>
      </c>
      <c r="AT563" s="133">
        <f t="shared" si="719"/>
        <v>0</v>
      </c>
      <c r="AU563" s="133">
        <f t="shared" si="719"/>
        <v>0</v>
      </c>
      <c r="AV563" s="133">
        <f t="shared" si="719"/>
        <v>0</v>
      </c>
      <c r="AW563" s="133">
        <f t="shared" si="719"/>
        <v>0</v>
      </c>
      <c r="AX563" s="133">
        <f t="shared" si="719"/>
        <v>0</v>
      </c>
      <c r="AY563" s="133">
        <f t="shared" si="719"/>
        <v>0</v>
      </c>
      <c r="AZ563" s="133">
        <f t="shared" si="719"/>
        <v>0</v>
      </c>
      <c r="BA563" s="133">
        <f t="shared" si="719"/>
        <v>0</v>
      </c>
      <c r="BB563" s="133">
        <f t="shared" si="719"/>
        <v>0</v>
      </c>
      <c r="BC563" s="133">
        <f t="shared" si="719"/>
        <v>0</v>
      </c>
    </row>
    <row r="564" spans="1:55" s="90" customFormat="1" ht="62.2" x14ac:dyDescent="0.3">
      <c r="A564" s="106" t="s">
        <v>1662</v>
      </c>
      <c r="B564" s="107" t="s">
        <v>1805</v>
      </c>
      <c r="C564" s="108" t="s">
        <v>1454</v>
      </c>
      <c r="D564" s="73">
        <v>1.2E-2</v>
      </c>
      <c r="E564" s="73">
        <v>5.3404799999999997E-4</v>
      </c>
      <c r="F564" s="73">
        <v>0</v>
      </c>
      <c r="G564" s="73">
        <v>0</v>
      </c>
      <c r="H564" s="73">
        <v>0</v>
      </c>
      <c r="I564" s="73">
        <v>5.3404799999999997E-4</v>
      </c>
      <c r="J564" s="122">
        <f>VLOOKUP(C564,'[1]17'!$C$22:$N$926,8,0)</f>
        <v>2.35116E-4</v>
      </c>
      <c r="K564" s="122">
        <f>VLOOKUP(C564,'[1]17'!$C$22:$N$926,9,0)</f>
        <v>0</v>
      </c>
      <c r="L564" s="122">
        <f>VLOOKUP(C564,'[1]17'!$C$22:$N$926,10,0)</f>
        <v>0</v>
      </c>
      <c r="M564" s="122">
        <f>VLOOKUP(C564,'[1]17'!$C$22:$N$926,11,0)</f>
        <v>0</v>
      </c>
      <c r="N564" s="122">
        <f>VLOOKUP(C564,'[1]17'!$C$22:$N$926,12,0)</f>
        <v>2.35116E-4</v>
      </c>
      <c r="O564" s="122">
        <f t="shared" ref="O564:O565" si="720">E564-J564</f>
        <v>2.9893199999999996E-4</v>
      </c>
      <c r="P564" s="122">
        <f t="shared" ref="P564:P565" si="721">F564-K564</f>
        <v>0</v>
      </c>
      <c r="Q564" s="122">
        <f t="shared" ref="Q564:Q565" si="722">G564-L564</f>
        <v>0</v>
      </c>
      <c r="R564" s="122">
        <f t="shared" ref="R564:R565" si="723">H564-M564</f>
        <v>0</v>
      </c>
      <c r="S564" s="122">
        <f t="shared" ref="S564:S565" si="724">I564-N564</f>
        <v>2.9893199999999996E-4</v>
      </c>
      <c r="T564" s="122"/>
      <c r="U564" s="122"/>
      <c r="V564" s="122"/>
      <c r="W564" s="122"/>
      <c r="X564" s="122"/>
      <c r="Y564" s="122"/>
      <c r="Z564" s="122"/>
      <c r="AA564" s="122"/>
      <c r="AB564" s="122"/>
      <c r="AC564" s="122"/>
      <c r="AD564" s="122">
        <v>1.0999999999999999E-2</v>
      </c>
      <c r="AE564" s="73">
        <f t="shared" ref="AE564:AE565" si="725">AF564+AG564+AH564+AI564</f>
        <v>12.223757109999999</v>
      </c>
      <c r="AF564" s="73">
        <v>0.99832158999999798</v>
      </c>
      <c r="AG564" s="73">
        <v>11.224990480000001</v>
      </c>
      <c r="AH564" s="73"/>
      <c r="AI564" s="73">
        <v>4.4504000000000001E-4</v>
      </c>
      <c r="AJ564" s="122">
        <f>VLOOKUP(C564,'[1]17'!$C$22:$AI$926,29,0)</f>
        <v>1.9593E-4</v>
      </c>
      <c r="AK564" s="122">
        <f>VLOOKUP(C564,'[1]17'!$C$22:$AI$926,30,0)</f>
        <v>0</v>
      </c>
      <c r="AL564" s="122">
        <f>VLOOKUP(C564,'[1]17'!$C$22:$AI$926,31,0)</f>
        <v>0</v>
      </c>
      <c r="AM564" s="122">
        <f>VLOOKUP(C564,'[1]17'!$C$22:$AI$926,32,0)</f>
        <v>0</v>
      </c>
      <c r="AN564" s="122">
        <f>VLOOKUP(C564,'[1]17'!$C$22:$AI$926,33,0)</f>
        <v>1.9593E-4</v>
      </c>
      <c r="AO564" s="122">
        <f t="shared" ref="AO564:AO565" si="726">AE564-AJ564</f>
        <v>12.223561179999999</v>
      </c>
      <c r="AP564" s="122">
        <f t="shared" ref="AP564:AP565" si="727">AF564-AK564</f>
        <v>0.99832158999999798</v>
      </c>
      <c r="AQ564" s="122">
        <f t="shared" ref="AQ564:AQ565" si="728">AG564-AL564</f>
        <v>11.224990480000001</v>
      </c>
      <c r="AR564" s="122">
        <f t="shared" ref="AR564:AR565" si="729">AH564-AM564</f>
        <v>0</v>
      </c>
      <c r="AS564" s="122">
        <f t="shared" ref="AS564:AS565" si="730">AI564-AN564</f>
        <v>2.4910999999999998E-4</v>
      </c>
      <c r="AT564" s="122"/>
      <c r="AU564" s="122"/>
      <c r="AV564" s="122"/>
      <c r="AW564" s="122"/>
      <c r="AX564" s="122"/>
      <c r="AY564" s="122"/>
      <c r="AZ564" s="122"/>
      <c r="BA564" s="122"/>
      <c r="BB564" s="122"/>
      <c r="BC564" s="122"/>
    </row>
    <row r="565" spans="1:55" s="90" customFormat="1" ht="62.2" x14ac:dyDescent="0.3">
      <c r="A565" s="106" t="s">
        <v>1662</v>
      </c>
      <c r="B565" s="107" t="s">
        <v>666</v>
      </c>
      <c r="C565" s="108" t="s">
        <v>715</v>
      </c>
      <c r="D565" s="73">
        <v>14.668643999999999</v>
      </c>
      <c r="E565" s="73">
        <v>0.65282877600000011</v>
      </c>
      <c r="F565" s="73">
        <v>0</v>
      </c>
      <c r="G565" s="73">
        <v>0</v>
      </c>
      <c r="H565" s="73">
        <v>0</v>
      </c>
      <c r="I565" s="73">
        <v>0.65282877600000011</v>
      </c>
      <c r="J565" s="122">
        <f>VLOOKUP(C565,'[1]17'!$C$22:$N$926,8,0)</f>
        <v>0.28738915200000004</v>
      </c>
      <c r="K565" s="122">
        <f>VLOOKUP(C565,'[1]17'!$C$22:$N$926,9,0)</f>
        <v>0</v>
      </c>
      <c r="L565" s="122">
        <f>VLOOKUP(C565,'[1]17'!$C$22:$N$926,10,0)</f>
        <v>0</v>
      </c>
      <c r="M565" s="122">
        <f>VLOOKUP(C565,'[1]17'!$C$22:$N$926,11,0)</f>
        <v>0</v>
      </c>
      <c r="N565" s="122">
        <f>VLOOKUP(C565,'[1]17'!$C$22:$N$926,12,0)</f>
        <v>0.28738915200000004</v>
      </c>
      <c r="O565" s="122">
        <f t="shared" si="720"/>
        <v>0.36543962400000007</v>
      </c>
      <c r="P565" s="122">
        <f t="shared" si="721"/>
        <v>0</v>
      </c>
      <c r="Q565" s="122">
        <f t="shared" si="722"/>
        <v>0</v>
      </c>
      <c r="R565" s="122">
        <f t="shared" si="723"/>
        <v>0</v>
      </c>
      <c r="S565" s="122">
        <f t="shared" si="724"/>
        <v>0.36543962400000007</v>
      </c>
      <c r="T565" s="122"/>
      <c r="U565" s="122"/>
      <c r="V565" s="122"/>
      <c r="W565" s="122"/>
      <c r="X565" s="122"/>
      <c r="Y565" s="122"/>
      <c r="Z565" s="122"/>
      <c r="AA565" s="122"/>
      <c r="AB565" s="122"/>
      <c r="AC565" s="122"/>
      <c r="AD565" s="122">
        <v>13.446256999999999</v>
      </c>
      <c r="AE565" s="73">
        <f t="shared" si="725"/>
        <v>0.54402398000000007</v>
      </c>
      <c r="AF565" s="73"/>
      <c r="AG565" s="73"/>
      <c r="AH565" s="73"/>
      <c r="AI565" s="73">
        <v>0.54402398000000007</v>
      </c>
      <c r="AJ565" s="122">
        <f>VLOOKUP(C565,'[1]17'!$C$22:$AI$926,29,0)</f>
        <v>0.23949096</v>
      </c>
      <c r="AK565" s="122">
        <f>VLOOKUP(C565,'[1]17'!$C$22:$AI$926,30,0)</f>
        <v>0</v>
      </c>
      <c r="AL565" s="122">
        <f>VLOOKUP(C565,'[1]17'!$C$22:$AI$926,31,0)</f>
        <v>0</v>
      </c>
      <c r="AM565" s="122">
        <f>VLOOKUP(C565,'[1]17'!$C$22:$AI$926,32,0)</f>
        <v>0</v>
      </c>
      <c r="AN565" s="122">
        <f>VLOOKUP(C565,'[1]17'!$C$22:$AI$926,33,0)</f>
        <v>0.23949096000000003</v>
      </c>
      <c r="AO565" s="122">
        <f t="shared" si="726"/>
        <v>0.30453302000000004</v>
      </c>
      <c r="AP565" s="122">
        <f t="shared" si="727"/>
        <v>0</v>
      </c>
      <c r="AQ565" s="122">
        <f t="shared" si="728"/>
        <v>0</v>
      </c>
      <c r="AR565" s="122">
        <f t="shared" si="729"/>
        <v>0</v>
      </c>
      <c r="AS565" s="122">
        <f t="shared" si="730"/>
        <v>0.30453302000000004</v>
      </c>
      <c r="AT565" s="122"/>
      <c r="AU565" s="122"/>
      <c r="AV565" s="122"/>
      <c r="AW565" s="122"/>
      <c r="AX565" s="122"/>
      <c r="AY565" s="122"/>
      <c r="AZ565" s="122"/>
      <c r="BA565" s="122"/>
      <c r="BB565" s="122"/>
      <c r="BC565" s="122"/>
    </row>
    <row r="566" spans="1:55" s="90" customFormat="1" x14ac:dyDescent="0.3">
      <c r="A566" s="103"/>
      <c r="B566" s="110" t="s">
        <v>48</v>
      </c>
      <c r="C566" s="105"/>
      <c r="D566" s="133">
        <f t="shared" ref="D566:BC566" si="731">SUM(D567:D570)</f>
        <v>13.274210399999998</v>
      </c>
      <c r="E566" s="133">
        <f t="shared" si="731"/>
        <v>2.7035812039999998</v>
      </c>
      <c r="F566" s="133">
        <f t="shared" si="731"/>
        <v>0</v>
      </c>
      <c r="G566" s="133">
        <f t="shared" si="731"/>
        <v>2.31760856</v>
      </c>
      <c r="H566" s="133">
        <f t="shared" si="731"/>
        <v>0</v>
      </c>
      <c r="I566" s="133">
        <f t="shared" si="731"/>
        <v>0.38597264399999998</v>
      </c>
      <c r="J566" s="133">
        <f t="shared" si="731"/>
        <v>0.16991337599999998</v>
      </c>
      <c r="K566" s="133">
        <f t="shared" si="731"/>
        <v>0</v>
      </c>
      <c r="L566" s="133">
        <f t="shared" si="731"/>
        <v>0</v>
      </c>
      <c r="M566" s="133">
        <f t="shared" si="731"/>
        <v>0</v>
      </c>
      <c r="N566" s="133">
        <f t="shared" si="731"/>
        <v>0.16991337599999998</v>
      </c>
      <c r="O566" s="133">
        <f t="shared" si="731"/>
        <v>2.533667828</v>
      </c>
      <c r="P566" s="133">
        <f t="shared" si="731"/>
        <v>0</v>
      </c>
      <c r="Q566" s="133">
        <f t="shared" si="731"/>
        <v>2.31760856</v>
      </c>
      <c r="R566" s="133">
        <f t="shared" si="731"/>
        <v>0</v>
      </c>
      <c r="S566" s="133">
        <f t="shared" si="731"/>
        <v>0.21605926799999997</v>
      </c>
      <c r="T566" s="133">
        <f t="shared" si="731"/>
        <v>0</v>
      </c>
      <c r="U566" s="133">
        <f t="shared" si="731"/>
        <v>0</v>
      </c>
      <c r="V566" s="133">
        <f t="shared" si="731"/>
        <v>0</v>
      </c>
      <c r="W566" s="133">
        <f t="shared" si="731"/>
        <v>0</v>
      </c>
      <c r="X566" s="133">
        <f t="shared" si="731"/>
        <v>0</v>
      </c>
      <c r="Y566" s="133">
        <f t="shared" si="731"/>
        <v>0</v>
      </c>
      <c r="Z566" s="133">
        <f t="shared" si="731"/>
        <v>0</v>
      </c>
      <c r="AA566" s="133">
        <f t="shared" si="731"/>
        <v>0</v>
      </c>
      <c r="AB566" s="133">
        <f t="shared" si="731"/>
        <v>0</v>
      </c>
      <c r="AC566" s="133">
        <f t="shared" si="731"/>
        <v>0</v>
      </c>
      <c r="AD566" s="133">
        <f t="shared" si="731"/>
        <v>11.7845552</v>
      </c>
      <c r="AE566" s="133">
        <f t="shared" si="731"/>
        <v>2.3248084299999996</v>
      </c>
      <c r="AF566" s="133">
        <f t="shared" si="731"/>
        <v>7.1824089999999993E-2</v>
      </c>
      <c r="AG566" s="133">
        <f t="shared" si="731"/>
        <v>1.9313404699999996</v>
      </c>
      <c r="AH566" s="133">
        <f t="shared" si="731"/>
        <v>0</v>
      </c>
      <c r="AI566" s="133">
        <f t="shared" si="731"/>
        <v>0.32164386999999994</v>
      </c>
      <c r="AJ566" s="133">
        <f t="shared" si="731"/>
        <v>0.14159447999999999</v>
      </c>
      <c r="AK566" s="133">
        <f t="shared" si="731"/>
        <v>0</v>
      </c>
      <c r="AL566" s="133">
        <f t="shared" si="731"/>
        <v>0</v>
      </c>
      <c r="AM566" s="133">
        <f t="shared" si="731"/>
        <v>0</v>
      </c>
      <c r="AN566" s="133">
        <f t="shared" si="731"/>
        <v>0.14159447999999999</v>
      </c>
      <c r="AO566" s="133">
        <f t="shared" si="731"/>
        <v>2.1832139499999994</v>
      </c>
      <c r="AP566" s="133">
        <f t="shared" si="731"/>
        <v>7.1824089999999993E-2</v>
      </c>
      <c r="AQ566" s="133">
        <f t="shared" si="731"/>
        <v>1.9313404699999996</v>
      </c>
      <c r="AR566" s="133">
        <f t="shared" si="731"/>
        <v>0</v>
      </c>
      <c r="AS566" s="133">
        <f t="shared" si="731"/>
        <v>0.18004938999999998</v>
      </c>
      <c r="AT566" s="133">
        <f t="shared" si="731"/>
        <v>0</v>
      </c>
      <c r="AU566" s="133">
        <f t="shared" si="731"/>
        <v>0</v>
      </c>
      <c r="AV566" s="133">
        <f t="shared" si="731"/>
        <v>0</v>
      </c>
      <c r="AW566" s="133">
        <f t="shared" si="731"/>
        <v>0</v>
      </c>
      <c r="AX566" s="133">
        <f t="shared" si="731"/>
        <v>0</v>
      </c>
      <c r="AY566" s="133">
        <f t="shared" si="731"/>
        <v>0</v>
      </c>
      <c r="AZ566" s="133">
        <f t="shared" si="731"/>
        <v>0</v>
      </c>
      <c r="BA566" s="133">
        <f t="shared" si="731"/>
        <v>0</v>
      </c>
      <c r="BB566" s="133">
        <f t="shared" si="731"/>
        <v>0</v>
      </c>
      <c r="BC566" s="133">
        <f t="shared" si="731"/>
        <v>0</v>
      </c>
    </row>
    <row r="567" spans="1:55" s="90" customFormat="1" ht="46.65" x14ac:dyDescent="0.3">
      <c r="A567" s="106" t="s">
        <v>1662</v>
      </c>
      <c r="B567" s="107" t="s">
        <v>989</v>
      </c>
      <c r="C567" s="108" t="s">
        <v>1455</v>
      </c>
      <c r="D567" s="73">
        <v>2.7932543999999999</v>
      </c>
      <c r="E567" s="73">
        <v>2.4419224879999999</v>
      </c>
      <c r="F567" s="73">
        <v>0</v>
      </c>
      <c r="G567" s="73">
        <v>2.31760856</v>
      </c>
      <c r="H567" s="73">
        <v>0</v>
      </c>
      <c r="I567" s="73">
        <v>0.12431392799999999</v>
      </c>
      <c r="J567" s="122">
        <f>VLOOKUP(C567,'[1]17'!$C$22:$N$926,8,0)</f>
        <v>5.4725639999999999E-2</v>
      </c>
      <c r="K567" s="122">
        <f>VLOOKUP(C567,'[1]17'!$C$22:$N$926,9,0)</f>
        <v>0</v>
      </c>
      <c r="L567" s="122">
        <f>VLOOKUP(C567,'[1]17'!$C$22:$N$926,10,0)</f>
        <v>0</v>
      </c>
      <c r="M567" s="122">
        <f>VLOOKUP(C567,'[1]17'!$C$22:$N$926,11,0)</f>
        <v>0</v>
      </c>
      <c r="N567" s="122">
        <f>VLOOKUP(C567,'[1]17'!$C$22:$N$926,12,0)</f>
        <v>5.4725639999999999E-2</v>
      </c>
      <c r="O567" s="122">
        <f t="shared" ref="O567:O570" si="732">E567-J567</f>
        <v>2.3871968479999999</v>
      </c>
      <c r="P567" s="122">
        <f t="shared" ref="P567:P570" si="733">F567-K567</f>
        <v>0</v>
      </c>
      <c r="Q567" s="122">
        <f t="shared" ref="Q567:Q570" si="734">G567-L567</f>
        <v>2.31760856</v>
      </c>
      <c r="R567" s="122">
        <f t="shared" ref="R567:R570" si="735">H567-M567</f>
        <v>0</v>
      </c>
      <c r="S567" s="122">
        <f t="shared" ref="S567:S570" si="736">I567-N567</f>
        <v>6.9588287999999998E-2</v>
      </c>
      <c r="T567" s="122"/>
      <c r="U567" s="122"/>
      <c r="V567" s="122"/>
      <c r="W567" s="122"/>
      <c r="X567" s="122"/>
      <c r="Y567" s="122"/>
      <c r="Z567" s="122"/>
      <c r="AA567" s="122"/>
      <c r="AB567" s="122"/>
      <c r="AC567" s="122"/>
      <c r="AD567" s="122">
        <v>2.5604832000000006</v>
      </c>
      <c r="AE567" s="73">
        <f t="shared" ref="AE567:AE570" si="737">AF567+AG567+AH567+AI567</f>
        <v>2.0349354099999997</v>
      </c>
      <c r="AF567" s="73"/>
      <c r="AG567" s="73">
        <v>1.9313404699999996</v>
      </c>
      <c r="AH567" s="73"/>
      <c r="AI567" s="73">
        <v>0.10359494</v>
      </c>
      <c r="AJ567" s="122">
        <f>VLOOKUP(C567,'[1]17'!$C$22:$AI$926,29,0)</f>
        <v>4.5604699999999991E-2</v>
      </c>
      <c r="AK567" s="122">
        <f>VLOOKUP(C567,'[1]17'!$C$22:$AI$926,30,0)</f>
        <v>0</v>
      </c>
      <c r="AL567" s="122">
        <f>VLOOKUP(C567,'[1]17'!$C$22:$AI$926,31,0)</f>
        <v>0</v>
      </c>
      <c r="AM567" s="122">
        <f>VLOOKUP(C567,'[1]17'!$C$22:$AI$926,32,0)</f>
        <v>0</v>
      </c>
      <c r="AN567" s="122">
        <f>VLOOKUP(C567,'[1]17'!$C$22:$AI$926,33,0)</f>
        <v>4.5604699999999998E-2</v>
      </c>
      <c r="AO567" s="122">
        <f t="shared" ref="AO567:AO570" si="738">AE567-AJ567</f>
        <v>1.9893307099999997</v>
      </c>
      <c r="AP567" s="122">
        <f t="shared" ref="AP567:AP570" si="739">AF567-AK567</f>
        <v>0</v>
      </c>
      <c r="AQ567" s="122">
        <f t="shared" ref="AQ567:AQ570" si="740">AG567-AL567</f>
        <v>1.9313404699999996</v>
      </c>
      <c r="AR567" s="122">
        <f t="shared" ref="AR567:AR570" si="741">AH567-AM567</f>
        <v>0</v>
      </c>
      <c r="AS567" s="122">
        <f t="shared" ref="AS567:AS570" si="742">AI567-AN567</f>
        <v>5.7990239999999998E-2</v>
      </c>
      <c r="AT567" s="122"/>
      <c r="AU567" s="122"/>
      <c r="AV567" s="122"/>
      <c r="AW567" s="122"/>
      <c r="AX567" s="122"/>
      <c r="AY567" s="122"/>
      <c r="AZ567" s="122"/>
      <c r="BA567" s="122"/>
      <c r="BB567" s="122"/>
      <c r="BC567" s="122"/>
    </row>
    <row r="568" spans="1:55" s="90" customFormat="1" ht="62.2" x14ac:dyDescent="0.3">
      <c r="A568" s="106" t="s">
        <v>1662</v>
      </c>
      <c r="B568" s="107" t="s">
        <v>990</v>
      </c>
      <c r="C568" s="108" t="s">
        <v>1456</v>
      </c>
      <c r="D568" s="73">
        <v>4.6016519999999996</v>
      </c>
      <c r="E568" s="73">
        <v>0</v>
      </c>
      <c r="F568" s="73">
        <v>0</v>
      </c>
      <c r="G568" s="73">
        <v>0</v>
      </c>
      <c r="H568" s="73">
        <v>0</v>
      </c>
      <c r="I568" s="73">
        <v>0</v>
      </c>
      <c r="J568" s="122">
        <f>VLOOKUP(C568,'[1]17'!$C$22:$N$926,8,0)</f>
        <v>0</v>
      </c>
      <c r="K568" s="122">
        <f>VLOOKUP(C568,'[1]17'!$C$22:$N$926,9,0)</f>
        <v>0</v>
      </c>
      <c r="L568" s="122">
        <f>VLOOKUP(C568,'[1]17'!$C$22:$N$926,10,0)</f>
        <v>0</v>
      </c>
      <c r="M568" s="122">
        <f>VLOOKUP(C568,'[1]17'!$C$22:$N$926,11,0)</f>
        <v>0</v>
      </c>
      <c r="N568" s="122">
        <f>VLOOKUP(C568,'[1]17'!$C$22:$N$926,12,0)</f>
        <v>0</v>
      </c>
      <c r="O568" s="122">
        <f t="shared" si="732"/>
        <v>0</v>
      </c>
      <c r="P568" s="122">
        <f t="shared" si="733"/>
        <v>0</v>
      </c>
      <c r="Q568" s="122">
        <f t="shared" si="734"/>
        <v>0</v>
      </c>
      <c r="R568" s="122">
        <f t="shared" si="735"/>
        <v>0</v>
      </c>
      <c r="S568" s="122">
        <f t="shared" si="736"/>
        <v>0</v>
      </c>
      <c r="T568" s="122"/>
      <c r="U568" s="122"/>
      <c r="V568" s="122"/>
      <c r="W568" s="122"/>
      <c r="X568" s="122"/>
      <c r="Y568" s="122"/>
      <c r="Z568" s="122"/>
      <c r="AA568" s="122"/>
      <c r="AB568" s="122"/>
      <c r="AC568" s="122"/>
      <c r="AD568" s="122">
        <v>3.8347100000000003</v>
      </c>
      <c r="AE568" s="73">
        <f t="shared" si="737"/>
        <v>0</v>
      </c>
      <c r="AF568" s="73"/>
      <c r="AG568" s="73"/>
      <c r="AH568" s="73"/>
      <c r="AI568" s="73">
        <v>0</v>
      </c>
      <c r="AJ568" s="122">
        <f>VLOOKUP(C568,'[1]17'!$C$22:$AI$926,29,0)</f>
        <v>0</v>
      </c>
      <c r="AK568" s="122">
        <f>VLOOKUP(C568,'[1]17'!$C$22:$AI$926,30,0)</f>
        <v>0</v>
      </c>
      <c r="AL568" s="122">
        <f>VLOOKUP(C568,'[1]17'!$C$22:$AI$926,31,0)</f>
        <v>0</v>
      </c>
      <c r="AM568" s="122">
        <f>VLOOKUP(C568,'[1]17'!$C$22:$AI$926,32,0)</f>
        <v>0</v>
      </c>
      <c r="AN568" s="122">
        <f>VLOOKUP(C568,'[1]17'!$C$22:$AI$926,33,0)</f>
        <v>0</v>
      </c>
      <c r="AO568" s="122">
        <f t="shared" si="738"/>
        <v>0</v>
      </c>
      <c r="AP568" s="122">
        <f t="shared" si="739"/>
        <v>0</v>
      </c>
      <c r="AQ568" s="122">
        <f t="shared" si="740"/>
        <v>0</v>
      </c>
      <c r="AR568" s="122">
        <f t="shared" si="741"/>
        <v>0</v>
      </c>
      <c r="AS568" s="122">
        <f t="shared" si="742"/>
        <v>0</v>
      </c>
      <c r="AT568" s="122"/>
      <c r="AU568" s="122"/>
      <c r="AV568" s="122"/>
      <c r="AW568" s="122"/>
      <c r="AX568" s="122"/>
      <c r="AY568" s="122"/>
      <c r="AZ568" s="122"/>
      <c r="BA568" s="122"/>
      <c r="BB568" s="122"/>
      <c r="BC568" s="122"/>
    </row>
    <row r="569" spans="1:55" s="90" customFormat="1" ht="31.1" x14ac:dyDescent="0.3">
      <c r="A569" s="106" t="s">
        <v>1662</v>
      </c>
      <c r="B569" s="107" t="s">
        <v>458</v>
      </c>
      <c r="C569" s="108" t="s">
        <v>123</v>
      </c>
      <c r="D569" s="73">
        <v>5.8793039999999976</v>
      </c>
      <c r="E569" s="73">
        <v>0.26165871599999996</v>
      </c>
      <c r="F569" s="73">
        <v>0</v>
      </c>
      <c r="G569" s="73">
        <v>0</v>
      </c>
      <c r="H569" s="73">
        <v>0</v>
      </c>
      <c r="I569" s="73">
        <v>0.26165871599999996</v>
      </c>
      <c r="J569" s="122">
        <f>VLOOKUP(C569,'[1]17'!$C$22:$N$926,8,0)</f>
        <v>0.11518773599999999</v>
      </c>
      <c r="K569" s="122">
        <f>VLOOKUP(C569,'[1]17'!$C$22:$N$926,9,0)</f>
        <v>0</v>
      </c>
      <c r="L569" s="122">
        <f>VLOOKUP(C569,'[1]17'!$C$22:$N$926,10,0)</f>
        <v>0</v>
      </c>
      <c r="M569" s="122">
        <f>VLOOKUP(C569,'[1]17'!$C$22:$N$926,11,0)</f>
        <v>0</v>
      </c>
      <c r="N569" s="122">
        <f>VLOOKUP(C569,'[1]17'!$C$22:$N$926,12,0)</f>
        <v>0.11518773599999999</v>
      </c>
      <c r="O569" s="122">
        <f t="shared" si="732"/>
        <v>0.14647097999999997</v>
      </c>
      <c r="P569" s="122">
        <f t="shared" si="733"/>
        <v>0</v>
      </c>
      <c r="Q569" s="122">
        <f t="shared" si="734"/>
        <v>0</v>
      </c>
      <c r="R569" s="122">
        <f t="shared" si="735"/>
        <v>0</v>
      </c>
      <c r="S569" s="122">
        <f t="shared" si="736"/>
        <v>0.14647097999999997</v>
      </c>
      <c r="T569" s="122"/>
      <c r="U569" s="122"/>
      <c r="V569" s="122"/>
      <c r="W569" s="122"/>
      <c r="X569" s="122"/>
      <c r="Y569" s="122"/>
      <c r="Z569" s="122"/>
      <c r="AA569" s="122"/>
      <c r="AB569" s="122"/>
      <c r="AC569" s="122"/>
      <c r="AD569" s="122">
        <v>5.3893619999999984</v>
      </c>
      <c r="AE569" s="73">
        <f t="shared" si="737"/>
        <v>0.21804892999999997</v>
      </c>
      <c r="AF569" s="73"/>
      <c r="AG569" s="73"/>
      <c r="AH569" s="73"/>
      <c r="AI569" s="73">
        <v>0.21804892999999997</v>
      </c>
      <c r="AJ569" s="122">
        <f>VLOOKUP(C569,'[1]17'!$C$22:$AI$926,29,0)</f>
        <v>9.5989779999999997E-2</v>
      </c>
      <c r="AK569" s="122">
        <f>VLOOKUP(C569,'[1]17'!$C$22:$AI$926,30,0)</f>
        <v>0</v>
      </c>
      <c r="AL569" s="122">
        <f>VLOOKUP(C569,'[1]17'!$C$22:$AI$926,31,0)</f>
        <v>0</v>
      </c>
      <c r="AM569" s="122">
        <f>VLOOKUP(C569,'[1]17'!$C$22:$AI$926,32,0)</f>
        <v>0</v>
      </c>
      <c r="AN569" s="122">
        <f>VLOOKUP(C569,'[1]17'!$C$22:$AI$926,33,0)</f>
        <v>9.5989779999999997E-2</v>
      </c>
      <c r="AO569" s="122">
        <f t="shared" si="738"/>
        <v>0.12205914999999998</v>
      </c>
      <c r="AP569" s="122">
        <f t="shared" si="739"/>
        <v>0</v>
      </c>
      <c r="AQ569" s="122">
        <f t="shared" si="740"/>
        <v>0</v>
      </c>
      <c r="AR569" s="122">
        <f t="shared" si="741"/>
        <v>0</v>
      </c>
      <c r="AS569" s="122">
        <f t="shared" si="742"/>
        <v>0.12205914999999998</v>
      </c>
      <c r="AT569" s="122"/>
      <c r="AU569" s="122"/>
      <c r="AV569" s="122"/>
      <c r="AW569" s="122"/>
      <c r="AX569" s="122"/>
      <c r="AY569" s="122"/>
      <c r="AZ569" s="122"/>
      <c r="BA569" s="122"/>
      <c r="BB569" s="122"/>
      <c r="BC569" s="122"/>
    </row>
    <row r="570" spans="1:55" s="90" customFormat="1" ht="62.2" x14ac:dyDescent="0.3">
      <c r="A570" s="106" t="s">
        <v>1662</v>
      </c>
      <c r="B570" s="107" t="s">
        <v>1806</v>
      </c>
      <c r="C570" s="108" t="s">
        <v>1959</v>
      </c>
      <c r="D570" s="73">
        <v>0</v>
      </c>
      <c r="E570" s="73">
        <v>0</v>
      </c>
      <c r="F570" s="73">
        <v>0</v>
      </c>
      <c r="G570" s="73">
        <v>0</v>
      </c>
      <c r="H570" s="73">
        <v>0</v>
      </c>
      <c r="I570" s="73">
        <v>0</v>
      </c>
      <c r="J570" s="122"/>
      <c r="K570" s="122"/>
      <c r="L570" s="122"/>
      <c r="M570" s="122"/>
      <c r="N570" s="122"/>
      <c r="O570" s="122">
        <f t="shared" si="732"/>
        <v>0</v>
      </c>
      <c r="P570" s="122">
        <f t="shared" si="733"/>
        <v>0</v>
      </c>
      <c r="Q570" s="122">
        <f t="shared" si="734"/>
        <v>0</v>
      </c>
      <c r="R570" s="122">
        <f t="shared" si="735"/>
        <v>0</v>
      </c>
      <c r="S570" s="122">
        <f t="shared" si="736"/>
        <v>0</v>
      </c>
      <c r="T570" s="122"/>
      <c r="U570" s="122"/>
      <c r="V570" s="122"/>
      <c r="W570" s="122"/>
      <c r="X570" s="122"/>
      <c r="Y570" s="122"/>
      <c r="Z570" s="122"/>
      <c r="AA570" s="122"/>
      <c r="AB570" s="122"/>
      <c r="AC570" s="122"/>
      <c r="AD570" s="122">
        <v>0</v>
      </c>
      <c r="AE570" s="73">
        <f t="shared" si="737"/>
        <v>7.1824089999999993E-2</v>
      </c>
      <c r="AF570" s="73">
        <v>7.1824089999999993E-2</v>
      </c>
      <c r="AG570" s="73"/>
      <c r="AH570" s="73"/>
      <c r="AI570" s="73">
        <v>0</v>
      </c>
      <c r="AJ570" s="122"/>
      <c r="AK570" s="122"/>
      <c r="AL570" s="122"/>
      <c r="AM570" s="122"/>
      <c r="AN570" s="122"/>
      <c r="AO570" s="122">
        <f t="shared" si="738"/>
        <v>7.1824089999999993E-2</v>
      </c>
      <c r="AP570" s="122">
        <f t="shared" si="739"/>
        <v>7.1824089999999993E-2</v>
      </c>
      <c r="AQ570" s="122">
        <f t="shared" si="740"/>
        <v>0</v>
      </c>
      <c r="AR570" s="122">
        <f t="shared" si="741"/>
        <v>0</v>
      </c>
      <c r="AS570" s="122">
        <f t="shared" si="742"/>
        <v>0</v>
      </c>
      <c r="AT570" s="122"/>
      <c r="AU570" s="122"/>
      <c r="AV570" s="122"/>
      <c r="AW570" s="122"/>
      <c r="AX570" s="122"/>
      <c r="AY570" s="122"/>
      <c r="AZ570" s="122"/>
      <c r="BA570" s="122"/>
      <c r="BB570" s="122"/>
      <c r="BC570" s="122"/>
    </row>
    <row r="571" spans="1:55" s="90" customFormat="1" ht="30.05" x14ac:dyDescent="0.3">
      <c r="A571" s="103"/>
      <c r="B571" s="110" t="s">
        <v>124</v>
      </c>
      <c r="C571" s="105"/>
      <c r="D571" s="133">
        <f t="shared" ref="D571:BC571" si="743">SUM(D572:D575)</f>
        <v>88.363144799999986</v>
      </c>
      <c r="E571" s="133">
        <f t="shared" si="743"/>
        <v>11.36405712</v>
      </c>
      <c r="F571" s="133">
        <f t="shared" si="743"/>
        <v>0.36122047999999995</v>
      </c>
      <c r="G571" s="133">
        <f t="shared" si="743"/>
        <v>7.07023036</v>
      </c>
      <c r="H571" s="133">
        <f t="shared" si="743"/>
        <v>0</v>
      </c>
      <c r="I571" s="133">
        <f t="shared" si="743"/>
        <v>3.9326062799999999</v>
      </c>
      <c r="J571" s="133">
        <f t="shared" si="743"/>
        <v>1.7312171640000003</v>
      </c>
      <c r="K571" s="133">
        <f t="shared" si="743"/>
        <v>0</v>
      </c>
      <c r="L571" s="133">
        <f t="shared" si="743"/>
        <v>0</v>
      </c>
      <c r="M571" s="133">
        <f t="shared" si="743"/>
        <v>0</v>
      </c>
      <c r="N571" s="133">
        <f t="shared" si="743"/>
        <v>1.7312171640000003</v>
      </c>
      <c r="O571" s="133">
        <f t="shared" si="743"/>
        <v>9.6328399559999998</v>
      </c>
      <c r="P571" s="133">
        <f t="shared" si="743"/>
        <v>0.36122047999999995</v>
      </c>
      <c r="Q571" s="133">
        <f t="shared" si="743"/>
        <v>7.07023036</v>
      </c>
      <c r="R571" s="133">
        <f t="shared" si="743"/>
        <v>0</v>
      </c>
      <c r="S571" s="133">
        <f t="shared" si="743"/>
        <v>2.2013891159999996</v>
      </c>
      <c r="T571" s="133">
        <f t="shared" si="743"/>
        <v>0</v>
      </c>
      <c r="U571" s="133">
        <f t="shared" si="743"/>
        <v>0</v>
      </c>
      <c r="V571" s="133">
        <f t="shared" si="743"/>
        <v>0</v>
      </c>
      <c r="W571" s="133">
        <f t="shared" si="743"/>
        <v>0</v>
      </c>
      <c r="X571" s="133">
        <f t="shared" si="743"/>
        <v>0</v>
      </c>
      <c r="Y571" s="133">
        <f t="shared" si="743"/>
        <v>0</v>
      </c>
      <c r="Z571" s="133">
        <f t="shared" si="743"/>
        <v>0</v>
      </c>
      <c r="AA571" s="133">
        <f t="shared" si="743"/>
        <v>0</v>
      </c>
      <c r="AB571" s="133">
        <f t="shared" si="743"/>
        <v>0</v>
      </c>
      <c r="AC571" s="133">
        <f t="shared" si="743"/>
        <v>0</v>
      </c>
      <c r="AD571" s="133">
        <f t="shared" si="743"/>
        <v>74.493428399999985</v>
      </c>
      <c r="AE571" s="133">
        <f t="shared" si="743"/>
        <v>10.94301226</v>
      </c>
      <c r="AF571" s="133">
        <f t="shared" si="743"/>
        <v>0.30101707000000033</v>
      </c>
      <c r="AG571" s="133">
        <f t="shared" si="743"/>
        <v>7.3648232900000004</v>
      </c>
      <c r="AH571" s="133">
        <f t="shared" si="743"/>
        <v>0</v>
      </c>
      <c r="AI571" s="133">
        <f t="shared" si="743"/>
        <v>3.2771718999999999</v>
      </c>
      <c r="AJ571" s="133">
        <f t="shared" si="743"/>
        <v>1.4426809699999998</v>
      </c>
      <c r="AK571" s="133">
        <f t="shared" si="743"/>
        <v>0</v>
      </c>
      <c r="AL571" s="133">
        <f t="shared" si="743"/>
        <v>0</v>
      </c>
      <c r="AM571" s="133">
        <f t="shared" si="743"/>
        <v>0</v>
      </c>
      <c r="AN571" s="133">
        <f t="shared" si="743"/>
        <v>1.4426809700000001</v>
      </c>
      <c r="AO571" s="133">
        <f t="shared" si="743"/>
        <v>9.5003312900000001</v>
      </c>
      <c r="AP571" s="133">
        <f t="shared" si="743"/>
        <v>0.30101707000000033</v>
      </c>
      <c r="AQ571" s="133">
        <f t="shared" si="743"/>
        <v>7.3648232900000004</v>
      </c>
      <c r="AR571" s="133">
        <f t="shared" si="743"/>
        <v>0</v>
      </c>
      <c r="AS571" s="133">
        <f t="shared" si="743"/>
        <v>1.8344909299999999</v>
      </c>
      <c r="AT571" s="133">
        <f t="shared" si="743"/>
        <v>0</v>
      </c>
      <c r="AU571" s="133">
        <f t="shared" si="743"/>
        <v>0</v>
      </c>
      <c r="AV571" s="133">
        <f t="shared" si="743"/>
        <v>0</v>
      </c>
      <c r="AW571" s="133">
        <f t="shared" si="743"/>
        <v>0</v>
      </c>
      <c r="AX571" s="133">
        <f t="shared" si="743"/>
        <v>0</v>
      </c>
      <c r="AY571" s="133">
        <f t="shared" si="743"/>
        <v>0</v>
      </c>
      <c r="AZ571" s="133">
        <f t="shared" si="743"/>
        <v>0</v>
      </c>
      <c r="BA571" s="133">
        <f t="shared" si="743"/>
        <v>0</v>
      </c>
      <c r="BB571" s="133">
        <f t="shared" si="743"/>
        <v>0</v>
      </c>
      <c r="BC571" s="133">
        <f t="shared" si="743"/>
        <v>0</v>
      </c>
    </row>
    <row r="572" spans="1:55" s="90" customFormat="1" ht="62.2" x14ac:dyDescent="0.3">
      <c r="A572" s="106" t="s">
        <v>1662</v>
      </c>
      <c r="B572" s="107" t="s">
        <v>991</v>
      </c>
      <c r="C572" s="108" t="s">
        <v>1457</v>
      </c>
      <c r="D572" s="73">
        <v>1.9444127999999998</v>
      </c>
      <c r="E572" s="73">
        <v>8.6536175999999992E-2</v>
      </c>
      <c r="F572" s="73">
        <v>0</v>
      </c>
      <c r="G572" s="73">
        <v>0</v>
      </c>
      <c r="H572" s="73">
        <v>0</v>
      </c>
      <c r="I572" s="73">
        <v>8.6536175999999992E-2</v>
      </c>
      <c r="J572" s="122">
        <f>VLOOKUP(C572,'[1]17'!$C$22:$N$926,8,0)</f>
        <v>3.8095068000000003E-2</v>
      </c>
      <c r="K572" s="122">
        <f>VLOOKUP(C572,'[1]17'!$C$22:$N$926,9,0)</f>
        <v>0</v>
      </c>
      <c r="L572" s="122">
        <f>VLOOKUP(C572,'[1]17'!$C$22:$N$926,10,0)</f>
        <v>0</v>
      </c>
      <c r="M572" s="122">
        <f>VLOOKUP(C572,'[1]17'!$C$22:$N$926,11,0)</f>
        <v>0</v>
      </c>
      <c r="N572" s="122">
        <f>VLOOKUP(C572,'[1]17'!$C$22:$N$926,12,0)</f>
        <v>3.8095068000000003E-2</v>
      </c>
      <c r="O572" s="122">
        <f t="shared" ref="O572:O575" si="744">E572-J572</f>
        <v>4.844110799999999E-2</v>
      </c>
      <c r="P572" s="122">
        <f t="shared" ref="P572:P575" si="745">F572-K572</f>
        <v>0</v>
      </c>
      <c r="Q572" s="122">
        <f t="shared" ref="Q572:Q575" si="746">G572-L572</f>
        <v>0</v>
      </c>
      <c r="R572" s="122">
        <f t="shared" ref="R572:R575" si="747">H572-M572</f>
        <v>0</v>
      </c>
      <c r="S572" s="122">
        <f t="shared" ref="S572:S575" si="748">I572-N572</f>
        <v>4.844110799999999E-2</v>
      </c>
      <c r="T572" s="122"/>
      <c r="U572" s="122"/>
      <c r="V572" s="122"/>
      <c r="W572" s="122"/>
      <c r="X572" s="122"/>
      <c r="Y572" s="122"/>
      <c r="Z572" s="122"/>
      <c r="AA572" s="122"/>
      <c r="AB572" s="122"/>
      <c r="AC572" s="122"/>
      <c r="AD572" s="122">
        <v>1.7823784000000003</v>
      </c>
      <c r="AE572" s="73">
        <f t="shared" ref="AE572:AE575" si="749">AF572+AG572+AH572+AI572</f>
        <v>7.2113479999999994E-2</v>
      </c>
      <c r="AF572" s="73"/>
      <c r="AG572" s="73"/>
      <c r="AH572" s="73"/>
      <c r="AI572" s="73">
        <v>7.2113479999999994E-2</v>
      </c>
      <c r="AJ572" s="122">
        <f>VLOOKUP(C572,'[1]17'!$C$22:$AI$926,29,0)</f>
        <v>3.1745889999999999E-2</v>
      </c>
      <c r="AK572" s="122">
        <f>VLOOKUP(C572,'[1]17'!$C$22:$AI$926,30,0)</f>
        <v>0</v>
      </c>
      <c r="AL572" s="122">
        <f>VLOOKUP(C572,'[1]17'!$C$22:$AI$926,31,0)</f>
        <v>0</v>
      </c>
      <c r="AM572" s="122">
        <f>VLOOKUP(C572,'[1]17'!$C$22:$AI$926,32,0)</f>
        <v>0</v>
      </c>
      <c r="AN572" s="122">
        <f>VLOOKUP(C572,'[1]17'!$C$22:$AI$926,33,0)</f>
        <v>3.1745890000000006E-2</v>
      </c>
      <c r="AO572" s="122">
        <f t="shared" ref="AO572:AO575" si="750">AE572-AJ572</f>
        <v>4.0367589999999995E-2</v>
      </c>
      <c r="AP572" s="122">
        <f t="shared" ref="AP572:AP575" si="751">AF572-AK572</f>
        <v>0</v>
      </c>
      <c r="AQ572" s="122">
        <f t="shared" ref="AQ572:AQ575" si="752">AG572-AL572</f>
        <v>0</v>
      </c>
      <c r="AR572" s="122">
        <f t="shared" ref="AR572:AR575" si="753">AH572-AM572</f>
        <v>0</v>
      </c>
      <c r="AS572" s="122">
        <f t="shared" ref="AS572:AS575" si="754">AI572-AN572</f>
        <v>4.0367589999999988E-2</v>
      </c>
      <c r="AT572" s="122"/>
      <c r="AU572" s="122"/>
      <c r="AV572" s="122"/>
      <c r="AW572" s="122"/>
      <c r="AX572" s="122"/>
      <c r="AY572" s="122"/>
      <c r="AZ572" s="122"/>
      <c r="BA572" s="122"/>
      <c r="BB572" s="122"/>
      <c r="BC572" s="122"/>
    </row>
    <row r="573" spans="1:55" s="90" customFormat="1" ht="93.25" x14ac:dyDescent="0.3">
      <c r="A573" s="106" t="s">
        <v>1662</v>
      </c>
      <c r="B573" s="107" t="s">
        <v>647</v>
      </c>
      <c r="C573" s="108" t="s">
        <v>695</v>
      </c>
      <c r="D573" s="73">
        <v>76.959491999999997</v>
      </c>
      <c r="E573" s="73">
        <v>3.4250861279999998</v>
      </c>
      <c r="F573" s="73">
        <v>0</v>
      </c>
      <c r="G573" s="73">
        <v>0</v>
      </c>
      <c r="H573" s="73">
        <v>0</v>
      </c>
      <c r="I573" s="73">
        <v>3.4250861279999998</v>
      </c>
      <c r="J573" s="122">
        <f>VLOOKUP(C573,'[1]17'!$C$22:$N$926,8,0)</f>
        <v>1.5077959560000003</v>
      </c>
      <c r="K573" s="122">
        <f>VLOOKUP(C573,'[1]17'!$C$22:$N$926,9,0)</f>
        <v>0</v>
      </c>
      <c r="L573" s="122">
        <f>VLOOKUP(C573,'[1]17'!$C$22:$N$926,10,0)</f>
        <v>0</v>
      </c>
      <c r="M573" s="122">
        <f>VLOOKUP(C573,'[1]17'!$C$22:$N$926,11,0)</f>
        <v>0</v>
      </c>
      <c r="N573" s="122">
        <f>VLOOKUP(C573,'[1]17'!$C$22:$N$926,12,0)</f>
        <v>1.507795956</v>
      </c>
      <c r="O573" s="122">
        <f t="shared" si="744"/>
        <v>1.9172901719999995</v>
      </c>
      <c r="P573" s="122">
        <f t="shared" si="745"/>
        <v>0</v>
      </c>
      <c r="Q573" s="122">
        <f t="shared" si="746"/>
        <v>0</v>
      </c>
      <c r="R573" s="122">
        <f t="shared" si="747"/>
        <v>0</v>
      </c>
      <c r="S573" s="122">
        <f t="shared" si="748"/>
        <v>1.9172901719999997</v>
      </c>
      <c r="T573" s="122"/>
      <c r="U573" s="122"/>
      <c r="V573" s="122"/>
      <c r="W573" s="122"/>
      <c r="X573" s="122"/>
      <c r="Y573" s="122"/>
      <c r="Z573" s="122"/>
      <c r="AA573" s="122"/>
      <c r="AB573" s="122"/>
      <c r="AC573" s="122"/>
      <c r="AD573" s="122">
        <v>64.132909999999995</v>
      </c>
      <c r="AE573" s="73">
        <f t="shared" si="749"/>
        <v>2.85423844</v>
      </c>
      <c r="AF573" s="73"/>
      <c r="AG573" s="73"/>
      <c r="AH573" s="73"/>
      <c r="AI573" s="73">
        <v>2.85423844</v>
      </c>
      <c r="AJ573" s="122">
        <f>VLOOKUP(C573,'[1]17'!$C$22:$AI$926,29,0)</f>
        <v>1.2564966299999998</v>
      </c>
      <c r="AK573" s="122">
        <f>VLOOKUP(C573,'[1]17'!$C$22:$AI$926,30,0)</f>
        <v>0</v>
      </c>
      <c r="AL573" s="122">
        <f>VLOOKUP(C573,'[1]17'!$C$22:$AI$926,31,0)</f>
        <v>0</v>
      </c>
      <c r="AM573" s="122">
        <f>VLOOKUP(C573,'[1]17'!$C$22:$AI$926,32,0)</f>
        <v>0</v>
      </c>
      <c r="AN573" s="122">
        <f>VLOOKUP(C573,'[1]17'!$C$22:$AI$926,33,0)</f>
        <v>1.25649663</v>
      </c>
      <c r="AO573" s="122">
        <f t="shared" si="750"/>
        <v>1.5977418100000003</v>
      </c>
      <c r="AP573" s="122">
        <f t="shared" si="751"/>
        <v>0</v>
      </c>
      <c r="AQ573" s="122">
        <f t="shared" si="752"/>
        <v>0</v>
      </c>
      <c r="AR573" s="122">
        <f t="shared" si="753"/>
        <v>0</v>
      </c>
      <c r="AS573" s="122">
        <f t="shared" si="754"/>
        <v>1.59774181</v>
      </c>
      <c r="AT573" s="122"/>
      <c r="AU573" s="122"/>
      <c r="AV573" s="122"/>
      <c r="AW573" s="122"/>
      <c r="AX573" s="122"/>
      <c r="AY573" s="122"/>
      <c r="AZ573" s="122"/>
      <c r="BA573" s="122"/>
      <c r="BB573" s="122"/>
      <c r="BC573" s="122"/>
    </row>
    <row r="574" spans="1:55" s="90" customFormat="1" ht="46.65" x14ac:dyDescent="0.3">
      <c r="A574" s="106" t="s">
        <v>1662</v>
      </c>
      <c r="B574" s="107" t="s">
        <v>992</v>
      </c>
      <c r="C574" s="108" t="s">
        <v>1458</v>
      </c>
      <c r="D574" s="73">
        <v>1.2E-2</v>
      </c>
      <c r="E574" s="73">
        <v>5.3404799999999997E-4</v>
      </c>
      <c r="F574" s="73">
        <v>0</v>
      </c>
      <c r="G574" s="73">
        <v>0</v>
      </c>
      <c r="H574" s="73">
        <v>0</v>
      </c>
      <c r="I574" s="73">
        <v>5.3404799999999997E-4</v>
      </c>
      <c r="J574" s="122">
        <f>VLOOKUP(C574,'[1]17'!$C$22:$N$926,8,0)</f>
        <v>2.35116E-4</v>
      </c>
      <c r="K574" s="122">
        <f>VLOOKUP(C574,'[1]17'!$C$22:$N$926,9,0)</f>
        <v>0</v>
      </c>
      <c r="L574" s="122">
        <f>VLOOKUP(C574,'[1]17'!$C$22:$N$926,10,0)</f>
        <v>0</v>
      </c>
      <c r="M574" s="122">
        <f>VLOOKUP(C574,'[1]17'!$C$22:$N$926,11,0)</f>
        <v>0</v>
      </c>
      <c r="N574" s="122">
        <f>VLOOKUP(C574,'[1]17'!$C$22:$N$926,12,0)</f>
        <v>2.35116E-4</v>
      </c>
      <c r="O574" s="122">
        <f t="shared" si="744"/>
        <v>2.9893199999999996E-4</v>
      </c>
      <c r="P574" s="122">
        <f t="shared" si="745"/>
        <v>0</v>
      </c>
      <c r="Q574" s="122">
        <f t="shared" si="746"/>
        <v>0</v>
      </c>
      <c r="R574" s="122">
        <f t="shared" si="747"/>
        <v>0</v>
      </c>
      <c r="S574" s="122">
        <f t="shared" si="748"/>
        <v>2.9893199999999996E-4</v>
      </c>
      <c r="T574" s="122"/>
      <c r="U574" s="122"/>
      <c r="V574" s="122"/>
      <c r="W574" s="122"/>
      <c r="X574" s="122"/>
      <c r="Y574" s="122"/>
      <c r="Z574" s="122"/>
      <c r="AA574" s="122"/>
      <c r="AB574" s="122"/>
      <c r="AC574" s="122"/>
      <c r="AD574" s="122">
        <v>1.0999999999999999E-2</v>
      </c>
      <c r="AE574" s="73">
        <f t="shared" si="749"/>
        <v>4.4504000000000001E-4</v>
      </c>
      <c r="AF574" s="73"/>
      <c r="AG574" s="73"/>
      <c r="AH574" s="73"/>
      <c r="AI574" s="73">
        <v>4.4504000000000001E-4</v>
      </c>
      <c r="AJ574" s="122">
        <f>VLOOKUP(C574,'[1]17'!$C$22:$AI$926,29,0)</f>
        <v>1.9593E-4</v>
      </c>
      <c r="AK574" s="122">
        <f>VLOOKUP(C574,'[1]17'!$C$22:$AI$926,30,0)</f>
        <v>0</v>
      </c>
      <c r="AL574" s="122">
        <f>VLOOKUP(C574,'[1]17'!$C$22:$AI$926,31,0)</f>
        <v>0</v>
      </c>
      <c r="AM574" s="122">
        <f>VLOOKUP(C574,'[1]17'!$C$22:$AI$926,32,0)</f>
        <v>0</v>
      </c>
      <c r="AN574" s="122">
        <f>VLOOKUP(C574,'[1]17'!$C$22:$AI$926,33,0)</f>
        <v>1.9593E-4</v>
      </c>
      <c r="AO574" s="122">
        <f t="shared" si="750"/>
        <v>2.4910999999999998E-4</v>
      </c>
      <c r="AP574" s="122">
        <f t="shared" si="751"/>
        <v>0</v>
      </c>
      <c r="AQ574" s="122">
        <f t="shared" si="752"/>
        <v>0</v>
      </c>
      <c r="AR574" s="122">
        <f t="shared" si="753"/>
        <v>0</v>
      </c>
      <c r="AS574" s="122">
        <f t="shared" si="754"/>
        <v>2.4910999999999998E-4</v>
      </c>
      <c r="AT574" s="122"/>
      <c r="AU574" s="122"/>
      <c r="AV574" s="122"/>
      <c r="AW574" s="122"/>
      <c r="AX574" s="122"/>
      <c r="AY574" s="122"/>
      <c r="AZ574" s="122"/>
      <c r="BA574" s="122"/>
      <c r="BB574" s="122"/>
      <c r="BC574" s="122"/>
    </row>
    <row r="575" spans="1:55" s="90" customFormat="1" ht="46.65" x14ac:dyDescent="0.3">
      <c r="A575" s="106" t="s">
        <v>1662</v>
      </c>
      <c r="B575" s="107" t="s">
        <v>993</v>
      </c>
      <c r="C575" s="108" t="s">
        <v>1459</v>
      </c>
      <c r="D575" s="73">
        <v>9.4472400000000007</v>
      </c>
      <c r="E575" s="73">
        <v>7.8519007680000001</v>
      </c>
      <c r="F575" s="73">
        <v>0.36122047999999995</v>
      </c>
      <c r="G575" s="73">
        <v>7.07023036</v>
      </c>
      <c r="H575" s="73">
        <v>0</v>
      </c>
      <c r="I575" s="73">
        <v>0.42044992799999997</v>
      </c>
      <c r="J575" s="122">
        <f>VLOOKUP(C575,'[1]17'!$C$22:$N$926,8,0)</f>
        <v>0.18509102399999999</v>
      </c>
      <c r="K575" s="122">
        <f>VLOOKUP(C575,'[1]17'!$C$22:$N$926,9,0)</f>
        <v>0</v>
      </c>
      <c r="L575" s="122">
        <f>VLOOKUP(C575,'[1]17'!$C$22:$N$926,10,0)</f>
        <v>0</v>
      </c>
      <c r="M575" s="122">
        <f>VLOOKUP(C575,'[1]17'!$C$22:$N$926,11,0)</f>
        <v>0</v>
      </c>
      <c r="N575" s="122">
        <f>VLOOKUP(C575,'[1]17'!$C$22:$N$926,12,0)</f>
        <v>0.18509102400000002</v>
      </c>
      <c r="O575" s="122">
        <f t="shared" si="744"/>
        <v>7.666809744</v>
      </c>
      <c r="P575" s="122">
        <f t="shared" si="745"/>
        <v>0.36122047999999995</v>
      </c>
      <c r="Q575" s="122">
        <f t="shared" si="746"/>
        <v>7.07023036</v>
      </c>
      <c r="R575" s="122">
        <f t="shared" si="747"/>
        <v>0</v>
      </c>
      <c r="S575" s="122">
        <f t="shared" si="748"/>
        <v>0.23535890399999995</v>
      </c>
      <c r="T575" s="122"/>
      <c r="U575" s="122"/>
      <c r="V575" s="122"/>
      <c r="W575" s="122"/>
      <c r="X575" s="122"/>
      <c r="Y575" s="122"/>
      <c r="Z575" s="122"/>
      <c r="AA575" s="122"/>
      <c r="AB575" s="122"/>
      <c r="AC575" s="122"/>
      <c r="AD575" s="122">
        <v>8.5671399999999984</v>
      </c>
      <c r="AE575" s="73">
        <f t="shared" si="749"/>
        <v>8.0162153000000007</v>
      </c>
      <c r="AF575" s="73">
        <v>0.30101707000000033</v>
      </c>
      <c r="AG575" s="73">
        <v>7.3648232900000004</v>
      </c>
      <c r="AH575" s="73"/>
      <c r="AI575" s="73">
        <v>0.35037493999999997</v>
      </c>
      <c r="AJ575" s="122">
        <f>VLOOKUP(C575,'[1]17'!$C$22:$AI$926,29,0)</f>
        <v>0.15424251999999999</v>
      </c>
      <c r="AK575" s="122">
        <f>VLOOKUP(C575,'[1]17'!$C$22:$AI$926,30,0)</f>
        <v>0</v>
      </c>
      <c r="AL575" s="122">
        <f>VLOOKUP(C575,'[1]17'!$C$22:$AI$926,31,0)</f>
        <v>0</v>
      </c>
      <c r="AM575" s="122">
        <f>VLOOKUP(C575,'[1]17'!$C$22:$AI$926,32,0)</f>
        <v>0</v>
      </c>
      <c r="AN575" s="122">
        <f>VLOOKUP(C575,'[1]17'!$C$22:$AI$926,33,0)</f>
        <v>0.15424252000000002</v>
      </c>
      <c r="AO575" s="122">
        <f t="shared" si="750"/>
        <v>7.8619727800000003</v>
      </c>
      <c r="AP575" s="122">
        <f t="shared" si="751"/>
        <v>0.30101707000000033</v>
      </c>
      <c r="AQ575" s="122">
        <f t="shared" si="752"/>
        <v>7.3648232900000004</v>
      </c>
      <c r="AR575" s="122">
        <f t="shared" si="753"/>
        <v>0</v>
      </c>
      <c r="AS575" s="122">
        <f t="shared" si="754"/>
        <v>0.19613241999999995</v>
      </c>
      <c r="AT575" s="122"/>
      <c r="AU575" s="122"/>
      <c r="AV575" s="122"/>
      <c r="AW575" s="122"/>
      <c r="AX575" s="122"/>
      <c r="AY575" s="122"/>
      <c r="AZ575" s="122"/>
      <c r="BA575" s="122"/>
      <c r="BB575" s="122"/>
      <c r="BC575" s="122"/>
    </row>
    <row r="576" spans="1:55" s="90" customFormat="1" x14ac:dyDescent="0.3">
      <c r="A576" s="103"/>
      <c r="B576" s="110" t="s">
        <v>49</v>
      </c>
      <c r="C576" s="105"/>
      <c r="D576" s="133">
        <f t="shared" ref="D576:BC576" si="755">SUM(D577:D589)</f>
        <v>27.323643360000002</v>
      </c>
      <c r="E576" s="133">
        <f t="shared" si="755"/>
        <v>1.1615229059999999</v>
      </c>
      <c r="F576" s="133">
        <f t="shared" si="755"/>
        <v>0.17420786999999999</v>
      </c>
      <c r="G576" s="133">
        <f t="shared" si="755"/>
        <v>0.12902287199999998</v>
      </c>
      <c r="H576" s="133">
        <f t="shared" si="755"/>
        <v>0</v>
      </c>
      <c r="I576" s="133">
        <f t="shared" si="755"/>
        <v>0.85829216400000008</v>
      </c>
      <c r="J576" s="133">
        <f t="shared" si="755"/>
        <v>0.64208901399999996</v>
      </c>
      <c r="K576" s="133">
        <f t="shared" si="755"/>
        <v>6.3896410000000001E-2</v>
      </c>
      <c r="L576" s="133">
        <f t="shared" si="755"/>
        <v>0.12902287199999998</v>
      </c>
      <c r="M576" s="133">
        <f t="shared" si="755"/>
        <v>0</v>
      </c>
      <c r="N576" s="133">
        <f t="shared" si="755"/>
        <v>0.44916973199999993</v>
      </c>
      <c r="O576" s="133">
        <f t="shared" si="755"/>
        <v>0.5194338919999999</v>
      </c>
      <c r="P576" s="133">
        <f t="shared" si="755"/>
        <v>0.11031145999999999</v>
      </c>
      <c r="Q576" s="133">
        <f t="shared" si="755"/>
        <v>0</v>
      </c>
      <c r="R576" s="133">
        <f t="shared" si="755"/>
        <v>0</v>
      </c>
      <c r="S576" s="133">
        <f t="shared" si="755"/>
        <v>0.40912243199999998</v>
      </c>
      <c r="T576" s="133">
        <f t="shared" si="755"/>
        <v>0</v>
      </c>
      <c r="U576" s="133">
        <f t="shared" si="755"/>
        <v>0</v>
      </c>
      <c r="V576" s="133">
        <f t="shared" si="755"/>
        <v>0</v>
      </c>
      <c r="W576" s="133">
        <f t="shared" si="755"/>
        <v>0</v>
      </c>
      <c r="X576" s="133">
        <f t="shared" si="755"/>
        <v>0</v>
      </c>
      <c r="Y576" s="133">
        <f t="shared" si="755"/>
        <v>0</v>
      </c>
      <c r="Z576" s="133">
        <f t="shared" si="755"/>
        <v>0</v>
      </c>
      <c r="AA576" s="133">
        <f t="shared" si="755"/>
        <v>0</v>
      </c>
      <c r="AB576" s="133">
        <f t="shared" si="755"/>
        <v>0</v>
      </c>
      <c r="AC576" s="133">
        <f t="shared" si="755"/>
        <v>0</v>
      </c>
      <c r="AD576" s="133">
        <f t="shared" si="755"/>
        <v>23.870362860000004</v>
      </c>
      <c r="AE576" s="133">
        <f t="shared" si="755"/>
        <v>2.0445671500000002</v>
      </c>
      <c r="AF576" s="133">
        <f t="shared" si="755"/>
        <v>0.14517321999999999</v>
      </c>
      <c r="AG576" s="133">
        <f t="shared" si="755"/>
        <v>1.1841504600000001</v>
      </c>
      <c r="AH576" s="133">
        <f t="shared" si="755"/>
        <v>0</v>
      </c>
      <c r="AI576" s="133">
        <f t="shared" si="755"/>
        <v>0.7152434700000001</v>
      </c>
      <c r="AJ576" s="133">
        <f t="shared" si="755"/>
        <v>0.96334361000000013</v>
      </c>
      <c r="AK576" s="133">
        <f t="shared" si="755"/>
        <v>8.9085489999999989E-2</v>
      </c>
      <c r="AL576" s="133">
        <f t="shared" si="755"/>
        <v>0.49995001</v>
      </c>
      <c r="AM576" s="133">
        <f t="shared" si="755"/>
        <v>0</v>
      </c>
      <c r="AN576" s="133">
        <f t="shared" si="755"/>
        <v>0.37430811000000003</v>
      </c>
      <c r="AO576" s="133">
        <f t="shared" si="755"/>
        <v>1.0812235400000001</v>
      </c>
      <c r="AP576" s="133">
        <f t="shared" si="755"/>
        <v>5.6087730000000002E-2</v>
      </c>
      <c r="AQ576" s="133">
        <f t="shared" si="755"/>
        <v>0.68420045000000007</v>
      </c>
      <c r="AR576" s="133">
        <f t="shared" si="755"/>
        <v>0</v>
      </c>
      <c r="AS576" s="133">
        <f t="shared" si="755"/>
        <v>0.34093535999999997</v>
      </c>
      <c r="AT576" s="133">
        <f t="shared" si="755"/>
        <v>0</v>
      </c>
      <c r="AU576" s="133">
        <f t="shared" si="755"/>
        <v>0</v>
      </c>
      <c r="AV576" s="133">
        <f t="shared" si="755"/>
        <v>0</v>
      </c>
      <c r="AW576" s="133">
        <f t="shared" si="755"/>
        <v>0</v>
      </c>
      <c r="AX576" s="133">
        <f t="shared" si="755"/>
        <v>0</v>
      </c>
      <c r="AY576" s="133">
        <f t="shared" si="755"/>
        <v>0</v>
      </c>
      <c r="AZ576" s="133">
        <f t="shared" si="755"/>
        <v>0</v>
      </c>
      <c r="BA576" s="133">
        <f t="shared" si="755"/>
        <v>0</v>
      </c>
      <c r="BB576" s="133">
        <f t="shared" si="755"/>
        <v>0</v>
      </c>
      <c r="BC576" s="133">
        <f t="shared" si="755"/>
        <v>0</v>
      </c>
    </row>
    <row r="577" spans="1:55" s="90" customFormat="1" ht="62.2" x14ac:dyDescent="0.3">
      <c r="A577" s="106" t="s">
        <v>1662</v>
      </c>
      <c r="B577" s="107" t="s">
        <v>1807</v>
      </c>
      <c r="C577" s="108" t="s">
        <v>1460</v>
      </c>
      <c r="D577" s="73">
        <v>2.58945216</v>
      </c>
      <c r="E577" s="73">
        <v>0.11524369199999998</v>
      </c>
      <c r="F577" s="73">
        <v>0</v>
      </c>
      <c r="G577" s="73">
        <v>0</v>
      </c>
      <c r="H577" s="73">
        <v>0</v>
      </c>
      <c r="I577" s="73">
        <v>0.11524369199999998</v>
      </c>
      <c r="J577" s="122">
        <f>VLOOKUP(C577,'[1]17'!$C$22:$N$926,8,0)</f>
        <v>5.0732748000000001E-2</v>
      </c>
      <c r="K577" s="122">
        <f>VLOOKUP(C577,'[1]17'!$C$22:$N$926,9,0)</f>
        <v>0</v>
      </c>
      <c r="L577" s="122">
        <f>VLOOKUP(C577,'[1]17'!$C$22:$N$926,10,0)</f>
        <v>0</v>
      </c>
      <c r="M577" s="122">
        <f>VLOOKUP(C577,'[1]17'!$C$22:$N$926,11,0)</f>
        <v>0</v>
      </c>
      <c r="N577" s="122">
        <f>VLOOKUP(C577,'[1]17'!$C$22:$N$926,12,0)</f>
        <v>5.0732748000000001E-2</v>
      </c>
      <c r="O577" s="122">
        <f t="shared" ref="O577:O589" si="756">E577-J577</f>
        <v>6.4510943999999987E-2</v>
      </c>
      <c r="P577" s="122">
        <f t="shared" ref="P577:P589" si="757">F577-K577</f>
        <v>0</v>
      </c>
      <c r="Q577" s="122">
        <f t="shared" ref="Q577:Q589" si="758">G577-L577</f>
        <v>0</v>
      </c>
      <c r="R577" s="122">
        <f t="shared" ref="R577:R589" si="759">H577-M577</f>
        <v>0</v>
      </c>
      <c r="S577" s="122">
        <f t="shared" ref="S577:S589" si="760">I577-N577</f>
        <v>6.4510943999999987E-2</v>
      </c>
      <c r="T577" s="122"/>
      <c r="U577" s="122"/>
      <c r="V577" s="122"/>
      <c r="W577" s="122"/>
      <c r="X577" s="122"/>
      <c r="Y577" s="122"/>
      <c r="Z577" s="122"/>
      <c r="AA577" s="122"/>
      <c r="AB577" s="122"/>
      <c r="AC577" s="122"/>
      <c r="AD577" s="122">
        <v>2.3736644800000004</v>
      </c>
      <c r="AE577" s="73">
        <f t="shared" ref="AE577:AE589" si="761">AF577+AG577+AH577+AI577</f>
        <v>9.6036409999999989E-2</v>
      </c>
      <c r="AF577" s="73"/>
      <c r="AG577" s="73"/>
      <c r="AH577" s="73"/>
      <c r="AI577" s="73">
        <v>9.6036409999999989E-2</v>
      </c>
      <c r="AJ577" s="122">
        <f>VLOOKUP(C577,'[1]17'!$C$22:$AI$926,29,0)</f>
        <v>4.2277290000000002E-2</v>
      </c>
      <c r="AK577" s="122">
        <f>VLOOKUP(C577,'[1]17'!$C$22:$AI$926,30,0)</f>
        <v>0</v>
      </c>
      <c r="AL577" s="122">
        <f>VLOOKUP(C577,'[1]17'!$C$22:$AI$926,31,0)</f>
        <v>0</v>
      </c>
      <c r="AM577" s="122">
        <f>VLOOKUP(C577,'[1]17'!$C$22:$AI$926,32,0)</f>
        <v>0</v>
      </c>
      <c r="AN577" s="122">
        <f>VLOOKUP(C577,'[1]17'!$C$22:$AI$926,33,0)</f>
        <v>4.2277290000000002E-2</v>
      </c>
      <c r="AO577" s="122">
        <f t="shared" ref="AO577:AO589" si="762">AE577-AJ577</f>
        <v>5.3759119999999987E-2</v>
      </c>
      <c r="AP577" s="122">
        <f t="shared" ref="AP577:AP589" si="763">AF577-AK577</f>
        <v>0</v>
      </c>
      <c r="AQ577" s="122">
        <f t="shared" ref="AQ577:AQ589" si="764">AG577-AL577</f>
        <v>0</v>
      </c>
      <c r="AR577" s="122">
        <f t="shared" ref="AR577:AR589" si="765">AH577-AM577</f>
        <v>0</v>
      </c>
      <c r="AS577" s="122">
        <f t="shared" ref="AS577:AS589" si="766">AI577-AN577</f>
        <v>5.3759119999999987E-2</v>
      </c>
      <c r="AT577" s="122"/>
      <c r="AU577" s="122"/>
      <c r="AV577" s="122"/>
      <c r="AW577" s="122"/>
      <c r="AX577" s="122"/>
      <c r="AY577" s="122"/>
      <c r="AZ577" s="122"/>
      <c r="BA577" s="122"/>
      <c r="BB577" s="122"/>
      <c r="BC577" s="122"/>
    </row>
    <row r="578" spans="1:55" s="90" customFormat="1" ht="62.2" x14ac:dyDescent="0.3">
      <c r="A578" s="106" t="s">
        <v>1662</v>
      </c>
      <c r="B578" s="107" t="s">
        <v>648</v>
      </c>
      <c r="C578" s="108" t="s">
        <v>696</v>
      </c>
      <c r="D578" s="73">
        <v>0.27170399999999995</v>
      </c>
      <c r="E578" s="73">
        <v>1.2092184000000002E-2</v>
      </c>
      <c r="F578" s="73">
        <v>0</v>
      </c>
      <c r="G578" s="73">
        <v>0</v>
      </c>
      <c r="H578" s="73">
        <v>0</v>
      </c>
      <c r="I578" s="73">
        <v>1.2092184000000002E-2</v>
      </c>
      <c r="J578" s="122">
        <f>VLOOKUP(C578,'[1]17'!$C$22:$N$926,8,0)</f>
        <v>5.3232359999999994E-3</v>
      </c>
      <c r="K578" s="122">
        <f>VLOOKUP(C578,'[1]17'!$C$22:$N$926,9,0)</f>
        <v>0</v>
      </c>
      <c r="L578" s="122">
        <f>VLOOKUP(C578,'[1]17'!$C$22:$N$926,10,0)</f>
        <v>0</v>
      </c>
      <c r="M578" s="122">
        <f>VLOOKUP(C578,'[1]17'!$C$22:$N$926,11,0)</f>
        <v>0</v>
      </c>
      <c r="N578" s="122">
        <f>VLOOKUP(C578,'[1]17'!$C$22:$N$926,12,0)</f>
        <v>5.3232359999999994E-3</v>
      </c>
      <c r="O578" s="122">
        <f t="shared" si="756"/>
        <v>6.7689480000000029E-3</v>
      </c>
      <c r="P578" s="122">
        <f t="shared" si="757"/>
        <v>0</v>
      </c>
      <c r="Q578" s="122">
        <f t="shared" si="758"/>
        <v>0</v>
      </c>
      <c r="R578" s="122">
        <f t="shared" si="759"/>
        <v>0</v>
      </c>
      <c r="S578" s="122">
        <f t="shared" si="760"/>
        <v>6.7689480000000029E-3</v>
      </c>
      <c r="T578" s="122"/>
      <c r="U578" s="122"/>
      <c r="V578" s="122"/>
      <c r="W578" s="122"/>
      <c r="X578" s="122"/>
      <c r="Y578" s="122"/>
      <c r="Z578" s="122"/>
      <c r="AA578" s="122"/>
      <c r="AB578" s="122"/>
      <c r="AC578" s="122"/>
      <c r="AD578" s="122">
        <v>0.24021375</v>
      </c>
      <c r="AE578" s="73">
        <f t="shared" si="761"/>
        <v>1.0076820000000002E-2</v>
      </c>
      <c r="AF578" s="73"/>
      <c r="AG578" s="73"/>
      <c r="AH578" s="73"/>
      <c r="AI578" s="73">
        <v>1.0076820000000002E-2</v>
      </c>
      <c r="AJ578" s="122">
        <f>VLOOKUP(C578,'[1]17'!$C$22:$AI$926,29,0)</f>
        <v>4.4360299999999997E-3</v>
      </c>
      <c r="AK578" s="122">
        <f>VLOOKUP(C578,'[1]17'!$C$22:$AI$926,30,0)</f>
        <v>0</v>
      </c>
      <c r="AL578" s="122">
        <f>VLOOKUP(C578,'[1]17'!$C$22:$AI$926,31,0)</f>
        <v>0</v>
      </c>
      <c r="AM578" s="122">
        <f>VLOOKUP(C578,'[1]17'!$C$22:$AI$926,32,0)</f>
        <v>0</v>
      </c>
      <c r="AN578" s="122">
        <f>VLOOKUP(C578,'[1]17'!$C$22:$AI$926,33,0)</f>
        <v>4.4360299999999997E-3</v>
      </c>
      <c r="AO578" s="122">
        <f t="shared" si="762"/>
        <v>5.6407900000000023E-3</v>
      </c>
      <c r="AP578" s="122">
        <f t="shared" si="763"/>
        <v>0</v>
      </c>
      <c r="AQ578" s="122">
        <f t="shared" si="764"/>
        <v>0</v>
      </c>
      <c r="AR578" s="122">
        <f t="shared" si="765"/>
        <v>0</v>
      </c>
      <c r="AS578" s="122">
        <f t="shared" si="766"/>
        <v>5.6407900000000023E-3</v>
      </c>
      <c r="AT578" s="122"/>
      <c r="AU578" s="122"/>
      <c r="AV578" s="122"/>
      <c r="AW578" s="122"/>
      <c r="AX578" s="122"/>
      <c r="AY578" s="122"/>
      <c r="AZ578" s="122"/>
      <c r="BA578" s="122"/>
      <c r="BB578" s="122"/>
      <c r="BC578" s="122"/>
    </row>
    <row r="579" spans="1:55" s="90" customFormat="1" ht="62.2" x14ac:dyDescent="0.3">
      <c r="A579" s="106" t="s">
        <v>1662</v>
      </c>
      <c r="B579" s="107" t="s">
        <v>649</v>
      </c>
      <c r="C579" s="108" t="s">
        <v>697</v>
      </c>
      <c r="D579" s="73">
        <v>1.3032360000000001</v>
      </c>
      <c r="E579" s="73">
        <v>5.8000559999999993E-2</v>
      </c>
      <c r="F579" s="73">
        <v>0</v>
      </c>
      <c r="G579" s="73">
        <v>0</v>
      </c>
      <c r="H579" s="73">
        <v>0</v>
      </c>
      <c r="I579" s="73">
        <v>5.8000559999999993E-2</v>
      </c>
      <c r="J579" s="122">
        <f>VLOOKUP(C579,'[1]17'!$C$22:$N$926,8,0)</f>
        <v>2.5533072E-2</v>
      </c>
      <c r="K579" s="122">
        <f>VLOOKUP(C579,'[1]17'!$C$22:$N$926,9,0)</f>
        <v>0</v>
      </c>
      <c r="L579" s="122">
        <f>VLOOKUP(C579,'[1]17'!$C$22:$N$926,10,0)</f>
        <v>0</v>
      </c>
      <c r="M579" s="122">
        <f>VLOOKUP(C579,'[1]17'!$C$22:$N$926,11,0)</f>
        <v>0</v>
      </c>
      <c r="N579" s="122">
        <f>VLOOKUP(C579,'[1]17'!$C$22:$N$926,12,0)</f>
        <v>2.5533072E-2</v>
      </c>
      <c r="O579" s="122">
        <f t="shared" si="756"/>
        <v>3.2467487999999989E-2</v>
      </c>
      <c r="P579" s="122">
        <f t="shared" si="757"/>
        <v>0</v>
      </c>
      <c r="Q579" s="122">
        <f t="shared" si="758"/>
        <v>0</v>
      </c>
      <c r="R579" s="122">
        <f t="shared" si="759"/>
        <v>0</v>
      </c>
      <c r="S579" s="122">
        <f t="shared" si="760"/>
        <v>3.2467487999999989E-2</v>
      </c>
      <c r="T579" s="122"/>
      <c r="U579" s="122"/>
      <c r="V579" s="122"/>
      <c r="W579" s="122"/>
      <c r="X579" s="122"/>
      <c r="Y579" s="122"/>
      <c r="Z579" s="122"/>
      <c r="AA579" s="122"/>
      <c r="AB579" s="122"/>
      <c r="AC579" s="122"/>
      <c r="AD579" s="122">
        <v>1.1065385700000003</v>
      </c>
      <c r="AE579" s="73">
        <f t="shared" si="761"/>
        <v>4.8333799999999996E-2</v>
      </c>
      <c r="AF579" s="73"/>
      <c r="AG579" s="73"/>
      <c r="AH579" s="73"/>
      <c r="AI579" s="73">
        <v>4.8333799999999996E-2</v>
      </c>
      <c r="AJ579" s="122">
        <f>VLOOKUP(C579,'[1]17'!$C$22:$AI$926,29,0)</f>
        <v>2.1277560000000001E-2</v>
      </c>
      <c r="AK579" s="122">
        <f>VLOOKUP(C579,'[1]17'!$C$22:$AI$926,30,0)</f>
        <v>0</v>
      </c>
      <c r="AL579" s="122">
        <f>VLOOKUP(C579,'[1]17'!$C$22:$AI$926,31,0)</f>
        <v>0</v>
      </c>
      <c r="AM579" s="122">
        <f>VLOOKUP(C579,'[1]17'!$C$22:$AI$926,32,0)</f>
        <v>0</v>
      </c>
      <c r="AN579" s="122">
        <f>VLOOKUP(C579,'[1]17'!$C$22:$AI$926,33,0)</f>
        <v>2.1277560000000001E-2</v>
      </c>
      <c r="AO579" s="122">
        <f t="shared" si="762"/>
        <v>2.7056239999999995E-2</v>
      </c>
      <c r="AP579" s="122">
        <f t="shared" si="763"/>
        <v>0</v>
      </c>
      <c r="AQ579" s="122">
        <f t="shared" si="764"/>
        <v>0</v>
      </c>
      <c r="AR579" s="122">
        <f t="shared" si="765"/>
        <v>0</v>
      </c>
      <c r="AS579" s="122">
        <f t="shared" si="766"/>
        <v>2.7056239999999995E-2</v>
      </c>
      <c r="AT579" s="122"/>
      <c r="AU579" s="122"/>
      <c r="AV579" s="122"/>
      <c r="AW579" s="122"/>
      <c r="AX579" s="122"/>
      <c r="AY579" s="122"/>
      <c r="AZ579" s="122"/>
      <c r="BA579" s="122"/>
      <c r="BB579" s="122"/>
      <c r="BC579" s="122"/>
    </row>
    <row r="580" spans="1:55" s="90" customFormat="1" ht="62.2" x14ac:dyDescent="0.3">
      <c r="A580" s="106" t="s">
        <v>1662</v>
      </c>
      <c r="B580" s="107" t="s">
        <v>650</v>
      </c>
      <c r="C580" s="108" t="s">
        <v>698</v>
      </c>
      <c r="D580" s="73">
        <v>1.1348639999999999</v>
      </c>
      <c r="E580" s="73">
        <v>5.0507171999999996E-2</v>
      </c>
      <c r="F580" s="73">
        <v>0</v>
      </c>
      <c r="G580" s="73">
        <v>0</v>
      </c>
      <c r="H580" s="73">
        <v>0</v>
      </c>
      <c r="I580" s="73">
        <v>5.0507171999999996E-2</v>
      </c>
      <c r="J580" s="122">
        <f>VLOOKUP(C580,'[1]17'!$C$22:$N$926,8,0)</f>
        <v>2.2234331999999999E-2</v>
      </c>
      <c r="K580" s="122">
        <f>VLOOKUP(C580,'[1]17'!$C$22:$N$926,9,0)</f>
        <v>0</v>
      </c>
      <c r="L580" s="122">
        <f>VLOOKUP(C580,'[1]17'!$C$22:$N$926,10,0)</f>
        <v>0</v>
      </c>
      <c r="M580" s="122">
        <f>VLOOKUP(C580,'[1]17'!$C$22:$N$926,11,0)</f>
        <v>0</v>
      </c>
      <c r="N580" s="122">
        <f>VLOOKUP(C580,'[1]17'!$C$22:$N$926,12,0)</f>
        <v>2.2234331999999999E-2</v>
      </c>
      <c r="O580" s="122">
        <f t="shared" si="756"/>
        <v>2.8272839999999997E-2</v>
      </c>
      <c r="P580" s="122">
        <f t="shared" si="757"/>
        <v>0</v>
      </c>
      <c r="Q580" s="122">
        <f t="shared" si="758"/>
        <v>0</v>
      </c>
      <c r="R580" s="122">
        <f t="shared" si="759"/>
        <v>0</v>
      </c>
      <c r="S580" s="122">
        <f t="shared" si="760"/>
        <v>2.8272839999999997E-2</v>
      </c>
      <c r="T580" s="122"/>
      <c r="U580" s="122"/>
      <c r="V580" s="122"/>
      <c r="W580" s="122"/>
      <c r="X580" s="122"/>
      <c r="Y580" s="122"/>
      <c r="Z580" s="122"/>
      <c r="AA580" s="122"/>
      <c r="AB580" s="122"/>
      <c r="AC580" s="122"/>
      <c r="AD580" s="122">
        <v>0.96582981000000001</v>
      </c>
      <c r="AE580" s="73">
        <f t="shared" si="761"/>
        <v>4.2089309999999998E-2</v>
      </c>
      <c r="AF580" s="73"/>
      <c r="AG580" s="73"/>
      <c r="AH580" s="73"/>
      <c r="AI580" s="73">
        <v>4.2089309999999998E-2</v>
      </c>
      <c r="AJ580" s="122">
        <f>VLOOKUP(C580,'[1]17'!$C$22:$AI$926,29,0)</f>
        <v>1.8528610000000001E-2</v>
      </c>
      <c r="AK580" s="122">
        <f>VLOOKUP(C580,'[1]17'!$C$22:$AI$926,30,0)</f>
        <v>0</v>
      </c>
      <c r="AL580" s="122">
        <f>VLOOKUP(C580,'[1]17'!$C$22:$AI$926,31,0)</f>
        <v>0</v>
      </c>
      <c r="AM580" s="122">
        <f>VLOOKUP(C580,'[1]17'!$C$22:$AI$926,32,0)</f>
        <v>0</v>
      </c>
      <c r="AN580" s="122">
        <f>VLOOKUP(C580,'[1]17'!$C$22:$AI$926,33,0)</f>
        <v>1.8528610000000001E-2</v>
      </c>
      <c r="AO580" s="122">
        <f t="shared" si="762"/>
        <v>2.3560699999999997E-2</v>
      </c>
      <c r="AP580" s="122">
        <f t="shared" si="763"/>
        <v>0</v>
      </c>
      <c r="AQ580" s="122">
        <f t="shared" si="764"/>
        <v>0</v>
      </c>
      <c r="AR580" s="122">
        <f t="shared" si="765"/>
        <v>0</v>
      </c>
      <c r="AS580" s="122">
        <f t="shared" si="766"/>
        <v>2.3560699999999997E-2</v>
      </c>
      <c r="AT580" s="122"/>
      <c r="AU580" s="122"/>
      <c r="AV580" s="122"/>
      <c r="AW580" s="122"/>
      <c r="AX580" s="122"/>
      <c r="AY580" s="122"/>
      <c r="AZ580" s="122"/>
      <c r="BA580" s="122"/>
      <c r="BB580" s="122"/>
      <c r="BC580" s="122"/>
    </row>
    <row r="581" spans="1:55" s="90" customFormat="1" ht="62.2" x14ac:dyDescent="0.3">
      <c r="A581" s="106" t="s">
        <v>1662</v>
      </c>
      <c r="B581" s="107" t="s">
        <v>651</v>
      </c>
      <c r="C581" s="108" t="s">
        <v>699</v>
      </c>
      <c r="D581" s="73">
        <v>1.721184</v>
      </c>
      <c r="E581" s="73">
        <v>7.6601399999999986E-2</v>
      </c>
      <c r="F581" s="73">
        <v>0</v>
      </c>
      <c r="G581" s="73">
        <v>0</v>
      </c>
      <c r="H581" s="73">
        <v>0</v>
      </c>
      <c r="I581" s="73">
        <v>7.6601399999999986E-2</v>
      </c>
      <c r="J581" s="122">
        <f>VLOOKUP(C581,'[1]17'!$C$22:$N$926,8,0)</f>
        <v>3.3721559999999998E-2</v>
      </c>
      <c r="K581" s="122">
        <f>VLOOKUP(C581,'[1]17'!$C$22:$N$926,9,0)</f>
        <v>0</v>
      </c>
      <c r="L581" s="122">
        <f>VLOOKUP(C581,'[1]17'!$C$22:$N$926,10,0)</f>
        <v>0</v>
      </c>
      <c r="M581" s="122">
        <f>VLOOKUP(C581,'[1]17'!$C$22:$N$926,11,0)</f>
        <v>0</v>
      </c>
      <c r="N581" s="122">
        <f>VLOOKUP(C581,'[1]17'!$C$22:$N$926,12,0)</f>
        <v>3.3721559999999998E-2</v>
      </c>
      <c r="O581" s="122">
        <f t="shared" si="756"/>
        <v>4.2879839999999989E-2</v>
      </c>
      <c r="P581" s="122">
        <f t="shared" si="757"/>
        <v>0</v>
      </c>
      <c r="Q581" s="122">
        <f t="shared" si="758"/>
        <v>0</v>
      </c>
      <c r="R581" s="122">
        <f t="shared" si="759"/>
        <v>0</v>
      </c>
      <c r="S581" s="122">
        <f t="shared" si="760"/>
        <v>4.2879839999999989E-2</v>
      </c>
      <c r="T581" s="122"/>
      <c r="U581" s="122"/>
      <c r="V581" s="122"/>
      <c r="W581" s="122"/>
      <c r="X581" s="122"/>
      <c r="Y581" s="122"/>
      <c r="Z581" s="122"/>
      <c r="AA581" s="122"/>
      <c r="AB581" s="122"/>
      <c r="AC581" s="122"/>
      <c r="AD581" s="122">
        <v>1.4583002600000003</v>
      </c>
      <c r="AE581" s="73">
        <f t="shared" si="761"/>
        <v>6.3834499999999988E-2</v>
      </c>
      <c r="AF581" s="73"/>
      <c r="AG581" s="73"/>
      <c r="AH581" s="73"/>
      <c r="AI581" s="73">
        <v>6.3834499999999988E-2</v>
      </c>
      <c r="AJ581" s="122">
        <f>VLOOKUP(C581,'[1]17'!$C$22:$AI$926,29,0)</f>
        <v>2.8101299999999999E-2</v>
      </c>
      <c r="AK581" s="122">
        <f>VLOOKUP(C581,'[1]17'!$C$22:$AI$926,30,0)</f>
        <v>0</v>
      </c>
      <c r="AL581" s="122">
        <f>VLOOKUP(C581,'[1]17'!$C$22:$AI$926,31,0)</f>
        <v>0</v>
      </c>
      <c r="AM581" s="122">
        <f>VLOOKUP(C581,'[1]17'!$C$22:$AI$926,32,0)</f>
        <v>0</v>
      </c>
      <c r="AN581" s="122">
        <f>VLOOKUP(C581,'[1]17'!$C$22:$AI$926,33,0)</f>
        <v>2.8101299999999999E-2</v>
      </c>
      <c r="AO581" s="122">
        <f t="shared" si="762"/>
        <v>3.5733199999999993E-2</v>
      </c>
      <c r="AP581" s="122">
        <f t="shared" si="763"/>
        <v>0</v>
      </c>
      <c r="AQ581" s="122">
        <f t="shared" si="764"/>
        <v>0</v>
      </c>
      <c r="AR581" s="122">
        <f t="shared" si="765"/>
        <v>0</v>
      </c>
      <c r="AS581" s="122">
        <f t="shared" si="766"/>
        <v>3.5733199999999993E-2</v>
      </c>
      <c r="AT581" s="122"/>
      <c r="AU581" s="122"/>
      <c r="AV581" s="122"/>
      <c r="AW581" s="122"/>
      <c r="AX581" s="122"/>
      <c r="AY581" s="122"/>
      <c r="AZ581" s="122"/>
      <c r="BA581" s="122"/>
      <c r="BB581" s="122"/>
      <c r="BC581" s="122"/>
    </row>
    <row r="582" spans="1:55" s="90" customFormat="1" ht="62.2" x14ac:dyDescent="0.3">
      <c r="A582" s="106" t="s">
        <v>1662</v>
      </c>
      <c r="B582" s="107" t="s">
        <v>994</v>
      </c>
      <c r="C582" s="108" t="s">
        <v>700</v>
      </c>
      <c r="D582" s="73">
        <v>0.19397999999999999</v>
      </c>
      <c r="E582" s="73">
        <v>3.3477371999999998E-2</v>
      </c>
      <c r="F582" s="73">
        <v>0</v>
      </c>
      <c r="G582" s="73">
        <v>0</v>
      </c>
      <c r="H582" s="73">
        <v>0</v>
      </c>
      <c r="I582" s="73">
        <v>3.3477371999999998E-2</v>
      </c>
      <c r="J582" s="122">
        <f>VLOOKUP(C582,'[1]17'!$C$22:$N$926,8,0)</f>
        <v>3.8004599999999994E-3</v>
      </c>
      <c r="K582" s="122">
        <f>VLOOKUP(C582,'[1]17'!$C$22:$N$926,9,0)</f>
        <v>0</v>
      </c>
      <c r="L582" s="122">
        <f>VLOOKUP(C582,'[1]17'!$C$22:$N$926,10,0)</f>
        <v>0</v>
      </c>
      <c r="M582" s="122">
        <f>VLOOKUP(C582,'[1]17'!$C$22:$N$926,11,0)</f>
        <v>0</v>
      </c>
      <c r="N582" s="122">
        <f>VLOOKUP(C582,'[1]17'!$C$22:$N$926,12,0)</f>
        <v>3.8004599999999994E-3</v>
      </c>
      <c r="O582" s="122">
        <f t="shared" si="756"/>
        <v>2.9676912E-2</v>
      </c>
      <c r="P582" s="122">
        <f t="shared" si="757"/>
        <v>0</v>
      </c>
      <c r="Q582" s="122">
        <f t="shared" si="758"/>
        <v>0</v>
      </c>
      <c r="R582" s="122">
        <f t="shared" si="759"/>
        <v>0</v>
      </c>
      <c r="S582" s="122">
        <f t="shared" si="760"/>
        <v>2.9676912E-2</v>
      </c>
      <c r="T582" s="122"/>
      <c r="U582" s="122"/>
      <c r="V582" s="122"/>
      <c r="W582" s="122"/>
      <c r="X582" s="122"/>
      <c r="Y582" s="122"/>
      <c r="Z582" s="122"/>
      <c r="AA582" s="122"/>
      <c r="AB582" s="122"/>
      <c r="AC582" s="122"/>
      <c r="AD582" s="122">
        <v>0.14738692000000003</v>
      </c>
      <c r="AE582" s="73">
        <f t="shared" si="761"/>
        <v>0.71235116000000009</v>
      </c>
      <c r="AF582" s="73"/>
      <c r="AG582" s="73">
        <v>0.68445335000000007</v>
      </c>
      <c r="AH582" s="73"/>
      <c r="AI582" s="73">
        <v>2.7897809999999999E-2</v>
      </c>
      <c r="AJ582" s="122">
        <f>VLOOKUP(C582,'[1]17'!$C$22:$AI$926,29,0)</f>
        <v>0.50311706</v>
      </c>
      <c r="AK582" s="122">
        <f>VLOOKUP(C582,'[1]17'!$C$22:$AI$926,30,0)</f>
        <v>0</v>
      </c>
      <c r="AL582" s="122">
        <f>VLOOKUP(C582,'[1]17'!$C$22:$AI$926,31,0)</f>
        <v>0.49995001</v>
      </c>
      <c r="AM582" s="122">
        <f>VLOOKUP(C582,'[1]17'!$C$22:$AI$926,32,0)</f>
        <v>0</v>
      </c>
      <c r="AN582" s="122">
        <f>VLOOKUP(C582,'[1]17'!$C$22:$AI$926,33,0)</f>
        <v>3.1670499999999998E-3</v>
      </c>
      <c r="AO582" s="122">
        <f t="shared" si="762"/>
        <v>0.20923410000000009</v>
      </c>
      <c r="AP582" s="122">
        <f t="shared" si="763"/>
        <v>0</v>
      </c>
      <c r="AQ582" s="122">
        <f t="shared" si="764"/>
        <v>0.18450334000000007</v>
      </c>
      <c r="AR582" s="122">
        <f t="shared" si="765"/>
        <v>0</v>
      </c>
      <c r="AS582" s="122">
        <f t="shared" si="766"/>
        <v>2.4730759999999997E-2</v>
      </c>
      <c r="AT582" s="122"/>
      <c r="AU582" s="122"/>
      <c r="AV582" s="122"/>
      <c r="AW582" s="122"/>
      <c r="AX582" s="122"/>
      <c r="AY582" s="122"/>
      <c r="AZ582" s="122"/>
      <c r="BA582" s="122"/>
      <c r="BB582" s="122"/>
      <c r="BC582" s="122"/>
    </row>
    <row r="583" spans="1:55" s="90" customFormat="1" ht="62.2" x14ac:dyDescent="0.3">
      <c r="A583" s="106" t="s">
        <v>1662</v>
      </c>
      <c r="B583" s="107" t="s">
        <v>653</v>
      </c>
      <c r="C583" s="108" t="s">
        <v>702</v>
      </c>
      <c r="D583" s="73">
        <v>0.99358799999999992</v>
      </c>
      <c r="E583" s="73">
        <v>0.15453116</v>
      </c>
      <c r="F583" s="73">
        <v>0.11031145999999999</v>
      </c>
      <c r="G583" s="73">
        <v>0</v>
      </c>
      <c r="H583" s="73">
        <v>0</v>
      </c>
      <c r="I583" s="73">
        <v>4.4219700000000001E-2</v>
      </c>
      <c r="J583" s="122">
        <f>VLOOKUP(C583,'[1]17'!$C$22:$N$926,8,0)</f>
        <v>1.9466435999999997E-2</v>
      </c>
      <c r="K583" s="122">
        <f>VLOOKUP(C583,'[1]17'!$C$22:$N$926,9,0)</f>
        <v>0</v>
      </c>
      <c r="L583" s="122">
        <f>VLOOKUP(C583,'[1]17'!$C$22:$N$926,10,0)</f>
        <v>0</v>
      </c>
      <c r="M583" s="122">
        <f>VLOOKUP(C583,'[1]17'!$C$22:$N$926,11,0)</f>
        <v>0</v>
      </c>
      <c r="N583" s="122">
        <f>VLOOKUP(C583,'[1]17'!$C$22:$N$926,12,0)</f>
        <v>1.9466436E-2</v>
      </c>
      <c r="O583" s="122">
        <f t="shared" si="756"/>
        <v>0.135064724</v>
      </c>
      <c r="P583" s="122">
        <f t="shared" si="757"/>
        <v>0.11031145999999999</v>
      </c>
      <c r="Q583" s="122">
        <f t="shared" si="758"/>
        <v>0</v>
      </c>
      <c r="R583" s="122">
        <f t="shared" si="759"/>
        <v>0</v>
      </c>
      <c r="S583" s="122">
        <f t="shared" si="760"/>
        <v>2.4753264000000001E-2</v>
      </c>
      <c r="T583" s="122"/>
      <c r="U583" s="122"/>
      <c r="V583" s="122"/>
      <c r="W583" s="122"/>
      <c r="X583" s="122"/>
      <c r="Y583" s="122"/>
      <c r="Z583" s="122"/>
      <c r="AA583" s="122"/>
      <c r="AB583" s="122"/>
      <c r="AC583" s="122"/>
      <c r="AD583" s="122">
        <v>0.91078900000000007</v>
      </c>
      <c r="AE583" s="73">
        <f t="shared" si="761"/>
        <v>0.12877595999999999</v>
      </c>
      <c r="AF583" s="73">
        <v>9.1926209999999994E-2</v>
      </c>
      <c r="AG583" s="73"/>
      <c r="AH583" s="73"/>
      <c r="AI583" s="73">
        <v>3.6849750000000001E-2</v>
      </c>
      <c r="AJ583" s="122">
        <f>VLOOKUP(C583,'[1]17'!$C$22:$AI$926,29,0)</f>
        <v>5.2060509999999997E-2</v>
      </c>
      <c r="AK583" s="122">
        <f>VLOOKUP(C583,'[1]17'!$C$22:$AI$926,30,0)</f>
        <v>3.5838479999999992E-2</v>
      </c>
      <c r="AL583" s="122">
        <f>VLOOKUP(C583,'[1]17'!$C$22:$AI$926,31,0)</f>
        <v>0</v>
      </c>
      <c r="AM583" s="122">
        <f>VLOOKUP(C583,'[1]17'!$C$22:$AI$926,32,0)</f>
        <v>0</v>
      </c>
      <c r="AN583" s="122">
        <f>VLOOKUP(C583,'[1]17'!$C$22:$AI$926,33,0)</f>
        <v>1.6222030000000002E-2</v>
      </c>
      <c r="AO583" s="122">
        <f t="shared" si="762"/>
        <v>7.6715449999999991E-2</v>
      </c>
      <c r="AP583" s="122">
        <f t="shared" si="763"/>
        <v>5.6087730000000002E-2</v>
      </c>
      <c r="AQ583" s="122">
        <f t="shared" si="764"/>
        <v>0</v>
      </c>
      <c r="AR583" s="122">
        <f t="shared" si="765"/>
        <v>0</v>
      </c>
      <c r="AS583" s="122">
        <f t="shared" si="766"/>
        <v>2.0627719999999999E-2</v>
      </c>
      <c r="AT583" s="122"/>
      <c r="AU583" s="122"/>
      <c r="AV583" s="122"/>
      <c r="AW583" s="122"/>
      <c r="AX583" s="122"/>
      <c r="AY583" s="122"/>
      <c r="AZ583" s="122"/>
      <c r="BA583" s="122"/>
      <c r="BB583" s="122"/>
      <c r="BC583" s="122"/>
    </row>
    <row r="584" spans="1:55" s="90" customFormat="1" ht="46.65" x14ac:dyDescent="0.3">
      <c r="A584" s="106" t="s">
        <v>1662</v>
      </c>
      <c r="B584" s="107" t="s">
        <v>995</v>
      </c>
      <c r="C584" s="108" t="s">
        <v>703</v>
      </c>
      <c r="D584" s="73">
        <v>0.525312</v>
      </c>
      <c r="E584" s="73">
        <v>2.3379023999999998E-2</v>
      </c>
      <c r="F584" s="73">
        <v>0</v>
      </c>
      <c r="G584" s="73">
        <v>0</v>
      </c>
      <c r="H584" s="73">
        <v>0</v>
      </c>
      <c r="I584" s="73">
        <v>2.3379023999999998E-2</v>
      </c>
      <c r="J584" s="122">
        <f>VLOOKUP(C584,'[1]17'!$C$22:$N$926,8,0)</f>
        <v>1.0291943999999999E-2</v>
      </c>
      <c r="K584" s="122">
        <f>VLOOKUP(C584,'[1]17'!$C$22:$N$926,9,0)</f>
        <v>0</v>
      </c>
      <c r="L584" s="122">
        <f>VLOOKUP(C584,'[1]17'!$C$22:$N$926,10,0)</f>
        <v>0</v>
      </c>
      <c r="M584" s="122">
        <f>VLOOKUP(C584,'[1]17'!$C$22:$N$926,11,0)</f>
        <v>0</v>
      </c>
      <c r="N584" s="122">
        <f>VLOOKUP(C584,'[1]17'!$C$22:$N$926,12,0)</f>
        <v>1.0291943999999999E-2</v>
      </c>
      <c r="O584" s="122">
        <f t="shared" si="756"/>
        <v>1.3087079999999999E-2</v>
      </c>
      <c r="P584" s="122">
        <f t="shared" si="757"/>
        <v>0</v>
      </c>
      <c r="Q584" s="122">
        <f t="shared" si="758"/>
        <v>0</v>
      </c>
      <c r="R584" s="122">
        <f t="shared" si="759"/>
        <v>0</v>
      </c>
      <c r="S584" s="122">
        <f t="shared" si="760"/>
        <v>1.3087079999999999E-2</v>
      </c>
      <c r="T584" s="122"/>
      <c r="U584" s="122"/>
      <c r="V584" s="122"/>
      <c r="W584" s="122"/>
      <c r="X584" s="122"/>
      <c r="Y584" s="122"/>
      <c r="Z584" s="122"/>
      <c r="AA584" s="122"/>
      <c r="AB584" s="122"/>
      <c r="AC584" s="122"/>
      <c r="AD584" s="122">
        <v>0.41391230000000001</v>
      </c>
      <c r="AE584" s="73">
        <f t="shared" si="761"/>
        <v>0.51917963</v>
      </c>
      <c r="AF584" s="73"/>
      <c r="AG584" s="73">
        <v>0.49969711</v>
      </c>
      <c r="AH584" s="73"/>
      <c r="AI584" s="73">
        <v>1.948252E-2</v>
      </c>
      <c r="AJ584" s="122">
        <f>VLOOKUP(C584,'[1]17'!$C$22:$AI$926,29,0)</f>
        <v>8.5766200000000001E-3</v>
      </c>
      <c r="AK584" s="122">
        <f>VLOOKUP(C584,'[1]17'!$C$22:$AI$926,30,0)</f>
        <v>0</v>
      </c>
      <c r="AL584" s="122">
        <f>VLOOKUP(C584,'[1]17'!$C$22:$AI$926,31,0)</f>
        <v>0</v>
      </c>
      <c r="AM584" s="122">
        <f>VLOOKUP(C584,'[1]17'!$C$22:$AI$926,32,0)</f>
        <v>0</v>
      </c>
      <c r="AN584" s="122">
        <f>VLOOKUP(C584,'[1]17'!$C$22:$AI$926,33,0)</f>
        <v>8.5766200000000001E-3</v>
      </c>
      <c r="AO584" s="122">
        <f t="shared" si="762"/>
        <v>0.51060300999999997</v>
      </c>
      <c r="AP584" s="122">
        <f t="shared" si="763"/>
        <v>0</v>
      </c>
      <c r="AQ584" s="122">
        <f t="shared" si="764"/>
        <v>0.49969711</v>
      </c>
      <c r="AR584" s="122">
        <f t="shared" si="765"/>
        <v>0</v>
      </c>
      <c r="AS584" s="122">
        <f t="shared" si="766"/>
        <v>1.09059E-2</v>
      </c>
      <c r="AT584" s="122"/>
      <c r="AU584" s="122"/>
      <c r="AV584" s="122"/>
      <c r="AW584" s="122"/>
      <c r="AX584" s="122"/>
      <c r="AY584" s="122"/>
      <c r="AZ584" s="122"/>
      <c r="BA584" s="122"/>
      <c r="BB584" s="122"/>
      <c r="BC584" s="122"/>
    </row>
    <row r="585" spans="1:55" s="90" customFormat="1" ht="46.65" x14ac:dyDescent="0.3">
      <c r="A585" s="106" t="s">
        <v>1662</v>
      </c>
      <c r="B585" s="107" t="s">
        <v>654</v>
      </c>
      <c r="C585" s="108" t="s">
        <v>704</v>
      </c>
      <c r="D585" s="73">
        <v>6.4048799999999995</v>
      </c>
      <c r="E585" s="73">
        <v>0.285049512</v>
      </c>
      <c r="F585" s="73">
        <v>0</v>
      </c>
      <c r="G585" s="73">
        <v>0</v>
      </c>
      <c r="H585" s="73">
        <v>0</v>
      </c>
      <c r="I585" s="73">
        <v>0.285049512</v>
      </c>
      <c r="J585" s="122">
        <f>VLOOKUP(C585,'[1]17'!$C$22:$N$926,8,0)</f>
        <v>0.12548486399999997</v>
      </c>
      <c r="K585" s="122">
        <f>VLOOKUP(C585,'[1]17'!$C$22:$N$926,9,0)</f>
        <v>0</v>
      </c>
      <c r="L585" s="122">
        <f>VLOOKUP(C585,'[1]17'!$C$22:$N$926,10,0)</f>
        <v>0</v>
      </c>
      <c r="M585" s="122">
        <f>VLOOKUP(C585,'[1]17'!$C$22:$N$926,11,0)</f>
        <v>0</v>
      </c>
      <c r="N585" s="122">
        <f>VLOOKUP(C585,'[1]17'!$C$22:$N$926,12,0)</f>
        <v>0.12548486399999997</v>
      </c>
      <c r="O585" s="122">
        <f t="shared" si="756"/>
        <v>0.15956464800000003</v>
      </c>
      <c r="P585" s="122">
        <f t="shared" si="757"/>
        <v>0</v>
      </c>
      <c r="Q585" s="122">
        <f t="shared" si="758"/>
        <v>0</v>
      </c>
      <c r="R585" s="122">
        <f t="shared" si="759"/>
        <v>0</v>
      </c>
      <c r="S585" s="122">
        <f t="shared" si="760"/>
        <v>0.15956464800000003</v>
      </c>
      <c r="T585" s="122"/>
      <c r="U585" s="122"/>
      <c r="V585" s="122"/>
      <c r="W585" s="122"/>
      <c r="X585" s="122"/>
      <c r="Y585" s="122"/>
      <c r="Z585" s="122"/>
      <c r="AA585" s="122"/>
      <c r="AB585" s="122"/>
      <c r="AC585" s="122"/>
      <c r="AD585" s="122">
        <v>5.3728081700000008</v>
      </c>
      <c r="AE585" s="73">
        <f t="shared" si="761"/>
        <v>0.23754126</v>
      </c>
      <c r="AF585" s="73"/>
      <c r="AG585" s="73"/>
      <c r="AH585" s="73"/>
      <c r="AI585" s="73">
        <v>0.23754126</v>
      </c>
      <c r="AJ585" s="122">
        <f>VLOOKUP(C585,'[1]17'!$C$22:$AI$926,29,0)</f>
        <v>0.10457071999999999</v>
      </c>
      <c r="AK585" s="122">
        <f>VLOOKUP(C585,'[1]17'!$C$22:$AI$926,30,0)</f>
        <v>0</v>
      </c>
      <c r="AL585" s="122">
        <f>VLOOKUP(C585,'[1]17'!$C$22:$AI$926,31,0)</f>
        <v>0</v>
      </c>
      <c r="AM585" s="122">
        <f>VLOOKUP(C585,'[1]17'!$C$22:$AI$926,32,0)</f>
        <v>0</v>
      </c>
      <c r="AN585" s="122">
        <f>VLOOKUP(C585,'[1]17'!$C$22:$AI$926,33,0)</f>
        <v>0.10457071999999999</v>
      </c>
      <c r="AO585" s="122">
        <f t="shared" si="762"/>
        <v>0.13297054000000003</v>
      </c>
      <c r="AP585" s="122">
        <f t="shared" si="763"/>
        <v>0</v>
      </c>
      <c r="AQ585" s="122">
        <f t="shared" si="764"/>
        <v>0</v>
      </c>
      <c r="AR585" s="122">
        <f t="shared" si="765"/>
        <v>0</v>
      </c>
      <c r="AS585" s="122">
        <f t="shared" si="766"/>
        <v>0.13297054000000003</v>
      </c>
      <c r="AT585" s="122"/>
      <c r="AU585" s="122"/>
      <c r="AV585" s="122"/>
      <c r="AW585" s="122"/>
      <c r="AX585" s="122"/>
      <c r="AY585" s="122"/>
      <c r="AZ585" s="122"/>
      <c r="BA585" s="122"/>
      <c r="BB585" s="122"/>
      <c r="BC585" s="122"/>
    </row>
    <row r="586" spans="1:55" s="90" customFormat="1" ht="93.25" x14ac:dyDescent="0.3">
      <c r="A586" s="106" t="s">
        <v>1662</v>
      </c>
      <c r="B586" s="107" t="s">
        <v>996</v>
      </c>
      <c r="C586" s="108" t="s">
        <v>1461</v>
      </c>
      <c r="D586" s="73">
        <v>4.3975439999999999</v>
      </c>
      <c r="E586" s="73">
        <v>0</v>
      </c>
      <c r="F586" s="73">
        <v>0</v>
      </c>
      <c r="G586" s="73">
        <v>0</v>
      </c>
      <c r="H586" s="73">
        <v>0</v>
      </c>
      <c r="I586" s="73">
        <v>0</v>
      </c>
      <c r="J586" s="122">
        <f>VLOOKUP(C586,'[1]17'!$C$22:$N$926,8,0)</f>
        <v>0</v>
      </c>
      <c r="K586" s="122">
        <f>VLOOKUP(C586,'[1]17'!$C$22:$N$926,9,0)</f>
        <v>0</v>
      </c>
      <c r="L586" s="122">
        <f>VLOOKUP(C586,'[1]17'!$C$22:$N$926,10,0)</f>
        <v>0</v>
      </c>
      <c r="M586" s="122">
        <f>VLOOKUP(C586,'[1]17'!$C$22:$N$926,11,0)</f>
        <v>0</v>
      </c>
      <c r="N586" s="122">
        <f>VLOOKUP(C586,'[1]17'!$C$22:$N$926,12,0)</f>
        <v>0</v>
      </c>
      <c r="O586" s="122">
        <f t="shared" si="756"/>
        <v>0</v>
      </c>
      <c r="P586" s="122">
        <f t="shared" si="757"/>
        <v>0</v>
      </c>
      <c r="Q586" s="122">
        <f t="shared" si="758"/>
        <v>0</v>
      </c>
      <c r="R586" s="122">
        <f t="shared" si="759"/>
        <v>0</v>
      </c>
      <c r="S586" s="122">
        <f t="shared" si="760"/>
        <v>0</v>
      </c>
      <c r="T586" s="122"/>
      <c r="U586" s="122"/>
      <c r="V586" s="122"/>
      <c r="W586" s="122"/>
      <c r="X586" s="122"/>
      <c r="Y586" s="122"/>
      <c r="Z586" s="122"/>
      <c r="AA586" s="122"/>
      <c r="AB586" s="122"/>
      <c r="AC586" s="122"/>
      <c r="AD586" s="122">
        <v>4.0310820000000005</v>
      </c>
      <c r="AE586" s="73">
        <f t="shared" si="761"/>
        <v>0</v>
      </c>
      <c r="AF586" s="73"/>
      <c r="AG586" s="73"/>
      <c r="AH586" s="73"/>
      <c r="AI586" s="73">
        <v>0</v>
      </c>
      <c r="AJ586" s="122">
        <f>VLOOKUP(C586,'[1]17'!$C$22:$AI$926,29,0)</f>
        <v>0</v>
      </c>
      <c r="AK586" s="122">
        <f>VLOOKUP(C586,'[1]17'!$C$22:$AI$926,30,0)</f>
        <v>0</v>
      </c>
      <c r="AL586" s="122">
        <f>VLOOKUP(C586,'[1]17'!$C$22:$AI$926,31,0)</f>
        <v>0</v>
      </c>
      <c r="AM586" s="122">
        <f>VLOOKUP(C586,'[1]17'!$C$22:$AI$926,32,0)</f>
        <v>0</v>
      </c>
      <c r="AN586" s="122">
        <f>VLOOKUP(C586,'[1]17'!$C$22:$AI$926,33,0)</f>
        <v>0</v>
      </c>
      <c r="AO586" s="122">
        <f t="shared" si="762"/>
        <v>0</v>
      </c>
      <c r="AP586" s="122">
        <f t="shared" si="763"/>
        <v>0</v>
      </c>
      <c r="AQ586" s="122">
        <f t="shared" si="764"/>
        <v>0</v>
      </c>
      <c r="AR586" s="122">
        <f t="shared" si="765"/>
        <v>0</v>
      </c>
      <c r="AS586" s="122">
        <f t="shared" si="766"/>
        <v>0</v>
      </c>
      <c r="AT586" s="122"/>
      <c r="AU586" s="122"/>
      <c r="AV586" s="122"/>
      <c r="AW586" s="122"/>
      <c r="AX586" s="122"/>
      <c r="AY586" s="122"/>
      <c r="AZ586" s="122"/>
      <c r="BA586" s="122"/>
      <c r="BB586" s="122"/>
      <c r="BC586" s="122"/>
    </row>
    <row r="587" spans="1:55" s="90" customFormat="1" ht="77.7" x14ac:dyDescent="0.3">
      <c r="A587" s="106" t="s">
        <v>1662</v>
      </c>
      <c r="B587" s="107" t="s">
        <v>1808</v>
      </c>
      <c r="C587" s="108" t="s">
        <v>1462</v>
      </c>
      <c r="D587" s="73">
        <v>4.1990592000000007</v>
      </c>
      <c r="E587" s="73">
        <v>0</v>
      </c>
      <c r="F587" s="73">
        <v>0</v>
      </c>
      <c r="G587" s="73">
        <v>0</v>
      </c>
      <c r="H587" s="73">
        <v>0</v>
      </c>
      <c r="I587" s="73">
        <v>0</v>
      </c>
      <c r="J587" s="122">
        <f>VLOOKUP(C587,'[1]17'!$C$22:$N$926,8,0)</f>
        <v>8.2268256000000012E-2</v>
      </c>
      <c r="K587" s="122">
        <f>VLOOKUP(C587,'[1]17'!$C$22:$N$926,9,0)</f>
        <v>0</v>
      </c>
      <c r="L587" s="122">
        <f>VLOOKUP(C587,'[1]17'!$C$22:$N$926,10,0)</f>
        <v>0</v>
      </c>
      <c r="M587" s="122">
        <f>VLOOKUP(C587,'[1]17'!$C$22:$N$926,11,0)</f>
        <v>0</v>
      </c>
      <c r="N587" s="122">
        <f>VLOOKUP(C587,'[1]17'!$C$22:$N$926,12,0)</f>
        <v>8.2268255999999998E-2</v>
      </c>
      <c r="O587" s="122">
        <f t="shared" si="756"/>
        <v>-8.2268256000000012E-2</v>
      </c>
      <c r="P587" s="122">
        <f t="shared" si="757"/>
        <v>0</v>
      </c>
      <c r="Q587" s="122">
        <f t="shared" si="758"/>
        <v>0</v>
      </c>
      <c r="R587" s="122">
        <f t="shared" si="759"/>
        <v>0</v>
      </c>
      <c r="S587" s="122">
        <f t="shared" si="760"/>
        <v>-8.2268255999999998E-2</v>
      </c>
      <c r="T587" s="122"/>
      <c r="U587" s="122"/>
      <c r="V587" s="122"/>
      <c r="W587" s="122"/>
      <c r="X587" s="122"/>
      <c r="Y587" s="122"/>
      <c r="Z587" s="122"/>
      <c r="AA587" s="122"/>
      <c r="AB587" s="122"/>
      <c r="AC587" s="122"/>
      <c r="AD587" s="122">
        <v>3.8491376000000006</v>
      </c>
      <c r="AE587" s="73">
        <f t="shared" si="761"/>
        <v>0</v>
      </c>
      <c r="AF587" s="73"/>
      <c r="AG587" s="73"/>
      <c r="AH587" s="73"/>
      <c r="AI587" s="73">
        <v>0</v>
      </c>
      <c r="AJ587" s="122">
        <f>VLOOKUP(C587,'[1]17'!$C$22:$AI$926,29,0)</f>
        <v>6.8556880000000001E-2</v>
      </c>
      <c r="AK587" s="122">
        <f>VLOOKUP(C587,'[1]17'!$C$22:$AI$926,30,0)</f>
        <v>0</v>
      </c>
      <c r="AL587" s="122">
        <f>VLOOKUP(C587,'[1]17'!$C$22:$AI$926,31,0)</f>
        <v>0</v>
      </c>
      <c r="AM587" s="122">
        <f>VLOOKUP(C587,'[1]17'!$C$22:$AI$926,32,0)</f>
        <v>0</v>
      </c>
      <c r="AN587" s="122">
        <f>VLOOKUP(C587,'[1]17'!$C$22:$AI$926,33,0)</f>
        <v>6.8556880000000001E-2</v>
      </c>
      <c r="AO587" s="122">
        <f t="shared" si="762"/>
        <v>-6.8556880000000001E-2</v>
      </c>
      <c r="AP587" s="122">
        <f t="shared" si="763"/>
        <v>0</v>
      </c>
      <c r="AQ587" s="122">
        <f t="shared" si="764"/>
        <v>0</v>
      </c>
      <c r="AR587" s="122">
        <f t="shared" si="765"/>
        <v>0</v>
      </c>
      <c r="AS587" s="122">
        <f t="shared" si="766"/>
        <v>-6.8556880000000001E-2</v>
      </c>
      <c r="AT587" s="122"/>
      <c r="AU587" s="122"/>
      <c r="AV587" s="122"/>
      <c r="AW587" s="122"/>
      <c r="AX587" s="122"/>
      <c r="AY587" s="122"/>
      <c r="AZ587" s="122"/>
      <c r="BA587" s="122"/>
      <c r="BB587" s="122"/>
      <c r="BC587" s="122"/>
    </row>
    <row r="588" spans="1:55" s="90" customFormat="1" ht="93.25" x14ac:dyDescent="0.3">
      <c r="A588" s="106" t="s">
        <v>1662</v>
      </c>
      <c r="B588" s="107" t="s">
        <v>997</v>
      </c>
      <c r="C588" s="108" t="s">
        <v>1463</v>
      </c>
      <c r="D588" s="73">
        <v>3.5888399999999998</v>
      </c>
      <c r="E588" s="73">
        <v>0.22361795800000001</v>
      </c>
      <c r="F588" s="73">
        <v>6.3896410000000001E-2</v>
      </c>
      <c r="G588" s="73">
        <v>0</v>
      </c>
      <c r="H588" s="73">
        <v>0</v>
      </c>
      <c r="I588" s="73">
        <v>0.15972154800000002</v>
      </c>
      <c r="J588" s="122">
        <f>VLOOKUP(C588,'[1]17'!$C$22:$N$926,8,0)</f>
        <v>0.13420923400000001</v>
      </c>
      <c r="K588" s="122">
        <f>VLOOKUP(C588,'[1]17'!$C$22:$N$926,9,0)</f>
        <v>6.3896410000000001E-2</v>
      </c>
      <c r="L588" s="122">
        <f>VLOOKUP(C588,'[1]17'!$C$22:$N$926,10,0)</f>
        <v>0</v>
      </c>
      <c r="M588" s="122">
        <f>VLOOKUP(C588,'[1]17'!$C$22:$N$926,11,0)</f>
        <v>0</v>
      </c>
      <c r="N588" s="122">
        <f>VLOOKUP(C588,'[1]17'!$C$22:$N$926,12,0)</f>
        <v>7.0312823999999996E-2</v>
      </c>
      <c r="O588" s="122">
        <f t="shared" si="756"/>
        <v>8.9408723999999995E-2</v>
      </c>
      <c r="P588" s="122">
        <f t="shared" si="757"/>
        <v>0</v>
      </c>
      <c r="Q588" s="122">
        <f t="shared" si="758"/>
        <v>0</v>
      </c>
      <c r="R588" s="122">
        <f t="shared" si="759"/>
        <v>0</v>
      </c>
      <c r="S588" s="122">
        <f t="shared" si="760"/>
        <v>8.9408724000000023E-2</v>
      </c>
      <c r="T588" s="122"/>
      <c r="U588" s="122"/>
      <c r="V588" s="122"/>
      <c r="W588" s="122"/>
      <c r="X588" s="122"/>
      <c r="Y588" s="122"/>
      <c r="Z588" s="122"/>
      <c r="AA588" s="122"/>
      <c r="AB588" s="122"/>
      <c r="AC588" s="122"/>
      <c r="AD588" s="122">
        <v>3.0006999999999997</v>
      </c>
      <c r="AE588" s="73">
        <f t="shared" si="761"/>
        <v>0.18634829999999999</v>
      </c>
      <c r="AF588" s="73">
        <v>5.3247009999999984E-2</v>
      </c>
      <c r="AG588" s="73"/>
      <c r="AH588" s="73"/>
      <c r="AI588" s="73">
        <v>0.13310129000000001</v>
      </c>
      <c r="AJ588" s="122">
        <f>VLOOKUP(C588,'[1]17'!$C$22:$AI$926,29,0)</f>
        <v>0.11184103000000001</v>
      </c>
      <c r="AK588" s="122">
        <f>VLOOKUP(C588,'[1]17'!$C$22:$AI$926,30,0)</f>
        <v>5.3247010000000004E-2</v>
      </c>
      <c r="AL588" s="122">
        <f>VLOOKUP(C588,'[1]17'!$C$22:$AI$926,31,0)</f>
        <v>0</v>
      </c>
      <c r="AM588" s="122">
        <f>VLOOKUP(C588,'[1]17'!$C$22:$AI$926,32,0)</f>
        <v>0</v>
      </c>
      <c r="AN588" s="122">
        <f>VLOOKUP(C588,'[1]17'!$C$22:$AI$926,33,0)</f>
        <v>5.8594020000000004E-2</v>
      </c>
      <c r="AO588" s="122">
        <f t="shared" si="762"/>
        <v>7.4507269999999987E-2</v>
      </c>
      <c r="AP588" s="122">
        <f t="shared" si="763"/>
        <v>0</v>
      </c>
      <c r="AQ588" s="122">
        <f t="shared" si="764"/>
        <v>0</v>
      </c>
      <c r="AR588" s="122">
        <f t="shared" si="765"/>
        <v>0</v>
      </c>
      <c r="AS588" s="122">
        <f t="shared" si="766"/>
        <v>7.4507270000000014E-2</v>
      </c>
      <c r="AT588" s="122"/>
      <c r="AU588" s="122"/>
      <c r="AV588" s="122"/>
      <c r="AW588" s="122"/>
      <c r="AX588" s="122"/>
      <c r="AY588" s="122"/>
      <c r="AZ588" s="122"/>
      <c r="BA588" s="122"/>
      <c r="BB588" s="122"/>
      <c r="BC588" s="122"/>
    </row>
    <row r="589" spans="1:55" s="90" customFormat="1" ht="62.2" x14ac:dyDescent="0.3">
      <c r="A589" s="106" t="s">
        <v>1662</v>
      </c>
      <c r="B589" s="107" t="s">
        <v>652</v>
      </c>
      <c r="C589" s="108" t="s">
        <v>701</v>
      </c>
      <c r="D589" s="73">
        <v>0</v>
      </c>
      <c r="E589" s="73">
        <v>0.12902287199999998</v>
      </c>
      <c r="F589" s="73">
        <v>0</v>
      </c>
      <c r="G589" s="73">
        <v>0.12902287199999998</v>
      </c>
      <c r="H589" s="73">
        <v>0</v>
      </c>
      <c r="I589" s="73">
        <v>0</v>
      </c>
      <c r="J589" s="122">
        <f>VLOOKUP(C589,'[1]17'!$C$22:$N$926,8,0)</f>
        <v>0.12902287199999998</v>
      </c>
      <c r="K589" s="122">
        <f>VLOOKUP(C589,'[1]17'!$C$22:$N$926,9,0)</f>
        <v>0</v>
      </c>
      <c r="L589" s="122">
        <f>VLOOKUP(C589,'[1]17'!$C$22:$N$926,10,0)</f>
        <v>0.12902287199999998</v>
      </c>
      <c r="M589" s="122">
        <f>VLOOKUP(C589,'[1]17'!$C$22:$N$926,11,0)</f>
        <v>0</v>
      </c>
      <c r="N589" s="122">
        <f>VLOOKUP(C589,'[1]17'!$C$22:$N$926,12,0)</f>
        <v>0</v>
      </c>
      <c r="O589" s="122">
        <f t="shared" si="756"/>
        <v>0</v>
      </c>
      <c r="P589" s="122">
        <f t="shared" si="757"/>
        <v>0</v>
      </c>
      <c r="Q589" s="122">
        <f t="shared" si="758"/>
        <v>0</v>
      </c>
      <c r="R589" s="122">
        <f t="shared" si="759"/>
        <v>0</v>
      </c>
      <c r="S589" s="122">
        <f t="shared" si="760"/>
        <v>0</v>
      </c>
      <c r="T589" s="122"/>
      <c r="U589" s="122"/>
      <c r="V589" s="122"/>
      <c r="W589" s="122"/>
      <c r="X589" s="122"/>
      <c r="Y589" s="122"/>
      <c r="Z589" s="122"/>
      <c r="AA589" s="122"/>
      <c r="AB589" s="122"/>
      <c r="AC589" s="122"/>
      <c r="AD589" s="122">
        <v>0</v>
      </c>
      <c r="AE589" s="73">
        <f t="shared" si="761"/>
        <v>0</v>
      </c>
      <c r="AF589" s="73"/>
      <c r="AG589" s="73"/>
      <c r="AH589" s="73"/>
      <c r="AI589" s="73">
        <v>0</v>
      </c>
      <c r="AJ589" s="122">
        <f>VLOOKUP(C589,'[1]17'!$C$22:$AI$926,29,0)</f>
        <v>0</v>
      </c>
      <c r="AK589" s="122">
        <f>VLOOKUP(C589,'[1]17'!$C$22:$AI$926,30,0)</f>
        <v>0</v>
      </c>
      <c r="AL589" s="122">
        <f>VLOOKUP(C589,'[1]17'!$C$22:$AI$926,31,0)</f>
        <v>0</v>
      </c>
      <c r="AM589" s="122">
        <f>VLOOKUP(C589,'[1]17'!$C$22:$AI$926,32,0)</f>
        <v>0</v>
      </c>
      <c r="AN589" s="122">
        <f>VLOOKUP(C589,'[1]17'!$C$22:$AI$926,33,0)</f>
        <v>0</v>
      </c>
      <c r="AO589" s="122">
        <f t="shared" si="762"/>
        <v>0</v>
      </c>
      <c r="AP589" s="122">
        <f t="shared" si="763"/>
        <v>0</v>
      </c>
      <c r="AQ589" s="122">
        <f t="shared" si="764"/>
        <v>0</v>
      </c>
      <c r="AR589" s="122">
        <f t="shared" si="765"/>
        <v>0</v>
      </c>
      <c r="AS589" s="122">
        <f t="shared" si="766"/>
        <v>0</v>
      </c>
      <c r="AT589" s="122"/>
      <c r="AU589" s="122"/>
      <c r="AV589" s="122"/>
      <c r="AW589" s="122"/>
      <c r="AX589" s="122"/>
      <c r="AY589" s="122"/>
      <c r="AZ589" s="122"/>
      <c r="BA589" s="122"/>
      <c r="BB589" s="122"/>
      <c r="BC589" s="122"/>
    </row>
    <row r="590" spans="1:55" s="90" customFormat="1" ht="30.05" x14ac:dyDescent="0.3">
      <c r="A590" s="103"/>
      <c r="B590" s="110" t="s">
        <v>50</v>
      </c>
      <c r="C590" s="105"/>
      <c r="D590" s="133">
        <f t="shared" ref="D590:BC590" si="767">SUM(D591:D595)</f>
        <v>12.893935200000001</v>
      </c>
      <c r="E590" s="133">
        <f t="shared" si="767"/>
        <v>11.796619554000001</v>
      </c>
      <c r="F590" s="133">
        <f t="shared" si="767"/>
        <v>0.24237196999999999</v>
      </c>
      <c r="G590" s="133">
        <f t="shared" si="767"/>
        <v>11.19544174</v>
      </c>
      <c r="H590" s="133">
        <f t="shared" si="767"/>
        <v>0</v>
      </c>
      <c r="I590" s="133">
        <f t="shared" si="767"/>
        <v>0.35880584400000004</v>
      </c>
      <c r="J590" s="133">
        <f t="shared" si="767"/>
        <v>11.646807462000002</v>
      </c>
      <c r="K590" s="133">
        <f t="shared" si="767"/>
        <v>0.24237196999999999</v>
      </c>
      <c r="L590" s="133">
        <f t="shared" si="767"/>
        <v>11.19544174</v>
      </c>
      <c r="M590" s="133">
        <f t="shared" si="767"/>
        <v>0</v>
      </c>
      <c r="N590" s="133">
        <f t="shared" si="767"/>
        <v>0.20899375199999998</v>
      </c>
      <c r="O590" s="133">
        <f t="shared" si="767"/>
        <v>0.14981209200000001</v>
      </c>
      <c r="P590" s="133">
        <f t="shared" si="767"/>
        <v>0</v>
      </c>
      <c r="Q590" s="133">
        <f t="shared" si="767"/>
        <v>0</v>
      </c>
      <c r="R590" s="133">
        <f t="shared" si="767"/>
        <v>0</v>
      </c>
      <c r="S590" s="133">
        <f t="shared" si="767"/>
        <v>0.14981209200000001</v>
      </c>
      <c r="T590" s="133">
        <f t="shared" si="767"/>
        <v>0</v>
      </c>
      <c r="U590" s="133">
        <f t="shared" si="767"/>
        <v>0</v>
      </c>
      <c r="V590" s="133">
        <f t="shared" si="767"/>
        <v>0</v>
      </c>
      <c r="W590" s="133">
        <f t="shared" si="767"/>
        <v>0</v>
      </c>
      <c r="X590" s="133">
        <f t="shared" si="767"/>
        <v>0</v>
      </c>
      <c r="Y590" s="133">
        <f t="shared" si="767"/>
        <v>0</v>
      </c>
      <c r="Z590" s="133">
        <f t="shared" si="767"/>
        <v>0</v>
      </c>
      <c r="AA590" s="133">
        <f t="shared" si="767"/>
        <v>0</v>
      </c>
      <c r="AB590" s="133">
        <f t="shared" si="767"/>
        <v>0</v>
      </c>
      <c r="AC590" s="133">
        <f t="shared" si="767"/>
        <v>0</v>
      </c>
      <c r="AD590" s="133">
        <f t="shared" si="767"/>
        <v>13.964269600000002</v>
      </c>
      <c r="AE590" s="133">
        <f t="shared" si="767"/>
        <v>0.29900487000000003</v>
      </c>
      <c r="AF590" s="133">
        <f t="shared" si="767"/>
        <v>0</v>
      </c>
      <c r="AG590" s="133">
        <f t="shared" si="767"/>
        <v>0</v>
      </c>
      <c r="AH590" s="133">
        <f t="shared" si="767"/>
        <v>0</v>
      </c>
      <c r="AI590" s="133">
        <f t="shared" si="767"/>
        <v>0.29900487000000003</v>
      </c>
      <c r="AJ590" s="133">
        <f t="shared" si="767"/>
        <v>0.17416145999999905</v>
      </c>
      <c r="AK590" s="133">
        <f t="shared" si="767"/>
        <v>0</v>
      </c>
      <c r="AL590" s="133">
        <f t="shared" si="767"/>
        <v>0</v>
      </c>
      <c r="AM590" s="133">
        <f t="shared" si="767"/>
        <v>0</v>
      </c>
      <c r="AN590" s="133">
        <f t="shared" si="767"/>
        <v>0.17416145999999999</v>
      </c>
      <c r="AO590" s="133">
        <f t="shared" si="767"/>
        <v>0.12484341000000099</v>
      </c>
      <c r="AP590" s="133">
        <f t="shared" si="767"/>
        <v>0</v>
      </c>
      <c r="AQ590" s="133">
        <f t="shared" si="767"/>
        <v>0</v>
      </c>
      <c r="AR590" s="133">
        <f t="shared" si="767"/>
        <v>0</v>
      </c>
      <c r="AS590" s="133">
        <f t="shared" si="767"/>
        <v>0.12484341000000003</v>
      </c>
      <c r="AT590" s="133">
        <f t="shared" si="767"/>
        <v>0</v>
      </c>
      <c r="AU590" s="133">
        <f t="shared" si="767"/>
        <v>0</v>
      </c>
      <c r="AV590" s="133">
        <f t="shared" si="767"/>
        <v>0</v>
      </c>
      <c r="AW590" s="133">
        <f t="shared" si="767"/>
        <v>0</v>
      </c>
      <c r="AX590" s="133">
        <f t="shared" si="767"/>
        <v>0</v>
      </c>
      <c r="AY590" s="133">
        <f t="shared" si="767"/>
        <v>0</v>
      </c>
      <c r="AZ590" s="133">
        <f t="shared" si="767"/>
        <v>0</v>
      </c>
      <c r="BA590" s="133">
        <f t="shared" si="767"/>
        <v>0</v>
      </c>
      <c r="BB590" s="133">
        <f t="shared" si="767"/>
        <v>0</v>
      </c>
      <c r="BC590" s="133">
        <f t="shared" si="767"/>
        <v>0</v>
      </c>
    </row>
    <row r="591" spans="1:55" s="90" customFormat="1" ht="62.2" x14ac:dyDescent="0.3">
      <c r="A591" s="106" t="s">
        <v>1662</v>
      </c>
      <c r="B591" s="107" t="s">
        <v>655</v>
      </c>
      <c r="C591" s="108" t="s">
        <v>705</v>
      </c>
      <c r="D591" s="73">
        <v>1.9471392000000001</v>
      </c>
      <c r="E591" s="73">
        <v>0</v>
      </c>
      <c r="F591" s="73">
        <v>0</v>
      </c>
      <c r="G591" s="73">
        <v>0</v>
      </c>
      <c r="H591" s="73">
        <v>0</v>
      </c>
      <c r="I591" s="73">
        <v>0</v>
      </c>
      <c r="J591" s="122">
        <f>VLOOKUP(C591,'[1]17'!$C$22:$N$926,8,0)</f>
        <v>0</v>
      </c>
      <c r="K591" s="122">
        <f>VLOOKUP(C591,'[1]17'!$C$22:$N$926,9,0)</f>
        <v>0</v>
      </c>
      <c r="L591" s="122">
        <f>VLOOKUP(C591,'[1]17'!$C$22:$N$926,10,0)</f>
        <v>0</v>
      </c>
      <c r="M591" s="122">
        <f>VLOOKUP(C591,'[1]17'!$C$22:$N$926,11,0)</f>
        <v>0</v>
      </c>
      <c r="N591" s="122">
        <f>VLOOKUP(C591,'[1]17'!$C$22:$N$926,12,0)</f>
        <v>0</v>
      </c>
      <c r="O591" s="122">
        <f t="shared" ref="O591:O595" si="768">E591-J591</f>
        <v>0</v>
      </c>
      <c r="P591" s="122">
        <f t="shared" ref="P591:P595" si="769">F591-K591</f>
        <v>0</v>
      </c>
      <c r="Q591" s="122">
        <f t="shared" ref="Q591:Q595" si="770">G591-L591</f>
        <v>0</v>
      </c>
      <c r="R591" s="122">
        <f t="shared" ref="R591:R595" si="771">H591-M591</f>
        <v>0</v>
      </c>
      <c r="S591" s="122">
        <f t="shared" ref="S591:S595" si="772">I591-N591</f>
        <v>0</v>
      </c>
      <c r="T591" s="122"/>
      <c r="U591" s="122"/>
      <c r="V591" s="122"/>
      <c r="W591" s="122"/>
      <c r="X591" s="122"/>
      <c r="Y591" s="122"/>
      <c r="Z591" s="122"/>
      <c r="AA591" s="122"/>
      <c r="AB591" s="122"/>
      <c r="AC591" s="122"/>
      <c r="AD591" s="122">
        <v>1.7848776000000002</v>
      </c>
      <c r="AE591" s="73">
        <f t="shared" ref="AE591:AE595" si="773">AF591+AG591+AH591+AI591</f>
        <v>0</v>
      </c>
      <c r="AF591" s="73"/>
      <c r="AG591" s="73"/>
      <c r="AH591" s="73"/>
      <c r="AI591" s="73">
        <v>0</v>
      </c>
      <c r="AJ591" s="122">
        <f>VLOOKUP(C591,'[1]17'!$C$22:$AI$926,29,0)</f>
        <v>0</v>
      </c>
      <c r="AK591" s="122">
        <f>VLOOKUP(C591,'[1]17'!$C$22:$AI$926,30,0)</f>
        <v>0</v>
      </c>
      <c r="AL591" s="122">
        <f>VLOOKUP(C591,'[1]17'!$C$22:$AI$926,31,0)</f>
        <v>0</v>
      </c>
      <c r="AM591" s="122">
        <f>VLOOKUP(C591,'[1]17'!$C$22:$AI$926,32,0)</f>
        <v>0</v>
      </c>
      <c r="AN591" s="122">
        <f>VLOOKUP(C591,'[1]17'!$C$22:$AI$926,33,0)</f>
        <v>0</v>
      </c>
      <c r="AO591" s="122">
        <f t="shared" ref="AO591:AO595" si="774">AE591-AJ591</f>
        <v>0</v>
      </c>
      <c r="AP591" s="122">
        <f t="shared" ref="AP591:AP595" si="775">AF591-AK591</f>
        <v>0</v>
      </c>
      <c r="AQ591" s="122">
        <f t="shared" ref="AQ591:AQ595" si="776">AG591-AL591</f>
        <v>0</v>
      </c>
      <c r="AR591" s="122">
        <f t="shared" ref="AR591:AR595" si="777">AH591-AM591</f>
        <v>0</v>
      </c>
      <c r="AS591" s="122">
        <f t="shared" ref="AS591:AS595" si="778">AI591-AN591</f>
        <v>0</v>
      </c>
      <c r="AT591" s="122"/>
      <c r="AU591" s="122"/>
      <c r="AV591" s="122"/>
      <c r="AW591" s="122"/>
      <c r="AX591" s="122"/>
      <c r="AY591" s="122"/>
      <c r="AZ591" s="122"/>
      <c r="BA591" s="122"/>
      <c r="BB591" s="122"/>
      <c r="BC591" s="122"/>
    </row>
    <row r="592" spans="1:55" s="90" customFormat="1" ht="46.65" x14ac:dyDescent="0.3">
      <c r="A592" s="106" t="s">
        <v>1662</v>
      </c>
      <c r="B592" s="107" t="s">
        <v>656</v>
      </c>
      <c r="C592" s="108" t="s">
        <v>706</v>
      </c>
      <c r="D592" s="73">
        <v>2.5358160000000001</v>
      </c>
      <c r="E592" s="73">
        <v>11.503118058</v>
      </c>
      <c r="F592" s="73">
        <v>0.24237196999999999</v>
      </c>
      <c r="G592" s="73">
        <v>11.19544174</v>
      </c>
      <c r="H592" s="73">
        <v>0</v>
      </c>
      <c r="I592" s="73">
        <v>6.5304347999999998E-2</v>
      </c>
      <c r="J592" s="122">
        <f>VLOOKUP(C592,'[1]17'!$C$22:$N$926,8,0)</f>
        <v>11.503118058000002</v>
      </c>
      <c r="K592" s="122">
        <f>VLOOKUP(C592,'[1]17'!$C$22:$N$926,9,0)</f>
        <v>0.24237196999999999</v>
      </c>
      <c r="L592" s="122">
        <f>VLOOKUP(C592,'[1]17'!$C$22:$N$926,10,0)</f>
        <v>11.19544174</v>
      </c>
      <c r="M592" s="122">
        <f>VLOOKUP(C592,'[1]17'!$C$22:$N$926,11,0)</f>
        <v>0</v>
      </c>
      <c r="N592" s="122">
        <f>VLOOKUP(C592,'[1]17'!$C$22:$N$926,12,0)</f>
        <v>6.5304347999999998E-2</v>
      </c>
      <c r="O592" s="122">
        <f t="shared" si="768"/>
        <v>0</v>
      </c>
      <c r="P592" s="122">
        <f t="shared" si="769"/>
        <v>0</v>
      </c>
      <c r="Q592" s="122">
        <f t="shared" si="770"/>
        <v>0</v>
      </c>
      <c r="R592" s="122">
        <f t="shared" si="771"/>
        <v>0</v>
      </c>
      <c r="S592" s="122">
        <f t="shared" si="772"/>
        <v>0</v>
      </c>
      <c r="T592" s="122"/>
      <c r="U592" s="122"/>
      <c r="V592" s="122"/>
      <c r="W592" s="122"/>
      <c r="X592" s="122"/>
      <c r="Y592" s="122"/>
      <c r="Z592" s="122"/>
      <c r="AA592" s="122"/>
      <c r="AB592" s="122"/>
      <c r="AC592" s="122"/>
      <c r="AD592" s="122">
        <v>4.9704450000000007</v>
      </c>
      <c r="AE592" s="73">
        <f t="shared" si="773"/>
        <v>5.4420290000000003E-2</v>
      </c>
      <c r="AF592" s="73"/>
      <c r="AG592" s="73"/>
      <c r="AH592" s="73"/>
      <c r="AI592" s="73">
        <v>5.4420290000000003E-2</v>
      </c>
      <c r="AJ592" s="122">
        <f>VLOOKUP(C592,'[1]17'!$C$22:$AI$926,29,0)</f>
        <v>5.4420289999999108E-2</v>
      </c>
      <c r="AK592" s="122">
        <f>VLOOKUP(C592,'[1]17'!$C$22:$AI$926,30,0)</f>
        <v>0</v>
      </c>
      <c r="AL592" s="122">
        <f>VLOOKUP(C592,'[1]17'!$C$22:$AI$926,31,0)</f>
        <v>0</v>
      </c>
      <c r="AM592" s="122">
        <f>VLOOKUP(C592,'[1]17'!$C$22:$AI$926,32,0)</f>
        <v>0</v>
      </c>
      <c r="AN592" s="122">
        <f>VLOOKUP(C592,'[1]17'!$C$22:$AI$926,33,0)</f>
        <v>5.4420290000000003E-2</v>
      </c>
      <c r="AO592" s="122">
        <f t="shared" si="774"/>
        <v>8.9511731360403246E-16</v>
      </c>
      <c r="AP592" s="122">
        <f t="shared" si="775"/>
        <v>0</v>
      </c>
      <c r="AQ592" s="122">
        <f t="shared" si="776"/>
        <v>0</v>
      </c>
      <c r="AR592" s="122">
        <f t="shared" si="777"/>
        <v>0</v>
      </c>
      <c r="AS592" s="122">
        <f t="shared" si="778"/>
        <v>0</v>
      </c>
      <c r="AT592" s="122"/>
      <c r="AU592" s="122"/>
      <c r="AV592" s="122"/>
      <c r="AW592" s="122"/>
      <c r="AX592" s="122"/>
      <c r="AY592" s="122"/>
      <c r="AZ592" s="122"/>
      <c r="BA592" s="122"/>
      <c r="BB592" s="122"/>
      <c r="BC592" s="122"/>
    </row>
    <row r="593" spans="1:55" s="90" customFormat="1" ht="46.65" x14ac:dyDescent="0.3">
      <c r="A593" s="106" t="s">
        <v>1662</v>
      </c>
      <c r="B593" s="107" t="s">
        <v>1809</v>
      </c>
      <c r="C593" s="108" t="s">
        <v>1464</v>
      </c>
      <c r="D593" s="73">
        <v>2.397564</v>
      </c>
      <c r="E593" s="73">
        <v>0</v>
      </c>
      <c r="F593" s="73">
        <v>0</v>
      </c>
      <c r="G593" s="73">
        <v>0</v>
      </c>
      <c r="H593" s="73">
        <v>0</v>
      </c>
      <c r="I593" s="73">
        <v>0</v>
      </c>
      <c r="J593" s="122">
        <f>VLOOKUP(C593,'[1]17'!$C$22:$N$926,8,0)</f>
        <v>0</v>
      </c>
      <c r="K593" s="122">
        <f>VLOOKUP(C593,'[1]17'!$C$22:$N$926,9,0)</f>
        <v>0</v>
      </c>
      <c r="L593" s="122">
        <f>VLOOKUP(C593,'[1]17'!$C$22:$N$926,10,0)</f>
        <v>0</v>
      </c>
      <c r="M593" s="122">
        <f>VLOOKUP(C593,'[1]17'!$C$22:$N$926,11,0)</f>
        <v>0</v>
      </c>
      <c r="N593" s="122">
        <f>VLOOKUP(C593,'[1]17'!$C$22:$N$926,12,0)</f>
        <v>0</v>
      </c>
      <c r="O593" s="122">
        <f t="shared" si="768"/>
        <v>0</v>
      </c>
      <c r="P593" s="122">
        <f t="shared" si="769"/>
        <v>0</v>
      </c>
      <c r="Q593" s="122">
        <f t="shared" si="770"/>
        <v>0</v>
      </c>
      <c r="R593" s="122">
        <f t="shared" si="771"/>
        <v>0</v>
      </c>
      <c r="S593" s="122">
        <f t="shared" si="772"/>
        <v>0</v>
      </c>
      <c r="T593" s="122"/>
      <c r="U593" s="122"/>
      <c r="V593" s="122"/>
      <c r="W593" s="122"/>
      <c r="X593" s="122"/>
      <c r="Y593" s="122"/>
      <c r="Z593" s="122"/>
      <c r="AA593" s="122"/>
      <c r="AB593" s="122"/>
      <c r="AC593" s="122"/>
      <c r="AD593" s="122">
        <v>2.1977670000000002</v>
      </c>
      <c r="AE593" s="73">
        <f t="shared" si="773"/>
        <v>0</v>
      </c>
      <c r="AF593" s="73"/>
      <c r="AG593" s="73"/>
      <c r="AH593" s="73"/>
      <c r="AI593" s="73">
        <v>0</v>
      </c>
      <c r="AJ593" s="122">
        <f>VLOOKUP(C593,'[1]17'!$C$22:$AI$926,29,0)</f>
        <v>0</v>
      </c>
      <c r="AK593" s="122">
        <f>VLOOKUP(C593,'[1]17'!$C$22:$AI$926,30,0)</f>
        <v>0</v>
      </c>
      <c r="AL593" s="122">
        <f>VLOOKUP(C593,'[1]17'!$C$22:$AI$926,31,0)</f>
        <v>0</v>
      </c>
      <c r="AM593" s="122">
        <f>VLOOKUP(C593,'[1]17'!$C$22:$AI$926,32,0)</f>
        <v>0</v>
      </c>
      <c r="AN593" s="122">
        <f>VLOOKUP(C593,'[1]17'!$C$22:$AI$926,33,0)</f>
        <v>0</v>
      </c>
      <c r="AO593" s="122">
        <f t="shared" si="774"/>
        <v>0</v>
      </c>
      <c r="AP593" s="122">
        <f t="shared" si="775"/>
        <v>0</v>
      </c>
      <c r="AQ593" s="122">
        <f t="shared" si="776"/>
        <v>0</v>
      </c>
      <c r="AR593" s="122">
        <f t="shared" si="777"/>
        <v>0</v>
      </c>
      <c r="AS593" s="122">
        <f t="shared" si="778"/>
        <v>0</v>
      </c>
      <c r="AT593" s="122"/>
      <c r="AU593" s="122"/>
      <c r="AV593" s="122"/>
      <c r="AW593" s="122"/>
      <c r="AX593" s="122"/>
      <c r="AY593" s="122"/>
      <c r="AZ593" s="122"/>
      <c r="BA593" s="122"/>
      <c r="BB593" s="122"/>
      <c r="BC593" s="122"/>
    </row>
    <row r="594" spans="1:55" s="90" customFormat="1" ht="62.2" x14ac:dyDescent="0.3">
      <c r="A594" s="106" t="s">
        <v>1662</v>
      </c>
      <c r="B594" s="107" t="s">
        <v>1810</v>
      </c>
      <c r="C594" s="108" t="s">
        <v>1465</v>
      </c>
      <c r="D594" s="73">
        <v>3.4984440000000001</v>
      </c>
      <c r="E594" s="73">
        <v>0.18157252800000001</v>
      </c>
      <c r="F594" s="73">
        <v>0</v>
      </c>
      <c r="G594" s="73">
        <v>0</v>
      </c>
      <c r="H594" s="73">
        <v>0</v>
      </c>
      <c r="I594" s="73">
        <v>0.18157252800000001</v>
      </c>
      <c r="J594" s="122">
        <f>VLOOKUP(C594,'[1]17'!$C$22:$N$926,8,0)</f>
        <v>9.4415880000000008E-2</v>
      </c>
      <c r="K594" s="122">
        <f>VLOOKUP(C594,'[1]17'!$C$22:$N$926,9,0)</f>
        <v>0</v>
      </c>
      <c r="L594" s="122">
        <f>VLOOKUP(C594,'[1]17'!$C$22:$N$926,10,0)</f>
        <v>0</v>
      </c>
      <c r="M594" s="122">
        <f>VLOOKUP(C594,'[1]17'!$C$22:$N$926,11,0)</f>
        <v>0</v>
      </c>
      <c r="N594" s="122">
        <f>VLOOKUP(C594,'[1]17'!$C$22:$N$926,12,0)</f>
        <v>9.4415879999999994E-2</v>
      </c>
      <c r="O594" s="122">
        <f t="shared" si="768"/>
        <v>8.7156648000000003E-2</v>
      </c>
      <c r="P594" s="122">
        <f t="shared" si="769"/>
        <v>0</v>
      </c>
      <c r="Q594" s="122">
        <f t="shared" si="770"/>
        <v>0</v>
      </c>
      <c r="R594" s="122">
        <f t="shared" si="771"/>
        <v>0</v>
      </c>
      <c r="S594" s="122">
        <f t="shared" si="772"/>
        <v>8.7156648000000017E-2</v>
      </c>
      <c r="T594" s="122"/>
      <c r="U594" s="122"/>
      <c r="V594" s="122"/>
      <c r="W594" s="122"/>
      <c r="X594" s="122"/>
      <c r="Y594" s="122"/>
      <c r="Z594" s="122"/>
      <c r="AA594" s="122"/>
      <c r="AB594" s="122"/>
      <c r="AC594" s="122"/>
      <c r="AD594" s="122">
        <v>2.9153699999999998</v>
      </c>
      <c r="AE594" s="73">
        <f t="shared" si="773"/>
        <v>0.15131044000000002</v>
      </c>
      <c r="AF594" s="73"/>
      <c r="AG594" s="73"/>
      <c r="AH594" s="73"/>
      <c r="AI594" s="73">
        <v>0.15131044000000002</v>
      </c>
      <c r="AJ594" s="122">
        <f>VLOOKUP(C594,'[1]17'!$C$22:$AI$926,29,0)</f>
        <v>7.8679899999999955E-2</v>
      </c>
      <c r="AK594" s="122">
        <f>VLOOKUP(C594,'[1]17'!$C$22:$AI$926,30,0)</f>
        <v>0</v>
      </c>
      <c r="AL594" s="122">
        <f>VLOOKUP(C594,'[1]17'!$C$22:$AI$926,31,0)</f>
        <v>0</v>
      </c>
      <c r="AM594" s="122">
        <f>VLOOKUP(C594,'[1]17'!$C$22:$AI$926,32,0)</f>
        <v>0</v>
      </c>
      <c r="AN594" s="122">
        <f>VLOOKUP(C594,'[1]17'!$C$22:$AI$926,33,0)</f>
        <v>7.8679899999999997E-2</v>
      </c>
      <c r="AO594" s="122">
        <f t="shared" si="774"/>
        <v>7.2630540000000063E-2</v>
      </c>
      <c r="AP594" s="122">
        <f t="shared" si="775"/>
        <v>0</v>
      </c>
      <c r="AQ594" s="122">
        <f t="shared" si="776"/>
        <v>0</v>
      </c>
      <c r="AR594" s="122">
        <f t="shared" si="777"/>
        <v>0</v>
      </c>
      <c r="AS594" s="122">
        <f t="shared" si="778"/>
        <v>7.2630540000000021E-2</v>
      </c>
      <c r="AT594" s="122"/>
      <c r="AU594" s="122"/>
      <c r="AV594" s="122"/>
      <c r="AW594" s="122"/>
      <c r="AX594" s="122"/>
      <c r="AY594" s="122"/>
      <c r="AZ594" s="122"/>
      <c r="BA594" s="122"/>
      <c r="BB594" s="122"/>
      <c r="BC594" s="122"/>
    </row>
    <row r="595" spans="1:55" s="90" customFormat="1" ht="62.2" x14ac:dyDescent="0.3">
      <c r="A595" s="106" t="s">
        <v>1662</v>
      </c>
      <c r="B595" s="107" t="s">
        <v>998</v>
      </c>
      <c r="C595" s="108" t="s">
        <v>1466</v>
      </c>
      <c r="D595" s="73">
        <v>2.5149719999999998</v>
      </c>
      <c r="E595" s="73">
        <v>0.111928968</v>
      </c>
      <c r="F595" s="73">
        <v>0</v>
      </c>
      <c r="G595" s="73">
        <v>0</v>
      </c>
      <c r="H595" s="73">
        <v>0</v>
      </c>
      <c r="I595" s="73">
        <v>0.111928968</v>
      </c>
      <c r="J595" s="122">
        <f>VLOOKUP(C595,'[1]17'!$C$22:$N$926,8,0)</f>
        <v>4.9273523999999999E-2</v>
      </c>
      <c r="K595" s="122">
        <f>VLOOKUP(C595,'[1]17'!$C$22:$N$926,9,0)</f>
        <v>0</v>
      </c>
      <c r="L595" s="122">
        <f>VLOOKUP(C595,'[1]17'!$C$22:$N$926,10,0)</f>
        <v>0</v>
      </c>
      <c r="M595" s="122">
        <f>VLOOKUP(C595,'[1]17'!$C$22:$N$926,11,0)</f>
        <v>0</v>
      </c>
      <c r="N595" s="122">
        <f>VLOOKUP(C595,'[1]17'!$C$22:$N$926,12,0)</f>
        <v>4.9273523999999992E-2</v>
      </c>
      <c r="O595" s="122">
        <f t="shared" si="768"/>
        <v>6.2655444000000005E-2</v>
      </c>
      <c r="P595" s="122">
        <f t="shared" si="769"/>
        <v>0</v>
      </c>
      <c r="Q595" s="122">
        <f t="shared" si="770"/>
        <v>0</v>
      </c>
      <c r="R595" s="122">
        <f t="shared" si="771"/>
        <v>0</v>
      </c>
      <c r="S595" s="122">
        <f t="shared" si="772"/>
        <v>6.2655444000000005E-2</v>
      </c>
      <c r="T595" s="122"/>
      <c r="U595" s="122"/>
      <c r="V595" s="122"/>
      <c r="W595" s="122"/>
      <c r="X595" s="122"/>
      <c r="Y595" s="122"/>
      <c r="Z595" s="122"/>
      <c r="AA595" s="122"/>
      <c r="AB595" s="122"/>
      <c r="AC595" s="122"/>
      <c r="AD595" s="122">
        <v>2.0958099999999997</v>
      </c>
      <c r="AE595" s="73">
        <f t="shared" si="773"/>
        <v>9.3274140000000005E-2</v>
      </c>
      <c r="AF595" s="73"/>
      <c r="AG595" s="73"/>
      <c r="AH595" s="73"/>
      <c r="AI595" s="73">
        <v>9.3274140000000005E-2</v>
      </c>
      <c r="AJ595" s="122">
        <f>VLOOKUP(C595,'[1]17'!$C$22:$AI$926,29,0)</f>
        <v>4.106126999999999E-2</v>
      </c>
      <c r="AK595" s="122">
        <f>VLOOKUP(C595,'[1]17'!$C$22:$AI$926,30,0)</f>
        <v>0</v>
      </c>
      <c r="AL595" s="122">
        <f>VLOOKUP(C595,'[1]17'!$C$22:$AI$926,31,0)</f>
        <v>0</v>
      </c>
      <c r="AM595" s="122">
        <f>VLOOKUP(C595,'[1]17'!$C$22:$AI$926,32,0)</f>
        <v>0</v>
      </c>
      <c r="AN595" s="122">
        <f>VLOOKUP(C595,'[1]17'!$C$22:$AI$926,33,0)</f>
        <v>4.1061269999999997E-2</v>
      </c>
      <c r="AO595" s="122">
        <f t="shared" si="774"/>
        <v>5.2212870000000015E-2</v>
      </c>
      <c r="AP595" s="122">
        <f t="shared" si="775"/>
        <v>0</v>
      </c>
      <c r="AQ595" s="122">
        <f t="shared" si="776"/>
        <v>0</v>
      </c>
      <c r="AR595" s="122">
        <f t="shared" si="777"/>
        <v>0</v>
      </c>
      <c r="AS595" s="122">
        <f t="shared" si="778"/>
        <v>5.2212870000000008E-2</v>
      </c>
      <c r="AT595" s="122"/>
      <c r="AU595" s="122"/>
      <c r="AV595" s="122"/>
      <c r="AW595" s="122"/>
      <c r="AX595" s="122"/>
      <c r="AY595" s="122"/>
      <c r="AZ595" s="122"/>
      <c r="BA595" s="122"/>
      <c r="BB595" s="122"/>
      <c r="BC595" s="122"/>
    </row>
    <row r="596" spans="1:55" s="90" customFormat="1" ht="30.05" x14ac:dyDescent="0.3">
      <c r="A596" s="103"/>
      <c r="B596" s="110" t="s">
        <v>52</v>
      </c>
      <c r="C596" s="105"/>
      <c r="D596" s="133">
        <f t="shared" ref="D596:BC596" si="779">SUM(D597:D605)</f>
        <v>27.059282399999997</v>
      </c>
      <c r="E596" s="133">
        <f t="shared" si="779"/>
        <v>2.7187565660000002</v>
      </c>
      <c r="F596" s="133">
        <f t="shared" si="779"/>
        <v>0.20465730999999998</v>
      </c>
      <c r="G596" s="133">
        <f t="shared" si="779"/>
        <v>1.5010323999999999</v>
      </c>
      <c r="H596" s="133">
        <f t="shared" si="779"/>
        <v>0</v>
      </c>
      <c r="I596" s="133">
        <f t="shared" si="779"/>
        <v>1.013066856</v>
      </c>
      <c r="J596" s="133">
        <f t="shared" si="779"/>
        <v>0.48958358200000002</v>
      </c>
      <c r="K596" s="133">
        <f t="shared" si="779"/>
        <v>4.3609990000000001E-2</v>
      </c>
      <c r="L596" s="133">
        <f t="shared" si="779"/>
        <v>0</v>
      </c>
      <c r="M596" s="133">
        <f t="shared" si="779"/>
        <v>0</v>
      </c>
      <c r="N596" s="133">
        <f t="shared" si="779"/>
        <v>0.44597359199999997</v>
      </c>
      <c r="O596" s="133">
        <f t="shared" si="779"/>
        <v>2.2291729839999999</v>
      </c>
      <c r="P596" s="133">
        <f t="shared" si="779"/>
        <v>0.16104731999999999</v>
      </c>
      <c r="Q596" s="133">
        <f t="shared" si="779"/>
        <v>1.5010323999999999</v>
      </c>
      <c r="R596" s="133">
        <f t="shared" si="779"/>
        <v>0</v>
      </c>
      <c r="S596" s="133">
        <f t="shared" si="779"/>
        <v>0.56709326400000004</v>
      </c>
      <c r="T596" s="133">
        <f t="shared" si="779"/>
        <v>0</v>
      </c>
      <c r="U596" s="133">
        <f t="shared" si="779"/>
        <v>0</v>
      </c>
      <c r="V596" s="133">
        <f t="shared" si="779"/>
        <v>0</v>
      </c>
      <c r="W596" s="133">
        <f t="shared" si="779"/>
        <v>0</v>
      </c>
      <c r="X596" s="133">
        <f t="shared" si="779"/>
        <v>0</v>
      </c>
      <c r="Y596" s="133">
        <f t="shared" si="779"/>
        <v>0</v>
      </c>
      <c r="Z596" s="133">
        <f t="shared" si="779"/>
        <v>0</v>
      </c>
      <c r="AA596" s="133">
        <f t="shared" si="779"/>
        <v>0</v>
      </c>
      <c r="AB596" s="133">
        <f t="shared" si="779"/>
        <v>0</v>
      </c>
      <c r="AC596" s="133">
        <f t="shared" si="779"/>
        <v>0</v>
      </c>
      <c r="AD596" s="133">
        <f t="shared" si="779"/>
        <v>24.189918200000005</v>
      </c>
      <c r="AE596" s="133">
        <f t="shared" si="779"/>
        <v>3.04586559</v>
      </c>
      <c r="AF596" s="133">
        <f t="shared" si="779"/>
        <v>0.63806779999999952</v>
      </c>
      <c r="AG596" s="133">
        <f t="shared" si="779"/>
        <v>1.5635754100000001</v>
      </c>
      <c r="AH596" s="133">
        <f t="shared" si="779"/>
        <v>0</v>
      </c>
      <c r="AI596" s="133">
        <f t="shared" si="779"/>
        <v>0.84422237999999994</v>
      </c>
      <c r="AJ596" s="133">
        <f t="shared" si="779"/>
        <v>0.40798631999999996</v>
      </c>
      <c r="AK596" s="133">
        <f t="shared" si="779"/>
        <v>3.6341660000000012E-2</v>
      </c>
      <c r="AL596" s="133">
        <f t="shared" si="779"/>
        <v>0</v>
      </c>
      <c r="AM596" s="133">
        <f t="shared" si="779"/>
        <v>0</v>
      </c>
      <c r="AN596" s="133">
        <f t="shared" si="779"/>
        <v>0.37164465999999996</v>
      </c>
      <c r="AO596" s="133">
        <f t="shared" si="779"/>
        <v>2.6378792699999996</v>
      </c>
      <c r="AP596" s="133">
        <f t="shared" si="779"/>
        <v>0.60172613999999958</v>
      </c>
      <c r="AQ596" s="133">
        <f t="shared" si="779"/>
        <v>1.5635754100000001</v>
      </c>
      <c r="AR596" s="133">
        <f t="shared" si="779"/>
        <v>0</v>
      </c>
      <c r="AS596" s="133">
        <f t="shared" si="779"/>
        <v>0.47257771999999998</v>
      </c>
      <c r="AT596" s="133">
        <f t="shared" si="779"/>
        <v>0</v>
      </c>
      <c r="AU596" s="133">
        <f t="shared" si="779"/>
        <v>0</v>
      </c>
      <c r="AV596" s="133">
        <f t="shared" si="779"/>
        <v>0</v>
      </c>
      <c r="AW596" s="133">
        <f t="shared" si="779"/>
        <v>0</v>
      </c>
      <c r="AX596" s="133">
        <f t="shared" si="779"/>
        <v>0</v>
      </c>
      <c r="AY596" s="133">
        <f t="shared" si="779"/>
        <v>0</v>
      </c>
      <c r="AZ596" s="133">
        <f t="shared" si="779"/>
        <v>0</v>
      </c>
      <c r="BA596" s="133">
        <f t="shared" si="779"/>
        <v>0</v>
      </c>
      <c r="BB596" s="133">
        <f t="shared" si="779"/>
        <v>0</v>
      </c>
      <c r="BC596" s="133">
        <f t="shared" si="779"/>
        <v>0</v>
      </c>
    </row>
    <row r="597" spans="1:55" s="90" customFormat="1" ht="46.65" x14ac:dyDescent="0.3">
      <c r="A597" s="106" t="s">
        <v>1662</v>
      </c>
      <c r="B597" s="107" t="s">
        <v>999</v>
      </c>
      <c r="C597" s="108" t="s">
        <v>1467</v>
      </c>
      <c r="D597" s="73">
        <v>4.2963167999999996</v>
      </c>
      <c r="E597" s="73">
        <v>0</v>
      </c>
      <c r="F597" s="73">
        <v>0</v>
      </c>
      <c r="G597" s="73">
        <v>0</v>
      </c>
      <c r="H597" s="73">
        <v>0</v>
      </c>
      <c r="I597" s="73">
        <v>0</v>
      </c>
      <c r="J597" s="122">
        <f>VLOOKUP(C597,'[1]17'!$C$22:$N$926,8,0)</f>
        <v>0</v>
      </c>
      <c r="K597" s="122">
        <f>VLOOKUP(C597,'[1]17'!$C$22:$N$926,9,0)</f>
        <v>0</v>
      </c>
      <c r="L597" s="122">
        <f>VLOOKUP(C597,'[1]17'!$C$22:$N$926,10,0)</f>
        <v>0</v>
      </c>
      <c r="M597" s="122">
        <f>VLOOKUP(C597,'[1]17'!$C$22:$N$926,11,0)</f>
        <v>0</v>
      </c>
      <c r="N597" s="122">
        <f>VLOOKUP(C597,'[1]17'!$C$22:$N$926,12,0)</f>
        <v>0</v>
      </c>
      <c r="O597" s="122">
        <f t="shared" ref="O597:O605" si="780">E597-J597</f>
        <v>0</v>
      </c>
      <c r="P597" s="122">
        <f t="shared" ref="P597:P605" si="781">F597-K597</f>
        <v>0</v>
      </c>
      <c r="Q597" s="122">
        <f t="shared" ref="Q597:Q605" si="782">G597-L597</f>
        <v>0</v>
      </c>
      <c r="R597" s="122">
        <f t="shared" ref="R597:R605" si="783">H597-M597</f>
        <v>0</v>
      </c>
      <c r="S597" s="122">
        <f t="shared" ref="S597:S605" si="784">I597-N597</f>
        <v>0</v>
      </c>
      <c r="T597" s="122"/>
      <c r="U597" s="122"/>
      <c r="V597" s="122"/>
      <c r="W597" s="122"/>
      <c r="X597" s="122"/>
      <c r="Y597" s="122"/>
      <c r="Z597" s="122"/>
      <c r="AA597" s="122"/>
      <c r="AB597" s="122"/>
      <c r="AC597" s="122"/>
      <c r="AD597" s="122">
        <v>3.9382904000000005</v>
      </c>
      <c r="AE597" s="73">
        <f t="shared" ref="AE597:AE605" si="785">AF597+AG597+AH597+AI597</f>
        <v>0</v>
      </c>
      <c r="AF597" s="73"/>
      <c r="AG597" s="73"/>
      <c r="AH597" s="73"/>
      <c r="AI597" s="73">
        <v>0</v>
      </c>
      <c r="AJ597" s="122">
        <f>VLOOKUP(C597,'[1]17'!$C$22:$AI$926,29,0)</f>
        <v>0</v>
      </c>
      <c r="AK597" s="122">
        <f>VLOOKUP(C597,'[1]17'!$C$22:$AI$926,30,0)</f>
        <v>0</v>
      </c>
      <c r="AL597" s="122">
        <f>VLOOKUP(C597,'[1]17'!$C$22:$AI$926,31,0)</f>
        <v>0</v>
      </c>
      <c r="AM597" s="122">
        <f>VLOOKUP(C597,'[1]17'!$C$22:$AI$926,32,0)</f>
        <v>0</v>
      </c>
      <c r="AN597" s="122">
        <f>VLOOKUP(C597,'[1]17'!$C$22:$AI$926,33,0)</f>
        <v>0</v>
      </c>
      <c r="AO597" s="122">
        <f t="shared" ref="AO597:AO605" si="786">AE597-AJ597</f>
        <v>0</v>
      </c>
      <c r="AP597" s="122">
        <f t="shared" ref="AP597:AP605" si="787">AF597-AK597</f>
        <v>0</v>
      </c>
      <c r="AQ597" s="122">
        <f t="shared" ref="AQ597:AQ605" si="788">AG597-AL597</f>
        <v>0</v>
      </c>
      <c r="AR597" s="122">
        <f t="shared" ref="AR597:AR605" si="789">AH597-AM597</f>
        <v>0</v>
      </c>
      <c r="AS597" s="122">
        <f t="shared" ref="AS597:AS605" si="790">AI597-AN597</f>
        <v>0</v>
      </c>
      <c r="AT597" s="122"/>
      <c r="AU597" s="122"/>
      <c r="AV597" s="122"/>
      <c r="AW597" s="122"/>
      <c r="AX597" s="122"/>
      <c r="AY597" s="122"/>
      <c r="AZ597" s="122"/>
      <c r="BA597" s="122"/>
      <c r="BB597" s="122"/>
      <c r="BC597" s="122"/>
    </row>
    <row r="598" spans="1:55" s="90" customFormat="1" ht="77.7" x14ac:dyDescent="0.3">
      <c r="A598" s="106" t="s">
        <v>1662</v>
      </c>
      <c r="B598" s="107" t="s">
        <v>1811</v>
      </c>
      <c r="C598" s="108" t="s">
        <v>125</v>
      </c>
      <c r="D598" s="73">
        <v>1.5487920000000002</v>
      </c>
      <c r="E598" s="73">
        <v>6.8929080000000004E-2</v>
      </c>
      <c r="F598" s="73">
        <v>0</v>
      </c>
      <c r="G598" s="73">
        <v>0</v>
      </c>
      <c r="H598" s="73">
        <v>0</v>
      </c>
      <c r="I598" s="73">
        <v>6.8929080000000004E-2</v>
      </c>
      <c r="J598" s="122">
        <f>VLOOKUP(C598,'[1]17'!$C$22:$N$926,8,0)</f>
        <v>3.0344039999999999E-2</v>
      </c>
      <c r="K598" s="122">
        <f>VLOOKUP(C598,'[1]17'!$C$22:$N$926,9,0)</f>
        <v>0</v>
      </c>
      <c r="L598" s="122">
        <f>VLOOKUP(C598,'[1]17'!$C$22:$N$926,10,0)</f>
        <v>0</v>
      </c>
      <c r="M598" s="122">
        <f>VLOOKUP(C598,'[1]17'!$C$22:$N$926,11,0)</f>
        <v>0</v>
      </c>
      <c r="N598" s="122">
        <f>VLOOKUP(C598,'[1]17'!$C$22:$N$926,12,0)</f>
        <v>3.0344039999999996E-2</v>
      </c>
      <c r="O598" s="122">
        <f t="shared" si="780"/>
        <v>3.8585040000000001E-2</v>
      </c>
      <c r="P598" s="122">
        <f t="shared" si="781"/>
        <v>0</v>
      </c>
      <c r="Q598" s="122">
        <f t="shared" si="782"/>
        <v>0</v>
      </c>
      <c r="R598" s="122">
        <f t="shared" si="783"/>
        <v>0</v>
      </c>
      <c r="S598" s="122">
        <f t="shared" si="784"/>
        <v>3.8585040000000008E-2</v>
      </c>
      <c r="T598" s="122"/>
      <c r="U598" s="122"/>
      <c r="V598" s="122"/>
      <c r="W598" s="122"/>
      <c r="X598" s="122"/>
      <c r="Y598" s="122"/>
      <c r="Z598" s="122"/>
      <c r="AA598" s="122"/>
      <c r="AB598" s="122"/>
      <c r="AC598" s="122"/>
      <c r="AD598" s="122">
        <v>1.419726</v>
      </c>
      <c r="AE598" s="73">
        <f t="shared" si="785"/>
        <v>5.7440900000000003E-2</v>
      </c>
      <c r="AF598" s="73"/>
      <c r="AG598" s="73"/>
      <c r="AH598" s="73"/>
      <c r="AI598" s="73">
        <v>5.7440900000000003E-2</v>
      </c>
      <c r="AJ598" s="122">
        <f>VLOOKUP(C598,'[1]17'!$C$22:$AI$926,29,0)</f>
        <v>2.5286699999999999E-2</v>
      </c>
      <c r="AK598" s="122">
        <f>VLOOKUP(C598,'[1]17'!$C$22:$AI$926,30,0)</f>
        <v>0</v>
      </c>
      <c r="AL598" s="122">
        <f>VLOOKUP(C598,'[1]17'!$C$22:$AI$926,31,0)</f>
        <v>0</v>
      </c>
      <c r="AM598" s="122">
        <f>VLOOKUP(C598,'[1]17'!$C$22:$AI$926,32,0)</f>
        <v>0</v>
      </c>
      <c r="AN598" s="122">
        <f>VLOOKUP(C598,'[1]17'!$C$22:$AI$926,33,0)</f>
        <v>2.5286699999999999E-2</v>
      </c>
      <c r="AO598" s="122">
        <f t="shared" si="786"/>
        <v>3.2154200000000008E-2</v>
      </c>
      <c r="AP598" s="122">
        <f t="shared" si="787"/>
        <v>0</v>
      </c>
      <c r="AQ598" s="122">
        <f t="shared" si="788"/>
        <v>0</v>
      </c>
      <c r="AR598" s="122">
        <f t="shared" si="789"/>
        <v>0</v>
      </c>
      <c r="AS598" s="122">
        <f t="shared" si="790"/>
        <v>3.2154200000000008E-2</v>
      </c>
      <c r="AT598" s="122"/>
      <c r="AU598" s="122"/>
      <c r="AV598" s="122"/>
      <c r="AW598" s="122"/>
      <c r="AX598" s="122"/>
      <c r="AY598" s="122"/>
      <c r="AZ598" s="122"/>
      <c r="BA598" s="122"/>
      <c r="BB598" s="122"/>
      <c r="BC598" s="122"/>
    </row>
    <row r="599" spans="1:55" s="90" customFormat="1" ht="62.2" x14ac:dyDescent="0.3">
      <c r="A599" s="106" t="s">
        <v>1662</v>
      </c>
      <c r="B599" s="107" t="s">
        <v>1812</v>
      </c>
      <c r="C599" s="108" t="s">
        <v>1468</v>
      </c>
      <c r="D599" s="73">
        <v>2.2257696</v>
      </c>
      <c r="E599" s="73">
        <v>9.9057959999999987E-2</v>
      </c>
      <c r="F599" s="73">
        <v>0</v>
      </c>
      <c r="G599" s="73">
        <v>0</v>
      </c>
      <c r="H599" s="73">
        <v>0</v>
      </c>
      <c r="I599" s="73">
        <v>9.9057959999999987E-2</v>
      </c>
      <c r="J599" s="122">
        <f>VLOOKUP(C599,'[1]17'!$C$22:$N$926,8,0)</f>
        <v>4.3607423999999999E-2</v>
      </c>
      <c r="K599" s="122">
        <f>VLOOKUP(C599,'[1]17'!$C$22:$N$926,9,0)</f>
        <v>0</v>
      </c>
      <c r="L599" s="122">
        <f>VLOOKUP(C599,'[1]17'!$C$22:$N$926,10,0)</f>
        <v>0</v>
      </c>
      <c r="M599" s="122">
        <f>VLOOKUP(C599,'[1]17'!$C$22:$N$926,11,0)</f>
        <v>0</v>
      </c>
      <c r="N599" s="122">
        <f>VLOOKUP(C599,'[1]17'!$C$22:$N$926,12,0)</f>
        <v>4.3607423999999999E-2</v>
      </c>
      <c r="O599" s="122">
        <f t="shared" si="780"/>
        <v>5.5450535999999988E-2</v>
      </c>
      <c r="P599" s="122">
        <f t="shared" si="781"/>
        <v>0</v>
      </c>
      <c r="Q599" s="122">
        <f t="shared" si="782"/>
        <v>0</v>
      </c>
      <c r="R599" s="122">
        <f t="shared" si="783"/>
        <v>0</v>
      </c>
      <c r="S599" s="122">
        <f t="shared" si="784"/>
        <v>5.5450535999999988E-2</v>
      </c>
      <c r="T599" s="122"/>
      <c r="U599" s="122"/>
      <c r="V599" s="122"/>
      <c r="W599" s="122"/>
      <c r="X599" s="122"/>
      <c r="Y599" s="122"/>
      <c r="Z599" s="122"/>
      <c r="AA599" s="122"/>
      <c r="AB599" s="122"/>
      <c r="AC599" s="122"/>
      <c r="AD599" s="122">
        <v>2.0402888000000003</v>
      </c>
      <c r="AE599" s="73">
        <f t="shared" si="785"/>
        <v>8.2548299999999991E-2</v>
      </c>
      <c r="AF599" s="73"/>
      <c r="AG599" s="73"/>
      <c r="AH599" s="73"/>
      <c r="AI599" s="73">
        <v>8.2548299999999991E-2</v>
      </c>
      <c r="AJ599" s="122">
        <f>VLOOKUP(C599,'[1]17'!$C$22:$AI$926,29,0)</f>
        <v>3.633952E-2</v>
      </c>
      <c r="AK599" s="122">
        <f>VLOOKUP(C599,'[1]17'!$C$22:$AI$926,30,0)</f>
        <v>0</v>
      </c>
      <c r="AL599" s="122">
        <f>VLOOKUP(C599,'[1]17'!$C$22:$AI$926,31,0)</f>
        <v>0</v>
      </c>
      <c r="AM599" s="122">
        <f>VLOOKUP(C599,'[1]17'!$C$22:$AI$926,32,0)</f>
        <v>0</v>
      </c>
      <c r="AN599" s="122">
        <f>VLOOKUP(C599,'[1]17'!$C$22:$AI$926,33,0)</f>
        <v>3.633952E-2</v>
      </c>
      <c r="AO599" s="122">
        <f t="shared" si="786"/>
        <v>4.6208779999999991E-2</v>
      </c>
      <c r="AP599" s="122">
        <f t="shared" si="787"/>
        <v>0</v>
      </c>
      <c r="AQ599" s="122">
        <f t="shared" si="788"/>
        <v>0</v>
      </c>
      <c r="AR599" s="122">
        <f t="shared" si="789"/>
        <v>0</v>
      </c>
      <c r="AS599" s="122">
        <f t="shared" si="790"/>
        <v>4.6208779999999991E-2</v>
      </c>
      <c r="AT599" s="122"/>
      <c r="AU599" s="122"/>
      <c r="AV599" s="122"/>
      <c r="AW599" s="122"/>
      <c r="AX599" s="122"/>
      <c r="AY599" s="122"/>
      <c r="AZ599" s="122"/>
      <c r="BA599" s="122"/>
      <c r="BB599" s="122"/>
      <c r="BC599" s="122"/>
    </row>
    <row r="600" spans="1:55" s="90" customFormat="1" ht="46.65" x14ac:dyDescent="0.3">
      <c r="A600" s="106" t="s">
        <v>1662</v>
      </c>
      <c r="B600" s="107" t="s">
        <v>1000</v>
      </c>
      <c r="C600" s="108" t="s">
        <v>1469</v>
      </c>
      <c r="D600" s="73">
        <v>3.3381360000000004</v>
      </c>
      <c r="E600" s="73">
        <v>0.14856387600000001</v>
      </c>
      <c r="F600" s="73">
        <v>0</v>
      </c>
      <c r="G600" s="73">
        <v>0</v>
      </c>
      <c r="H600" s="73">
        <v>0</v>
      </c>
      <c r="I600" s="73">
        <v>0.14856387600000001</v>
      </c>
      <c r="J600" s="122">
        <f>VLOOKUP(C600,'[1]17'!$C$22:$N$926,8,0)</f>
        <v>6.5400984000000009E-2</v>
      </c>
      <c r="K600" s="122">
        <f>VLOOKUP(C600,'[1]17'!$C$22:$N$926,9,0)</f>
        <v>0</v>
      </c>
      <c r="L600" s="122">
        <f>VLOOKUP(C600,'[1]17'!$C$22:$N$926,10,0)</f>
        <v>0</v>
      </c>
      <c r="M600" s="122">
        <f>VLOOKUP(C600,'[1]17'!$C$22:$N$926,11,0)</f>
        <v>0</v>
      </c>
      <c r="N600" s="122">
        <f>VLOOKUP(C600,'[1]17'!$C$22:$N$926,12,0)</f>
        <v>6.5400984000000009E-2</v>
      </c>
      <c r="O600" s="122">
        <f t="shared" si="780"/>
        <v>8.3162892000000002E-2</v>
      </c>
      <c r="P600" s="122">
        <f t="shared" si="781"/>
        <v>0</v>
      </c>
      <c r="Q600" s="122">
        <f t="shared" si="782"/>
        <v>0</v>
      </c>
      <c r="R600" s="122">
        <f t="shared" si="783"/>
        <v>0</v>
      </c>
      <c r="S600" s="122">
        <f t="shared" si="784"/>
        <v>8.3162892000000002E-2</v>
      </c>
      <c r="T600" s="122"/>
      <c r="U600" s="122"/>
      <c r="V600" s="122"/>
      <c r="W600" s="122"/>
      <c r="X600" s="122"/>
      <c r="Y600" s="122"/>
      <c r="Z600" s="122"/>
      <c r="AA600" s="122"/>
      <c r="AB600" s="122"/>
      <c r="AC600" s="122"/>
      <c r="AD600" s="122">
        <v>3.059958</v>
      </c>
      <c r="AE600" s="73">
        <f t="shared" si="785"/>
        <v>0.59132326999999996</v>
      </c>
      <c r="AF600" s="73">
        <v>0.46752003999999991</v>
      </c>
      <c r="AG600" s="73"/>
      <c r="AH600" s="73"/>
      <c r="AI600" s="73">
        <v>0.12380323000000001</v>
      </c>
      <c r="AJ600" s="122">
        <f>VLOOKUP(C600,'[1]17'!$C$22:$AI$926,29,0)</f>
        <v>5.4500819999999998E-2</v>
      </c>
      <c r="AK600" s="122">
        <f>VLOOKUP(C600,'[1]17'!$C$22:$AI$926,30,0)</f>
        <v>0</v>
      </c>
      <c r="AL600" s="122">
        <f>VLOOKUP(C600,'[1]17'!$C$22:$AI$926,31,0)</f>
        <v>0</v>
      </c>
      <c r="AM600" s="122">
        <f>VLOOKUP(C600,'[1]17'!$C$22:$AI$926,32,0)</f>
        <v>0</v>
      </c>
      <c r="AN600" s="122">
        <f>VLOOKUP(C600,'[1]17'!$C$22:$AI$926,33,0)</f>
        <v>5.4500820000000005E-2</v>
      </c>
      <c r="AO600" s="122">
        <f t="shared" si="786"/>
        <v>0.53682244999999995</v>
      </c>
      <c r="AP600" s="122">
        <f t="shared" si="787"/>
        <v>0.46752003999999991</v>
      </c>
      <c r="AQ600" s="122">
        <f t="shared" si="788"/>
        <v>0</v>
      </c>
      <c r="AR600" s="122">
        <f t="shared" si="789"/>
        <v>0</v>
      </c>
      <c r="AS600" s="122">
        <f t="shared" si="790"/>
        <v>6.9302410000000009E-2</v>
      </c>
      <c r="AT600" s="122"/>
      <c r="AU600" s="122"/>
      <c r="AV600" s="122"/>
      <c r="AW600" s="122"/>
      <c r="AX600" s="122"/>
      <c r="AY600" s="122"/>
      <c r="AZ600" s="122"/>
      <c r="BA600" s="122"/>
      <c r="BB600" s="122"/>
      <c r="BC600" s="122"/>
    </row>
    <row r="601" spans="1:55" s="90" customFormat="1" ht="62.2" x14ac:dyDescent="0.3">
      <c r="A601" s="106" t="s">
        <v>1662</v>
      </c>
      <c r="B601" s="107" t="s">
        <v>1001</v>
      </c>
      <c r="C601" s="108" t="s">
        <v>1470</v>
      </c>
      <c r="D601" s="73">
        <v>2.524848</v>
      </c>
      <c r="E601" s="73">
        <v>0.11236850399999999</v>
      </c>
      <c r="F601" s="73">
        <v>0</v>
      </c>
      <c r="G601" s="73">
        <v>0</v>
      </c>
      <c r="H601" s="73">
        <v>0</v>
      </c>
      <c r="I601" s="73">
        <v>0.11236850399999999</v>
      </c>
      <c r="J601" s="122">
        <f>VLOOKUP(C601,'[1]17'!$C$22:$N$926,8,0)</f>
        <v>4.9467000000000004E-2</v>
      </c>
      <c r="K601" s="122">
        <f>VLOOKUP(C601,'[1]17'!$C$22:$N$926,9,0)</f>
        <v>0</v>
      </c>
      <c r="L601" s="122">
        <f>VLOOKUP(C601,'[1]17'!$C$22:$N$926,10,0)</f>
        <v>0</v>
      </c>
      <c r="M601" s="122">
        <f>VLOOKUP(C601,'[1]17'!$C$22:$N$926,11,0)</f>
        <v>0</v>
      </c>
      <c r="N601" s="122">
        <f>VLOOKUP(C601,'[1]17'!$C$22:$N$926,12,0)</f>
        <v>4.9467000000000004E-2</v>
      </c>
      <c r="O601" s="122">
        <f t="shared" si="780"/>
        <v>6.2901503999999997E-2</v>
      </c>
      <c r="P601" s="122">
        <f t="shared" si="781"/>
        <v>0</v>
      </c>
      <c r="Q601" s="122">
        <f t="shared" si="782"/>
        <v>0</v>
      </c>
      <c r="R601" s="122">
        <f t="shared" si="783"/>
        <v>0</v>
      </c>
      <c r="S601" s="122">
        <f t="shared" si="784"/>
        <v>6.2901503999999997E-2</v>
      </c>
      <c r="T601" s="122"/>
      <c r="U601" s="122"/>
      <c r="V601" s="122"/>
      <c r="W601" s="122"/>
      <c r="X601" s="122"/>
      <c r="Y601" s="122"/>
      <c r="Z601" s="122"/>
      <c r="AA601" s="122"/>
      <c r="AB601" s="122"/>
      <c r="AC601" s="122"/>
      <c r="AD601" s="122">
        <v>2.1040390000000002</v>
      </c>
      <c r="AE601" s="73">
        <f t="shared" si="785"/>
        <v>9.3640420000000002E-2</v>
      </c>
      <c r="AF601" s="73"/>
      <c r="AG601" s="73"/>
      <c r="AH601" s="73"/>
      <c r="AI601" s="73">
        <v>9.3640420000000002E-2</v>
      </c>
      <c r="AJ601" s="122">
        <f>VLOOKUP(C601,'[1]17'!$C$22:$AI$926,29,0)</f>
        <v>4.1222499999999995E-2</v>
      </c>
      <c r="AK601" s="122">
        <f>VLOOKUP(C601,'[1]17'!$C$22:$AI$926,30,0)</f>
        <v>0</v>
      </c>
      <c r="AL601" s="122">
        <f>VLOOKUP(C601,'[1]17'!$C$22:$AI$926,31,0)</f>
        <v>0</v>
      </c>
      <c r="AM601" s="122">
        <f>VLOOKUP(C601,'[1]17'!$C$22:$AI$926,32,0)</f>
        <v>0</v>
      </c>
      <c r="AN601" s="122">
        <f>VLOOKUP(C601,'[1]17'!$C$22:$AI$926,33,0)</f>
        <v>4.1222500000000002E-2</v>
      </c>
      <c r="AO601" s="122">
        <f t="shared" si="786"/>
        <v>5.2417920000000007E-2</v>
      </c>
      <c r="AP601" s="122">
        <f t="shared" si="787"/>
        <v>0</v>
      </c>
      <c r="AQ601" s="122">
        <f t="shared" si="788"/>
        <v>0</v>
      </c>
      <c r="AR601" s="122">
        <f t="shared" si="789"/>
        <v>0</v>
      </c>
      <c r="AS601" s="122">
        <f t="shared" si="790"/>
        <v>5.241792E-2</v>
      </c>
      <c r="AT601" s="122"/>
      <c r="AU601" s="122"/>
      <c r="AV601" s="122"/>
      <c r="AW601" s="122"/>
      <c r="AX601" s="122"/>
      <c r="AY601" s="122"/>
      <c r="AZ601" s="122"/>
      <c r="BA601" s="122"/>
      <c r="BB601" s="122"/>
      <c r="BC601" s="122"/>
    </row>
    <row r="602" spans="1:55" s="90" customFormat="1" ht="93.25" x14ac:dyDescent="0.3">
      <c r="A602" s="106" t="s">
        <v>1662</v>
      </c>
      <c r="B602" s="107" t="s">
        <v>1813</v>
      </c>
      <c r="C602" s="108" t="s">
        <v>1471</v>
      </c>
      <c r="D602" s="73">
        <v>4.0569359999999994</v>
      </c>
      <c r="E602" s="73">
        <v>0.180554136</v>
      </c>
      <c r="F602" s="73">
        <v>0</v>
      </c>
      <c r="G602" s="73">
        <v>0</v>
      </c>
      <c r="H602" s="73">
        <v>0</v>
      </c>
      <c r="I602" s="73">
        <v>0.180554136</v>
      </c>
      <c r="J602" s="122">
        <f>VLOOKUP(C602,'[1]17'!$C$22:$N$926,8,0)</f>
        <v>7.9483763999999998E-2</v>
      </c>
      <c r="K602" s="122">
        <f>VLOOKUP(C602,'[1]17'!$C$22:$N$926,9,0)</f>
        <v>0</v>
      </c>
      <c r="L602" s="122">
        <f>VLOOKUP(C602,'[1]17'!$C$22:$N$926,10,0)</f>
        <v>0</v>
      </c>
      <c r="M602" s="122">
        <f>VLOOKUP(C602,'[1]17'!$C$22:$N$926,11,0)</f>
        <v>0</v>
      </c>
      <c r="N602" s="122">
        <f>VLOOKUP(C602,'[1]17'!$C$22:$N$926,12,0)</f>
        <v>7.9483763999999985E-2</v>
      </c>
      <c r="O602" s="122">
        <f t="shared" si="780"/>
        <v>0.10107037200000001</v>
      </c>
      <c r="P602" s="122">
        <f t="shared" si="781"/>
        <v>0</v>
      </c>
      <c r="Q602" s="122">
        <f t="shared" si="782"/>
        <v>0</v>
      </c>
      <c r="R602" s="122">
        <f t="shared" si="783"/>
        <v>0</v>
      </c>
      <c r="S602" s="122">
        <f t="shared" si="784"/>
        <v>0.10107037200000002</v>
      </c>
      <c r="T602" s="122"/>
      <c r="U602" s="122"/>
      <c r="V602" s="122"/>
      <c r="W602" s="122"/>
      <c r="X602" s="122"/>
      <c r="Y602" s="122"/>
      <c r="Z602" s="122"/>
      <c r="AA602" s="122"/>
      <c r="AB602" s="122"/>
      <c r="AC602" s="122"/>
      <c r="AD602" s="122">
        <v>3.7188580000000004</v>
      </c>
      <c r="AE602" s="73">
        <f t="shared" si="785"/>
        <v>0.15046178000000002</v>
      </c>
      <c r="AF602" s="73"/>
      <c r="AG602" s="73"/>
      <c r="AH602" s="73"/>
      <c r="AI602" s="73">
        <v>0.15046178000000002</v>
      </c>
      <c r="AJ602" s="122">
        <f>VLOOKUP(C602,'[1]17'!$C$22:$AI$926,29,0)</f>
        <v>6.6236469999999992E-2</v>
      </c>
      <c r="AK602" s="122">
        <f>VLOOKUP(C602,'[1]17'!$C$22:$AI$926,30,0)</f>
        <v>0</v>
      </c>
      <c r="AL602" s="122">
        <f>VLOOKUP(C602,'[1]17'!$C$22:$AI$926,31,0)</f>
        <v>0</v>
      </c>
      <c r="AM602" s="122">
        <f>VLOOKUP(C602,'[1]17'!$C$22:$AI$926,32,0)</f>
        <v>0</v>
      </c>
      <c r="AN602" s="122">
        <f>VLOOKUP(C602,'[1]17'!$C$22:$AI$926,33,0)</f>
        <v>6.6236469999999992E-2</v>
      </c>
      <c r="AO602" s="122">
        <f t="shared" si="786"/>
        <v>8.4225310000000025E-2</v>
      </c>
      <c r="AP602" s="122">
        <f t="shared" si="787"/>
        <v>0</v>
      </c>
      <c r="AQ602" s="122">
        <f t="shared" si="788"/>
        <v>0</v>
      </c>
      <c r="AR602" s="122">
        <f t="shared" si="789"/>
        <v>0</v>
      </c>
      <c r="AS602" s="122">
        <f t="shared" si="790"/>
        <v>8.4225310000000025E-2</v>
      </c>
      <c r="AT602" s="122"/>
      <c r="AU602" s="122"/>
      <c r="AV602" s="122"/>
      <c r="AW602" s="122"/>
      <c r="AX602" s="122"/>
      <c r="AY602" s="122"/>
      <c r="AZ602" s="122"/>
      <c r="BA602" s="122"/>
      <c r="BB602" s="122"/>
      <c r="BC602" s="122"/>
    </row>
    <row r="603" spans="1:55" s="90" customFormat="1" ht="93.25" x14ac:dyDescent="0.3">
      <c r="A603" s="106" t="s">
        <v>1662</v>
      </c>
      <c r="B603" s="107" t="s">
        <v>1002</v>
      </c>
      <c r="C603" s="108" t="s">
        <v>1472</v>
      </c>
      <c r="D603" s="73">
        <v>3.5988599999999997</v>
      </c>
      <c r="E603" s="73">
        <v>0.20377742199999999</v>
      </c>
      <c r="F603" s="73">
        <v>4.3609990000000001E-2</v>
      </c>
      <c r="G603" s="73">
        <v>0</v>
      </c>
      <c r="H603" s="73">
        <v>0</v>
      </c>
      <c r="I603" s="73">
        <v>0.160167432</v>
      </c>
      <c r="J603" s="122">
        <f>VLOOKUP(C603,'[1]17'!$C$22:$N$926,8,0)</f>
        <v>0.11411911000000001</v>
      </c>
      <c r="K603" s="122">
        <f>VLOOKUP(C603,'[1]17'!$C$22:$N$926,9,0)</f>
        <v>4.3609990000000001E-2</v>
      </c>
      <c r="L603" s="122">
        <f>VLOOKUP(C603,'[1]17'!$C$22:$N$926,10,0)</f>
        <v>0</v>
      </c>
      <c r="M603" s="122">
        <f>VLOOKUP(C603,'[1]17'!$C$22:$N$926,11,0)</f>
        <v>0</v>
      </c>
      <c r="N603" s="122">
        <f>VLOOKUP(C603,'[1]17'!$C$22:$N$926,12,0)</f>
        <v>7.0509119999999995E-2</v>
      </c>
      <c r="O603" s="122">
        <f t="shared" si="780"/>
        <v>8.9658311999999976E-2</v>
      </c>
      <c r="P603" s="122">
        <f t="shared" si="781"/>
        <v>0</v>
      </c>
      <c r="Q603" s="122">
        <f t="shared" si="782"/>
        <v>0</v>
      </c>
      <c r="R603" s="122">
        <f t="shared" si="783"/>
        <v>0</v>
      </c>
      <c r="S603" s="122">
        <f t="shared" si="784"/>
        <v>8.9658312000000004E-2</v>
      </c>
      <c r="T603" s="122"/>
      <c r="U603" s="122"/>
      <c r="V603" s="122"/>
      <c r="W603" s="122"/>
      <c r="X603" s="122"/>
      <c r="Y603" s="122"/>
      <c r="Z603" s="122"/>
      <c r="AA603" s="122"/>
      <c r="AB603" s="122"/>
      <c r="AC603" s="122"/>
      <c r="AD603" s="122">
        <v>3.0090500000000002</v>
      </c>
      <c r="AE603" s="73">
        <f t="shared" si="785"/>
        <v>0.16981452</v>
      </c>
      <c r="AF603" s="73">
        <v>3.6341659999999998E-2</v>
      </c>
      <c r="AG603" s="73"/>
      <c r="AH603" s="73"/>
      <c r="AI603" s="73">
        <v>0.13347286</v>
      </c>
      <c r="AJ603" s="122">
        <f>VLOOKUP(C603,'[1]17'!$C$22:$AI$926,29,0)</f>
        <v>9.5099260000000005E-2</v>
      </c>
      <c r="AK603" s="122">
        <f>VLOOKUP(C603,'[1]17'!$C$22:$AI$926,30,0)</f>
        <v>3.6341660000000012E-2</v>
      </c>
      <c r="AL603" s="122">
        <f>VLOOKUP(C603,'[1]17'!$C$22:$AI$926,31,0)</f>
        <v>0</v>
      </c>
      <c r="AM603" s="122">
        <f>VLOOKUP(C603,'[1]17'!$C$22:$AI$926,32,0)</f>
        <v>0</v>
      </c>
      <c r="AN603" s="122">
        <f>VLOOKUP(C603,'[1]17'!$C$22:$AI$926,33,0)</f>
        <v>5.8757599999999993E-2</v>
      </c>
      <c r="AO603" s="122">
        <f t="shared" si="786"/>
        <v>7.4715259999999992E-2</v>
      </c>
      <c r="AP603" s="122">
        <f t="shared" si="787"/>
        <v>0</v>
      </c>
      <c r="AQ603" s="122">
        <f t="shared" si="788"/>
        <v>0</v>
      </c>
      <c r="AR603" s="122">
        <f t="shared" si="789"/>
        <v>0</v>
      </c>
      <c r="AS603" s="122">
        <f t="shared" si="790"/>
        <v>7.4715260000000006E-2</v>
      </c>
      <c r="AT603" s="122"/>
      <c r="AU603" s="122"/>
      <c r="AV603" s="122"/>
      <c r="AW603" s="122"/>
      <c r="AX603" s="122"/>
      <c r="AY603" s="122"/>
      <c r="AZ603" s="122"/>
      <c r="BA603" s="122"/>
      <c r="BB603" s="122"/>
      <c r="BC603" s="122"/>
    </row>
    <row r="604" spans="1:55" s="90" customFormat="1" ht="62.2" x14ac:dyDescent="0.3">
      <c r="A604" s="106" t="s">
        <v>1662</v>
      </c>
      <c r="B604" s="107" t="s">
        <v>1814</v>
      </c>
      <c r="C604" s="108" t="s">
        <v>1473</v>
      </c>
      <c r="D604" s="73">
        <v>1.429368</v>
      </c>
      <c r="E604" s="73">
        <v>1.7256938079999999</v>
      </c>
      <c r="F604" s="73">
        <v>0.16104731999999999</v>
      </c>
      <c r="G604" s="73">
        <v>1.5010323999999999</v>
      </c>
      <c r="H604" s="73">
        <v>0</v>
      </c>
      <c r="I604" s="73">
        <v>6.3614087999999985E-2</v>
      </c>
      <c r="J604" s="122">
        <f>VLOOKUP(C604,'[1]17'!$C$22:$N$926,8,0)</f>
        <v>2.8004279999999999E-2</v>
      </c>
      <c r="K604" s="122">
        <f>VLOOKUP(C604,'[1]17'!$C$22:$N$926,9,0)</f>
        <v>0</v>
      </c>
      <c r="L604" s="122">
        <f>VLOOKUP(C604,'[1]17'!$C$22:$N$926,10,0)</f>
        <v>0</v>
      </c>
      <c r="M604" s="122">
        <f>VLOOKUP(C604,'[1]17'!$C$22:$N$926,11,0)</f>
        <v>0</v>
      </c>
      <c r="N604" s="122">
        <f>VLOOKUP(C604,'[1]17'!$C$22:$N$926,12,0)</f>
        <v>2.8004279999999999E-2</v>
      </c>
      <c r="O604" s="122">
        <f t="shared" si="780"/>
        <v>1.6976895279999999</v>
      </c>
      <c r="P604" s="122">
        <f t="shared" si="781"/>
        <v>0.16104731999999999</v>
      </c>
      <c r="Q604" s="122">
        <f t="shared" si="782"/>
        <v>1.5010323999999999</v>
      </c>
      <c r="R604" s="122">
        <f t="shared" si="783"/>
        <v>0</v>
      </c>
      <c r="S604" s="122">
        <f t="shared" si="784"/>
        <v>3.5609807999999986E-2</v>
      </c>
      <c r="T604" s="122"/>
      <c r="U604" s="122"/>
      <c r="V604" s="122"/>
      <c r="W604" s="122"/>
      <c r="X604" s="122"/>
      <c r="Y604" s="122"/>
      <c r="Z604" s="122"/>
      <c r="AA604" s="122"/>
      <c r="AB604" s="122"/>
      <c r="AC604" s="122"/>
      <c r="AD604" s="122">
        <v>1.19614</v>
      </c>
      <c r="AE604" s="73">
        <f t="shared" si="785"/>
        <v>1.7507932499999999</v>
      </c>
      <c r="AF604" s="73">
        <v>0.13420609999999966</v>
      </c>
      <c r="AG604" s="73">
        <v>1.5635754100000001</v>
      </c>
      <c r="AH604" s="73"/>
      <c r="AI604" s="73">
        <v>5.3011739999999995E-2</v>
      </c>
      <c r="AJ604" s="122">
        <f>VLOOKUP(C604,'[1]17'!$C$22:$AI$926,29,0)</f>
        <v>2.3336900000000001E-2</v>
      </c>
      <c r="AK604" s="122">
        <f>VLOOKUP(C604,'[1]17'!$C$22:$AI$926,30,0)</f>
        <v>0</v>
      </c>
      <c r="AL604" s="122">
        <f>VLOOKUP(C604,'[1]17'!$C$22:$AI$926,31,0)</f>
        <v>0</v>
      </c>
      <c r="AM604" s="122">
        <f>VLOOKUP(C604,'[1]17'!$C$22:$AI$926,32,0)</f>
        <v>0</v>
      </c>
      <c r="AN604" s="122">
        <f>VLOOKUP(C604,'[1]17'!$C$22:$AI$926,33,0)</f>
        <v>2.3336900000000001E-2</v>
      </c>
      <c r="AO604" s="122">
        <f t="shared" si="786"/>
        <v>1.7274563499999998</v>
      </c>
      <c r="AP604" s="122">
        <f t="shared" si="787"/>
        <v>0.13420609999999966</v>
      </c>
      <c r="AQ604" s="122">
        <f t="shared" si="788"/>
        <v>1.5635754100000001</v>
      </c>
      <c r="AR604" s="122">
        <f t="shared" si="789"/>
        <v>0</v>
      </c>
      <c r="AS604" s="122">
        <f t="shared" si="790"/>
        <v>2.9674839999999994E-2</v>
      </c>
      <c r="AT604" s="122"/>
      <c r="AU604" s="122"/>
      <c r="AV604" s="122"/>
      <c r="AW604" s="122"/>
      <c r="AX604" s="122"/>
      <c r="AY604" s="122"/>
      <c r="AZ604" s="122"/>
      <c r="BA604" s="122"/>
      <c r="BB604" s="122"/>
      <c r="BC604" s="122"/>
    </row>
    <row r="605" spans="1:55" s="90" customFormat="1" ht="46.65" x14ac:dyDescent="0.3">
      <c r="A605" s="106" t="s">
        <v>1662</v>
      </c>
      <c r="B605" s="107" t="s">
        <v>1003</v>
      </c>
      <c r="C605" s="108" t="s">
        <v>1474</v>
      </c>
      <c r="D605" s="73">
        <v>4.0402560000000003</v>
      </c>
      <c r="E605" s="73">
        <v>0.17981177999999998</v>
      </c>
      <c r="F605" s="73">
        <v>0</v>
      </c>
      <c r="G605" s="73">
        <v>0</v>
      </c>
      <c r="H605" s="73">
        <v>0</v>
      </c>
      <c r="I605" s="73">
        <v>0.17981177999999998</v>
      </c>
      <c r="J605" s="122">
        <f>VLOOKUP(C605,'[1]17'!$C$22:$N$926,8,0)</f>
        <v>7.9156979999999988E-2</v>
      </c>
      <c r="K605" s="122">
        <f>VLOOKUP(C605,'[1]17'!$C$22:$N$926,9,0)</f>
        <v>0</v>
      </c>
      <c r="L605" s="122">
        <f>VLOOKUP(C605,'[1]17'!$C$22:$N$926,10,0)</f>
        <v>0</v>
      </c>
      <c r="M605" s="122">
        <f>VLOOKUP(C605,'[1]17'!$C$22:$N$926,11,0)</f>
        <v>0</v>
      </c>
      <c r="N605" s="122">
        <f>VLOOKUP(C605,'[1]17'!$C$22:$N$926,12,0)</f>
        <v>7.9156979999999974E-2</v>
      </c>
      <c r="O605" s="122">
        <f t="shared" si="780"/>
        <v>0.10065479999999999</v>
      </c>
      <c r="P605" s="122">
        <f t="shared" si="781"/>
        <v>0</v>
      </c>
      <c r="Q605" s="122">
        <f t="shared" si="782"/>
        <v>0</v>
      </c>
      <c r="R605" s="122">
        <f t="shared" si="783"/>
        <v>0</v>
      </c>
      <c r="S605" s="122">
        <f t="shared" si="784"/>
        <v>0.1006548</v>
      </c>
      <c r="T605" s="122"/>
      <c r="U605" s="122"/>
      <c r="V605" s="122"/>
      <c r="W605" s="122"/>
      <c r="X605" s="122"/>
      <c r="Y605" s="122"/>
      <c r="Z605" s="122"/>
      <c r="AA605" s="122"/>
      <c r="AB605" s="122"/>
      <c r="AC605" s="122"/>
      <c r="AD605" s="122">
        <v>3.7035680000000011</v>
      </c>
      <c r="AE605" s="73">
        <f t="shared" si="785"/>
        <v>0.14984314999999998</v>
      </c>
      <c r="AF605" s="73"/>
      <c r="AG605" s="73"/>
      <c r="AH605" s="73"/>
      <c r="AI605" s="73">
        <v>0.14984314999999998</v>
      </c>
      <c r="AJ605" s="122">
        <f>VLOOKUP(C605,'[1]17'!$C$22:$AI$926,29,0)</f>
        <v>6.5964149999999985E-2</v>
      </c>
      <c r="AK605" s="122">
        <f>VLOOKUP(C605,'[1]17'!$C$22:$AI$926,30,0)</f>
        <v>0</v>
      </c>
      <c r="AL605" s="122">
        <f>VLOOKUP(C605,'[1]17'!$C$22:$AI$926,31,0)</f>
        <v>0</v>
      </c>
      <c r="AM605" s="122">
        <f>VLOOKUP(C605,'[1]17'!$C$22:$AI$926,32,0)</f>
        <v>0</v>
      </c>
      <c r="AN605" s="122">
        <f>VLOOKUP(C605,'[1]17'!$C$22:$AI$926,33,0)</f>
        <v>6.5964149999999985E-2</v>
      </c>
      <c r="AO605" s="122">
        <f t="shared" si="786"/>
        <v>8.3878999999999995E-2</v>
      </c>
      <c r="AP605" s="122">
        <f t="shared" si="787"/>
        <v>0</v>
      </c>
      <c r="AQ605" s="122">
        <f t="shared" si="788"/>
        <v>0</v>
      </c>
      <c r="AR605" s="122">
        <f t="shared" si="789"/>
        <v>0</v>
      </c>
      <c r="AS605" s="122">
        <f t="shared" si="790"/>
        <v>8.3878999999999995E-2</v>
      </c>
      <c r="AT605" s="122"/>
      <c r="AU605" s="122"/>
      <c r="AV605" s="122"/>
      <c r="AW605" s="122"/>
      <c r="AX605" s="122"/>
      <c r="AY605" s="122"/>
      <c r="AZ605" s="122"/>
      <c r="BA605" s="122"/>
      <c r="BB605" s="122"/>
      <c r="BC605" s="122"/>
    </row>
    <row r="606" spans="1:55" s="90" customFormat="1" ht="30.05" x14ac:dyDescent="0.3">
      <c r="A606" s="103"/>
      <c r="B606" s="110" t="s">
        <v>53</v>
      </c>
      <c r="C606" s="105"/>
      <c r="D606" s="133">
        <f t="shared" ref="D606:BC606" si="791">SUM(D607:D627)</f>
        <v>81.195767999999987</v>
      </c>
      <c r="E606" s="133">
        <f t="shared" si="791"/>
        <v>12.615944836000001</v>
      </c>
      <c r="F606" s="133">
        <f t="shared" si="791"/>
        <v>3.6958102300000002</v>
      </c>
      <c r="G606" s="133">
        <f t="shared" si="791"/>
        <v>5.5751435100000002</v>
      </c>
      <c r="H606" s="133">
        <f t="shared" si="791"/>
        <v>0</v>
      </c>
      <c r="I606" s="133">
        <f t="shared" si="791"/>
        <v>3.3449910960000002</v>
      </c>
      <c r="J606" s="133">
        <f t="shared" si="791"/>
        <v>5.0197088980000002</v>
      </c>
      <c r="K606" s="133">
        <f t="shared" si="791"/>
        <v>2.7657167200000004</v>
      </c>
      <c r="L606" s="133">
        <f t="shared" si="791"/>
        <v>0.62171018999999994</v>
      </c>
      <c r="M606" s="133">
        <f t="shared" si="791"/>
        <v>0</v>
      </c>
      <c r="N606" s="133">
        <f t="shared" si="791"/>
        <v>1.6322819879999997</v>
      </c>
      <c r="O606" s="133">
        <f t="shared" si="791"/>
        <v>7.5962359379999995</v>
      </c>
      <c r="P606" s="133">
        <f t="shared" si="791"/>
        <v>0.93009350999999973</v>
      </c>
      <c r="Q606" s="133">
        <f t="shared" si="791"/>
        <v>4.9534333200000003</v>
      </c>
      <c r="R606" s="133">
        <f t="shared" si="791"/>
        <v>0</v>
      </c>
      <c r="S606" s="133">
        <f t="shared" si="791"/>
        <v>1.7127091080000003</v>
      </c>
      <c r="T606" s="133">
        <f t="shared" si="791"/>
        <v>0</v>
      </c>
      <c r="U606" s="133">
        <f t="shared" si="791"/>
        <v>0</v>
      </c>
      <c r="V606" s="133">
        <f t="shared" si="791"/>
        <v>0</v>
      </c>
      <c r="W606" s="133">
        <f t="shared" si="791"/>
        <v>0</v>
      </c>
      <c r="X606" s="133">
        <f t="shared" si="791"/>
        <v>0</v>
      </c>
      <c r="Y606" s="133">
        <f t="shared" si="791"/>
        <v>0</v>
      </c>
      <c r="Z606" s="133">
        <f t="shared" si="791"/>
        <v>0</v>
      </c>
      <c r="AA606" s="133">
        <f t="shared" si="791"/>
        <v>0</v>
      </c>
      <c r="AB606" s="133">
        <f t="shared" si="791"/>
        <v>0</v>
      </c>
      <c r="AC606" s="133">
        <f t="shared" si="791"/>
        <v>0</v>
      </c>
      <c r="AD606" s="133">
        <f t="shared" si="791"/>
        <v>85.586455350000008</v>
      </c>
      <c r="AE606" s="133">
        <f t="shared" si="791"/>
        <v>10.544312029999999</v>
      </c>
      <c r="AF606" s="133">
        <f t="shared" si="791"/>
        <v>0.89797362000000014</v>
      </c>
      <c r="AG606" s="133">
        <f t="shared" si="791"/>
        <v>6.858845829999999</v>
      </c>
      <c r="AH606" s="133">
        <f t="shared" si="791"/>
        <v>0</v>
      </c>
      <c r="AI606" s="133">
        <f t="shared" si="791"/>
        <v>2.7874925800000008</v>
      </c>
      <c r="AJ606" s="133">
        <f t="shared" si="791"/>
        <v>1.3602349900000004</v>
      </c>
      <c r="AK606" s="133">
        <f t="shared" si="791"/>
        <v>0</v>
      </c>
      <c r="AL606" s="133">
        <f t="shared" si="791"/>
        <v>0</v>
      </c>
      <c r="AM606" s="133">
        <f t="shared" si="791"/>
        <v>0</v>
      </c>
      <c r="AN606" s="133">
        <f t="shared" si="791"/>
        <v>1.3602349900000001</v>
      </c>
      <c r="AO606" s="133">
        <f t="shared" si="791"/>
        <v>9.18407704</v>
      </c>
      <c r="AP606" s="133">
        <f t="shared" si="791"/>
        <v>0.89797362000000014</v>
      </c>
      <c r="AQ606" s="133">
        <f t="shared" si="791"/>
        <v>6.858845829999999</v>
      </c>
      <c r="AR606" s="133">
        <f t="shared" si="791"/>
        <v>0</v>
      </c>
      <c r="AS606" s="133">
        <f t="shared" si="791"/>
        <v>1.4272575900000002</v>
      </c>
      <c r="AT606" s="133">
        <f t="shared" si="791"/>
        <v>0</v>
      </c>
      <c r="AU606" s="133">
        <f t="shared" si="791"/>
        <v>0</v>
      </c>
      <c r="AV606" s="133">
        <f t="shared" si="791"/>
        <v>0</v>
      </c>
      <c r="AW606" s="133">
        <f t="shared" si="791"/>
        <v>0</v>
      </c>
      <c r="AX606" s="133">
        <f t="shared" si="791"/>
        <v>0</v>
      </c>
      <c r="AY606" s="133">
        <f t="shared" si="791"/>
        <v>0</v>
      </c>
      <c r="AZ606" s="133">
        <f t="shared" si="791"/>
        <v>0</v>
      </c>
      <c r="BA606" s="133">
        <f t="shared" si="791"/>
        <v>0</v>
      </c>
      <c r="BB606" s="133">
        <f t="shared" si="791"/>
        <v>0</v>
      </c>
      <c r="BC606" s="133">
        <f t="shared" si="791"/>
        <v>0</v>
      </c>
    </row>
    <row r="607" spans="1:55" s="90" customFormat="1" ht="62.2" x14ac:dyDescent="0.3">
      <c r="A607" s="106" t="s">
        <v>1662</v>
      </c>
      <c r="B607" s="107" t="s">
        <v>1004</v>
      </c>
      <c r="C607" s="108" t="s">
        <v>1475</v>
      </c>
      <c r="D607" s="73">
        <v>2.2555200000000002</v>
      </c>
      <c r="E607" s="73">
        <v>0.10038201599999999</v>
      </c>
      <c r="F607" s="73">
        <v>0</v>
      </c>
      <c r="G607" s="73">
        <v>0</v>
      </c>
      <c r="H607" s="73">
        <v>0</v>
      </c>
      <c r="I607" s="73">
        <v>0.10038201599999999</v>
      </c>
      <c r="J607" s="122">
        <f>VLOOKUP(C607,'[1]17'!$C$22:$N$926,8,0)</f>
        <v>4.4190311999999995E-2</v>
      </c>
      <c r="K607" s="122">
        <f>VLOOKUP(C607,'[1]17'!$C$22:$N$926,9,0)</f>
        <v>0</v>
      </c>
      <c r="L607" s="122">
        <f>VLOOKUP(C607,'[1]17'!$C$22:$N$926,10,0)</f>
        <v>0</v>
      </c>
      <c r="M607" s="122">
        <f>VLOOKUP(C607,'[1]17'!$C$22:$N$926,11,0)</f>
        <v>0</v>
      </c>
      <c r="N607" s="122">
        <f>VLOOKUP(C607,'[1]17'!$C$22:$N$926,12,0)</f>
        <v>4.4190311999999995E-2</v>
      </c>
      <c r="O607" s="122">
        <f t="shared" ref="O607:O627" si="792">E607-J607</f>
        <v>5.6191703999999995E-2</v>
      </c>
      <c r="P607" s="122">
        <f t="shared" ref="P607:P627" si="793">F607-K607</f>
        <v>0</v>
      </c>
      <c r="Q607" s="122">
        <f t="shared" ref="Q607:Q627" si="794">G607-L607</f>
        <v>0</v>
      </c>
      <c r="R607" s="122">
        <f t="shared" ref="R607:R627" si="795">H607-M607</f>
        <v>0</v>
      </c>
      <c r="S607" s="122">
        <f t="shared" ref="S607:S627" si="796">I607-N607</f>
        <v>5.6191703999999995E-2</v>
      </c>
      <c r="T607" s="122"/>
      <c r="U607" s="122"/>
      <c r="V607" s="122"/>
      <c r="W607" s="122"/>
      <c r="X607" s="122"/>
      <c r="Y607" s="122"/>
      <c r="Z607" s="122"/>
      <c r="AA607" s="122"/>
      <c r="AB607" s="122"/>
      <c r="AC607" s="122"/>
      <c r="AD607" s="122">
        <v>1.8796000000000002</v>
      </c>
      <c r="AE607" s="73">
        <f t="shared" ref="AE607:AE627" si="797">AF607+AG607+AH607+AI607</f>
        <v>8.3651679999999992E-2</v>
      </c>
      <c r="AF607" s="73"/>
      <c r="AG607" s="73"/>
      <c r="AH607" s="73"/>
      <c r="AI607" s="73">
        <v>8.3651679999999992E-2</v>
      </c>
      <c r="AJ607" s="122">
        <f>VLOOKUP(C607,'[1]17'!$C$22:$AI$926,29,0)</f>
        <v>3.6825259999999999E-2</v>
      </c>
      <c r="AK607" s="122">
        <f>VLOOKUP(C607,'[1]17'!$C$22:$AI$926,30,0)</f>
        <v>0</v>
      </c>
      <c r="AL607" s="122">
        <f>VLOOKUP(C607,'[1]17'!$C$22:$AI$926,31,0)</f>
        <v>0</v>
      </c>
      <c r="AM607" s="122">
        <f>VLOOKUP(C607,'[1]17'!$C$22:$AI$926,32,0)</f>
        <v>0</v>
      </c>
      <c r="AN607" s="122">
        <f>VLOOKUP(C607,'[1]17'!$C$22:$AI$926,33,0)</f>
        <v>3.6825259999999999E-2</v>
      </c>
      <c r="AO607" s="122">
        <f t="shared" ref="AO607:AO627" si="798">AE607-AJ607</f>
        <v>4.6826419999999994E-2</v>
      </c>
      <c r="AP607" s="122">
        <f t="shared" ref="AP607:AP627" si="799">AF607-AK607</f>
        <v>0</v>
      </c>
      <c r="AQ607" s="122">
        <f t="shared" ref="AQ607:AQ627" si="800">AG607-AL607</f>
        <v>0</v>
      </c>
      <c r="AR607" s="122">
        <f t="shared" ref="AR607:AR627" si="801">AH607-AM607</f>
        <v>0</v>
      </c>
      <c r="AS607" s="122">
        <f t="shared" ref="AS607:AS627" si="802">AI607-AN607</f>
        <v>4.6826419999999994E-2</v>
      </c>
      <c r="AT607" s="122"/>
      <c r="AU607" s="122"/>
      <c r="AV607" s="122"/>
      <c r="AW607" s="122"/>
      <c r="AX607" s="122"/>
      <c r="AY607" s="122"/>
      <c r="AZ607" s="122"/>
      <c r="BA607" s="122"/>
      <c r="BB607" s="122"/>
      <c r="BC607" s="122"/>
    </row>
    <row r="608" spans="1:55" s="90" customFormat="1" ht="108.8" x14ac:dyDescent="0.3">
      <c r="A608" s="106" t="s">
        <v>1662</v>
      </c>
      <c r="B608" s="107" t="s">
        <v>1815</v>
      </c>
      <c r="C608" s="108" t="s">
        <v>493</v>
      </c>
      <c r="D608" s="73">
        <v>8.3415599999999994</v>
      </c>
      <c r="E608" s="73">
        <v>0.37124156399999997</v>
      </c>
      <c r="F608" s="73">
        <v>0</v>
      </c>
      <c r="G608" s="73">
        <v>0</v>
      </c>
      <c r="H608" s="73">
        <v>0</v>
      </c>
      <c r="I608" s="73">
        <v>0.37124156399999997</v>
      </c>
      <c r="J608" s="122">
        <f>VLOOKUP(C608,'[1]17'!$C$22:$N$926,8,0)</f>
        <v>0.163428456</v>
      </c>
      <c r="K608" s="122">
        <f>VLOOKUP(C608,'[1]17'!$C$22:$N$926,9,0)</f>
        <v>0</v>
      </c>
      <c r="L608" s="122">
        <f>VLOOKUP(C608,'[1]17'!$C$22:$N$926,10,0)</f>
        <v>0</v>
      </c>
      <c r="M608" s="122">
        <f>VLOOKUP(C608,'[1]17'!$C$22:$N$926,11,0)</f>
        <v>0</v>
      </c>
      <c r="N608" s="122">
        <f>VLOOKUP(C608,'[1]17'!$C$22:$N$926,12,0)</f>
        <v>0.163428456</v>
      </c>
      <c r="O608" s="122">
        <f t="shared" si="792"/>
        <v>0.20781310799999997</v>
      </c>
      <c r="P608" s="122">
        <f t="shared" si="793"/>
        <v>0</v>
      </c>
      <c r="Q608" s="122">
        <f t="shared" si="794"/>
        <v>0</v>
      </c>
      <c r="R608" s="122">
        <f t="shared" si="795"/>
        <v>0</v>
      </c>
      <c r="S608" s="122">
        <f t="shared" si="796"/>
        <v>0.20781310799999997</v>
      </c>
      <c r="T608" s="122"/>
      <c r="U608" s="122"/>
      <c r="V608" s="122"/>
      <c r="W608" s="122"/>
      <c r="X608" s="122"/>
      <c r="Y608" s="122"/>
      <c r="Z608" s="122"/>
      <c r="AA608" s="122"/>
      <c r="AB608" s="122"/>
      <c r="AC608" s="122"/>
      <c r="AD608" s="122">
        <v>27.788750000000004</v>
      </c>
      <c r="AE608" s="73">
        <f t="shared" si="797"/>
        <v>0.30936796999999999</v>
      </c>
      <c r="AF608" s="73"/>
      <c r="AG608" s="73"/>
      <c r="AH608" s="73"/>
      <c r="AI608" s="73">
        <v>0.30936796999999999</v>
      </c>
      <c r="AJ608" s="122">
        <f>VLOOKUP(C608,'[1]17'!$C$22:$AI$926,29,0)</f>
        <v>0.13619038</v>
      </c>
      <c r="AK608" s="122">
        <f>VLOOKUP(C608,'[1]17'!$C$22:$AI$926,30,0)</f>
        <v>0</v>
      </c>
      <c r="AL608" s="122">
        <f>VLOOKUP(C608,'[1]17'!$C$22:$AI$926,31,0)</f>
        <v>0</v>
      </c>
      <c r="AM608" s="122">
        <f>VLOOKUP(C608,'[1]17'!$C$22:$AI$926,32,0)</f>
        <v>0</v>
      </c>
      <c r="AN608" s="122">
        <f>VLOOKUP(C608,'[1]17'!$C$22:$AI$926,33,0)</f>
        <v>0.13619038</v>
      </c>
      <c r="AO608" s="122">
        <f t="shared" si="798"/>
        <v>0.17317758999999999</v>
      </c>
      <c r="AP608" s="122">
        <f t="shared" si="799"/>
        <v>0</v>
      </c>
      <c r="AQ608" s="122">
        <f t="shared" si="800"/>
        <v>0</v>
      </c>
      <c r="AR608" s="122">
        <f t="shared" si="801"/>
        <v>0</v>
      </c>
      <c r="AS608" s="122">
        <f t="shared" si="802"/>
        <v>0.17317758999999999</v>
      </c>
      <c r="AT608" s="122"/>
      <c r="AU608" s="122"/>
      <c r="AV608" s="122"/>
      <c r="AW608" s="122"/>
      <c r="AX608" s="122"/>
      <c r="AY608" s="122"/>
      <c r="AZ608" s="122"/>
      <c r="BA608" s="122"/>
      <c r="BB608" s="122"/>
      <c r="BC608" s="122"/>
    </row>
    <row r="609" spans="1:55" s="90" customFormat="1" ht="77.7" x14ac:dyDescent="0.3">
      <c r="A609" s="106" t="s">
        <v>1662</v>
      </c>
      <c r="B609" s="107" t="s">
        <v>126</v>
      </c>
      <c r="C609" s="108" t="s">
        <v>127</v>
      </c>
      <c r="D609" s="73">
        <v>1.2E-2</v>
      </c>
      <c r="E609" s="73">
        <v>5.3404799999999997E-4</v>
      </c>
      <c r="F609" s="73">
        <v>0</v>
      </c>
      <c r="G609" s="73">
        <v>0</v>
      </c>
      <c r="H609" s="73">
        <v>0</v>
      </c>
      <c r="I609" s="73">
        <v>5.3404799999999997E-4</v>
      </c>
      <c r="J609" s="122">
        <f>VLOOKUP(C609,'[1]17'!$C$22:$N$926,8,0)</f>
        <v>2.35116E-4</v>
      </c>
      <c r="K609" s="122">
        <f>VLOOKUP(C609,'[1]17'!$C$22:$N$926,9,0)</f>
        <v>0</v>
      </c>
      <c r="L609" s="122">
        <f>VLOOKUP(C609,'[1]17'!$C$22:$N$926,10,0)</f>
        <v>0</v>
      </c>
      <c r="M609" s="122">
        <f>VLOOKUP(C609,'[1]17'!$C$22:$N$926,11,0)</f>
        <v>0</v>
      </c>
      <c r="N609" s="122">
        <f>VLOOKUP(C609,'[1]17'!$C$22:$N$926,12,0)</f>
        <v>2.35116E-4</v>
      </c>
      <c r="O609" s="122">
        <f t="shared" si="792"/>
        <v>2.9893199999999996E-4</v>
      </c>
      <c r="P609" s="122">
        <f t="shared" si="793"/>
        <v>0</v>
      </c>
      <c r="Q609" s="122">
        <f t="shared" si="794"/>
        <v>0</v>
      </c>
      <c r="R609" s="122">
        <f t="shared" si="795"/>
        <v>0</v>
      </c>
      <c r="S609" s="122">
        <f t="shared" si="796"/>
        <v>2.9893199999999996E-4</v>
      </c>
      <c r="T609" s="122"/>
      <c r="U609" s="122"/>
      <c r="V609" s="122"/>
      <c r="W609" s="122"/>
      <c r="X609" s="122"/>
      <c r="Y609" s="122"/>
      <c r="Z609" s="122"/>
      <c r="AA609" s="122"/>
      <c r="AB609" s="122"/>
      <c r="AC609" s="122"/>
      <c r="AD609" s="122">
        <v>1.0999999999999999E-2</v>
      </c>
      <c r="AE609" s="73">
        <f t="shared" si="797"/>
        <v>4.4504000000000001E-4</v>
      </c>
      <c r="AF609" s="73"/>
      <c r="AG609" s="73"/>
      <c r="AH609" s="73"/>
      <c r="AI609" s="73">
        <v>4.4504000000000001E-4</v>
      </c>
      <c r="AJ609" s="122">
        <f>VLOOKUP(C609,'[1]17'!$C$22:$AI$926,29,0)</f>
        <v>1.9593E-4</v>
      </c>
      <c r="AK609" s="122">
        <f>VLOOKUP(C609,'[1]17'!$C$22:$AI$926,30,0)</f>
        <v>0</v>
      </c>
      <c r="AL609" s="122">
        <f>VLOOKUP(C609,'[1]17'!$C$22:$AI$926,31,0)</f>
        <v>0</v>
      </c>
      <c r="AM609" s="122">
        <f>VLOOKUP(C609,'[1]17'!$C$22:$AI$926,32,0)</f>
        <v>0</v>
      </c>
      <c r="AN609" s="122">
        <f>VLOOKUP(C609,'[1]17'!$C$22:$AI$926,33,0)</f>
        <v>1.9593E-4</v>
      </c>
      <c r="AO609" s="122">
        <f t="shared" si="798"/>
        <v>2.4910999999999998E-4</v>
      </c>
      <c r="AP609" s="122">
        <f t="shared" si="799"/>
        <v>0</v>
      </c>
      <c r="AQ609" s="122">
        <f t="shared" si="800"/>
        <v>0</v>
      </c>
      <c r="AR609" s="122">
        <f t="shared" si="801"/>
        <v>0</v>
      </c>
      <c r="AS609" s="122">
        <f t="shared" si="802"/>
        <v>2.4910999999999998E-4</v>
      </c>
      <c r="AT609" s="122"/>
      <c r="AU609" s="122"/>
      <c r="AV609" s="122"/>
      <c r="AW609" s="122"/>
      <c r="AX609" s="122"/>
      <c r="AY609" s="122"/>
      <c r="AZ609" s="122"/>
      <c r="BA609" s="122"/>
      <c r="BB609" s="122"/>
      <c r="BC609" s="122"/>
    </row>
    <row r="610" spans="1:55" s="90" customFormat="1" ht="139.85" x14ac:dyDescent="0.3">
      <c r="A610" s="106" t="s">
        <v>1662</v>
      </c>
      <c r="B610" s="107" t="s">
        <v>1005</v>
      </c>
      <c r="C610" s="108" t="s">
        <v>1476</v>
      </c>
      <c r="D610" s="73">
        <v>1.2E-2</v>
      </c>
      <c r="E610" s="73">
        <v>5.3404799999999997E-4</v>
      </c>
      <c r="F610" s="73">
        <v>0</v>
      </c>
      <c r="G610" s="73">
        <v>0</v>
      </c>
      <c r="H610" s="73">
        <v>0</v>
      </c>
      <c r="I610" s="73">
        <v>5.3404799999999997E-4</v>
      </c>
      <c r="J610" s="122">
        <f>VLOOKUP(C610,'[1]17'!$C$22:$N$926,8,0)</f>
        <v>2.35116E-4</v>
      </c>
      <c r="K610" s="122">
        <f>VLOOKUP(C610,'[1]17'!$C$22:$N$926,9,0)</f>
        <v>0</v>
      </c>
      <c r="L610" s="122">
        <f>VLOOKUP(C610,'[1]17'!$C$22:$N$926,10,0)</f>
        <v>0</v>
      </c>
      <c r="M610" s="122">
        <f>VLOOKUP(C610,'[1]17'!$C$22:$N$926,11,0)</f>
        <v>0</v>
      </c>
      <c r="N610" s="122">
        <f>VLOOKUP(C610,'[1]17'!$C$22:$N$926,12,0)</f>
        <v>2.35116E-4</v>
      </c>
      <c r="O610" s="122">
        <f t="shared" si="792"/>
        <v>2.9893199999999996E-4</v>
      </c>
      <c r="P610" s="122">
        <f t="shared" si="793"/>
        <v>0</v>
      </c>
      <c r="Q610" s="122">
        <f t="shared" si="794"/>
        <v>0</v>
      </c>
      <c r="R610" s="122">
        <f t="shared" si="795"/>
        <v>0</v>
      </c>
      <c r="S610" s="122">
        <f t="shared" si="796"/>
        <v>2.9893199999999996E-4</v>
      </c>
      <c r="T610" s="122"/>
      <c r="U610" s="122"/>
      <c r="V610" s="122"/>
      <c r="W610" s="122"/>
      <c r="X610" s="122"/>
      <c r="Y610" s="122"/>
      <c r="Z610" s="122"/>
      <c r="AA610" s="122"/>
      <c r="AB610" s="122"/>
      <c r="AC610" s="122"/>
      <c r="AD610" s="122">
        <v>1.0999999999999999E-2</v>
      </c>
      <c r="AE610" s="73">
        <f t="shared" si="797"/>
        <v>0.13136104000000001</v>
      </c>
      <c r="AF610" s="73">
        <v>0.130916</v>
      </c>
      <c r="AG610" s="73"/>
      <c r="AH610" s="73"/>
      <c r="AI610" s="73">
        <v>4.4504000000000001E-4</v>
      </c>
      <c r="AJ610" s="122">
        <f>VLOOKUP(C610,'[1]17'!$C$22:$AI$926,29,0)</f>
        <v>1.9593E-4</v>
      </c>
      <c r="AK610" s="122">
        <f>VLOOKUP(C610,'[1]17'!$C$22:$AI$926,30,0)</f>
        <v>0</v>
      </c>
      <c r="AL610" s="122">
        <f>VLOOKUP(C610,'[1]17'!$C$22:$AI$926,31,0)</f>
        <v>0</v>
      </c>
      <c r="AM610" s="122">
        <f>VLOOKUP(C610,'[1]17'!$C$22:$AI$926,32,0)</f>
        <v>0</v>
      </c>
      <c r="AN610" s="122">
        <f>VLOOKUP(C610,'[1]17'!$C$22:$AI$926,33,0)</f>
        <v>1.9593E-4</v>
      </c>
      <c r="AO610" s="122">
        <f t="shared" si="798"/>
        <v>0.13116511</v>
      </c>
      <c r="AP610" s="122">
        <f t="shared" si="799"/>
        <v>0.130916</v>
      </c>
      <c r="AQ610" s="122">
        <f t="shared" si="800"/>
        <v>0</v>
      </c>
      <c r="AR610" s="122">
        <f t="shared" si="801"/>
        <v>0</v>
      </c>
      <c r="AS610" s="122">
        <f t="shared" si="802"/>
        <v>2.4910999999999998E-4</v>
      </c>
      <c r="AT610" s="122"/>
      <c r="AU610" s="122"/>
      <c r="AV610" s="122"/>
      <c r="AW610" s="122"/>
      <c r="AX610" s="122"/>
      <c r="AY610" s="122"/>
      <c r="AZ610" s="122"/>
      <c r="BA610" s="122"/>
      <c r="BB610" s="122"/>
      <c r="BC610" s="122"/>
    </row>
    <row r="611" spans="1:55" s="90" customFormat="1" ht="62.2" x14ac:dyDescent="0.3">
      <c r="A611" s="106" t="s">
        <v>1662</v>
      </c>
      <c r="B611" s="107" t="s">
        <v>1006</v>
      </c>
      <c r="C611" s="108" t="s">
        <v>1477</v>
      </c>
      <c r="D611" s="73">
        <v>2.7795599999999996</v>
      </c>
      <c r="E611" s="73">
        <v>0.12370447199999998</v>
      </c>
      <c r="F611" s="73">
        <v>0</v>
      </c>
      <c r="G611" s="73">
        <v>0</v>
      </c>
      <c r="H611" s="73">
        <v>0</v>
      </c>
      <c r="I611" s="73">
        <v>0.12370447199999998</v>
      </c>
      <c r="J611" s="122">
        <f>VLOOKUP(C611,'[1]17'!$C$22:$N$926,8,0)</f>
        <v>5.4457343999999991E-2</v>
      </c>
      <c r="K611" s="122">
        <f>VLOOKUP(C611,'[1]17'!$C$22:$N$926,9,0)</f>
        <v>0</v>
      </c>
      <c r="L611" s="122">
        <f>VLOOKUP(C611,'[1]17'!$C$22:$N$926,10,0)</f>
        <v>0</v>
      </c>
      <c r="M611" s="122">
        <f>VLOOKUP(C611,'[1]17'!$C$22:$N$926,11,0)</f>
        <v>0</v>
      </c>
      <c r="N611" s="122">
        <f>VLOOKUP(C611,'[1]17'!$C$22:$N$926,12,0)</f>
        <v>5.4457343999999998E-2</v>
      </c>
      <c r="O611" s="122">
        <f t="shared" si="792"/>
        <v>6.9247127999999991E-2</v>
      </c>
      <c r="P611" s="122">
        <f t="shared" si="793"/>
        <v>0</v>
      </c>
      <c r="Q611" s="122">
        <f t="shared" si="794"/>
        <v>0</v>
      </c>
      <c r="R611" s="122">
        <f t="shared" si="795"/>
        <v>0</v>
      </c>
      <c r="S611" s="122">
        <f t="shared" si="796"/>
        <v>6.9247127999999991E-2</v>
      </c>
      <c r="T611" s="122"/>
      <c r="U611" s="122"/>
      <c r="V611" s="122"/>
      <c r="W611" s="122"/>
      <c r="X611" s="122"/>
      <c r="Y611" s="122"/>
      <c r="Z611" s="122"/>
      <c r="AA611" s="122"/>
      <c r="AB611" s="122"/>
      <c r="AC611" s="122"/>
      <c r="AD611" s="122">
        <v>2.3163000000000009</v>
      </c>
      <c r="AE611" s="73">
        <f t="shared" si="797"/>
        <v>0.10308705999999999</v>
      </c>
      <c r="AF611" s="73"/>
      <c r="AG611" s="73"/>
      <c r="AH611" s="73"/>
      <c r="AI611" s="73">
        <v>0.10308705999999999</v>
      </c>
      <c r="AJ611" s="122">
        <f>VLOOKUP(C611,'[1]17'!$C$22:$AI$926,29,0)</f>
        <v>4.5381120000000004E-2</v>
      </c>
      <c r="AK611" s="122">
        <f>VLOOKUP(C611,'[1]17'!$C$22:$AI$926,30,0)</f>
        <v>0</v>
      </c>
      <c r="AL611" s="122">
        <f>VLOOKUP(C611,'[1]17'!$C$22:$AI$926,31,0)</f>
        <v>0</v>
      </c>
      <c r="AM611" s="122">
        <f>VLOOKUP(C611,'[1]17'!$C$22:$AI$926,32,0)</f>
        <v>0</v>
      </c>
      <c r="AN611" s="122">
        <f>VLOOKUP(C611,'[1]17'!$C$22:$AI$926,33,0)</f>
        <v>4.5381119999999997E-2</v>
      </c>
      <c r="AO611" s="122">
        <f t="shared" si="798"/>
        <v>5.770593999999999E-2</v>
      </c>
      <c r="AP611" s="122">
        <f t="shared" si="799"/>
        <v>0</v>
      </c>
      <c r="AQ611" s="122">
        <f t="shared" si="800"/>
        <v>0</v>
      </c>
      <c r="AR611" s="122">
        <f t="shared" si="801"/>
        <v>0</v>
      </c>
      <c r="AS611" s="122">
        <f t="shared" si="802"/>
        <v>5.7705939999999997E-2</v>
      </c>
      <c r="AT611" s="122"/>
      <c r="AU611" s="122"/>
      <c r="AV611" s="122"/>
      <c r="AW611" s="122"/>
      <c r="AX611" s="122"/>
      <c r="AY611" s="122"/>
      <c r="AZ611" s="122"/>
      <c r="BA611" s="122"/>
      <c r="BB611" s="122"/>
      <c r="BC611" s="122"/>
    </row>
    <row r="612" spans="1:55" s="90" customFormat="1" ht="46.65" x14ac:dyDescent="0.3">
      <c r="A612" s="106" t="s">
        <v>1662</v>
      </c>
      <c r="B612" s="107" t="s">
        <v>1007</v>
      </c>
      <c r="C612" s="108" t="s">
        <v>1478</v>
      </c>
      <c r="D612" s="73">
        <v>2.1604320000000001</v>
      </c>
      <c r="E612" s="73">
        <v>9.6150096000000018E-2</v>
      </c>
      <c r="F612" s="73">
        <v>0</v>
      </c>
      <c r="G612" s="73">
        <v>0</v>
      </c>
      <c r="H612" s="73">
        <v>0</v>
      </c>
      <c r="I612" s="73">
        <v>9.6150096000000018E-2</v>
      </c>
      <c r="J612" s="122">
        <f>VLOOKUP(C612,'[1]17'!$C$22:$N$926,8,0)</f>
        <v>4.2327324E-2</v>
      </c>
      <c r="K612" s="122">
        <f>VLOOKUP(C612,'[1]17'!$C$22:$N$926,9,0)</f>
        <v>0</v>
      </c>
      <c r="L612" s="122">
        <f>VLOOKUP(C612,'[1]17'!$C$22:$N$926,10,0)</f>
        <v>0</v>
      </c>
      <c r="M612" s="122">
        <f>VLOOKUP(C612,'[1]17'!$C$22:$N$926,11,0)</f>
        <v>0</v>
      </c>
      <c r="N612" s="122">
        <f>VLOOKUP(C612,'[1]17'!$C$22:$N$926,12,0)</f>
        <v>4.2327324E-2</v>
      </c>
      <c r="O612" s="122">
        <f t="shared" si="792"/>
        <v>5.3822772000000019E-2</v>
      </c>
      <c r="P612" s="122">
        <f t="shared" si="793"/>
        <v>0</v>
      </c>
      <c r="Q612" s="122">
        <f t="shared" si="794"/>
        <v>0</v>
      </c>
      <c r="R612" s="122">
        <f t="shared" si="795"/>
        <v>0</v>
      </c>
      <c r="S612" s="122">
        <f t="shared" si="796"/>
        <v>5.3822772000000019E-2</v>
      </c>
      <c r="T612" s="122"/>
      <c r="U612" s="122"/>
      <c r="V612" s="122"/>
      <c r="W612" s="122"/>
      <c r="X612" s="122"/>
      <c r="Y612" s="122"/>
      <c r="Z612" s="122"/>
      <c r="AA612" s="122"/>
      <c r="AB612" s="122"/>
      <c r="AC612" s="122"/>
      <c r="AD612" s="122">
        <v>1.8003559699999998</v>
      </c>
      <c r="AE612" s="73">
        <f t="shared" si="797"/>
        <v>8.0125080000000015E-2</v>
      </c>
      <c r="AF612" s="73"/>
      <c r="AG612" s="73"/>
      <c r="AH612" s="73"/>
      <c r="AI612" s="73">
        <v>8.0125080000000015E-2</v>
      </c>
      <c r="AJ612" s="122">
        <f>VLOOKUP(C612,'[1]17'!$C$22:$AI$926,29,0)</f>
        <v>3.5272769999999995E-2</v>
      </c>
      <c r="AK612" s="122">
        <f>VLOOKUP(C612,'[1]17'!$C$22:$AI$926,30,0)</f>
        <v>0</v>
      </c>
      <c r="AL612" s="122">
        <f>VLOOKUP(C612,'[1]17'!$C$22:$AI$926,31,0)</f>
        <v>0</v>
      </c>
      <c r="AM612" s="122">
        <f>VLOOKUP(C612,'[1]17'!$C$22:$AI$926,32,0)</f>
        <v>0</v>
      </c>
      <c r="AN612" s="122">
        <f>VLOOKUP(C612,'[1]17'!$C$22:$AI$926,33,0)</f>
        <v>3.5272770000000002E-2</v>
      </c>
      <c r="AO612" s="122">
        <f t="shared" si="798"/>
        <v>4.485231000000002E-2</v>
      </c>
      <c r="AP612" s="122">
        <f t="shared" si="799"/>
        <v>0</v>
      </c>
      <c r="AQ612" s="122">
        <f t="shared" si="800"/>
        <v>0</v>
      </c>
      <c r="AR612" s="122">
        <f t="shared" si="801"/>
        <v>0</v>
      </c>
      <c r="AS612" s="122">
        <f t="shared" si="802"/>
        <v>4.4852310000000013E-2</v>
      </c>
      <c r="AT612" s="122"/>
      <c r="AU612" s="122"/>
      <c r="AV612" s="122"/>
      <c r="AW612" s="122"/>
      <c r="AX612" s="122"/>
      <c r="AY612" s="122"/>
      <c r="AZ612" s="122"/>
      <c r="BA612" s="122"/>
      <c r="BB612" s="122"/>
      <c r="BC612" s="122"/>
    </row>
    <row r="613" spans="1:55" s="90" customFormat="1" ht="62.2" x14ac:dyDescent="0.3">
      <c r="A613" s="106" t="s">
        <v>1662</v>
      </c>
      <c r="B613" s="107" t="s">
        <v>1008</v>
      </c>
      <c r="C613" s="108" t="s">
        <v>1479</v>
      </c>
      <c r="D613" s="73">
        <v>2.9326319999999999</v>
      </c>
      <c r="E613" s="73">
        <v>0.13051695599999999</v>
      </c>
      <c r="F613" s="73">
        <v>0</v>
      </c>
      <c r="G613" s="73">
        <v>0</v>
      </c>
      <c r="H613" s="73">
        <v>0</v>
      </c>
      <c r="I613" s="73">
        <v>0.13051695599999999</v>
      </c>
      <c r="J613" s="122">
        <f>VLOOKUP(C613,'[1]17'!$C$22:$N$926,8,0)</f>
        <v>5.7456336000000004E-2</v>
      </c>
      <c r="K613" s="122">
        <f>VLOOKUP(C613,'[1]17'!$C$22:$N$926,9,0)</f>
        <v>0</v>
      </c>
      <c r="L613" s="122">
        <f>VLOOKUP(C613,'[1]17'!$C$22:$N$926,10,0)</f>
        <v>0</v>
      </c>
      <c r="M613" s="122">
        <f>VLOOKUP(C613,'[1]17'!$C$22:$N$926,11,0)</f>
        <v>0</v>
      </c>
      <c r="N613" s="122">
        <f>VLOOKUP(C613,'[1]17'!$C$22:$N$926,12,0)</f>
        <v>5.7456335999999997E-2</v>
      </c>
      <c r="O613" s="122">
        <f t="shared" si="792"/>
        <v>7.3060619999999993E-2</v>
      </c>
      <c r="P613" s="122">
        <f t="shared" si="793"/>
        <v>0</v>
      </c>
      <c r="Q613" s="122">
        <f t="shared" si="794"/>
        <v>0</v>
      </c>
      <c r="R613" s="122">
        <f t="shared" si="795"/>
        <v>0</v>
      </c>
      <c r="S613" s="122">
        <f t="shared" si="796"/>
        <v>7.3060619999999993E-2</v>
      </c>
      <c r="T613" s="122"/>
      <c r="U613" s="122"/>
      <c r="V613" s="122"/>
      <c r="W613" s="122"/>
      <c r="X613" s="122"/>
      <c r="Y613" s="122"/>
      <c r="Z613" s="122"/>
      <c r="AA613" s="122"/>
      <c r="AB613" s="122"/>
      <c r="AC613" s="122"/>
      <c r="AD613" s="122">
        <v>2.4488599999999998</v>
      </c>
      <c r="AE613" s="73">
        <f t="shared" si="797"/>
        <v>0.24875263</v>
      </c>
      <c r="AF613" s="73">
        <v>0.13998850000000002</v>
      </c>
      <c r="AG613" s="73"/>
      <c r="AH613" s="73"/>
      <c r="AI613" s="73">
        <v>0.10876412999999999</v>
      </c>
      <c r="AJ613" s="122">
        <f>VLOOKUP(C613,'[1]17'!$C$22:$AI$926,29,0)</f>
        <v>4.7880279999999997E-2</v>
      </c>
      <c r="AK613" s="122">
        <f>VLOOKUP(C613,'[1]17'!$C$22:$AI$926,30,0)</f>
        <v>0</v>
      </c>
      <c r="AL613" s="122">
        <f>VLOOKUP(C613,'[1]17'!$C$22:$AI$926,31,0)</f>
        <v>0</v>
      </c>
      <c r="AM613" s="122">
        <f>VLOOKUP(C613,'[1]17'!$C$22:$AI$926,32,0)</f>
        <v>0</v>
      </c>
      <c r="AN613" s="122">
        <f>VLOOKUP(C613,'[1]17'!$C$22:$AI$926,33,0)</f>
        <v>4.7880279999999997E-2</v>
      </c>
      <c r="AO613" s="122">
        <f t="shared" si="798"/>
        <v>0.20087235000000001</v>
      </c>
      <c r="AP613" s="122">
        <f t="shared" si="799"/>
        <v>0.13998850000000002</v>
      </c>
      <c r="AQ613" s="122">
        <f t="shared" si="800"/>
        <v>0</v>
      </c>
      <c r="AR613" s="122">
        <f t="shared" si="801"/>
        <v>0</v>
      </c>
      <c r="AS613" s="122">
        <f t="shared" si="802"/>
        <v>6.0883849999999989E-2</v>
      </c>
      <c r="AT613" s="122"/>
      <c r="AU613" s="122"/>
      <c r="AV613" s="122"/>
      <c r="AW613" s="122"/>
      <c r="AX613" s="122"/>
      <c r="AY613" s="122"/>
      <c r="AZ613" s="122"/>
      <c r="BA613" s="122"/>
      <c r="BB613" s="122"/>
      <c r="BC613" s="122"/>
    </row>
    <row r="614" spans="1:55" s="90" customFormat="1" ht="46.65" x14ac:dyDescent="0.3">
      <c r="A614" s="106" t="s">
        <v>1662</v>
      </c>
      <c r="B614" s="107" t="s">
        <v>128</v>
      </c>
      <c r="C614" s="108" t="s">
        <v>129</v>
      </c>
      <c r="D614" s="73">
        <v>8.7240479999999998</v>
      </c>
      <c r="E614" s="73">
        <v>0.38826421200000005</v>
      </c>
      <c r="F614" s="73">
        <v>0</v>
      </c>
      <c r="G614" s="73">
        <v>0</v>
      </c>
      <c r="H614" s="73">
        <v>0</v>
      </c>
      <c r="I614" s="73">
        <v>0.38826421200000005</v>
      </c>
      <c r="J614" s="122">
        <f>VLOOKUP(C614,'[1]17'!$C$22:$N$926,8,0)</f>
        <v>0.17092218000000001</v>
      </c>
      <c r="K614" s="122">
        <f>VLOOKUP(C614,'[1]17'!$C$22:$N$926,9,0)</f>
        <v>0</v>
      </c>
      <c r="L614" s="122">
        <f>VLOOKUP(C614,'[1]17'!$C$22:$N$926,10,0)</f>
        <v>0</v>
      </c>
      <c r="M614" s="122">
        <f>VLOOKUP(C614,'[1]17'!$C$22:$N$926,11,0)</f>
        <v>0</v>
      </c>
      <c r="N614" s="122">
        <f>VLOOKUP(C614,'[1]17'!$C$22:$N$926,12,0)</f>
        <v>0.17092217999999998</v>
      </c>
      <c r="O614" s="122">
        <f t="shared" si="792"/>
        <v>0.21734203200000005</v>
      </c>
      <c r="P614" s="122">
        <f t="shared" si="793"/>
        <v>0</v>
      </c>
      <c r="Q614" s="122">
        <f t="shared" si="794"/>
        <v>0</v>
      </c>
      <c r="R614" s="122">
        <f t="shared" si="795"/>
        <v>0</v>
      </c>
      <c r="S614" s="122">
        <f t="shared" si="796"/>
        <v>0.21734203200000007</v>
      </c>
      <c r="T614" s="122"/>
      <c r="U614" s="122"/>
      <c r="V614" s="122"/>
      <c r="W614" s="122"/>
      <c r="X614" s="122"/>
      <c r="Y614" s="122"/>
      <c r="Z614" s="122"/>
      <c r="AA614" s="122"/>
      <c r="AB614" s="122"/>
      <c r="AC614" s="122"/>
      <c r="AD614" s="122">
        <v>7.9970440000000007</v>
      </c>
      <c r="AE614" s="73">
        <f t="shared" si="797"/>
        <v>0.32355351000000004</v>
      </c>
      <c r="AF614" s="73"/>
      <c r="AG614" s="73"/>
      <c r="AH614" s="73"/>
      <c r="AI614" s="73">
        <v>0.32355351000000004</v>
      </c>
      <c r="AJ614" s="122">
        <f>VLOOKUP(C614,'[1]17'!$C$22:$AI$926,29,0)</f>
        <v>0.14243514999999998</v>
      </c>
      <c r="AK614" s="122">
        <f>VLOOKUP(C614,'[1]17'!$C$22:$AI$926,30,0)</f>
        <v>0</v>
      </c>
      <c r="AL614" s="122">
        <f>VLOOKUP(C614,'[1]17'!$C$22:$AI$926,31,0)</f>
        <v>0</v>
      </c>
      <c r="AM614" s="122">
        <f>VLOOKUP(C614,'[1]17'!$C$22:$AI$926,32,0)</f>
        <v>0</v>
      </c>
      <c r="AN614" s="122">
        <f>VLOOKUP(C614,'[1]17'!$C$22:$AI$926,33,0)</f>
        <v>0.14243514999999998</v>
      </c>
      <c r="AO614" s="122">
        <f t="shared" si="798"/>
        <v>0.18111836000000006</v>
      </c>
      <c r="AP614" s="122">
        <f t="shared" si="799"/>
        <v>0</v>
      </c>
      <c r="AQ614" s="122">
        <f t="shared" si="800"/>
        <v>0</v>
      </c>
      <c r="AR614" s="122">
        <f t="shared" si="801"/>
        <v>0</v>
      </c>
      <c r="AS614" s="122">
        <f t="shared" si="802"/>
        <v>0.18111836000000006</v>
      </c>
      <c r="AT614" s="122"/>
      <c r="AU614" s="122"/>
      <c r="AV614" s="122"/>
      <c r="AW614" s="122"/>
      <c r="AX614" s="122"/>
      <c r="AY614" s="122"/>
      <c r="AZ614" s="122"/>
      <c r="BA614" s="122"/>
      <c r="BB614" s="122"/>
      <c r="BC614" s="122"/>
    </row>
    <row r="615" spans="1:55" s="90" customFormat="1" ht="62.2" x14ac:dyDescent="0.3">
      <c r="A615" s="106" t="s">
        <v>1662</v>
      </c>
      <c r="B615" s="107" t="s">
        <v>1816</v>
      </c>
      <c r="C615" s="108" t="s">
        <v>1480</v>
      </c>
      <c r="D615" s="73">
        <v>1.0993080000000002</v>
      </c>
      <c r="E615" s="73">
        <v>0.6847365299999999</v>
      </c>
      <c r="F615" s="73">
        <v>0</v>
      </c>
      <c r="G615" s="73">
        <v>0.62171018999999994</v>
      </c>
      <c r="H615" s="73">
        <v>0</v>
      </c>
      <c r="I615" s="73">
        <v>6.302634E-2</v>
      </c>
      <c r="J615" s="122">
        <f>VLOOKUP(C615,'[1]17'!$C$22:$N$926,8,0)</f>
        <v>0.6847365299999999</v>
      </c>
      <c r="K615" s="122">
        <f>VLOOKUP(C615,'[1]17'!$C$22:$N$926,9,0)</f>
        <v>0</v>
      </c>
      <c r="L615" s="122">
        <f>VLOOKUP(C615,'[1]17'!$C$22:$N$926,10,0)</f>
        <v>0.62171018999999994</v>
      </c>
      <c r="M615" s="122">
        <f>VLOOKUP(C615,'[1]17'!$C$22:$N$926,11,0)</f>
        <v>0</v>
      </c>
      <c r="N615" s="122">
        <f>VLOOKUP(C615,'[1]17'!$C$22:$N$926,12,0)</f>
        <v>6.302634E-2</v>
      </c>
      <c r="O615" s="122">
        <f t="shared" si="792"/>
        <v>0</v>
      </c>
      <c r="P615" s="122">
        <f t="shared" si="793"/>
        <v>0</v>
      </c>
      <c r="Q615" s="122">
        <f t="shared" si="794"/>
        <v>0</v>
      </c>
      <c r="R615" s="122">
        <f t="shared" si="795"/>
        <v>0</v>
      </c>
      <c r="S615" s="122">
        <f t="shared" si="796"/>
        <v>0</v>
      </c>
      <c r="T615" s="122"/>
      <c r="U615" s="122"/>
      <c r="V615" s="122"/>
      <c r="W615" s="122"/>
      <c r="X615" s="122"/>
      <c r="Y615" s="122"/>
      <c r="Z615" s="122"/>
      <c r="AA615" s="122"/>
      <c r="AB615" s="122"/>
      <c r="AC615" s="122"/>
      <c r="AD615" s="122">
        <v>0.43520647000000023</v>
      </c>
      <c r="AE615" s="73">
        <f t="shared" si="797"/>
        <v>5.2521949999999998E-2</v>
      </c>
      <c r="AF615" s="73"/>
      <c r="AG615" s="73"/>
      <c r="AH615" s="73"/>
      <c r="AI615" s="73">
        <v>5.2521949999999998E-2</v>
      </c>
      <c r="AJ615" s="122">
        <f>VLOOKUP(C615,'[1]17'!$C$22:$AI$926,29,0)</f>
        <v>5.2521950000000192E-2</v>
      </c>
      <c r="AK615" s="122">
        <f>VLOOKUP(C615,'[1]17'!$C$22:$AI$926,30,0)</f>
        <v>0</v>
      </c>
      <c r="AL615" s="122">
        <f>VLOOKUP(C615,'[1]17'!$C$22:$AI$926,31,0)</f>
        <v>0</v>
      </c>
      <c r="AM615" s="122">
        <f>VLOOKUP(C615,'[1]17'!$C$22:$AI$926,32,0)</f>
        <v>0</v>
      </c>
      <c r="AN615" s="122">
        <f>VLOOKUP(C615,'[1]17'!$C$22:$AI$926,33,0)</f>
        <v>5.2521949999999998E-2</v>
      </c>
      <c r="AO615" s="122">
        <f t="shared" si="798"/>
        <v>-1.9428902930940239E-16</v>
      </c>
      <c r="AP615" s="122">
        <f t="shared" si="799"/>
        <v>0</v>
      </c>
      <c r="AQ615" s="122">
        <f t="shared" si="800"/>
        <v>0</v>
      </c>
      <c r="AR615" s="122">
        <f t="shared" si="801"/>
        <v>0</v>
      </c>
      <c r="AS615" s="122">
        <f t="shared" si="802"/>
        <v>0</v>
      </c>
      <c r="AT615" s="122"/>
      <c r="AU615" s="122"/>
      <c r="AV615" s="122"/>
      <c r="AW615" s="122"/>
      <c r="AX615" s="122"/>
      <c r="AY615" s="122"/>
      <c r="AZ615" s="122"/>
      <c r="BA615" s="122"/>
      <c r="BB615" s="122"/>
      <c r="BC615" s="122"/>
    </row>
    <row r="616" spans="1:55" s="90" customFormat="1" ht="62.2" x14ac:dyDescent="0.3">
      <c r="A616" s="106" t="s">
        <v>1662</v>
      </c>
      <c r="B616" s="107" t="s">
        <v>1009</v>
      </c>
      <c r="C616" s="108" t="s">
        <v>1481</v>
      </c>
      <c r="D616" s="73">
        <v>2.1766800000000002</v>
      </c>
      <c r="E616" s="73">
        <v>0</v>
      </c>
      <c r="F616" s="73">
        <v>0</v>
      </c>
      <c r="G616" s="73">
        <v>0</v>
      </c>
      <c r="H616" s="73">
        <v>0</v>
      </c>
      <c r="I616" s="73">
        <v>0</v>
      </c>
      <c r="J616" s="122">
        <f>VLOOKUP(C616,'[1]17'!$C$22:$N$926,8,0)</f>
        <v>4.2645660000000002E-2</v>
      </c>
      <c r="K616" s="122">
        <f>VLOOKUP(C616,'[1]17'!$C$22:$N$926,9,0)</f>
        <v>0</v>
      </c>
      <c r="L616" s="122">
        <f>VLOOKUP(C616,'[1]17'!$C$22:$N$926,10,0)</f>
        <v>0</v>
      </c>
      <c r="M616" s="122">
        <f>VLOOKUP(C616,'[1]17'!$C$22:$N$926,11,0)</f>
        <v>0</v>
      </c>
      <c r="N616" s="122">
        <f>VLOOKUP(C616,'[1]17'!$C$22:$N$926,12,0)</f>
        <v>4.2645660000000002E-2</v>
      </c>
      <c r="O616" s="122">
        <f t="shared" si="792"/>
        <v>-4.2645660000000002E-2</v>
      </c>
      <c r="P616" s="122">
        <f t="shared" si="793"/>
        <v>0</v>
      </c>
      <c r="Q616" s="122">
        <f t="shared" si="794"/>
        <v>0</v>
      </c>
      <c r="R616" s="122">
        <f t="shared" si="795"/>
        <v>0</v>
      </c>
      <c r="S616" s="122">
        <f t="shared" si="796"/>
        <v>-4.2645660000000002E-2</v>
      </c>
      <c r="T616" s="122"/>
      <c r="U616" s="122"/>
      <c r="V616" s="122"/>
      <c r="W616" s="122"/>
      <c r="X616" s="122"/>
      <c r="Y616" s="122"/>
      <c r="Z616" s="122"/>
      <c r="AA616" s="122"/>
      <c r="AB616" s="122"/>
      <c r="AC616" s="122"/>
      <c r="AD616" s="122">
        <v>1.8238999999999996</v>
      </c>
      <c r="AE616" s="73">
        <f t="shared" si="797"/>
        <v>0</v>
      </c>
      <c r="AF616" s="73"/>
      <c r="AG616" s="73"/>
      <c r="AH616" s="73"/>
      <c r="AI616" s="73">
        <v>0</v>
      </c>
      <c r="AJ616" s="122">
        <f>VLOOKUP(C616,'[1]17'!$C$22:$AI$926,29,0)</f>
        <v>3.5538050000000009E-2</v>
      </c>
      <c r="AK616" s="122">
        <f>VLOOKUP(C616,'[1]17'!$C$22:$AI$926,30,0)</f>
        <v>0</v>
      </c>
      <c r="AL616" s="122">
        <f>VLOOKUP(C616,'[1]17'!$C$22:$AI$926,31,0)</f>
        <v>0</v>
      </c>
      <c r="AM616" s="122">
        <f>VLOOKUP(C616,'[1]17'!$C$22:$AI$926,32,0)</f>
        <v>0</v>
      </c>
      <c r="AN616" s="122">
        <f>VLOOKUP(C616,'[1]17'!$C$22:$AI$926,33,0)</f>
        <v>3.5538050000000002E-2</v>
      </c>
      <c r="AO616" s="122">
        <f t="shared" si="798"/>
        <v>-3.5538050000000009E-2</v>
      </c>
      <c r="AP616" s="122">
        <f t="shared" si="799"/>
        <v>0</v>
      </c>
      <c r="AQ616" s="122">
        <f t="shared" si="800"/>
        <v>0</v>
      </c>
      <c r="AR616" s="122">
        <f t="shared" si="801"/>
        <v>0</v>
      </c>
      <c r="AS616" s="122">
        <f t="shared" si="802"/>
        <v>-3.5538050000000002E-2</v>
      </c>
      <c r="AT616" s="122"/>
      <c r="AU616" s="122"/>
      <c r="AV616" s="122"/>
      <c r="AW616" s="122"/>
      <c r="AX616" s="122"/>
      <c r="AY616" s="122"/>
      <c r="AZ616" s="122"/>
      <c r="BA616" s="122"/>
      <c r="BB616" s="122"/>
      <c r="BC616" s="122"/>
    </row>
    <row r="617" spans="1:55" s="90" customFormat="1" ht="77.7" x14ac:dyDescent="0.3">
      <c r="A617" s="106" t="s">
        <v>1662</v>
      </c>
      <c r="B617" s="107" t="s">
        <v>1010</v>
      </c>
      <c r="C617" s="108" t="s">
        <v>1482</v>
      </c>
      <c r="D617" s="73">
        <v>3.482208</v>
      </c>
      <c r="E617" s="73">
        <v>9.196776000000001E-2</v>
      </c>
      <c r="F617" s="73">
        <v>0</v>
      </c>
      <c r="G617" s="73">
        <v>0</v>
      </c>
      <c r="H617" s="73">
        <v>0</v>
      </c>
      <c r="I617" s="73">
        <v>9.196776000000001E-2</v>
      </c>
      <c r="J617" s="122">
        <f>VLOOKUP(C617,'[1]17'!$C$22:$N$926,8,0)</f>
        <v>6.8223684000000007E-2</v>
      </c>
      <c r="K617" s="122">
        <f>VLOOKUP(C617,'[1]17'!$C$22:$N$926,9,0)</f>
        <v>0</v>
      </c>
      <c r="L617" s="122">
        <f>VLOOKUP(C617,'[1]17'!$C$22:$N$926,10,0)</f>
        <v>0</v>
      </c>
      <c r="M617" s="122">
        <f>VLOOKUP(C617,'[1]17'!$C$22:$N$926,11,0)</f>
        <v>0</v>
      </c>
      <c r="N617" s="122">
        <f>VLOOKUP(C617,'[1]17'!$C$22:$N$926,12,0)</f>
        <v>6.8223684000000007E-2</v>
      </c>
      <c r="O617" s="122">
        <f t="shared" si="792"/>
        <v>2.3744076000000003E-2</v>
      </c>
      <c r="P617" s="122">
        <f t="shared" si="793"/>
        <v>0</v>
      </c>
      <c r="Q617" s="122">
        <f t="shared" si="794"/>
        <v>0</v>
      </c>
      <c r="R617" s="122">
        <f t="shared" si="795"/>
        <v>0</v>
      </c>
      <c r="S617" s="122">
        <f t="shared" si="796"/>
        <v>2.3744076000000003E-2</v>
      </c>
      <c r="T617" s="122"/>
      <c r="U617" s="122"/>
      <c r="V617" s="122"/>
      <c r="W617" s="122"/>
      <c r="X617" s="122"/>
      <c r="Y617" s="122"/>
      <c r="Z617" s="122"/>
      <c r="AA617" s="122"/>
      <c r="AB617" s="122"/>
      <c r="AC617" s="122"/>
      <c r="AD617" s="122">
        <v>2.2060349100000001</v>
      </c>
      <c r="AE617" s="73">
        <f t="shared" si="797"/>
        <v>0.34967225000000002</v>
      </c>
      <c r="AF617" s="73">
        <v>0.27303244999999998</v>
      </c>
      <c r="AG617" s="73"/>
      <c r="AH617" s="73"/>
      <c r="AI617" s="73">
        <v>7.6639800000000008E-2</v>
      </c>
      <c r="AJ617" s="122">
        <f>VLOOKUP(C617,'[1]17'!$C$22:$AI$926,29,0)</f>
        <v>5.6853070000000006E-2</v>
      </c>
      <c r="AK617" s="122">
        <f>VLOOKUP(C617,'[1]17'!$C$22:$AI$926,30,0)</f>
        <v>0</v>
      </c>
      <c r="AL617" s="122">
        <f>VLOOKUP(C617,'[1]17'!$C$22:$AI$926,31,0)</f>
        <v>0</v>
      </c>
      <c r="AM617" s="122">
        <f>VLOOKUP(C617,'[1]17'!$C$22:$AI$926,32,0)</f>
        <v>0</v>
      </c>
      <c r="AN617" s="122">
        <f>VLOOKUP(C617,'[1]17'!$C$22:$AI$926,33,0)</f>
        <v>5.6853070000000006E-2</v>
      </c>
      <c r="AO617" s="122">
        <f t="shared" si="798"/>
        <v>0.29281918000000001</v>
      </c>
      <c r="AP617" s="122">
        <f t="shared" si="799"/>
        <v>0.27303244999999998</v>
      </c>
      <c r="AQ617" s="122">
        <f t="shared" si="800"/>
        <v>0</v>
      </c>
      <c r="AR617" s="122">
        <f t="shared" si="801"/>
        <v>0</v>
      </c>
      <c r="AS617" s="122">
        <f t="shared" si="802"/>
        <v>1.9786730000000002E-2</v>
      </c>
      <c r="AT617" s="122"/>
      <c r="AU617" s="122"/>
      <c r="AV617" s="122"/>
      <c r="AW617" s="122"/>
      <c r="AX617" s="122"/>
      <c r="AY617" s="122"/>
      <c r="AZ617" s="122"/>
      <c r="BA617" s="122"/>
      <c r="BB617" s="122"/>
      <c r="BC617" s="122"/>
    </row>
    <row r="618" spans="1:55" s="90" customFormat="1" ht="46.65" x14ac:dyDescent="0.3">
      <c r="A618" s="106" t="s">
        <v>1662</v>
      </c>
      <c r="B618" s="107" t="s">
        <v>459</v>
      </c>
      <c r="C618" s="108" t="s">
        <v>494</v>
      </c>
      <c r="D618" s="73">
        <v>7.2659039999999999</v>
      </c>
      <c r="E618" s="73">
        <v>3.2671267480000004</v>
      </c>
      <c r="F618" s="73">
        <v>2.9437573000000001</v>
      </c>
      <c r="G618" s="73">
        <v>0</v>
      </c>
      <c r="H618" s="73">
        <v>0</v>
      </c>
      <c r="I618" s="73">
        <v>0.32336944800000006</v>
      </c>
      <c r="J618" s="122">
        <f>VLOOKUP(C618,'[1]17'!$C$22:$N$926,8,0)</f>
        <v>2.9080708480000004</v>
      </c>
      <c r="K618" s="122">
        <f>VLOOKUP(C618,'[1]17'!$C$22:$N$926,9,0)</f>
        <v>2.7657167200000004</v>
      </c>
      <c r="L618" s="122">
        <f>VLOOKUP(C618,'[1]17'!$C$22:$N$926,10,0)</f>
        <v>0</v>
      </c>
      <c r="M618" s="122">
        <f>VLOOKUP(C618,'[1]17'!$C$22:$N$926,11,0)</f>
        <v>0</v>
      </c>
      <c r="N618" s="122">
        <f>VLOOKUP(C618,'[1]17'!$C$22:$N$926,12,0)</f>
        <v>0.14235412800000002</v>
      </c>
      <c r="O618" s="122">
        <f t="shared" si="792"/>
        <v>0.35905589999999998</v>
      </c>
      <c r="P618" s="122">
        <f t="shared" si="793"/>
        <v>0.17804057999999978</v>
      </c>
      <c r="Q618" s="122">
        <f t="shared" si="794"/>
        <v>0</v>
      </c>
      <c r="R618" s="122">
        <f t="shared" si="795"/>
        <v>0</v>
      </c>
      <c r="S618" s="122">
        <f t="shared" si="796"/>
        <v>0.18101532000000004</v>
      </c>
      <c r="T618" s="122"/>
      <c r="U618" s="122"/>
      <c r="V618" s="122"/>
      <c r="W618" s="122"/>
      <c r="X618" s="122"/>
      <c r="Y618" s="122"/>
      <c r="Z618" s="122"/>
      <c r="AA618" s="122"/>
      <c r="AB618" s="122"/>
      <c r="AC618" s="122"/>
      <c r="AD618" s="122">
        <v>6.660412</v>
      </c>
      <c r="AE618" s="73">
        <f t="shared" si="797"/>
        <v>0.26947454000000004</v>
      </c>
      <c r="AF618" s="73"/>
      <c r="AG618" s="73"/>
      <c r="AH618" s="73"/>
      <c r="AI618" s="73">
        <v>0.26947454000000004</v>
      </c>
      <c r="AJ618" s="122">
        <f>VLOOKUP(C618,'[1]17'!$C$22:$AI$926,29,0)</f>
        <v>0.11862844</v>
      </c>
      <c r="AK618" s="122">
        <f>VLOOKUP(C618,'[1]17'!$C$22:$AI$926,30,0)</f>
        <v>0</v>
      </c>
      <c r="AL618" s="122">
        <f>VLOOKUP(C618,'[1]17'!$C$22:$AI$926,31,0)</f>
        <v>0</v>
      </c>
      <c r="AM618" s="122">
        <f>VLOOKUP(C618,'[1]17'!$C$22:$AI$926,32,0)</f>
        <v>0</v>
      </c>
      <c r="AN618" s="122">
        <f>VLOOKUP(C618,'[1]17'!$C$22:$AI$926,33,0)</f>
        <v>0.11862844000000002</v>
      </c>
      <c r="AO618" s="122">
        <f t="shared" si="798"/>
        <v>0.15084610000000004</v>
      </c>
      <c r="AP618" s="122">
        <f t="shared" si="799"/>
        <v>0</v>
      </c>
      <c r="AQ618" s="122">
        <f t="shared" si="800"/>
        <v>0</v>
      </c>
      <c r="AR618" s="122">
        <f t="shared" si="801"/>
        <v>0</v>
      </c>
      <c r="AS618" s="122">
        <f t="shared" si="802"/>
        <v>0.15084610000000004</v>
      </c>
      <c r="AT618" s="122"/>
      <c r="AU618" s="122"/>
      <c r="AV618" s="122"/>
      <c r="AW618" s="122"/>
      <c r="AX618" s="122"/>
      <c r="AY618" s="122"/>
      <c r="AZ618" s="122"/>
      <c r="BA618" s="122"/>
      <c r="BB618" s="122"/>
      <c r="BC618" s="122"/>
    </row>
    <row r="619" spans="1:55" s="90" customFormat="1" ht="62.2" x14ac:dyDescent="0.3">
      <c r="A619" s="106" t="s">
        <v>1662</v>
      </c>
      <c r="B619" s="107" t="s">
        <v>1817</v>
      </c>
      <c r="C619" s="108" t="s">
        <v>1483</v>
      </c>
      <c r="D619" s="73">
        <v>6.0782639999999999</v>
      </c>
      <c r="E619" s="73">
        <v>0.27051346799999998</v>
      </c>
      <c r="F619" s="73">
        <v>0</v>
      </c>
      <c r="G619" s="73">
        <v>0</v>
      </c>
      <c r="H619" s="73">
        <v>0</v>
      </c>
      <c r="I619" s="73">
        <v>0.27051346799999998</v>
      </c>
      <c r="J619" s="122">
        <f>VLOOKUP(C619,'[1]17'!$C$22:$N$926,8,0)</f>
        <v>0.119085792</v>
      </c>
      <c r="K619" s="122">
        <f>VLOOKUP(C619,'[1]17'!$C$22:$N$926,9,0)</f>
        <v>0</v>
      </c>
      <c r="L619" s="122">
        <f>VLOOKUP(C619,'[1]17'!$C$22:$N$926,10,0)</f>
        <v>0</v>
      </c>
      <c r="M619" s="122">
        <f>VLOOKUP(C619,'[1]17'!$C$22:$N$926,11,0)</f>
        <v>0</v>
      </c>
      <c r="N619" s="122">
        <f>VLOOKUP(C619,'[1]17'!$C$22:$N$926,12,0)</f>
        <v>0.119085792</v>
      </c>
      <c r="O619" s="122">
        <f t="shared" si="792"/>
        <v>0.15142767599999998</v>
      </c>
      <c r="P619" s="122">
        <f t="shared" si="793"/>
        <v>0</v>
      </c>
      <c r="Q619" s="122">
        <f t="shared" si="794"/>
        <v>0</v>
      </c>
      <c r="R619" s="122">
        <f t="shared" si="795"/>
        <v>0</v>
      </c>
      <c r="S619" s="122">
        <f t="shared" si="796"/>
        <v>0.15142767599999998</v>
      </c>
      <c r="T619" s="122"/>
      <c r="U619" s="122"/>
      <c r="V619" s="122"/>
      <c r="W619" s="122"/>
      <c r="X619" s="122"/>
      <c r="Y619" s="122"/>
      <c r="Z619" s="122"/>
      <c r="AA619" s="122"/>
      <c r="AB619" s="122"/>
      <c r="AC619" s="122"/>
      <c r="AD619" s="122">
        <v>5.9340000000000614E-2</v>
      </c>
      <c r="AE619" s="73">
        <f t="shared" si="797"/>
        <v>3.6325157699999999</v>
      </c>
      <c r="AF619" s="73"/>
      <c r="AG619" s="73">
        <v>3.4070878799999997</v>
      </c>
      <c r="AH619" s="73"/>
      <c r="AI619" s="73">
        <v>0.22542788999999999</v>
      </c>
      <c r="AJ619" s="122">
        <f>VLOOKUP(C619,'[1]17'!$C$22:$AI$926,29,0)</f>
        <v>9.9238160000000006E-2</v>
      </c>
      <c r="AK619" s="122">
        <f>VLOOKUP(C619,'[1]17'!$C$22:$AI$926,30,0)</f>
        <v>0</v>
      </c>
      <c r="AL619" s="122">
        <f>VLOOKUP(C619,'[1]17'!$C$22:$AI$926,31,0)</f>
        <v>0</v>
      </c>
      <c r="AM619" s="122">
        <f>VLOOKUP(C619,'[1]17'!$C$22:$AI$926,32,0)</f>
        <v>0</v>
      </c>
      <c r="AN619" s="122">
        <f>VLOOKUP(C619,'[1]17'!$C$22:$AI$926,33,0)</f>
        <v>9.9238160000000006E-2</v>
      </c>
      <c r="AO619" s="122">
        <f t="shared" si="798"/>
        <v>3.5332776099999998</v>
      </c>
      <c r="AP619" s="122">
        <f t="shared" si="799"/>
        <v>0</v>
      </c>
      <c r="AQ619" s="122">
        <f t="shared" si="800"/>
        <v>3.4070878799999997</v>
      </c>
      <c r="AR619" s="122">
        <f t="shared" si="801"/>
        <v>0</v>
      </c>
      <c r="AS619" s="122">
        <f t="shared" si="802"/>
        <v>0.12618973</v>
      </c>
      <c r="AT619" s="122"/>
      <c r="AU619" s="122"/>
      <c r="AV619" s="122"/>
      <c r="AW619" s="122"/>
      <c r="AX619" s="122"/>
      <c r="AY619" s="122"/>
      <c r="AZ619" s="122"/>
      <c r="BA619" s="122"/>
      <c r="BB619" s="122"/>
      <c r="BC619" s="122"/>
    </row>
    <row r="620" spans="1:55" s="90" customFormat="1" ht="46.65" x14ac:dyDescent="0.3">
      <c r="A620" s="106" t="s">
        <v>1662</v>
      </c>
      <c r="B620" s="107" t="s">
        <v>1011</v>
      </c>
      <c r="C620" s="108" t="s">
        <v>1484</v>
      </c>
      <c r="D620" s="73">
        <v>7.061484000000001</v>
      </c>
      <c r="E620" s="73">
        <v>4.3032592620000001</v>
      </c>
      <c r="F620" s="73">
        <v>0.38122354999999997</v>
      </c>
      <c r="G620" s="73">
        <v>3.6918564400000005</v>
      </c>
      <c r="H620" s="73">
        <v>0</v>
      </c>
      <c r="I620" s="73">
        <v>0.23017927199999999</v>
      </c>
      <c r="J620" s="122">
        <f>VLOOKUP(C620,'[1]17'!$C$22:$N$926,8,0)</f>
        <v>0.13834911600000002</v>
      </c>
      <c r="K620" s="122">
        <f>VLOOKUP(C620,'[1]17'!$C$22:$N$926,9,0)</f>
        <v>0</v>
      </c>
      <c r="L620" s="122">
        <f>VLOOKUP(C620,'[1]17'!$C$22:$N$926,10,0)</f>
        <v>0</v>
      </c>
      <c r="M620" s="122">
        <f>VLOOKUP(C620,'[1]17'!$C$22:$N$926,11,0)</f>
        <v>0</v>
      </c>
      <c r="N620" s="122">
        <f>VLOOKUP(C620,'[1]17'!$C$22:$N$926,12,0)</f>
        <v>0.13834911599999999</v>
      </c>
      <c r="O620" s="122">
        <f t="shared" si="792"/>
        <v>4.1649101460000004</v>
      </c>
      <c r="P620" s="122">
        <f t="shared" si="793"/>
        <v>0.38122354999999997</v>
      </c>
      <c r="Q620" s="122">
        <f t="shared" si="794"/>
        <v>3.6918564400000005</v>
      </c>
      <c r="R620" s="122">
        <f t="shared" si="795"/>
        <v>0</v>
      </c>
      <c r="S620" s="122">
        <f t="shared" si="796"/>
        <v>9.1830155999999996E-2</v>
      </c>
      <c r="T620" s="122"/>
      <c r="U620" s="122"/>
      <c r="V620" s="122"/>
      <c r="W620" s="122"/>
      <c r="X620" s="122"/>
      <c r="Y620" s="122"/>
      <c r="Z620" s="122"/>
      <c r="AA620" s="122"/>
      <c r="AB620" s="122"/>
      <c r="AC620" s="122"/>
      <c r="AD620" s="122">
        <v>5.8845699999999992</v>
      </c>
      <c r="AE620" s="73">
        <f t="shared" si="797"/>
        <v>3.58604938</v>
      </c>
      <c r="AF620" s="73">
        <v>0.31768629000000015</v>
      </c>
      <c r="AG620" s="73">
        <v>3.07654703</v>
      </c>
      <c r="AH620" s="73"/>
      <c r="AI620" s="73">
        <v>0.19181606000000001</v>
      </c>
      <c r="AJ620" s="122">
        <f>VLOOKUP(C620,'[1]17'!$C$22:$AI$926,29,0)</f>
        <v>0.11529092999999999</v>
      </c>
      <c r="AK620" s="122">
        <f>VLOOKUP(C620,'[1]17'!$C$22:$AI$926,30,0)</f>
        <v>0</v>
      </c>
      <c r="AL620" s="122">
        <f>VLOOKUP(C620,'[1]17'!$C$22:$AI$926,31,0)</f>
        <v>0</v>
      </c>
      <c r="AM620" s="122">
        <f>VLOOKUP(C620,'[1]17'!$C$22:$AI$926,32,0)</f>
        <v>0</v>
      </c>
      <c r="AN620" s="122">
        <f>VLOOKUP(C620,'[1]17'!$C$22:$AI$926,33,0)</f>
        <v>0.11529093</v>
      </c>
      <c r="AO620" s="122">
        <f t="shared" si="798"/>
        <v>3.4707584499999999</v>
      </c>
      <c r="AP620" s="122">
        <f t="shared" si="799"/>
        <v>0.31768629000000015</v>
      </c>
      <c r="AQ620" s="122">
        <f t="shared" si="800"/>
        <v>3.07654703</v>
      </c>
      <c r="AR620" s="122">
        <f t="shared" si="801"/>
        <v>0</v>
      </c>
      <c r="AS620" s="122">
        <f t="shared" si="802"/>
        <v>7.6525130000000011E-2</v>
      </c>
      <c r="AT620" s="122"/>
      <c r="AU620" s="122"/>
      <c r="AV620" s="122"/>
      <c r="AW620" s="122"/>
      <c r="AX620" s="122"/>
      <c r="AY620" s="122"/>
      <c r="AZ620" s="122"/>
      <c r="BA620" s="122"/>
      <c r="BB620" s="122"/>
      <c r="BC620" s="122"/>
    </row>
    <row r="621" spans="1:55" s="90" customFormat="1" ht="62.2" x14ac:dyDescent="0.3">
      <c r="A621" s="106" t="s">
        <v>1662</v>
      </c>
      <c r="B621" s="107" t="s">
        <v>1818</v>
      </c>
      <c r="C621" s="108" t="s">
        <v>1485</v>
      </c>
      <c r="D621" s="73">
        <v>3.7264512000000001</v>
      </c>
      <c r="E621" s="73">
        <v>0.4930547999999999</v>
      </c>
      <c r="F621" s="73">
        <v>0.32720891999999996</v>
      </c>
      <c r="G621" s="73">
        <v>0</v>
      </c>
      <c r="H621" s="73">
        <v>0</v>
      </c>
      <c r="I621" s="73">
        <v>0.16584587999999997</v>
      </c>
      <c r="J621" s="122">
        <f>VLOOKUP(C621,'[1]17'!$C$22:$N$926,8,0)</f>
        <v>7.3008887999999994E-2</v>
      </c>
      <c r="K621" s="122">
        <f>VLOOKUP(C621,'[1]17'!$C$22:$N$926,9,0)</f>
        <v>0</v>
      </c>
      <c r="L621" s="122">
        <f>VLOOKUP(C621,'[1]17'!$C$22:$N$926,10,0)</f>
        <v>0</v>
      </c>
      <c r="M621" s="122">
        <f>VLOOKUP(C621,'[1]17'!$C$22:$N$926,11,0)</f>
        <v>0</v>
      </c>
      <c r="N621" s="122">
        <f>VLOOKUP(C621,'[1]17'!$C$22:$N$926,12,0)</f>
        <v>7.3008887999999994E-2</v>
      </c>
      <c r="O621" s="122">
        <f t="shared" si="792"/>
        <v>0.42004591199999991</v>
      </c>
      <c r="P621" s="122">
        <f t="shared" si="793"/>
        <v>0.32720891999999996</v>
      </c>
      <c r="Q621" s="122">
        <f t="shared" si="794"/>
        <v>0</v>
      </c>
      <c r="R621" s="122">
        <f t="shared" si="795"/>
        <v>0</v>
      </c>
      <c r="S621" s="122">
        <f t="shared" si="796"/>
        <v>9.2836991999999979E-2</v>
      </c>
      <c r="T621" s="122"/>
      <c r="U621" s="122"/>
      <c r="V621" s="122"/>
      <c r="W621" s="122"/>
      <c r="X621" s="122"/>
      <c r="Y621" s="122"/>
      <c r="Z621" s="122"/>
      <c r="AA621" s="122"/>
      <c r="AB621" s="122"/>
      <c r="AC621" s="122"/>
      <c r="AD621" s="122">
        <v>3.4159136000000001</v>
      </c>
      <c r="AE621" s="73">
        <f t="shared" si="797"/>
        <v>0.13820489999999999</v>
      </c>
      <c r="AF621" s="73"/>
      <c r="AG621" s="73"/>
      <c r="AH621" s="73"/>
      <c r="AI621" s="73">
        <v>0.13820489999999999</v>
      </c>
      <c r="AJ621" s="122">
        <f>VLOOKUP(C621,'[1]17'!$C$22:$AI$926,29,0)</f>
        <v>6.0840739999999997E-2</v>
      </c>
      <c r="AK621" s="122">
        <f>VLOOKUP(C621,'[1]17'!$C$22:$AI$926,30,0)</f>
        <v>0</v>
      </c>
      <c r="AL621" s="122">
        <f>VLOOKUP(C621,'[1]17'!$C$22:$AI$926,31,0)</f>
        <v>0</v>
      </c>
      <c r="AM621" s="122">
        <f>VLOOKUP(C621,'[1]17'!$C$22:$AI$926,32,0)</f>
        <v>0</v>
      </c>
      <c r="AN621" s="122">
        <f>VLOOKUP(C621,'[1]17'!$C$22:$AI$926,33,0)</f>
        <v>6.0840739999999997E-2</v>
      </c>
      <c r="AO621" s="122">
        <f t="shared" si="798"/>
        <v>7.7364159999999987E-2</v>
      </c>
      <c r="AP621" s="122">
        <f t="shared" si="799"/>
        <v>0</v>
      </c>
      <c r="AQ621" s="122">
        <f t="shared" si="800"/>
        <v>0</v>
      </c>
      <c r="AR621" s="122">
        <f t="shared" si="801"/>
        <v>0</v>
      </c>
      <c r="AS621" s="122">
        <f t="shared" si="802"/>
        <v>7.7364159999999987E-2</v>
      </c>
      <c r="AT621" s="122"/>
      <c r="AU621" s="122"/>
      <c r="AV621" s="122"/>
      <c r="AW621" s="122"/>
      <c r="AX621" s="122"/>
      <c r="AY621" s="122"/>
      <c r="AZ621" s="122"/>
      <c r="BA621" s="122"/>
      <c r="BB621" s="122"/>
      <c r="BC621" s="122"/>
    </row>
    <row r="622" spans="1:55" s="90" customFormat="1" ht="62.2" x14ac:dyDescent="0.3">
      <c r="A622" s="106" t="s">
        <v>1662</v>
      </c>
      <c r="B622" s="107" t="s">
        <v>1819</v>
      </c>
      <c r="C622" s="108" t="s">
        <v>1486</v>
      </c>
      <c r="D622" s="73">
        <v>4.4223167999999999</v>
      </c>
      <c r="E622" s="73">
        <v>0.19681543199999998</v>
      </c>
      <c r="F622" s="73">
        <v>0</v>
      </c>
      <c r="G622" s="73">
        <v>0</v>
      </c>
      <c r="H622" s="73">
        <v>0</v>
      </c>
      <c r="I622" s="73">
        <v>0.19681543199999998</v>
      </c>
      <c r="J622" s="122">
        <f>VLOOKUP(C622,'[1]17'!$C$22:$N$926,8,0)</f>
        <v>8.6642352000000006E-2</v>
      </c>
      <c r="K622" s="122">
        <f>VLOOKUP(C622,'[1]17'!$C$22:$N$926,9,0)</f>
        <v>0</v>
      </c>
      <c r="L622" s="122">
        <f>VLOOKUP(C622,'[1]17'!$C$22:$N$926,10,0)</f>
        <v>0</v>
      </c>
      <c r="M622" s="122">
        <f>VLOOKUP(C622,'[1]17'!$C$22:$N$926,11,0)</f>
        <v>0</v>
      </c>
      <c r="N622" s="122">
        <f>VLOOKUP(C622,'[1]17'!$C$22:$N$926,12,0)</f>
        <v>8.6642351999999992E-2</v>
      </c>
      <c r="O622" s="122">
        <f t="shared" si="792"/>
        <v>0.11017307999999998</v>
      </c>
      <c r="P622" s="122">
        <f t="shared" si="793"/>
        <v>0</v>
      </c>
      <c r="Q622" s="122">
        <f t="shared" si="794"/>
        <v>0</v>
      </c>
      <c r="R622" s="122">
        <f t="shared" si="795"/>
        <v>0</v>
      </c>
      <c r="S622" s="122">
        <f t="shared" si="796"/>
        <v>0.11017307999999999</v>
      </c>
      <c r="T622" s="122"/>
      <c r="U622" s="122"/>
      <c r="V622" s="122"/>
      <c r="W622" s="122"/>
      <c r="X622" s="122"/>
      <c r="Y622" s="122"/>
      <c r="Z622" s="122"/>
      <c r="AA622" s="122"/>
      <c r="AB622" s="122"/>
      <c r="AC622" s="122"/>
      <c r="AD622" s="122">
        <v>4.0537904000000005</v>
      </c>
      <c r="AE622" s="73">
        <f t="shared" si="797"/>
        <v>0.16401285999999998</v>
      </c>
      <c r="AF622" s="73"/>
      <c r="AG622" s="73"/>
      <c r="AH622" s="73"/>
      <c r="AI622" s="73">
        <v>0.16401285999999998</v>
      </c>
      <c r="AJ622" s="122">
        <f>VLOOKUP(C622,'[1]17'!$C$22:$AI$926,29,0)</f>
        <v>7.2201959999999996E-2</v>
      </c>
      <c r="AK622" s="122">
        <f>VLOOKUP(C622,'[1]17'!$C$22:$AI$926,30,0)</f>
        <v>0</v>
      </c>
      <c r="AL622" s="122">
        <f>VLOOKUP(C622,'[1]17'!$C$22:$AI$926,31,0)</f>
        <v>0</v>
      </c>
      <c r="AM622" s="122">
        <f>VLOOKUP(C622,'[1]17'!$C$22:$AI$926,32,0)</f>
        <v>0</v>
      </c>
      <c r="AN622" s="122">
        <f>VLOOKUP(C622,'[1]17'!$C$22:$AI$926,33,0)</f>
        <v>7.2201959999999996E-2</v>
      </c>
      <c r="AO622" s="122">
        <f t="shared" si="798"/>
        <v>9.1810899999999987E-2</v>
      </c>
      <c r="AP622" s="122">
        <f t="shared" si="799"/>
        <v>0</v>
      </c>
      <c r="AQ622" s="122">
        <f t="shared" si="800"/>
        <v>0</v>
      </c>
      <c r="AR622" s="122">
        <f t="shared" si="801"/>
        <v>0</v>
      </c>
      <c r="AS622" s="122">
        <f t="shared" si="802"/>
        <v>9.1810899999999987E-2</v>
      </c>
      <c r="AT622" s="122"/>
      <c r="AU622" s="122"/>
      <c r="AV622" s="122"/>
      <c r="AW622" s="122"/>
      <c r="AX622" s="122"/>
      <c r="AY622" s="122"/>
      <c r="AZ622" s="122"/>
      <c r="BA622" s="122"/>
      <c r="BB622" s="122"/>
      <c r="BC622" s="122"/>
    </row>
    <row r="623" spans="1:55" s="90" customFormat="1" ht="62.2" x14ac:dyDescent="0.3">
      <c r="A623" s="106" t="s">
        <v>1662</v>
      </c>
      <c r="B623" s="107" t="s">
        <v>1820</v>
      </c>
      <c r="C623" s="108" t="s">
        <v>1487</v>
      </c>
      <c r="D623" s="73">
        <v>4.4344703999999995</v>
      </c>
      <c r="E623" s="73">
        <v>1.4201747839999999</v>
      </c>
      <c r="F623" s="73">
        <v>0</v>
      </c>
      <c r="G623" s="73">
        <v>1.2615768799999998</v>
      </c>
      <c r="H623" s="73">
        <v>0</v>
      </c>
      <c r="I623" s="73">
        <v>0.15859790399999998</v>
      </c>
      <c r="J623" s="122">
        <f>VLOOKUP(C623,'[1]17'!$C$22:$N$926,8,0)</f>
        <v>8.6880467999999988E-2</v>
      </c>
      <c r="K623" s="122">
        <f>VLOOKUP(C623,'[1]17'!$C$22:$N$926,9,0)</f>
        <v>0</v>
      </c>
      <c r="L623" s="122">
        <f>VLOOKUP(C623,'[1]17'!$C$22:$N$926,10,0)</f>
        <v>0</v>
      </c>
      <c r="M623" s="122">
        <f>VLOOKUP(C623,'[1]17'!$C$22:$N$926,11,0)</f>
        <v>0</v>
      </c>
      <c r="N623" s="122">
        <f>VLOOKUP(C623,'[1]17'!$C$22:$N$926,12,0)</f>
        <v>8.6880467999999988E-2</v>
      </c>
      <c r="O623" s="122">
        <f t="shared" si="792"/>
        <v>1.3332943159999999</v>
      </c>
      <c r="P623" s="122">
        <f t="shared" si="793"/>
        <v>0</v>
      </c>
      <c r="Q623" s="122">
        <f t="shared" si="794"/>
        <v>1.2615768799999998</v>
      </c>
      <c r="R623" s="122">
        <f t="shared" si="795"/>
        <v>0</v>
      </c>
      <c r="S623" s="122">
        <f t="shared" si="796"/>
        <v>7.1717435999999996E-2</v>
      </c>
      <c r="T623" s="122"/>
      <c r="U623" s="122"/>
      <c r="V623" s="122"/>
      <c r="W623" s="122"/>
      <c r="X623" s="122"/>
      <c r="Y623" s="122"/>
      <c r="Z623" s="122"/>
      <c r="AA623" s="122"/>
      <c r="AB623" s="122"/>
      <c r="AC623" s="122"/>
      <c r="AD623" s="122">
        <v>4.0649312000000002</v>
      </c>
      <c r="AE623" s="73">
        <f t="shared" si="797"/>
        <v>0.50737584000000002</v>
      </c>
      <c r="AF623" s="73"/>
      <c r="AG623" s="73">
        <v>0.37521092</v>
      </c>
      <c r="AH623" s="73"/>
      <c r="AI623" s="73">
        <v>0.13216491999999999</v>
      </c>
      <c r="AJ623" s="122">
        <f>VLOOKUP(C623,'[1]17'!$C$22:$AI$926,29,0)</f>
        <v>7.2400389999999995E-2</v>
      </c>
      <c r="AK623" s="122">
        <f>VLOOKUP(C623,'[1]17'!$C$22:$AI$926,30,0)</f>
        <v>0</v>
      </c>
      <c r="AL623" s="122">
        <f>VLOOKUP(C623,'[1]17'!$C$22:$AI$926,31,0)</f>
        <v>0</v>
      </c>
      <c r="AM623" s="122">
        <f>VLOOKUP(C623,'[1]17'!$C$22:$AI$926,32,0)</f>
        <v>0</v>
      </c>
      <c r="AN623" s="122">
        <f>VLOOKUP(C623,'[1]17'!$C$22:$AI$926,33,0)</f>
        <v>7.2400389999999995E-2</v>
      </c>
      <c r="AO623" s="122">
        <f t="shared" si="798"/>
        <v>0.43497545000000004</v>
      </c>
      <c r="AP623" s="122">
        <f t="shared" si="799"/>
        <v>0</v>
      </c>
      <c r="AQ623" s="122">
        <f t="shared" si="800"/>
        <v>0.37521092</v>
      </c>
      <c r="AR623" s="122">
        <f t="shared" si="801"/>
        <v>0</v>
      </c>
      <c r="AS623" s="122">
        <f t="shared" si="802"/>
        <v>5.9764529999999996E-2</v>
      </c>
      <c r="AT623" s="122"/>
      <c r="AU623" s="122"/>
      <c r="AV623" s="122"/>
      <c r="AW623" s="122"/>
      <c r="AX623" s="122"/>
      <c r="AY623" s="122"/>
      <c r="AZ623" s="122"/>
      <c r="BA623" s="122"/>
      <c r="BB623" s="122"/>
      <c r="BC623" s="122"/>
    </row>
    <row r="624" spans="1:55" s="90" customFormat="1" ht="62.2" x14ac:dyDescent="0.3">
      <c r="A624" s="106" t="s">
        <v>1662</v>
      </c>
      <c r="B624" s="107" t="s">
        <v>1821</v>
      </c>
      <c r="C624" s="108" t="s">
        <v>1488</v>
      </c>
      <c r="D624" s="73">
        <v>3.6553199999999997</v>
      </c>
      <c r="E624" s="73">
        <v>0.20630064400000001</v>
      </c>
      <c r="F624" s="73">
        <v>4.362046E-2</v>
      </c>
      <c r="G624" s="73">
        <v>0</v>
      </c>
      <c r="H624" s="73">
        <v>0</v>
      </c>
      <c r="I624" s="73">
        <v>0.16268018400000001</v>
      </c>
      <c r="J624" s="122">
        <f>VLOOKUP(C624,'[1]17'!$C$22:$N$926,8,0)</f>
        <v>7.1615291999999997E-2</v>
      </c>
      <c r="K624" s="122">
        <f>VLOOKUP(C624,'[1]17'!$C$22:$N$926,9,0)</f>
        <v>0</v>
      </c>
      <c r="L624" s="122">
        <f>VLOOKUP(C624,'[1]17'!$C$22:$N$926,10,0)</f>
        <v>0</v>
      </c>
      <c r="M624" s="122">
        <f>VLOOKUP(C624,'[1]17'!$C$22:$N$926,11,0)</f>
        <v>0</v>
      </c>
      <c r="N624" s="122">
        <f>VLOOKUP(C624,'[1]17'!$C$22:$N$926,12,0)</f>
        <v>7.1615291999999997E-2</v>
      </c>
      <c r="O624" s="122">
        <f t="shared" si="792"/>
        <v>0.13468535200000001</v>
      </c>
      <c r="P624" s="122">
        <f t="shared" si="793"/>
        <v>4.362046E-2</v>
      </c>
      <c r="Q624" s="122">
        <f t="shared" si="794"/>
        <v>0</v>
      </c>
      <c r="R624" s="122">
        <f t="shared" si="795"/>
        <v>0</v>
      </c>
      <c r="S624" s="122">
        <f t="shared" si="796"/>
        <v>9.1064892000000008E-2</v>
      </c>
      <c r="T624" s="122"/>
      <c r="U624" s="122"/>
      <c r="V624" s="122"/>
      <c r="W624" s="122"/>
      <c r="X624" s="122"/>
      <c r="Y624" s="122"/>
      <c r="Z624" s="122"/>
      <c r="AA624" s="122"/>
      <c r="AB624" s="122"/>
      <c r="AC624" s="122"/>
      <c r="AD624" s="122">
        <v>3.3507099999999994</v>
      </c>
      <c r="AE624" s="73">
        <f t="shared" si="797"/>
        <v>0.17191720000000002</v>
      </c>
      <c r="AF624" s="73">
        <v>3.6350380000000015E-2</v>
      </c>
      <c r="AG624" s="73"/>
      <c r="AH624" s="73"/>
      <c r="AI624" s="73">
        <v>0.13556682</v>
      </c>
      <c r="AJ624" s="122">
        <f>VLOOKUP(C624,'[1]17'!$C$22:$AI$926,29,0)</f>
        <v>5.9679410000000002E-2</v>
      </c>
      <c r="AK624" s="122">
        <f>VLOOKUP(C624,'[1]17'!$C$22:$AI$926,30,0)</f>
        <v>0</v>
      </c>
      <c r="AL624" s="122">
        <f>VLOOKUP(C624,'[1]17'!$C$22:$AI$926,31,0)</f>
        <v>0</v>
      </c>
      <c r="AM624" s="122">
        <f>VLOOKUP(C624,'[1]17'!$C$22:$AI$926,32,0)</f>
        <v>0</v>
      </c>
      <c r="AN624" s="122">
        <f>VLOOKUP(C624,'[1]17'!$C$22:$AI$926,33,0)</f>
        <v>5.9679410000000002E-2</v>
      </c>
      <c r="AO624" s="122">
        <f t="shared" si="798"/>
        <v>0.11223779000000002</v>
      </c>
      <c r="AP624" s="122">
        <f t="shared" si="799"/>
        <v>3.6350380000000015E-2</v>
      </c>
      <c r="AQ624" s="122">
        <f t="shared" si="800"/>
        <v>0</v>
      </c>
      <c r="AR624" s="122">
        <f t="shared" si="801"/>
        <v>0</v>
      </c>
      <c r="AS624" s="122">
        <f t="shared" si="802"/>
        <v>7.5887410000000002E-2</v>
      </c>
      <c r="AT624" s="122"/>
      <c r="AU624" s="122"/>
      <c r="AV624" s="122"/>
      <c r="AW624" s="122"/>
      <c r="AX624" s="122"/>
      <c r="AY624" s="122"/>
      <c r="AZ624" s="122"/>
      <c r="BA624" s="122"/>
      <c r="BB624" s="122"/>
      <c r="BC624" s="122"/>
    </row>
    <row r="625" spans="1:55" s="90" customFormat="1" ht="46.65" x14ac:dyDescent="0.3">
      <c r="A625" s="106" t="s">
        <v>1662</v>
      </c>
      <c r="B625" s="107" t="s">
        <v>1012</v>
      </c>
      <c r="C625" s="108" t="s">
        <v>1489</v>
      </c>
      <c r="D625" s="73">
        <v>1.4347920000000001</v>
      </c>
      <c r="E625" s="73">
        <v>6.3855467999999999E-2</v>
      </c>
      <c r="F625" s="73">
        <v>0</v>
      </c>
      <c r="G625" s="73">
        <v>0</v>
      </c>
      <c r="H625" s="73">
        <v>0</v>
      </c>
      <c r="I625" s="73">
        <v>6.3855467999999999E-2</v>
      </c>
      <c r="J625" s="122">
        <f>VLOOKUP(C625,'[1]17'!$C$22:$N$926,8,0)</f>
        <v>2.811054E-2</v>
      </c>
      <c r="K625" s="122">
        <f>VLOOKUP(C625,'[1]17'!$C$22:$N$926,9,0)</f>
        <v>0</v>
      </c>
      <c r="L625" s="122">
        <f>VLOOKUP(C625,'[1]17'!$C$22:$N$926,10,0)</f>
        <v>0</v>
      </c>
      <c r="M625" s="122">
        <f>VLOOKUP(C625,'[1]17'!$C$22:$N$926,11,0)</f>
        <v>0</v>
      </c>
      <c r="N625" s="122">
        <f>VLOOKUP(C625,'[1]17'!$C$22:$N$926,12,0)</f>
        <v>2.811054E-2</v>
      </c>
      <c r="O625" s="122">
        <f t="shared" si="792"/>
        <v>3.5744927999999995E-2</v>
      </c>
      <c r="P625" s="122">
        <f t="shared" si="793"/>
        <v>0</v>
      </c>
      <c r="Q625" s="122">
        <f t="shared" si="794"/>
        <v>0</v>
      </c>
      <c r="R625" s="122">
        <f t="shared" si="795"/>
        <v>0</v>
      </c>
      <c r="S625" s="122">
        <f t="shared" si="796"/>
        <v>3.5744927999999995E-2</v>
      </c>
      <c r="T625" s="122"/>
      <c r="U625" s="122"/>
      <c r="V625" s="122"/>
      <c r="W625" s="122"/>
      <c r="X625" s="122"/>
      <c r="Y625" s="122"/>
      <c r="Z625" s="122"/>
      <c r="AA625" s="122"/>
      <c r="AB625" s="122"/>
      <c r="AC625" s="122"/>
      <c r="AD625" s="122">
        <v>1.1956600000000002</v>
      </c>
      <c r="AE625" s="73">
        <f t="shared" si="797"/>
        <v>5.3212889999999999E-2</v>
      </c>
      <c r="AF625" s="73"/>
      <c r="AG625" s="73"/>
      <c r="AH625" s="73"/>
      <c r="AI625" s="73">
        <v>5.3212889999999999E-2</v>
      </c>
      <c r="AJ625" s="122">
        <f>VLOOKUP(C625,'[1]17'!$C$22:$AI$926,29,0)</f>
        <v>2.342545E-2</v>
      </c>
      <c r="AK625" s="122">
        <f>VLOOKUP(C625,'[1]17'!$C$22:$AI$926,30,0)</f>
        <v>0</v>
      </c>
      <c r="AL625" s="122">
        <f>VLOOKUP(C625,'[1]17'!$C$22:$AI$926,31,0)</f>
        <v>0</v>
      </c>
      <c r="AM625" s="122">
        <f>VLOOKUP(C625,'[1]17'!$C$22:$AI$926,32,0)</f>
        <v>0</v>
      </c>
      <c r="AN625" s="122">
        <f>VLOOKUP(C625,'[1]17'!$C$22:$AI$926,33,0)</f>
        <v>2.342545E-2</v>
      </c>
      <c r="AO625" s="122">
        <f t="shared" si="798"/>
        <v>2.9787439999999998E-2</v>
      </c>
      <c r="AP625" s="122">
        <f t="shared" si="799"/>
        <v>0</v>
      </c>
      <c r="AQ625" s="122">
        <f t="shared" si="800"/>
        <v>0</v>
      </c>
      <c r="AR625" s="122">
        <f t="shared" si="801"/>
        <v>0</v>
      </c>
      <c r="AS625" s="122">
        <f t="shared" si="802"/>
        <v>2.9787439999999998E-2</v>
      </c>
      <c r="AT625" s="122"/>
      <c r="AU625" s="122"/>
      <c r="AV625" s="122"/>
      <c r="AW625" s="122"/>
      <c r="AX625" s="122"/>
      <c r="AY625" s="122"/>
      <c r="AZ625" s="122"/>
      <c r="BA625" s="122"/>
      <c r="BB625" s="122"/>
      <c r="BC625" s="122"/>
    </row>
    <row r="626" spans="1:55" s="90" customFormat="1" ht="77.7" x14ac:dyDescent="0.3">
      <c r="A626" s="106" t="s">
        <v>1662</v>
      </c>
      <c r="B626" s="107" t="s">
        <v>1013</v>
      </c>
      <c r="C626" s="108" t="s">
        <v>1490</v>
      </c>
      <c r="D626" s="73">
        <v>2.3520719999999997</v>
      </c>
      <c r="E626" s="73">
        <v>0.10467907199999998</v>
      </c>
      <c r="F626" s="73">
        <v>0</v>
      </c>
      <c r="G626" s="73">
        <v>0</v>
      </c>
      <c r="H626" s="73">
        <v>0</v>
      </c>
      <c r="I626" s="73">
        <v>0.10467907199999998</v>
      </c>
      <c r="J626" s="122">
        <f>VLOOKUP(C626,'[1]17'!$C$22:$N$926,8,0)</f>
        <v>4.6081956E-2</v>
      </c>
      <c r="K626" s="122">
        <f>VLOOKUP(C626,'[1]17'!$C$22:$N$926,9,0)</f>
        <v>0</v>
      </c>
      <c r="L626" s="122">
        <f>VLOOKUP(C626,'[1]17'!$C$22:$N$926,10,0)</f>
        <v>0</v>
      </c>
      <c r="M626" s="122">
        <f>VLOOKUP(C626,'[1]17'!$C$22:$N$926,11,0)</f>
        <v>0</v>
      </c>
      <c r="N626" s="122">
        <f>VLOOKUP(C626,'[1]17'!$C$22:$N$926,12,0)</f>
        <v>4.6081956E-2</v>
      </c>
      <c r="O626" s="122">
        <f t="shared" si="792"/>
        <v>5.8597115999999984E-2</v>
      </c>
      <c r="P626" s="122">
        <f t="shared" si="793"/>
        <v>0</v>
      </c>
      <c r="Q626" s="122">
        <f t="shared" si="794"/>
        <v>0</v>
      </c>
      <c r="R626" s="122">
        <f t="shared" si="795"/>
        <v>0</v>
      </c>
      <c r="S626" s="122">
        <f t="shared" si="796"/>
        <v>5.8597115999999984E-2</v>
      </c>
      <c r="T626" s="122"/>
      <c r="U626" s="122"/>
      <c r="V626" s="122"/>
      <c r="W626" s="122"/>
      <c r="X626" s="122"/>
      <c r="Y626" s="122"/>
      <c r="Z626" s="122"/>
      <c r="AA626" s="122"/>
      <c r="AB626" s="122"/>
      <c r="AC626" s="122"/>
      <c r="AD626" s="122">
        <v>1.9600599999999999</v>
      </c>
      <c r="AE626" s="73">
        <f t="shared" si="797"/>
        <v>8.7232559999999987E-2</v>
      </c>
      <c r="AF626" s="73"/>
      <c r="AG626" s="73"/>
      <c r="AH626" s="73"/>
      <c r="AI626" s="73">
        <v>8.7232559999999987E-2</v>
      </c>
      <c r="AJ626" s="122">
        <f>VLOOKUP(C626,'[1]17'!$C$22:$AI$926,29,0)</f>
        <v>3.8401629999999999E-2</v>
      </c>
      <c r="AK626" s="122">
        <f>VLOOKUP(C626,'[1]17'!$C$22:$AI$926,30,0)</f>
        <v>0</v>
      </c>
      <c r="AL626" s="122">
        <f>VLOOKUP(C626,'[1]17'!$C$22:$AI$926,31,0)</f>
        <v>0</v>
      </c>
      <c r="AM626" s="122">
        <f>VLOOKUP(C626,'[1]17'!$C$22:$AI$926,32,0)</f>
        <v>0</v>
      </c>
      <c r="AN626" s="122">
        <f>VLOOKUP(C626,'[1]17'!$C$22:$AI$926,33,0)</f>
        <v>3.8401629999999999E-2</v>
      </c>
      <c r="AO626" s="122">
        <f t="shared" si="798"/>
        <v>4.8830929999999988E-2</v>
      </c>
      <c r="AP626" s="122">
        <f t="shared" si="799"/>
        <v>0</v>
      </c>
      <c r="AQ626" s="122">
        <f t="shared" si="800"/>
        <v>0</v>
      </c>
      <c r="AR626" s="122">
        <f t="shared" si="801"/>
        <v>0</v>
      </c>
      <c r="AS626" s="122">
        <f t="shared" si="802"/>
        <v>4.8830929999999988E-2</v>
      </c>
      <c r="AT626" s="122"/>
      <c r="AU626" s="122"/>
      <c r="AV626" s="122"/>
      <c r="AW626" s="122"/>
      <c r="AX626" s="122"/>
      <c r="AY626" s="122"/>
      <c r="AZ626" s="122"/>
      <c r="BA626" s="122"/>
      <c r="BB626" s="122"/>
      <c r="BC626" s="122"/>
    </row>
    <row r="627" spans="1:55" s="90" customFormat="1" ht="62.2" x14ac:dyDescent="0.3">
      <c r="A627" s="106" t="s">
        <v>1662</v>
      </c>
      <c r="B627" s="107" t="s">
        <v>1822</v>
      </c>
      <c r="C627" s="108" t="s">
        <v>1491</v>
      </c>
      <c r="D627" s="73">
        <v>6.7887456000000004</v>
      </c>
      <c r="E627" s="73">
        <v>0.30213345600000002</v>
      </c>
      <c r="F627" s="73">
        <v>0</v>
      </c>
      <c r="G627" s="73">
        <v>0</v>
      </c>
      <c r="H627" s="73">
        <v>0</v>
      </c>
      <c r="I627" s="73">
        <v>0.30213345600000002</v>
      </c>
      <c r="J627" s="122">
        <f>VLOOKUP(C627,'[1]17'!$C$22:$N$926,8,0)</f>
        <v>0.13300558799999998</v>
      </c>
      <c r="K627" s="122">
        <f>VLOOKUP(C627,'[1]17'!$C$22:$N$926,9,0)</f>
        <v>0</v>
      </c>
      <c r="L627" s="122">
        <f>VLOOKUP(C627,'[1]17'!$C$22:$N$926,10,0)</f>
        <v>0</v>
      </c>
      <c r="M627" s="122">
        <f>VLOOKUP(C627,'[1]17'!$C$22:$N$926,11,0)</f>
        <v>0</v>
      </c>
      <c r="N627" s="122">
        <f>VLOOKUP(C627,'[1]17'!$C$22:$N$926,12,0)</f>
        <v>0.13300558799999998</v>
      </c>
      <c r="O627" s="122">
        <f t="shared" si="792"/>
        <v>0.16912786800000004</v>
      </c>
      <c r="P627" s="122">
        <f t="shared" si="793"/>
        <v>0</v>
      </c>
      <c r="Q627" s="122">
        <f t="shared" si="794"/>
        <v>0</v>
      </c>
      <c r="R627" s="122">
        <f t="shared" si="795"/>
        <v>0</v>
      </c>
      <c r="S627" s="122">
        <f t="shared" si="796"/>
        <v>0.16912786800000004</v>
      </c>
      <c r="T627" s="122"/>
      <c r="U627" s="122"/>
      <c r="V627" s="122"/>
      <c r="W627" s="122"/>
      <c r="X627" s="122"/>
      <c r="Y627" s="122"/>
      <c r="Z627" s="122"/>
      <c r="AA627" s="122"/>
      <c r="AB627" s="122"/>
      <c r="AC627" s="122"/>
      <c r="AD627" s="122">
        <v>6.2230168000000008</v>
      </c>
      <c r="AE627" s="73">
        <f t="shared" si="797"/>
        <v>0.25177788000000001</v>
      </c>
      <c r="AF627" s="73"/>
      <c r="AG627" s="73"/>
      <c r="AH627" s="73"/>
      <c r="AI627" s="73">
        <v>0.25177788000000001</v>
      </c>
      <c r="AJ627" s="122">
        <f>VLOOKUP(C627,'[1]17'!$C$22:$AI$926,29,0)</f>
        <v>0.11083799000000001</v>
      </c>
      <c r="AK627" s="122">
        <f>VLOOKUP(C627,'[1]17'!$C$22:$AI$926,30,0)</f>
        <v>0</v>
      </c>
      <c r="AL627" s="122">
        <f>VLOOKUP(C627,'[1]17'!$C$22:$AI$926,31,0)</f>
        <v>0</v>
      </c>
      <c r="AM627" s="122">
        <f>VLOOKUP(C627,'[1]17'!$C$22:$AI$926,32,0)</f>
        <v>0</v>
      </c>
      <c r="AN627" s="122">
        <f>VLOOKUP(C627,'[1]17'!$C$22:$AI$926,33,0)</f>
        <v>0.11083799</v>
      </c>
      <c r="AO627" s="122">
        <f t="shared" si="798"/>
        <v>0.14093989000000001</v>
      </c>
      <c r="AP627" s="122">
        <f t="shared" si="799"/>
        <v>0</v>
      </c>
      <c r="AQ627" s="122">
        <f t="shared" si="800"/>
        <v>0</v>
      </c>
      <c r="AR627" s="122">
        <f t="shared" si="801"/>
        <v>0</v>
      </c>
      <c r="AS627" s="122">
        <f t="shared" si="802"/>
        <v>0.14093989000000001</v>
      </c>
      <c r="AT627" s="122"/>
      <c r="AU627" s="122"/>
      <c r="AV627" s="122"/>
      <c r="AW627" s="122"/>
      <c r="AX627" s="122"/>
      <c r="AY627" s="122"/>
      <c r="AZ627" s="122"/>
      <c r="BA627" s="122"/>
      <c r="BB627" s="122"/>
      <c r="BC627" s="122"/>
    </row>
    <row r="628" spans="1:55" s="90" customFormat="1" x14ac:dyDescent="0.3">
      <c r="A628" s="103"/>
      <c r="B628" s="110" t="s">
        <v>56</v>
      </c>
      <c r="C628" s="105"/>
      <c r="D628" s="133">
        <f t="shared" ref="D628:BC628" si="803">SUM(D629:D629)</f>
        <v>0.17108399999999999</v>
      </c>
      <c r="E628" s="133">
        <f t="shared" si="803"/>
        <v>7.6140959999999999E-3</v>
      </c>
      <c r="F628" s="133">
        <f t="shared" si="803"/>
        <v>0</v>
      </c>
      <c r="G628" s="133">
        <f t="shared" si="803"/>
        <v>0</v>
      </c>
      <c r="H628" s="133">
        <f t="shared" si="803"/>
        <v>0</v>
      </c>
      <c r="I628" s="133">
        <f t="shared" si="803"/>
        <v>7.6140959999999999E-3</v>
      </c>
      <c r="J628" s="133">
        <f t="shared" si="803"/>
        <v>3.3518879999999999E-3</v>
      </c>
      <c r="K628" s="133">
        <f t="shared" si="803"/>
        <v>0</v>
      </c>
      <c r="L628" s="133">
        <f t="shared" si="803"/>
        <v>0</v>
      </c>
      <c r="M628" s="133">
        <f t="shared" si="803"/>
        <v>0</v>
      </c>
      <c r="N628" s="133">
        <f t="shared" si="803"/>
        <v>3.3518879999999995E-3</v>
      </c>
      <c r="O628" s="133">
        <f t="shared" si="803"/>
        <v>4.262208E-3</v>
      </c>
      <c r="P628" s="133">
        <f t="shared" si="803"/>
        <v>0</v>
      </c>
      <c r="Q628" s="133">
        <f t="shared" si="803"/>
        <v>0</v>
      </c>
      <c r="R628" s="133">
        <f t="shared" si="803"/>
        <v>0</v>
      </c>
      <c r="S628" s="133">
        <f t="shared" si="803"/>
        <v>4.262208E-3</v>
      </c>
      <c r="T628" s="133">
        <f t="shared" si="803"/>
        <v>0</v>
      </c>
      <c r="U628" s="133">
        <f t="shared" si="803"/>
        <v>0</v>
      </c>
      <c r="V628" s="133">
        <f t="shared" si="803"/>
        <v>0</v>
      </c>
      <c r="W628" s="133">
        <f t="shared" si="803"/>
        <v>0</v>
      </c>
      <c r="X628" s="133">
        <f t="shared" si="803"/>
        <v>0</v>
      </c>
      <c r="Y628" s="133">
        <f t="shared" si="803"/>
        <v>0</v>
      </c>
      <c r="Z628" s="133">
        <f t="shared" si="803"/>
        <v>0</v>
      </c>
      <c r="AA628" s="133">
        <f t="shared" si="803"/>
        <v>0</v>
      </c>
      <c r="AB628" s="133">
        <f t="shared" si="803"/>
        <v>0</v>
      </c>
      <c r="AC628" s="133">
        <f t="shared" si="803"/>
        <v>0</v>
      </c>
      <c r="AD628" s="133">
        <f t="shared" si="803"/>
        <v>0.15682699999999999</v>
      </c>
      <c r="AE628" s="133">
        <f t="shared" si="803"/>
        <v>6.3450800000000003E-3</v>
      </c>
      <c r="AF628" s="133">
        <f t="shared" si="803"/>
        <v>0</v>
      </c>
      <c r="AG628" s="133">
        <f t="shared" si="803"/>
        <v>0</v>
      </c>
      <c r="AH628" s="133">
        <f t="shared" si="803"/>
        <v>0</v>
      </c>
      <c r="AI628" s="133">
        <f t="shared" si="803"/>
        <v>6.3450800000000003E-3</v>
      </c>
      <c r="AJ628" s="133">
        <f t="shared" si="803"/>
        <v>2.7932399999999998E-3</v>
      </c>
      <c r="AK628" s="133">
        <f t="shared" si="803"/>
        <v>0</v>
      </c>
      <c r="AL628" s="133">
        <f t="shared" si="803"/>
        <v>0</v>
      </c>
      <c r="AM628" s="133">
        <f t="shared" si="803"/>
        <v>0</v>
      </c>
      <c r="AN628" s="133">
        <f t="shared" si="803"/>
        <v>2.7932399999999998E-3</v>
      </c>
      <c r="AO628" s="133">
        <f t="shared" si="803"/>
        <v>3.5518400000000006E-3</v>
      </c>
      <c r="AP628" s="133">
        <f t="shared" si="803"/>
        <v>0</v>
      </c>
      <c r="AQ628" s="133">
        <f t="shared" si="803"/>
        <v>0</v>
      </c>
      <c r="AR628" s="133">
        <f t="shared" si="803"/>
        <v>0</v>
      </c>
      <c r="AS628" s="133">
        <f t="shared" si="803"/>
        <v>3.5518400000000006E-3</v>
      </c>
      <c r="AT628" s="133">
        <f t="shared" si="803"/>
        <v>0</v>
      </c>
      <c r="AU628" s="133">
        <f t="shared" si="803"/>
        <v>0</v>
      </c>
      <c r="AV628" s="133">
        <f t="shared" si="803"/>
        <v>0</v>
      </c>
      <c r="AW628" s="133">
        <f t="shared" si="803"/>
        <v>0</v>
      </c>
      <c r="AX628" s="133">
        <f t="shared" si="803"/>
        <v>0</v>
      </c>
      <c r="AY628" s="133">
        <f t="shared" si="803"/>
        <v>0</v>
      </c>
      <c r="AZ628" s="133">
        <f t="shared" si="803"/>
        <v>0</v>
      </c>
      <c r="BA628" s="133">
        <f t="shared" si="803"/>
        <v>0</v>
      </c>
      <c r="BB628" s="133">
        <f t="shared" si="803"/>
        <v>0</v>
      </c>
      <c r="BC628" s="133">
        <f t="shared" si="803"/>
        <v>0</v>
      </c>
    </row>
    <row r="629" spans="1:55" s="90" customFormat="1" ht="31.1" x14ac:dyDescent="0.3">
      <c r="A629" s="106" t="s">
        <v>1662</v>
      </c>
      <c r="B629" s="107" t="s">
        <v>1014</v>
      </c>
      <c r="C629" s="108" t="s">
        <v>1492</v>
      </c>
      <c r="D629" s="73">
        <v>0.17108399999999999</v>
      </c>
      <c r="E629" s="73">
        <v>7.6140959999999999E-3</v>
      </c>
      <c r="F629" s="73">
        <v>0</v>
      </c>
      <c r="G629" s="73">
        <v>0</v>
      </c>
      <c r="H629" s="73">
        <v>0</v>
      </c>
      <c r="I629" s="73">
        <v>7.6140959999999999E-3</v>
      </c>
      <c r="J629" s="122">
        <f>VLOOKUP(C629,'[1]17'!$C$22:$N$926,8,0)</f>
        <v>3.3518879999999999E-3</v>
      </c>
      <c r="K629" s="122">
        <f>VLOOKUP(C629,'[1]17'!$C$22:$N$926,9,0)</f>
        <v>0</v>
      </c>
      <c r="L629" s="122">
        <f>VLOOKUP(C629,'[1]17'!$C$22:$N$926,10,0)</f>
        <v>0</v>
      </c>
      <c r="M629" s="122">
        <f>VLOOKUP(C629,'[1]17'!$C$22:$N$926,11,0)</f>
        <v>0</v>
      </c>
      <c r="N629" s="122">
        <f>VLOOKUP(C629,'[1]17'!$C$22:$N$926,12,0)</f>
        <v>3.3518879999999995E-3</v>
      </c>
      <c r="O629" s="122">
        <f>E629-J629</f>
        <v>4.262208E-3</v>
      </c>
      <c r="P629" s="122">
        <f t="shared" ref="P629" si="804">F629-K629</f>
        <v>0</v>
      </c>
      <c r="Q629" s="122">
        <f t="shared" ref="Q629" si="805">G629-L629</f>
        <v>0</v>
      </c>
      <c r="R629" s="122">
        <f t="shared" ref="R629" si="806">H629-M629</f>
        <v>0</v>
      </c>
      <c r="S629" s="122">
        <f t="shared" ref="S629" si="807">I629-N629</f>
        <v>4.262208E-3</v>
      </c>
      <c r="T629" s="122"/>
      <c r="U629" s="122"/>
      <c r="V629" s="122"/>
      <c r="W629" s="122"/>
      <c r="X629" s="122"/>
      <c r="Y629" s="122"/>
      <c r="Z629" s="122"/>
      <c r="AA629" s="122"/>
      <c r="AB629" s="122"/>
      <c r="AC629" s="122"/>
      <c r="AD629" s="122">
        <v>0.15682699999999999</v>
      </c>
      <c r="AE629" s="73">
        <f>AF629+AG629+AH629+AI629</f>
        <v>6.3450800000000003E-3</v>
      </c>
      <c r="AF629" s="73"/>
      <c r="AG629" s="73"/>
      <c r="AH629" s="73"/>
      <c r="AI629" s="73">
        <v>6.3450800000000003E-3</v>
      </c>
      <c r="AJ629" s="122">
        <f>VLOOKUP(C629,'[1]17'!$C$22:$AI$926,29,0)</f>
        <v>2.7932399999999998E-3</v>
      </c>
      <c r="AK629" s="122">
        <f>VLOOKUP(C629,'[1]17'!$C$22:$AI$926,30,0)</f>
        <v>0</v>
      </c>
      <c r="AL629" s="122">
        <f>VLOOKUP(C629,'[1]17'!$C$22:$AI$926,31,0)</f>
        <v>0</v>
      </c>
      <c r="AM629" s="122">
        <f>VLOOKUP(C629,'[1]17'!$C$22:$AI$926,32,0)</f>
        <v>0</v>
      </c>
      <c r="AN629" s="122">
        <f>VLOOKUP(C629,'[1]17'!$C$22:$AI$926,33,0)</f>
        <v>2.7932399999999998E-3</v>
      </c>
      <c r="AO629" s="122">
        <f>AE629-AJ629</f>
        <v>3.5518400000000006E-3</v>
      </c>
      <c r="AP629" s="122">
        <f t="shared" ref="AP629" si="808">AF629-AK629</f>
        <v>0</v>
      </c>
      <c r="AQ629" s="122">
        <f t="shared" ref="AQ629" si="809">AG629-AL629</f>
        <v>0</v>
      </c>
      <c r="AR629" s="122">
        <f t="shared" ref="AR629" si="810">AH629-AM629</f>
        <v>0</v>
      </c>
      <c r="AS629" s="122">
        <f t="shared" ref="AS629" si="811">AI629-AN629</f>
        <v>3.5518400000000006E-3</v>
      </c>
      <c r="AT629" s="122"/>
      <c r="AU629" s="122"/>
      <c r="AV629" s="122"/>
      <c r="AW629" s="122"/>
      <c r="AX629" s="122"/>
      <c r="AY629" s="122"/>
      <c r="AZ629" s="122"/>
      <c r="BA629" s="122"/>
      <c r="BB629" s="122"/>
      <c r="BC629" s="122"/>
    </row>
    <row r="630" spans="1:55" s="90" customFormat="1" x14ac:dyDescent="0.3">
      <c r="A630" s="103"/>
      <c r="B630" s="110" t="s">
        <v>57</v>
      </c>
      <c r="C630" s="105"/>
      <c r="D630" s="133">
        <f t="shared" ref="D630:BC630" si="812">SUM(D631:D641)</f>
        <v>24.354609600000003</v>
      </c>
      <c r="E630" s="133">
        <f t="shared" si="812"/>
        <v>1.305281272</v>
      </c>
      <c r="F630" s="133">
        <f t="shared" si="812"/>
        <v>0</v>
      </c>
      <c r="G630" s="133">
        <f t="shared" si="812"/>
        <v>0.48004984000000001</v>
      </c>
      <c r="H630" s="133">
        <f t="shared" si="812"/>
        <v>0</v>
      </c>
      <c r="I630" s="133">
        <f t="shared" si="812"/>
        <v>0.82523143200000015</v>
      </c>
      <c r="J630" s="133">
        <f t="shared" si="812"/>
        <v>0.74732437600000001</v>
      </c>
      <c r="K630" s="133">
        <f t="shared" si="812"/>
        <v>0</v>
      </c>
      <c r="L630" s="133">
        <f t="shared" si="812"/>
        <v>0.38403988</v>
      </c>
      <c r="M630" s="133">
        <f t="shared" si="812"/>
        <v>0</v>
      </c>
      <c r="N630" s="133">
        <f t="shared" si="812"/>
        <v>0.36328449600000001</v>
      </c>
      <c r="O630" s="133">
        <f t="shared" si="812"/>
        <v>0.55795689599999998</v>
      </c>
      <c r="P630" s="133">
        <f t="shared" si="812"/>
        <v>0</v>
      </c>
      <c r="Q630" s="133">
        <f t="shared" si="812"/>
        <v>9.6009960000000005E-2</v>
      </c>
      <c r="R630" s="133">
        <f t="shared" si="812"/>
        <v>0</v>
      </c>
      <c r="S630" s="133">
        <f t="shared" si="812"/>
        <v>0.46194693599999997</v>
      </c>
      <c r="T630" s="133">
        <f t="shared" si="812"/>
        <v>0</v>
      </c>
      <c r="U630" s="133">
        <f t="shared" si="812"/>
        <v>0</v>
      </c>
      <c r="V630" s="133">
        <f t="shared" si="812"/>
        <v>0</v>
      </c>
      <c r="W630" s="133">
        <f t="shared" si="812"/>
        <v>0</v>
      </c>
      <c r="X630" s="133">
        <f t="shared" si="812"/>
        <v>0</v>
      </c>
      <c r="Y630" s="133">
        <f t="shared" si="812"/>
        <v>0</v>
      </c>
      <c r="Z630" s="133">
        <f t="shared" si="812"/>
        <v>0</v>
      </c>
      <c r="AA630" s="133">
        <f t="shared" si="812"/>
        <v>0</v>
      </c>
      <c r="AB630" s="133">
        <f t="shared" si="812"/>
        <v>0</v>
      </c>
      <c r="AC630" s="133">
        <f t="shared" si="812"/>
        <v>0</v>
      </c>
      <c r="AD630" s="133">
        <f t="shared" si="812"/>
        <v>19.962755530000003</v>
      </c>
      <c r="AE630" s="133">
        <f t="shared" si="812"/>
        <v>3.6118606099999995</v>
      </c>
      <c r="AF630" s="133">
        <f t="shared" si="812"/>
        <v>0.22275292999999952</v>
      </c>
      <c r="AG630" s="133">
        <f t="shared" si="812"/>
        <v>2.7014148200000001</v>
      </c>
      <c r="AH630" s="133">
        <f t="shared" si="812"/>
        <v>0</v>
      </c>
      <c r="AI630" s="133">
        <f t="shared" si="812"/>
        <v>0.68769285999999996</v>
      </c>
      <c r="AJ630" s="133">
        <f t="shared" si="812"/>
        <v>0.30273707999999999</v>
      </c>
      <c r="AK630" s="133">
        <f t="shared" si="812"/>
        <v>0</v>
      </c>
      <c r="AL630" s="133">
        <f t="shared" si="812"/>
        <v>0</v>
      </c>
      <c r="AM630" s="133">
        <f t="shared" si="812"/>
        <v>0</v>
      </c>
      <c r="AN630" s="133">
        <f t="shared" si="812"/>
        <v>0.30273707999999999</v>
      </c>
      <c r="AO630" s="133">
        <f t="shared" si="812"/>
        <v>3.3091235299999995</v>
      </c>
      <c r="AP630" s="133">
        <f t="shared" si="812"/>
        <v>0.22275292999999952</v>
      </c>
      <c r="AQ630" s="133">
        <f t="shared" si="812"/>
        <v>2.7014148200000001</v>
      </c>
      <c r="AR630" s="133">
        <f t="shared" si="812"/>
        <v>0</v>
      </c>
      <c r="AS630" s="133">
        <f t="shared" si="812"/>
        <v>0.38495578000000008</v>
      </c>
      <c r="AT630" s="133">
        <f t="shared" si="812"/>
        <v>0</v>
      </c>
      <c r="AU630" s="133">
        <f t="shared" si="812"/>
        <v>0</v>
      </c>
      <c r="AV630" s="133">
        <f t="shared" si="812"/>
        <v>0</v>
      </c>
      <c r="AW630" s="133">
        <f t="shared" si="812"/>
        <v>0</v>
      </c>
      <c r="AX630" s="133">
        <f t="shared" si="812"/>
        <v>0</v>
      </c>
      <c r="AY630" s="133">
        <f t="shared" si="812"/>
        <v>0</v>
      </c>
      <c r="AZ630" s="133">
        <f t="shared" si="812"/>
        <v>0</v>
      </c>
      <c r="BA630" s="133">
        <f t="shared" si="812"/>
        <v>0</v>
      </c>
      <c r="BB630" s="133">
        <f t="shared" si="812"/>
        <v>0</v>
      </c>
      <c r="BC630" s="133">
        <f t="shared" si="812"/>
        <v>0</v>
      </c>
    </row>
    <row r="631" spans="1:55" s="90" customFormat="1" ht="46.65" x14ac:dyDescent="0.3">
      <c r="A631" s="106" t="s">
        <v>1662</v>
      </c>
      <c r="B631" s="107" t="s">
        <v>1015</v>
      </c>
      <c r="C631" s="108" t="s">
        <v>1493</v>
      </c>
      <c r="D631" s="73">
        <v>2.1404999999999998</v>
      </c>
      <c r="E631" s="73">
        <v>9.5263044000000005E-2</v>
      </c>
      <c r="F631" s="73">
        <v>0</v>
      </c>
      <c r="G631" s="73">
        <v>0</v>
      </c>
      <c r="H631" s="73">
        <v>0</v>
      </c>
      <c r="I631" s="73">
        <v>9.5263044000000005E-2</v>
      </c>
      <c r="J631" s="122">
        <f>VLOOKUP(C631,'[1]17'!$C$22:$N$926,8,0)</f>
        <v>4.193682E-2</v>
      </c>
      <c r="K631" s="122">
        <f>VLOOKUP(C631,'[1]17'!$C$22:$N$926,9,0)</f>
        <v>0</v>
      </c>
      <c r="L631" s="122">
        <f>VLOOKUP(C631,'[1]17'!$C$22:$N$926,10,0)</f>
        <v>0</v>
      </c>
      <c r="M631" s="122">
        <f>VLOOKUP(C631,'[1]17'!$C$22:$N$926,11,0)</f>
        <v>0</v>
      </c>
      <c r="N631" s="122">
        <f>VLOOKUP(C631,'[1]17'!$C$22:$N$926,12,0)</f>
        <v>4.193682E-2</v>
      </c>
      <c r="O631" s="122">
        <f t="shared" ref="O631:O641" si="813">E631-J631</f>
        <v>5.3326224000000005E-2</v>
      </c>
      <c r="P631" s="122">
        <f t="shared" ref="P631:P641" si="814">F631-K631</f>
        <v>0</v>
      </c>
      <c r="Q631" s="122">
        <f t="shared" ref="Q631:Q641" si="815">G631-L631</f>
        <v>0</v>
      </c>
      <c r="R631" s="122">
        <f t="shared" ref="R631:R641" si="816">H631-M631</f>
        <v>0</v>
      </c>
      <c r="S631" s="122">
        <f t="shared" ref="S631:S641" si="817">I631-N631</f>
        <v>5.3326224000000005E-2</v>
      </c>
      <c r="T631" s="122"/>
      <c r="U631" s="122"/>
      <c r="V631" s="122"/>
      <c r="W631" s="122"/>
      <c r="X631" s="122"/>
      <c r="Y631" s="122"/>
      <c r="Z631" s="122"/>
      <c r="AA631" s="122"/>
      <c r="AB631" s="122"/>
      <c r="AC631" s="122"/>
      <c r="AD631" s="122">
        <v>1.7837499999999999</v>
      </c>
      <c r="AE631" s="73">
        <f t="shared" ref="AE631:AE641" si="818">AF631+AG631+AH631+AI631</f>
        <v>7.9385870000000011E-2</v>
      </c>
      <c r="AF631" s="73"/>
      <c r="AG631" s="73"/>
      <c r="AH631" s="73"/>
      <c r="AI631" s="73">
        <v>7.9385870000000011E-2</v>
      </c>
      <c r="AJ631" s="122">
        <f>VLOOKUP(C631,'[1]17'!$C$22:$AI$926,29,0)</f>
        <v>3.4947350000000002E-2</v>
      </c>
      <c r="AK631" s="122">
        <f>VLOOKUP(C631,'[1]17'!$C$22:$AI$926,30,0)</f>
        <v>0</v>
      </c>
      <c r="AL631" s="122">
        <f>VLOOKUP(C631,'[1]17'!$C$22:$AI$926,31,0)</f>
        <v>0</v>
      </c>
      <c r="AM631" s="122">
        <f>VLOOKUP(C631,'[1]17'!$C$22:$AI$926,32,0)</f>
        <v>0</v>
      </c>
      <c r="AN631" s="122">
        <f>VLOOKUP(C631,'[1]17'!$C$22:$AI$926,33,0)</f>
        <v>3.4947350000000002E-2</v>
      </c>
      <c r="AO631" s="122">
        <f t="shared" ref="AO631:AO641" si="819">AE631-AJ631</f>
        <v>4.4438520000000009E-2</v>
      </c>
      <c r="AP631" s="122">
        <f t="shared" ref="AP631:AP641" si="820">AF631-AK631</f>
        <v>0</v>
      </c>
      <c r="AQ631" s="122">
        <f t="shared" ref="AQ631:AQ641" si="821">AG631-AL631</f>
        <v>0</v>
      </c>
      <c r="AR631" s="122">
        <f t="shared" ref="AR631:AR641" si="822">AH631-AM631</f>
        <v>0</v>
      </c>
      <c r="AS631" s="122">
        <f t="shared" ref="AS631:AS641" si="823">AI631-AN631</f>
        <v>4.4438520000000009E-2</v>
      </c>
      <c r="AT631" s="122"/>
      <c r="AU631" s="122"/>
      <c r="AV631" s="122"/>
      <c r="AW631" s="122"/>
      <c r="AX631" s="122"/>
      <c r="AY631" s="122"/>
      <c r="AZ631" s="122"/>
      <c r="BA631" s="122"/>
      <c r="BB631" s="122"/>
      <c r="BC631" s="122"/>
    </row>
    <row r="632" spans="1:55" s="90" customFormat="1" ht="31.1" x14ac:dyDescent="0.3">
      <c r="A632" s="106" t="s">
        <v>1662</v>
      </c>
      <c r="B632" s="107" t="s">
        <v>461</v>
      </c>
      <c r="C632" s="108" t="s">
        <v>495</v>
      </c>
      <c r="D632" s="73">
        <v>1.5697079999999999</v>
      </c>
      <c r="E632" s="73">
        <v>6.9859932E-2</v>
      </c>
      <c r="F632" s="73">
        <v>0</v>
      </c>
      <c r="G632" s="73">
        <v>0</v>
      </c>
      <c r="H632" s="73">
        <v>0</v>
      </c>
      <c r="I632" s="73">
        <v>6.9859932E-2</v>
      </c>
      <c r="J632" s="122">
        <f>VLOOKUP(C632,'[1]17'!$C$22:$N$926,8,0)</f>
        <v>3.0753828000000004E-2</v>
      </c>
      <c r="K632" s="122">
        <f>VLOOKUP(C632,'[1]17'!$C$22:$N$926,9,0)</f>
        <v>0</v>
      </c>
      <c r="L632" s="122">
        <f>VLOOKUP(C632,'[1]17'!$C$22:$N$926,10,0)</f>
        <v>0</v>
      </c>
      <c r="M632" s="122">
        <f>VLOOKUP(C632,'[1]17'!$C$22:$N$926,11,0)</f>
        <v>0</v>
      </c>
      <c r="N632" s="122">
        <f>VLOOKUP(C632,'[1]17'!$C$22:$N$926,12,0)</f>
        <v>3.0753828E-2</v>
      </c>
      <c r="O632" s="122">
        <f t="shared" si="813"/>
        <v>3.9106103999999996E-2</v>
      </c>
      <c r="P632" s="122">
        <f t="shared" si="814"/>
        <v>0</v>
      </c>
      <c r="Q632" s="122">
        <f t="shared" si="815"/>
        <v>0</v>
      </c>
      <c r="R632" s="122">
        <f t="shared" si="816"/>
        <v>0</v>
      </c>
      <c r="S632" s="122">
        <f t="shared" si="817"/>
        <v>3.9106104000000003E-2</v>
      </c>
      <c r="T632" s="122"/>
      <c r="U632" s="122"/>
      <c r="V632" s="122"/>
      <c r="W632" s="122"/>
      <c r="X632" s="122"/>
      <c r="Y632" s="122"/>
      <c r="Z632" s="122"/>
      <c r="AA632" s="122"/>
      <c r="AB632" s="122"/>
      <c r="AC632" s="122"/>
      <c r="AD632" s="122">
        <v>0.5170300000000001</v>
      </c>
      <c r="AE632" s="73">
        <f t="shared" si="818"/>
        <v>5.8216610000000002E-2</v>
      </c>
      <c r="AF632" s="73"/>
      <c r="AG632" s="73"/>
      <c r="AH632" s="73"/>
      <c r="AI632" s="73">
        <v>5.8216610000000002E-2</v>
      </c>
      <c r="AJ632" s="122">
        <f>VLOOKUP(C632,'[1]17'!$C$22:$AI$926,29,0)</f>
        <v>2.5628189999999999E-2</v>
      </c>
      <c r="AK632" s="122">
        <f>VLOOKUP(C632,'[1]17'!$C$22:$AI$926,30,0)</f>
        <v>0</v>
      </c>
      <c r="AL632" s="122">
        <f>VLOOKUP(C632,'[1]17'!$C$22:$AI$926,31,0)</f>
        <v>0</v>
      </c>
      <c r="AM632" s="122">
        <f>VLOOKUP(C632,'[1]17'!$C$22:$AI$926,32,0)</f>
        <v>0</v>
      </c>
      <c r="AN632" s="122">
        <f>VLOOKUP(C632,'[1]17'!$C$22:$AI$926,33,0)</f>
        <v>2.5628190000000002E-2</v>
      </c>
      <c r="AO632" s="122">
        <f t="shared" si="819"/>
        <v>3.2588420000000007E-2</v>
      </c>
      <c r="AP632" s="122">
        <f t="shared" si="820"/>
        <v>0</v>
      </c>
      <c r="AQ632" s="122">
        <f t="shared" si="821"/>
        <v>0</v>
      </c>
      <c r="AR632" s="122">
        <f t="shared" si="822"/>
        <v>0</v>
      </c>
      <c r="AS632" s="122">
        <f t="shared" si="823"/>
        <v>3.258842E-2</v>
      </c>
      <c r="AT632" s="122"/>
      <c r="AU632" s="122"/>
      <c r="AV632" s="122"/>
      <c r="AW632" s="122"/>
      <c r="AX632" s="122"/>
      <c r="AY632" s="122"/>
      <c r="AZ632" s="122"/>
      <c r="BA632" s="122"/>
      <c r="BB632" s="122"/>
      <c r="BC632" s="122"/>
    </row>
    <row r="633" spans="1:55" s="90" customFormat="1" ht="62.2" x14ac:dyDescent="0.3">
      <c r="A633" s="106" t="s">
        <v>1662</v>
      </c>
      <c r="B633" s="107" t="s">
        <v>657</v>
      </c>
      <c r="C633" s="108" t="s">
        <v>707</v>
      </c>
      <c r="D633" s="73">
        <v>0.65169599999999994</v>
      </c>
      <c r="E633" s="73">
        <v>0</v>
      </c>
      <c r="F633" s="73">
        <v>0</v>
      </c>
      <c r="G633" s="73">
        <v>0</v>
      </c>
      <c r="H633" s="73">
        <v>0</v>
      </c>
      <c r="I633" s="73">
        <v>0</v>
      </c>
      <c r="J633" s="122">
        <f>VLOOKUP(C633,'[1]17'!$C$22:$N$926,8,0)</f>
        <v>0</v>
      </c>
      <c r="K633" s="122">
        <f>VLOOKUP(C633,'[1]17'!$C$22:$N$926,9,0)</f>
        <v>0</v>
      </c>
      <c r="L633" s="122">
        <f>VLOOKUP(C633,'[1]17'!$C$22:$N$926,10,0)</f>
        <v>0</v>
      </c>
      <c r="M633" s="122">
        <f>VLOOKUP(C633,'[1]17'!$C$22:$N$926,11,0)</f>
        <v>0</v>
      </c>
      <c r="N633" s="122">
        <f>VLOOKUP(C633,'[1]17'!$C$22:$N$926,12,0)</f>
        <v>0</v>
      </c>
      <c r="O633" s="122">
        <f t="shared" si="813"/>
        <v>0</v>
      </c>
      <c r="P633" s="122">
        <f t="shared" si="814"/>
        <v>0</v>
      </c>
      <c r="Q633" s="122">
        <f t="shared" si="815"/>
        <v>0</v>
      </c>
      <c r="R633" s="122">
        <f t="shared" si="816"/>
        <v>0</v>
      </c>
      <c r="S633" s="122">
        <f t="shared" si="817"/>
        <v>0</v>
      </c>
      <c r="T633" s="122"/>
      <c r="U633" s="122"/>
      <c r="V633" s="122"/>
      <c r="W633" s="122"/>
      <c r="X633" s="122"/>
      <c r="Y633" s="122"/>
      <c r="Z633" s="122"/>
      <c r="AA633" s="122"/>
      <c r="AB633" s="122"/>
      <c r="AC633" s="122"/>
      <c r="AD633" s="122">
        <v>0</v>
      </c>
      <c r="AE633" s="73">
        <f t="shared" si="818"/>
        <v>0</v>
      </c>
      <c r="AF633" s="73"/>
      <c r="AG633" s="73"/>
      <c r="AH633" s="73"/>
      <c r="AI633" s="73">
        <v>0</v>
      </c>
      <c r="AJ633" s="122">
        <f>VLOOKUP(C633,'[1]17'!$C$22:$AI$926,29,0)</f>
        <v>0</v>
      </c>
      <c r="AK633" s="122">
        <f>VLOOKUP(C633,'[1]17'!$C$22:$AI$926,30,0)</f>
        <v>0</v>
      </c>
      <c r="AL633" s="122">
        <f>VLOOKUP(C633,'[1]17'!$C$22:$AI$926,31,0)</f>
        <v>0</v>
      </c>
      <c r="AM633" s="122">
        <f>VLOOKUP(C633,'[1]17'!$C$22:$AI$926,32,0)</f>
        <v>0</v>
      </c>
      <c r="AN633" s="122">
        <f>VLOOKUP(C633,'[1]17'!$C$22:$AI$926,33,0)</f>
        <v>0</v>
      </c>
      <c r="AO633" s="122">
        <f t="shared" si="819"/>
        <v>0</v>
      </c>
      <c r="AP633" s="122">
        <f t="shared" si="820"/>
        <v>0</v>
      </c>
      <c r="AQ633" s="122">
        <f t="shared" si="821"/>
        <v>0</v>
      </c>
      <c r="AR633" s="122">
        <f t="shared" si="822"/>
        <v>0</v>
      </c>
      <c r="AS633" s="122">
        <f t="shared" si="823"/>
        <v>0</v>
      </c>
      <c r="AT633" s="122"/>
      <c r="AU633" s="122"/>
      <c r="AV633" s="122"/>
      <c r="AW633" s="122"/>
      <c r="AX633" s="122"/>
      <c r="AY633" s="122"/>
      <c r="AZ633" s="122"/>
      <c r="BA633" s="122"/>
      <c r="BB633" s="122"/>
      <c r="BC633" s="122"/>
    </row>
    <row r="634" spans="1:55" s="90" customFormat="1" ht="46.65" x14ac:dyDescent="0.3">
      <c r="A634" s="106" t="s">
        <v>1662</v>
      </c>
      <c r="B634" s="107" t="s">
        <v>460</v>
      </c>
      <c r="C634" s="108" t="s">
        <v>544</v>
      </c>
      <c r="D634" s="73">
        <v>4.6267680000000002</v>
      </c>
      <c r="E634" s="73">
        <v>0.20591452799999999</v>
      </c>
      <c r="F634" s="73">
        <v>0</v>
      </c>
      <c r="G634" s="73">
        <v>0</v>
      </c>
      <c r="H634" s="73">
        <v>0</v>
      </c>
      <c r="I634" s="73">
        <v>0.20591452799999999</v>
      </c>
      <c r="J634" s="122">
        <f>VLOOKUP(C634,'[1]17'!$C$22:$N$926,8,0)</f>
        <v>9.0647975999999991E-2</v>
      </c>
      <c r="K634" s="122">
        <f>VLOOKUP(C634,'[1]17'!$C$22:$N$926,9,0)</f>
        <v>0</v>
      </c>
      <c r="L634" s="122">
        <f>VLOOKUP(C634,'[1]17'!$C$22:$N$926,10,0)</f>
        <v>0</v>
      </c>
      <c r="M634" s="122">
        <f>VLOOKUP(C634,'[1]17'!$C$22:$N$926,11,0)</f>
        <v>0</v>
      </c>
      <c r="N634" s="122">
        <f>VLOOKUP(C634,'[1]17'!$C$22:$N$926,12,0)</f>
        <v>9.0647975999999977E-2</v>
      </c>
      <c r="O634" s="122">
        <f t="shared" si="813"/>
        <v>0.11526655199999999</v>
      </c>
      <c r="P634" s="122">
        <f t="shared" si="814"/>
        <v>0</v>
      </c>
      <c r="Q634" s="122">
        <f t="shared" si="815"/>
        <v>0</v>
      </c>
      <c r="R634" s="122">
        <f t="shared" si="816"/>
        <v>0</v>
      </c>
      <c r="S634" s="122">
        <f t="shared" si="817"/>
        <v>0.11526655200000001</v>
      </c>
      <c r="T634" s="122"/>
      <c r="U634" s="122"/>
      <c r="V634" s="122"/>
      <c r="W634" s="122"/>
      <c r="X634" s="122"/>
      <c r="Y634" s="122"/>
      <c r="Z634" s="122"/>
      <c r="AA634" s="122"/>
      <c r="AB634" s="122"/>
      <c r="AC634" s="122"/>
      <c r="AD634" s="122">
        <v>4.1520800000000007</v>
      </c>
      <c r="AE634" s="73">
        <f t="shared" si="818"/>
        <v>0.17159543999999999</v>
      </c>
      <c r="AF634" s="73"/>
      <c r="AG634" s="73"/>
      <c r="AH634" s="73"/>
      <c r="AI634" s="73">
        <v>0.17159543999999999</v>
      </c>
      <c r="AJ634" s="122">
        <f>VLOOKUP(C634,'[1]17'!$C$22:$AI$926,29,0)</f>
        <v>7.5539980000000007E-2</v>
      </c>
      <c r="AK634" s="122">
        <f>VLOOKUP(C634,'[1]17'!$C$22:$AI$926,30,0)</f>
        <v>0</v>
      </c>
      <c r="AL634" s="122">
        <f>VLOOKUP(C634,'[1]17'!$C$22:$AI$926,31,0)</f>
        <v>0</v>
      </c>
      <c r="AM634" s="122">
        <f>VLOOKUP(C634,'[1]17'!$C$22:$AI$926,32,0)</f>
        <v>0</v>
      </c>
      <c r="AN634" s="122">
        <f>VLOOKUP(C634,'[1]17'!$C$22:$AI$926,33,0)</f>
        <v>7.5539979999999979E-2</v>
      </c>
      <c r="AO634" s="122">
        <f t="shared" si="819"/>
        <v>9.6055459999999981E-2</v>
      </c>
      <c r="AP634" s="122">
        <f t="shared" si="820"/>
        <v>0</v>
      </c>
      <c r="AQ634" s="122">
        <f t="shared" si="821"/>
        <v>0</v>
      </c>
      <c r="AR634" s="122">
        <f t="shared" si="822"/>
        <v>0</v>
      </c>
      <c r="AS634" s="122">
        <f t="shared" si="823"/>
        <v>9.6055460000000009E-2</v>
      </c>
      <c r="AT634" s="122"/>
      <c r="AU634" s="122"/>
      <c r="AV634" s="122"/>
      <c r="AW634" s="122"/>
      <c r="AX634" s="122"/>
      <c r="AY634" s="122"/>
      <c r="AZ634" s="122"/>
      <c r="BA634" s="122"/>
      <c r="BB634" s="122"/>
      <c r="BC634" s="122"/>
    </row>
    <row r="635" spans="1:55" s="90" customFormat="1" ht="62.2" x14ac:dyDescent="0.3">
      <c r="A635" s="106" t="s">
        <v>1662</v>
      </c>
      <c r="B635" s="107" t="s">
        <v>1823</v>
      </c>
      <c r="C635" s="108" t="s">
        <v>1494</v>
      </c>
      <c r="D635" s="73">
        <v>4.4123279999999996</v>
      </c>
      <c r="E635" s="73">
        <v>0.19637088000000003</v>
      </c>
      <c r="F635" s="73">
        <v>0</v>
      </c>
      <c r="G635" s="73">
        <v>0</v>
      </c>
      <c r="H635" s="73">
        <v>0</v>
      </c>
      <c r="I635" s="73">
        <v>0.19637088000000003</v>
      </c>
      <c r="J635" s="122">
        <f>VLOOKUP(C635,'[1]17'!$C$22:$N$926,8,0)</f>
        <v>8.6446644000000003E-2</v>
      </c>
      <c r="K635" s="122">
        <f>VLOOKUP(C635,'[1]17'!$C$22:$N$926,9,0)</f>
        <v>0</v>
      </c>
      <c r="L635" s="122">
        <f>VLOOKUP(C635,'[1]17'!$C$22:$N$926,10,0)</f>
        <v>0</v>
      </c>
      <c r="M635" s="122">
        <f>VLOOKUP(C635,'[1]17'!$C$22:$N$926,11,0)</f>
        <v>0</v>
      </c>
      <c r="N635" s="122">
        <f>VLOOKUP(C635,'[1]17'!$C$22:$N$926,12,0)</f>
        <v>8.6446644000000003E-2</v>
      </c>
      <c r="O635" s="122">
        <f t="shared" si="813"/>
        <v>0.10992423600000002</v>
      </c>
      <c r="P635" s="122">
        <f t="shared" si="814"/>
        <v>0</v>
      </c>
      <c r="Q635" s="122">
        <f t="shared" si="815"/>
        <v>0</v>
      </c>
      <c r="R635" s="122">
        <f t="shared" si="816"/>
        <v>0</v>
      </c>
      <c r="S635" s="122">
        <f t="shared" si="817"/>
        <v>0.10992423600000002</v>
      </c>
      <c r="T635" s="122"/>
      <c r="U635" s="122"/>
      <c r="V635" s="122"/>
      <c r="W635" s="122"/>
      <c r="X635" s="122"/>
      <c r="Y635" s="122"/>
      <c r="Z635" s="122"/>
      <c r="AA635" s="122"/>
      <c r="AB635" s="122"/>
      <c r="AC635" s="122"/>
      <c r="AD635" s="122">
        <v>3.7682599999999997</v>
      </c>
      <c r="AE635" s="73">
        <f t="shared" si="818"/>
        <v>3.0582626299999998</v>
      </c>
      <c r="AF635" s="73">
        <v>0.22275292999999952</v>
      </c>
      <c r="AG635" s="73">
        <v>2.6718673000000002</v>
      </c>
      <c r="AH635" s="73"/>
      <c r="AI635" s="73">
        <v>0.16364240000000002</v>
      </c>
      <c r="AJ635" s="122">
        <f>VLOOKUP(C635,'[1]17'!$C$22:$AI$926,29,0)</f>
        <v>7.2038869999999991E-2</v>
      </c>
      <c r="AK635" s="122">
        <f>VLOOKUP(C635,'[1]17'!$C$22:$AI$926,30,0)</f>
        <v>0</v>
      </c>
      <c r="AL635" s="122">
        <f>VLOOKUP(C635,'[1]17'!$C$22:$AI$926,31,0)</f>
        <v>0</v>
      </c>
      <c r="AM635" s="122">
        <f>VLOOKUP(C635,'[1]17'!$C$22:$AI$926,32,0)</f>
        <v>0</v>
      </c>
      <c r="AN635" s="122">
        <f>VLOOKUP(C635,'[1]17'!$C$22:$AI$926,33,0)</f>
        <v>7.2038870000000005E-2</v>
      </c>
      <c r="AO635" s="122">
        <f t="shared" si="819"/>
        <v>2.9862237599999997</v>
      </c>
      <c r="AP635" s="122">
        <f t="shared" si="820"/>
        <v>0.22275292999999952</v>
      </c>
      <c r="AQ635" s="122">
        <f t="shared" si="821"/>
        <v>2.6718673000000002</v>
      </c>
      <c r="AR635" s="122">
        <f t="shared" si="822"/>
        <v>0</v>
      </c>
      <c r="AS635" s="122">
        <f t="shared" si="823"/>
        <v>9.1603530000000016E-2</v>
      </c>
      <c r="AT635" s="122"/>
      <c r="AU635" s="122"/>
      <c r="AV635" s="122"/>
      <c r="AW635" s="122"/>
      <c r="AX635" s="122"/>
      <c r="AY635" s="122"/>
      <c r="AZ635" s="122"/>
      <c r="BA635" s="122"/>
      <c r="BB635" s="122"/>
      <c r="BC635" s="122"/>
    </row>
    <row r="636" spans="1:55" s="90" customFormat="1" ht="46.65" x14ac:dyDescent="0.3">
      <c r="A636" s="106" t="s">
        <v>1662</v>
      </c>
      <c r="B636" s="107" t="s">
        <v>1824</v>
      </c>
      <c r="C636" s="108" t="s">
        <v>1495</v>
      </c>
      <c r="D636" s="73">
        <v>0.40649999999999997</v>
      </c>
      <c r="E636" s="73">
        <v>1.8091284000000003E-2</v>
      </c>
      <c r="F636" s="73">
        <v>0</v>
      </c>
      <c r="G636" s="73">
        <v>0</v>
      </c>
      <c r="H636" s="73">
        <v>0</v>
      </c>
      <c r="I636" s="73">
        <v>1.8091284000000003E-2</v>
      </c>
      <c r="J636" s="122">
        <f>VLOOKUP(C636,'[1]17'!$C$22:$N$926,8,0)</f>
        <v>7.9641720000000003E-3</v>
      </c>
      <c r="K636" s="122">
        <f>VLOOKUP(C636,'[1]17'!$C$22:$N$926,9,0)</f>
        <v>0</v>
      </c>
      <c r="L636" s="122">
        <f>VLOOKUP(C636,'[1]17'!$C$22:$N$926,10,0)</f>
        <v>0</v>
      </c>
      <c r="M636" s="122">
        <f>VLOOKUP(C636,'[1]17'!$C$22:$N$926,11,0)</f>
        <v>0</v>
      </c>
      <c r="N636" s="122">
        <f>VLOOKUP(C636,'[1]17'!$C$22:$N$926,12,0)</f>
        <v>7.9641720000000003E-3</v>
      </c>
      <c r="O636" s="122">
        <f t="shared" si="813"/>
        <v>1.0127112000000002E-2</v>
      </c>
      <c r="P636" s="122">
        <f t="shared" si="814"/>
        <v>0</v>
      </c>
      <c r="Q636" s="122">
        <f t="shared" si="815"/>
        <v>0</v>
      </c>
      <c r="R636" s="122">
        <f t="shared" si="816"/>
        <v>0</v>
      </c>
      <c r="S636" s="122">
        <f t="shared" si="817"/>
        <v>1.0127112000000002E-2</v>
      </c>
      <c r="T636" s="122"/>
      <c r="U636" s="122"/>
      <c r="V636" s="122"/>
      <c r="W636" s="122"/>
      <c r="X636" s="122"/>
      <c r="Y636" s="122"/>
      <c r="Z636" s="122"/>
      <c r="AA636" s="122"/>
      <c r="AB636" s="122"/>
      <c r="AC636" s="122"/>
      <c r="AD636" s="122">
        <v>0.32747672999999994</v>
      </c>
      <c r="AE636" s="73">
        <f t="shared" si="818"/>
        <v>1.5076070000000002E-2</v>
      </c>
      <c r="AF636" s="73"/>
      <c r="AG636" s="73"/>
      <c r="AH636" s="73"/>
      <c r="AI636" s="73">
        <v>1.5076070000000002E-2</v>
      </c>
      <c r="AJ636" s="122">
        <f>VLOOKUP(C636,'[1]17'!$C$22:$AI$926,29,0)</f>
        <v>6.6368100000000008E-3</v>
      </c>
      <c r="AK636" s="122">
        <f>VLOOKUP(C636,'[1]17'!$C$22:$AI$926,30,0)</f>
        <v>0</v>
      </c>
      <c r="AL636" s="122">
        <f>VLOOKUP(C636,'[1]17'!$C$22:$AI$926,31,0)</f>
        <v>0</v>
      </c>
      <c r="AM636" s="122">
        <f>VLOOKUP(C636,'[1]17'!$C$22:$AI$926,32,0)</f>
        <v>0</v>
      </c>
      <c r="AN636" s="122">
        <f>VLOOKUP(C636,'[1]17'!$C$22:$AI$926,33,0)</f>
        <v>6.6368100000000008E-3</v>
      </c>
      <c r="AO636" s="122">
        <f t="shared" si="819"/>
        <v>8.4392600000000005E-3</v>
      </c>
      <c r="AP636" s="122">
        <f t="shared" si="820"/>
        <v>0</v>
      </c>
      <c r="AQ636" s="122">
        <f t="shared" si="821"/>
        <v>0</v>
      </c>
      <c r="AR636" s="122">
        <f t="shared" si="822"/>
        <v>0</v>
      </c>
      <c r="AS636" s="122">
        <f t="shared" si="823"/>
        <v>8.4392600000000005E-3</v>
      </c>
      <c r="AT636" s="122"/>
      <c r="AU636" s="122"/>
      <c r="AV636" s="122"/>
      <c r="AW636" s="122"/>
      <c r="AX636" s="122"/>
      <c r="AY636" s="122"/>
      <c r="AZ636" s="122"/>
      <c r="BA636" s="122"/>
      <c r="BB636" s="122"/>
      <c r="BC636" s="122"/>
    </row>
    <row r="637" spans="1:55" s="90" customFormat="1" ht="62.2" x14ac:dyDescent="0.3">
      <c r="A637" s="106" t="s">
        <v>1662</v>
      </c>
      <c r="B637" s="107" t="s">
        <v>1825</v>
      </c>
      <c r="C637" s="108" t="s">
        <v>1496</v>
      </c>
      <c r="D637" s="73">
        <v>1.2E-2</v>
      </c>
      <c r="E637" s="73">
        <v>5.3404799999999997E-4</v>
      </c>
      <c r="F637" s="73">
        <v>0</v>
      </c>
      <c r="G637" s="73">
        <v>0</v>
      </c>
      <c r="H637" s="73">
        <v>0</v>
      </c>
      <c r="I637" s="73">
        <v>5.3404799999999997E-4</v>
      </c>
      <c r="J637" s="122">
        <f>VLOOKUP(C637,'[1]17'!$C$22:$N$926,8,0)</f>
        <v>2.35116E-4</v>
      </c>
      <c r="K637" s="122">
        <f>VLOOKUP(C637,'[1]17'!$C$22:$N$926,9,0)</f>
        <v>0</v>
      </c>
      <c r="L637" s="122">
        <f>VLOOKUP(C637,'[1]17'!$C$22:$N$926,10,0)</f>
        <v>0</v>
      </c>
      <c r="M637" s="122">
        <f>VLOOKUP(C637,'[1]17'!$C$22:$N$926,11,0)</f>
        <v>0</v>
      </c>
      <c r="N637" s="122">
        <f>VLOOKUP(C637,'[1]17'!$C$22:$N$926,12,0)</f>
        <v>2.35116E-4</v>
      </c>
      <c r="O637" s="122">
        <f t="shared" si="813"/>
        <v>2.9893199999999996E-4</v>
      </c>
      <c r="P637" s="122">
        <f t="shared" si="814"/>
        <v>0</v>
      </c>
      <c r="Q637" s="122">
        <f t="shared" si="815"/>
        <v>0</v>
      </c>
      <c r="R637" s="122">
        <f t="shared" si="816"/>
        <v>0</v>
      </c>
      <c r="S637" s="122">
        <f t="shared" si="817"/>
        <v>2.9893199999999996E-4</v>
      </c>
      <c r="T637" s="122"/>
      <c r="U637" s="122"/>
      <c r="V637" s="122"/>
      <c r="W637" s="122"/>
      <c r="X637" s="122"/>
      <c r="Y637" s="122"/>
      <c r="Z637" s="122"/>
      <c r="AA637" s="122"/>
      <c r="AB637" s="122"/>
      <c r="AC637" s="122"/>
      <c r="AD637" s="122">
        <v>1.0999999999999999E-2</v>
      </c>
      <c r="AE637" s="73">
        <f t="shared" si="818"/>
        <v>2.9992560000000001E-2</v>
      </c>
      <c r="AF637" s="73"/>
      <c r="AG637" s="73">
        <v>2.9547520000000001E-2</v>
      </c>
      <c r="AH637" s="73"/>
      <c r="AI637" s="73">
        <v>4.4504000000000001E-4</v>
      </c>
      <c r="AJ637" s="122">
        <f>VLOOKUP(C637,'[1]17'!$C$22:$AI$926,29,0)</f>
        <v>1.9593E-4</v>
      </c>
      <c r="AK637" s="122">
        <f>VLOOKUP(C637,'[1]17'!$C$22:$AI$926,30,0)</f>
        <v>0</v>
      </c>
      <c r="AL637" s="122">
        <f>VLOOKUP(C637,'[1]17'!$C$22:$AI$926,31,0)</f>
        <v>0</v>
      </c>
      <c r="AM637" s="122">
        <f>VLOOKUP(C637,'[1]17'!$C$22:$AI$926,32,0)</f>
        <v>0</v>
      </c>
      <c r="AN637" s="122">
        <f>VLOOKUP(C637,'[1]17'!$C$22:$AI$926,33,0)</f>
        <v>1.9593E-4</v>
      </c>
      <c r="AO637" s="122">
        <f t="shared" si="819"/>
        <v>2.9796630000000001E-2</v>
      </c>
      <c r="AP637" s="122">
        <f t="shared" si="820"/>
        <v>0</v>
      </c>
      <c r="AQ637" s="122">
        <f t="shared" si="821"/>
        <v>2.9547520000000001E-2</v>
      </c>
      <c r="AR637" s="122">
        <f t="shared" si="822"/>
        <v>0</v>
      </c>
      <c r="AS637" s="122">
        <f t="shared" si="823"/>
        <v>2.4910999999999998E-4</v>
      </c>
      <c r="AT637" s="122"/>
      <c r="AU637" s="122"/>
      <c r="AV637" s="122"/>
      <c r="AW637" s="122"/>
      <c r="AX637" s="122"/>
      <c r="AY637" s="122"/>
      <c r="AZ637" s="122"/>
      <c r="BA637" s="122"/>
      <c r="BB637" s="122"/>
      <c r="BC637" s="122"/>
    </row>
    <row r="638" spans="1:55" s="90" customFormat="1" ht="46.65" x14ac:dyDescent="0.3">
      <c r="A638" s="106" t="s">
        <v>1662</v>
      </c>
      <c r="B638" s="107" t="s">
        <v>1826</v>
      </c>
      <c r="C638" s="108" t="s">
        <v>1497</v>
      </c>
      <c r="D638" s="73">
        <v>1.3187399999999998</v>
      </c>
      <c r="E638" s="73">
        <v>5.8690595999999998E-2</v>
      </c>
      <c r="F638" s="73">
        <v>0</v>
      </c>
      <c r="G638" s="73">
        <v>0</v>
      </c>
      <c r="H638" s="73">
        <v>0</v>
      </c>
      <c r="I638" s="73">
        <v>5.8690595999999998E-2</v>
      </c>
      <c r="J638" s="122">
        <f>VLOOKUP(C638,'[1]17'!$C$22:$N$926,8,0)</f>
        <v>2.5836851999999997E-2</v>
      </c>
      <c r="K638" s="122">
        <f>VLOOKUP(C638,'[1]17'!$C$22:$N$926,9,0)</f>
        <v>0</v>
      </c>
      <c r="L638" s="122">
        <f>VLOOKUP(C638,'[1]17'!$C$22:$N$926,10,0)</f>
        <v>0</v>
      </c>
      <c r="M638" s="122">
        <f>VLOOKUP(C638,'[1]17'!$C$22:$N$926,11,0)</f>
        <v>0</v>
      </c>
      <c r="N638" s="122">
        <f>VLOOKUP(C638,'[1]17'!$C$22:$N$926,12,0)</f>
        <v>2.5836851999999997E-2</v>
      </c>
      <c r="O638" s="122">
        <f t="shared" si="813"/>
        <v>3.2853744000000004E-2</v>
      </c>
      <c r="P638" s="122">
        <f t="shared" si="814"/>
        <v>0</v>
      </c>
      <c r="Q638" s="122">
        <f t="shared" si="815"/>
        <v>0</v>
      </c>
      <c r="R638" s="122">
        <f t="shared" si="816"/>
        <v>0</v>
      </c>
      <c r="S638" s="122">
        <f t="shared" si="817"/>
        <v>3.2853744000000004E-2</v>
      </c>
      <c r="T638" s="122"/>
      <c r="U638" s="122"/>
      <c r="V638" s="122"/>
      <c r="W638" s="122"/>
      <c r="X638" s="122"/>
      <c r="Y638" s="122"/>
      <c r="Z638" s="122"/>
      <c r="AA638" s="122"/>
      <c r="AB638" s="122"/>
      <c r="AC638" s="122"/>
      <c r="AD638" s="122">
        <v>1.0989500000000001</v>
      </c>
      <c r="AE638" s="73">
        <f t="shared" si="818"/>
        <v>4.890883E-2</v>
      </c>
      <c r="AF638" s="73"/>
      <c r="AG638" s="73"/>
      <c r="AH638" s="73"/>
      <c r="AI638" s="73">
        <v>4.890883E-2</v>
      </c>
      <c r="AJ638" s="122">
        <f>VLOOKUP(C638,'[1]17'!$C$22:$AI$926,29,0)</f>
        <v>2.1530709999999998E-2</v>
      </c>
      <c r="AK638" s="122">
        <f>VLOOKUP(C638,'[1]17'!$C$22:$AI$926,30,0)</f>
        <v>0</v>
      </c>
      <c r="AL638" s="122">
        <f>VLOOKUP(C638,'[1]17'!$C$22:$AI$926,31,0)</f>
        <v>0</v>
      </c>
      <c r="AM638" s="122">
        <f>VLOOKUP(C638,'[1]17'!$C$22:$AI$926,32,0)</f>
        <v>0</v>
      </c>
      <c r="AN638" s="122">
        <f>VLOOKUP(C638,'[1]17'!$C$22:$AI$926,33,0)</f>
        <v>2.1530709999999998E-2</v>
      </c>
      <c r="AO638" s="122">
        <f t="shared" si="819"/>
        <v>2.7378120000000002E-2</v>
      </c>
      <c r="AP638" s="122">
        <f t="shared" si="820"/>
        <v>0</v>
      </c>
      <c r="AQ638" s="122">
        <f t="shared" si="821"/>
        <v>0</v>
      </c>
      <c r="AR638" s="122">
        <f t="shared" si="822"/>
        <v>0</v>
      </c>
      <c r="AS638" s="122">
        <f t="shared" si="823"/>
        <v>2.7378120000000002E-2</v>
      </c>
      <c r="AT638" s="122"/>
      <c r="AU638" s="122"/>
      <c r="AV638" s="122"/>
      <c r="AW638" s="122"/>
      <c r="AX638" s="122"/>
      <c r="AY638" s="122"/>
      <c r="AZ638" s="122"/>
      <c r="BA638" s="122"/>
      <c r="BB638" s="122"/>
      <c r="BC638" s="122"/>
    </row>
    <row r="639" spans="1:55" s="90" customFormat="1" ht="46.65" x14ac:dyDescent="0.3">
      <c r="A639" s="106" t="s">
        <v>1662</v>
      </c>
      <c r="B639" s="107" t="s">
        <v>1016</v>
      </c>
      <c r="C639" s="108" t="s">
        <v>1498</v>
      </c>
      <c r="D639" s="73">
        <v>5.1604896</v>
      </c>
      <c r="E639" s="73">
        <v>0.48004984000000001</v>
      </c>
      <c r="F639" s="73">
        <v>0</v>
      </c>
      <c r="G639" s="73">
        <v>0.48004984000000001</v>
      </c>
      <c r="H639" s="73">
        <v>0</v>
      </c>
      <c r="I639" s="73">
        <v>0</v>
      </c>
      <c r="J639" s="122">
        <f>VLOOKUP(C639,'[1]17'!$C$22:$N$926,8,0)</f>
        <v>0.38403988</v>
      </c>
      <c r="K639" s="122">
        <f>VLOOKUP(C639,'[1]17'!$C$22:$N$926,9,0)</f>
        <v>0</v>
      </c>
      <c r="L639" s="122">
        <f>VLOOKUP(C639,'[1]17'!$C$22:$N$926,10,0)</f>
        <v>0.38403988</v>
      </c>
      <c r="M639" s="122">
        <f>VLOOKUP(C639,'[1]17'!$C$22:$N$926,11,0)</f>
        <v>0</v>
      </c>
      <c r="N639" s="122">
        <f>VLOOKUP(C639,'[1]17'!$C$22:$N$926,12,0)</f>
        <v>0</v>
      </c>
      <c r="O639" s="122">
        <f t="shared" si="813"/>
        <v>9.6009960000000005E-2</v>
      </c>
      <c r="P639" s="122">
        <f t="shared" si="814"/>
        <v>0</v>
      </c>
      <c r="Q639" s="122">
        <f t="shared" si="815"/>
        <v>9.6009960000000005E-2</v>
      </c>
      <c r="R639" s="122">
        <f t="shared" si="816"/>
        <v>0</v>
      </c>
      <c r="S639" s="122">
        <f t="shared" si="817"/>
        <v>0</v>
      </c>
      <c r="T639" s="122"/>
      <c r="U639" s="122"/>
      <c r="V639" s="122"/>
      <c r="W639" s="122"/>
      <c r="X639" s="122"/>
      <c r="Y639" s="122"/>
      <c r="Z639" s="122"/>
      <c r="AA639" s="122"/>
      <c r="AB639" s="122"/>
      <c r="AC639" s="122"/>
      <c r="AD639" s="122">
        <v>4.7304488000000013</v>
      </c>
      <c r="AE639" s="73">
        <f t="shared" si="818"/>
        <v>0</v>
      </c>
      <c r="AF639" s="73"/>
      <c r="AG639" s="73"/>
      <c r="AH639" s="73"/>
      <c r="AI639" s="73">
        <v>0</v>
      </c>
      <c r="AJ639" s="122">
        <f>VLOOKUP(C639,'[1]17'!$C$22:$AI$926,29,0)</f>
        <v>0</v>
      </c>
      <c r="AK639" s="122">
        <f>VLOOKUP(C639,'[1]17'!$C$22:$AI$926,30,0)</f>
        <v>0</v>
      </c>
      <c r="AL639" s="122">
        <f>VLOOKUP(C639,'[1]17'!$C$22:$AI$926,31,0)</f>
        <v>0</v>
      </c>
      <c r="AM639" s="122">
        <f>VLOOKUP(C639,'[1]17'!$C$22:$AI$926,32,0)</f>
        <v>0</v>
      </c>
      <c r="AN639" s="122">
        <f>VLOOKUP(C639,'[1]17'!$C$22:$AI$926,33,0)</f>
        <v>0</v>
      </c>
      <c r="AO639" s="122">
        <f t="shared" si="819"/>
        <v>0</v>
      </c>
      <c r="AP639" s="122">
        <f t="shared" si="820"/>
        <v>0</v>
      </c>
      <c r="AQ639" s="122">
        <f t="shared" si="821"/>
        <v>0</v>
      </c>
      <c r="AR639" s="122">
        <f t="shared" si="822"/>
        <v>0</v>
      </c>
      <c r="AS639" s="122">
        <f t="shared" si="823"/>
        <v>0</v>
      </c>
      <c r="AT639" s="122"/>
      <c r="AU639" s="122"/>
      <c r="AV639" s="122"/>
      <c r="AW639" s="122"/>
      <c r="AX639" s="122"/>
      <c r="AY639" s="122"/>
      <c r="AZ639" s="122"/>
      <c r="BA639" s="122"/>
      <c r="BB639" s="122"/>
      <c r="BC639" s="122"/>
    </row>
    <row r="640" spans="1:55" s="90" customFormat="1" ht="46.65" x14ac:dyDescent="0.3">
      <c r="A640" s="106" t="s">
        <v>1662</v>
      </c>
      <c r="B640" s="107" t="s">
        <v>1017</v>
      </c>
      <c r="C640" s="108" t="s">
        <v>1499</v>
      </c>
      <c r="D640" s="73">
        <v>1.8495599999999999</v>
      </c>
      <c r="E640" s="73">
        <v>8.2314756000000003E-2</v>
      </c>
      <c r="F640" s="73">
        <v>0</v>
      </c>
      <c r="G640" s="73">
        <v>0</v>
      </c>
      <c r="H640" s="73">
        <v>0</v>
      </c>
      <c r="I640" s="73">
        <v>8.2314756000000003E-2</v>
      </c>
      <c r="J640" s="122">
        <f>VLOOKUP(C640,'[1]17'!$C$22:$N$926,8,0)</f>
        <v>3.6236711999999997E-2</v>
      </c>
      <c r="K640" s="122">
        <f>VLOOKUP(C640,'[1]17'!$C$22:$N$926,9,0)</f>
        <v>0</v>
      </c>
      <c r="L640" s="122">
        <f>VLOOKUP(C640,'[1]17'!$C$22:$N$926,10,0)</f>
        <v>0</v>
      </c>
      <c r="M640" s="122">
        <f>VLOOKUP(C640,'[1]17'!$C$22:$N$926,11,0)</f>
        <v>0</v>
      </c>
      <c r="N640" s="122">
        <f>VLOOKUP(C640,'[1]17'!$C$22:$N$926,12,0)</f>
        <v>3.6236711999999997E-2</v>
      </c>
      <c r="O640" s="122">
        <f t="shared" si="813"/>
        <v>4.6078044000000005E-2</v>
      </c>
      <c r="P640" s="122">
        <f t="shared" si="814"/>
        <v>0</v>
      </c>
      <c r="Q640" s="122">
        <f t="shared" si="815"/>
        <v>0</v>
      </c>
      <c r="R640" s="122">
        <f t="shared" si="816"/>
        <v>0</v>
      </c>
      <c r="S640" s="122">
        <f t="shared" si="817"/>
        <v>4.6078044000000005E-2</v>
      </c>
      <c r="T640" s="122"/>
      <c r="U640" s="122"/>
      <c r="V640" s="122"/>
      <c r="W640" s="122"/>
      <c r="X640" s="122"/>
      <c r="Y640" s="122"/>
      <c r="Z640" s="122"/>
      <c r="AA640" s="122"/>
      <c r="AB640" s="122"/>
      <c r="AC640" s="122"/>
      <c r="AD640" s="122">
        <v>1.5513000000000001</v>
      </c>
      <c r="AE640" s="73">
        <f t="shared" si="818"/>
        <v>6.8595630000000005E-2</v>
      </c>
      <c r="AF640" s="73"/>
      <c r="AG640" s="73"/>
      <c r="AH640" s="73"/>
      <c r="AI640" s="73">
        <v>6.8595630000000005E-2</v>
      </c>
      <c r="AJ640" s="122">
        <f>VLOOKUP(C640,'[1]17'!$C$22:$AI$926,29,0)</f>
        <v>3.019726E-2</v>
      </c>
      <c r="AK640" s="122">
        <f>VLOOKUP(C640,'[1]17'!$C$22:$AI$926,30,0)</f>
        <v>0</v>
      </c>
      <c r="AL640" s="122">
        <f>VLOOKUP(C640,'[1]17'!$C$22:$AI$926,31,0)</f>
        <v>0</v>
      </c>
      <c r="AM640" s="122">
        <f>VLOOKUP(C640,'[1]17'!$C$22:$AI$926,32,0)</f>
        <v>0</v>
      </c>
      <c r="AN640" s="122">
        <f>VLOOKUP(C640,'[1]17'!$C$22:$AI$926,33,0)</f>
        <v>3.019726E-2</v>
      </c>
      <c r="AO640" s="122">
        <f t="shared" si="819"/>
        <v>3.8398370000000001E-2</v>
      </c>
      <c r="AP640" s="122">
        <f t="shared" si="820"/>
        <v>0</v>
      </c>
      <c r="AQ640" s="122">
        <f t="shared" si="821"/>
        <v>0</v>
      </c>
      <c r="AR640" s="122">
        <f t="shared" si="822"/>
        <v>0</v>
      </c>
      <c r="AS640" s="122">
        <f t="shared" si="823"/>
        <v>3.8398370000000001E-2</v>
      </c>
      <c r="AT640" s="122"/>
      <c r="AU640" s="122"/>
      <c r="AV640" s="122"/>
      <c r="AW640" s="122"/>
      <c r="AX640" s="122"/>
      <c r="AY640" s="122"/>
      <c r="AZ640" s="122"/>
      <c r="BA640" s="122"/>
      <c r="BB640" s="122"/>
      <c r="BC640" s="122"/>
    </row>
    <row r="641" spans="1:55" s="90" customFormat="1" ht="46.65" x14ac:dyDescent="0.3">
      <c r="A641" s="106" t="s">
        <v>1662</v>
      </c>
      <c r="B641" s="107" t="s">
        <v>1018</v>
      </c>
      <c r="C641" s="108" t="s">
        <v>1500</v>
      </c>
      <c r="D641" s="73">
        <v>2.2063200000000003</v>
      </c>
      <c r="E641" s="73">
        <v>9.8192363999999976E-2</v>
      </c>
      <c r="F641" s="73">
        <v>0</v>
      </c>
      <c r="G641" s="73">
        <v>0</v>
      </c>
      <c r="H641" s="73">
        <v>0</v>
      </c>
      <c r="I641" s="73">
        <v>9.8192363999999976E-2</v>
      </c>
      <c r="J641" s="122">
        <f>VLOOKUP(C641,'[1]17'!$C$22:$N$926,8,0)</f>
        <v>4.3226375999999997E-2</v>
      </c>
      <c r="K641" s="122">
        <f>VLOOKUP(C641,'[1]17'!$C$22:$N$926,9,0)</f>
        <v>0</v>
      </c>
      <c r="L641" s="122">
        <f>VLOOKUP(C641,'[1]17'!$C$22:$N$926,10,0)</f>
        <v>0</v>
      </c>
      <c r="M641" s="122">
        <f>VLOOKUP(C641,'[1]17'!$C$22:$N$926,11,0)</f>
        <v>0</v>
      </c>
      <c r="N641" s="122">
        <f>VLOOKUP(C641,'[1]17'!$C$22:$N$926,12,0)</f>
        <v>4.3226376000000004E-2</v>
      </c>
      <c r="O641" s="122">
        <f t="shared" si="813"/>
        <v>5.496598799999998E-2</v>
      </c>
      <c r="P641" s="122">
        <f t="shared" si="814"/>
        <v>0</v>
      </c>
      <c r="Q641" s="122">
        <f t="shared" si="815"/>
        <v>0</v>
      </c>
      <c r="R641" s="122">
        <f t="shared" si="816"/>
        <v>0</v>
      </c>
      <c r="S641" s="122">
        <f t="shared" si="817"/>
        <v>5.4965987999999973E-2</v>
      </c>
      <c r="T641" s="122"/>
      <c r="U641" s="122"/>
      <c r="V641" s="122"/>
      <c r="W641" s="122"/>
      <c r="X641" s="122"/>
      <c r="Y641" s="122"/>
      <c r="Z641" s="122"/>
      <c r="AA641" s="122"/>
      <c r="AB641" s="122"/>
      <c r="AC641" s="122"/>
      <c r="AD641" s="122">
        <v>2.0224599999999997</v>
      </c>
      <c r="AE641" s="73">
        <f t="shared" si="818"/>
        <v>8.1826969999999985E-2</v>
      </c>
      <c r="AF641" s="73"/>
      <c r="AG641" s="73"/>
      <c r="AH641" s="73"/>
      <c r="AI641" s="73">
        <v>8.1826969999999985E-2</v>
      </c>
      <c r="AJ641" s="122">
        <f>VLOOKUP(C641,'[1]17'!$C$22:$AI$926,29,0)</f>
        <v>3.6021980000000009E-2</v>
      </c>
      <c r="AK641" s="122">
        <f>VLOOKUP(C641,'[1]17'!$C$22:$AI$926,30,0)</f>
        <v>0</v>
      </c>
      <c r="AL641" s="122">
        <f>VLOOKUP(C641,'[1]17'!$C$22:$AI$926,31,0)</f>
        <v>0</v>
      </c>
      <c r="AM641" s="122">
        <f>VLOOKUP(C641,'[1]17'!$C$22:$AI$926,32,0)</f>
        <v>0</v>
      </c>
      <c r="AN641" s="122">
        <f>VLOOKUP(C641,'[1]17'!$C$22:$AI$926,33,0)</f>
        <v>3.6021980000000002E-2</v>
      </c>
      <c r="AO641" s="122">
        <f t="shared" si="819"/>
        <v>4.5804989999999976E-2</v>
      </c>
      <c r="AP641" s="122">
        <f t="shared" si="820"/>
        <v>0</v>
      </c>
      <c r="AQ641" s="122">
        <f t="shared" si="821"/>
        <v>0</v>
      </c>
      <c r="AR641" s="122">
        <f t="shared" si="822"/>
        <v>0</v>
      </c>
      <c r="AS641" s="122">
        <f t="shared" si="823"/>
        <v>4.5804989999999983E-2</v>
      </c>
      <c r="AT641" s="122"/>
      <c r="AU641" s="122"/>
      <c r="AV641" s="122"/>
      <c r="AW641" s="122"/>
      <c r="AX641" s="122"/>
      <c r="AY641" s="122"/>
      <c r="AZ641" s="122"/>
      <c r="BA641" s="122"/>
      <c r="BB641" s="122"/>
      <c r="BC641" s="122"/>
    </row>
    <row r="642" spans="1:55" s="90" customFormat="1" ht="15.05" x14ac:dyDescent="0.3">
      <c r="A642" s="114"/>
      <c r="B642" s="104" t="s">
        <v>58</v>
      </c>
      <c r="C642" s="105"/>
      <c r="D642" s="133">
        <f t="shared" ref="D642:BC642" si="824">SUM(D643:D644)</f>
        <v>2.5720200000000002</v>
      </c>
      <c r="E642" s="133">
        <f t="shared" si="824"/>
        <v>0.17001423599999999</v>
      </c>
      <c r="F642" s="133">
        <f t="shared" si="824"/>
        <v>0</v>
      </c>
      <c r="G642" s="133">
        <f t="shared" si="824"/>
        <v>0</v>
      </c>
      <c r="H642" s="133">
        <f t="shared" si="824"/>
        <v>0</v>
      </c>
      <c r="I642" s="133">
        <f t="shared" si="824"/>
        <v>0.17001423599999999</v>
      </c>
      <c r="J642" s="133">
        <f t="shared" si="824"/>
        <v>5.0391180000000001E-2</v>
      </c>
      <c r="K642" s="133">
        <f t="shared" si="824"/>
        <v>0</v>
      </c>
      <c r="L642" s="133">
        <f t="shared" si="824"/>
        <v>0</v>
      </c>
      <c r="M642" s="133">
        <f t="shared" si="824"/>
        <v>0</v>
      </c>
      <c r="N642" s="133">
        <f t="shared" si="824"/>
        <v>5.0391180000000001E-2</v>
      </c>
      <c r="O642" s="133">
        <f t="shared" si="824"/>
        <v>0.11962305599999998</v>
      </c>
      <c r="P642" s="133">
        <f t="shared" si="824"/>
        <v>0</v>
      </c>
      <c r="Q642" s="133">
        <f t="shared" si="824"/>
        <v>0</v>
      </c>
      <c r="R642" s="133">
        <f t="shared" si="824"/>
        <v>0</v>
      </c>
      <c r="S642" s="133">
        <f t="shared" si="824"/>
        <v>0.11962305599999998</v>
      </c>
      <c r="T642" s="133">
        <f t="shared" si="824"/>
        <v>0</v>
      </c>
      <c r="U642" s="133">
        <f t="shared" si="824"/>
        <v>0</v>
      </c>
      <c r="V642" s="133">
        <f t="shared" si="824"/>
        <v>0</v>
      </c>
      <c r="W642" s="133">
        <f t="shared" si="824"/>
        <v>0</v>
      </c>
      <c r="X642" s="133">
        <f t="shared" si="824"/>
        <v>0</v>
      </c>
      <c r="Y642" s="133">
        <f t="shared" si="824"/>
        <v>0</v>
      </c>
      <c r="Z642" s="133">
        <f t="shared" si="824"/>
        <v>0</v>
      </c>
      <c r="AA642" s="133">
        <f t="shared" si="824"/>
        <v>0</v>
      </c>
      <c r="AB642" s="133">
        <f t="shared" si="824"/>
        <v>0</v>
      </c>
      <c r="AC642" s="133">
        <f t="shared" si="824"/>
        <v>0</v>
      </c>
      <c r="AD642" s="133">
        <f t="shared" si="824"/>
        <v>2.3576850000000005</v>
      </c>
      <c r="AE642" s="133">
        <f t="shared" si="824"/>
        <v>0.14167853</v>
      </c>
      <c r="AF642" s="133">
        <f t="shared" si="824"/>
        <v>0</v>
      </c>
      <c r="AG642" s="133">
        <f t="shared" si="824"/>
        <v>0</v>
      </c>
      <c r="AH642" s="133">
        <f t="shared" si="824"/>
        <v>0</v>
      </c>
      <c r="AI642" s="133">
        <f t="shared" si="824"/>
        <v>0.14167853</v>
      </c>
      <c r="AJ642" s="133">
        <f t="shared" si="824"/>
        <v>4.1992650000000006E-2</v>
      </c>
      <c r="AK642" s="133">
        <f t="shared" si="824"/>
        <v>0</v>
      </c>
      <c r="AL642" s="133">
        <f t="shared" si="824"/>
        <v>0</v>
      </c>
      <c r="AM642" s="133">
        <f t="shared" si="824"/>
        <v>0</v>
      </c>
      <c r="AN642" s="133">
        <f t="shared" si="824"/>
        <v>4.1992650000000006E-2</v>
      </c>
      <c r="AO642" s="133">
        <f t="shared" si="824"/>
        <v>9.9685879999999977E-2</v>
      </c>
      <c r="AP642" s="133">
        <f t="shared" si="824"/>
        <v>0</v>
      </c>
      <c r="AQ642" s="133">
        <f t="shared" si="824"/>
        <v>0</v>
      </c>
      <c r="AR642" s="133">
        <f t="shared" si="824"/>
        <v>0</v>
      </c>
      <c r="AS642" s="133">
        <f t="shared" si="824"/>
        <v>9.9685879999999977E-2</v>
      </c>
      <c r="AT642" s="133">
        <f t="shared" si="824"/>
        <v>0</v>
      </c>
      <c r="AU642" s="133">
        <f t="shared" si="824"/>
        <v>0</v>
      </c>
      <c r="AV642" s="133">
        <f t="shared" si="824"/>
        <v>0</v>
      </c>
      <c r="AW642" s="133">
        <f t="shared" si="824"/>
        <v>0</v>
      </c>
      <c r="AX642" s="133">
        <f t="shared" si="824"/>
        <v>0</v>
      </c>
      <c r="AY642" s="133">
        <f t="shared" si="824"/>
        <v>0</v>
      </c>
      <c r="AZ642" s="133">
        <f t="shared" si="824"/>
        <v>0</v>
      </c>
      <c r="BA642" s="133">
        <f t="shared" si="824"/>
        <v>0</v>
      </c>
      <c r="BB642" s="133">
        <f t="shared" si="824"/>
        <v>0</v>
      </c>
      <c r="BC642" s="133">
        <f t="shared" si="824"/>
        <v>0</v>
      </c>
    </row>
    <row r="643" spans="1:55" s="90" customFormat="1" ht="46.65" x14ac:dyDescent="0.3">
      <c r="A643" s="106" t="s">
        <v>1662</v>
      </c>
      <c r="B643" s="107" t="s">
        <v>1827</v>
      </c>
      <c r="C643" s="108" t="s">
        <v>1501</v>
      </c>
      <c r="D643" s="73">
        <v>1.5318240000000001</v>
      </c>
      <c r="E643" s="73">
        <v>0.12372022799999999</v>
      </c>
      <c r="F643" s="73">
        <v>0</v>
      </c>
      <c r="G643" s="73">
        <v>0</v>
      </c>
      <c r="H643" s="73">
        <v>0</v>
      </c>
      <c r="I643" s="73">
        <v>0.12372022799999999</v>
      </c>
      <c r="J643" s="122">
        <f>VLOOKUP(C643,'[1]17'!$C$22:$N$926,8,0)</f>
        <v>3.001158E-2</v>
      </c>
      <c r="K643" s="122">
        <f>VLOOKUP(C643,'[1]17'!$C$22:$N$926,9,0)</f>
        <v>0</v>
      </c>
      <c r="L643" s="122">
        <f>VLOOKUP(C643,'[1]17'!$C$22:$N$926,10,0)</f>
        <v>0</v>
      </c>
      <c r="M643" s="122">
        <f>VLOOKUP(C643,'[1]17'!$C$22:$N$926,11,0)</f>
        <v>0</v>
      </c>
      <c r="N643" s="122">
        <f>VLOOKUP(C643,'[1]17'!$C$22:$N$926,12,0)</f>
        <v>3.001158E-2</v>
      </c>
      <c r="O643" s="122">
        <f t="shared" ref="O643:O644" si="825">E643-J643</f>
        <v>9.3708647999999992E-2</v>
      </c>
      <c r="P643" s="122">
        <f t="shared" ref="P643:P644" si="826">F643-K643</f>
        <v>0</v>
      </c>
      <c r="Q643" s="122">
        <f t="shared" ref="Q643:Q644" si="827">G643-L643</f>
        <v>0</v>
      </c>
      <c r="R643" s="122">
        <f t="shared" ref="R643:R644" si="828">H643-M643</f>
        <v>0</v>
      </c>
      <c r="S643" s="122">
        <f t="shared" ref="S643:S644" si="829">I643-N643</f>
        <v>9.3708647999999992E-2</v>
      </c>
      <c r="T643" s="122"/>
      <c r="U643" s="122"/>
      <c r="V643" s="122"/>
      <c r="W643" s="122"/>
      <c r="X643" s="122"/>
      <c r="Y643" s="122"/>
      <c r="Z643" s="122"/>
      <c r="AA643" s="122"/>
      <c r="AB643" s="122"/>
      <c r="AC643" s="122"/>
      <c r="AD643" s="122">
        <v>1.4041720000000002</v>
      </c>
      <c r="AE643" s="73">
        <f t="shared" ref="AE643:AE644" si="830">AF643+AG643+AH643+AI643</f>
        <v>0.10310018999999999</v>
      </c>
      <c r="AF643" s="73"/>
      <c r="AG643" s="73"/>
      <c r="AH643" s="73"/>
      <c r="AI643" s="73">
        <v>0.10310018999999999</v>
      </c>
      <c r="AJ643" s="122">
        <f>VLOOKUP(C643,'[1]17'!$C$22:$AI$926,29,0)</f>
        <v>2.5009650000000001E-2</v>
      </c>
      <c r="AK643" s="122">
        <f>VLOOKUP(C643,'[1]17'!$C$22:$AI$926,30,0)</f>
        <v>0</v>
      </c>
      <c r="AL643" s="122">
        <f>VLOOKUP(C643,'[1]17'!$C$22:$AI$926,31,0)</f>
        <v>0</v>
      </c>
      <c r="AM643" s="122">
        <f>VLOOKUP(C643,'[1]17'!$C$22:$AI$926,32,0)</f>
        <v>0</v>
      </c>
      <c r="AN643" s="122">
        <f>VLOOKUP(C643,'[1]17'!$C$22:$AI$926,33,0)</f>
        <v>2.5009650000000001E-2</v>
      </c>
      <c r="AO643" s="122">
        <f t="shared" ref="AO643:AO644" si="831">AE643-AJ643</f>
        <v>7.8090539999999986E-2</v>
      </c>
      <c r="AP643" s="122">
        <f t="shared" ref="AP643:AP644" si="832">AF643-AK643</f>
        <v>0</v>
      </c>
      <c r="AQ643" s="122">
        <f t="shared" ref="AQ643:AQ644" si="833">AG643-AL643</f>
        <v>0</v>
      </c>
      <c r="AR643" s="122">
        <f t="shared" ref="AR643:AR644" si="834">AH643-AM643</f>
        <v>0</v>
      </c>
      <c r="AS643" s="122">
        <f t="shared" ref="AS643:AS644" si="835">AI643-AN643</f>
        <v>7.8090539999999986E-2</v>
      </c>
      <c r="AT643" s="122"/>
      <c r="AU643" s="122"/>
      <c r="AV643" s="122"/>
      <c r="AW643" s="122"/>
      <c r="AX643" s="122"/>
      <c r="AY643" s="122"/>
      <c r="AZ643" s="122"/>
      <c r="BA643" s="122"/>
      <c r="BB643" s="122"/>
      <c r="BC643" s="122"/>
    </row>
    <row r="644" spans="1:55" s="90" customFormat="1" ht="77.7" x14ac:dyDescent="0.3">
      <c r="A644" s="115" t="s">
        <v>1662</v>
      </c>
      <c r="B644" s="111" t="s">
        <v>1019</v>
      </c>
      <c r="C644" s="108" t="s">
        <v>1502</v>
      </c>
      <c r="D644" s="73">
        <v>1.0401959999999999</v>
      </c>
      <c r="E644" s="73">
        <v>4.6294007999999991E-2</v>
      </c>
      <c r="F644" s="73">
        <v>0</v>
      </c>
      <c r="G644" s="73">
        <v>0</v>
      </c>
      <c r="H644" s="73">
        <v>0</v>
      </c>
      <c r="I644" s="73">
        <v>4.6294007999999991E-2</v>
      </c>
      <c r="J644" s="122">
        <f>VLOOKUP(C644,'[1]17'!$C$22:$N$926,8,0)</f>
        <v>2.0379600000000001E-2</v>
      </c>
      <c r="K644" s="122">
        <f>VLOOKUP(C644,'[1]17'!$C$22:$N$926,9,0)</f>
        <v>0</v>
      </c>
      <c r="L644" s="122">
        <f>VLOOKUP(C644,'[1]17'!$C$22:$N$926,10,0)</f>
        <v>0</v>
      </c>
      <c r="M644" s="122">
        <f>VLOOKUP(C644,'[1]17'!$C$22:$N$926,11,0)</f>
        <v>0</v>
      </c>
      <c r="N644" s="122">
        <f>VLOOKUP(C644,'[1]17'!$C$22:$N$926,12,0)</f>
        <v>2.0379600000000001E-2</v>
      </c>
      <c r="O644" s="122">
        <f t="shared" si="825"/>
        <v>2.5914407999999989E-2</v>
      </c>
      <c r="P644" s="122">
        <f t="shared" si="826"/>
        <v>0</v>
      </c>
      <c r="Q644" s="122">
        <f t="shared" si="827"/>
        <v>0</v>
      </c>
      <c r="R644" s="122">
        <f t="shared" si="828"/>
        <v>0</v>
      </c>
      <c r="S644" s="122">
        <f t="shared" si="829"/>
        <v>2.5914407999999989E-2</v>
      </c>
      <c r="T644" s="123"/>
      <c r="U644" s="123"/>
      <c r="V644" s="123"/>
      <c r="W644" s="123"/>
      <c r="X644" s="123"/>
      <c r="Y644" s="123"/>
      <c r="Z644" s="123"/>
      <c r="AA644" s="123"/>
      <c r="AB644" s="123"/>
      <c r="AC644" s="123"/>
      <c r="AD644" s="123">
        <v>0.95351300000000017</v>
      </c>
      <c r="AE644" s="73">
        <f t="shared" si="830"/>
        <v>3.8578339999999996E-2</v>
      </c>
      <c r="AF644" s="73"/>
      <c r="AG644" s="73"/>
      <c r="AH644" s="73"/>
      <c r="AI644" s="73">
        <v>3.8578339999999996E-2</v>
      </c>
      <c r="AJ644" s="122">
        <f>VLOOKUP(C644,'[1]17'!$C$22:$AI$926,29,0)</f>
        <v>1.6983000000000002E-2</v>
      </c>
      <c r="AK644" s="122">
        <f>VLOOKUP(C644,'[1]17'!$C$22:$AI$926,30,0)</f>
        <v>0</v>
      </c>
      <c r="AL644" s="122">
        <f>VLOOKUP(C644,'[1]17'!$C$22:$AI$926,31,0)</f>
        <v>0</v>
      </c>
      <c r="AM644" s="122">
        <f>VLOOKUP(C644,'[1]17'!$C$22:$AI$926,32,0)</f>
        <v>0</v>
      </c>
      <c r="AN644" s="122">
        <f>VLOOKUP(C644,'[1]17'!$C$22:$AI$926,33,0)</f>
        <v>1.6983000000000002E-2</v>
      </c>
      <c r="AO644" s="122">
        <f t="shared" si="831"/>
        <v>2.1595339999999994E-2</v>
      </c>
      <c r="AP644" s="122">
        <f t="shared" si="832"/>
        <v>0</v>
      </c>
      <c r="AQ644" s="122">
        <f t="shared" si="833"/>
        <v>0</v>
      </c>
      <c r="AR644" s="122">
        <f t="shared" si="834"/>
        <v>0</v>
      </c>
      <c r="AS644" s="122">
        <f t="shared" si="835"/>
        <v>2.1595339999999994E-2</v>
      </c>
      <c r="AT644" s="123"/>
      <c r="AU644" s="123"/>
      <c r="AV644" s="123"/>
      <c r="AW644" s="123"/>
      <c r="AX644" s="123"/>
      <c r="AY644" s="123"/>
      <c r="AZ644" s="123"/>
      <c r="BA644" s="123"/>
      <c r="BB644" s="123"/>
      <c r="BC644" s="123"/>
    </row>
    <row r="645" spans="1:55" s="90" customFormat="1" ht="30.05" x14ac:dyDescent="0.3">
      <c r="A645" s="103"/>
      <c r="B645" s="110" t="s">
        <v>59</v>
      </c>
      <c r="C645" s="105"/>
      <c r="D645" s="133">
        <f t="shared" ref="D645:BC645" si="836">SUM(D646:D654)</f>
        <v>50.21837352</v>
      </c>
      <c r="E645" s="133">
        <f t="shared" si="836"/>
        <v>31.443540257999999</v>
      </c>
      <c r="F645" s="133">
        <f t="shared" si="836"/>
        <v>0.22872410999999998</v>
      </c>
      <c r="G645" s="133">
        <f t="shared" si="836"/>
        <v>28.311374279999999</v>
      </c>
      <c r="H645" s="133">
        <f t="shared" si="836"/>
        <v>0</v>
      </c>
      <c r="I645" s="133">
        <f t="shared" si="836"/>
        <v>2.9034418679999998</v>
      </c>
      <c r="J645" s="133">
        <f t="shared" si="836"/>
        <v>2.1243448200000001</v>
      </c>
      <c r="K645" s="133">
        <f t="shared" si="836"/>
        <v>0</v>
      </c>
      <c r="L645" s="133">
        <f t="shared" si="836"/>
        <v>1.2019906200000001</v>
      </c>
      <c r="M645" s="133">
        <f t="shared" si="836"/>
        <v>0</v>
      </c>
      <c r="N645" s="133">
        <f t="shared" si="836"/>
        <v>0.9223541999999999</v>
      </c>
      <c r="O645" s="133">
        <f t="shared" si="836"/>
        <v>29.319195437999998</v>
      </c>
      <c r="P645" s="133">
        <f t="shared" si="836"/>
        <v>0.22872410999999998</v>
      </c>
      <c r="Q645" s="133">
        <f t="shared" si="836"/>
        <v>27.109383659999999</v>
      </c>
      <c r="R645" s="133">
        <f t="shared" si="836"/>
        <v>0</v>
      </c>
      <c r="S645" s="133">
        <f t="shared" si="836"/>
        <v>1.9810876679999998</v>
      </c>
      <c r="T645" s="133">
        <f t="shared" si="836"/>
        <v>0</v>
      </c>
      <c r="U645" s="133">
        <f t="shared" si="836"/>
        <v>0</v>
      </c>
      <c r="V645" s="133">
        <f t="shared" si="836"/>
        <v>0</v>
      </c>
      <c r="W645" s="133">
        <f t="shared" si="836"/>
        <v>0</v>
      </c>
      <c r="X645" s="133">
        <f t="shared" si="836"/>
        <v>0</v>
      </c>
      <c r="Y645" s="133">
        <f t="shared" si="836"/>
        <v>0</v>
      </c>
      <c r="Z645" s="133">
        <f t="shared" si="836"/>
        <v>0</v>
      </c>
      <c r="AA645" s="133">
        <f t="shared" si="836"/>
        <v>0</v>
      </c>
      <c r="AB645" s="133">
        <f t="shared" si="836"/>
        <v>0</v>
      </c>
      <c r="AC645" s="133">
        <f t="shared" si="836"/>
        <v>0</v>
      </c>
      <c r="AD645" s="133">
        <f t="shared" si="836"/>
        <v>43.332696050000003</v>
      </c>
      <c r="AE645" s="133">
        <f t="shared" si="836"/>
        <v>18.075877890000001</v>
      </c>
      <c r="AF645" s="133">
        <f t="shared" si="836"/>
        <v>0.58956890000000006</v>
      </c>
      <c r="AG645" s="133">
        <f t="shared" si="836"/>
        <v>14.657374099999998</v>
      </c>
      <c r="AH645" s="133">
        <f t="shared" si="836"/>
        <v>0</v>
      </c>
      <c r="AI645" s="133">
        <f t="shared" si="836"/>
        <v>2.8289348899999998</v>
      </c>
      <c r="AJ645" s="133">
        <f t="shared" si="836"/>
        <v>0.76862849999999994</v>
      </c>
      <c r="AK645" s="133">
        <f t="shared" si="836"/>
        <v>0</v>
      </c>
      <c r="AL645" s="133">
        <f t="shared" si="836"/>
        <v>0</v>
      </c>
      <c r="AM645" s="133">
        <f t="shared" si="836"/>
        <v>0</v>
      </c>
      <c r="AN645" s="133">
        <f t="shared" si="836"/>
        <v>0.76862849999999994</v>
      </c>
      <c r="AO645" s="133">
        <f t="shared" si="836"/>
        <v>17.307249389999999</v>
      </c>
      <c r="AP645" s="133">
        <f t="shared" si="836"/>
        <v>0.58956890000000006</v>
      </c>
      <c r="AQ645" s="133">
        <f t="shared" si="836"/>
        <v>14.657374099999998</v>
      </c>
      <c r="AR645" s="133">
        <f t="shared" si="836"/>
        <v>0</v>
      </c>
      <c r="AS645" s="133">
        <f t="shared" si="836"/>
        <v>2.06030639</v>
      </c>
      <c r="AT645" s="133">
        <f t="shared" si="836"/>
        <v>0</v>
      </c>
      <c r="AU645" s="133">
        <f t="shared" si="836"/>
        <v>0</v>
      </c>
      <c r="AV645" s="133">
        <f t="shared" si="836"/>
        <v>0</v>
      </c>
      <c r="AW645" s="133">
        <f t="shared" si="836"/>
        <v>0</v>
      </c>
      <c r="AX645" s="133">
        <f t="shared" si="836"/>
        <v>0</v>
      </c>
      <c r="AY645" s="133">
        <f t="shared" si="836"/>
        <v>0</v>
      </c>
      <c r="AZ645" s="133">
        <f t="shared" si="836"/>
        <v>0</v>
      </c>
      <c r="BA645" s="133">
        <f t="shared" si="836"/>
        <v>0</v>
      </c>
      <c r="BB645" s="133">
        <f t="shared" si="836"/>
        <v>0</v>
      </c>
      <c r="BC645" s="133">
        <f t="shared" si="836"/>
        <v>0</v>
      </c>
    </row>
    <row r="646" spans="1:55" s="90" customFormat="1" ht="77.7" x14ac:dyDescent="0.3">
      <c r="A646" s="106" t="s">
        <v>1662</v>
      </c>
      <c r="B646" s="107" t="s">
        <v>1020</v>
      </c>
      <c r="C646" s="108" t="s">
        <v>1503</v>
      </c>
      <c r="D646" s="73">
        <v>2.34790272</v>
      </c>
      <c r="E646" s="73">
        <v>0</v>
      </c>
      <c r="F646" s="73">
        <v>0</v>
      </c>
      <c r="G646" s="73">
        <v>0</v>
      </c>
      <c r="H646" s="73">
        <v>0</v>
      </c>
      <c r="I646" s="73">
        <v>0</v>
      </c>
      <c r="J646" s="122">
        <f>VLOOKUP(C646,'[1]17'!$C$22:$N$926,8,0)</f>
        <v>0</v>
      </c>
      <c r="K646" s="122">
        <f>VLOOKUP(C646,'[1]17'!$C$22:$N$926,9,0)</f>
        <v>0</v>
      </c>
      <c r="L646" s="122">
        <f>VLOOKUP(C646,'[1]17'!$C$22:$N$926,10,0)</f>
        <v>0</v>
      </c>
      <c r="M646" s="122">
        <f>VLOOKUP(C646,'[1]17'!$C$22:$N$926,11,0)</f>
        <v>0</v>
      </c>
      <c r="N646" s="122">
        <f>VLOOKUP(C646,'[1]17'!$C$22:$N$926,12,0)</f>
        <v>0</v>
      </c>
      <c r="O646" s="122">
        <f t="shared" ref="O646:O654" si="837">E646-J646</f>
        <v>0</v>
      </c>
      <c r="P646" s="122">
        <f t="shared" ref="P646:P654" si="838">F646-K646</f>
        <v>0</v>
      </c>
      <c r="Q646" s="122">
        <f t="shared" ref="Q646:Q654" si="839">G646-L646</f>
        <v>0</v>
      </c>
      <c r="R646" s="122">
        <f t="shared" ref="R646:R654" si="840">H646-M646</f>
        <v>0</v>
      </c>
      <c r="S646" s="122">
        <f t="shared" ref="S646:S654" si="841">I646-N646</f>
        <v>0</v>
      </c>
      <c r="T646" s="122"/>
      <c r="U646" s="122"/>
      <c r="V646" s="122"/>
      <c r="W646" s="122"/>
      <c r="X646" s="122"/>
      <c r="Y646" s="122"/>
      <c r="Z646" s="122"/>
      <c r="AA646" s="122"/>
      <c r="AB646" s="122"/>
      <c r="AC646" s="122"/>
      <c r="AD646" s="122">
        <v>2.1234400000000004</v>
      </c>
      <c r="AE646" s="73">
        <f t="shared" ref="AE646:AE654" si="842">AF646+AG646+AH646+AI646</f>
        <v>0</v>
      </c>
      <c r="AF646" s="73"/>
      <c r="AG646" s="73"/>
      <c r="AH646" s="73"/>
      <c r="AI646" s="73">
        <v>0</v>
      </c>
      <c r="AJ646" s="122">
        <f>VLOOKUP(C646,'[1]17'!$C$22:$AI$926,29,0)</f>
        <v>0</v>
      </c>
      <c r="AK646" s="122">
        <f>VLOOKUP(C646,'[1]17'!$C$22:$AI$926,30,0)</f>
        <v>0</v>
      </c>
      <c r="AL646" s="122">
        <f>VLOOKUP(C646,'[1]17'!$C$22:$AI$926,31,0)</f>
        <v>0</v>
      </c>
      <c r="AM646" s="122">
        <f>VLOOKUP(C646,'[1]17'!$C$22:$AI$926,32,0)</f>
        <v>0</v>
      </c>
      <c r="AN646" s="122">
        <f>VLOOKUP(C646,'[1]17'!$C$22:$AI$926,33,0)</f>
        <v>0</v>
      </c>
      <c r="AO646" s="122">
        <f t="shared" ref="AO646:AO654" si="843">AE646-AJ646</f>
        <v>0</v>
      </c>
      <c r="AP646" s="122">
        <f t="shared" ref="AP646:AP654" si="844">AF646-AK646</f>
        <v>0</v>
      </c>
      <c r="AQ646" s="122">
        <f t="shared" ref="AQ646:AQ654" si="845">AG646-AL646</f>
        <v>0</v>
      </c>
      <c r="AR646" s="122">
        <f t="shared" ref="AR646:AR654" si="846">AH646-AM646</f>
        <v>0</v>
      </c>
      <c r="AS646" s="122">
        <f t="shared" ref="AS646:AS654" si="847">AI646-AN646</f>
        <v>0</v>
      </c>
      <c r="AT646" s="122"/>
      <c r="AU646" s="122"/>
      <c r="AV646" s="122"/>
      <c r="AW646" s="122"/>
      <c r="AX646" s="122"/>
      <c r="AY646" s="122"/>
      <c r="AZ646" s="122"/>
      <c r="BA646" s="122"/>
      <c r="BB646" s="122"/>
      <c r="BC646" s="122"/>
    </row>
    <row r="647" spans="1:55" s="90" customFormat="1" ht="93.25" x14ac:dyDescent="0.3">
      <c r="A647" s="106" t="s">
        <v>1662</v>
      </c>
      <c r="B647" s="107" t="s">
        <v>1021</v>
      </c>
      <c r="C647" s="108" t="s">
        <v>1504</v>
      </c>
      <c r="D647" s="73">
        <v>1.6807356</v>
      </c>
      <c r="E647" s="73">
        <v>7.480126799999999E-2</v>
      </c>
      <c r="F647" s="73">
        <v>0</v>
      </c>
      <c r="G647" s="73">
        <v>0</v>
      </c>
      <c r="H647" s="73">
        <v>0</v>
      </c>
      <c r="I647" s="73">
        <v>7.480126799999999E-2</v>
      </c>
      <c r="J647" s="122">
        <f>VLOOKUP(C647,'[1]17'!$C$22:$N$926,8,0)</f>
        <v>3.2929115999999994E-2</v>
      </c>
      <c r="K647" s="122">
        <f>VLOOKUP(C647,'[1]17'!$C$22:$N$926,9,0)</f>
        <v>0</v>
      </c>
      <c r="L647" s="122">
        <f>VLOOKUP(C647,'[1]17'!$C$22:$N$926,10,0)</f>
        <v>0</v>
      </c>
      <c r="M647" s="122">
        <f>VLOOKUP(C647,'[1]17'!$C$22:$N$926,11,0)</f>
        <v>0</v>
      </c>
      <c r="N647" s="122">
        <f>VLOOKUP(C647,'[1]17'!$C$22:$N$926,12,0)</f>
        <v>3.2929115999999994E-2</v>
      </c>
      <c r="O647" s="122">
        <f t="shared" si="837"/>
        <v>4.1872151999999996E-2</v>
      </c>
      <c r="P647" s="122">
        <f t="shared" si="838"/>
        <v>0</v>
      </c>
      <c r="Q647" s="122">
        <f t="shared" si="839"/>
        <v>0</v>
      </c>
      <c r="R647" s="122">
        <f t="shared" si="840"/>
        <v>0</v>
      </c>
      <c r="S647" s="122">
        <f t="shared" si="841"/>
        <v>4.1872151999999996E-2</v>
      </c>
      <c r="T647" s="122"/>
      <c r="U647" s="122"/>
      <c r="V647" s="122"/>
      <c r="W647" s="122"/>
      <c r="X647" s="122"/>
      <c r="Y647" s="122"/>
      <c r="Z647" s="122"/>
      <c r="AA647" s="122"/>
      <c r="AB647" s="122"/>
      <c r="AC647" s="122"/>
      <c r="AD647" s="122">
        <v>1.51441</v>
      </c>
      <c r="AE647" s="73">
        <f t="shared" si="842"/>
        <v>0.21703963000000001</v>
      </c>
      <c r="AF647" s="73">
        <v>0.15470524000000002</v>
      </c>
      <c r="AG647" s="73"/>
      <c r="AH647" s="73"/>
      <c r="AI647" s="73">
        <v>6.2334389999999996E-2</v>
      </c>
      <c r="AJ647" s="122">
        <f>VLOOKUP(C647,'[1]17'!$C$22:$AI$926,29,0)</f>
        <v>2.7440930000000002E-2</v>
      </c>
      <c r="AK647" s="122">
        <f>VLOOKUP(C647,'[1]17'!$C$22:$AI$926,30,0)</f>
        <v>0</v>
      </c>
      <c r="AL647" s="122">
        <f>VLOOKUP(C647,'[1]17'!$C$22:$AI$926,31,0)</f>
        <v>0</v>
      </c>
      <c r="AM647" s="122">
        <f>VLOOKUP(C647,'[1]17'!$C$22:$AI$926,32,0)</f>
        <v>0</v>
      </c>
      <c r="AN647" s="122">
        <f>VLOOKUP(C647,'[1]17'!$C$22:$AI$926,33,0)</f>
        <v>2.7440929999999999E-2</v>
      </c>
      <c r="AO647" s="122">
        <f t="shared" si="843"/>
        <v>0.18959870000000001</v>
      </c>
      <c r="AP647" s="122">
        <f t="shared" si="844"/>
        <v>0.15470524000000002</v>
      </c>
      <c r="AQ647" s="122">
        <f t="shared" si="845"/>
        <v>0</v>
      </c>
      <c r="AR647" s="122">
        <f t="shared" si="846"/>
        <v>0</v>
      </c>
      <c r="AS647" s="122">
        <f t="shared" si="847"/>
        <v>3.4893460000000001E-2</v>
      </c>
      <c r="AT647" s="122"/>
      <c r="AU647" s="122"/>
      <c r="AV647" s="122"/>
      <c r="AW647" s="122"/>
      <c r="AX647" s="122"/>
      <c r="AY647" s="122"/>
      <c r="AZ647" s="122"/>
      <c r="BA647" s="122"/>
      <c r="BB647" s="122"/>
      <c r="BC647" s="122"/>
    </row>
    <row r="648" spans="1:55" s="90" customFormat="1" ht="62.2" x14ac:dyDescent="0.3">
      <c r="A648" s="106" t="s">
        <v>1662</v>
      </c>
      <c r="B648" s="107" t="s">
        <v>1022</v>
      </c>
      <c r="C648" s="108" t="s">
        <v>1505</v>
      </c>
      <c r="D648" s="73">
        <v>2.2996512</v>
      </c>
      <c r="E648" s="73">
        <v>0.10234607999999999</v>
      </c>
      <c r="F648" s="73">
        <v>0</v>
      </c>
      <c r="G648" s="73">
        <v>0</v>
      </c>
      <c r="H648" s="73">
        <v>0</v>
      </c>
      <c r="I648" s="73">
        <v>0.10234607999999999</v>
      </c>
      <c r="J648" s="122">
        <f>VLOOKUP(C648,'[1]17'!$C$22:$N$926,8,0)</f>
        <v>4.5054923999999989E-2</v>
      </c>
      <c r="K648" s="122">
        <f>VLOOKUP(C648,'[1]17'!$C$22:$N$926,9,0)</f>
        <v>0</v>
      </c>
      <c r="L648" s="122">
        <f>VLOOKUP(C648,'[1]17'!$C$22:$N$926,10,0)</f>
        <v>0</v>
      </c>
      <c r="M648" s="122">
        <f>VLOOKUP(C648,'[1]17'!$C$22:$N$926,11,0)</f>
        <v>0</v>
      </c>
      <c r="N648" s="122">
        <f>VLOOKUP(C648,'[1]17'!$C$22:$N$926,12,0)</f>
        <v>4.5054923999999996E-2</v>
      </c>
      <c r="O648" s="122">
        <f t="shared" si="837"/>
        <v>5.7291156000000003E-2</v>
      </c>
      <c r="P648" s="122">
        <f t="shared" si="838"/>
        <v>0</v>
      </c>
      <c r="Q648" s="122">
        <f t="shared" si="839"/>
        <v>0</v>
      </c>
      <c r="R648" s="122">
        <f t="shared" si="840"/>
        <v>0</v>
      </c>
      <c r="S648" s="122">
        <f t="shared" si="841"/>
        <v>5.7291155999999996E-2</v>
      </c>
      <c r="T648" s="122"/>
      <c r="U648" s="122"/>
      <c r="V648" s="122"/>
      <c r="W648" s="122"/>
      <c r="X648" s="122"/>
      <c r="Y648" s="122"/>
      <c r="Z648" s="122"/>
      <c r="AA648" s="122"/>
      <c r="AB648" s="122"/>
      <c r="AC648" s="122"/>
      <c r="AD648" s="122">
        <v>2.0517300000000001</v>
      </c>
      <c r="AE648" s="73">
        <f t="shared" si="842"/>
        <v>0.32954864000000006</v>
      </c>
      <c r="AF648" s="73">
        <v>0.24426024000000007</v>
      </c>
      <c r="AG648" s="73"/>
      <c r="AH648" s="73"/>
      <c r="AI648" s="73">
        <v>8.52884E-2</v>
      </c>
      <c r="AJ648" s="122">
        <f>VLOOKUP(C648,'[1]17'!$C$22:$AI$926,29,0)</f>
        <v>3.7545769999999999E-2</v>
      </c>
      <c r="AK648" s="122">
        <f>VLOOKUP(C648,'[1]17'!$C$22:$AI$926,30,0)</f>
        <v>0</v>
      </c>
      <c r="AL648" s="122">
        <f>VLOOKUP(C648,'[1]17'!$C$22:$AI$926,31,0)</f>
        <v>0</v>
      </c>
      <c r="AM648" s="122">
        <f>VLOOKUP(C648,'[1]17'!$C$22:$AI$926,32,0)</f>
        <v>0</v>
      </c>
      <c r="AN648" s="122">
        <f>VLOOKUP(C648,'[1]17'!$C$22:$AI$926,33,0)</f>
        <v>3.7545769999999999E-2</v>
      </c>
      <c r="AO648" s="122">
        <f t="shared" si="843"/>
        <v>0.29200287000000008</v>
      </c>
      <c r="AP648" s="122">
        <f t="shared" si="844"/>
        <v>0.24426024000000007</v>
      </c>
      <c r="AQ648" s="122">
        <f t="shared" si="845"/>
        <v>0</v>
      </c>
      <c r="AR648" s="122">
        <f t="shared" si="846"/>
        <v>0</v>
      </c>
      <c r="AS648" s="122">
        <f t="shared" si="847"/>
        <v>4.7742630000000001E-2</v>
      </c>
      <c r="AT648" s="122"/>
      <c r="AU648" s="122"/>
      <c r="AV648" s="122"/>
      <c r="AW648" s="122"/>
      <c r="AX648" s="122"/>
      <c r="AY648" s="122"/>
      <c r="AZ648" s="122"/>
      <c r="BA648" s="122"/>
      <c r="BB648" s="122"/>
      <c r="BC648" s="122"/>
    </row>
    <row r="649" spans="1:55" s="90" customFormat="1" ht="93.25" x14ac:dyDescent="0.3">
      <c r="A649" s="106" t="s">
        <v>1662</v>
      </c>
      <c r="B649" s="107" t="s">
        <v>1023</v>
      </c>
      <c r="C649" s="108" t="s">
        <v>1506</v>
      </c>
      <c r="D649" s="73">
        <v>1.9744440000000001</v>
      </c>
      <c r="E649" s="73">
        <v>0.31659679799999996</v>
      </c>
      <c r="F649" s="73">
        <v>0.22872410999999998</v>
      </c>
      <c r="G649" s="73">
        <v>0</v>
      </c>
      <c r="H649" s="73">
        <v>0</v>
      </c>
      <c r="I649" s="73">
        <v>8.787268799999999E-2</v>
      </c>
      <c r="J649" s="122">
        <f>VLOOKUP(C649,'[1]17'!$C$22:$N$926,8,0)</f>
        <v>3.8683439999999999E-2</v>
      </c>
      <c r="K649" s="122">
        <f>VLOOKUP(C649,'[1]17'!$C$22:$N$926,9,0)</f>
        <v>0</v>
      </c>
      <c r="L649" s="122">
        <f>VLOOKUP(C649,'[1]17'!$C$22:$N$926,10,0)</f>
        <v>0</v>
      </c>
      <c r="M649" s="122">
        <f>VLOOKUP(C649,'[1]17'!$C$22:$N$926,11,0)</f>
        <v>0</v>
      </c>
      <c r="N649" s="122">
        <f>VLOOKUP(C649,'[1]17'!$C$22:$N$926,12,0)</f>
        <v>3.8683439999999999E-2</v>
      </c>
      <c r="O649" s="122">
        <f t="shared" si="837"/>
        <v>0.27791335799999994</v>
      </c>
      <c r="P649" s="122">
        <f t="shared" si="838"/>
        <v>0.22872410999999998</v>
      </c>
      <c r="Q649" s="122">
        <f t="shared" si="839"/>
        <v>0</v>
      </c>
      <c r="R649" s="122">
        <f t="shared" si="840"/>
        <v>0</v>
      </c>
      <c r="S649" s="122">
        <f t="shared" si="841"/>
        <v>4.9189247999999991E-2</v>
      </c>
      <c r="T649" s="122"/>
      <c r="U649" s="122"/>
      <c r="V649" s="122"/>
      <c r="W649" s="122"/>
      <c r="X649" s="122"/>
      <c r="Y649" s="122"/>
      <c r="Z649" s="122"/>
      <c r="AA649" s="122"/>
      <c r="AB649" s="122"/>
      <c r="AC649" s="122"/>
      <c r="AD649" s="122">
        <v>1.6453699999999998</v>
      </c>
      <c r="AE649" s="73">
        <f t="shared" si="842"/>
        <v>0.26383065999999994</v>
      </c>
      <c r="AF649" s="73">
        <v>0.19060341999999994</v>
      </c>
      <c r="AG649" s="73"/>
      <c r="AH649" s="73"/>
      <c r="AI649" s="73">
        <v>7.3227239999999999E-2</v>
      </c>
      <c r="AJ649" s="122">
        <f>VLOOKUP(C649,'[1]17'!$C$22:$AI$926,29,0)</f>
        <v>3.2236200000000007E-2</v>
      </c>
      <c r="AK649" s="122">
        <f>VLOOKUP(C649,'[1]17'!$C$22:$AI$926,30,0)</f>
        <v>0</v>
      </c>
      <c r="AL649" s="122">
        <f>VLOOKUP(C649,'[1]17'!$C$22:$AI$926,31,0)</f>
        <v>0</v>
      </c>
      <c r="AM649" s="122">
        <f>VLOOKUP(C649,'[1]17'!$C$22:$AI$926,32,0)</f>
        <v>0</v>
      </c>
      <c r="AN649" s="122">
        <f>VLOOKUP(C649,'[1]17'!$C$22:$AI$926,33,0)</f>
        <v>3.22362E-2</v>
      </c>
      <c r="AO649" s="122">
        <f t="shared" si="843"/>
        <v>0.23159445999999995</v>
      </c>
      <c r="AP649" s="122">
        <f t="shared" si="844"/>
        <v>0.19060341999999994</v>
      </c>
      <c r="AQ649" s="122">
        <f t="shared" si="845"/>
        <v>0</v>
      </c>
      <c r="AR649" s="122">
        <f t="shared" si="846"/>
        <v>0</v>
      </c>
      <c r="AS649" s="122">
        <f t="shared" si="847"/>
        <v>4.0991039999999999E-2</v>
      </c>
      <c r="AT649" s="122"/>
      <c r="AU649" s="122"/>
      <c r="AV649" s="122"/>
      <c r="AW649" s="122"/>
      <c r="AX649" s="122"/>
      <c r="AY649" s="122"/>
      <c r="AZ649" s="122"/>
      <c r="BA649" s="122"/>
      <c r="BB649" s="122"/>
      <c r="BC649" s="122"/>
    </row>
    <row r="650" spans="1:55" s="90" customFormat="1" ht="62.2" x14ac:dyDescent="0.3">
      <c r="A650" s="106" t="s">
        <v>1662</v>
      </c>
      <c r="B650" s="107" t="s">
        <v>1024</v>
      </c>
      <c r="C650" s="108" t="s">
        <v>1507</v>
      </c>
      <c r="D650" s="73">
        <v>4.8270360000000005</v>
      </c>
      <c r="E650" s="73">
        <v>0.21482744399999995</v>
      </c>
      <c r="F650" s="73">
        <v>0</v>
      </c>
      <c r="G650" s="73">
        <v>0</v>
      </c>
      <c r="H650" s="73">
        <v>0</v>
      </c>
      <c r="I650" s="73">
        <v>0.21482744399999995</v>
      </c>
      <c r="J650" s="122">
        <f>VLOOKUP(C650,'[1]17'!$C$22:$N$926,8,0)</f>
        <v>9.4571615999999997E-2</v>
      </c>
      <c r="K650" s="122">
        <f>VLOOKUP(C650,'[1]17'!$C$22:$N$926,9,0)</f>
        <v>0</v>
      </c>
      <c r="L650" s="122">
        <f>VLOOKUP(C650,'[1]17'!$C$22:$N$926,10,0)</f>
        <v>0</v>
      </c>
      <c r="M650" s="122">
        <f>VLOOKUP(C650,'[1]17'!$C$22:$N$926,11,0)</f>
        <v>0</v>
      </c>
      <c r="N650" s="122">
        <f>VLOOKUP(C650,'[1]17'!$C$22:$N$926,12,0)</f>
        <v>9.4571616000000011E-2</v>
      </c>
      <c r="O650" s="122">
        <f t="shared" si="837"/>
        <v>0.12025582799999995</v>
      </c>
      <c r="P650" s="122">
        <f t="shared" si="838"/>
        <v>0</v>
      </c>
      <c r="Q650" s="122">
        <f t="shared" si="839"/>
        <v>0</v>
      </c>
      <c r="R650" s="122">
        <f t="shared" si="840"/>
        <v>0</v>
      </c>
      <c r="S650" s="122">
        <f t="shared" si="841"/>
        <v>0.12025582799999994</v>
      </c>
      <c r="T650" s="122"/>
      <c r="U650" s="122"/>
      <c r="V650" s="122"/>
      <c r="W650" s="122"/>
      <c r="X650" s="122"/>
      <c r="Y650" s="122"/>
      <c r="Z650" s="122"/>
      <c r="AA650" s="122"/>
      <c r="AB650" s="122"/>
      <c r="AC650" s="122"/>
      <c r="AD650" s="122">
        <v>4.2790399999999984</v>
      </c>
      <c r="AE650" s="73">
        <f t="shared" si="842"/>
        <v>0.17902286999999997</v>
      </c>
      <c r="AF650" s="73"/>
      <c r="AG650" s="73"/>
      <c r="AH650" s="73"/>
      <c r="AI650" s="73">
        <v>0.17902286999999997</v>
      </c>
      <c r="AJ650" s="122">
        <f>VLOOKUP(C650,'[1]17'!$C$22:$AI$926,29,0)</f>
        <v>7.8809679999999979E-2</v>
      </c>
      <c r="AK650" s="122">
        <f>VLOOKUP(C650,'[1]17'!$C$22:$AI$926,30,0)</f>
        <v>0</v>
      </c>
      <c r="AL650" s="122">
        <f>VLOOKUP(C650,'[1]17'!$C$22:$AI$926,31,0)</f>
        <v>0</v>
      </c>
      <c r="AM650" s="122">
        <f>VLOOKUP(C650,'[1]17'!$C$22:$AI$926,32,0)</f>
        <v>0</v>
      </c>
      <c r="AN650" s="122">
        <f>VLOOKUP(C650,'[1]17'!$C$22:$AI$926,33,0)</f>
        <v>7.8809680000000007E-2</v>
      </c>
      <c r="AO650" s="122">
        <f t="shared" si="843"/>
        <v>0.10021318999999999</v>
      </c>
      <c r="AP650" s="122">
        <f t="shared" si="844"/>
        <v>0</v>
      </c>
      <c r="AQ650" s="122">
        <f t="shared" si="845"/>
        <v>0</v>
      </c>
      <c r="AR650" s="122">
        <f t="shared" si="846"/>
        <v>0</v>
      </c>
      <c r="AS650" s="122">
        <f t="shared" si="847"/>
        <v>0.10021318999999997</v>
      </c>
      <c r="AT650" s="122"/>
      <c r="AU650" s="122"/>
      <c r="AV650" s="122"/>
      <c r="AW650" s="122"/>
      <c r="AX650" s="122"/>
      <c r="AY650" s="122"/>
      <c r="AZ650" s="122"/>
      <c r="BA650" s="122"/>
      <c r="BB650" s="122"/>
      <c r="BC650" s="122"/>
    </row>
    <row r="651" spans="1:55" s="90" customFormat="1" ht="62.2" x14ac:dyDescent="0.3">
      <c r="A651" s="106" t="s">
        <v>1662</v>
      </c>
      <c r="B651" s="107" t="s">
        <v>130</v>
      </c>
      <c r="C651" s="108" t="s">
        <v>131</v>
      </c>
      <c r="D651" s="73">
        <v>14.509113599999999</v>
      </c>
      <c r="E651" s="73">
        <v>8.1401377779999997</v>
      </c>
      <c r="F651" s="73">
        <v>0</v>
      </c>
      <c r="G651" s="73">
        <v>7.4381847699999994</v>
      </c>
      <c r="H651" s="73">
        <v>0</v>
      </c>
      <c r="I651" s="73">
        <v>0.70195300799999993</v>
      </c>
      <c r="J651" s="122">
        <f>VLOOKUP(C651,'[1]17'!$C$22:$N$926,8,0)</f>
        <v>0.28426363199999999</v>
      </c>
      <c r="K651" s="122">
        <f>VLOOKUP(C651,'[1]17'!$C$22:$N$926,9,0)</f>
        <v>0</v>
      </c>
      <c r="L651" s="122">
        <f>VLOOKUP(C651,'[1]17'!$C$22:$N$926,10,0)</f>
        <v>0</v>
      </c>
      <c r="M651" s="122">
        <f>VLOOKUP(C651,'[1]17'!$C$22:$N$926,11,0)</f>
        <v>0</v>
      </c>
      <c r="N651" s="122">
        <f>VLOOKUP(C651,'[1]17'!$C$22:$N$926,12,0)</f>
        <v>0.28426363199999993</v>
      </c>
      <c r="O651" s="122">
        <f t="shared" si="837"/>
        <v>7.8558741459999997</v>
      </c>
      <c r="P651" s="122">
        <f t="shared" si="838"/>
        <v>0</v>
      </c>
      <c r="Q651" s="122">
        <f t="shared" si="839"/>
        <v>7.4381847699999994</v>
      </c>
      <c r="R651" s="122">
        <f t="shared" si="840"/>
        <v>0</v>
      </c>
      <c r="S651" s="122">
        <f t="shared" si="841"/>
        <v>0.417689376</v>
      </c>
      <c r="T651" s="122"/>
      <c r="U651" s="122"/>
      <c r="V651" s="122"/>
      <c r="W651" s="122"/>
      <c r="X651" s="122"/>
      <c r="Y651" s="122"/>
      <c r="Z651" s="122"/>
      <c r="AA651" s="122"/>
      <c r="AB651" s="122"/>
      <c r="AC651" s="122"/>
      <c r="AD651" s="122">
        <v>13.3000208</v>
      </c>
      <c r="AE651" s="73">
        <f t="shared" si="842"/>
        <v>4.2970299000000001</v>
      </c>
      <c r="AF651" s="73"/>
      <c r="AG651" s="73">
        <v>3.7120690600000001</v>
      </c>
      <c r="AH651" s="73"/>
      <c r="AI651" s="73">
        <v>0.58496083999999993</v>
      </c>
      <c r="AJ651" s="122">
        <f>VLOOKUP(C651,'[1]17'!$C$22:$AI$926,29,0)</f>
        <v>0.23688635999999999</v>
      </c>
      <c r="AK651" s="122">
        <f>VLOOKUP(C651,'[1]17'!$C$22:$AI$926,30,0)</f>
        <v>0</v>
      </c>
      <c r="AL651" s="122">
        <f>VLOOKUP(C651,'[1]17'!$C$22:$AI$926,31,0)</f>
        <v>0</v>
      </c>
      <c r="AM651" s="122">
        <f>VLOOKUP(C651,'[1]17'!$C$22:$AI$926,32,0)</f>
        <v>0</v>
      </c>
      <c r="AN651" s="122">
        <f>VLOOKUP(C651,'[1]17'!$C$22:$AI$926,33,0)</f>
        <v>0.23688635999999996</v>
      </c>
      <c r="AO651" s="122">
        <f t="shared" si="843"/>
        <v>4.0601435400000003</v>
      </c>
      <c r="AP651" s="122">
        <f t="shared" si="844"/>
        <v>0</v>
      </c>
      <c r="AQ651" s="122">
        <f t="shared" si="845"/>
        <v>3.7120690600000001</v>
      </c>
      <c r="AR651" s="122">
        <f t="shared" si="846"/>
        <v>0</v>
      </c>
      <c r="AS651" s="122">
        <f t="shared" si="847"/>
        <v>0.34807447999999996</v>
      </c>
      <c r="AT651" s="122"/>
      <c r="AU651" s="122"/>
      <c r="AV651" s="122"/>
      <c r="AW651" s="122"/>
      <c r="AX651" s="122"/>
      <c r="AY651" s="122"/>
      <c r="AZ651" s="122"/>
      <c r="BA651" s="122"/>
      <c r="BB651" s="122"/>
      <c r="BC651" s="122"/>
    </row>
    <row r="652" spans="1:55" s="90" customFormat="1" ht="46.65" x14ac:dyDescent="0.3">
      <c r="A652" s="106" t="s">
        <v>1662</v>
      </c>
      <c r="B652" s="107" t="s">
        <v>132</v>
      </c>
      <c r="C652" s="108" t="s">
        <v>133</v>
      </c>
      <c r="D652" s="73">
        <v>5.480351999999999</v>
      </c>
      <c r="E652" s="73">
        <v>1.312754124</v>
      </c>
      <c r="F652" s="73">
        <v>0</v>
      </c>
      <c r="G652" s="73">
        <v>1.2019906200000001</v>
      </c>
      <c r="H652" s="73">
        <v>0</v>
      </c>
      <c r="I652" s="73">
        <v>0.110763504</v>
      </c>
      <c r="J652" s="122">
        <f>VLOOKUP(C652,'[1]17'!$C$22:$N$926,8,0)</f>
        <v>1.312754124</v>
      </c>
      <c r="K652" s="122">
        <f>VLOOKUP(C652,'[1]17'!$C$22:$N$926,9,0)</f>
        <v>0</v>
      </c>
      <c r="L652" s="122">
        <f>VLOOKUP(C652,'[1]17'!$C$22:$N$926,10,0)</f>
        <v>1.2019906200000001</v>
      </c>
      <c r="M652" s="122">
        <f>VLOOKUP(C652,'[1]17'!$C$22:$N$926,11,0)</f>
        <v>0</v>
      </c>
      <c r="N652" s="122">
        <f>VLOOKUP(C652,'[1]17'!$C$22:$N$926,12,0)</f>
        <v>0.110763504</v>
      </c>
      <c r="O652" s="122">
        <f t="shared" si="837"/>
        <v>0</v>
      </c>
      <c r="P652" s="122">
        <f t="shared" si="838"/>
        <v>0</v>
      </c>
      <c r="Q652" s="122">
        <f t="shared" si="839"/>
        <v>0</v>
      </c>
      <c r="R652" s="122">
        <f t="shared" si="840"/>
        <v>0</v>
      </c>
      <c r="S652" s="122">
        <f t="shared" si="841"/>
        <v>0</v>
      </c>
      <c r="T652" s="122"/>
      <c r="U652" s="122"/>
      <c r="V652" s="122"/>
      <c r="W652" s="122"/>
      <c r="X652" s="122"/>
      <c r="Y652" s="122"/>
      <c r="Z652" s="122"/>
      <c r="AA652" s="122"/>
      <c r="AB652" s="122"/>
      <c r="AC652" s="122"/>
      <c r="AD652" s="122">
        <v>2.7444750500000006</v>
      </c>
      <c r="AE652" s="73">
        <f t="shared" si="842"/>
        <v>9.2302919999999997E-2</v>
      </c>
      <c r="AF652" s="73"/>
      <c r="AG652" s="73"/>
      <c r="AH652" s="73"/>
      <c r="AI652" s="73">
        <v>9.2302919999999997E-2</v>
      </c>
      <c r="AJ652" s="122">
        <f>VLOOKUP(C652,'[1]17'!$C$22:$AI$926,29,0)</f>
        <v>9.2302919999999927E-2</v>
      </c>
      <c r="AK652" s="122">
        <f>VLOOKUP(C652,'[1]17'!$C$22:$AI$926,30,0)</f>
        <v>0</v>
      </c>
      <c r="AL652" s="122">
        <f>VLOOKUP(C652,'[1]17'!$C$22:$AI$926,31,0)</f>
        <v>0</v>
      </c>
      <c r="AM652" s="122">
        <f>VLOOKUP(C652,'[1]17'!$C$22:$AI$926,32,0)</f>
        <v>0</v>
      </c>
      <c r="AN652" s="122">
        <f>VLOOKUP(C652,'[1]17'!$C$22:$AI$926,33,0)</f>
        <v>9.2302919999999997E-2</v>
      </c>
      <c r="AO652" s="122">
        <f t="shared" si="843"/>
        <v>0</v>
      </c>
      <c r="AP652" s="122">
        <f t="shared" si="844"/>
        <v>0</v>
      </c>
      <c r="AQ652" s="122">
        <f t="shared" si="845"/>
        <v>0</v>
      </c>
      <c r="AR652" s="122">
        <f t="shared" si="846"/>
        <v>0</v>
      </c>
      <c r="AS652" s="122">
        <f t="shared" si="847"/>
        <v>0</v>
      </c>
      <c r="AT652" s="122"/>
      <c r="AU652" s="122"/>
      <c r="AV652" s="122"/>
      <c r="AW652" s="122"/>
      <c r="AX652" s="122"/>
      <c r="AY652" s="122"/>
      <c r="AZ652" s="122"/>
      <c r="BA652" s="122"/>
      <c r="BB652" s="122"/>
      <c r="BC652" s="122"/>
    </row>
    <row r="653" spans="1:55" s="90" customFormat="1" ht="93.25" x14ac:dyDescent="0.3">
      <c r="A653" s="106" t="s">
        <v>1662</v>
      </c>
      <c r="B653" s="107" t="s">
        <v>244</v>
      </c>
      <c r="C653" s="108" t="s">
        <v>134</v>
      </c>
      <c r="D653" s="73">
        <v>16.133462399999999</v>
      </c>
      <c r="E653" s="73">
        <v>21.282076765999999</v>
      </c>
      <c r="F653" s="73">
        <v>0</v>
      </c>
      <c r="G653" s="73">
        <v>19.671198889999999</v>
      </c>
      <c r="H653" s="73">
        <v>0</v>
      </c>
      <c r="I653" s="73">
        <v>1.6108778759999998</v>
      </c>
      <c r="J653" s="122">
        <f>VLOOKUP(C653,'[1]17'!$C$22:$N$926,8,0)</f>
        <v>0.316087968</v>
      </c>
      <c r="K653" s="122">
        <f>VLOOKUP(C653,'[1]17'!$C$22:$N$926,9,0)</f>
        <v>0</v>
      </c>
      <c r="L653" s="122">
        <f>VLOOKUP(C653,'[1]17'!$C$22:$N$926,10,0)</f>
        <v>0</v>
      </c>
      <c r="M653" s="122">
        <f>VLOOKUP(C653,'[1]17'!$C$22:$N$926,11,0)</f>
        <v>0</v>
      </c>
      <c r="N653" s="122">
        <f>VLOOKUP(C653,'[1]17'!$C$22:$N$926,12,0)</f>
        <v>0.31608796799999994</v>
      </c>
      <c r="O653" s="122">
        <f t="shared" si="837"/>
        <v>20.965988797999998</v>
      </c>
      <c r="P653" s="122">
        <f t="shared" si="838"/>
        <v>0</v>
      </c>
      <c r="Q653" s="122">
        <f t="shared" si="839"/>
        <v>19.671198889999999</v>
      </c>
      <c r="R653" s="122">
        <f t="shared" si="840"/>
        <v>0</v>
      </c>
      <c r="S653" s="122">
        <f t="shared" si="841"/>
        <v>1.2947899079999998</v>
      </c>
      <c r="T653" s="122"/>
      <c r="U653" s="122"/>
      <c r="V653" s="122"/>
      <c r="W653" s="122"/>
      <c r="X653" s="122"/>
      <c r="Y653" s="122"/>
      <c r="Z653" s="122"/>
      <c r="AA653" s="122"/>
      <c r="AB653" s="122"/>
      <c r="AC653" s="122"/>
      <c r="AD653" s="122">
        <v>14.7890072</v>
      </c>
      <c r="AE653" s="73">
        <f t="shared" si="842"/>
        <v>12.697103269999999</v>
      </c>
      <c r="AF653" s="73"/>
      <c r="AG653" s="73">
        <v>10.945305039999999</v>
      </c>
      <c r="AH653" s="73"/>
      <c r="AI653" s="73">
        <v>1.7517982299999999</v>
      </c>
      <c r="AJ653" s="122">
        <f>VLOOKUP(C653,'[1]17'!$C$22:$AI$926,29,0)</f>
        <v>0.26340664000000003</v>
      </c>
      <c r="AK653" s="122">
        <f>VLOOKUP(C653,'[1]17'!$C$22:$AI$926,30,0)</f>
        <v>0</v>
      </c>
      <c r="AL653" s="122">
        <f>VLOOKUP(C653,'[1]17'!$C$22:$AI$926,31,0)</f>
        <v>0</v>
      </c>
      <c r="AM653" s="122">
        <f>VLOOKUP(C653,'[1]17'!$C$22:$AI$926,32,0)</f>
        <v>0</v>
      </c>
      <c r="AN653" s="122">
        <f>VLOOKUP(C653,'[1]17'!$C$22:$AI$926,33,0)</f>
        <v>0.26340663999999997</v>
      </c>
      <c r="AO653" s="122">
        <f t="shared" si="843"/>
        <v>12.43369663</v>
      </c>
      <c r="AP653" s="122">
        <f t="shared" si="844"/>
        <v>0</v>
      </c>
      <c r="AQ653" s="122">
        <f t="shared" si="845"/>
        <v>10.945305039999999</v>
      </c>
      <c r="AR653" s="122">
        <f t="shared" si="846"/>
        <v>0</v>
      </c>
      <c r="AS653" s="122">
        <f t="shared" si="847"/>
        <v>1.48839159</v>
      </c>
      <c r="AT653" s="122"/>
      <c r="AU653" s="122"/>
      <c r="AV653" s="122"/>
      <c r="AW653" s="122"/>
      <c r="AX653" s="122"/>
      <c r="AY653" s="122"/>
      <c r="AZ653" s="122"/>
      <c r="BA653" s="122"/>
      <c r="BB653" s="122"/>
      <c r="BC653" s="122"/>
    </row>
    <row r="654" spans="1:55" s="90" customFormat="1" ht="77.7" x14ac:dyDescent="0.3">
      <c r="A654" s="106" t="s">
        <v>1662</v>
      </c>
      <c r="B654" s="107" t="s">
        <v>1025</v>
      </c>
      <c r="C654" s="108" t="s">
        <v>1508</v>
      </c>
      <c r="D654" s="73">
        <v>0.96567599999999998</v>
      </c>
      <c r="E654" s="73">
        <v>0</v>
      </c>
      <c r="F654" s="73">
        <v>0</v>
      </c>
      <c r="G654" s="73">
        <v>0</v>
      </c>
      <c r="H654" s="73">
        <v>0</v>
      </c>
      <c r="I654" s="73">
        <v>0</v>
      </c>
      <c r="J654" s="122">
        <f>VLOOKUP(C654,'[1]17'!$C$22:$N$926,8,0)</f>
        <v>0</v>
      </c>
      <c r="K654" s="122">
        <f>VLOOKUP(C654,'[1]17'!$C$22:$N$926,9,0)</f>
        <v>0</v>
      </c>
      <c r="L654" s="122">
        <f>VLOOKUP(C654,'[1]17'!$C$22:$N$926,10,0)</f>
        <v>0</v>
      </c>
      <c r="M654" s="122">
        <f>VLOOKUP(C654,'[1]17'!$C$22:$N$926,11,0)</f>
        <v>0</v>
      </c>
      <c r="N654" s="122">
        <f>VLOOKUP(C654,'[1]17'!$C$22:$N$926,12,0)</f>
        <v>0</v>
      </c>
      <c r="O654" s="122">
        <f t="shared" si="837"/>
        <v>0</v>
      </c>
      <c r="P654" s="122">
        <f t="shared" si="838"/>
        <v>0</v>
      </c>
      <c r="Q654" s="122">
        <f t="shared" si="839"/>
        <v>0</v>
      </c>
      <c r="R654" s="122">
        <f t="shared" si="840"/>
        <v>0</v>
      </c>
      <c r="S654" s="122">
        <f t="shared" si="841"/>
        <v>0</v>
      </c>
      <c r="T654" s="122"/>
      <c r="U654" s="122"/>
      <c r="V654" s="122"/>
      <c r="W654" s="122"/>
      <c r="X654" s="122"/>
      <c r="Y654" s="122"/>
      <c r="Z654" s="122"/>
      <c r="AA654" s="122"/>
      <c r="AB654" s="122"/>
      <c r="AC654" s="122"/>
      <c r="AD654" s="122">
        <v>0.88520300000000018</v>
      </c>
      <c r="AE654" s="73">
        <f t="shared" si="842"/>
        <v>0</v>
      </c>
      <c r="AF654" s="73"/>
      <c r="AG654" s="73"/>
      <c r="AH654" s="73"/>
      <c r="AI654" s="73">
        <v>0</v>
      </c>
      <c r="AJ654" s="122">
        <f>VLOOKUP(C654,'[1]17'!$C$22:$AI$926,29,0)</f>
        <v>0</v>
      </c>
      <c r="AK654" s="122">
        <f>VLOOKUP(C654,'[1]17'!$C$22:$AI$926,30,0)</f>
        <v>0</v>
      </c>
      <c r="AL654" s="122">
        <f>VLOOKUP(C654,'[1]17'!$C$22:$AI$926,31,0)</f>
        <v>0</v>
      </c>
      <c r="AM654" s="122">
        <f>VLOOKUP(C654,'[1]17'!$C$22:$AI$926,32,0)</f>
        <v>0</v>
      </c>
      <c r="AN654" s="122">
        <f>VLOOKUP(C654,'[1]17'!$C$22:$AI$926,33,0)</f>
        <v>0</v>
      </c>
      <c r="AO654" s="122">
        <f t="shared" si="843"/>
        <v>0</v>
      </c>
      <c r="AP654" s="122">
        <f t="shared" si="844"/>
        <v>0</v>
      </c>
      <c r="AQ654" s="122">
        <f t="shared" si="845"/>
        <v>0</v>
      </c>
      <c r="AR654" s="122">
        <f t="shared" si="846"/>
        <v>0</v>
      </c>
      <c r="AS654" s="122">
        <f t="shared" si="847"/>
        <v>0</v>
      </c>
      <c r="AT654" s="122"/>
      <c r="AU654" s="122"/>
      <c r="AV654" s="122"/>
      <c r="AW654" s="122"/>
      <c r="AX654" s="122"/>
      <c r="AY654" s="122"/>
      <c r="AZ654" s="122"/>
      <c r="BA654" s="122"/>
      <c r="BB654" s="122"/>
      <c r="BC654" s="122"/>
    </row>
    <row r="655" spans="1:55" s="90" customFormat="1" x14ac:dyDescent="0.3">
      <c r="A655" s="103"/>
      <c r="B655" s="110" t="s">
        <v>90</v>
      </c>
      <c r="C655" s="105"/>
      <c r="D655" s="133">
        <f t="shared" ref="D655:BC655" si="848">SUM(D656:D659)</f>
        <v>5.1700509600000002</v>
      </c>
      <c r="E655" s="133">
        <f t="shared" si="848"/>
        <v>0.17876000399999997</v>
      </c>
      <c r="F655" s="133">
        <f t="shared" si="848"/>
        <v>0</v>
      </c>
      <c r="G655" s="133">
        <f t="shared" si="848"/>
        <v>0</v>
      </c>
      <c r="H655" s="133">
        <f t="shared" si="848"/>
        <v>0</v>
      </c>
      <c r="I655" s="133">
        <f t="shared" si="848"/>
        <v>0.17876000399999997</v>
      </c>
      <c r="J655" s="133">
        <f t="shared" si="848"/>
        <v>7.8693971999999987E-2</v>
      </c>
      <c r="K655" s="133">
        <f t="shared" si="848"/>
        <v>0</v>
      </c>
      <c r="L655" s="133">
        <f t="shared" si="848"/>
        <v>0</v>
      </c>
      <c r="M655" s="133">
        <f t="shared" si="848"/>
        <v>0</v>
      </c>
      <c r="N655" s="133">
        <f t="shared" si="848"/>
        <v>7.8693972000000001E-2</v>
      </c>
      <c r="O655" s="133">
        <f t="shared" si="848"/>
        <v>0.100066032</v>
      </c>
      <c r="P655" s="133">
        <f t="shared" si="848"/>
        <v>0</v>
      </c>
      <c r="Q655" s="133">
        <f t="shared" si="848"/>
        <v>0</v>
      </c>
      <c r="R655" s="133">
        <f t="shared" si="848"/>
        <v>0</v>
      </c>
      <c r="S655" s="133">
        <f t="shared" si="848"/>
        <v>0.100066032</v>
      </c>
      <c r="T655" s="133">
        <f t="shared" si="848"/>
        <v>0</v>
      </c>
      <c r="U655" s="133">
        <f t="shared" si="848"/>
        <v>0</v>
      </c>
      <c r="V655" s="133">
        <f t="shared" si="848"/>
        <v>0</v>
      </c>
      <c r="W655" s="133">
        <f t="shared" si="848"/>
        <v>0</v>
      </c>
      <c r="X655" s="133">
        <f t="shared" si="848"/>
        <v>0</v>
      </c>
      <c r="Y655" s="133">
        <f t="shared" si="848"/>
        <v>0</v>
      </c>
      <c r="Z655" s="133">
        <f t="shared" si="848"/>
        <v>0</v>
      </c>
      <c r="AA655" s="133">
        <f t="shared" si="848"/>
        <v>0</v>
      </c>
      <c r="AB655" s="133">
        <f t="shared" si="848"/>
        <v>0</v>
      </c>
      <c r="AC655" s="133">
        <f t="shared" si="848"/>
        <v>0</v>
      </c>
      <c r="AD655" s="133">
        <f t="shared" si="848"/>
        <v>4.4500299999999999</v>
      </c>
      <c r="AE655" s="133">
        <f t="shared" si="848"/>
        <v>0.45410429999999996</v>
      </c>
      <c r="AF655" s="133">
        <f t="shared" si="848"/>
        <v>0.30513762999999999</v>
      </c>
      <c r="AG655" s="133">
        <f t="shared" si="848"/>
        <v>0</v>
      </c>
      <c r="AH655" s="133">
        <f t="shared" si="848"/>
        <v>0</v>
      </c>
      <c r="AI655" s="133">
        <f t="shared" si="848"/>
        <v>0.14896667000000002</v>
      </c>
      <c r="AJ655" s="133">
        <f t="shared" si="848"/>
        <v>6.5578310000000001E-2</v>
      </c>
      <c r="AK655" s="133">
        <f t="shared" si="848"/>
        <v>0</v>
      </c>
      <c r="AL655" s="133">
        <f t="shared" si="848"/>
        <v>0</v>
      </c>
      <c r="AM655" s="133">
        <f t="shared" si="848"/>
        <v>0</v>
      </c>
      <c r="AN655" s="133">
        <f t="shared" si="848"/>
        <v>6.5578310000000001E-2</v>
      </c>
      <c r="AO655" s="133">
        <f t="shared" si="848"/>
        <v>0.38852598999999993</v>
      </c>
      <c r="AP655" s="133">
        <f t="shared" si="848"/>
        <v>0.30513762999999999</v>
      </c>
      <c r="AQ655" s="133">
        <f t="shared" si="848"/>
        <v>0</v>
      </c>
      <c r="AR655" s="133">
        <f t="shared" si="848"/>
        <v>0</v>
      </c>
      <c r="AS655" s="133">
        <f t="shared" si="848"/>
        <v>8.3388359999999995E-2</v>
      </c>
      <c r="AT655" s="133">
        <f t="shared" si="848"/>
        <v>0</v>
      </c>
      <c r="AU655" s="133">
        <f t="shared" si="848"/>
        <v>0</v>
      </c>
      <c r="AV655" s="133">
        <f t="shared" si="848"/>
        <v>0</v>
      </c>
      <c r="AW655" s="133">
        <f t="shared" si="848"/>
        <v>0</v>
      </c>
      <c r="AX655" s="133">
        <f t="shared" si="848"/>
        <v>0</v>
      </c>
      <c r="AY655" s="133">
        <f t="shared" si="848"/>
        <v>0</v>
      </c>
      <c r="AZ655" s="133">
        <f t="shared" si="848"/>
        <v>0</v>
      </c>
      <c r="BA655" s="133">
        <f t="shared" si="848"/>
        <v>0</v>
      </c>
      <c r="BB655" s="133">
        <f t="shared" si="848"/>
        <v>0</v>
      </c>
      <c r="BC655" s="133">
        <f t="shared" si="848"/>
        <v>0</v>
      </c>
    </row>
    <row r="656" spans="1:55" s="90" customFormat="1" ht="62.2" x14ac:dyDescent="0.3">
      <c r="A656" s="106" t="s">
        <v>1662</v>
      </c>
      <c r="B656" s="107" t="s">
        <v>1026</v>
      </c>
      <c r="C656" s="108" t="s">
        <v>1509</v>
      </c>
      <c r="D656" s="73">
        <v>1.1534280000000001</v>
      </c>
      <c r="E656" s="73">
        <v>0</v>
      </c>
      <c r="F656" s="73">
        <v>0</v>
      </c>
      <c r="G656" s="73">
        <v>0</v>
      </c>
      <c r="H656" s="73">
        <v>0</v>
      </c>
      <c r="I656" s="73">
        <v>0</v>
      </c>
      <c r="J656" s="122">
        <f>VLOOKUP(C656,'[1]17'!$C$22:$N$926,8,0)</f>
        <v>0</v>
      </c>
      <c r="K656" s="122">
        <f>VLOOKUP(C656,'[1]17'!$C$22:$N$926,9,0)</f>
        <v>0</v>
      </c>
      <c r="L656" s="122">
        <f>VLOOKUP(C656,'[1]17'!$C$22:$N$926,10,0)</f>
        <v>0</v>
      </c>
      <c r="M656" s="122">
        <f>VLOOKUP(C656,'[1]17'!$C$22:$N$926,11,0)</f>
        <v>0</v>
      </c>
      <c r="N656" s="122">
        <f>VLOOKUP(C656,'[1]17'!$C$22:$N$926,12,0)</f>
        <v>0</v>
      </c>
      <c r="O656" s="122">
        <f t="shared" ref="O656:O659" si="849">E656-J656</f>
        <v>0</v>
      </c>
      <c r="P656" s="122">
        <f t="shared" ref="P656:P659" si="850">F656-K656</f>
        <v>0</v>
      </c>
      <c r="Q656" s="122">
        <f t="shared" ref="Q656:Q659" si="851">G656-L656</f>
        <v>0</v>
      </c>
      <c r="R656" s="122">
        <f t="shared" ref="R656:R659" si="852">H656-M656</f>
        <v>0</v>
      </c>
      <c r="S656" s="122">
        <f t="shared" ref="S656:S659" si="853">I656-N656</f>
        <v>0</v>
      </c>
      <c r="T656" s="122"/>
      <c r="U656" s="122"/>
      <c r="V656" s="122"/>
      <c r="W656" s="122"/>
      <c r="X656" s="122"/>
      <c r="Y656" s="122"/>
      <c r="Z656" s="122"/>
      <c r="AA656" s="122"/>
      <c r="AB656" s="122"/>
      <c r="AC656" s="122"/>
      <c r="AD656" s="122">
        <v>0.99119000000000024</v>
      </c>
      <c r="AE656" s="73">
        <f t="shared" ref="AE656:AE659" si="854">AF656+AG656+AH656+AI656</f>
        <v>0</v>
      </c>
      <c r="AF656" s="73"/>
      <c r="AG656" s="73"/>
      <c r="AH656" s="73"/>
      <c r="AI656" s="73">
        <v>0</v>
      </c>
      <c r="AJ656" s="122">
        <f>VLOOKUP(C656,'[1]17'!$C$22:$AI$926,29,0)</f>
        <v>0</v>
      </c>
      <c r="AK656" s="122">
        <f>VLOOKUP(C656,'[1]17'!$C$22:$AI$926,30,0)</f>
        <v>0</v>
      </c>
      <c r="AL656" s="122">
        <f>VLOOKUP(C656,'[1]17'!$C$22:$AI$926,31,0)</f>
        <v>0</v>
      </c>
      <c r="AM656" s="122">
        <f>VLOOKUP(C656,'[1]17'!$C$22:$AI$926,32,0)</f>
        <v>0</v>
      </c>
      <c r="AN656" s="122">
        <f>VLOOKUP(C656,'[1]17'!$C$22:$AI$926,33,0)</f>
        <v>0</v>
      </c>
      <c r="AO656" s="122">
        <f t="shared" ref="AO656:AO659" si="855">AE656-AJ656</f>
        <v>0</v>
      </c>
      <c r="AP656" s="122">
        <f t="shared" ref="AP656:AP659" si="856">AF656-AK656</f>
        <v>0</v>
      </c>
      <c r="AQ656" s="122">
        <f t="shared" ref="AQ656:AQ659" si="857">AG656-AL656</f>
        <v>0</v>
      </c>
      <c r="AR656" s="122">
        <f t="shared" ref="AR656:AR659" si="858">AH656-AM656</f>
        <v>0</v>
      </c>
      <c r="AS656" s="122">
        <f t="shared" ref="AS656:AS659" si="859">AI656-AN656</f>
        <v>0</v>
      </c>
      <c r="AT656" s="122"/>
      <c r="AU656" s="122"/>
      <c r="AV656" s="122"/>
      <c r="AW656" s="122"/>
      <c r="AX656" s="122"/>
      <c r="AY656" s="122"/>
      <c r="AZ656" s="122"/>
      <c r="BA656" s="122"/>
      <c r="BB656" s="122"/>
      <c r="BC656" s="122"/>
    </row>
    <row r="657" spans="1:55" s="90" customFormat="1" ht="46.65" x14ac:dyDescent="0.3">
      <c r="A657" s="106" t="s">
        <v>1662</v>
      </c>
      <c r="B657" s="107" t="s">
        <v>1027</v>
      </c>
      <c r="C657" s="108" t="s">
        <v>1510</v>
      </c>
      <c r="D657" s="73">
        <v>1.8565199999999997</v>
      </c>
      <c r="E657" s="73">
        <v>8.2624500000000003E-2</v>
      </c>
      <c r="F657" s="73">
        <v>0</v>
      </c>
      <c r="G657" s="73">
        <v>0</v>
      </c>
      <c r="H657" s="73">
        <v>0</v>
      </c>
      <c r="I657" s="73">
        <v>8.2624500000000003E-2</v>
      </c>
      <c r="J657" s="122">
        <f>VLOOKUP(C657,'[1]17'!$C$22:$N$926,8,0)</f>
        <v>3.6373067999999995E-2</v>
      </c>
      <c r="K657" s="122">
        <f>VLOOKUP(C657,'[1]17'!$C$22:$N$926,9,0)</f>
        <v>0</v>
      </c>
      <c r="L657" s="122">
        <f>VLOOKUP(C657,'[1]17'!$C$22:$N$926,10,0)</f>
        <v>0</v>
      </c>
      <c r="M657" s="122">
        <f>VLOOKUP(C657,'[1]17'!$C$22:$N$926,11,0)</f>
        <v>0</v>
      </c>
      <c r="N657" s="122">
        <f>VLOOKUP(C657,'[1]17'!$C$22:$N$926,12,0)</f>
        <v>3.6373068000000001E-2</v>
      </c>
      <c r="O657" s="122">
        <f t="shared" si="849"/>
        <v>4.6251432000000009E-2</v>
      </c>
      <c r="P657" s="122">
        <f t="shared" si="850"/>
        <v>0</v>
      </c>
      <c r="Q657" s="122">
        <f t="shared" si="851"/>
        <v>0</v>
      </c>
      <c r="R657" s="122">
        <f t="shared" si="852"/>
        <v>0</v>
      </c>
      <c r="S657" s="122">
        <f t="shared" si="853"/>
        <v>4.6251432000000002E-2</v>
      </c>
      <c r="T657" s="122"/>
      <c r="U657" s="122"/>
      <c r="V657" s="122"/>
      <c r="W657" s="122"/>
      <c r="X657" s="122"/>
      <c r="Y657" s="122"/>
      <c r="Z657" s="122"/>
      <c r="AA657" s="122"/>
      <c r="AB657" s="122"/>
      <c r="AC657" s="122"/>
      <c r="AD657" s="122">
        <v>1.5570999999999999</v>
      </c>
      <c r="AE657" s="73">
        <f t="shared" si="854"/>
        <v>6.8853750000000005E-2</v>
      </c>
      <c r="AF657" s="73"/>
      <c r="AG657" s="73"/>
      <c r="AH657" s="73"/>
      <c r="AI657" s="73">
        <v>6.8853750000000005E-2</v>
      </c>
      <c r="AJ657" s="122">
        <f>VLOOKUP(C657,'[1]17'!$C$22:$AI$926,29,0)</f>
        <v>3.031089E-2</v>
      </c>
      <c r="AK657" s="122">
        <f>VLOOKUP(C657,'[1]17'!$C$22:$AI$926,30,0)</f>
        <v>0</v>
      </c>
      <c r="AL657" s="122">
        <f>VLOOKUP(C657,'[1]17'!$C$22:$AI$926,31,0)</f>
        <v>0</v>
      </c>
      <c r="AM657" s="122">
        <f>VLOOKUP(C657,'[1]17'!$C$22:$AI$926,32,0)</f>
        <v>0</v>
      </c>
      <c r="AN657" s="122">
        <f>VLOOKUP(C657,'[1]17'!$C$22:$AI$926,33,0)</f>
        <v>3.031089E-2</v>
      </c>
      <c r="AO657" s="122">
        <f t="shared" si="855"/>
        <v>3.8542860000000005E-2</v>
      </c>
      <c r="AP657" s="122">
        <f t="shared" si="856"/>
        <v>0</v>
      </c>
      <c r="AQ657" s="122">
        <f t="shared" si="857"/>
        <v>0</v>
      </c>
      <c r="AR657" s="122">
        <f t="shared" si="858"/>
        <v>0</v>
      </c>
      <c r="AS657" s="122">
        <f t="shared" si="859"/>
        <v>3.8542860000000005E-2</v>
      </c>
      <c r="AT657" s="122"/>
      <c r="AU657" s="122"/>
      <c r="AV657" s="122"/>
      <c r="AW657" s="122"/>
      <c r="AX657" s="122"/>
      <c r="AY657" s="122"/>
      <c r="AZ657" s="122"/>
      <c r="BA657" s="122"/>
      <c r="BB657" s="122"/>
      <c r="BC657" s="122"/>
    </row>
    <row r="658" spans="1:55" s="90" customFormat="1" ht="46.65" x14ac:dyDescent="0.3">
      <c r="A658" s="106" t="s">
        <v>1662</v>
      </c>
      <c r="B658" s="107" t="s">
        <v>1028</v>
      </c>
      <c r="C658" s="108" t="s">
        <v>1511</v>
      </c>
      <c r="D658" s="73">
        <v>1.50281496</v>
      </c>
      <c r="E658" s="73">
        <v>6.6882851999999993E-2</v>
      </c>
      <c r="F658" s="73">
        <v>0</v>
      </c>
      <c r="G658" s="73">
        <v>0</v>
      </c>
      <c r="H658" s="73">
        <v>0</v>
      </c>
      <c r="I658" s="73">
        <v>6.6882851999999993E-2</v>
      </c>
      <c r="J658" s="122">
        <f>VLOOKUP(C658,'[1]17'!$C$22:$N$926,8,0)</f>
        <v>2.9443259999999999E-2</v>
      </c>
      <c r="K658" s="122">
        <f>VLOOKUP(C658,'[1]17'!$C$22:$N$926,9,0)</f>
        <v>0</v>
      </c>
      <c r="L658" s="122">
        <f>VLOOKUP(C658,'[1]17'!$C$22:$N$926,10,0)</f>
        <v>0</v>
      </c>
      <c r="M658" s="122">
        <f>VLOOKUP(C658,'[1]17'!$C$22:$N$926,11,0)</f>
        <v>0</v>
      </c>
      <c r="N658" s="122">
        <f>VLOOKUP(C658,'[1]17'!$C$22:$N$926,12,0)</f>
        <v>2.9443259999999999E-2</v>
      </c>
      <c r="O658" s="122">
        <f t="shared" si="849"/>
        <v>3.7439591999999994E-2</v>
      </c>
      <c r="P658" s="122">
        <f t="shared" si="850"/>
        <v>0</v>
      </c>
      <c r="Q658" s="122">
        <f t="shared" si="851"/>
        <v>0</v>
      </c>
      <c r="R658" s="122">
        <f t="shared" si="852"/>
        <v>0</v>
      </c>
      <c r="S658" s="122">
        <f t="shared" si="853"/>
        <v>3.7439591999999994E-2</v>
      </c>
      <c r="T658" s="122"/>
      <c r="U658" s="122"/>
      <c r="V658" s="122"/>
      <c r="W658" s="122"/>
      <c r="X658" s="122"/>
      <c r="Y658" s="122"/>
      <c r="Z658" s="122"/>
      <c r="AA658" s="122"/>
      <c r="AB658" s="122"/>
      <c r="AC658" s="122"/>
      <c r="AD658" s="122">
        <v>1.3540000000000001</v>
      </c>
      <c r="AE658" s="73">
        <f t="shared" si="854"/>
        <v>0.26796497999999996</v>
      </c>
      <c r="AF658" s="73">
        <v>0.21222926999999997</v>
      </c>
      <c r="AG658" s="73"/>
      <c r="AH658" s="73"/>
      <c r="AI658" s="73">
        <v>5.5735710000000001E-2</v>
      </c>
      <c r="AJ658" s="122">
        <f>VLOOKUP(C658,'[1]17'!$C$22:$AI$926,29,0)</f>
        <v>2.453605E-2</v>
      </c>
      <c r="AK658" s="122">
        <f>VLOOKUP(C658,'[1]17'!$C$22:$AI$926,30,0)</f>
        <v>0</v>
      </c>
      <c r="AL658" s="122">
        <f>VLOOKUP(C658,'[1]17'!$C$22:$AI$926,31,0)</f>
        <v>0</v>
      </c>
      <c r="AM658" s="122">
        <f>VLOOKUP(C658,'[1]17'!$C$22:$AI$926,32,0)</f>
        <v>0</v>
      </c>
      <c r="AN658" s="122">
        <f>VLOOKUP(C658,'[1]17'!$C$22:$AI$926,33,0)</f>
        <v>2.453605E-2</v>
      </c>
      <c r="AO658" s="122">
        <f t="shared" si="855"/>
        <v>0.24342892999999996</v>
      </c>
      <c r="AP658" s="122">
        <f t="shared" si="856"/>
        <v>0.21222926999999997</v>
      </c>
      <c r="AQ658" s="122">
        <f t="shared" si="857"/>
        <v>0</v>
      </c>
      <c r="AR658" s="122">
        <f t="shared" si="858"/>
        <v>0</v>
      </c>
      <c r="AS658" s="122">
        <f t="shared" si="859"/>
        <v>3.1199660000000001E-2</v>
      </c>
      <c r="AT658" s="122"/>
      <c r="AU658" s="122"/>
      <c r="AV658" s="122"/>
      <c r="AW658" s="122"/>
      <c r="AX658" s="122"/>
      <c r="AY658" s="122"/>
      <c r="AZ658" s="122"/>
      <c r="BA658" s="122"/>
      <c r="BB658" s="122"/>
      <c r="BC658" s="122"/>
    </row>
    <row r="659" spans="1:55" s="90" customFormat="1" ht="46.65" x14ac:dyDescent="0.3">
      <c r="A659" s="106" t="s">
        <v>1662</v>
      </c>
      <c r="B659" s="107" t="s">
        <v>1029</v>
      </c>
      <c r="C659" s="108" t="s">
        <v>1512</v>
      </c>
      <c r="D659" s="73">
        <v>0.65728799999999998</v>
      </c>
      <c r="E659" s="73">
        <v>2.9252651999999994E-2</v>
      </c>
      <c r="F659" s="73">
        <v>0</v>
      </c>
      <c r="G659" s="73">
        <v>0</v>
      </c>
      <c r="H659" s="73">
        <v>0</v>
      </c>
      <c r="I659" s="73">
        <v>2.9252651999999994E-2</v>
      </c>
      <c r="J659" s="122">
        <f>VLOOKUP(C659,'[1]17'!$C$22:$N$926,8,0)</f>
        <v>1.2877643999999999E-2</v>
      </c>
      <c r="K659" s="122">
        <f>VLOOKUP(C659,'[1]17'!$C$22:$N$926,9,0)</f>
        <v>0</v>
      </c>
      <c r="L659" s="122">
        <f>VLOOKUP(C659,'[1]17'!$C$22:$N$926,10,0)</f>
        <v>0</v>
      </c>
      <c r="M659" s="122">
        <f>VLOOKUP(C659,'[1]17'!$C$22:$N$926,11,0)</f>
        <v>0</v>
      </c>
      <c r="N659" s="122">
        <f>VLOOKUP(C659,'[1]17'!$C$22:$N$926,12,0)</f>
        <v>1.2877643999999999E-2</v>
      </c>
      <c r="O659" s="122">
        <f t="shared" si="849"/>
        <v>1.6375007999999996E-2</v>
      </c>
      <c r="P659" s="122">
        <f t="shared" si="850"/>
        <v>0</v>
      </c>
      <c r="Q659" s="122">
        <f t="shared" si="851"/>
        <v>0</v>
      </c>
      <c r="R659" s="122">
        <f t="shared" si="852"/>
        <v>0</v>
      </c>
      <c r="S659" s="122">
        <f t="shared" si="853"/>
        <v>1.6375007999999996E-2</v>
      </c>
      <c r="T659" s="122"/>
      <c r="U659" s="122"/>
      <c r="V659" s="122"/>
      <c r="W659" s="122"/>
      <c r="X659" s="122"/>
      <c r="Y659" s="122"/>
      <c r="Z659" s="122"/>
      <c r="AA659" s="122"/>
      <c r="AB659" s="122"/>
      <c r="AC659" s="122"/>
      <c r="AD659" s="122">
        <v>0.54774</v>
      </c>
      <c r="AE659" s="73">
        <f t="shared" si="854"/>
        <v>0.11728557000000001</v>
      </c>
      <c r="AF659" s="73">
        <v>9.2908360000000009E-2</v>
      </c>
      <c r="AG659" s="73"/>
      <c r="AH659" s="73"/>
      <c r="AI659" s="73">
        <v>2.4377209999999996E-2</v>
      </c>
      <c r="AJ659" s="122">
        <f>VLOOKUP(C659,'[1]17'!$C$22:$AI$926,29,0)</f>
        <v>1.073137E-2</v>
      </c>
      <c r="AK659" s="122">
        <f>VLOOKUP(C659,'[1]17'!$C$22:$AI$926,30,0)</f>
        <v>0</v>
      </c>
      <c r="AL659" s="122">
        <f>VLOOKUP(C659,'[1]17'!$C$22:$AI$926,31,0)</f>
        <v>0</v>
      </c>
      <c r="AM659" s="122">
        <f>VLOOKUP(C659,'[1]17'!$C$22:$AI$926,32,0)</f>
        <v>0</v>
      </c>
      <c r="AN659" s="122">
        <f>VLOOKUP(C659,'[1]17'!$C$22:$AI$926,33,0)</f>
        <v>1.0731369999999999E-2</v>
      </c>
      <c r="AO659" s="122">
        <f t="shared" si="855"/>
        <v>0.1065542</v>
      </c>
      <c r="AP659" s="122">
        <f t="shared" si="856"/>
        <v>9.2908360000000009E-2</v>
      </c>
      <c r="AQ659" s="122">
        <f t="shared" si="857"/>
        <v>0</v>
      </c>
      <c r="AR659" s="122">
        <f t="shared" si="858"/>
        <v>0</v>
      </c>
      <c r="AS659" s="122">
        <f t="shared" si="859"/>
        <v>1.3645839999999998E-2</v>
      </c>
      <c r="AT659" s="122"/>
      <c r="AU659" s="122"/>
      <c r="AV659" s="122"/>
      <c r="AW659" s="122"/>
      <c r="AX659" s="122"/>
      <c r="AY659" s="122"/>
      <c r="AZ659" s="122"/>
      <c r="BA659" s="122"/>
      <c r="BB659" s="122"/>
      <c r="BC659" s="122"/>
    </row>
    <row r="660" spans="1:55" s="90" customFormat="1" ht="30.05" x14ac:dyDescent="0.3">
      <c r="A660" s="103"/>
      <c r="B660" s="110" t="s">
        <v>81</v>
      </c>
      <c r="C660" s="105"/>
      <c r="D660" s="133">
        <f t="shared" ref="D660:BC660" si="860">SUM(D661:D669)</f>
        <v>30.680090399999997</v>
      </c>
      <c r="E660" s="133">
        <f t="shared" si="860"/>
        <v>7.7985764480000004</v>
      </c>
      <c r="F660" s="133">
        <f t="shared" si="860"/>
        <v>0.75322012999999999</v>
      </c>
      <c r="G660" s="133">
        <f t="shared" si="860"/>
        <v>5.7173360099999995</v>
      </c>
      <c r="H660" s="133">
        <f t="shared" si="860"/>
        <v>0</v>
      </c>
      <c r="I660" s="133">
        <f t="shared" si="860"/>
        <v>1.3280203080000001</v>
      </c>
      <c r="J660" s="133">
        <f t="shared" si="860"/>
        <v>1.8524364279999999</v>
      </c>
      <c r="K660" s="133">
        <f t="shared" si="860"/>
        <v>8.5431869999999993E-2</v>
      </c>
      <c r="L660" s="133">
        <f t="shared" si="860"/>
        <v>1.1668025500000001</v>
      </c>
      <c r="M660" s="133">
        <f t="shared" si="860"/>
        <v>0</v>
      </c>
      <c r="N660" s="133">
        <f t="shared" si="860"/>
        <v>0.60020200800000001</v>
      </c>
      <c r="O660" s="133">
        <f t="shared" si="860"/>
        <v>5.9461400199999996</v>
      </c>
      <c r="P660" s="133">
        <f t="shared" si="860"/>
        <v>0.66778826000000002</v>
      </c>
      <c r="Q660" s="133">
        <f t="shared" si="860"/>
        <v>4.5505334599999996</v>
      </c>
      <c r="R660" s="133">
        <f t="shared" si="860"/>
        <v>0</v>
      </c>
      <c r="S660" s="133">
        <f t="shared" si="860"/>
        <v>0.72781830000000003</v>
      </c>
      <c r="T660" s="133">
        <f t="shared" si="860"/>
        <v>0</v>
      </c>
      <c r="U660" s="133">
        <f t="shared" si="860"/>
        <v>0</v>
      </c>
      <c r="V660" s="133">
        <f t="shared" si="860"/>
        <v>0</v>
      </c>
      <c r="W660" s="133">
        <f t="shared" si="860"/>
        <v>0</v>
      </c>
      <c r="X660" s="133">
        <f t="shared" si="860"/>
        <v>0</v>
      </c>
      <c r="Y660" s="133">
        <f t="shared" si="860"/>
        <v>0</v>
      </c>
      <c r="Z660" s="133">
        <f t="shared" si="860"/>
        <v>0</v>
      </c>
      <c r="AA660" s="133">
        <f t="shared" si="860"/>
        <v>0</v>
      </c>
      <c r="AB660" s="133">
        <f t="shared" si="860"/>
        <v>0</v>
      </c>
      <c r="AC660" s="133">
        <f t="shared" si="860"/>
        <v>0</v>
      </c>
      <c r="AD660" s="133">
        <f t="shared" si="860"/>
        <v>31.953173200000002</v>
      </c>
      <c r="AE660" s="133">
        <f t="shared" si="860"/>
        <v>9.2459753500000001</v>
      </c>
      <c r="AF660" s="133">
        <f t="shared" si="860"/>
        <v>1.1140758100000001</v>
      </c>
      <c r="AG660" s="133">
        <f t="shared" si="860"/>
        <v>7.0252159499999998</v>
      </c>
      <c r="AH660" s="133">
        <f t="shared" si="860"/>
        <v>0</v>
      </c>
      <c r="AI660" s="133">
        <f t="shared" si="860"/>
        <v>1.1066835900000001</v>
      </c>
      <c r="AJ660" s="133">
        <f t="shared" si="860"/>
        <v>1.6687296799999998</v>
      </c>
      <c r="AK660" s="133">
        <f t="shared" si="860"/>
        <v>0.19622588999999999</v>
      </c>
      <c r="AL660" s="133">
        <f t="shared" si="860"/>
        <v>0.97233544999999988</v>
      </c>
      <c r="AM660" s="133">
        <f t="shared" si="860"/>
        <v>0</v>
      </c>
      <c r="AN660" s="133">
        <f t="shared" si="860"/>
        <v>0.50016833999999999</v>
      </c>
      <c r="AO660" s="133">
        <f t="shared" si="860"/>
        <v>7.5772456699999999</v>
      </c>
      <c r="AP660" s="133">
        <f t="shared" si="860"/>
        <v>0.91784991999999999</v>
      </c>
      <c r="AQ660" s="133">
        <f t="shared" si="860"/>
        <v>6.0528805000000006</v>
      </c>
      <c r="AR660" s="133">
        <f t="shared" si="860"/>
        <v>0</v>
      </c>
      <c r="AS660" s="133">
        <f t="shared" si="860"/>
        <v>0.60651524999999995</v>
      </c>
      <c r="AT660" s="133">
        <f t="shared" si="860"/>
        <v>0</v>
      </c>
      <c r="AU660" s="133">
        <f t="shared" si="860"/>
        <v>0</v>
      </c>
      <c r="AV660" s="133">
        <f t="shared" si="860"/>
        <v>0</v>
      </c>
      <c r="AW660" s="133">
        <f t="shared" si="860"/>
        <v>0</v>
      </c>
      <c r="AX660" s="133">
        <f t="shared" si="860"/>
        <v>0</v>
      </c>
      <c r="AY660" s="133">
        <f t="shared" si="860"/>
        <v>0</v>
      </c>
      <c r="AZ660" s="133">
        <f t="shared" si="860"/>
        <v>0</v>
      </c>
      <c r="BA660" s="133">
        <f t="shared" si="860"/>
        <v>0</v>
      </c>
      <c r="BB660" s="133">
        <f t="shared" si="860"/>
        <v>0</v>
      </c>
      <c r="BC660" s="133">
        <f t="shared" si="860"/>
        <v>0</v>
      </c>
    </row>
    <row r="661" spans="1:55" s="90" customFormat="1" ht="46.65" x14ac:dyDescent="0.3">
      <c r="A661" s="106" t="s">
        <v>1662</v>
      </c>
      <c r="B661" s="107" t="s">
        <v>1828</v>
      </c>
      <c r="C661" s="108" t="s">
        <v>1513</v>
      </c>
      <c r="D661" s="73">
        <v>2.8707648000000003</v>
      </c>
      <c r="E661" s="73">
        <v>0.12776353199999999</v>
      </c>
      <c r="F661" s="73">
        <v>0</v>
      </c>
      <c r="G661" s="73">
        <v>0</v>
      </c>
      <c r="H661" s="73">
        <v>0</v>
      </c>
      <c r="I661" s="73">
        <v>0.12776353199999999</v>
      </c>
      <c r="J661" s="122">
        <f>VLOOKUP(C661,'[1]17'!$C$22:$N$926,8,0)</f>
        <v>5.6244240000000001E-2</v>
      </c>
      <c r="K661" s="122">
        <f>VLOOKUP(C661,'[1]17'!$C$22:$N$926,9,0)</f>
        <v>0</v>
      </c>
      <c r="L661" s="122">
        <f>VLOOKUP(C661,'[1]17'!$C$22:$N$926,10,0)</f>
        <v>0</v>
      </c>
      <c r="M661" s="122">
        <f>VLOOKUP(C661,'[1]17'!$C$22:$N$926,11,0)</f>
        <v>0</v>
      </c>
      <c r="N661" s="122">
        <f>VLOOKUP(C661,'[1]17'!$C$22:$N$926,12,0)</f>
        <v>5.6244239999999987E-2</v>
      </c>
      <c r="O661" s="122">
        <f t="shared" ref="O661:O669" si="861">E661-J661</f>
        <v>7.1519291999999984E-2</v>
      </c>
      <c r="P661" s="122">
        <f t="shared" ref="P661:P669" si="862">F661-K661</f>
        <v>0</v>
      </c>
      <c r="Q661" s="122">
        <f t="shared" ref="Q661:Q669" si="863">G661-L661</f>
        <v>0</v>
      </c>
      <c r="R661" s="122">
        <f t="shared" ref="R661:R669" si="864">H661-M661</f>
        <v>0</v>
      </c>
      <c r="S661" s="122">
        <f t="shared" ref="S661:S669" si="865">I661-N661</f>
        <v>7.1519291999999998E-2</v>
      </c>
      <c r="T661" s="122"/>
      <c r="U661" s="122"/>
      <c r="V661" s="122"/>
      <c r="W661" s="122"/>
      <c r="X661" s="122"/>
      <c r="Y661" s="122"/>
      <c r="Z661" s="122"/>
      <c r="AA661" s="122"/>
      <c r="AB661" s="122"/>
      <c r="AC661" s="122"/>
      <c r="AD661" s="122">
        <v>2.6315344000000005</v>
      </c>
      <c r="AE661" s="73">
        <f t="shared" ref="AE661:AE669" si="866">AF661+AG661+AH661+AI661</f>
        <v>0.10646960999999999</v>
      </c>
      <c r="AF661" s="73"/>
      <c r="AG661" s="73"/>
      <c r="AH661" s="73"/>
      <c r="AI661" s="73">
        <v>0.10646960999999999</v>
      </c>
      <c r="AJ661" s="122">
        <f>VLOOKUP(C661,'[1]17'!$C$22:$AI$926,29,0)</f>
        <v>4.6870199999999994E-2</v>
      </c>
      <c r="AK661" s="122">
        <f>VLOOKUP(C661,'[1]17'!$C$22:$AI$926,30,0)</f>
        <v>0</v>
      </c>
      <c r="AL661" s="122">
        <f>VLOOKUP(C661,'[1]17'!$C$22:$AI$926,31,0)</f>
        <v>0</v>
      </c>
      <c r="AM661" s="122">
        <f>VLOOKUP(C661,'[1]17'!$C$22:$AI$926,32,0)</f>
        <v>0</v>
      </c>
      <c r="AN661" s="122">
        <f>VLOOKUP(C661,'[1]17'!$C$22:$AI$926,33,0)</f>
        <v>4.6870199999999994E-2</v>
      </c>
      <c r="AO661" s="122">
        <f t="shared" ref="AO661:AO669" si="867">AE661-AJ661</f>
        <v>5.9599409999999998E-2</v>
      </c>
      <c r="AP661" s="122">
        <f t="shared" ref="AP661:AP669" si="868">AF661-AK661</f>
        <v>0</v>
      </c>
      <c r="AQ661" s="122">
        <f t="shared" ref="AQ661:AQ669" si="869">AG661-AL661</f>
        <v>0</v>
      </c>
      <c r="AR661" s="122">
        <f t="shared" ref="AR661:AR669" si="870">AH661-AM661</f>
        <v>0</v>
      </c>
      <c r="AS661" s="122">
        <f t="shared" ref="AS661:AS669" si="871">AI661-AN661</f>
        <v>5.9599409999999998E-2</v>
      </c>
      <c r="AT661" s="122"/>
      <c r="AU661" s="122"/>
      <c r="AV661" s="122"/>
      <c r="AW661" s="122"/>
      <c r="AX661" s="122"/>
      <c r="AY661" s="122"/>
      <c r="AZ661" s="122"/>
      <c r="BA661" s="122"/>
      <c r="BB661" s="122"/>
      <c r="BC661" s="122"/>
    </row>
    <row r="662" spans="1:55" s="90" customFormat="1" ht="77.7" x14ac:dyDescent="0.3">
      <c r="A662" s="106" t="s">
        <v>1662</v>
      </c>
      <c r="B662" s="107" t="s">
        <v>1829</v>
      </c>
      <c r="C662" s="108" t="s">
        <v>1514</v>
      </c>
      <c r="D662" s="73">
        <v>1.465668</v>
      </c>
      <c r="E662" s="73">
        <v>1.1946334900000002</v>
      </c>
      <c r="F662" s="73">
        <v>0</v>
      </c>
      <c r="G662" s="73">
        <v>1.1668025500000001</v>
      </c>
      <c r="H662" s="73">
        <v>0</v>
      </c>
      <c r="I662" s="73">
        <v>2.7830939999999998E-2</v>
      </c>
      <c r="J662" s="122">
        <f>VLOOKUP(C662,'[1]17'!$C$22:$N$926,8,0)</f>
        <v>1.19463349</v>
      </c>
      <c r="K662" s="122">
        <f>VLOOKUP(C662,'[1]17'!$C$22:$N$926,9,0)</f>
        <v>0</v>
      </c>
      <c r="L662" s="122">
        <f>VLOOKUP(C662,'[1]17'!$C$22:$N$926,10,0)</f>
        <v>1.1668025500000001</v>
      </c>
      <c r="M662" s="122">
        <f>VLOOKUP(C662,'[1]17'!$C$22:$N$926,11,0)</f>
        <v>0</v>
      </c>
      <c r="N662" s="122">
        <f>VLOOKUP(C662,'[1]17'!$C$22:$N$926,12,0)</f>
        <v>2.7830939999999998E-2</v>
      </c>
      <c r="O662" s="122">
        <f t="shared" si="861"/>
        <v>0</v>
      </c>
      <c r="P662" s="122">
        <f t="shared" si="862"/>
        <v>0</v>
      </c>
      <c r="Q662" s="122">
        <f t="shared" si="863"/>
        <v>0</v>
      </c>
      <c r="R662" s="122">
        <f t="shared" si="864"/>
        <v>0</v>
      </c>
      <c r="S662" s="122">
        <f t="shared" si="865"/>
        <v>0</v>
      </c>
      <c r="T662" s="122"/>
      <c r="U662" s="122"/>
      <c r="V662" s="122"/>
      <c r="W662" s="122"/>
      <c r="X662" s="122"/>
      <c r="Y662" s="122"/>
      <c r="Z662" s="122"/>
      <c r="AA662" s="122"/>
      <c r="AB662" s="122"/>
      <c r="AC662" s="122"/>
      <c r="AD662" s="122">
        <v>1.22139</v>
      </c>
      <c r="AE662" s="73">
        <f t="shared" si="866"/>
        <v>0.99552789999999991</v>
      </c>
      <c r="AF662" s="73"/>
      <c r="AG662" s="73">
        <v>0.97233544999999988</v>
      </c>
      <c r="AH662" s="73"/>
      <c r="AI662" s="73">
        <v>2.319245E-2</v>
      </c>
      <c r="AJ662" s="122">
        <f>VLOOKUP(C662,'[1]17'!$C$22:$AI$926,29,0)</f>
        <v>0.99552789999999991</v>
      </c>
      <c r="AK662" s="122">
        <f>VLOOKUP(C662,'[1]17'!$C$22:$AI$926,30,0)</f>
        <v>0</v>
      </c>
      <c r="AL662" s="122">
        <f>VLOOKUP(C662,'[1]17'!$C$22:$AI$926,31,0)</f>
        <v>0.97233544999999988</v>
      </c>
      <c r="AM662" s="122">
        <f>VLOOKUP(C662,'[1]17'!$C$22:$AI$926,32,0)</f>
        <v>0</v>
      </c>
      <c r="AN662" s="122">
        <f>VLOOKUP(C662,'[1]17'!$C$22:$AI$926,33,0)</f>
        <v>2.319245E-2</v>
      </c>
      <c r="AO662" s="122">
        <f t="shared" si="867"/>
        <v>0</v>
      </c>
      <c r="AP662" s="122">
        <f t="shared" si="868"/>
        <v>0</v>
      </c>
      <c r="AQ662" s="122">
        <f t="shared" si="869"/>
        <v>0</v>
      </c>
      <c r="AR662" s="122">
        <f t="shared" si="870"/>
        <v>0</v>
      </c>
      <c r="AS662" s="122">
        <f t="shared" si="871"/>
        <v>0</v>
      </c>
      <c r="AT662" s="122"/>
      <c r="AU662" s="122"/>
      <c r="AV662" s="122"/>
      <c r="AW662" s="122"/>
      <c r="AX662" s="122"/>
      <c r="AY662" s="122"/>
      <c r="AZ662" s="122"/>
      <c r="BA662" s="122"/>
      <c r="BB662" s="122"/>
      <c r="BC662" s="122"/>
    </row>
    <row r="663" spans="1:55" s="90" customFormat="1" ht="46.65" x14ac:dyDescent="0.3">
      <c r="A663" s="106" t="s">
        <v>1662</v>
      </c>
      <c r="B663" s="107" t="s">
        <v>1830</v>
      </c>
      <c r="C663" s="108" t="s">
        <v>1515</v>
      </c>
      <c r="D663" s="73">
        <v>6.0012720000000011</v>
      </c>
      <c r="E663" s="73">
        <v>0.26708691600000001</v>
      </c>
      <c r="F663" s="73">
        <v>0</v>
      </c>
      <c r="G663" s="73">
        <v>0</v>
      </c>
      <c r="H663" s="73">
        <v>0</v>
      </c>
      <c r="I663" s="73">
        <v>0.26708691600000001</v>
      </c>
      <c r="J663" s="122">
        <f>VLOOKUP(C663,'[1]17'!$C$22:$N$926,8,0)</f>
        <v>0.117577368</v>
      </c>
      <c r="K663" s="122">
        <f>VLOOKUP(C663,'[1]17'!$C$22:$N$926,9,0)</f>
        <v>0</v>
      </c>
      <c r="L663" s="122">
        <f>VLOOKUP(C663,'[1]17'!$C$22:$N$926,10,0)</f>
        <v>0</v>
      </c>
      <c r="M663" s="122">
        <f>VLOOKUP(C663,'[1]17'!$C$22:$N$926,11,0)</f>
        <v>0</v>
      </c>
      <c r="N663" s="122">
        <f>VLOOKUP(C663,'[1]17'!$C$22:$N$926,12,0)</f>
        <v>0.117577368</v>
      </c>
      <c r="O663" s="122">
        <f t="shared" si="861"/>
        <v>0.14950954799999999</v>
      </c>
      <c r="P663" s="122">
        <f t="shared" si="862"/>
        <v>0</v>
      </c>
      <c r="Q663" s="122">
        <f t="shared" si="863"/>
        <v>0</v>
      </c>
      <c r="R663" s="122">
        <f t="shared" si="864"/>
        <v>0</v>
      </c>
      <c r="S663" s="122">
        <f t="shared" si="865"/>
        <v>0.14950954799999999</v>
      </c>
      <c r="T663" s="122"/>
      <c r="U663" s="122"/>
      <c r="V663" s="122"/>
      <c r="W663" s="122"/>
      <c r="X663" s="122"/>
      <c r="Y663" s="122"/>
      <c r="Z663" s="122"/>
      <c r="AA663" s="122"/>
      <c r="AB663" s="122"/>
      <c r="AC663" s="122"/>
      <c r="AD663" s="122">
        <v>9.8293899999999983</v>
      </c>
      <c r="AE663" s="73">
        <f t="shared" si="866"/>
        <v>0.22257243000000002</v>
      </c>
      <c r="AF663" s="73"/>
      <c r="AG663" s="73"/>
      <c r="AH663" s="73"/>
      <c r="AI663" s="73">
        <v>0.22257243000000002</v>
      </c>
      <c r="AJ663" s="122">
        <f>VLOOKUP(C663,'[1]17'!$C$22:$AI$926,29,0)</f>
        <v>9.7981139999999994E-2</v>
      </c>
      <c r="AK663" s="122">
        <f>VLOOKUP(C663,'[1]17'!$C$22:$AI$926,30,0)</f>
        <v>0</v>
      </c>
      <c r="AL663" s="122">
        <f>VLOOKUP(C663,'[1]17'!$C$22:$AI$926,31,0)</f>
        <v>0</v>
      </c>
      <c r="AM663" s="122">
        <f>VLOOKUP(C663,'[1]17'!$C$22:$AI$926,32,0)</f>
        <v>0</v>
      </c>
      <c r="AN663" s="122">
        <f>VLOOKUP(C663,'[1]17'!$C$22:$AI$926,33,0)</f>
        <v>9.7981140000000008E-2</v>
      </c>
      <c r="AO663" s="122">
        <f t="shared" si="867"/>
        <v>0.12459129000000002</v>
      </c>
      <c r="AP663" s="122">
        <f t="shared" si="868"/>
        <v>0</v>
      </c>
      <c r="AQ663" s="122">
        <f t="shared" si="869"/>
        <v>0</v>
      </c>
      <c r="AR663" s="122">
        <f t="shared" si="870"/>
        <v>0</v>
      </c>
      <c r="AS663" s="122">
        <f t="shared" si="871"/>
        <v>0.12459129000000001</v>
      </c>
      <c r="AT663" s="122"/>
      <c r="AU663" s="122"/>
      <c r="AV663" s="122"/>
      <c r="AW663" s="122"/>
      <c r="AX663" s="122"/>
      <c r="AY663" s="122"/>
      <c r="AZ663" s="122"/>
      <c r="BA663" s="122"/>
      <c r="BB663" s="122"/>
      <c r="BC663" s="122"/>
    </row>
    <row r="664" spans="1:55" s="90" customFormat="1" ht="46.65" x14ac:dyDescent="0.3">
      <c r="A664" s="106" t="s">
        <v>1662</v>
      </c>
      <c r="B664" s="107" t="s">
        <v>1831</v>
      </c>
      <c r="C664" s="108" t="s">
        <v>1516</v>
      </c>
      <c r="D664" s="73">
        <v>0.98210399999999987</v>
      </c>
      <c r="E664" s="73">
        <v>4.3708595999999995E-2</v>
      </c>
      <c r="F664" s="73">
        <v>0</v>
      </c>
      <c r="G664" s="73">
        <v>0</v>
      </c>
      <c r="H664" s="73">
        <v>0</v>
      </c>
      <c r="I664" s="73">
        <v>4.3708595999999995E-2</v>
      </c>
      <c r="J664" s="122">
        <f>VLOOKUP(C664,'[1]17'!$C$22:$N$926,8,0)</f>
        <v>1.9241447999999998E-2</v>
      </c>
      <c r="K664" s="122">
        <f>VLOOKUP(C664,'[1]17'!$C$22:$N$926,9,0)</f>
        <v>0</v>
      </c>
      <c r="L664" s="122">
        <f>VLOOKUP(C664,'[1]17'!$C$22:$N$926,10,0)</f>
        <v>0</v>
      </c>
      <c r="M664" s="122">
        <f>VLOOKUP(C664,'[1]17'!$C$22:$N$926,11,0)</f>
        <v>0</v>
      </c>
      <c r="N664" s="122">
        <f>VLOOKUP(C664,'[1]17'!$C$22:$N$926,12,0)</f>
        <v>1.9241447999999998E-2</v>
      </c>
      <c r="O664" s="122">
        <f t="shared" si="861"/>
        <v>2.4467147999999998E-2</v>
      </c>
      <c r="P664" s="122">
        <f t="shared" si="862"/>
        <v>0</v>
      </c>
      <c r="Q664" s="122">
        <f t="shared" si="863"/>
        <v>0</v>
      </c>
      <c r="R664" s="122">
        <f t="shared" si="864"/>
        <v>0</v>
      </c>
      <c r="S664" s="122">
        <f t="shared" si="865"/>
        <v>2.4467147999999998E-2</v>
      </c>
      <c r="T664" s="122"/>
      <c r="U664" s="122"/>
      <c r="V664" s="122"/>
      <c r="W664" s="122"/>
      <c r="X664" s="122"/>
      <c r="Y664" s="122"/>
      <c r="Z664" s="122"/>
      <c r="AA664" s="122"/>
      <c r="AB664" s="122"/>
      <c r="AC664" s="122"/>
      <c r="AD664" s="122">
        <v>0.9002619999999999</v>
      </c>
      <c r="AE664" s="73">
        <f t="shared" si="866"/>
        <v>3.6423829999999997E-2</v>
      </c>
      <c r="AF664" s="73"/>
      <c r="AG664" s="73"/>
      <c r="AH664" s="73"/>
      <c r="AI664" s="73">
        <v>3.6423829999999997E-2</v>
      </c>
      <c r="AJ664" s="122">
        <f>VLOOKUP(C664,'[1]17'!$C$22:$AI$926,29,0)</f>
        <v>1.603454E-2</v>
      </c>
      <c r="AK664" s="122">
        <f>VLOOKUP(C664,'[1]17'!$C$22:$AI$926,30,0)</f>
        <v>0</v>
      </c>
      <c r="AL664" s="122">
        <f>VLOOKUP(C664,'[1]17'!$C$22:$AI$926,31,0)</f>
        <v>0</v>
      </c>
      <c r="AM664" s="122">
        <f>VLOOKUP(C664,'[1]17'!$C$22:$AI$926,32,0)</f>
        <v>0</v>
      </c>
      <c r="AN664" s="122">
        <f>VLOOKUP(C664,'[1]17'!$C$22:$AI$926,33,0)</f>
        <v>1.603454E-2</v>
      </c>
      <c r="AO664" s="122">
        <f t="shared" si="867"/>
        <v>2.0389289999999997E-2</v>
      </c>
      <c r="AP664" s="122">
        <f t="shared" si="868"/>
        <v>0</v>
      </c>
      <c r="AQ664" s="122">
        <f t="shared" si="869"/>
        <v>0</v>
      </c>
      <c r="AR664" s="122">
        <f t="shared" si="870"/>
        <v>0</v>
      </c>
      <c r="AS664" s="122">
        <f t="shared" si="871"/>
        <v>2.0389289999999997E-2</v>
      </c>
      <c r="AT664" s="122"/>
      <c r="AU664" s="122"/>
      <c r="AV664" s="122"/>
      <c r="AW664" s="122"/>
      <c r="AX664" s="122"/>
      <c r="AY664" s="122"/>
      <c r="AZ664" s="122"/>
      <c r="BA664" s="122"/>
      <c r="BB664" s="122"/>
      <c r="BC664" s="122"/>
    </row>
    <row r="665" spans="1:55" s="90" customFormat="1" ht="62.2" x14ac:dyDescent="0.3">
      <c r="A665" s="106" t="s">
        <v>1662</v>
      </c>
      <c r="B665" s="107" t="s">
        <v>1832</v>
      </c>
      <c r="C665" s="108" t="s">
        <v>1517</v>
      </c>
      <c r="D665" s="73">
        <v>4.515936</v>
      </c>
      <c r="E665" s="73">
        <v>0.35102116400000005</v>
      </c>
      <c r="F665" s="73">
        <v>0.15003920000000001</v>
      </c>
      <c r="G665" s="73">
        <v>0</v>
      </c>
      <c r="H665" s="73">
        <v>0</v>
      </c>
      <c r="I665" s="73">
        <v>0.20098196400000001</v>
      </c>
      <c r="J665" s="122">
        <f>VLOOKUP(C665,'[1]17'!$C$22:$N$926,8,0)</f>
        <v>8.8476540000000006E-2</v>
      </c>
      <c r="K665" s="122">
        <f>VLOOKUP(C665,'[1]17'!$C$22:$N$926,9,0)</f>
        <v>0</v>
      </c>
      <c r="L665" s="122">
        <f>VLOOKUP(C665,'[1]17'!$C$22:$N$926,10,0)</f>
        <v>0</v>
      </c>
      <c r="M665" s="122">
        <f>VLOOKUP(C665,'[1]17'!$C$22:$N$926,11,0)</f>
        <v>0</v>
      </c>
      <c r="N665" s="122">
        <f>VLOOKUP(C665,'[1]17'!$C$22:$N$926,12,0)</f>
        <v>8.8476540000000006E-2</v>
      </c>
      <c r="O665" s="122">
        <f t="shared" si="861"/>
        <v>0.26254462400000006</v>
      </c>
      <c r="P665" s="122">
        <f t="shared" si="862"/>
        <v>0.15003920000000001</v>
      </c>
      <c r="Q665" s="122">
        <f t="shared" si="863"/>
        <v>0</v>
      </c>
      <c r="R665" s="122">
        <f t="shared" si="864"/>
        <v>0</v>
      </c>
      <c r="S665" s="122">
        <f t="shared" si="865"/>
        <v>0.11250542400000001</v>
      </c>
      <c r="T665" s="122"/>
      <c r="U665" s="122"/>
      <c r="V665" s="122"/>
      <c r="W665" s="122"/>
      <c r="X665" s="122"/>
      <c r="Y665" s="122"/>
      <c r="Z665" s="122"/>
      <c r="AA665" s="122"/>
      <c r="AB665" s="122"/>
      <c r="AC665" s="122"/>
      <c r="AD665" s="122">
        <v>3.7632800000000004</v>
      </c>
      <c r="AE665" s="73">
        <f t="shared" si="866"/>
        <v>0.29251764000000002</v>
      </c>
      <c r="AF665" s="73">
        <v>0.12503267000000001</v>
      </c>
      <c r="AG665" s="73"/>
      <c r="AH665" s="73"/>
      <c r="AI665" s="73">
        <v>0.16748497000000001</v>
      </c>
      <c r="AJ665" s="122">
        <f>VLOOKUP(C665,'[1]17'!$C$22:$AI$926,29,0)</f>
        <v>0.19876311999999999</v>
      </c>
      <c r="AK665" s="122">
        <f>VLOOKUP(C665,'[1]17'!$C$22:$AI$926,30,0)</f>
        <v>0.12503266999999998</v>
      </c>
      <c r="AL665" s="122">
        <f>VLOOKUP(C665,'[1]17'!$C$22:$AI$926,31,0)</f>
        <v>0</v>
      </c>
      <c r="AM665" s="122">
        <f>VLOOKUP(C665,'[1]17'!$C$22:$AI$926,32,0)</f>
        <v>0</v>
      </c>
      <c r="AN665" s="122">
        <f>VLOOKUP(C665,'[1]17'!$C$22:$AI$926,33,0)</f>
        <v>7.3730450000000003E-2</v>
      </c>
      <c r="AO665" s="122">
        <f t="shared" si="867"/>
        <v>9.3754520000000036E-2</v>
      </c>
      <c r="AP665" s="122">
        <f t="shared" si="868"/>
        <v>0</v>
      </c>
      <c r="AQ665" s="122">
        <f t="shared" si="869"/>
        <v>0</v>
      </c>
      <c r="AR665" s="122">
        <f t="shared" si="870"/>
        <v>0</v>
      </c>
      <c r="AS665" s="122">
        <f t="shared" si="871"/>
        <v>9.3754520000000008E-2</v>
      </c>
      <c r="AT665" s="122"/>
      <c r="AU665" s="122"/>
      <c r="AV665" s="122"/>
      <c r="AW665" s="122"/>
      <c r="AX665" s="122"/>
      <c r="AY665" s="122"/>
      <c r="AZ665" s="122"/>
      <c r="BA665" s="122"/>
      <c r="BB665" s="122"/>
      <c r="BC665" s="122"/>
    </row>
    <row r="666" spans="1:55" s="90" customFormat="1" ht="46.65" x14ac:dyDescent="0.3">
      <c r="A666" s="106" t="s">
        <v>1662</v>
      </c>
      <c r="B666" s="107" t="s">
        <v>1030</v>
      </c>
      <c r="C666" s="108" t="s">
        <v>1518</v>
      </c>
      <c r="D666" s="73">
        <v>3.2496</v>
      </c>
      <c r="E666" s="73">
        <v>0.14462361600000001</v>
      </c>
      <c r="F666" s="73">
        <v>0</v>
      </c>
      <c r="G666" s="73">
        <v>0</v>
      </c>
      <c r="H666" s="73">
        <v>0</v>
      </c>
      <c r="I666" s="73">
        <v>0.14462361600000001</v>
      </c>
      <c r="J666" s="122">
        <f>VLOOKUP(C666,'[1]17'!$C$22:$N$926,8,0)</f>
        <v>6.3666395999999986E-2</v>
      </c>
      <c r="K666" s="122">
        <f>VLOOKUP(C666,'[1]17'!$C$22:$N$926,9,0)</f>
        <v>0</v>
      </c>
      <c r="L666" s="122">
        <f>VLOOKUP(C666,'[1]17'!$C$22:$N$926,10,0)</f>
        <v>0</v>
      </c>
      <c r="M666" s="122">
        <f>VLOOKUP(C666,'[1]17'!$C$22:$N$926,11,0)</f>
        <v>0</v>
      </c>
      <c r="N666" s="122">
        <f>VLOOKUP(C666,'[1]17'!$C$22:$N$926,12,0)</f>
        <v>6.3666396E-2</v>
      </c>
      <c r="O666" s="122">
        <f t="shared" si="861"/>
        <v>8.0957220000000024E-2</v>
      </c>
      <c r="P666" s="122">
        <f t="shared" si="862"/>
        <v>0</v>
      </c>
      <c r="Q666" s="122">
        <f t="shared" si="863"/>
        <v>0</v>
      </c>
      <c r="R666" s="122">
        <f t="shared" si="864"/>
        <v>0</v>
      </c>
      <c r="S666" s="122">
        <f t="shared" si="865"/>
        <v>8.095722000000001E-2</v>
      </c>
      <c r="T666" s="122"/>
      <c r="U666" s="122"/>
      <c r="V666" s="122"/>
      <c r="W666" s="122"/>
      <c r="X666" s="122"/>
      <c r="Y666" s="122"/>
      <c r="Z666" s="122"/>
      <c r="AA666" s="122"/>
      <c r="AB666" s="122"/>
      <c r="AC666" s="122"/>
      <c r="AD666" s="122">
        <v>2.9787999999999997</v>
      </c>
      <c r="AE666" s="73">
        <f t="shared" si="866"/>
        <v>0.12051968</v>
      </c>
      <c r="AF666" s="73"/>
      <c r="AG666" s="73"/>
      <c r="AH666" s="73"/>
      <c r="AI666" s="73">
        <v>0.12051968</v>
      </c>
      <c r="AJ666" s="122">
        <f>VLOOKUP(C666,'[1]17'!$C$22:$AI$926,29,0)</f>
        <v>5.3055330000000005E-2</v>
      </c>
      <c r="AK666" s="122">
        <f>VLOOKUP(C666,'[1]17'!$C$22:$AI$926,30,0)</f>
        <v>0</v>
      </c>
      <c r="AL666" s="122">
        <f>VLOOKUP(C666,'[1]17'!$C$22:$AI$926,31,0)</f>
        <v>0</v>
      </c>
      <c r="AM666" s="122">
        <f>VLOOKUP(C666,'[1]17'!$C$22:$AI$926,32,0)</f>
        <v>0</v>
      </c>
      <c r="AN666" s="122">
        <f>VLOOKUP(C666,'[1]17'!$C$22:$AI$926,33,0)</f>
        <v>5.3055329999999998E-2</v>
      </c>
      <c r="AO666" s="122">
        <f t="shared" si="867"/>
        <v>6.7464350000000006E-2</v>
      </c>
      <c r="AP666" s="122">
        <f t="shared" si="868"/>
        <v>0</v>
      </c>
      <c r="AQ666" s="122">
        <f t="shared" si="869"/>
        <v>0</v>
      </c>
      <c r="AR666" s="122">
        <f t="shared" si="870"/>
        <v>0</v>
      </c>
      <c r="AS666" s="122">
        <f t="shared" si="871"/>
        <v>6.7464350000000006E-2</v>
      </c>
      <c r="AT666" s="122"/>
      <c r="AU666" s="122"/>
      <c r="AV666" s="122"/>
      <c r="AW666" s="122"/>
      <c r="AX666" s="122"/>
      <c r="AY666" s="122"/>
      <c r="AZ666" s="122"/>
      <c r="BA666" s="122"/>
      <c r="BB666" s="122"/>
      <c r="BC666" s="122"/>
    </row>
    <row r="667" spans="1:55" s="90" customFormat="1" ht="62.2" x14ac:dyDescent="0.3">
      <c r="A667" s="106" t="s">
        <v>1662</v>
      </c>
      <c r="B667" s="107" t="s">
        <v>1833</v>
      </c>
      <c r="C667" s="108" t="s">
        <v>1519</v>
      </c>
      <c r="D667" s="73">
        <v>2.2534656000000002</v>
      </c>
      <c r="E667" s="73">
        <v>0.100290564</v>
      </c>
      <c r="F667" s="73">
        <v>0</v>
      </c>
      <c r="G667" s="73">
        <v>0</v>
      </c>
      <c r="H667" s="73">
        <v>0</v>
      </c>
      <c r="I667" s="73">
        <v>0.100290564</v>
      </c>
      <c r="J667" s="122">
        <f>VLOOKUP(C667,'[1]17'!$C$22:$N$926,8,0)</f>
        <v>4.4150039999999995E-2</v>
      </c>
      <c r="K667" s="122">
        <f>VLOOKUP(C667,'[1]17'!$C$22:$N$926,9,0)</f>
        <v>0</v>
      </c>
      <c r="L667" s="122">
        <f>VLOOKUP(C667,'[1]17'!$C$22:$N$926,10,0)</f>
        <v>0</v>
      </c>
      <c r="M667" s="122">
        <f>VLOOKUP(C667,'[1]17'!$C$22:$N$926,11,0)</f>
        <v>0</v>
      </c>
      <c r="N667" s="122">
        <f>VLOOKUP(C667,'[1]17'!$C$22:$N$926,12,0)</f>
        <v>4.4150039999999995E-2</v>
      </c>
      <c r="O667" s="122">
        <f t="shared" si="861"/>
        <v>5.6140524000000004E-2</v>
      </c>
      <c r="P667" s="122">
        <f t="shared" si="862"/>
        <v>0</v>
      </c>
      <c r="Q667" s="122">
        <f t="shared" si="863"/>
        <v>0</v>
      </c>
      <c r="R667" s="122">
        <f t="shared" si="864"/>
        <v>0</v>
      </c>
      <c r="S667" s="122">
        <f t="shared" si="865"/>
        <v>5.6140524000000004E-2</v>
      </c>
      <c r="T667" s="122"/>
      <c r="U667" s="122"/>
      <c r="V667" s="122"/>
      <c r="W667" s="122"/>
      <c r="X667" s="122"/>
      <c r="Y667" s="122"/>
      <c r="Z667" s="122"/>
      <c r="AA667" s="122"/>
      <c r="AB667" s="122"/>
      <c r="AC667" s="122"/>
      <c r="AD667" s="122">
        <v>2.0656768000000003</v>
      </c>
      <c r="AE667" s="73">
        <f t="shared" si="866"/>
        <v>1.7008367900000001</v>
      </c>
      <c r="AF667" s="73">
        <v>0.30451983000000005</v>
      </c>
      <c r="AG667" s="73">
        <v>1.3127414900000001</v>
      </c>
      <c r="AH667" s="73"/>
      <c r="AI667" s="73">
        <v>8.3575469999999999E-2</v>
      </c>
      <c r="AJ667" s="122">
        <f>VLOOKUP(C667,'[1]17'!$C$22:$AI$926,29,0)</f>
        <v>3.6791699999999997E-2</v>
      </c>
      <c r="AK667" s="122">
        <f>VLOOKUP(C667,'[1]17'!$C$22:$AI$926,30,0)</f>
        <v>0</v>
      </c>
      <c r="AL667" s="122">
        <f>VLOOKUP(C667,'[1]17'!$C$22:$AI$926,31,0)</f>
        <v>0</v>
      </c>
      <c r="AM667" s="122">
        <f>VLOOKUP(C667,'[1]17'!$C$22:$AI$926,32,0)</f>
        <v>0</v>
      </c>
      <c r="AN667" s="122">
        <f>VLOOKUP(C667,'[1]17'!$C$22:$AI$926,33,0)</f>
        <v>3.6791699999999997E-2</v>
      </c>
      <c r="AO667" s="122">
        <f t="shared" si="867"/>
        <v>1.6640450900000001</v>
      </c>
      <c r="AP667" s="122">
        <f t="shared" si="868"/>
        <v>0.30451983000000005</v>
      </c>
      <c r="AQ667" s="122">
        <f t="shared" si="869"/>
        <v>1.3127414900000001</v>
      </c>
      <c r="AR667" s="122">
        <f t="shared" si="870"/>
        <v>0</v>
      </c>
      <c r="AS667" s="122">
        <f t="shared" si="871"/>
        <v>4.6783770000000002E-2</v>
      </c>
      <c r="AT667" s="122"/>
      <c r="AU667" s="122"/>
      <c r="AV667" s="122"/>
      <c r="AW667" s="122"/>
      <c r="AX667" s="122"/>
      <c r="AY667" s="122"/>
      <c r="AZ667" s="122"/>
      <c r="BA667" s="122"/>
      <c r="BB667" s="122"/>
      <c r="BC667" s="122"/>
    </row>
    <row r="668" spans="1:55" s="90" customFormat="1" ht="62.2" x14ac:dyDescent="0.3">
      <c r="A668" s="106" t="s">
        <v>1662</v>
      </c>
      <c r="B668" s="107" t="s">
        <v>1031</v>
      </c>
      <c r="C668" s="108" t="s">
        <v>1520</v>
      </c>
      <c r="D668" s="73">
        <v>3.9723744000000001</v>
      </c>
      <c r="E668" s="73">
        <v>0.30661850599999996</v>
      </c>
      <c r="F668" s="73">
        <v>0.12982774999999999</v>
      </c>
      <c r="G668" s="73">
        <v>0</v>
      </c>
      <c r="H668" s="73">
        <v>0</v>
      </c>
      <c r="I668" s="73">
        <v>0.17679075599999997</v>
      </c>
      <c r="J668" s="122">
        <f>VLOOKUP(C668,'[1]17'!$C$22:$N$926,8,0)</f>
        <v>0.163258926</v>
      </c>
      <c r="K668" s="122">
        <f>VLOOKUP(C668,'[1]17'!$C$22:$N$926,9,0)</f>
        <v>8.5431869999999993E-2</v>
      </c>
      <c r="L668" s="122">
        <f>VLOOKUP(C668,'[1]17'!$C$22:$N$926,10,0)</f>
        <v>0</v>
      </c>
      <c r="M668" s="122">
        <f>VLOOKUP(C668,'[1]17'!$C$22:$N$926,11,0)</f>
        <v>0</v>
      </c>
      <c r="N668" s="122">
        <f>VLOOKUP(C668,'[1]17'!$C$22:$N$926,12,0)</f>
        <v>7.7827056000000006E-2</v>
      </c>
      <c r="O668" s="122">
        <f t="shared" si="861"/>
        <v>0.14335957999999996</v>
      </c>
      <c r="P668" s="122">
        <f t="shared" si="862"/>
        <v>4.4395879999999999E-2</v>
      </c>
      <c r="Q668" s="122">
        <f t="shared" si="863"/>
        <v>0</v>
      </c>
      <c r="R668" s="122">
        <f t="shared" si="864"/>
        <v>0</v>
      </c>
      <c r="S668" s="122">
        <f t="shared" si="865"/>
        <v>9.896369999999996E-2</v>
      </c>
      <c r="T668" s="122"/>
      <c r="U668" s="122"/>
      <c r="V668" s="122"/>
      <c r="W668" s="122"/>
      <c r="X668" s="122"/>
      <c r="Y668" s="122"/>
      <c r="Z668" s="122"/>
      <c r="AA668" s="122"/>
      <c r="AB668" s="122"/>
      <c r="AC668" s="122"/>
      <c r="AD668" s="122">
        <v>3.6413432000000006</v>
      </c>
      <c r="AE668" s="73">
        <f t="shared" si="866"/>
        <v>0.43738797000000001</v>
      </c>
      <c r="AF668" s="73">
        <v>0.29006234000000003</v>
      </c>
      <c r="AG668" s="73"/>
      <c r="AH668" s="73"/>
      <c r="AI668" s="73">
        <v>0.14732562999999999</v>
      </c>
      <c r="AJ668" s="122">
        <f>VLOOKUP(C668,'[1]17'!$C$22:$AI$926,29,0)</f>
        <v>0.13604910000000001</v>
      </c>
      <c r="AK668" s="122">
        <f>VLOOKUP(C668,'[1]17'!$C$22:$AI$926,30,0)</f>
        <v>7.1193220000000002E-2</v>
      </c>
      <c r="AL668" s="122">
        <f>VLOOKUP(C668,'[1]17'!$C$22:$AI$926,31,0)</f>
        <v>0</v>
      </c>
      <c r="AM668" s="122">
        <f>VLOOKUP(C668,'[1]17'!$C$22:$AI$926,32,0)</f>
        <v>0</v>
      </c>
      <c r="AN668" s="122">
        <f>VLOOKUP(C668,'[1]17'!$C$22:$AI$926,33,0)</f>
        <v>6.4855880000000005E-2</v>
      </c>
      <c r="AO668" s="122">
        <f t="shared" si="867"/>
        <v>0.30133887000000004</v>
      </c>
      <c r="AP668" s="122">
        <f t="shared" si="868"/>
        <v>0.21886912000000003</v>
      </c>
      <c r="AQ668" s="122">
        <f t="shared" si="869"/>
        <v>0</v>
      </c>
      <c r="AR668" s="122">
        <f t="shared" si="870"/>
        <v>0</v>
      </c>
      <c r="AS668" s="122">
        <f t="shared" si="871"/>
        <v>8.2469749999999981E-2</v>
      </c>
      <c r="AT668" s="122"/>
      <c r="AU668" s="122"/>
      <c r="AV668" s="122"/>
      <c r="AW668" s="122"/>
      <c r="AX668" s="122"/>
      <c r="AY668" s="122"/>
      <c r="AZ668" s="122"/>
      <c r="BA668" s="122"/>
      <c r="BB668" s="122"/>
      <c r="BC668" s="122"/>
    </row>
    <row r="669" spans="1:55" s="90" customFormat="1" ht="62.2" x14ac:dyDescent="0.3">
      <c r="A669" s="106" t="s">
        <v>1662</v>
      </c>
      <c r="B669" s="107" t="s">
        <v>1032</v>
      </c>
      <c r="C669" s="108" t="s">
        <v>1521</v>
      </c>
      <c r="D669" s="73">
        <v>5.3689055999999997</v>
      </c>
      <c r="E669" s="73">
        <v>5.2628300640000001</v>
      </c>
      <c r="F669" s="73">
        <v>0.47335317999999998</v>
      </c>
      <c r="G669" s="73">
        <v>4.5505334599999996</v>
      </c>
      <c r="H669" s="73">
        <v>0</v>
      </c>
      <c r="I669" s="73">
        <v>0.23894342400000002</v>
      </c>
      <c r="J669" s="122">
        <f>VLOOKUP(C669,'[1]17'!$C$22:$N$926,8,0)</f>
        <v>0.10518798</v>
      </c>
      <c r="K669" s="122">
        <f>VLOOKUP(C669,'[1]17'!$C$22:$N$926,9,0)</f>
        <v>0</v>
      </c>
      <c r="L669" s="122">
        <f>VLOOKUP(C669,'[1]17'!$C$22:$N$926,10,0)</f>
        <v>0</v>
      </c>
      <c r="M669" s="122">
        <f>VLOOKUP(C669,'[1]17'!$C$22:$N$926,11,0)</f>
        <v>0</v>
      </c>
      <c r="N669" s="122">
        <f>VLOOKUP(C669,'[1]17'!$C$22:$N$926,12,0)</f>
        <v>0.10518798</v>
      </c>
      <c r="O669" s="122">
        <f t="shared" si="861"/>
        <v>5.1576420839999999</v>
      </c>
      <c r="P669" s="122">
        <f t="shared" si="862"/>
        <v>0.47335317999999998</v>
      </c>
      <c r="Q669" s="122">
        <f t="shared" si="863"/>
        <v>4.5505334599999996</v>
      </c>
      <c r="R669" s="122">
        <f t="shared" si="864"/>
        <v>0</v>
      </c>
      <c r="S669" s="122">
        <f t="shared" si="865"/>
        <v>0.133755444</v>
      </c>
      <c r="T669" s="122"/>
      <c r="U669" s="122"/>
      <c r="V669" s="122"/>
      <c r="W669" s="122"/>
      <c r="X669" s="122"/>
      <c r="Y669" s="122"/>
      <c r="Z669" s="122"/>
      <c r="AA669" s="122"/>
      <c r="AB669" s="122"/>
      <c r="AC669" s="122"/>
      <c r="AD669" s="122">
        <v>4.9214967999999999</v>
      </c>
      <c r="AE669" s="73">
        <f t="shared" si="866"/>
        <v>5.3337194999999999</v>
      </c>
      <c r="AF669" s="73">
        <v>0.39446096999999991</v>
      </c>
      <c r="AG669" s="73">
        <v>4.74013901</v>
      </c>
      <c r="AH669" s="73"/>
      <c r="AI669" s="73">
        <v>0.19911952000000002</v>
      </c>
      <c r="AJ669" s="122">
        <f>VLOOKUP(C669,'[1]17'!$C$22:$AI$926,29,0)</f>
        <v>8.7656650000000003E-2</v>
      </c>
      <c r="AK669" s="122">
        <f>VLOOKUP(C669,'[1]17'!$C$22:$AI$926,30,0)</f>
        <v>0</v>
      </c>
      <c r="AL669" s="122">
        <f>VLOOKUP(C669,'[1]17'!$C$22:$AI$926,31,0)</f>
        <v>0</v>
      </c>
      <c r="AM669" s="122">
        <f>VLOOKUP(C669,'[1]17'!$C$22:$AI$926,32,0)</f>
        <v>0</v>
      </c>
      <c r="AN669" s="122">
        <f>VLOOKUP(C669,'[1]17'!$C$22:$AI$926,33,0)</f>
        <v>8.7656650000000003E-2</v>
      </c>
      <c r="AO669" s="122">
        <f t="shared" si="867"/>
        <v>5.2460628499999995</v>
      </c>
      <c r="AP669" s="122">
        <f t="shared" si="868"/>
        <v>0.39446096999999991</v>
      </c>
      <c r="AQ669" s="122">
        <f t="shared" si="869"/>
        <v>4.74013901</v>
      </c>
      <c r="AR669" s="122">
        <f t="shared" si="870"/>
        <v>0</v>
      </c>
      <c r="AS669" s="122">
        <f t="shared" si="871"/>
        <v>0.11146287000000002</v>
      </c>
      <c r="AT669" s="122"/>
      <c r="AU669" s="122"/>
      <c r="AV669" s="122"/>
      <c r="AW669" s="122"/>
      <c r="AX669" s="122"/>
      <c r="AY669" s="122"/>
      <c r="AZ669" s="122"/>
      <c r="BA669" s="122"/>
      <c r="BB669" s="122"/>
      <c r="BC669" s="122"/>
    </row>
    <row r="670" spans="1:55" s="90" customFormat="1" ht="30.05" x14ac:dyDescent="0.3">
      <c r="A670" s="103"/>
      <c r="B670" s="110" t="s">
        <v>76</v>
      </c>
      <c r="C670" s="105"/>
      <c r="D670" s="133">
        <f t="shared" ref="D670:BC670" si="872">SUM(D671:D690)</f>
        <v>65.824191840000012</v>
      </c>
      <c r="E670" s="133">
        <f t="shared" si="872"/>
        <v>27.482606199999999</v>
      </c>
      <c r="F670" s="133">
        <f t="shared" si="872"/>
        <v>3.7141157800000002</v>
      </c>
      <c r="G670" s="133">
        <f t="shared" si="872"/>
        <v>21.004189319999998</v>
      </c>
      <c r="H670" s="133">
        <f t="shared" si="872"/>
        <v>0</v>
      </c>
      <c r="I670" s="133">
        <f t="shared" si="872"/>
        <v>2.7643011000000004</v>
      </c>
      <c r="J670" s="133">
        <f t="shared" si="872"/>
        <v>4.7788761420000005</v>
      </c>
      <c r="K670" s="133">
        <f t="shared" si="872"/>
        <v>2.4481912700000001</v>
      </c>
      <c r="L670" s="133">
        <f t="shared" si="872"/>
        <v>1.0057059399999999</v>
      </c>
      <c r="M670" s="133">
        <f t="shared" si="872"/>
        <v>0</v>
      </c>
      <c r="N670" s="133">
        <f t="shared" si="872"/>
        <v>1.3249789319999996</v>
      </c>
      <c r="O670" s="133">
        <f t="shared" si="872"/>
        <v>22.703730057999998</v>
      </c>
      <c r="P670" s="133">
        <f t="shared" si="872"/>
        <v>1.2659245100000001</v>
      </c>
      <c r="Q670" s="133">
        <f t="shared" si="872"/>
        <v>19.99848338</v>
      </c>
      <c r="R670" s="133">
        <f t="shared" si="872"/>
        <v>0</v>
      </c>
      <c r="S670" s="133">
        <f t="shared" si="872"/>
        <v>1.4393221680000001</v>
      </c>
      <c r="T670" s="133">
        <f t="shared" si="872"/>
        <v>0</v>
      </c>
      <c r="U670" s="133">
        <f t="shared" si="872"/>
        <v>0</v>
      </c>
      <c r="V670" s="133">
        <f t="shared" si="872"/>
        <v>0</v>
      </c>
      <c r="W670" s="133">
        <f t="shared" si="872"/>
        <v>0</v>
      </c>
      <c r="X670" s="133">
        <f t="shared" si="872"/>
        <v>0</v>
      </c>
      <c r="Y670" s="133">
        <f t="shared" si="872"/>
        <v>0</v>
      </c>
      <c r="Z670" s="133">
        <f t="shared" si="872"/>
        <v>0</v>
      </c>
      <c r="AA670" s="133">
        <f t="shared" si="872"/>
        <v>0</v>
      </c>
      <c r="AB670" s="133">
        <f t="shared" si="872"/>
        <v>0</v>
      </c>
      <c r="AC670" s="133">
        <f t="shared" si="872"/>
        <v>0</v>
      </c>
      <c r="AD670" s="133">
        <f t="shared" si="872"/>
        <v>55.923353920000011</v>
      </c>
      <c r="AE670" s="133">
        <f t="shared" si="872"/>
        <v>25.347678760000001</v>
      </c>
      <c r="AF670" s="133">
        <f t="shared" si="872"/>
        <v>3.0755238399999962</v>
      </c>
      <c r="AG670" s="133">
        <f t="shared" si="872"/>
        <v>19.895138670000001</v>
      </c>
      <c r="AH670" s="133">
        <f t="shared" si="872"/>
        <v>0</v>
      </c>
      <c r="AI670" s="133">
        <f t="shared" si="872"/>
        <v>2.3770162500000009</v>
      </c>
      <c r="AJ670" s="133">
        <f t="shared" si="872"/>
        <v>3.2616881100000006</v>
      </c>
      <c r="AK670" s="133">
        <f t="shared" si="872"/>
        <v>2.1575389999999999</v>
      </c>
      <c r="AL670" s="133">
        <f t="shared" si="872"/>
        <v>0</v>
      </c>
      <c r="AM670" s="133">
        <f t="shared" si="872"/>
        <v>0</v>
      </c>
      <c r="AN670" s="133">
        <f t="shared" si="872"/>
        <v>1.1041491100000007</v>
      </c>
      <c r="AO670" s="133">
        <f t="shared" si="872"/>
        <v>22.085990649999996</v>
      </c>
      <c r="AP670" s="133">
        <f t="shared" si="872"/>
        <v>0.91798483999999636</v>
      </c>
      <c r="AQ670" s="133">
        <f t="shared" si="872"/>
        <v>19.895138670000001</v>
      </c>
      <c r="AR670" s="133">
        <f t="shared" si="872"/>
        <v>0</v>
      </c>
      <c r="AS670" s="133">
        <f t="shared" si="872"/>
        <v>1.2728671399999998</v>
      </c>
      <c r="AT670" s="133">
        <f t="shared" si="872"/>
        <v>0</v>
      </c>
      <c r="AU670" s="133">
        <f t="shared" si="872"/>
        <v>0</v>
      </c>
      <c r="AV670" s="133">
        <f t="shared" si="872"/>
        <v>0</v>
      </c>
      <c r="AW670" s="133">
        <f t="shared" si="872"/>
        <v>0</v>
      </c>
      <c r="AX670" s="133">
        <f t="shared" si="872"/>
        <v>0</v>
      </c>
      <c r="AY670" s="133">
        <f t="shared" si="872"/>
        <v>0</v>
      </c>
      <c r="AZ670" s="133">
        <f t="shared" si="872"/>
        <v>0</v>
      </c>
      <c r="BA670" s="133">
        <f t="shared" si="872"/>
        <v>0</v>
      </c>
      <c r="BB670" s="133">
        <f t="shared" si="872"/>
        <v>0</v>
      </c>
      <c r="BC670" s="133">
        <f t="shared" si="872"/>
        <v>0</v>
      </c>
    </row>
    <row r="671" spans="1:55" s="90" customFormat="1" ht="46.65" x14ac:dyDescent="0.3">
      <c r="A671" s="106" t="s">
        <v>1662</v>
      </c>
      <c r="B671" s="107" t="s">
        <v>135</v>
      </c>
      <c r="C671" s="108" t="s">
        <v>136</v>
      </c>
      <c r="D671" s="73">
        <v>0.42</v>
      </c>
      <c r="E671" s="73">
        <v>1.8692135999999998E-2</v>
      </c>
      <c r="F671" s="73">
        <v>0</v>
      </c>
      <c r="G671" s="73">
        <v>0</v>
      </c>
      <c r="H671" s="73">
        <v>0</v>
      </c>
      <c r="I671" s="73">
        <v>1.8692135999999998E-2</v>
      </c>
      <c r="J671" s="122">
        <f>VLOOKUP(C671,'[1]17'!$C$22:$N$926,8,0)</f>
        <v>8.2287000000000003E-3</v>
      </c>
      <c r="K671" s="122">
        <f>VLOOKUP(C671,'[1]17'!$C$22:$N$926,9,0)</f>
        <v>0</v>
      </c>
      <c r="L671" s="122">
        <f>VLOOKUP(C671,'[1]17'!$C$22:$N$926,10,0)</f>
        <v>0</v>
      </c>
      <c r="M671" s="122">
        <f>VLOOKUP(C671,'[1]17'!$C$22:$N$926,11,0)</f>
        <v>0</v>
      </c>
      <c r="N671" s="122">
        <f>VLOOKUP(C671,'[1]17'!$C$22:$N$926,12,0)</f>
        <v>8.2287000000000003E-3</v>
      </c>
      <c r="O671" s="122">
        <f t="shared" ref="O671:O690" si="873">E671-J671</f>
        <v>1.0463435999999998E-2</v>
      </c>
      <c r="P671" s="122">
        <f t="shared" ref="P671:P690" si="874">F671-K671</f>
        <v>0</v>
      </c>
      <c r="Q671" s="122">
        <f t="shared" ref="Q671:Q690" si="875">G671-L671</f>
        <v>0</v>
      </c>
      <c r="R671" s="122">
        <f t="shared" ref="R671:R690" si="876">H671-M671</f>
        <v>0</v>
      </c>
      <c r="S671" s="122">
        <f t="shared" ref="S671:S690" si="877">I671-N671</f>
        <v>1.0463435999999998E-2</v>
      </c>
      <c r="T671" s="122"/>
      <c r="U671" s="122"/>
      <c r="V671" s="122"/>
      <c r="W671" s="122"/>
      <c r="X671" s="122"/>
      <c r="Y671" s="122"/>
      <c r="Z671" s="122"/>
      <c r="AA671" s="122"/>
      <c r="AB671" s="122"/>
      <c r="AC671" s="122"/>
      <c r="AD671" s="122">
        <v>0.38500000000000001</v>
      </c>
      <c r="AE671" s="73">
        <f t="shared" ref="AE671:AE690" si="878">AF671+AG671+AH671+AI671</f>
        <v>1.557678E-2</v>
      </c>
      <c r="AF671" s="73"/>
      <c r="AG671" s="73"/>
      <c r="AH671" s="73"/>
      <c r="AI671" s="73">
        <v>1.557678E-2</v>
      </c>
      <c r="AJ671" s="122">
        <f>VLOOKUP(C671,'[1]17'!$C$22:$AI$926,29,0)</f>
        <v>6.8572499999999996E-3</v>
      </c>
      <c r="AK671" s="122">
        <f>VLOOKUP(C671,'[1]17'!$C$22:$AI$926,30,0)</f>
        <v>0</v>
      </c>
      <c r="AL671" s="122">
        <f>VLOOKUP(C671,'[1]17'!$C$22:$AI$926,31,0)</f>
        <v>0</v>
      </c>
      <c r="AM671" s="122">
        <f>VLOOKUP(C671,'[1]17'!$C$22:$AI$926,32,0)</f>
        <v>0</v>
      </c>
      <c r="AN671" s="122">
        <f>VLOOKUP(C671,'[1]17'!$C$22:$AI$926,33,0)</f>
        <v>6.8572500000000005E-3</v>
      </c>
      <c r="AO671" s="122">
        <f t="shared" ref="AO671:AO690" si="879">AE671-AJ671</f>
        <v>8.7195299999999996E-3</v>
      </c>
      <c r="AP671" s="122">
        <f t="shared" ref="AP671:AP690" si="880">AF671-AK671</f>
        <v>0</v>
      </c>
      <c r="AQ671" s="122">
        <f t="shared" ref="AQ671:AQ690" si="881">AG671-AL671</f>
        <v>0</v>
      </c>
      <c r="AR671" s="122">
        <f t="shared" ref="AR671:AR690" si="882">AH671-AM671</f>
        <v>0</v>
      </c>
      <c r="AS671" s="122">
        <f t="shared" ref="AS671:AS690" si="883">AI671-AN671</f>
        <v>8.7195299999999996E-3</v>
      </c>
      <c r="AT671" s="122"/>
      <c r="AU671" s="122"/>
      <c r="AV671" s="122"/>
      <c r="AW671" s="122"/>
      <c r="AX671" s="122"/>
      <c r="AY671" s="122"/>
      <c r="AZ671" s="122"/>
      <c r="BA671" s="122"/>
      <c r="BB671" s="122"/>
      <c r="BC671" s="122"/>
    </row>
    <row r="672" spans="1:55" s="90" customFormat="1" ht="46.65" x14ac:dyDescent="0.3">
      <c r="A672" s="106" t="s">
        <v>1662</v>
      </c>
      <c r="B672" s="107" t="s">
        <v>1834</v>
      </c>
      <c r="C672" s="108" t="s">
        <v>1522</v>
      </c>
      <c r="D672" s="73">
        <v>3.4850760000000007</v>
      </c>
      <c r="E672" s="73">
        <v>0.198108652</v>
      </c>
      <c r="F672" s="73">
        <v>4.3005160000000001E-2</v>
      </c>
      <c r="G672" s="73">
        <v>0</v>
      </c>
      <c r="H672" s="73">
        <v>0</v>
      </c>
      <c r="I672" s="73">
        <v>0.15510349199999998</v>
      </c>
      <c r="J672" s="122">
        <f>VLOOKUP(C672,'[1]17'!$C$22:$N$926,8,0)</f>
        <v>0.11128504000000002</v>
      </c>
      <c r="K672" s="122">
        <f>VLOOKUP(C672,'[1]17'!$C$22:$N$926,9,0)</f>
        <v>4.3005160000000001E-2</v>
      </c>
      <c r="L672" s="122">
        <f>VLOOKUP(C672,'[1]17'!$C$22:$N$926,10,0)</f>
        <v>0</v>
      </c>
      <c r="M672" s="122">
        <f>VLOOKUP(C672,'[1]17'!$C$22:$N$926,11,0)</f>
        <v>0</v>
      </c>
      <c r="N672" s="122">
        <f>VLOOKUP(C672,'[1]17'!$C$22:$N$926,12,0)</f>
        <v>6.8279880000000001E-2</v>
      </c>
      <c r="O672" s="122">
        <f t="shared" si="873"/>
        <v>8.6823611999999981E-2</v>
      </c>
      <c r="P672" s="122">
        <f t="shared" si="874"/>
        <v>0</v>
      </c>
      <c r="Q672" s="122">
        <f t="shared" si="875"/>
        <v>0</v>
      </c>
      <c r="R672" s="122">
        <f t="shared" si="876"/>
        <v>0</v>
      </c>
      <c r="S672" s="122">
        <f t="shared" si="877"/>
        <v>8.6823611999999981E-2</v>
      </c>
      <c r="T672" s="122"/>
      <c r="U672" s="122"/>
      <c r="V672" s="122"/>
      <c r="W672" s="122"/>
      <c r="X672" s="122"/>
      <c r="Y672" s="122"/>
      <c r="Z672" s="122"/>
      <c r="AA672" s="122"/>
      <c r="AB672" s="122"/>
      <c r="AC672" s="122"/>
      <c r="AD672" s="122">
        <v>3.1536599999999999</v>
      </c>
      <c r="AE672" s="73">
        <f t="shared" si="878"/>
        <v>0.16509054000000001</v>
      </c>
      <c r="AF672" s="73">
        <v>3.5837630000000009E-2</v>
      </c>
      <c r="AG672" s="73"/>
      <c r="AH672" s="73"/>
      <c r="AI672" s="73">
        <v>0.12925291</v>
      </c>
      <c r="AJ672" s="122">
        <f>VLOOKUP(C672,'[1]17'!$C$22:$AI$926,29,0)</f>
        <v>9.2737529999999999E-2</v>
      </c>
      <c r="AK672" s="122">
        <f>VLOOKUP(C672,'[1]17'!$C$22:$AI$926,30,0)</f>
        <v>3.5837629999999995E-2</v>
      </c>
      <c r="AL672" s="122">
        <f>VLOOKUP(C672,'[1]17'!$C$22:$AI$926,31,0)</f>
        <v>0</v>
      </c>
      <c r="AM672" s="122">
        <f>VLOOKUP(C672,'[1]17'!$C$22:$AI$926,32,0)</f>
        <v>0</v>
      </c>
      <c r="AN672" s="122">
        <f>VLOOKUP(C672,'[1]17'!$C$22:$AI$926,33,0)</f>
        <v>5.6899900000000003E-2</v>
      </c>
      <c r="AO672" s="122">
        <f t="shared" si="879"/>
        <v>7.2353010000000009E-2</v>
      </c>
      <c r="AP672" s="122">
        <f t="shared" si="880"/>
        <v>0</v>
      </c>
      <c r="AQ672" s="122">
        <f t="shared" si="881"/>
        <v>0</v>
      </c>
      <c r="AR672" s="122">
        <f t="shared" si="882"/>
        <v>0</v>
      </c>
      <c r="AS672" s="122">
        <f t="shared" si="883"/>
        <v>7.2353009999999995E-2</v>
      </c>
      <c r="AT672" s="122"/>
      <c r="AU672" s="122"/>
      <c r="AV672" s="122"/>
      <c r="AW672" s="122"/>
      <c r="AX672" s="122"/>
      <c r="AY672" s="122"/>
      <c r="AZ672" s="122"/>
      <c r="BA672" s="122"/>
      <c r="BB672" s="122"/>
      <c r="BC672" s="122"/>
    </row>
    <row r="673" spans="1:55" s="90" customFormat="1" ht="46.65" x14ac:dyDescent="0.3">
      <c r="A673" s="106" t="s">
        <v>1662</v>
      </c>
      <c r="B673" s="107" t="s">
        <v>658</v>
      </c>
      <c r="C673" s="108" t="s">
        <v>708</v>
      </c>
      <c r="D673" s="73">
        <v>0.42613200000000018</v>
      </c>
      <c r="E673" s="73">
        <v>0.83128664799999996</v>
      </c>
      <c r="F673" s="73">
        <v>0.3312233</v>
      </c>
      <c r="G673" s="73">
        <v>0.46479302</v>
      </c>
      <c r="H673" s="73">
        <v>0</v>
      </c>
      <c r="I673" s="73">
        <v>3.5270327999999997E-2</v>
      </c>
      <c r="J673" s="122">
        <f>VLOOKUP(C673,'[1]17'!$C$22:$N$926,8,0)</f>
        <v>0.36649362800000007</v>
      </c>
      <c r="K673" s="122">
        <f>VLOOKUP(C673,'[1]17'!$C$22:$N$926,9,0)</f>
        <v>0.3312233</v>
      </c>
      <c r="L673" s="122">
        <f>VLOOKUP(C673,'[1]17'!$C$22:$N$926,10,0)</f>
        <v>0</v>
      </c>
      <c r="M673" s="122">
        <f>VLOOKUP(C673,'[1]17'!$C$22:$N$926,11,0)</f>
        <v>0</v>
      </c>
      <c r="N673" s="122">
        <f>VLOOKUP(C673,'[1]17'!$C$22:$N$926,12,0)</f>
        <v>3.5270327999999997E-2</v>
      </c>
      <c r="O673" s="122">
        <f t="shared" si="873"/>
        <v>0.46479301999999989</v>
      </c>
      <c r="P673" s="122">
        <f t="shared" si="874"/>
        <v>0</v>
      </c>
      <c r="Q673" s="122">
        <f t="shared" si="875"/>
        <v>0.46479302</v>
      </c>
      <c r="R673" s="122">
        <f t="shared" si="876"/>
        <v>0</v>
      </c>
      <c r="S673" s="122">
        <f t="shared" si="877"/>
        <v>0</v>
      </c>
      <c r="T673" s="122"/>
      <c r="U673" s="122"/>
      <c r="V673" s="122"/>
      <c r="W673" s="122"/>
      <c r="X673" s="122"/>
      <c r="Y673" s="122"/>
      <c r="Z673" s="122"/>
      <c r="AA673" s="122"/>
      <c r="AB673" s="122"/>
      <c r="AC673" s="122"/>
      <c r="AD673" s="122">
        <v>0</v>
      </c>
      <c r="AE673" s="73">
        <f t="shared" si="878"/>
        <v>2.9391939999999998E-2</v>
      </c>
      <c r="AF673" s="73"/>
      <c r="AG673" s="73"/>
      <c r="AH673" s="73"/>
      <c r="AI673" s="73">
        <v>2.9391939999999998E-2</v>
      </c>
      <c r="AJ673" s="122">
        <f>VLOOKUP(C673,'[1]17'!$C$22:$AI$926,29,0)</f>
        <v>2.9391940000000411E-2</v>
      </c>
      <c r="AK673" s="122">
        <f>VLOOKUP(C673,'[1]17'!$C$22:$AI$926,30,0)</f>
        <v>0</v>
      </c>
      <c r="AL673" s="122">
        <f>VLOOKUP(C673,'[1]17'!$C$22:$AI$926,31,0)</f>
        <v>0</v>
      </c>
      <c r="AM673" s="122">
        <f>VLOOKUP(C673,'[1]17'!$C$22:$AI$926,32,0)</f>
        <v>0</v>
      </c>
      <c r="AN673" s="122">
        <f>VLOOKUP(C673,'[1]17'!$C$22:$AI$926,33,0)</f>
        <v>2.9391939999999998E-2</v>
      </c>
      <c r="AO673" s="122">
        <f t="shared" si="879"/>
        <v>-4.1286418728248009E-16</v>
      </c>
      <c r="AP673" s="122">
        <f t="shared" si="880"/>
        <v>0</v>
      </c>
      <c r="AQ673" s="122">
        <f t="shared" si="881"/>
        <v>0</v>
      </c>
      <c r="AR673" s="122">
        <f t="shared" si="882"/>
        <v>0</v>
      </c>
      <c r="AS673" s="122">
        <f t="shared" si="883"/>
        <v>0</v>
      </c>
      <c r="AT673" s="122"/>
      <c r="AU673" s="122"/>
      <c r="AV673" s="122"/>
      <c r="AW673" s="122"/>
      <c r="AX673" s="122"/>
      <c r="AY673" s="122"/>
      <c r="AZ673" s="122"/>
      <c r="BA673" s="122"/>
      <c r="BB673" s="122"/>
      <c r="BC673" s="122"/>
    </row>
    <row r="674" spans="1:55" s="90" customFormat="1" ht="46.65" x14ac:dyDescent="0.3">
      <c r="A674" s="106" t="s">
        <v>1662</v>
      </c>
      <c r="B674" s="107" t="s">
        <v>137</v>
      </c>
      <c r="C674" s="108" t="s">
        <v>545</v>
      </c>
      <c r="D674" s="73">
        <v>8.5434182399999994</v>
      </c>
      <c r="E674" s="73">
        <v>0.38022530400000004</v>
      </c>
      <c r="F674" s="73">
        <v>0</v>
      </c>
      <c r="G674" s="73">
        <v>0</v>
      </c>
      <c r="H674" s="73">
        <v>0</v>
      </c>
      <c r="I674" s="73">
        <v>0.38022530400000004</v>
      </c>
      <c r="J674" s="122">
        <f>VLOOKUP(C674,'[1]17'!$C$22:$N$926,8,0)</f>
        <v>0.16738328399999997</v>
      </c>
      <c r="K674" s="122">
        <f>VLOOKUP(C674,'[1]17'!$C$22:$N$926,9,0)</f>
        <v>0</v>
      </c>
      <c r="L674" s="122">
        <f>VLOOKUP(C674,'[1]17'!$C$22:$N$926,10,0)</f>
        <v>0</v>
      </c>
      <c r="M674" s="122">
        <f>VLOOKUP(C674,'[1]17'!$C$22:$N$926,11,0)</f>
        <v>0</v>
      </c>
      <c r="N674" s="122">
        <f>VLOOKUP(C674,'[1]17'!$C$22:$N$926,12,0)</f>
        <v>0.16738328399999999</v>
      </c>
      <c r="O674" s="122">
        <f t="shared" si="873"/>
        <v>0.21284202000000008</v>
      </c>
      <c r="P674" s="122">
        <f t="shared" si="874"/>
        <v>0</v>
      </c>
      <c r="Q674" s="122">
        <f t="shared" si="875"/>
        <v>0</v>
      </c>
      <c r="R674" s="122">
        <f t="shared" si="876"/>
        <v>0</v>
      </c>
      <c r="S674" s="122">
        <f t="shared" si="877"/>
        <v>0.21284202000000005</v>
      </c>
      <c r="T674" s="122"/>
      <c r="U674" s="122"/>
      <c r="V674" s="122"/>
      <c r="W674" s="122"/>
      <c r="X674" s="122"/>
      <c r="Y674" s="122"/>
      <c r="Z674" s="122"/>
      <c r="AA674" s="122"/>
      <c r="AB674" s="122"/>
      <c r="AC674" s="122"/>
      <c r="AD674" s="122">
        <v>7.8314667200000008</v>
      </c>
      <c r="AE674" s="73">
        <f t="shared" si="878"/>
        <v>0.31685442000000003</v>
      </c>
      <c r="AF674" s="73"/>
      <c r="AG674" s="73"/>
      <c r="AH674" s="73"/>
      <c r="AI674" s="73">
        <v>0.31685442000000003</v>
      </c>
      <c r="AJ674" s="122">
        <f>VLOOKUP(C674,'[1]17'!$C$22:$AI$926,29,0)</f>
        <v>0.13948607000000002</v>
      </c>
      <c r="AK674" s="122">
        <f>VLOOKUP(C674,'[1]17'!$C$22:$AI$926,30,0)</f>
        <v>0</v>
      </c>
      <c r="AL674" s="122">
        <f>VLOOKUP(C674,'[1]17'!$C$22:$AI$926,31,0)</f>
        <v>0</v>
      </c>
      <c r="AM674" s="122">
        <f>VLOOKUP(C674,'[1]17'!$C$22:$AI$926,32,0)</f>
        <v>0</v>
      </c>
      <c r="AN674" s="122">
        <f>VLOOKUP(C674,'[1]17'!$C$22:$AI$926,33,0)</f>
        <v>0.13948606999999999</v>
      </c>
      <c r="AO674" s="122">
        <f t="shared" si="879"/>
        <v>0.17736835000000001</v>
      </c>
      <c r="AP674" s="122">
        <f t="shared" si="880"/>
        <v>0</v>
      </c>
      <c r="AQ674" s="122">
        <f t="shared" si="881"/>
        <v>0</v>
      </c>
      <c r="AR674" s="122">
        <f t="shared" si="882"/>
        <v>0</v>
      </c>
      <c r="AS674" s="122">
        <f t="shared" si="883"/>
        <v>0.17736835000000004</v>
      </c>
      <c r="AT674" s="122"/>
      <c r="AU674" s="122"/>
      <c r="AV674" s="122"/>
      <c r="AW674" s="122"/>
      <c r="AX674" s="122"/>
      <c r="AY674" s="122"/>
      <c r="AZ674" s="122"/>
      <c r="BA674" s="122"/>
      <c r="BB674" s="122"/>
      <c r="BC674" s="122"/>
    </row>
    <row r="675" spans="1:55" s="90" customFormat="1" ht="46.65" x14ac:dyDescent="0.3">
      <c r="A675" s="106" t="s">
        <v>1662</v>
      </c>
      <c r="B675" s="107" t="s">
        <v>462</v>
      </c>
      <c r="C675" s="108" t="s">
        <v>496</v>
      </c>
      <c r="D675" s="73">
        <v>4.1158800000000015</v>
      </c>
      <c r="E675" s="73">
        <v>0.18317742000000001</v>
      </c>
      <c r="F675" s="73">
        <v>0</v>
      </c>
      <c r="G675" s="73">
        <v>0</v>
      </c>
      <c r="H675" s="73">
        <v>0</v>
      </c>
      <c r="I675" s="73">
        <v>0.18317742000000001</v>
      </c>
      <c r="J675" s="122">
        <f>VLOOKUP(C675,'[1]17'!$C$22:$N$926,8,0)</f>
        <v>8.0638595999999979E-2</v>
      </c>
      <c r="K675" s="122">
        <f>VLOOKUP(C675,'[1]17'!$C$22:$N$926,9,0)</f>
        <v>0</v>
      </c>
      <c r="L675" s="122">
        <f>VLOOKUP(C675,'[1]17'!$C$22:$N$926,10,0)</f>
        <v>0</v>
      </c>
      <c r="M675" s="122">
        <f>VLOOKUP(C675,'[1]17'!$C$22:$N$926,11,0)</f>
        <v>0</v>
      </c>
      <c r="N675" s="122">
        <f>VLOOKUP(C675,'[1]17'!$C$22:$N$926,12,0)</f>
        <v>8.0638595999999979E-2</v>
      </c>
      <c r="O675" s="122">
        <f t="shared" si="873"/>
        <v>0.10253882400000003</v>
      </c>
      <c r="P675" s="122">
        <f t="shared" si="874"/>
        <v>0</v>
      </c>
      <c r="Q675" s="122">
        <f t="shared" si="875"/>
        <v>0</v>
      </c>
      <c r="R675" s="122">
        <f t="shared" si="876"/>
        <v>0</v>
      </c>
      <c r="S675" s="122">
        <f t="shared" si="877"/>
        <v>0.10253882400000003</v>
      </c>
      <c r="T675" s="122"/>
      <c r="U675" s="122"/>
      <c r="V675" s="122"/>
      <c r="W675" s="122"/>
      <c r="X675" s="122"/>
      <c r="Y675" s="122"/>
      <c r="Z675" s="122"/>
      <c r="AA675" s="122"/>
      <c r="AB675" s="122"/>
      <c r="AC675" s="122"/>
      <c r="AD675" s="122">
        <v>3.7728900000000016</v>
      </c>
      <c r="AE675" s="73">
        <f t="shared" si="878"/>
        <v>0.15264785</v>
      </c>
      <c r="AF675" s="73"/>
      <c r="AG675" s="73"/>
      <c r="AH675" s="73"/>
      <c r="AI675" s="73">
        <v>0.15264785</v>
      </c>
      <c r="AJ675" s="122">
        <f>VLOOKUP(C675,'[1]17'!$C$22:$AI$926,29,0)</f>
        <v>6.7198830000000001E-2</v>
      </c>
      <c r="AK675" s="122">
        <f>VLOOKUP(C675,'[1]17'!$C$22:$AI$926,30,0)</f>
        <v>0</v>
      </c>
      <c r="AL675" s="122">
        <f>VLOOKUP(C675,'[1]17'!$C$22:$AI$926,31,0)</f>
        <v>0</v>
      </c>
      <c r="AM675" s="122">
        <f>VLOOKUP(C675,'[1]17'!$C$22:$AI$926,32,0)</f>
        <v>0</v>
      </c>
      <c r="AN675" s="122">
        <f>VLOOKUP(C675,'[1]17'!$C$22:$AI$926,33,0)</f>
        <v>6.7198829999999987E-2</v>
      </c>
      <c r="AO675" s="122">
        <f t="shared" si="879"/>
        <v>8.5449020000000001E-2</v>
      </c>
      <c r="AP675" s="122">
        <f t="shared" si="880"/>
        <v>0</v>
      </c>
      <c r="AQ675" s="122">
        <f t="shared" si="881"/>
        <v>0</v>
      </c>
      <c r="AR675" s="122">
        <f t="shared" si="882"/>
        <v>0</v>
      </c>
      <c r="AS675" s="122">
        <f t="shared" si="883"/>
        <v>8.5449020000000014E-2</v>
      </c>
      <c r="AT675" s="122"/>
      <c r="AU675" s="122"/>
      <c r="AV675" s="122"/>
      <c r="AW675" s="122"/>
      <c r="AX675" s="122"/>
      <c r="AY675" s="122"/>
      <c r="AZ675" s="122"/>
      <c r="BA675" s="122"/>
      <c r="BB675" s="122"/>
      <c r="BC675" s="122"/>
    </row>
    <row r="676" spans="1:55" s="90" customFormat="1" ht="62.2" x14ac:dyDescent="0.3">
      <c r="A676" s="106" t="s">
        <v>1662</v>
      </c>
      <c r="B676" s="107" t="s">
        <v>1033</v>
      </c>
      <c r="C676" s="108" t="s">
        <v>1523</v>
      </c>
      <c r="D676" s="73">
        <v>2.34552</v>
      </c>
      <c r="E676" s="73">
        <v>0</v>
      </c>
      <c r="F676" s="73">
        <v>0</v>
      </c>
      <c r="G676" s="73">
        <v>0</v>
      </c>
      <c r="H676" s="73">
        <v>0</v>
      </c>
      <c r="I676" s="73">
        <v>0</v>
      </c>
      <c r="J676" s="122">
        <f>VLOOKUP(C676,'[1]17'!$C$22:$N$926,8,0)</f>
        <v>0</v>
      </c>
      <c r="K676" s="122">
        <f>VLOOKUP(C676,'[1]17'!$C$22:$N$926,9,0)</f>
        <v>0</v>
      </c>
      <c r="L676" s="122">
        <f>VLOOKUP(C676,'[1]17'!$C$22:$N$926,10,0)</f>
        <v>0</v>
      </c>
      <c r="M676" s="122">
        <f>VLOOKUP(C676,'[1]17'!$C$22:$N$926,11,0)</f>
        <v>0</v>
      </c>
      <c r="N676" s="122">
        <f>VLOOKUP(C676,'[1]17'!$C$22:$N$926,12,0)</f>
        <v>0</v>
      </c>
      <c r="O676" s="122">
        <f t="shared" si="873"/>
        <v>0</v>
      </c>
      <c r="P676" s="122">
        <f t="shared" si="874"/>
        <v>0</v>
      </c>
      <c r="Q676" s="122">
        <f t="shared" si="875"/>
        <v>0</v>
      </c>
      <c r="R676" s="122">
        <f t="shared" si="876"/>
        <v>0</v>
      </c>
      <c r="S676" s="122">
        <f t="shared" si="877"/>
        <v>0</v>
      </c>
      <c r="T676" s="122"/>
      <c r="U676" s="122"/>
      <c r="V676" s="122"/>
      <c r="W676" s="122"/>
      <c r="X676" s="122"/>
      <c r="Y676" s="122"/>
      <c r="Z676" s="122"/>
      <c r="AA676" s="122"/>
      <c r="AB676" s="122"/>
      <c r="AC676" s="122"/>
      <c r="AD676" s="122">
        <v>1.9546000000000001</v>
      </c>
      <c r="AE676" s="73">
        <f t="shared" si="878"/>
        <v>0</v>
      </c>
      <c r="AF676" s="73"/>
      <c r="AG676" s="73"/>
      <c r="AH676" s="73"/>
      <c r="AI676" s="73">
        <v>0</v>
      </c>
      <c r="AJ676" s="122">
        <f>VLOOKUP(C676,'[1]17'!$C$22:$AI$926,29,0)</f>
        <v>0</v>
      </c>
      <c r="AK676" s="122">
        <f>VLOOKUP(C676,'[1]17'!$C$22:$AI$926,30,0)</f>
        <v>0</v>
      </c>
      <c r="AL676" s="122">
        <f>VLOOKUP(C676,'[1]17'!$C$22:$AI$926,31,0)</f>
        <v>0</v>
      </c>
      <c r="AM676" s="122">
        <f>VLOOKUP(C676,'[1]17'!$C$22:$AI$926,32,0)</f>
        <v>0</v>
      </c>
      <c r="AN676" s="122">
        <f>VLOOKUP(C676,'[1]17'!$C$22:$AI$926,33,0)</f>
        <v>0</v>
      </c>
      <c r="AO676" s="122">
        <f t="shared" si="879"/>
        <v>0</v>
      </c>
      <c r="AP676" s="122">
        <f t="shared" si="880"/>
        <v>0</v>
      </c>
      <c r="AQ676" s="122">
        <f t="shared" si="881"/>
        <v>0</v>
      </c>
      <c r="AR676" s="122">
        <f t="shared" si="882"/>
        <v>0</v>
      </c>
      <c r="AS676" s="122">
        <f t="shared" si="883"/>
        <v>0</v>
      </c>
      <c r="AT676" s="122"/>
      <c r="AU676" s="122"/>
      <c r="AV676" s="122"/>
      <c r="AW676" s="122"/>
      <c r="AX676" s="122"/>
      <c r="AY676" s="122"/>
      <c r="AZ676" s="122"/>
      <c r="BA676" s="122"/>
      <c r="BB676" s="122"/>
      <c r="BC676" s="122"/>
    </row>
    <row r="677" spans="1:55" s="90" customFormat="1" ht="62.2" x14ac:dyDescent="0.3">
      <c r="A677" s="106" t="s">
        <v>1662</v>
      </c>
      <c r="B677" s="107" t="s">
        <v>1034</v>
      </c>
      <c r="C677" s="108" t="s">
        <v>1524</v>
      </c>
      <c r="D677" s="73">
        <v>1.5830759999999993</v>
      </c>
      <c r="E677" s="73">
        <v>0.9570139660000001</v>
      </c>
      <c r="F677" s="73">
        <v>0.88655911000000009</v>
      </c>
      <c r="G677" s="73">
        <v>0</v>
      </c>
      <c r="H677" s="73">
        <v>0</v>
      </c>
      <c r="I677" s="73">
        <v>7.0454855999999996E-2</v>
      </c>
      <c r="J677" s="122">
        <f>VLOOKUP(C677,'[1]17'!$C$22:$N$926,8,0)</f>
        <v>0.6537504959999999</v>
      </c>
      <c r="K677" s="122">
        <f>VLOOKUP(C677,'[1]17'!$C$22:$N$926,9,0)</f>
        <v>0.62273478000000004</v>
      </c>
      <c r="L677" s="122">
        <f>VLOOKUP(C677,'[1]17'!$C$22:$N$926,10,0)</f>
        <v>0</v>
      </c>
      <c r="M677" s="122">
        <f>VLOOKUP(C677,'[1]17'!$C$22:$N$926,11,0)</f>
        <v>0</v>
      </c>
      <c r="N677" s="122">
        <f>VLOOKUP(C677,'[1]17'!$C$22:$N$926,12,0)</f>
        <v>3.1015715999999999E-2</v>
      </c>
      <c r="O677" s="122">
        <f t="shared" si="873"/>
        <v>0.3032634700000002</v>
      </c>
      <c r="P677" s="122">
        <f t="shared" si="874"/>
        <v>0.26382433000000005</v>
      </c>
      <c r="Q677" s="122">
        <f t="shared" si="875"/>
        <v>0</v>
      </c>
      <c r="R677" s="122">
        <f t="shared" si="876"/>
        <v>0</v>
      </c>
      <c r="S677" s="122">
        <f t="shared" si="877"/>
        <v>3.9439139999999998E-2</v>
      </c>
      <c r="T677" s="122"/>
      <c r="U677" s="122"/>
      <c r="V677" s="122"/>
      <c r="W677" s="122"/>
      <c r="X677" s="122"/>
      <c r="Y677" s="122"/>
      <c r="Z677" s="122"/>
      <c r="AA677" s="122"/>
      <c r="AB677" s="122"/>
      <c r="AC677" s="122"/>
      <c r="AD677" s="122">
        <v>4.3875099999999998</v>
      </c>
      <c r="AE677" s="73">
        <f t="shared" si="878"/>
        <v>0.79751164000000008</v>
      </c>
      <c r="AF677" s="73">
        <v>0.73879926000000007</v>
      </c>
      <c r="AG677" s="73"/>
      <c r="AH677" s="73"/>
      <c r="AI677" s="73">
        <v>5.8712380000000002E-2</v>
      </c>
      <c r="AJ677" s="122">
        <f>VLOOKUP(C677,'[1]17'!$C$22:$AI$926,29,0)</f>
        <v>0.76464568999999993</v>
      </c>
      <c r="AK677" s="122">
        <f>VLOOKUP(C677,'[1]17'!$C$22:$AI$926,30,0)</f>
        <v>0.73879925999999996</v>
      </c>
      <c r="AL677" s="122">
        <f>VLOOKUP(C677,'[1]17'!$C$22:$AI$926,31,0)</f>
        <v>0</v>
      </c>
      <c r="AM677" s="122">
        <f>VLOOKUP(C677,'[1]17'!$C$22:$AI$926,32,0)</f>
        <v>0</v>
      </c>
      <c r="AN677" s="122">
        <f>VLOOKUP(C677,'[1]17'!$C$22:$AI$926,33,0)</f>
        <v>2.584643E-2</v>
      </c>
      <c r="AO677" s="122">
        <f t="shared" si="879"/>
        <v>3.2865950000000144E-2</v>
      </c>
      <c r="AP677" s="122">
        <f t="shared" si="880"/>
        <v>0</v>
      </c>
      <c r="AQ677" s="122">
        <f t="shared" si="881"/>
        <v>0</v>
      </c>
      <c r="AR677" s="122">
        <f t="shared" si="882"/>
        <v>0</v>
      </c>
      <c r="AS677" s="122">
        <f t="shared" si="883"/>
        <v>3.2865950000000005E-2</v>
      </c>
      <c r="AT677" s="122"/>
      <c r="AU677" s="122"/>
      <c r="AV677" s="122"/>
      <c r="AW677" s="122"/>
      <c r="AX677" s="122"/>
      <c r="AY677" s="122"/>
      <c r="AZ677" s="122"/>
      <c r="BA677" s="122"/>
      <c r="BB677" s="122"/>
      <c r="BC677" s="122"/>
    </row>
    <row r="678" spans="1:55" s="90" customFormat="1" ht="77.7" x14ac:dyDescent="0.3">
      <c r="A678" s="106" t="s">
        <v>1662</v>
      </c>
      <c r="B678" s="107" t="s">
        <v>243</v>
      </c>
      <c r="C678" s="108" t="s">
        <v>77</v>
      </c>
      <c r="D678" s="73">
        <v>1.2</v>
      </c>
      <c r="E678" s="73">
        <v>0.11628221999999999</v>
      </c>
      <c r="F678" s="73">
        <v>0</v>
      </c>
      <c r="G678" s="73">
        <v>0</v>
      </c>
      <c r="H678" s="73">
        <v>0</v>
      </c>
      <c r="I678" s="73">
        <v>0.11628221999999999</v>
      </c>
      <c r="J678" s="122">
        <f>VLOOKUP(C678,'[1]17'!$C$22:$N$926,8,0)</f>
        <v>5.4948564000000005E-2</v>
      </c>
      <c r="K678" s="122">
        <f>VLOOKUP(C678,'[1]17'!$C$22:$N$926,9,0)</f>
        <v>0</v>
      </c>
      <c r="L678" s="122">
        <f>VLOOKUP(C678,'[1]17'!$C$22:$N$926,10,0)</f>
        <v>0</v>
      </c>
      <c r="M678" s="122">
        <f>VLOOKUP(C678,'[1]17'!$C$22:$N$926,11,0)</f>
        <v>0</v>
      </c>
      <c r="N678" s="122">
        <f>VLOOKUP(C678,'[1]17'!$C$22:$N$926,12,0)</f>
        <v>5.4948563999999991E-2</v>
      </c>
      <c r="O678" s="122">
        <f t="shared" si="873"/>
        <v>6.1333655999999986E-2</v>
      </c>
      <c r="P678" s="122">
        <f t="shared" si="874"/>
        <v>0</v>
      </c>
      <c r="Q678" s="122">
        <f t="shared" si="875"/>
        <v>0</v>
      </c>
      <c r="R678" s="122">
        <f t="shared" si="876"/>
        <v>0</v>
      </c>
      <c r="S678" s="122">
        <f t="shared" si="877"/>
        <v>6.1333656E-2</v>
      </c>
      <c r="T678" s="122"/>
      <c r="U678" s="122"/>
      <c r="V678" s="122"/>
      <c r="W678" s="122"/>
      <c r="X678" s="122"/>
      <c r="Y678" s="122"/>
      <c r="Z678" s="122"/>
      <c r="AA678" s="122"/>
      <c r="AB678" s="122"/>
      <c r="AC678" s="122"/>
      <c r="AD678" s="122">
        <v>1.1000000000000001</v>
      </c>
      <c r="AE678" s="73">
        <f t="shared" si="878"/>
        <v>9.6901850000000567E-2</v>
      </c>
      <c r="AF678" s="73"/>
      <c r="AG678" s="73"/>
      <c r="AH678" s="73"/>
      <c r="AI678" s="73">
        <v>9.6901850000000567E-2</v>
      </c>
      <c r="AJ678" s="122">
        <f>VLOOKUP(C678,'[1]17'!$C$22:$AI$926,29,0)</f>
        <v>4.5790470000000666E-2</v>
      </c>
      <c r="AK678" s="122">
        <f>VLOOKUP(C678,'[1]17'!$C$22:$AI$926,30,0)</f>
        <v>0</v>
      </c>
      <c r="AL678" s="122">
        <f>VLOOKUP(C678,'[1]17'!$C$22:$AI$926,31,0)</f>
        <v>0</v>
      </c>
      <c r="AM678" s="122">
        <f>VLOOKUP(C678,'[1]17'!$C$22:$AI$926,32,0)</f>
        <v>0</v>
      </c>
      <c r="AN678" s="122">
        <f>VLOOKUP(C678,'[1]17'!$C$22:$AI$926,33,0)</f>
        <v>4.5790470000000666E-2</v>
      </c>
      <c r="AO678" s="122">
        <f t="shared" si="879"/>
        <v>5.1111379999999901E-2</v>
      </c>
      <c r="AP678" s="122">
        <f t="shared" si="880"/>
        <v>0</v>
      </c>
      <c r="AQ678" s="122">
        <f t="shared" si="881"/>
        <v>0</v>
      </c>
      <c r="AR678" s="122">
        <f t="shared" si="882"/>
        <v>0</v>
      </c>
      <c r="AS678" s="122">
        <f t="shared" si="883"/>
        <v>5.1111379999999901E-2</v>
      </c>
      <c r="AT678" s="122"/>
      <c r="AU678" s="122"/>
      <c r="AV678" s="122"/>
      <c r="AW678" s="122"/>
      <c r="AX678" s="122"/>
      <c r="AY678" s="122"/>
      <c r="AZ678" s="122"/>
      <c r="BA678" s="122"/>
      <c r="BB678" s="122"/>
      <c r="BC678" s="122"/>
    </row>
    <row r="679" spans="1:55" s="90" customFormat="1" ht="46.65" x14ac:dyDescent="0.3">
      <c r="A679" s="106" t="s">
        <v>1662</v>
      </c>
      <c r="B679" s="107" t="s">
        <v>1835</v>
      </c>
      <c r="C679" s="108" t="s">
        <v>1525</v>
      </c>
      <c r="D679" s="73">
        <v>7.3300704000000003</v>
      </c>
      <c r="E679" s="73">
        <v>0.32622516000000007</v>
      </c>
      <c r="F679" s="73">
        <v>0</v>
      </c>
      <c r="G679" s="73">
        <v>0</v>
      </c>
      <c r="H679" s="73">
        <v>0</v>
      </c>
      <c r="I679" s="73">
        <v>0.32622516000000007</v>
      </c>
      <c r="J679" s="122">
        <f>VLOOKUP(C679,'[1]17'!$C$22:$N$926,8,0)</f>
        <v>0.14361125999999999</v>
      </c>
      <c r="K679" s="122">
        <f>VLOOKUP(C679,'[1]17'!$C$22:$N$926,9,0)</f>
        <v>0</v>
      </c>
      <c r="L679" s="122">
        <f>VLOOKUP(C679,'[1]17'!$C$22:$N$926,10,0)</f>
        <v>0</v>
      </c>
      <c r="M679" s="122">
        <f>VLOOKUP(C679,'[1]17'!$C$22:$N$926,11,0)</f>
        <v>0</v>
      </c>
      <c r="N679" s="122">
        <f>VLOOKUP(C679,'[1]17'!$C$22:$N$926,12,0)</f>
        <v>0.14361125999999999</v>
      </c>
      <c r="O679" s="122">
        <f t="shared" si="873"/>
        <v>0.18261390000000008</v>
      </c>
      <c r="P679" s="122">
        <f t="shared" si="874"/>
        <v>0</v>
      </c>
      <c r="Q679" s="122">
        <f t="shared" si="875"/>
        <v>0</v>
      </c>
      <c r="R679" s="122">
        <f t="shared" si="876"/>
        <v>0</v>
      </c>
      <c r="S679" s="122">
        <f t="shared" si="877"/>
        <v>0.18261390000000008</v>
      </c>
      <c r="T679" s="122"/>
      <c r="U679" s="122"/>
      <c r="V679" s="122"/>
      <c r="W679" s="122"/>
      <c r="X679" s="122"/>
      <c r="Y679" s="122"/>
      <c r="Z679" s="122"/>
      <c r="AA679" s="122"/>
      <c r="AB679" s="122"/>
      <c r="AC679" s="122"/>
      <c r="AD679" s="122">
        <v>6.7192312000000003</v>
      </c>
      <c r="AE679" s="73">
        <f t="shared" si="878"/>
        <v>0.27185430000000005</v>
      </c>
      <c r="AF679" s="73"/>
      <c r="AG679" s="73"/>
      <c r="AH679" s="73"/>
      <c r="AI679" s="73">
        <v>0.27185430000000005</v>
      </c>
      <c r="AJ679" s="122">
        <f>VLOOKUP(C679,'[1]17'!$C$22:$AI$926,29,0)</f>
        <v>0.11967605000000001</v>
      </c>
      <c r="AK679" s="122">
        <f>VLOOKUP(C679,'[1]17'!$C$22:$AI$926,30,0)</f>
        <v>0</v>
      </c>
      <c r="AL679" s="122">
        <f>VLOOKUP(C679,'[1]17'!$C$22:$AI$926,31,0)</f>
        <v>0</v>
      </c>
      <c r="AM679" s="122">
        <f>VLOOKUP(C679,'[1]17'!$C$22:$AI$926,32,0)</f>
        <v>0</v>
      </c>
      <c r="AN679" s="122">
        <f>VLOOKUP(C679,'[1]17'!$C$22:$AI$926,33,0)</f>
        <v>0.11967605000000001</v>
      </c>
      <c r="AO679" s="122">
        <f t="shared" si="879"/>
        <v>0.15217825000000004</v>
      </c>
      <c r="AP679" s="122">
        <f t="shared" si="880"/>
        <v>0</v>
      </c>
      <c r="AQ679" s="122">
        <f t="shared" si="881"/>
        <v>0</v>
      </c>
      <c r="AR679" s="122">
        <f t="shared" si="882"/>
        <v>0</v>
      </c>
      <c r="AS679" s="122">
        <f t="shared" si="883"/>
        <v>0.15217825000000004</v>
      </c>
      <c r="AT679" s="122"/>
      <c r="AU679" s="122"/>
      <c r="AV679" s="122"/>
      <c r="AW679" s="122"/>
      <c r="AX679" s="122"/>
      <c r="AY679" s="122"/>
      <c r="AZ679" s="122"/>
      <c r="BA679" s="122"/>
      <c r="BB679" s="122"/>
      <c r="BC679" s="122"/>
    </row>
    <row r="680" spans="1:55" s="90" customFormat="1" ht="77.7" x14ac:dyDescent="0.3">
      <c r="A680" s="106" t="s">
        <v>1662</v>
      </c>
      <c r="B680" s="107" t="s">
        <v>1035</v>
      </c>
      <c r="C680" s="108" t="s">
        <v>1526</v>
      </c>
      <c r="D680" s="73">
        <v>4.3004736000000001</v>
      </c>
      <c r="E680" s="73">
        <v>1.1129017479999999</v>
      </c>
      <c r="F680" s="73">
        <v>0</v>
      </c>
      <c r="G680" s="73">
        <v>1.0057059399999999</v>
      </c>
      <c r="H680" s="73">
        <v>0</v>
      </c>
      <c r="I680" s="73">
        <v>0.10719580799999999</v>
      </c>
      <c r="J680" s="122">
        <f>VLOOKUP(C680,'[1]17'!$C$22:$N$926,8,0)</f>
        <v>1.1129017480000001</v>
      </c>
      <c r="K680" s="122">
        <f>VLOOKUP(C680,'[1]17'!$C$22:$N$926,9,0)</f>
        <v>0</v>
      </c>
      <c r="L680" s="122">
        <f>VLOOKUP(C680,'[1]17'!$C$22:$N$926,10,0)</f>
        <v>1.0057059399999999</v>
      </c>
      <c r="M680" s="122">
        <f>VLOOKUP(C680,'[1]17'!$C$22:$N$926,11,0)</f>
        <v>0</v>
      </c>
      <c r="N680" s="122">
        <f>VLOOKUP(C680,'[1]17'!$C$22:$N$926,12,0)</f>
        <v>0.10719580799999999</v>
      </c>
      <c r="O680" s="122">
        <f t="shared" si="873"/>
        <v>0</v>
      </c>
      <c r="P680" s="122">
        <f t="shared" si="874"/>
        <v>0</v>
      </c>
      <c r="Q680" s="122">
        <f t="shared" si="875"/>
        <v>0</v>
      </c>
      <c r="R680" s="122">
        <f t="shared" si="876"/>
        <v>0</v>
      </c>
      <c r="S680" s="122">
        <f t="shared" si="877"/>
        <v>0</v>
      </c>
      <c r="T680" s="122"/>
      <c r="U680" s="122"/>
      <c r="V680" s="122"/>
      <c r="W680" s="122"/>
      <c r="X680" s="122"/>
      <c r="Y680" s="122"/>
      <c r="Z680" s="122"/>
      <c r="AA680" s="122"/>
      <c r="AB680" s="122"/>
      <c r="AC680" s="122"/>
      <c r="AD680" s="122">
        <v>3.9421008</v>
      </c>
      <c r="AE680" s="73">
        <f t="shared" si="878"/>
        <v>8.9329839999999994E-2</v>
      </c>
      <c r="AF680" s="73"/>
      <c r="AG680" s="73"/>
      <c r="AH680" s="73"/>
      <c r="AI680" s="73">
        <v>8.9329839999999994E-2</v>
      </c>
      <c r="AJ680" s="122">
        <f>VLOOKUP(C680,'[1]17'!$C$22:$AI$926,29,0)</f>
        <v>8.9329839999999855E-2</v>
      </c>
      <c r="AK680" s="122">
        <f>VLOOKUP(C680,'[1]17'!$C$22:$AI$926,30,0)</f>
        <v>0</v>
      </c>
      <c r="AL680" s="122">
        <f>VLOOKUP(C680,'[1]17'!$C$22:$AI$926,31,0)</f>
        <v>0</v>
      </c>
      <c r="AM680" s="122">
        <f>VLOOKUP(C680,'[1]17'!$C$22:$AI$926,32,0)</f>
        <v>0</v>
      </c>
      <c r="AN680" s="122">
        <f>VLOOKUP(C680,'[1]17'!$C$22:$AI$926,33,0)</f>
        <v>8.9329839999999994E-2</v>
      </c>
      <c r="AO680" s="122">
        <f t="shared" si="879"/>
        <v>1.3877787807814457E-16</v>
      </c>
      <c r="AP680" s="122">
        <f t="shared" si="880"/>
        <v>0</v>
      </c>
      <c r="AQ680" s="122">
        <f t="shared" si="881"/>
        <v>0</v>
      </c>
      <c r="AR680" s="122">
        <f t="shared" si="882"/>
        <v>0</v>
      </c>
      <c r="AS680" s="122">
        <f t="shared" si="883"/>
        <v>0</v>
      </c>
      <c r="AT680" s="122"/>
      <c r="AU680" s="122"/>
      <c r="AV680" s="122"/>
      <c r="AW680" s="122"/>
      <c r="AX680" s="122"/>
      <c r="AY680" s="122"/>
      <c r="AZ680" s="122"/>
      <c r="BA680" s="122"/>
      <c r="BB680" s="122"/>
      <c r="BC680" s="122"/>
    </row>
    <row r="681" spans="1:55" s="90" customFormat="1" ht="62.2" x14ac:dyDescent="0.3">
      <c r="A681" s="106" t="s">
        <v>1662</v>
      </c>
      <c r="B681" s="107" t="s">
        <v>1836</v>
      </c>
      <c r="C681" s="108" t="s">
        <v>1527</v>
      </c>
      <c r="D681" s="73">
        <v>2.3521152000000001</v>
      </c>
      <c r="E681" s="73">
        <v>0.104681016</v>
      </c>
      <c r="F681" s="73">
        <v>0</v>
      </c>
      <c r="G681" s="73">
        <v>0</v>
      </c>
      <c r="H681" s="73">
        <v>0</v>
      </c>
      <c r="I681" s="73">
        <v>0.104681016</v>
      </c>
      <c r="J681" s="122">
        <f>VLOOKUP(C681,'[1]17'!$C$22:$N$926,8,0)</f>
        <v>4.6082808000000003E-2</v>
      </c>
      <c r="K681" s="122">
        <f>VLOOKUP(C681,'[1]17'!$C$22:$N$926,9,0)</f>
        <v>0</v>
      </c>
      <c r="L681" s="122">
        <f>VLOOKUP(C681,'[1]17'!$C$22:$N$926,10,0)</f>
        <v>0</v>
      </c>
      <c r="M681" s="122">
        <f>VLOOKUP(C681,'[1]17'!$C$22:$N$926,11,0)</f>
        <v>0</v>
      </c>
      <c r="N681" s="122">
        <f>VLOOKUP(C681,'[1]17'!$C$22:$N$926,12,0)</f>
        <v>4.6082807999999996E-2</v>
      </c>
      <c r="O681" s="122">
        <f t="shared" si="873"/>
        <v>5.8598207999999999E-2</v>
      </c>
      <c r="P681" s="122">
        <f t="shared" si="874"/>
        <v>0</v>
      </c>
      <c r="Q681" s="122">
        <f t="shared" si="875"/>
        <v>0</v>
      </c>
      <c r="R681" s="122">
        <f t="shared" si="876"/>
        <v>0</v>
      </c>
      <c r="S681" s="122">
        <f t="shared" si="877"/>
        <v>5.8598208000000006E-2</v>
      </c>
      <c r="T681" s="122"/>
      <c r="U681" s="122"/>
      <c r="V681" s="122"/>
      <c r="W681" s="122"/>
      <c r="X681" s="122"/>
      <c r="Y681" s="122"/>
      <c r="Z681" s="122"/>
      <c r="AA681" s="122"/>
      <c r="AB681" s="122"/>
      <c r="AC681" s="122"/>
      <c r="AD681" s="122">
        <v>0.30000000000000066</v>
      </c>
      <c r="AE681" s="73">
        <f t="shared" si="878"/>
        <v>8.7234180000000008E-2</v>
      </c>
      <c r="AF681" s="73"/>
      <c r="AG681" s="73"/>
      <c r="AH681" s="73"/>
      <c r="AI681" s="73">
        <v>8.7234180000000008E-2</v>
      </c>
      <c r="AJ681" s="122">
        <f>VLOOKUP(C681,'[1]17'!$C$22:$AI$926,29,0)</f>
        <v>3.8402339999999993E-2</v>
      </c>
      <c r="AK681" s="122">
        <f>VLOOKUP(C681,'[1]17'!$C$22:$AI$926,30,0)</f>
        <v>0</v>
      </c>
      <c r="AL681" s="122">
        <f>VLOOKUP(C681,'[1]17'!$C$22:$AI$926,31,0)</f>
        <v>0</v>
      </c>
      <c r="AM681" s="122">
        <f>VLOOKUP(C681,'[1]17'!$C$22:$AI$926,32,0)</f>
        <v>0</v>
      </c>
      <c r="AN681" s="122">
        <f>VLOOKUP(C681,'[1]17'!$C$22:$AI$926,33,0)</f>
        <v>3.840234E-2</v>
      </c>
      <c r="AO681" s="122">
        <f t="shared" si="879"/>
        <v>4.8831840000000015E-2</v>
      </c>
      <c r="AP681" s="122">
        <f t="shared" si="880"/>
        <v>0</v>
      </c>
      <c r="AQ681" s="122">
        <f t="shared" si="881"/>
        <v>0</v>
      </c>
      <c r="AR681" s="122">
        <f t="shared" si="882"/>
        <v>0</v>
      </c>
      <c r="AS681" s="122">
        <f t="shared" si="883"/>
        <v>4.8831840000000008E-2</v>
      </c>
      <c r="AT681" s="122"/>
      <c r="AU681" s="122"/>
      <c r="AV681" s="122"/>
      <c r="AW681" s="122"/>
      <c r="AX681" s="122"/>
      <c r="AY681" s="122"/>
      <c r="AZ681" s="122"/>
      <c r="BA681" s="122"/>
      <c r="BB681" s="122"/>
      <c r="BC681" s="122"/>
    </row>
    <row r="682" spans="1:55" s="90" customFormat="1" ht="46.65" x14ac:dyDescent="0.3">
      <c r="A682" s="106" t="s">
        <v>1662</v>
      </c>
      <c r="B682" s="107" t="s">
        <v>1837</v>
      </c>
      <c r="C682" s="108" t="s">
        <v>1528</v>
      </c>
      <c r="D682" s="73">
        <v>0.2930040000000001</v>
      </c>
      <c r="E682" s="73">
        <v>1.97984502</v>
      </c>
      <c r="F682" s="73">
        <v>0.27265644</v>
      </c>
      <c r="G682" s="73">
        <v>1.6941484199999999</v>
      </c>
      <c r="H682" s="73">
        <v>0</v>
      </c>
      <c r="I682" s="73">
        <v>1.3040159999999999E-2</v>
      </c>
      <c r="J682" s="122">
        <f>VLOOKUP(C682,'[1]17'!$C$22:$N$926,8,0)</f>
        <v>5.7405599999999996E-3</v>
      </c>
      <c r="K682" s="122">
        <f>VLOOKUP(C682,'[1]17'!$C$22:$N$926,9,0)</f>
        <v>0</v>
      </c>
      <c r="L682" s="122">
        <f>VLOOKUP(C682,'[1]17'!$C$22:$N$926,10,0)</f>
        <v>0</v>
      </c>
      <c r="M682" s="122">
        <f>VLOOKUP(C682,'[1]17'!$C$22:$N$926,11,0)</f>
        <v>0</v>
      </c>
      <c r="N682" s="122">
        <f>VLOOKUP(C682,'[1]17'!$C$22:$N$926,12,0)</f>
        <v>5.7405599999999996E-3</v>
      </c>
      <c r="O682" s="122">
        <f t="shared" si="873"/>
        <v>1.9741044599999999</v>
      </c>
      <c r="P682" s="122">
        <f t="shared" si="874"/>
        <v>0.27265644</v>
      </c>
      <c r="Q682" s="122">
        <f t="shared" si="875"/>
        <v>1.6941484199999999</v>
      </c>
      <c r="R682" s="122">
        <f t="shared" si="876"/>
        <v>0</v>
      </c>
      <c r="S682" s="122">
        <f t="shared" si="877"/>
        <v>7.299599999999999E-3</v>
      </c>
      <c r="T682" s="122"/>
      <c r="U682" s="122"/>
      <c r="V682" s="122"/>
      <c r="W682" s="122"/>
      <c r="X682" s="122"/>
      <c r="Y682" s="122"/>
      <c r="Z682" s="122"/>
      <c r="AA682" s="122"/>
      <c r="AB682" s="122"/>
      <c r="AC682" s="122"/>
      <c r="AD682" s="122">
        <v>0</v>
      </c>
      <c r="AE682" s="73">
        <f t="shared" si="878"/>
        <v>2.0732545899999999</v>
      </c>
      <c r="AF682" s="73">
        <v>0.29764985999999993</v>
      </c>
      <c r="AG682" s="73">
        <v>1.7647379299999999</v>
      </c>
      <c r="AH682" s="73"/>
      <c r="AI682" s="73">
        <v>1.0866799999999999E-2</v>
      </c>
      <c r="AJ682" s="122">
        <f>VLOOKUP(C682,'[1]17'!$C$22:$AI$926,29,0)</f>
        <v>4.7838000000000004E-3</v>
      </c>
      <c r="AK682" s="122">
        <f>VLOOKUP(C682,'[1]17'!$C$22:$AI$926,30,0)</f>
        <v>0</v>
      </c>
      <c r="AL682" s="122">
        <f>VLOOKUP(C682,'[1]17'!$C$22:$AI$926,31,0)</f>
        <v>0</v>
      </c>
      <c r="AM682" s="122">
        <f>VLOOKUP(C682,'[1]17'!$C$22:$AI$926,32,0)</f>
        <v>0</v>
      </c>
      <c r="AN682" s="122">
        <f>VLOOKUP(C682,'[1]17'!$C$22:$AI$926,33,0)</f>
        <v>4.7837999999999995E-3</v>
      </c>
      <c r="AO682" s="122">
        <f t="shared" si="879"/>
        <v>2.0684707900000001</v>
      </c>
      <c r="AP682" s="122">
        <f t="shared" si="880"/>
        <v>0.29764985999999993</v>
      </c>
      <c r="AQ682" s="122">
        <f t="shared" si="881"/>
        <v>1.7647379299999999</v>
      </c>
      <c r="AR682" s="122">
        <f t="shared" si="882"/>
        <v>0</v>
      </c>
      <c r="AS682" s="122">
        <f t="shared" si="883"/>
        <v>6.0829999999999999E-3</v>
      </c>
      <c r="AT682" s="122"/>
      <c r="AU682" s="122"/>
      <c r="AV682" s="122"/>
      <c r="AW682" s="122"/>
      <c r="AX682" s="122"/>
      <c r="AY682" s="122"/>
      <c r="AZ682" s="122"/>
      <c r="BA682" s="122"/>
      <c r="BB682" s="122"/>
      <c r="BC682" s="122"/>
    </row>
    <row r="683" spans="1:55" s="90" customFormat="1" ht="108.8" x14ac:dyDescent="0.3">
      <c r="A683" s="106" t="s">
        <v>1662</v>
      </c>
      <c r="B683" s="107" t="s">
        <v>1036</v>
      </c>
      <c r="C683" s="108" t="s">
        <v>1529</v>
      </c>
      <c r="D683" s="73">
        <v>4.5462600000000002</v>
      </c>
      <c r="E683" s="73">
        <v>17.321315341999998</v>
      </c>
      <c r="F683" s="73">
        <v>1.45122803</v>
      </c>
      <c r="G683" s="73">
        <v>15.667755779999998</v>
      </c>
      <c r="H683" s="73">
        <v>0</v>
      </c>
      <c r="I683" s="73">
        <v>0.20233153199999998</v>
      </c>
      <c r="J683" s="122">
        <f>VLOOKUP(C683,'[1]17'!$C$22:$N$926,8,0)</f>
        <v>1.5402986780000001</v>
      </c>
      <c r="K683" s="122">
        <f>VLOOKUP(C683,'[1]17'!$C$22:$N$926,9,0)</f>
        <v>1.45122803</v>
      </c>
      <c r="L683" s="122">
        <f>VLOOKUP(C683,'[1]17'!$C$22:$N$926,10,0)</f>
        <v>0</v>
      </c>
      <c r="M683" s="122">
        <f>VLOOKUP(C683,'[1]17'!$C$22:$N$926,11,0)</f>
        <v>0</v>
      </c>
      <c r="N683" s="122">
        <f>VLOOKUP(C683,'[1]17'!$C$22:$N$926,12,0)</f>
        <v>8.9070647999999988E-2</v>
      </c>
      <c r="O683" s="122">
        <f t="shared" si="873"/>
        <v>15.781016663999999</v>
      </c>
      <c r="P683" s="122">
        <f t="shared" si="874"/>
        <v>0</v>
      </c>
      <c r="Q683" s="122">
        <f t="shared" si="875"/>
        <v>15.667755779999998</v>
      </c>
      <c r="R683" s="122">
        <f t="shared" si="876"/>
        <v>0</v>
      </c>
      <c r="S683" s="122">
        <f t="shared" si="877"/>
        <v>0.11326088399999999</v>
      </c>
      <c r="T683" s="122"/>
      <c r="U683" s="122"/>
      <c r="V683" s="122"/>
      <c r="W683" s="122"/>
      <c r="X683" s="122"/>
      <c r="Y683" s="122"/>
      <c r="Z683" s="122"/>
      <c r="AA683" s="122"/>
      <c r="AB683" s="122"/>
      <c r="AC683" s="122"/>
      <c r="AD683" s="122">
        <v>0</v>
      </c>
      <c r="AE683" s="73">
        <f t="shared" si="878"/>
        <v>17.698545239999998</v>
      </c>
      <c r="AF683" s="73">
        <v>1.2093566899999963</v>
      </c>
      <c r="AG683" s="73">
        <v>16.320578940000001</v>
      </c>
      <c r="AH683" s="73"/>
      <c r="AI683" s="73">
        <v>0.16860960999999999</v>
      </c>
      <c r="AJ683" s="122">
        <f>VLOOKUP(C683,'[1]17'!$C$22:$AI$926,29,0)</f>
        <v>1.2835822299999999</v>
      </c>
      <c r="AK683" s="122">
        <f>VLOOKUP(C683,'[1]17'!$C$22:$AI$926,30,0)</f>
        <v>1.2093566899999999</v>
      </c>
      <c r="AL683" s="122">
        <f>VLOOKUP(C683,'[1]17'!$C$22:$AI$926,31,0)</f>
        <v>0</v>
      </c>
      <c r="AM683" s="122">
        <f>VLOOKUP(C683,'[1]17'!$C$22:$AI$926,32,0)</f>
        <v>0</v>
      </c>
      <c r="AN683" s="122">
        <f>VLOOKUP(C683,'[1]17'!$C$22:$AI$926,33,0)</f>
        <v>7.4225539999999993E-2</v>
      </c>
      <c r="AO683" s="122">
        <f t="shared" si="879"/>
        <v>16.414963009999997</v>
      </c>
      <c r="AP683" s="122">
        <f t="shared" si="880"/>
        <v>-3.5527136788005009E-15</v>
      </c>
      <c r="AQ683" s="122">
        <f t="shared" si="881"/>
        <v>16.320578940000001</v>
      </c>
      <c r="AR683" s="122">
        <f t="shared" si="882"/>
        <v>0</v>
      </c>
      <c r="AS683" s="122">
        <f t="shared" si="883"/>
        <v>9.438407E-2</v>
      </c>
      <c r="AT683" s="122"/>
      <c r="AU683" s="122"/>
      <c r="AV683" s="122"/>
      <c r="AW683" s="122"/>
      <c r="AX683" s="122"/>
      <c r="AY683" s="122"/>
      <c r="AZ683" s="122"/>
      <c r="BA683" s="122"/>
      <c r="BB683" s="122"/>
      <c r="BC683" s="122"/>
    </row>
    <row r="684" spans="1:55" s="90" customFormat="1" ht="93.25" x14ac:dyDescent="0.3">
      <c r="A684" s="106" t="s">
        <v>1662</v>
      </c>
      <c r="B684" s="107" t="s">
        <v>1037</v>
      </c>
      <c r="C684" s="108" t="s">
        <v>1530</v>
      </c>
      <c r="D684" s="73">
        <v>1.6055424000000003</v>
      </c>
      <c r="E684" s="73">
        <v>7.1454732000000007E-2</v>
      </c>
      <c r="F684" s="73">
        <v>0</v>
      </c>
      <c r="G684" s="73">
        <v>0</v>
      </c>
      <c r="H684" s="73">
        <v>0</v>
      </c>
      <c r="I684" s="73">
        <v>7.1454732000000007E-2</v>
      </c>
      <c r="J684" s="122">
        <f>VLOOKUP(C684,'[1]17'!$C$22:$N$926,8,0)</f>
        <v>3.1455900000000002E-2</v>
      </c>
      <c r="K684" s="122">
        <f>VLOOKUP(C684,'[1]17'!$C$22:$N$926,9,0)</f>
        <v>0</v>
      </c>
      <c r="L684" s="122">
        <f>VLOOKUP(C684,'[1]17'!$C$22:$N$926,10,0)</f>
        <v>0</v>
      </c>
      <c r="M684" s="122">
        <f>VLOOKUP(C684,'[1]17'!$C$22:$N$926,11,0)</f>
        <v>0</v>
      </c>
      <c r="N684" s="122">
        <f>VLOOKUP(C684,'[1]17'!$C$22:$N$926,12,0)</f>
        <v>3.1455900000000002E-2</v>
      </c>
      <c r="O684" s="122">
        <f t="shared" si="873"/>
        <v>3.9998832000000005E-2</v>
      </c>
      <c r="P684" s="122">
        <f t="shared" si="874"/>
        <v>0</v>
      </c>
      <c r="Q684" s="122">
        <f t="shared" si="875"/>
        <v>0</v>
      </c>
      <c r="R684" s="122">
        <f t="shared" si="876"/>
        <v>0</v>
      </c>
      <c r="S684" s="122">
        <f t="shared" si="877"/>
        <v>3.9998832000000005E-2</v>
      </c>
      <c r="T684" s="122"/>
      <c r="U684" s="122"/>
      <c r="V684" s="122"/>
      <c r="W684" s="122"/>
      <c r="X684" s="122"/>
      <c r="Y684" s="122"/>
      <c r="Z684" s="122"/>
      <c r="AA684" s="122"/>
      <c r="AB684" s="122"/>
      <c r="AC684" s="122"/>
      <c r="AD684" s="122">
        <v>1.4717472000000005</v>
      </c>
      <c r="AE684" s="73">
        <f t="shared" si="878"/>
        <v>5.9545610000000006E-2</v>
      </c>
      <c r="AF684" s="73"/>
      <c r="AG684" s="73"/>
      <c r="AH684" s="73"/>
      <c r="AI684" s="73">
        <v>5.9545610000000006E-2</v>
      </c>
      <c r="AJ684" s="122">
        <f>VLOOKUP(C684,'[1]17'!$C$22:$AI$926,29,0)</f>
        <v>2.6213249999999997E-2</v>
      </c>
      <c r="AK684" s="122">
        <f>VLOOKUP(C684,'[1]17'!$C$22:$AI$926,30,0)</f>
        <v>0</v>
      </c>
      <c r="AL684" s="122">
        <f>VLOOKUP(C684,'[1]17'!$C$22:$AI$926,31,0)</f>
        <v>0</v>
      </c>
      <c r="AM684" s="122">
        <f>VLOOKUP(C684,'[1]17'!$C$22:$AI$926,32,0)</f>
        <v>0</v>
      </c>
      <c r="AN684" s="122">
        <f>VLOOKUP(C684,'[1]17'!$C$22:$AI$926,33,0)</f>
        <v>2.621325E-2</v>
      </c>
      <c r="AO684" s="122">
        <f t="shared" si="879"/>
        <v>3.3332360000000005E-2</v>
      </c>
      <c r="AP684" s="122">
        <f t="shared" si="880"/>
        <v>0</v>
      </c>
      <c r="AQ684" s="122">
        <f t="shared" si="881"/>
        <v>0</v>
      </c>
      <c r="AR684" s="122">
        <f t="shared" si="882"/>
        <v>0</v>
      </c>
      <c r="AS684" s="122">
        <f t="shared" si="883"/>
        <v>3.3332360000000005E-2</v>
      </c>
      <c r="AT684" s="122"/>
      <c r="AU684" s="122"/>
      <c r="AV684" s="122"/>
      <c r="AW684" s="122"/>
      <c r="AX684" s="122"/>
      <c r="AY684" s="122"/>
      <c r="AZ684" s="122"/>
      <c r="BA684" s="122"/>
      <c r="BB684" s="122"/>
      <c r="BC684" s="122"/>
    </row>
    <row r="685" spans="1:55" s="90" customFormat="1" ht="62.2" x14ac:dyDescent="0.3">
      <c r="A685" s="106" t="s">
        <v>1662</v>
      </c>
      <c r="B685" s="107" t="s">
        <v>1038</v>
      </c>
      <c r="C685" s="108" t="s">
        <v>1531</v>
      </c>
      <c r="D685" s="73">
        <v>4.2064560000000002</v>
      </c>
      <c r="E685" s="73">
        <v>0.18720853200000001</v>
      </c>
      <c r="F685" s="73">
        <v>0</v>
      </c>
      <c r="G685" s="73">
        <v>0</v>
      </c>
      <c r="H685" s="73">
        <v>0</v>
      </c>
      <c r="I685" s="73">
        <v>0.18720853200000001</v>
      </c>
      <c r="J685" s="122">
        <f>VLOOKUP(C685,'[1]17'!$C$22:$N$926,8,0)</f>
        <v>8.2413191999999996E-2</v>
      </c>
      <c r="K685" s="122">
        <f>VLOOKUP(C685,'[1]17'!$C$22:$N$926,9,0)</f>
        <v>0</v>
      </c>
      <c r="L685" s="122">
        <f>VLOOKUP(C685,'[1]17'!$C$22:$N$926,10,0)</f>
        <v>0</v>
      </c>
      <c r="M685" s="122">
        <f>VLOOKUP(C685,'[1]17'!$C$22:$N$926,11,0)</f>
        <v>0</v>
      </c>
      <c r="N685" s="122">
        <f>VLOOKUP(C685,'[1]17'!$C$22:$N$926,12,0)</f>
        <v>8.2413191999999996E-2</v>
      </c>
      <c r="O685" s="122">
        <f t="shared" si="873"/>
        <v>0.10479534000000001</v>
      </c>
      <c r="P685" s="122">
        <f t="shared" si="874"/>
        <v>0</v>
      </c>
      <c r="Q685" s="122">
        <f t="shared" si="875"/>
        <v>0</v>
      </c>
      <c r="R685" s="122">
        <f t="shared" si="876"/>
        <v>0</v>
      </c>
      <c r="S685" s="122">
        <f t="shared" si="877"/>
        <v>0.10479534000000001</v>
      </c>
      <c r="T685" s="122"/>
      <c r="U685" s="122"/>
      <c r="V685" s="122"/>
      <c r="W685" s="122"/>
      <c r="X685" s="122"/>
      <c r="Y685" s="122"/>
      <c r="Z685" s="122"/>
      <c r="AA685" s="122"/>
      <c r="AB685" s="122"/>
      <c r="AC685" s="122"/>
      <c r="AD685" s="122">
        <v>3.8559180000000008</v>
      </c>
      <c r="AE685" s="73">
        <f t="shared" si="878"/>
        <v>0.15600711</v>
      </c>
      <c r="AF685" s="73"/>
      <c r="AG685" s="73"/>
      <c r="AH685" s="73"/>
      <c r="AI685" s="73">
        <v>0.15600711</v>
      </c>
      <c r="AJ685" s="122">
        <f>VLOOKUP(C685,'[1]17'!$C$22:$AI$926,29,0)</f>
        <v>6.8677660000000001E-2</v>
      </c>
      <c r="AK685" s="122">
        <f>VLOOKUP(C685,'[1]17'!$C$22:$AI$926,30,0)</f>
        <v>0</v>
      </c>
      <c r="AL685" s="122">
        <f>VLOOKUP(C685,'[1]17'!$C$22:$AI$926,31,0)</f>
        <v>0</v>
      </c>
      <c r="AM685" s="122">
        <f>VLOOKUP(C685,'[1]17'!$C$22:$AI$926,32,0)</f>
        <v>0</v>
      </c>
      <c r="AN685" s="122">
        <f>VLOOKUP(C685,'[1]17'!$C$22:$AI$926,33,0)</f>
        <v>6.8677660000000001E-2</v>
      </c>
      <c r="AO685" s="122">
        <f t="shared" si="879"/>
        <v>8.7329450000000003E-2</v>
      </c>
      <c r="AP685" s="122">
        <f t="shared" si="880"/>
        <v>0</v>
      </c>
      <c r="AQ685" s="122">
        <f t="shared" si="881"/>
        <v>0</v>
      </c>
      <c r="AR685" s="122">
        <f t="shared" si="882"/>
        <v>0</v>
      </c>
      <c r="AS685" s="122">
        <f t="shared" si="883"/>
        <v>8.7329450000000003E-2</v>
      </c>
      <c r="AT685" s="122"/>
      <c r="AU685" s="122"/>
      <c r="AV685" s="122"/>
      <c r="AW685" s="122"/>
      <c r="AX685" s="122"/>
      <c r="AY685" s="122"/>
      <c r="AZ685" s="122"/>
      <c r="BA685" s="122"/>
      <c r="BB685" s="122"/>
      <c r="BC685" s="122"/>
    </row>
    <row r="686" spans="1:55" s="90" customFormat="1" ht="77.7" x14ac:dyDescent="0.3">
      <c r="A686" s="106" t="s">
        <v>1662</v>
      </c>
      <c r="B686" s="107" t="s">
        <v>1039</v>
      </c>
      <c r="C686" s="108" t="s">
        <v>1532</v>
      </c>
      <c r="D686" s="73">
        <v>1.521156</v>
      </c>
      <c r="E686" s="73">
        <v>6.769910400000001E-2</v>
      </c>
      <c r="F686" s="73">
        <v>0</v>
      </c>
      <c r="G686" s="73">
        <v>0</v>
      </c>
      <c r="H686" s="73">
        <v>0</v>
      </c>
      <c r="I686" s="73">
        <v>6.769910400000001E-2</v>
      </c>
      <c r="J686" s="122">
        <f>VLOOKUP(C686,'[1]17'!$C$22:$N$926,8,0)</f>
        <v>2.9802588000000001E-2</v>
      </c>
      <c r="K686" s="122">
        <f>VLOOKUP(C686,'[1]17'!$C$22:$N$926,9,0)</f>
        <v>0</v>
      </c>
      <c r="L686" s="122">
        <f>VLOOKUP(C686,'[1]17'!$C$22:$N$926,10,0)</f>
        <v>0</v>
      </c>
      <c r="M686" s="122">
        <f>VLOOKUP(C686,'[1]17'!$C$22:$N$926,11,0)</f>
        <v>0</v>
      </c>
      <c r="N686" s="122">
        <f>VLOOKUP(C686,'[1]17'!$C$22:$N$926,12,0)</f>
        <v>2.9802588000000001E-2</v>
      </c>
      <c r="O686" s="122">
        <f t="shared" si="873"/>
        <v>3.7896516000000005E-2</v>
      </c>
      <c r="P686" s="122">
        <f t="shared" si="874"/>
        <v>0</v>
      </c>
      <c r="Q686" s="122">
        <f t="shared" si="875"/>
        <v>0</v>
      </c>
      <c r="R686" s="122">
        <f t="shared" si="876"/>
        <v>0</v>
      </c>
      <c r="S686" s="122">
        <f t="shared" si="877"/>
        <v>3.7896516000000005E-2</v>
      </c>
      <c r="T686" s="122"/>
      <c r="U686" s="122"/>
      <c r="V686" s="122"/>
      <c r="W686" s="122"/>
      <c r="X686" s="122"/>
      <c r="Y686" s="122"/>
      <c r="Z686" s="122"/>
      <c r="AA686" s="122"/>
      <c r="AB686" s="122"/>
      <c r="AC686" s="122"/>
      <c r="AD686" s="122">
        <v>1.2676300000000003</v>
      </c>
      <c r="AE686" s="73">
        <f t="shared" si="878"/>
        <v>0.24242652999999997</v>
      </c>
      <c r="AF686" s="73">
        <v>0.18601060999999997</v>
      </c>
      <c r="AG686" s="73"/>
      <c r="AH686" s="73"/>
      <c r="AI686" s="73">
        <v>5.6415920000000008E-2</v>
      </c>
      <c r="AJ686" s="122">
        <f>VLOOKUP(C686,'[1]17'!$C$22:$AI$926,29,0)</f>
        <v>2.4835490000000002E-2</v>
      </c>
      <c r="AK686" s="122">
        <f>VLOOKUP(C686,'[1]17'!$C$22:$AI$926,30,0)</f>
        <v>0</v>
      </c>
      <c r="AL686" s="122">
        <f>VLOOKUP(C686,'[1]17'!$C$22:$AI$926,31,0)</f>
        <v>0</v>
      </c>
      <c r="AM686" s="122">
        <f>VLOOKUP(C686,'[1]17'!$C$22:$AI$926,32,0)</f>
        <v>0</v>
      </c>
      <c r="AN686" s="122">
        <f>VLOOKUP(C686,'[1]17'!$C$22:$AI$926,33,0)</f>
        <v>2.4835490000000002E-2</v>
      </c>
      <c r="AO686" s="122">
        <f t="shared" si="879"/>
        <v>0.21759103999999996</v>
      </c>
      <c r="AP686" s="122">
        <f t="shared" si="880"/>
        <v>0.18601060999999997</v>
      </c>
      <c r="AQ686" s="122">
        <f t="shared" si="881"/>
        <v>0</v>
      </c>
      <c r="AR686" s="122">
        <f t="shared" si="882"/>
        <v>0</v>
      </c>
      <c r="AS686" s="122">
        <f t="shared" si="883"/>
        <v>3.1580430000000007E-2</v>
      </c>
      <c r="AT686" s="122"/>
      <c r="AU686" s="122"/>
      <c r="AV686" s="122"/>
      <c r="AW686" s="122"/>
      <c r="AX686" s="122"/>
      <c r="AY686" s="122"/>
      <c r="AZ686" s="122"/>
      <c r="BA686" s="122"/>
      <c r="BB686" s="122"/>
      <c r="BC686" s="122"/>
    </row>
    <row r="687" spans="1:55" s="90" customFormat="1" ht="62.2" x14ac:dyDescent="0.3">
      <c r="A687" s="106" t="s">
        <v>1662</v>
      </c>
      <c r="B687" s="107" t="s">
        <v>1838</v>
      </c>
      <c r="C687" s="108" t="s">
        <v>1533</v>
      </c>
      <c r="D687" s="73">
        <v>4.8006960000000003</v>
      </c>
      <c r="E687" s="73">
        <v>0.21365521200000001</v>
      </c>
      <c r="F687" s="73">
        <v>0</v>
      </c>
      <c r="G687" s="73">
        <v>0</v>
      </c>
      <c r="H687" s="73">
        <v>0</v>
      </c>
      <c r="I687" s="73">
        <v>0.21365521200000001</v>
      </c>
      <c r="J687" s="122">
        <f>VLOOKUP(C687,'[1]17'!$C$22:$N$926,8,0)</f>
        <v>9.4055592000000007E-2</v>
      </c>
      <c r="K687" s="122">
        <f>VLOOKUP(C687,'[1]17'!$C$22:$N$926,9,0)</f>
        <v>0</v>
      </c>
      <c r="L687" s="122">
        <f>VLOOKUP(C687,'[1]17'!$C$22:$N$926,10,0)</f>
        <v>0</v>
      </c>
      <c r="M687" s="122">
        <f>VLOOKUP(C687,'[1]17'!$C$22:$N$926,11,0)</f>
        <v>0</v>
      </c>
      <c r="N687" s="122">
        <f>VLOOKUP(C687,'[1]17'!$C$22:$N$926,12,0)</f>
        <v>9.4055592000000007E-2</v>
      </c>
      <c r="O687" s="122">
        <f t="shared" si="873"/>
        <v>0.11959962</v>
      </c>
      <c r="P687" s="122">
        <f t="shared" si="874"/>
        <v>0</v>
      </c>
      <c r="Q687" s="122">
        <f t="shared" si="875"/>
        <v>0</v>
      </c>
      <c r="R687" s="122">
        <f t="shared" si="876"/>
        <v>0</v>
      </c>
      <c r="S687" s="122">
        <f t="shared" si="877"/>
        <v>0.11959962</v>
      </c>
      <c r="T687" s="122"/>
      <c r="U687" s="122"/>
      <c r="V687" s="122"/>
      <c r="W687" s="122"/>
      <c r="X687" s="122"/>
      <c r="Y687" s="122"/>
      <c r="Z687" s="122"/>
      <c r="AA687" s="122"/>
      <c r="AB687" s="122"/>
      <c r="AC687" s="122"/>
      <c r="AD687" s="122">
        <v>4.4006380000000007</v>
      </c>
      <c r="AE687" s="73">
        <f t="shared" si="878"/>
        <v>0.25147801000000003</v>
      </c>
      <c r="AF687" s="73"/>
      <c r="AG687" s="73"/>
      <c r="AH687" s="73"/>
      <c r="AI687" s="73">
        <v>0.25147801000000003</v>
      </c>
      <c r="AJ687" s="122">
        <f>VLOOKUP(C687,'[1]17'!$C$22:$AI$926,29,0)</f>
        <v>7.8379660000000004E-2</v>
      </c>
      <c r="AK687" s="122">
        <f>VLOOKUP(C687,'[1]17'!$C$22:$AI$926,30,0)</f>
        <v>0</v>
      </c>
      <c r="AL687" s="122">
        <f>VLOOKUP(C687,'[1]17'!$C$22:$AI$926,31,0)</f>
        <v>0</v>
      </c>
      <c r="AM687" s="122">
        <f>VLOOKUP(C687,'[1]17'!$C$22:$AI$926,32,0)</f>
        <v>0</v>
      </c>
      <c r="AN687" s="122">
        <f>VLOOKUP(C687,'[1]17'!$C$22:$AI$926,33,0)</f>
        <v>7.8379660000000004E-2</v>
      </c>
      <c r="AO687" s="122">
        <f t="shared" si="879"/>
        <v>0.17309835000000001</v>
      </c>
      <c r="AP687" s="122">
        <f t="shared" si="880"/>
        <v>0</v>
      </c>
      <c r="AQ687" s="122">
        <f t="shared" si="881"/>
        <v>0</v>
      </c>
      <c r="AR687" s="122">
        <f t="shared" si="882"/>
        <v>0</v>
      </c>
      <c r="AS687" s="122">
        <f t="shared" si="883"/>
        <v>0.17309835000000001</v>
      </c>
      <c r="AT687" s="122"/>
      <c r="AU687" s="122"/>
      <c r="AV687" s="122"/>
      <c r="AW687" s="122"/>
      <c r="AX687" s="122"/>
      <c r="AY687" s="122"/>
      <c r="AZ687" s="122"/>
      <c r="BA687" s="122"/>
      <c r="BB687" s="122"/>
      <c r="BC687" s="122"/>
    </row>
    <row r="688" spans="1:55" s="90" customFormat="1" ht="46.65" x14ac:dyDescent="0.3">
      <c r="A688" s="106" t="s">
        <v>1662</v>
      </c>
      <c r="B688" s="107" t="s">
        <v>1839</v>
      </c>
      <c r="C688" s="108" t="s">
        <v>1534</v>
      </c>
      <c r="D688" s="73">
        <v>6.3874079999999998</v>
      </c>
      <c r="E688" s="73">
        <v>0.28427189999999997</v>
      </c>
      <c r="F688" s="73">
        <v>0</v>
      </c>
      <c r="G688" s="73">
        <v>0</v>
      </c>
      <c r="H688" s="73">
        <v>0</v>
      </c>
      <c r="I688" s="73">
        <v>0.28427189999999997</v>
      </c>
      <c r="J688" s="122">
        <f>VLOOKUP(C688,'[1]17'!$C$22:$N$926,8,0)</f>
        <v>0.12514254</v>
      </c>
      <c r="K688" s="122">
        <f>VLOOKUP(C688,'[1]17'!$C$22:$N$926,9,0)</f>
        <v>0</v>
      </c>
      <c r="L688" s="122">
        <f>VLOOKUP(C688,'[1]17'!$C$22:$N$926,10,0)</f>
        <v>0</v>
      </c>
      <c r="M688" s="122">
        <f>VLOOKUP(C688,'[1]17'!$C$22:$N$926,11,0)</f>
        <v>0</v>
      </c>
      <c r="N688" s="122">
        <f>VLOOKUP(C688,'[1]17'!$C$22:$N$926,12,0)</f>
        <v>0.12514254</v>
      </c>
      <c r="O688" s="122">
        <f t="shared" si="873"/>
        <v>0.15912935999999997</v>
      </c>
      <c r="P688" s="122">
        <f t="shared" si="874"/>
        <v>0</v>
      </c>
      <c r="Q688" s="122">
        <f t="shared" si="875"/>
        <v>0</v>
      </c>
      <c r="R688" s="122">
        <f t="shared" si="876"/>
        <v>0</v>
      </c>
      <c r="S688" s="122">
        <f t="shared" si="877"/>
        <v>0.15912935999999997</v>
      </c>
      <c r="T688" s="122"/>
      <c r="U688" s="122"/>
      <c r="V688" s="122"/>
      <c r="W688" s="122"/>
      <c r="X688" s="122"/>
      <c r="Y688" s="122"/>
      <c r="Z688" s="122"/>
      <c r="AA688" s="122"/>
      <c r="AB688" s="122"/>
      <c r="AC688" s="122"/>
      <c r="AD688" s="122">
        <v>5.8551240000000009</v>
      </c>
      <c r="AE688" s="73">
        <f t="shared" si="878"/>
        <v>0.23689325</v>
      </c>
      <c r="AF688" s="73"/>
      <c r="AG688" s="73"/>
      <c r="AH688" s="73"/>
      <c r="AI688" s="73">
        <v>0.23689325</v>
      </c>
      <c r="AJ688" s="122">
        <f>VLOOKUP(C688,'[1]17'!$C$22:$AI$926,29,0)</f>
        <v>0.10428545</v>
      </c>
      <c r="AK688" s="122">
        <f>VLOOKUP(C688,'[1]17'!$C$22:$AI$926,30,0)</f>
        <v>0</v>
      </c>
      <c r="AL688" s="122">
        <f>VLOOKUP(C688,'[1]17'!$C$22:$AI$926,31,0)</f>
        <v>0</v>
      </c>
      <c r="AM688" s="122">
        <f>VLOOKUP(C688,'[1]17'!$C$22:$AI$926,32,0)</f>
        <v>0</v>
      </c>
      <c r="AN688" s="122">
        <f>VLOOKUP(C688,'[1]17'!$C$22:$AI$926,33,0)</f>
        <v>0.10428545</v>
      </c>
      <c r="AO688" s="122">
        <f t="shared" si="879"/>
        <v>0.1326078</v>
      </c>
      <c r="AP688" s="122">
        <f t="shared" si="880"/>
        <v>0</v>
      </c>
      <c r="AQ688" s="122">
        <f t="shared" si="881"/>
        <v>0</v>
      </c>
      <c r="AR688" s="122">
        <f t="shared" si="882"/>
        <v>0</v>
      </c>
      <c r="AS688" s="122">
        <f t="shared" si="883"/>
        <v>0.1326078</v>
      </c>
      <c r="AT688" s="122"/>
      <c r="AU688" s="122"/>
      <c r="AV688" s="122"/>
      <c r="AW688" s="122"/>
      <c r="AX688" s="122"/>
      <c r="AY688" s="122"/>
      <c r="AZ688" s="122"/>
      <c r="BA688" s="122"/>
      <c r="BB688" s="122"/>
      <c r="BC688" s="122"/>
    </row>
    <row r="689" spans="1:55" s="90" customFormat="1" ht="77.7" x14ac:dyDescent="0.3">
      <c r="A689" s="106" t="s">
        <v>1662</v>
      </c>
      <c r="B689" s="107" t="s">
        <v>1040</v>
      </c>
      <c r="C689" s="108" t="s">
        <v>1535</v>
      </c>
      <c r="D689" s="73">
        <v>2.5709759999999999</v>
      </c>
      <c r="E689" s="73">
        <v>0.51376395200000002</v>
      </c>
      <c r="F689" s="73">
        <v>0.39934249999999999</v>
      </c>
      <c r="G689" s="73">
        <v>0</v>
      </c>
      <c r="H689" s="73">
        <v>0</v>
      </c>
      <c r="I689" s="73">
        <v>0.11442145200000001</v>
      </c>
      <c r="J689" s="122">
        <f>VLOOKUP(C689,'[1]17'!$C$22:$N$926,8,0)</f>
        <v>5.0370756000000003E-2</v>
      </c>
      <c r="K689" s="122">
        <f>VLOOKUP(C689,'[1]17'!$C$22:$N$926,9,0)</f>
        <v>0</v>
      </c>
      <c r="L689" s="122">
        <f>VLOOKUP(C689,'[1]17'!$C$22:$N$926,10,0)</f>
        <v>0</v>
      </c>
      <c r="M689" s="122">
        <f>VLOOKUP(C689,'[1]17'!$C$22:$N$926,11,0)</f>
        <v>0</v>
      </c>
      <c r="N689" s="122">
        <f>VLOOKUP(C689,'[1]17'!$C$22:$N$926,12,0)</f>
        <v>5.0370755999999996E-2</v>
      </c>
      <c r="O689" s="122">
        <f t="shared" si="873"/>
        <v>0.46339319600000001</v>
      </c>
      <c r="P689" s="122">
        <f t="shared" si="874"/>
        <v>0.39934249999999999</v>
      </c>
      <c r="Q689" s="122">
        <f t="shared" si="875"/>
        <v>0</v>
      </c>
      <c r="R689" s="122">
        <f t="shared" si="876"/>
        <v>0</v>
      </c>
      <c r="S689" s="122">
        <f t="shared" si="877"/>
        <v>6.4050696000000018E-2</v>
      </c>
      <c r="T689" s="122"/>
      <c r="U689" s="122"/>
      <c r="V689" s="122"/>
      <c r="W689" s="122"/>
      <c r="X689" s="122"/>
      <c r="Y689" s="122"/>
      <c r="Z689" s="122"/>
      <c r="AA689" s="122"/>
      <c r="AB689" s="122"/>
      <c r="AC689" s="122"/>
      <c r="AD689" s="122">
        <v>2.3567280000000004</v>
      </c>
      <c r="AE689" s="73">
        <f t="shared" si="878"/>
        <v>0.42813663000000002</v>
      </c>
      <c r="AF689" s="73">
        <v>0.33278542</v>
      </c>
      <c r="AG689" s="73"/>
      <c r="AH689" s="73"/>
      <c r="AI689" s="73">
        <v>9.5351210000000006E-2</v>
      </c>
      <c r="AJ689" s="122">
        <f>VLOOKUP(C689,'[1]17'!$C$22:$AI$926,29,0)</f>
        <v>0.21552104999999999</v>
      </c>
      <c r="AK689" s="122">
        <f>VLOOKUP(C689,'[1]17'!$C$22:$AI$926,30,0)</f>
        <v>0.17354542000000001</v>
      </c>
      <c r="AL689" s="122">
        <f>VLOOKUP(C689,'[1]17'!$C$22:$AI$926,31,0)</f>
        <v>0</v>
      </c>
      <c r="AM689" s="122">
        <f>VLOOKUP(C689,'[1]17'!$C$22:$AI$926,32,0)</f>
        <v>0</v>
      </c>
      <c r="AN689" s="122">
        <f>VLOOKUP(C689,'[1]17'!$C$22:$AI$926,33,0)</f>
        <v>4.197563E-2</v>
      </c>
      <c r="AO689" s="122">
        <f t="shared" si="879"/>
        <v>0.21261558000000003</v>
      </c>
      <c r="AP689" s="122">
        <f t="shared" si="880"/>
        <v>0.15923999999999999</v>
      </c>
      <c r="AQ689" s="122">
        <f t="shared" si="881"/>
        <v>0</v>
      </c>
      <c r="AR689" s="122">
        <f t="shared" si="882"/>
        <v>0</v>
      </c>
      <c r="AS689" s="122">
        <f t="shared" si="883"/>
        <v>5.3375580000000006E-2</v>
      </c>
      <c r="AT689" s="122"/>
      <c r="AU689" s="122"/>
      <c r="AV689" s="122"/>
      <c r="AW689" s="122"/>
      <c r="AX689" s="122"/>
      <c r="AY689" s="122"/>
      <c r="AZ689" s="122"/>
      <c r="BA689" s="122"/>
      <c r="BB689" s="122"/>
      <c r="BC689" s="122"/>
    </row>
    <row r="690" spans="1:55" s="90" customFormat="1" ht="46.65" x14ac:dyDescent="0.3">
      <c r="A690" s="106" t="s">
        <v>1662</v>
      </c>
      <c r="B690" s="107" t="s">
        <v>1041</v>
      </c>
      <c r="C690" s="108" t="s">
        <v>1536</v>
      </c>
      <c r="D690" s="73">
        <v>3.7909319999999997</v>
      </c>
      <c r="E690" s="73">
        <v>2.6147981360000001</v>
      </c>
      <c r="F690" s="73">
        <v>0.33010124000000002</v>
      </c>
      <c r="G690" s="73">
        <v>2.1717861600000004</v>
      </c>
      <c r="H690" s="73">
        <v>0</v>
      </c>
      <c r="I690" s="73">
        <v>0.112910736</v>
      </c>
      <c r="J690" s="122">
        <f>VLOOKUP(C690,'[1]17'!$C$22:$N$926,8,0)</f>
        <v>7.427221199999999E-2</v>
      </c>
      <c r="K690" s="122">
        <f>VLOOKUP(C690,'[1]17'!$C$22:$N$926,9,0)</f>
        <v>0</v>
      </c>
      <c r="L690" s="122">
        <f>VLOOKUP(C690,'[1]17'!$C$22:$N$926,10,0)</f>
        <v>0</v>
      </c>
      <c r="M690" s="122">
        <f>VLOOKUP(C690,'[1]17'!$C$22:$N$926,11,0)</f>
        <v>0</v>
      </c>
      <c r="N690" s="122">
        <f>VLOOKUP(C690,'[1]17'!$C$22:$N$926,12,0)</f>
        <v>7.427221199999999E-2</v>
      </c>
      <c r="O690" s="122">
        <f t="shared" si="873"/>
        <v>2.5405259240000002</v>
      </c>
      <c r="P690" s="122">
        <f t="shared" si="874"/>
        <v>0.33010124000000002</v>
      </c>
      <c r="Q690" s="122">
        <f t="shared" si="875"/>
        <v>2.1717861600000004</v>
      </c>
      <c r="R690" s="122">
        <f t="shared" si="876"/>
        <v>0</v>
      </c>
      <c r="S690" s="122">
        <f t="shared" si="877"/>
        <v>3.8638524000000007E-2</v>
      </c>
      <c r="T690" s="122"/>
      <c r="U690" s="122"/>
      <c r="V690" s="122"/>
      <c r="W690" s="122"/>
      <c r="X690" s="122"/>
      <c r="Y690" s="122"/>
      <c r="Z690" s="122"/>
      <c r="AA690" s="122"/>
      <c r="AB690" s="122"/>
      <c r="AC690" s="122"/>
      <c r="AD690" s="122">
        <v>3.1691100000000003</v>
      </c>
      <c r="AE690" s="73">
        <f t="shared" si="878"/>
        <v>2.1789984499999999</v>
      </c>
      <c r="AF690" s="73">
        <v>0.27508437000000008</v>
      </c>
      <c r="AG690" s="73">
        <v>1.8098217999999999</v>
      </c>
      <c r="AH690" s="73"/>
      <c r="AI690" s="73">
        <v>9.409228E-2</v>
      </c>
      <c r="AJ690" s="122">
        <f>VLOOKUP(C690,'[1]17'!$C$22:$AI$926,29,0)</f>
        <v>6.1893509999999999E-2</v>
      </c>
      <c r="AK690" s="122">
        <f>VLOOKUP(C690,'[1]17'!$C$22:$AI$926,30,0)</f>
        <v>0</v>
      </c>
      <c r="AL690" s="122">
        <f>VLOOKUP(C690,'[1]17'!$C$22:$AI$926,31,0)</f>
        <v>0</v>
      </c>
      <c r="AM690" s="122">
        <f>VLOOKUP(C690,'[1]17'!$C$22:$AI$926,32,0)</f>
        <v>0</v>
      </c>
      <c r="AN690" s="122">
        <f>VLOOKUP(C690,'[1]17'!$C$22:$AI$926,33,0)</f>
        <v>6.1893509999999999E-2</v>
      </c>
      <c r="AO690" s="122">
        <f t="shared" si="879"/>
        <v>2.1171049399999999</v>
      </c>
      <c r="AP690" s="122">
        <f t="shared" si="880"/>
        <v>0.27508437000000008</v>
      </c>
      <c r="AQ690" s="122">
        <f t="shared" si="881"/>
        <v>1.8098217999999999</v>
      </c>
      <c r="AR690" s="122">
        <f t="shared" si="882"/>
        <v>0</v>
      </c>
      <c r="AS690" s="122">
        <f t="shared" si="883"/>
        <v>3.2198770000000002E-2</v>
      </c>
      <c r="AT690" s="122"/>
      <c r="AU690" s="122"/>
      <c r="AV690" s="122"/>
      <c r="AW690" s="122"/>
      <c r="AX690" s="122"/>
      <c r="AY690" s="122"/>
      <c r="AZ690" s="122"/>
      <c r="BA690" s="122"/>
      <c r="BB690" s="122"/>
      <c r="BC690" s="122"/>
    </row>
    <row r="691" spans="1:55" s="90" customFormat="1" x14ac:dyDescent="0.3">
      <c r="A691" s="103"/>
      <c r="B691" s="110" t="s">
        <v>61</v>
      </c>
      <c r="C691" s="105"/>
      <c r="D691" s="133">
        <f t="shared" ref="D691:BC691" si="884">SUM(D692:D699)</f>
        <v>28.426775999999993</v>
      </c>
      <c r="E691" s="133">
        <f t="shared" si="884"/>
        <v>28.413755884</v>
      </c>
      <c r="F691" s="133">
        <f t="shared" si="884"/>
        <v>0</v>
      </c>
      <c r="G691" s="133">
        <f t="shared" si="884"/>
        <v>27.131316687999998</v>
      </c>
      <c r="H691" s="133">
        <f t="shared" si="884"/>
        <v>0</v>
      </c>
      <c r="I691" s="133">
        <f t="shared" si="884"/>
        <v>1.2824391959999999</v>
      </c>
      <c r="J691" s="133">
        <f t="shared" si="884"/>
        <v>1.319299848</v>
      </c>
      <c r="K691" s="133">
        <f t="shared" si="884"/>
        <v>0</v>
      </c>
      <c r="L691" s="133">
        <f t="shared" si="884"/>
        <v>1.1107733280000001</v>
      </c>
      <c r="M691" s="133">
        <f t="shared" si="884"/>
        <v>0</v>
      </c>
      <c r="N691" s="133">
        <f t="shared" si="884"/>
        <v>0.20852652000000002</v>
      </c>
      <c r="O691" s="133">
        <f t="shared" si="884"/>
        <v>27.094456036</v>
      </c>
      <c r="P691" s="133">
        <f t="shared" si="884"/>
        <v>0</v>
      </c>
      <c r="Q691" s="133">
        <f t="shared" si="884"/>
        <v>26.020543359999998</v>
      </c>
      <c r="R691" s="133">
        <f t="shared" si="884"/>
        <v>0</v>
      </c>
      <c r="S691" s="133">
        <f t="shared" si="884"/>
        <v>1.073912676</v>
      </c>
      <c r="T691" s="133">
        <f t="shared" si="884"/>
        <v>0</v>
      </c>
      <c r="U691" s="133">
        <f t="shared" si="884"/>
        <v>0</v>
      </c>
      <c r="V691" s="133">
        <f t="shared" si="884"/>
        <v>0</v>
      </c>
      <c r="W691" s="133">
        <f t="shared" si="884"/>
        <v>0</v>
      </c>
      <c r="X691" s="133">
        <f t="shared" si="884"/>
        <v>0</v>
      </c>
      <c r="Y691" s="133">
        <f t="shared" si="884"/>
        <v>0</v>
      </c>
      <c r="Z691" s="133">
        <f t="shared" si="884"/>
        <v>0</v>
      </c>
      <c r="AA691" s="133">
        <f t="shared" si="884"/>
        <v>0</v>
      </c>
      <c r="AB691" s="133">
        <f t="shared" si="884"/>
        <v>0</v>
      </c>
      <c r="AC691" s="133">
        <f t="shared" si="884"/>
        <v>0</v>
      </c>
      <c r="AD691" s="133">
        <f t="shared" si="884"/>
        <v>44.126954530000006</v>
      </c>
      <c r="AE691" s="133">
        <f t="shared" si="884"/>
        <v>22.752485470000003</v>
      </c>
      <c r="AF691" s="133">
        <f t="shared" si="884"/>
        <v>0</v>
      </c>
      <c r="AG691" s="133">
        <f t="shared" si="884"/>
        <v>21.683786140000002</v>
      </c>
      <c r="AH691" s="133">
        <f t="shared" si="884"/>
        <v>0</v>
      </c>
      <c r="AI691" s="133">
        <f t="shared" si="884"/>
        <v>1.0686993300000001</v>
      </c>
      <c r="AJ691" s="133">
        <f t="shared" si="884"/>
        <v>0.17377209999999998</v>
      </c>
      <c r="AK691" s="133">
        <f t="shared" si="884"/>
        <v>0</v>
      </c>
      <c r="AL691" s="133">
        <f t="shared" si="884"/>
        <v>0</v>
      </c>
      <c r="AM691" s="133">
        <f t="shared" si="884"/>
        <v>0</v>
      </c>
      <c r="AN691" s="133">
        <f t="shared" si="884"/>
        <v>0.17377209999999998</v>
      </c>
      <c r="AO691" s="133">
        <f t="shared" si="884"/>
        <v>22.578713369999999</v>
      </c>
      <c r="AP691" s="133">
        <f t="shared" si="884"/>
        <v>0</v>
      </c>
      <c r="AQ691" s="133">
        <f t="shared" si="884"/>
        <v>21.683786140000002</v>
      </c>
      <c r="AR691" s="133">
        <f t="shared" si="884"/>
        <v>0</v>
      </c>
      <c r="AS691" s="133">
        <f t="shared" si="884"/>
        <v>0.89492723000000007</v>
      </c>
      <c r="AT691" s="133">
        <f t="shared" si="884"/>
        <v>0</v>
      </c>
      <c r="AU691" s="133">
        <f t="shared" si="884"/>
        <v>0</v>
      </c>
      <c r="AV691" s="133">
        <f t="shared" si="884"/>
        <v>0</v>
      </c>
      <c r="AW691" s="133">
        <f t="shared" si="884"/>
        <v>0</v>
      </c>
      <c r="AX691" s="133">
        <f t="shared" si="884"/>
        <v>0</v>
      </c>
      <c r="AY691" s="133">
        <f t="shared" si="884"/>
        <v>0</v>
      </c>
      <c r="AZ691" s="133">
        <f t="shared" si="884"/>
        <v>0</v>
      </c>
      <c r="BA691" s="133">
        <f t="shared" si="884"/>
        <v>0</v>
      </c>
      <c r="BB691" s="133">
        <f t="shared" si="884"/>
        <v>0</v>
      </c>
      <c r="BC691" s="133">
        <f t="shared" si="884"/>
        <v>0</v>
      </c>
    </row>
    <row r="692" spans="1:55" s="90" customFormat="1" ht="77.7" x14ac:dyDescent="0.3">
      <c r="A692" s="106" t="s">
        <v>1662</v>
      </c>
      <c r="B692" s="107" t="s">
        <v>1840</v>
      </c>
      <c r="C692" s="108" t="s">
        <v>138</v>
      </c>
      <c r="D692" s="73">
        <v>2.8519559999999999</v>
      </c>
      <c r="E692" s="73">
        <v>13.612184301999999</v>
      </c>
      <c r="F692" s="73">
        <v>0</v>
      </c>
      <c r="G692" s="73">
        <v>13.106695881999999</v>
      </c>
      <c r="H692" s="73">
        <v>0</v>
      </c>
      <c r="I692" s="73">
        <v>0.50548841999999994</v>
      </c>
      <c r="J692" s="122">
        <f>VLOOKUP(C692,'[1]17'!$C$22:$N$926,8,0)</f>
        <v>0.68478609599999996</v>
      </c>
      <c r="K692" s="122">
        <f>VLOOKUP(C692,'[1]17'!$C$22:$N$926,9,0)</f>
        <v>0</v>
      </c>
      <c r="L692" s="122">
        <f>VLOOKUP(C692,'[1]17'!$C$22:$N$926,10,0)</f>
        <v>0.62891035200000001</v>
      </c>
      <c r="M692" s="122">
        <f>VLOOKUP(C692,'[1]17'!$C$22:$N$926,11,0)</f>
        <v>0</v>
      </c>
      <c r="N692" s="122">
        <f>VLOOKUP(C692,'[1]17'!$C$22:$N$926,12,0)</f>
        <v>5.5875743999999998E-2</v>
      </c>
      <c r="O692" s="122">
        <f t="shared" ref="O692:O699" si="885">E692-J692</f>
        <v>12.927398205999999</v>
      </c>
      <c r="P692" s="122">
        <f t="shared" ref="P692:P699" si="886">F692-K692</f>
        <v>0</v>
      </c>
      <c r="Q692" s="122">
        <f t="shared" ref="Q692:Q699" si="887">G692-L692</f>
        <v>12.477785529999998</v>
      </c>
      <c r="R692" s="122">
        <f t="shared" ref="R692:R699" si="888">H692-M692</f>
        <v>0</v>
      </c>
      <c r="S692" s="122">
        <f t="shared" ref="S692:S699" si="889">I692-N692</f>
        <v>0.44961267599999993</v>
      </c>
      <c r="T692" s="122"/>
      <c r="U692" s="122"/>
      <c r="V692" s="122"/>
      <c r="W692" s="122"/>
      <c r="X692" s="122"/>
      <c r="Y692" s="122"/>
      <c r="Z692" s="122"/>
      <c r="AA692" s="122"/>
      <c r="AB692" s="122"/>
      <c r="AC692" s="122"/>
      <c r="AD692" s="122">
        <v>11.409810820000001</v>
      </c>
      <c r="AE692" s="73">
        <f t="shared" ref="AE692:AE699" si="890">AF692+AG692+AH692+AI692</f>
        <v>10.819394960000002</v>
      </c>
      <c r="AF692" s="73"/>
      <c r="AG692" s="73">
        <v>10.398154610000002</v>
      </c>
      <c r="AH692" s="73"/>
      <c r="AI692" s="73">
        <v>0.42124034999999999</v>
      </c>
      <c r="AJ692" s="122">
        <f>VLOOKUP(C692,'[1]17'!$C$22:$AI$926,29,0)</f>
        <v>4.6563120000000006E-2</v>
      </c>
      <c r="AK692" s="122">
        <f>VLOOKUP(C692,'[1]17'!$C$22:$AI$926,30,0)</f>
        <v>0</v>
      </c>
      <c r="AL692" s="122">
        <f>VLOOKUP(C692,'[1]17'!$C$22:$AI$926,31,0)</f>
        <v>0</v>
      </c>
      <c r="AM692" s="122">
        <f>VLOOKUP(C692,'[1]17'!$C$22:$AI$926,32,0)</f>
        <v>0</v>
      </c>
      <c r="AN692" s="122">
        <f>VLOOKUP(C692,'[1]17'!$C$22:$AI$926,33,0)</f>
        <v>4.656312E-2</v>
      </c>
      <c r="AO692" s="122">
        <f t="shared" ref="AO692:AO699" si="891">AE692-AJ692</f>
        <v>10.772831840000002</v>
      </c>
      <c r="AP692" s="122">
        <f t="shared" ref="AP692:AP699" si="892">AF692-AK692</f>
        <v>0</v>
      </c>
      <c r="AQ692" s="122">
        <f t="shared" ref="AQ692:AQ699" si="893">AG692-AL692</f>
        <v>10.398154610000002</v>
      </c>
      <c r="AR692" s="122">
        <f t="shared" ref="AR692:AR699" si="894">AH692-AM692</f>
        <v>0</v>
      </c>
      <c r="AS692" s="122">
        <f t="shared" ref="AS692:AS699" si="895">AI692-AN692</f>
        <v>0.37467722999999997</v>
      </c>
      <c r="AT692" s="122"/>
      <c r="AU692" s="122"/>
      <c r="AV692" s="122"/>
      <c r="AW692" s="122"/>
      <c r="AX692" s="122"/>
      <c r="AY692" s="122"/>
      <c r="AZ692" s="122"/>
      <c r="BA692" s="122"/>
      <c r="BB692" s="122"/>
      <c r="BC692" s="122"/>
    </row>
    <row r="693" spans="1:55" s="90" customFormat="1" ht="46.65" x14ac:dyDescent="0.3">
      <c r="A693" s="106" t="s">
        <v>1662</v>
      </c>
      <c r="B693" s="107" t="s">
        <v>1042</v>
      </c>
      <c r="C693" s="108" t="s">
        <v>1537</v>
      </c>
      <c r="D693" s="73">
        <v>3.0392999999999999</v>
      </c>
      <c r="E693" s="73">
        <v>0.13526419200000003</v>
      </c>
      <c r="F693" s="73">
        <v>0</v>
      </c>
      <c r="G693" s="73">
        <v>0</v>
      </c>
      <c r="H693" s="73">
        <v>0</v>
      </c>
      <c r="I693" s="73">
        <v>0.13526419200000003</v>
      </c>
      <c r="J693" s="122">
        <f>VLOOKUP(C693,'[1]17'!$C$22:$N$926,8,0)</f>
        <v>5.9546196000000003E-2</v>
      </c>
      <c r="K693" s="122">
        <f>VLOOKUP(C693,'[1]17'!$C$22:$N$926,9,0)</f>
        <v>0</v>
      </c>
      <c r="L693" s="122">
        <f>VLOOKUP(C693,'[1]17'!$C$22:$N$926,10,0)</f>
        <v>0</v>
      </c>
      <c r="M693" s="122">
        <f>VLOOKUP(C693,'[1]17'!$C$22:$N$926,11,0)</f>
        <v>0</v>
      </c>
      <c r="N693" s="122">
        <f>VLOOKUP(C693,'[1]17'!$C$22:$N$926,12,0)</f>
        <v>5.9546196000000003E-2</v>
      </c>
      <c r="O693" s="122">
        <f t="shared" si="885"/>
        <v>7.5717996000000037E-2</v>
      </c>
      <c r="P693" s="122">
        <f t="shared" si="886"/>
        <v>0</v>
      </c>
      <c r="Q693" s="122">
        <f t="shared" si="887"/>
        <v>0</v>
      </c>
      <c r="R693" s="122">
        <f t="shared" si="888"/>
        <v>0</v>
      </c>
      <c r="S693" s="122">
        <f t="shared" si="889"/>
        <v>7.5717996000000037E-2</v>
      </c>
      <c r="T693" s="122"/>
      <c r="U693" s="122"/>
      <c r="V693" s="122"/>
      <c r="W693" s="122"/>
      <c r="X693" s="122"/>
      <c r="Y693" s="122"/>
      <c r="Z693" s="122"/>
      <c r="AA693" s="122"/>
      <c r="AB693" s="122"/>
      <c r="AC693" s="122"/>
      <c r="AD693" s="122">
        <v>2.786025</v>
      </c>
      <c r="AE693" s="73">
        <f t="shared" si="890"/>
        <v>0.11272016000000003</v>
      </c>
      <c r="AF693" s="73"/>
      <c r="AG693" s="73"/>
      <c r="AH693" s="73"/>
      <c r="AI693" s="73">
        <v>0.11272016000000003</v>
      </c>
      <c r="AJ693" s="122">
        <f>VLOOKUP(C693,'[1]17'!$C$22:$AI$926,29,0)</f>
        <v>4.9621830000000006E-2</v>
      </c>
      <c r="AK693" s="122">
        <f>VLOOKUP(C693,'[1]17'!$C$22:$AI$926,30,0)</f>
        <v>0</v>
      </c>
      <c r="AL693" s="122">
        <f>VLOOKUP(C693,'[1]17'!$C$22:$AI$926,31,0)</f>
        <v>0</v>
      </c>
      <c r="AM693" s="122">
        <f>VLOOKUP(C693,'[1]17'!$C$22:$AI$926,32,0)</f>
        <v>0</v>
      </c>
      <c r="AN693" s="122">
        <f>VLOOKUP(C693,'[1]17'!$C$22:$AI$926,33,0)</f>
        <v>4.9621830000000006E-2</v>
      </c>
      <c r="AO693" s="122">
        <f t="shared" si="891"/>
        <v>6.3098330000000022E-2</v>
      </c>
      <c r="AP693" s="122">
        <f t="shared" si="892"/>
        <v>0</v>
      </c>
      <c r="AQ693" s="122">
        <f t="shared" si="893"/>
        <v>0</v>
      </c>
      <c r="AR693" s="122">
        <f t="shared" si="894"/>
        <v>0</v>
      </c>
      <c r="AS693" s="122">
        <f t="shared" si="895"/>
        <v>6.3098330000000022E-2</v>
      </c>
      <c r="AT693" s="122"/>
      <c r="AU693" s="122"/>
      <c r="AV693" s="122"/>
      <c r="AW693" s="122"/>
      <c r="AX693" s="122"/>
      <c r="AY693" s="122"/>
      <c r="AZ693" s="122"/>
      <c r="BA693" s="122"/>
      <c r="BB693" s="122"/>
      <c r="BC693" s="122"/>
    </row>
    <row r="694" spans="1:55" s="90" customFormat="1" ht="108.8" x14ac:dyDescent="0.3">
      <c r="A694" s="106" t="s">
        <v>1662</v>
      </c>
      <c r="B694" s="107" t="s">
        <v>659</v>
      </c>
      <c r="C694" s="108" t="s">
        <v>709</v>
      </c>
      <c r="D694" s="73">
        <v>0.31983599999999995</v>
      </c>
      <c r="E694" s="73">
        <v>1.4234304000000001E-2</v>
      </c>
      <c r="F694" s="73">
        <v>0</v>
      </c>
      <c r="G694" s="73">
        <v>0</v>
      </c>
      <c r="H694" s="73">
        <v>0</v>
      </c>
      <c r="I694" s="73">
        <v>1.4234304000000001E-2</v>
      </c>
      <c r="J694" s="122">
        <f>VLOOKUP(C694,'[1]17'!$C$22:$N$926,8,0)</f>
        <v>6.2662439999999998E-3</v>
      </c>
      <c r="K694" s="122">
        <f>VLOOKUP(C694,'[1]17'!$C$22:$N$926,9,0)</f>
        <v>0</v>
      </c>
      <c r="L694" s="122">
        <f>VLOOKUP(C694,'[1]17'!$C$22:$N$926,10,0)</f>
        <v>0</v>
      </c>
      <c r="M694" s="122">
        <f>VLOOKUP(C694,'[1]17'!$C$22:$N$926,11,0)</f>
        <v>0</v>
      </c>
      <c r="N694" s="122">
        <f>VLOOKUP(C694,'[1]17'!$C$22:$N$926,12,0)</f>
        <v>6.2662439999999998E-3</v>
      </c>
      <c r="O694" s="122">
        <f t="shared" si="885"/>
        <v>7.9680600000000025E-3</v>
      </c>
      <c r="P694" s="122">
        <f t="shared" si="886"/>
        <v>0</v>
      </c>
      <c r="Q694" s="122">
        <f t="shared" si="887"/>
        <v>0</v>
      </c>
      <c r="R694" s="122">
        <f t="shared" si="888"/>
        <v>0</v>
      </c>
      <c r="S694" s="122">
        <f t="shared" si="889"/>
        <v>7.9680600000000025E-3</v>
      </c>
      <c r="T694" s="122"/>
      <c r="U694" s="122"/>
      <c r="V694" s="122"/>
      <c r="W694" s="122"/>
      <c r="X694" s="122"/>
      <c r="Y694" s="122"/>
      <c r="Z694" s="122"/>
      <c r="AA694" s="122"/>
      <c r="AB694" s="122"/>
      <c r="AC694" s="122"/>
      <c r="AD694" s="122">
        <v>0.29318299999999997</v>
      </c>
      <c r="AE694" s="73">
        <f t="shared" si="890"/>
        <v>1.1861920000000001E-2</v>
      </c>
      <c r="AF694" s="73"/>
      <c r="AG694" s="73"/>
      <c r="AH694" s="73"/>
      <c r="AI694" s="73">
        <v>1.1861920000000001E-2</v>
      </c>
      <c r="AJ694" s="122">
        <f>VLOOKUP(C694,'[1]17'!$C$22:$AI$926,29,0)</f>
        <v>5.22187E-3</v>
      </c>
      <c r="AK694" s="122">
        <f>VLOOKUP(C694,'[1]17'!$C$22:$AI$926,30,0)</f>
        <v>0</v>
      </c>
      <c r="AL694" s="122">
        <f>VLOOKUP(C694,'[1]17'!$C$22:$AI$926,31,0)</f>
        <v>0</v>
      </c>
      <c r="AM694" s="122">
        <f>VLOOKUP(C694,'[1]17'!$C$22:$AI$926,32,0)</f>
        <v>0</v>
      </c>
      <c r="AN694" s="122">
        <f>VLOOKUP(C694,'[1]17'!$C$22:$AI$926,33,0)</f>
        <v>5.22187E-3</v>
      </c>
      <c r="AO694" s="122">
        <f t="shared" si="891"/>
        <v>6.6400500000000015E-3</v>
      </c>
      <c r="AP694" s="122">
        <f t="shared" si="892"/>
        <v>0</v>
      </c>
      <c r="AQ694" s="122">
        <f t="shared" si="893"/>
        <v>0</v>
      </c>
      <c r="AR694" s="122">
        <f t="shared" si="894"/>
        <v>0</v>
      </c>
      <c r="AS694" s="122">
        <f t="shared" si="895"/>
        <v>6.6400500000000015E-3</v>
      </c>
      <c r="AT694" s="122"/>
      <c r="AU694" s="122"/>
      <c r="AV694" s="122"/>
      <c r="AW694" s="122"/>
      <c r="AX694" s="122"/>
      <c r="AY694" s="122"/>
      <c r="AZ694" s="122"/>
      <c r="BA694" s="122"/>
      <c r="BB694" s="122"/>
      <c r="BC694" s="122"/>
    </row>
    <row r="695" spans="1:55" s="90" customFormat="1" ht="46.65" x14ac:dyDescent="0.3">
      <c r="A695" s="106" t="s">
        <v>1662</v>
      </c>
      <c r="B695" s="107" t="s">
        <v>463</v>
      </c>
      <c r="C695" s="108" t="s">
        <v>497</v>
      </c>
      <c r="D695" s="73">
        <v>12.142919999999998</v>
      </c>
      <c r="E695" s="73">
        <v>0</v>
      </c>
      <c r="F695" s="73">
        <v>0</v>
      </c>
      <c r="G695" s="73">
        <v>0</v>
      </c>
      <c r="H695" s="73">
        <v>0</v>
      </c>
      <c r="I695" s="73">
        <v>0</v>
      </c>
      <c r="J695" s="122">
        <f>VLOOKUP(C695,'[1]17'!$C$22:$N$926,8,0)</f>
        <v>0</v>
      </c>
      <c r="K695" s="122">
        <f>VLOOKUP(C695,'[1]17'!$C$22:$N$926,9,0)</f>
        <v>0</v>
      </c>
      <c r="L695" s="122">
        <f>VLOOKUP(C695,'[1]17'!$C$22:$N$926,10,0)</f>
        <v>0</v>
      </c>
      <c r="M695" s="122">
        <f>VLOOKUP(C695,'[1]17'!$C$22:$N$926,11,0)</f>
        <v>0</v>
      </c>
      <c r="N695" s="122">
        <f>VLOOKUP(C695,'[1]17'!$C$22:$N$926,12,0)</f>
        <v>0</v>
      </c>
      <c r="O695" s="122">
        <f t="shared" si="885"/>
        <v>0</v>
      </c>
      <c r="P695" s="122">
        <f t="shared" si="886"/>
        <v>0</v>
      </c>
      <c r="Q695" s="122">
        <f t="shared" si="887"/>
        <v>0</v>
      </c>
      <c r="R695" s="122">
        <f t="shared" si="888"/>
        <v>0</v>
      </c>
      <c r="S695" s="122">
        <f t="shared" si="889"/>
        <v>0</v>
      </c>
      <c r="T695" s="122"/>
      <c r="U695" s="122"/>
      <c r="V695" s="122"/>
      <c r="W695" s="122"/>
      <c r="X695" s="122"/>
      <c r="Y695" s="122"/>
      <c r="Z695" s="122"/>
      <c r="AA695" s="122"/>
      <c r="AB695" s="122"/>
      <c r="AC695" s="122"/>
      <c r="AD695" s="122">
        <v>11.131010000000003</v>
      </c>
      <c r="AE695" s="73">
        <f t="shared" si="890"/>
        <v>0</v>
      </c>
      <c r="AF695" s="73"/>
      <c r="AG695" s="73"/>
      <c r="AH695" s="73"/>
      <c r="AI695" s="73">
        <v>0</v>
      </c>
      <c r="AJ695" s="122">
        <f>VLOOKUP(C695,'[1]17'!$C$22:$AI$926,29,0)</f>
        <v>0</v>
      </c>
      <c r="AK695" s="122">
        <f>VLOOKUP(C695,'[1]17'!$C$22:$AI$926,30,0)</f>
        <v>0</v>
      </c>
      <c r="AL695" s="122">
        <f>VLOOKUP(C695,'[1]17'!$C$22:$AI$926,31,0)</f>
        <v>0</v>
      </c>
      <c r="AM695" s="122">
        <f>VLOOKUP(C695,'[1]17'!$C$22:$AI$926,32,0)</f>
        <v>0</v>
      </c>
      <c r="AN695" s="122">
        <f>VLOOKUP(C695,'[1]17'!$C$22:$AI$926,33,0)</f>
        <v>0</v>
      </c>
      <c r="AO695" s="122">
        <f t="shared" si="891"/>
        <v>0</v>
      </c>
      <c r="AP695" s="122">
        <f t="shared" si="892"/>
        <v>0</v>
      </c>
      <c r="AQ695" s="122">
        <f t="shared" si="893"/>
        <v>0</v>
      </c>
      <c r="AR695" s="122">
        <f t="shared" si="894"/>
        <v>0</v>
      </c>
      <c r="AS695" s="122">
        <f t="shared" si="895"/>
        <v>0</v>
      </c>
      <c r="AT695" s="122"/>
      <c r="AU695" s="122"/>
      <c r="AV695" s="122"/>
      <c r="AW695" s="122"/>
      <c r="AX695" s="122"/>
      <c r="AY695" s="122"/>
      <c r="AZ695" s="122"/>
      <c r="BA695" s="122"/>
      <c r="BB695" s="122"/>
      <c r="BC695" s="122"/>
    </row>
    <row r="696" spans="1:55" s="90" customFormat="1" ht="77.7" x14ac:dyDescent="0.3">
      <c r="A696" s="106" t="s">
        <v>1662</v>
      </c>
      <c r="B696" s="107" t="s">
        <v>1841</v>
      </c>
      <c r="C696" s="108" t="s">
        <v>139</v>
      </c>
      <c r="D696" s="73">
        <v>2.6440080000000004</v>
      </c>
      <c r="E696" s="73">
        <v>14.572484178</v>
      </c>
      <c r="F696" s="73">
        <v>0</v>
      </c>
      <c r="G696" s="73">
        <v>14.024620806</v>
      </c>
      <c r="H696" s="73">
        <v>0</v>
      </c>
      <c r="I696" s="73">
        <v>0.54786337200000002</v>
      </c>
      <c r="J696" s="122">
        <f>VLOOKUP(C696,'[1]17'!$C$22:$N$926,8,0)</f>
        <v>0.53366456399999995</v>
      </c>
      <c r="K696" s="122">
        <f>VLOOKUP(C696,'[1]17'!$C$22:$N$926,9,0)</f>
        <v>0</v>
      </c>
      <c r="L696" s="122">
        <f>VLOOKUP(C696,'[1]17'!$C$22:$N$926,10,0)</f>
        <v>0.48186297599999994</v>
      </c>
      <c r="M696" s="122">
        <f>VLOOKUP(C696,'[1]17'!$C$22:$N$926,11,0)</f>
        <v>0</v>
      </c>
      <c r="N696" s="122">
        <f>VLOOKUP(C696,'[1]17'!$C$22:$N$926,12,0)</f>
        <v>5.1801588000000003E-2</v>
      </c>
      <c r="O696" s="122">
        <f t="shared" si="885"/>
        <v>14.038819613999999</v>
      </c>
      <c r="P696" s="122">
        <f t="shared" si="886"/>
        <v>0</v>
      </c>
      <c r="Q696" s="122">
        <f t="shared" si="887"/>
        <v>13.542757829999999</v>
      </c>
      <c r="R696" s="122">
        <f t="shared" si="888"/>
        <v>0</v>
      </c>
      <c r="S696" s="122">
        <f t="shared" si="889"/>
        <v>0.49606178400000001</v>
      </c>
      <c r="T696" s="122"/>
      <c r="U696" s="122"/>
      <c r="V696" s="122"/>
      <c r="W696" s="122"/>
      <c r="X696" s="122"/>
      <c r="Y696" s="122"/>
      <c r="Z696" s="122"/>
      <c r="AA696" s="122"/>
      <c r="AB696" s="122"/>
      <c r="AC696" s="122"/>
      <c r="AD696" s="122">
        <v>12.23651871</v>
      </c>
      <c r="AE696" s="73">
        <f t="shared" si="890"/>
        <v>11.74218434</v>
      </c>
      <c r="AF696" s="73"/>
      <c r="AG696" s="73">
        <v>11.28563153</v>
      </c>
      <c r="AH696" s="73"/>
      <c r="AI696" s="73">
        <v>0.45655281000000003</v>
      </c>
      <c r="AJ696" s="122">
        <f>VLOOKUP(C696,'[1]17'!$C$22:$AI$926,29,0)</f>
        <v>4.3167989999999989E-2</v>
      </c>
      <c r="AK696" s="122">
        <f>VLOOKUP(C696,'[1]17'!$C$22:$AI$926,30,0)</f>
        <v>0</v>
      </c>
      <c r="AL696" s="122">
        <f>VLOOKUP(C696,'[1]17'!$C$22:$AI$926,31,0)</f>
        <v>0</v>
      </c>
      <c r="AM696" s="122">
        <f>VLOOKUP(C696,'[1]17'!$C$22:$AI$926,32,0)</f>
        <v>0</v>
      </c>
      <c r="AN696" s="122">
        <f>VLOOKUP(C696,'[1]17'!$C$22:$AI$926,33,0)</f>
        <v>4.3167990000000003E-2</v>
      </c>
      <c r="AO696" s="122">
        <f t="shared" si="891"/>
        <v>11.699016349999999</v>
      </c>
      <c r="AP696" s="122">
        <f t="shared" si="892"/>
        <v>0</v>
      </c>
      <c r="AQ696" s="122">
        <f t="shared" si="893"/>
        <v>11.28563153</v>
      </c>
      <c r="AR696" s="122">
        <f t="shared" si="894"/>
        <v>0</v>
      </c>
      <c r="AS696" s="122">
        <f t="shared" si="895"/>
        <v>0.41338482000000004</v>
      </c>
      <c r="AT696" s="122"/>
      <c r="AU696" s="122"/>
      <c r="AV696" s="122"/>
      <c r="AW696" s="122"/>
      <c r="AX696" s="122"/>
      <c r="AY696" s="122"/>
      <c r="AZ696" s="122"/>
      <c r="BA696" s="122"/>
      <c r="BB696" s="122"/>
      <c r="BC696" s="122"/>
    </row>
    <row r="697" spans="1:55" s="90" customFormat="1" ht="62.2" x14ac:dyDescent="0.3">
      <c r="A697" s="106" t="s">
        <v>1662</v>
      </c>
      <c r="B697" s="107" t="s">
        <v>464</v>
      </c>
      <c r="C697" s="108" t="s">
        <v>140</v>
      </c>
      <c r="D697" s="73">
        <v>1.2</v>
      </c>
      <c r="E697" s="73">
        <v>5.3406060000000005E-2</v>
      </c>
      <c r="F697" s="73">
        <v>0</v>
      </c>
      <c r="G697" s="73">
        <v>0</v>
      </c>
      <c r="H697" s="73">
        <v>0</v>
      </c>
      <c r="I697" s="73">
        <v>5.3406060000000005E-2</v>
      </c>
      <c r="J697" s="122">
        <f>VLOOKUP(C697,'[1]17'!$C$22:$N$926,8,0)</f>
        <v>2.3510483999999998E-2</v>
      </c>
      <c r="K697" s="122">
        <f>VLOOKUP(C697,'[1]17'!$C$22:$N$926,9,0)</f>
        <v>0</v>
      </c>
      <c r="L697" s="122">
        <f>VLOOKUP(C697,'[1]17'!$C$22:$N$926,10,0)</f>
        <v>0</v>
      </c>
      <c r="M697" s="122">
        <f>VLOOKUP(C697,'[1]17'!$C$22:$N$926,11,0)</f>
        <v>0</v>
      </c>
      <c r="N697" s="122">
        <f>VLOOKUP(C697,'[1]17'!$C$22:$N$926,12,0)</f>
        <v>2.3510483999999998E-2</v>
      </c>
      <c r="O697" s="122">
        <f t="shared" si="885"/>
        <v>2.9895576000000007E-2</v>
      </c>
      <c r="P697" s="122">
        <f t="shared" si="886"/>
        <v>0</v>
      </c>
      <c r="Q697" s="122">
        <f t="shared" si="887"/>
        <v>0</v>
      </c>
      <c r="R697" s="122">
        <f t="shared" si="888"/>
        <v>0</v>
      </c>
      <c r="S697" s="122">
        <f t="shared" si="889"/>
        <v>2.9895576000000007E-2</v>
      </c>
      <c r="T697" s="122"/>
      <c r="U697" s="122"/>
      <c r="V697" s="122"/>
      <c r="W697" s="122"/>
      <c r="X697" s="122"/>
      <c r="Y697" s="122"/>
      <c r="Z697" s="122"/>
      <c r="AA697" s="122"/>
      <c r="AB697" s="122"/>
      <c r="AC697" s="122"/>
      <c r="AD697" s="122">
        <v>1.1000000000000001</v>
      </c>
      <c r="AE697" s="73">
        <f t="shared" si="890"/>
        <v>4.4505050000000004E-2</v>
      </c>
      <c r="AF697" s="73"/>
      <c r="AG697" s="73"/>
      <c r="AH697" s="73"/>
      <c r="AI697" s="73">
        <v>4.4505050000000004E-2</v>
      </c>
      <c r="AJ697" s="122">
        <f>VLOOKUP(C697,'[1]17'!$C$22:$AI$926,29,0)</f>
        <v>1.959207E-2</v>
      </c>
      <c r="AK697" s="122">
        <f>VLOOKUP(C697,'[1]17'!$C$22:$AI$926,30,0)</f>
        <v>0</v>
      </c>
      <c r="AL697" s="122">
        <f>VLOOKUP(C697,'[1]17'!$C$22:$AI$926,31,0)</f>
        <v>0</v>
      </c>
      <c r="AM697" s="122">
        <f>VLOOKUP(C697,'[1]17'!$C$22:$AI$926,32,0)</f>
        <v>0</v>
      </c>
      <c r="AN697" s="122">
        <f>VLOOKUP(C697,'[1]17'!$C$22:$AI$926,33,0)</f>
        <v>1.959207E-2</v>
      </c>
      <c r="AO697" s="122">
        <f t="shared" si="891"/>
        <v>2.4912980000000005E-2</v>
      </c>
      <c r="AP697" s="122">
        <f t="shared" si="892"/>
        <v>0</v>
      </c>
      <c r="AQ697" s="122">
        <f t="shared" si="893"/>
        <v>0</v>
      </c>
      <c r="AR697" s="122">
        <f t="shared" si="894"/>
        <v>0</v>
      </c>
      <c r="AS697" s="122">
        <f t="shared" si="895"/>
        <v>2.4912980000000005E-2</v>
      </c>
      <c r="AT697" s="122"/>
      <c r="AU697" s="122"/>
      <c r="AV697" s="122"/>
      <c r="AW697" s="122"/>
      <c r="AX697" s="122"/>
      <c r="AY697" s="122"/>
      <c r="AZ697" s="122"/>
      <c r="BA697" s="122"/>
      <c r="BB697" s="122"/>
      <c r="BC697" s="122"/>
    </row>
    <row r="698" spans="1:55" s="90" customFormat="1" ht="46.65" x14ac:dyDescent="0.3">
      <c r="A698" s="106" t="s">
        <v>1662</v>
      </c>
      <c r="B698" s="107" t="s">
        <v>1842</v>
      </c>
      <c r="C698" s="108" t="s">
        <v>1538</v>
      </c>
      <c r="D698" s="73">
        <v>0.58831199999999972</v>
      </c>
      <c r="E698" s="73">
        <v>2.6182848000000002E-2</v>
      </c>
      <c r="F698" s="73">
        <v>0</v>
      </c>
      <c r="G698" s="73">
        <v>0</v>
      </c>
      <c r="H698" s="73">
        <v>0</v>
      </c>
      <c r="I698" s="73">
        <v>2.6182848000000002E-2</v>
      </c>
      <c r="J698" s="122">
        <f>VLOOKUP(C698,'[1]17'!$C$22:$N$926,8,0)</f>
        <v>1.1526264000000001E-2</v>
      </c>
      <c r="K698" s="122">
        <f>VLOOKUP(C698,'[1]17'!$C$22:$N$926,9,0)</f>
        <v>0</v>
      </c>
      <c r="L698" s="122">
        <f>VLOOKUP(C698,'[1]17'!$C$22:$N$926,10,0)</f>
        <v>0</v>
      </c>
      <c r="M698" s="122">
        <f>VLOOKUP(C698,'[1]17'!$C$22:$N$926,11,0)</f>
        <v>0</v>
      </c>
      <c r="N698" s="122">
        <f>VLOOKUP(C698,'[1]17'!$C$22:$N$926,12,0)</f>
        <v>1.1526264000000001E-2</v>
      </c>
      <c r="O698" s="122">
        <f t="shared" si="885"/>
        <v>1.4656584E-2</v>
      </c>
      <c r="P698" s="122">
        <f t="shared" si="886"/>
        <v>0</v>
      </c>
      <c r="Q698" s="122">
        <f t="shared" si="887"/>
        <v>0</v>
      </c>
      <c r="R698" s="122">
        <f t="shared" si="888"/>
        <v>0</v>
      </c>
      <c r="S698" s="122">
        <f t="shared" si="889"/>
        <v>1.4656584E-2</v>
      </c>
      <c r="T698" s="122"/>
      <c r="U698" s="122"/>
      <c r="V698" s="122"/>
      <c r="W698" s="122"/>
      <c r="X698" s="122"/>
      <c r="Y698" s="122"/>
      <c r="Z698" s="122"/>
      <c r="AA698" s="122"/>
      <c r="AB698" s="122"/>
      <c r="AC698" s="122"/>
      <c r="AD698" s="122">
        <v>0</v>
      </c>
      <c r="AE698" s="73">
        <f t="shared" si="890"/>
        <v>2.1819040000000001E-2</v>
      </c>
      <c r="AF698" s="73"/>
      <c r="AG698" s="73"/>
      <c r="AH698" s="73"/>
      <c r="AI698" s="73">
        <v>2.1819040000000001E-2</v>
      </c>
      <c r="AJ698" s="122">
        <f>VLOOKUP(C698,'[1]17'!$C$22:$AI$926,29,0)</f>
        <v>9.6052199999999994E-3</v>
      </c>
      <c r="AK698" s="122">
        <f>VLOOKUP(C698,'[1]17'!$C$22:$AI$926,30,0)</f>
        <v>0</v>
      </c>
      <c r="AL698" s="122">
        <f>VLOOKUP(C698,'[1]17'!$C$22:$AI$926,31,0)</f>
        <v>0</v>
      </c>
      <c r="AM698" s="122">
        <f>VLOOKUP(C698,'[1]17'!$C$22:$AI$926,32,0)</f>
        <v>0</v>
      </c>
      <c r="AN698" s="122">
        <f>VLOOKUP(C698,'[1]17'!$C$22:$AI$926,33,0)</f>
        <v>9.6052200000000011E-3</v>
      </c>
      <c r="AO698" s="122">
        <f t="shared" si="891"/>
        <v>1.2213820000000002E-2</v>
      </c>
      <c r="AP698" s="122">
        <f t="shared" si="892"/>
        <v>0</v>
      </c>
      <c r="AQ698" s="122">
        <f t="shared" si="893"/>
        <v>0</v>
      </c>
      <c r="AR698" s="122">
        <f t="shared" si="894"/>
        <v>0</v>
      </c>
      <c r="AS698" s="122">
        <f t="shared" si="895"/>
        <v>1.221382E-2</v>
      </c>
      <c r="AT698" s="122"/>
      <c r="AU698" s="122"/>
      <c r="AV698" s="122"/>
      <c r="AW698" s="122"/>
      <c r="AX698" s="122"/>
      <c r="AY698" s="122"/>
      <c r="AZ698" s="122"/>
      <c r="BA698" s="122"/>
      <c r="BB698" s="122"/>
      <c r="BC698" s="122"/>
    </row>
    <row r="699" spans="1:55" s="90" customFormat="1" ht="46.65" x14ac:dyDescent="0.3">
      <c r="A699" s="106" t="s">
        <v>1662</v>
      </c>
      <c r="B699" s="107" t="s">
        <v>1843</v>
      </c>
      <c r="C699" s="108" t="s">
        <v>1539</v>
      </c>
      <c r="D699" s="73">
        <v>5.6404439999999996</v>
      </c>
      <c r="E699" s="73">
        <v>0</v>
      </c>
      <c r="F699" s="73">
        <v>0</v>
      </c>
      <c r="G699" s="73">
        <v>0</v>
      </c>
      <c r="H699" s="73">
        <v>0</v>
      </c>
      <c r="I699" s="73">
        <v>0</v>
      </c>
      <c r="J699" s="122">
        <f>VLOOKUP(C699,'[1]17'!$C$22:$N$926,8,0)</f>
        <v>0</v>
      </c>
      <c r="K699" s="122">
        <f>VLOOKUP(C699,'[1]17'!$C$22:$N$926,9,0)</f>
        <v>0</v>
      </c>
      <c r="L699" s="122">
        <f>VLOOKUP(C699,'[1]17'!$C$22:$N$926,10,0)</f>
        <v>0</v>
      </c>
      <c r="M699" s="122">
        <f>VLOOKUP(C699,'[1]17'!$C$22:$N$926,11,0)</f>
        <v>0</v>
      </c>
      <c r="N699" s="122">
        <f>VLOOKUP(C699,'[1]17'!$C$22:$N$926,12,0)</f>
        <v>0</v>
      </c>
      <c r="O699" s="122">
        <f t="shared" si="885"/>
        <v>0</v>
      </c>
      <c r="P699" s="122">
        <f t="shared" si="886"/>
        <v>0</v>
      </c>
      <c r="Q699" s="122">
        <f t="shared" si="887"/>
        <v>0</v>
      </c>
      <c r="R699" s="122">
        <f t="shared" si="888"/>
        <v>0</v>
      </c>
      <c r="S699" s="122">
        <f t="shared" si="889"/>
        <v>0</v>
      </c>
      <c r="T699" s="122"/>
      <c r="U699" s="122"/>
      <c r="V699" s="122"/>
      <c r="W699" s="122"/>
      <c r="X699" s="122"/>
      <c r="Y699" s="122"/>
      <c r="Z699" s="122"/>
      <c r="AA699" s="122"/>
      <c r="AB699" s="122"/>
      <c r="AC699" s="122"/>
      <c r="AD699" s="122">
        <v>5.1704070000000009</v>
      </c>
      <c r="AE699" s="73">
        <f t="shared" si="890"/>
        <v>0</v>
      </c>
      <c r="AF699" s="73"/>
      <c r="AG699" s="73"/>
      <c r="AH699" s="73"/>
      <c r="AI699" s="73">
        <v>0</v>
      </c>
      <c r="AJ699" s="122">
        <f>VLOOKUP(C699,'[1]17'!$C$22:$AI$926,29,0)</f>
        <v>0</v>
      </c>
      <c r="AK699" s="122">
        <f>VLOOKUP(C699,'[1]17'!$C$22:$AI$926,30,0)</f>
        <v>0</v>
      </c>
      <c r="AL699" s="122">
        <f>VLOOKUP(C699,'[1]17'!$C$22:$AI$926,31,0)</f>
        <v>0</v>
      </c>
      <c r="AM699" s="122">
        <f>VLOOKUP(C699,'[1]17'!$C$22:$AI$926,32,0)</f>
        <v>0</v>
      </c>
      <c r="AN699" s="122">
        <f>VLOOKUP(C699,'[1]17'!$C$22:$AI$926,33,0)</f>
        <v>0</v>
      </c>
      <c r="AO699" s="122">
        <f t="shared" si="891"/>
        <v>0</v>
      </c>
      <c r="AP699" s="122">
        <f t="shared" si="892"/>
        <v>0</v>
      </c>
      <c r="AQ699" s="122">
        <f t="shared" si="893"/>
        <v>0</v>
      </c>
      <c r="AR699" s="122">
        <f t="shared" si="894"/>
        <v>0</v>
      </c>
      <c r="AS699" s="122">
        <f t="shared" si="895"/>
        <v>0</v>
      </c>
      <c r="AT699" s="122"/>
      <c r="AU699" s="122"/>
      <c r="AV699" s="122"/>
      <c r="AW699" s="122"/>
      <c r="AX699" s="122"/>
      <c r="AY699" s="122"/>
      <c r="AZ699" s="122"/>
      <c r="BA699" s="122"/>
      <c r="BB699" s="122"/>
      <c r="BC699" s="122"/>
    </row>
    <row r="700" spans="1:55" s="90" customFormat="1" ht="30.05" x14ac:dyDescent="0.3">
      <c r="A700" s="103"/>
      <c r="B700" s="110" t="s">
        <v>148</v>
      </c>
      <c r="C700" s="105"/>
      <c r="D700" s="133">
        <f t="shared" ref="D700:BC700" si="896">SUM(D701:D702)</f>
        <v>4.9781759999999986</v>
      </c>
      <c r="E700" s="133">
        <f t="shared" si="896"/>
        <v>25.650762805999996</v>
      </c>
      <c r="F700" s="133">
        <f t="shared" si="896"/>
        <v>3.5546621800000002</v>
      </c>
      <c r="G700" s="133">
        <f t="shared" si="896"/>
        <v>21.141306549999996</v>
      </c>
      <c r="H700" s="133">
        <f t="shared" si="896"/>
        <v>0</v>
      </c>
      <c r="I700" s="133">
        <f t="shared" si="896"/>
        <v>0.95479407599999999</v>
      </c>
      <c r="J700" s="133">
        <f t="shared" si="896"/>
        <v>20.565240203999995</v>
      </c>
      <c r="K700" s="133">
        <f t="shared" si="896"/>
        <v>3.5546621800000002</v>
      </c>
      <c r="L700" s="133">
        <f t="shared" si="896"/>
        <v>16.913045239999999</v>
      </c>
      <c r="M700" s="133">
        <f t="shared" si="896"/>
        <v>0</v>
      </c>
      <c r="N700" s="133">
        <f t="shared" si="896"/>
        <v>9.7532783999999997E-2</v>
      </c>
      <c r="O700" s="133">
        <f t="shared" si="896"/>
        <v>5.0855226020000011</v>
      </c>
      <c r="P700" s="133">
        <f t="shared" si="896"/>
        <v>0</v>
      </c>
      <c r="Q700" s="133">
        <f t="shared" si="896"/>
        <v>4.2282613099999971</v>
      </c>
      <c r="R700" s="133">
        <f t="shared" si="896"/>
        <v>0</v>
      </c>
      <c r="S700" s="133">
        <f t="shared" si="896"/>
        <v>0.85726129200000001</v>
      </c>
      <c r="T700" s="133">
        <f t="shared" si="896"/>
        <v>0</v>
      </c>
      <c r="U700" s="133">
        <f t="shared" si="896"/>
        <v>0</v>
      </c>
      <c r="V700" s="133">
        <f t="shared" si="896"/>
        <v>0</v>
      </c>
      <c r="W700" s="133">
        <f t="shared" si="896"/>
        <v>0</v>
      </c>
      <c r="X700" s="133">
        <f t="shared" si="896"/>
        <v>0</v>
      </c>
      <c r="Y700" s="133">
        <f t="shared" si="896"/>
        <v>0</v>
      </c>
      <c r="Z700" s="133">
        <f t="shared" si="896"/>
        <v>0</v>
      </c>
      <c r="AA700" s="133">
        <f t="shared" si="896"/>
        <v>0</v>
      </c>
      <c r="AB700" s="133">
        <f t="shared" si="896"/>
        <v>0</v>
      </c>
      <c r="AC700" s="133">
        <f t="shared" si="896"/>
        <v>0</v>
      </c>
      <c r="AD700" s="133">
        <f t="shared" si="896"/>
        <v>18.213286830000001</v>
      </c>
      <c r="AE700" s="133">
        <f t="shared" si="896"/>
        <v>18.413417190000001</v>
      </c>
      <c r="AF700" s="133">
        <f t="shared" si="896"/>
        <v>0</v>
      </c>
      <c r="AG700" s="133">
        <f t="shared" si="896"/>
        <v>17.617755460000001</v>
      </c>
      <c r="AH700" s="133">
        <f t="shared" si="896"/>
        <v>0</v>
      </c>
      <c r="AI700" s="133">
        <f t="shared" si="896"/>
        <v>0.79566173000000007</v>
      </c>
      <c r="AJ700" s="133">
        <f t="shared" si="896"/>
        <v>17.699032780000003</v>
      </c>
      <c r="AK700" s="133">
        <f t="shared" si="896"/>
        <v>0</v>
      </c>
      <c r="AL700" s="133">
        <f t="shared" si="896"/>
        <v>17.617755460000001</v>
      </c>
      <c r="AM700" s="133">
        <f t="shared" si="896"/>
        <v>0</v>
      </c>
      <c r="AN700" s="133">
        <f t="shared" si="896"/>
        <v>8.127732E-2</v>
      </c>
      <c r="AO700" s="133">
        <f t="shared" si="896"/>
        <v>0.71438440999999742</v>
      </c>
      <c r="AP700" s="133">
        <f t="shared" si="896"/>
        <v>0</v>
      </c>
      <c r="AQ700" s="133">
        <f t="shared" si="896"/>
        <v>0</v>
      </c>
      <c r="AR700" s="133">
        <f t="shared" si="896"/>
        <v>0</v>
      </c>
      <c r="AS700" s="133">
        <f t="shared" si="896"/>
        <v>0.71438441000000008</v>
      </c>
      <c r="AT700" s="133">
        <f t="shared" si="896"/>
        <v>0</v>
      </c>
      <c r="AU700" s="133">
        <f t="shared" si="896"/>
        <v>0</v>
      </c>
      <c r="AV700" s="133">
        <f t="shared" si="896"/>
        <v>0</v>
      </c>
      <c r="AW700" s="133">
        <f t="shared" si="896"/>
        <v>0</v>
      </c>
      <c r="AX700" s="133">
        <f t="shared" si="896"/>
        <v>0</v>
      </c>
      <c r="AY700" s="133">
        <f t="shared" si="896"/>
        <v>0</v>
      </c>
      <c r="AZ700" s="133">
        <f t="shared" si="896"/>
        <v>0</v>
      </c>
      <c r="BA700" s="133">
        <f t="shared" si="896"/>
        <v>0</v>
      </c>
      <c r="BB700" s="133">
        <f t="shared" si="896"/>
        <v>0</v>
      </c>
      <c r="BC700" s="133">
        <f t="shared" si="896"/>
        <v>0</v>
      </c>
    </row>
    <row r="701" spans="1:55" s="90" customFormat="1" ht="62.2" x14ac:dyDescent="0.3">
      <c r="A701" s="106" t="s">
        <v>1662</v>
      </c>
      <c r="B701" s="107" t="s">
        <v>149</v>
      </c>
      <c r="C701" s="108" t="s">
        <v>150</v>
      </c>
      <c r="D701" s="73">
        <v>4.9781759999999986</v>
      </c>
      <c r="E701" s="73">
        <v>23.256179605999996</v>
      </c>
      <c r="F701" s="73">
        <v>1.16007898</v>
      </c>
      <c r="G701" s="73">
        <v>21.141306549999996</v>
      </c>
      <c r="H701" s="73">
        <v>0</v>
      </c>
      <c r="I701" s="73">
        <v>0.95479407599999999</v>
      </c>
      <c r="J701" s="122">
        <f>VLOOKUP(C701,'[1]17'!$C$22:$N$926,8,0)</f>
        <v>18.170657003999995</v>
      </c>
      <c r="K701" s="122">
        <f>VLOOKUP(C701,'[1]17'!$C$22:$N$926,9,0)</f>
        <v>1.16007898</v>
      </c>
      <c r="L701" s="122">
        <f>VLOOKUP(C701,'[1]17'!$C$22:$N$926,10,0)</f>
        <v>16.913045239999999</v>
      </c>
      <c r="M701" s="122">
        <f>VLOOKUP(C701,'[1]17'!$C$22:$N$926,11,0)</f>
        <v>0</v>
      </c>
      <c r="N701" s="122">
        <f>VLOOKUP(C701,'[1]17'!$C$22:$N$926,12,0)</f>
        <v>9.7532783999999997E-2</v>
      </c>
      <c r="O701" s="122">
        <f t="shared" ref="O701:O702" si="897">E701-J701</f>
        <v>5.0855226020000011</v>
      </c>
      <c r="P701" s="122">
        <f t="shared" ref="P701:P702" si="898">F701-K701</f>
        <v>0</v>
      </c>
      <c r="Q701" s="122">
        <f t="shared" ref="Q701:Q702" si="899">G701-L701</f>
        <v>4.2282613099999971</v>
      </c>
      <c r="R701" s="122">
        <f t="shared" ref="R701:R702" si="900">H701-M701</f>
        <v>0</v>
      </c>
      <c r="S701" s="122">
        <f t="shared" ref="S701:S702" si="901">I701-N701</f>
        <v>0.85726129200000001</v>
      </c>
      <c r="T701" s="122"/>
      <c r="U701" s="122"/>
      <c r="V701" s="122"/>
      <c r="W701" s="122"/>
      <c r="X701" s="122"/>
      <c r="Y701" s="122"/>
      <c r="Z701" s="122"/>
      <c r="AA701" s="122"/>
      <c r="AB701" s="122"/>
      <c r="AC701" s="122"/>
      <c r="AD701" s="122">
        <v>18.213286830000001</v>
      </c>
      <c r="AE701" s="73">
        <f t="shared" ref="AE701:AE702" si="902">AF701+AG701+AH701+AI701</f>
        <v>18.413417190000001</v>
      </c>
      <c r="AF701" s="73"/>
      <c r="AG701" s="73">
        <v>17.617755460000001</v>
      </c>
      <c r="AH701" s="73"/>
      <c r="AI701" s="73">
        <v>0.79566173000000007</v>
      </c>
      <c r="AJ701" s="122">
        <f>VLOOKUP(C701,'[1]17'!$C$22:$AI$926,29,0)</f>
        <v>17.699032780000003</v>
      </c>
      <c r="AK701" s="122">
        <f>VLOOKUP(C701,'[1]17'!$C$22:$AI$926,30,0)</f>
        <v>0</v>
      </c>
      <c r="AL701" s="122">
        <f>VLOOKUP(C701,'[1]17'!$C$22:$AI$926,31,0)</f>
        <v>17.617755460000001</v>
      </c>
      <c r="AM701" s="122">
        <f>VLOOKUP(C701,'[1]17'!$C$22:$AI$926,32,0)</f>
        <v>0</v>
      </c>
      <c r="AN701" s="122">
        <f>VLOOKUP(C701,'[1]17'!$C$22:$AI$926,33,0)</f>
        <v>8.127732E-2</v>
      </c>
      <c r="AO701" s="122">
        <f t="shared" ref="AO701:AO702" si="903">AE701-AJ701</f>
        <v>0.71438440999999742</v>
      </c>
      <c r="AP701" s="122">
        <f t="shared" ref="AP701:AP702" si="904">AF701-AK701</f>
        <v>0</v>
      </c>
      <c r="AQ701" s="122">
        <f t="shared" ref="AQ701:AQ702" si="905">AG701-AL701</f>
        <v>0</v>
      </c>
      <c r="AR701" s="122">
        <f t="shared" ref="AR701:AR702" si="906">AH701-AM701</f>
        <v>0</v>
      </c>
      <c r="AS701" s="122">
        <f t="shared" ref="AS701:AS702" si="907">AI701-AN701</f>
        <v>0.71438441000000008</v>
      </c>
      <c r="AT701" s="122"/>
      <c r="AU701" s="122"/>
      <c r="AV701" s="122"/>
      <c r="AW701" s="122"/>
      <c r="AX701" s="122"/>
      <c r="AY701" s="122"/>
      <c r="AZ701" s="122"/>
      <c r="BA701" s="122"/>
      <c r="BB701" s="122"/>
      <c r="BC701" s="122"/>
    </row>
    <row r="702" spans="1:55" s="90" customFormat="1" ht="46.65" x14ac:dyDescent="0.3">
      <c r="A702" s="106" t="s">
        <v>1660</v>
      </c>
      <c r="B702" s="107" t="s">
        <v>1043</v>
      </c>
      <c r="C702" s="108" t="s">
        <v>1540</v>
      </c>
      <c r="D702" s="73">
        <v>0</v>
      </c>
      <c r="E702" s="73">
        <v>2.3945832</v>
      </c>
      <c r="F702" s="73">
        <v>2.3945832</v>
      </c>
      <c r="G702" s="73">
        <v>0</v>
      </c>
      <c r="H702" s="73">
        <v>0</v>
      </c>
      <c r="I702" s="73">
        <v>0</v>
      </c>
      <c r="J702" s="122">
        <f>VLOOKUP(C702,'[1]17'!$C$22:$N$926,8,0)</f>
        <v>2.3945832000000005</v>
      </c>
      <c r="K702" s="122">
        <f>VLOOKUP(C702,'[1]17'!$C$22:$N$926,9,0)</f>
        <v>2.3945832</v>
      </c>
      <c r="L702" s="122">
        <f>VLOOKUP(C702,'[1]17'!$C$22:$N$926,10,0)</f>
        <v>0</v>
      </c>
      <c r="M702" s="122">
        <f>VLOOKUP(C702,'[1]17'!$C$22:$N$926,11,0)</f>
        <v>0</v>
      </c>
      <c r="N702" s="122">
        <f>VLOOKUP(C702,'[1]17'!$C$22:$N$926,12,0)</f>
        <v>0</v>
      </c>
      <c r="O702" s="122">
        <f t="shared" si="897"/>
        <v>0</v>
      </c>
      <c r="P702" s="122">
        <f t="shared" si="898"/>
        <v>0</v>
      </c>
      <c r="Q702" s="122">
        <f t="shared" si="899"/>
        <v>0</v>
      </c>
      <c r="R702" s="122">
        <f t="shared" si="900"/>
        <v>0</v>
      </c>
      <c r="S702" s="122">
        <f t="shared" si="901"/>
        <v>0</v>
      </c>
      <c r="T702" s="122"/>
      <c r="U702" s="122"/>
      <c r="V702" s="122"/>
      <c r="W702" s="122"/>
      <c r="X702" s="122"/>
      <c r="Y702" s="122"/>
      <c r="Z702" s="122"/>
      <c r="AA702" s="122"/>
      <c r="AB702" s="122"/>
      <c r="AC702" s="122"/>
      <c r="AD702" s="122">
        <v>0</v>
      </c>
      <c r="AE702" s="73">
        <f t="shared" si="902"/>
        <v>0</v>
      </c>
      <c r="AF702" s="73"/>
      <c r="AG702" s="73"/>
      <c r="AH702" s="73"/>
      <c r="AI702" s="73">
        <v>0</v>
      </c>
      <c r="AJ702" s="122">
        <f>VLOOKUP(C702,'[1]17'!$C$22:$AI$926,29,0)</f>
        <v>0</v>
      </c>
      <c r="AK702" s="122">
        <f>VLOOKUP(C702,'[1]17'!$C$22:$AI$926,30,0)</f>
        <v>0</v>
      </c>
      <c r="AL702" s="122">
        <f>VLOOKUP(C702,'[1]17'!$C$22:$AI$926,31,0)</f>
        <v>0</v>
      </c>
      <c r="AM702" s="122">
        <f>VLOOKUP(C702,'[1]17'!$C$22:$AI$926,32,0)</f>
        <v>0</v>
      </c>
      <c r="AN702" s="122">
        <f>VLOOKUP(C702,'[1]17'!$C$22:$AI$926,33,0)</f>
        <v>0</v>
      </c>
      <c r="AO702" s="122">
        <f t="shared" si="903"/>
        <v>0</v>
      </c>
      <c r="AP702" s="122">
        <f t="shared" si="904"/>
        <v>0</v>
      </c>
      <c r="AQ702" s="122">
        <f t="shared" si="905"/>
        <v>0</v>
      </c>
      <c r="AR702" s="122">
        <f t="shared" si="906"/>
        <v>0</v>
      </c>
      <c r="AS702" s="122">
        <f t="shared" si="907"/>
        <v>0</v>
      </c>
      <c r="AT702" s="122"/>
      <c r="AU702" s="122"/>
      <c r="AV702" s="122"/>
      <c r="AW702" s="122"/>
      <c r="AX702" s="122"/>
      <c r="AY702" s="122"/>
      <c r="AZ702" s="122"/>
      <c r="BA702" s="122"/>
      <c r="BB702" s="122"/>
      <c r="BC702" s="122"/>
    </row>
    <row r="703" spans="1:55" s="90" customFormat="1" ht="30.05" x14ac:dyDescent="0.3">
      <c r="A703" s="103"/>
      <c r="B703" s="110" t="s">
        <v>146</v>
      </c>
      <c r="C703" s="105"/>
      <c r="D703" s="133">
        <f t="shared" ref="D703:BC703" si="908">SUM(D704:D712)</f>
        <v>17.9611248</v>
      </c>
      <c r="E703" s="133">
        <f t="shared" si="908"/>
        <v>11.399138856745763</v>
      </c>
      <c r="F703" s="133">
        <f t="shared" si="908"/>
        <v>0.75745307000000006</v>
      </c>
      <c r="G703" s="133">
        <f t="shared" si="908"/>
        <v>9.8500584347457618</v>
      </c>
      <c r="H703" s="133">
        <f t="shared" si="908"/>
        <v>0</v>
      </c>
      <c r="I703" s="133">
        <f t="shared" si="908"/>
        <v>0.7916273519999999</v>
      </c>
      <c r="J703" s="133">
        <f t="shared" si="908"/>
        <v>1.830938894</v>
      </c>
      <c r="K703" s="133">
        <f t="shared" si="908"/>
        <v>2.9351269999999999E-2</v>
      </c>
      <c r="L703" s="133">
        <f t="shared" si="908"/>
        <v>1.2481195199999999</v>
      </c>
      <c r="M703" s="133">
        <f t="shared" si="908"/>
        <v>0</v>
      </c>
      <c r="N703" s="133">
        <f t="shared" si="908"/>
        <v>0.55346810399999991</v>
      </c>
      <c r="O703" s="133">
        <f t="shared" si="908"/>
        <v>9.5681999627457603</v>
      </c>
      <c r="P703" s="133">
        <f t="shared" si="908"/>
        <v>0.72810180000000002</v>
      </c>
      <c r="Q703" s="133">
        <f t="shared" si="908"/>
        <v>8.6019389147457623</v>
      </c>
      <c r="R703" s="133">
        <f t="shared" si="908"/>
        <v>0</v>
      </c>
      <c r="S703" s="133">
        <f t="shared" si="908"/>
        <v>0.23815924800000002</v>
      </c>
      <c r="T703" s="133">
        <f t="shared" si="908"/>
        <v>0</v>
      </c>
      <c r="U703" s="133">
        <f t="shared" si="908"/>
        <v>0</v>
      </c>
      <c r="V703" s="133">
        <f t="shared" si="908"/>
        <v>0</v>
      </c>
      <c r="W703" s="133">
        <f t="shared" si="908"/>
        <v>0</v>
      </c>
      <c r="X703" s="133">
        <f t="shared" si="908"/>
        <v>0</v>
      </c>
      <c r="Y703" s="133">
        <f t="shared" si="908"/>
        <v>0</v>
      </c>
      <c r="Z703" s="133">
        <f t="shared" si="908"/>
        <v>0</v>
      </c>
      <c r="AA703" s="133">
        <f t="shared" si="908"/>
        <v>0</v>
      </c>
      <c r="AB703" s="133">
        <f t="shared" si="908"/>
        <v>0</v>
      </c>
      <c r="AC703" s="133">
        <f t="shared" si="908"/>
        <v>0</v>
      </c>
      <c r="AD703" s="133">
        <f t="shared" si="908"/>
        <v>15.193966400000003</v>
      </c>
      <c r="AE703" s="133">
        <f t="shared" si="908"/>
        <v>9.5187457000000002</v>
      </c>
      <c r="AF703" s="133">
        <f t="shared" si="908"/>
        <v>0.63121089000000052</v>
      </c>
      <c r="AG703" s="133">
        <f t="shared" si="908"/>
        <v>7.2449403500000003</v>
      </c>
      <c r="AH703" s="133">
        <f t="shared" si="908"/>
        <v>0</v>
      </c>
      <c r="AI703" s="133">
        <f t="shared" si="908"/>
        <v>1.64259446</v>
      </c>
      <c r="AJ703" s="133">
        <f t="shared" si="908"/>
        <v>1.4685878100000007</v>
      </c>
      <c r="AK703" s="133">
        <f t="shared" si="908"/>
        <v>2.4459389999999991E-2</v>
      </c>
      <c r="AL703" s="133">
        <f t="shared" si="908"/>
        <v>0</v>
      </c>
      <c r="AM703" s="133">
        <f t="shared" si="908"/>
        <v>0</v>
      </c>
      <c r="AN703" s="133">
        <f t="shared" si="908"/>
        <v>1.4441284200000004</v>
      </c>
      <c r="AO703" s="133">
        <f t="shared" si="908"/>
        <v>8.0501578900000013</v>
      </c>
      <c r="AP703" s="133">
        <f t="shared" si="908"/>
        <v>0.60675150000000055</v>
      </c>
      <c r="AQ703" s="133">
        <f t="shared" si="908"/>
        <v>7.2449403500000003</v>
      </c>
      <c r="AR703" s="133">
        <f t="shared" si="908"/>
        <v>0</v>
      </c>
      <c r="AS703" s="133">
        <f t="shared" si="908"/>
        <v>0.19846604000000001</v>
      </c>
      <c r="AT703" s="133">
        <f t="shared" si="908"/>
        <v>0</v>
      </c>
      <c r="AU703" s="133">
        <f t="shared" si="908"/>
        <v>0</v>
      </c>
      <c r="AV703" s="133">
        <f t="shared" si="908"/>
        <v>0</v>
      </c>
      <c r="AW703" s="133">
        <f t="shared" si="908"/>
        <v>0</v>
      </c>
      <c r="AX703" s="133">
        <f t="shared" si="908"/>
        <v>0</v>
      </c>
      <c r="AY703" s="133">
        <f t="shared" si="908"/>
        <v>0</v>
      </c>
      <c r="AZ703" s="133">
        <f t="shared" si="908"/>
        <v>0</v>
      </c>
      <c r="BA703" s="133">
        <f t="shared" si="908"/>
        <v>0</v>
      </c>
      <c r="BB703" s="133">
        <f t="shared" si="908"/>
        <v>0</v>
      </c>
      <c r="BC703" s="133">
        <f t="shared" si="908"/>
        <v>0</v>
      </c>
    </row>
    <row r="704" spans="1:55" s="90" customFormat="1" ht="46.65" x14ac:dyDescent="0.3">
      <c r="A704" s="106" t="s">
        <v>1662</v>
      </c>
      <c r="B704" s="107" t="s">
        <v>660</v>
      </c>
      <c r="C704" s="108" t="s">
        <v>710</v>
      </c>
      <c r="D704" s="73">
        <v>3.2153951999999997</v>
      </c>
      <c r="E704" s="73">
        <v>0.92906298200000004</v>
      </c>
      <c r="F704" s="73">
        <v>0</v>
      </c>
      <c r="G704" s="73">
        <v>0.79775165000000003</v>
      </c>
      <c r="H704" s="73">
        <v>0</v>
      </c>
      <c r="I704" s="73">
        <v>0.13131133199999998</v>
      </c>
      <c r="J704" s="122">
        <f>VLOOKUP(C704,'[1]17'!$C$22:$N$926,8,0)</f>
        <v>0.131311332</v>
      </c>
      <c r="K704" s="122">
        <f>VLOOKUP(C704,'[1]17'!$C$22:$N$926,9,0)</f>
        <v>0</v>
      </c>
      <c r="L704" s="122">
        <f>VLOOKUP(C704,'[1]17'!$C$22:$N$926,10,0)</f>
        <v>0</v>
      </c>
      <c r="M704" s="122">
        <f>VLOOKUP(C704,'[1]17'!$C$22:$N$926,11,0)</f>
        <v>0</v>
      </c>
      <c r="N704" s="122">
        <f>VLOOKUP(C704,'[1]17'!$C$22:$N$926,12,0)</f>
        <v>0.13131133199999998</v>
      </c>
      <c r="O704" s="122">
        <f t="shared" ref="O704:O712" si="909">E704-J704</f>
        <v>0.79775165000000003</v>
      </c>
      <c r="P704" s="122">
        <f t="shared" ref="P704:P712" si="910">F704-K704</f>
        <v>0</v>
      </c>
      <c r="Q704" s="122">
        <f t="shared" ref="Q704:Q712" si="911">G704-L704</f>
        <v>0.79775165000000003</v>
      </c>
      <c r="R704" s="122">
        <f t="shared" ref="R704:R712" si="912">H704-M704</f>
        <v>0</v>
      </c>
      <c r="S704" s="122">
        <f t="shared" ref="S704:S712" si="913">I704-N704</f>
        <v>0</v>
      </c>
      <c r="T704" s="122"/>
      <c r="U704" s="122"/>
      <c r="V704" s="122"/>
      <c r="W704" s="122"/>
      <c r="X704" s="122"/>
      <c r="Y704" s="122"/>
      <c r="Z704" s="122"/>
      <c r="AA704" s="122"/>
      <c r="AB704" s="122"/>
      <c r="AC704" s="122"/>
      <c r="AD704" s="122">
        <v>2.9474456000000004</v>
      </c>
      <c r="AE704" s="73">
        <f t="shared" ref="AE704:AE712" si="914">AF704+AG704+AH704+AI704</f>
        <v>0.10942610999999999</v>
      </c>
      <c r="AF704" s="73"/>
      <c r="AG704" s="73"/>
      <c r="AH704" s="73"/>
      <c r="AI704" s="73">
        <v>0.10942610999999999</v>
      </c>
      <c r="AJ704" s="122">
        <f>VLOOKUP(C704,'[1]17'!$C$22:$AI$926,29,0)</f>
        <v>0.10942611000000034</v>
      </c>
      <c r="AK704" s="122">
        <f>VLOOKUP(C704,'[1]17'!$C$22:$AI$926,30,0)</f>
        <v>0</v>
      </c>
      <c r="AL704" s="122">
        <f>VLOOKUP(C704,'[1]17'!$C$22:$AI$926,31,0)</f>
        <v>0</v>
      </c>
      <c r="AM704" s="122">
        <f>VLOOKUP(C704,'[1]17'!$C$22:$AI$926,32,0)</f>
        <v>0</v>
      </c>
      <c r="AN704" s="122">
        <f>VLOOKUP(C704,'[1]17'!$C$22:$AI$926,33,0)</f>
        <v>0.10942610999999999</v>
      </c>
      <c r="AO704" s="122">
        <f t="shared" ref="AO704:AO712" si="915">AE704-AJ704</f>
        <v>-3.4694469519536142E-16</v>
      </c>
      <c r="AP704" s="122">
        <f t="shared" ref="AP704:AP712" si="916">AF704-AK704</f>
        <v>0</v>
      </c>
      <c r="AQ704" s="122">
        <f t="shared" ref="AQ704:AQ712" si="917">AG704-AL704</f>
        <v>0</v>
      </c>
      <c r="AR704" s="122">
        <f t="shared" ref="AR704:AR712" si="918">AH704-AM704</f>
        <v>0</v>
      </c>
      <c r="AS704" s="122">
        <f t="shared" ref="AS704:AS712" si="919">AI704-AN704</f>
        <v>0</v>
      </c>
      <c r="AT704" s="122"/>
      <c r="AU704" s="122"/>
      <c r="AV704" s="122"/>
      <c r="AW704" s="122"/>
      <c r="AX704" s="122"/>
      <c r="AY704" s="122"/>
      <c r="AZ704" s="122"/>
      <c r="BA704" s="122"/>
      <c r="BB704" s="122"/>
      <c r="BC704" s="122"/>
    </row>
    <row r="705" spans="1:55" s="90" customFormat="1" ht="62.2" x14ac:dyDescent="0.3">
      <c r="A705" s="106" t="s">
        <v>1662</v>
      </c>
      <c r="B705" s="107" t="s">
        <v>1844</v>
      </c>
      <c r="C705" s="108" t="s">
        <v>1541</v>
      </c>
      <c r="D705" s="73">
        <v>3.7068839999999996</v>
      </c>
      <c r="E705" s="73">
        <v>1.606612444</v>
      </c>
      <c r="F705" s="73">
        <v>0</v>
      </c>
      <c r="G705" s="73">
        <v>1.4299042</v>
      </c>
      <c r="H705" s="73">
        <v>0</v>
      </c>
      <c r="I705" s="73">
        <v>0.17670824400000001</v>
      </c>
      <c r="J705" s="122">
        <f>VLOOKUP(C705,'[1]17'!$C$22:$N$926,8,0)</f>
        <v>7.2625548000000012E-2</v>
      </c>
      <c r="K705" s="122">
        <f>VLOOKUP(C705,'[1]17'!$C$22:$N$926,9,0)</f>
        <v>0</v>
      </c>
      <c r="L705" s="122">
        <f>VLOOKUP(C705,'[1]17'!$C$22:$N$926,10,0)</f>
        <v>0</v>
      </c>
      <c r="M705" s="122">
        <f>VLOOKUP(C705,'[1]17'!$C$22:$N$926,11,0)</f>
        <v>0</v>
      </c>
      <c r="N705" s="122">
        <f>VLOOKUP(C705,'[1]17'!$C$22:$N$926,12,0)</f>
        <v>7.2625547999999998E-2</v>
      </c>
      <c r="O705" s="122">
        <f t="shared" si="909"/>
        <v>1.533986896</v>
      </c>
      <c r="P705" s="122">
        <f t="shared" si="910"/>
        <v>0</v>
      </c>
      <c r="Q705" s="122">
        <f t="shared" si="911"/>
        <v>1.4299042</v>
      </c>
      <c r="R705" s="122">
        <f t="shared" si="912"/>
        <v>0</v>
      </c>
      <c r="S705" s="122">
        <f t="shared" si="913"/>
        <v>0.10408269600000002</v>
      </c>
      <c r="T705" s="122"/>
      <c r="U705" s="122"/>
      <c r="V705" s="122"/>
      <c r="W705" s="122"/>
      <c r="X705" s="122"/>
      <c r="Y705" s="122"/>
      <c r="Z705" s="122"/>
      <c r="AA705" s="122"/>
      <c r="AB705" s="122"/>
      <c r="AC705" s="122"/>
      <c r="AD705" s="122">
        <v>3.1241900000000005</v>
      </c>
      <c r="AE705" s="73">
        <f t="shared" si="914"/>
        <v>1.3388437</v>
      </c>
      <c r="AF705" s="73"/>
      <c r="AG705" s="73">
        <v>1.1915868299999999</v>
      </c>
      <c r="AH705" s="73"/>
      <c r="AI705" s="73">
        <v>0.14725687000000001</v>
      </c>
      <c r="AJ705" s="122">
        <f>VLOOKUP(C705,'[1]17'!$C$22:$AI$926,29,0)</f>
        <v>6.0521289999999998E-2</v>
      </c>
      <c r="AK705" s="122">
        <f>VLOOKUP(C705,'[1]17'!$C$22:$AI$926,30,0)</f>
        <v>0</v>
      </c>
      <c r="AL705" s="122">
        <f>VLOOKUP(C705,'[1]17'!$C$22:$AI$926,31,0)</f>
        <v>0</v>
      </c>
      <c r="AM705" s="122">
        <f>VLOOKUP(C705,'[1]17'!$C$22:$AI$926,32,0)</f>
        <v>0</v>
      </c>
      <c r="AN705" s="122">
        <f>VLOOKUP(C705,'[1]17'!$C$22:$AI$926,33,0)</f>
        <v>6.0521290000000005E-2</v>
      </c>
      <c r="AO705" s="122">
        <f t="shared" si="915"/>
        <v>1.2783224099999999</v>
      </c>
      <c r="AP705" s="122">
        <f t="shared" si="916"/>
        <v>0</v>
      </c>
      <c r="AQ705" s="122">
        <f t="shared" si="917"/>
        <v>1.1915868299999999</v>
      </c>
      <c r="AR705" s="122">
        <f t="shared" si="918"/>
        <v>0</v>
      </c>
      <c r="AS705" s="122">
        <f t="shared" si="919"/>
        <v>8.6735580000000007E-2</v>
      </c>
      <c r="AT705" s="122"/>
      <c r="AU705" s="122"/>
      <c r="AV705" s="122"/>
      <c r="AW705" s="122"/>
      <c r="AX705" s="122"/>
      <c r="AY705" s="122"/>
      <c r="AZ705" s="122"/>
      <c r="BA705" s="122"/>
      <c r="BB705" s="122"/>
      <c r="BC705" s="122"/>
    </row>
    <row r="706" spans="1:55" s="90" customFormat="1" ht="62.2" x14ac:dyDescent="0.3">
      <c r="A706" s="106" t="s">
        <v>1662</v>
      </c>
      <c r="B706" s="107" t="s">
        <v>1845</v>
      </c>
      <c r="C706" s="108" t="s">
        <v>1542</v>
      </c>
      <c r="D706" s="73">
        <v>5.6570495999999997</v>
      </c>
      <c r="E706" s="73">
        <v>1.4031501719999999</v>
      </c>
      <c r="F706" s="73">
        <v>0</v>
      </c>
      <c r="G706" s="73">
        <v>1.2481195199999999</v>
      </c>
      <c r="H706" s="73">
        <v>0</v>
      </c>
      <c r="I706" s="73">
        <v>0.15503065200000002</v>
      </c>
      <c r="J706" s="122">
        <f>VLOOKUP(C706,'[1]17'!$C$22:$N$926,8,0)</f>
        <v>1.4031501719999999</v>
      </c>
      <c r="K706" s="122">
        <f>VLOOKUP(C706,'[1]17'!$C$22:$N$926,9,0)</f>
        <v>0</v>
      </c>
      <c r="L706" s="122">
        <f>VLOOKUP(C706,'[1]17'!$C$22:$N$926,10,0)</f>
        <v>1.2481195199999999</v>
      </c>
      <c r="M706" s="122">
        <f>VLOOKUP(C706,'[1]17'!$C$22:$N$926,11,0)</f>
        <v>0</v>
      </c>
      <c r="N706" s="122">
        <f>VLOOKUP(C706,'[1]17'!$C$22:$N$926,12,0)</f>
        <v>0.15503065200000002</v>
      </c>
      <c r="O706" s="122">
        <f t="shared" si="909"/>
        <v>0</v>
      </c>
      <c r="P706" s="122">
        <f t="shared" si="910"/>
        <v>0</v>
      </c>
      <c r="Q706" s="122">
        <f t="shared" si="911"/>
        <v>0</v>
      </c>
      <c r="R706" s="122">
        <f t="shared" si="912"/>
        <v>0</v>
      </c>
      <c r="S706" s="122">
        <f t="shared" si="913"/>
        <v>0</v>
      </c>
      <c r="T706" s="122"/>
      <c r="U706" s="122"/>
      <c r="V706" s="122"/>
      <c r="W706" s="122"/>
      <c r="X706" s="122"/>
      <c r="Y706" s="122"/>
      <c r="Z706" s="122"/>
      <c r="AA706" s="122"/>
      <c r="AB706" s="122"/>
      <c r="AC706" s="122"/>
      <c r="AD706" s="122">
        <v>5.1856288000000017</v>
      </c>
      <c r="AE706" s="73">
        <f t="shared" si="914"/>
        <v>0.12919221000000003</v>
      </c>
      <c r="AF706" s="73"/>
      <c r="AG706" s="73"/>
      <c r="AH706" s="73"/>
      <c r="AI706" s="73">
        <v>0.12919221000000003</v>
      </c>
      <c r="AJ706" s="122">
        <f>VLOOKUP(C706,'[1]17'!$C$22:$AI$926,29,0)</f>
        <v>0.12919220999999997</v>
      </c>
      <c r="AK706" s="122">
        <f>VLOOKUP(C706,'[1]17'!$C$22:$AI$926,30,0)</f>
        <v>0</v>
      </c>
      <c r="AL706" s="122">
        <f>VLOOKUP(C706,'[1]17'!$C$22:$AI$926,31,0)</f>
        <v>0</v>
      </c>
      <c r="AM706" s="122">
        <f>VLOOKUP(C706,'[1]17'!$C$22:$AI$926,32,0)</f>
        <v>0</v>
      </c>
      <c r="AN706" s="122">
        <f>VLOOKUP(C706,'[1]17'!$C$22:$AI$926,33,0)</f>
        <v>0.12919221000000003</v>
      </c>
      <c r="AO706" s="122">
        <f t="shared" si="915"/>
        <v>0</v>
      </c>
      <c r="AP706" s="122">
        <f t="shared" si="916"/>
        <v>0</v>
      </c>
      <c r="AQ706" s="122">
        <f t="shared" si="917"/>
        <v>0</v>
      </c>
      <c r="AR706" s="122">
        <f t="shared" si="918"/>
        <v>0</v>
      </c>
      <c r="AS706" s="122">
        <f t="shared" si="919"/>
        <v>0</v>
      </c>
      <c r="AT706" s="122"/>
      <c r="AU706" s="122"/>
      <c r="AV706" s="122"/>
      <c r="AW706" s="122"/>
      <c r="AX706" s="122"/>
      <c r="AY706" s="122"/>
      <c r="AZ706" s="122"/>
      <c r="BA706" s="122"/>
      <c r="BB706" s="122"/>
      <c r="BC706" s="122"/>
    </row>
    <row r="707" spans="1:55" s="90" customFormat="1" ht="62.2" x14ac:dyDescent="0.3">
      <c r="A707" s="106" t="s">
        <v>1662</v>
      </c>
      <c r="B707" s="107" t="s">
        <v>1846</v>
      </c>
      <c r="C707" s="108" t="s">
        <v>1543</v>
      </c>
      <c r="D707" s="73">
        <v>0.24139200000000011</v>
      </c>
      <c r="E707" s="73">
        <v>1.074318E-2</v>
      </c>
      <c r="F707" s="73">
        <v>0</v>
      </c>
      <c r="G707" s="73">
        <v>0</v>
      </c>
      <c r="H707" s="73">
        <v>0</v>
      </c>
      <c r="I707" s="73">
        <v>1.074318E-2</v>
      </c>
      <c r="J707" s="122">
        <f>VLOOKUP(C707,'[1]17'!$C$22:$N$926,8,0)</f>
        <v>4.72938E-3</v>
      </c>
      <c r="K707" s="122">
        <f>VLOOKUP(C707,'[1]17'!$C$22:$N$926,9,0)</f>
        <v>0</v>
      </c>
      <c r="L707" s="122">
        <f>VLOOKUP(C707,'[1]17'!$C$22:$N$926,10,0)</f>
        <v>0</v>
      </c>
      <c r="M707" s="122">
        <f>VLOOKUP(C707,'[1]17'!$C$22:$N$926,11,0)</f>
        <v>0</v>
      </c>
      <c r="N707" s="122">
        <f>VLOOKUP(C707,'[1]17'!$C$22:$N$926,12,0)</f>
        <v>4.72938E-3</v>
      </c>
      <c r="O707" s="122">
        <f t="shared" si="909"/>
        <v>6.0137999999999997E-3</v>
      </c>
      <c r="P707" s="122">
        <f t="shared" si="910"/>
        <v>0</v>
      </c>
      <c r="Q707" s="122">
        <f t="shared" si="911"/>
        <v>0</v>
      </c>
      <c r="R707" s="122">
        <f t="shared" si="912"/>
        <v>0</v>
      </c>
      <c r="S707" s="122">
        <f t="shared" si="913"/>
        <v>6.0137999999999997E-3</v>
      </c>
      <c r="T707" s="122"/>
      <c r="U707" s="122"/>
      <c r="V707" s="122"/>
      <c r="W707" s="122"/>
      <c r="X707" s="122"/>
      <c r="Y707" s="122"/>
      <c r="Z707" s="122"/>
      <c r="AA707" s="122"/>
      <c r="AB707" s="122"/>
      <c r="AC707" s="122"/>
      <c r="AD707" s="122">
        <v>0</v>
      </c>
      <c r="AE707" s="73">
        <f t="shared" si="914"/>
        <v>8.9526499999999995E-3</v>
      </c>
      <c r="AF707" s="73"/>
      <c r="AG707" s="73"/>
      <c r="AH707" s="73"/>
      <c r="AI707" s="73">
        <v>8.9526499999999995E-3</v>
      </c>
      <c r="AJ707" s="122">
        <f>VLOOKUP(C707,'[1]17'!$C$22:$AI$926,29,0)</f>
        <v>3.94115E-3</v>
      </c>
      <c r="AK707" s="122">
        <f>VLOOKUP(C707,'[1]17'!$C$22:$AI$926,30,0)</f>
        <v>0</v>
      </c>
      <c r="AL707" s="122">
        <f>VLOOKUP(C707,'[1]17'!$C$22:$AI$926,31,0)</f>
        <v>0</v>
      </c>
      <c r="AM707" s="122">
        <f>VLOOKUP(C707,'[1]17'!$C$22:$AI$926,32,0)</f>
        <v>0</v>
      </c>
      <c r="AN707" s="122">
        <f>VLOOKUP(C707,'[1]17'!$C$22:$AI$926,33,0)</f>
        <v>3.94115E-3</v>
      </c>
      <c r="AO707" s="122">
        <f t="shared" si="915"/>
        <v>5.0114999999999995E-3</v>
      </c>
      <c r="AP707" s="122">
        <f t="shared" si="916"/>
        <v>0</v>
      </c>
      <c r="AQ707" s="122">
        <f t="shared" si="917"/>
        <v>0</v>
      </c>
      <c r="AR707" s="122">
        <f t="shared" si="918"/>
        <v>0</v>
      </c>
      <c r="AS707" s="122">
        <f t="shared" si="919"/>
        <v>5.0114999999999995E-3</v>
      </c>
      <c r="AT707" s="122"/>
      <c r="AU707" s="122"/>
      <c r="AV707" s="122"/>
      <c r="AW707" s="122"/>
      <c r="AX707" s="122"/>
      <c r="AY707" s="122"/>
      <c r="AZ707" s="122"/>
      <c r="BA707" s="122"/>
      <c r="BB707" s="122"/>
      <c r="BC707" s="122"/>
    </row>
    <row r="708" spans="1:55" s="90" customFormat="1" ht="77.7" x14ac:dyDescent="0.3">
      <c r="A708" s="106" t="s">
        <v>1662</v>
      </c>
      <c r="B708" s="107" t="s">
        <v>1847</v>
      </c>
      <c r="C708" s="108" t="s">
        <v>1544</v>
      </c>
      <c r="D708" s="73">
        <v>0.71699999999999997</v>
      </c>
      <c r="E708" s="73">
        <v>3.1910123999999998E-2</v>
      </c>
      <c r="F708" s="73">
        <v>0</v>
      </c>
      <c r="G708" s="73">
        <v>0</v>
      </c>
      <c r="H708" s="73">
        <v>0</v>
      </c>
      <c r="I708" s="73">
        <v>3.1910123999999998E-2</v>
      </c>
      <c r="J708" s="122">
        <f>VLOOKUP(C708,'[1]17'!$C$22:$N$926,8,0)</f>
        <v>1.4047523999999999E-2</v>
      </c>
      <c r="K708" s="122">
        <f>VLOOKUP(C708,'[1]17'!$C$22:$N$926,9,0)</f>
        <v>0</v>
      </c>
      <c r="L708" s="122">
        <f>VLOOKUP(C708,'[1]17'!$C$22:$N$926,10,0)</f>
        <v>0</v>
      </c>
      <c r="M708" s="122">
        <f>VLOOKUP(C708,'[1]17'!$C$22:$N$926,11,0)</f>
        <v>0</v>
      </c>
      <c r="N708" s="122">
        <f>VLOOKUP(C708,'[1]17'!$C$22:$N$926,12,0)</f>
        <v>1.4047523999999999E-2</v>
      </c>
      <c r="O708" s="122">
        <f t="shared" si="909"/>
        <v>1.7862599999999999E-2</v>
      </c>
      <c r="P708" s="122">
        <f t="shared" si="910"/>
        <v>0</v>
      </c>
      <c r="Q708" s="122">
        <f t="shared" si="911"/>
        <v>0</v>
      </c>
      <c r="R708" s="122">
        <f t="shared" si="912"/>
        <v>0</v>
      </c>
      <c r="S708" s="122">
        <f t="shared" si="913"/>
        <v>1.7862599999999999E-2</v>
      </c>
      <c r="T708" s="122"/>
      <c r="U708" s="122"/>
      <c r="V708" s="122"/>
      <c r="W708" s="122"/>
      <c r="X708" s="122"/>
      <c r="Y708" s="122"/>
      <c r="Z708" s="122"/>
      <c r="AA708" s="122"/>
      <c r="AB708" s="122"/>
      <c r="AC708" s="122"/>
      <c r="AD708" s="122">
        <v>0</v>
      </c>
      <c r="AE708" s="73">
        <f t="shared" si="914"/>
        <v>2.6591770000000001E-2</v>
      </c>
      <c r="AF708" s="73"/>
      <c r="AG708" s="73"/>
      <c r="AH708" s="73"/>
      <c r="AI708" s="73">
        <v>2.6591770000000001E-2</v>
      </c>
      <c r="AJ708" s="122">
        <f>VLOOKUP(C708,'[1]17'!$C$22:$AI$926,29,0)</f>
        <v>1.170627E-2</v>
      </c>
      <c r="AK708" s="122">
        <f>VLOOKUP(C708,'[1]17'!$C$22:$AI$926,30,0)</f>
        <v>0</v>
      </c>
      <c r="AL708" s="122">
        <f>VLOOKUP(C708,'[1]17'!$C$22:$AI$926,31,0)</f>
        <v>0</v>
      </c>
      <c r="AM708" s="122">
        <f>VLOOKUP(C708,'[1]17'!$C$22:$AI$926,32,0)</f>
        <v>0</v>
      </c>
      <c r="AN708" s="122">
        <f>VLOOKUP(C708,'[1]17'!$C$22:$AI$926,33,0)</f>
        <v>1.170627E-2</v>
      </c>
      <c r="AO708" s="122">
        <f t="shared" si="915"/>
        <v>1.4885500000000001E-2</v>
      </c>
      <c r="AP708" s="122">
        <f t="shared" si="916"/>
        <v>0</v>
      </c>
      <c r="AQ708" s="122">
        <f t="shared" si="917"/>
        <v>0</v>
      </c>
      <c r="AR708" s="122">
        <f t="shared" si="918"/>
        <v>0</v>
      </c>
      <c r="AS708" s="122">
        <f t="shared" si="919"/>
        <v>1.4885500000000001E-2</v>
      </c>
      <c r="AT708" s="122"/>
      <c r="AU708" s="122"/>
      <c r="AV708" s="122"/>
      <c r="AW708" s="122"/>
      <c r="AX708" s="122"/>
      <c r="AY708" s="122"/>
      <c r="AZ708" s="122"/>
      <c r="BA708" s="122"/>
      <c r="BB708" s="122"/>
      <c r="BC708" s="122"/>
    </row>
    <row r="709" spans="1:55" s="90" customFormat="1" ht="93.25" x14ac:dyDescent="0.3">
      <c r="A709" s="106" t="s">
        <v>1662</v>
      </c>
      <c r="B709" s="107" t="s">
        <v>1044</v>
      </c>
      <c r="C709" s="108" t="s">
        <v>1545</v>
      </c>
      <c r="D709" s="73">
        <v>1.2603119999999999</v>
      </c>
      <c r="E709" s="73">
        <v>6.595411436</v>
      </c>
      <c r="F709" s="73">
        <v>0.72810180000000002</v>
      </c>
      <c r="G709" s="73">
        <v>5.8112193799999998</v>
      </c>
      <c r="H709" s="73">
        <v>0</v>
      </c>
      <c r="I709" s="73">
        <v>5.6090256000000005E-2</v>
      </c>
      <c r="J709" s="122">
        <f>VLOOKUP(C709,'[1]17'!$C$22:$N$926,8,0)</f>
        <v>2.4692123999999999E-2</v>
      </c>
      <c r="K709" s="122">
        <f>VLOOKUP(C709,'[1]17'!$C$22:$N$926,9,0)</f>
        <v>0</v>
      </c>
      <c r="L709" s="122">
        <f>VLOOKUP(C709,'[1]17'!$C$22:$N$926,10,0)</f>
        <v>0</v>
      </c>
      <c r="M709" s="122">
        <f>VLOOKUP(C709,'[1]17'!$C$22:$N$926,11,0)</f>
        <v>0</v>
      </c>
      <c r="N709" s="122">
        <f>VLOOKUP(C709,'[1]17'!$C$22:$N$926,12,0)</f>
        <v>2.4692123999999999E-2</v>
      </c>
      <c r="O709" s="122">
        <f t="shared" si="909"/>
        <v>6.5707193119999996</v>
      </c>
      <c r="P709" s="122">
        <f t="shared" si="910"/>
        <v>0.72810180000000002</v>
      </c>
      <c r="Q709" s="122">
        <f t="shared" si="911"/>
        <v>5.8112193799999998</v>
      </c>
      <c r="R709" s="122">
        <f t="shared" si="912"/>
        <v>0</v>
      </c>
      <c r="S709" s="122">
        <f t="shared" si="913"/>
        <v>3.1398132000000009E-2</v>
      </c>
      <c r="T709" s="122"/>
      <c r="U709" s="122"/>
      <c r="V709" s="122"/>
      <c r="W709" s="122"/>
      <c r="X709" s="122"/>
      <c r="Y709" s="122"/>
      <c r="Z709" s="122"/>
      <c r="AA709" s="122"/>
      <c r="AB709" s="122"/>
      <c r="AC709" s="122"/>
      <c r="AD709" s="122">
        <v>1.155286</v>
      </c>
      <c r="AE709" s="73">
        <f t="shared" si="914"/>
        <v>6.7068469000000004</v>
      </c>
      <c r="AF709" s="73">
        <v>0.60675150000000055</v>
      </c>
      <c r="AG709" s="73">
        <v>6.0533535199999999</v>
      </c>
      <c r="AH709" s="73"/>
      <c r="AI709" s="73">
        <v>4.6741880000000006E-2</v>
      </c>
      <c r="AJ709" s="122">
        <f>VLOOKUP(C709,'[1]17'!$C$22:$AI$926,29,0)</f>
        <v>2.0576770000000001E-2</v>
      </c>
      <c r="AK709" s="122">
        <f>VLOOKUP(C709,'[1]17'!$C$22:$AI$926,30,0)</f>
        <v>0</v>
      </c>
      <c r="AL709" s="122">
        <f>VLOOKUP(C709,'[1]17'!$C$22:$AI$926,31,0)</f>
        <v>0</v>
      </c>
      <c r="AM709" s="122">
        <f>VLOOKUP(C709,'[1]17'!$C$22:$AI$926,32,0)</f>
        <v>0</v>
      </c>
      <c r="AN709" s="122">
        <f>VLOOKUP(C709,'[1]17'!$C$22:$AI$926,33,0)</f>
        <v>2.0576770000000001E-2</v>
      </c>
      <c r="AO709" s="122">
        <f t="shared" si="915"/>
        <v>6.6862701300000005</v>
      </c>
      <c r="AP709" s="122">
        <f t="shared" si="916"/>
        <v>0.60675150000000055</v>
      </c>
      <c r="AQ709" s="122">
        <f t="shared" si="917"/>
        <v>6.0533535199999999</v>
      </c>
      <c r="AR709" s="122">
        <f t="shared" si="918"/>
        <v>0</v>
      </c>
      <c r="AS709" s="122">
        <f t="shared" si="919"/>
        <v>2.6165110000000005E-2</v>
      </c>
      <c r="AT709" s="122"/>
      <c r="AU709" s="122"/>
      <c r="AV709" s="122"/>
      <c r="AW709" s="122"/>
      <c r="AX709" s="122"/>
      <c r="AY709" s="122"/>
      <c r="AZ709" s="122"/>
      <c r="BA709" s="122"/>
      <c r="BB709" s="122"/>
      <c r="BC709" s="122"/>
    </row>
    <row r="710" spans="1:55" s="90" customFormat="1" ht="62.2" x14ac:dyDescent="0.3">
      <c r="A710" s="106" t="s">
        <v>1662</v>
      </c>
      <c r="B710" s="107" t="s">
        <v>1848</v>
      </c>
      <c r="C710" s="108" t="s">
        <v>1546</v>
      </c>
      <c r="D710" s="73">
        <v>1.4170199999999999</v>
      </c>
      <c r="E710" s="73">
        <v>9.2415793999999996E-2</v>
      </c>
      <c r="F710" s="73">
        <v>2.9351269999999999E-2</v>
      </c>
      <c r="G710" s="73">
        <v>0</v>
      </c>
      <c r="H710" s="73">
        <v>0</v>
      </c>
      <c r="I710" s="73">
        <v>6.3064523999999997E-2</v>
      </c>
      <c r="J710" s="122">
        <f>VLOOKUP(C710,'[1]17'!$C$22:$N$926,8,0)</f>
        <v>5.7113617999999998E-2</v>
      </c>
      <c r="K710" s="122">
        <f>VLOOKUP(C710,'[1]17'!$C$22:$N$926,9,0)</f>
        <v>2.9351269999999999E-2</v>
      </c>
      <c r="L710" s="122">
        <f>VLOOKUP(C710,'[1]17'!$C$22:$N$926,10,0)</f>
        <v>0</v>
      </c>
      <c r="M710" s="122">
        <f>VLOOKUP(C710,'[1]17'!$C$22:$N$926,11,0)</f>
        <v>0</v>
      </c>
      <c r="N710" s="122">
        <f>VLOOKUP(C710,'[1]17'!$C$22:$N$926,12,0)</f>
        <v>2.7762348000000003E-2</v>
      </c>
      <c r="O710" s="122">
        <f t="shared" si="909"/>
        <v>3.5302175999999998E-2</v>
      </c>
      <c r="P710" s="122">
        <f t="shared" si="910"/>
        <v>0</v>
      </c>
      <c r="Q710" s="122">
        <f t="shared" si="911"/>
        <v>0</v>
      </c>
      <c r="R710" s="122">
        <f t="shared" si="912"/>
        <v>0</v>
      </c>
      <c r="S710" s="122">
        <f t="shared" si="913"/>
        <v>3.5302175999999991E-2</v>
      </c>
      <c r="T710" s="122"/>
      <c r="U710" s="122"/>
      <c r="V710" s="122"/>
      <c r="W710" s="122"/>
      <c r="X710" s="122"/>
      <c r="Y710" s="122"/>
      <c r="Z710" s="122"/>
      <c r="AA710" s="122"/>
      <c r="AB710" s="122"/>
      <c r="AC710" s="122"/>
      <c r="AD710" s="122">
        <v>1.1808499999999997</v>
      </c>
      <c r="AE710" s="73">
        <f t="shared" si="914"/>
        <v>7.7013159999999997E-2</v>
      </c>
      <c r="AF710" s="73">
        <v>2.4459389999999998E-2</v>
      </c>
      <c r="AG710" s="73"/>
      <c r="AH710" s="73"/>
      <c r="AI710" s="73">
        <v>5.255377E-2</v>
      </c>
      <c r="AJ710" s="122">
        <f>VLOOKUP(C710,'[1]17'!$C$22:$AI$926,29,0)</f>
        <v>4.7594679999999993E-2</v>
      </c>
      <c r="AK710" s="122">
        <f>VLOOKUP(C710,'[1]17'!$C$22:$AI$926,30,0)</f>
        <v>2.4459389999999991E-2</v>
      </c>
      <c r="AL710" s="122">
        <f>VLOOKUP(C710,'[1]17'!$C$22:$AI$926,31,0)</f>
        <v>0</v>
      </c>
      <c r="AM710" s="122">
        <f>VLOOKUP(C710,'[1]17'!$C$22:$AI$926,32,0)</f>
        <v>0</v>
      </c>
      <c r="AN710" s="122">
        <f>VLOOKUP(C710,'[1]17'!$C$22:$AI$926,33,0)</f>
        <v>2.3135290000000003E-2</v>
      </c>
      <c r="AO710" s="122">
        <f t="shared" si="915"/>
        <v>2.9418480000000004E-2</v>
      </c>
      <c r="AP710" s="122">
        <f t="shared" si="916"/>
        <v>0</v>
      </c>
      <c r="AQ710" s="122">
        <f t="shared" si="917"/>
        <v>0</v>
      </c>
      <c r="AR710" s="122">
        <f t="shared" si="918"/>
        <v>0</v>
      </c>
      <c r="AS710" s="122">
        <f t="shared" si="919"/>
        <v>2.9418479999999997E-2</v>
      </c>
      <c r="AT710" s="122"/>
      <c r="AU710" s="122"/>
      <c r="AV710" s="122"/>
      <c r="AW710" s="122"/>
      <c r="AX710" s="122"/>
      <c r="AY710" s="122"/>
      <c r="AZ710" s="122"/>
      <c r="BA710" s="122"/>
      <c r="BB710" s="122"/>
      <c r="BC710" s="122"/>
    </row>
    <row r="711" spans="1:55" s="90" customFormat="1" ht="62.2" x14ac:dyDescent="0.3">
      <c r="A711" s="106" t="s">
        <v>1662</v>
      </c>
      <c r="B711" s="107" t="s">
        <v>1045</v>
      </c>
      <c r="C711" s="108" t="s">
        <v>1547</v>
      </c>
      <c r="D711" s="73">
        <v>1.7460720000000001</v>
      </c>
      <c r="E711" s="73">
        <v>7.7709012000000008E-2</v>
      </c>
      <c r="F711" s="73">
        <v>0</v>
      </c>
      <c r="G711" s="73">
        <v>0</v>
      </c>
      <c r="H711" s="73">
        <v>0</v>
      </c>
      <c r="I711" s="73">
        <v>7.7709012000000008E-2</v>
      </c>
      <c r="J711" s="122">
        <f>VLOOKUP(C711,'[1]17'!$C$22:$N$926,8,0)</f>
        <v>3.4209167999999998E-2</v>
      </c>
      <c r="K711" s="122">
        <f>VLOOKUP(C711,'[1]17'!$C$22:$N$926,9,0)</f>
        <v>0</v>
      </c>
      <c r="L711" s="122">
        <f>VLOOKUP(C711,'[1]17'!$C$22:$N$926,10,0)</f>
        <v>0</v>
      </c>
      <c r="M711" s="122">
        <f>VLOOKUP(C711,'[1]17'!$C$22:$N$926,11,0)</f>
        <v>0</v>
      </c>
      <c r="N711" s="122">
        <f>VLOOKUP(C711,'[1]17'!$C$22:$N$926,12,0)</f>
        <v>3.4209167999999998E-2</v>
      </c>
      <c r="O711" s="122">
        <f t="shared" si="909"/>
        <v>4.349984400000001E-2</v>
      </c>
      <c r="P711" s="122">
        <f t="shared" si="910"/>
        <v>0</v>
      </c>
      <c r="Q711" s="122">
        <f t="shared" si="911"/>
        <v>0</v>
      </c>
      <c r="R711" s="122">
        <f t="shared" si="912"/>
        <v>0</v>
      </c>
      <c r="S711" s="122">
        <f t="shared" si="913"/>
        <v>4.349984400000001E-2</v>
      </c>
      <c r="T711" s="122"/>
      <c r="U711" s="122"/>
      <c r="V711" s="122"/>
      <c r="W711" s="122"/>
      <c r="X711" s="122"/>
      <c r="Y711" s="122"/>
      <c r="Z711" s="122"/>
      <c r="AA711" s="122"/>
      <c r="AB711" s="122"/>
      <c r="AC711" s="122"/>
      <c r="AD711" s="122">
        <v>1.6005660000000002</v>
      </c>
      <c r="AE711" s="73">
        <f t="shared" si="914"/>
        <v>6.4757510000000004E-2</v>
      </c>
      <c r="AF711" s="73"/>
      <c r="AG711" s="73"/>
      <c r="AH711" s="73"/>
      <c r="AI711" s="73">
        <v>6.4757510000000004E-2</v>
      </c>
      <c r="AJ711" s="122">
        <f>VLOOKUP(C711,'[1]17'!$C$22:$AI$926,29,0)</f>
        <v>2.8507639999999997E-2</v>
      </c>
      <c r="AK711" s="122">
        <f>VLOOKUP(C711,'[1]17'!$C$22:$AI$926,30,0)</f>
        <v>0</v>
      </c>
      <c r="AL711" s="122">
        <f>VLOOKUP(C711,'[1]17'!$C$22:$AI$926,31,0)</f>
        <v>0</v>
      </c>
      <c r="AM711" s="122">
        <f>VLOOKUP(C711,'[1]17'!$C$22:$AI$926,32,0)</f>
        <v>0</v>
      </c>
      <c r="AN711" s="122">
        <f>VLOOKUP(C711,'[1]17'!$C$22:$AI$926,33,0)</f>
        <v>2.8507640000000001E-2</v>
      </c>
      <c r="AO711" s="122">
        <f t="shared" si="915"/>
        <v>3.6249870000000003E-2</v>
      </c>
      <c r="AP711" s="122">
        <f t="shared" si="916"/>
        <v>0</v>
      </c>
      <c r="AQ711" s="122">
        <f t="shared" si="917"/>
        <v>0</v>
      </c>
      <c r="AR711" s="122">
        <f t="shared" si="918"/>
        <v>0</v>
      </c>
      <c r="AS711" s="122">
        <f t="shared" si="919"/>
        <v>3.6249870000000003E-2</v>
      </c>
      <c r="AT711" s="122"/>
      <c r="AU711" s="122"/>
      <c r="AV711" s="122"/>
      <c r="AW711" s="122"/>
      <c r="AX711" s="122"/>
      <c r="AY711" s="122"/>
      <c r="AZ711" s="122"/>
      <c r="BA711" s="122"/>
      <c r="BB711" s="122"/>
      <c r="BC711" s="122"/>
    </row>
    <row r="712" spans="1:55" s="90" customFormat="1" ht="46.65" x14ac:dyDescent="0.3">
      <c r="A712" s="106" t="s">
        <v>1662</v>
      </c>
      <c r="B712" s="107" t="s">
        <v>147</v>
      </c>
      <c r="C712" s="108" t="s">
        <v>546</v>
      </c>
      <c r="D712" s="73">
        <v>0</v>
      </c>
      <c r="E712" s="73">
        <v>0.65212371274576275</v>
      </c>
      <c r="F712" s="73">
        <v>0</v>
      </c>
      <c r="G712" s="73">
        <v>0.56306368474576274</v>
      </c>
      <c r="H712" s="73">
        <v>0</v>
      </c>
      <c r="I712" s="73">
        <v>8.9060027999999999E-2</v>
      </c>
      <c r="J712" s="122">
        <f>VLOOKUP(C712,'[1]17'!$C$22:$N$926,8,0)</f>
        <v>8.9060027999999999E-2</v>
      </c>
      <c r="K712" s="122">
        <f>VLOOKUP(C712,'[1]17'!$C$22:$N$926,9,0)</f>
        <v>0</v>
      </c>
      <c r="L712" s="122">
        <f>VLOOKUP(C712,'[1]17'!$C$22:$N$926,10,0)</f>
        <v>0</v>
      </c>
      <c r="M712" s="122">
        <f>VLOOKUP(C712,'[1]17'!$C$22:$N$926,11,0)</f>
        <v>0</v>
      </c>
      <c r="N712" s="122">
        <f>VLOOKUP(C712,'[1]17'!$C$22:$N$926,12,0)</f>
        <v>8.9060027999999999E-2</v>
      </c>
      <c r="O712" s="122">
        <f t="shared" si="909"/>
        <v>0.56306368474576274</v>
      </c>
      <c r="P712" s="122">
        <f t="shared" si="910"/>
        <v>0</v>
      </c>
      <c r="Q712" s="122">
        <f t="shared" si="911"/>
        <v>0.56306368474576274</v>
      </c>
      <c r="R712" s="122">
        <f t="shared" si="912"/>
        <v>0</v>
      </c>
      <c r="S712" s="122">
        <f t="shared" si="913"/>
        <v>0</v>
      </c>
      <c r="T712" s="122"/>
      <c r="U712" s="122"/>
      <c r="V712" s="122"/>
      <c r="W712" s="122"/>
      <c r="X712" s="122"/>
      <c r="Y712" s="122"/>
      <c r="Z712" s="122"/>
      <c r="AA712" s="122"/>
      <c r="AB712" s="122"/>
      <c r="AC712" s="122"/>
      <c r="AD712" s="122">
        <v>0</v>
      </c>
      <c r="AE712" s="73">
        <f t="shared" si="914"/>
        <v>1.05712169</v>
      </c>
      <c r="AF712" s="73"/>
      <c r="AG712" s="73"/>
      <c r="AH712" s="73"/>
      <c r="AI712" s="73">
        <f>0.07421669+0.982905</f>
        <v>1.05712169</v>
      </c>
      <c r="AJ712" s="122">
        <f>VLOOKUP(C712,'[1]17'!$C$22:$AI$926,29,0)</f>
        <v>1.0571216900000004</v>
      </c>
      <c r="AK712" s="122">
        <f>VLOOKUP(C712,'[1]17'!$C$22:$AI$926,30,0)</f>
        <v>0</v>
      </c>
      <c r="AL712" s="122">
        <f>VLOOKUP(C712,'[1]17'!$C$22:$AI$926,31,0)</f>
        <v>0</v>
      </c>
      <c r="AM712" s="122">
        <f>VLOOKUP(C712,'[1]17'!$C$22:$AI$926,32,0)</f>
        <v>0</v>
      </c>
      <c r="AN712" s="122">
        <f>VLOOKUP(C712,'[1]17'!$C$22:$AI$926,33,0)</f>
        <v>1.0571216900000004</v>
      </c>
      <c r="AO712" s="122">
        <f t="shared" si="915"/>
        <v>0</v>
      </c>
      <c r="AP712" s="122">
        <f t="shared" si="916"/>
        <v>0</v>
      </c>
      <c r="AQ712" s="122">
        <f t="shared" si="917"/>
        <v>0</v>
      </c>
      <c r="AR712" s="122">
        <f t="shared" si="918"/>
        <v>0</v>
      </c>
      <c r="AS712" s="122">
        <f t="shared" si="919"/>
        <v>0</v>
      </c>
      <c r="AT712" s="122"/>
      <c r="AU712" s="122"/>
      <c r="AV712" s="122"/>
      <c r="AW712" s="122"/>
      <c r="AX712" s="122"/>
      <c r="AY712" s="122"/>
      <c r="AZ712" s="122"/>
      <c r="BA712" s="122"/>
      <c r="BB712" s="122"/>
      <c r="BC712" s="122"/>
    </row>
    <row r="713" spans="1:55" s="90" customFormat="1" x14ac:dyDescent="0.3">
      <c r="A713" s="103"/>
      <c r="B713" s="110" t="s">
        <v>62</v>
      </c>
      <c r="C713" s="105"/>
      <c r="D713" s="133">
        <f t="shared" ref="D713:BC713" si="920">SUM(D714:D745)</f>
        <v>159.80152080000002</v>
      </c>
      <c r="E713" s="133">
        <f t="shared" si="920"/>
        <v>47.319729393999992</v>
      </c>
      <c r="F713" s="133">
        <f t="shared" si="920"/>
        <v>10.40404068</v>
      </c>
      <c r="G713" s="133">
        <f t="shared" si="920"/>
        <v>29.891819890000004</v>
      </c>
      <c r="H713" s="133">
        <f t="shared" si="920"/>
        <v>0</v>
      </c>
      <c r="I713" s="133">
        <f t="shared" si="920"/>
        <v>7.0238688239999991</v>
      </c>
      <c r="J713" s="133">
        <f t="shared" si="920"/>
        <v>19.941227555999994</v>
      </c>
      <c r="K713" s="133">
        <f t="shared" si="920"/>
        <v>3.1120352599999999</v>
      </c>
      <c r="L713" s="133">
        <f t="shared" si="920"/>
        <v>13.595542480000002</v>
      </c>
      <c r="M713" s="133">
        <f t="shared" si="920"/>
        <v>0</v>
      </c>
      <c r="N713" s="133">
        <f t="shared" si="920"/>
        <v>3.2336498159999989</v>
      </c>
      <c r="O713" s="133">
        <f t="shared" si="920"/>
        <v>27.378501838000002</v>
      </c>
      <c r="P713" s="133">
        <f t="shared" si="920"/>
        <v>7.2920054199999997</v>
      </c>
      <c r="Q713" s="133">
        <f t="shared" si="920"/>
        <v>16.296277410000002</v>
      </c>
      <c r="R713" s="133">
        <f t="shared" si="920"/>
        <v>0</v>
      </c>
      <c r="S713" s="133">
        <f t="shared" si="920"/>
        <v>3.7902190079999984</v>
      </c>
      <c r="T713" s="133">
        <f t="shared" si="920"/>
        <v>0</v>
      </c>
      <c r="U713" s="133">
        <f t="shared" si="920"/>
        <v>0</v>
      </c>
      <c r="V713" s="133">
        <f t="shared" si="920"/>
        <v>0</v>
      </c>
      <c r="W713" s="133">
        <f t="shared" si="920"/>
        <v>0</v>
      </c>
      <c r="X713" s="133">
        <f t="shared" si="920"/>
        <v>0</v>
      </c>
      <c r="Y713" s="133">
        <f t="shared" si="920"/>
        <v>0</v>
      </c>
      <c r="Z713" s="133">
        <f t="shared" si="920"/>
        <v>0</v>
      </c>
      <c r="AA713" s="133">
        <f t="shared" si="920"/>
        <v>0</v>
      </c>
      <c r="AB713" s="133">
        <f t="shared" si="920"/>
        <v>0</v>
      </c>
      <c r="AC713" s="133">
        <f t="shared" si="920"/>
        <v>0</v>
      </c>
      <c r="AD713" s="133">
        <f t="shared" si="920"/>
        <v>136.36193739999993</v>
      </c>
      <c r="AE713" s="133">
        <f t="shared" si="920"/>
        <v>36.383875790000012</v>
      </c>
      <c r="AF713" s="133">
        <f t="shared" si="920"/>
        <v>5.1145460800000011</v>
      </c>
      <c r="AG713" s="133">
        <f t="shared" si="920"/>
        <v>25.303027179999997</v>
      </c>
      <c r="AH713" s="133">
        <f t="shared" si="920"/>
        <v>0</v>
      </c>
      <c r="AI713" s="133">
        <f t="shared" si="920"/>
        <v>5.9663025299999983</v>
      </c>
      <c r="AJ713" s="133">
        <f t="shared" si="920"/>
        <v>14.546640240000004</v>
      </c>
      <c r="AK713" s="133">
        <f t="shared" si="920"/>
        <v>2.7702609600000003</v>
      </c>
      <c r="AL713" s="133">
        <f t="shared" si="920"/>
        <v>9.0816711000000012</v>
      </c>
      <c r="AM713" s="133">
        <f t="shared" si="920"/>
        <v>0</v>
      </c>
      <c r="AN713" s="133">
        <f t="shared" si="920"/>
        <v>2.6947081800000001</v>
      </c>
      <c r="AO713" s="133">
        <f t="shared" si="920"/>
        <v>21.837235550000003</v>
      </c>
      <c r="AP713" s="133">
        <f t="shared" si="920"/>
        <v>2.3442851200000003</v>
      </c>
      <c r="AQ713" s="133">
        <f t="shared" si="920"/>
        <v>16.22135608</v>
      </c>
      <c r="AR713" s="133">
        <f t="shared" si="920"/>
        <v>0</v>
      </c>
      <c r="AS713" s="133">
        <f t="shared" si="920"/>
        <v>3.2715943499999991</v>
      </c>
      <c r="AT713" s="133">
        <f t="shared" si="920"/>
        <v>0</v>
      </c>
      <c r="AU713" s="133">
        <f t="shared" si="920"/>
        <v>0</v>
      </c>
      <c r="AV713" s="133">
        <f t="shared" si="920"/>
        <v>0</v>
      </c>
      <c r="AW713" s="133">
        <f t="shared" si="920"/>
        <v>0</v>
      </c>
      <c r="AX713" s="133">
        <f t="shared" si="920"/>
        <v>0</v>
      </c>
      <c r="AY713" s="133">
        <f t="shared" si="920"/>
        <v>0</v>
      </c>
      <c r="AZ713" s="133">
        <f t="shared" si="920"/>
        <v>0</v>
      </c>
      <c r="BA713" s="133">
        <f t="shared" si="920"/>
        <v>0</v>
      </c>
      <c r="BB713" s="133">
        <f t="shared" si="920"/>
        <v>0</v>
      </c>
      <c r="BC713" s="133">
        <f t="shared" si="920"/>
        <v>0</v>
      </c>
    </row>
    <row r="714" spans="1:55" s="90" customFormat="1" ht="46.65" x14ac:dyDescent="0.3">
      <c r="A714" s="106" t="s">
        <v>1662</v>
      </c>
      <c r="B714" s="107" t="s">
        <v>1046</v>
      </c>
      <c r="C714" s="108" t="s">
        <v>1548</v>
      </c>
      <c r="D714" s="73">
        <v>6.0871871999999998</v>
      </c>
      <c r="E714" s="73">
        <v>7.3208353599999993</v>
      </c>
      <c r="F714" s="73">
        <v>0</v>
      </c>
      <c r="G714" s="73">
        <v>6.9119021199999997</v>
      </c>
      <c r="H714" s="73">
        <v>0</v>
      </c>
      <c r="I714" s="73">
        <v>0.40893323999999992</v>
      </c>
      <c r="J714" s="122">
        <f>VLOOKUP(C714,'[1]17'!$C$22:$N$926,8,0)</f>
        <v>0.11926062</v>
      </c>
      <c r="K714" s="122">
        <f>VLOOKUP(C714,'[1]17'!$C$22:$N$926,9,0)</f>
        <v>0</v>
      </c>
      <c r="L714" s="122">
        <f>VLOOKUP(C714,'[1]17'!$C$22:$N$926,10,0)</f>
        <v>0</v>
      </c>
      <c r="M714" s="122">
        <f>VLOOKUP(C714,'[1]17'!$C$22:$N$926,11,0)</f>
        <v>0</v>
      </c>
      <c r="N714" s="122">
        <f>VLOOKUP(C714,'[1]17'!$C$22:$N$926,12,0)</f>
        <v>0.11926062000000001</v>
      </c>
      <c r="O714" s="122">
        <f t="shared" ref="O714:O745" si="921">E714-J714</f>
        <v>7.201574739999999</v>
      </c>
      <c r="P714" s="122">
        <f t="shared" ref="P714:P745" si="922">F714-K714</f>
        <v>0</v>
      </c>
      <c r="Q714" s="122">
        <f t="shared" ref="Q714:Q745" si="923">G714-L714</f>
        <v>6.9119021199999997</v>
      </c>
      <c r="R714" s="122">
        <f t="shared" ref="R714:R745" si="924">H714-M714</f>
        <v>0</v>
      </c>
      <c r="S714" s="122">
        <f t="shared" ref="S714:S745" si="925">I714-N714</f>
        <v>0.28967261999999994</v>
      </c>
      <c r="T714" s="122"/>
      <c r="U714" s="122"/>
      <c r="V714" s="122"/>
      <c r="W714" s="122"/>
      <c r="X714" s="122"/>
      <c r="Y714" s="122"/>
      <c r="Z714" s="122"/>
      <c r="AA714" s="122"/>
      <c r="AB714" s="122"/>
      <c r="AC714" s="122"/>
      <c r="AD714" s="122">
        <v>5.5799216000000005</v>
      </c>
      <c r="AE714" s="73">
        <f t="shared" ref="AE714:AE745" si="926">AF714+AG714+AH714+AI714</f>
        <v>6.1006961300000002</v>
      </c>
      <c r="AF714" s="73"/>
      <c r="AG714" s="73">
        <v>5.7599184299999999</v>
      </c>
      <c r="AH714" s="73"/>
      <c r="AI714" s="73">
        <v>0.34077769999999996</v>
      </c>
      <c r="AJ714" s="122">
        <f>VLOOKUP(C714,'[1]17'!$C$22:$AI$926,29,0)</f>
        <v>9.938385000000001E-2</v>
      </c>
      <c r="AK714" s="122">
        <f>VLOOKUP(C714,'[1]17'!$C$22:$AI$926,30,0)</f>
        <v>0</v>
      </c>
      <c r="AL714" s="122">
        <f>VLOOKUP(C714,'[1]17'!$C$22:$AI$926,31,0)</f>
        <v>0</v>
      </c>
      <c r="AM714" s="122">
        <f>VLOOKUP(C714,'[1]17'!$C$22:$AI$926,32,0)</f>
        <v>0</v>
      </c>
      <c r="AN714" s="122">
        <f>VLOOKUP(C714,'[1]17'!$C$22:$AI$926,33,0)</f>
        <v>9.938385000000001E-2</v>
      </c>
      <c r="AO714" s="122">
        <f t="shared" ref="AO714:AO745" si="927">AE714-AJ714</f>
        <v>6.0013122800000005</v>
      </c>
      <c r="AP714" s="122">
        <f t="shared" ref="AP714:AP745" si="928">AF714-AK714</f>
        <v>0</v>
      </c>
      <c r="AQ714" s="122">
        <f t="shared" ref="AQ714:AQ745" si="929">AG714-AL714</f>
        <v>5.7599184299999999</v>
      </c>
      <c r="AR714" s="122">
        <f t="shared" ref="AR714:AR745" si="930">AH714-AM714</f>
        <v>0</v>
      </c>
      <c r="AS714" s="122">
        <f t="shared" ref="AS714:AS745" si="931">AI714-AN714</f>
        <v>0.24139384999999997</v>
      </c>
      <c r="AT714" s="122"/>
      <c r="AU714" s="122"/>
      <c r="AV714" s="122"/>
      <c r="AW714" s="122"/>
      <c r="AX714" s="122"/>
      <c r="AY714" s="122"/>
      <c r="AZ714" s="122"/>
      <c r="BA714" s="122"/>
      <c r="BB714" s="122"/>
      <c r="BC714" s="122"/>
    </row>
    <row r="715" spans="1:55" s="90" customFormat="1" ht="124.35" x14ac:dyDescent="0.3">
      <c r="A715" s="106" t="s">
        <v>1662</v>
      </c>
      <c r="B715" s="107" t="s">
        <v>1849</v>
      </c>
      <c r="C715" s="108" t="s">
        <v>1549</v>
      </c>
      <c r="D715" s="73">
        <v>1.2537648000000001</v>
      </c>
      <c r="E715" s="73">
        <v>5.5798871999999999E-2</v>
      </c>
      <c r="F715" s="73">
        <v>0</v>
      </c>
      <c r="G715" s="73">
        <v>0</v>
      </c>
      <c r="H715" s="73">
        <v>0</v>
      </c>
      <c r="I715" s="73">
        <v>5.5798871999999999E-2</v>
      </c>
      <c r="J715" s="122">
        <f>VLOOKUP(C715,'[1]17'!$C$22:$N$926,8,0)</f>
        <v>2.4563855999999998E-2</v>
      </c>
      <c r="K715" s="122">
        <f>VLOOKUP(C715,'[1]17'!$C$22:$N$926,9,0)</f>
        <v>0</v>
      </c>
      <c r="L715" s="122">
        <f>VLOOKUP(C715,'[1]17'!$C$22:$N$926,10,0)</f>
        <v>0</v>
      </c>
      <c r="M715" s="122">
        <f>VLOOKUP(C715,'[1]17'!$C$22:$N$926,11,0)</f>
        <v>0</v>
      </c>
      <c r="N715" s="122">
        <f>VLOOKUP(C715,'[1]17'!$C$22:$N$926,12,0)</f>
        <v>2.4563855999999998E-2</v>
      </c>
      <c r="O715" s="122">
        <f t="shared" si="921"/>
        <v>3.1235016000000001E-2</v>
      </c>
      <c r="P715" s="122">
        <f t="shared" si="922"/>
        <v>0</v>
      </c>
      <c r="Q715" s="122">
        <f t="shared" si="923"/>
        <v>0</v>
      </c>
      <c r="R715" s="122">
        <f t="shared" si="924"/>
        <v>0</v>
      </c>
      <c r="S715" s="122">
        <f t="shared" si="925"/>
        <v>3.1235016000000001E-2</v>
      </c>
      <c r="T715" s="122"/>
      <c r="U715" s="122"/>
      <c r="V715" s="122"/>
      <c r="W715" s="122"/>
      <c r="X715" s="122"/>
      <c r="Y715" s="122"/>
      <c r="Z715" s="122"/>
      <c r="AA715" s="122"/>
      <c r="AB715" s="122"/>
      <c r="AC715" s="122"/>
      <c r="AD715" s="122">
        <v>1.1492844000000002</v>
      </c>
      <c r="AE715" s="73">
        <f t="shared" si="926"/>
        <v>4.6499060000000002E-2</v>
      </c>
      <c r="AF715" s="73"/>
      <c r="AG715" s="73"/>
      <c r="AH715" s="73"/>
      <c r="AI715" s="73">
        <v>4.6499060000000002E-2</v>
      </c>
      <c r="AJ715" s="122">
        <f>VLOOKUP(C715,'[1]17'!$C$22:$AI$926,29,0)</f>
        <v>2.0469879999999999E-2</v>
      </c>
      <c r="AK715" s="122">
        <f>VLOOKUP(C715,'[1]17'!$C$22:$AI$926,30,0)</f>
        <v>0</v>
      </c>
      <c r="AL715" s="122">
        <f>VLOOKUP(C715,'[1]17'!$C$22:$AI$926,31,0)</f>
        <v>0</v>
      </c>
      <c r="AM715" s="122">
        <f>VLOOKUP(C715,'[1]17'!$C$22:$AI$926,32,0)</f>
        <v>0</v>
      </c>
      <c r="AN715" s="122">
        <f>VLOOKUP(C715,'[1]17'!$C$22:$AI$926,33,0)</f>
        <v>2.0469879999999999E-2</v>
      </c>
      <c r="AO715" s="122">
        <f t="shared" si="927"/>
        <v>2.6029180000000002E-2</v>
      </c>
      <c r="AP715" s="122">
        <f t="shared" si="928"/>
        <v>0</v>
      </c>
      <c r="AQ715" s="122">
        <f t="shared" si="929"/>
        <v>0</v>
      </c>
      <c r="AR715" s="122">
        <f t="shared" si="930"/>
        <v>0</v>
      </c>
      <c r="AS715" s="122">
        <f t="shared" si="931"/>
        <v>2.6029180000000002E-2</v>
      </c>
      <c r="AT715" s="122"/>
      <c r="AU715" s="122"/>
      <c r="AV715" s="122"/>
      <c r="AW715" s="122"/>
      <c r="AX715" s="122"/>
      <c r="AY715" s="122"/>
      <c r="AZ715" s="122"/>
      <c r="BA715" s="122"/>
      <c r="BB715" s="122"/>
      <c r="BC715" s="122"/>
    </row>
    <row r="716" spans="1:55" s="90" customFormat="1" ht="62.2" x14ac:dyDescent="0.3">
      <c r="A716" s="106" t="s">
        <v>1662</v>
      </c>
      <c r="B716" s="107" t="s">
        <v>1047</v>
      </c>
      <c r="C716" s="108" t="s">
        <v>1550</v>
      </c>
      <c r="D716" s="73">
        <v>112.999596</v>
      </c>
      <c r="E716" s="73">
        <v>5.0290528079999985</v>
      </c>
      <c r="F716" s="73">
        <v>0</v>
      </c>
      <c r="G716" s="73">
        <v>0</v>
      </c>
      <c r="H716" s="73">
        <v>0</v>
      </c>
      <c r="I716" s="73">
        <v>5.0290528079999985</v>
      </c>
      <c r="J716" s="122">
        <f>VLOOKUP(C716,'[1]17'!$C$22:$N$926,8,0)</f>
        <v>2.2138962839999996</v>
      </c>
      <c r="K716" s="122">
        <f>VLOOKUP(C716,'[1]17'!$C$22:$N$926,9,0)</f>
        <v>0</v>
      </c>
      <c r="L716" s="122">
        <f>VLOOKUP(C716,'[1]17'!$C$22:$N$926,10,0)</f>
        <v>0</v>
      </c>
      <c r="M716" s="122">
        <f>VLOOKUP(C716,'[1]17'!$C$22:$N$926,11,0)</f>
        <v>0</v>
      </c>
      <c r="N716" s="122">
        <f>VLOOKUP(C716,'[1]17'!$C$22:$N$926,12,0)</f>
        <v>2.2138962839999996</v>
      </c>
      <c r="O716" s="122">
        <f t="shared" si="921"/>
        <v>2.8151565239999989</v>
      </c>
      <c r="P716" s="122">
        <f t="shared" si="922"/>
        <v>0</v>
      </c>
      <c r="Q716" s="122">
        <f t="shared" si="923"/>
        <v>0</v>
      </c>
      <c r="R716" s="122">
        <f t="shared" si="924"/>
        <v>0</v>
      </c>
      <c r="S716" s="122">
        <f t="shared" si="925"/>
        <v>2.8151565239999989</v>
      </c>
      <c r="T716" s="122"/>
      <c r="U716" s="122"/>
      <c r="V716" s="122"/>
      <c r="W716" s="122"/>
      <c r="X716" s="122"/>
      <c r="Y716" s="122"/>
      <c r="Z716" s="122"/>
      <c r="AA716" s="122"/>
      <c r="AB716" s="122"/>
      <c r="AC716" s="122"/>
      <c r="AD716" s="122">
        <v>94.311504999999983</v>
      </c>
      <c r="AE716" s="73">
        <f t="shared" si="926"/>
        <v>4.1908773399999992</v>
      </c>
      <c r="AF716" s="73"/>
      <c r="AG716" s="73"/>
      <c r="AH716" s="73"/>
      <c r="AI716" s="73">
        <v>4.1908773399999992</v>
      </c>
      <c r="AJ716" s="122">
        <f>VLOOKUP(C716,'[1]17'!$C$22:$AI$926,29,0)</f>
        <v>1.8449135700000001</v>
      </c>
      <c r="AK716" s="122">
        <f>VLOOKUP(C716,'[1]17'!$C$22:$AI$926,30,0)</f>
        <v>0</v>
      </c>
      <c r="AL716" s="122">
        <f>VLOOKUP(C716,'[1]17'!$C$22:$AI$926,31,0)</f>
        <v>0</v>
      </c>
      <c r="AM716" s="122">
        <f>VLOOKUP(C716,'[1]17'!$C$22:$AI$926,32,0)</f>
        <v>0</v>
      </c>
      <c r="AN716" s="122">
        <f>VLOOKUP(C716,'[1]17'!$C$22:$AI$926,33,0)</f>
        <v>1.8449135699999997</v>
      </c>
      <c r="AO716" s="122">
        <f t="shared" si="927"/>
        <v>2.3459637699999991</v>
      </c>
      <c r="AP716" s="122">
        <f t="shared" si="928"/>
        <v>0</v>
      </c>
      <c r="AQ716" s="122">
        <f t="shared" si="929"/>
        <v>0</v>
      </c>
      <c r="AR716" s="122">
        <f t="shared" si="930"/>
        <v>0</v>
      </c>
      <c r="AS716" s="122">
        <f t="shared" si="931"/>
        <v>2.3459637699999996</v>
      </c>
      <c r="AT716" s="122"/>
      <c r="AU716" s="122"/>
      <c r="AV716" s="122"/>
      <c r="AW716" s="122"/>
      <c r="AX716" s="122"/>
      <c r="AY716" s="122"/>
      <c r="AZ716" s="122"/>
      <c r="BA716" s="122"/>
      <c r="BB716" s="122"/>
      <c r="BC716" s="122"/>
    </row>
    <row r="717" spans="1:55" s="90" customFormat="1" ht="46.65" x14ac:dyDescent="0.3">
      <c r="A717" s="106" t="s">
        <v>1662</v>
      </c>
      <c r="B717" s="107" t="s">
        <v>1048</v>
      </c>
      <c r="C717" s="108" t="s">
        <v>1551</v>
      </c>
      <c r="D717" s="73">
        <v>1.2E-2</v>
      </c>
      <c r="E717" s="73">
        <v>0</v>
      </c>
      <c r="F717" s="73">
        <v>0</v>
      </c>
      <c r="G717" s="73">
        <v>0</v>
      </c>
      <c r="H717" s="73">
        <v>0</v>
      </c>
      <c r="I717" s="73">
        <v>0</v>
      </c>
      <c r="J717" s="122">
        <f>VLOOKUP(C717,'[1]17'!$C$22:$N$926,8,0)</f>
        <v>0</v>
      </c>
      <c r="K717" s="122">
        <f>VLOOKUP(C717,'[1]17'!$C$22:$N$926,9,0)</f>
        <v>0</v>
      </c>
      <c r="L717" s="122">
        <f>VLOOKUP(C717,'[1]17'!$C$22:$N$926,10,0)</f>
        <v>0</v>
      </c>
      <c r="M717" s="122">
        <f>VLOOKUP(C717,'[1]17'!$C$22:$N$926,11,0)</f>
        <v>0</v>
      </c>
      <c r="N717" s="122">
        <f>VLOOKUP(C717,'[1]17'!$C$22:$N$926,12,0)</f>
        <v>0</v>
      </c>
      <c r="O717" s="122">
        <f t="shared" si="921"/>
        <v>0</v>
      </c>
      <c r="P717" s="122">
        <f t="shared" si="922"/>
        <v>0</v>
      </c>
      <c r="Q717" s="122">
        <f t="shared" si="923"/>
        <v>0</v>
      </c>
      <c r="R717" s="122">
        <f t="shared" si="924"/>
        <v>0</v>
      </c>
      <c r="S717" s="122">
        <f t="shared" si="925"/>
        <v>0</v>
      </c>
      <c r="T717" s="122"/>
      <c r="U717" s="122"/>
      <c r="V717" s="122"/>
      <c r="W717" s="122"/>
      <c r="X717" s="122"/>
      <c r="Y717" s="122"/>
      <c r="Z717" s="122"/>
      <c r="AA717" s="122"/>
      <c r="AB717" s="122"/>
      <c r="AC717" s="122"/>
      <c r="AD717" s="122">
        <v>1.0999999999999999E-2</v>
      </c>
      <c r="AE717" s="73">
        <f t="shared" si="926"/>
        <v>0</v>
      </c>
      <c r="AF717" s="73"/>
      <c r="AG717" s="73"/>
      <c r="AH717" s="73"/>
      <c r="AI717" s="73">
        <v>0</v>
      </c>
      <c r="AJ717" s="122">
        <f>VLOOKUP(C717,'[1]17'!$C$22:$AI$926,29,0)</f>
        <v>0</v>
      </c>
      <c r="AK717" s="122">
        <f>VLOOKUP(C717,'[1]17'!$C$22:$AI$926,30,0)</f>
        <v>0</v>
      </c>
      <c r="AL717" s="122">
        <f>VLOOKUP(C717,'[1]17'!$C$22:$AI$926,31,0)</f>
        <v>0</v>
      </c>
      <c r="AM717" s="122">
        <f>VLOOKUP(C717,'[1]17'!$C$22:$AI$926,32,0)</f>
        <v>0</v>
      </c>
      <c r="AN717" s="122">
        <f>VLOOKUP(C717,'[1]17'!$C$22:$AI$926,33,0)</f>
        <v>0</v>
      </c>
      <c r="AO717" s="122">
        <f t="shared" si="927"/>
        <v>0</v>
      </c>
      <c r="AP717" s="122">
        <f t="shared" si="928"/>
        <v>0</v>
      </c>
      <c r="AQ717" s="122">
        <f t="shared" si="929"/>
        <v>0</v>
      </c>
      <c r="AR717" s="122">
        <f t="shared" si="930"/>
        <v>0</v>
      </c>
      <c r="AS717" s="122">
        <f t="shared" si="931"/>
        <v>0</v>
      </c>
      <c r="AT717" s="122"/>
      <c r="AU717" s="122"/>
      <c r="AV717" s="122"/>
      <c r="AW717" s="122"/>
      <c r="AX717" s="122"/>
      <c r="AY717" s="122"/>
      <c r="AZ717" s="122"/>
      <c r="BA717" s="122"/>
      <c r="BB717" s="122"/>
      <c r="BC717" s="122"/>
    </row>
    <row r="718" spans="1:55" s="90" customFormat="1" ht="46.65" x14ac:dyDescent="0.3">
      <c r="A718" s="106" t="s">
        <v>1662</v>
      </c>
      <c r="B718" s="107" t="s">
        <v>1049</v>
      </c>
      <c r="C718" s="108" t="s">
        <v>1552</v>
      </c>
      <c r="D718" s="73">
        <v>4.7763360000000006</v>
      </c>
      <c r="E718" s="73">
        <v>0.94626245799999997</v>
      </c>
      <c r="F718" s="73">
        <v>0</v>
      </c>
      <c r="G718" s="73">
        <v>0.87313332999999993</v>
      </c>
      <c r="H718" s="73">
        <v>0</v>
      </c>
      <c r="I718" s="73">
        <v>7.3129128000000002E-2</v>
      </c>
      <c r="J718" s="122">
        <f>VLOOKUP(C718,'[1]17'!$C$22:$N$926,8,0)</f>
        <v>0.94626245799999986</v>
      </c>
      <c r="K718" s="122">
        <f>VLOOKUP(C718,'[1]17'!$C$22:$N$926,9,0)</f>
        <v>0</v>
      </c>
      <c r="L718" s="122">
        <f>VLOOKUP(C718,'[1]17'!$C$22:$N$926,10,0)</f>
        <v>0.87313332999999993</v>
      </c>
      <c r="M718" s="122">
        <f>VLOOKUP(C718,'[1]17'!$C$22:$N$926,11,0)</f>
        <v>0</v>
      </c>
      <c r="N718" s="122">
        <f>VLOOKUP(C718,'[1]17'!$C$22:$N$926,12,0)</f>
        <v>7.3129128000000002E-2</v>
      </c>
      <c r="O718" s="122">
        <f t="shared" si="921"/>
        <v>0</v>
      </c>
      <c r="P718" s="122">
        <f t="shared" si="922"/>
        <v>0</v>
      </c>
      <c r="Q718" s="122">
        <f t="shared" si="923"/>
        <v>0</v>
      </c>
      <c r="R718" s="122">
        <f t="shared" si="924"/>
        <v>0</v>
      </c>
      <c r="S718" s="122">
        <f t="shared" si="925"/>
        <v>0</v>
      </c>
      <c r="T718" s="122"/>
      <c r="U718" s="122"/>
      <c r="V718" s="122"/>
      <c r="W718" s="122"/>
      <c r="X718" s="122"/>
      <c r="Y718" s="122"/>
      <c r="Z718" s="122"/>
      <c r="AA718" s="122"/>
      <c r="AB718" s="122"/>
      <c r="AC718" s="122"/>
      <c r="AD718" s="122">
        <v>4.3783080000000005</v>
      </c>
      <c r="AE718" s="73">
        <f t="shared" si="926"/>
        <v>6.0940940000000006E-2</v>
      </c>
      <c r="AF718" s="73"/>
      <c r="AG718" s="73"/>
      <c r="AH718" s="73"/>
      <c r="AI718" s="73">
        <v>6.0940940000000006E-2</v>
      </c>
      <c r="AJ718" s="122">
        <f>VLOOKUP(C718,'[1]17'!$C$22:$AI$926,29,0)</f>
        <v>6.0940939999999943E-2</v>
      </c>
      <c r="AK718" s="122">
        <f>VLOOKUP(C718,'[1]17'!$C$22:$AI$926,30,0)</f>
        <v>0</v>
      </c>
      <c r="AL718" s="122">
        <f>VLOOKUP(C718,'[1]17'!$C$22:$AI$926,31,0)</f>
        <v>0</v>
      </c>
      <c r="AM718" s="122">
        <f>VLOOKUP(C718,'[1]17'!$C$22:$AI$926,32,0)</f>
        <v>0</v>
      </c>
      <c r="AN718" s="122">
        <f>VLOOKUP(C718,'[1]17'!$C$22:$AI$926,33,0)</f>
        <v>6.0940940000000006E-2</v>
      </c>
      <c r="AO718" s="122">
        <f t="shared" si="927"/>
        <v>6.2450045135165055E-17</v>
      </c>
      <c r="AP718" s="122">
        <f t="shared" si="928"/>
        <v>0</v>
      </c>
      <c r="AQ718" s="122">
        <f t="shared" si="929"/>
        <v>0</v>
      </c>
      <c r="AR718" s="122">
        <f t="shared" si="930"/>
        <v>0</v>
      </c>
      <c r="AS718" s="122">
        <f t="shared" si="931"/>
        <v>0</v>
      </c>
      <c r="AT718" s="122"/>
      <c r="AU718" s="122"/>
      <c r="AV718" s="122"/>
      <c r="AW718" s="122"/>
      <c r="AX718" s="122"/>
      <c r="AY718" s="122"/>
      <c r="AZ718" s="122"/>
      <c r="BA718" s="122"/>
      <c r="BB718" s="122"/>
      <c r="BC718" s="122"/>
    </row>
    <row r="719" spans="1:55" s="90" customFormat="1" ht="77.7" x14ac:dyDescent="0.3">
      <c r="A719" s="106" t="s">
        <v>1662</v>
      </c>
      <c r="B719" s="107" t="s">
        <v>661</v>
      </c>
      <c r="C719" s="108" t="s">
        <v>711</v>
      </c>
      <c r="D719" s="73">
        <v>12</v>
      </c>
      <c r="E719" s="73">
        <v>3.6460958959999998</v>
      </c>
      <c r="F719" s="73">
        <v>3.1120352599999999</v>
      </c>
      <c r="G719" s="73">
        <v>0</v>
      </c>
      <c r="H719" s="73">
        <v>0</v>
      </c>
      <c r="I719" s="73">
        <v>0.53406063600000009</v>
      </c>
      <c r="J719" s="122">
        <f>VLOOKUP(C719,'[1]17'!$C$22:$N$926,8,0)</f>
        <v>3.3471401360000002</v>
      </c>
      <c r="K719" s="122">
        <f>VLOOKUP(C719,'[1]17'!$C$22:$N$926,9,0)</f>
        <v>3.1120352599999999</v>
      </c>
      <c r="L719" s="122">
        <f>VLOOKUP(C719,'[1]17'!$C$22:$N$926,10,0)</f>
        <v>0</v>
      </c>
      <c r="M719" s="122">
        <f>VLOOKUP(C719,'[1]17'!$C$22:$N$926,11,0)</f>
        <v>0</v>
      </c>
      <c r="N719" s="122">
        <f>VLOOKUP(C719,'[1]17'!$C$22:$N$926,12,0)</f>
        <v>0.23510487600000002</v>
      </c>
      <c r="O719" s="122">
        <f t="shared" si="921"/>
        <v>0.29895575999999968</v>
      </c>
      <c r="P719" s="122">
        <f t="shared" si="922"/>
        <v>0</v>
      </c>
      <c r="Q719" s="122">
        <f t="shared" si="923"/>
        <v>0</v>
      </c>
      <c r="R719" s="122">
        <f t="shared" si="924"/>
        <v>0</v>
      </c>
      <c r="S719" s="122">
        <f t="shared" si="925"/>
        <v>0.29895576000000007</v>
      </c>
      <c r="T719" s="122"/>
      <c r="U719" s="122"/>
      <c r="V719" s="122"/>
      <c r="W719" s="122"/>
      <c r="X719" s="122"/>
      <c r="Y719" s="122"/>
      <c r="Z719" s="122"/>
      <c r="AA719" s="122"/>
      <c r="AB719" s="122"/>
      <c r="AC719" s="122"/>
      <c r="AD719" s="122">
        <v>11</v>
      </c>
      <c r="AE719" s="73">
        <f t="shared" si="926"/>
        <v>3.0384132400000001</v>
      </c>
      <c r="AF719" s="73">
        <v>2.4802842000000003</v>
      </c>
      <c r="AG719" s="73"/>
      <c r="AH719" s="73"/>
      <c r="AI719" s="73">
        <f>0.44505053+0.11307851</f>
        <v>0.55812903999999997</v>
      </c>
      <c r="AJ719" s="122">
        <f>VLOOKUP(C719,'[1]17'!$C$22:$AI$926,29,0)</f>
        <v>2.6762049300000004</v>
      </c>
      <c r="AK719" s="122">
        <f>VLOOKUP(C719,'[1]17'!$C$22:$AI$926,30,0)</f>
        <v>2.4802842000000003</v>
      </c>
      <c r="AL719" s="122">
        <f>VLOOKUP(C719,'[1]17'!$C$22:$AI$926,31,0)</f>
        <v>0</v>
      </c>
      <c r="AM719" s="122">
        <f>VLOOKUP(C719,'[1]17'!$C$22:$AI$926,32,0)</f>
        <v>0</v>
      </c>
      <c r="AN719" s="122">
        <f>VLOOKUP(C719,'[1]17'!$C$22:$AI$926,33,0)</f>
        <v>0.19592073000000002</v>
      </c>
      <c r="AO719" s="122">
        <f t="shared" si="927"/>
        <v>0.36220830999999976</v>
      </c>
      <c r="AP719" s="122">
        <f t="shared" si="928"/>
        <v>0</v>
      </c>
      <c r="AQ719" s="122">
        <f t="shared" si="929"/>
        <v>0</v>
      </c>
      <c r="AR719" s="122">
        <f t="shared" si="930"/>
        <v>0</v>
      </c>
      <c r="AS719" s="122">
        <f t="shared" si="931"/>
        <v>0.36220830999999998</v>
      </c>
      <c r="AT719" s="122"/>
      <c r="AU719" s="122"/>
      <c r="AV719" s="122"/>
      <c r="AW719" s="122"/>
      <c r="AX719" s="122"/>
      <c r="AY719" s="122"/>
      <c r="AZ719" s="122"/>
      <c r="BA719" s="122"/>
      <c r="BB719" s="122"/>
      <c r="BC719" s="122"/>
    </row>
    <row r="720" spans="1:55" s="90" customFormat="1" ht="46.65" x14ac:dyDescent="0.3">
      <c r="A720" s="106" t="s">
        <v>1662</v>
      </c>
      <c r="B720" s="107" t="s">
        <v>1050</v>
      </c>
      <c r="C720" s="108" t="s">
        <v>1553</v>
      </c>
      <c r="D720" s="73">
        <v>0.20421599999999998</v>
      </c>
      <c r="E720" s="73">
        <v>2.5052699759999997</v>
      </c>
      <c r="F720" s="73">
        <v>0</v>
      </c>
      <c r="G720" s="73">
        <v>2.4873868199999998</v>
      </c>
      <c r="H720" s="73">
        <v>0</v>
      </c>
      <c r="I720" s="73">
        <v>1.7883156000000001E-2</v>
      </c>
      <c r="J720" s="122">
        <f>VLOOKUP(C720,'[1]17'!$C$22:$N$926,8,0)</f>
        <v>4.0010039999999998E-3</v>
      </c>
      <c r="K720" s="122">
        <f>VLOOKUP(C720,'[1]17'!$C$22:$N$926,9,0)</f>
        <v>0</v>
      </c>
      <c r="L720" s="122">
        <f>VLOOKUP(C720,'[1]17'!$C$22:$N$926,10,0)</f>
        <v>0</v>
      </c>
      <c r="M720" s="122">
        <f>VLOOKUP(C720,'[1]17'!$C$22:$N$926,11,0)</f>
        <v>0</v>
      </c>
      <c r="N720" s="122">
        <f>VLOOKUP(C720,'[1]17'!$C$22:$N$926,12,0)</f>
        <v>4.0010040000000007E-3</v>
      </c>
      <c r="O720" s="122">
        <f t="shared" si="921"/>
        <v>2.5012689719999996</v>
      </c>
      <c r="P720" s="122">
        <f t="shared" si="922"/>
        <v>0</v>
      </c>
      <c r="Q720" s="122">
        <f t="shared" si="923"/>
        <v>2.4873868199999998</v>
      </c>
      <c r="R720" s="122">
        <f t="shared" si="924"/>
        <v>0</v>
      </c>
      <c r="S720" s="122">
        <f t="shared" si="925"/>
        <v>1.3882152E-2</v>
      </c>
      <c r="T720" s="122"/>
      <c r="U720" s="122"/>
      <c r="V720" s="122"/>
      <c r="W720" s="122"/>
      <c r="X720" s="122"/>
      <c r="Y720" s="122"/>
      <c r="Z720" s="122"/>
      <c r="AA720" s="122"/>
      <c r="AB720" s="122"/>
      <c r="AC720" s="122"/>
      <c r="AD720" s="122">
        <v>0.18719800000000003</v>
      </c>
      <c r="AE720" s="73">
        <f t="shared" si="926"/>
        <v>2.08772498</v>
      </c>
      <c r="AF720" s="73"/>
      <c r="AG720" s="73">
        <v>2.07282235</v>
      </c>
      <c r="AH720" s="73"/>
      <c r="AI720" s="73">
        <v>1.490263E-2</v>
      </c>
      <c r="AJ720" s="122">
        <f>VLOOKUP(C720,'[1]17'!$C$22:$AI$926,29,0)</f>
        <v>3.33417E-3</v>
      </c>
      <c r="AK720" s="122">
        <f>VLOOKUP(C720,'[1]17'!$C$22:$AI$926,30,0)</f>
        <v>0</v>
      </c>
      <c r="AL720" s="122">
        <f>VLOOKUP(C720,'[1]17'!$C$22:$AI$926,31,0)</f>
        <v>0</v>
      </c>
      <c r="AM720" s="122">
        <f>VLOOKUP(C720,'[1]17'!$C$22:$AI$926,32,0)</f>
        <v>0</v>
      </c>
      <c r="AN720" s="122">
        <f>VLOOKUP(C720,'[1]17'!$C$22:$AI$926,33,0)</f>
        <v>3.3341700000000004E-3</v>
      </c>
      <c r="AO720" s="122">
        <f t="shared" si="927"/>
        <v>2.0843908099999999</v>
      </c>
      <c r="AP720" s="122">
        <f t="shared" si="928"/>
        <v>0</v>
      </c>
      <c r="AQ720" s="122">
        <f t="shared" si="929"/>
        <v>2.07282235</v>
      </c>
      <c r="AR720" s="122">
        <f t="shared" si="930"/>
        <v>0</v>
      </c>
      <c r="AS720" s="122">
        <f t="shared" si="931"/>
        <v>1.1568459999999999E-2</v>
      </c>
      <c r="AT720" s="122"/>
      <c r="AU720" s="122"/>
      <c r="AV720" s="122"/>
      <c r="AW720" s="122"/>
      <c r="AX720" s="122"/>
      <c r="AY720" s="122"/>
      <c r="AZ720" s="122"/>
      <c r="BA720" s="122"/>
      <c r="BB720" s="122"/>
      <c r="BC720" s="122"/>
    </row>
    <row r="721" spans="1:55" s="90" customFormat="1" ht="46.65" x14ac:dyDescent="0.3">
      <c r="A721" s="106" t="s">
        <v>1662</v>
      </c>
      <c r="B721" s="107" t="s">
        <v>1051</v>
      </c>
      <c r="C721" s="108" t="s">
        <v>1554</v>
      </c>
      <c r="D721" s="73">
        <v>0.20421599999999998</v>
      </c>
      <c r="E721" s="73">
        <v>0.49822986800000002</v>
      </c>
      <c r="F721" s="73">
        <v>0</v>
      </c>
      <c r="G721" s="73">
        <v>0.48699578000000004</v>
      </c>
      <c r="H721" s="73">
        <v>0</v>
      </c>
      <c r="I721" s="73">
        <v>1.1234087999999998E-2</v>
      </c>
      <c r="J721" s="122">
        <f>VLOOKUP(C721,'[1]17'!$C$22:$N$926,8,0)</f>
        <v>0.49822986800000002</v>
      </c>
      <c r="K721" s="122">
        <f>VLOOKUP(C721,'[1]17'!$C$22:$N$926,9,0)</f>
        <v>0</v>
      </c>
      <c r="L721" s="122">
        <f>VLOOKUP(C721,'[1]17'!$C$22:$N$926,10,0)</f>
        <v>0.48699578000000004</v>
      </c>
      <c r="M721" s="122">
        <f>VLOOKUP(C721,'[1]17'!$C$22:$N$926,11,0)</f>
        <v>0</v>
      </c>
      <c r="N721" s="122">
        <f>VLOOKUP(C721,'[1]17'!$C$22:$N$926,12,0)</f>
        <v>1.1234087999999998E-2</v>
      </c>
      <c r="O721" s="122">
        <f t="shared" si="921"/>
        <v>0</v>
      </c>
      <c r="P721" s="122">
        <f t="shared" si="922"/>
        <v>0</v>
      </c>
      <c r="Q721" s="122">
        <f t="shared" si="923"/>
        <v>0</v>
      </c>
      <c r="R721" s="122">
        <f t="shared" si="924"/>
        <v>0</v>
      </c>
      <c r="S721" s="122">
        <f t="shared" si="925"/>
        <v>0</v>
      </c>
      <c r="T721" s="122"/>
      <c r="U721" s="122"/>
      <c r="V721" s="122"/>
      <c r="W721" s="122"/>
      <c r="X721" s="122"/>
      <c r="Y721" s="122"/>
      <c r="Z721" s="122"/>
      <c r="AA721" s="122"/>
      <c r="AB721" s="122"/>
      <c r="AC721" s="122"/>
      <c r="AD721" s="122">
        <v>0.18719800000000003</v>
      </c>
      <c r="AE721" s="73">
        <f t="shared" si="926"/>
        <v>9.3617399999999986E-3</v>
      </c>
      <c r="AF721" s="73"/>
      <c r="AG721" s="73"/>
      <c r="AH721" s="73"/>
      <c r="AI721" s="73">
        <v>9.3617399999999986E-3</v>
      </c>
      <c r="AJ721" s="122">
        <f>VLOOKUP(C721,'[1]17'!$C$22:$AI$926,29,0)</f>
        <v>9.3617400000002224E-3</v>
      </c>
      <c r="AK721" s="122">
        <f>VLOOKUP(C721,'[1]17'!$C$22:$AI$926,30,0)</f>
        <v>0</v>
      </c>
      <c r="AL721" s="122">
        <f>VLOOKUP(C721,'[1]17'!$C$22:$AI$926,31,0)</f>
        <v>0</v>
      </c>
      <c r="AM721" s="122">
        <f>VLOOKUP(C721,'[1]17'!$C$22:$AI$926,32,0)</f>
        <v>0</v>
      </c>
      <c r="AN721" s="122">
        <f>VLOOKUP(C721,'[1]17'!$C$22:$AI$926,33,0)</f>
        <v>9.3617399999999986E-3</v>
      </c>
      <c r="AO721" s="122">
        <f t="shared" si="927"/>
        <v>-2.2377932840100812E-16</v>
      </c>
      <c r="AP721" s="122">
        <f t="shared" si="928"/>
        <v>0</v>
      </c>
      <c r="AQ721" s="122">
        <f t="shared" si="929"/>
        <v>0</v>
      </c>
      <c r="AR721" s="122">
        <f t="shared" si="930"/>
        <v>0</v>
      </c>
      <c r="AS721" s="122">
        <f t="shared" si="931"/>
        <v>0</v>
      </c>
      <c r="AT721" s="122"/>
      <c r="AU721" s="122"/>
      <c r="AV721" s="122"/>
      <c r="AW721" s="122"/>
      <c r="AX721" s="122"/>
      <c r="AY721" s="122"/>
      <c r="AZ721" s="122"/>
      <c r="BA721" s="122"/>
      <c r="BB721" s="122"/>
      <c r="BC721" s="122"/>
    </row>
    <row r="722" spans="1:55" s="90" customFormat="1" ht="46.65" x14ac:dyDescent="0.3">
      <c r="A722" s="106" t="s">
        <v>1662</v>
      </c>
      <c r="B722" s="107" t="s">
        <v>1052</v>
      </c>
      <c r="C722" s="108" t="s">
        <v>1555</v>
      </c>
      <c r="D722" s="73">
        <v>0.20421599999999998</v>
      </c>
      <c r="E722" s="73">
        <v>2.2542978659999999</v>
      </c>
      <c r="F722" s="73">
        <v>0</v>
      </c>
      <c r="G722" s="73">
        <v>2.2333532699999998</v>
      </c>
      <c r="H722" s="73">
        <v>0</v>
      </c>
      <c r="I722" s="73">
        <v>2.0944596000000003E-2</v>
      </c>
      <c r="J722" s="122">
        <f>VLOOKUP(C722,'[1]17'!$C$22:$N$926,8,0)</f>
        <v>2.2542978660000004</v>
      </c>
      <c r="K722" s="122">
        <f>VLOOKUP(C722,'[1]17'!$C$22:$N$926,9,0)</f>
        <v>0</v>
      </c>
      <c r="L722" s="122">
        <f>VLOOKUP(C722,'[1]17'!$C$22:$N$926,10,0)</f>
        <v>2.2333532699999998</v>
      </c>
      <c r="M722" s="122">
        <f>VLOOKUP(C722,'[1]17'!$C$22:$N$926,11,0)</f>
        <v>0</v>
      </c>
      <c r="N722" s="122">
        <f>VLOOKUP(C722,'[1]17'!$C$22:$N$926,12,0)</f>
        <v>2.0944596000000003E-2</v>
      </c>
      <c r="O722" s="122">
        <f t="shared" si="921"/>
        <v>0</v>
      </c>
      <c r="P722" s="122">
        <f t="shared" si="922"/>
        <v>0</v>
      </c>
      <c r="Q722" s="122">
        <f t="shared" si="923"/>
        <v>0</v>
      </c>
      <c r="R722" s="122">
        <f t="shared" si="924"/>
        <v>0</v>
      </c>
      <c r="S722" s="122">
        <f t="shared" si="925"/>
        <v>0</v>
      </c>
      <c r="T722" s="122"/>
      <c r="U722" s="122"/>
      <c r="V722" s="122"/>
      <c r="W722" s="122"/>
      <c r="X722" s="122"/>
      <c r="Y722" s="122"/>
      <c r="Z722" s="122"/>
      <c r="AA722" s="122"/>
      <c r="AB722" s="122"/>
      <c r="AC722" s="122"/>
      <c r="AD722" s="122">
        <v>0.18719800000000003</v>
      </c>
      <c r="AE722" s="73">
        <f t="shared" si="926"/>
        <v>1.7453830000000004E-2</v>
      </c>
      <c r="AF722" s="73"/>
      <c r="AG722" s="73"/>
      <c r="AH722" s="73"/>
      <c r="AI722" s="73">
        <v>1.7453830000000004E-2</v>
      </c>
      <c r="AJ722" s="122">
        <f>VLOOKUP(C722,'[1]17'!$C$22:$AI$926,29,0)</f>
        <v>1.7453830000000073E-2</v>
      </c>
      <c r="AK722" s="122">
        <f>VLOOKUP(C722,'[1]17'!$C$22:$AI$926,30,0)</f>
        <v>0</v>
      </c>
      <c r="AL722" s="122">
        <f>VLOOKUP(C722,'[1]17'!$C$22:$AI$926,31,0)</f>
        <v>0</v>
      </c>
      <c r="AM722" s="122">
        <f>VLOOKUP(C722,'[1]17'!$C$22:$AI$926,32,0)</f>
        <v>0</v>
      </c>
      <c r="AN722" s="122">
        <f>VLOOKUP(C722,'[1]17'!$C$22:$AI$926,33,0)</f>
        <v>1.7453830000000004E-2</v>
      </c>
      <c r="AO722" s="122">
        <f t="shared" si="927"/>
        <v>-6.9388939039072284E-17</v>
      </c>
      <c r="AP722" s="122">
        <f t="shared" si="928"/>
        <v>0</v>
      </c>
      <c r="AQ722" s="122">
        <f t="shared" si="929"/>
        <v>0</v>
      </c>
      <c r="AR722" s="122">
        <f t="shared" si="930"/>
        <v>0</v>
      </c>
      <c r="AS722" s="122">
        <f t="shared" si="931"/>
        <v>0</v>
      </c>
      <c r="AT722" s="122"/>
      <c r="AU722" s="122"/>
      <c r="AV722" s="122"/>
      <c r="AW722" s="122"/>
      <c r="AX722" s="122"/>
      <c r="AY722" s="122"/>
      <c r="AZ722" s="122"/>
      <c r="BA722" s="122"/>
      <c r="BB722" s="122"/>
      <c r="BC722" s="122"/>
    </row>
    <row r="723" spans="1:55" s="90" customFormat="1" ht="46.65" x14ac:dyDescent="0.3">
      <c r="A723" s="106" t="s">
        <v>1662</v>
      </c>
      <c r="B723" s="107" t="s">
        <v>1053</v>
      </c>
      <c r="C723" s="108" t="s">
        <v>1556</v>
      </c>
      <c r="D723" s="73">
        <v>0.20421599999999998</v>
      </c>
      <c r="E723" s="73">
        <v>0.49267820000000001</v>
      </c>
      <c r="F723" s="73">
        <v>0</v>
      </c>
      <c r="G723" s="73">
        <v>0.47989520000000002</v>
      </c>
      <c r="H723" s="73">
        <v>0</v>
      </c>
      <c r="I723" s="73">
        <v>1.2783000000000001E-2</v>
      </c>
      <c r="J723" s="122">
        <f>VLOOKUP(C723,'[1]17'!$C$22:$N$926,8,0)</f>
        <v>0.49267819999999996</v>
      </c>
      <c r="K723" s="122">
        <f>VLOOKUP(C723,'[1]17'!$C$22:$N$926,9,0)</f>
        <v>0</v>
      </c>
      <c r="L723" s="122">
        <f>VLOOKUP(C723,'[1]17'!$C$22:$N$926,10,0)</f>
        <v>0.47989520000000002</v>
      </c>
      <c r="M723" s="122">
        <f>VLOOKUP(C723,'[1]17'!$C$22:$N$926,11,0)</f>
        <v>0</v>
      </c>
      <c r="N723" s="122">
        <f>VLOOKUP(C723,'[1]17'!$C$22:$N$926,12,0)</f>
        <v>1.2783000000000001E-2</v>
      </c>
      <c r="O723" s="122">
        <f t="shared" si="921"/>
        <v>0</v>
      </c>
      <c r="P723" s="122">
        <f t="shared" si="922"/>
        <v>0</v>
      </c>
      <c r="Q723" s="122">
        <f t="shared" si="923"/>
        <v>0</v>
      </c>
      <c r="R723" s="122">
        <f t="shared" si="924"/>
        <v>0</v>
      </c>
      <c r="S723" s="122">
        <f t="shared" si="925"/>
        <v>0</v>
      </c>
      <c r="T723" s="122"/>
      <c r="U723" s="122"/>
      <c r="V723" s="122"/>
      <c r="W723" s="122"/>
      <c r="X723" s="122"/>
      <c r="Y723" s="122"/>
      <c r="Z723" s="122"/>
      <c r="AA723" s="122"/>
      <c r="AB723" s="122"/>
      <c r="AC723" s="122"/>
      <c r="AD723" s="122">
        <v>0.18719800000000003</v>
      </c>
      <c r="AE723" s="73">
        <f t="shared" si="926"/>
        <v>1.0652500000000001E-2</v>
      </c>
      <c r="AF723" s="73"/>
      <c r="AG723" s="73"/>
      <c r="AH723" s="73"/>
      <c r="AI723" s="73">
        <v>1.0652500000000001E-2</v>
      </c>
      <c r="AJ723" s="122">
        <f>VLOOKUP(C723,'[1]17'!$C$22:$AI$926,29,0)</f>
        <v>1.0652500000000001E-2</v>
      </c>
      <c r="AK723" s="122">
        <f>VLOOKUP(C723,'[1]17'!$C$22:$AI$926,30,0)</f>
        <v>0</v>
      </c>
      <c r="AL723" s="122">
        <f>VLOOKUP(C723,'[1]17'!$C$22:$AI$926,31,0)</f>
        <v>0</v>
      </c>
      <c r="AM723" s="122">
        <f>VLOOKUP(C723,'[1]17'!$C$22:$AI$926,32,0)</f>
        <v>0</v>
      </c>
      <c r="AN723" s="122">
        <f>VLOOKUP(C723,'[1]17'!$C$22:$AI$926,33,0)</f>
        <v>1.0652500000000001E-2</v>
      </c>
      <c r="AO723" s="122">
        <f t="shared" si="927"/>
        <v>0</v>
      </c>
      <c r="AP723" s="122">
        <f t="shared" si="928"/>
        <v>0</v>
      </c>
      <c r="AQ723" s="122">
        <f t="shared" si="929"/>
        <v>0</v>
      </c>
      <c r="AR723" s="122">
        <f t="shared" si="930"/>
        <v>0</v>
      </c>
      <c r="AS723" s="122">
        <f t="shared" si="931"/>
        <v>0</v>
      </c>
      <c r="AT723" s="122"/>
      <c r="AU723" s="122"/>
      <c r="AV723" s="122"/>
      <c r="AW723" s="122"/>
      <c r="AX723" s="122"/>
      <c r="AY723" s="122"/>
      <c r="AZ723" s="122"/>
      <c r="BA723" s="122"/>
      <c r="BB723" s="122"/>
      <c r="BC723" s="122"/>
    </row>
    <row r="724" spans="1:55" s="90" customFormat="1" ht="46.65" x14ac:dyDescent="0.3">
      <c r="A724" s="106" t="s">
        <v>1662</v>
      </c>
      <c r="B724" s="107" t="s">
        <v>1054</v>
      </c>
      <c r="C724" s="108" t="s">
        <v>1557</v>
      </c>
      <c r="D724" s="73">
        <v>0.1593</v>
      </c>
      <c r="E724" s="73">
        <v>7.0896239999999992E-3</v>
      </c>
      <c r="F724" s="73">
        <v>0</v>
      </c>
      <c r="G724" s="73">
        <v>0</v>
      </c>
      <c r="H724" s="73">
        <v>0</v>
      </c>
      <c r="I724" s="73">
        <v>7.0896239999999992E-3</v>
      </c>
      <c r="J724" s="122">
        <f>VLOOKUP(C724,'[1]17'!$C$22:$N$926,8,0)</f>
        <v>3.1209959999999996E-3</v>
      </c>
      <c r="K724" s="122">
        <f>VLOOKUP(C724,'[1]17'!$C$22:$N$926,9,0)</f>
        <v>0</v>
      </c>
      <c r="L724" s="122">
        <f>VLOOKUP(C724,'[1]17'!$C$22:$N$926,10,0)</f>
        <v>0</v>
      </c>
      <c r="M724" s="122">
        <f>VLOOKUP(C724,'[1]17'!$C$22:$N$926,11,0)</f>
        <v>0</v>
      </c>
      <c r="N724" s="122">
        <f>VLOOKUP(C724,'[1]17'!$C$22:$N$926,12,0)</f>
        <v>3.1209959999999996E-3</v>
      </c>
      <c r="O724" s="122">
        <f t="shared" si="921"/>
        <v>3.9686280000000001E-3</v>
      </c>
      <c r="P724" s="122">
        <f t="shared" si="922"/>
        <v>0</v>
      </c>
      <c r="Q724" s="122">
        <f t="shared" si="923"/>
        <v>0</v>
      </c>
      <c r="R724" s="122">
        <f t="shared" si="924"/>
        <v>0</v>
      </c>
      <c r="S724" s="122">
        <f t="shared" si="925"/>
        <v>3.9686280000000001E-3</v>
      </c>
      <c r="T724" s="122"/>
      <c r="U724" s="122"/>
      <c r="V724" s="122"/>
      <c r="W724" s="122"/>
      <c r="X724" s="122"/>
      <c r="Y724" s="122"/>
      <c r="Z724" s="122"/>
      <c r="AA724" s="122"/>
      <c r="AB724" s="122"/>
      <c r="AC724" s="122"/>
      <c r="AD724" s="122">
        <v>0.14602500000000002</v>
      </c>
      <c r="AE724" s="73">
        <f t="shared" si="926"/>
        <v>5.9080199999999999E-3</v>
      </c>
      <c r="AF724" s="73"/>
      <c r="AG724" s="73"/>
      <c r="AH724" s="73"/>
      <c r="AI724" s="73">
        <v>5.9080199999999999E-3</v>
      </c>
      <c r="AJ724" s="122">
        <f>VLOOKUP(C724,'[1]17'!$C$22:$AI$926,29,0)</f>
        <v>2.6008299999999997E-3</v>
      </c>
      <c r="AK724" s="122">
        <f>VLOOKUP(C724,'[1]17'!$C$22:$AI$926,30,0)</f>
        <v>0</v>
      </c>
      <c r="AL724" s="122">
        <f>VLOOKUP(C724,'[1]17'!$C$22:$AI$926,31,0)</f>
        <v>0</v>
      </c>
      <c r="AM724" s="122">
        <f>VLOOKUP(C724,'[1]17'!$C$22:$AI$926,32,0)</f>
        <v>0</v>
      </c>
      <c r="AN724" s="122">
        <f>VLOOKUP(C724,'[1]17'!$C$22:$AI$926,33,0)</f>
        <v>2.6008299999999997E-3</v>
      </c>
      <c r="AO724" s="122">
        <f t="shared" si="927"/>
        <v>3.3071900000000002E-3</v>
      </c>
      <c r="AP724" s="122">
        <f t="shared" si="928"/>
        <v>0</v>
      </c>
      <c r="AQ724" s="122">
        <f t="shared" si="929"/>
        <v>0</v>
      </c>
      <c r="AR724" s="122">
        <f t="shared" si="930"/>
        <v>0</v>
      </c>
      <c r="AS724" s="122">
        <f t="shared" si="931"/>
        <v>3.3071900000000002E-3</v>
      </c>
      <c r="AT724" s="122"/>
      <c r="AU724" s="122"/>
      <c r="AV724" s="122"/>
      <c r="AW724" s="122"/>
      <c r="AX724" s="122"/>
      <c r="AY724" s="122"/>
      <c r="AZ724" s="122"/>
      <c r="BA724" s="122"/>
      <c r="BB724" s="122"/>
      <c r="BC724" s="122"/>
    </row>
    <row r="725" spans="1:55" s="90" customFormat="1" ht="46.65" x14ac:dyDescent="0.3">
      <c r="A725" s="106" t="s">
        <v>1662</v>
      </c>
      <c r="B725" s="107" t="s">
        <v>1055</v>
      </c>
      <c r="C725" s="108" t="s">
        <v>1558</v>
      </c>
      <c r="D725" s="73">
        <v>0.20421599999999998</v>
      </c>
      <c r="E725" s="73">
        <v>0.49320759400000003</v>
      </c>
      <c r="F725" s="73">
        <v>0</v>
      </c>
      <c r="G725" s="73">
        <v>0.48014359000000001</v>
      </c>
      <c r="H725" s="73">
        <v>0</v>
      </c>
      <c r="I725" s="73">
        <v>1.3064004000000001E-2</v>
      </c>
      <c r="J725" s="122">
        <f>VLOOKUP(C725,'[1]17'!$C$22:$N$926,8,0)</f>
        <v>0.49320759400000003</v>
      </c>
      <c r="K725" s="122">
        <f>VLOOKUP(C725,'[1]17'!$C$22:$N$926,9,0)</f>
        <v>0</v>
      </c>
      <c r="L725" s="122">
        <f>VLOOKUP(C725,'[1]17'!$C$22:$N$926,10,0)</f>
        <v>0.48014359000000001</v>
      </c>
      <c r="M725" s="122">
        <f>VLOOKUP(C725,'[1]17'!$C$22:$N$926,11,0)</f>
        <v>0</v>
      </c>
      <c r="N725" s="122">
        <f>VLOOKUP(C725,'[1]17'!$C$22:$N$926,12,0)</f>
        <v>1.3064004000000001E-2</v>
      </c>
      <c r="O725" s="122">
        <f t="shared" si="921"/>
        <v>0</v>
      </c>
      <c r="P725" s="122">
        <f t="shared" si="922"/>
        <v>0</v>
      </c>
      <c r="Q725" s="122">
        <f t="shared" si="923"/>
        <v>0</v>
      </c>
      <c r="R725" s="122">
        <f t="shared" si="924"/>
        <v>0</v>
      </c>
      <c r="S725" s="122">
        <f t="shared" si="925"/>
        <v>0</v>
      </c>
      <c r="T725" s="122"/>
      <c r="U725" s="122"/>
      <c r="V725" s="122"/>
      <c r="W725" s="122"/>
      <c r="X725" s="122"/>
      <c r="Y725" s="122"/>
      <c r="Z725" s="122"/>
      <c r="AA725" s="122"/>
      <c r="AB725" s="122"/>
      <c r="AC725" s="122"/>
      <c r="AD725" s="122">
        <v>0.18719800000000003</v>
      </c>
      <c r="AE725" s="73">
        <f t="shared" si="926"/>
        <v>1.0886670000000001E-2</v>
      </c>
      <c r="AF725" s="73"/>
      <c r="AG725" s="73"/>
      <c r="AH725" s="73"/>
      <c r="AI725" s="73">
        <v>1.0886670000000001E-2</v>
      </c>
      <c r="AJ725" s="122">
        <f>VLOOKUP(C725,'[1]17'!$C$22:$AI$926,29,0)</f>
        <v>1.0886669999999926E-2</v>
      </c>
      <c r="AK725" s="122">
        <f>VLOOKUP(C725,'[1]17'!$C$22:$AI$926,30,0)</f>
        <v>0</v>
      </c>
      <c r="AL725" s="122">
        <f>VLOOKUP(C725,'[1]17'!$C$22:$AI$926,31,0)</f>
        <v>0</v>
      </c>
      <c r="AM725" s="122">
        <f>VLOOKUP(C725,'[1]17'!$C$22:$AI$926,32,0)</f>
        <v>0</v>
      </c>
      <c r="AN725" s="122">
        <f>VLOOKUP(C725,'[1]17'!$C$22:$AI$926,33,0)</f>
        <v>1.0886670000000001E-2</v>
      </c>
      <c r="AO725" s="122">
        <f t="shared" si="927"/>
        <v>7.4593109467002705E-17</v>
      </c>
      <c r="AP725" s="122">
        <f t="shared" si="928"/>
        <v>0</v>
      </c>
      <c r="AQ725" s="122">
        <f t="shared" si="929"/>
        <v>0</v>
      </c>
      <c r="AR725" s="122">
        <f t="shared" si="930"/>
        <v>0</v>
      </c>
      <c r="AS725" s="122">
        <f t="shared" si="931"/>
        <v>0</v>
      </c>
      <c r="AT725" s="122"/>
      <c r="AU725" s="122"/>
      <c r="AV725" s="122"/>
      <c r="AW725" s="122"/>
      <c r="AX725" s="122"/>
      <c r="AY725" s="122"/>
      <c r="AZ725" s="122"/>
      <c r="BA725" s="122"/>
      <c r="BB725" s="122"/>
      <c r="BC725" s="122"/>
    </row>
    <row r="726" spans="1:55" s="90" customFormat="1" ht="46.65" x14ac:dyDescent="0.3">
      <c r="A726" s="106" t="s">
        <v>1662</v>
      </c>
      <c r="B726" s="107" t="s">
        <v>1056</v>
      </c>
      <c r="C726" s="108" t="s">
        <v>1559</v>
      </c>
      <c r="D726" s="73">
        <v>0.20421599999999998</v>
      </c>
      <c r="E726" s="73">
        <v>0.485670724</v>
      </c>
      <c r="F726" s="73">
        <v>0.47658208000000002</v>
      </c>
      <c r="G726" s="73">
        <v>0</v>
      </c>
      <c r="H726" s="73">
        <v>0</v>
      </c>
      <c r="I726" s="73">
        <v>9.0886440000000016E-3</v>
      </c>
      <c r="J726" s="122">
        <f>VLOOKUP(C726,'[1]17'!$C$22:$N$926,8,0)</f>
        <v>4.0010039999999998E-3</v>
      </c>
      <c r="K726" s="122">
        <f>VLOOKUP(C726,'[1]17'!$C$22:$N$926,9,0)</f>
        <v>0</v>
      </c>
      <c r="L726" s="122">
        <f>VLOOKUP(C726,'[1]17'!$C$22:$N$926,10,0)</f>
        <v>0</v>
      </c>
      <c r="M726" s="122">
        <f>VLOOKUP(C726,'[1]17'!$C$22:$N$926,11,0)</f>
        <v>0</v>
      </c>
      <c r="N726" s="122">
        <f>VLOOKUP(C726,'[1]17'!$C$22:$N$926,12,0)</f>
        <v>4.0010040000000007E-3</v>
      </c>
      <c r="O726" s="122">
        <f t="shared" si="921"/>
        <v>0.48166972000000002</v>
      </c>
      <c r="P726" s="122">
        <f t="shared" si="922"/>
        <v>0.47658208000000002</v>
      </c>
      <c r="Q726" s="122">
        <f t="shared" si="923"/>
        <v>0</v>
      </c>
      <c r="R726" s="122">
        <f t="shared" si="924"/>
        <v>0</v>
      </c>
      <c r="S726" s="122">
        <f t="shared" si="925"/>
        <v>5.0876400000000009E-3</v>
      </c>
      <c r="T726" s="122"/>
      <c r="U726" s="122"/>
      <c r="V726" s="122"/>
      <c r="W726" s="122"/>
      <c r="X726" s="122"/>
      <c r="Y726" s="122"/>
      <c r="Z726" s="122"/>
      <c r="AA726" s="122"/>
      <c r="AB726" s="122"/>
      <c r="AC726" s="122"/>
      <c r="AD726" s="122">
        <v>0.18719800000000003</v>
      </c>
      <c r="AE726" s="73">
        <f t="shared" si="926"/>
        <v>0.40472559999999996</v>
      </c>
      <c r="AF726" s="73">
        <v>0.39715172999999998</v>
      </c>
      <c r="AG726" s="73"/>
      <c r="AH726" s="73"/>
      <c r="AI726" s="73">
        <v>7.5738700000000016E-3</v>
      </c>
      <c r="AJ726" s="122">
        <f>VLOOKUP(C726,'[1]17'!$C$22:$AI$926,29,0)</f>
        <v>3.33417E-3</v>
      </c>
      <c r="AK726" s="122">
        <f>VLOOKUP(C726,'[1]17'!$C$22:$AI$926,30,0)</f>
        <v>0</v>
      </c>
      <c r="AL726" s="122">
        <f>VLOOKUP(C726,'[1]17'!$C$22:$AI$926,31,0)</f>
        <v>0</v>
      </c>
      <c r="AM726" s="122">
        <f>VLOOKUP(C726,'[1]17'!$C$22:$AI$926,32,0)</f>
        <v>0</v>
      </c>
      <c r="AN726" s="122">
        <f>VLOOKUP(C726,'[1]17'!$C$22:$AI$926,33,0)</f>
        <v>3.3341700000000004E-3</v>
      </c>
      <c r="AO726" s="122">
        <f t="shared" si="927"/>
        <v>0.40139142999999994</v>
      </c>
      <c r="AP726" s="122">
        <f t="shared" si="928"/>
        <v>0.39715172999999998</v>
      </c>
      <c r="AQ726" s="122">
        <f t="shared" si="929"/>
        <v>0</v>
      </c>
      <c r="AR726" s="122">
        <f t="shared" si="930"/>
        <v>0</v>
      </c>
      <c r="AS726" s="122">
        <f t="shared" si="931"/>
        <v>4.2397000000000008E-3</v>
      </c>
      <c r="AT726" s="122"/>
      <c r="AU726" s="122"/>
      <c r="AV726" s="122"/>
      <c r="AW726" s="122"/>
      <c r="AX726" s="122"/>
      <c r="AY726" s="122"/>
      <c r="AZ726" s="122"/>
      <c r="BA726" s="122"/>
      <c r="BB726" s="122"/>
      <c r="BC726" s="122"/>
    </row>
    <row r="727" spans="1:55" s="90" customFormat="1" ht="46.65" x14ac:dyDescent="0.3">
      <c r="A727" s="106" t="s">
        <v>1662</v>
      </c>
      <c r="B727" s="107" t="s">
        <v>1057</v>
      </c>
      <c r="C727" s="108" t="s">
        <v>1560</v>
      </c>
      <c r="D727" s="73">
        <v>0.20421599999999998</v>
      </c>
      <c r="E727" s="73">
        <v>2.3163990499999998</v>
      </c>
      <c r="F727" s="73">
        <v>0</v>
      </c>
      <c r="G727" s="73">
        <v>2.29956863</v>
      </c>
      <c r="H727" s="73">
        <v>0</v>
      </c>
      <c r="I727" s="73">
        <v>1.6830419999999999E-2</v>
      </c>
      <c r="J727" s="122">
        <f>VLOOKUP(C727,'[1]17'!$C$22:$N$926,8,0)</f>
        <v>1.8564853299999995</v>
      </c>
      <c r="K727" s="122">
        <f>VLOOKUP(C727,'[1]17'!$C$22:$N$926,9,0)</f>
        <v>0</v>
      </c>
      <c r="L727" s="122">
        <f>VLOOKUP(C727,'[1]17'!$C$22:$N$926,10,0)</f>
        <v>1.8396549099999999</v>
      </c>
      <c r="M727" s="122">
        <f>VLOOKUP(C727,'[1]17'!$C$22:$N$926,11,0)</f>
        <v>0</v>
      </c>
      <c r="N727" s="122">
        <f>VLOOKUP(C727,'[1]17'!$C$22:$N$926,12,0)</f>
        <v>1.6830419999999999E-2</v>
      </c>
      <c r="O727" s="122">
        <f t="shared" si="921"/>
        <v>0.4599137200000003</v>
      </c>
      <c r="P727" s="122">
        <f t="shared" si="922"/>
        <v>0</v>
      </c>
      <c r="Q727" s="122">
        <f t="shared" si="923"/>
        <v>0.45991372000000008</v>
      </c>
      <c r="R727" s="122">
        <f t="shared" si="924"/>
        <v>0</v>
      </c>
      <c r="S727" s="122">
        <f t="shared" si="925"/>
        <v>0</v>
      </c>
      <c r="T727" s="122"/>
      <c r="U727" s="122"/>
      <c r="V727" s="122"/>
      <c r="W727" s="122"/>
      <c r="X727" s="122"/>
      <c r="Y727" s="122"/>
      <c r="Z727" s="122"/>
      <c r="AA727" s="122"/>
      <c r="AB727" s="122"/>
      <c r="AC727" s="122"/>
      <c r="AD727" s="122">
        <v>0.18719800000000003</v>
      </c>
      <c r="AE727" s="73">
        <f t="shared" si="926"/>
        <v>1.9303325400000002</v>
      </c>
      <c r="AF727" s="73"/>
      <c r="AG727" s="73">
        <v>1.9163071900000002</v>
      </c>
      <c r="AH727" s="73"/>
      <c r="AI727" s="73">
        <v>1.4025349999999999E-2</v>
      </c>
      <c r="AJ727" s="122">
        <f>VLOOKUP(C727,'[1]17'!$C$22:$AI$926,29,0)</f>
        <v>1.9303325400000002</v>
      </c>
      <c r="AK727" s="122">
        <f>VLOOKUP(C727,'[1]17'!$C$22:$AI$926,30,0)</f>
        <v>0</v>
      </c>
      <c r="AL727" s="122">
        <f>VLOOKUP(C727,'[1]17'!$C$22:$AI$926,31,0)</f>
        <v>1.9163071900000002</v>
      </c>
      <c r="AM727" s="122">
        <f>VLOOKUP(C727,'[1]17'!$C$22:$AI$926,32,0)</f>
        <v>0</v>
      </c>
      <c r="AN727" s="122">
        <f>VLOOKUP(C727,'[1]17'!$C$22:$AI$926,33,0)</f>
        <v>1.4025349999999999E-2</v>
      </c>
      <c r="AO727" s="122">
        <f t="shared" si="927"/>
        <v>0</v>
      </c>
      <c r="AP727" s="122">
        <f t="shared" si="928"/>
        <v>0</v>
      </c>
      <c r="AQ727" s="122">
        <f t="shared" si="929"/>
        <v>0</v>
      </c>
      <c r="AR727" s="122">
        <f t="shared" si="930"/>
        <v>0</v>
      </c>
      <c r="AS727" s="122">
        <f t="shared" si="931"/>
        <v>0</v>
      </c>
      <c r="AT727" s="122"/>
      <c r="AU727" s="122"/>
      <c r="AV727" s="122"/>
      <c r="AW727" s="122"/>
      <c r="AX727" s="122"/>
      <c r="AY727" s="122"/>
      <c r="AZ727" s="122"/>
      <c r="BA727" s="122"/>
      <c r="BB727" s="122"/>
      <c r="BC727" s="122"/>
    </row>
    <row r="728" spans="1:55" s="90" customFormat="1" ht="62.2" x14ac:dyDescent="0.3">
      <c r="A728" s="106" t="s">
        <v>1662</v>
      </c>
      <c r="B728" s="107" t="s">
        <v>1058</v>
      </c>
      <c r="C728" s="108" t="s">
        <v>1561</v>
      </c>
      <c r="D728" s="73">
        <v>0.20421599999999998</v>
      </c>
      <c r="E728" s="73">
        <v>2.2939603740000005</v>
      </c>
      <c r="F728" s="73">
        <v>0</v>
      </c>
      <c r="G728" s="73">
        <v>2.2770385500000003</v>
      </c>
      <c r="H728" s="73">
        <v>0</v>
      </c>
      <c r="I728" s="73">
        <v>1.6921823999999999E-2</v>
      </c>
      <c r="J728" s="122">
        <f>VLOOKUP(C728,'[1]17'!$C$22:$N$926,8,0)</f>
        <v>1.8385526640000001</v>
      </c>
      <c r="K728" s="122">
        <f>VLOOKUP(C728,'[1]17'!$C$22:$N$926,9,0)</f>
        <v>0</v>
      </c>
      <c r="L728" s="122">
        <f>VLOOKUP(C728,'[1]17'!$C$22:$N$926,10,0)</f>
        <v>1.8216308400000001</v>
      </c>
      <c r="M728" s="122">
        <f>VLOOKUP(C728,'[1]17'!$C$22:$N$926,11,0)</f>
        <v>0</v>
      </c>
      <c r="N728" s="122">
        <f>VLOOKUP(C728,'[1]17'!$C$22:$N$926,12,0)</f>
        <v>1.6921823999999999E-2</v>
      </c>
      <c r="O728" s="122">
        <f t="shared" si="921"/>
        <v>0.45540771000000047</v>
      </c>
      <c r="P728" s="122">
        <f t="shared" si="922"/>
        <v>0</v>
      </c>
      <c r="Q728" s="122">
        <f t="shared" si="923"/>
        <v>0.45540771000000024</v>
      </c>
      <c r="R728" s="122">
        <f t="shared" si="924"/>
        <v>0</v>
      </c>
      <c r="S728" s="122">
        <f t="shared" si="925"/>
        <v>0</v>
      </c>
      <c r="T728" s="122"/>
      <c r="U728" s="122"/>
      <c r="V728" s="122"/>
      <c r="W728" s="122"/>
      <c r="X728" s="122"/>
      <c r="Y728" s="122"/>
      <c r="Z728" s="122"/>
      <c r="AA728" s="122"/>
      <c r="AB728" s="122"/>
      <c r="AC728" s="122"/>
      <c r="AD728" s="122">
        <v>0.18719800000000003</v>
      </c>
      <c r="AE728" s="73">
        <f t="shared" si="926"/>
        <v>1.9116336400000002</v>
      </c>
      <c r="AF728" s="73"/>
      <c r="AG728" s="73">
        <v>1.8975321200000002</v>
      </c>
      <c r="AH728" s="73"/>
      <c r="AI728" s="73">
        <v>1.4101519999999999E-2</v>
      </c>
      <c r="AJ728" s="122">
        <f>VLOOKUP(C728,'[1]17'!$C$22:$AI$926,29,0)</f>
        <v>1.9116336400000002</v>
      </c>
      <c r="AK728" s="122">
        <f>VLOOKUP(C728,'[1]17'!$C$22:$AI$926,30,0)</f>
        <v>0</v>
      </c>
      <c r="AL728" s="122">
        <f>VLOOKUP(C728,'[1]17'!$C$22:$AI$926,31,0)</f>
        <v>1.8975321200000002</v>
      </c>
      <c r="AM728" s="122">
        <f>VLOOKUP(C728,'[1]17'!$C$22:$AI$926,32,0)</f>
        <v>0</v>
      </c>
      <c r="AN728" s="122">
        <f>VLOOKUP(C728,'[1]17'!$C$22:$AI$926,33,0)</f>
        <v>1.4101519999999999E-2</v>
      </c>
      <c r="AO728" s="122">
        <f t="shared" si="927"/>
        <v>0</v>
      </c>
      <c r="AP728" s="122">
        <f t="shared" si="928"/>
        <v>0</v>
      </c>
      <c r="AQ728" s="122">
        <f t="shared" si="929"/>
        <v>0</v>
      </c>
      <c r="AR728" s="122">
        <f t="shared" si="930"/>
        <v>0</v>
      </c>
      <c r="AS728" s="122">
        <f t="shared" si="931"/>
        <v>0</v>
      </c>
      <c r="AT728" s="122"/>
      <c r="AU728" s="122"/>
      <c r="AV728" s="122"/>
      <c r="AW728" s="122"/>
      <c r="AX728" s="122"/>
      <c r="AY728" s="122"/>
      <c r="AZ728" s="122"/>
      <c r="BA728" s="122"/>
      <c r="BB728" s="122"/>
      <c r="BC728" s="122"/>
    </row>
    <row r="729" spans="1:55" s="90" customFormat="1" ht="62.2" x14ac:dyDescent="0.3">
      <c r="A729" s="106" t="s">
        <v>1662</v>
      </c>
      <c r="B729" s="107" t="s">
        <v>1059</v>
      </c>
      <c r="C729" s="108" t="s">
        <v>1562</v>
      </c>
      <c r="D729" s="73">
        <v>0.20421599999999998</v>
      </c>
      <c r="E729" s="73">
        <v>2.3043465480000003</v>
      </c>
      <c r="F729" s="73">
        <v>0</v>
      </c>
      <c r="G729" s="73">
        <v>2.2898364000000004</v>
      </c>
      <c r="H729" s="73">
        <v>0</v>
      </c>
      <c r="I729" s="73">
        <v>1.4510147999999999E-2</v>
      </c>
      <c r="J729" s="122">
        <f>VLOOKUP(C729,'[1]17'!$C$22:$N$926,8,0)</f>
        <v>1.846379268</v>
      </c>
      <c r="K729" s="122">
        <f>VLOOKUP(C729,'[1]17'!$C$22:$N$926,9,0)</f>
        <v>0</v>
      </c>
      <c r="L729" s="122">
        <f>VLOOKUP(C729,'[1]17'!$C$22:$N$926,10,0)</f>
        <v>1.8318691200000001</v>
      </c>
      <c r="M729" s="122">
        <f>VLOOKUP(C729,'[1]17'!$C$22:$N$926,11,0)</f>
        <v>0</v>
      </c>
      <c r="N729" s="122">
        <f>VLOOKUP(C729,'[1]17'!$C$22:$N$926,12,0)</f>
        <v>1.4510147999999999E-2</v>
      </c>
      <c r="O729" s="122">
        <f t="shared" si="921"/>
        <v>0.45796728000000031</v>
      </c>
      <c r="P729" s="122">
        <f t="shared" si="922"/>
        <v>0</v>
      </c>
      <c r="Q729" s="122">
        <f t="shared" si="923"/>
        <v>0.45796728000000031</v>
      </c>
      <c r="R729" s="122">
        <f t="shared" si="924"/>
        <v>0</v>
      </c>
      <c r="S729" s="122">
        <f t="shared" si="925"/>
        <v>0</v>
      </c>
      <c r="T729" s="122"/>
      <c r="U729" s="122"/>
      <c r="V729" s="122"/>
      <c r="W729" s="122"/>
      <c r="X729" s="122"/>
      <c r="Y729" s="122"/>
      <c r="Z729" s="122"/>
      <c r="AA729" s="122"/>
      <c r="AB729" s="122"/>
      <c r="AC729" s="122"/>
      <c r="AD729" s="122">
        <v>0.18719800000000003</v>
      </c>
      <c r="AE729" s="73">
        <f t="shared" si="926"/>
        <v>1.9202887900000001</v>
      </c>
      <c r="AF729" s="73"/>
      <c r="AG729" s="73">
        <v>1.9081970000000001</v>
      </c>
      <c r="AH729" s="73"/>
      <c r="AI729" s="73">
        <v>1.209179E-2</v>
      </c>
      <c r="AJ729" s="122">
        <f>VLOOKUP(C729,'[1]17'!$C$22:$AI$926,29,0)</f>
        <v>1.9202887900000001</v>
      </c>
      <c r="AK729" s="122">
        <f>VLOOKUP(C729,'[1]17'!$C$22:$AI$926,30,0)</f>
        <v>0</v>
      </c>
      <c r="AL729" s="122">
        <f>VLOOKUP(C729,'[1]17'!$C$22:$AI$926,31,0)</f>
        <v>1.9081970000000001</v>
      </c>
      <c r="AM729" s="122">
        <f>VLOOKUP(C729,'[1]17'!$C$22:$AI$926,32,0)</f>
        <v>0</v>
      </c>
      <c r="AN729" s="122">
        <f>VLOOKUP(C729,'[1]17'!$C$22:$AI$926,33,0)</f>
        <v>1.209179E-2</v>
      </c>
      <c r="AO729" s="122">
        <f t="shared" si="927"/>
        <v>0</v>
      </c>
      <c r="AP729" s="122">
        <f t="shared" si="928"/>
        <v>0</v>
      </c>
      <c r="AQ729" s="122">
        <f t="shared" si="929"/>
        <v>0</v>
      </c>
      <c r="AR729" s="122">
        <f t="shared" si="930"/>
        <v>0</v>
      </c>
      <c r="AS729" s="122">
        <f t="shared" si="931"/>
        <v>0</v>
      </c>
      <c r="AT729" s="122"/>
      <c r="AU729" s="122"/>
      <c r="AV729" s="122"/>
      <c r="AW729" s="122"/>
      <c r="AX729" s="122"/>
      <c r="AY729" s="122"/>
      <c r="AZ729" s="122"/>
      <c r="BA729" s="122"/>
      <c r="BB729" s="122"/>
      <c r="BC729" s="122"/>
    </row>
    <row r="730" spans="1:55" s="90" customFormat="1" ht="46.65" x14ac:dyDescent="0.3">
      <c r="A730" s="106" t="s">
        <v>1662</v>
      </c>
      <c r="B730" s="107" t="s">
        <v>1060</v>
      </c>
      <c r="C730" s="108" t="s">
        <v>1563</v>
      </c>
      <c r="D730" s="73">
        <v>0.20421599999999998</v>
      </c>
      <c r="E730" s="73">
        <v>9.0886440000000016E-3</v>
      </c>
      <c r="F730" s="73">
        <v>0</v>
      </c>
      <c r="G730" s="73">
        <v>0</v>
      </c>
      <c r="H730" s="73">
        <v>0</v>
      </c>
      <c r="I730" s="73">
        <v>9.0886440000000016E-3</v>
      </c>
      <c r="J730" s="122">
        <f>VLOOKUP(C730,'[1]17'!$C$22:$N$926,8,0)</f>
        <v>4.0010039999999998E-3</v>
      </c>
      <c r="K730" s="122">
        <f>VLOOKUP(C730,'[1]17'!$C$22:$N$926,9,0)</f>
        <v>0</v>
      </c>
      <c r="L730" s="122">
        <f>VLOOKUP(C730,'[1]17'!$C$22:$N$926,10,0)</f>
        <v>0</v>
      </c>
      <c r="M730" s="122">
        <f>VLOOKUP(C730,'[1]17'!$C$22:$N$926,11,0)</f>
        <v>0</v>
      </c>
      <c r="N730" s="122">
        <f>VLOOKUP(C730,'[1]17'!$C$22:$N$926,12,0)</f>
        <v>4.0010040000000007E-3</v>
      </c>
      <c r="O730" s="122">
        <f t="shared" si="921"/>
        <v>5.0876400000000018E-3</v>
      </c>
      <c r="P730" s="122">
        <f t="shared" si="922"/>
        <v>0</v>
      </c>
      <c r="Q730" s="122">
        <f t="shared" si="923"/>
        <v>0</v>
      </c>
      <c r="R730" s="122">
        <f t="shared" si="924"/>
        <v>0</v>
      </c>
      <c r="S730" s="122">
        <f t="shared" si="925"/>
        <v>5.0876400000000009E-3</v>
      </c>
      <c r="T730" s="122"/>
      <c r="U730" s="122"/>
      <c r="V730" s="122"/>
      <c r="W730" s="122"/>
      <c r="X730" s="122"/>
      <c r="Y730" s="122"/>
      <c r="Z730" s="122"/>
      <c r="AA730" s="122"/>
      <c r="AB730" s="122"/>
      <c r="AC730" s="122"/>
      <c r="AD730" s="122">
        <v>0.18719800000000003</v>
      </c>
      <c r="AE730" s="73">
        <f t="shared" si="926"/>
        <v>7.5738700000000016E-3</v>
      </c>
      <c r="AF730" s="73"/>
      <c r="AG730" s="73"/>
      <c r="AH730" s="73"/>
      <c r="AI730" s="73">
        <v>7.5738700000000016E-3</v>
      </c>
      <c r="AJ730" s="122">
        <f>VLOOKUP(C730,'[1]17'!$C$22:$AI$926,29,0)</f>
        <v>3.33417E-3</v>
      </c>
      <c r="AK730" s="122">
        <f>VLOOKUP(C730,'[1]17'!$C$22:$AI$926,30,0)</f>
        <v>0</v>
      </c>
      <c r="AL730" s="122">
        <f>VLOOKUP(C730,'[1]17'!$C$22:$AI$926,31,0)</f>
        <v>0</v>
      </c>
      <c r="AM730" s="122">
        <f>VLOOKUP(C730,'[1]17'!$C$22:$AI$926,32,0)</f>
        <v>0</v>
      </c>
      <c r="AN730" s="122">
        <f>VLOOKUP(C730,'[1]17'!$C$22:$AI$926,33,0)</f>
        <v>3.3341700000000004E-3</v>
      </c>
      <c r="AO730" s="122">
        <f t="shared" si="927"/>
        <v>4.2397000000000016E-3</v>
      </c>
      <c r="AP730" s="122">
        <f t="shared" si="928"/>
        <v>0</v>
      </c>
      <c r="AQ730" s="122">
        <f t="shared" si="929"/>
        <v>0</v>
      </c>
      <c r="AR730" s="122">
        <f t="shared" si="930"/>
        <v>0</v>
      </c>
      <c r="AS730" s="122">
        <f t="shared" si="931"/>
        <v>4.2397000000000008E-3</v>
      </c>
      <c r="AT730" s="122"/>
      <c r="AU730" s="122"/>
      <c r="AV730" s="122"/>
      <c r="AW730" s="122"/>
      <c r="AX730" s="122"/>
      <c r="AY730" s="122"/>
      <c r="AZ730" s="122"/>
      <c r="BA730" s="122"/>
      <c r="BB730" s="122"/>
      <c r="BC730" s="122"/>
    </row>
    <row r="731" spans="1:55" s="90" customFormat="1" ht="62.2" x14ac:dyDescent="0.3">
      <c r="A731" s="106" t="s">
        <v>1662</v>
      </c>
      <c r="B731" s="107" t="s">
        <v>1061</v>
      </c>
      <c r="C731" s="108" t="s">
        <v>1564</v>
      </c>
      <c r="D731" s="73">
        <v>0.20421599999999998</v>
      </c>
      <c r="E731" s="73">
        <v>2.1269336700000001</v>
      </c>
      <c r="F731" s="73">
        <v>0</v>
      </c>
      <c r="G731" s="73">
        <v>2.1071847900000003</v>
      </c>
      <c r="H731" s="73">
        <v>0</v>
      </c>
      <c r="I731" s="73">
        <v>1.974888E-2</v>
      </c>
      <c r="J731" s="122">
        <f>VLOOKUP(C731,'[1]17'!$C$22:$N$926,8,0)</f>
        <v>4.0010039999999998E-3</v>
      </c>
      <c r="K731" s="122">
        <f>VLOOKUP(C731,'[1]17'!$C$22:$N$926,9,0)</f>
        <v>0</v>
      </c>
      <c r="L731" s="122">
        <f>VLOOKUP(C731,'[1]17'!$C$22:$N$926,10,0)</f>
        <v>0</v>
      </c>
      <c r="M731" s="122">
        <f>VLOOKUP(C731,'[1]17'!$C$22:$N$926,11,0)</f>
        <v>0</v>
      </c>
      <c r="N731" s="122">
        <f>VLOOKUP(C731,'[1]17'!$C$22:$N$926,12,0)</f>
        <v>4.0010040000000007E-3</v>
      </c>
      <c r="O731" s="122">
        <f t="shared" si="921"/>
        <v>2.1229326660000001</v>
      </c>
      <c r="P731" s="122">
        <f t="shared" si="922"/>
        <v>0</v>
      </c>
      <c r="Q731" s="122">
        <f t="shared" si="923"/>
        <v>2.1071847900000003</v>
      </c>
      <c r="R731" s="122">
        <f t="shared" si="924"/>
        <v>0</v>
      </c>
      <c r="S731" s="122">
        <f t="shared" si="925"/>
        <v>1.5747876000000001E-2</v>
      </c>
      <c r="T731" s="122"/>
      <c r="U731" s="122"/>
      <c r="V731" s="122"/>
      <c r="W731" s="122"/>
      <c r="X731" s="122"/>
      <c r="Y731" s="122"/>
      <c r="Z731" s="122"/>
      <c r="AA731" s="122"/>
      <c r="AB731" s="122"/>
      <c r="AC731" s="122"/>
      <c r="AD731" s="122">
        <v>0.18719800000000003</v>
      </c>
      <c r="AE731" s="73">
        <f t="shared" si="926"/>
        <v>1.7724447299999999</v>
      </c>
      <c r="AF731" s="73"/>
      <c r="AG731" s="73">
        <v>1.75598733</v>
      </c>
      <c r="AH731" s="73"/>
      <c r="AI731" s="73">
        <v>1.6457400000000001E-2</v>
      </c>
      <c r="AJ731" s="122">
        <f>VLOOKUP(C731,'[1]17'!$C$22:$AI$926,29,0)</f>
        <v>3.33417E-3</v>
      </c>
      <c r="AK731" s="122">
        <f>VLOOKUP(C731,'[1]17'!$C$22:$AI$926,30,0)</f>
        <v>0</v>
      </c>
      <c r="AL731" s="122">
        <f>VLOOKUP(C731,'[1]17'!$C$22:$AI$926,31,0)</f>
        <v>0</v>
      </c>
      <c r="AM731" s="122">
        <f>VLOOKUP(C731,'[1]17'!$C$22:$AI$926,32,0)</f>
        <v>0</v>
      </c>
      <c r="AN731" s="122">
        <f>VLOOKUP(C731,'[1]17'!$C$22:$AI$926,33,0)</f>
        <v>3.3341700000000004E-3</v>
      </c>
      <c r="AO731" s="122">
        <f t="shared" si="927"/>
        <v>1.7691105599999999</v>
      </c>
      <c r="AP731" s="122">
        <f t="shared" si="928"/>
        <v>0</v>
      </c>
      <c r="AQ731" s="122">
        <f t="shared" si="929"/>
        <v>1.75598733</v>
      </c>
      <c r="AR731" s="122">
        <f t="shared" si="930"/>
        <v>0</v>
      </c>
      <c r="AS731" s="122">
        <f t="shared" si="931"/>
        <v>1.312323E-2</v>
      </c>
      <c r="AT731" s="122"/>
      <c r="AU731" s="122"/>
      <c r="AV731" s="122"/>
      <c r="AW731" s="122"/>
      <c r="AX731" s="122"/>
      <c r="AY731" s="122"/>
      <c r="AZ731" s="122"/>
      <c r="BA731" s="122"/>
      <c r="BB731" s="122"/>
      <c r="BC731" s="122"/>
    </row>
    <row r="732" spans="1:55" s="90" customFormat="1" ht="62.2" x14ac:dyDescent="0.3">
      <c r="A732" s="106" t="s">
        <v>1662</v>
      </c>
      <c r="B732" s="107" t="s">
        <v>1062</v>
      </c>
      <c r="C732" s="108" t="s">
        <v>1565</v>
      </c>
      <c r="D732" s="73">
        <v>0.20421599999999998</v>
      </c>
      <c r="E732" s="73">
        <v>0.49302970400000001</v>
      </c>
      <c r="F732" s="73">
        <v>0</v>
      </c>
      <c r="G732" s="73">
        <v>0.47987102000000004</v>
      </c>
      <c r="H732" s="73">
        <v>0</v>
      </c>
      <c r="I732" s="73">
        <v>1.3158683999999999E-2</v>
      </c>
      <c r="J732" s="122">
        <f>VLOOKUP(C732,'[1]17'!$C$22:$N$926,8,0)</f>
        <v>0.49302970400000001</v>
      </c>
      <c r="K732" s="122">
        <f>VLOOKUP(C732,'[1]17'!$C$22:$N$926,9,0)</f>
        <v>0</v>
      </c>
      <c r="L732" s="122">
        <f>VLOOKUP(C732,'[1]17'!$C$22:$N$926,10,0)</f>
        <v>0.47987102000000004</v>
      </c>
      <c r="M732" s="122">
        <f>VLOOKUP(C732,'[1]17'!$C$22:$N$926,11,0)</f>
        <v>0</v>
      </c>
      <c r="N732" s="122">
        <f>VLOOKUP(C732,'[1]17'!$C$22:$N$926,12,0)</f>
        <v>1.3158683999999999E-2</v>
      </c>
      <c r="O732" s="122">
        <f t="shared" si="921"/>
        <v>0</v>
      </c>
      <c r="P732" s="122">
        <f t="shared" si="922"/>
        <v>0</v>
      </c>
      <c r="Q732" s="122">
        <f t="shared" si="923"/>
        <v>0</v>
      </c>
      <c r="R732" s="122">
        <f t="shared" si="924"/>
        <v>0</v>
      </c>
      <c r="S732" s="122">
        <f t="shared" si="925"/>
        <v>0</v>
      </c>
      <c r="T732" s="122"/>
      <c r="U732" s="122"/>
      <c r="V732" s="122"/>
      <c r="W732" s="122"/>
      <c r="X732" s="122"/>
      <c r="Y732" s="122"/>
      <c r="Z732" s="122"/>
      <c r="AA732" s="122"/>
      <c r="AB732" s="122"/>
      <c r="AC732" s="122"/>
      <c r="AD732" s="122">
        <v>0.18719800000000003</v>
      </c>
      <c r="AE732" s="73">
        <f t="shared" si="926"/>
        <v>1.0965569999999999E-2</v>
      </c>
      <c r="AF732" s="73"/>
      <c r="AG732" s="73"/>
      <c r="AH732" s="73"/>
      <c r="AI732" s="73">
        <v>1.0965569999999999E-2</v>
      </c>
      <c r="AJ732" s="122">
        <f>VLOOKUP(C732,'[1]17'!$C$22:$AI$926,29,0)</f>
        <v>1.0965569999999833E-2</v>
      </c>
      <c r="AK732" s="122">
        <f>VLOOKUP(C732,'[1]17'!$C$22:$AI$926,30,0)</f>
        <v>0</v>
      </c>
      <c r="AL732" s="122">
        <f>VLOOKUP(C732,'[1]17'!$C$22:$AI$926,31,0)</f>
        <v>0</v>
      </c>
      <c r="AM732" s="122">
        <f>VLOOKUP(C732,'[1]17'!$C$22:$AI$926,32,0)</f>
        <v>0</v>
      </c>
      <c r="AN732" s="122">
        <f>VLOOKUP(C732,'[1]17'!$C$22:$AI$926,33,0)</f>
        <v>1.0965569999999999E-2</v>
      </c>
      <c r="AO732" s="122">
        <f t="shared" si="927"/>
        <v>1.6653345369377348E-16</v>
      </c>
      <c r="AP732" s="122">
        <f t="shared" si="928"/>
        <v>0</v>
      </c>
      <c r="AQ732" s="122">
        <f t="shared" si="929"/>
        <v>0</v>
      </c>
      <c r="AR732" s="122">
        <f t="shared" si="930"/>
        <v>0</v>
      </c>
      <c r="AS732" s="122">
        <f t="shared" si="931"/>
        <v>0</v>
      </c>
      <c r="AT732" s="122"/>
      <c r="AU732" s="122"/>
      <c r="AV732" s="122"/>
      <c r="AW732" s="122"/>
      <c r="AX732" s="122"/>
      <c r="AY732" s="122"/>
      <c r="AZ732" s="122"/>
      <c r="BA732" s="122"/>
      <c r="BB732" s="122"/>
      <c r="BC732" s="122"/>
    </row>
    <row r="733" spans="1:55" s="90" customFormat="1" ht="46.65" x14ac:dyDescent="0.3">
      <c r="A733" s="106" t="s">
        <v>1662</v>
      </c>
      <c r="B733" s="107" t="s">
        <v>1063</v>
      </c>
      <c r="C733" s="108" t="s">
        <v>1566</v>
      </c>
      <c r="D733" s="73">
        <v>0.20421599999999998</v>
      </c>
      <c r="E733" s="73">
        <v>0.49476036400000001</v>
      </c>
      <c r="F733" s="73">
        <v>0</v>
      </c>
      <c r="G733" s="73">
        <v>0.48086614</v>
      </c>
      <c r="H733" s="73">
        <v>0</v>
      </c>
      <c r="I733" s="73">
        <v>1.3894224000000002E-2</v>
      </c>
      <c r="J733" s="122">
        <f>VLOOKUP(C733,'[1]17'!$C$22:$N$926,8,0)</f>
        <v>0.49476036400000012</v>
      </c>
      <c r="K733" s="122">
        <f>VLOOKUP(C733,'[1]17'!$C$22:$N$926,9,0)</f>
        <v>0</v>
      </c>
      <c r="L733" s="122">
        <f>VLOOKUP(C733,'[1]17'!$C$22:$N$926,10,0)</f>
        <v>0.48086614</v>
      </c>
      <c r="M733" s="122">
        <f>VLOOKUP(C733,'[1]17'!$C$22:$N$926,11,0)</f>
        <v>0</v>
      </c>
      <c r="N733" s="122">
        <f>VLOOKUP(C733,'[1]17'!$C$22:$N$926,12,0)</f>
        <v>1.3894224000000002E-2</v>
      </c>
      <c r="O733" s="122">
        <f t="shared" si="921"/>
        <v>0</v>
      </c>
      <c r="P733" s="122">
        <f t="shared" si="922"/>
        <v>0</v>
      </c>
      <c r="Q733" s="122">
        <f t="shared" si="923"/>
        <v>0</v>
      </c>
      <c r="R733" s="122">
        <f t="shared" si="924"/>
        <v>0</v>
      </c>
      <c r="S733" s="122">
        <f t="shared" si="925"/>
        <v>0</v>
      </c>
      <c r="T733" s="122"/>
      <c r="U733" s="122"/>
      <c r="V733" s="122"/>
      <c r="W733" s="122"/>
      <c r="X733" s="122"/>
      <c r="Y733" s="122"/>
      <c r="Z733" s="122"/>
      <c r="AA733" s="122"/>
      <c r="AB733" s="122"/>
      <c r="AC733" s="122"/>
      <c r="AD733" s="122">
        <v>0.18719800000000003</v>
      </c>
      <c r="AE733" s="73">
        <f t="shared" si="926"/>
        <v>1.1578520000000002E-2</v>
      </c>
      <c r="AF733" s="73"/>
      <c r="AG733" s="73"/>
      <c r="AH733" s="73"/>
      <c r="AI733" s="73">
        <v>1.1578520000000002E-2</v>
      </c>
      <c r="AJ733" s="122">
        <f>VLOOKUP(C733,'[1]17'!$C$22:$AI$926,29,0)</f>
        <v>1.1578520000000019E-2</v>
      </c>
      <c r="AK733" s="122">
        <f>VLOOKUP(C733,'[1]17'!$C$22:$AI$926,30,0)</f>
        <v>0</v>
      </c>
      <c r="AL733" s="122">
        <f>VLOOKUP(C733,'[1]17'!$C$22:$AI$926,31,0)</f>
        <v>0</v>
      </c>
      <c r="AM733" s="122">
        <f>VLOOKUP(C733,'[1]17'!$C$22:$AI$926,32,0)</f>
        <v>0</v>
      </c>
      <c r="AN733" s="122">
        <f>VLOOKUP(C733,'[1]17'!$C$22:$AI$926,33,0)</f>
        <v>1.1578520000000002E-2</v>
      </c>
      <c r="AO733" s="122">
        <f t="shared" si="927"/>
        <v>-1.7347234759768071E-17</v>
      </c>
      <c r="AP733" s="122">
        <f t="shared" si="928"/>
        <v>0</v>
      </c>
      <c r="AQ733" s="122">
        <f t="shared" si="929"/>
        <v>0</v>
      </c>
      <c r="AR733" s="122">
        <f t="shared" si="930"/>
        <v>0</v>
      </c>
      <c r="AS733" s="122">
        <f t="shared" si="931"/>
        <v>0</v>
      </c>
      <c r="AT733" s="122"/>
      <c r="AU733" s="122"/>
      <c r="AV733" s="122"/>
      <c r="AW733" s="122"/>
      <c r="AX733" s="122"/>
      <c r="AY733" s="122"/>
      <c r="AZ733" s="122"/>
      <c r="BA733" s="122"/>
      <c r="BB733" s="122"/>
      <c r="BC733" s="122"/>
    </row>
    <row r="734" spans="1:55" s="90" customFormat="1" ht="77.7" x14ac:dyDescent="0.3">
      <c r="A734" s="106" t="s">
        <v>1662</v>
      </c>
      <c r="B734" s="107" t="s">
        <v>1064</v>
      </c>
      <c r="C734" s="108" t="s">
        <v>1567</v>
      </c>
      <c r="D734" s="73">
        <v>1.5445800000000001</v>
      </c>
      <c r="E734" s="73">
        <v>0.29722929399999998</v>
      </c>
      <c r="F734" s="73">
        <v>0</v>
      </c>
      <c r="G734" s="73">
        <v>0.27501144999999999</v>
      </c>
      <c r="H734" s="73">
        <v>0</v>
      </c>
      <c r="I734" s="73">
        <v>2.2217843999999997E-2</v>
      </c>
      <c r="J734" s="122">
        <f>VLOOKUP(C734,'[1]17'!$C$22:$N$926,8,0)</f>
        <v>0.29722929399999998</v>
      </c>
      <c r="K734" s="122">
        <f>VLOOKUP(C734,'[1]17'!$C$22:$N$926,9,0)</f>
        <v>0</v>
      </c>
      <c r="L734" s="122">
        <f>VLOOKUP(C734,'[1]17'!$C$22:$N$926,10,0)</f>
        <v>0.27501144999999999</v>
      </c>
      <c r="M734" s="122">
        <f>VLOOKUP(C734,'[1]17'!$C$22:$N$926,11,0)</f>
        <v>0</v>
      </c>
      <c r="N734" s="122">
        <f>VLOOKUP(C734,'[1]17'!$C$22:$N$926,12,0)</f>
        <v>2.2217843999999997E-2</v>
      </c>
      <c r="O734" s="122">
        <f t="shared" si="921"/>
        <v>0</v>
      </c>
      <c r="P734" s="122">
        <f t="shared" si="922"/>
        <v>0</v>
      </c>
      <c r="Q734" s="122">
        <f t="shared" si="923"/>
        <v>0</v>
      </c>
      <c r="R734" s="122">
        <f t="shared" si="924"/>
        <v>0</v>
      </c>
      <c r="S734" s="122">
        <f t="shared" si="925"/>
        <v>0</v>
      </c>
      <c r="T734" s="122"/>
      <c r="U734" s="122"/>
      <c r="V734" s="122"/>
      <c r="W734" s="122"/>
      <c r="X734" s="122"/>
      <c r="Y734" s="122"/>
      <c r="Z734" s="122"/>
      <c r="AA734" s="122"/>
      <c r="AB734" s="122"/>
      <c r="AC734" s="122"/>
      <c r="AD734" s="122">
        <v>1.2871500000000002</v>
      </c>
      <c r="AE734" s="73">
        <f t="shared" si="926"/>
        <v>1.8514869999999999E-2</v>
      </c>
      <c r="AF734" s="73"/>
      <c r="AG734" s="73"/>
      <c r="AH734" s="73"/>
      <c r="AI734" s="73">
        <v>1.8514869999999999E-2</v>
      </c>
      <c r="AJ734" s="122">
        <f>VLOOKUP(C734,'[1]17'!$C$22:$AI$926,29,0)</f>
        <v>1.8514869999999878E-2</v>
      </c>
      <c r="AK734" s="122">
        <f>VLOOKUP(C734,'[1]17'!$C$22:$AI$926,30,0)</f>
        <v>0</v>
      </c>
      <c r="AL734" s="122">
        <f>VLOOKUP(C734,'[1]17'!$C$22:$AI$926,31,0)</f>
        <v>0</v>
      </c>
      <c r="AM734" s="122">
        <f>VLOOKUP(C734,'[1]17'!$C$22:$AI$926,32,0)</f>
        <v>0</v>
      </c>
      <c r="AN734" s="122">
        <f>VLOOKUP(C734,'[1]17'!$C$22:$AI$926,33,0)</f>
        <v>1.8514869999999999E-2</v>
      </c>
      <c r="AO734" s="122">
        <f t="shared" si="927"/>
        <v>1.214306433183765E-16</v>
      </c>
      <c r="AP734" s="122">
        <f t="shared" si="928"/>
        <v>0</v>
      </c>
      <c r="AQ734" s="122">
        <f t="shared" si="929"/>
        <v>0</v>
      </c>
      <c r="AR734" s="122">
        <f t="shared" si="930"/>
        <v>0</v>
      </c>
      <c r="AS734" s="122">
        <f t="shared" si="931"/>
        <v>0</v>
      </c>
      <c r="AT734" s="122"/>
      <c r="AU734" s="122"/>
      <c r="AV734" s="122"/>
      <c r="AW734" s="122"/>
      <c r="AX734" s="122"/>
      <c r="AY734" s="122"/>
      <c r="AZ734" s="122"/>
      <c r="BA734" s="122"/>
      <c r="BB734" s="122"/>
      <c r="BC734" s="122"/>
    </row>
    <row r="735" spans="1:55" s="90" customFormat="1" ht="62.2" x14ac:dyDescent="0.3">
      <c r="A735" s="106" t="s">
        <v>1662</v>
      </c>
      <c r="B735" s="107" t="s">
        <v>1850</v>
      </c>
      <c r="C735" s="108" t="s">
        <v>1568</v>
      </c>
      <c r="D735" s="73">
        <v>1.3513079999999997</v>
      </c>
      <c r="E735" s="73">
        <v>6.0140028000000005E-2</v>
      </c>
      <c r="F735" s="73">
        <v>0</v>
      </c>
      <c r="G735" s="73">
        <v>0</v>
      </c>
      <c r="H735" s="73">
        <v>0</v>
      </c>
      <c r="I735" s="73">
        <v>6.0140028000000005E-2</v>
      </c>
      <c r="J735" s="122">
        <f>VLOOKUP(C735,'[1]17'!$C$22:$N$926,8,0)</f>
        <v>2.6474927999999998E-2</v>
      </c>
      <c r="K735" s="122">
        <f>VLOOKUP(C735,'[1]17'!$C$22:$N$926,9,0)</f>
        <v>0</v>
      </c>
      <c r="L735" s="122">
        <f>VLOOKUP(C735,'[1]17'!$C$22:$N$926,10,0)</f>
        <v>0</v>
      </c>
      <c r="M735" s="122">
        <f>VLOOKUP(C735,'[1]17'!$C$22:$N$926,11,0)</f>
        <v>0</v>
      </c>
      <c r="N735" s="122">
        <f>VLOOKUP(C735,'[1]17'!$C$22:$N$926,12,0)</f>
        <v>2.6474927999999998E-2</v>
      </c>
      <c r="O735" s="122">
        <f t="shared" si="921"/>
        <v>3.3665100000000003E-2</v>
      </c>
      <c r="P735" s="122">
        <f t="shared" si="922"/>
        <v>0</v>
      </c>
      <c r="Q735" s="122">
        <f t="shared" si="923"/>
        <v>0</v>
      </c>
      <c r="R735" s="122">
        <f t="shared" si="924"/>
        <v>0</v>
      </c>
      <c r="S735" s="122">
        <f t="shared" si="925"/>
        <v>3.3665100000000003E-2</v>
      </c>
      <c r="T735" s="73"/>
      <c r="U735" s="73"/>
      <c r="V735" s="73"/>
      <c r="W735" s="73"/>
      <c r="X735" s="73"/>
      <c r="Y735" s="73"/>
      <c r="Z735" s="73"/>
      <c r="AA735" s="73"/>
      <c r="AB735" s="73"/>
      <c r="AC735" s="73"/>
      <c r="AD735" s="73">
        <v>1.238699</v>
      </c>
      <c r="AE735" s="73">
        <f t="shared" si="926"/>
        <v>0.27595990999999997</v>
      </c>
      <c r="AF735" s="73">
        <v>0.22584321999999996</v>
      </c>
      <c r="AG735" s="73"/>
      <c r="AH735" s="73"/>
      <c r="AI735" s="73">
        <v>5.0116690000000005E-2</v>
      </c>
      <c r="AJ735" s="122">
        <f>VLOOKUP(C735,'[1]17'!$C$22:$AI$926,29,0)</f>
        <v>2.2062439999999999E-2</v>
      </c>
      <c r="AK735" s="122">
        <f>VLOOKUP(C735,'[1]17'!$C$22:$AI$926,30,0)</f>
        <v>0</v>
      </c>
      <c r="AL735" s="122">
        <f>VLOOKUP(C735,'[1]17'!$C$22:$AI$926,31,0)</f>
        <v>0</v>
      </c>
      <c r="AM735" s="122">
        <f>VLOOKUP(C735,'[1]17'!$C$22:$AI$926,32,0)</f>
        <v>0</v>
      </c>
      <c r="AN735" s="122">
        <f>VLOOKUP(C735,'[1]17'!$C$22:$AI$926,33,0)</f>
        <v>2.2062439999999999E-2</v>
      </c>
      <c r="AO735" s="122">
        <f t="shared" si="927"/>
        <v>0.25389746999999996</v>
      </c>
      <c r="AP735" s="122">
        <f t="shared" si="928"/>
        <v>0.22584321999999996</v>
      </c>
      <c r="AQ735" s="122">
        <f t="shared" si="929"/>
        <v>0</v>
      </c>
      <c r="AR735" s="122">
        <f t="shared" si="930"/>
        <v>0</v>
      </c>
      <c r="AS735" s="122">
        <f t="shared" si="931"/>
        <v>2.8054250000000006E-2</v>
      </c>
      <c r="AT735" s="73"/>
      <c r="AU735" s="73"/>
      <c r="AV735" s="73"/>
      <c r="AW735" s="73"/>
      <c r="AX735" s="73"/>
      <c r="AY735" s="73"/>
      <c r="AZ735" s="73"/>
      <c r="BA735" s="73"/>
      <c r="BB735" s="73"/>
      <c r="BC735" s="73"/>
    </row>
    <row r="736" spans="1:55" s="90" customFormat="1" ht="62.2" x14ac:dyDescent="0.3">
      <c r="A736" s="106" t="s">
        <v>1662</v>
      </c>
      <c r="B736" s="107" t="s">
        <v>1851</v>
      </c>
      <c r="C736" s="108" t="s">
        <v>1569</v>
      </c>
      <c r="D736" s="73">
        <v>0.28053599999999995</v>
      </c>
      <c r="E736" s="73">
        <v>0.19807213600000001</v>
      </c>
      <c r="F736" s="73">
        <v>0</v>
      </c>
      <c r="G736" s="73">
        <v>0.18178516</v>
      </c>
      <c r="H736" s="73">
        <v>0</v>
      </c>
      <c r="I736" s="73">
        <v>1.6286975999999998E-2</v>
      </c>
      <c r="J736" s="122">
        <f>VLOOKUP(C736,'[1]17'!$C$22:$N$926,8,0)</f>
        <v>0.19807213600000001</v>
      </c>
      <c r="K736" s="122">
        <f>VLOOKUP(C736,'[1]17'!$C$22:$N$926,9,0)</f>
        <v>0</v>
      </c>
      <c r="L736" s="122">
        <f>VLOOKUP(C736,'[1]17'!$C$22:$N$926,10,0)</f>
        <v>0.18178516</v>
      </c>
      <c r="M736" s="122">
        <f>VLOOKUP(C736,'[1]17'!$C$22:$N$926,11,0)</f>
        <v>0</v>
      </c>
      <c r="N736" s="122">
        <f>VLOOKUP(C736,'[1]17'!$C$22:$N$926,12,0)</f>
        <v>1.6286975999999998E-2</v>
      </c>
      <c r="O736" s="122">
        <f t="shared" si="921"/>
        <v>0</v>
      </c>
      <c r="P736" s="122">
        <f t="shared" si="922"/>
        <v>0</v>
      </c>
      <c r="Q736" s="122">
        <f t="shared" si="923"/>
        <v>0</v>
      </c>
      <c r="R736" s="122">
        <f t="shared" si="924"/>
        <v>0</v>
      </c>
      <c r="S736" s="122">
        <f t="shared" si="925"/>
        <v>0</v>
      </c>
      <c r="T736" s="122"/>
      <c r="U736" s="122"/>
      <c r="V736" s="122"/>
      <c r="W736" s="122"/>
      <c r="X736" s="122"/>
      <c r="Y736" s="122"/>
      <c r="Z736" s="122"/>
      <c r="AA736" s="122"/>
      <c r="AB736" s="122"/>
      <c r="AC736" s="122"/>
      <c r="AD736" s="122">
        <v>0.23377799999999993</v>
      </c>
      <c r="AE736" s="73">
        <f t="shared" si="926"/>
        <v>1.357248E-2</v>
      </c>
      <c r="AF736" s="73"/>
      <c r="AG736" s="73"/>
      <c r="AH736" s="73"/>
      <c r="AI736" s="73">
        <v>1.357248E-2</v>
      </c>
      <c r="AJ736" s="122">
        <f>VLOOKUP(C736,'[1]17'!$C$22:$AI$926,29,0)</f>
        <v>1.3572479999999981E-2</v>
      </c>
      <c r="AK736" s="122">
        <f>VLOOKUP(C736,'[1]17'!$C$22:$AI$926,30,0)</f>
        <v>0</v>
      </c>
      <c r="AL736" s="122">
        <f>VLOOKUP(C736,'[1]17'!$C$22:$AI$926,31,0)</f>
        <v>0</v>
      </c>
      <c r="AM736" s="122">
        <f>VLOOKUP(C736,'[1]17'!$C$22:$AI$926,32,0)</f>
        <v>0</v>
      </c>
      <c r="AN736" s="122">
        <f>VLOOKUP(C736,'[1]17'!$C$22:$AI$926,33,0)</f>
        <v>1.357248E-2</v>
      </c>
      <c r="AO736" s="122">
        <f t="shared" si="927"/>
        <v>1.9081958235744878E-17</v>
      </c>
      <c r="AP736" s="122">
        <f t="shared" si="928"/>
        <v>0</v>
      </c>
      <c r="AQ736" s="122">
        <f t="shared" si="929"/>
        <v>0</v>
      </c>
      <c r="AR736" s="122">
        <f t="shared" si="930"/>
        <v>0</v>
      </c>
      <c r="AS736" s="122">
        <f t="shared" si="931"/>
        <v>0</v>
      </c>
      <c r="AT736" s="122"/>
      <c r="AU736" s="122"/>
      <c r="AV736" s="122"/>
      <c r="AW736" s="122"/>
      <c r="AX736" s="122"/>
      <c r="AY736" s="122"/>
      <c r="AZ736" s="122"/>
      <c r="BA736" s="122"/>
      <c r="BB736" s="122"/>
      <c r="BC736" s="122"/>
    </row>
    <row r="737" spans="1:55" s="90" customFormat="1" ht="77.7" x14ac:dyDescent="0.3">
      <c r="A737" s="106" t="s">
        <v>1662</v>
      </c>
      <c r="B737" s="107" t="s">
        <v>1852</v>
      </c>
      <c r="C737" s="108" t="s">
        <v>1570</v>
      </c>
      <c r="D737" s="73">
        <v>1.1442479999999999</v>
      </c>
      <c r="E737" s="73">
        <v>0.25666192999999998</v>
      </c>
      <c r="F737" s="73">
        <v>0</v>
      </c>
      <c r="G737" s="73">
        <v>0.22773257</v>
      </c>
      <c r="H737" s="73">
        <v>0</v>
      </c>
      <c r="I737" s="73">
        <v>2.8929360000000001E-2</v>
      </c>
      <c r="J737" s="122">
        <f>VLOOKUP(C737,'[1]17'!$C$22:$N$926,8,0)</f>
        <v>0.25666193000000004</v>
      </c>
      <c r="K737" s="122">
        <f>VLOOKUP(C737,'[1]17'!$C$22:$N$926,9,0)</f>
        <v>0</v>
      </c>
      <c r="L737" s="122">
        <f>VLOOKUP(C737,'[1]17'!$C$22:$N$926,10,0)</f>
        <v>0.22773257</v>
      </c>
      <c r="M737" s="122">
        <f>VLOOKUP(C737,'[1]17'!$C$22:$N$926,11,0)</f>
        <v>0</v>
      </c>
      <c r="N737" s="122">
        <f>VLOOKUP(C737,'[1]17'!$C$22:$N$926,12,0)</f>
        <v>2.8929360000000001E-2</v>
      </c>
      <c r="O737" s="122">
        <f t="shared" si="921"/>
        <v>0</v>
      </c>
      <c r="P737" s="122">
        <f t="shared" si="922"/>
        <v>0</v>
      </c>
      <c r="Q737" s="122">
        <f t="shared" si="923"/>
        <v>0</v>
      </c>
      <c r="R737" s="122">
        <f t="shared" si="924"/>
        <v>0</v>
      </c>
      <c r="S737" s="122">
        <f t="shared" si="925"/>
        <v>0</v>
      </c>
      <c r="T737" s="122"/>
      <c r="U737" s="122"/>
      <c r="V737" s="122"/>
      <c r="W737" s="122"/>
      <c r="X737" s="122"/>
      <c r="Y737" s="122"/>
      <c r="Z737" s="122"/>
      <c r="AA737" s="122"/>
      <c r="AB737" s="122"/>
      <c r="AC737" s="122"/>
      <c r="AD737" s="122">
        <v>0.95354000000000005</v>
      </c>
      <c r="AE737" s="73">
        <f t="shared" si="926"/>
        <v>2.4107800000000002E-2</v>
      </c>
      <c r="AF737" s="73"/>
      <c r="AG737" s="73"/>
      <c r="AH737" s="73"/>
      <c r="AI737" s="73">
        <v>2.4107800000000002E-2</v>
      </c>
      <c r="AJ737" s="122">
        <f>VLOOKUP(C737,'[1]17'!$C$22:$AI$926,29,0)</f>
        <v>2.4107800000000047E-2</v>
      </c>
      <c r="AK737" s="122">
        <f>VLOOKUP(C737,'[1]17'!$C$22:$AI$926,30,0)</f>
        <v>0</v>
      </c>
      <c r="AL737" s="122">
        <f>VLOOKUP(C737,'[1]17'!$C$22:$AI$926,31,0)</f>
        <v>0</v>
      </c>
      <c r="AM737" s="122">
        <f>VLOOKUP(C737,'[1]17'!$C$22:$AI$926,32,0)</f>
        <v>0</v>
      </c>
      <c r="AN737" s="122">
        <f>VLOOKUP(C737,'[1]17'!$C$22:$AI$926,33,0)</f>
        <v>2.4107800000000002E-2</v>
      </c>
      <c r="AO737" s="122">
        <f t="shared" si="927"/>
        <v>-4.5102810375396984E-17</v>
      </c>
      <c r="AP737" s="122">
        <f t="shared" si="928"/>
        <v>0</v>
      </c>
      <c r="AQ737" s="122">
        <f t="shared" si="929"/>
        <v>0</v>
      </c>
      <c r="AR737" s="122">
        <f t="shared" si="930"/>
        <v>0</v>
      </c>
      <c r="AS737" s="122">
        <f t="shared" si="931"/>
        <v>0</v>
      </c>
      <c r="AT737" s="122"/>
      <c r="AU737" s="122"/>
      <c r="AV737" s="122"/>
      <c r="AW737" s="122"/>
      <c r="AX737" s="122"/>
      <c r="AY737" s="122"/>
      <c r="AZ737" s="122"/>
      <c r="BA737" s="122"/>
      <c r="BB737" s="122"/>
      <c r="BC737" s="122"/>
    </row>
    <row r="738" spans="1:55" s="90" customFormat="1" ht="77.7" x14ac:dyDescent="0.3">
      <c r="A738" s="106" t="s">
        <v>1662</v>
      </c>
      <c r="B738" s="107" t="s">
        <v>1853</v>
      </c>
      <c r="C738" s="108" t="s">
        <v>1571</v>
      </c>
      <c r="D738" s="73">
        <v>1.6202688000000001</v>
      </c>
      <c r="E738" s="73">
        <v>1.9294950319999999</v>
      </c>
      <c r="F738" s="73">
        <v>0</v>
      </c>
      <c r="G738" s="73">
        <v>1.9036001</v>
      </c>
      <c r="H738" s="73">
        <v>0</v>
      </c>
      <c r="I738" s="73">
        <v>2.5894931999999999E-2</v>
      </c>
      <c r="J738" s="122">
        <f>VLOOKUP(C738,'[1]17'!$C$22:$N$926,8,0)</f>
        <v>1.9294950319999999</v>
      </c>
      <c r="K738" s="122">
        <f>VLOOKUP(C738,'[1]17'!$C$22:$N$926,9,0)</f>
        <v>0</v>
      </c>
      <c r="L738" s="122">
        <f>VLOOKUP(C738,'[1]17'!$C$22:$N$926,10,0)</f>
        <v>1.9036001</v>
      </c>
      <c r="M738" s="122">
        <f>VLOOKUP(C738,'[1]17'!$C$22:$N$926,11,0)</f>
        <v>0</v>
      </c>
      <c r="N738" s="122">
        <f>VLOOKUP(C738,'[1]17'!$C$22:$N$926,12,0)</f>
        <v>2.5894931999999999E-2</v>
      </c>
      <c r="O738" s="122">
        <f t="shared" si="921"/>
        <v>0</v>
      </c>
      <c r="P738" s="122">
        <f t="shared" si="922"/>
        <v>0</v>
      </c>
      <c r="Q738" s="122">
        <f t="shared" si="923"/>
        <v>0</v>
      </c>
      <c r="R738" s="122">
        <f t="shared" si="924"/>
        <v>0</v>
      </c>
      <c r="S738" s="122">
        <f t="shared" si="925"/>
        <v>0</v>
      </c>
      <c r="T738" s="122"/>
      <c r="U738" s="122"/>
      <c r="V738" s="122"/>
      <c r="W738" s="122"/>
      <c r="X738" s="122"/>
      <c r="Y738" s="122"/>
      <c r="Z738" s="122"/>
      <c r="AA738" s="122"/>
      <c r="AB738" s="122"/>
      <c r="AC738" s="122"/>
      <c r="AD738" s="122">
        <v>1.4852464000000003</v>
      </c>
      <c r="AE738" s="73">
        <f t="shared" si="926"/>
        <v>1.6079125300000001</v>
      </c>
      <c r="AF738" s="73"/>
      <c r="AG738" s="73">
        <v>1.5863334200000001</v>
      </c>
      <c r="AH738" s="73"/>
      <c r="AI738" s="73">
        <v>2.1579109999999999E-2</v>
      </c>
      <c r="AJ738" s="122">
        <f>VLOOKUP(C738,'[1]17'!$C$22:$AI$926,29,0)</f>
        <v>1.6079125300000001</v>
      </c>
      <c r="AK738" s="122">
        <f>VLOOKUP(C738,'[1]17'!$C$22:$AI$926,30,0)</f>
        <v>0</v>
      </c>
      <c r="AL738" s="122">
        <f>VLOOKUP(C738,'[1]17'!$C$22:$AI$926,31,0)</f>
        <v>1.5863334200000001</v>
      </c>
      <c r="AM738" s="122">
        <f>VLOOKUP(C738,'[1]17'!$C$22:$AI$926,32,0)</f>
        <v>0</v>
      </c>
      <c r="AN738" s="122">
        <f>VLOOKUP(C738,'[1]17'!$C$22:$AI$926,33,0)</f>
        <v>2.1579109999999999E-2</v>
      </c>
      <c r="AO738" s="122">
        <f t="shared" si="927"/>
        <v>0</v>
      </c>
      <c r="AP738" s="122">
        <f t="shared" si="928"/>
        <v>0</v>
      </c>
      <c r="AQ738" s="122">
        <f t="shared" si="929"/>
        <v>0</v>
      </c>
      <c r="AR738" s="122">
        <f t="shared" si="930"/>
        <v>0</v>
      </c>
      <c r="AS738" s="122">
        <f t="shared" si="931"/>
        <v>0</v>
      </c>
      <c r="AT738" s="122"/>
      <c r="AU738" s="122"/>
      <c r="AV738" s="122"/>
      <c r="AW738" s="122"/>
      <c r="AX738" s="122"/>
      <c r="AY738" s="122"/>
      <c r="AZ738" s="122"/>
      <c r="BA738" s="122"/>
      <c r="BB738" s="122"/>
      <c r="BC738" s="122"/>
    </row>
    <row r="739" spans="1:55" s="90" customFormat="1" ht="62.2" x14ac:dyDescent="0.3">
      <c r="A739" s="106" t="s">
        <v>1662</v>
      </c>
      <c r="B739" s="107" t="s">
        <v>1854</v>
      </c>
      <c r="C739" s="108" t="s">
        <v>1572</v>
      </c>
      <c r="D739" s="73">
        <v>3.6101639999999997</v>
      </c>
      <c r="E739" s="73">
        <v>2.5694149980000001</v>
      </c>
      <c r="F739" s="73">
        <v>0.34797211</v>
      </c>
      <c r="G739" s="73">
        <v>2.1279616400000001</v>
      </c>
      <c r="H739" s="73">
        <v>0</v>
      </c>
      <c r="I739" s="73">
        <v>9.3481248000000003E-2</v>
      </c>
      <c r="J739" s="122">
        <f>VLOOKUP(C739,'[1]17'!$C$22:$N$926,8,0)</f>
        <v>9.3481248000000003E-2</v>
      </c>
      <c r="K739" s="122">
        <f>VLOOKUP(C739,'[1]17'!$C$22:$N$926,9,0)</f>
        <v>0</v>
      </c>
      <c r="L739" s="122">
        <f>VLOOKUP(C739,'[1]17'!$C$22:$N$926,10,0)</f>
        <v>0</v>
      </c>
      <c r="M739" s="122">
        <f>VLOOKUP(C739,'[1]17'!$C$22:$N$926,11,0)</f>
        <v>0</v>
      </c>
      <c r="N739" s="122">
        <f>VLOOKUP(C739,'[1]17'!$C$22:$N$926,12,0)</f>
        <v>9.3481248000000003E-2</v>
      </c>
      <c r="O739" s="122">
        <f t="shared" si="921"/>
        <v>2.4759337500000003</v>
      </c>
      <c r="P739" s="122">
        <f t="shared" si="922"/>
        <v>0.34797211</v>
      </c>
      <c r="Q739" s="122">
        <f t="shared" si="923"/>
        <v>2.1279616400000001</v>
      </c>
      <c r="R739" s="122">
        <f t="shared" si="924"/>
        <v>0</v>
      </c>
      <c r="S739" s="122">
        <f t="shared" si="925"/>
        <v>0</v>
      </c>
      <c r="T739" s="122"/>
      <c r="U739" s="122"/>
      <c r="V739" s="122"/>
      <c r="W739" s="122"/>
      <c r="X739" s="122"/>
      <c r="Y739" s="122"/>
      <c r="Z739" s="122"/>
      <c r="AA739" s="122"/>
      <c r="AB739" s="122"/>
      <c r="AC739" s="122"/>
      <c r="AD739" s="122">
        <v>3.0134699999999999</v>
      </c>
      <c r="AE739" s="73">
        <f t="shared" si="926"/>
        <v>2.1411791700000005</v>
      </c>
      <c r="AF739" s="73">
        <v>0.28997676</v>
      </c>
      <c r="AG739" s="73">
        <v>1.7733013700000004</v>
      </c>
      <c r="AH739" s="73"/>
      <c r="AI739" s="73">
        <v>7.7901040000000005E-2</v>
      </c>
      <c r="AJ739" s="122">
        <f>VLOOKUP(C739,'[1]17'!$C$22:$AI$926,29,0)</f>
        <v>2.1411791700000005</v>
      </c>
      <c r="AK739" s="122">
        <f>VLOOKUP(C739,'[1]17'!$C$22:$AI$926,30,0)</f>
        <v>0.28997676</v>
      </c>
      <c r="AL739" s="122">
        <f>VLOOKUP(C739,'[1]17'!$C$22:$AI$926,31,0)</f>
        <v>1.7733013700000004</v>
      </c>
      <c r="AM739" s="122">
        <f>VLOOKUP(C739,'[1]17'!$C$22:$AI$926,32,0)</f>
        <v>0</v>
      </c>
      <c r="AN739" s="122">
        <f>VLOOKUP(C739,'[1]17'!$C$22:$AI$926,33,0)</f>
        <v>7.7901040000000005E-2</v>
      </c>
      <c r="AO739" s="122">
        <f t="shared" si="927"/>
        <v>0</v>
      </c>
      <c r="AP739" s="122">
        <f t="shared" si="928"/>
        <v>0</v>
      </c>
      <c r="AQ739" s="122">
        <f t="shared" si="929"/>
        <v>0</v>
      </c>
      <c r="AR739" s="122">
        <f t="shared" si="930"/>
        <v>0</v>
      </c>
      <c r="AS739" s="122">
        <f t="shared" si="931"/>
        <v>0</v>
      </c>
      <c r="AT739" s="122"/>
      <c r="AU739" s="122"/>
      <c r="AV739" s="122"/>
      <c r="AW739" s="122"/>
      <c r="AX739" s="122"/>
      <c r="AY739" s="122"/>
      <c r="AZ739" s="122"/>
      <c r="BA739" s="122"/>
      <c r="BB739" s="122"/>
      <c r="BC739" s="122"/>
    </row>
    <row r="740" spans="1:55" s="90" customFormat="1" ht="46.65" x14ac:dyDescent="0.3">
      <c r="A740" s="106" t="s">
        <v>1662</v>
      </c>
      <c r="B740" s="107" t="s">
        <v>1065</v>
      </c>
      <c r="C740" s="108" t="s">
        <v>1573</v>
      </c>
      <c r="D740" s="73">
        <v>3.6964320000000002</v>
      </c>
      <c r="E740" s="73">
        <v>0.16450989600000002</v>
      </c>
      <c r="F740" s="73">
        <v>0</v>
      </c>
      <c r="G740" s="73">
        <v>0</v>
      </c>
      <c r="H740" s="73">
        <v>0</v>
      </c>
      <c r="I740" s="73">
        <v>0.16450989600000002</v>
      </c>
      <c r="J740" s="122">
        <f>VLOOKUP(C740,'[1]17'!$C$22:$N$926,8,0)</f>
        <v>7.2420743999999995E-2</v>
      </c>
      <c r="K740" s="122">
        <f>VLOOKUP(C740,'[1]17'!$C$22:$N$926,9,0)</f>
        <v>0</v>
      </c>
      <c r="L740" s="122">
        <f>VLOOKUP(C740,'[1]17'!$C$22:$N$926,10,0)</f>
        <v>0</v>
      </c>
      <c r="M740" s="122">
        <f>VLOOKUP(C740,'[1]17'!$C$22:$N$926,11,0)</f>
        <v>0</v>
      </c>
      <c r="N740" s="122">
        <f>VLOOKUP(C740,'[1]17'!$C$22:$N$926,12,0)</f>
        <v>7.2420744000000009E-2</v>
      </c>
      <c r="O740" s="122">
        <f t="shared" si="921"/>
        <v>9.2089152000000021E-2</v>
      </c>
      <c r="P740" s="122">
        <f t="shared" si="922"/>
        <v>0</v>
      </c>
      <c r="Q740" s="122">
        <f t="shared" si="923"/>
        <v>0</v>
      </c>
      <c r="R740" s="122">
        <f t="shared" si="924"/>
        <v>0</v>
      </c>
      <c r="S740" s="122">
        <f t="shared" si="925"/>
        <v>9.2089152000000007E-2</v>
      </c>
      <c r="T740" s="122"/>
      <c r="U740" s="122"/>
      <c r="V740" s="122"/>
      <c r="W740" s="122"/>
      <c r="X740" s="122"/>
      <c r="Y740" s="122"/>
      <c r="Z740" s="122"/>
      <c r="AA740" s="122"/>
      <c r="AB740" s="122"/>
      <c r="AC740" s="122"/>
      <c r="AD740" s="122">
        <v>3.0803599999999998</v>
      </c>
      <c r="AE740" s="73">
        <f t="shared" si="926"/>
        <v>0.13709158000000002</v>
      </c>
      <c r="AF740" s="73"/>
      <c r="AG740" s="73"/>
      <c r="AH740" s="73"/>
      <c r="AI740" s="73">
        <v>0.13709158000000002</v>
      </c>
      <c r="AJ740" s="122">
        <f>VLOOKUP(C740,'[1]17'!$C$22:$AI$926,29,0)</f>
        <v>6.0350620000000001E-2</v>
      </c>
      <c r="AK740" s="122">
        <f>VLOOKUP(C740,'[1]17'!$C$22:$AI$926,30,0)</f>
        <v>0</v>
      </c>
      <c r="AL740" s="122">
        <f>VLOOKUP(C740,'[1]17'!$C$22:$AI$926,31,0)</f>
        <v>0</v>
      </c>
      <c r="AM740" s="122">
        <f>VLOOKUP(C740,'[1]17'!$C$22:$AI$926,32,0)</f>
        <v>0</v>
      </c>
      <c r="AN740" s="122">
        <f>VLOOKUP(C740,'[1]17'!$C$22:$AI$926,33,0)</f>
        <v>6.0350620000000008E-2</v>
      </c>
      <c r="AO740" s="122">
        <f t="shared" si="927"/>
        <v>7.6740960000000025E-2</v>
      </c>
      <c r="AP740" s="122">
        <f t="shared" si="928"/>
        <v>0</v>
      </c>
      <c r="AQ740" s="122">
        <f t="shared" si="929"/>
        <v>0</v>
      </c>
      <c r="AR740" s="122">
        <f t="shared" si="930"/>
        <v>0</v>
      </c>
      <c r="AS740" s="122">
        <f t="shared" si="931"/>
        <v>7.6740960000000011E-2</v>
      </c>
      <c r="AT740" s="122"/>
      <c r="AU740" s="122"/>
      <c r="AV740" s="122"/>
      <c r="AW740" s="122"/>
      <c r="AX740" s="122"/>
      <c r="AY740" s="122"/>
      <c r="AZ740" s="122"/>
      <c r="BA740" s="122"/>
      <c r="BB740" s="122"/>
      <c r="BC740" s="122"/>
    </row>
    <row r="741" spans="1:55" s="90" customFormat="1" ht="93.25" x14ac:dyDescent="0.3">
      <c r="A741" s="106" t="s">
        <v>1662</v>
      </c>
      <c r="B741" s="107" t="s">
        <v>1066</v>
      </c>
      <c r="C741" s="108" t="s">
        <v>1574</v>
      </c>
      <c r="D741" s="73">
        <v>6.6109919999999995</v>
      </c>
      <c r="E741" s="73">
        <v>7.8392058799999997</v>
      </c>
      <c r="F741" s="73">
        <v>6.2354586300000001</v>
      </c>
      <c r="G741" s="73">
        <v>1.2885533300000001</v>
      </c>
      <c r="H741" s="73">
        <v>0</v>
      </c>
      <c r="I741" s="73">
        <v>0.31519391999999996</v>
      </c>
      <c r="J741" s="122">
        <f>VLOOKUP(C741,'[1]17'!$C$22:$N$926,8,0)</f>
        <v>0.12952301999999999</v>
      </c>
      <c r="K741" s="122">
        <f>VLOOKUP(C741,'[1]17'!$C$22:$N$926,9,0)</f>
        <v>0</v>
      </c>
      <c r="L741" s="122">
        <f>VLOOKUP(C741,'[1]17'!$C$22:$N$926,10,0)</f>
        <v>0</v>
      </c>
      <c r="M741" s="122">
        <f>VLOOKUP(C741,'[1]17'!$C$22:$N$926,11,0)</f>
        <v>0</v>
      </c>
      <c r="N741" s="122">
        <f>VLOOKUP(C741,'[1]17'!$C$22:$N$926,12,0)</f>
        <v>0.12952302000000002</v>
      </c>
      <c r="O741" s="122">
        <f t="shared" si="921"/>
        <v>7.70968286</v>
      </c>
      <c r="P741" s="122">
        <f t="shared" si="922"/>
        <v>6.2354586300000001</v>
      </c>
      <c r="Q741" s="122">
        <f t="shared" si="923"/>
        <v>1.2885533300000001</v>
      </c>
      <c r="R741" s="122">
        <f t="shared" si="924"/>
        <v>0</v>
      </c>
      <c r="S741" s="122">
        <f t="shared" si="925"/>
        <v>0.18567089999999994</v>
      </c>
      <c r="T741" s="122"/>
      <c r="U741" s="122"/>
      <c r="V741" s="122"/>
      <c r="W741" s="122"/>
      <c r="X741" s="122"/>
      <c r="Y741" s="122"/>
      <c r="Z741" s="122"/>
      <c r="AA741" s="122"/>
      <c r="AB741" s="122"/>
      <c r="AC741" s="122"/>
      <c r="AD741" s="122">
        <v>6.0600760000000005</v>
      </c>
      <c r="AE741" s="73">
        <f t="shared" si="926"/>
        <v>6.5326715700000006</v>
      </c>
      <c r="AF741" s="73">
        <v>0.90103773000000054</v>
      </c>
      <c r="AG741" s="73">
        <v>5.3689722399999997</v>
      </c>
      <c r="AH741" s="73"/>
      <c r="AI741" s="73">
        <v>0.2626616</v>
      </c>
      <c r="AJ741" s="122">
        <f>VLOOKUP(C741,'[1]17'!$C$22:$AI$926,29,0)</f>
        <v>0.10793585</v>
      </c>
      <c r="AK741" s="122">
        <f>VLOOKUP(C741,'[1]17'!$C$22:$AI$926,30,0)</f>
        <v>0</v>
      </c>
      <c r="AL741" s="122">
        <f>VLOOKUP(C741,'[1]17'!$C$22:$AI$926,31,0)</f>
        <v>0</v>
      </c>
      <c r="AM741" s="122">
        <f>VLOOKUP(C741,'[1]17'!$C$22:$AI$926,32,0)</f>
        <v>0</v>
      </c>
      <c r="AN741" s="122">
        <f>VLOOKUP(C741,'[1]17'!$C$22:$AI$926,33,0)</f>
        <v>0.10793585000000001</v>
      </c>
      <c r="AO741" s="122">
        <f t="shared" si="927"/>
        <v>6.424735720000001</v>
      </c>
      <c r="AP741" s="122">
        <f t="shared" si="928"/>
        <v>0.90103773000000054</v>
      </c>
      <c r="AQ741" s="122">
        <f t="shared" si="929"/>
        <v>5.3689722399999997</v>
      </c>
      <c r="AR741" s="122">
        <f t="shared" si="930"/>
        <v>0</v>
      </c>
      <c r="AS741" s="122">
        <f t="shared" si="931"/>
        <v>0.15472575</v>
      </c>
      <c r="AT741" s="122"/>
      <c r="AU741" s="122"/>
      <c r="AV741" s="122"/>
      <c r="AW741" s="122"/>
      <c r="AX741" s="122"/>
      <c r="AY741" s="122"/>
      <c r="AZ741" s="122"/>
      <c r="BA741" s="122"/>
      <c r="BB741" s="122"/>
      <c r="BC741" s="122"/>
    </row>
    <row r="742" spans="1:55" s="90" customFormat="1" ht="46.65" x14ac:dyDescent="0.3">
      <c r="A742" s="106" t="s">
        <v>1662</v>
      </c>
      <c r="B742" s="107" t="s">
        <v>1855</v>
      </c>
      <c r="C742" s="108" t="s">
        <v>1960</v>
      </c>
      <c r="D742" s="73">
        <v>0</v>
      </c>
      <c r="E742" s="73">
        <v>0.1744926</v>
      </c>
      <c r="F742" s="73">
        <v>0.1744926</v>
      </c>
      <c r="G742" s="73">
        <v>0</v>
      </c>
      <c r="H742" s="73">
        <v>0</v>
      </c>
      <c r="I742" s="73">
        <v>0</v>
      </c>
      <c r="J742" s="122"/>
      <c r="K742" s="122"/>
      <c r="L742" s="122"/>
      <c r="M742" s="122"/>
      <c r="N742" s="122"/>
      <c r="O742" s="122">
        <f t="shared" si="921"/>
        <v>0.1744926</v>
      </c>
      <c r="P742" s="122">
        <f t="shared" si="922"/>
        <v>0.1744926</v>
      </c>
      <c r="Q742" s="122">
        <f t="shared" si="923"/>
        <v>0</v>
      </c>
      <c r="R742" s="122">
        <f t="shared" si="924"/>
        <v>0</v>
      </c>
      <c r="S742" s="122">
        <f t="shared" si="925"/>
        <v>0</v>
      </c>
      <c r="T742" s="122"/>
      <c r="U742" s="122"/>
      <c r="V742" s="122"/>
      <c r="W742" s="122"/>
      <c r="X742" s="122"/>
      <c r="Y742" s="122"/>
      <c r="Z742" s="122"/>
      <c r="AA742" s="122"/>
      <c r="AB742" s="122"/>
      <c r="AC742" s="122"/>
      <c r="AD742" s="122">
        <v>0</v>
      </c>
      <c r="AE742" s="73">
        <f t="shared" si="926"/>
        <v>0.44235931000000001</v>
      </c>
      <c r="AF742" s="73">
        <v>0.44235931000000001</v>
      </c>
      <c r="AG742" s="73"/>
      <c r="AH742" s="73"/>
      <c r="AI742" s="73">
        <v>0</v>
      </c>
      <c r="AJ742" s="122"/>
      <c r="AK742" s="122"/>
      <c r="AL742" s="122"/>
      <c r="AM742" s="122"/>
      <c r="AN742" s="122"/>
      <c r="AO742" s="122">
        <f t="shared" si="927"/>
        <v>0.44235931000000001</v>
      </c>
      <c r="AP742" s="122">
        <f t="shared" si="928"/>
        <v>0.44235931000000001</v>
      </c>
      <c r="AQ742" s="122">
        <f t="shared" si="929"/>
        <v>0</v>
      </c>
      <c r="AR742" s="122">
        <f t="shared" si="930"/>
        <v>0</v>
      </c>
      <c r="AS742" s="122">
        <f t="shared" si="931"/>
        <v>0</v>
      </c>
      <c r="AT742" s="122"/>
      <c r="AU742" s="122"/>
      <c r="AV742" s="122"/>
      <c r="AW742" s="122"/>
      <c r="AX742" s="122"/>
      <c r="AY742" s="122"/>
      <c r="AZ742" s="122"/>
      <c r="BA742" s="122"/>
      <c r="BB742" s="122"/>
      <c r="BC742" s="122"/>
    </row>
    <row r="743" spans="1:55" s="90" customFormat="1" ht="62.2" x14ac:dyDescent="0.3">
      <c r="A743" s="106" t="s">
        <v>1662</v>
      </c>
      <c r="B743" s="107" t="s">
        <v>1856</v>
      </c>
      <c r="C743" s="108" t="s">
        <v>1961</v>
      </c>
      <c r="D743" s="73">
        <v>0</v>
      </c>
      <c r="E743" s="73">
        <v>5.7500000000000002E-2</v>
      </c>
      <c r="F743" s="73">
        <v>5.7500000000000002E-2</v>
      </c>
      <c r="G743" s="73">
        <v>0</v>
      </c>
      <c r="H743" s="73">
        <v>0</v>
      </c>
      <c r="I743" s="73">
        <v>0</v>
      </c>
      <c r="J743" s="122"/>
      <c r="K743" s="122"/>
      <c r="L743" s="122"/>
      <c r="M743" s="122"/>
      <c r="N743" s="122"/>
      <c r="O743" s="122">
        <f t="shared" si="921"/>
        <v>5.7500000000000002E-2</v>
      </c>
      <c r="P743" s="122">
        <f t="shared" si="922"/>
        <v>5.7500000000000002E-2</v>
      </c>
      <c r="Q743" s="122">
        <f t="shared" si="923"/>
        <v>0</v>
      </c>
      <c r="R743" s="122">
        <f t="shared" si="924"/>
        <v>0</v>
      </c>
      <c r="S743" s="122">
        <f t="shared" si="925"/>
        <v>0</v>
      </c>
      <c r="T743" s="122"/>
      <c r="U743" s="122"/>
      <c r="V743" s="122"/>
      <c r="W743" s="122"/>
      <c r="X743" s="122"/>
      <c r="Y743" s="122"/>
      <c r="Z743" s="122"/>
      <c r="AA743" s="122"/>
      <c r="AB743" s="122"/>
      <c r="AC743" s="122"/>
      <c r="AD743" s="122">
        <v>0</v>
      </c>
      <c r="AE743" s="73">
        <f t="shared" si="926"/>
        <v>0</v>
      </c>
      <c r="AF743" s="73"/>
      <c r="AG743" s="73"/>
      <c r="AH743" s="73"/>
      <c r="AI743" s="73">
        <v>0</v>
      </c>
      <c r="AJ743" s="122"/>
      <c r="AK743" s="122"/>
      <c r="AL743" s="122"/>
      <c r="AM743" s="122"/>
      <c r="AN743" s="122"/>
      <c r="AO743" s="122">
        <f t="shared" si="927"/>
        <v>0</v>
      </c>
      <c r="AP743" s="122">
        <f t="shared" si="928"/>
        <v>0</v>
      </c>
      <c r="AQ743" s="122">
        <f t="shared" si="929"/>
        <v>0</v>
      </c>
      <c r="AR743" s="122">
        <f t="shared" si="930"/>
        <v>0</v>
      </c>
      <c r="AS743" s="122">
        <f t="shared" si="931"/>
        <v>0</v>
      </c>
      <c r="AT743" s="122"/>
      <c r="AU743" s="122"/>
      <c r="AV743" s="122"/>
      <c r="AW743" s="122"/>
      <c r="AX743" s="122"/>
      <c r="AY743" s="122"/>
      <c r="AZ743" s="122"/>
      <c r="BA743" s="122"/>
      <c r="BB743" s="122"/>
      <c r="BC743" s="122"/>
    </row>
    <row r="744" spans="1:55" s="90" customFormat="1" ht="46.65" x14ac:dyDescent="0.3">
      <c r="A744" s="106" t="s">
        <v>1662</v>
      </c>
      <c r="B744" s="107" t="s">
        <v>1857</v>
      </c>
      <c r="C744" s="108" t="s">
        <v>1962</v>
      </c>
      <c r="D744" s="73">
        <v>0</v>
      </c>
      <c r="E744" s="73">
        <v>0</v>
      </c>
      <c r="F744" s="73">
        <v>0</v>
      </c>
      <c r="G744" s="73">
        <v>0</v>
      </c>
      <c r="H744" s="73">
        <v>0</v>
      </c>
      <c r="I744" s="73">
        <v>0</v>
      </c>
      <c r="J744" s="122"/>
      <c r="K744" s="122"/>
      <c r="L744" s="122"/>
      <c r="M744" s="122"/>
      <c r="N744" s="122"/>
      <c r="O744" s="122">
        <f t="shared" si="921"/>
        <v>0</v>
      </c>
      <c r="P744" s="122">
        <f t="shared" si="922"/>
        <v>0</v>
      </c>
      <c r="Q744" s="122">
        <f t="shared" si="923"/>
        <v>0</v>
      </c>
      <c r="R744" s="122">
        <f t="shared" si="924"/>
        <v>0</v>
      </c>
      <c r="S744" s="122">
        <f t="shared" si="925"/>
        <v>0</v>
      </c>
      <c r="T744" s="122"/>
      <c r="U744" s="122"/>
      <c r="V744" s="122"/>
      <c r="W744" s="122"/>
      <c r="X744" s="122"/>
      <c r="Y744" s="122"/>
      <c r="Z744" s="122"/>
      <c r="AA744" s="122"/>
      <c r="AB744" s="122"/>
      <c r="AC744" s="122"/>
      <c r="AD744" s="122">
        <v>0</v>
      </c>
      <c r="AE744" s="73">
        <f t="shared" si="926"/>
        <v>0.22612932999999999</v>
      </c>
      <c r="AF744" s="73">
        <v>0.22612932999999999</v>
      </c>
      <c r="AG744" s="73"/>
      <c r="AH744" s="73"/>
      <c r="AI744" s="73">
        <v>0</v>
      </c>
      <c r="AJ744" s="122"/>
      <c r="AK744" s="122"/>
      <c r="AL744" s="122"/>
      <c r="AM744" s="122"/>
      <c r="AN744" s="122"/>
      <c r="AO744" s="122">
        <f t="shared" si="927"/>
        <v>0.22612932999999999</v>
      </c>
      <c r="AP744" s="122">
        <f t="shared" si="928"/>
        <v>0.22612932999999999</v>
      </c>
      <c r="AQ744" s="122">
        <f t="shared" si="929"/>
        <v>0</v>
      </c>
      <c r="AR744" s="122">
        <f t="shared" si="930"/>
        <v>0</v>
      </c>
      <c r="AS744" s="122">
        <f t="shared" si="931"/>
        <v>0</v>
      </c>
      <c r="AT744" s="122"/>
      <c r="AU744" s="122"/>
      <c r="AV744" s="122"/>
      <c r="AW744" s="122"/>
      <c r="AX744" s="122"/>
      <c r="AY744" s="122"/>
      <c r="AZ744" s="122"/>
      <c r="BA744" s="122"/>
      <c r="BB744" s="122"/>
      <c r="BC744" s="122"/>
    </row>
    <row r="745" spans="1:55" s="90" customFormat="1" ht="62.2" x14ac:dyDescent="0.3">
      <c r="A745" s="106" t="s">
        <v>1662</v>
      </c>
      <c r="B745" s="107" t="s">
        <v>1858</v>
      </c>
      <c r="C745" s="108" t="s">
        <v>1963</v>
      </c>
      <c r="D745" s="73">
        <v>0</v>
      </c>
      <c r="E745" s="73">
        <v>0</v>
      </c>
      <c r="F745" s="73">
        <v>0</v>
      </c>
      <c r="G745" s="73">
        <v>0</v>
      </c>
      <c r="H745" s="73">
        <v>0</v>
      </c>
      <c r="I745" s="73">
        <v>0</v>
      </c>
      <c r="J745" s="122"/>
      <c r="K745" s="122"/>
      <c r="L745" s="122"/>
      <c r="M745" s="122"/>
      <c r="N745" s="122"/>
      <c r="O745" s="122">
        <f t="shared" si="921"/>
        <v>0</v>
      </c>
      <c r="P745" s="122">
        <f t="shared" si="922"/>
        <v>0</v>
      </c>
      <c r="Q745" s="122">
        <f t="shared" si="923"/>
        <v>0</v>
      </c>
      <c r="R745" s="122">
        <f t="shared" si="924"/>
        <v>0</v>
      </c>
      <c r="S745" s="122">
        <f t="shared" si="925"/>
        <v>0</v>
      </c>
      <c r="T745" s="122"/>
      <c r="U745" s="122"/>
      <c r="V745" s="122"/>
      <c r="W745" s="122"/>
      <c r="X745" s="122"/>
      <c r="Y745" s="122"/>
      <c r="Z745" s="122"/>
      <c r="AA745" s="122"/>
      <c r="AB745" s="122"/>
      <c r="AC745" s="122"/>
      <c r="AD745" s="122">
        <v>0</v>
      </c>
      <c r="AE745" s="73">
        <f t="shared" si="926"/>
        <v>1.4154195300000001</v>
      </c>
      <c r="AF745" s="73">
        <v>0.15176380000000012</v>
      </c>
      <c r="AG745" s="73">
        <v>1.26365573</v>
      </c>
      <c r="AH745" s="73"/>
      <c r="AI745" s="73">
        <v>0</v>
      </c>
      <c r="AJ745" s="122"/>
      <c r="AK745" s="122"/>
      <c r="AL745" s="122"/>
      <c r="AM745" s="122"/>
      <c r="AN745" s="122"/>
      <c r="AO745" s="122">
        <f t="shared" si="927"/>
        <v>1.4154195300000001</v>
      </c>
      <c r="AP745" s="122">
        <f t="shared" si="928"/>
        <v>0.15176380000000012</v>
      </c>
      <c r="AQ745" s="122">
        <f t="shared" si="929"/>
        <v>1.26365573</v>
      </c>
      <c r="AR745" s="122">
        <f t="shared" si="930"/>
        <v>0</v>
      </c>
      <c r="AS745" s="122">
        <f t="shared" si="931"/>
        <v>0</v>
      </c>
      <c r="AT745" s="122"/>
      <c r="AU745" s="122"/>
      <c r="AV745" s="122"/>
      <c r="AW745" s="122"/>
      <c r="AX745" s="122"/>
      <c r="AY745" s="122"/>
      <c r="AZ745" s="122"/>
      <c r="BA745" s="122"/>
      <c r="BB745" s="122"/>
      <c r="BC745" s="122"/>
    </row>
    <row r="746" spans="1:55" s="90" customFormat="1" ht="30.05" x14ac:dyDescent="0.3">
      <c r="A746" s="103"/>
      <c r="B746" s="110" t="s">
        <v>63</v>
      </c>
      <c r="C746" s="105"/>
      <c r="D746" s="133">
        <f t="shared" ref="D746:BC746" si="932">SUM(D747:D753)</f>
        <v>19.883433351999997</v>
      </c>
      <c r="E746" s="133">
        <f t="shared" si="932"/>
        <v>2.2517067420000001</v>
      </c>
      <c r="F746" s="133">
        <f t="shared" si="932"/>
        <v>1.3667935500000001</v>
      </c>
      <c r="G746" s="133">
        <f t="shared" si="932"/>
        <v>0</v>
      </c>
      <c r="H746" s="133">
        <f t="shared" si="932"/>
        <v>0</v>
      </c>
      <c r="I746" s="133">
        <f t="shared" si="932"/>
        <v>0.88491319199999996</v>
      </c>
      <c r="J746" s="133">
        <f t="shared" si="932"/>
        <v>0.81996858799999983</v>
      </c>
      <c r="K746" s="133">
        <f t="shared" si="932"/>
        <v>0.43041091999999997</v>
      </c>
      <c r="L746" s="133">
        <f t="shared" si="932"/>
        <v>0</v>
      </c>
      <c r="M746" s="133">
        <f t="shared" si="932"/>
        <v>0</v>
      </c>
      <c r="N746" s="133">
        <f t="shared" si="932"/>
        <v>0.38955766799999997</v>
      </c>
      <c r="O746" s="133">
        <f t="shared" si="932"/>
        <v>1.431738154</v>
      </c>
      <c r="P746" s="133">
        <f t="shared" si="932"/>
        <v>0.93638262999999999</v>
      </c>
      <c r="Q746" s="133">
        <f t="shared" si="932"/>
        <v>0</v>
      </c>
      <c r="R746" s="133">
        <f t="shared" si="932"/>
        <v>0</v>
      </c>
      <c r="S746" s="133">
        <f t="shared" si="932"/>
        <v>0.49535552399999999</v>
      </c>
      <c r="T746" s="133">
        <f t="shared" si="932"/>
        <v>0</v>
      </c>
      <c r="U746" s="133">
        <f t="shared" si="932"/>
        <v>0</v>
      </c>
      <c r="V746" s="133">
        <f t="shared" si="932"/>
        <v>0</v>
      </c>
      <c r="W746" s="133">
        <f t="shared" si="932"/>
        <v>0</v>
      </c>
      <c r="X746" s="133">
        <f t="shared" si="932"/>
        <v>0</v>
      </c>
      <c r="Y746" s="133">
        <f t="shared" si="932"/>
        <v>0</v>
      </c>
      <c r="Z746" s="133">
        <f t="shared" si="932"/>
        <v>0</v>
      </c>
      <c r="AA746" s="133">
        <f t="shared" si="932"/>
        <v>0</v>
      </c>
      <c r="AB746" s="133">
        <f t="shared" si="932"/>
        <v>0</v>
      </c>
      <c r="AC746" s="133">
        <f t="shared" si="932"/>
        <v>0</v>
      </c>
      <c r="AD746" s="133">
        <f t="shared" si="932"/>
        <v>17.349588870000002</v>
      </c>
      <c r="AE746" s="133">
        <f t="shared" si="932"/>
        <v>1.8764222999999998</v>
      </c>
      <c r="AF746" s="133">
        <f t="shared" si="932"/>
        <v>1.1389946399999999</v>
      </c>
      <c r="AG746" s="133">
        <f t="shared" si="932"/>
        <v>0</v>
      </c>
      <c r="AH746" s="133">
        <f t="shared" si="932"/>
        <v>0</v>
      </c>
      <c r="AI746" s="133">
        <f t="shared" si="932"/>
        <v>0.73742765999999993</v>
      </c>
      <c r="AJ746" s="133">
        <f t="shared" si="932"/>
        <v>0.68330716000000002</v>
      </c>
      <c r="AK746" s="133">
        <f t="shared" si="932"/>
        <v>0.35867577</v>
      </c>
      <c r="AL746" s="133">
        <f t="shared" si="932"/>
        <v>0</v>
      </c>
      <c r="AM746" s="133">
        <f t="shared" si="932"/>
        <v>0</v>
      </c>
      <c r="AN746" s="133">
        <f t="shared" si="932"/>
        <v>0.32463138999999996</v>
      </c>
      <c r="AO746" s="133">
        <f t="shared" si="932"/>
        <v>1.19311514</v>
      </c>
      <c r="AP746" s="133">
        <f t="shared" si="932"/>
        <v>0.78031887</v>
      </c>
      <c r="AQ746" s="133">
        <f t="shared" si="932"/>
        <v>0</v>
      </c>
      <c r="AR746" s="133">
        <f t="shared" si="932"/>
        <v>0</v>
      </c>
      <c r="AS746" s="133">
        <f t="shared" si="932"/>
        <v>0.41279626999999997</v>
      </c>
      <c r="AT746" s="133">
        <f t="shared" si="932"/>
        <v>0</v>
      </c>
      <c r="AU746" s="133">
        <f t="shared" si="932"/>
        <v>0</v>
      </c>
      <c r="AV746" s="133">
        <f t="shared" si="932"/>
        <v>0</v>
      </c>
      <c r="AW746" s="133">
        <f t="shared" si="932"/>
        <v>0</v>
      </c>
      <c r="AX746" s="133">
        <f t="shared" si="932"/>
        <v>0</v>
      </c>
      <c r="AY746" s="133">
        <f t="shared" si="932"/>
        <v>0</v>
      </c>
      <c r="AZ746" s="133">
        <f t="shared" si="932"/>
        <v>0</v>
      </c>
      <c r="BA746" s="133">
        <f t="shared" si="932"/>
        <v>0</v>
      </c>
      <c r="BB746" s="133">
        <f t="shared" si="932"/>
        <v>0</v>
      </c>
      <c r="BC746" s="133">
        <f t="shared" si="932"/>
        <v>0</v>
      </c>
    </row>
    <row r="747" spans="1:55" s="90" customFormat="1" ht="108.8" x14ac:dyDescent="0.3">
      <c r="A747" s="106" t="s">
        <v>1662</v>
      </c>
      <c r="B747" s="107" t="s">
        <v>1067</v>
      </c>
      <c r="C747" s="108" t="s">
        <v>1575</v>
      </c>
      <c r="D747" s="73">
        <v>1.2E-2</v>
      </c>
      <c r="E747" s="73">
        <v>5.3404799999999997E-4</v>
      </c>
      <c r="F747" s="73">
        <v>0</v>
      </c>
      <c r="G747" s="73">
        <v>0</v>
      </c>
      <c r="H747" s="73">
        <v>0</v>
      </c>
      <c r="I747" s="73">
        <v>5.3404799999999997E-4</v>
      </c>
      <c r="J747" s="122">
        <f>VLOOKUP(C747,'[1]17'!$C$22:$N$926,8,0)</f>
        <v>2.35116E-4</v>
      </c>
      <c r="K747" s="122">
        <f>VLOOKUP(C747,'[1]17'!$C$22:$N$926,9,0)</f>
        <v>0</v>
      </c>
      <c r="L747" s="122">
        <f>VLOOKUP(C747,'[1]17'!$C$22:$N$926,10,0)</f>
        <v>0</v>
      </c>
      <c r="M747" s="122">
        <f>VLOOKUP(C747,'[1]17'!$C$22:$N$926,11,0)</f>
        <v>0</v>
      </c>
      <c r="N747" s="122">
        <f>VLOOKUP(C747,'[1]17'!$C$22:$N$926,12,0)</f>
        <v>2.35116E-4</v>
      </c>
      <c r="O747" s="122">
        <f t="shared" ref="O747:O753" si="933">E747-J747</f>
        <v>2.9893199999999996E-4</v>
      </c>
      <c r="P747" s="122">
        <f t="shared" ref="P747:P753" si="934">F747-K747</f>
        <v>0</v>
      </c>
      <c r="Q747" s="122">
        <f t="shared" ref="Q747:Q753" si="935">G747-L747</f>
        <v>0</v>
      </c>
      <c r="R747" s="122">
        <f t="shared" ref="R747:R753" si="936">H747-M747</f>
        <v>0</v>
      </c>
      <c r="S747" s="122">
        <f t="shared" ref="S747:S753" si="937">I747-N747</f>
        <v>2.9893199999999996E-4</v>
      </c>
      <c r="T747" s="122"/>
      <c r="U747" s="122"/>
      <c r="V747" s="122"/>
      <c r="W747" s="122"/>
      <c r="X747" s="122"/>
      <c r="Y747" s="122"/>
      <c r="Z747" s="122"/>
      <c r="AA747" s="122"/>
      <c r="AB747" s="122"/>
      <c r="AC747" s="122"/>
      <c r="AD747" s="122">
        <v>1.0999999999999999E-2</v>
      </c>
      <c r="AE747" s="73">
        <f t="shared" ref="AE747:AE753" si="938">AF747+AG747+AH747+AI747</f>
        <v>4.4504000000000001E-4</v>
      </c>
      <c r="AF747" s="73"/>
      <c r="AG747" s="73"/>
      <c r="AH747" s="73"/>
      <c r="AI747" s="73">
        <v>4.4504000000000001E-4</v>
      </c>
      <c r="AJ747" s="122">
        <f>VLOOKUP(C747,'[1]17'!$C$22:$AI$926,29,0)</f>
        <v>1.9593E-4</v>
      </c>
      <c r="AK747" s="122">
        <f>VLOOKUP(C747,'[1]17'!$C$22:$AI$926,30,0)</f>
        <v>0</v>
      </c>
      <c r="AL747" s="122">
        <f>VLOOKUP(C747,'[1]17'!$C$22:$AI$926,31,0)</f>
        <v>0</v>
      </c>
      <c r="AM747" s="122">
        <f>VLOOKUP(C747,'[1]17'!$C$22:$AI$926,32,0)</f>
        <v>0</v>
      </c>
      <c r="AN747" s="122">
        <f>VLOOKUP(C747,'[1]17'!$C$22:$AI$926,33,0)</f>
        <v>1.9593E-4</v>
      </c>
      <c r="AO747" s="122">
        <f t="shared" ref="AO747:AO753" si="939">AE747-AJ747</f>
        <v>2.4910999999999998E-4</v>
      </c>
      <c r="AP747" s="122">
        <f t="shared" ref="AP747:AP753" si="940">AF747-AK747</f>
        <v>0</v>
      </c>
      <c r="AQ747" s="122">
        <f t="shared" ref="AQ747:AQ753" si="941">AG747-AL747</f>
        <v>0</v>
      </c>
      <c r="AR747" s="122">
        <f t="shared" ref="AR747:AR753" si="942">AH747-AM747</f>
        <v>0</v>
      </c>
      <c r="AS747" s="122">
        <f t="shared" ref="AS747:AS753" si="943">AI747-AN747</f>
        <v>2.4910999999999998E-4</v>
      </c>
      <c r="AT747" s="122"/>
      <c r="AU747" s="122"/>
      <c r="AV747" s="122"/>
      <c r="AW747" s="122"/>
      <c r="AX747" s="122"/>
      <c r="AY747" s="122"/>
      <c r="AZ747" s="122"/>
      <c r="BA747" s="122"/>
      <c r="BB747" s="122"/>
      <c r="BC747" s="122"/>
    </row>
    <row r="748" spans="1:55" s="90" customFormat="1" ht="62.2" x14ac:dyDescent="0.3">
      <c r="A748" s="106" t="s">
        <v>1662</v>
      </c>
      <c r="B748" s="107" t="s">
        <v>1068</v>
      </c>
      <c r="C748" s="108" t="s">
        <v>1576</v>
      </c>
      <c r="D748" s="73">
        <v>3.2316047999999995</v>
      </c>
      <c r="E748" s="73">
        <v>0.14382275999999999</v>
      </c>
      <c r="F748" s="73">
        <v>0</v>
      </c>
      <c r="G748" s="73">
        <v>0</v>
      </c>
      <c r="H748" s="73">
        <v>0</v>
      </c>
      <c r="I748" s="73">
        <v>0.14382275999999999</v>
      </c>
      <c r="J748" s="122">
        <f>VLOOKUP(C748,'[1]17'!$C$22:$N$926,8,0)</f>
        <v>6.3313836000000012E-2</v>
      </c>
      <c r="K748" s="122">
        <f>VLOOKUP(C748,'[1]17'!$C$22:$N$926,9,0)</f>
        <v>0</v>
      </c>
      <c r="L748" s="122">
        <f>VLOOKUP(C748,'[1]17'!$C$22:$N$926,10,0)</f>
        <v>0</v>
      </c>
      <c r="M748" s="122">
        <f>VLOOKUP(C748,'[1]17'!$C$22:$N$926,11,0)</f>
        <v>0</v>
      </c>
      <c r="N748" s="122">
        <f>VLOOKUP(C748,'[1]17'!$C$22:$N$926,12,0)</f>
        <v>6.3313836000000012E-2</v>
      </c>
      <c r="O748" s="122">
        <f t="shared" si="933"/>
        <v>8.0508923999999982E-2</v>
      </c>
      <c r="P748" s="122">
        <f t="shared" si="934"/>
        <v>0</v>
      </c>
      <c r="Q748" s="122">
        <f t="shared" si="935"/>
        <v>0</v>
      </c>
      <c r="R748" s="122">
        <f t="shared" si="936"/>
        <v>0</v>
      </c>
      <c r="S748" s="122">
        <f t="shared" si="937"/>
        <v>8.0508923999999982E-2</v>
      </c>
      <c r="T748" s="122"/>
      <c r="U748" s="122"/>
      <c r="V748" s="122"/>
      <c r="W748" s="122"/>
      <c r="X748" s="122"/>
      <c r="Y748" s="122"/>
      <c r="Z748" s="122"/>
      <c r="AA748" s="122"/>
      <c r="AB748" s="122"/>
      <c r="AC748" s="122"/>
      <c r="AD748" s="122">
        <v>2.9623043999999998</v>
      </c>
      <c r="AE748" s="73">
        <f t="shared" si="938"/>
        <v>0.11985230000000001</v>
      </c>
      <c r="AF748" s="73"/>
      <c r="AG748" s="73"/>
      <c r="AH748" s="73"/>
      <c r="AI748" s="73">
        <v>0.11985230000000001</v>
      </c>
      <c r="AJ748" s="122">
        <f>VLOOKUP(C748,'[1]17'!$C$22:$AI$926,29,0)</f>
        <v>5.2761530000000001E-2</v>
      </c>
      <c r="AK748" s="122">
        <f>VLOOKUP(C748,'[1]17'!$C$22:$AI$926,30,0)</f>
        <v>0</v>
      </c>
      <c r="AL748" s="122">
        <f>VLOOKUP(C748,'[1]17'!$C$22:$AI$926,31,0)</f>
        <v>0</v>
      </c>
      <c r="AM748" s="122">
        <f>VLOOKUP(C748,'[1]17'!$C$22:$AI$926,32,0)</f>
        <v>0</v>
      </c>
      <c r="AN748" s="122">
        <f>VLOOKUP(C748,'[1]17'!$C$22:$AI$926,33,0)</f>
        <v>5.2761530000000008E-2</v>
      </c>
      <c r="AO748" s="122">
        <f t="shared" si="939"/>
        <v>6.7090770000000008E-2</v>
      </c>
      <c r="AP748" s="122">
        <f t="shared" si="940"/>
        <v>0</v>
      </c>
      <c r="AQ748" s="122">
        <f t="shared" si="941"/>
        <v>0</v>
      </c>
      <c r="AR748" s="122">
        <f t="shared" si="942"/>
        <v>0</v>
      </c>
      <c r="AS748" s="122">
        <f t="shared" si="943"/>
        <v>6.7090769999999994E-2</v>
      </c>
      <c r="AT748" s="122"/>
      <c r="AU748" s="122"/>
      <c r="AV748" s="122"/>
      <c r="AW748" s="122"/>
      <c r="AX748" s="122"/>
      <c r="AY748" s="122"/>
      <c r="AZ748" s="122"/>
      <c r="BA748" s="122"/>
      <c r="BB748" s="122"/>
      <c r="BC748" s="122"/>
    </row>
    <row r="749" spans="1:55" s="90" customFormat="1" ht="62.2" x14ac:dyDescent="0.3">
      <c r="A749" s="106" t="s">
        <v>1662</v>
      </c>
      <c r="B749" s="107" t="s">
        <v>1069</v>
      </c>
      <c r="C749" s="108" t="s">
        <v>1577</v>
      </c>
      <c r="D749" s="73">
        <v>1.2E-2</v>
      </c>
      <c r="E749" s="73">
        <v>0.54394204800000001</v>
      </c>
      <c r="F749" s="73">
        <v>0.543408</v>
      </c>
      <c r="G749" s="73">
        <v>0</v>
      </c>
      <c r="H749" s="73">
        <v>0</v>
      </c>
      <c r="I749" s="73">
        <v>5.3404799999999997E-4</v>
      </c>
      <c r="J749" s="122">
        <f>VLOOKUP(C749,'[1]17'!$C$22:$N$926,8,0)</f>
        <v>0.43064603599999995</v>
      </c>
      <c r="K749" s="122">
        <f>VLOOKUP(C749,'[1]17'!$C$22:$N$926,9,0)</f>
        <v>0.43041091999999997</v>
      </c>
      <c r="L749" s="122">
        <f>VLOOKUP(C749,'[1]17'!$C$22:$N$926,10,0)</f>
        <v>0</v>
      </c>
      <c r="M749" s="122">
        <f>VLOOKUP(C749,'[1]17'!$C$22:$N$926,11,0)</f>
        <v>0</v>
      </c>
      <c r="N749" s="122">
        <f>VLOOKUP(C749,'[1]17'!$C$22:$N$926,12,0)</f>
        <v>2.35116E-4</v>
      </c>
      <c r="O749" s="122">
        <f t="shared" si="933"/>
        <v>0.11329601200000006</v>
      </c>
      <c r="P749" s="122">
        <f t="shared" si="934"/>
        <v>0.11299708000000003</v>
      </c>
      <c r="Q749" s="122">
        <f t="shared" si="935"/>
        <v>0</v>
      </c>
      <c r="R749" s="122">
        <f t="shared" si="936"/>
        <v>0</v>
      </c>
      <c r="S749" s="122">
        <f t="shared" si="937"/>
        <v>2.9893199999999996E-4</v>
      </c>
      <c r="T749" s="122"/>
      <c r="U749" s="122"/>
      <c r="V749" s="122"/>
      <c r="W749" s="122"/>
      <c r="X749" s="122"/>
      <c r="Y749" s="122"/>
      <c r="Z749" s="122"/>
      <c r="AA749" s="122"/>
      <c r="AB749" s="122"/>
      <c r="AC749" s="122"/>
      <c r="AD749" s="122">
        <v>1.0999999999999999E-2</v>
      </c>
      <c r="AE749" s="73">
        <f t="shared" si="938"/>
        <v>0.45328505000000002</v>
      </c>
      <c r="AF749" s="73">
        <v>0.45284001000000002</v>
      </c>
      <c r="AG749" s="73"/>
      <c r="AH749" s="73"/>
      <c r="AI749" s="73">
        <v>4.4504000000000001E-4</v>
      </c>
      <c r="AJ749" s="122">
        <f>VLOOKUP(C749,'[1]17'!$C$22:$AI$926,29,0)</f>
        <v>0.35887170000000002</v>
      </c>
      <c r="AK749" s="122">
        <f>VLOOKUP(C749,'[1]17'!$C$22:$AI$926,30,0)</f>
        <v>0.35867577</v>
      </c>
      <c r="AL749" s="122">
        <f>VLOOKUP(C749,'[1]17'!$C$22:$AI$926,31,0)</f>
        <v>0</v>
      </c>
      <c r="AM749" s="122">
        <f>VLOOKUP(C749,'[1]17'!$C$22:$AI$926,32,0)</f>
        <v>0</v>
      </c>
      <c r="AN749" s="122">
        <f>VLOOKUP(C749,'[1]17'!$C$22:$AI$926,33,0)</f>
        <v>1.9593E-4</v>
      </c>
      <c r="AO749" s="122">
        <f t="shared" si="939"/>
        <v>9.4413350000000007E-2</v>
      </c>
      <c r="AP749" s="122">
        <f t="shared" si="940"/>
        <v>9.416424000000001E-2</v>
      </c>
      <c r="AQ749" s="122">
        <f t="shared" si="941"/>
        <v>0</v>
      </c>
      <c r="AR749" s="122">
        <f t="shared" si="942"/>
        <v>0</v>
      </c>
      <c r="AS749" s="122">
        <f t="shared" si="943"/>
        <v>2.4910999999999998E-4</v>
      </c>
      <c r="AT749" s="122"/>
      <c r="AU749" s="122"/>
      <c r="AV749" s="122"/>
      <c r="AW749" s="122"/>
      <c r="AX749" s="122"/>
      <c r="AY749" s="122"/>
      <c r="AZ749" s="122"/>
      <c r="BA749" s="122"/>
      <c r="BB749" s="122"/>
      <c r="BC749" s="122"/>
    </row>
    <row r="750" spans="1:55" s="90" customFormat="1" ht="46.65" x14ac:dyDescent="0.3">
      <c r="A750" s="106" t="s">
        <v>1662</v>
      </c>
      <c r="B750" s="107" t="s">
        <v>1070</v>
      </c>
      <c r="C750" s="108" t="s">
        <v>1578</v>
      </c>
      <c r="D750" s="73">
        <v>2.2716384000000001</v>
      </c>
      <c r="E750" s="73">
        <v>0.10109937599999998</v>
      </c>
      <c r="F750" s="73">
        <v>0</v>
      </c>
      <c r="G750" s="73">
        <v>0</v>
      </c>
      <c r="H750" s="73">
        <v>0</v>
      </c>
      <c r="I750" s="73">
        <v>0.10109937599999998</v>
      </c>
      <c r="J750" s="122">
        <f>VLOOKUP(C750,'[1]17'!$C$22:$N$926,8,0)</f>
        <v>4.4506091999999997E-2</v>
      </c>
      <c r="K750" s="122">
        <f>VLOOKUP(C750,'[1]17'!$C$22:$N$926,9,0)</f>
        <v>0</v>
      </c>
      <c r="L750" s="122">
        <f>VLOOKUP(C750,'[1]17'!$C$22:$N$926,10,0)</f>
        <v>0</v>
      </c>
      <c r="M750" s="122">
        <f>VLOOKUP(C750,'[1]17'!$C$22:$N$926,11,0)</f>
        <v>0</v>
      </c>
      <c r="N750" s="122">
        <f>VLOOKUP(C750,'[1]17'!$C$22:$N$926,12,0)</f>
        <v>4.450609199999999E-2</v>
      </c>
      <c r="O750" s="122">
        <f t="shared" si="933"/>
        <v>5.659328399999998E-2</v>
      </c>
      <c r="P750" s="122">
        <f t="shared" si="934"/>
        <v>0</v>
      </c>
      <c r="Q750" s="122">
        <f t="shared" si="935"/>
        <v>0</v>
      </c>
      <c r="R750" s="122">
        <f t="shared" si="936"/>
        <v>0</v>
      </c>
      <c r="S750" s="122">
        <f t="shared" si="937"/>
        <v>5.6593283999999987E-2</v>
      </c>
      <c r="T750" s="122"/>
      <c r="U750" s="122"/>
      <c r="V750" s="122"/>
      <c r="W750" s="122"/>
      <c r="X750" s="122"/>
      <c r="Y750" s="122"/>
      <c r="Z750" s="122"/>
      <c r="AA750" s="122"/>
      <c r="AB750" s="122"/>
      <c r="AC750" s="122"/>
      <c r="AD750" s="122">
        <v>2.0823352000000002</v>
      </c>
      <c r="AE750" s="73">
        <f t="shared" si="938"/>
        <v>8.4249479999999988E-2</v>
      </c>
      <c r="AF750" s="73"/>
      <c r="AG750" s="73"/>
      <c r="AH750" s="73"/>
      <c r="AI750" s="73">
        <v>8.4249479999999988E-2</v>
      </c>
      <c r="AJ750" s="122">
        <f>VLOOKUP(C750,'[1]17'!$C$22:$AI$926,29,0)</f>
        <v>3.7088410000000002E-2</v>
      </c>
      <c r="AK750" s="122">
        <f>VLOOKUP(C750,'[1]17'!$C$22:$AI$926,30,0)</f>
        <v>0</v>
      </c>
      <c r="AL750" s="122">
        <f>VLOOKUP(C750,'[1]17'!$C$22:$AI$926,31,0)</f>
        <v>0</v>
      </c>
      <c r="AM750" s="122">
        <f>VLOOKUP(C750,'[1]17'!$C$22:$AI$926,32,0)</f>
        <v>0</v>
      </c>
      <c r="AN750" s="122">
        <f>VLOOKUP(C750,'[1]17'!$C$22:$AI$926,33,0)</f>
        <v>3.7088409999999995E-2</v>
      </c>
      <c r="AO750" s="122">
        <f t="shared" si="939"/>
        <v>4.7161069999999986E-2</v>
      </c>
      <c r="AP750" s="122">
        <f t="shared" si="940"/>
        <v>0</v>
      </c>
      <c r="AQ750" s="122">
        <f t="shared" si="941"/>
        <v>0</v>
      </c>
      <c r="AR750" s="122">
        <f t="shared" si="942"/>
        <v>0</v>
      </c>
      <c r="AS750" s="122">
        <f t="shared" si="943"/>
        <v>4.7161069999999992E-2</v>
      </c>
      <c r="AT750" s="122"/>
      <c r="AU750" s="122"/>
      <c r="AV750" s="122"/>
      <c r="AW750" s="122"/>
      <c r="AX750" s="122"/>
      <c r="AY750" s="122"/>
      <c r="AZ750" s="122"/>
      <c r="BA750" s="122"/>
      <c r="BB750" s="122"/>
      <c r="BC750" s="122"/>
    </row>
    <row r="751" spans="1:55" s="90" customFormat="1" ht="46.65" x14ac:dyDescent="0.3">
      <c r="A751" s="106" t="s">
        <v>1662</v>
      </c>
      <c r="B751" s="107" t="s">
        <v>141</v>
      </c>
      <c r="C751" s="108" t="s">
        <v>142</v>
      </c>
      <c r="D751" s="73">
        <v>6.2187021519999961</v>
      </c>
      <c r="E751" s="73">
        <v>0.27676363199999998</v>
      </c>
      <c r="F751" s="73">
        <v>0</v>
      </c>
      <c r="G751" s="73">
        <v>0</v>
      </c>
      <c r="H751" s="73">
        <v>0</v>
      </c>
      <c r="I751" s="73">
        <v>0.27676363199999998</v>
      </c>
      <c r="J751" s="122">
        <f>VLOOKUP(C751,'[1]17'!$C$22:$N$926,8,0)</f>
        <v>0.12183723599999997</v>
      </c>
      <c r="K751" s="122">
        <f>VLOOKUP(C751,'[1]17'!$C$22:$N$926,9,0)</f>
        <v>0</v>
      </c>
      <c r="L751" s="122">
        <f>VLOOKUP(C751,'[1]17'!$C$22:$N$926,10,0)</f>
        <v>0</v>
      </c>
      <c r="M751" s="122">
        <f>VLOOKUP(C751,'[1]17'!$C$22:$N$926,11,0)</f>
        <v>0</v>
      </c>
      <c r="N751" s="122">
        <f>VLOOKUP(C751,'[1]17'!$C$22:$N$926,12,0)</f>
        <v>0.12183723599999997</v>
      </c>
      <c r="O751" s="122">
        <f t="shared" si="933"/>
        <v>0.15492639600000002</v>
      </c>
      <c r="P751" s="122">
        <f t="shared" si="934"/>
        <v>0</v>
      </c>
      <c r="Q751" s="122">
        <f t="shared" si="935"/>
        <v>0</v>
      </c>
      <c r="R751" s="122">
        <f t="shared" si="936"/>
        <v>0</v>
      </c>
      <c r="S751" s="122">
        <f t="shared" si="937"/>
        <v>0.15492639600000002</v>
      </c>
      <c r="T751" s="122"/>
      <c r="U751" s="122"/>
      <c r="V751" s="122"/>
      <c r="W751" s="122"/>
      <c r="X751" s="122"/>
      <c r="Y751" s="122"/>
      <c r="Z751" s="122"/>
      <c r="AA751" s="122"/>
      <c r="AB751" s="122"/>
      <c r="AC751" s="122"/>
      <c r="AD751" s="122">
        <v>4.8235852699999997</v>
      </c>
      <c r="AE751" s="73">
        <f t="shared" si="938"/>
        <v>0.23063635999999998</v>
      </c>
      <c r="AF751" s="73"/>
      <c r="AG751" s="73"/>
      <c r="AH751" s="73"/>
      <c r="AI751" s="73">
        <v>0.23063635999999998</v>
      </c>
      <c r="AJ751" s="122">
        <f>VLOOKUP(C751,'[1]17'!$C$22:$AI$926,29,0)</f>
        <v>0.10153102999999999</v>
      </c>
      <c r="AK751" s="122">
        <f>VLOOKUP(C751,'[1]17'!$C$22:$AI$926,30,0)</f>
        <v>0</v>
      </c>
      <c r="AL751" s="122">
        <f>VLOOKUP(C751,'[1]17'!$C$22:$AI$926,31,0)</f>
        <v>0</v>
      </c>
      <c r="AM751" s="122">
        <f>VLOOKUP(C751,'[1]17'!$C$22:$AI$926,32,0)</f>
        <v>0</v>
      </c>
      <c r="AN751" s="122">
        <f>VLOOKUP(C751,'[1]17'!$C$22:$AI$926,33,0)</f>
        <v>0.10153102999999998</v>
      </c>
      <c r="AO751" s="122">
        <f t="shared" si="939"/>
        <v>0.12910532999999999</v>
      </c>
      <c r="AP751" s="122">
        <f t="shared" si="940"/>
        <v>0</v>
      </c>
      <c r="AQ751" s="122">
        <f t="shared" si="941"/>
        <v>0</v>
      </c>
      <c r="AR751" s="122">
        <f t="shared" si="942"/>
        <v>0</v>
      </c>
      <c r="AS751" s="122">
        <f t="shared" si="943"/>
        <v>0.12910533000000002</v>
      </c>
      <c r="AT751" s="122"/>
      <c r="AU751" s="122"/>
      <c r="AV751" s="122"/>
      <c r="AW751" s="122"/>
      <c r="AX751" s="122"/>
      <c r="AY751" s="122"/>
      <c r="AZ751" s="122"/>
      <c r="BA751" s="122"/>
      <c r="BB751" s="122"/>
      <c r="BC751" s="122"/>
    </row>
    <row r="752" spans="1:55" s="90" customFormat="1" ht="46.65" x14ac:dyDescent="0.3">
      <c r="A752" s="106" t="s">
        <v>1662</v>
      </c>
      <c r="B752" s="107" t="s">
        <v>662</v>
      </c>
      <c r="C752" s="108" t="s">
        <v>712</v>
      </c>
      <c r="D752" s="73">
        <v>8.1374879999999994</v>
      </c>
      <c r="E752" s="73">
        <v>0.36215932799999995</v>
      </c>
      <c r="F752" s="73">
        <v>0</v>
      </c>
      <c r="G752" s="73">
        <v>0</v>
      </c>
      <c r="H752" s="73">
        <v>0</v>
      </c>
      <c r="I752" s="73">
        <v>0.36215932799999995</v>
      </c>
      <c r="J752" s="122">
        <f>VLOOKUP(C752,'[1]17'!$C$22:$N$926,8,0)</f>
        <v>0.15943027199999998</v>
      </c>
      <c r="K752" s="122">
        <f>VLOOKUP(C752,'[1]17'!$C$22:$N$926,9,0)</f>
        <v>0</v>
      </c>
      <c r="L752" s="122">
        <f>VLOOKUP(C752,'[1]17'!$C$22:$N$926,10,0)</f>
        <v>0</v>
      </c>
      <c r="M752" s="122">
        <f>VLOOKUP(C752,'[1]17'!$C$22:$N$926,11,0)</f>
        <v>0</v>
      </c>
      <c r="N752" s="122">
        <f>VLOOKUP(C752,'[1]17'!$C$22:$N$926,12,0)</f>
        <v>0.15943027199999998</v>
      </c>
      <c r="O752" s="122">
        <f t="shared" si="933"/>
        <v>0.20272905599999996</v>
      </c>
      <c r="P752" s="122">
        <f t="shared" si="934"/>
        <v>0</v>
      </c>
      <c r="Q752" s="122">
        <f t="shared" si="935"/>
        <v>0</v>
      </c>
      <c r="R752" s="122">
        <f t="shared" si="936"/>
        <v>0</v>
      </c>
      <c r="S752" s="122">
        <f t="shared" si="937"/>
        <v>0.20272905599999996</v>
      </c>
      <c r="T752" s="122"/>
      <c r="U752" s="122"/>
      <c r="V752" s="122"/>
      <c r="W752" s="122"/>
      <c r="X752" s="122"/>
      <c r="Y752" s="122"/>
      <c r="Z752" s="122"/>
      <c r="AA752" s="122"/>
      <c r="AB752" s="122"/>
      <c r="AC752" s="122"/>
      <c r="AD752" s="122">
        <v>7.4593640000000008</v>
      </c>
      <c r="AE752" s="73">
        <f t="shared" si="938"/>
        <v>0.30179943999999997</v>
      </c>
      <c r="AF752" s="73"/>
      <c r="AG752" s="73"/>
      <c r="AH752" s="73"/>
      <c r="AI752" s="73">
        <v>0.30179943999999997</v>
      </c>
      <c r="AJ752" s="122">
        <f>VLOOKUP(C752,'[1]17'!$C$22:$AI$926,29,0)</f>
        <v>0.13285856000000001</v>
      </c>
      <c r="AK752" s="122">
        <f>VLOOKUP(C752,'[1]17'!$C$22:$AI$926,30,0)</f>
        <v>0</v>
      </c>
      <c r="AL752" s="122">
        <f>VLOOKUP(C752,'[1]17'!$C$22:$AI$926,31,0)</f>
        <v>0</v>
      </c>
      <c r="AM752" s="122">
        <f>VLOOKUP(C752,'[1]17'!$C$22:$AI$926,32,0)</f>
        <v>0</v>
      </c>
      <c r="AN752" s="122">
        <f>VLOOKUP(C752,'[1]17'!$C$22:$AI$926,33,0)</f>
        <v>0.13285855999999999</v>
      </c>
      <c r="AO752" s="122">
        <f t="shared" si="939"/>
        <v>0.16894087999999996</v>
      </c>
      <c r="AP752" s="122">
        <f t="shared" si="940"/>
        <v>0</v>
      </c>
      <c r="AQ752" s="122">
        <f t="shared" si="941"/>
        <v>0</v>
      </c>
      <c r="AR752" s="122">
        <f t="shared" si="942"/>
        <v>0</v>
      </c>
      <c r="AS752" s="122">
        <f t="shared" si="943"/>
        <v>0.16894087999999999</v>
      </c>
      <c r="AT752" s="122"/>
      <c r="AU752" s="122"/>
      <c r="AV752" s="122"/>
      <c r="AW752" s="122"/>
      <c r="AX752" s="122"/>
      <c r="AY752" s="122"/>
      <c r="AZ752" s="122"/>
      <c r="BA752" s="122"/>
      <c r="BB752" s="122"/>
      <c r="BC752" s="122"/>
    </row>
    <row r="753" spans="1:55" s="90" customFormat="1" ht="77.7" x14ac:dyDescent="0.3">
      <c r="A753" s="106" t="s">
        <v>1662</v>
      </c>
      <c r="B753" s="107" t="s">
        <v>1859</v>
      </c>
      <c r="C753" s="108" t="s">
        <v>1964</v>
      </c>
      <c r="D753" s="73">
        <v>0</v>
      </c>
      <c r="E753" s="73">
        <v>0.82338555000000002</v>
      </c>
      <c r="F753" s="73">
        <v>0.82338555000000002</v>
      </c>
      <c r="G753" s="73">
        <v>0</v>
      </c>
      <c r="H753" s="73">
        <v>0</v>
      </c>
      <c r="I753" s="73">
        <v>0</v>
      </c>
      <c r="J753" s="122"/>
      <c r="K753" s="122"/>
      <c r="L753" s="122"/>
      <c r="M753" s="122"/>
      <c r="N753" s="122"/>
      <c r="O753" s="122">
        <f t="shared" si="933"/>
        <v>0.82338555000000002</v>
      </c>
      <c r="P753" s="122">
        <f t="shared" si="934"/>
        <v>0.82338555000000002</v>
      </c>
      <c r="Q753" s="122">
        <f t="shared" si="935"/>
        <v>0</v>
      </c>
      <c r="R753" s="122">
        <f t="shared" si="936"/>
        <v>0</v>
      </c>
      <c r="S753" s="122">
        <f t="shared" si="937"/>
        <v>0</v>
      </c>
      <c r="T753" s="122"/>
      <c r="U753" s="122"/>
      <c r="V753" s="122"/>
      <c r="W753" s="122"/>
      <c r="X753" s="122"/>
      <c r="Y753" s="122"/>
      <c r="Z753" s="122"/>
      <c r="AA753" s="122"/>
      <c r="AB753" s="122"/>
      <c r="AC753" s="122"/>
      <c r="AD753" s="122">
        <v>0</v>
      </c>
      <c r="AE753" s="73">
        <f t="shared" si="938"/>
        <v>0.68615462999999999</v>
      </c>
      <c r="AF753" s="73">
        <v>0.68615462999999999</v>
      </c>
      <c r="AG753" s="73"/>
      <c r="AH753" s="73"/>
      <c r="AI753" s="73">
        <v>0</v>
      </c>
      <c r="AJ753" s="122"/>
      <c r="AK753" s="122"/>
      <c r="AL753" s="122"/>
      <c r="AM753" s="122"/>
      <c r="AN753" s="122"/>
      <c r="AO753" s="122">
        <f t="shared" si="939"/>
        <v>0.68615462999999999</v>
      </c>
      <c r="AP753" s="122">
        <f t="shared" si="940"/>
        <v>0.68615462999999999</v>
      </c>
      <c r="AQ753" s="122">
        <f t="shared" si="941"/>
        <v>0</v>
      </c>
      <c r="AR753" s="122">
        <f t="shared" si="942"/>
        <v>0</v>
      </c>
      <c r="AS753" s="122">
        <f t="shared" si="943"/>
        <v>0</v>
      </c>
      <c r="AT753" s="122"/>
      <c r="AU753" s="122"/>
      <c r="AV753" s="122"/>
      <c r="AW753" s="122"/>
      <c r="AX753" s="122"/>
      <c r="AY753" s="122"/>
      <c r="AZ753" s="122"/>
      <c r="BA753" s="122"/>
      <c r="BB753" s="122"/>
      <c r="BC753" s="122"/>
    </row>
    <row r="754" spans="1:55" s="90" customFormat="1" ht="30.05" x14ac:dyDescent="0.3">
      <c r="A754" s="103"/>
      <c r="B754" s="110" t="s">
        <v>663</v>
      </c>
      <c r="C754" s="105"/>
      <c r="D754" s="133">
        <f t="shared" ref="D754:BC754" si="944">SUM(D755:D756)</f>
        <v>8.8538999999999994</v>
      </c>
      <c r="E754" s="133">
        <f t="shared" si="944"/>
        <v>1.56961087</v>
      </c>
      <c r="F754" s="133">
        <f t="shared" si="944"/>
        <v>1.1755676499999999</v>
      </c>
      <c r="G754" s="133">
        <f t="shared" si="944"/>
        <v>0</v>
      </c>
      <c r="H754" s="133">
        <f t="shared" si="944"/>
        <v>0</v>
      </c>
      <c r="I754" s="133">
        <f t="shared" si="944"/>
        <v>0.39404321999999992</v>
      </c>
      <c r="J754" s="133">
        <f t="shared" si="944"/>
        <v>1.3490338779999997</v>
      </c>
      <c r="K754" s="133">
        <f t="shared" si="944"/>
        <v>1.1755676499999999</v>
      </c>
      <c r="L754" s="133">
        <f t="shared" si="944"/>
        <v>0</v>
      </c>
      <c r="M754" s="133">
        <f t="shared" si="944"/>
        <v>0</v>
      </c>
      <c r="N754" s="133">
        <f t="shared" si="944"/>
        <v>0.173466228</v>
      </c>
      <c r="O754" s="133">
        <f t="shared" si="944"/>
        <v>0.22057699200000008</v>
      </c>
      <c r="P754" s="133">
        <f t="shared" si="944"/>
        <v>0</v>
      </c>
      <c r="Q754" s="133">
        <f t="shared" si="944"/>
        <v>0</v>
      </c>
      <c r="R754" s="133">
        <f t="shared" si="944"/>
        <v>0</v>
      </c>
      <c r="S754" s="133">
        <f t="shared" si="944"/>
        <v>0.22057699199999997</v>
      </c>
      <c r="T754" s="133">
        <f t="shared" si="944"/>
        <v>0</v>
      </c>
      <c r="U754" s="133">
        <f t="shared" si="944"/>
        <v>0</v>
      </c>
      <c r="V754" s="133">
        <f t="shared" si="944"/>
        <v>0</v>
      </c>
      <c r="W754" s="133">
        <f t="shared" si="944"/>
        <v>0</v>
      </c>
      <c r="X754" s="133">
        <f t="shared" si="944"/>
        <v>0</v>
      </c>
      <c r="Y754" s="133">
        <f t="shared" si="944"/>
        <v>0</v>
      </c>
      <c r="Z754" s="133">
        <f t="shared" si="944"/>
        <v>0</v>
      </c>
      <c r="AA754" s="133">
        <f t="shared" si="944"/>
        <v>0</v>
      </c>
      <c r="AB754" s="133">
        <f t="shared" si="944"/>
        <v>0</v>
      </c>
      <c r="AC754" s="133">
        <f t="shared" si="944"/>
        <v>0</v>
      </c>
      <c r="AD754" s="133">
        <f t="shared" si="944"/>
        <v>7.7313621600000006</v>
      </c>
      <c r="AE754" s="133">
        <f t="shared" si="944"/>
        <v>1.3080090600000001</v>
      </c>
      <c r="AF754" s="133">
        <f t="shared" si="944"/>
        <v>0.97963971000000005</v>
      </c>
      <c r="AG754" s="133">
        <f t="shared" si="944"/>
        <v>0</v>
      </c>
      <c r="AH754" s="133">
        <f t="shared" si="944"/>
        <v>0</v>
      </c>
      <c r="AI754" s="133">
        <f t="shared" si="944"/>
        <v>0.32836935</v>
      </c>
      <c r="AJ754" s="133">
        <f t="shared" si="944"/>
        <v>1.1241949</v>
      </c>
      <c r="AK754" s="133">
        <f t="shared" si="944"/>
        <v>0.97963971000000005</v>
      </c>
      <c r="AL754" s="133">
        <f t="shared" si="944"/>
        <v>0</v>
      </c>
      <c r="AM754" s="133">
        <f t="shared" si="944"/>
        <v>0</v>
      </c>
      <c r="AN754" s="133">
        <f t="shared" si="944"/>
        <v>0.14455519</v>
      </c>
      <c r="AO754" s="133">
        <f t="shared" si="944"/>
        <v>0.18381415999999989</v>
      </c>
      <c r="AP754" s="133">
        <f t="shared" si="944"/>
        <v>0</v>
      </c>
      <c r="AQ754" s="133">
        <f t="shared" si="944"/>
        <v>0</v>
      </c>
      <c r="AR754" s="133">
        <f t="shared" si="944"/>
        <v>0</v>
      </c>
      <c r="AS754" s="133">
        <f t="shared" si="944"/>
        <v>0.18381416</v>
      </c>
      <c r="AT754" s="133">
        <f t="shared" si="944"/>
        <v>0</v>
      </c>
      <c r="AU754" s="133">
        <f t="shared" si="944"/>
        <v>0</v>
      </c>
      <c r="AV754" s="133">
        <f t="shared" si="944"/>
        <v>0</v>
      </c>
      <c r="AW754" s="133">
        <f t="shared" si="944"/>
        <v>0</v>
      </c>
      <c r="AX754" s="133">
        <f t="shared" si="944"/>
        <v>0</v>
      </c>
      <c r="AY754" s="133">
        <f t="shared" si="944"/>
        <v>0</v>
      </c>
      <c r="AZ754" s="133">
        <f t="shared" si="944"/>
        <v>0</v>
      </c>
      <c r="BA754" s="133">
        <f t="shared" si="944"/>
        <v>0</v>
      </c>
      <c r="BB754" s="133">
        <f t="shared" si="944"/>
        <v>0</v>
      </c>
      <c r="BC754" s="133">
        <f t="shared" si="944"/>
        <v>0</v>
      </c>
    </row>
    <row r="755" spans="1:55" s="90" customFormat="1" ht="46.65" x14ac:dyDescent="0.3">
      <c r="A755" s="106" t="s">
        <v>1662</v>
      </c>
      <c r="B755" s="107" t="s">
        <v>664</v>
      </c>
      <c r="C755" s="108" t="s">
        <v>713</v>
      </c>
      <c r="D755" s="73">
        <v>4.9779959999999992</v>
      </c>
      <c r="E755" s="73">
        <v>1.3971135939999999</v>
      </c>
      <c r="F755" s="73">
        <v>1.1755676499999999</v>
      </c>
      <c r="G755" s="73">
        <v>0</v>
      </c>
      <c r="H755" s="73">
        <v>0</v>
      </c>
      <c r="I755" s="73">
        <v>0.22154594399999997</v>
      </c>
      <c r="J755" s="122">
        <f>VLOOKUP(C755,'[1]17'!$C$22:$N$926,8,0)</f>
        <v>1.2730968939999998</v>
      </c>
      <c r="K755" s="122">
        <f>VLOOKUP(C755,'[1]17'!$C$22:$N$926,9,0)</f>
        <v>1.1755676499999999</v>
      </c>
      <c r="L755" s="122">
        <f>VLOOKUP(C755,'[1]17'!$C$22:$N$926,10,0)</f>
        <v>0</v>
      </c>
      <c r="M755" s="122">
        <f>VLOOKUP(C755,'[1]17'!$C$22:$N$926,11,0)</f>
        <v>0</v>
      </c>
      <c r="N755" s="122">
        <f>VLOOKUP(C755,'[1]17'!$C$22:$N$926,12,0)</f>
        <v>9.7529244000000001E-2</v>
      </c>
      <c r="O755" s="122">
        <f t="shared" ref="O755:O756" si="945">E755-J755</f>
        <v>0.12401670000000009</v>
      </c>
      <c r="P755" s="122">
        <f t="shared" ref="P755:P756" si="946">F755-K755</f>
        <v>0</v>
      </c>
      <c r="Q755" s="122">
        <f t="shared" ref="Q755:Q756" si="947">G755-L755</f>
        <v>0</v>
      </c>
      <c r="R755" s="122">
        <f t="shared" ref="R755:R756" si="948">H755-M755</f>
        <v>0</v>
      </c>
      <c r="S755" s="122">
        <f t="shared" ref="S755:S756" si="949">I755-N755</f>
        <v>0.12401669999999997</v>
      </c>
      <c r="T755" s="122"/>
      <c r="U755" s="122"/>
      <c r="V755" s="122"/>
      <c r="W755" s="122"/>
      <c r="X755" s="122"/>
      <c r="Y755" s="122"/>
      <c r="Z755" s="122"/>
      <c r="AA755" s="122"/>
      <c r="AB755" s="122"/>
      <c r="AC755" s="122"/>
      <c r="AD755" s="122">
        <v>4.5014421599999999</v>
      </c>
      <c r="AE755" s="73">
        <f t="shared" ref="AE755:AE756" si="950">AF755+AG755+AH755+AI755</f>
        <v>1.16426133</v>
      </c>
      <c r="AF755" s="73">
        <v>0.97963971000000005</v>
      </c>
      <c r="AG755" s="73"/>
      <c r="AH755" s="73"/>
      <c r="AI755" s="73">
        <v>0.18462161999999999</v>
      </c>
      <c r="AJ755" s="122">
        <f>VLOOKUP(C755,'[1]17'!$C$22:$AI$926,29,0)</f>
        <v>1.0609140800000001</v>
      </c>
      <c r="AK755" s="122">
        <f>VLOOKUP(C755,'[1]17'!$C$22:$AI$926,30,0)</f>
        <v>0.97963971000000005</v>
      </c>
      <c r="AL755" s="122">
        <f>VLOOKUP(C755,'[1]17'!$C$22:$AI$926,31,0)</f>
        <v>0</v>
      </c>
      <c r="AM755" s="122">
        <f>VLOOKUP(C755,'[1]17'!$C$22:$AI$926,32,0)</f>
        <v>0</v>
      </c>
      <c r="AN755" s="122">
        <f>VLOOKUP(C755,'[1]17'!$C$22:$AI$926,33,0)</f>
        <v>8.1274369999999999E-2</v>
      </c>
      <c r="AO755" s="122">
        <f t="shared" ref="AO755:AO756" si="951">AE755-AJ755</f>
        <v>0.10334724999999989</v>
      </c>
      <c r="AP755" s="122">
        <f t="shared" ref="AP755:AP756" si="952">AF755-AK755</f>
        <v>0</v>
      </c>
      <c r="AQ755" s="122">
        <f t="shared" ref="AQ755:AQ756" si="953">AG755-AL755</f>
        <v>0</v>
      </c>
      <c r="AR755" s="122">
        <f t="shared" ref="AR755:AR756" si="954">AH755-AM755</f>
        <v>0</v>
      </c>
      <c r="AS755" s="122">
        <f t="shared" ref="AS755:AS756" si="955">AI755-AN755</f>
        <v>0.10334724999999999</v>
      </c>
      <c r="AT755" s="122"/>
      <c r="AU755" s="122"/>
      <c r="AV755" s="122"/>
      <c r="AW755" s="122"/>
      <c r="AX755" s="122"/>
      <c r="AY755" s="122"/>
      <c r="AZ755" s="122"/>
      <c r="BA755" s="122"/>
      <c r="BB755" s="122"/>
      <c r="BC755" s="122"/>
    </row>
    <row r="756" spans="1:55" s="90" customFormat="1" ht="46.65" x14ac:dyDescent="0.3">
      <c r="A756" s="106" t="s">
        <v>1662</v>
      </c>
      <c r="B756" s="107" t="s">
        <v>1071</v>
      </c>
      <c r="C756" s="108" t="s">
        <v>1579</v>
      </c>
      <c r="D756" s="73">
        <v>3.8759039999999998</v>
      </c>
      <c r="E756" s="73">
        <v>0.17249727599999998</v>
      </c>
      <c r="F756" s="73">
        <v>0</v>
      </c>
      <c r="G756" s="73">
        <v>0</v>
      </c>
      <c r="H756" s="73">
        <v>0</v>
      </c>
      <c r="I756" s="73">
        <v>0.17249727599999998</v>
      </c>
      <c r="J756" s="122">
        <f>VLOOKUP(C756,'[1]17'!$C$22:$N$926,8,0)</f>
        <v>7.5936983999999985E-2</v>
      </c>
      <c r="K756" s="122">
        <f>VLOOKUP(C756,'[1]17'!$C$22:$N$926,9,0)</f>
        <v>0</v>
      </c>
      <c r="L756" s="122">
        <f>VLOOKUP(C756,'[1]17'!$C$22:$N$926,10,0)</f>
        <v>0</v>
      </c>
      <c r="M756" s="122">
        <f>VLOOKUP(C756,'[1]17'!$C$22:$N$926,11,0)</f>
        <v>0</v>
      </c>
      <c r="N756" s="122">
        <f>VLOOKUP(C756,'[1]17'!$C$22:$N$926,12,0)</f>
        <v>7.5936983999999985E-2</v>
      </c>
      <c r="O756" s="122">
        <f t="shared" si="945"/>
        <v>9.6560291999999992E-2</v>
      </c>
      <c r="P756" s="122">
        <f t="shared" si="946"/>
        <v>0</v>
      </c>
      <c r="Q756" s="122">
        <f t="shared" si="947"/>
        <v>0</v>
      </c>
      <c r="R756" s="122">
        <f t="shared" si="948"/>
        <v>0</v>
      </c>
      <c r="S756" s="122">
        <f t="shared" si="949"/>
        <v>9.6560291999999992E-2</v>
      </c>
      <c r="T756" s="122"/>
      <c r="U756" s="122"/>
      <c r="V756" s="122"/>
      <c r="W756" s="122"/>
      <c r="X756" s="122"/>
      <c r="Y756" s="122"/>
      <c r="Z756" s="122"/>
      <c r="AA756" s="122"/>
      <c r="AB756" s="122"/>
      <c r="AC756" s="122"/>
      <c r="AD756" s="122">
        <v>3.2299200000000008</v>
      </c>
      <c r="AE756" s="73">
        <f t="shared" si="950"/>
        <v>0.14374772999999999</v>
      </c>
      <c r="AF756" s="73"/>
      <c r="AG756" s="73"/>
      <c r="AH756" s="73"/>
      <c r="AI756" s="73">
        <v>0.14374772999999999</v>
      </c>
      <c r="AJ756" s="122">
        <f>VLOOKUP(C756,'[1]17'!$C$22:$AI$926,29,0)</f>
        <v>6.3280820000000002E-2</v>
      </c>
      <c r="AK756" s="122">
        <f>VLOOKUP(C756,'[1]17'!$C$22:$AI$926,30,0)</f>
        <v>0</v>
      </c>
      <c r="AL756" s="122">
        <f>VLOOKUP(C756,'[1]17'!$C$22:$AI$926,31,0)</f>
        <v>0</v>
      </c>
      <c r="AM756" s="122">
        <f>VLOOKUP(C756,'[1]17'!$C$22:$AI$926,32,0)</f>
        <v>0</v>
      </c>
      <c r="AN756" s="122">
        <f>VLOOKUP(C756,'[1]17'!$C$22:$AI$926,33,0)</f>
        <v>6.3280819999999988E-2</v>
      </c>
      <c r="AO756" s="122">
        <f t="shared" si="951"/>
        <v>8.0466909999999989E-2</v>
      </c>
      <c r="AP756" s="122">
        <f t="shared" si="952"/>
        <v>0</v>
      </c>
      <c r="AQ756" s="122">
        <f t="shared" si="953"/>
        <v>0</v>
      </c>
      <c r="AR756" s="122">
        <f t="shared" si="954"/>
        <v>0</v>
      </c>
      <c r="AS756" s="122">
        <f t="shared" si="955"/>
        <v>8.0466910000000003E-2</v>
      </c>
      <c r="AT756" s="122"/>
      <c r="AU756" s="122"/>
      <c r="AV756" s="122"/>
      <c r="AW756" s="122"/>
      <c r="AX756" s="122"/>
      <c r="AY756" s="122"/>
      <c r="AZ756" s="122"/>
      <c r="BA756" s="122"/>
      <c r="BB756" s="122"/>
      <c r="BC756" s="122"/>
    </row>
    <row r="757" spans="1:55" s="90" customFormat="1" x14ac:dyDescent="0.3">
      <c r="A757" s="103"/>
      <c r="B757" s="110" t="s">
        <v>71</v>
      </c>
      <c r="C757" s="105"/>
      <c r="D757" s="133">
        <f t="shared" ref="D757:BC757" si="956">SUM(D758:D759)</f>
        <v>0.26911200000000024</v>
      </c>
      <c r="E757" s="133">
        <f t="shared" si="956"/>
        <v>0.14173236</v>
      </c>
      <c r="F757" s="133">
        <f t="shared" si="956"/>
        <v>0.12975552000000001</v>
      </c>
      <c r="G757" s="133">
        <f t="shared" si="956"/>
        <v>0</v>
      </c>
      <c r="H757" s="133">
        <f t="shared" si="956"/>
        <v>0</v>
      </c>
      <c r="I757" s="133">
        <f t="shared" si="956"/>
        <v>1.1976840000000001E-2</v>
      </c>
      <c r="J757" s="133">
        <f t="shared" si="956"/>
        <v>5.2724640000000001E-3</v>
      </c>
      <c r="K757" s="133">
        <f t="shared" si="956"/>
        <v>0</v>
      </c>
      <c r="L757" s="133">
        <f t="shared" si="956"/>
        <v>0</v>
      </c>
      <c r="M757" s="133">
        <f t="shared" si="956"/>
        <v>0</v>
      </c>
      <c r="N757" s="133">
        <f t="shared" si="956"/>
        <v>5.2724640000000001E-3</v>
      </c>
      <c r="O757" s="133">
        <f t="shared" si="956"/>
        <v>0.13645989600000002</v>
      </c>
      <c r="P757" s="133">
        <f t="shared" si="956"/>
        <v>0.12975552000000001</v>
      </c>
      <c r="Q757" s="133">
        <f t="shared" si="956"/>
        <v>0</v>
      </c>
      <c r="R757" s="133">
        <f t="shared" si="956"/>
        <v>0</v>
      </c>
      <c r="S757" s="133">
        <f t="shared" si="956"/>
        <v>6.7043760000000006E-3</v>
      </c>
      <c r="T757" s="133">
        <f t="shared" si="956"/>
        <v>0</v>
      </c>
      <c r="U757" s="133">
        <f t="shared" si="956"/>
        <v>0</v>
      </c>
      <c r="V757" s="133">
        <f t="shared" si="956"/>
        <v>0</v>
      </c>
      <c r="W757" s="133">
        <f t="shared" si="956"/>
        <v>0</v>
      </c>
      <c r="X757" s="133">
        <f t="shared" si="956"/>
        <v>0</v>
      </c>
      <c r="Y757" s="133">
        <f t="shared" si="956"/>
        <v>0</v>
      </c>
      <c r="Z757" s="133">
        <f t="shared" si="956"/>
        <v>0</v>
      </c>
      <c r="AA757" s="133">
        <f t="shared" si="956"/>
        <v>0</v>
      </c>
      <c r="AB757" s="133">
        <f t="shared" si="956"/>
        <v>0</v>
      </c>
      <c r="AC757" s="133">
        <f t="shared" si="956"/>
        <v>0</v>
      </c>
      <c r="AD757" s="133">
        <f t="shared" si="956"/>
        <v>3.0000000000000027E-2</v>
      </c>
      <c r="AE757" s="133">
        <f t="shared" si="956"/>
        <v>0.1181103</v>
      </c>
      <c r="AF757" s="133">
        <f t="shared" si="956"/>
        <v>0.10812960000000001</v>
      </c>
      <c r="AG757" s="133">
        <f t="shared" si="956"/>
        <v>0</v>
      </c>
      <c r="AH757" s="133">
        <f t="shared" si="956"/>
        <v>0</v>
      </c>
      <c r="AI757" s="133">
        <f t="shared" si="956"/>
        <v>9.9807000000000003E-3</v>
      </c>
      <c r="AJ757" s="133">
        <f t="shared" si="956"/>
        <v>4.3937200000000003E-3</v>
      </c>
      <c r="AK757" s="133">
        <f t="shared" si="956"/>
        <v>0</v>
      </c>
      <c r="AL757" s="133">
        <f t="shared" si="956"/>
        <v>0</v>
      </c>
      <c r="AM757" s="133">
        <f t="shared" si="956"/>
        <v>0</v>
      </c>
      <c r="AN757" s="133">
        <f t="shared" si="956"/>
        <v>4.3937200000000003E-3</v>
      </c>
      <c r="AO757" s="133">
        <f t="shared" si="956"/>
        <v>0.11371658000000001</v>
      </c>
      <c r="AP757" s="133">
        <f t="shared" si="956"/>
        <v>0.10812960000000001</v>
      </c>
      <c r="AQ757" s="133">
        <f t="shared" si="956"/>
        <v>0</v>
      </c>
      <c r="AR757" s="133">
        <f t="shared" si="956"/>
        <v>0</v>
      </c>
      <c r="AS757" s="133">
        <f t="shared" si="956"/>
        <v>5.5869800000000001E-3</v>
      </c>
      <c r="AT757" s="133">
        <f t="shared" si="956"/>
        <v>0</v>
      </c>
      <c r="AU757" s="133">
        <f t="shared" si="956"/>
        <v>0</v>
      </c>
      <c r="AV757" s="133">
        <f t="shared" si="956"/>
        <v>0</v>
      </c>
      <c r="AW757" s="133">
        <f t="shared" si="956"/>
        <v>0</v>
      </c>
      <c r="AX757" s="133">
        <f t="shared" si="956"/>
        <v>0</v>
      </c>
      <c r="AY757" s="133">
        <f t="shared" si="956"/>
        <v>0</v>
      </c>
      <c r="AZ757" s="133">
        <f t="shared" si="956"/>
        <v>0</v>
      </c>
      <c r="BA757" s="133">
        <f t="shared" si="956"/>
        <v>0</v>
      </c>
      <c r="BB757" s="133">
        <f t="shared" si="956"/>
        <v>0</v>
      </c>
      <c r="BC757" s="133">
        <f t="shared" si="956"/>
        <v>0</v>
      </c>
    </row>
    <row r="758" spans="1:55" s="90" customFormat="1" ht="46.65" x14ac:dyDescent="0.3">
      <c r="A758" s="106" t="s">
        <v>1662</v>
      </c>
      <c r="B758" s="107" t="s">
        <v>1072</v>
      </c>
      <c r="C758" s="108" t="s">
        <v>1580</v>
      </c>
      <c r="D758" s="73">
        <v>0.26911200000000024</v>
      </c>
      <c r="E758" s="73">
        <v>1.1976840000000001E-2</v>
      </c>
      <c r="F758" s="73">
        <v>0</v>
      </c>
      <c r="G758" s="73">
        <v>0</v>
      </c>
      <c r="H758" s="73">
        <v>0</v>
      </c>
      <c r="I758" s="73">
        <v>1.1976840000000001E-2</v>
      </c>
      <c r="J758" s="122">
        <f>VLOOKUP(C758,'[1]17'!$C$22:$N$926,8,0)</f>
        <v>5.2724640000000001E-3</v>
      </c>
      <c r="K758" s="122">
        <f>VLOOKUP(C758,'[1]17'!$C$22:$N$926,9,0)</f>
        <v>0</v>
      </c>
      <c r="L758" s="122">
        <f>VLOOKUP(C758,'[1]17'!$C$22:$N$926,10,0)</f>
        <v>0</v>
      </c>
      <c r="M758" s="122">
        <f>VLOOKUP(C758,'[1]17'!$C$22:$N$926,11,0)</f>
        <v>0</v>
      </c>
      <c r="N758" s="122">
        <f>VLOOKUP(C758,'[1]17'!$C$22:$N$926,12,0)</f>
        <v>5.2724640000000001E-3</v>
      </c>
      <c r="O758" s="122">
        <f t="shared" ref="O758:O759" si="957">E758-J758</f>
        <v>6.7043760000000006E-3</v>
      </c>
      <c r="P758" s="122">
        <f t="shared" ref="P758:P759" si="958">F758-K758</f>
        <v>0</v>
      </c>
      <c r="Q758" s="122">
        <f t="shared" ref="Q758:Q759" si="959">G758-L758</f>
        <v>0</v>
      </c>
      <c r="R758" s="122">
        <f t="shared" ref="R758:R759" si="960">H758-M758</f>
        <v>0</v>
      </c>
      <c r="S758" s="122">
        <f t="shared" ref="S758:S759" si="961">I758-N758</f>
        <v>6.7043760000000006E-3</v>
      </c>
      <c r="T758" s="122"/>
      <c r="U758" s="122"/>
      <c r="V758" s="122"/>
      <c r="W758" s="122"/>
      <c r="X758" s="122"/>
      <c r="Y758" s="122"/>
      <c r="Z758" s="122"/>
      <c r="AA758" s="122"/>
      <c r="AB758" s="122"/>
      <c r="AC758" s="122"/>
      <c r="AD758" s="122">
        <v>3.0000000000000027E-2</v>
      </c>
      <c r="AE758" s="73">
        <f t="shared" ref="AE758:AE759" si="962">AF758+AG758+AH758+AI758</f>
        <v>9.9807000000000003E-3</v>
      </c>
      <c r="AF758" s="73"/>
      <c r="AG758" s="73"/>
      <c r="AH758" s="73"/>
      <c r="AI758" s="73">
        <v>9.9807000000000003E-3</v>
      </c>
      <c r="AJ758" s="122">
        <f>VLOOKUP(C758,'[1]17'!$C$22:$AI$926,29,0)</f>
        <v>4.3937200000000003E-3</v>
      </c>
      <c r="AK758" s="122">
        <f>VLOOKUP(C758,'[1]17'!$C$22:$AI$926,30,0)</f>
        <v>0</v>
      </c>
      <c r="AL758" s="122">
        <f>VLOOKUP(C758,'[1]17'!$C$22:$AI$926,31,0)</f>
        <v>0</v>
      </c>
      <c r="AM758" s="122">
        <f>VLOOKUP(C758,'[1]17'!$C$22:$AI$926,32,0)</f>
        <v>0</v>
      </c>
      <c r="AN758" s="122">
        <f>VLOOKUP(C758,'[1]17'!$C$22:$AI$926,33,0)</f>
        <v>4.3937200000000003E-3</v>
      </c>
      <c r="AO758" s="122">
        <f t="shared" ref="AO758:AO759" si="963">AE758-AJ758</f>
        <v>5.5869800000000001E-3</v>
      </c>
      <c r="AP758" s="122">
        <f t="shared" ref="AP758:AP759" si="964">AF758-AK758</f>
        <v>0</v>
      </c>
      <c r="AQ758" s="122">
        <f t="shared" ref="AQ758:AQ759" si="965">AG758-AL758</f>
        <v>0</v>
      </c>
      <c r="AR758" s="122">
        <f t="shared" ref="AR758:AR759" si="966">AH758-AM758</f>
        <v>0</v>
      </c>
      <c r="AS758" s="122">
        <f t="shared" ref="AS758:AS759" si="967">AI758-AN758</f>
        <v>5.5869800000000001E-3</v>
      </c>
      <c r="AT758" s="122"/>
      <c r="AU758" s="122"/>
      <c r="AV758" s="122"/>
      <c r="AW758" s="122"/>
      <c r="AX758" s="122"/>
      <c r="AY758" s="122"/>
      <c r="AZ758" s="122"/>
      <c r="BA758" s="122"/>
      <c r="BB758" s="122"/>
      <c r="BC758" s="122"/>
    </row>
    <row r="759" spans="1:55" s="90" customFormat="1" ht="124.35" x14ac:dyDescent="0.3">
      <c r="A759" s="106" t="s">
        <v>1662</v>
      </c>
      <c r="B759" s="107" t="s">
        <v>1860</v>
      </c>
      <c r="C759" s="108" t="s">
        <v>1965</v>
      </c>
      <c r="D759" s="73">
        <v>0</v>
      </c>
      <c r="E759" s="73">
        <v>0.12975552000000001</v>
      </c>
      <c r="F759" s="73">
        <v>0.12975552000000001</v>
      </c>
      <c r="G759" s="73">
        <v>0</v>
      </c>
      <c r="H759" s="73">
        <v>0</v>
      </c>
      <c r="I759" s="73">
        <v>0</v>
      </c>
      <c r="J759" s="122"/>
      <c r="K759" s="122"/>
      <c r="L759" s="122"/>
      <c r="M759" s="122"/>
      <c r="N759" s="122"/>
      <c r="O759" s="122">
        <f t="shared" si="957"/>
        <v>0.12975552000000001</v>
      </c>
      <c r="P759" s="122">
        <f t="shared" si="958"/>
        <v>0.12975552000000001</v>
      </c>
      <c r="Q759" s="122">
        <f t="shared" si="959"/>
        <v>0</v>
      </c>
      <c r="R759" s="122">
        <f t="shared" si="960"/>
        <v>0</v>
      </c>
      <c r="S759" s="122">
        <f t="shared" si="961"/>
        <v>0</v>
      </c>
      <c r="T759" s="122"/>
      <c r="U759" s="122"/>
      <c r="V759" s="122"/>
      <c r="W759" s="122"/>
      <c r="X759" s="122"/>
      <c r="Y759" s="122"/>
      <c r="Z759" s="122"/>
      <c r="AA759" s="122"/>
      <c r="AB759" s="122"/>
      <c r="AC759" s="122"/>
      <c r="AD759" s="122">
        <v>0</v>
      </c>
      <c r="AE759" s="73">
        <f t="shared" si="962"/>
        <v>0.10812960000000001</v>
      </c>
      <c r="AF759" s="73">
        <v>0.10812960000000001</v>
      </c>
      <c r="AG759" s="73"/>
      <c r="AH759" s="73"/>
      <c r="AI759" s="73">
        <v>0</v>
      </c>
      <c r="AJ759" s="122"/>
      <c r="AK759" s="122"/>
      <c r="AL759" s="122"/>
      <c r="AM759" s="122"/>
      <c r="AN759" s="122"/>
      <c r="AO759" s="122">
        <f t="shared" si="963"/>
        <v>0.10812960000000001</v>
      </c>
      <c r="AP759" s="122">
        <f t="shared" si="964"/>
        <v>0.10812960000000001</v>
      </c>
      <c r="AQ759" s="122">
        <f t="shared" si="965"/>
        <v>0</v>
      </c>
      <c r="AR759" s="122">
        <f t="shared" si="966"/>
        <v>0</v>
      </c>
      <c r="AS759" s="122">
        <f t="shared" si="967"/>
        <v>0</v>
      </c>
      <c r="AT759" s="122"/>
      <c r="AU759" s="122"/>
      <c r="AV759" s="122"/>
      <c r="AW759" s="122"/>
      <c r="AX759" s="122"/>
      <c r="AY759" s="122"/>
      <c r="AZ759" s="122"/>
      <c r="BA759" s="122"/>
      <c r="BB759" s="122"/>
      <c r="BC759" s="122"/>
    </row>
    <row r="760" spans="1:55" s="90" customFormat="1" x14ac:dyDescent="0.3">
      <c r="A760" s="103"/>
      <c r="B760" s="110" t="s">
        <v>448</v>
      </c>
      <c r="C760" s="105"/>
      <c r="D760" s="133">
        <f t="shared" ref="D760:BC760" si="968">SUM(D761:D770)</f>
        <v>37.523088000000008</v>
      </c>
      <c r="E760" s="133">
        <f t="shared" si="968"/>
        <v>4.6644752440000001</v>
      </c>
      <c r="F760" s="133">
        <f t="shared" si="968"/>
        <v>1.18041233</v>
      </c>
      <c r="G760" s="133">
        <f t="shared" si="968"/>
        <v>1.6076206900000001</v>
      </c>
      <c r="H760" s="133">
        <f t="shared" si="968"/>
        <v>0.25600000000000001</v>
      </c>
      <c r="I760" s="133">
        <f t="shared" si="968"/>
        <v>1.620442224</v>
      </c>
      <c r="J760" s="133">
        <f t="shared" si="968"/>
        <v>3.5278708860000005</v>
      </c>
      <c r="K760" s="133">
        <f t="shared" si="968"/>
        <v>1.18041233</v>
      </c>
      <c r="L760" s="133">
        <f t="shared" si="968"/>
        <v>1.3287132000000001</v>
      </c>
      <c r="M760" s="133">
        <f t="shared" si="968"/>
        <v>0.25600000000000001</v>
      </c>
      <c r="N760" s="133">
        <f t="shared" si="968"/>
        <v>0.76274535599999993</v>
      </c>
      <c r="O760" s="133">
        <f t="shared" si="968"/>
        <v>1.1366043579999996</v>
      </c>
      <c r="P760" s="133">
        <f t="shared" si="968"/>
        <v>0</v>
      </c>
      <c r="Q760" s="133">
        <f t="shared" si="968"/>
        <v>0.27890748999999998</v>
      </c>
      <c r="R760" s="133">
        <f t="shared" si="968"/>
        <v>0</v>
      </c>
      <c r="S760" s="133">
        <f t="shared" si="968"/>
        <v>0.857696868</v>
      </c>
      <c r="T760" s="133">
        <f t="shared" si="968"/>
        <v>0</v>
      </c>
      <c r="U760" s="133">
        <f t="shared" si="968"/>
        <v>0</v>
      </c>
      <c r="V760" s="133">
        <f t="shared" si="968"/>
        <v>0</v>
      </c>
      <c r="W760" s="133">
        <f t="shared" si="968"/>
        <v>0</v>
      </c>
      <c r="X760" s="133">
        <f t="shared" si="968"/>
        <v>0</v>
      </c>
      <c r="Y760" s="133">
        <f t="shared" si="968"/>
        <v>0</v>
      </c>
      <c r="Z760" s="133">
        <f t="shared" si="968"/>
        <v>0</v>
      </c>
      <c r="AA760" s="133">
        <f t="shared" si="968"/>
        <v>0</v>
      </c>
      <c r="AB760" s="133">
        <f t="shared" si="968"/>
        <v>0</v>
      </c>
      <c r="AC760" s="133">
        <f t="shared" si="968"/>
        <v>0</v>
      </c>
      <c r="AD760" s="133">
        <f t="shared" si="968"/>
        <v>34.396164000000006</v>
      </c>
      <c r="AE760" s="133">
        <f t="shared" si="968"/>
        <v>5.6701488699999993</v>
      </c>
      <c r="AF760" s="133">
        <f t="shared" si="968"/>
        <v>1.5702845599999997</v>
      </c>
      <c r="AG760" s="133">
        <f t="shared" si="968"/>
        <v>2.7494957900000001</v>
      </c>
      <c r="AH760" s="133">
        <f t="shared" si="968"/>
        <v>0</v>
      </c>
      <c r="AI760" s="133">
        <f t="shared" si="968"/>
        <v>1.35036852</v>
      </c>
      <c r="AJ760" s="133">
        <f t="shared" si="968"/>
        <v>1.6192980800000001</v>
      </c>
      <c r="AK760" s="133">
        <f t="shared" si="968"/>
        <v>0.98367694999999999</v>
      </c>
      <c r="AL760" s="133">
        <f t="shared" si="968"/>
        <v>0</v>
      </c>
      <c r="AM760" s="133">
        <f t="shared" si="968"/>
        <v>0</v>
      </c>
      <c r="AN760" s="133">
        <f t="shared" si="968"/>
        <v>0.63562112999999998</v>
      </c>
      <c r="AO760" s="133">
        <f t="shared" si="968"/>
        <v>4.0508507900000001</v>
      </c>
      <c r="AP760" s="133">
        <f t="shared" si="968"/>
        <v>0.58660760999999972</v>
      </c>
      <c r="AQ760" s="133">
        <f t="shared" si="968"/>
        <v>2.7494957900000001</v>
      </c>
      <c r="AR760" s="133">
        <f t="shared" si="968"/>
        <v>0</v>
      </c>
      <c r="AS760" s="133">
        <f t="shared" si="968"/>
        <v>0.71474738999999987</v>
      </c>
      <c r="AT760" s="133">
        <f t="shared" si="968"/>
        <v>0</v>
      </c>
      <c r="AU760" s="133">
        <f t="shared" si="968"/>
        <v>0</v>
      </c>
      <c r="AV760" s="133">
        <f t="shared" si="968"/>
        <v>0</v>
      </c>
      <c r="AW760" s="133">
        <f t="shared" si="968"/>
        <v>0</v>
      </c>
      <c r="AX760" s="133">
        <f t="shared" si="968"/>
        <v>0</v>
      </c>
      <c r="AY760" s="133">
        <f t="shared" si="968"/>
        <v>0</v>
      </c>
      <c r="AZ760" s="133">
        <f t="shared" si="968"/>
        <v>0</v>
      </c>
      <c r="BA760" s="133">
        <f t="shared" si="968"/>
        <v>0</v>
      </c>
      <c r="BB760" s="133">
        <f t="shared" si="968"/>
        <v>0</v>
      </c>
      <c r="BC760" s="133">
        <f t="shared" si="968"/>
        <v>0</v>
      </c>
    </row>
    <row r="761" spans="1:55" s="90" customFormat="1" ht="77.7" x14ac:dyDescent="0.3">
      <c r="A761" s="106" t="s">
        <v>1662</v>
      </c>
      <c r="B761" s="107" t="s">
        <v>1861</v>
      </c>
      <c r="C761" s="108" t="s">
        <v>1581</v>
      </c>
      <c r="D761" s="73">
        <v>1.2E-2</v>
      </c>
      <c r="E761" s="73">
        <v>5.3404799999999997E-4</v>
      </c>
      <c r="F761" s="73">
        <v>0</v>
      </c>
      <c r="G761" s="73">
        <v>0</v>
      </c>
      <c r="H761" s="73">
        <v>0</v>
      </c>
      <c r="I761" s="73">
        <v>5.3404799999999997E-4</v>
      </c>
      <c r="J761" s="122">
        <f>VLOOKUP(C761,'[1]17'!$C$22:$N$926,8,0)</f>
        <v>2.35116E-4</v>
      </c>
      <c r="K761" s="122">
        <f>VLOOKUP(C761,'[1]17'!$C$22:$N$926,9,0)</f>
        <v>0</v>
      </c>
      <c r="L761" s="122">
        <f>VLOOKUP(C761,'[1]17'!$C$22:$N$926,10,0)</f>
        <v>0</v>
      </c>
      <c r="M761" s="122">
        <f>VLOOKUP(C761,'[1]17'!$C$22:$N$926,11,0)</f>
        <v>0</v>
      </c>
      <c r="N761" s="122">
        <f>VLOOKUP(C761,'[1]17'!$C$22:$N$926,12,0)</f>
        <v>2.35116E-4</v>
      </c>
      <c r="O761" s="122">
        <f t="shared" ref="O761:O770" si="969">E761-J761</f>
        <v>2.9893199999999996E-4</v>
      </c>
      <c r="P761" s="122">
        <f t="shared" ref="P761:P770" si="970">F761-K761</f>
        <v>0</v>
      </c>
      <c r="Q761" s="122">
        <f t="shared" ref="Q761:Q770" si="971">G761-L761</f>
        <v>0</v>
      </c>
      <c r="R761" s="122">
        <f t="shared" ref="R761:R770" si="972">H761-M761</f>
        <v>0</v>
      </c>
      <c r="S761" s="122">
        <f t="shared" ref="S761:S770" si="973">I761-N761</f>
        <v>2.9893199999999996E-4</v>
      </c>
      <c r="T761" s="122"/>
      <c r="U761" s="122"/>
      <c r="V761" s="122"/>
      <c r="W761" s="122"/>
      <c r="X761" s="122"/>
      <c r="Y761" s="122"/>
      <c r="Z761" s="122"/>
      <c r="AA761" s="122"/>
      <c r="AB761" s="122"/>
      <c r="AC761" s="122"/>
      <c r="AD761" s="122">
        <v>1.0999999999999999E-2</v>
      </c>
      <c r="AE761" s="73">
        <f t="shared" ref="AE761:AE770" si="974">AF761+AG761+AH761+AI761</f>
        <v>4.4504000000000001E-4</v>
      </c>
      <c r="AF761" s="73"/>
      <c r="AG761" s="73"/>
      <c r="AH761" s="73"/>
      <c r="AI761" s="73">
        <v>4.4504000000000001E-4</v>
      </c>
      <c r="AJ761" s="122">
        <f>VLOOKUP(C761,'[1]17'!$C$22:$AI$926,29,0)</f>
        <v>1.9593E-4</v>
      </c>
      <c r="AK761" s="122">
        <f>VLOOKUP(C761,'[1]17'!$C$22:$AI$926,30,0)</f>
        <v>0</v>
      </c>
      <c r="AL761" s="122">
        <f>VLOOKUP(C761,'[1]17'!$C$22:$AI$926,31,0)</f>
        <v>0</v>
      </c>
      <c r="AM761" s="122">
        <f>VLOOKUP(C761,'[1]17'!$C$22:$AI$926,32,0)</f>
        <v>0</v>
      </c>
      <c r="AN761" s="122">
        <f>VLOOKUP(C761,'[1]17'!$C$22:$AI$926,33,0)</f>
        <v>1.9593E-4</v>
      </c>
      <c r="AO761" s="122">
        <f t="shared" ref="AO761:AO770" si="975">AE761-AJ761</f>
        <v>2.4910999999999998E-4</v>
      </c>
      <c r="AP761" s="122">
        <f t="shared" ref="AP761:AP770" si="976">AF761-AK761</f>
        <v>0</v>
      </c>
      <c r="AQ761" s="122">
        <f t="shared" ref="AQ761:AQ770" si="977">AG761-AL761</f>
        <v>0</v>
      </c>
      <c r="AR761" s="122">
        <f t="shared" ref="AR761:AR770" si="978">AH761-AM761</f>
        <v>0</v>
      </c>
      <c r="AS761" s="122">
        <f t="shared" ref="AS761:AS770" si="979">AI761-AN761</f>
        <v>2.4910999999999998E-4</v>
      </c>
      <c r="AT761" s="122"/>
      <c r="AU761" s="122"/>
      <c r="AV761" s="122"/>
      <c r="AW761" s="122"/>
      <c r="AX761" s="122"/>
      <c r="AY761" s="122"/>
      <c r="AZ761" s="122"/>
      <c r="BA761" s="122"/>
      <c r="BB761" s="122"/>
      <c r="BC761" s="122"/>
    </row>
    <row r="762" spans="1:55" s="90" customFormat="1" ht="62.2" x14ac:dyDescent="0.3">
      <c r="A762" s="106" t="s">
        <v>1662</v>
      </c>
      <c r="B762" s="107" t="s">
        <v>1862</v>
      </c>
      <c r="C762" s="108" t="s">
        <v>1582</v>
      </c>
      <c r="D762" s="73">
        <v>0.5300999999999999</v>
      </c>
      <c r="E762" s="73">
        <v>0.69163220199999997</v>
      </c>
      <c r="F762" s="73">
        <v>0</v>
      </c>
      <c r="G762" s="73">
        <v>0.62875945</v>
      </c>
      <c r="H762" s="73">
        <v>0</v>
      </c>
      <c r="I762" s="73">
        <v>6.2872752000000004E-2</v>
      </c>
      <c r="J762" s="122">
        <f>VLOOKUP(C762,'[1]17'!$C$22:$N$926,8,0)</f>
        <v>0.69163220199999986</v>
      </c>
      <c r="K762" s="122">
        <f>VLOOKUP(C762,'[1]17'!$C$22:$N$926,9,0)</f>
        <v>0</v>
      </c>
      <c r="L762" s="122">
        <f>VLOOKUP(C762,'[1]17'!$C$22:$N$926,10,0)</f>
        <v>0.62875945</v>
      </c>
      <c r="M762" s="122">
        <f>VLOOKUP(C762,'[1]17'!$C$22:$N$926,11,0)</f>
        <v>0</v>
      </c>
      <c r="N762" s="122">
        <f>VLOOKUP(C762,'[1]17'!$C$22:$N$926,12,0)</f>
        <v>6.2872752000000004E-2</v>
      </c>
      <c r="O762" s="122">
        <f t="shared" si="969"/>
        <v>0</v>
      </c>
      <c r="P762" s="122">
        <f t="shared" si="970"/>
        <v>0</v>
      </c>
      <c r="Q762" s="122">
        <f t="shared" si="971"/>
        <v>0</v>
      </c>
      <c r="R762" s="122">
        <f t="shared" si="972"/>
        <v>0</v>
      </c>
      <c r="S762" s="122">
        <f t="shared" si="973"/>
        <v>0</v>
      </c>
      <c r="T762" s="122"/>
      <c r="U762" s="122"/>
      <c r="V762" s="122"/>
      <c r="W762" s="122"/>
      <c r="X762" s="122"/>
      <c r="Y762" s="122"/>
      <c r="Z762" s="122"/>
      <c r="AA762" s="122"/>
      <c r="AB762" s="122"/>
      <c r="AC762" s="122"/>
      <c r="AD762" s="122">
        <v>0.485925</v>
      </c>
      <c r="AE762" s="73">
        <f t="shared" si="974"/>
        <v>5.2393960000000003E-2</v>
      </c>
      <c r="AF762" s="73"/>
      <c r="AG762" s="73"/>
      <c r="AH762" s="73"/>
      <c r="AI762" s="73">
        <v>5.2393960000000003E-2</v>
      </c>
      <c r="AJ762" s="122">
        <f>VLOOKUP(C762,'[1]17'!$C$22:$AI$926,29,0)</f>
        <v>5.2393959999999962E-2</v>
      </c>
      <c r="AK762" s="122">
        <f>VLOOKUP(C762,'[1]17'!$C$22:$AI$926,30,0)</f>
        <v>0</v>
      </c>
      <c r="AL762" s="122">
        <f>VLOOKUP(C762,'[1]17'!$C$22:$AI$926,31,0)</f>
        <v>0</v>
      </c>
      <c r="AM762" s="122">
        <f>VLOOKUP(C762,'[1]17'!$C$22:$AI$926,32,0)</f>
        <v>0</v>
      </c>
      <c r="AN762" s="122">
        <f>VLOOKUP(C762,'[1]17'!$C$22:$AI$926,33,0)</f>
        <v>5.2393960000000003E-2</v>
      </c>
      <c r="AO762" s="122">
        <f t="shared" si="975"/>
        <v>0</v>
      </c>
      <c r="AP762" s="122">
        <f t="shared" si="976"/>
        <v>0</v>
      </c>
      <c r="AQ762" s="122">
        <f t="shared" si="977"/>
        <v>0</v>
      </c>
      <c r="AR762" s="122">
        <f t="shared" si="978"/>
        <v>0</v>
      </c>
      <c r="AS762" s="122">
        <f t="shared" si="979"/>
        <v>0</v>
      </c>
      <c r="AT762" s="122"/>
      <c r="AU762" s="122"/>
      <c r="AV762" s="122"/>
      <c r="AW762" s="122"/>
      <c r="AX762" s="122"/>
      <c r="AY762" s="122"/>
      <c r="AZ762" s="122"/>
      <c r="BA762" s="122"/>
      <c r="BB762" s="122"/>
      <c r="BC762" s="122"/>
    </row>
    <row r="763" spans="1:55" s="90" customFormat="1" ht="77.7" x14ac:dyDescent="0.3">
      <c r="A763" s="106" t="s">
        <v>1662</v>
      </c>
      <c r="B763" s="107" t="s">
        <v>245</v>
      </c>
      <c r="C763" s="108" t="s">
        <v>143</v>
      </c>
      <c r="D763" s="73">
        <v>8.466564</v>
      </c>
      <c r="E763" s="73">
        <v>0.37680487199999996</v>
      </c>
      <c r="F763" s="73">
        <v>0</v>
      </c>
      <c r="G763" s="73">
        <v>0</v>
      </c>
      <c r="H763" s="73">
        <v>0</v>
      </c>
      <c r="I763" s="73">
        <v>0.37680487199999996</v>
      </c>
      <c r="J763" s="122">
        <f>VLOOKUP(C763,'[1]17'!$C$22:$N$926,8,0)</f>
        <v>0.16587753599999999</v>
      </c>
      <c r="K763" s="122">
        <f>VLOOKUP(C763,'[1]17'!$C$22:$N$926,9,0)</f>
        <v>0</v>
      </c>
      <c r="L763" s="122">
        <f>VLOOKUP(C763,'[1]17'!$C$22:$N$926,10,0)</f>
        <v>0</v>
      </c>
      <c r="M763" s="122">
        <f>VLOOKUP(C763,'[1]17'!$C$22:$N$926,11,0)</f>
        <v>0</v>
      </c>
      <c r="N763" s="122">
        <f>VLOOKUP(C763,'[1]17'!$C$22:$N$926,12,0)</f>
        <v>0.16587753600000002</v>
      </c>
      <c r="O763" s="122">
        <f t="shared" si="969"/>
        <v>0.21092733599999997</v>
      </c>
      <c r="P763" s="122">
        <f t="shared" si="970"/>
        <v>0</v>
      </c>
      <c r="Q763" s="122">
        <f t="shared" si="971"/>
        <v>0</v>
      </c>
      <c r="R763" s="122">
        <f t="shared" si="972"/>
        <v>0</v>
      </c>
      <c r="S763" s="122">
        <f t="shared" si="973"/>
        <v>0.21092733599999994</v>
      </c>
      <c r="T763" s="122"/>
      <c r="U763" s="122"/>
      <c r="V763" s="122"/>
      <c r="W763" s="122"/>
      <c r="X763" s="122"/>
      <c r="Y763" s="122"/>
      <c r="Z763" s="122"/>
      <c r="AA763" s="122"/>
      <c r="AB763" s="122"/>
      <c r="AC763" s="122"/>
      <c r="AD763" s="122">
        <v>7.7610170000000007</v>
      </c>
      <c r="AE763" s="73">
        <f t="shared" si="974"/>
        <v>0.31400405999999997</v>
      </c>
      <c r="AF763" s="73"/>
      <c r="AG763" s="73"/>
      <c r="AH763" s="73"/>
      <c r="AI763" s="73">
        <v>0.31400405999999997</v>
      </c>
      <c r="AJ763" s="122">
        <f>VLOOKUP(C763,'[1]17'!$C$22:$AI$926,29,0)</f>
        <v>0.13823128000000001</v>
      </c>
      <c r="AK763" s="122">
        <f>VLOOKUP(C763,'[1]17'!$C$22:$AI$926,30,0)</f>
        <v>0</v>
      </c>
      <c r="AL763" s="122">
        <f>VLOOKUP(C763,'[1]17'!$C$22:$AI$926,31,0)</f>
        <v>0</v>
      </c>
      <c r="AM763" s="122">
        <f>VLOOKUP(C763,'[1]17'!$C$22:$AI$926,32,0)</f>
        <v>0</v>
      </c>
      <c r="AN763" s="122">
        <f>VLOOKUP(C763,'[1]17'!$C$22:$AI$926,33,0)</f>
        <v>0.13823128000000001</v>
      </c>
      <c r="AO763" s="122">
        <f t="shared" si="975"/>
        <v>0.17577277999999996</v>
      </c>
      <c r="AP763" s="122">
        <f t="shared" si="976"/>
        <v>0</v>
      </c>
      <c r="AQ763" s="122">
        <f t="shared" si="977"/>
        <v>0</v>
      </c>
      <c r="AR763" s="122">
        <f t="shared" si="978"/>
        <v>0</v>
      </c>
      <c r="AS763" s="122">
        <f t="shared" si="979"/>
        <v>0.17577277999999996</v>
      </c>
      <c r="AT763" s="122"/>
      <c r="AU763" s="122"/>
      <c r="AV763" s="122"/>
      <c r="AW763" s="122"/>
      <c r="AX763" s="122"/>
      <c r="AY763" s="122"/>
      <c r="AZ763" s="122"/>
      <c r="BA763" s="122"/>
      <c r="BB763" s="122"/>
      <c r="BC763" s="122"/>
    </row>
    <row r="764" spans="1:55" s="90" customFormat="1" ht="77.7" x14ac:dyDescent="0.3">
      <c r="A764" s="106" t="s">
        <v>1662</v>
      </c>
      <c r="B764" s="107" t="s">
        <v>1863</v>
      </c>
      <c r="C764" s="108" t="s">
        <v>1583</v>
      </c>
      <c r="D764" s="73">
        <v>10.02312</v>
      </c>
      <c r="E764" s="73">
        <v>0.44607951600000001</v>
      </c>
      <c r="F764" s="73">
        <v>0</v>
      </c>
      <c r="G764" s="73">
        <v>0</v>
      </c>
      <c r="H764" s="73">
        <v>0</v>
      </c>
      <c r="I764" s="73">
        <v>0.44607951600000001</v>
      </c>
      <c r="J764" s="122">
        <f>VLOOKUP(C764,'[1]17'!$C$22:$N$926,8,0)</f>
        <v>0.19637372399999997</v>
      </c>
      <c r="K764" s="122">
        <f>VLOOKUP(C764,'[1]17'!$C$22:$N$926,9,0)</f>
        <v>0</v>
      </c>
      <c r="L764" s="122">
        <f>VLOOKUP(C764,'[1]17'!$C$22:$N$926,10,0)</f>
        <v>0</v>
      </c>
      <c r="M764" s="122">
        <f>VLOOKUP(C764,'[1]17'!$C$22:$N$926,11,0)</f>
        <v>0</v>
      </c>
      <c r="N764" s="122">
        <f>VLOOKUP(C764,'[1]17'!$C$22:$N$926,12,0)</f>
        <v>0.196373724</v>
      </c>
      <c r="O764" s="122">
        <f t="shared" si="969"/>
        <v>0.24970579200000004</v>
      </c>
      <c r="P764" s="122">
        <f t="shared" si="970"/>
        <v>0</v>
      </c>
      <c r="Q764" s="122">
        <f t="shared" si="971"/>
        <v>0</v>
      </c>
      <c r="R764" s="122">
        <f t="shared" si="972"/>
        <v>0</v>
      </c>
      <c r="S764" s="122">
        <f t="shared" si="973"/>
        <v>0.24970579200000001</v>
      </c>
      <c r="T764" s="73"/>
      <c r="U764" s="73"/>
      <c r="V764" s="73"/>
      <c r="W764" s="73"/>
      <c r="X764" s="73"/>
      <c r="Y764" s="73"/>
      <c r="Z764" s="73"/>
      <c r="AA764" s="73"/>
      <c r="AB764" s="73"/>
      <c r="AC764" s="73"/>
      <c r="AD764" s="73">
        <v>9.1878600000000006</v>
      </c>
      <c r="AE764" s="73">
        <f t="shared" si="974"/>
        <v>0.37173293000000002</v>
      </c>
      <c r="AF764" s="73"/>
      <c r="AG764" s="73"/>
      <c r="AH764" s="73"/>
      <c r="AI764" s="73">
        <v>0.37173293000000002</v>
      </c>
      <c r="AJ764" s="122">
        <f>VLOOKUP(C764,'[1]17'!$C$22:$AI$926,29,0)</f>
        <v>0.16364476999999999</v>
      </c>
      <c r="AK764" s="122">
        <f>VLOOKUP(C764,'[1]17'!$C$22:$AI$926,30,0)</f>
        <v>0</v>
      </c>
      <c r="AL764" s="122">
        <f>VLOOKUP(C764,'[1]17'!$C$22:$AI$926,31,0)</f>
        <v>0</v>
      </c>
      <c r="AM764" s="122">
        <f>VLOOKUP(C764,'[1]17'!$C$22:$AI$926,32,0)</f>
        <v>0</v>
      </c>
      <c r="AN764" s="122">
        <f>VLOOKUP(C764,'[1]17'!$C$22:$AI$926,33,0)</f>
        <v>0.16364476999999999</v>
      </c>
      <c r="AO764" s="122">
        <f t="shared" si="975"/>
        <v>0.20808816000000002</v>
      </c>
      <c r="AP764" s="122">
        <f t="shared" si="976"/>
        <v>0</v>
      </c>
      <c r="AQ764" s="122">
        <f t="shared" si="977"/>
        <v>0</v>
      </c>
      <c r="AR764" s="122">
        <f t="shared" si="978"/>
        <v>0</v>
      </c>
      <c r="AS764" s="122">
        <f t="shared" si="979"/>
        <v>0.20808816000000002</v>
      </c>
      <c r="AT764" s="73"/>
      <c r="AU764" s="73"/>
      <c r="AV764" s="73"/>
      <c r="AW764" s="73"/>
      <c r="AX764" s="73"/>
      <c r="AY764" s="73"/>
      <c r="AZ764" s="73"/>
      <c r="BA764" s="73"/>
      <c r="BB764" s="73"/>
      <c r="BC764" s="73"/>
    </row>
    <row r="765" spans="1:55" s="90" customFormat="1" ht="46.65" x14ac:dyDescent="0.3">
      <c r="A765" s="106" t="s">
        <v>1662</v>
      </c>
      <c r="B765" s="107" t="s">
        <v>1864</v>
      </c>
      <c r="C765" s="108" t="s">
        <v>1584</v>
      </c>
      <c r="D765" s="73">
        <v>2.280888</v>
      </c>
      <c r="E765" s="73">
        <v>0.71974434200000004</v>
      </c>
      <c r="F765" s="73">
        <v>0</v>
      </c>
      <c r="G765" s="73">
        <v>0.69995375000000004</v>
      </c>
      <c r="H765" s="73">
        <v>0</v>
      </c>
      <c r="I765" s="73">
        <v>1.9790591999999999E-2</v>
      </c>
      <c r="J765" s="122">
        <f>VLOOKUP(C765,'[1]17'!$C$22:$N$926,8,0)</f>
        <v>0.71974434200000004</v>
      </c>
      <c r="K765" s="122">
        <f>VLOOKUP(C765,'[1]17'!$C$22:$N$926,9,0)</f>
        <v>0</v>
      </c>
      <c r="L765" s="122">
        <f>VLOOKUP(C765,'[1]17'!$C$22:$N$926,10,0)</f>
        <v>0.69995375000000004</v>
      </c>
      <c r="M765" s="122">
        <f>VLOOKUP(C765,'[1]17'!$C$22:$N$926,11,0)</f>
        <v>0</v>
      </c>
      <c r="N765" s="122">
        <f>VLOOKUP(C765,'[1]17'!$C$22:$N$926,12,0)</f>
        <v>1.9790591999999999E-2</v>
      </c>
      <c r="O765" s="122">
        <f t="shared" si="969"/>
        <v>0</v>
      </c>
      <c r="P765" s="122">
        <f t="shared" si="970"/>
        <v>0</v>
      </c>
      <c r="Q765" s="122">
        <f t="shared" si="971"/>
        <v>0</v>
      </c>
      <c r="R765" s="122">
        <f t="shared" si="972"/>
        <v>0</v>
      </c>
      <c r="S765" s="122">
        <f t="shared" si="973"/>
        <v>0</v>
      </c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>
        <v>2.0908140000000004</v>
      </c>
      <c r="AE765" s="73">
        <f t="shared" si="974"/>
        <v>1.6492159999999999E-2</v>
      </c>
      <c r="AF765" s="73"/>
      <c r="AG765" s="73"/>
      <c r="AH765" s="73"/>
      <c r="AI765" s="73">
        <v>1.6492159999999999E-2</v>
      </c>
      <c r="AJ765" s="122">
        <f>VLOOKUP(C765,'[1]17'!$C$22:$AI$926,29,0)</f>
        <v>1.6492160000000148E-2</v>
      </c>
      <c r="AK765" s="122">
        <f>VLOOKUP(C765,'[1]17'!$C$22:$AI$926,30,0)</f>
        <v>0</v>
      </c>
      <c r="AL765" s="122">
        <f>VLOOKUP(C765,'[1]17'!$C$22:$AI$926,31,0)</f>
        <v>0</v>
      </c>
      <c r="AM765" s="122">
        <f>VLOOKUP(C765,'[1]17'!$C$22:$AI$926,32,0)</f>
        <v>0</v>
      </c>
      <c r="AN765" s="122">
        <f>VLOOKUP(C765,'[1]17'!$C$22:$AI$926,33,0)</f>
        <v>1.6492159999999999E-2</v>
      </c>
      <c r="AO765" s="122">
        <f t="shared" si="975"/>
        <v>-1.4918621893400541E-16</v>
      </c>
      <c r="AP765" s="122">
        <f t="shared" si="976"/>
        <v>0</v>
      </c>
      <c r="AQ765" s="122">
        <f t="shared" si="977"/>
        <v>0</v>
      </c>
      <c r="AR765" s="122">
        <f t="shared" si="978"/>
        <v>0</v>
      </c>
      <c r="AS765" s="122">
        <f t="shared" si="979"/>
        <v>0</v>
      </c>
      <c r="AT765" s="73"/>
      <c r="AU765" s="73"/>
      <c r="AV765" s="73"/>
      <c r="AW765" s="73"/>
      <c r="AX765" s="73"/>
      <c r="AY765" s="73"/>
      <c r="AZ765" s="73"/>
      <c r="BA765" s="73"/>
      <c r="BB765" s="73"/>
      <c r="BC765" s="73"/>
    </row>
    <row r="766" spans="1:55" s="90" customFormat="1" ht="77.7" x14ac:dyDescent="0.3">
      <c r="A766" s="106" t="s">
        <v>1662</v>
      </c>
      <c r="B766" s="107" t="s">
        <v>1073</v>
      </c>
      <c r="C766" s="108" t="s">
        <v>1585</v>
      </c>
      <c r="D766" s="73">
        <v>7.9308096000000008</v>
      </c>
      <c r="E766" s="73">
        <v>0.74721463200000005</v>
      </c>
      <c r="F766" s="73">
        <v>0.39425352000000002</v>
      </c>
      <c r="G766" s="73">
        <v>0</v>
      </c>
      <c r="H766" s="73">
        <v>0</v>
      </c>
      <c r="I766" s="73">
        <v>0.35296111200000002</v>
      </c>
      <c r="J766" s="122">
        <f>VLOOKUP(C766,'[1]17'!$C$22:$N$926,8,0)</f>
        <v>0.54963452400000012</v>
      </c>
      <c r="K766" s="122">
        <f>VLOOKUP(C766,'[1]17'!$C$22:$N$926,9,0)</f>
        <v>0.39425352000000002</v>
      </c>
      <c r="L766" s="122">
        <f>VLOOKUP(C766,'[1]17'!$C$22:$N$926,10,0)</f>
        <v>0</v>
      </c>
      <c r="M766" s="122">
        <f>VLOOKUP(C766,'[1]17'!$C$22:$N$926,11,0)</f>
        <v>0</v>
      </c>
      <c r="N766" s="122">
        <f>VLOOKUP(C766,'[1]17'!$C$22:$N$926,12,0)</f>
        <v>0.15538100400000002</v>
      </c>
      <c r="O766" s="122">
        <f t="shared" si="969"/>
        <v>0.19758010799999992</v>
      </c>
      <c r="P766" s="122">
        <f t="shared" si="970"/>
        <v>0</v>
      </c>
      <c r="Q766" s="122">
        <f t="shared" si="971"/>
        <v>0</v>
      </c>
      <c r="R766" s="122">
        <f t="shared" si="972"/>
        <v>0</v>
      </c>
      <c r="S766" s="122">
        <f t="shared" si="973"/>
        <v>0.197580108</v>
      </c>
      <c r="T766" s="122"/>
      <c r="U766" s="122"/>
      <c r="V766" s="122"/>
      <c r="W766" s="122"/>
      <c r="X766" s="122"/>
      <c r="Y766" s="122"/>
      <c r="Z766" s="122"/>
      <c r="AA766" s="122"/>
      <c r="AB766" s="122"/>
      <c r="AC766" s="122"/>
      <c r="AD766" s="122">
        <v>7.2699088000000014</v>
      </c>
      <c r="AE766" s="73">
        <f t="shared" si="974"/>
        <v>0.97686355999999996</v>
      </c>
      <c r="AF766" s="73">
        <v>0.68272929999999987</v>
      </c>
      <c r="AG766" s="73"/>
      <c r="AH766" s="73"/>
      <c r="AI766" s="73">
        <v>0.29413426000000004</v>
      </c>
      <c r="AJ766" s="122">
        <f>VLOOKUP(C766,'[1]17'!$C$22:$AI$926,29,0)</f>
        <v>0.45802877000000003</v>
      </c>
      <c r="AK766" s="122">
        <f>VLOOKUP(C766,'[1]17'!$C$22:$AI$926,30,0)</f>
        <v>0.32854460000000002</v>
      </c>
      <c r="AL766" s="122">
        <f>VLOOKUP(C766,'[1]17'!$C$22:$AI$926,31,0)</f>
        <v>0</v>
      </c>
      <c r="AM766" s="122">
        <f>VLOOKUP(C766,'[1]17'!$C$22:$AI$926,32,0)</f>
        <v>0</v>
      </c>
      <c r="AN766" s="122">
        <f>VLOOKUP(C766,'[1]17'!$C$22:$AI$926,33,0)</f>
        <v>0.12948417000000001</v>
      </c>
      <c r="AO766" s="122">
        <f t="shared" si="975"/>
        <v>0.51883478999999988</v>
      </c>
      <c r="AP766" s="122">
        <f t="shared" si="976"/>
        <v>0.35418469999999985</v>
      </c>
      <c r="AQ766" s="122">
        <f t="shared" si="977"/>
        <v>0</v>
      </c>
      <c r="AR766" s="122">
        <f t="shared" si="978"/>
        <v>0</v>
      </c>
      <c r="AS766" s="122">
        <f t="shared" si="979"/>
        <v>0.16465009000000003</v>
      </c>
      <c r="AT766" s="122"/>
      <c r="AU766" s="122"/>
      <c r="AV766" s="122"/>
      <c r="AW766" s="122"/>
      <c r="AX766" s="122"/>
      <c r="AY766" s="122"/>
      <c r="AZ766" s="122"/>
      <c r="BA766" s="122"/>
      <c r="BB766" s="122"/>
      <c r="BC766" s="122"/>
    </row>
    <row r="767" spans="1:55" s="90" customFormat="1" ht="77.7" x14ac:dyDescent="0.3">
      <c r="A767" s="106" t="s">
        <v>1662</v>
      </c>
      <c r="B767" s="107" t="s">
        <v>1074</v>
      </c>
      <c r="C767" s="108" t="s">
        <v>1586</v>
      </c>
      <c r="D767" s="73">
        <v>3.2093472000000003</v>
      </c>
      <c r="E767" s="73">
        <v>0.49083794799999997</v>
      </c>
      <c r="F767" s="73">
        <v>7.6183229999999991E-2</v>
      </c>
      <c r="G767" s="73">
        <v>0.27890748999999998</v>
      </c>
      <c r="H767" s="73">
        <v>0</v>
      </c>
      <c r="I767" s="73">
        <v>0.135747228</v>
      </c>
      <c r="J767" s="122">
        <f>VLOOKUP(C767,'[1]17'!$C$22:$N$926,8,0)</f>
        <v>0.13906099799999999</v>
      </c>
      <c r="K767" s="122">
        <f>VLOOKUP(C767,'[1]17'!$C$22:$N$926,9,0)</f>
        <v>7.6183229999999991E-2</v>
      </c>
      <c r="L767" s="122">
        <f>VLOOKUP(C767,'[1]17'!$C$22:$N$926,10,0)</f>
        <v>0</v>
      </c>
      <c r="M767" s="122">
        <f>VLOOKUP(C767,'[1]17'!$C$22:$N$926,11,0)</f>
        <v>0</v>
      </c>
      <c r="N767" s="122">
        <f>VLOOKUP(C767,'[1]17'!$C$22:$N$926,12,0)</f>
        <v>6.2877767999999987E-2</v>
      </c>
      <c r="O767" s="122">
        <f t="shared" si="969"/>
        <v>0.35177694999999998</v>
      </c>
      <c r="P767" s="122">
        <f t="shared" si="970"/>
        <v>0</v>
      </c>
      <c r="Q767" s="122">
        <f t="shared" si="971"/>
        <v>0.27890748999999998</v>
      </c>
      <c r="R767" s="122">
        <f t="shared" si="972"/>
        <v>0</v>
      </c>
      <c r="S767" s="122">
        <f t="shared" si="973"/>
        <v>7.2869460000000011E-2</v>
      </c>
      <c r="T767" s="122"/>
      <c r="U767" s="122"/>
      <c r="V767" s="122"/>
      <c r="W767" s="122"/>
      <c r="X767" s="122"/>
      <c r="Y767" s="122"/>
      <c r="Z767" s="122"/>
      <c r="AA767" s="122"/>
      <c r="AB767" s="122"/>
      <c r="AC767" s="122"/>
      <c r="AD767" s="122">
        <v>2.9419016000000004</v>
      </c>
      <c r="AE767" s="73">
        <f t="shared" si="974"/>
        <v>3.15852741</v>
      </c>
      <c r="AF767" s="73">
        <v>0.29590892999999996</v>
      </c>
      <c r="AG767" s="73">
        <v>2.7494957900000001</v>
      </c>
      <c r="AH767" s="73"/>
      <c r="AI767" s="73">
        <v>0.11312269</v>
      </c>
      <c r="AJ767" s="122">
        <f>VLOOKUP(C767,'[1]17'!$C$22:$AI$926,29,0)</f>
        <v>0.11588416000000001</v>
      </c>
      <c r="AK767" s="122">
        <f>VLOOKUP(C767,'[1]17'!$C$22:$AI$926,30,0)</f>
        <v>6.3486020000000018E-2</v>
      </c>
      <c r="AL767" s="122">
        <f>VLOOKUP(C767,'[1]17'!$C$22:$AI$926,31,0)</f>
        <v>0</v>
      </c>
      <c r="AM767" s="122">
        <f>VLOOKUP(C767,'[1]17'!$C$22:$AI$926,32,0)</f>
        <v>0</v>
      </c>
      <c r="AN767" s="122">
        <f>VLOOKUP(C767,'[1]17'!$C$22:$AI$926,33,0)</f>
        <v>5.2398139999999996E-2</v>
      </c>
      <c r="AO767" s="122">
        <f t="shared" si="975"/>
        <v>3.0426432500000002</v>
      </c>
      <c r="AP767" s="122">
        <f t="shared" si="976"/>
        <v>0.23242290999999993</v>
      </c>
      <c r="AQ767" s="122">
        <f t="shared" si="977"/>
        <v>2.7494957900000001</v>
      </c>
      <c r="AR767" s="122">
        <f t="shared" si="978"/>
        <v>0</v>
      </c>
      <c r="AS767" s="122">
        <f t="shared" si="979"/>
        <v>6.0724550000000002E-2</v>
      </c>
      <c r="AT767" s="122"/>
      <c r="AU767" s="122"/>
      <c r="AV767" s="122"/>
      <c r="AW767" s="122"/>
      <c r="AX767" s="122"/>
      <c r="AY767" s="122"/>
      <c r="AZ767" s="122"/>
      <c r="BA767" s="122"/>
      <c r="BB767" s="122"/>
      <c r="BC767" s="122"/>
    </row>
    <row r="768" spans="1:55" s="90" customFormat="1" ht="62.2" x14ac:dyDescent="0.3">
      <c r="A768" s="106" t="s">
        <v>1660</v>
      </c>
      <c r="B768" s="107" t="s">
        <v>1865</v>
      </c>
      <c r="C768" s="108" t="s">
        <v>1587</v>
      </c>
      <c r="D768" s="73">
        <v>5.0702592000000006</v>
      </c>
      <c r="E768" s="73">
        <v>0.22565210399999996</v>
      </c>
      <c r="F768" s="73">
        <v>0</v>
      </c>
      <c r="G768" s="73">
        <v>0</v>
      </c>
      <c r="H768" s="73">
        <v>0</v>
      </c>
      <c r="I768" s="73">
        <v>0.22565210399999996</v>
      </c>
      <c r="J768" s="122">
        <f>VLOOKUP(C768,'[1]17'!$C$22:$N$926,8,0)</f>
        <v>9.9336864000000011E-2</v>
      </c>
      <c r="K768" s="122">
        <f>VLOOKUP(C768,'[1]17'!$C$22:$N$926,9,0)</f>
        <v>0</v>
      </c>
      <c r="L768" s="122">
        <f>VLOOKUP(C768,'[1]17'!$C$22:$N$926,10,0)</f>
        <v>0</v>
      </c>
      <c r="M768" s="122">
        <f>VLOOKUP(C768,'[1]17'!$C$22:$N$926,11,0)</f>
        <v>0</v>
      </c>
      <c r="N768" s="122">
        <f>VLOOKUP(C768,'[1]17'!$C$22:$N$926,12,0)</f>
        <v>9.9336863999999997E-2</v>
      </c>
      <c r="O768" s="122">
        <f t="shared" si="969"/>
        <v>0.12631523999999994</v>
      </c>
      <c r="P768" s="122">
        <f t="shared" si="970"/>
        <v>0</v>
      </c>
      <c r="Q768" s="122">
        <f t="shared" si="971"/>
        <v>0</v>
      </c>
      <c r="R768" s="122">
        <f t="shared" si="972"/>
        <v>0</v>
      </c>
      <c r="S768" s="122">
        <f t="shared" si="973"/>
        <v>0.12631523999999997</v>
      </c>
      <c r="T768" s="122"/>
      <c r="U768" s="122"/>
      <c r="V768" s="122"/>
      <c r="W768" s="122"/>
      <c r="X768" s="122"/>
      <c r="Y768" s="122"/>
      <c r="Z768" s="122"/>
      <c r="AA768" s="122"/>
      <c r="AB768" s="122"/>
      <c r="AC768" s="122"/>
      <c r="AD768" s="122">
        <v>4.647737600000001</v>
      </c>
      <c r="AE768" s="73">
        <f t="shared" si="974"/>
        <v>0.18804341999999999</v>
      </c>
      <c r="AF768" s="73"/>
      <c r="AG768" s="73"/>
      <c r="AH768" s="73"/>
      <c r="AI768" s="73">
        <v>0.18804341999999999</v>
      </c>
      <c r="AJ768" s="122">
        <f>VLOOKUP(C768,'[1]17'!$C$22:$AI$926,29,0)</f>
        <v>8.2780720000000002E-2</v>
      </c>
      <c r="AK768" s="122">
        <f>VLOOKUP(C768,'[1]17'!$C$22:$AI$926,30,0)</f>
        <v>0</v>
      </c>
      <c r="AL768" s="122">
        <f>VLOOKUP(C768,'[1]17'!$C$22:$AI$926,31,0)</f>
        <v>0</v>
      </c>
      <c r="AM768" s="122">
        <f>VLOOKUP(C768,'[1]17'!$C$22:$AI$926,32,0)</f>
        <v>0</v>
      </c>
      <c r="AN768" s="122">
        <f>VLOOKUP(C768,'[1]17'!$C$22:$AI$926,33,0)</f>
        <v>8.2780720000000002E-2</v>
      </c>
      <c r="AO768" s="122">
        <f t="shared" si="975"/>
        <v>0.10526269999999999</v>
      </c>
      <c r="AP768" s="122">
        <f t="shared" si="976"/>
        <v>0</v>
      </c>
      <c r="AQ768" s="122">
        <f t="shared" si="977"/>
        <v>0</v>
      </c>
      <c r="AR768" s="122">
        <f t="shared" si="978"/>
        <v>0</v>
      </c>
      <c r="AS768" s="122">
        <f t="shared" si="979"/>
        <v>0.10526269999999999</v>
      </c>
      <c r="AT768" s="122"/>
      <c r="AU768" s="122"/>
      <c r="AV768" s="122"/>
      <c r="AW768" s="122"/>
      <c r="AX768" s="122"/>
      <c r="AY768" s="122"/>
      <c r="AZ768" s="122"/>
      <c r="BA768" s="122"/>
      <c r="BB768" s="122"/>
      <c r="BC768" s="122"/>
    </row>
    <row r="769" spans="1:55" s="90" customFormat="1" ht="93.25" x14ac:dyDescent="0.3">
      <c r="A769" s="106" t="s">
        <v>1662</v>
      </c>
      <c r="B769" s="107" t="s">
        <v>1075</v>
      </c>
      <c r="C769" s="108" t="s">
        <v>1658</v>
      </c>
      <c r="D769" s="73">
        <v>0</v>
      </c>
      <c r="E769" s="73">
        <v>0.25600000000000001</v>
      </c>
      <c r="F769" s="73">
        <v>0</v>
      </c>
      <c r="G769" s="73">
        <v>0</v>
      </c>
      <c r="H769" s="73">
        <v>0.25600000000000001</v>
      </c>
      <c r="I769" s="73">
        <v>0</v>
      </c>
      <c r="J769" s="122">
        <f>VLOOKUP(C769,'[1]17'!$C$22:$N$926,8,0)</f>
        <v>0.25600000000000001</v>
      </c>
      <c r="K769" s="122">
        <f>VLOOKUP(C769,'[1]17'!$C$22:$N$926,9,0)</f>
        <v>0</v>
      </c>
      <c r="L769" s="122">
        <f>VLOOKUP(C769,'[1]17'!$C$22:$N$926,10,0)</f>
        <v>0</v>
      </c>
      <c r="M769" s="122">
        <f>VLOOKUP(C769,'[1]17'!$C$22:$N$926,11,0)</f>
        <v>0.25600000000000001</v>
      </c>
      <c r="N769" s="122">
        <f>VLOOKUP(C769,'[1]17'!$C$22:$N$926,12,0)</f>
        <v>0</v>
      </c>
      <c r="O769" s="122">
        <f t="shared" si="969"/>
        <v>0</v>
      </c>
      <c r="P769" s="122">
        <f t="shared" si="970"/>
        <v>0</v>
      </c>
      <c r="Q769" s="122">
        <f t="shared" si="971"/>
        <v>0</v>
      </c>
      <c r="R769" s="122">
        <f t="shared" si="972"/>
        <v>0</v>
      </c>
      <c r="S769" s="122">
        <f t="shared" si="973"/>
        <v>0</v>
      </c>
      <c r="T769" s="122"/>
      <c r="U769" s="122"/>
      <c r="V769" s="122"/>
      <c r="W769" s="122"/>
      <c r="X769" s="122"/>
      <c r="Y769" s="122"/>
      <c r="Z769" s="122"/>
      <c r="AA769" s="122"/>
      <c r="AB769" s="122"/>
      <c r="AC769" s="122"/>
      <c r="AD769" s="122">
        <v>0</v>
      </c>
      <c r="AE769" s="73">
        <f t="shared" si="974"/>
        <v>0</v>
      </c>
      <c r="AF769" s="73"/>
      <c r="AG769" s="73"/>
      <c r="AH769" s="73"/>
      <c r="AI769" s="73">
        <v>0</v>
      </c>
      <c r="AJ769" s="122">
        <f>VLOOKUP(C769,'[1]17'!$C$22:$AI$926,29,0)</f>
        <v>0</v>
      </c>
      <c r="AK769" s="122">
        <f>VLOOKUP(C769,'[1]17'!$C$22:$AI$926,30,0)</f>
        <v>0</v>
      </c>
      <c r="AL769" s="122">
        <f>VLOOKUP(C769,'[1]17'!$C$22:$AI$926,31,0)</f>
        <v>0</v>
      </c>
      <c r="AM769" s="122">
        <f>VLOOKUP(C769,'[1]17'!$C$22:$AI$926,32,0)</f>
        <v>0</v>
      </c>
      <c r="AN769" s="122">
        <f>VLOOKUP(C769,'[1]17'!$C$22:$AI$926,33,0)</f>
        <v>0</v>
      </c>
      <c r="AO769" s="122">
        <f t="shared" si="975"/>
        <v>0</v>
      </c>
      <c r="AP769" s="122">
        <f t="shared" si="976"/>
        <v>0</v>
      </c>
      <c r="AQ769" s="122">
        <f t="shared" si="977"/>
        <v>0</v>
      </c>
      <c r="AR769" s="122">
        <f t="shared" si="978"/>
        <v>0</v>
      </c>
      <c r="AS769" s="122">
        <f t="shared" si="979"/>
        <v>0</v>
      </c>
      <c r="AT769" s="122"/>
      <c r="AU769" s="122"/>
      <c r="AV769" s="122"/>
      <c r="AW769" s="122"/>
      <c r="AX769" s="122"/>
      <c r="AY769" s="122"/>
      <c r="AZ769" s="122"/>
      <c r="BA769" s="122"/>
      <c r="BB769" s="122"/>
      <c r="BC769" s="122"/>
    </row>
    <row r="770" spans="1:55" s="90" customFormat="1" ht="62.2" x14ac:dyDescent="0.3">
      <c r="A770" s="106" t="s">
        <v>1662</v>
      </c>
      <c r="B770" s="107" t="s">
        <v>1866</v>
      </c>
      <c r="C770" s="108" t="s">
        <v>1588</v>
      </c>
      <c r="D770" s="73">
        <v>0</v>
      </c>
      <c r="E770" s="73">
        <v>0.70997558000000005</v>
      </c>
      <c r="F770" s="73">
        <v>0.70997558000000005</v>
      </c>
      <c r="G770" s="73">
        <v>0</v>
      </c>
      <c r="H770" s="73">
        <v>0</v>
      </c>
      <c r="I770" s="73">
        <v>0</v>
      </c>
      <c r="J770" s="122">
        <f>VLOOKUP(C770,'[1]17'!$C$22:$N$926,8,0)</f>
        <v>0.70997557999999994</v>
      </c>
      <c r="K770" s="122">
        <f>VLOOKUP(C770,'[1]17'!$C$22:$N$926,9,0)</f>
        <v>0.70997558000000005</v>
      </c>
      <c r="L770" s="122">
        <f>VLOOKUP(C770,'[1]17'!$C$22:$N$926,10,0)</f>
        <v>0</v>
      </c>
      <c r="M770" s="122">
        <f>VLOOKUP(C770,'[1]17'!$C$22:$N$926,11,0)</f>
        <v>0</v>
      </c>
      <c r="N770" s="122">
        <f>VLOOKUP(C770,'[1]17'!$C$22:$N$926,12,0)</f>
        <v>0</v>
      </c>
      <c r="O770" s="122">
        <f t="shared" si="969"/>
        <v>0</v>
      </c>
      <c r="P770" s="122">
        <f t="shared" si="970"/>
        <v>0</v>
      </c>
      <c r="Q770" s="122">
        <f t="shared" si="971"/>
        <v>0</v>
      </c>
      <c r="R770" s="122">
        <f t="shared" si="972"/>
        <v>0</v>
      </c>
      <c r="S770" s="122">
        <f t="shared" si="973"/>
        <v>0</v>
      </c>
      <c r="T770" s="122"/>
      <c r="U770" s="122"/>
      <c r="V770" s="122"/>
      <c r="W770" s="122"/>
      <c r="X770" s="122"/>
      <c r="Y770" s="122"/>
      <c r="Z770" s="122"/>
      <c r="AA770" s="122"/>
      <c r="AB770" s="122"/>
      <c r="AC770" s="122"/>
      <c r="AD770" s="122">
        <v>0</v>
      </c>
      <c r="AE770" s="73">
        <f t="shared" si="974"/>
        <v>0.59164632999999989</v>
      </c>
      <c r="AF770" s="73">
        <v>0.59164632999999989</v>
      </c>
      <c r="AG770" s="73"/>
      <c r="AH770" s="73"/>
      <c r="AI770" s="73">
        <v>0</v>
      </c>
      <c r="AJ770" s="122">
        <f>VLOOKUP(C770,'[1]17'!$C$22:$AI$926,29,0)</f>
        <v>0.59164632999999989</v>
      </c>
      <c r="AK770" s="122">
        <f>VLOOKUP(C770,'[1]17'!$C$22:$AI$926,30,0)</f>
        <v>0.59164632999999989</v>
      </c>
      <c r="AL770" s="122">
        <f>VLOOKUP(C770,'[1]17'!$C$22:$AI$926,31,0)</f>
        <v>0</v>
      </c>
      <c r="AM770" s="122">
        <f>VLOOKUP(C770,'[1]17'!$C$22:$AI$926,32,0)</f>
        <v>0</v>
      </c>
      <c r="AN770" s="122">
        <f>VLOOKUP(C770,'[1]17'!$C$22:$AI$926,33,0)</f>
        <v>0</v>
      </c>
      <c r="AO770" s="122">
        <f t="shared" si="975"/>
        <v>0</v>
      </c>
      <c r="AP770" s="122">
        <f t="shared" si="976"/>
        <v>0</v>
      </c>
      <c r="AQ770" s="122">
        <f t="shared" si="977"/>
        <v>0</v>
      </c>
      <c r="AR770" s="122">
        <f t="shared" si="978"/>
        <v>0</v>
      </c>
      <c r="AS770" s="122">
        <f t="shared" si="979"/>
        <v>0</v>
      </c>
      <c r="AT770" s="122"/>
      <c r="AU770" s="122"/>
      <c r="AV770" s="122"/>
      <c r="AW770" s="122"/>
      <c r="AX770" s="122"/>
      <c r="AY770" s="122"/>
      <c r="AZ770" s="122"/>
      <c r="BA770" s="122"/>
      <c r="BB770" s="122"/>
      <c r="BC770" s="122"/>
    </row>
    <row r="771" spans="1:55" s="90" customFormat="1" x14ac:dyDescent="0.3">
      <c r="A771" s="103"/>
      <c r="B771" s="110" t="s">
        <v>85</v>
      </c>
      <c r="C771" s="105"/>
      <c r="D771" s="133">
        <f t="shared" ref="D771:BC771" si="980">SUM(D772:D772)</f>
        <v>1.241052</v>
      </c>
      <c r="E771" s="133">
        <f t="shared" si="980"/>
        <v>5.5519716000000004E-2</v>
      </c>
      <c r="F771" s="133">
        <f t="shared" si="980"/>
        <v>0</v>
      </c>
      <c r="G771" s="133">
        <f t="shared" si="980"/>
        <v>0</v>
      </c>
      <c r="H771" s="133">
        <f t="shared" si="980"/>
        <v>0</v>
      </c>
      <c r="I771" s="133">
        <f t="shared" si="980"/>
        <v>5.5519716000000004E-2</v>
      </c>
      <c r="J771" s="133">
        <f t="shared" si="980"/>
        <v>2.4458099999999997E-2</v>
      </c>
      <c r="K771" s="133">
        <f t="shared" si="980"/>
        <v>0</v>
      </c>
      <c r="L771" s="133">
        <f t="shared" si="980"/>
        <v>0</v>
      </c>
      <c r="M771" s="133">
        <f t="shared" si="980"/>
        <v>0</v>
      </c>
      <c r="N771" s="133">
        <f t="shared" si="980"/>
        <v>2.44581E-2</v>
      </c>
      <c r="O771" s="133">
        <f t="shared" si="980"/>
        <v>3.1061616000000007E-2</v>
      </c>
      <c r="P771" s="133">
        <f t="shared" si="980"/>
        <v>0</v>
      </c>
      <c r="Q771" s="133">
        <f t="shared" si="980"/>
        <v>0</v>
      </c>
      <c r="R771" s="133">
        <f t="shared" si="980"/>
        <v>0</v>
      </c>
      <c r="S771" s="133">
        <f t="shared" si="980"/>
        <v>3.1061616000000004E-2</v>
      </c>
      <c r="T771" s="133">
        <f t="shared" si="980"/>
        <v>0</v>
      </c>
      <c r="U771" s="133">
        <f t="shared" si="980"/>
        <v>0</v>
      </c>
      <c r="V771" s="133">
        <f t="shared" si="980"/>
        <v>0</v>
      </c>
      <c r="W771" s="133">
        <f t="shared" si="980"/>
        <v>0</v>
      </c>
      <c r="X771" s="133">
        <f t="shared" si="980"/>
        <v>0</v>
      </c>
      <c r="Y771" s="133">
        <f t="shared" si="980"/>
        <v>0</v>
      </c>
      <c r="Z771" s="133">
        <f t="shared" si="980"/>
        <v>0</v>
      </c>
      <c r="AA771" s="133">
        <f t="shared" si="980"/>
        <v>0</v>
      </c>
      <c r="AB771" s="133">
        <f t="shared" si="980"/>
        <v>0</v>
      </c>
      <c r="AC771" s="133">
        <f t="shared" si="980"/>
        <v>0</v>
      </c>
      <c r="AD771" s="133">
        <f t="shared" si="980"/>
        <v>1.1376310000000001</v>
      </c>
      <c r="AE771" s="133">
        <f t="shared" si="980"/>
        <v>4.6266429999999997E-2</v>
      </c>
      <c r="AF771" s="133">
        <f t="shared" si="980"/>
        <v>0</v>
      </c>
      <c r="AG771" s="133">
        <f t="shared" si="980"/>
        <v>0</v>
      </c>
      <c r="AH771" s="133">
        <f t="shared" si="980"/>
        <v>0</v>
      </c>
      <c r="AI771" s="133">
        <f t="shared" si="980"/>
        <v>4.6266429999999997E-2</v>
      </c>
      <c r="AJ771" s="133">
        <f t="shared" si="980"/>
        <v>2.0381750000000001E-2</v>
      </c>
      <c r="AK771" s="133">
        <f t="shared" si="980"/>
        <v>0</v>
      </c>
      <c r="AL771" s="133">
        <f t="shared" si="980"/>
        <v>0</v>
      </c>
      <c r="AM771" s="133">
        <f t="shared" si="980"/>
        <v>0</v>
      </c>
      <c r="AN771" s="133">
        <f t="shared" si="980"/>
        <v>2.0381750000000001E-2</v>
      </c>
      <c r="AO771" s="133">
        <f t="shared" si="980"/>
        <v>2.5884679999999997E-2</v>
      </c>
      <c r="AP771" s="133">
        <f t="shared" si="980"/>
        <v>0</v>
      </c>
      <c r="AQ771" s="133">
        <f t="shared" si="980"/>
        <v>0</v>
      </c>
      <c r="AR771" s="133">
        <f t="shared" si="980"/>
        <v>0</v>
      </c>
      <c r="AS771" s="133">
        <f t="shared" si="980"/>
        <v>2.5884679999999997E-2</v>
      </c>
      <c r="AT771" s="133">
        <f t="shared" si="980"/>
        <v>0</v>
      </c>
      <c r="AU771" s="133">
        <f t="shared" si="980"/>
        <v>0</v>
      </c>
      <c r="AV771" s="133">
        <f t="shared" si="980"/>
        <v>0</v>
      </c>
      <c r="AW771" s="133">
        <f t="shared" si="980"/>
        <v>0</v>
      </c>
      <c r="AX771" s="133">
        <f t="shared" si="980"/>
        <v>0</v>
      </c>
      <c r="AY771" s="133">
        <f t="shared" si="980"/>
        <v>0</v>
      </c>
      <c r="AZ771" s="133">
        <f t="shared" si="980"/>
        <v>0</v>
      </c>
      <c r="BA771" s="133">
        <f t="shared" si="980"/>
        <v>0</v>
      </c>
      <c r="BB771" s="133">
        <f t="shared" si="980"/>
        <v>0</v>
      </c>
      <c r="BC771" s="133">
        <f t="shared" si="980"/>
        <v>0</v>
      </c>
    </row>
    <row r="772" spans="1:55" ht="46.65" x14ac:dyDescent="0.35">
      <c r="A772" s="106" t="s">
        <v>1662</v>
      </c>
      <c r="B772" s="107" t="s">
        <v>1076</v>
      </c>
      <c r="C772" s="108" t="s">
        <v>714</v>
      </c>
      <c r="D772" s="73">
        <v>1.241052</v>
      </c>
      <c r="E772" s="73">
        <v>5.5519716000000004E-2</v>
      </c>
      <c r="F772" s="73">
        <v>0</v>
      </c>
      <c r="G772" s="73">
        <v>0</v>
      </c>
      <c r="H772" s="73">
        <v>0</v>
      </c>
      <c r="I772" s="73">
        <v>5.5519716000000004E-2</v>
      </c>
      <c r="J772" s="122">
        <f>VLOOKUP(C772,'[1]17'!$C$22:$N$926,8,0)</f>
        <v>2.4458099999999997E-2</v>
      </c>
      <c r="K772" s="122">
        <f>VLOOKUP(C772,'[1]17'!$C$22:$N$926,9,0)</f>
        <v>0</v>
      </c>
      <c r="L772" s="122">
        <f>VLOOKUP(C772,'[1]17'!$C$22:$N$926,10,0)</f>
        <v>0</v>
      </c>
      <c r="M772" s="122">
        <f>VLOOKUP(C772,'[1]17'!$C$22:$N$926,11,0)</f>
        <v>0</v>
      </c>
      <c r="N772" s="122">
        <f>VLOOKUP(C772,'[1]17'!$C$22:$N$926,12,0)</f>
        <v>2.44581E-2</v>
      </c>
      <c r="O772" s="122">
        <f>E772-J772</f>
        <v>3.1061616000000007E-2</v>
      </c>
      <c r="P772" s="122">
        <f t="shared" ref="P772" si="981">F772-K772</f>
        <v>0</v>
      </c>
      <c r="Q772" s="122">
        <f t="shared" ref="Q772" si="982">G772-L772</f>
        <v>0</v>
      </c>
      <c r="R772" s="122">
        <f t="shared" ref="R772" si="983">H772-M772</f>
        <v>0</v>
      </c>
      <c r="S772" s="122">
        <f t="shared" ref="S772" si="984">I772-N772</f>
        <v>3.1061616000000004E-2</v>
      </c>
      <c r="T772" s="122"/>
      <c r="U772" s="122"/>
      <c r="V772" s="122"/>
      <c r="W772" s="122"/>
      <c r="X772" s="122"/>
      <c r="Y772" s="122"/>
      <c r="Z772" s="122"/>
      <c r="AA772" s="122"/>
      <c r="AB772" s="122"/>
      <c r="AC772" s="122"/>
      <c r="AD772" s="122">
        <v>1.1376310000000001</v>
      </c>
      <c r="AE772" s="73">
        <f>AF772+AG772+AH772+AI772</f>
        <v>4.6266429999999997E-2</v>
      </c>
      <c r="AF772" s="73"/>
      <c r="AG772" s="73"/>
      <c r="AH772" s="73"/>
      <c r="AI772" s="73">
        <v>4.6266429999999997E-2</v>
      </c>
      <c r="AJ772" s="122">
        <f>VLOOKUP(C772,'[1]17'!$C$22:$AI$926,29,0)</f>
        <v>2.0381750000000001E-2</v>
      </c>
      <c r="AK772" s="122">
        <f>VLOOKUP(C772,'[1]17'!$C$22:$AI$926,30,0)</f>
        <v>0</v>
      </c>
      <c r="AL772" s="122">
        <f>VLOOKUP(C772,'[1]17'!$C$22:$AI$926,31,0)</f>
        <v>0</v>
      </c>
      <c r="AM772" s="122">
        <f>VLOOKUP(C772,'[1]17'!$C$22:$AI$926,32,0)</f>
        <v>0</v>
      </c>
      <c r="AN772" s="122">
        <f>VLOOKUP(C772,'[1]17'!$C$22:$AI$926,33,0)</f>
        <v>2.0381750000000001E-2</v>
      </c>
      <c r="AO772" s="122">
        <f>AE772-AJ772</f>
        <v>2.5884679999999997E-2</v>
      </c>
      <c r="AP772" s="122">
        <f t="shared" ref="AP772" si="985">AF772-AK772</f>
        <v>0</v>
      </c>
      <c r="AQ772" s="122">
        <f t="shared" ref="AQ772" si="986">AG772-AL772</f>
        <v>0</v>
      </c>
      <c r="AR772" s="122">
        <f t="shared" ref="AR772" si="987">AH772-AM772</f>
        <v>0</v>
      </c>
      <c r="AS772" s="122">
        <f t="shared" ref="AS772" si="988">AI772-AN772</f>
        <v>2.5884679999999997E-2</v>
      </c>
      <c r="AT772" s="122"/>
      <c r="AU772" s="122"/>
      <c r="AV772" s="122"/>
      <c r="AW772" s="122"/>
      <c r="AX772" s="122"/>
      <c r="AY772" s="122"/>
      <c r="AZ772" s="122"/>
      <c r="BA772" s="122"/>
      <c r="BB772" s="122"/>
      <c r="BC772" s="122"/>
    </row>
    <row r="773" spans="1:55" x14ac:dyDescent="0.35">
      <c r="A773" s="103"/>
      <c r="B773" s="110" t="s">
        <v>89</v>
      </c>
      <c r="C773" s="105"/>
      <c r="D773" s="133">
        <f t="shared" ref="D773:BC773" si="989">SUM(D774:D774)</f>
        <v>19.535267999999999</v>
      </c>
      <c r="E773" s="133">
        <f t="shared" si="989"/>
        <v>0.87182549999999992</v>
      </c>
      <c r="F773" s="133">
        <f t="shared" si="989"/>
        <v>0</v>
      </c>
      <c r="G773" s="133">
        <f t="shared" si="989"/>
        <v>0</v>
      </c>
      <c r="H773" s="133">
        <f t="shared" si="989"/>
        <v>0</v>
      </c>
      <c r="I773" s="133">
        <f t="shared" si="989"/>
        <v>0.87182549999999992</v>
      </c>
      <c r="J773" s="133">
        <f t="shared" si="989"/>
        <v>0.38394007199999997</v>
      </c>
      <c r="K773" s="133">
        <f t="shared" si="989"/>
        <v>0</v>
      </c>
      <c r="L773" s="133">
        <f t="shared" si="989"/>
        <v>0</v>
      </c>
      <c r="M773" s="133">
        <f t="shared" si="989"/>
        <v>0</v>
      </c>
      <c r="N773" s="133">
        <f t="shared" si="989"/>
        <v>0.38394007199999997</v>
      </c>
      <c r="O773" s="133">
        <f t="shared" si="989"/>
        <v>0.48788542799999995</v>
      </c>
      <c r="P773" s="133">
        <f t="shared" si="989"/>
        <v>0</v>
      </c>
      <c r="Q773" s="133">
        <f t="shared" si="989"/>
        <v>0</v>
      </c>
      <c r="R773" s="133">
        <f t="shared" si="989"/>
        <v>0</v>
      </c>
      <c r="S773" s="133">
        <f t="shared" si="989"/>
        <v>0.48788542799999995</v>
      </c>
      <c r="T773" s="133">
        <f t="shared" si="989"/>
        <v>0</v>
      </c>
      <c r="U773" s="133">
        <f t="shared" si="989"/>
        <v>0</v>
      </c>
      <c r="V773" s="133">
        <f t="shared" si="989"/>
        <v>0</v>
      </c>
      <c r="W773" s="133">
        <f t="shared" si="989"/>
        <v>0</v>
      </c>
      <c r="X773" s="133">
        <f t="shared" si="989"/>
        <v>0</v>
      </c>
      <c r="Y773" s="133">
        <f t="shared" si="989"/>
        <v>0</v>
      </c>
      <c r="Z773" s="133">
        <f t="shared" si="989"/>
        <v>0</v>
      </c>
      <c r="AA773" s="133">
        <f t="shared" si="989"/>
        <v>0</v>
      </c>
      <c r="AB773" s="133">
        <f t="shared" si="989"/>
        <v>0</v>
      </c>
      <c r="AC773" s="133">
        <f t="shared" si="989"/>
        <v>0</v>
      </c>
      <c r="AD773" s="133">
        <f t="shared" si="989"/>
        <v>17.907329000000004</v>
      </c>
      <c r="AE773" s="133">
        <f t="shared" si="989"/>
        <v>0.72652125000000001</v>
      </c>
      <c r="AF773" s="133">
        <f t="shared" si="989"/>
        <v>0</v>
      </c>
      <c r="AG773" s="133">
        <f t="shared" si="989"/>
        <v>0</v>
      </c>
      <c r="AH773" s="133">
        <f t="shared" si="989"/>
        <v>0</v>
      </c>
      <c r="AI773" s="133">
        <f t="shared" si="989"/>
        <v>0.72652125000000001</v>
      </c>
      <c r="AJ773" s="133">
        <f t="shared" si="989"/>
        <v>0.31995005999999998</v>
      </c>
      <c r="AK773" s="133">
        <f t="shared" si="989"/>
        <v>0</v>
      </c>
      <c r="AL773" s="133">
        <f t="shared" si="989"/>
        <v>0</v>
      </c>
      <c r="AM773" s="133">
        <f t="shared" si="989"/>
        <v>0</v>
      </c>
      <c r="AN773" s="133">
        <f t="shared" si="989"/>
        <v>0.31995005999999998</v>
      </c>
      <c r="AO773" s="133">
        <f t="shared" si="989"/>
        <v>0.40657119000000003</v>
      </c>
      <c r="AP773" s="133">
        <f t="shared" si="989"/>
        <v>0</v>
      </c>
      <c r="AQ773" s="133">
        <f t="shared" si="989"/>
        <v>0</v>
      </c>
      <c r="AR773" s="133">
        <f t="shared" si="989"/>
        <v>0</v>
      </c>
      <c r="AS773" s="133">
        <f t="shared" si="989"/>
        <v>0.40657119000000003</v>
      </c>
      <c r="AT773" s="133">
        <f t="shared" si="989"/>
        <v>0</v>
      </c>
      <c r="AU773" s="133">
        <f t="shared" si="989"/>
        <v>0</v>
      </c>
      <c r="AV773" s="133">
        <f t="shared" si="989"/>
        <v>0</v>
      </c>
      <c r="AW773" s="133">
        <f t="shared" si="989"/>
        <v>0</v>
      </c>
      <c r="AX773" s="133">
        <f t="shared" si="989"/>
        <v>0</v>
      </c>
      <c r="AY773" s="133">
        <f t="shared" si="989"/>
        <v>0</v>
      </c>
      <c r="AZ773" s="133">
        <f t="shared" si="989"/>
        <v>0</v>
      </c>
      <c r="BA773" s="133">
        <f t="shared" si="989"/>
        <v>0</v>
      </c>
      <c r="BB773" s="133">
        <f t="shared" si="989"/>
        <v>0</v>
      </c>
      <c r="BC773" s="133">
        <f t="shared" si="989"/>
        <v>0</v>
      </c>
    </row>
    <row r="774" spans="1:55" ht="46.65" x14ac:dyDescent="0.35">
      <c r="A774" s="106" t="s">
        <v>1662</v>
      </c>
      <c r="B774" s="107" t="s">
        <v>144</v>
      </c>
      <c r="C774" s="108" t="s">
        <v>548</v>
      </c>
      <c r="D774" s="73">
        <v>19.535267999999999</v>
      </c>
      <c r="E774" s="73">
        <v>0.87182549999999992</v>
      </c>
      <c r="F774" s="73">
        <v>0</v>
      </c>
      <c r="G774" s="73">
        <v>0</v>
      </c>
      <c r="H774" s="73">
        <v>0</v>
      </c>
      <c r="I774" s="73">
        <v>0.87182549999999992</v>
      </c>
      <c r="J774" s="122">
        <f>VLOOKUP(C774,'[1]17'!$C$22:$N$926,8,0)</f>
        <v>0.38394007199999997</v>
      </c>
      <c r="K774" s="122">
        <f>VLOOKUP(C774,'[1]17'!$C$22:$N$926,9,0)</f>
        <v>0</v>
      </c>
      <c r="L774" s="122">
        <f>VLOOKUP(C774,'[1]17'!$C$22:$N$926,10,0)</f>
        <v>0</v>
      </c>
      <c r="M774" s="122">
        <f>VLOOKUP(C774,'[1]17'!$C$22:$N$926,11,0)</f>
        <v>0</v>
      </c>
      <c r="N774" s="122">
        <f>VLOOKUP(C774,'[1]17'!$C$22:$N$926,12,0)</f>
        <v>0.38394007199999997</v>
      </c>
      <c r="O774" s="122">
        <f>E774-J774</f>
        <v>0.48788542799999995</v>
      </c>
      <c r="P774" s="122">
        <f t="shared" ref="P774" si="990">F774-K774</f>
        <v>0</v>
      </c>
      <c r="Q774" s="122">
        <f t="shared" ref="Q774" si="991">G774-L774</f>
        <v>0</v>
      </c>
      <c r="R774" s="122">
        <f t="shared" ref="R774" si="992">H774-M774</f>
        <v>0</v>
      </c>
      <c r="S774" s="122">
        <f t="shared" ref="S774" si="993">I774-N774</f>
        <v>0.48788542799999995</v>
      </c>
      <c r="T774" s="122"/>
      <c r="U774" s="122"/>
      <c r="V774" s="122"/>
      <c r="W774" s="122"/>
      <c r="X774" s="122"/>
      <c r="Y774" s="122"/>
      <c r="Z774" s="122"/>
      <c r="AA774" s="122"/>
      <c r="AB774" s="122"/>
      <c r="AC774" s="122"/>
      <c r="AD774" s="122">
        <v>17.907329000000004</v>
      </c>
      <c r="AE774" s="73">
        <f>AF774+AG774+AH774+AI774</f>
        <v>0.72652125000000001</v>
      </c>
      <c r="AF774" s="73"/>
      <c r="AG774" s="73"/>
      <c r="AH774" s="73"/>
      <c r="AI774" s="73">
        <v>0.72652125000000001</v>
      </c>
      <c r="AJ774" s="122">
        <f>VLOOKUP(C774,'[1]17'!$C$22:$AI$926,29,0)</f>
        <v>0.31995005999999998</v>
      </c>
      <c r="AK774" s="122">
        <f>VLOOKUP(C774,'[1]17'!$C$22:$AI$926,30,0)</f>
        <v>0</v>
      </c>
      <c r="AL774" s="122">
        <f>VLOOKUP(C774,'[1]17'!$C$22:$AI$926,31,0)</f>
        <v>0</v>
      </c>
      <c r="AM774" s="122">
        <f>VLOOKUP(C774,'[1]17'!$C$22:$AI$926,32,0)</f>
        <v>0</v>
      </c>
      <c r="AN774" s="122">
        <f>VLOOKUP(C774,'[1]17'!$C$22:$AI$926,33,0)</f>
        <v>0.31995005999999998</v>
      </c>
      <c r="AO774" s="122">
        <f>AE774-AJ774</f>
        <v>0.40657119000000003</v>
      </c>
      <c r="AP774" s="122">
        <f t="shared" ref="AP774" si="994">AF774-AK774</f>
        <v>0</v>
      </c>
      <c r="AQ774" s="122">
        <f t="shared" ref="AQ774" si="995">AG774-AL774</f>
        <v>0</v>
      </c>
      <c r="AR774" s="122">
        <f t="shared" ref="AR774" si="996">AH774-AM774</f>
        <v>0</v>
      </c>
      <c r="AS774" s="122">
        <f t="shared" ref="AS774" si="997">AI774-AN774</f>
        <v>0.40657119000000003</v>
      </c>
      <c r="AT774" s="122"/>
      <c r="AU774" s="122"/>
      <c r="AV774" s="122"/>
      <c r="AW774" s="122"/>
      <c r="AX774" s="122"/>
      <c r="AY774" s="122"/>
      <c r="AZ774" s="122"/>
      <c r="BA774" s="122"/>
      <c r="BB774" s="122"/>
      <c r="BC774" s="122"/>
    </row>
    <row r="775" spans="1:55" ht="30.05" x14ac:dyDescent="0.35">
      <c r="A775" s="103"/>
      <c r="B775" s="110" t="s">
        <v>374</v>
      </c>
      <c r="C775" s="105"/>
      <c r="D775" s="133">
        <f t="shared" ref="D775:BC775" si="998">SUM(D776:D782)</f>
        <v>29.132270399999999</v>
      </c>
      <c r="E775" s="133">
        <f t="shared" si="998"/>
        <v>1.2133975000000001</v>
      </c>
      <c r="F775" s="133">
        <f t="shared" si="998"/>
        <v>0.23234464000000002</v>
      </c>
      <c r="G775" s="133">
        <f t="shared" si="998"/>
        <v>0</v>
      </c>
      <c r="H775" s="133">
        <f t="shared" si="998"/>
        <v>0</v>
      </c>
      <c r="I775" s="133">
        <f t="shared" si="998"/>
        <v>0.98105286000000003</v>
      </c>
      <c r="J775" s="133">
        <f t="shared" si="998"/>
        <v>0.66422501199999995</v>
      </c>
      <c r="K775" s="133">
        <f t="shared" si="998"/>
        <v>0.23234464000000002</v>
      </c>
      <c r="L775" s="133">
        <f t="shared" si="998"/>
        <v>0</v>
      </c>
      <c r="M775" s="133">
        <f t="shared" si="998"/>
        <v>0</v>
      </c>
      <c r="N775" s="133">
        <f t="shared" si="998"/>
        <v>0.43188037199999996</v>
      </c>
      <c r="O775" s="133">
        <f t="shared" si="998"/>
        <v>0.54917248800000007</v>
      </c>
      <c r="P775" s="133">
        <f t="shared" si="998"/>
        <v>0</v>
      </c>
      <c r="Q775" s="133">
        <f t="shared" si="998"/>
        <v>0</v>
      </c>
      <c r="R775" s="133">
        <f t="shared" si="998"/>
        <v>0</v>
      </c>
      <c r="S775" s="133">
        <f t="shared" si="998"/>
        <v>0.54917248800000007</v>
      </c>
      <c r="T775" s="133">
        <f t="shared" si="998"/>
        <v>0</v>
      </c>
      <c r="U775" s="133">
        <f t="shared" si="998"/>
        <v>0</v>
      </c>
      <c r="V775" s="133">
        <f t="shared" si="998"/>
        <v>0</v>
      </c>
      <c r="W775" s="133">
        <f t="shared" si="998"/>
        <v>0</v>
      </c>
      <c r="X775" s="133">
        <f t="shared" si="998"/>
        <v>0</v>
      </c>
      <c r="Y775" s="133">
        <f t="shared" si="998"/>
        <v>0</v>
      </c>
      <c r="Z775" s="133">
        <f t="shared" si="998"/>
        <v>0</v>
      </c>
      <c r="AA775" s="133">
        <f t="shared" si="998"/>
        <v>0</v>
      </c>
      <c r="AB775" s="133">
        <f t="shared" si="998"/>
        <v>0</v>
      </c>
      <c r="AC775" s="133">
        <f t="shared" si="998"/>
        <v>0</v>
      </c>
      <c r="AD775" s="133">
        <f t="shared" si="998"/>
        <v>23.3694682</v>
      </c>
      <c r="AE775" s="133">
        <f t="shared" si="998"/>
        <v>2.9030997100000002</v>
      </c>
      <c r="AF775" s="133">
        <f t="shared" si="998"/>
        <v>0.40919037000000025</v>
      </c>
      <c r="AG775" s="133">
        <f t="shared" si="998"/>
        <v>1.6763652899999999</v>
      </c>
      <c r="AH775" s="133">
        <f t="shared" si="998"/>
        <v>0</v>
      </c>
      <c r="AI775" s="133">
        <f t="shared" si="998"/>
        <v>0.81754404999999997</v>
      </c>
      <c r="AJ775" s="133">
        <f t="shared" si="998"/>
        <v>0.55352084000000001</v>
      </c>
      <c r="AK775" s="133">
        <f t="shared" si="998"/>
        <v>0.19362053000000001</v>
      </c>
      <c r="AL775" s="133">
        <f t="shared" si="998"/>
        <v>0</v>
      </c>
      <c r="AM775" s="133">
        <f t="shared" si="998"/>
        <v>0</v>
      </c>
      <c r="AN775" s="133">
        <f t="shared" si="998"/>
        <v>0.35990031</v>
      </c>
      <c r="AO775" s="133">
        <f t="shared" si="998"/>
        <v>2.3495788700000002</v>
      </c>
      <c r="AP775" s="133">
        <f t="shared" si="998"/>
        <v>0.21556984000000026</v>
      </c>
      <c r="AQ775" s="133">
        <f t="shared" si="998"/>
        <v>1.6763652899999999</v>
      </c>
      <c r="AR775" s="133">
        <f t="shared" si="998"/>
        <v>0</v>
      </c>
      <c r="AS775" s="133">
        <f t="shared" si="998"/>
        <v>0.45764373999999991</v>
      </c>
      <c r="AT775" s="133">
        <f t="shared" si="998"/>
        <v>0</v>
      </c>
      <c r="AU775" s="133">
        <f t="shared" si="998"/>
        <v>0</v>
      </c>
      <c r="AV775" s="133">
        <f t="shared" si="998"/>
        <v>0</v>
      </c>
      <c r="AW775" s="133">
        <f t="shared" si="998"/>
        <v>0</v>
      </c>
      <c r="AX775" s="133">
        <f t="shared" si="998"/>
        <v>0</v>
      </c>
      <c r="AY775" s="133">
        <f t="shared" si="998"/>
        <v>0</v>
      </c>
      <c r="AZ775" s="133">
        <f t="shared" si="998"/>
        <v>0</v>
      </c>
      <c r="BA775" s="133">
        <f t="shared" si="998"/>
        <v>0</v>
      </c>
      <c r="BB775" s="133">
        <f t="shared" si="998"/>
        <v>0</v>
      </c>
      <c r="BC775" s="133">
        <f t="shared" si="998"/>
        <v>0</v>
      </c>
    </row>
    <row r="776" spans="1:55" ht="77.7" x14ac:dyDescent="0.35">
      <c r="A776" s="106" t="s">
        <v>1662</v>
      </c>
      <c r="B776" s="107" t="s">
        <v>1867</v>
      </c>
      <c r="C776" s="108" t="s">
        <v>1589</v>
      </c>
      <c r="D776" s="73">
        <v>7.0886400000000007</v>
      </c>
      <c r="E776" s="73">
        <v>0</v>
      </c>
      <c r="F776" s="73">
        <v>0</v>
      </c>
      <c r="G776" s="73">
        <v>0</v>
      </c>
      <c r="H776" s="73">
        <v>0</v>
      </c>
      <c r="I776" s="73">
        <v>0</v>
      </c>
      <c r="J776" s="122">
        <f>VLOOKUP(C776,'[1]17'!$C$22:$N$926,8,0)</f>
        <v>0</v>
      </c>
      <c r="K776" s="122">
        <f>VLOOKUP(C776,'[1]17'!$C$22:$N$926,9,0)</f>
        <v>0</v>
      </c>
      <c r="L776" s="122">
        <f>VLOOKUP(C776,'[1]17'!$C$22:$N$926,10,0)</f>
        <v>0</v>
      </c>
      <c r="M776" s="122">
        <f>VLOOKUP(C776,'[1]17'!$C$22:$N$926,11,0)</f>
        <v>0</v>
      </c>
      <c r="N776" s="122">
        <f>VLOOKUP(C776,'[1]17'!$C$22:$N$926,12,0)</f>
        <v>0</v>
      </c>
      <c r="O776" s="122">
        <f t="shared" ref="O776:O782" si="999">E776-J776</f>
        <v>0</v>
      </c>
      <c r="P776" s="122">
        <f t="shared" ref="P776:P782" si="1000">F776-K776</f>
        <v>0</v>
      </c>
      <c r="Q776" s="122">
        <f t="shared" ref="Q776:Q782" si="1001">G776-L776</f>
        <v>0</v>
      </c>
      <c r="R776" s="122">
        <f t="shared" ref="R776:R782" si="1002">H776-M776</f>
        <v>0</v>
      </c>
      <c r="S776" s="122">
        <f t="shared" ref="S776:S782" si="1003">I776-N776</f>
        <v>0</v>
      </c>
      <c r="T776" s="122"/>
      <c r="U776" s="122"/>
      <c r="V776" s="122"/>
      <c r="W776" s="122"/>
      <c r="X776" s="122"/>
      <c r="Y776" s="122"/>
      <c r="Z776" s="122"/>
      <c r="AA776" s="122"/>
      <c r="AB776" s="122"/>
      <c r="AC776" s="122"/>
      <c r="AD776" s="122">
        <v>6.4979200000000006</v>
      </c>
      <c r="AE776" s="73">
        <f t="shared" ref="AE776:AE782" si="1004">AF776+AG776+AH776+AI776</f>
        <v>0</v>
      </c>
      <c r="AF776" s="73"/>
      <c r="AG776" s="73"/>
      <c r="AH776" s="73"/>
      <c r="AI776" s="73">
        <v>0</v>
      </c>
      <c r="AJ776" s="122">
        <f>VLOOKUP(C776,'[1]17'!$C$22:$AI$926,29,0)</f>
        <v>0</v>
      </c>
      <c r="AK776" s="122">
        <f>VLOOKUP(C776,'[1]17'!$C$22:$AI$926,30,0)</f>
        <v>0</v>
      </c>
      <c r="AL776" s="122">
        <f>VLOOKUP(C776,'[1]17'!$C$22:$AI$926,31,0)</f>
        <v>0</v>
      </c>
      <c r="AM776" s="122">
        <f>VLOOKUP(C776,'[1]17'!$C$22:$AI$926,32,0)</f>
        <v>0</v>
      </c>
      <c r="AN776" s="122">
        <f>VLOOKUP(C776,'[1]17'!$C$22:$AI$926,33,0)</f>
        <v>0</v>
      </c>
      <c r="AO776" s="122">
        <f t="shared" ref="AO776:AO782" si="1005">AE776-AJ776</f>
        <v>0</v>
      </c>
      <c r="AP776" s="122">
        <f t="shared" ref="AP776:AP782" si="1006">AF776-AK776</f>
        <v>0</v>
      </c>
      <c r="AQ776" s="122">
        <f t="shared" ref="AQ776:AQ782" si="1007">AG776-AL776</f>
        <v>0</v>
      </c>
      <c r="AR776" s="122">
        <f t="shared" ref="AR776:AR782" si="1008">AH776-AM776</f>
        <v>0</v>
      </c>
      <c r="AS776" s="122">
        <f t="shared" ref="AS776:AS782" si="1009">AI776-AN776</f>
        <v>0</v>
      </c>
      <c r="AT776" s="122"/>
      <c r="AU776" s="122"/>
      <c r="AV776" s="122"/>
      <c r="AW776" s="122"/>
      <c r="AX776" s="122"/>
      <c r="AY776" s="122"/>
      <c r="AZ776" s="122"/>
      <c r="BA776" s="122"/>
      <c r="BB776" s="122"/>
      <c r="BC776" s="122"/>
    </row>
    <row r="777" spans="1:55" ht="62.2" x14ac:dyDescent="0.35">
      <c r="A777" s="106" t="s">
        <v>1662</v>
      </c>
      <c r="B777" s="107" t="s">
        <v>1868</v>
      </c>
      <c r="C777" s="108" t="s">
        <v>1590</v>
      </c>
      <c r="D777" s="73">
        <v>1.5854688000000001</v>
      </c>
      <c r="E777" s="73">
        <v>7.0561355999999992E-2</v>
      </c>
      <c r="F777" s="73">
        <v>0</v>
      </c>
      <c r="G777" s="73">
        <v>0</v>
      </c>
      <c r="H777" s="73">
        <v>0</v>
      </c>
      <c r="I777" s="73">
        <v>7.0561355999999992E-2</v>
      </c>
      <c r="J777" s="122">
        <f>VLOOKUP(C777,'[1]17'!$C$22:$N$926,8,0)</f>
        <v>3.1062599999999999E-2</v>
      </c>
      <c r="K777" s="122">
        <f>VLOOKUP(C777,'[1]17'!$C$22:$N$926,9,0)</f>
        <v>0</v>
      </c>
      <c r="L777" s="122">
        <f>VLOOKUP(C777,'[1]17'!$C$22:$N$926,10,0)</f>
        <v>0</v>
      </c>
      <c r="M777" s="122">
        <f>VLOOKUP(C777,'[1]17'!$C$22:$N$926,11,0)</f>
        <v>0</v>
      </c>
      <c r="N777" s="122">
        <f>VLOOKUP(C777,'[1]17'!$C$22:$N$926,12,0)</f>
        <v>3.1062599999999996E-2</v>
      </c>
      <c r="O777" s="122">
        <f t="shared" si="999"/>
        <v>3.9498755999999996E-2</v>
      </c>
      <c r="P777" s="122">
        <f t="shared" si="1000"/>
        <v>0</v>
      </c>
      <c r="Q777" s="122">
        <f t="shared" si="1001"/>
        <v>0</v>
      </c>
      <c r="R777" s="122">
        <f t="shared" si="1002"/>
        <v>0</v>
      </c>
      <c r="S777" s="122">
        <f t="shared" si="1003"/>
        <v>3.9498755999999996E-2</v>
      </c>
      <c r="T777" s="122"/>
      <c r="U777" s="122"/>
      <c r="V777" s="122"/>
      <c r="W777" s="122"/>
      <c r="X777" s="122"/>
      <c r="Y777" s="122"/>
      <c r="Z777" s="122"/>
      <c r="AA777" s="122"/>
      <c r="AB777" s="122"/>
      <c r="AC777" s="122"/>
      <c r="AD777" s="122">
        <v>1.4533464000000005</v>
      </c>
      <c r="AE777" s="73">
        <f t="shared" si="1004"/>
        <v>5.8801129999999993E-2</v>
      </c>
      <c r="AF777" s="73"/>
      <c r="AG777" s="73"/>
      <c r="AH777" s="73"/>
      <c r="AI777" s="73">
        <v>5.8801129999999993E-2</v>
      </c>
      <c r="AJ777" s="122">
        <f>VLOOKUP(C777,'[1]17'!$C$22:$AI$926,29,0)</f>
        <v>2.5885499999999999E-2</v>
      </c>
      <c r="AK777" s="122">
        <f>VLOOKUP(C777,'[1]17'!$C$22:$AI$926,30,0)</f>
        <v>0</v>
      </c>
      <c r="AL777" s="122">
        <f>VLOOKUP(C777,'[1]17'!$C$22:$AI$926,31,0)</f>
        <v>0</v>
      </c>
      <c r="AM777" s="122">
        <f>VLOOKUP(C777,'[1]17'!$C$22:$AI$926,32,0)</f>
        <v>0</v>
      </c>
      <c r="AN777" s="122">
        <f>VLOOKUP(C777,'[1]17'!$C$22:$AI$926,33,0)</f>
        <v>2.5885499999999999E-2</v>
      </c>
      <c r="AO777" s="122">
        <f t="shared" si="1005"/>
        <v>3.2915629999999994E-2</v>
      </c>
      <c r="AP777" s="122">
        <f t="shared" si="1006"/>
        <v>0</v>
      </c>
      <c r="AQ777" s="122">
        <f t="shared" si="1007"/>
        <v>0</v>
      </c>
      <c r="AR777" s="122">
        <f t="shared" si="1008"/>
        <v>0</v>
      </c>
      <c r="AS777" s="122">
        <f t="shared" si="1009"/>
        <v>3.2915629999999994E-2</v>
      </c>
      <c r="AT777" s="122"/>
      <c r="AU777" s="122"/>
      <c r="AV777" s="122"/>
      <c r="AW777" s="122"/>
      <c r="AX777" s="122"/>
      <c r="AY777" s="122"/>
      <c r="AZ777" s="122"/>
      <c r="BA777" s="122"/>
      <c r="BB777" s="122"/>
      <c r="BC777" s="122"/>
    </row>
    <row r="778" spans="1:55" ht="46.65" x14ac:dyDescent="0.35">
      <c r="A778" s="106" t="s">
        <v>1662</v>
      </c>
      <c r="B778" s="107" t="s">
        <v>1077</v>
      </c>
      <c r="C778" s="108" t="s">
        <v>1591</v>
      </c>
      <c r="D778" s="73">
        <v>1.777236</v>
      </c>
      <c r="E778" s="73">
        <v>7.9095971999999987E-2</v>
      </c>
      <c r="F778" s="73">
        <v>0</v>
      </c>
      <c r="G778" s="73">
        <v>0</v>
      </c>
      <c r="H778" s="73">
        <v>0</v>
      </c>
      <c r="I778" s="73">
        <v>7.9095971999999987E-2</v>
      </c>
      <c r="J778" s="122">
        <f>VLOOKUP(C778,'[1]17'!$C$22:$N$926,8,0)</f>
        <v>3.4819728000000001E-2</v>
      </c>
      <c r="K778" s="122">
        <f>VLOOKUP(C778,'[1]17'!$C$22:$N$926,9,0)</f>
        <v>0</v>
      </c>
      <c r="L778" s="122">
        <f>VLOOKUP(C778,'[1]17'!$C$22:$N$926,10,0)</f>
        <v>0</v>
      </c>
      <c r="M778" s="122">
        <f>VLOOKUP(C778,'[1]17'!$C$22:$N$926,11,0)</f>
        <v>0</v>
      </c>
      <c r="N778" s="122">
        <f>VLOOKUP(C778,'[1]17'!$C$22:$N$926,12,0)</f>
        <v>3.4819728000000001E-2</v>
      </c>
      <c r="O778" s="122">
        <f t="shared" si="999"/>
        <v>4.4276243999999985E-2</v>
      </c>
      <c r="P778" s="122">
        <f t="shared" si="1000"/>
        <v>0</v>
      </c>
      <c r="Q778" s="122">
        <f t="shared" si="1001"/>
        <v>0</v>
      </c>
      <c r="R778" s="122">
        <f t="shared" si="1002"/>
        <v>0</v>
      </c>
      <c r="S778" s="122">
        <f t="shared" si="1003"/>
        <v>4.4276243999999985E-2</v>
      </c>
      <c r="T778" s="122"/>
      <c r="U778" s="122"/>
      <c r="V778" s="122"/>
      <c r="W778" s="122"/>
      <c r="X778" s="122"/>
      <c r="Y778" s="122"/>
      <c r="Z778" s="122"/>
      <c r="AA778" s="122"/>
      <c r="AB778" s="122"/>
      <c r="AC778" s="122"/>
      <c r="AD778" s="122">
        <v>1.6291329999999999</v>
      </c>
      <c r="AE778" s="73">
        <f t="shared" si="1004"/>
        <v>6.5913309999999989E-2</v>
      </c>
      <c r="AF778" s="73"/>
      <c r="AG778" s="73"/>
      <c r="AH778" s="73"/>
      <c r="AI778" s="73">
        <v>6.5913309999999989E-2</v>
      </c>
      <c r="AJ778" s="122">
        <f>VLOOKUP(C778,'[1]17'!$C$22:$AI$926,29,0)</f>
        <v>2.9016440000000001E-2</v>
      </c>
      <c r="AK778" s="122">
        <f>VLOOKUP(C778,'[1]17'!$C$22:$AI$926,30,0)</f>
        <v>0</v>
      </c>
      <c r="AL778" s="122">
        <f>VLOOKUP(C778,'[1]17'!$C$22:$AI$926,31,0)</f>
        <v>0</v>
      </c>
      <c r="AM778" s="122">
        <f>VLOOKUP(C778,'[1]17'!$C$22:$AI$926,32,0)</f>
        <v>0</v>
      </c>
      <c r="AN778" s="122">
        <f>VLOOKUP(C778,'[1]17'!$C$22:$AI$926,33,0)</f>
        <v>2.9016440000000001E-2</v>
      </c>
      <c r="AO778" s="122">
        <f t="shared" si="1005"/>
        <v>3.6896869999999984E-2</v>
      </c>
      <c r="AP778" s="122">
        <f t="shared" si="1006"/>
        <v>0</v>
      </c>
      <c r="AQ778" s="122">
        <f t="shared" si="1007"/>
        <v>0</v>
      </c>
      <c r="AR778" s="122">
        <f t="shared" si="1008"/>
        <v>0</v>
      </c>
      <c r="AS778" s="122">
        <f t="shared" si="1009"/>
        <v>3.6896869999999984E-2</v>
      </c>
      <c r="AT778" s="122"/>
      <c r="AU778" s="122"/>
      <c r="AV778" s="122"/>
      <c r="AW778" s="122"/>
      <c r="AX778" s="122"/>
      <c r="AY778" s="122"/>
      <c r="AZ778" s="122"/>
      <c r="BA778" s="122"/>
      <c r="BB778" s="122"/>
      <c r="BC778" s="122"/>
    </row>
    <row r="779" spans="1:55" ht="62.2" x14ac:dyDescent="0.35">
      <c r="A779" s="106" t="s">
        <v>1662</v>
      </c>
      <c r="B779" s="107" t="s">
        <v>1869</v>
      </c>
      <c r="C779" s="108" t="s">
        <v>1592</v>
      </c>
      <c r="D779" s="73">
        <v>11.524809599999999</v>
      </c>
      <c r="E779" s="73">
        <v>0.74525688400000001</v>
      </c>
      <c r="F779" s="73">
        <v>0.23234464000000002</v>
      </c>
      <c r="G779" s="73">
        <v>0</v>
      </c>
      <c r="H779" s="73">
        <v>0</v>
      </c>
      <c r="I779" s="73">
        <v>0.51291224400000002</v>
      </c>
      <c r="J779" s="122">
        <f>VLOOKUP(C779,'[1]17'!$C$22:$N$926,8,0)</f>
        <v>0.45813955599999995</v>
      </c>
      <c r="K779" s="122">
        <f>VLOOKUP(C779,'[1]17'!$C$22:$N$926,9,0)</f>
        <v>0.23234464000000002</v>
      </c>
      <c r="L779" s="122">
        <f>VLOOKUP(C779,'[1]17'!$C$22:$N$926,10,0)</f>
        <v>0</v>
      </c>
      <c r="M779" s="122">
        <f>VLOOKUP(C779,'[1]17'!$C$22:$N$926,11,0)</f>
        <v>0</v>
      </c>
      <c r="N779" s="122">
        <f>VLOOKUP(C779,'[1]17'!$C$22:$N$926,12,0)</f>
        <v>0.22579491599999998</v>
      </c>
      <c r="O779" s="122">
        <f t="shared" si="999"/>
        <v>0.28711732800000006</v>
      </c>
      <c r="P779" s="122">
        <f t="shared" si="1000"/>
        <v>0</v>
      </c>
      <c r="Q779" s="122">
        <f t="shared" si="1001"/>
        <v>0</v>
      </c>
      <c r="R779" s="122">
        <f t="shared" si="1002"/>
        <v>0</v>
      </c>
      <c r="S779" s="122">
        <f t="shared" si="1003"/>
        <v>0.287117328</v>
      </c>
      <c r="T779" s="122"/>
      <c r="U779" s="122"/>
      <c r="V779" s="122"/>
      <c r="W779" s="122"/>
      <c r="X779" s="122"/>
      <c r="Y779" s="122"/>
      <c r="Z779" s="122"/>
      <c r="AA779" s="122"/>
      <c r="AB779" s="122"/>
      <c r="AC779" s="122"/>
      <c r="AD779" s="122">
        <v>10.564408800000001</v>
      </c>
      <c r="AE779" s="73">
        <f t="shared" si="1004"/>
        <v>0.62104740000000003</v>
      </c>
      <c r="AF779" s="73">
        <v>0.19362053000000001</v>
      </c>
      <c r="AG779" s="73"/>
      <c r="AH779" s="73"/>
      <c r="AI779" s="73">
        <v>0.42742687000000001</v>
      </c>
      <c r="AJ779" s="122">
        <f>VLOOKUP(C779,'[1]17'!$C$22:$AI$926,29,0)</f>
        <v>0.38178296</v>
      </c>
      <c r="AK779" s="122">
        <f>VLOOKUP(C779,'[1]17'!$C$22:$AI$926,30,0)</f>
        <v>0.19362053000000001</v>
      </c>
      <c r="AL779" s="122">
        <f>VLOOKUP(C779,'[1]17'!$C$22:$AI$926,31,0)</f>
        <v>0</v>
      </c>
      <c r="AM779" s="122">
        <f>VLOOKUP(C779,'[1]17'!$C$22:$AI$926,32,0)</f>
        <v>0</v>
      </c>
      <c r="AN779" s="122">
        <f>VLOOKUP(C779,'[1]17'!$C$22:$AI$926,33,0)</f>
        <v>0.18816242999999999</v>
      </c>
      <c r="AO779" s="122">
        <f t="shared" si="1005"/>
        <v>0.23926444000000002</v>
      </c>
      <c r="AP779" s="122">
        <f t="shared" si="1006"/>
        <v>0</v>
      </c>
      <c r="AQ779" s="122">
        <f t="shared" si="1007"/>
        <v>0</v>
      </c>
      <c r="AR779" s="122">
        <f t="shared" si="1008"/>
        <v>0</v>
      </c>
      <c r="AS779" s="122">
        <f t="shared" si="1009"/>
        <v>0.23926444000000002</v>
      </c>
      <c r="AT779" s="122"/>
      <c r="AU779" s="122"/>
      <c r="AV779" s="122"/>
      <c r="AW779" s="122"/>
      <c r="AX779" s="122"/>
      <c r="AY779" s="122"/>
      <c r="AZ779" s="122"/>
      <c r="BA779" s="122"/>
      <c r="BB779" s="122"/>
      <c r="BC779" s="122"/>
    </row>
    <row r="780" spans="1:55" ht="77.7" x14ac:dyDescent="0.35">
      <c r="A780" s="106" t="s">
        <v>1662</v>
      </c>
      <c r="B780" s="107" t="s">
        <v>1870</v>
      </c>
      <c r="C780" s="108" t="s">
        <v>1593</v>
      </c>
      <c r="D780" s="73">
        <v>3.4548960000000002</v>
      </c>
      <c r="E780" s="73">
        <v>0.15376030799999998</v>
      </c>
      <c r="F780" s="73">
        <v>0</v>
      </c>
      <c r="G780" s="73">
        <v>0</v>
      </c>
      <c r="H780" s="73">
        <v>0</v>
      </c>
      <c r="I780" s="73">
        <v>0.15376030799999998</v>
      </c>
      <c r="J780" s="122">
        <f>VLOOKUP(C780,'[1]17'!$C$22:$N$926,8,0)</f>
        <v>6.7688556000000011E-2</v>
      </c>
      <c r="K780" s="122">
        <f>VLOOKUP(C780,'[1]17'!$C$22:$N$926,9,0)</f>
        <v>0</v>
      </c>
      <c r="L780" s="122">
        <f>VLOOKUP(C780,'[1]17'!$C$22:$N$926,10,0)</f>
        <v>0</v>
      </c>
      <c r="M780" s="122">
        <f>VLOOKUP(C780,'[1]17'!$C$22:$N$926,11,0)</f>
        <v>0</v>
      </c>
      <c r="N780" s="122">
        <f>VLOOKUP(C780,'[1]17'!$C$22:$N$926,12,0)</f>
        <v>6.7688555999999997E-2</v>
      </c>
      <c r="O780" s="122">
        <f t="shared" si="999"/>
        <v>8.6071751999999974E-2</v>
      </c>
      <c r="P780" s="122">
        <f t="shared" si="1000"/>
        <v>0</v>
      </c>
      <c r="Q780" s="122">
        <f t="shared" si="1001"/>
        <v>0</v>
      </c>
      <c r="R780" s="122">
        <f t="shared" si="1002"/>
        <v>0</v>
      </c>
      <c r="S780" s="122">
        <f t="shared" si="1003"/>
        <v>8.6071751999999987E-2</v>
      </c>
      <c r="T780" s="122"/>
      <c r="U780" s="122"/>
      <c r="V780" s="122"/>
      <c r="W780" s="122"/>
      <c r="X780" s="122"/>
      <c r="Y780" s="122"/>
      <c r="Z780" s="122"/>
      <c r="AA780" s="122"/>
      <c r="AB780" s="122"/>
      <c r="AC780" s="122"/>
      <c r="AD780" s="122">
        <v>0.29192999999999936</v>
      </c>
      <c r="AE780" s="73">
        <f t="shared" si="1004"/>
        <v>0.27974963000000003</v>
      </c>
      <c r="AF780" s="73"/>
      <c r="AG780" s="73">
        <v>0.15161604000000004</v>
      </c>
      <c r="AH780" s="73"/>
      <c r="AI780" s="73">
        <v>0.12813358999999999</v>
      </c>
      <c r="AJ780" s="122">
        <f>VLOOKUP(C780,'[1]17'!$C$22:$AI$926,29,0)</f>
        <v>5.6407129999999993E-2</v>
      </c>
      <c r="AK780" s="122">
        <f>VLOOKUP(C780,'[1]17'!$C$22:$AI$926,30,0)</f>
        <v>0</v>
      </c>
      <c r="AL780" s="122">
        <f>VLOOKUP(C780,'[1]17'!$C$22:$AI$926,31,0)</f>
        <v>0</v>
      </c>
      <c r="AM780" s="122">
        <f>VLOOKUP(C780,'[1]17'!$C$22:$AI$926,32,0)</f>
        <v>0</v>
      </c>
      <c r="AN780" s="122">
        <f>VLOOKUP(C780,'[1]17'!$C$22:$AI$926,33,0)</f>
        <v>5.640713E-2</v>
      </c>
      <c r="AO780" s="122">
        <f t="shared" si="1005"/>
        <v>0.22334250000000003</v>
      </c>
      <c r="AP780" s="122">
        <f t="shared" si="1006"/>
        <v>0</v>
      </c>
      <c r="AQ780" s="122">
        <f t="shared" si="1007"/>
        <v>0.15161604000000004</v>
      </c>
      <c r="AR780" s="122">
        <f t="shared" si="1008"/>
        <v>0</v>
      </c>
      <c r="AS780" s="122">
        <f t="shared" si="1009"/>
        <v>7.1726459999999992E-2</v>
      </c>
      <c r="AT780" s="122"/>
      <c r="AU780" s="122"/>
      <c r="AV780" s="122"/>
      <c r="AW780" s="122"/>
      <c r="AX780" s="122"/>
      <c r="AY780" s="122"/>
      <c r="AZ780" s="122"/>
      <c r="BA780" s="122"/>
      <c r="BB780" s="122"/>
      <c r="BC780" s="122"/>
    </row>
    <row r="781" spans="1:55" ht="62.2" x14ac:dyDescent="0.35">
      <c r="A781" s="106" t="s">
        <v>1662</v>
      </c>
      <c r="B781" s="107" t="s">
        <v>1871</v>
      </c>
      <c r="C781" s="108" t="s">
        <v>1594</v>
      </c>
      <c r="D781" s="73">
        <v>1.574136</v>
      </c>
      <c r="E781" s="73">
        <v>7.0056984000000003E-2</v>
      </c>
      <c r="F781" s="73">
        <v>0</v>
      </c>
      <c r="G781" s="73">
        <v>0</v>
      </c>
      <c r="H781" s="73">
        <v>0</v>
      </c>
      <c r="I781" s="73">
        <v>7.0056984000000003E-2</v>
      </c>
      <c r="J781" s="122">
        <f>VLOOKUP(C781,'[1]17'!$C$22:$N$926,8,0)</f>
        <v>3.0840564000000001E-2</v>
      </c>
      <c r="K781" s="122">
        <f>VLOOKUP(C781,'[1]17'!$C$22:$N$926,9,0)</f>
        <v>0</v>
      </c>
      <c r="L781" s="122">
        <f>VLOOKUP(C781,'[1]17'!$C$22:$N$926,10,0)</f>
        <v>0</v>
      </c>
      <c r="M781" s="122">
        <f>VLOOKUP(C781,'[1]17'!$C$22:$N$926,11,0)</f>
        <v>0</v>
      </c>
      <c r="N781" s="122">
        <f>VLOOKUP(C781,'[1]17'!$C$22:$N$926,12,0)</f>
        <v>3.0840564000000001E-2</v>
      </c>
      <c r="O781" s="122">
        <f t="shared" si="999"/>
        <v>3.9216420000000002E-2</v>
      </c>
      <c r="P781" s="122">
        <f t="shared" si="1000"/>
        <v>0</v>
      </c>
      <c r="Q781" s="122">
        <f t="shared" si="1001"/>
        <v>0</v>
      </c>
      <c r="R781" s="122">
        <f t="shared" si="1002"/>
        <v>0</v>
      </c>
      <c r="S781" s="122">
        <f t="shared" si="1003"/>
        <v>3.9216420000000002E-2</v>
      </c>
      <c r="T781" s="122"/>
      <c r="U781" s="122"/>
      <c r="V781" s="122"/>
      <c r="W781" s="122"/>
      <c r="X781" s="122"/>
      <c r="Y781" s="122"/>
      <c r="Z781" s="122"/>
      <c r="AA781" s="122"/>
      <c r="AB781" s="122"/>
      <c r="AC781" s="122"/>
      <c r="AD781" s="122">
        <v>1.1601599999999999</v>
      </c>
      <c r="AE781" s="73">
        <f t="shared" si="1004"/>
        <v>0.14635992</v>
      </c>
      <c r="AF781" s="73">
        <v>8.7979100000000005E-2</v>
      </c>
      <c r="AG781" s="73"/>
      <c r="AH781" s="73"/>
      <c r="AI781" s="73">
        <v>5.838082E-2</v>
      </c>
      <c r="AJ781" s="122">
        <f>VLOOKUP(C781,'[1]17'!$C$22:$AI$926,29,0)</f>
        <v>2.5700470000000003E-2</v>
      </c>
      <c r="AK781" s="122">
        <f>VLOOKUP(C781,'[1]17'!$C$22:$AI$926,30,0)</f>
        <v>0</v>
      </c>
      <c r="AL781" s="122">
        <f>VLOOKUP(C781,'[1]17'!$C$22:$AI$926,31,0)</f>
        <v>0</v>
      </c>
      <c r="AM781" s="122">
        <f>VLOOKUP(C781,'[1]17'!$C$22:$AI$926,32,0)</f>
        <v>0</v>
      </c>
      <c r="AN781" s="122">
        <f>VLOOKUP(C781,'[1]17'!$C$22:$AI$926,33,0)</f>
        <v>2.5700470000000003E-2</v>
      </c>
      <c r="AO781" s="122">
        <f t="shared" si="1005"/>
        <v>0.12065945</v>
      </c>
      <c r="AP781" s="122">
        <f t="shared" si="1006"/>
        <v>8.7979100000000005E-2</v>
      </c>
      <c r="AQ781" s="122">
        <f t="shared" si="1007"/>
        <v>0</v>
      </c>
      <c r="AR781" s="122">
        <f t="shared" si="1008"/>
        <v>0</v>
      </c>
      <c r="AS781" s="122">
        <f t="shared" si="1009"/>
        <v>3.2680349999999997E-2</v>
      </c>
      <c r="AT781" s="122"/>
      <c r="AU781" s="122"/>
      <c r="AV781" s="122"/>
      <c r="AW781" s="122"/>
      <c r="AX781" s="122"/>
      <c r="AY781" s="122"/>
      <c r="AZ781" s="122"/>
      <c r="BA781" s="122"/>
      <c r="BB781" s="122"/>
      <c r="BC781" s="122"/>
    </row>
    <row r="782" spans="1:55" ht="108.8" x14ac:dyDescent="0.35">
      <c r="A782" s="106" t="s">
        <v>1662</v>
      </c>
      <c r="B782" s="107" t="s">
        <v>1078</v>
      </c>
      <c r="C782" s="108" t="s">
        <v>1595</v>
      </c>
      <c r="D782" s="73">
        <v>2.127084</v>
      </c>
      <c r="E782" s="73">
        <v>9.4665996000000002E-2</v>
      </c>
      <c r="F782" s="73">
        <v>0</v>
      </c>
      <c r="G782" s="73">
        <v>0</v>
      </c>
      <c r="H782" s="73">
        <v>0</v>
      </c>
      <c r="I782" s="73">
        <v>9.4665996000000002E-2</v>
      </c>
      <c r="J782" s="122">
        <f>VLOOKUP(C782,'[1]17'!$C$22:$N$926,8,0)</f>
        <v>4.1674007999999998E-2</v>
      </c>
      <c r="K782" s="122">
        <f>VLOOKUP(C782,'[1]17'!$C$22:$N$926,9,0)</f>
        <v>0</v>
      </c>
      <c r="L782" s="122">
        <f>VLOOKUP(C782,'[1]17'!$C$22:$N$926,10,0)</f>
        <v>0</v>
      </c>
      <c r="M782" s="122">
        <f>VLOOKUP(C782,'[1]17'!$C$22:$N$926,11,0)</f>
        <v>0</v>
      </c>
      <c r="N782" s="122">
        <f>VLOOKUP(C782,'[1]17'!$C$22:$N$926,12,0)</f>
        <v>4.1674008000000005E-2</v>
      </c>
      <c r="O782" s="122">
        <f t="shared" si="999"/>
        <v>5.2991988000000004E-2</v>
      </c>
      <c r="P782" s="122">
        <f t="shared" si="1000"/>
        <v>0</v>
      </c>
      <c r="Q782" s="122">
        <f t="shared" si="1001"/>
        <v>0</v>
      </c>
      <c r="R782" s="122">
        <f t="shared" si="1002"/>
        <v>0</v>
      </c>
      <c r="S782" s="122">
        <f t="shared" si="1003"/>
        <v>5.2991987999999997E-2</v>
      </c>
      <c r="T782" s="122"/>
      <c r="U782" s="122"/>
      <c r="V782" s="122"/>
      <c r="W782" s="122"/>
      <c r="X782" s="122"/>
      <c r="Y782" s="122"/>
      <c r="Z782" s="122"/>
      <c r="AA782" s="122"/>
      <c r="AB782" s="122"/>
      <c r="AC782" s="122"/>
      <c r="AD782" s="122">
        <v>1.77257</v>
      </c>
      <c r="AE782" s="73">
        <f t="shared" si="1004"/>
        <v>1.7312283200000003</v>
      </c>
      <c r="AF782" s="73">
        <v>0.12759074000000026</v>
      </c>
      <c r="AG782" s="73">
        <v>1.5247492499999999</v>
      </c>
      <c r="AH782" s="73"/>
      <c r="AI782" s="73">
        <v>7.8888330000000007E-2</v>
      </c>
      <c r="AJ782" s="122">
        <f>VLOOKUP(C782,'[1]17'!$C$22:$AI$926,29,0)</f>
        <v>3.4728339999999996E-2</v>
      </c>
      <c r="AK782" s="122">
        <f>VLOOKUP(C782,'[1]17'!$C$22:$AI$926,30,0)</f>
        <v>0</v>
      </c>
      <c r="AL782" s="122">
        <f>VLOOKUP(C782,'[1]17'!$C$22:$AI$926,31,0)</f>
        <v>0</v>
      </c>
      <c r="AM782" s="122">
        <f>VLOOKUP(C782,'[1]17'!$C$22:$AI$926,32,0)</f>
        <v>0</v>
      </c>
      <c r="AN782" s="122">
        <f>VLOOKUP(C782,'[1]17'!$C$22:$AI$926,33,0)</f>
        <v>3.4728340000000003E-2</v>
      </c>
      <c r="AO782" s="122">
        <f t="shared" si="1005"/>
        <v>1.6964999800000002</v>
      </c>
      <c r="AP782" s="122">
        <f t="shared" si="1006"/>
        <v>0.12759074000000026</v>
      </c>
      <c r="AQ782" s="122">
        <f t="shared" si="1007"/>
        <v>1.5247492499999999</v>
      </c>
      <c r="AR782" s="122">
        <f t="shared" si="1008"/>
        <v>0</v>
      </c>
      <c r="AS782" s="122">
        <f t="shared" si="1009"/>
        <v>4.4159990000000003E-2</v>
      </c>
      <c r="AT782" s="122"/>
      <c r="AU782" s="122"/>
      <c r="AV782" s="122"/>
      <c r="AW782" s="122"/>
      <c r="AX782" s="122"/>
      <c r="AY782" s="122"/>
      <c r="AZ782" s="122"/>
      <c r="BA782" s="122"/>
      <c r="BB782" s="122"/>
      <c r="BC782" s="122"/>
    </row>
    <row r="783" spans="1:55" x14ac:dyDescent="0.35">
      <c r="A783" s="103"/>
      <c r="B783" s="110" t="s">
        <v>91</v>
      </c>
      <c r="C783" s="105"/>
      <c r="D783" s="133">
        <f t="shared" ref="D783:BC783" si="1010">SUM(D784:D785)</f>
        <v>10.738992000000001</v>
      </c>
      <c r="E783" s="133">
        <f t="shared" si="1010"/>
        <v>0.47793939599999996</v>
      </c>
      <c r="F783" s="133">
        <f t="shared" si="1010"/>
        <v>0</v>
      </c>
      <c r="G783" s="133">
        <f t="shared" si="1010"/>
        <v>0</v>
      </c>
      <c r="H783" s="133">
        <f t="shared" si="1010"/>
        <v>0</v>
      </c>
      <c r="I783" s="133">
        <f t="shared" si="1010"/>
        <v>0.47793939599999996</v>
      </c>
      <c r="J783" s="133">
        <f t="shared" si="1010"/>
        <v>0.210399108</v>
      </c>
      <c r="K783" s="133">
        <f t="shared" si="1010"/>
        <v>0</v>
      </c>
      <c r="L783" s="133">
        <f t="shared" si="1010"/>
        <v>0</v>
      </c>
      <c r="M783" s="133">
        <f t="shared" si="1010"/>
        <v>0</v>
      </c>
      <c r="N783" s="133">
        <f t="shared" si="1010"/>
        <v>0.210399108</v>
      </c>
      <c r="O783" s="133">
        <f t="shared" si="1010"/>
        <v>0.26754028799999996</v>
      </c>
      <c r="P783" s="133">
        <f t="shared" si="1010"/>
        <v>0</v>
      </c>
      <c r="Q783" s="133">
        <f t="shared" si="1010"/>
        <v>0</v>
      </c>
      <c r="R783" s="133">
        <f t="shared" si="1010"/>
        <v>0</v>
      </c>
      <c r="S783" s="133">
        <f t="shared" si="1010"/>
        <v>0.26754028799999996</v>
      </c>
      <c r="T783" s="133">
        <f t="shared" si="1010"/>
        <v>0</v>
      </c>
      <c r="U783" s="133">
        <f t="shared" si="1010"/>
        <v>0</v>
      </c>
      <c r="V783" s="133">
        <f t="shared" si="1010"/>
        <v>0</v>
      </c>
      <c r="W783" s="133">
        <f t="shared" si="1010"/>
        <v>0</v>
      </c>
      <c r="X783" s="133">
        <f t="shared" si="1010"/>
        <v>0</v>
      </c>
      <c r="Y783" s="133">
        <f t="shared" si="1010"/>
        <v>0</v>
      </c>
      <c r="Z783" s="133">
        <f t="shared" si="1010"/>
        <v>0</v>
      </c>
      <c r="AA783" s="133">
        <f t="shared" si="1010"/>
        <v>0</v>
      </c>
      <c r="AB783" s="133">
        <f t="shared" si="1010"/>
        <v>0</v>
      </c>
      <c r="AC783" s="133">
        <f t="shared" si="1010"/>
        <v>0</v>
      </c>
      <c r="AD783" s="133">
        <f t="shared" si="1010"/>
        <v>9.8440760000000012</v>
      </c>
      <c r="AE783" s="133">
        <f t="shared" si="1010"/>
        <v>0.47010691999999998</v>
      </c>
      <c r="AF783" s="133">
        <f t="shared" si="1010"/>
        <v>7.1824089999999993E-2</v>
      </c>
      <c r="AG783" s="133">
        <f t="shared" si="1010"/>
        <v>0</v>
      </c>
      <c r="AH783" s="133">
        <f t="shared" si="1010"/>
        <v>0</v>
      </c>
      <c r="AI783" s="133">
        <f t="shared" si="1010"/>
        <v>0.39828282999999998</v>
      </c>
      <c r="AJ783" s="133">
        <f t="shared" si="1010"/>
        <v>0.17533259000000001</v>
      </c>
      <c r="AK783" s="133">
        <f t="shared" si="1010"/>
        <v>0</v>
      </c>
      <c r="AL783" s="133">
        <f t="shared" si="1010"/>
        <v>0</v>
      </c>
      <c r="AM783" s="133">
        <f t="shared" si="1010"/>
        <v>0</v>
      </c>
      <c r="AN783" s="133">
        <f t="shared" si="1010"/>
        <v>0.17533259000000001</v>
      </c>
      <c r="AO783" s="133">
        <f t="shared" si="1010"/>
        <v>0.29477432999999997</v>
      </c>
      <c r="AP783" s="133">
        <f t="shared" si="1010"/>
        <v>7.1824089999999993E-2</v>
      </c>
      <c r="AQ783" s="133">
        <f t="shared" si="1010"/>
        <v>0</v>
      </c>
      <c r="AR783" s="133">
        <f t="shared" si="1010"/>
        <v>0</v>
      </c>
      <c r="AS783" s="133">
        <f t="shared" si="1010"/>
        <v>0.22295023999999997</v>
      </c>
      <c r="AT783" s="133">
        <f t="shared" si="1010"/>
        <v>0</v>
      </c>
      <c r="AU783" s="133">
        <f t="shared" si="1010"/>
        <v>0</v>
      </c>
      <c r="AV783" s="133">
        <f t="shared" si="1010"/>
        <v>0</v>
      </c>
      <c r="AW783" s="133">
        <f t="shared" si="1010"/>
        <v>0</v>
      </c>
      <c r="AX783" s="133">
        <f t="shared" si="1010"/>
        <v>0</v>
      </c>
      <c r="AY783" s="133">
        <f t="shared" si="1010"/>
        <v>0</v>
      </c>
      <c r="AZ783" s="133">
        <f t="shared" si="1010"/>
        <v>0</v>
      </c>
      <c r="BA783" s="133">
        <f t="shared" si="1010"/>
        <v>0</v>
      </c>
      <c r="BB783" s="133">
        <f t="shared" si="1010"/>
        <v>0</v>
      </c>
      <c r="BC783" s="133">
        <f t="shared" si="1010"/>
        <v>0</v>
      </c>
    </row>
    <row r="784" spans="1:55" ht="77.7" x14ac:dyDescent="0.35">
      <c r="A784" s="106" t="s">
        <v>1662</v>
      </c>
      <c r="B784" s="107" t="s">
        <v>466</v>
      </c>
      <c r="C784" s="108" t="s">
        <v>549</v>
      </c>
      <c r="D784" s="73">
        <v>10.738992000000001</v>
      </c>
      <c r="E784" s="73">
        <v>0.47793939599999996</v>
      </c>
      <c r="F784" s="73">
        <v>0</v>
      </c>
      <c r="G784" s="73">
        <v>0</v>
      </c>
      <c r="H784" s="73">
        <v>0</v>
      </c>
      <c r="I784" s="73">
        <v>0.47793939599999996</v>
      </c>
      <c r="J784" s="122">
        <f>VLOOKUP(C784,'[1]17'!$C$22:$N$926,8,0)</f>
        <v>0.210399108</v>
      </c>
      <c r="K784" s="122">
        <f>VLOOKUP(C784,'[1]17'!$C$22:$N$926,9,0)</f>
        <v>0</v>
      </c>
      <c r="L784" s="122">
        <f>VLOOKUP(C784,'[1]17'!$C$22:$N$926,10,0)</f>
        <v>0</v>
      </c>
      <c r="M784" s="122">
        <f>VLOOKUP(C784,'[1]17'!$C$22:$N$926,11,0)</f>
        <v>0</v>
      </c>
      <c r="N784" s="122">
        <f>VLOOKUP(C784,'[1]17'!$C$22:$N$926,12,0)</f>
        <v>0.210399108</v>
      </c>
      <c r="O784" s="122">
        <f t="shared" ref="O784:O785" si="1011">E784-J784</f>
        <v>0.26754028799999996</v>
      </c>
      <c r="P784" s="122">
        <f t="shared" ref="P784:P785" si="1012">F784-K784</f>
        <v>0</v>
      </c>
      <c r="Q784" s="122">
        <f t="shared" ref="Q784:Q785" si="1013">G784-L784</f>
        <v>0</v>
      </c>
      <c r="R784" s="122">
        <f t="shared" ref="R784:R785" si="1014">H784-M784</f>
        <v>0</v>
      </c>
      <c r="S784" s="122">
        <f t="shared" ref="S784:S785" si="1015">I784-N784</f>
        <v>0.26754028799999996</v>
      </c>
      <c r="T784" s="122"/>
      <c r="U784" s="122"/>
      <c r="V784" s="122"/>
      <c r="W784" s="122"/>
      <c r="X784" s="122"/>
      <c r="Y784" s="122"/>
      <c r="Z784" s="122"/>
      <c r="AA784" s="122"/>
      <c r="AB784" s="122"/>
      <c r="AC784" s="122"/>
      <c r="AD784" s="122">
        <v>9.8440760000000012</v>
      </c>
      <c r="AE784" s="73">
        <f t="shared" ref="AE784:AE785" si="1016">AF784+AG784+AH784+AI784</f>
        <v>0.39828282999999998</v>
      </c>
      <c r="AF784" s="73"/>
      <c r="AG784" s="73"/>
      <c r="AH784" s="73"/>
      <c r="AI784" s="73">
        <v>0.39828282999999998</v>
      </c>
      <c r="AJ784" s="122">
        <f>VLOOKUP(C784,'[1]17'!$C$22:$AI$926,29,0)</f>
        <v>0.17533259000000001</v>
      </c>
      <c r="AK784" s="122">
        <f>VLOOKUP(C784,'[1]17'!$C$22:$AI$926,30,0)</f>
        <v>0</v>
      </c>
      <c r="AL784" s="122">
        <f>VLOOKUP(C784,'[1]17'!$C$22:$AI$926,31,0)</f>
        <v>0</v>
      </c>
      <c r="AM784" s="122">
        <f>VLOOKUP(C784,'[1]17'!$C$22:$AI$926,32,0)</f>
        <v>0</v>
      </c>
      <c r="AN784" s="122">
        <f>VLOOKUP(C784,'[1]17'!$C$22:$AI$926,33,0)</f>
        <v>0.17533259000000001</v>
      </c>
      <c r="AO784" s="122">
        <f t="shared" ref="AO784:AO785" si="1017">AE784-AJ784</f>
        <v>0.22295023999999997</v>
      </c>
      <c r="AP784" s="122">
        <f t="shared" ref="AP784:AP785" si="1018">AF784-AK784</f>
        <v>0</v>
      </c>
      <c r="AQ784" s="122">
        <f t="shared" ref="AQ784:AQ785" si="1019">AG784-AL784</f>
        <v>0</v>
      </c>
      <c r="AR784" s="122">
        <f t="shared" ref="AR784:AR785" si="1020">AH784-AM784</f>
        <v>0</v>
      </c>
      <c r="AS784" s="122">
        <f t="shared" ref="AS784:AS785" si="1021">AI784-AN784</f>
        <v>0.22295023999999997</v>
      </c>
      <c r="AT784" s="122"/>
      <c r="AU784" s="122"/>
      <c r="AV784" s="122"/>
      <c r="AW784" s="122"/>
      <c r="AX784" s="122"/>
      <c r="AY784" s="122"/>
      <c r="AZ784" s="122"/>
      <c r="BA784" s="122"/>
      <c r="BB784" s="122"/>
      <c r="BC784" s="122"/>
    </row>
    <row r="785" spans="1:55" ht="46.65" x14ac:dyDescent="0.35">
      <c r="A785" s="106" t="s">
        <v>1662</v>
      </c>
      <c r="B785" s="107" t="s">
        <v>1872</v>
      </c>
      <c r="C785" s="108" t="s">
        <v>1966</v>
      </c>
      <c r="D785" s="73">
        <v>0</v>
      </c>
      <c r="E785" s="73">
        <v>0</v>
      </c>
      <c r="F785" s="73">
        <v>0</v>
      </c>
      <c r="G785" s="73">
        <v>0</v>
      </c>
      <c r="H785" s="73">
        <v>0</v>
      </c>
      <c r="I785" s="73">
        <v>0</v>
      </c>
      <c r="J785" s="122"/>
      <c r="K785" s="122"/>
      <c r="L785" s="122"/>
      <c r="M785" s="122"/>
      <c r="N785" s="122"/>
      <c r="O785" s="122">
        <f t="shared" si="1011"/>
        <v>0</v>
      </c>
      <c r="P785" s="122">
        <f t="shared" si="1012"/>
        <v>0</v>
      </c>
      <c r="Q785" s="122">
        <f t="shared" si="1013"/>
        <v>0</v>
      </c>
      <c r="R785" s="122">
        <f t="shared" si="1014"/>
        <v>0</v>
      </c>
      <c r="S785" s="122">
        <f t="shared" si="1015"/>
        <v>0</v>
      </c>
      <c r="T785" s="122"/>
      <c r="U785" s="122"/>
      <c r="V785" s="122"/>
      <c r="W785" s="122"/>
      <c r="X785" s="122"/>
      <c r="Y785" s="122"/>
      <c r="Z785" s="122"/>
      <c r="AA785" s="122"/>
      <c r="AB785" s="122"/>
      <c r="AC785" s="122"/>
      <c r="AD785" s="122">
        <v>0</v>
      </c>
      <c r="AE785" s="73">
        <f t="shared" si="1016"/>
        <v>7.1824089999999993E-2</v>
      </c>
      <c r="AF785" s="73">
        <v>7.1824089999999993E-2</v>
      </c>
      <c r="AG785" s="73"/>
      <c r="AH785" s="73"/>
      <c r="AI785" s="73">
        <v>0</v>
      </c>
      <c r="AJ785" s="122"/>
      <c r="AK785" s="122"/>
      <c r="AL785" s="122"/>
      <c r="AM785" s="122"/>
      <c r="AN785" s="122"/>
      <c r="AO785" s="122">
        <f t="shared" si="1017"/>
        <v>7.1824089999999993E-2</v>
      </c>
      <c r="AP785" s="122">
        <f t="shared" si="1018"/>
        <v>7.1824089999999993E-2</v>
      </c>
      <c r="AQ785" s="122">
        <f t="shared" si="1019"/>
        <v>0</v>
      </c>
      <c r="AR785" s="122">
        <f t="shared" si="1020"/>
        <v>0</v>
      </c>
      <c r="AS785" s="122">
        <f t="shared" si="1021"/>
        <v>0</v>
      </c>
      <c r="AT785" s="122"/>
      <c r="AU785" s="122"/>
      <c r="AV785" s="122"/>
      <c r="AW785" s="122"/>
      <c r="AX785" s="122"/>
      <c r="AY785" s="122"/>
      <c r="AZ785" s="122"/>
      <c r="BA785" s="122"/>
      <c r="BB785" s="122"/>
      <c r="BC785" s="122"/>
    </row>
    <row r="786" spans="1:55" x14ac:dyDescent="0.35">
      <c r="A786" s="103"/>
      <c r="B786" s="110" t="s">
        <v>88</v>
      </c>
      <c r="C786" s="105"/>
      <c r="D786" s="133">
        <f t="shared" ref="D786:BC786" si="1022">SUM(D787:D787)</f>
        <v>6.9226559999999999</v>
      </c>
      <c r="E786" s="133">
        <f t="shared" si="1022"/>
        <v>7.7606157199999997</v>
      </c>
      <c r="F786" s="133">
        <f t="shared" si="1022"/>
        <v>0.50222440000000002</v>
      </c>
      <c r="G786" s="133">
        <f t="shared" si="1022"/>
        <v>6.8132575599999994</v>
      </c>
      <c r="H786" s="133">
        <f t="shared" si="1022"/>
        <v>0</v>
      </c>
      <c r="I786" s="133">
        <f t="shared" si="1022"/>
        <v>0.44513375999999993</v>
      </c>
      <c r="J786" s="133">
        <f t="shared" si="1022"/>
        <v>0.13562919599999998</v>
      </c>
      <c r="K786" s="133">
        <f t="shared" si="1022"/>
        <v>0</v>
      </c>
      <c r="L786" s="133">
        <f t="shared" si="1022"/>
        <v>0</v>
      </c>
      <c r="M786" s="133">
        <f t="shared" si="1022"/>
        <v>0</v>
      </c>
      <c r="N786" s="133">
        <f t="shared" si="1022"/>
        <v>0.13562919599999998</v>
      </c>
      <c r="O786" s="133">
        <f t="shared" si="1022"/>
        <v>7.6249865239999997</v>
      </c>
      <c r="P786" s="133">
        <f t="shared" si="1022"/>
        <v>0.50222440000000002</v>
      </c>
      <c r="Q786" s="133">
        <f t="shared" si="1022"/>
        <v>6.8132575599999994</v>
      </c>
      <c r="R786" s="133">
        <f t="shared" si="1022"/>
        <v>0</v>
      </c>
      <c r="S786" s="133">
        <f t="shared" si="1022"/>
        <v>0.30950456399999993</v>
      </c>
      <c r="T786" s="133">
        <f t="shared" si="1022"/>
        <v>0</v>
      </c>
      <c r="U786" s="133">
        <f t="shared" si="1022"/>
        <v>0</v>
      </c>
      <c r="V786" s="133">
        <f t="shared" si="1022"/>
        <v>0</v>
      </c>
      <c r="W786" s="133">
        <f t="shared" si="1022"/>
        <v>0</v>
      </c>
      <c r="X786" s="133">
        <f t="shared" si="1022"/>
        <v>0</v>
      </c>
      <c r="Y786" s="133">
        <f t="shared" si="1022"/>
        <v>0</v>
      </c>
      <c r="Z786" s="133">
        <f t="shared" si="1022"/>
        <v>0</v>
      </c>
      <c r="AA786" s="133">
        <f t="shared" si="1022"/>
        <v>0</v>
      </c>
      <c r="AB786" s="133">
        <f t="shared" si="1022"/>
        <v>0</v>
      </c>
      <c r="AC786" s="133">
        <f t="shared" si="1022"/>
        <v>0</v>
      </c>
      <c r="AD786" s="133">
        <f t="shared" si="1022"/>
        <v>6.3457680000000005</v>
      </c>
      <c r="AE786" s="133">
        <f t="shared" si="1022"/>
        <v>6.4671797599999996</v>
      </c>
      <c r="AF786" s="133">
        <f t="shared" si="1022"/>
        <v>0.41852032999999977</v>
      </c>
      <c r="AG786" s="133">
        <f t="shared" si="1022"/>
        <v>5.6777146299999997</v>
      </c>
      <c r="AH786" s="133">
        <f t="shared" si="1022"/>
        <v>0</v>
      </c>
      <c r="AI786" s="133">
        <f t="shared" si="1022"/>
        <v>0.37094479999999996</v>
      </c>
      <c r="AJ786" s="133">
        <f t="shared" si="1022"/>
        <v>0.11302433000000001</v>
      </c>
      <c r="AK786" s="133">
        <f t="shared" si="1022"/>
        <v>0</v>
      </c>
      <c r="AL786" s="133">
        <f t="shared" si="1022"/>
        <v>0</v>
      </c>
      <c r="AM786" s="133">
        <f t="shared" si="1022"/>
        <v>0</v>
      </c>
      <c r="AN786" s="133">
        <f t="shared" si="1022"/>
        <v>0.11302432999999999</v>
      </c>
      <c r="AO786" s="133">
        <f t="shared" si="1022"/>
        <v>6.3541554299999996</v>
      </c>
      <c r="AP786" s="133">
        <f t="shared" si="1022"/>
        <v>0.41852032999999977</v>
      </c>
      <c r="AQ786" s="133">
        <f t="shared" si="1022"/>
        <v>5.6777146299999997</v>
      </c>
      <c r="AR786" s="133">
        <f t="shared" si="1022"/>
        <v>0</v>
      </c>
      <c r="AS786" s="133">
        <f t="shared" si="1022"/>
        <v>0.25792046999999996</v>
      </c>
      <c r="AT786" s="133">
        <f t="shared" si="1022"/>
        <v>0</v>
      </c>
      <c r="AU786" s="133">
        <f t="shared" si="1022"/>
        <v>0</v>
      </c>
      <c r="AV786" s="133">
        <f t="shared" si="1022"/>
        <v>0</v>
      </c>
      <c r="AW786" s="133">
        <f t="shared" si="1022"/>
        <v>0</v>
      </c>
      <c r="AX786" s="133">
        <f t="shared" si="1022"/>
        <v>0</v>
      </c>
      <c r="AY786" s="133">
        <f t="shared" si="1022"/>
        <v>0</v>
      </c>
      <c r="AZ786" s="133">
        <f t="shared" si="1022"/>
        <v>0</v>
      </c>
      <c r="BA786" s="133">
        <f t="shared" si="1022"/>
        <v>0</v>
      </c>
      <c r="BB786" s="133">
        <f t="shared" si="1022"/>
        <v>0</v>
      </c>
      <c r="BC786" s="133">
        <f t="shared" si="1022"/>
        <v>0</v>
      </c>
    </row>
    <row r="787" spans="1:55" ht="62.2" x14ac:dyDescent="0.35">
      <c r="A787" s="106" t="s">
        <v>1662</v>
      </c>
      <c r="B787" s="107" t="s">
        <v>1873</v>
      </c>
      <c r="C787" s="108" t="s">
        <v>1596</v>
      </c>
      <c r="D787" s="73">
        <v>6.9226559999999999</v>
      </c>
      <c r="E787" s="73">
        <v>7.7606157199999997</v>
      </c>
      <c r="F787" s="73">
        <v>0.50222440000000002</v>
      </c>
      <c r="G787" s="73">
        <v>6.8132575599999994</v>
      </c>
      <c r="H787" s="73">
        <v>0</v>
      </c>
      <c r="I787" s="73">
        <v>0.44513375999999993</v>
      </c>
      <c r="J787" s="122">
        <f>VLOOKUP(C787,'[1]17'!$C$22:$N$926,8,0)</f>
        <v>0.13562919599999998</v>
      </c>
      <c r="K787" s="122">
        <f>VLOOKUP(C787,'[1]17'!$C$22:$N$926,9,0)</f>
        <v>0</v>
      </c>
      <c r="L787" s="122">
        <f>VLOOKUP(C787,'[1]17'!$C$22:$N$926,10,0)</f>
        <v>0</v>
      </c>
      <c r="M787" s="122">
        <f>VLOOKUP(C787,'[1]17'!$C$22:$N$926,11,0)</f>
        <v>0</v>
      </c>
      <c r="N787" s="122">
        <f>VLOOKUP(C787,'[1]17'!$C$22:$N$926,12,0)</f>
        <v>0.13562919599999998</v>
      </c>
      <c r="O787" s="122">
        <f>E787-J787</f>
        <v>7.6249865239999997</v>
      </c>
      <c r="P787" s="122">
        <f t="shared" ref="P787" si="1023">F787-K787</f>
        <v>0.50222440000000002</v>
      </c>
      <c r="Q787" s="122">
        <f t="shared" ref="Q787" si="1024">G787-L787</f>
        <v>6.8132575599999994</v>
      </c>
      <c r="R787" s="122">
        <f t="shared" ref="R787" si="1025">H787-M787</f>
        <v>0</v>
      </c>
      <c r="S787" s="122">
        <f t="shared" ref="S787" si="1026">I787-N787</f>
        <v>0.30950456399999993</v>
      </c>
      <c r="T787" s="122"/>
      <c r="U787" s="122"/>
      <c r="V787" s="122"/>
      <c r="W787" s="122"/>
      <c r="X787" s="122"/>
      <c r="Y787" s="122"/>
      <c r="Z787" s="122"/>
      <c r="AA787" s="122"/>
      <c r="AB787" s="122"/>
      <c r="AC787" s="122"/>
      <c r="AD787" s="122">
        <v>6.3457680000000005</v>
      </c>
      <c r="AE787" s="73">
        <f>AF787+AG787+AH787+AI787</f>
        <v>6.4671797599999996</v>
      </c>
      <c r="AF787" s="73">
        <v>0.41852032999999977</v>
      </c>
      <c r="AG787" s="73">
        <v>5.6777146299999997</v>
      </c>
      <c r="AH787" s="73"/>
      <c r="AI787" s="73">
        <v>0.37094479999999996</v>
      </c>
      <c r="AJ787" s="122">
        <f>VLOOKUP(C787,'[1]17'!$C$22:$AI$926,29,0)</f>
        <v>0.11302433000000001</v>
      </c>
      <c r="AK787" s="122">
        <f>VLOOKUP(C787,'[1]17'!$C$22:$AI$926,30,0)</f>
        <v>0</v>
      </c>
      <c r="AL787" s="122">
        <f>VLOOKUP(C787,'[1]17'!$C$22:$AI$926,31,0)</f>
        <v>0</v>
      </c>
      <c r="AM787" s="122">
        <f>VLOOKUP(C787,'[1]17'!$C$22:$AI$926,32,0)</f>
        <v>0</v>
      </c>
      <c r="AN787" s="122">
        <f>VLOOKUP(C787,'[1]17'!$C$22:$AI$926,33,0)</f>
        <v>0.11302432999999999</v>
      </c>
      <c r="AO787" s="122">
        <f>AE787-AJ787</f>
        <v>6.3541554299999996</v>
      </c>
      <c r="AP787" s="122">
        <f t="shared" ref="AP787" si="1027">AF787-AK787</f>
        <v>0.41852032999999977</v>
      </c>
      <c r="AQ787" s="122">
        <f t="shared" ref="AQ787" si="1028">AG787-AL787</f>
        <v>5.6777146299999997</v>
      </c>
      <c r="AR787" s="122">
        <f t="shared" ref="AR787" si="1029">AH787-AM787</f>
        <v>0</v>
      </c>
      <c r="AS787" s="122">
        <f t="shared" ref="AS787" si="1030">AI787-AN787</f>
        <v>0.25792046999999996</v>
      </c>
      <c r="AT787" s="122"/>
      <c r="AU787" s="122"/>
      <c r="AV787" s="122"/>
      <c r="AW787" s="122"/>
      <c r="AX787" s="122"/>
      <c r="AY787" s="122"/>
      <c r="AZ787" s="122"/>
      <c r="BA787" s="122"/>
      <c r="BB787" s="122"/>
      <c r="BC787" s="122"/>
    </row>
    <row r="788" spans="1:55" x14ac:dyDescent="0.35">
      <c r="A788" s="114"/>
      <c r="B788" s="104" t="s">
        <v>65</v>
      </c>
      <c r="C788" s="105"/>
      <c r="D788" s="133">
        <f t="shared" ref="D788:BC788" si="1031">SUM(D789)</f>
        <v>3.9444840000000001</v>
      </c>
      <c r="E788" s="133">
        <f t="shared" si="1031"/>
        <v>3.548139242</v>
      </c>
      <c r="F788" s="133">
        <f t="shared" si="1031"/>
        <v>0.31357189000000002</v>
      </c>
      <c r="G788" s="133">
        <f t="shared" si="1031"/>
        <v>3.0815592999999999</v>
      </c>
      <c r="H788" s="133">
        <f t="shared" si="1031"/>
        <v>0</v>
      </c>
      <c r="I788" s="133">
        <f t="shared" si="1031"/>
        <v>0.15300805199999998</v>
      </c>
      <c r="J788" s="133">
        <f t="shared" si="1031"/>
        <v>7.7280624000000006E-2</v>
      </c>
      <c r="K788" s="133">
        <f t="shared" si="1031"/>
        <v>0</v>
      </c>
      <c r="L788" s="133">
        <f t="shared" si="1031"/>
        <v>0</v>
      </c>
      <c r="M788" s="133">
        <f t="shared" si="1031"/>
        <v>0</v>
      </c>
      <c r="N788" s="133">
        <f t="shared" si="1031"/>
        <v>7.7280624000000006E-2</v>
      </c>
      <c r="O788" s="133">
        <f t="shared" si="1031"/>
        <v>3.4708586179999998</v>
      </c>
      <c r="P788" s="133">
        <f t="shared" si="1031"/>
        <v>0.31357189000000002</v>
      </c>
      <c r="Q788" s="133">
        <f t="shared" si="1031"/>
        <v>3.0815592999999999</v>
      </c>
      <c r="R788" s="133">
        <f t="shared" si="1031"/>
        <v>0</v>
      </c>
      <c r="S788" s="133">
        <f t="shared" si="1031"/>
        <v>7.5727427999999972E-2</v>
      </c>
      <c r="T788" s="133">
        <f t="shared" si="1031"/>
        <v>0</v>
      </c>
      <c r="U788" s="133">
        <f t="shared" si="1031"/>
        <v>0</v>
      </c>
      <c r="V788" s="133">
        <f t="shared" si="1031"/>
        <v>0</v>
      </c>
      <c r="W788" s="133">
        <f t="shared" si="1031"/>
        <v>0</v>
      </c>
      <c r="X788" s="133">
        <f t="shared" si="1031"/>
        <v>0</v>
      </c>
      <c r="Y788" s="133">
        <f t="shared" si="1031"/>
        <v>0</v>
      </c>
      <c r="Z788" s="133">
        <f t="shared" si="1031"/>
        <v>0</v>
      </c>
      <c r="AA788" s="133">
        <f t="shared" si="1031"/>
        <v>0</v>
      </c>
      <c r="AB788" s="133">
        <f t="shared" si="1031"/>
        <v>0</v>
      </c>
      <c r="AC788" s="133">
        <f t="shared" si="1031"/>
        <v>0</v>
      </c>
      <c r="AD788" s="133">
        <f t="shared" si="1031"/>
        <v>3.2970700000000006</v>
      </c>
      <c r="AE788" s="133">
        <f t="shared" si="1031"/>
        <v>2.9567827000000002</v>
      </c>
      <c r="AF788" s="133">
        <f t="shared" si="1031"/>
        <v>0.26130991000000003</v>
      </c>
      <c r="AG788" s="133">
        <f t="shared" si="1031"/>
        <v>2.5679660800000002</v>
      </c>
      <c r="AH788" s="133">
        <f t="shared" si="1031"/>
        <v>0</v>
      </c>
      <c r="AI788" s="133">
        <f t="shared" si="1031"/>
        <v>0.12750671</v>
      </c>
      <c r="AJ788" s="133">
        <f t="shared" si="1031"/>
        <v>0.13622461</v>
      </c>
      <c r="AK788" s="133">
        <f t="shared" si="1031"/>
        <v>7.1824089999999993E-2</v>
      </c>
      <c r="AL788" s="133">
        <f t="shared" si="1031"/>
        <v>0</v>
      </c>
      <c r="AM788" s="133">
        <f t="shared" si="1031"/>
        <v>0</v>
      </c>
      <c r="AN788" s="133">
        <f t="shared" si="1031"/>
        <v>6.4400520000000003E-2</v>
      </c>
      <c r="AO788" s="133">
        <f t="shared" si="1031"/>
        <v>2.82055809</v>
      </c>
      <c r="AP788" s="133">
        <f t="shared" si="1031"/>
        <v>0.18948582000000003</v>
      </c>
      <c r="AQ788" s="133">
        <f t="shared" si="1031"/>
        <v>2.5679660800000002</v>
      </c>
      <c r="AR788" s="133">
        <f t="shared" si="1031"/>
        <v>0</v>
      </c>
      <c r="AS788" s="133">
        <f t="shared" si="1031"/>
        <v>6.3106189999999993E-2</v>
      </c>
      <c r="AT788" s="133">
        <f t="shared" si="1031"/>
        <v>0</v>
      </c>
      <c r="AU788" s="133">
        <f t="shared" si="1031"/>
        <v>0</v>
      </c>
      <c r="AV788" s="133">
        <f t="shared" si="1031"/>
        <v>0</v>
      </c>
      <c r="AW788" s="133">
        <f t="shared" si="1031"/>
        <v>0</v>
      </c>
      <c r="AX788" s="133">
        <f t="shared" si="1031"/>
        <v>0</v>
      </c>
      <c r="AY788" s="133">
        <f t="shared" si="1031"/>
        <v>0</v>
      </c>
      <c r="AZ788" s="133">
        <f t="shared" si="1031"/>
        <v>0</v>
      </c>
      <c r="BA788" s="133">
        <f t="shared" si="1031"/>
        <v>0</v>
      </c>
      <c r="BB788" s="133">
        <f t="shared" si="1031"/>
        <v>0</v>
      </c>
      <c r="BC788" s="133">
        <f t="shared" si="1031"/>
        <v>0</v>
      </c>
    </row>
    <row r="789" spans="1:55" ht="46.65" x14ac:dyDescent="0.35">
      <c r="A789" s="106" t="s">
        <v>1662</v>
      </c>
      <c r="B789" s="107" t="s">
        <v>1874</v>
      </c>
      <c r="C789" s="108" t="s">
        <v>1597</v>
      </c>
      <c r="D789" s="73">
        <v>3.9444840000000001</v>
      </c>
      <c r="E789" s="73">
        <v>3.548139242</v>
      </c>
      <c r="F789" s="73">
        <v>0.31357189000000002</v>
      </c>
      <c r="G789" s="73">
        <v>3.0815592999999999</v>
      </c>
      <c r="H789" s="73">
        <v>0</v>
      </c>
      <c r="I789" s="73">
        <v>0.15300805199999998</v>
      </c>
      <c r="J789" s="122">
        <f>VLOOKUP(C789,'[1]17'!$C$22:$N$926,8,0)</f>
        <v>7.7280624000000006E-2</v>
      </c>
      <c r="K789" s="122">
        <f>VLOOKUP(C789,'[1]17'!$C$22:$N$926,9,0)</f>
        <v>0</v>
      </c>
      <c r="L789" s="122">
        <f>VLOOKUP(C789,'[1]17'!$C$22:$N$926,10,0)</f>
        <v>0</v>
      </c>
      <c r="M789" s="122">
        <f>VLOOKUP(C789,'[1]17'!$C$22:$N$926,11,0)</f>
        <v>0</v>
      </c>
      <c r="N789" s="122">
        <f>VLOOKUP(C789,'[1]17'!$C$22:$N$926,12,0)</f>
        <v>7.7280624000000006E-2</v>
      </c>
      <c r="O789" s="122">
        <f>E789-J789</f>
        <v>3.4708586179999998</v>
      </c>
      <c r="P789" s="122">
        <f t="shared" ref="P789" si="1032">F789-K789</f>
        <v>0.31357189000000002</v>
      </c>
      <c r="Q789" s="122">
        <f t="shared" ref="Q789" si="1033">G789-L789</f>
        <v>3.0815592999999999</v>
      </c>
      <c r="R789" s="122">
        <f t="shared" ref="R789" si="1034">H789-M789</f>
        <v>0</v>
      </c>
      <c r="S789" s="122">
        <f t="shared" ref="S789" si="1035">I789-N789</f>
        <v>7.5727427999999972E-2</v>
      </c>
      <c r="T789" s="122"/>
      <c r="U789" s="122"/>
      <c r="V789" s="122"/>
      <c r="W789" s="122"/>
      <c r="X789" s="122"/>
      <c r="Y789" s="122"/>
      <c r="Z789" s="122"/>
      <c r="AA789" s="122"/>
      <c r="AB789" s="122"/>
      <c r="AC789" s="122"/>
      <c r="AD789" s="122">
        <v>3.2970700000000006</v>
      </c>
      <c r="AE789" s="73">
        <f>AF789+AG789+AH789+AI789</f>
        <v>2.9567827000000002</v>
      </c>
      <c r="AF789" s="73">
        <v>0.26130991000000003</v>
      </c>
      <c r="AG789" s="73">
        <v>2.5679660800000002</v>
      </c>
      <c r="AH789" s="73"/>
      <c r="AI789" s="73">
        <v>0.12750671</v>
      </c>
      <c r="AJ789" s="122">
        <f>VLOOKUP(C789,'[1]17'!$C$22:$AI$926,29,0)</f>
        <v>0.13622461</v>
      </c>
      <c r="AK789" s="122">
        <f>VLOOKUP(C789,'[1]17'!$C$22:$AI$926,30,0)</f>
        <v>7.1824089999999993E-2</v>
      </c>
      <c r="AL789" s="122">
        <f>VLOOKUP(C789,'[1]17'!$C$22:$AI$926,31,0)</f>
        <v>0</v>
      </c>
      <c r="AM789" s="122">
        <f>VLOOKUP(C789,'[1]17'!$C$22:$AI$926,32,0)</f>
        <v>0</v>
      </c>
      <c r="AN789" s="122">
        <f>VLOOKUP(C789,'[1]17'!$C$22:$AI$926,33,0)</f>
        <v>6.4400520000000003E-2</v>
      </c>
      <c r="AO789" s="122">
        <f>AE789-AJ789</f>
        <v>2.82055809</v>
      </c>
      <c r="AP789" s="122">
        <f t="shared" ref="AP789" si="1036">AF789-AK789</f>
        <v>0.18948582000000003</v>
      </c>
      <c r="AQ789" s="122">
        <f t="shared" ref="AQ789" si="1037">AG789-AL789</f>
        <v>2.5679660800000002</v>
      </c>
      <c r="AR789" s="122">
        <f t="shared" ref="AR789" si="1038">AH789-AM789</f>
        <v>0</v>
      </c>
      <c r="AS789" s="122">
        <f t="shared" ref="AS789" si="1039">AI789-AN789</f>
        <v>6.3106189999999993E-2</v>
      </c>
      <c r="AT789" s="122"/>
      <c r="AU789" s="122"/>
      <c r="AV789" s="122"/>
      <c r="AW789" s="122"/>
      <c r="AX789" s="122"/>
      <c r="AY789" s="122"/>
      <c r="AZ789" s="122"/>
      <c r="BA789" s="122"/>
      <c r="BB789" s="122"/>
      <c r="BC789" s="122"/>
    </row>
    <row r="790" spans="1:55" ht="30.05" x14ac:dyDescent="0.35">
      <c r="A790" s="102"/>
      <c r="B790" s="116" t="s">
        <v>151</v>
      </c>
      <c r="C790" s="101"/>
      <c r="D790" s="132">
        <f t="shared" ref="D790:BC790" si="1040">D791+D796+D801+D804+D808+D810+D815+D829+D834+D836+D838+D840+D842+D847+D857+D859+D865+D867+D870+D878+D881+D884+D904+D918+D933+D938+D940+D943+D950+D960+D806+D965+D973+D967+D979+D981+D983+D988+D985+D948+D991</f>
        <v>902.28269999999998</v>
      </c>
      <c r="E790" s="132">
        <f t="shared" si="1040"/>
        <v>358.16889470861025</v>
      </c>
      <c r="F790" s="132">
        <f t="shared" si="1040"/>
        <v>18.400093611016949</v>
      </c>
      <c r="G790" s="132">
        <f t="shared" si="1040"/>
        <v>302.30427314559319</v>
      </c>
      <c r="H790" s="132">
        <f t="shared" si="1040"/>
        <v>0</v>
      </c>
      <c r="I790" s="132">
        <f t="shared" si="1040"/>
        <v>37.46452795199999</v>
      </c>
      <c r="J790" s="132">
        <f t="shared" si="1040"/>
        <v>176.53967261999998</v>
      </c>
      <c r="K790" s="132">
        <f t="shared" si="1040"/>
        <v>9.8620529199999982</v>
      </c>
      <c r="L790" s="132">
        <f t="shared" si="1040"/>
        <v>147.64388804000001</v>
      </c>
      <c r="M790" s="132">
        <f t="shared" si="1040"/>
        <v>0</v>
      </c>
      <c r="N790" s="132">
        <f t="shared" si="1040"/>
        <v>19.033731659999997</v>
      </c>
      <c r="O790" s="132">
        <f t="shared" si="1040"/>
        <v>181.62922208861016</v>
      </c>
      <c r="P790" s="132">
        <f t="shared" si="1040"/>
        <v>8.5380406910169491</v>
      </c>
      <c r="Q790" s="132">
        <f t="shared" si="1040"/>
        <v>154.66038510559324</v>
      </c>
      <c r="R790" s="132">
        <f t="shared" si="1040"/>
        <v>0</v>
      </c>
      <c r="S790" s="132">
        <f t="shared" si="1040"/>
        <v>18.430796291999997</v>
      </c>
      <c r="T790" s="132">
        <f t="shared" si="1040"/>
        <v>0</v>
      </c>
      <c r="U790" s="132">
        <f t="shared" si="1040"/>
        <v>0</v>
      </c>
      <c r="V790" s="132">
        <f t="shared" si="1040"/>
        <v>0</v>
      </c>
      <c r="W790" s="132">
        <f t="shared" si="1040"/>
        <v>0</v>
      </c>
      <c r="X790" s="132">
        <f t="shared" si="1040"/>
        <v>0</v>
      </c>
      <c r="Y790" s="132">
        <f t="shared" si="1040"/>
        <v>0</v>
      </c>
      <c r="Z790" s="132">
        <f t="shared" si="1040"/>
        <v>0</v>
      </c>
      <c r="AA790" s="132">
        <f t="shared" si="1040"/>
        <v>0</v>
      </c>
      <c r="AB790" s="132">
        <f t="shared" si="1040"/>
        <v>0</v>
      </c>
      <c r="AC790" s="132">
        <f t="shared" si="1040"/>
        <v>0</v>
      </c>
      <c r="AD790" s="132">
        <f t="shared" si="1040"/>
        <v>616.78715209000006</v>
      </c>
      <c r="AE790" s="132">
        <f t="shared" si="1040"/>
        <v>345.71862201999988</v>
      </c>
      <c r="AF790" s="132">
        <f t="shared" si="1040"/>
        <v>21.541673149999998</v>
      </c>
      <c r="AG790" s="132">
        <f t="shared" si="1040"/>
        <v>292.98734559999997</v>
      </c>
      <c r="AH790" s="132">
        <f t="shared" si="1040"/>
        <v>0</v>
      </c>
      <c r="AI790" s="132">
        <f t="shared" si="1040"/>
        <v>31.189603269999999</v>
      </c>
      <c r="AJ790" s="132">
        <f t="shared" si="1040"/>
        <v>200.81085761999995</v>
      </c>
      <c r="AK790" s="132">
        <f t="shared" si="1040"/>
        <v>8.6416369100000061</v>
      </c>
      <c r="AL790" s="132">
        <f t="shared" si="1040"/>
        <v>176.30777766</v>
      </c>
      <c r="AM790" s="132">
        <f t="shared" si="1040"/>
        <v>0</v>
      </c>
      <c r="AN790" s="132">
        <f t="shared" si="1040"/>
        <v>15.86144305</v>
      </c>
      <c r="AO790" s="132">
        <f t="shared" si="1040"/>
        <v>144.90776440000002</v>
      </c>
      <c r="AP790" s="132">
        <f t="shared" si="1040"/>
        <v>12.90003623999999</v>
      </c>
      <c r="AQ790" s="132">
        <f t="shared" si="1040"/>
        <v>116.67956794000001</v>
      </c>
      <c r="AR790" s="132">
        <f t="shared" si="1040"/>
        <v>0</v>
      </c>
      <c r="AS790" s="132">
        <f t="shared" si="1040"/>
        <v>15.328160220000003</v>
      </c>
      <c r="AT790" s="132">
        <f t="shared" si="1040"/>
        <v>0</v>
      </c>
      <c r="AU790" s="132">
        <f t="shared" si="1040"/>
        <v>0</v>
      </c>
      <c r="AV790" s="132">
        <f t="shared" si="1040"/>
        <v>0</v>
      </c>
      <c r="AW790" s="132">
        <f t="shared" si="1040"/>
        <v>0</v>
      </c>
      <c r="AX790" s="132">
        <f t="shared" si="1040"/>
        <v>0</v>
      </c>
      <c r="AY790" s="132">
        <f t="shared" si="1040"/>
        <v>0</v>
      </c>
      <c r="AZ790" s="132">
        <f t="shared" si="1040"/>
        <v>0</v>
      </c>
      <c r="BA790" s="132">
        <f t="shared" si="1040"/>
        <v>0</v>
      </c>
      <c r="BB790" s="132">
        <f t="shared" si="1040"/>
        <v>0</v>
      </c>
      <c r="BC790" s="132">
        <f t="shared" si="1040"/>
        <v>0</v>
      </c>
    </row>
    <row r="791" spans="1:55" x14ac:dyDescent="0.35">
      <c r="A791" s="117"/>
      <c r="B791" s="118" t="s">
        <v>26</v>
      </c>
      <c r="C791" s="105"/>
      <c r="D791" s="133">
        <f t="shared" ref="D791:BC791" si="1041">SUM(D792:D795)</f>
        <v>10.103135999999999</v>
      </c>
      <c r="E791" s="133">
        <f t="shared" si="1041"/>
        <v>0.62981931600000007</v>
      </c>
      <c r="F791" s="133">
        <f t="shared" si="1041"/>
        <v>0</v>
      </c>
      <c r="G791" s="133">
        <f t="shared" si="1041"/>
        <v>0</v>
      </c>
      <c r="H791" s="133">
        <f t="shared" si="1041"/>
        <v>0</v>
      </c>
      <c r="I791" s="133">
        <f t="shared" si="1041"/>
        <v>0.62981931600000007</v>
      </c>
      <c r="J791" s="133">
        <f t="shared" si="1041"/>
        <v>0.19794140400000002</v>
      </c>
      <c r="K791" s="133">
        <f t="shared" si="1041"/>
        <v>0</v>
      </c>
      <c r="L791" s="133">
        <f t="shared" si="1041"/>
        <v>0</v>
      </c>
      <c r="M791" s="133">
        <f t="shared" si="1041"/>
        <v>0</v>
      </c>
      <c r="N791" s="133">
        <f t="shared" si="1041"/>
        <v>0.19794140400000002</v>
      </c>
      <c r="O791" s="133">
        <f t="shared" si="1041"/>
        <v>0.43187791199999992</v>
      </c>
      <c r="P791" s="133">
        <f t="shared" si="1041"/>
        <v>0</v>
      </c>
      <c r="Q791" s="133">
        <f t="shared" si="1041"/>
        <v>0</v>
      </c>
      <c r="R791" s="133">
        <f t="shared" si="1041"/>
        <v>0</v>
      </c>
      <c r="S791" s="133">
        <f t="shared" si="1041"/>
        <v>0.43187791199999992</v>
      </c>
      <c r="T791" s="133">
        <f t="shared" si="1041"/>
        <v>0</v>
      </c>
      <c r="U791" s="133">
        <f t="shared" si="1041"/>
        <v>0</v>
      </c>
      <c r="V791" s="133">
        <f t="shared" si="1041"/>
        <v>0</v>
      </c>
      <c r="W791" s="133">
        <f t="shared" si="1041"/>
        <v>0</v>
      </c>
      <c r="X791" s="133">
        <f t="shared" si="1041"/>
        <v>0</v>
      </c>
      <c r="Y791" s="133">
        <f t="shared" si="1041"/>
        <v>0</v>
      </c>
      <c r="Z791" s="133">
        <f t="shared" si="1041"/>
        <v>0</v>
      </c>
      <c r="AA791" s="133">
        <f t="shared" si="1041"/>
        <v>0</v>
      </c>
      <c r="AB791" s="133">
        <f t="shared" si="1041"/>
        <v>0</v>
      </c>
      <c r="AC791" s="133">
        <f t="shared" si="1041"/>
        <v>0</v>
      </c>
      <c r="AD791" s="133">
        <f t="shared" si="1041"/>
        <v>2.3422400000000003</v>
      </c>
      <c r="AE791" s="133">
        <f t="shared" si="1041"/>
        <v>13.705921280000002</v>
      </c>
      <c r="AF791" s="133">
        <f t="shared" si="1041"/>
        <v>1.7114205900000008</v>
      </c>
      <c r="AG791" s="133">
        <f t="shared" si="1041"/>
        <v>11.469651259999999</v>
      </c>
      <c r="AH791" s="133">
        <f t="shared" si="1041"/>
        <v>0</v>
      </c>
      <c r="AI791" s="133">
        <f t="shared" si="1041"/>
        <v>0.52484943000000006</v>
      </c>
      <c r="AJ791" s="133">
        <f t="shared" si="1041"/>
        <v>0.16495117000000001</v>
      </c>
      <c r="AK791" s="133">
        <f t="shared" si="1041"/>
        <v>0</v>
      </c>
      <c r="AL791" s="133">
        <f t="shared" si="1041"/>
        <v>0</v>
      </c>
      <c r="AM791" s="133">
        <f t="shared" si="1041"/>
        <v>0</v>
      </c>
      <c r="AN791" s="133">
        <f t="shared" si="1041"/>
        <v>0.16495117000000001</v>
      </c>
      <c r="AO791" s="133">
        <f t="shared" si="1041"/>
        <v>13.54097011</v>
      </c>
      <c r="AP791" s="133">
        <f t="shared" si="1041"/>
        <v>1.7114205900000008</v>
      </c>
      <c r="AQ791" s="133">
        <f t="shared" si="1041"/>
        <v>11.469651259999999</v>
      </c>
      <c r="AR791" s="133">
        <f t="shared" si="1041"/>
        <v>0</v>
      </c>
      <c r="AS791" s="133">
        <f t="shared" si="1041"/>
        <v>0.35989826000000003</v>
      </c>
      <c r="AT791" s="133">
        <f t="shared" si="1041"/>
        <v>0</v>
      </c>
      <c r="AU791" s="133">
        <f t="shared" si="1041"/>
        <v>0</v>
      </c>
      <c r="AV791" s="133">
        <f t="shared" si="1041"/>
        <v>0</v>
      </c>
      <c r="AW791" s="133">
        <f t="shared" si="1041"/>
        <v>0</v>
      </c>
      <c r="AX791" s="133">
        <f t="shared" si="1041"/>
        <v>0</v>
      </c>
      <c r="AY791" s="133">
        <f t="shared" si="1041"/>
        <v>0</v>
      </c>
      <c r="AZ791" s="133">
        <f t="shared" si="1041"/>
        <v>0</v>
      </c>
      <c r="BA791" s="133">
        <f t="shared" si="1041"/>
        <v>0</v>
      </c>
      <c r="BB791" s="133">
        <f t="shared" si="1041"/>
        <v>0</v>
      </c>
      <c r="BC791" s="133">
        <f t="shared" si="1041"/>
        <v>0</v>
      </c>
    </row>
    <row r="792" spans="1:55" ht="77.7" x14ac:dyDescent="0.35">
      <c r="A792" s="115" t="s">
        <v>1663</v>
      </c>
      <c r="B792" s="111" t="s">
        <v>152</v>
      </c>
      <c r="C792" s="108" t="s">
        <v>550</v>
      </c>
      <c r="D792" s="73">
        <v>1.2E-2</v>
      </c>
      <c r="E792" s="73">
        <v>5.3404799999999997E-4</v>
      </c>
      <c r="F792" s="73">
        <v>0</v>
      </c>
      <c r="G792" s="73">
        <v>0</v>
      </c>
      <c r="H792" s="73">
        <v>0</v>
      </c>
      <c r="I792" s="73">
        <v>5.3404799999999997E-4</v>
      </c>
      <c r="J792" s="122">
        <f>VLOOKUP(C792,'[1]17'!$C$22:$N$926,8,0)</f>
        <v>2.35116E-4</v>
      </c>
      <c r="K792" s="122">
        <f>VLOOKUP(C792,'[1]17'!$C$22:$N$926,9,0)</f>
        <v>0</v>
      </c>
      <c r="L792" s="122">
        <f>VLOOKUP(C792,'[1]17'!$C$22:$N$926,10,0)</f>
        <v>0</v>
      </c>
      <c r="M792" s="122">
        <f>VLOOKUP(C792,'[1]17'!$C$22:$N$926,11,0)</f>
        <v>0</v>
      </c>
      <c r="N792" s="122">
        <f>VLOOKUP(C792,'[1]17'!$C$22:$N$926,12,0)</f>
        <v>2.35116E-4</v>
      </c>
      <c r="O792" s="122">
        <f t="shared" ref="O792:O795" si="1042">E792-J792</f>
        <v>2.9893199999999996E-4</v>
      </c>
      <c r="P792" s="122">
        <f t="shared" ref="P792:P795" si="1043">F792-K792</f>
        <v>0</v>
      </c>
      <c r="Q792" s="122">
        <f t="shared" ref="Q792:Q795" si="1044">G792-L792</f>
        <v>0</v>
      </c>
      <c r="R792" s="122">
        <f t="shared" ref="R792:R795" si="1045">H792-M792</f>
        <v>0</v>
      </c>
      <c r="S792" s="122">
        <f t="shared" ref="S792:S795" si="1046">I792-N792</f>
        <v>2.9893199999999996E-4</v>
      </c>
      <c r="T792" s="123"/>
      <c r="U792" s="123"/>
      <c r="V792" s="123"/>
      <c r="W792" s="123"/>
      <c r="X792" s="123"/>
      <c r="Y792" s="123"/>
      <c r="Z792" s="123"/>
      <c r="AA792" s="123"/>
      <c r="AB792" s="123"/>
      <c r="AC792" s="123"/>
      <c r="AD792" s="123">
        <v>1.0999999999999999E-2</v>
      </c>
      <c r="AE792" s="73">
        <f t="shared" ref="AE792:AE795" si="1047">AF792+AG792+AH792+AI792</f>
        <v>4.4504000000000001E-4</v>
      </c>
      <c r="AF792" s="73"/>
      <c r="AG792" s="73"/>
      <c r="AH792" s="73"/>
      <c r="AI792" s="73">
        <v>4.4504000000000001E-4</v>
      </c>
      <c r="AJ792" s="122">
        <f>VLOOKUP(C792,'[1]17'!$C$22:$AI$926,29,0)</f>
        <v>1.9593E-4</v>
      </c>
      <c r="AK792" s="122">
        <f>VLOOKUP(C792,'[1]17'!$C$22:$AI$926,30,0)</f>
        <v>0</v>
      </c>
      <c r="AL792" s="122">
        <f>VLOOKUP(C792,'[1]17'!$C$22:$AI$926,31,0)</f>
        <v>0</v>
      </c>
      <c r="AM792" s="122">
        <f>VLOOKUP(C792,'[1]17'!$C$22:$AI$926,32,0)</f>
        <v>0</v>
      </c>
      <c r="AN792" s="122">
        <f>VLOOKUP(C792,'[1]17'!$C$22:$AI$926,33,0)</f>
        <v>1.9593E-4</v>
      </c>
      <c r="AO792" s="122">
        <f t="shared" ref="AO792:AO795" si="1048">AE792-AJ792</f>
        <v>2.4910999999999998E-4</v>
      </c>
      <c r="AP792" s="122">
        <f t="shared" ref="AP792:AP795" si="1049">AF792-AK792</f>
        <v>0</v>
      </c>
      <c r="AQ792" s="122">
        <f t="shared" ref="AQ792:AQ795" si="1050">AG792-AL792</f>
        <v>0</v>
      </c>
      <c r="AR792" s="122">
        <f t="shared" ref="AR792:AR795" si="1051">AH792-AM792</f>
        <v>0</v>
      </c>
      <c r="AS792" s="122">
        <f t="shared" ref="AS792:AS795" si="1052">AI792-AN792</f>
        <v>2.4910999999999998E-4</v>
      </c>
      <c r="AT792" s="123"/>
      <c r="AU792" s="123"/>
      <c r="AV792" s="123"/>
      <c r="AW792" s="123"/>
      <c r="AX792" s="123"/>
      <c r="AY792" s="123"/>
      <c r="AZ792" s="123"/>
      <c r="BA792" s="123"/>
      <c r="BB792" s="123"/>
      <c r="BC792" s="123"/>
    </row>
    <row r="793" spans="1:55" ht="62.2" x14ac:dyDescent="0.35">
      <c r="A793" s="106" t="s">
        <v>1663</v>
      </c>
      <c r="B793" s="111" t="s">
        <v>1079</v>
      </c>
      <c r="C793" s="108" t="s">
        <v>1598</v>
      </c>
      <c r="D793" s="73">
        <v>7.2227279999999991</v>
      </c>
      <c r="E793" s="73">
        <v>0.49550905200000001</v>
      </c>
      <c r="F793" s="73">
        <v>0</v>
      </c>
      <c r="G793" s="73">
        <v>0</v>
      </c>
      <c r="H793" s="73">
        <v>0</v>
      </c>
      <c r="I793" s="73">
        <v>0.49550905200000001</v>
      </c>
      <c r="J793" s="122">
        <f>VLOOKUP(C793,'[1]17'!$C$22:$N$926,8,0)</f>
        <v>0.14150821199999999</v>
      </c>
      <c r="K793" s="122">
        <f>VLOOKUP(C793,'[1]17'!$C$22:$N$926,9,0)</f>
        <v>0</v>
      </c>
      <c r="L793" s="122">
        <f>VLOOKUP(C793,'[1]17'!$C$22:$N$926,10,0)</f>
        <v>0</v>
      </c>
      <c r="M793" s="122">
        <f>VLOOKUP(C793,'[1]17'!$C$22:$N$926,11,0)</f>
        <v>0</v>
      </c>
      <c r="N793" s="122">
        <f>VLOOKUP(C793,'[1]17'!$C$22:$N$926,12,0)</f>
        <v>0.14150821199999999</v>
      </c>
      <c r="O793" s="122">
        <f t="shared" si="1042"/>
        <v>0.35400083999999998</v>
      </c>
      <c r="P793" s="122">
        <f t="shared" si="1043"/>
        <v>0</v>
      </c>
      <c r="Q793" s="122">
        <f t="shared" si="1044"/>
        <v>0</v>
      </c>
      <c r="R793" s="122">
        <f t="shared" si="1045"/>
        <v>0</v>
      </c>
      <c r="S793" s="122">
        <f t="shared" si="1046"/>
        <v>0.35400083999999998</v>
      </c>
      <c r="T793" s="123"/>
      <c r="U793" s="123"/>
      <c r="V793" s="123"/>
      <c r="W793" s="123"/>
      <c r="X793" s="123"/>
      <c r="Y793" s="123"/>
      <c r="Z793" s="123"/>
      <c r="AA793" s="123"/>
      <c r="AB793" s="123"/>
      <c r="AC793" s="123"/>
      <c r="AD793" s="123">
        <v>0</v>
      </c>
      <c r="AE793" s="73">
        <f t="shared" si="1047"/>
        <v>11.24614328</v>
      </c>
      <c r="AF793" s="73">
        <v>1.3868741500000006</v>
      </c>
      <c r="AG793" s="73">
        <v>9.4463449199999996</v>
      </c>
      <c r="AH793" s="73"/>
      <c r="AI793" s="73">
        <v>0.41292421000000001</v>
      </c>
      <c r="AJ793" s="122">
        <f>VLOOKUP(C793,'[1]17'!$C$22:$AI$926,29,0)</f>
        <v>0.11792351</v>
      </c>
      <c r="AK793" s="122">
        <f>VLOOKUP(C793,'[1]17'!$C$22:$AI$926,30,0)</f>
        <v>0</v>
      </c>
      <c r="AL793" s="122">
        <f>VLOOKUP(C793,'[1]17'!$C$22:$AI$926,31,0)</f>
        <v>0</v>
      </c>
      <c r="AM793" s="122">
        <f>VLOOKUP(C793,'[1]17'!$C$22:$AI$926,32,0)</f>
        <v>0</v>
      </c>
      <c r="AN793" s="122">
        <f>VLOOKUP(C793,'[1]17'!$C$22:$AI$926,33,0)</f>
        <v>0.11792351</v>
      </c>
      <c r="AO793" s="122">
        <f t="shared" si="1048"/>
        <v>11.128219769999999</v>
      </c>
      <c r="AP793" s="122">
        <f t="shared" si="1049"/>
        <v>1.3868741500000006</v>
      </c>
      <c r="AQ793" s="122">
        <f t="shared" si="1050"/>
        <v>9.4463449199999996</v>
      </c>
      <c r="AR793" s="122">
        <f t="shared" si="1051"/>
        <v>0</v>
      </c>
      <c r="AS793" s="122">
        <f t="shared" si="1052"/>
        <v>0.2950007</v>
      </c>
      <c r="AT793" s="123"/>
      <c r="AU793" s="123"/>
      <c r="AV793" s="123"/>
      <c r="AW793" s="123"/>
      <c r="AX793" s="123"/>
      <c r="AY793" s="123"/>
      <c r="AZ793" s="123"/>
      <c r="BA793" s="123"/>
      <c r="BB793" s="123"/>
      <c r="BC793" s="123"/>
    </row>
    <row r="794" spans="1:55" ht="46.65" x14ac:dyDescent="0.35">
      <c r="A794" s="115" t="s">
        <v>1663</v>
      </c>
      <c r="B794" s="111" t="s">
        <v>1080</v>
      </c>
      <c r="C794" s="108" t="s">
        <v>1599</v>
      </c>
      <c r="D794" s="73">
        <v>2.8564080000000005</v>
      </c>
      <c r="E794" s="73">
        <v>0.13324216800000002</v>
      </c>
      <c r="F794" s="73">
        <v>0</v>
      </c>
      <c r="G794" s="73">
        <v>0</v>
      </c>
      <c r="H794" s="73">
        <v>0</v>
      </c>
      <c r="I794" s="73">
        <v>0.13324216800000002</v>
      </c>
      <c r="J794" s="122">
        <f>VLOOKUP(C794,'[1]17'!$C$22:$N$926,8,0)</f>
        <v>5.5962959999999999E-2</v>
      </c>
      <c r="K794" s="122">
        <f>VLOOKUP(C794,'[1]17'!$C$22:$N$926,9,0)</f>
        <v>0</v>
      </c>
      <c r="L794" s="122">
        <f>VLOOKUP(C794,'[1]17'!$C$22:$N$926,10,0)</f>
        <v>0</v>
      </c>
      <c r="M794" s="122">
        <f>VLOOKUP(C794,'[1]17'!$C$22:$N$926,11,0)</f>
        <v>0</v>
      </c>
      <c r="N794" s="122">
        <f>VLOOKUP(C794,'[1]17'!$C$22:$N$926,12,0)</f>
        <v>5.5962960000000006E-2</v>
      </c>
      <c r="O794" s="122">
        <f t="shared" si="1042"/>
        <v>7.7279208000000016E-2</v>
      </c>
      <c r="P794" s="122">
        <f t="shared" si="1043"/>
        <v>0</v>
      </c>
      <c r="Q794" s="122">
        <f t="shared" si="1044"/>
        <v>0</v>
      </c>
      <c r="R794" s="122">
        <f t="shared" si="1045"/>
        <v>0</v>
      </c>
      <c r="S794" s="122">
        <f t="shared" si="1046"/>
        <v>7.7279208000000016E-2</v>
      </c>
      <c r="T794" s="123"/>
      <c r="U794" s="123"/>
      <c r="V794" s="123"/>
      <c r="W794" s="123"/>
      <c r="X794" s="123"/>
      <c r="Y794" s="123"/>
      <c r="Z794" s="123"/>
      <c r="AA794" s="123"/>
      <c r="AB794" s="123"/>
      <c r="AC794" s="123"/>
      <c r="AD794" s="123">
        <v>2.3202400000000001</v>
      </c>
      <c r="AE794" s="73">
        <f t="shared" si="1047"/>
        <v>2.45888792</v>
      </c>
      <c r="AF794" s="73">
        <v>0.32454644000000021</v>
      </c>
      <c r="AG794" s="73">
        <v>2.02330634</v>
      </c>
      <c r="AH794" s="73"/>
      <c r="AI794" s="73">
        <v>0.11103514000000002</v>
      </c>
      <c r="AJ794" s="122">
        <f>VLOOKUP(C794,'[1]17'!$C$22:$AI$926,29,0)</f>
        <v>4.6635800000000005E-2</v>
      </c>
      <c r="AK794" s="122">
        <f>VLOOKUP(C794,'[1]17'!$C$22:$AI$926,30,0)</f>
        <v>0</v>
      </c>
      <c r="AL794" s="122">
        <f>VLOOKUP(C794,'[1]17'!$C$22:$AI$926,31,0)</f>
        <v>0</v>
      </c>
      <c r="AM794" s="122">
        <f>VLOOKUP(C794,'[1]17'!$C$22:$AI$926,32,0)</f>
        <v>0</v>
      </c>
      <c r="AN794" s="122">
        <f>VLOOKUP(C794,'[1]17'!$C$22:$AI$926,33,0)</f>
        <v>4.6635800000000005E-2</v>
      </c>
      <c r="AO794" s="122">
        <f t="shared" si="1048"/>
        <v>2.4122521199999998</v>
      </c>
      <c r="AP794" s="122">
        <f t="shared" si="1049"/>
        <v>0.32454644000000021</v>
      </c>
      <c r="AQ794" s="122">
        <f t="shared" si="1050"/>
        <v>2.02330634</v>
      </c>
      <c r="AR794" s="122">
        <f t="shared" si="1051"/>
        <v>0</v>
      </c>
      <c r="AS794" s="122">
        <f t="shared" si="1052"/>
        <v>6.4399340000000013E-2</v>
      </c>
      <c r="AT794" s="123"/>
      <c r="AU794" s="123"/>
      <c r="AV794" s="123"/>
      <c r="AW794" s="123"/>
      <c r="AX794" s="123"/>
      <c r="AY794" s="123"/>
      <c r="AZ794" s="123"/>
      <c r="BA794" s="123"/>
      <c r="BB794" s="123"/>
      <c r="BC794" s="123"/>
    </row>
    <row r="795" spans="1:55" ht="77.7" x14ac:dyDescent="0.35">
      <c r="A795" s="106" t="s">
        <v>1663</v>
      </c>
      <c r="B795" s="111" t="s">
        <v>153</v>
      </c>
      <c r="C795" s="108" t="s">
        <v>154</v>
      </c>
      <c r="D795" s="73">
        <v>1.2E-2</v>
      </c>
      <c r="E795" s="73">
        <v>5.3404799999999997E-4</v>
      </c>
      <c r="F795" s="73">
        <v>0</v>
      </c>
      <c r="G795" s="73">
        <v>0</v>
      </c>
      <c r="H795" s="73">
        <v>0</v>
      </c>
      <c r="I795" s="73">
        <v>5.3404799999999997E-4</v>
      </c>
      <c r="J795" s="122">
        <f>VLOOKUP(C795,'[1]17'!$C$22:$N$926,8,0)</f>
        <v>2.35116E-4</v>
      </c>
      <c r="K795" s="122">
        <f>VLOOKUP(C795,'[1]17'!$C$22:$N$926,9,0)</f>
        <v>0</v>
      </c>
      <c r="L795" s="122">
        <f>VLOOKUP(C795,'[1]17'!$C$22:$N$926,10,0)</f>
        <v>0</v>
      </c>
      <c r="M795" s="122">
        <f>VLOOKUP(C795,'[1]17'!$C$22:$N$926,11,0)</f>
        <v>0</v>
      </c>
      <c r="N795" s="122">
        <f>VLOOKUP(C795,'[1]17'!$C$22:$N$926,12,0)</f>
        <v>2.35116E-4</v>
      </c>
      <c r="O795" s="122">
        <f t="shared" si="1042"/>
        <v>2.9893199999999996E-4</v>
      </c>
      <c r="P795" s="122">
        <f t="shared" si="1043"/>
        <v>0</v>
      </c>
      <c r="Q795" s="122">
        <f t="shared" si="1044"/>
        <v>0</v>
      </c>
      <c r="R795" s="122">
        <f t="shared" si="1045"/>
        <v>0</v>
      </c>
      <c r="S795" s="122">
        <f t="shared" si="1046"/>
        <v>2.9893199999999996E-4</v>
      </c>
      <c r="T795" s="123"/>
      <c r="U795" s="123"/>
      <c r="V795" s="123"/>
      <c r="W795" s="123"/>
      <c r="X795" s="123"/>
      <c r="Y795" s="123"/>
      <c r="Z795" s="123"/>
      <c r="AA795" s="123"/>
      <c r="AB795" s="123"/>
      <c r="AC795" s="123"/>
      <c r="AD795" s="123">
        <v>1.0999999999999999E-2</v>
      </c>
      <c r="AE795" s="73">
        <f t="shared" si="1047"/>
        <v>4.4504000000000001E-4</v>
      </c>
      <c r="AF795" s="73"/>
      <c r="AG795" s="73"/>
      <c r="AH795" s="73"/>
      <c r="AI795" s="73">
        <v>4.4504000000000001E-4</v>
      </c>
      <c r="AJ795" s="122">
        <f>VLOOKUP(C795,'[1]17'!$C$22:$AI$926,29,0)</f>
        <v>1.9593E-4</v>
      </c>
      <c r="AK795" s="122">
        <f>VLOOKUP(C795,'[1]17'!$C$22:$AI$926,30,0)</f>
        <v>0</v>
      </c>
      <c r="AL795" s="122">
        <f>VLOOKUP(C795,'[1]17'!$C$22:$AI$926,31,0)</f>
        <v>0</v>
      </c>
      <c r="AM795" s="122">
        <f>VLOOKUP(C795,'[1]17'!$C$22:$AI$926,32,0)</f>
        <v>0</v>
      </c>
      <c r="AN795" s="122">
        <f>VLOOKUP(C795,'[1]17'!$C$22:$AI$926,33,0)</f>
        <v>1.9593E-4</v>
      </c>
      <c r="AO795" s="122">
        <f t="shared" si="1048"/>
        <v>2.4910999999999998E-4</v>
      </c>
      <c r="AP795" s="122">
        <f t="shared" si="1049"/>
        <v>0</v>
      </c>
      <c r="AQ795" s="122">
        <f t="shared" si="1050"/>
        <v>0</v>
      </c>
      <c r="AR795" s="122">
        <f t="shared" si="1051"/>
        <v>0</v>
      </c>
      <c r="AS795" s="122">
        <f t="shared" si="1052"/>
        <v>2.4910999999999998E-4</v>
      </c>
      <c r="AT795" s="123"/>
      <c r="AU795" s="123"/>
      <c r="AV795" s="123"/>
      <c r="AW795" s="123"/>
      <c r="AX795" s="123"/>
      <c r="AY795" s="123"/>
      <c r="AZ795" s="123"/>
      <c r="BA795" s="123"/>
      <c r="BB795" s="123"/>
      <c r="BC795" s="123"/>
    </row>
    <row r="796" spans="1:55" ht="30.05" x14ac:dyDescent="0.35">
      <c r="A796" s="119"/>
      <c r="B796" s="118" t="s">
        <v>27</v>
      </c>
      <c r="C796" s="105"/>
      <c r="D796" s="133">
        <f t="shared" ref="D796:BC796" si="1053">SUM(D797:D800)</f>
        <v>1.2E-2</v>
      </c>
      <c r="E796" s="133">
        <f t="shared" si="1053"/>
        <v>10.561616447999999</v>
      </c>
      <c r="F796" s="133">
        <f t="shared" si="1053"/>
        <v>1.4748846100000002</v>
      </c>
      <c r="G796" s="133">
        <f t="shared" si="1053"/>
        <v>9.0861977899999999</v>
      </c>
      <c r="H796" s="133">
        <f t="shared" si="1053"/>
        <v>0</v>
      </c>
      <c r="I796" s="133">
        <f t="shared" si="1053"/>
        <v>5.3404799999999997E-4</v>
      </c>
      <c r="J796" s="133">
        <f t="shared" si="1053"/>
        <v>2.35116E-4</v>
      </c>
      <c r="K796" s="133">
        <f t="shared" si="1053"/>
        <v>0</v>
      </c>
      <c r="L796" s="133">
        <f t="shared" si="1053"/>
        <v>0</v>
      </c>
      <c r="M796" s="133">
        <f t="shared" si="1053"/>
        <v>0</v>
      </c>
      <c r="N796" s="133">
        <f t="shared" si="1053"/>
        <v>2.35116E-4</v>
      </c>
      <c r="O796" s="133">
        <f t="shared" si="1053"/>
        <v>10.561381332</v>
      </c>
      <c r="P796" s="133">
        <f t="shared" si="1053"/>
        <v>1.4748846100000002</v>
      </c>
      <c r="Q796" s="133">
        <f t="shared" si="1053"/>
        <v>9.0861977899999999</v>
      </c>
      <c r="R796" s="133">
        <f t="shared" si="1053"/>
        <v>0</v>
      </c>
      <c r="S796" s="133">
        <f t="shared" si="1053"/>
        <v>2.9893199999999996E-4</v>
      </c>
      <c r="T796" s="133">
        <f t="shared" si="1053"/>
        <v>0</v>
      </c>
      <c r="U796" s="133">
        <f t="shared" si="1053"/>
        <v>0</v>
      </c>
      <c r="V796" s="133">
        <f t="shared" si="1053"/>
        <v>0</v>
      </c>
      <c r="W796" s="133">
        <f t="shared" si="1053"/>
        <v>0</v>
      </c>
      <c r="X796" s="133">
        <f t="shared" si="1053"/>
        <v>0</v>
      </c>
      <c r="Y796" s="133">
        <f t="shared" si="1053"/>
        <v>0</v>
      </c>
      <c r="Z796" s="133">
        <f t="shared" si="1053"/>
        <v>0</v>
      </c>
      <c r="AA796" s="133">
        <f t="shared" si="1053"/>
        <v>0</v>
      </c>
      <c r="AB796" s="133">
        <f t="shared" si="1053"/>
        <v>0</v>
      </c>
      <c r="AC796" s="133">
        <f t="shared" si="1053"/>
        <v>0</v>
      </c>
      <c r="AD796" s="133">
        <f t="shared" si="1053"/>
        <v>1.0999999999999999E-2</v>
      </c>
      <c r="AE796" s="133">
        <f t="shared" si="1053"/>
        <v>4.4504000000000001E-4</v>
      </c>
      <c r="AF796" s="133">
        <f t="shared" si="1053"/>
        <v>0</v>
      </c>
      <c r="AG796" s="133">
        <f t="shared" si="1053"/>
        <v>0</v>
      </c>
      <c r="AH796" s="133">
        <f t="shared" si="1053"/>
        <v>0</v>
      </c>
      <c r="AI796" s="133">
        <f t="shared" si="1053"/>
        <v>4.4504000000000001E-4</v>
      </c>
      <c r="AJ796" s="133">
        <f t="shared" si="1053"/>
        <v>1.9593E-4</v>
      </c>
      <c r="AK796" s="133">
        <f t="shared" si="1053"/>
        <v>0</v>
      </c>
      <c r="AL796" s="133">
        <f t="shared" si="1053"/>
        <v>0</v>
      </c>
      <c r="AM796" s="133">
        <f t="shared" si="1053"/>
        <v>0</v>
      </c>
      <c r="AN796" s="133">
        <f t="shared" si="1053"/>
        <v>1.9593E-4</v>
      </c>
      <c r="AO796" s="133">
        <f t="shared" si="1053"/>
        <v>2.4910999999999998E-4</v>
      </c>
      <c r="AP796" s="133">
        <f t="shared" si="1053"/>
        <v>0</v>
      </c>
      <c r="AQ796" s="133">
        <f t="shared" si="1053"/>
        <v>0</v>
      </c>
      <c r="AR796" s="133">
        <f t="shared" si="1053"/>
        <v>0</v>
      </c>
      <c r="AS796" s="133">
        <f t="shared" si="1053"/>
        <v>2.4910999999999998E-4</v>
      </c>
      <c r="AT796" s="133">
        <f t="shared" si="1053"/>
        <v>0</v>
      </c>
      <c r="AU796" s="133">
        <f t="shared" si="1053"/>
        <v>0</v>
      </c>
      <c r="AV796" s="133">
        <f t="shared" si="1053"/>
        <v>0</v>
      </c>
      <c r="AW796" s="133">
        <f t="shared" si="1053"/>
        <v>0</v>
      </c>
      <c r="AX796" s="133">
        <f t="shared" si="1053"/>
        <v>0</v>
      </c>
      <c r="AY796" s="133">
        <f t="shared" si="1053"/>
        <v>0</v>
      </c>
      <c r="AZ796" s="133">
        <f t="shared" si="1053"/>
        <v>0</v>
      </c>
      <c r="BA796" s="133">
        <f t="shared" si="1053"/>
        <v>0</v>
      </c>
      <c r="BB796" s="133">
        <f t="shared" si="1053"/>
        <v>0</v>
      </c>
      <c r="BC796" s="133">
        <f t="shared" si="1053"/>
        <v>0</v>
      </c>
    </row>
    <row r="797" spans="1:55" ht="62.2" x14ac:dyDescent="0.35">
      <c r="A797" s="115" t="s">
        <v>1663</v>
      </c>
      <c r="B797" s="111" t="s">
        <v>155</v>
      </c>
      <c r="C797" s="108" t="s">
        <v>551</v>
      </c>
      <c r="D797" s="73">
        <v>1.2E-2</v>
      </c>
      <c r="E797" s="73">
        <v>5.3404799999999997E-4</v>
      </c>
      <c r="F797" s="73">
        <v>0</v>
      </c>
      <c r="G797" s="73">
        <v>0</v>
      </c>
      <c r="H797" s="73">
        <v>0</v>
      </c>
      <c r="I797" s="73">
        <v>5.3404799999999997E-4</v>
      </c>
      <c r="J797" s="122">
        <f>VLOOKUP(C797,'[1]17'!$C$22:$N$926,8,0)</f>
        <v>2.35116E-4</v>
      </c>
      <c r="K797" s="122">
        <f>VLOOKUP(C797,'[1]17'!$C$22:$N$926,9,0)</f>
        <v>0</v>
      </c>
      <c r="L797" s="122">
        <f>VLOOKUP(C797,'[1]17'!$C$22:$N$926,10,0)</f>
        <v>0</v>
      </c>
      <c r="M797" s="122">
        <f>VLOOKUP(C797,'[1]17'!$C$22:$N$926,11,0)</f>
        <v>0</v>
      </c>
      <c r="N797" s="122">
        <f>VLOOKUP(C797,'[1]17'!$C$22:$N$926,12,0)</f>
        <v>2.35116E-4</v>
      </c>
      <c r="O797" s="122">
        <f t="shared" ref="O797:O800" si="1054">E797-J797</f>
        <v>2.9893199999999996E-4</v>
      </c>
      <c r="P797" s="122">
        <f t="shared" ref="P797:P800" si="1055">F797-K797</f>
        <v>0</v>
      </c>
      <c r="Q797" s="122">
        <f t="shared" ref="Q797:Q800" si="1056">G797-L797</f>
        <v>0</v>
      </c>
      <c r="R797" s="122">
        <f t="shared" ref="R797:R800" si="1057">H797-M797</f>
        <v>0</v>
      </c>
      <c r="S797" s="122">
        <f t="shared" ref="S797:S800" si="1058">I797-N797</f>
        <v>2.9893199999999996E-4</v>
      </c>
      <c r="T797" s="123"/>
      <c r="U797" s="123"/>
      <c r="V797" s="123"/>
      <c r="W797" s="123"/>
      <c r="X797" s="123"/>
      <c r="Y797" s="123"/>
      <c r="Z797" s="123"/>
      <c r="AA797" s="123"/>
      <c r="AB797" s="123"/>
      <c r="AC797" s="123"/>
      <c r="AD797" s="123">
        <v>1.0999999999999999E-2</v>
      </c>
      <c r="AE797" s="73">
        <f t="shared" ref="AE797:AE800" si="1059">AF797+AG797+AH797+AI797</f>
        <v>4.4504000000000001E-4</v>
      </c>
      <c r="AF797" s="73"/>
      <c r="AG797" s="73"/>
      <c r="AH797" s="73"/>
      <c r="AI797" s="73">
        <v>4.4504000000000001E-4</v>
      </c>
      <c r="AJ797" s="122">
        <f>VLOOKUP(C797,'[1]17'!$C$22:$AI$926,29,0)</f>
        <v>1.9593E-4</v>
      </c>
      <c r="AK797" s="122">
        <f>VLOOKUP(C797,'[1]17'!$C$22:$AI$926,30,0)</f>
        <v>0</v>
      </c>
      <c r="AL797" s="122">
        <f>VLOOKUP(C797,'[1]17'!$C$22:$AI$926,31,0)</f>
        <v>0</v>
      </c>
      <c r="AM797" s="122">
        <f>VLOOKUP(C797,'[1]17'!$C$22:$AI$926,32,0)</f>
        <v>0</v>
      </c>
      <c r="AN797" s="122">
        <f>VLOOKUP(C797,'[1]17'!$C$22:$AI$926,33,0)</f>
        <v>1.9593E-4</v>
      </c>
      <c r="AO797" s="122">
        <f t="shared" ref="AO797:AO800" si="1060">AE797-AJ797</f>
        <v>2.4910999999999998E-4</v>
      </c>
      <c r="AP797" s="122">
        <f t="shared" ref="AP797:AP800" si="1061">AF797-AK797</f>
        <v>0</v>
      </c>
      <c r="AQ797" s="122">
        <f t="shared" ref="AQ797:AQ800" si="1062">AG797-AL797</f>
        <v>0</v>
      </c>
      <c r="AR797" s="122">
        <f t="shared" ref="AR797:AR800" si="1063">AH797-AM797</f>
        <v>0</v>
      </c>
      <c r="AS797" s="122">
        <f t="shared" ref="AS797:AS800" si="1064">AI797-AN797</f>
        <v>2.4910999999999998E-4</v>
      </c>
      <c r="AT797" s="123"/>
      <c r="AU797" s="123"/>
      <c r="AV797" s="123"/>
      <c r="AW797" s="123"/>
      <c r="AX797" s="123"/>
      <c r="AY797" s="123"/>
      <c r="AZ797" s="123"/>
      <c r="BA797" s="123"/>
      <c r="BB797" s="123"/>
      <c r="BC797" s="123"/>
    </row>
    <row r="798" spans="1:55" ht="62.2" x14ac:dyDescent="0.35">
      <c r="A798" s="115" t="s">
        <v>1663</v>
      </c>
      <c r="B798" s="111" t="s">
        <v>1875</v>
      </c>
      <c r="C798" s="108" t="s">
        <v>1967</v>
      </c>
      <c r="D798" s="73">
        <v>0</v>
      </c>
      <c r="E798" s="73">
        <v>0.14232955</v>
      </c>
      <c r="F798" s="73">
        <v>0</v>
      </c>
      <c r="G798" s="73">
        <v>0.14232955</v>
      </c>
      <c r="H798" s="73">
        <v>0</v>
      </c>
      <c r="I798" s="73">
        <v>0</v>
      </c>
      <c r="J798" s="122"/>
      <c r="K798" s="122"/>
      <c r="L798" s="122"/>
      <c r="M798" s="122"/>
      <c r="N798" s="122"/>
      <c r="O798" s="122">
        <f t="shared" si="1054"/>
        <v>0.14232955</v>
      </c>
      <c r="P798" s="122">
        <f t="shared" si="1055"/>
        <v>0</v>
      </c>
      <c r="Q798" s="122">
        <f t="shared" si="1056"/>
        <v>0.14232955</v>
      </c>
      <c r="R798" s="122">
        <f t="shared" si="1057"/>
        <v>0</v>
      </c>
      <c r="S798" s="122">
        <f t="shared" si="1058"/>
        <v>0</v>
      </c>
      <c r="T798" s="123"/>
      <c r="U798" s="123"/>
      <c r="V798" s="123"/>
      <c r="W798" s="123"/>
      <c r="X798" s="123"/>
      <c r="Y798" s="123"/>
      <c r="Z798" s="123"/>
      <c r="AA798" s="123"/>
      <c r="AB798" s="123"/>
      <c r="AC798" s="123"/>
      <c r="AD798" s="123">
        <v>0</v>
      </c>
      <c r="AE798" s="73">
        <f t="shared" si="1059"/>
        <v>0</v>
      </c>
      <c r="AF798" s="73"/>
      <c r="AG798" s="73"/>
      <c r="AH798" s="73"/>
      <c r="AI798" s="73">
        <v>0</v>
      </c>
      <c r="AJ798" s="122"/>
      <c r="AK798" s="122"/>
      <c r="AL798" s="122"/>
      <c r="AM798" s="122"/>
      <c r="AN798" s="122"/>
      <c r="AO798" s="122">
        <f t="shared" si="1060"/>
        <v>0</v>
      </c>
      <c r="AP798" s="122">
        <f t="shared" si="1061"/>
        <v>0</v>
      </c>
      <c r="AQ798" s="122">
        <f t="shared" si="1062"/>
        <v>0</v>
      </c>
      <c r="AR798" s="122">
        <f t="shared" si="1063"/>
        <v>0</v>
      </c>
      <c r="AS798" s="122">
        <f t="shared" si="1064"/>
        <v>0</v>
      </c>
      <c r="AT798" s="123"/>
      <c r="AU798" s="123"/>
      <c r="AV798" s="123"/>
      <c r="AW798" s="123"/>
      <c r="AX798" s="123"/>
      <c r="AY798" s="123"/>
      <c r="AZ798" s="123"/>
      <c r="BA798" s="123"/>
      <c r="BB798" s="123"/>
      <c r="BC798" s="123"/>
    </row>
    <row r="799" spans="1:55" ht="124.35" x14ac:dyDescent="0.35">
      <c r="A799" s="115" t="s">
        <v>1663</v>
      </c>
      <c r="B799" s="111" t="s">
        <v>1876</v>
      </c>
      <c r="C799" s="108" t="s">
        <v>1968</v>
      </c>
      <c r="D799" s="73">
        <v>0</v>
      </c>
      <c r="E799" s="73">
        <v>5.6999999900000002</v>
      </c>
      <c r="F799" s="73">
        <v>0.87751405000000005</v>
      </c>
      <c r="G799" s="73">
        <v>4.82248594</v>
      </c>
      <c r="H799" s="73">
        <v>0</v>
      </c>
      <c r="I799" s="73">
        <v>0</v>
      </c>
      <c r="J799" s="122"/>
      <c r="K799" s="122"/>
      <c r="L799" s="122"/>
      <c r="M799" s="122"/>
      <c r="N799" s="122"/>
      <c r="O799" s="122">
        <f t="shared" si="1054"/>
        <v>5.6999999900000002</v>
      </c>
      <c r="P799" s="122">
        <f t="shared" si="1055"/>
        <v>0.87751405000000005</v>
      </c>
      <c r="Q799" s="122">
        <f t="shared" si="1056"/>
        <v>4.82248594</v>
      </c>
      <c r="R799" s="122">
        <f t="shared" si="1057"/>
        <v>0</v>
      </c>
      <c r="S799" s="122">
        <f t="shared" si="1058"/>
        <v>0</v>
      </c>
      <c r="T799" s="123"/>
      <c r="U799" s="123"/>
      <c r="V799" s="123"/>
      <c r="W799" s="123"/>
      <c r="X799" s="123"/>
      <c r="Y799" s="123"/>
      <c r="Z799" s="123"/>
      <c r="AA799" s="123"/>
      <c r="AB799" s="123"/>
      <c r="AC799" s="123"/>
      <c r="AD799" s="123">
        <v>0</v>
      </c>
      <c r="AE799" s="73">
        <f t="shared" si="1059"/>
        <v>0</v>
      </c>
      <c r="AF799" s="73"/>
      <c r="AG799" s="73"/>
      <c r="AH799" s="73"/>
      <c r="AI799" s="73">
        <v>0</v>
      </c>
      <c r="AJ799" s="122"/>
      <c r="AK799" s="122"/>
      <c r="AL799" s="122"/>
      <c r="AM799" s="122"/>
      <c r="AN799" s="122"/>
      <c r="AO799" s="122">
        <f t="shared" si="1060"/>
        <v>0</v>
      </c>
      <c r="AP799" s="122">
        <f t="shared" si="1061"/>
        <v>0</v>
      </c>
      <c r="AQ799" s="122">
        <f t="shared" si="1062"/>
        <v>0</v>
      </c>
      <c r="AR799" s="122">
        <f t="shared" si="1063"/>
        <v>0</v>
      </c>
      <c r="AS799" s="122">
        <f t="shared" si="1064"/>
        <v>0</v>
      </c>
      <c r="AT799" s="123"/>
      <c r="AU799" s="123"/>
      <c r="AV799" s="123"/>
      <c r="AW799" s="123"/>
      <c r="AX799" s="123"/>
      <c r="AY799" s="123"/>
      <c r="AZ799" s="123"/>
      <c r="BA799" s="123"/>
      <c r="BB799" s="123"/>
      <c r="BC799" s="123"/>
    </row>
    <row r="800" spans="1:55" ht="62.2" x14ac:dyDescent="0.35">
      <c r="A800" s="115" t="s">
        <v>1663</v>
      </c>
      <c r="B800" s="111" t="s">
        <v>1877</v>
      </c>
      <c r="C800" s="108" t="s">
        <v>1969</v>
      </c>
      <c r="D800" s="73">
        <v>0</v>
      </c>
      <c r="E800" s="73">
        <v>4.7187528599999995</v>
      </c>
      <c r="F800" s="73">
        <v>0.59737056000000011</v>
      </c>
      <c r="G800" s="73">
        <v>4.1213822999999996</v>
      </c>
      <c r="H800" s="73">
        <v>0</v>
      </c>
      <c r="I800" s="73">
        <v>0</v>
      </c>
      <c r="J800" s="122"/>
      <c r="K800" s="122"/>
      <c r="L800" s="122"/>
      <c r="M800" s="122"/>
      <c r="N800" s="122"/>
      <c r="O800" s="122">
        <f t="shared" si="1054"/>
        <v>4.7187528599999995</v>
      </c>
      <c r="P800" s="122">
        <f t="shared" si="1055"/>
        <v>0.59737056000000011</v>
      </c>
      <c r="Q800" s="122">
        <f t="shared" si="1056"/>
        <v>4.1213822999999996</v>
      </c>
      <c r="R800" s="122">
        <f t="shared" si="1057"/>
        <v>0</v>
      </c>
      <c r="S800" s="122">
        <f t="shared" si="1058"/>
        <v>0</v>
      </c>
      <c r="T800" s="123"/>
      <c r="U800" s="123"/>
      <c r="V800" s="123"/>
      <c r="W800" s="123"/>
      <c r="X800" s="123"/>
      <c r="Y800" s="123"/>
      <c r="Z800" s="123"/>
      <c r="AA800" s="123"/>
      <c r="AB800" s="123"/>
      <c r="AC800" s="123"/>
      <c r="AD800" s="123">
        <v>0</v>
      </c>
      <c r="AE800" s="73">
        <f t="shared" si="1059"/>
        <v>0</v>
      </c>
      <c r="AF800" s="73"/>
      <c r="AG800" s="73"/>
      <c r="AH800" s="73"/>
      <c r="AI800" s="73">
        <v>0</v>
      </c>
      <c r="AJ800" s="122"/>
      <c r="AK800" s="122"/>
      <c r="AL800" s="122"/>
      <c r="AM800" s="122"/>
      <c r="AN800" s="122"/>
      <c r="AO800" s="122">
        <f t="shared" si="1060"/>
        <v>0</v>
      </c>
      <c r="AP800" s="122">
        <f t="shared" si="1061"/>
        <v>0</v>
      </c>
      <c r="AQ800" s="122">
        <f t="shared" si="1062"/>
        <v>0</v>
      </c>
      <c r="AR800" s="122">
        <f t="shared" si="1063"/>
        <v>0</v>
      </c>
      <c r="AS800" s="122">
        <f t="shared" si="1064"/>
        <v>0</v>
      </c>
      <c r="AT800" s="123"/>
      <c r="AU800" s="123"/>
      <c r="AV800" s="123"/>
      <c r="AW800" s="123"/>
      <c r="AX800" s="123"/>
      <c r="AY800" s="123"/>
      <c r="AZ800" s="123"/>
      <c r="BA800" s="123"/>
      <c r="BB800" s="123"/>
      <c r="BC800" s="123"/>
    </row>
    <row r="801" spans="1:55" x14ac:dyDescent="0.35">
      <c r="A801" s="119"/>
      <c r="B801" s="118" t="s">
        <v>416</v>
      </c>
      <c r="C801" s="105"/>
      <c r="D801" s="133">
        <f t="shared" ref="D801:BC801" si="1065">SUM(D802:D803)</f>
        <v>1.7232719999999999</v>
      </c>
      <c r="E801" s="133">
        <f t="shared" si="1065"/>
        <v>2.1570729380000002</v>
      </c>
      <c r="F801" s="133">
        <f t="shared" si="1065"/>
        <v>0</v>
      </c>
      <c r="G801" s="133">
        <f t="shared" si="1065"/>
        <v>2.1565388900000002</v>
      </c>
      <c r="H801" s="133">
        <f t="shared" si="1065"/>
        <v>0</v>
      </c>
      <c r="I801" s="133">
        <f t="shared" si="1065"/>
        <v>5.3404799999999997E-4</v>
      </c>
      <c r="J801" s="133">
        <f t="shared" si="1065"/>
        <v>2.156774006</v>
      </c>
      <c r="K801" s="133">
        <f t="shared" si="1065"/>
        <v>0</v>
      </c>
      <c r="L801" s="133">
        <f t="shared" si="1065"/>
        <v>2.1565388900000002</v>
      </c>
      <c r="M801" s="133">
        <f t="shared" si="1065"/>
        <v>0</v>
      </c>
      <c r="N801" s="133">
        <f t="shared" si="1065"/>
        <v>2.35116E-4</v>
      </c>
      <c r="O801" s="133">
        <f t="shared" si="1065"/>
        <v>2.9893199999999996E-4</v>
      </c>
      <c r="P801" s="133">
        <f t="shared" si="1065"/>
        <v>0</v>
      </c>
      <c r="Q801" s="133">
        <f t="shared" si="1065"/>
        <v>0</v>
      </c>
      <c r="R801" s="133">
        <f t="shared" si="1065"/>
        <v>0</v>
      </c>
      <c r="S801" s="133">
        <f t="shared" si="1065"/>
        <v>2.9893199999999996E-4</v>
      </c>
      <c r="T801" s="133">
        <f t="shared" si="1065"/>
        <v>0</v>
      </c>
      <c r="U801" s="133">
        <f t="shared" si="1065"/>
        <v>0</v>
      </c>
      <c r="V801" s="133">
        <f t="shared" si="1065"/>
        <v>0</v>
      </c>
      <c r="W801" s="133">
        <f t="shared" si="1065"/>
        <v>0</v>
      </c>
      <c r="X801" s="133">
        <f t="shared" si="1065"/>
        <v>0</v>
      </c>
      <c r="Y801" s="133">
        <f t="shared" si="1065"/>
        <v>0</v>
      </c>
      <c r="Z801" s="133">
        <f t="shared" si="1065"/>
        <v>0</v>
      </c>
      <c r="AA801" s="133">
        <f t="shared" si="1065"/>
        <v>0</v>
      </c>
      <c r="AB801" s="133">
        <f t="shared" si="1065"/>
        <v>0</v>
      </c>
      <c r="AC801" s="133">
        <f t="shared" si="1065"/>
        <v>0</v>
      </c>
      <c r="AD801" s="133">
        <f t="shared" si="1065"/>
        <v>1.0999999999999999E-2</v>
      </c>
      <c r="AE801" s="133">
        <f t="shared" si="1065"/>
        <v>4.4504000000000001E-4</v>
      </c>
      <c r="AF801" s="133">
        <f t="shared" si="1065"/>
        <v>0</v>
      </c>
      <c r="AG801" s="133">
        <f t="shared" si="1065"/>
        <v>0</v>
      </c>
      <c r="AH801" s="133">
        <f t="shared" si="1065"/>
        <v>0</v>
      </c>
      <c r="AI801" s="133">
        <f t="shared" si="1065"/>
        <v>4.4504000000000001E-4</v>
      </c>
      <c r="AJ801" s="133">
        <f t="shared" si="1065"/>
        <v>1.9593E-4</v>
      </c>
      <c r="AK801" s="133">
        <f t="shared" si="1065"/>
        <v>0</v>
      </c>
      <c r="AL801" s="133">
        <f t="shared" si="1065"/>
        <v>0</v>
      </c>
      <c r="AM801" s="133">
        <f t="shared" si="1065"/>
        <v>0</v>
      </c>
      <c r="AN801" s="133">
        <f t="shared" si="1065"/>
        <v>1.9593E-4</v>
      </c>
      <c r="AO801" s="133">
        <f t="shared" si="1065"/>
        <v>2.4910999999999998E-4</v>
      </c>
      <c r="AP801" s="133">
        <f t="shared" si="1065"/>
        <v>0</v>
      </c>
      <c r="AQ801" s="133">
        <f t="shared" si="1065"/>
        <v>0</v>
      </c>
      <c r="AR801" s="133">
        <f t="shared" si="1065"/>
        <v>0</v>
      </c>
      <c r="AS801" s="133">
        <f t="shared" si="1065"/>
        <v>2.4910999999999998E-4</v>
      </c>
      <c r="AT801" s="133">
        <f t="shared" si="1065"/>
        <v>0</v>
      </c>
      <c r="AU801" s="133">
        <f t="shared" si="1065"/>
        <v>0</v>
      </c>
      <c r="AV801" s="133">
        <f t="shared" si="1065"/>
        <v>0</v>
      </c>
      <c r="AW801" s="133">
        <f t="shared" si="1065"/>
        <v>0</v>
      </c>
      <c r="AX801" s="133">
        <f t="shared" si="1065"/>
        <v>0</v>
      </c>
      <c r="AY801" s="133">
        <f t="shared" si="1065"/>
        <v>0</v>
      </c>
      <c r="AZ801" s="133">
        <f t="shared" si="1065"/>
        <v>0</v>
      </c>
      <c r="BA801" s="133">
        <f t="shared" si="1065"/>
        <v>0</v>
      </c>
      <c r="BB801" s="133">
        <f t="shared" si="1065"/>
        <v>0</v>
      </c>
      <c r="BC801" s="133">
        <f t="shared" si="1065"/>
        <v>0</v>
      </c>
    </row>
    <row r="802" spans="1:55" ht="93.25" x14ac:dyDescent="0.35">
      <c r="A802" s="115" t="s">
        <v>1663</v>
      </c>
      <c r="B802" s="111" t="s">
        <v>246</v>
      </c>
      <c r="C802" s="108" t="s">
        <v>156</v>
      </c>
      <c r="D802" s="73">
        <v>1.2E-2</v>
      </c>
      <c r="E802" s="73">
        <v>5.3404799999999997E-4</v>
      </c>
      <c r="F802" s="73">
        <v>0</v>
      </c>
      <c r="G802" s="73">
        <v>0</v>
      </c>
      <c r="H802" s="73">
        <v>0</v>
      </c>
      <c r="I802" s="73">
        <v>5.3404799999999997E-4</v>
      </c>
      <c r="J802" s="122">
        <f>VLOOKUP(C802,'[1]17'!$C$22:$N$926,8,0)</f>
        <v>2.35116E-4</v>
      </c>
      <c r="K802" s="122">
        <f>VLOOKUP(C802,'[1]17'!$C$22:$N$926,9,0)</f>
        <v>0</v>
      </c>
      <c r="L802" s="122">
        <f>VLOOKUP(C802,'[1]17'!$C$22:$N$926,10,0)</f>
        <v>0</v>
      </c>
      <c r="M802" s="122">
        <f>VLOOKUP(C802,'[1]17'!$C$22:$N$926,11,0)</f>
        <v>0</v>
      </c>
      <c r="N802" s="122">
        <f>VLOOKUP(C802,'[1]17'!$C$22:$N$926,12,0)</f>
        <v>2.35116E-4</v>
      </c>
      <c r="O802" s="122">
        <f t="shared" ref="O802:O803" si="1066">E802-J802</f>
        <v>2.9893199999999996E-4</v>
      </c>
      <c r="P802" s="122">
        <f t="shared" ref="P802:P803" si="1067">F802-K802</f>
        <v>0</v>
      </c>
      <c r="Q802" s="122">
        <f t="shared" ref="Q802:Q803" si="1068">G802-L802</f>
        <v>0</v>
      </c>
      <c r="R802" s="122">
        <f t="shared" ref="R802:R803" si="1069">H802-M802</f>
        <v>0</v>
      </c>
      <c r="S802" s="122">
        <f t="shared" ref="S802:S803" si="1070">I802-N802</f>
        <v>2.9893199999999996E-4</v>
      </c>
      <c r="T802" s="123"/>
      <c r="U802" s="123"/>
      <c r="V802" s="123"/>
      <c r="W802" s="123"/>
      <c r="X802" s="123"/>
      <c r="Y802" s="123"/>
      <c r="Z802" s="123"/>
      <c r="AA802" s="123"/>
      <c r="AB802" s="123"/>
      <c r="AC802" s="123"/>
      <c r="AD802" s="123">
        <v>1.0999999999999999E-2</v>
      </c>
      <c r="AE802" s="73">
        <f t="shared" ref="AE802:AE803" si="1071">AF802+AG802+AH802+AI802</f>
        <v>4.4504000000000001E-4</v>
      </c>
      <c r="AF802" s="73"/>
      <c r="AG802" s="73"/>
      <c r="AH802" s="73"/>
      <c r="AI802" s="73">
        <v>4.4504000000000001E-4</v>
      </c>
      <c r="AJ802" s="122">
        <f>VLOOKUP(C802,'[1]17'!$C$22:$AI$926,29,0)</f>
        <v>1.9593E-4</v>
      </c>
      <c r="AK802" s="122">
        <f>VLOOKUP(C802,'[1]17'!$C$22:$AI$926,30,0)</f>
        <v>0</v>
      </c>
      <c r="AL802" s="122">
        <f>VLOOKUP(C802,'[1]17'!$C$22:$AI$926,31,0)</f>
        <v>0</v>
      </c>
      <c r="AM802" s="122">
        <f>VLOOKUP(C802,'[1]17'!$C$22:$AI$926,32,0)</f>
        <v>0</v>
      </c>
      <c r="AN802" s="122">
        <f>VLOOKUP(C802,'[1]17'!$C$22:$AI$926,33,0)</f>
        <v>1.9593E-4</v>
      </c>
      <c r="AO802" s="122">
        <f t="shared" ref="AO802:AO803" si="1072">AE802-AJ802</f>
        <v>2.4910999999999998E-4</v>
      </c>
      <c r="AP802" s="122">
        <f t="shared" ref="AP802:AP803" si="1073">AF802-AK802</f>
        <v>0</v>
      </c>
      <c r="AQ802" s="122">
        <f t="shared" ref="AQ802:AQ803" si="1074">AG802-AL802</f>
        <v>0</v>
      </c>
      <c r="AR802" s="122">
        <f t="shared" ref="AR802:AR803" si="1075">AH802-AM802</f>
        <v>0</v>
      </c>
      <c r="AS802" s="122">
        <f t="shared" ref="AS802:AS803" si="1076">AI802-AN802</f>
        <v>2.4910999999999998E-4</v>
      </c>
      <c r="AT802" s="123"/>
      <c r="AU802" s="123"/>
      <c r="AV802" s="123"/>
      <c r="AW802" s="123"/>
      <c r="AX802" s="123"/>
      <c r="AY802" s="123"/>
      <c r="AZ802" s="123"/>
      <c r="BA802" s="123"/>
      <c r="BB802" s="123"/>
      <c r="BC802" s="123"/>
    </row>
    <row r="803" spans="1:55" ht="62.2" x14ac:dyDescent="0.35">
      <c r="A803" s="106" t="s">
        <v>1663</v>
      </c>
      <c r="B803" s="111" t="s">
        <v>1081</v>
      </c>
      <c r="C803" s="108" t="s">
        <v>552</v>
      </c>
      <c r="D803" s="73">
        <v>1.7112719999999999</v>
      </c>
      <c r="E803" s="73">
        <v>2.1565388900000002</v>
      </c>
      <c r="F803" s="73">
        <v>0</v>
      </c>
      <c r="G803" s="73">
        <v>2.1565388900000002</v>
      </c>
      <c r="H803" s="73">
        <v>0</v>
      </c>
      <c r="I803" s="73">
        <v>0</v>
      </c>
      <c r="J803" s="122">
        <f>VLOOKUP(C803,'[1]17'!$C$22:$N$926,8,0)</f>
        <v>2.1565388900000002</v>
      </c>
      <c r="K803" s="122">
        <f>VLOOKUP(C803,'[1]17'!$C$22:$N$926,9,0)</f>
        <v>0</v>
      </c>
      <c r="L803" s="122">
        <f>VLOOKUP(C803,'[1]17'!$C$22:$N$926,10,0)</f>
        <v>2.1565388900000002</v>
      </c>
      <c r="M803" s="122">
        <f>VLOOKUP(C803,'[1]17'!$C$22:$N$926,11,0)</f>
        <v>0</v>
      </c>
      <c r="N803" s="122">
        <f>VLOOKUP(C803,'[1]17'!$C$22:$N$926,12,0)</f>
        <v>0</v>
      </c>
      <c r="O803" s="122">
        <f t="shared" si="1066"/>
        <v>0</v>
      </c>
      <c r="P803" s="122">
        <f t="shared" si="1067"/>
        <v>0</v>
      </c>
      <c r="Q803" s="122">
        <f t="shared" si="1068"/>
        <v>0</v>
      </c>
      <c r="R803" s="122">
        <f t="shared" si="1069"/>
        <v>0</v>
      </c>
      <c r="S803" s="122">
        <f t="shared" si="1070"/>
        <v>0</v>
      </c>
      <c r="T803" s="123"/>
      <c r="U803" s="123"/>
      <c r="V803" s="123"/>
      <c r="W803" s="123"/>
      <c r="X803" s="123"/>
      <c r="Y803" s="123"/>
      <c r="Z803" s="123"/>
      <c r="AA803" s="123"/>
      <c r="AB803" s="123"/>
      <c r="AC803" s="123"/>
      <c r="AD803" s="123">
        <v>0</v>
      </c>
      <c r="AE803" s="73">
        <f t="shared" si="1071"/>
        <v>0</v>
      </c>
      <c r="AF803" s="73"/>
      <c r="AG803" s="73"/>
      <c r="AH803" s="73"/>
      <c r="AI803" s="73">
        <v>0</v>
      </c>
      <c r="AJ803" s="122">
        <f>VLOOKUP(C803,'[1]17'!$C$22:$AI$926,29,0)</f>
        <v>0</v>
      </c>
      <c r="AK803" s="122">
        <f>VLOOKUP(C803,'[1]17'!$C$22:$AI$926,30,0)</f>
        <v>0</v>
      </c>
      <c r="AL803" s="122">
        <f>VLOOKUP(C803,'[1]17'!$C$22:$AI$926,31,0)</f>
        <v>0</v>
      </c>
      <c r="AM803" s="122">
        <f>VLOOKUP(C803,'[1]17'!$C$22:$AI$926,32,0)</f>
        <v>0</v>
      </c>
      <c r="AN803" s="122">
        <f>VLOOKUP(C803,'[1]17'!$C$22:$AI$926,33,0)</f>
        <v>0</v>
      </c>
      <c r="AO803" s="122">
        <f t="shared" si="1072"/>
        <v>0</v>
      </c>
      <c r="AP803" s="122">
        <f t="shared" si="1073"/>
        <v>0</v>
      </c>
      <c r="AQ803" s="122">
        <f t="shared" si="1074"/>
        <v>0</v>
      </c>
      <c r="AR803" s="122">
        <f t="shared" si="1075"/>
        <v>0</v>
      </c>
      <c r="AS803" s="122">
        <f t="shared" si="1076"/>
        <v>0</v>
      </c>
      <c r="AT803" s="123"/>
      <c r="AU803" s="123"/>
      <c r="AV803" s="123"/>
      <c r="AW803" s="123"/>
      <c r="AX803" s="123"/>
      <c r="AY803" s="123"/>
      <c r="AZ803" s="123"/>
      <c r="BA803" s="123"/>
      <c r="BB803" s="123"/>
      <c r="BC803" s="123"/>
    </row>
    <row r="804" spans="1:55" x14ac:dyDescent="0.35">
      <c r="A804" s="119"/>
      <c r="B804" s="118" t="s">
        <v>30</v>
      </c>
      <c r="C804" s="105"/>
      <c r="D804" s="133">
        <f t="shared" ref="D804:BC804" si="1077">SUM(D805:D805)</f>
        <v>0.405024</v>
      </c>
      <c r="E804" s="133">
        <f t="shared" si="1077"/>
        <v>1.8025631999999996E-2</v>
      </c>
      <c r="F804" s="133">
        <f t="shared" si="1077"/>
        <v>0</v>
      </c>
      <c r="G804" s="133">
        <f t="shared" si="1077"/>
        <v>0</v>
      </c>
      <c r="H804" s="133">
        <f t="shared" si="1077"/>
        <v>0</v>
      </c>
      <c r="I804" s="133">
        <f t="shared" si="1077"/>
        <v>1.8025631999999996E-2</v>
      </c>
      <c r="J804" s="133">
        <f t="shared" si="1077"/>
        <v>7.9352639999999992E-3</v>
      </c>
      <c r="K804" s="133">
        <f t="shared" si="1077"/>
        <v>0</v>
      </c>
      <c r="L804" s="133">
        <f t="shared" si="1077"/>
        <v>0</v>
      </c>
      <c r="M804" s="133">
        <f t="shared" si="1077"/>
        <v>0</v>
      </c>
      <c r="N804" s="133">
        <f t="shared" si="1077"/>
        <v>7.9352639999999992E-3</v>
      </c>
      <c r="O804" s="133">
        <f t="shared" si="1077"/>
        <v>1.0090367999999997E-2</v>
      </c>
      <c r="P804" s="133">
        <f t="shared" si="1077"/>
        <v>0</v>
      </c>
      <c r="Q804" s="133">
        <f t="shared" si="1077"/>
        <v>0</v>
      </c>
      <c r="R804" s="133">
        <f t="shared" si="1077"/>
        <v>0</v>
      </c>
      <c r="S804" s="133">
        <f t="shared" si="1077"/>
        <v>1.0090367999999997E-2</v>
      </c>
      <c r="T804" s="133">
        <f t="shared" si="1077"/>
        <v>0</v>
      </c>
      <c r="U804" s="133">
        <f t="shared" si="1077"/>
        <v>0</v>
      </c>
      <c r="V804" s="133">
        <f t="shared" si="1077"/>
        <v>0</v>
      </c>
      <c r="W804" s="133">
        <f t="shared" si="1077"/>
        <v>0</v>
      </c>
      <c r="X804" s="133">
        <f t="shared" si="1077"/>
        <v>0</v>
      </c>
      <c r="Y804" s="133">
        <f t="shared" si="1077"/>
        <v>0</v>
      </c>
      <c r="Z804" s="133">
        <f t="shared" si="1077"/>
        <v>0</v>
      </c>
      <c r="AA804" s="133">
        <f t="shared" si="1077"/>
        <v>0</v>
      </c>
      <c r="AB804" s="133">
        <f t="shared" si="1077"/>
        <v>0</v>
      </c>
      <c r="AC804" s="133">
        <f t="shared" si="1077"/>
        <v>0</v>
      </c>
      <c r="AD804" s="133">
        <f t="shared" si="1077"/>
        <v>0.22649825999999995</v>
      </c>
      <c r="AE804" s="133">
        <f t="shared" si="1077"/>
        <v>1.5021359999999997E-2</v>
      </c>
      <c r="AF804" s="133">
        <f t="shared" si="1077"/>
        <v>0</v>
      </c>
      <c r="AG804" s="133">
        <f t="shared" si="1077"/>
        <v>0</v>
      </c>
      <c r="AH804" s="133">
        <f t="shared" si="1077"/>
        <v>0</v>
      </c>
      <c r="AI804" s="133">
        <f t="shared" si="1077"/>
        <v>1.5021359999999997E-2</v>
      </c>
      <c r="AJ804" s="133">
        <f t="shared" si="1077"/>
        <v>6.6127200000000008E-3</v>
      </c>
      <c r="AK804" s="133">
        <f t="shared" si="1077"/>
        <v>0</v>
      </c>
      <c r="AL804" s="133">
        <f t="shared" si="1077"/>
        <v>0</v>
      </c>
      <c r="AM804" s="133">
        <f t="shared" si="1077"/>
        <v>0</v>
      </c>
      <c r="AN804" s="133">
        <f t="shared" si="1077"/>
        <v>6.6127199999999999E-3</v>
      </c>
      <c r="AO804" s="133">
        <f t="shared" si="1077"/>
        <v>8.4086399999999967E-3</v>
      </c>
      <c r="AP804" s="133">
        <f t="shared" si="1077"/>
        <v>0</v>
      </c>
      <c r="AQ804" s="133">
        <f t="shared" si="1077"/>
        <v>0</v>
      </c>
      <c r="AR804" s="133">
        <f t="shared" si="1077"/>
        <v>0</v>
      </c>
      <c r="AS804" s="133">
        <f t="shared" si="1077"/>
        <v>8.4086399999999985E-3</v>
      </c>
      <c r="AT804" s="133">
        <f t="shared" si="1077"/>
        <v>0</v>
      </c>
      <c r="AU804" s="133">
        <f t="shared" si="1077"/>
        <v>0</v>
      </c>
      <c r="AV804" s="133">
        <f t="shared" si="1077"/>
        <v>0</v>
      </c>
      <c r="AW804" s="133">
        <f t="shared" si="1077"/>
        <v>0</v>
      </c>
      <c r="AX804" s="133">
        <f t="shared" si="1077"/>
        <v>0</v>
      </c>
      <c r="AY804" s="133">
        <f t="shared" si="1077"/>
        <v>0</v>
      </c>
      <c r="AZ804" s="133">
        <f t="shared" si="1077"/>
        <v>0</v>
      </c>
      <c r="BA804" s="133">
        <f t="shared" si="1077"/>
        <v>0</v>
      </c>
      <c r="BB804" s="133">
        <f t="shared" si="1077"/>
        <v>0</v>
      </c>
      <c r="BC804" s="133">
        <f t="shared" si="1077"/>
        <v>0</v>
      </c>
    </row>
    <row r="805" spans="1:55" ht="62.2" x14ac:dyDescent="0.35">
      <c r="A805" s="106" t="s">
        <v>1663</v>
      </c>
      <c r="B805" s="111" t="s">
        <v>157</v>
      </c>
      <c r="C805" s="108" t="s">
        <v>553</v>
      </c>
      <c r="D805" s="73">
        <v>0.405024</v>
      </c>
      <c r="E805" s="73">
        <v>1.8025631999999996E-2</v>
      </c>
      <c r="F805" s="73">
        <v>0</v>
      </c>
      <c r="G805" s="73">
        <v>0</v>
      </c>
      <c r="H805" s="73">
        <v>0</v>
      </c>
      <c r="I805" s="73">
        <v>1.8025631999999996E-2</v>
      </c>
      <c r="J805" s="122">
        <f>VLOOKUP(C805,'[1]17'!$C$22:$N$926,8,0)</f>
        <v>7.9352639999999992E-3</v>
      </c>
      <c r="K805" s="122">
        <f>VLOOKUP(C805,'[1]17'!$C$22:$N$926,9,0)</f>
        <v>0</v>
      </c>
      <c r="L805" s="122">
        <f>VLOOKUP(C805,'[1]17'!$C$22:$N$926,10,0)</f>
        <v>0</v>
      </c>
      <c r="M805" s="122">
        <f>VLOOKUP(C805,'[1]17'!$C$22:$N$926,11,0)</f>
        <v>0</v>
      </c>
      <c r="N805" s="122">
        <f>VLOOKUP(C805,'[1]17'!$C$22:$N$926,12,0)</f>
        <v>7.9352639999999992E-3</v>
      </c>
      <c r="O805" s="122">
        <f>E805-J805</f>
        <v>1.0090367999999997E-2</v>
      </c>
      <c r="P805" s="122">
        <f t="shared" ref="P805" si="1078">F805-K805</f>
        <v>0</v>
      </c>
      <c r="Q805" s="122">
        <f t="shared" ref="Q805" si="1079">G805-L805</f>
        <v>0</v>
      </c>
      <c r="R805" s="122">
        <f t="shared" ref="R805" si="1080">H805-M805</f>
        <v>0</v>
      </c>
      <c r="S805" s="122">
        <f t="shared" ref="S805" si="1081">I805-N805</f>
        <v>1.0090367999999997E-2</v>
      </c>
      <c r="T805" s="123"/>
      <c r="U805" s="123"/>
      <c r="V805" s="123"/>
      <c r="W805" s="123"/>
      <c r="X805" s="123"/>
      <c r="Y805" s="123"/>
      <c r="Z805" s="123"/>
      <c r="AA805" s="123"/>
      <c r="AB805" s="123"/>
      <c r="AC805" s="123"/>
      <c r="AD805" s="123">
        <v>0.22649825999999995</v>
      </c>
      <c r="AE805" s="73">
        <f>AF805+AG805+AH805+AI805</f>
        <v>1.5021359999999997E-2</v>
      </c>
      <c r="AF805" s="73"/>
      <c r="AG805" s="73"/>
      <c r="AH805" s="73"/>
      <c r="AI805" s="73">
        <v>1.5021359999999997E-2</v>
      </c>
      <c r="AJ805" s="122">
        <f>VLOOKUP(C805,'[1]17'!$C$22:$AI$926,29,0)</f>
        <v>6.6127200000000008E-3</v>
      </c>
      <c r="AK805" s="122">
        <f>VLOOKUP(C805,'[1]17'!$C$22:$AI$926,30,0)</f>
        <v>0</v>
      </c>
      <c r="AL805" s="122">
        <f>VLOOKUP(C805,'[1]17'!$C$22:$AI$926,31,0)</f>
        <v>0</v>
      </c>
      <c r="AM805" s="122">
        <f>VLOOKUP(C805,'[1]17'!$C$22:$AI$926,32,0)</f>
        <v>0</v>
      </c>
      <c r="AN805" s="122">
        <f>VLOOKUP(C805,'[1]17'!$C$22:$AI$926,33,0)</f>
        <v>6.6127199999999999E-3</v>
      </c>
      <c r="AO805" s="122">
        <f>AE805-AJ805</f>
        <v>8.4086399999999967E-3</v>
      </c>
      <c r="AP805" s="122">
        <f t="shared" ref="AP805" si="1082">AF805-AK805</f>
        <v>0</v>
      </c>
      <c r="AQ805" s="122">
        <f t="shared" ref="AQ805" si="1083">AG805-AL805</f>
        <v>0</v>
      </c>
      <c r="AR805" s="122">
        <f t="shared" ref="AR805" si="1084">AH805-AM805</f>
        <v>0</v>
      </c>
      <c r="AS805" s="122">
        <f t="shared" ref="AS805" si="1085">AI805-AN805</f>
        <v>8.4086399999999985E-3</v>
      </c>
      <c r="AT805" s="123"/>
      <c r="AU805" s="123"/>
      <c r="AV805" s="123"/>
      <c r="AW805" s="123"/>
      <c r="AX805" s="123"/>
      <c r="AY805" s="123"/>
      <c r="AZ805" s="123"/>
      <c r="BA805" s="123"/>
      <c r="BB805" s="123"/>
      <c r="BC805" s="123"/>
    </row>
    <row r="806" spans="1:55" x14ac:dyDescent="0.35">
      <c r="A806" s="119"/>
      <c r="B806" s="118" t="s">
        <v>34</v>
      </c>
      <c r="C806" s="105"/>
      <c r="D806" s="133">
        <f t="shared" ref="D806:BC806" si="1086">SUM(D807:D807)</f>
        <v>3.878736</v>
      </c>
      <c r="E806" s="133">
        <f t="shared" si="1086"/>
        <v>4.5385128439999995</v>
      </c>
      <c r="F806" s="133">
        <f t="shared" si="1086"/>
        <v>0.34694175999999999</v>
      </c>
      <c r="G806" s="133">
        <f t="shared" si="1086"/>
        <v>4.0036722999999999</v>
      </c>
      <c r="H806" s="133">
        <f t="shared" si="1086"/>
        <v>0</v>
      </c>
      <c r="I806" s="133">
        <f t="shared" si="1086"/>
        <v>0.18789878399999996</v>
      </c>
      <c r="J806" s="133">
        <f t="shared" si="1086"/>
        <v>0.18789878399999999</v>
      </c>
      <c r="K806" s="133">
        <f t="shared" si="1086"/>
        <v>0</v>
      </c>
      <c r="L806" s="133">
        <f t="shared" si="1086"/>
        <v>0</v>
      </c>
      <c r="M806" s="133">
        <f t="shared" si="1086"/>
        <v>0</v>
      </c>
      <c r="N806" s="133">
        <f t="shared" si="1086"/>
        <v>0.18789878399999996</v>
      </c>
      <c r="O806" s="133">
        <f t="shared" si="1086"/>
        <v>4.3506140599999998</v>
      </c>
      <c r="P806" s="133">
        <f t="shared" si="1086"/>
        <v>0.34694175999999999</v>
      </c>
      <c r="Q806" s="133">
        <f t="shared" si="1086"/>
        <v>4.0036722999999999</v>
      </c>
      <c r="R806" s="133">
        <f t="shared" si="1086"/>
        <v>0</v>
      </c>
      <c r="S806" s="133">
        <f t="shared" si="1086"/>
        <v>0</v>
      </c>
      <c r="T806" s="133">
        <f t="shared" si="1086"/>
        <v>0</v>
      </c>
      <c r="U806" s="133">
        <f t="shared" si="1086"/>
        <v>0</v>
      </c>
      <c r="V806" s="133">
        <f t="shared" si="1086"/>
        <v>0</v>
      </c>
      <c r="W806" s="133">
        <f t="shared" si="1086"/>
        <v>0</v>
      </c>
      <c r="X806" s="133">
        <f t="shared" si="1086"/>
        <v>0</v>
      </c>
      <c r="Y806" s="133">
        <f t="shared" si="1086"/>
        <v>0</v>
      </c>
      <c r="Z806" s="133">
        <f t="shared" si="1086"/>
        <v>0</v>
      </c>
      <c r="AA806" s="133">
        <f t="shared" si="1086"/>
        <v>0</v>
      </c>
      <c r="AB806" s="133">
        <f t="shared" si="1086"/>
        <v>0</v>
      </c>
      <c r="AC806" s="133">
        <f t="shared" si="1086"/>
        <v>0</v>
      </c>
      <c r="AD806" s="133">
        <f t="shared" si="1086"/>
        <v>3.3960603100000006</v>
      </c>
      <c r="AE806" s="133">
        <f t="shared" si="1086"/>
        <v>3.7820940299999992</v>
      </c>
      <c r="AF806" s="133">
        <f t="shared" si="1086"/>
        <v>0.28911812999999997</v>
      </c>
      <c r="AG806" s="133">
        <f t="shared" si="1086"/>
        <v>3.3363935799999993</v>
      </c>
      <c r="AH806" s="133">
        <f t="shared" si="1086"/>
        <v>0</v>
      </c>
      <c r="AI806" s="133">
        <f t="shared" si="1086"/>
        <v>0.15658231999999997</v>
      </c>
      <c r="AJ806" s="133">
        <f t="shared" si="1086"/>
        <v>3.7820940299999992</v>
      </c>
      <c r="AK806" s="133">
        <f t="shared" si="1086"/>
        <v>0.28911812999999997</v>
      </c>
      <c r="AL806" s="133">
        <f t="shared" si="1086"/>
        <v>3.3363935799999993</v>
      </c>
      <c r="AM806" s="133">
        <f t="shared" si="1086"/>
        <v>0</v>
      </c>
      <c r="AN806" s="133">
        <f t="shared" si="1086"/>
        <v>0.15658231999999997</v>
      </c>
      <c r="AO806" s="133">
        <f t="shared" si="1086"/>
        <v>0</v>
      </c>
      <c r="AP806" s="133">
        <f t="shared" si="1086"/>
        <v>0</v>
      </c>
      <c r="AQ806" s="133">
        <f t="shared" si="1086"/>
        <v>0</v>
      </c>
      <c r="AR806" s="133">
        <f t="shared" si="1086"/>
        <v>0</v>
      </c>
      <c r="AS806" s="133">
        <f t="shared" si="1086"/>
        <v>0</v>
      </c>
      <c r="AT806" s="133">
        <f t="shared" si="1086"/>
        <v>0</v>
      </c>
      <c r="AU806" s="133">
        <f t="shared" si="1086"/>
        <v>0</v>
      </c>
      <c r="AV806" s="133">
        <f t="shared" si="1086"/>
        <v>0</v>
      </c>
      <c r="AW806" s="133">
        <f t="shared" si="1086"/>
        <v>0</v>
      </c>
      <c r="AX806" s="133">
        <f t="shared" si="1086"/>
        <v>0</v>
      </c>
      <c r="AY806" s="133">
        <f t="shared" si="1086"/>
        <v>0</v>
      </c>
      <c r="AZ806" s="133">
        <f t="shared" si="1086"/>
        <v>0</v>
      </c>
      <c r="BA806" s="133">
        <f t="shared" si="1086"/>
        <v>0</v>
      </c>
      <c r="BB806" s="133">
        <f t="shared" si="1086"/>
        <v>0</v>
      </c>
      <c r="BC806" s="133">
        <f t="shared" si="1086"/>
        <v>0</v>
      </c>
    </row>
    <row r="807" spans="1:55" ht="62.2" x14ac:dyDescent="0.35">
      <c r="A807" s="106" t="s">
        <v>1663</v>
      </c>
      <c r="B807" s="111" t="s">
        <v>667</v>
      </c>
      <c r="C807" s="108" t="s">
        <v>716</v>
      </c>
      <c r="D807" s="73">
        <v>3.878736</v>
      </c>
      <c r="E807" s="73">
        <v>4.5385128439999995</v>
      </c>
      <c r="F807" s="73">
        <v>0.34694175999999999</v>
      </c>
      <c r="G807" s="73">
        <v>4.0036722999999999</v>
      </c>
      <c r="H807" s="73">
        <v>0</v>
      </c>
      <c r="I807" s="73">
        <v>0.18789878399999996</v>
      </c>
      <c r="J807" s="122">
        <f>VLOOKUP(C807,'[1]17'!$C$22:$N$926,8,0)</f>
        <v>0.18789878399999999</v>
      </c>
      <c r="K807" s="122">
        <f>VLOOKUP(C807,'[1]17'!$C$22:$N$926,9,0)</f>
        <v>0</v>
      </c>
      <c r="L807" s="122">
        <f>VLOOKUP(C807,'[1]17'!$C$22:$N$926,10,0)</f>
        <v>0</v>
      </c>
      <c r="M807" s="122">
        <f>VLOOKUP(C807,'[1]17'!$C$22:$N$926,11,0)</f>
        <v>0</v>
      </c>
      <c r="N807" s="122">
        <f>VLOOKUP(C807,'[1]17'!$C$22:$N$926,12,0)</f>
        <v>0.18789878399999996</v>
      </c>
      <c r="O807" s="122">
        <f>E807-J807</f>
        <v>4.3506140599999998</v>
      </c>
      <c r="P807" s="122">
        <f t="shared" ref="P807" si="1087">F807-K807</f>
        <v>0.34694175999999999</v>
      </c>
      <c r="Q807" s="122">
        <f t="shared" ref="Q807" si="1088">G807-L807</f>
        <v>4.0036722999999999</v>
      </c>
      <c r="R807" s="122">
        <f t="shared" ref="R807" si="1089">H807-M807</f>
        <v>0</v>
      </c>
      <c r="S807" s="122">
        <f t="shared" ref="S807" si="1090">I807-N807</f>
        <v>0</v>
      </c>
      <c r="T807" s="123"/>
      <c r="U807" s="123"/>
      <c r="V807" s="123"/>
      <c r="W807" s="123"/>
      <c r="X807" s="123"/>
      <c r="Y807" s="123"/>
      <c r="Z807" s="123"/>
      <c r="AA807" s="123"/>
      <c r="AB807" s="123"/>
      <c r="AC807" s="123"/>
      <c r="AD807" s="123">
        <v>3.3960603100000006</v>
      </c>
      <c r="AE807" s="73">
        <f>AF807+AG807+AH807+AI807</f>
        <v>3.7820940299999992</v>
      </c>
      <c r="AF807" s="73">
        <v>0.28911812999999997</v>
      </c>
      <c r="AG807" s="73">
        <v>3.3363935799999993</v>
      </c>
      <c r="AH807" s="73"/>
      <c r="AI807" s="73">
        <v>0.15658231999999997</v>
      </c>
      <c r="AJ807" s="122">
        <f>VLOOKUP(C807,'[1]17'!$C$22:$AI$926,29,0)</f>
        <v>3.7820940299999992</v>
      </c>
      <c r="AK807" s="122">
        <f>VLOOKUP(C807,'[1]17'!$C$22:$AI$926,30,0)</f>
        <v>0.28911812999999997</v>
      </c>
      <c r="AL807" s="122">
        <f>VLOOKUP(C807,'[1]17'!$C$22:$AI$926,31,0)</f>
        <v>3.3363935799999993</v>
      </c>
      <c r="AM807" s="122">
        <f>VLOOKUP(C807,'[1]17'!$C$22:$AI$926,32,0)</f>
        <v>0</v>
      </c>
      <c r="AN807" s="122">
        <f>VLOOKUP(C807,'[1]17'!$C$22:$AI$926,33,0)</f>
        <v>0.15658231999999997</v>
      </c>
      <c r="AO807" s="122">
        <f>AE807-AJ807</f>
        <v>0</v>
      </c>
      <c r="AP807" s="122">
        <f t="shared" ref="AP807" si="1091">AF807-AK807</f>
        <v>0</v>
      </c>
      <c r="AQ807" s="122">
        <f t="shared" ref="AQ807" si="1092">AG807-AL807</f>
        <v>0</v>
      </c>
      <c r="AR807" s="122">
        <f t="shared" ref="AR807" si="1093">AH807-AM807</f>
        <v>0</v>
      </c>
      <c r="AS807" s="122">
        <f t="shared" ref="AS807" si="1094">AI807-AN807</f>
        <v>0</v>
      </c>
      <c r="AT807" s="123"/>
      <c r="AU807" s="123"/>
      <c r="AV807" s="123"/>
      <c r="AW807" s="123"/>
      <c r="AX807" s="123"/>
      <c r="AY807" s="123"/>
      <c r="AZ807" s="123"/>
      <c r="BA807" s="123"/>
      <c r="BB807" s="123"/>
      <c r="BC807" s="123"/>
    </row>
    <row r="808" spans="1:55" x14ac:dyDescent="0.35">
      <c r="A808" s="119"/>
      <c r="B808" s="118" t="s">
        <v>35</v>
      </c>
      <c r="C808" s="105"/>
      <c r="D808" s="133">
        <f t="shared" ref="D808:BC808" si="1095">SUM(D809:D809)</f>
        <v>17.114076000000001</v>
      </c>
      <c r="E808" s="133">
        <f t="shared" si="1095"/>
        <v>0.96338788599999992</v>
      </c>
      <c r="F808" s="133">
        <f t="shared" si="1095"/>
        <v>0.20172504999999999</v>
      </c>
      <c r="G808" s="133">
        <f t="shared" si="1095"/>
        <v>0</v>
      </c>
      <c r="H808" s="133">
        <f t="shared" si="1095"/>
        <v>0</v>
      </c>
      <c r="I808" s="133">
        <f t="shared" si="1095"/>
        <v>0.76166283599999995</v>
      </c>
      <c r="J808" s="133">
        <f t="shared" si="1095"/>
        <v>0.53702528199999999</v>
      </c>
      <c r="K808" s="133">
        <f t="shared" si="1095"/>
        <v>0.20172504999999999</v>
      </c>
      <c r="L808" s="133">
        <f t="shared" si="1095"/>
        <v>0</v>
      </c>
      <c r="M808" s="133">
        <f t="shared" si="1095"/>
        <v>0</v>
      </c>
      <c r="N808" s="133">
        <f t="shared" si="1095"/>
        <v>0.33530023199999998</v>
      </c>
      <c r="O808" s="133">
        <f t="shared" si="1095"/>
        <v>0.42636260399999992</v>
      </c>
      <c r="P808" s="133">
        <f t="shared" si="1095"/>
        <v>0</v>
      </c>
      <c r="Q808" s="133">
        <f t="shared" si="1095"/>
        <v>0</v>
      </c>
      <c r="R808" s="133">
        <f t="shared" si="1095"/>
        <v>0</v>
      </c>
      <c r="S808" s="133">
        <f t="shared" si="1095"/>
        <v>0.42636260399999998</v>
      </c>
      <c r="T808" s="133">
        <f t="shared" si="1095"/>
        <v>0</v>
      </c>
      <c r="U808" s="133">
        <f t="shared" si="1095"/>
        <v>0</v>
      </c>
      <c r="V808" s="133">
        <f t="shared" si="1095"/>
        <v>0</v>
      </c>
      <c r="W808" s="133">
        <f t="shared" si="1095"/>
        <v>0</v>
      </c>
      <c r="X808" s="133">
        <f t="shared" si="1095"/>
        <v>0</v>
      </c>
      <c r="Y808" s="133">
        <f t="shared" si="1095"/>
        <v>0</v>
      </c>
      <c r="Z808" s="133">
        <f t="shared" si="1095"/>
        <v>0</v>
      </c>
      <c r="AA808" s="133">
        <f t="shared" si="1095"/>
        <v>0</v>
      </c>
      <c r="AB808" s="133">
        <f t="shared" si="1095"/>
        <v>0</v>
      </c>
      <c r="AC808" s="133">
        <f t="shared" si="1095"/>
        <v>0</v>
      </c>
      <c r="AD808" s="133">
        <f t="shared" si="1095"/>
        <v>14.258538999999999</v>
      </c>
      <c r="AE808" s="133">
        <f t="shared" si="1095"/>
        <v>0.80282323999999994</v>
      </c>
      <c r="AF808" s="133">
        <f t="shared" si="1095"/>
        <v>0.16810420999999998</v>
      </c>
      <c r="AG808" s="133">
        <f t="shared" si="1095"/>
        <v>0</v>
      </c>
      <c r="AH808" s="133">
        <f t="shared" si="1095"/>
        <v>0</v>
      </c>
      <c r="AI808" s="133">
        <f t="shared" si="1095"/>
        <v>0.63471902999999996</v>
      </c>
      <c r="AJ808" s="133">
        <f t="shared" si="1095"/>
        <v>0.44752107000000002</v>
      </c>
      <c r="AK808" s="133">
        <f t="shared" si="1095"/>
        <v>0.16810421000000003</v>
      </c>
      <c r="AL808" s="133">
        <f t="shared" si="1095"/>
        <v>0</v>
      </c>
      <c r="AM808" s="133">
        <f t="shared" si="1095"/>
        <v>0</v>
      </c>
      <c r="AN808" s="133">
        <f t="shared" si="1095"/>
        <v>0.27941685999999999</v>
      </c>
      <c r="AO808" s="133">
        <f t="shared" si="1095"/>
        <v>0.35530216999999992</v>
      </c>
      <c r="AP808" s="133">
        <f t="shared" si="1095"/>
        <v>0</v>
      </c>
      <c r="AQ808" s="133">
        <f t="shared" si="1095"/>
        <v>0</v>
      </c>
      <c r="AR808" s="133">
        <f t="shared" si="1095"/>
        <v>0</v>
      </c>
      <c r="AS808" s="133">
        <f t="shared" si="1095"/>
        <v>0.35530216999999997</v>
      </c>
      <c r="AT808" s="133">
        <f t="shared" si="1095"/>
        <v>0</v>
      </c>
      <c r="AU808" s="133">
        <f t="shared" si="1095"/>
        <v>0</v>
      </c>
      <c r="AV808" s="133">
        <f t="shared" si="1095"/>
        <v>0</v>
      </c>
      <c r="AW808" s="133">
        <f t="shared" si="1095"/>
        <v>0</v>
      </c>
      <c r="AX808" s="133">
        <f t="shared" si="1095"/>
        <v>0</v>
      </c>
      <c r="AY808" s="133">
        <f t="shared" si="1095"/>
        <v>0</v>
      </c>
      <c r="AZ808" s="133">
        <f t="shared" si="1095"/>
        <v>0</v>
      </c>
      <c r="BA808" s="133">
        <f t="shared" si="1095"/>
        <v>0</v>
      </c>
      <c r="BB808" s="133">
        <f t="shared" si="1095"/>
        <v>0</v>
      </c>
      <c r="BC808" s="133">
        <f t="shared" si="1095"/>
        <v>0</v>
      </c>
    </row>
    <row r="809" spans="1:55" ht="93.25" x14ac:dyDescent="0.35">
      <c r="A809" s="106" t="s">
        <v>1663</v>
      </c>
      <c r="B809" s="111" t="s">
        <v>1082</v>
      </c>
      <c r="C809" s="108" t="s">
        <v>1600</v>
      </c>
      <c r="D809" s="73">
        <v>17.114076000000001</v>
      </c>
      <c r="E809" s="73">
        <v>0.96338788599999992</v>
      </c>
      <c r="F809" s="73">
        <v>0.20172504999999999</v>
      </c>
      <c r="G809" s="73">
        <v>0</v>
      </c>
      <c r="H809" s="73">
        <v>0</v>
      </c>
      <c r="I809" s="73">
        <v>0.76166283599999995</v>
      </c>
      <c r="J809" s="122">
        <f>VLOOKUP(C809,'[1]17'!$C$22:$N$926,8,0)</f>
        <v>0.53702528199999999</v>
      </c>
      <c r="K809" s="122">
        <f>VLOOKUP(C809,'[1]17'!$C$22:$N$926,9,0)</f>
        <v>0.20172504999999999</v>
      </c>
      <c r="L809" s="122">
        <f>VLOOKUP(C809,'[1]17'!$C$22:$N$926,10,0)</f>
        <v>0</v>
      </c>
      <c r="M809" s="122">
        <f>VLOOKUP(C809,'[1]17'!$C$22:$N$926,11,0)</f>
        <v>0</v>
      </c>
      <c r="N809" s="122">
        <f>VLOOKUP(C809,'[1]17'!$C$22:$N$926,12,0)</f>
        <v>0.33530023199999998</v>
      </c>
      <c r="O809" s="122">
        <f>E809-J809</f>
        <v>0.42636260399999992</v>
      </c>
      <c r="P809" s="122">
        <f t="shared" ref="P809" si="1096">F809-K809</f>
        <v>0</v>
      </c>
      <c r="Q809" s="122">
        <f t="shared" ref="Q809" si="1097">G809-L809</f>
        <v>0</v>
      </c>
      <c r="R809" s="122">
        <f t="shared" ref="R809" si="1098">H809-M809</f>
        <v>0</v>
      </c>
      <c r="S809" s="122">
        <f t="shared" ref="S809" si="1099">I809-N809</f>
        <v>0.42636260399999998</v>
      </c>
      <c r="T809" s="123"/>
      <c r="U809" s="123"/>
      <c r="V809" s="123"/>
      <c r="W809" s="123"/>
      <c r="X809" s="123"/>
      <c r="Y809" s="123"/>
      <c r="Z809" s="123"/>
      <c r="AA809" s="123"/>
      <c r="AB809" s="123"/>
      <c r="AC809" s="123"/>
      <c r="AD809" s="123">
        <v>14.258538999999999</v>
      </c>
      <c r="AE809" s="73">
        <f>AF809+AG809+AH809+AI809</f>
        <v>0.80282323999999994</v>
      </c>
      <c r="AF809" s="73">
        <v>0.16810420999999998</v>
      </c>
      <c r="AG809" s="73"/>
      <c r="AH809" s="73"/>
      <c r="AI809" s="73">
        <v>0.63471902999999996</v>
      </c>
      <c r="AJ809" s="122">
        <f>VLOOKUP(C809,'[1]17'!$C$22:$AI$926,29,0)</f>
        <v>0.44752107000000002</v>
      </c>
      <c r="AK809" s="122">
        <f>VLOOKUP(C809,'[1]17'!$C$22:$AI$926,30,0)</f>
        <v>0.16810421000000003</v>
      </c>
      <c r="AL809" s="122">
        <f>VLOOKUP(C809,'[1]17'!$C$22:$AI$926,31,0)</f>
        <v>0</v>
      </c>
      <c r="AM809" s="122">
        <f>VLOOKUP(C809,'[1]17'!$C$22:$AI$926,32,0)</f>
        <v>0</v>
      </c>
      <c r="AN809" s="122">
        <f>VLOOKUP(C809,'[1]17'!$C$22:$AI$926,33,0)</f>
        <v>0.27941685999999999</v>
      </c>
      <c r="AO809" s="122">
        <f>AE809-AJ809</f>
        <v>0.35530216999999992</v>
      </c>
      <c r="AP809" s="122">
        <f t="shared" ref="AP809" si="1100">AF809-AK809</f>
        <v>0</v>
      </c>
      <c r="AQ809" s="122">
        <f t="shared" ref="AQ809" si="1101">AG809-AL809</f>
        <v>0</v>
      </c>
      <c r="AR809" s="122">
        <f t="shared" ref="AR809" si="1102">AH809-AM809</f>
        <v>0</v>
      </c>
      <c r="AS809" s="122">
        <f t="shared" ref="AS809" si="1103">AI809-AN809</f>
        <v>0.35530216999999997</v>
      </c>
      <c r="AT809" s="123"/>
      <c r="AU809" s="123"/>
      <c r="AV809" s="123"/>
      <c r="AW809" s="123"/>
      <c r="AX809" s="123"/>
      <c r="AY809" s="123"/>
      <c r="AZ809" s="123"/>
      <c r="BA809" s="123"/>
      <c r="BB809" s="123"/>
      <c r="BC809" s="123"/>
    </row>
    <row r="810" spans="1:55" x14ac:dyDescent="0.35">
      <c r="A810" s="119"/>
      <c r="B810" s="118" t="s">
        <v>37</v>
      </c>
      <c r="C810" s="105"/>
      <c r="D810" s="133">
        <f t="shared" ref="D810:BC810" si="1104">SUM(D811:D814)</f>
        <v>17.860799999999998</v>
      </c>
      <c r="E810" s="133">
        <f t="shared" si="1104"/>
        <v>2.9559225098305086</v>
      </c>
      <c r="F810" s="133">
        <f t="shared" si="1104"/>
        <v>0.43977230101694914</v>
      </c>
      <c r="G810" s="133">
        <f t="shared" si="1104"/>
        <v>1.8089711288135595</v>
      </c>
      <c r="H810" s="133">
        <f t="shared" si="1104"/>
        <v>0</v>
      </c>
      <c r="I810" s="133">
        <f t="shared" si="1104"/>
        <v>0.70717907999999996</v>
      </c>
      <c r="J810" s="133">
        <f t="shared" si="1104"/>
        <v>0.56299115599999994</v>
      </c>
      <c r="K810" s="133">
        <f t="shared" si="1104"/>
        <v>0.25167583999999998</v>
      </c>
      <c r="L810" s="133">
        <f t="shared" si="1104"/>
        <v>0</v>
      </c>
      <c r="M810" s="133">
        <f t="shared" si="1104"/>
        <v>0</v>
      </c>
      <c r="N810" s="133">
        <f t="shared" si="1104"/>
        <v>0.31131531599999995</v>
      </c>
      <c r="O810" s="133">
        <f t="shared" si="1104"/>
        <v>2.3929313538305084</v>
      </c>
      <c r="P810" s="133">
        <f t="shared" si="1104"/>
        <v>0.18809646101694916</v>
      </c>
      <c r="Q810" s="133">
        <f t="shared" si="1104"/>
        <v>1.8089711288135595</v>
      </c>
      <c r="R810" s="133">
        <f t="shared" si="1104"/>
        <v>0</v>
      </c>
      <c r="S810" s="133">
        <f t="shared" si="1104"/>
        <v>0.3958637639999999</v>
      </c>
      <c r="T810" s="133">
        <f t="shared" si="1104"/>
        <v>0</v>
      </c>
      <c r="U810" s="133">
        <f t="shared" si="1104"/>
        <v>0</v>
      </c>
      <c r="V810" s="133">
        <f t="shared" si="1104"/>
        <v>0</v>
      </c>
      <c r="W810" s="133">
        <f t="shared" si="1104"/>
        <v>0</v>
      </c>
      <c r="X810" s="133">
        <f t="shared" si="1104"/>
        <v>0</v>
      </c>
      <c r="Y810" s="133">
        <f t="shared" si="1104"/>
        <v>0</v>
      </c>
      <c r="Z810" s="133">
        <f t="shared" si="1104"/>
        <v>0</v>
      </c>
      <c r="AA810" s="133">
        <f t="shared" si="1104"/>
        <v>0</v>
      </c>
      <c r="AB810" s="133">
        <f t="shared" si="1104"/>
        <v>0</v>
      </c>
      <c r="AC810" s="133">
        <f t="shared" si="1104"/>
        <v>0</v>
      </c>
      <c r="AD810" s="133">
        <f t="shared" si="1104"/>
        <v>13.534498850000002</v>
      </c>
      <c r="AE810" s="133">
        <f t="shared" si="1104"/>
        <v>0.58931589999999989</v>
      </c>
      <c r="AF810" s="133">
        <f t="shared" si="1104"/>
        <v>0</v>
      </c>
      <c r="AG810" s="133">
        <f t="shared" si="1104"/>
        <v>0</v>
      </c>
      <c r="AH810" s="133">
        <f t="shared" si="1104"/>
        <v>0</v>
      </c>
      <c r="AI810" s="133">
        <f t="shared" si="1104"/>
        <v>0.58931589999999989</v>
      </c>
      <c r="AJ810" s="133">
        <f t="shared" si="1104"/>
        <v>0.25942943000000002</v>
      </c>
      <c r="AK810" s="133">
        <f t="shared" si="1104"/>
        <v>0</v>
      </c>
      <c r="AL810" s="133">
        <f t="shared" si="1104"/>
        <v>0</v>
      </c>
      <c r="AM810" s="133">
        <f t="shared" si="1104"/>
        <v>0</v>
      </c>
      <c r="AN810" s="133">
        <f t="shared" si="1104"/>
        <v>0.25942942999999996</v>
      </c>
      <c r="AO810" s="133">
        <f t="shared" si="1104"/>
        <v>0.32988646999999993</v>
      </c>
      <c r="AP810" s="133">
        <f t="shared" si="1104"/>
        <v>0</v>
      </c>
      <c r="AQ810" s="133">
        <f t="shared" si="1104"/>
        <v>0</v>
      </c>
      <c r="AR810" s="133">
        <f t="shared" si="1104"/>
        <v>0</v>
      </c>
      <c r="AS810" s="133">
        <f t="shared" si="1104"/>
        <v>0.32988646999999993</v>
      </c>
      <c r="AT810" s="133">
        <f t="shared" si="1104"/>
        <v>0</v>
      </c>
      <c r="AU810" s="133">
        <f t="shared" si="1104"/>
        <v>0</v>
      </c>
      <c r="AV810" s="133">
        <f t="shared" si="1104"/>
        <v>0</v>
      </c>
      <c r="AW810" s="133">
        <f t="shared" si="1104"/>
        <v>0</v>
      </c>
      <c r="AX810" s="133">
        <f t="shared" si="1104"/>
        <v>0</v>
      </c>
      <c r="AY810" s="133">
        <f t="shared" si="1104"/>
        <v>0</v>
      </c>
      <c r="AZ810" s="133">
        <f t="shared" si="1104"/>
        <v>0</v>
      </c>
      <c r="BA810" s="133">
        <f t="shared" si="1104"/>
        <v>0</v>
      </c>
      <c r="BB810" s="133">
        <f t="shared" si="1104"/>
        <v>0</v>
      </c>
      <c r="BC810" s="133">
        <f t="shared" si="1104"/>
        <v>0</v>
      </c>
    </row>
    <row r="811" spans="1:55" ht="93.25" x14ac:dyDescent="0.35">
      <c r="A811" s="106" t="s">
        <v>1663</v>
      </c>
      <c r="B811" s="111" t="s">
        <v>159</v>
      </c>
      <c r="C811" s="108" t="s">
        <v>160</v>
      </c>
      <c r="D811" s="73">
        <v>1.9709399999999999</v>
      </c>
      <c r="E811" s="73">
        <v>1.9970675898305086</v>
      </c>
      <c r="F811" s="73">
        <v>0.18809646101694916</v>
      </c>
      <c r="G811" s="73">
        <v>1.8089711288135595</v>
      </c>
      <c r="H811" s="73">
        <v>0</v>
      </c>
      <c r="I811" s="73">
        <v>0</v>
      </c>
      <c r="J811" s="122">
        <f>VLOOKUP(C811,'[1]17'!$C$22:$N$926,8,0)</f>
        <v>0</v>
      </c>
      <c r="K811" s="122">
        <f>VLOOKUP(C811,'[1]17'!$C$22:$N$926,9,0)</f>
        <v>0</v>
      </c>
      <c r="L811" s="122">
        <f>VLOOKUP(C811,'[1]17'!$C$22:$N$926,10,0)</f>
        <v>0</v>
      </c>
      <c r="M811" s="122">
        <f>VLOOKUP(C811,'[1]17'!$C$22:$N$926,11,0)</f>
        <v>0</v>
      </c>
      <c r="N811" s="122">
        <f>VLOOKUP(C811,'[1]17'!$C$22:$N$926,12,0)</f>
        <v>0</v>
      </c>
      <c r="O811" s="122">
        <f t="shared" ref="O811:O814" si="1105">E811-J811</f>
        <v>1.9970675898305086</v>
      </c>
      <c r="P811" s="122">
        <f t="shared" ref="P811:P814" si="1106">F811-K811</f>
        <v>0.18809646101694916</v>
      </c>
      <c r="Q811" s="122">
        <f t="shared" ref="Q811:Q814" si="1107">G811-L811</f>
        <v>1.8089711288135595</v>
      </c>
      <c r="R811" s="122">
        <f t="shared" ref="R811:R814" si="1108">H811-M811</f>
        <v>0</v>
      </c>
      <c r="S811" s="122">
        <f t="shared" ref="S811:S814" si="1109">I811-N811</f>
        <v>0</v>
      </c>
      <c r="T811" s="123"/>
      <c r="U811" s="123"/>
      <c r="V811" s="123"/>
      <c r="W811" s="123"/>
      <c r="X811" s="123"/>
      <c r="Y811" s="123"/>
      <c r="Z811" s="123"/>
      <c r="AA811" s="123"/>
      <c r="AB811" s="123"/>
      <c r="AC811" s="123"/>
      <c r="AD811" s="123">
        <v>0.74061752999999986</v>
      </c>
      <c r="AE811" s="73">
        <f t="shared" ref="AE811:AE814" si="1110">AF811+AG811+AH811+AI811</f>
        <v>0</v>
      </c>
      <c r="AF811" s="73"/>
      <c r="AG811" s="73"/>
      <c r="AH811" s="73"/>
      <c r="AI811" s="73">
        <v>0</v>
      </c>
      <c r="AJ811" s="122">
        <f>VLOOKUP(C811,'[1]17'!$C$22:$AI$926,29,0)</f>
        <v>0</v>
      </c>
      <c r="AK811" s="122">
        <f>VLOOKUP(C811,'[1]17'!$C$22:$AI$926,30,0)</f>
        <v>0</v>
      </c>
      <c r="AL811" s="122">
        <f>VLOOKUP(C811,'[1]17'!$C$22:$AI$926,31,0)</f>
        <v>0</v>
      </c>
      <c r="AM811" s="122">
        <f>VLOOKUP(C811,'[1]17'!$C$22:$AI$926,32,0)</f>
        <v>0</v>
      </c>
      <c r="AN811" s="122">
        <f>VLOOKUP(C811,'[1]17'!$C$22:$AI$926,33,0)</f>
        <v>0</v>
      </c>
      <c r="AO811" s="122">
        <f t="shared" ref="AO811:AO814" si="1111">AE811-AJ811</f>
        <v>0</v>
      </c>
      <c r="AP811" s="122">
        <f t="shared" ref="AP811:AP814" si="1112">AF811-AK811</f>
        <v>0</v>
      </c>
      <c r="AQ811" s="122">
        <f t="shared" ref="AQ811:AQ814" si="1113">AG811-AL811</f>
        <v>0</v>
      </c>
      <c r="AR811" s="122">
        <f t="shared" ref="AR811:AR814" si="1114">AH811-AM811</f>
        <v>0</v>
      </c>
      <c r="AS811" s="122">
        <f t="shared" ref="AS811:AS814" si="1115">AI811-AN811</f>
        <v>0</v>
      </c>
      <c r="AT811" s="123"/>
      <c r="AU811" s="123"/>
      <c r="AV811" s="123"/>
      <c r="AW811" s="123"/>
      <c r="AX811" s="123"/>
      <c r="AY811" s="123"/>
      <c r="AZ811" s="123"/>
      <c r="BA811" s="123"/>
      <c r="BB811" s="123"/>
      <c r="BC811" s="123"/>
    </row>
    <row r="812" spans="1:55" ht="93.25" x14ac:dyDescent="0.35">
      <c r="A812" s="115" t="s">
        <v>1663</v>
      </c>
      <c r="B812" s="111" t="s">
        <v>467</v>
      </c>
      <c r="C812" s="108" t="s">
        <v>164</v>
      </c>
      <c r="D812" s="73">
        <v>7.5272759999999987</v>
      </c>
      <c r="E812" s="73">
        <v>0.33500182799999995</v>
      </c>
      <c r="F812" s="73">
        <v>0</v>
      </c>
      <c r="G812" s="73">
        <v>0</v>
      </c>
      <c r="H812" s="73">
        <v>0</v>
      </c>
      <c r="I812" s="73">
        <v>0.33500182799999995</v>
      </c>
      <c r="J812" s="122">
        <f>VLOOKUP(C812,'[1]17'!$C$22:$N$926,8,0)</f>
        <v>0.14747494799999999</v>
      </c>
      <c r="K812" s="122">
        <f>VLOOKUP(C812,'[1]17'!$C$22:$N$926,9,0)</f>
        <v>0</v>
      </c>
      <c r="L812" s="122">
        <f>VLOOKUP(C812,'[1]17'!$C$22:$N$926,10,0)</f>
        <v>0</v>
      </c>
      <c r="M812" s="122">
        <f>VLOOKUP(C812,'[1]17'!$C$22:$N$926,11,0)</f>
        <v>0</v>
      </c>
      <c r="N812" s="122">
        <f>VLOOKUP(C812,'[1]17'!$C$22:$N$926,12,0)</f>
        <v>0.14747494799999999</v>
      </c>
      <c r="O812" s="122">
        <f t="shared" si="1105"/>
        <v>0.18752687999999995</v>
      </c>
      <c r="P812" s="122">
        <f t="shared" si="1106"/>
        <v>0</v>
      </c>
      <c r="Q812" s="122">
        <f t="shared" si="1107"/>
        <v>0</v>
      </c>
      <c r="R812" s="122">
        <f t="shared" si="1108"/>
        <v>0</v>
      </c>
      <c r="S812" s="122">
        <f t="shared" si="1109"/>
        <v>0.18752687999999995</v>
      </c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  <c r="AD812" s="123">
        <v>5.90785655</v>
      </c>
      <c r="AE812" s="73">
        <f t="shared" si="1110"/>
        <v>0.27916818999999998</v>
      </c>
      <c r="AF812" s="73"/>
      <c r="AG812" s="73"/>
      <c r="AH812" s="73"/>
      <c r="AI812" s="73">
        <v>0.27916818999999998</v>
      </c>
      <c r="AJ812" s="122">
        <f>VLOOKUP(C812,'[1]17'!$C$22:$AI$926,29,0)</f>
        <v>0.12289578999999999</v>
      </c>
      <c r="AK812" s="122">
        <f>VLOOKUP(C812,'[1]17'!$C$22:$AI$926,30,0)</f>
        <v>0</v>
      </c>
      <c r="AL812" s="122">
        <f>VLOOKUP(C812,'[1]17'!$C$22:$AI$926,31,0)</f>
        <v>0</v>
      </c>
      <c r="AM812" s="122">
        <f>VLOOKUP(C812,'[1]17'!$C$22:$AI$926,32,0)</f>
        <v>0</v>
      </c>
      <c r="AN812" s="122">
        <f>VLOOKUP(C812,'[1]17'!$C$22:$AI$926,33,0)</f>
        <v>0.12289578999999999</v>
      </c>
      <c r="AO812" s="122">
        <f t="shared" si="1111"/>
        <v>0.15627239999999998</v>
      </c>
      <c r="AP812" s="122">
        <f t="shared" si="1112"/>
        <v>0</v>
      </c>
      <c r="AQ812" s="122">
        <f t="shared" si="1113"/>
        <v>0</v>
      </c>
      <c r="AR812" s="122">
        <f t="shared" si="1114"/>
        <v>0</v>
      </c>
      <c r="AS812" s="122">
        <f t="shared" si="1115"/>
        <v>0.15627239999999998</v>
      </c>
      <c r="AT812" s="123"/>
      <c r="AU812" s="123"/>
      <c r="AV812" s="123"/>
      <c r="AW812" s="123"/>
      <c r="AX812" s="123"/>
      <c r="AY812" s="123"/>
      <c r="AZ812" s="123"/>
      <c r="BA812" s="123"/>
      <c r="BB812" s="123"/>
      <c r="BC812" s="123"/>
    </row>
    <row r="813" spans="1:55" ht="77.7" x14ac:dyDescent="0.35">
      <c r="A813" s="106" t="s">
        <v>1663</v>
      </c>
      <c r="B813" s="111" t="s">
        <v>163</v>
      </c>
      <c r="C813" s="108" t="s">
        <v>554</v>
      </c>
      <c r="D813" s="73">
        <v>8.362584</v>
      </c>
      <c r="E813" s="73">
        <v>0.53907369199999999</v>
      </c>
      <c r="F813" s="73">
        <v>0.16689644000000001</v>
      </c>
      <c r="G813" s="73">
        <v>0</v>
      </c>
      <c r="H813" s="73">
        <v>0</v>
      </c>
      <c r="I813" s="73">
        <v>0.37217725199999996</v>
      </c>
      <c r="J813" s="122">
        <f>VLOOKUP(C813,'[1]17'!$C$22:$N$926,8,0)</f>
        <v>0.33073680799999999</v>
      </c>
      <c r="K813" s="122">
        <f>VLOOKUP(C813,'[1]17'!$C$22:$N$926,9,0)</f>
        <v>0.16689644000000001</v>
      </c>
      <c r="L813" s="122">
        <f>VLOOKUP(C813,'[1]17'!$C$22:$N$926,10,0)</f>
        <v>0</v>
      </c>
      <c r="M813" s="122">
        <f>VLOOKUP(C813,'[1]17'!$C$22:$N$926,11,0)</f>
        <v>0</v>
      </c>
      <c r="N813" s="122">
        <f>VLOOKUP(C813,'[1]17'!$C$22:$N$926,12,0)</f>
        <v>0.16384036799999999</v>
      </c>
      <c r="O813" s="122">
        <f t="shared" si="1105"/>
        <v>0.208336884</v>
      </c>
      <c r="P813" s="122">
        <f t="shared" si="1106"/>
        <v>0</v>
      </c>
      <c r="Q813" s="122">
        <f t="shared" si="1107"/>
        <v>0</v>
      </c>
      <c r="R813" s="122">
        <f t="shared" si="1108"/>
        <v>0</v>
      </c>
      <c r="S813" s="122">
        <f t="shared" si="1109"/>
        <v>0.20833688399999997</v>
      </c>
      <c r="T813" s="123"/>
      <c r="U813" s="123"/>
      <c r="V813" s="123"/>
      <c r="W813" s="123"/>
      <c r="X813" s="123"/>
      <c r="Y813" s="123"/>
      <c r="Z813" s="123"/>
      <c r="AA813" s="123"/>
      <c r="AB813" s="123"/>
      <c r="AC813" s="123"/>
      <c r="AD813" s="123">
        <v>6.8860247700000015</v>
      </c>
      <c r="AE813" s="73">
        <f t="shared" si="1110"/>
        <v>0.31014770999999997</v>
      </c>
      <c r="AF813" s="73"/>
      <c r="AG813" s="73"/>
      <c r="AH813" s="73"/>
      <c r="AI813" s="73">
        <v>0.31014770999999997</v>
      </c>
      <c r="AJ813" s="122">
        <f>VLOOKUP(C813,'[1]17'!$C$22:$AI$926,29,0)</f>
        <v>0.13653364000000001</v>
      </c>
      <c r="AK813" s="122">
        <f>VLOOKUP(C813,'[1]17'!$C$22:$AI$926,30,0)</f>
        <v>0</v>
      </c>
      <c r="AL813" s="122">
        <f>VLOOKUP(C813,'[1]17'!$C$22:$AI$926,31,0)</f>
        <v>0</v>
      </c>
      <c r="AM813" s="122">
        <f>VLOOKUP(C813,'[1]17'!$C$22:$AI$926,32,0)</f>
        <v>0</v>
      </c>
      <c r="AN813" s="122">
        <f>VLOOKUP(C813,'[1]17'!$C$22:$AI$926,33,0)</f>
        <v>0.13653363999999998</v>
      </c>
      <c r="AO813" s="122">
        <f t="shared" si="1111"/>
        <v>0.17361406999999995</v>
      </c>
      <c r="AP813" s="122">
        <f t="shared" si="1112"/>
        <v>0</v>
      </c>
      <c r="AQ813" s="122">
        <f t="shared" si="1113"/>
        <v>0</v>
      </c>
      <c r="AR813" s="122">
        <f t="shared" si="1114"/>
        <v>0</v>
      </c>
      <c r="AS813" s="122">
        <f t="shared" si="1115"/>
        <v>0.17361406999999998</v>
      </c>
      <c r="AT813" s="123"/>
      <c r="AU813" s="123"/>
      <c r="AV813" s="123"/>
      <c r="AW813" s="123"/>
      <c r="AX813" s="123"/>
      <c r="AY813" s="123"/>
      <c r="AZ813" s="123"/>
      <c r="BA813" s="123"/>
      <c r="BB813" s="123"/>
      <c r="BC813" s="123"/>
    </row>
    <row r="814" spans="1:55" ht="77.7" x14ac:dyDescent="0.35">
      <c r="A814" s="115" t="s">
        <v>1663</v>
      </c>
      <c r="B814" s="111" t="s">
        <v>161</v>
      </c>
      <c r="C814" s="108" t="s">
        <v>162</v>
      </c>
      <c r="D814" s="73">
        <v>0</v>
      </c>
      <c r="E814" s="73">
        <v>8.4779399999999991E-2</v>
      </c>
      <c r="F814" s="73">
        <v>8.4779399999999991E-2</v>
      </c>
      <c r="G814" s="73">
        <v>0</v>
      </c>
      <c r="H814" s="73">
        <v>0</v>
      </c>
      <c r="I814" s="73">
        <v>0</v>
      </c>
      <c r="J814" s="122">
        <f>VLOOKUP(C814,'[1]17'!$C$22:$N$926,8,0)</f>
        <v>8.4779399999999991E-2</v>
      </c>
      <c r="K814" s="122">
        <f>VLOOKUP(C814,'[1]17'!$C$22:$N$926,9,0)</f>
        <v>8.4779399999999991E-2</v>
      </c>
      <c r="L814" s="122">
        <f>VLOOKUP(C814,'[1]17'!$C$22:$N$926,10,0)</f>
        <v>0</v>
      </c>
      <c r="M814" s="122">
        <f>VLOOKUP(C814,'[1]17'!$C$22:$N$926,11,0)</f>
        <v>0</v>
      </c>
      <c r="N814" s="122">
        <f>VLOOKUP(C814,'[1]17'!$C$22:$N$926,12,0)</f>
        <v>0</v>
      </c>
      <c r="O814" s="122">
        <f t="shared" si="1105"/>
        <v>0</v>
      </c>
      <c r="P814" s="122">
        <f t="shared" si="1106"/>
        <v>0</v>
      </c>
      <c r="Q814" s="122">
        <f t="shared" si="1107"/>
        <v>0</v>
      </c>
      <c r="R814" s="122">
        <f t="shared" si="1108"/>
        <v>0</v>
      </c>
      <c r="S814" s="122">
        <f t="shared" si="1109"/>
        <v>0</v>
      </c>
      <c r="T814" s="123"/>
      <c r="U814" s="123"/>
      <c r="V814" s="123"/>
      <c r="W814" s="123"/>
      <c r="X814" s="123"/>
      <c r="Y814" s="123"/>
      <c r="Z814" s="123"/>
      <c r="AA814" s="123"/>
      <c r="AB814" s="123"/>
      <c r="AC814" s="123"/>
      <c r="AD814" s="123">
        <v>0</v>
      </c>
      <c r="AE814" s="73">
        <f t="shared" si="1110"/>
        <v>0</v>
      </c>
      <c r="AF814" s="73"/>
      <c r="AG814" s="73"/>
      <c r="AH814" s="73"/>
      <c r="AI814" s="73">
        <v>0</v>
      </c>
      <c r="AJ814" s="122">
        <f>VLOOKUP(C814,'[1]17'!$C$22:$AI$926,29,0)</f>
        <v>0</v>
      </c>
      <c r="AK814" s="122">
        <f>VLOOKUP(C814,'[1]17'!$C$22:$AI$926,30,0)</f>
        <v>0</v>
      </c>
      <c r="AL814" s="122">
        <f>VLOOKUP(C814,'[1]17'!$C$22:$AI$926,31,0)</f>
        <v>0</v>
      </c>
      <c r="AM814" s="122">
        <f>VLOOKUP(C814,'[1]17'!$C$22:$AI$926,32,0)</f>
        <v>0</v>
      </c>
      <c r="AN814" s="122">
        <f>VLOOKUP(C814,'[1]17'!$C$22:$AI$926,33,0)</f>
        <v>0</v>
      </c>
      <c r="AO814" s="122">
        <f t="shared" si="1111"/>
        <v>0</v>
      </c>
      <c r="AP814" s="122">
        <f t="shared" si="1112"/>
        <v>0</v>
      </c>
      <c r="AQ814" s="122">
        <f t="shared" si="1113"/>
        <v>0</v>
      </c>
      <c r="AR814" s="122">
        <f t="shared" si="1114"/>
        <v>0</v>
      </c>
      <c r="AS814" s="122">
        <f t="shared" si="1115"/>
        <v>0</v>
      </c>
      <c r="AT814" s="123"/>
      <c r="AU814" s="123"/>
      <c r="AV814" s="123"/>
      <c r="AW814" s="123"/>
      <c r="AX814" s="123"/>
      <c r="AY814" s="123"/>
      <c r="AZ814" s="123"/>
      <c r="BA814" s="123"/>
      <c r="BB814" s="123"/>
      <c r="BC814" s="123"/>
    </row>
    <row r="815" spans="1:55" ht="30.05" x14ac:dyDescent="0.35">
      <c r="A815" s="119"/>
      <c r="B815" s="118" t="s">
        <v>43</v>
      </c>
      <c r="C815" s="105"/>
      <c r="D815" s="133">
        <f t="shared" ref="D815:BC815" si="1116">SUM(D816:D828)</f>
        <v>54.474959999999996</v>
      </c>
      <c r="E815" s="133">
        <f t="shared" si="1116"/>
        <v>68.590463411152541</v>
      </c>
      <c r="F815" s="133">
        <f t="shared" si="1116"/>
        <v>2.5517104700000002</v>
      </c>
      <c r="G815" s="133">
        <f t="shared" si="1116"/>
        <v>64.236052749152549</v>
      </c>
      <c r="H815" s="133">
        <f t="shared" si="1116"/>
        <v>0</v>
      </c>
      <c r="I815" s="133">
        <f t="shared" si="1116"/>
        <v>1.8027001920000001</v>
      </c>
      <c r="J815" s="133">
        <f t="shared" si="1116"/>
        <v>24.956847443999994</v>
      </c>
      <c r="K815" s="133">
        <f t="shared" si="1116"/>
        <v>0.54877214000000007</v>
      </c>
      <c r="L815" s="133">
        <f t="shared" si="1116"/>
        <v>23.075604040000002</v>
      </c>
      <c r="M815" s="133">
        <f t="shared" si="1116"/>
        <v>0</v>
      </c>
      <c r="N815" s="133">
        <f t="shared" si="1116"/>
        <v>1.332471264</v>
      </c>
      <c r="O815" s="133">
        <f t="shared" si="1116"/>
        <v>43.633615967152544</v>
      </c>
      <c r="P815" s="133">
        <f t="shared" si="1116"/>
        <v>2.0029383300000001</v>
      </c>
      <c r="Q815" s="133">
        <f t="shared" si="1116"/>
        <v>41.160448709152547</v>
      </c>
      <c r="R815" s="133">
        <f t="shared" si="1116"/>
        <v>0</v>
      </c>
      <c r="S815" s="133">
        <f t="shared" si="1116"/>
        <v>0.47022892799999999</v>
      </c>
      <c r="T815" s="133">
        <f t="shared" si="1116"/>
        <v>0</v>
      </c>
      <c r="U815" s="133">
        <f t="shared" si="1116"/>
        <v>0</v>
      </c>
      <c r="V815" s="133">
        <f t="shared" si="1116"/>
        <v>0</v>
      </c>
      <c r="W815" s="133">
        <f t="shared" si="1116"/>
        <v>0</v>
      </c>
      <c r="X815" s="133">
        <f t="shared" si="1116"/>
        <v>0</v>
      </c>
      <c r="Y815" s="133">
        <f t="shared" si="1116"/>
        <v>0</v>
      </c>
      <c r="Z815" s="133">
        <f t="shared" si="1116"/>
        <v>0</v>
      </c>
      <c r="AA815" s="133">
        <f t="shared" si="1116"/>
        <v>0</v>
      </c>
      <c r="AB815" s="133">
        <f t="shared" si="1116"/>
        <v>0</v>
      </c>
      <c r="AC815" s="133">
        <f t="shared" si="1116"/>
        <v>0</v>
      </c>
      <c r="AD815" s="133">
        <f t="shared" si="1116"/>
        <v>42.999294930000005</v>
      </c>
      <c r="AE815" s="133">
        <f t="shared" si="1116"/>
        <v>11.185358720000005</v>
      </c>
      <c r="AF815" s="133">
        <f t="shared" si="1116"/>
        <v>0.75971278000000009</v>
      </c>
      <c r="AG815" s="133">
        <f t="shared" si="1116"/>
        <v>8.923395780000007</v>
      </c>
      <c r="AH815" s="133">
        <f t="shared" si="1116"/>
        <v>0</v>
      </c>
      <c r="AI815" s="133">
        <f t="shared" si="1116"/>
        <v>1.50225016</v>
      </c>
      <c r="AJ815" s="133">
        <f t="shared" si="1116"/>
        <v>10.451211080000007</v>
      </c>
      <c r="AK815" s="133">
        <f t="shared" si="1116"/>
        <v>0.41742257999999999</v>
      </c>
      <c r="AL815" s="133">
        <f t="shared" si="1116"/>
        <v>8.923395780000007</v>
      </c>
      <c r="AM815" s="133">
        <f t="shared" si="1116"/>
        <v>0</v>
      </c>
      <c r="AN815" s="133">
        <f t="shared" si="1116"/>
        <v>1.1103927199999999</v>
      </c>
      <c r="AO815" s="133">
        <f t="shared" si="1116"/>
        <v>0.7341476400000001</v>
      </c>
      <c r="AP815" s="133">
        <f t="shared" si="1116"/>
        <v>0.34229020000000004</v>
      </c>
      <c r="AQ815" s="133">
        <f t="shared" si="1116"/>
        <v>0</v>
      </c>
      <c r="AR815" s="133">
        <f t="shared" si="1116"/>
        <v>0</v>
      </c>
      <c r="AS815" s="133">
        <f t="shared" si="1116"/>
        <v>0.39185743999999995</v>
      </c>
      <c r="AT815" s="133">
        <f t="shared" si="1116"/>
        <v>0</v>
      </c>
      <c r="AU815" s="133">
        <f t="shared" si="1116"/>
        <v>0</v>
      </c>
      <c r="AV815" s="133">
        <f t="shared" si="1116"/>
        <v>0</v>
      </c>
      <c r="AW815" s="133">
        <f t="shared" si="1116"/>
        <v>0</v>
      </c>
      <c r="AX815" s="133">
        <f t="shared" si="1116"/>
        <v>0</v>
      </c>
      <c r="AY815" s="133">
        <f t="shared" si="1116"/>
        <v>0</v>
      </c>
      <c r="AZ815" s="133">
        <f t="shared" si="1116"/>
        <v>0</v>
      </c>
      <c r="BA815" s="133">
        <f t="shared" si="1116"/>
        <v>0</v>
      </c>
      <c r="BB815" s="133">
        <f t="shared" si="1116"/>
        <v>0</v>
      </c>
      <c r="BC815" s="133">
        <f t="shared" si="1116"/>
        <v>0</v>
      </c>
    </row>
    <row r="816" spans="1:55" ht="93.25" x14ac:dyDescent="0.35">
      <c r="A816" s="115" t="s">
        <v>1663</v>
      </c>
      <c r="B816" s="111" t="s">
        <v>668</v>
      </c>
      <c r="C816" s="108" t="s">
        <v>717</v>
      </c>
      <c r="D816" s="73">
        <v>4.6832639999999994</v>
      </c>
      <c r="E816" s="73">
        <v>33.641893349999997</v>
      </c>
      <c r="F816" s="73">
        <v>1.9286863300000001</v>
      </c>
      <c r="G816" s="73">
        <v>31.713207019999999</v>
      </c>
      <c r="H816" s="73">
        <v>0</v>
      </c>
      <c r="I816" s="73">
        <v>0</v>
      </c>
      <c r="J816" s="122">
        <f>VLOOKUP(C816,'[1]17'!$C$22:$N$926,8,0)</f>
        <v>0</v>
      </c>
      <c r="K816" s="122">
        <f>VLOOKUP(C816,'[1]17'!$C$22:$N$926,9,0)</f>
        <v>0</v>
      </c>
      <c r="L816" s="122">
        <f>VLOOKUP(C816,'[1]17'!$C$22:$N$926,10,0)</f>
        <v>0</v>
      </c>
      <c r="M816" s="122">
        <f>VLOOKUP(C816,'[1]17'!$C$22:$N$926,11,0)</f>
        <v>0</v>
      </c>
      <c r="N816" s="122">
        <f>VLOOKUP(C816,'[1]17'!$C$22:$N$926,12,0)</f>
        <v>0</v>
      </c>
      <c r="O816" s="122">
        <f t="shared" ref="O816:O828" si="1117">E816-J816</f>
        <v>33.641893349999997</v>
      </c>
      <c r="P816" s="122">
        <f t="shared" ref="P816:P828" si="1118">F816-K816</f>
        <v>1.9286863300000001</v>
      </c>
      <c r="Q816" s="122">
        <f t="shared" ref="Q816:Q828" si="1119">G816-L816</f>
        <v>31.713207019999999</v>
      </c>
      <c r="R816" s="122">
        <f t="shared" ref="R816:R828" si="1120">H816-M816</f>
        <v>0</v>
      </c>
      <c r="S816" s="122">
        <f t="shared" ref="S816:S828" si="1121">I816-N816</f>
        <v>0</v>
      </c>
      <c r="T816" s="123"/>
      <c r="U816" s="123"/>
      <c r="V816" s="123"/>
      <c r="W816" s="123"/>
      <c r="X816" s="123"/>
      <c r="Y816" s="123"/>
      <c r="Z816" s="123"/>
      <c r="AA816" s="123"/>
      <c r="AB816" s="123"/>
      <c r="AC816" s="123"/>
      <c r="AD816" s="123">
        <v>4.2929920000000008</v>
      </c>
      <c r="AE816" s="73">
        <f t="shared" ref="AE816:AE828" si="1122">AF816+AG816+AH816+AI816</f>
        <v>0</v>
      </c>
      <c r="AF816" s="73"/>
      <c r="AG816" s="73"/>
      <c r="AH816" s="73"/>
      <c r="AI816" s="73">
        <v>0</v>
      </c>
      <c r="AJ816" s="122">
        <f>VLOOKUP(C816,'[1]17'!$C$22:$AI$926,29,0)</f>
        <v>0</v>
      </c>
      <c r="AK816" s="122">
        <f>VLOOKUP(C816,'[1]17'!$C$22:$AI$926,30,0)</f>
        <v>0</v>
      </c>
      <c r="AL816" s="122">
        <f>VLOOKUP(C816,'[1]17'!$C$22:$AI$926,31,0)</f>
        <v>0</v>
      </c>
      <c r="AM816" s="122">
        <f>VLOOKUP(C816,'[1]17'!$C$22:$AI$926,32,0)</f>
        <v>0</v>
      </c>
      <c r="AN816" s="122">
        <f>VLOOKUP(C816,'[1]17'!$C$22:$AI$926,33,0)</f>
        <v>0</v>
      </c>
      <c r="AO816" s="122">
        <f t="shared" ref="AO816:AO828" si="1123">AE816-AJ816</f>
        <v>0</v>
      </c>
      <c r="AP816" s="122">
        <f t="shared" ref="AP816:AP828" si="1124">AF816-AK816</f>
        <v>0</v>
      </c>
      <c r="AQ816" s="122">
        <f t="shared" ref="AQ816:AQ828" si="1125">AG816-AL816</f>
        <v>0</v>
      </c>
      <c r="AR816" s="122">
        <f t="shared" ref="AR816:AR828" si="1126">AH816-AM816</f>
        <v>0</v>
      </c>
      <c r="AS816" s="122">
        <f t="shared" ref="AS816:AS828" si="1127">AI816-AN816</f>
        <v>0</v>
      </c>
      <c r="AT816" s="123"/>
      <c r="AU816" s="123"/>
      <c r="AV816" s="123"/>
      <c r="AW816" s="123"/>
      <c r="AX816" s="123"/>
      <c r="AY816" s="123"/>
      <c r="AZ816" s="123"/>
      <c r="BA816" s="123"/>
      <c r="BB816" s="123"/>
      <c r="BC816" s="123"/>
    </row>
    <row r="817" spans="1:55" ht="46.65" x14ac:dyDescent="0.35">
      <c r="A817" s="115" t="s">
        <v>1663</v>
      </c>
      <c r="B817" s="111" t="s">
        <v>468</v>
      </c>
      <c r="C817" s="108" t="s">
        <v>555</v>
      </c>
      <c r="D817" s="73">
        <v>6.6146159999999998</v>
      </c>
      <c r="E817" s="73">
        <v>0.33419236399999996</v>
      </c>
      <c r="F817" s="73">
        <v>3.9808580000000003E-2</v>
      </c>
      <c r="G817" s="73">
        <v>0</v>
      </c>
      <c r="H817" s="73">
        <v>0</v>
      </c>
      <c r="I817" s="73">
        <v>0.29438378399999998</v>
      </c>
      <c r="J817" s="122">
        <f>VLOOKUP(C817,'[1]17'!$C$22:$N$926,8,0)</f>
        <v>0.16940259199999999</v>
      </c>
      <c r="K817" s="122">
        <f>VLOOKUP(C817,'[1]17'!$C$22:$N$926,9,0)</f>
        <v>3.9808580000000003E-2</v>
      </c>
      <c r="L817" s="122">
        <f>VLOOKUP(C817,'[1]17'!$C$22:$N$926,10,0)</f>
        <v>0</v>
      </c>
      <c r="M817" s="122">
        <f>VLOOKUP(C817,'[1]17'!$C$22:$N$926,11,0)</f>
        <v>0</v>
      </c>
      <c r="N817" s="122">
        <f>VLOOKUP(C817,'[1]17'!$C$22:$N$926,12,0)</f>
        <v>0.12959401200000001</v>
      </c>
      <c r="O817" s="122">
        <f t="shared" si="1117"/>
        <v>0.16478977199999997</v>
      </c>
      <c r="P817" s="122">
        <f t="shared" si="1118"/>
        <v>0</v>
      </c>
      <c r="Q817" s="122">
        <f t="shared" si="1119"/>
        <v>0</v>
      </c>
      <c r="R817" s="122">
        <f t="shared" si="1120"/>
        <v>0</v>
      </c>
      <c r="S817" s="122">
        <f t="shared" si="1121"/>
        <v>0.16478977199999997</v>
      </c>
      <c r="T817" s="123"/>
      <c r="U817" s="123"/>
      <c r="V817" s="123"/>
      <c r="W817" s="123"/>
      <c r="X817" s="123"/>
      <c r="Y817" s="123"/>
      <c r="Z817" s="123"/>
      <c r="AA817" s="123"/>
      <c r="AB817" s="123"/>
      <c r="AC817" s="123"/>
      <c r="AD817" s="123">
        <v>5.6060913300000026</v>
      </c>
      <c r="AE817" s="73">
        <f t="shared" si="1122"/>
        <v>0.24531981999999999</v>
      </c>
      <c r="AF817" s="73"/>
      <c r="AG817" s="73"/>
      <c r="AH817" s="73"/>
      <c r="AI817" s="73">
        <v>0.24531981999999999</v>
      </c>
      <c r="AJ817" s="122">
        <f>VLOOKUP(C817,'[1]17'!$C$22:$AI$926,29,0)</f>
        <v>0.10799500999999999</v>
      </c>
      <c r="AK817" s="122">
        <f>VLOOKUP(C817,'[1]17'!$C$22:$AI$926,30,0)</f>
        <v>0</v>
      </c>
      <c r="AL817" s="122">
        <f>VLOOKUP(C817,'[1]17'!$C$22:$AI$926,31,0)</f>
        <v>0</v>
      </c>
      <c r="AM817" s="122">
        <f>VLOOKUP(C817,'[1]17'!$C$22:$AI$926,32,0)</f>
        <v>0</v>
      </c>
      <c r="AN817" s="122">
        <f>VLOOKUP(C817,'[1]17'!$C$22:$AI$926,33,0)</f>
        <v>0.10799501</v>
      </c>
      <c r="AO817" s="122">
        <f t="shared" si="1123"/>
        <v>0.13732481000000002</v>
      </c>
      <c r="AP817" s="122">
        <f t="shared" si="1124"/>
        <v>0</v>
      </c>
      <c r="AQ817" s="122">
        <f t="shared" si="1125"/>
        <v>0</v>
      </c>
      <c r="AR817" s="122">
        <f t="shared" si="1126"/>
        <v>0</v>
      </c>
      <c r="AS817" s="122">
        <f t="shared" si="1127"/>
        <v>0.13732480999999999</v>
      </c>
      <c r="AT817" s="123"/>
      <c r="AU817" s="123"/>
      <c r="AV817" s="123"/>
      <c r="AW817" s="123"/>
      <c r="AX817" s="123"/>
      <c r="AY817" s="123"/>
      <c r="AZ817" s="123"/>
      <c r="BA817" s="123"/>
      <c r="BB817" s="123"/>
      <c r="BC817" s="123"/>
    </row>
    <row r="818" spans="1:55" ht="93.25" x14ac:dyDescent="0.35">
      <c r="A818" s="115" t="s">
        <v>1663</v>
      </c>
      <c r="B818" s="111" t="s">
        <v>167</v>
      </c>
      <c r="C818" s="108" t="s">
        <v>556</v>
      </c>
      <c r="D818" s="73">
        <v>1.2E-2</v>
      </c>
      <c r="E818" s="73">
        <v>0</v>
      </c>
      <c r="F818" s="73">
        <v>0</v>
      </c>
      <c r="G818" s="73">
        <v>0</v>
      </c>
      <c r="H818" s="73">
        <v>0</v>
      </c>
      <c r="I818" s="73">
        <v>0</v>
      </c>
      <c r="J818" s="122">
        <f>VLOOKUP(C818,'[1]17'!$C$22:$N$926,8,0)</f>
        <v>0</v>
      </c>
      <c r="K818" s="122">
        <f>VLOOKUP(C818,'[1]17'!$C$22:$N$926,9,0)</f>
        <v>0</v>
      </c>
      <c r="L818" s="122">
        <f>VLOOKUP(C818,'[1]17'!$C$22:$N$926,10,0)</f>
        <v>0</v>
      </c>
      <c r="M818" s="122">
        <f>VLOOKUP(C818,'[1]17'!$C$22:$N$926,11,0)</f>
        <v>0</v>
      </c>
      <c r="N818" s="122">
        <f>VLOOKUP(C818,'[1]17'!$C$22:$N$926,12,0)</f>
        <v>0</v>
      </c>
      <c r="O818" s="122">
        <f t="shared" si="1117"/>
        <v>0</v>
      </c>
      <c r="P818" s="122">
        <f t="shared" si="1118"/>
        <v>0</v>
      </c>
      <c r="Q818" s="122">
        <f t="shared" si="1119"/>
        <v>0</v>
      </c>
      <c r="R818" s="122">
        <f t="shared" si="1120"/>
        <v>0</v>
      </c>
      <c r="S818" s="122">
        <f t="shared" si="1121"/>
        <v>0</v>
      </c>
      <c r="T818" s="123"/>
      <c r="U818" s="123"/>
      <c r="V818" s="123"/>
      <c r="W818" s="123"/>
      <c r="X818" s="123"/>
      <c r="Y818" s="123"/>
      <c r="Z818" s="123"/>
      <c r="AA818" s="123"/>
      <c r="AB818" s="123"/>
      <c r="AC818" s="123"/>
      <c r="AD818" s="123">
        <v>1.0999999999999999E-2</v>
      </c>
      <c r="AE818" s="73">
        <f t="shared" si="1122"/>
        <v>0</v>
      </c>
      <c r="AF818" s="73"/>
      <c r="AG818" s="73"/>
      <c r="AH818" s="73"/>
      <c r="AI818" s="73">
        <v>0</v>
      </c>
      <c r="AJ818" s="122">
        <f>VLOOKUP(C818,'[1]17'!$C$22:$AI$926,29,0)</f>
        <v>0</v>
      </c>
      <c r="AK818" s="122">
        <f>VLOOKUP(C818,'[1]17'!$C$22:$AI$926,30,0)</f>
        <v>0</v>
      </c>
      <c r="AL818" s="122">
        <f>VLOOKUP(C818,'[1]17'!$C$22:$AI$926,31,0)</f>
        <v>0</v>
      </c>
      <c r="AM818" s="122">
        <f>VLOOKUP(C818,'[1]17'!$C$22:$AI$926,32,0)</f>
        <v>0</v>
      </c>
      <c r="AN818" s="122">
        <f>VLOOKUP(C818,'[1]17'!$C$22:$AI$926,33,0)</f>
        <v>0</v>
      </c>
      <c r="AO818" s="122">
        <f t="shared" si="1123"/>
        <v>0</v>
      </c>
      <c r="AP818" s="122">
        <f t="shared" si="1124"/>
        <v>0</v>
      </c>
      <c r="AQ818" s="122">
        <f t="shared" si="1125"/>
        <v>0</v>
      </c>
      <c r="AR818" s="122">
        <f t="shared" si="1126"/>
        <v>0</v>
      </c>
      <c r="AS818" s="122">
        <f t="shared" si="1127"/>
        <v>0</v>
      </c>
      <c r="AT818" s="123"/>
      <c r="AU818" s="123"/>
      <c r="AV818" s="123"/>
      <c r="AW818" s="123"/>
      <c r="AX818" s="123"/>
      <c r="AY818" s="123"/>
      <c r="AZ818" s="123"/>
      <c r="BA818" s="123"/>
      <c r="BB818" s="123"/>
      <c r="BC818" s="123"/>
    </row>
    <row r="819" spans="1:55" ht="108.8" x14ac:dyDescent="0.35">
      <c r="A819" s="115" t="s">
        <v>1663</v>
      </c>
      <c r="B819" s="111" t="s">
        <v>168</v>
      </c>
      <c r="C819" s="108" t="s">
        <v>169</v>
      </c>
      <c r="D819" s="73">
        <v>0.41769600000000001</v>
      </c>
      <c r="E819" s="73">
        <v>0</v>
      </c>
      <c r="F819" s="73">
        <v>0</v>
      </c>
      <c r="G819" s="73">
        <v>0</v>
      </c>
      <c r="H819" s="73">
        <v>0</v>
      </c>
      <c r="I819" s="73">
        <v>0</v>
      </c>
      <c r="J819" s="122">
        <f>VLOOKUP(C819,'[1]17'!$C$22:$N$926,8,0)</f>
        <v>0</v>
      </c>
      <c r="K819" s="122">
        <f>VLOOKUP(C819,'[1]17'!$C$22:$N$926,9,0)</f>
        <v>0</v>
      </c>
      <c r="L819" s="122">
        <f>VLOOKUP(C819,'[1]17'!$C$22:$N$926,10,0)</f>
        <v>0</v>
      </c>
      <c r="M819" s="122">
        <f>VLOOKUP(C819,'[1]17'!$C$22:$N$926,11,0)</f>
        <v>0</v>
      </c>
      <c r="N819" s="122">
        <f>VLOOKUP(C819,'[1]17'!$C$22:$N$926,12,0)</f>
        <v>0</v>
      </c>
      <c r="O819" s="122">
        <f t="shared" si="1117"/>
        <v>0</v>
      </c>
      <c r="P819" s="122">
        <f t="shared" si="1118"/>
        <v>0</v>
      </c>
      <c r="Q819" s="122">
        <f t="shared" si="1119"/>
        <v>0</v>
      </c>
      <c r="R819" s="122">
        <f t="shared" si="1120"/>
        <v>0</v>
      </c>
      <c r="S819" s="122">
        <f t="shared" si="1121"/>
        <v>0</v>
      </c>
      <c r="T819" s="123"/>
      <c r="U819" s="123"/>
      <c r="V819" s="123"/>
      <c r="W819" s="123"/>
      <c r="X819" s="123"/>
      <c r="Y819" s="123"/>
      <c r="Z819" s="123"/>
      <c r="AA819" s="123"/>
      <c r="AB819" s="123"/>
      <c r="AC819" s="123"/>
      <c r="AD819" s="123">
        <v>0.38288800000000006</v>
      </c>
      <c r="AE819" s="73">
        <f t="shared" si="1122"/>
        <v>0</v>
      </c>
      <c r="AF819" s="73"/>
      <c r="AG819" s="73"/>
      <c r="AH819" s="73"/>
      <c r="AI819" s="73">
        <v>0</v>
      </c>
      <c r="AJ819" s="122">
        <f>VLOOKUP(C819,'[1]17'!$C$22:$AI$926,29,0)</f>
        <v>0</v>
      </c>
      <c r="AK819" s="122">
        <f>VLOOKUP(C819,'[1]17'!$C$22:$AI$926,30,0)</f>
        <v>0</v>
      </c>
      <c r="AL819" s="122">
        <f>VLOOKUP(C819,'[1]17'!$C$22:$AI$926,31,0)</f>
        <v>0</v>
      </c>
      <c r="AM819" s="122">
        <f>VLOOKUP(C819,'[1]17'!$C$22:$AI$926,32,0)</f>
        <v>0</v>
      </c>
      <c r="AN819" s="122">
        <f>VLOOKUP(C819,'[1]17'!$C$22:$AI$926,33,0)</f>
        <v>0</v>
      </c>
      <c r="AO819" s="122">
        <f t="shared" si="1123"/>
        <v>0</v>
      </c>
      <c r="AP819" s="122">
        <f t="shared" si="1124"/>
        <v>0</v>
      </c>
      <c r="AQ819" s="122">
        <f t="shared" si="1125"/>
        <v>0</v>
      </c>
      <c r="AR819" s="122">
        <f t="shared" si="1126"/>
        <v>0</v>
      </c>
      <c r="AS819" s="122">
        <f t="shared" si="1127"/>
        <v>0</v>
      </c>
      <c r="AT819" s="123"/>
      <c r="AU819" s="123"/>
      <c r="AV819" s="123"/>
      <c r="AW819" s="123"/>
      <c r="AX819" s="123"/>
      <c r="AY819" s="123"/>
      <c r="AZ819" s="123"/>
      <c r="BA819" s="123"/>
      <c r="BB819" s="123"/>
      <c r="BC819" s="123"/>
    </row>
    <row r="820" spans="1:55" ht="155.4" x14ac:dyDescent="0.35">
      <c r="A820" s="115" t="s">
        <v>1663</v>
      </c>
      <c r="B820" s="111" t="s">
        <v>170</v>
      </c>
      <c r="C820" s="108" t="s">
        <v>171</v>
      </c>
      <c r="D820" s="73">
        <v>1.2E-2</v>
      </c>
      <c r="E820" s="73">
        <v>0</v>
      </c>
      <c r="F820" s="73">
        <v>0</v>
      </c>
      <c r="G820" s="73">
        <v>0</v>
      </c>
      <c r="H820" s="73">
        <v>0</v>
      </c>
      <c r="I820" s="73">
        <v>0</v>
      </c>
      <c r="J820" s="122">
        <f>VLOOKUP(C820,'[1]17'!$C$22:$N$926,8,0)</f>
        <v>0</v>
      </c>
      <c r="K820" s="122">
        <f>VLOOKUP(C820,'[1]17'!$C$22:$N$926,9,0)</f>
        <v>0</v>
      </c>
      <c r="L820" s="122">
        <f>VLOOKUP(C820,'[1]17'!$C$22:$N$926,10,0)</f>
        <v>0</v>
      </c>
      <c r="M820" s="122">
        <f>VLOOKUP(C820,'[1]17'!$C$22:$N$926,11,0)</f>
        <v>0</v>
      </c>
      <c r="N820" s="122">
        <f>VLOOKUP(C820,'[1]17'!$C$22:$N$926,12,0)</f>
        <v>0</v>
      </c>
      <c r="O820" s="122">
        <f t="shared" si="1117"/>
        <v>0</v>
      </c>
      <c r="P820" s="122">
        <f t="shared" si="1118"/>
        <v>0</v>
      </c>
      <c r="Q820" s="122">
        <f t="shared" si="1119"/>
        <v>0</v>
      </c>
      <c r="R820" s="122">
        <f t="shared" si="1120"/>
        <v>0</v>
      </c>
      <c r="S820" s="122">
        <f t="shared" si="1121"/>
        <v>0</v>
      </c>
      <c r="T820" s="123"/>
      <c r="U820" s="123"/>
      <c r="V820" s="123"/>
      <c r="W820" s="123"/>
      <c r="X820" s="123"/>
      <c r="Y820" s="123"/>
      <c r="Z820" s="123"/>
      <c r="AA820" s="123"/>
      <c r="AB820" s="123"/>
      <c r="AC820" s="123"/>
      <c r="AD820" s="123">
        <v>1.0999999999999999E-2</v>
      </c>
      <c r="AE820" s="73">
        <f t="shared" si="1122"/>
        <v>0</v>
      </c>
      <c r="AF820" s="73"/>
      <c r="AG820" s="73"/>
      <c r="AH820" s="73"/>
      <c r="AI820" s="73">
        <v>0</v>
      </c>
      <c r="AJ820" s="122">
        <f>VLOOKUP(C820,'[1]17'!$C$22:$AI$926,29,0)</f>
        <v>0</v>
      </c>
      <c r="AK820" s="122">
        <f>VLOOKUP(C820,'[1]17'!$C$22:$AI$926,30,0)</f>
        <v>0</v>
      </c>
      <c r="AL820" s="122">
        <f>VLOOKUP(C820,'[1]17'!$C$22:$AI$926,31,0)</f>
        <v>0</v>
      </c>
      <c r="AM820" s="122">
        <f>VLOOKUP(C820,'[1]17'!$C$22:$AI$926,32,0)</f>
        <v>0</v>
      </c>
      <c r="AN820" s="122">
        <f>VLOOKUP(C820,'[1]17'!$C$22:$AI$926,33,0)</f>
        <v>0</v>
      </c>
      <c r="AO820" s="122">
        <f t="shared" si="1123"/>
        <v>0</v>
      </c>
      <c r="AP820" s="122">
        <f t="shared" si="1124"/>
        <v>0</v>
      </c>
      <c r="AQ820" s="122">
        <f t="shared" si="1125"/>
        <v>0</v>
      </c>
      <c r="AR820" s="122">
        <f t="shared" si="1126"/>
        <v>0</v>
      </c>
      <c r="AS820" s="122">
        <f t="shared" si="1127"/>
        <v>0</v>
      </c>
      <c r="AT820" s="123"/>
      <c r="AU820" s="123"/>
      <c r="AV820" s="123"/>
      <c r="AW820" s="123"/>
      <c r="AX820" s="123"/>
      <c r="AY820" s="123"/>
      <c r="AZ820" s="123"/>
      <c r="BA820" s="123"/>
      <c r="BB820" s="123"/>
      <c r="BC820" s="123"/>
    </row>
    <row r="821" spans="1:55" ht="77.7" x14ac:dyDescent="0.35">
      <c r="A821" s="115" t="s">
        <v>1663</v>
      </c>
      <c r="B821" s="111" t="s">
        <v>172</v>
      </c>
      <c r="C821" s="108" t="s">
        <v>173</v>
      </c>
      <c r="D821" s="73">
        <v>1.4603759999999999</v>
      </c>
      <c r="E821" s="73">
        <v>0.30278811999999999</v>
      </c>
      <c r="F821" s="73">
        <v>0</v>
      </c>
      <c r="G821" s="73">
        <v>0.30278811999999999</v>
      </c>
      <c r="H821" s="73">
        <v>0</v>
      </c>
      <c r="I821" s="73">
        <v>0</v>
      </c>
      <c r="J821" s="122">
        <f>VLOOKUP(C821,'[1]17'!$C$22:$N$926,8,0)</f>
        <v>0.30278811999999999</v>
      </c>
      <c r="K821" s="122">
        <f>VLOOKUP(C821,'[1]17'!$C$22:$N$926,9,0)</f>
        <v>0</v>
      </c>
      <c r="L821" s="122">
        <f>VLOOKUP(C821,'[1]17'!$C$22:$N$926,10,0)</f>
        <v>0.30278811999999999</v>
      </c>
      <c r="M821" s="122">
        <f>VLOOKUP(C821,'[1]17'!$C$22:$N$926,11,0)</f>
        <v>0</v>
      </c>
      <c r="N821" s="122">
        <f>VLOOKUP(C821,'[1]17'!$C$22:$N$926,12,0)</f>
        <v>0</v>
      </c>
      <c r="O821" s="122">
        <f t="shared" si="1117"/>
        <v>0</v>
      </c>
      <c r="P821" s="122">
        <f t="shared" si="1118"/>
        <v>0</v>
      </c>
      <c r="Q821" s="122">
        <f t="shared" si="1119"/>
        <v>0</v>
      </c>
      <c r="R821" s="122">
        <f t="shared" si="1120"/>
        <v>0</v>
      </c>
      <c r="S821" s="122">
        <f t="shared" si="1121"/>
        <v>0</v>
      </c>
      <c r="T821" s="123"/>
      <c r="U821" s="123"/>
      <c r="V821" s="123"/>
      <c r="W821" s="123"/>
      <c r="X821" s="123"/>
      <c r="Y821" s="123"/>
      <c r="Z821" s="123"/>
      <c r="AA821" s="123"/>
      <c r="AB821" s="123"/>
      <c r="AC821" s="123"/>
      <c r="AD821" s="123">
        <v>3.0398980000000186E-2</v>
      </c>
      <c r="AE821" s="73">
        <f t="shared" si="1122"/>
        <v>0</v>
      </c>
      <c r="AF821" s="73"/>
      <c r="AG821" s="73"/>
      <c r="AH821" s="73"/>
      <c r="AI821" s="73">
        <v>0</v>
      </c>
      <c r="AJ821" s="122">
        <f>VLOOKUP(C821,'[1]17'!$C$22:$AI$926,29,0)</f>
        <v>0</v>
      </c>
      <c r="AK821" s="122">
        <f>VLOOKUP(C821,'[1]17'!$C$22:$AI$926,30,0)</f>
        <v>0</v>
      </c>
      <c r="AL821" s="122">
        <f>VLOOKUP(C821,'[1]17'!$C$22:$AI$926,31,0)</f>
        <v>0</v>
      </c>
      <c r="AM821" s="122">
        <f>VLOOKUP(C821,'[1]17'!$C$22:$AI$926,32,0)</f>
        <v>0</v>
      </c>
      <c r="AN821" s="122">
        <f>VLOOKUP(C821,'[1]17'!$C$22:$AI$926,33,0)</f>
        <v>0</v>
      </c>
      <c r="AO821" s="122">
        <f t="shared" si="1123"/>
        <v>0</v>
      </c>
      <c r="AP821" s="122">
        <f t="shared" si="1124"/>
        <v>0</v>
      </c>
      <c r="AQ821" s="122">
        <f t="shared" si="1125"/>
        <v>0</v>
      </c>
      <c r="AR821" s="122">
        <f t="shared" si="1126"/>
        <v>0</v>
      </c>
      <c r="AS821" s="122">
        <f t="shared" si="1127"/>
        <v>0</v>
      </c>
      <c r="AT821" s="123"/>
      <c r="AU821" s="123"/>
      <c r="AV821" s="123"/>
      <c r="AW821" s="123"/>
      <c r="AX821" s="123"/>
      <c r="AY821" s="123"/>
      <c r="AZ821" s="123"/>
      <c r="BA821" s="123"/>
      <c r="BB821" s="123"/>
      <c r="BC821" s="123"/>
    </row>
    <row r="822" spans="1:55" ht="77.7" x14ac:dyDescent="0.35">
      <c r="A822" s="115" t="s">
        <v>1663</v>
      </c>
      <c r="B822" s="111" t="s">
        <v>1083</v>
      </c>
      <c r="C822" s="108" t="s">
        <v>174</v>
      </c>
      <c r="D822" s="73">
        <v>29.014764</v>
      </c>
      <c r="E822" s="73">
        <v>27.948188973152547</v>
      </c>
      <c r="F822" s="73">
        <v>0.37126002000000002</v>
      </c>
      <c r="G822" s="73">
        <v>26.614255329152545</v>
      </c>
      <c r="H822" s="73">
        <v>0</v>
      </c>
      <c r="I822" s="73">
        <v>0.96267362400000001</v>
      </c>
      <c r="J822" s="122">
        <f>VLOOKUP(C822,'[1]17'!$C$22:$N$926,8,0)</f>
        <v>18.426695283999997</v>
      </c>
      <c r="K822" s="122">
        <f>VLOOKUP(C822,'[1]17'!$C$22:$N$926,9,0)</f>
        <v>0.29700802000000004</v>
      </c>
      <c r="L822" s="122">
        <f>VLOOKUP(C822,'[1]17'!$C$22:$N$926,10,0)</f>
        <v>17.16701364</v>
      </c>
      <c r="M822" s="122">
        <f>VLOOKUP(C822,'[1]17'!$C$22:$N$926,11,0)</f>
        <v>0</v>
      </c>
      <c r="N822" s="122">
        <f>VLOOKUP(C822,'[1]17'!$C$22:$N$926,12,0)</f>
        <v>0.96267362400000001</v>
      </c>
      <c r="O822" s="122">
        <f t="shared" si="1117"/>
        <v>9.5214936891525497</v>
      </c>
      <c r="P822" s="122">
        <f t="shared" si="1118"/>
        <v>7.4251999999999985E-2</v>
      </c>
      <c r="Q822" s="122">
        <f t="shared" si="1119"/>
        <v>9.4472416891525448</v>
      </c>
      <c r="R822" s="122">
        <f t="shared" si="1120"/>
        <v>0</v>
      </c>
      <c r="S822" s="122">
        <f t="shared" si="1121"/>
        <v>0</v>
      </c>
      <c r="T822" s="123"/>
      <c r="U822" s="123"/>
      <c r="V822" s="123"/>
      <c r="W822" s="123"/>
      <c r="X822" s="123"/>
      <c r="Y822" s="123"/>
      <c r="Z822" s="123"/>
      <c r="AA822" s="123"/>
      <c r="AB822" s="123"/>
      <c r="AC822" s="123"/>
      <c r="AD822" s="123">
        <v>22.754584619999996</v>
      </c>
      <c r="AE822" s="73">
        <f t="shared" si="1122"/>
        <v>10.035007150000006</v>
      </c>
      <c r="AF822" s="73">
        <v>0.30938335</v>
      </c>
      <c r="AG822" s="73">
        <v>8.923395780000007</v>
      </c>
      <c r="AH822" s="73"/>
      <c r="AI822" s="73">
        <v>0.80222802000000004</v>
      </c>
      <c r="AJ822" s="122">
        <f>VLOOKUP(C822,'[1]17'!$C$22:$AI$926,29,0)</f>
        <v>10.035007150000007</v>
      </c>
      <c r="AK822" s="122">
        <f>VLOOKUP(C822,'[1]17'!$C$22:$AI$926,30,0)</f>
        <v>0.30938335</v>
      </c>
      <c r="AL822" s="122">
        <f>VLOOKUP(C822,'[1]17'!$C$22:$AI$926,31,0)</f>
        <v>8.923395780000007</v>
      </c>
      <c r="AM822" s="122">
        <f>VLOOKUP(C822,'[1]17'!$C$22:$AI$926,32,0)</f>
        <v>0</v>
      </c>
      <c r="AN822" s="122">
        <f>VLOOKUP(C822,'[1]17'!$C$22:$AI$926,33,0)</f>
        <v>0.80222802000000004</v>
      </c>
      <c r="AO822" s="122">
        <f t="shared" si="1123"/>
        <v>0</v>
      </c>
      <c r="AP822" s="122">
        <f t="shared" si="1124"/>
        <v>0</v>
      </c>
      <c r="AQ822" s="122">
        <f t="shared" si="1125"/>
        <v>0</v>
      </c>
      <c r="AR822" s="122">
        <f t="shared" si="1126"/>
        <v>0</v>
      </c>
      <c r="AS822" s="122">
        <f t="shared" si="1127"/>
        <v>0</v>
      </c>
      <c r="AT822" s="123"/>
      <c r="AU822" s="123"/>
      <c r="AV822" s="123"/>
      <c r="AW822" s="123"/>
      <c r="AX822" s="123"/>
      <c r="AY822" s="123"/>
      <c r="AZ822" s="123"/>
      <c r="BA822" s="123"/>
      <c r="BB822" s="123"/>
      <c r="BC822" s="123"/>
    </row>
    <row r="823" spans="1:55" ht="77.7" x14ac:dyDescent="0.35">
      <c r="A823" s="115" t="s">
        <v>1663</v>
      </c>
      <c r="B823" s="111" t="s">
        <v>175</v>
      </c>
      <c r="C823" s="108" t="s">
        <v>557</v>
      </c>
      <c r="D823" s="73">
        <v>1.2E-2</v>
      </c>
      <c r="E823" s="73">
        <v>5.3404799999999997E-4</v>
      </c>
      <c r="F823" s="73">
        <v>0</v>
      </c>
      <c r="G823" s="73">
        <v>0</v>
      </c>
      <c r="H823" s="73">
        <v>0</v>
      </c>
      <c r="I823" s="73">
        <v>5.3404799999999997E-4</v>
      </c>
      <c r="J823" s="122">
        <f>VLOOKUP(C823,'[1]17'!$C$22:$N$926,8,0)</f>
        <v>2.35116E-4</v>
      </c>
      <c r="K823" s="122">
        <f>VLOOKUP(C823,'[1]17'!$C$22:$N$926,9,0)</f>
        <v>0</v>
      </c>
      <c r="L823" s="122">
        <f>VLOOKUP(C823,'[1]17'!$C$22:$N$926,10,0)</f>
        <v>0</v>
      </c>
      <c r="M823" s="122">
        <f>VLOOKUP(C823,'[1]17'!$C$22:$N$926,11,0)</f>
        <v>0</v>
      </c>
      <c r="N823" s="122">
        <f>VLOOKUP(C823,'[1]17'!$C$22:$N$926,12,0)</f>
        <v>2.35116E-4</v>
      </c>
      <c r="O823" s="122">
        <f t="shared" si="1117"/>
        <v>2.9893199999999996E-4</v>
      </c>
      <c r="P823" s="122">
        <f t="shared" si="1118"/>
        <v>0</v>
      </c>
      <c r="Q823" s="122">
        <f t="shared" si="1119"/>
        <v>0</v>
      </c>
      <c r="R823" s="122">
        <f t="shared" si="1120"/>
        <v>0</v>
      </c>
      <c r="S823" s="122">
        <f t="shared" si="1121"/>
        <v>2.9893199999999996E-4</v>
      </c>
      <c r="T823" s="123"/>
      <c r="U823" s="123"/>
      <c r="V823" s="123"/>
      <c r="W823" s="123"/>
      <c r="X823" s="123"/>
      <c r="Y823" s="123"/>
      <c r="Z823" s="123"/>
      <c r="AA823" s="123"/>
      <c r="AB823" s="123"/>
      <c r="AC823" s="123"/>
      <c r="AD823" s="123">
        <v>1.0999999999999999E-2</v>
      </c>
      <c r="AE823" s="73">
        <f t="shared" si="1122"/>
        <v>6.4418959999999997E-2</v>
      </c>
      <c r="AF823" s="73">
        <v>6.3973920000000004E-2</v>
      </c>
      <c r="AG823" s="73"/>
      <c r="AH823" s="73"/>
      <c r="AI823" s="73">
        <v>4.4504000000000001E-4</v>
      </c>
      <c r="AJ823" s="122">
        <f>VLOOKUP(C823,'[1]17'!$C$22:$AI$926,29,0)</f>
        <v>1.9593E-4</v>
      </c>
      <c r="AK823" s="122">
        <f>VLOOKUP(C823,'[1]17'!$C$22:$AI$926,30,0)</f>
        <v>0</v>
      </c>
      <c r="AL823" s="122">
        <f>VLOOKUP(C823,'[1]17'!$C$22:$AI$926,31,0)</f>
        <v>0</v>
      </c>
      <c r="AM823" s="122">
        <f>VLOOKUP(C823,'[1]17'!$C$22:$AI$926,32,0)</f>
        <v>0</v>
      </c>
      <c r="AN823" s="122">
        <f>VLOOKUP(C823,'[1]17'!$C$22:$AI$926,33,0)</f>
        <v>1.9593E-4</v>
      </c>
      <c r="AO823" s="122">
        <f t="shared" si="1123"/>
        <v>6.422303E-2</v>
      </c>
      <c r="AP823" s="122">
        <f t="shared" si="1124"/>
        <v>6.3973920000000004E-2</v>
      </c>
      <c r="AQ823" s="122">
        <f t="shared" si="1125"/>
        <v>0</v>
      </c>
      <c r="AR823" s="122">
        <f t="shared" si="1126"/>
        <v>0</v>
      </c>
      <c r="AS823" s="122">
        <f t="shared" si="1127"/>
        <v>2.4910999999999998E-4</v>
      </c>
      <c r="AT823" s="123"/>
      <c r="AU823" s="123"/>
      <c r="AV823" s="123"/>
      <c r="AW823" s="123"/>
      <c r="AX823" s="123"/>
      <c r="AY823" s="123"/>
      <c r="AZ823" s="123"/>
      <c r="BA823" s="123"/>
      <c r="BB823" s="123"/>
      <c r="BC823" s="123"/>
    </row>
    <row r="824" spans="1:55" ht="46.65" x14ac:dyDescent="0.35">
      <c r="A824" s="115" t="s">
        <v>1663</v>
      </c>
      <c r="B824" s="111" t="s">
        <v>176</v>
      </c>
      <c r="C824" s="108" t="s">
        <v>558</v>
      </c>
      <c r="D824" s="73">
        <v>1.2E-2</v>
      </c>
      <c r="E824" s="73">
        <v>5.3404799999999997E-4</v>
      </c>
      <c r="F824" s="73">
        <v>0</v>
      </c>
      <c r="G824" s="73">
        <v>0</v>
      </c>
      <c r="H824" s="73">
        <v>0</v>
      </c>
      <c r="I824" s="73">
        <v>5.3404799999999997E-4</v>
      </c>
      <c r="J824" s="122">
        <f>VLOOKUP(C824,'[1]17'!$C$22:$N$926,8,0)</f>
        <v>2.35116E-4</v>
      </c>
      <c r="K824" s="122">
        <f>VLOOKUP(C824,'[1]17'!$C$22:$N$926,9,0)</f>
        <v>0</v>
      </c>
      <c r="L824" s="122">
        <f>VLOOKUP(C824,'[1]17'!$C$22:$N$926,10,0)</f>
        <v>0</v>
      </c>
      <c r="M824" s="122">
        <f>VLOOKUP(C824,'[1]17'!$C$22:$N$926,11,0)</f>
        <v>0</v>
      </c>
      <c r="N824" s="122">
        <f>VLOOKUP(C824,'[1]17'!$C$22:$N$926,12,0)</f>
        <v>2.35116E-4</v>
      </c>
      <c r="O824" s="122">
        <f t="shared" si="1117"/>
        <v>2.9893199999999996E-4</v>
      </c>
      <c r="P824" s="122">
        <f t="shared" si="1118"/>
        <v>0</v>
      </c>
      <c r="Q824" s="122">
        <f t="shared" si="1119"/>
        <v>0</v>
      </c>
      <c r="R824" s="122">
        <f t="shared" si="1120"/>
        <v>0</v>
      </c>
      <c r="S824" s="122">
        <f t="shared" si="1121"/>
        <v>2.9893199999999996E-4</v>
      </c>
      <c r="T824" s="123"/>
      <c r="U824" s="123"/>
      <c r="V824" s="123"/>
      <c r="W824" s="123"/>
      <c r="X824" s="123"/>
      <c r="Y824" s="123"/>
      <c r="Z824" s="123"/>
      <c r="AA824" s="123"/>
      <c r="AB824" s="123"/>
      <c r="AC824" s="123"/>
      <c r="AD824" s="123">
        <v>1.0999999999999999E-2</v>
      </c>
      <c r="AE824" s="73">
        <f t="shared" si="1122"/>
        <v>4.4504000000000001E-4</v>
      </c>
      <c r="AF824" s="73"/>
      <c r="AG824" s="73"/>
      <c r="AH824" s="73"/>
      <c r="AI824" s="73">
        <v>4.4504000000000001E-4</v>
      </c>
      <c r="AJ824" s="122">
        <f>VLOOKUP(C824,'[1]17'!$C$22:$AI$926,29,0)</f>
        <v>1.9593E-4</v>
      </c>
      <c r="AK824" s="122">
        <f>VLOOKUP(C824,'[1]17'!$C$22:$AI$926,30,0)</f>
        <v>0</v>
      </c>
      <c r="AL824" s="122">
        <f>VLOOKUP(C824,'[1]17'!$C$22:$AI$926,31,0)</f>
        <v>0</v>
      </c>
      <c r="AM824" s="122">
        <f>VLOOKUP(C824,'[1]17'!$C$22:$AI$926,32,0)</f>
        <v>0</v>
      </c>
      <c r="AN824" s="122">
        <f>VLOOKUP(C824,'[1]17'!$C$22:$AI$926,33,0)</f>
        <v>1.9593E-4</v>
      </c>
      <c r="AO824" s="122">
        <f t="shared" si="1123"/>
        <v>2.4910999999999998E-4</v>
      </c>
      <c r="AP824" s="122">
        <f t="shared" si="1124"/>
        <v>0</v>
      </c>
      <c r="AQ824" s="122">
        <f t="shared" si="1125"/>
        <v>0</v>
      </c>
      <c r="AR824" s="122">
        <f t="shared" si="1126"/>
        <v>0</v>
      </c>
      <c r="AS824" s="122">
        <f t="shared" si="1127"/>
        <v>2.4910999999999998E-4</v>
      </c>
      <c r="AT824" s="123"/>
      <c r="AU824" s="123"/>
      <c r="AV824" s="123"/>
      <c r="AW824" s="123"/>
      <c r="AX824" s="123"/>
      <c r="AY824" s="123"/>
      <c r="AZ824" s="123"/>
      <c r="BA824" s="123"/>
      <c r="BB824" s="123"/>
      <c r="BC824" s="123"/>
    </row>
    <row r="825" spans="1:55" ht="62.2" x14ac:dyDescent="0.35">
      <c r="A825" s="115" t="s">
        <v>1663</v>
      </c>
      <c r="B825" s="111" t="s">
        <v>1878</v>
      </c>
      <c r="C825" s="108" t="s">
        <v>1601</v>
      </c>
      <c r="D825" s="73">
        <v>6.4364160000000004</v>
      </c>
      <c r="E825" s="73">
        <v>0.286453032</v>
      </c>
      <c r="F825" s="73">
        <v>0</v>
      </c>
      <c r="G825" s="73">
        <v>0</v>
      </c>
      <c r="H825" s="73">
        <v>0</v>
      </c>
      <c r="I825" s="73">
        <v>0.286453032</v>
      </c>
      <c r="J825" s="122">
        <f>VLOOKUP(C825,'[1]17'!$C$22:$N$926,8,0)</f>
        <v>0.126102732</v>
      </c>
      <c r="K825" s="122">
        <f>VLOOKUP(C825,'[1]17'!$C$22:$N$926,9,0)</f>
        <v>0</v>
      </c>
      <c r="L825" s="122">
        <f>VLOOKUP(C825,'[1]17'!$C$22:$N$926,10,0)</f>
        <v>0</v>
      </c>
      <c r="M825" s="122">
        <f>VLOOKUP(C825,'[1]17'!$C$22:$N$926,11,0)</f>
        <v>0</v>
      </c>
      <c r="N825" s="122">
        <f>VLOOKUP(C825,'[1]17'!$C$22:$N$926,12,0)</f>
        <v>0.126102732</v>
      </c>
      <c r="O825" s="122">
        <f t="shared" si="1117"/>
        <v>0.1603503</v>
      </c>
      <c r="P825" s="122">
        <f t="shared" si="1118"/>
        <v>0</v>
      </c>
      <c r="Q825" s="122">
        <f t="shared" si="1119"/>
        <v>0</v>
      </c>
      <c r="R825" s="122">
        <f t="shared" si="1120"/>
        <v>0</v>
      </c>
      <c r="S825" s="122">
        <f t="shared" si="1121"/>
        <v>0.1603503</v>
      </c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  <c r="AD825" s="123">
        <v>5.0551500000000003</v>
      </c>
      <c r="AE825" s="73">
        <f t="shared" si="1122"/>
        <v>0.23871086</v>
      </c>
      <c r="AF825" s="73"/>
      <c r="AG825" s="73"/>
      <c r="AH825" s="73"/>
      <c r="AI825" s="73">
        <v>0.23871086</v>
      </c>
      <c r="AJ825" s="122">
        <f>VLOOKUP(C825,'[1]17'!$C$22:$AI$926,29,0)</f>
        <v>0.10508561</v>
      </c>
      <c r="AK825" s="122">
        <f>VLOOKUP(C825,'[1]17'!$C$22:$AI$926,30,0)</f>
        <v>0</v>
      </c>
      <c r="AL825" s="122">
        <f>VLOOKUP(C825,'[1]17'!$C$22:$AI$926,31,0)</f>
        <v>0</v>
      </c>
      <c r="AM825" s="122">
        <f>VLOOKUP(C825,'[1]17'!$C$22:$AI$926,32,0)</f>
        <v>0</v>
      </c>
      <c r="AN825" s="122">
        <f>VLOOKUP(C825,'[1]17'!$C$22:$AI$926,33,0)</f>
        <v>0.10508561</v>
      </c>
      <c r="AO825" s="122">
        <f t="shared" si="1123"/>
        <v>0.13362525</v>
      </c>
      <c r="AP825" s="122">
        <f t="shared" si="1124"/>
        <v>0</v>
      </c>
      <c r="AQ825" s="122">
        <f t="shared" si="1125"/>
        <v>0</v>
      </c>
      <c r="AR825" s="122">
        <f t="shared" si="1126"/>
        <v>0</v>
      </c>
      <c r="AS825" s="122">
        <f t="shared" si="1127"/>
        <v>0.13362525</v>
      </c>
      <c r="AT825" s="123"/>
      <c r="AU825" s="123"/>
      <c r="AV825" s="123"/>
      <c r="AW825" s="123"/>
      <c r="AX825" s="123"/>
      <c r="AY825" s="123"/>
      <c r="AZ825" s="123"/>
      <c r="BA825" s="123"/>
      <c r="BB825" s="123"/>
      <c r="BC825" s="123"/>
    </row>
    <row r="826" spans="1:55" ht="62.2" x14ac:dyDescent="0.35">
      <c r="A826" s="115" t="s">
        <v>1663</v>
      </c>
      <c r="B826" s="111" t="s">
        <v>1879</v>
      </c>
      <c r="C826" s="108" t="s">
        <v>1602</v>
      </c>
      <c r="D826" s="73">
        <v>3.1743600000000001</v>
      </c>
      <c r="E826" s="73">
        <v>0.35323060399999995</v>
      </c>
      <c r="F826" s="73">
        <v>0.21195554</v>
      </c>
      <c r="G826" s="73">
        <v>0</v>
      </c>
      <c r="H826" s="73">
        <v>0</v>
      </c>
      <c r="I826" s="73">
        <v>0.14127506399999998</v>
      </c>
      <c r="J826" s="122">
        <f>VLOOKUP(C826,'[1]17'!$C$22:$N$926,8,0)</f>
        <v>0.27414784400000008</v>
      </c>
      <c r="K826" s="122">
        <f>VLOOKUP(C826,'[1]17'!$C$22:$N$926,9,0)</f>
        <v>0.21195554</v>
      </c>
      <c r="L826" s="122">
        <f>VLOOKUP(C826,'[1]17'!$C$22:$N$926,10,0)</f>
        <v>0</v>
      </c>
      <c r="M826" s="122">
        <f>VLOOKUP(C826,'[1]17'!$C$22:$N$926,11,0)</f>
        <v>0</v>
      </c>
      <c r="N826" s="122">
        <f>VLOOKUP(C826,'[1]17'!$C$22:$N$926,12,0)</f>
        <v>6.2192303999999997E-2</v>
      </c>
      <c r="O826" s="122">
        <f t="shared" si="1117"/>
        <v>7.9082759999999863E-2</v>
      </c>
      <c r="P826" s="122">
        <f t="shared" si="1118"/>
        <v>0</v>
      </c>
      <c r="Q826" s="122">
        <f t="shared" si="1119"/>
        <v>0</v>
      </c>
      <c r="R826" s="122">
        <f t="shared" si="1120"/>
        <v>0</v>
      </c>
      <c r="S826" s="122">
        <f t="shared" si="1121"/>
        <v>7.9082759999999974E-2</v>
      </c>
      <c r="T826" s="123"/>
      <c r="U826" s="123"/>
      <c r="V826" s="123"/>
      <c r="W826" s="123"/>
      <c r="X826" s="123"/>
      <c r="Y826" s="123"/>
      <c r="Z826" s="123"/>
      <c r="AA826" s="123"/>
      <c r="AB826" s="123"/>
      <c r="AC826" s="123"/>
      <c r="AD826" s="123">
        <v>2.6453000000000002</v>
      </c>
      <c r="AE826" s="73">
        <f t="shared" si="1122"/>
        <v>0.15421550000000001</v>
      </c>
      <c r="AF826" s="73">
        <v>3.648628000000001E-2</v>
      </c>
      <c r="AG826" s="73"/>
      <c r="AH826" s="73"/>
      <c r="AI826" s="73">
        <v>0.11772922</v>
      </c>
      <c r="AJ826" s="122">
        <f>VLOOKUP(C826,'[1]17'!$C$22:$AI$926,29,0)</f>
        <v>5.1826919999999999E-2</v>
      </c>
      <c r="AK826" s="122">
        <f>VLOOKUP(C826,'[1]17'!$C$22:$AI$926,30,0)</f>
        <v>0</v>
      </c>
      <c r="AL826" s="122">
        <f>VLOOKUP(C826,'[1]17'!$C$22:$AI$926,31,0)</f>
        <v>0</v>
      </c>
      <c r="AM826" s="122">
        <f>VLOOKUP(C826,'[1]17'!$C$22:$AI$926,32,0)</f>
        <v>0</v>
      </c>
      <c r="AN826" s="122">
        <f>VLOOKUP(C826,'[1]17'!$C$22:$AI$926,33,0)</f>
        <v>5.1826919999999999E-2</v>
      </c>
      <c r="AO826" s="122">
        <f t="shared" si="1123"/>
        <v>0.10238858000000001</v>
      </c>
      <c r="AP826" s="122">
        <f t="shared" si="1124"/>
        <v>3.648628000000001E-2</v>
      </c>
      <c r="AQ826" s="122">
        <f t="shared" si="1125"/>
        <v>0</v>
      </c>
      <c r="AR826" s="122">
        <f t="shared" si="1126"/>
        <v>0</v>
      </c>
      <c r="AS826" s="122">
        <f t="shared" si="1127"/>
        <v>6.5902299999999997E-2</v>
      </c>
      <c r="AT826" s="123"/>
      <c r="AU826" s="123"/>
      <c r="AV826" s="123"/>
      <c r="AW826" s="123"/>
      <c r="AX826" s="123"/>
      <c r="AY826" s="123"/>
      <c r="AZ826" s="123"/>
      <c r="BA826" s="123"/>
      <c r="BB826" s="123"/>
      <c r="BC826" s="123"/>
    </row>
    <row r="827" spans="1:55" ht="77.7" x14ac:dyDescent="0.35">
      <c r="A827" s="115" t="s">
        <v>1663</v>
      </c>
      <c r="B827" s="111" t="s">
        <v>1084</v>
      </c>
      <c r="C827" s="108" t="s">
        <v>1603</v>
      </c>
      <c r="D827" s="73">
        <v>2.6254679999999997</v>
      </c>
      <c r="E827" s="73">
        <v>0.11684659200000001</v>
      </c>
      <c r="F827" s="73">
        <v>0</v>
      </c>
      <c r="G827" s="73">
        <v>0</v>
      </c>
      <c r="H827" s="73">
        <v>0</v>
      </c>
      <c r="I827" s="73">
        <v>0.11684659200000001</v>
      </c>
      <c r="J827" s="122">
        <f>VLOOKUP(C827,'[1]17'!$C$22:$N$926,8,0)</f>
        <v>5.1438360000000002E-2</v>
      </c>
      <c r="K827" s="122">
        <f>VLOOKUP(C827,'[1]17'!$C$22:$N$926,9,0)</f>
        <v>0</v>
      </c>
      <c r="L827" s="122">
        <f>VLOOKUP(C827,'[1]17'!$C$22:$N$926,10,0)</f>
        <v>0</v>
      </c>
      <c r="M827" s="122">
        <f>VLOOKUP(C827,'[1]17'!$C$22:$N$926,11,0)</f>
        <v>0</v>
      </c>
      <c r="N827" s="122">
        <f>VLOOKUP(C827,'[1]17'!$C$22:$N$926,12,0)</f>
        <v>5.1438360000000002E-2</v>
      </c>
      <c r="O827" s="122">
        <f t="shared" si="1117"/>
        <v>6.5408232000000011E-2</v>
      </c>
      <c r="P827" s="122">
        <f t="shared" si="1118"/>
        <v>0</v>
      </c>
      <c r="Q827" s="122">
        <f t="shared" si="1119"/>
        <v>0</v>
      </c>
      <c r="R827" s="122">
        <f t="shared" si="1120"/>
        <v>0</v>
      </c>
      <c r="S827" s="122">
        <f t="shared" si="1121"/>
        <v>6.5408232000000011E-2</v>
      </c>
      <c r="T827" s="123"/>
      <c r="U827" s="123"/>
      <c r="V827" s="123"/>
      <c r="W827" s="123"/>
      <c r="X827" s="123"/>
      <c r="Y827" s="123"/>
      <c r="Z827" s="123"/>
      <c r="AA827" s="123"/>
      <c r="AB827" s="123"/>
      <c r="AC827" s="123"/>
      <c r="AD827" s="123">
        <v>2.1878899999999999</v>
      </c>
      <c r="AE827" s="73">
        <f t="shared" si="1122"/>
        <v>0.44724139000000007</v>
      </c>
      <c r="AF827" s="73">
        <v>0.34986923000000003</v>
      </c>
      <c r="AG827" s="73"/>
      <c r="AH827" s="73"/>
      <c r="AI827" s="73">
        <v>9.7372160000000013E-2</v>
      </c>
      <c r="AJ827" s="122">
        <f>VLOOKUP(C827,'[1]17'!$C$22:$AI$926,29,0)</f>
        <v>0.15090452999999998</v>
      </c>
      <c r="AK827" s="122">
        <f>VLOOKUP(C827,'[1]17'!$C$22:$AI$926,30,0)</f>
        <v>0.10803922999999999</v>
      </c>
      <c r="AL827" s="122">
        <f>VLOOKUP(C827,'[1]17'!$C$22:$AI$926,31,0)</f>
        <v>0</v>
      </c>
      <c r="AM827" s="122">
        <f>VLOOKUP(C827,'[1]17'!$C$22:$AI$926,32,0)</f>
        <v>0</v>
      </c>
      <c r="AN827" s="122">
        <f>VLOOKUP(C827,'[1]17'!$C$22:$AI$926,33,0)</f>
        <v>4.2865300000000002E-2</v>
      </c>
      <c r="AO827" s="122">
        <f t="shared" si="1123"/>
        <v>0.29633686000000009</v>
      </c>
      <c r="AP827" s="122">
        <f t="shared" si="1124"/>
        <v>0.24183000000000004</v>
      </c>
      <c r="AQ827" s="122">
        <f t="shared" si="1125"/>
        <v>0</v>
      </c>
      <c r="AR827" s="122">
        <f t="shared" si="1126"/>
        <v>0</v>
      </c>
      <c r="AS827" s="122">
        <f t="shared" si="1127"/>
        <v>5.4506860000000011E-2</v>
      </c>
      <c r="AT827" s="123"/>
      <c r="AU827" s="123"/>
      <c r="AV827" s="123"/>
      <c r="AW827" s="123"/>
      <c r="AX827" s="123"/>
      <c r="AY827" s="123"/>
      <c r="AZ827" s="123"/>
      <c r="BA827" s="123"/>
      <c r="BB827" s="123"/>
      <c r="BC827" s="123"/>
    </row>
    <row r="828" spans="1:55" ht="62.2" x14ac:dyDescent="0.35">
      <c r="A828" s="115" t="s">
        <v>1663</v>
      </c>
      <c r="B828" s="111" t="s">
        <v>165</v>
      </c>
      <c r="C828" s="108" t="s">
        <v>166</v>
      </c>
      <c r="D828" s="73">
        <v>0</v>
      </c>
      <c r="E828" s="73">
        <v>5.6058022800000007</v>
      </c>
      <c r="F828" s="73">
        <v>0</v>
      </c>
      <c r="G828" s="73">
        <v>5.6058022800000007</v>
      </c>
      <c r="H828" s="73">
        <v>0</v>
      </c>
      <c r="I828" s="73">
        <v>0</v>
      </c>
      <c r="J828" s="122">
        <f>VLOOKUP(C828,'[1]17'!$C$22:$N$926,8,0)</f>
        <v>5.6058022799999998</v>
      </c>
      <c r="K828" s="122">
        <f>VLOOKUP(C828,'[1]17'!$C$22:$N$926,9,0)</f>
        <v>0</v>
      </c>
      <c r="L828" s="122">
        <f>VLOOKUP(C828,'[1]17'!$C$22:$N$926,10,0)</f>
        <v>5.6058022800000007</v>
      </c>
      <c r="M828" s="122">
        <f>VLOOKUP(C828,'[1]17'!$C$22:$N$926,11,0)</f>
        <v>0</v>
      </c>
      <c r="N828" s="122">
        <f>VLOOKUP(C828,'[1]17'!$C$22:$N$926,12,0)</f>
        <v>0</v>
      </c>
      <c r="O828" s="122">
        <f t="shared" si="1117"/>
        <v>0</v>
      </c>
      <c r="P828" s="122">
        <f t="shared" si="1118"/>
        <v>0</v>
      </c>
      <c r="Q828" s="122">
        <f t="shared" si="1119"/>
        <v>0</v>
      </c>
      <c r="R828" s="122">
        <f t="shared" si="1120"/>
        <v>0</v>
      </c>
      <c r="S828" s="122">
        <f t="shared" si="1121"/>
        <v>0</v>
      </c>
      <c r="T828" s="123"/>
      <c r="U828" s="123"/>
      <c r="V828" s="123"/>
      <c r="W828" s="123"/>
      <c r="X828" s="123"/>
      <c r="Y828" s="123"/>
      <c r="Z828" s="123"/>
      <c r="AA828" s="123"/>
      <c r="AB828" s="123"/>
      <c r="AC828" s="123"/>
      <c r="AD828" s="123">
        <v>0</v>
      </c>
      <c r="AE828" s="73">
        <f t="shared" si="1122"/>
        <v>0</v>
      </c>
      <c r="AF828" s="73"/>
      <c r="AG828" s="73"/>
      <c r="AH828" s="73"/>
      <c r="AI828" s="73">
        <v>0</v>
      </c>
      <c r="AJ828" s="122">
        <f>VLOOKUP(C828,'[1]17'!$C$22:$AI$926,29,0)</f>
        <v>0</v>
      </c>
      <c r="AK828" s="122">
        <f>VLOOKUP(C828,'[1]17'!$C$22:$AI$926,30,0)</f>
        <v>0</v>
      </c>
      <c r="AL828" s="122">
        <f>VLOOKUP(C828,'[1]17'!$C$22:$AI$926,31,0)</f>
        <v>0</v>
      </c>
      <c r="AM828" s="122">
        <f>VLOOKUP(C828,'[1]17'!$C$22:$AI$926,32,0)</f>
        <v>0</v>
      </c>
      <c r="AN828" s="122">
        <f>VLOOKUP(C828,'[1]17'!$C$22:$AI$926,33,0)</f>
        <v>0</v>
      </c>
      <c r="AO828" s="122">
        <f t="shared" si="1123"/>
        <v>0</v>
      </c>
      <c r="AP828" s="122">
        <f t="shared" si="1124"/>
        <v>0</v>
      </c>
      <c r="AQ828" s="122">
        <f t="shared" si="1125"/>
        <v>0</v>
      </c>
      <c r="AR828" s="122">
        <f t="shared" si="1126"/>
        <v>0</v>
      </c>
      <c r="AS828" s="122">
        <f t="shared" si="1127"/>
        <v>0</v>
      </c>
      <c r="AT828" s="123"/>
      <c r="AU828" s="123"/>
      <c r="AV828" s="123"/>
      <c r="AW828" s="123"/>
      <c r="AX828" s="123"/>
      <c r="AY828" s="123"/>
      <c r="AZ828" s="123"/>
      <c r="BA828" s="123"/>
      <c r="BB828" s="123"/>
      <c r="BC828" s="123"/>
    </row>
    <row r="829" spans="1:55" x14ac:dyDescent="0.35">
      <c r="A829" s="119"/>
      <c r="B829" s="118" t="s">
        <v>46</v>
      </c>
      <c r="C829" s="105"/>
      <c r="D829" s="133">
        <f t="shared" ref="D829:BC829" si="1128">SUM(D830:D833)</f>
        <v>11.542067999999999</v>
      </c>
      <c r="E829" s="133">
        <f t="shared" si="1128"/>
        <v>0.51314629199999995</v>
      </c>
      <c r="F829" s="133">
        <f t="shared" si="1128"/>
        <v>0</v>
      </c>
      <c r="G829" s="133">
        <f t="shared" si="1128"/>
        <v>0</v>
      </c>
      <c r="H829" s="133">
        <f t="shared" si="1128"/>
        <v>0</v>
      </c>
      <c r="I829" s="133">
        <f t="shared" si="1128"/>
        <v>0.51314629199999995</v>
      </c>
      <c r="J829" s="133">
        <f t="shared" si="1128"/>
        <v>0.22613306400000002</v>
      </c>
      <c r="K829" s="133">
        <f t="shared" si="1128"/>
        <v>0</v>
      </c>
      <c r="L829" s="133">
        <f t="shared" si="1128"/>
        <v>0</v>
      </c>
      <c r="M829" s="133">
        <f t="shared" si="1128"/>
        <v>0</v>
      </c>
      <c r="N829" s="133">
        <f t="shared" si="1128"/>
        <v>0.22613306400000002</v>
      </c>
      <c r="O829" s="133">
        <f t="shared" si="1128"/>
        <v>0.28701322800000001</v>
      </c>
      <c r="P829" s="133">
        <f t="shared" si="1128"/>
        <v>0</v>
      </c>
      <c r="Q829" s="133">
        <f t="shared" si="1128"/>
        <v>0</v>
      </c>
      <c r="R829" s="133">
        <f t="shared" si="1128"/>
        <v>0</v>
      </c>
      <c r="S829" s="133">
        <f t="shared" si="1128"/>
        <v>0.28701322800000001</v>
      </c>
      <c r="T829" s="133">
        <f t="shared" si="1128"/>
        <v>0</v>
      </c>
      <c r="U829" s="133">
        <f t="shared" si="1128"/>
        <v>0</v>
      </c>
      <c r="V829" s="133">
        <f t="shared" si="1128"/>
        <v>0</v>
      </c>
      <c r="W829" s="133">
        <f t="shared" si="1128"/>
        <v>0</v>
      </c>
      <c r="X829" s="133">
        <f t="shared" si="1128"/>
        <v>0</v>
      </c>
      <c r="Y829" s="133">
        <f t="shared" si="1128"/>
        <v>0</v>
      </c>
      <c r="Z829" s="133">
        <f t="shared" si="1128"/>
        <v>0</v>
      </c>
      <c r="AA829" s="133">
        <f t="shared" si="1128"/>
        <v>0</v>
      </c>
      <c r="AB829" s="133">
        <f t="shared" si="1128"/>
        <v>0</v>
      </c>
      <c r="AC829" s="133">
        <f t="shared" si="1128"/>
        <v>0</v>
      </c>
      <c r="AD829" s="133">
        <f t="shared" si="1128"/>
        <v>9.27205704</v>
      </c>
      <c r="AE829" s="133">
        <f t="shared" si="1128"/>
        <v>0.42762190999999999</v>
      </c>
      <c r="AF829" s="133">
        <f t="shared" si="1128"/>
        <v>0</v>
      </c>
      <c r="AG829" s="133">
        <f t="shared" si="1128"/>
        <v>0</v>
      </c>
      <c r="AH829" s="133">
        <f t="shared" si="1128"/>
        <v>0</v>
      </c>
      <c r="AI829" s="133">
        <f t="shared" si="1128"/>
        <v>0.42762190999999999</v>
      </c>
      <c r="AJ829" s="133">
        <f t="shared" si="1128"/>
        <v>0.18844422000000002</v>
      </c>
      <c r="AK829" s="133">
        <f t="shared" si="1128"/>
        <v>0</v>
      </c>
      <c r="AL829" s="133">
        <f t="shared" si="1128"/>
        <v>0</v>
      </c>
      <c r="AM829" s="133">
        <f t="shared" si="1128"/>
        <v>0</v>
      </c>
      <c r="AN829" s="133">
        <f t="shared" si="1128"/>
        <v>0.18844422</v>
      </c>
      <c r="AO829" s="133">
        <f t="shared" si="1128"/>
        <v>0.23917768999999994</v>
      </c>
      <c r="AP829" s="133">
        <f t="shared" si="1128"/>
        <v>0</v>
      </c>
      <c r="AQ829" s="133">
        <f t="shared" si="1128"/>
        <v>0</v>
      </c>
      <c r="AR829" s="133">
        <f t="shared" si="1128"/>
        <v>0</v>
      </c>
      <c r="AS829" s="133">
        <f t="shared" si="1128"/>
        <v>0.23917769</v>
      </c>
      <c r="AT829" s="133">
        <f t="shared" si="1128"/>
        <v>0</v>
      </c>
      <c r="AU829" s="133">
        <f t="shared" si="1128"/>
        <v>0</v>
      </c>
      <c r="AV829" s="133">
        <f t="shared" si="1128"/>
        <v>0</v>
      </c>
      <c r="AW829" s="133">
        <f t="shared" si="1128"/>
        <v>0</v>
      </c>
      <c r="AX829" s="133">
        <f t="shared" si="1128"/>
        <v>0</v>
      </c>
      <c r="AY829" s="133">
        <f t="shared" si="1128"/>
        <v>0</v>
      </c>
      <c r="AZ829" s="133">
        <f t="shared" si="1128"/>
        <v>0</v>
      </c>
      <c r="BA829" s="133">
        <f t="shared" si="1128"/>
        <v>0</v>
      </c>
      <c r="BB829" s="133">
        <f t="shared" si="1128"/>
        <v>0</v>
      </c>
      <c r="BC829" s="133">
        <f t="shared" si="1128"/>
        <v>0</v>
      </c>
    </row>
    <row r="830" spans="1:55" ht="93.25" x14ac:dyDescent="0.35">
      <c r="A830" s="115" t="s">
        <v>1663</v>
      </c>
      <c r="B830" s="111" t="s">
        <v>1085</v>
      </c>
      <c r="C830" s="108" t="s">
        <v>559</v>
      </c>
      <c r="D830" s="73">
        <v>4.0508639999999998</v>
      </c>
      <c r="E830" s="73">
        <v>0.18028390799999999</v>
      </c>
      <c r="F830" s="73">
        <v>0</v>
      </c>
      <c r="G830" s="73">
        <v>0</v>
      </c>
      <c r="H830" s="73">
        <v>0</v>
      </c>
      <c r="I830" s="73">
        <v>0.18028390799999999</v>
      </c>
      <c r="J830" s="122">
        <f>VLOOKUP(C830,'[1]17'!$C$22:$N$926,8,0)</f>
        <v>7.9364819999999989E-2</v>
      </c>
      <c r="K830" s="122">
        <f>VLOOKUP(C830,'[1]17'!$C$22:$N$926,9,0)</f>
        <v>0</v>
      </c>
      <c r="L830" s="122">
        <f>VLOOKUP(C830,'[1]17'!$C$22:$N$926,10,0)</f>
        <v>0</v>
      </c>
      <c r="M830" s="122">
        <f>VLOOKUP(C830,'[1]17'!$C$22:$N$926,11,0)</f>
        <v>0</v>
      </c>
      <c r="N830" s="122">
        <f>VLOOKUP(C830,'[1]17'!$C$22:$N$926,12,0)</f>
        <v>7.9364819999999989E-2</v>
      </c>
      <c r="O830" s="122">
        <f t="shared" ref="O830:O833" si="1129">E830-J830</f>
        <v>0.100919088</v>
      </c>
      <c r="P830" s="122">
        <f t="shared" ref="P830:P833" si="1130">F830-K830</f>
        <v>0</v>
      </c>
      <c r="Q830" s="122">
        <f t="shared" ref="Q830:Q833" si="1131">G830-L830</f>
        <v>0</v>
      </c>
      <c r="R830" s="122">
        <f t="shared" ref="R830:R833" si="1132">H830-M830</f>
        <v>0</v>
      </c>
      <c r="S830" s="122">
        <f t="shared" ref="S830:S833" si="1133">I830-N830</f>
        <v>0.100919088</v>
      </c>
      <c r="T830" s="123"/>
      <c r="U830" s="123"/>
      <c r="V830" s="123"/>
      <c r="W830" s="123"/>
      <c r="X830" s="123"/>
      <c r="Y830" s="123"/>
      <c r="Z830" s="123"/>
      <c r="AA830" s="123"/>
      <c r="AB830" s="123"/>
      <c r="AC830" s="123"/>
      <c r="AD830" s="123">
        <v>3.713292</v>
      </c>
      <c r="AE830" s="73">
        <f t="shared" ref="AE830:AE833" si="1134">AF830+AG830+AH830+AI830</f>
        <v>0.15023659</v>
      </c>
      <c r="AF830" s="73"/>
      <c r="AG830" s="73"/>
      <c r="AH830" s="73"/>
      <c r="AI830" s="73">
        <v>0.15023659</v>
      </c>
      <c r="AJ830" s="122">
        <f>VLOOKUP(C830,'[1]17'!$C$22:$AI$926,29,0)</f>
        <v>6.6137350000000011E-2</v>
      </c>
      <c r="AK830" s="122">
        <f>VLOOKUP(C830,'[1]17'!$C$22:$AI$926,30,0)</f>
        <v>0</v>
      </c>
      <c r="AL830" s="122">
        <f>VLOOKUP(C830,'[1]17'!$C$22:$AI$926,31,0)</f>
        <v>0</v>
      </c>
      <c r="AM830" s="122">
        <f>VLOOKUP(C830,'[1]17'!$C$22:$AI$926,32,0)</f>
        <v>0</v>
      </c>
      <c r="AN830" s="122">
        <f>VLOOKUP(C830,'[1]17'!$C$22:$AI$926,33,0)</f>
        <v>6.6137349999999998E-2</v>
      </c>
      <c r="AO830" s="122">
        <f t="shared" ref="AO830:AO833" si="1135">AE830-AJ830</f>
        <v>8.4099239999999992E-2</v>
      </c>
      <c r="AP830" s="122">
        <f t="shared" ref="AP830:AP833" si="1136">AF830-AK830</f>
        <v>0</v>
      </c>
      <c r="AQ830" s="122">
        <f t="shared" ref="AQ830:AQ833" si="1137">AG830-AL830</f>
        <v>0</v>
      </c>
      <c r="AR830" s="122">
        <f t="shared" ref="AR830:AR833" si="1138">AH830-AM830</f>
        <v>0</v>
      </c>
      <c r="AS830" s="122">
        <f t="shared" ref="AS830:AS833" si="1139">AI830-AN830</f>
        <v>8.4099240000000006E-2</v>
      </c>
      <c r="AT830" s="123"/>
      <c r="AU830" s="123"/>
      <c r="AV830" s="123"/>
      <c r="AW830" s="123"/>
      <c r="AX830" s="123"/>
      <c r="AY830" s="123"/>
      <c r="AZ830" s="123"/>
      <c r="BA830" s="123"/>
      <c r="BB830" s="123"/>
      <c r="BC830" s="123"/>
    </row>
    <row r="831" spans="1:55" ht="77.7" x14ac:dyDescent="0.35">
      <c r="A831" s="115" t="s">
        <v>1663</v>
      </c>
      <c r="B831" s="111" t="s">
        <v>1086</v>
      </c>
      <c r="C831" s="108" t="s">
        <v>560</v>
      </c>
      <c r="D831" s="73">
        <v>7.2843479999999996</v>
      </c>
      <c r="E831" s="73">
        <v>0.32419031999999998</v>
      </c>
      <c r="F831" s="73">
        <v>0</v>
      </c>
      <c r="G831" s="73">
        <v>0</v>
      </c>
      <c r="H831" s="73">
        <v>0</v>
      </c>
      <c r="I831" s="73">
        <v>0.32419031999999998</v>
      </c>
      <c r="J831" s="122">
        <f>VLOOKUP(C831,'[1]17'!$C$22:$N$926,8,0)</f>
        <v>0.142715484</v>
      </c>
      <c r="K831" s="122">
        <f>VLOOKUP(C831,'[1]17'!$C$22:$N$926,9,0)</f>
        <v>0</v>
      </c>
      <c r="L831" s="122">
        <f>VLOOKUP(C831,'[1]17'!$C$22:$N$926,10,0)</f>
        <v>0</v>
      </c>
      <c r="M831" s="122">
        <f>VLOOKUP(C831,'[1]17'!$C$22:$N$926,11,0)</f>
        <v>0</v>
      </c>
      <c r="N831" s="122">
        <f>VLOOKUP(C831,'[1]17'!$C$22:$N$926,12,0)</f>
        <v>0.142715484</v>
      </c>
      <c r="O831" s="122">
        <f t="shared" si="1129"/>
        <v>0.18147483599999997</v>
      </c>
      <c r="P831" s="122">
        <f t="shared" si="1130"/>
        <v>0</v>
      </c>
      <c r="Q831" s="122">
        <f t="shared" si="1131"/>
        <v>0</v>
      </c>
      <c r="R831" s="122">
        <f t="shared" si="1132"/>
        <v>0</v>
      </c>
      <c r="S831" s="122">
        <f t="shared" si="1133"/>
        <v>0.18147483599999997</v>
      </c>
      <c r="T831" s="123"/>
      <c r="U831" s="123"/>
      <c r="V831" s="123"/>
      <c r="W831" s="123"/>
      <c r="X831" s="123"/>
      <c r="Y831" s="123"/>
      <c r="Z831" s="123"/>
      <c r="AA831" s="123"/>
      <c r="AB831" s="123"/>
      <c r="AC831" s="123"/>
      <c r="AD831" s="123">
        <v>5.3691470400000005</v>
      </c>
      <c r="AE831" s="73">
        <f t="shared" si="1134"/>
        <v>0.27015859999999997</v>
      </c>
      <c r="AF831" s="73"/>
      <c r="AG831" s="73"/>
      <c r="AH831" s="73"/>
      <c r="AI831" s="73">
        <v>0.27015859999999997</v>
      </c>
      <c r="AJ831" s="122">
        <f>VLOOKUP(C831,'[1]17'!$C$22:$AI$926,29,0)</f>
        <v>0.11892957000000001</v>
      </c>
      <c r="AK831" s="122">
        <f>VLOOKUP(C831,'[1]17'!$C$22:$AI$926,30,0)</f>
        <v>0</v>
      </c>
      <c r="AL831" s="122">
        <f>VLOOKUP(C831,'[1]17'!$C$22:$AI$926,31,0)</f>
        <v>0</v>
      </c>
      <c r="AM831" s="122">
        <f>VLOOKUP(C831,'[1]17'!$C$22:$AI$926,32,0)</f>
        <v>0</v>
      </c>
      <c r="AN831" s="122">
        <f>VLOOKUP(C831,'[1]17'!$C$22:$AI$926,33,0)</f>
        <v>0.11892957</v>
      </c>
      <c r="AO831" s="122">
        <f t="shared" si="1135"/>
        <v>0.15122902999999996</v>
      </c>
      <c r="AP831" s="122">
        <f t="shared" si="1136"/>
        <v>0</v>
      </c>
      <c r="AQ831" s="122">
        <f t="shared" si="1137"/>
        <v>0</v>
      </c>
      <c r="AR831" s="122">
        <f t="shared" si="1138"/>
        <v>0</v>
      </c>
      <c r="AS831" s="122">
        <f t="shared" si="1139"/>
        <v>0.15122902999999999</v>
      </c>
      <c r="AT831" s="123"/>
      <c r="AU831" s="123"/>
      <c r="AV831" s="123"/>
      <c r="AW831" s="123"/>
      <c r="AX831" s="123"/>
      <c r="AY831" s="123"/>
      <c r="AZ831" s="123"/>
      <c r="BA831" s="123"/>
      <c r="BB831" s="123"/>
      <c r="BC831" s="123"/>
    </row>
    <row r="832" spans="1:55" ht="62.2" x14ac:dyDescent="0.35">
      <c r="A832" s="115" t="s">
        <v>1663</v>
      </c>
      <c r="B832" s="111" t="s">
        <v>177</v>
      </c>
      <c r="C832" s="108" t="s">
        <v>561</v>
      </c>
      <c r="D832" s="73">
        <v>1.2E-2</v>
      </c>
      <c r="E832" s="73">
        <v>0</v>
      </c>
      <c r="F832" s="73">
        <v>0</v>
      </c>
      <c r="G832" s="73">
        <v>0</v>
      </c>
      <c r="H832" s="73">
        <v>0</v>
      </c>
      <c r="I832" s="73">
        <v>0</v>
      </c>
      <c r="J832" s="122">
        <f>VLOOKUP(C832,'[1]17'!$C$22:$N$926,8,0)</f>
        <v>2.35116E-4</v>
      </c>
      <c r="K832" s="122">
        <f>VLOOKUP(C832,'[1]17'!$C$22:$N$926,9,0)</f>
        <v>0</v>
      </c>
      <c r="L832" s="122">
        <f>VLOOKUP(C832,'[1]17'!$C$22:$N$926,10,0)</f>
        <v>0</v>
      </c>
      <c r="M832" s="122">
        <f>VLOOKUP(C832,'[1]17'!$C$22:$N$926,11,0)</f>
        <v>0</v>
      </c>
      <c r="N832" s="122">
        <f>VLOOKUP(C832,'[1]17'!$C$22:$N$926,12,0)</f>
        <v>2.35116E-4</v>
      </c>
      <c r="O832" s="122">
        <f t="shared" si="1129"/>
        <v>-2.35116E-4</v>
      </c>
      <c r="P832" s="122">
        <f t="shared" si="1130"/>
        <v>0</v>
      </c>
      <c r="Q832" s="122">
        <f t="shared" si="1131"/>
        <v>0</v>
      </c>
      <c r="R832" s="122">
        <f t="shared" si="1132"/>
        <v>0</v>
      </c>
      <c r="S832" s="122">
        <f t="shared" si="1133"/>
        <v>-2.35116E-4</v>
      </c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  <c r="AD832" s="123">
        <v>1.0999999999999999E-2</v>
      </c>
      <c r="AE832" s="73">
        <f t="shared" si="1134"/>
        <v>0</v>
      </c>
      <c r="AF832" s="73"/>
      <c r="AG832" s="73"/>
      <c r="AH832" s="73"/>
      <c r="AI832" s="73">
        <v>0</v>
      </c>
      <c r="AJ832" s="122">
        <f>VLOOKUP(C832,'[1]17'!$C$22:$AI$926,29,0)</f>
        <v>1.9593E-4</v>
      </c>
      <c r="AK832" s="122">
        <f>VLOOKUP(C832,'[1]17'!$C$22:$AI$926,30,0)</f>
        <v>0</v>
      </c>
      <c r="AL832" s="122">
        <f>VLOOKUP(C832,'[1]17'!$C$22:$AI$926,31,0)</f>
        <v>0</v>
      </c>
      <c r="AM832" s="122">
        <f>VLOOKUP(C832,'[1]17'!$C$22:$AI$926,32,0)</f>
        <v>0</v>
      </c>
      <c r="AN832" s="122">
        <f>VLOOKUP(C832,'[1]17'!$C$22:$AI$926,33,0)</f>
        <v>1.9593E-4</v>
      </c>
      <c r="AO832" s="122">
        <f t="shared" si="1135"/>
        <v>-1.9593E-4</v>
      </c>
      <c r="AP832" s="122">
        <f t="shared" si="1136"/>
        <v>0</v>
      </c>
      <c r="AQ832" s="122">
        <f t="shared" si="1137"/>
        <v>0</v>
      </c>
      <c r="AR832" s="122">
        <f t="shared" si="1138"/>
        <v>0</v>
      </c>
      <c r="AS832" s="122">
        <f t="shared" si="1139"/>
        <v>-1.9593E-4</v>
      </c>
      <c r="AT832" s="123"/>
      <c r="AU832" s="123"/>
      <c r="AV832" s="123"/>
      <c r="AW832" s="123"/>
      <c r="AX832" s="123"/>
      <c r="AY832" s="123"/>
      <c r="AZ832" s="123"/>
      <c r="BA832" s="123"/>
      <c r="BB832" s="123"/>
      <c r="BC832" s="123"/>
    </row>
    <row r="833" spans="1:55" ht="46.65" x14ac:dyDescent="0.35">
      <c r="A833" s="115" t="s">
        <v>1663</v>
      </c>
      <c r="B833" s="111" t="s">
        <v>1087</v>
      </c>
      <c r="C833" s="108" t="s">
        <v>1604</v>
      </c>
      <c r="D833" s="73">
        <v>0.194856</v>
      </c>
      <c r="E833" s="73">
        <v>8.6720640000000002E-3</v>
      </c>
      <c r="F833" s="73">
        <v>0</v>
      </c>
      <c r="G833" s="73">
        <v>0</v>
      </c>
      <c r="H833" s="73">
        <v>0</v>
      </c>
      <c r="I833" s="73">
        <v>8.6720640000000002E-3</v>
      </c>
      <c r="J833" s="122">
        <f>VLOOKUP(C833,'[1]17'!$C$22:$N$926,8,0)</f>
        <v>3.8176440000000002E-3</v>
      </c>
      <c r="K833" s="122">
        <f>VLOOKUP(C833,'[1]17'!$C$22:$N$926,9,0)</f>
        <v>0</v>
      </c>
      <c r="L833" s="122">
        <f>VLOOKUP(C833,'[1]17'!$C$22:$N$926,10,0)</f>
        <v>0</v>
      </c>
      <c r="M833" s="122">
        <f>VLOOKUP(C833,'[1]17'!$C$22:$N$926,11,0)</f>
        <v>0</v>
      </c>
      <c r="N833" s="122">
        <f>VLOOKUP(C833,'[1]17'!$C$22:$N$926,12,0)</f>
        <v>3.8176440000000002E-3</v>
      </c>
      <c r="O833" s="122">
        <f t="shared" si="1129"/>
        <v>4.8544199999999999E-3</v>
      </c>
      <c r="P833" s="122">
        <f t="shared" si="1130"/>
        <v>0</v>
      </c>
      <c r="Q833" s="122">
        <f t="shared" si="1131"/>
        <v>0</v>
      </c>
      <c r="R833" s="122">
        <f t="shared" si="1132"/>
        <v>0</v>
      </c>
      <c r="S833" s="122">
        <f t="shared" si="1133"/>
        <v>4.8544199999999999E-3</v>
      </c>
      <c r="T833" s="123"/>
      <c r="U833" s="123"/>
      <c r="V833" s="123"/>
      <c r="W833" s="123"/>
      <c r="X833" s="123"/>
      <c r="Y833" s="123"/>
      <c r="Z833" s="123"/>
      <c r="AA833" s="123"/>
      <c r="AB833" s="123"/>
      <c r="AC833" s="123"/>
      <c r="AD833" s="123">
        <v>0.17861800000000003</v>
      </c>
      <c r="AE833" s="73">
        <f t="shared" si="1134"/>
        <v>7.2267199999999998E-3</v>
      </c>
      <c r="AF833" s="73"/>
      <c r="AG833" s="73"/>
      <c r="AH833" s="73"/>
      <c r="AI833" s="73">
        <v>7.2267199999999998E-3</v>
      </c>
      <c r="AJ833" s="122">
        <f>VLOOKUP(C833,'[1]17'!$C$22:$AI$926,29,0)</f>
        <v>3.1813699999999998E-3</v>
      </c>
      <c r="AK833" s="122">
        <f>VLOOKUP(C833,'[1]17'!$C$22:$AI$926,30,0)</f>
        <v>0</v>
      </c>
      <c r="AL833" s="122">
        <f>VLOOKUP(C833,'[1]17'!$C$22:$AI$926,31,0)</f>
        <v>0</v>
      </c>
      <c r="AM833" s="122">
        <f>VLOOKUP(C833,'[1]17'!$C$22:$AI$926,32,0)</f>
        <v>0</v>
      </c>
      <c r="AN833" s="122">
        <f>VLOOKUP(C833,'[1]17'!$C$22:$AI$926,33,0)</f>
        <v>3.1813700000000002E-3</v>
      </c>
      <c r="AO833" s="122">
        <f t="shared" si="1135"/>
        <v>4.0453499999999996E-3</v>
      </c>
      <c r="AP833" s="122">
        <f t="shared" si="1136"/>
        <v>0</v>
      </c>
      <c r="AQ833" s="122">
        <f t="shared" si="1137"/>
        <v>0</v>
      </c>
      <c r="AR833" s="122">
        <f t="shared" si="1138"/>
        <v>0</v>
      </c>
      <c r="AS833" s="122">
        <f t="shared" si="1139"/>
        <v>4.0453499999999996E-3</v>
      </c>
      <c r="AT833" s="123"/>
      <c r="AU833" s="123"/>
      <c r="AV833" s="123"/>
      <c r="AW833" s="123"/>
      <c r="AX833" s="123"/>
      <c r="AY833" s="123"/>
      <c r="AZ833" s="123"/>
      <c r="BA833" s="123"/>
      <c r="BB833" s="123"/>
      <c r="BC833" s="123"/>
    </row>
    <row r="834" spans="1:55" ht="30.05" x14ac:dyDescent="0.35">
      <c r="A834" s="119"/>
      <c r="B834" s="118" t="s">
        <v>47</v>
      </c>
      <c r="C834" s="105"/>
      <c r="D834" s="133">
        <f t="shared" ref="D834:BC834" si="1140">SUM(D835:D835)</f>
        <v>7.4786639999999993</v>
      </c>
      <c r="E834" s="133">
        <f t="shared" si="1140"/>
        <v>0.33283832399999996</v>
      </c>
      <c r="F834" s="133">
        <f t="shared" si="1140"/>
        <v>0</v>
      </c>
      <c r="G834" s="133">
        <f t="shared" si="1140"/>
        <v>0</v>
      </c>
      <c r="H834" s="133">
        <f t="shared" si="1140"/>
        <v>0</v>
      </c>
      <c r="I834" s="133">
        <f t="shared" si="1140"/>
        <v>0.33283832399999996</v>
      </c>
      <c r="J834" s="133">
        <f t="shared" si="1140"/>
        <v>0.14652253200000001</v>
      </c>
      <c r="K834" s="133">
        <f t="shared" si="1140"/>
        <v>0</v>
      </c>
      <c r="L834" s="133">
        <f t="shared" si="1140"/>
        <v>0</v>
      </c>
      <c r="M834" s="133">
        <f t="shared" si="1140"/>
        <v>0</v>
      </c>
      <c r="N834" s="133">
        <f t="shared" si="1140"/>
        <v>0.14652253200000001</v>
      </c>
      <c r="O834" s="133">
        <f t="shared" si="1140"/>
        <v>0.18631579199999995</v>
      </c>
      <c r="P834" s="133">
        <f t="shared" si="1140"/>
        <v>0</v>
      </c>
      <c r="Q834" s="133">
        <f t="shared" si="1140"/>
        <v>0</v>
      </c>
      <c r="R834" s="133">
        <f t="shared" si="1140"/>
        <v>0</v>
      </c>
      <c r="S834" s="133">
        <f t="shared" si="1140"/>
        <v>0.18631579199999995</v>
      </c>
      <c r="T834" s="133">
        <f t="shared" si="1140"/>
        <v>0</v>
      </c>
      <c r="U834" s="133">
        <f t="shared" si="1140"/>
        <v>0</v>
      </c>
      <c r="V834" s="133">
        <f t="shared" si="1140"/>
        <v>0</v>
      </c>
      <c r="W834" s="133">
        <f t="shared" si="1140"/>
        <v>0</v>
      </c>
      <c r="X834" s="133">
        <f t="shared" si="1140"/>
        <v>0</v>
      </c>
      <c r="Y834" s="133">
        <f t="shared" si="1140"/>
        <v>0</v>
      </c>
      <c r="Z834" s="133">
        <f t="shared" si="1140"/>
        <v>0</v>
      </c>
      <c r="AA834" s="133">
        <f t="shared" si="1140"/>
        <v>0</v>
      </c>
      <c r="AB834" s="133">
        <f t="shared" si="1140"/>
        <v>0</v>
      </c>
      <c r="AC834" s="133">
        <f t="shared" si="1140"/>
        <v>0</v>
      </c>
      <c r="AD834" s="133">
        <f t="shared" si="1140"/>
        <v>6.8554420000000009</v>
      </c>
      <c r="AE834" s="133">
        <f t="shared" si="1140"/>
        <v>0.27736527</v>
      </c>
      <c r="AF834" s="133">
        <f t="shared" si="1140"/>
        <v>0</v>
      </c>
      <c r="AG834" s="133">
        <f t="shared" si="1140"/>
        <v>0</v>
      </c>
      <c r="AH834" s="133">
        <f t="shared" si="1140"/>
        <v>0</v>
      </c>
      <c r="AI834" s="133">
        <f t="shared" si="1140"/>
        <v>0.27736527</v>
      </c>
      <c r="AJ834" s="133">
        <f t="shared" si="1140"/>
        <v>0.12210211</v>
      </c>
      <c r="AK834" s="133">
        <f t="shared" si="1140"/>
        <v>0</v>
      </c>
      <c r="AL834" s="133">
        <f t="shared" si="1140"/>
        <v>0</v>
      </c>
      <c r="AM834" s="133">
        <f t="shared" si="1140"/>
        <v>0</v>
      </c>
      <c r="AN834" s="133">
        <f t="shared" si="1140"/>
        <v>0.12210211000000001</v>
      </c>
      <c r="AO834" s="133">
        <f t="shared" si="1140"/>
        <v>0.15526316000000001</v>
      </c>
      <c r="AP834" s="133">
        <f t="shared" si="1140"/>
        <v>0</v>
      </c>
      <c r="AQ834" s="133">
        <f t="shared" si="1140"/>
        <v>0</v>
      </c>
      <c r="AR834" s="133">
        <f t="shared" si="1140"/>
        <v>0</v>
      </c>
      <c r="AS834" s="133">
        <f t="shared" si="1140"/>
        <v>0.15526315999999998</v>
      </c>
      <c r="AT834" s="133">
        <f t="shared" si="1140"/>
        <v>0</v>
      </c>
      <c r="AU834" s="133">
        <f t="shared" si="1140"/>
        <v>0</v>
      </c>
      <c r="AV834" s="133">
        <f t="shared" si="1140"/>
        <v>0</v>
      </c>
      <c r="AW834" s="133">
        <f t="shared" si="1140"/>
        <v>0</v>
      </c>
      <c r="AX834" s="133">
        <f t="shared" si="1140"/>
        <v>0</v>
      </c>
      <c r="AY834" s="133">
        <f t="shared" si="1140"/>
        <v>0</v>
      </c>
      <c r="AZ834" s="133">
        <f t="shared" si="1140"/>
        <v>0</v>
      </c>
      <c r="BA834" s="133">
        <f t="shared" si="1140"/>
        <v>0</v>
      </c>
      <c r="BB834" s="133">
        <f t="shared" si="1140"/>
        <v>0</v>
      </c>
      <c r="BC834" s="133">
        <f t="shared" si="1140"/>
        <v>0</v>
      </c>
    </row>
    <row r="835" spans="1:55" ht="93.25" x14ac:dyDescent="0.35">
      <c r="A835" s="115" t="s">
        <v>1663</v>
      </c>
      <c r="B835" s="111" t="s">
        <v>1088</v>
      </c>
      <c r="C835" s="108" t="s">
        <v>562</v>
      </c>
      <c r="D835" s="73">
        <v>7.4786639999999993</v>
      </c>
      <c r="E835" s="73">
        <v>0.33283832399999996</v>
      </c>
      <c r="F835" s="73">
        <v>0</v>
      </c>
      <c r="G835" s="73">
        <v>0</v>
      </c>
      <c r="H835" s="73">
        <v>0</v>
      </c>
      <c r="I835" s="73">
        <v>0.33283832399999996</v>
      </c>
      <c r="J835" s="122">
        <f>VLOOKUP(C835,'[1]17'!$C$22:$N$926,8,0)</f>
        <v>0.14652253200000001</v>
      </c>
      <c r="K835" s="122">
        <f>VLOOKUP(C835,'[1]17'!$C$22:$N$926,9,0)</f>
        <v>0</v>
      </c>
      <c r="L835" s="122">
        <f>VLOOKUP(C835,'[1]17'!$C$22:$N$926,10,0)</f>
        <v>0</v>
      </c>
      <c r="M835" s="122">
        <f>VLOOKUP(C835,'[1]17'!$C$22:$N$926,11,0)</f>
        <v>0</v>
      </c>
      <c r="N835" s="122">
        <f>VLOOKUP(C835,'[1]17'!$C$22:$N$926,12,0)</f>
        <v>0.14652253200000001</v>
      </c>
      <c r="O835" s="122">
        <f>E835-J835</f>
        <v>0.18631579199999995</v>
      </c>
      <c r="P835" s="122">
        <f t="shared" ref="P835" si="1141">F835-K835</f>
        <v>0</v>
      </c>
      <c r="Q835" s="122">
        <f t="shared" ref="Q835" si="1142">G835-L835</f>
        <v>0</v>
      </c>
      <c r="R835" s="122">
        <f t="shared" ref="R835" si="1143">H835-M835</f>
        <v>0</v>
      </c>
      <c r="S835" s="122">
        <f t="shared" ref="S835" si="1144">I835-N835</f>
        <v>0.18631579199999995</v>
      </c>
      <c r="T835" s="123"/>
      <c r="U835" s="123"/>
      <c r="V835" s="123"/>
      <c r="W835" s="123"/>
      <c r="X835" s="123"/>
      <c r="Y835" s="123"/>
      <c r="Z835" s="123"/>
      <c r="AA835" s="123"/>
      <c r="AB835" s="123"/>
      <c r="AC835" s="123"/>
      <c r="AD835" s="123">
        <v>6.8554420000000009</v>
      </c>
      <c r="AE835" s="73">
        <f>AF835+AG835+AH835+AI835</f>
        <v>0.27736527</v>
      </c>
      <c r="AF835" s="73"/>
      <c r="AG835" s="73"/>
      <c r="AH835" s="73"/>
      <c r="AI835" s="73">
        <v>0.27736527</v>
      </c>
      <c r="AJ835" s="122">
        <f>VLOOKUP(C835,'[1]17'!$C$22:$AI$926,29,0)</f>
        <v>0.12210211</v>
      </c>
      <c r="AK835" s="122">
        <f>VLOOKUP(C835,'[1]17'!$C$22:$AI$926,30,0)</f>
        <v>0</v>
      </c>
      <c r="AL835" s="122">
        <f>VLOOKUP(C835,'[1]17'!$C$22:$AI$926,31,0)</f>
        <v>0</v>
      </c>
      <c r="AM835" s="122">
        <f>VLOOKUP(C835,'[1]17'!$C$22:$AI$926,32,0)</f>
        <v>0</v>
      </c>
      <c r="AN835" s="122">
        <f>VLOOKUP(C835,'[1]17'!$C$22:$AI$926,33,0)</f>
        <v>0.12210211000000001</v>
      </c>
      <c r="AO835" s="122">
        <f>AE835-AJ835</f>
        <v>0.15526316000000001</v>
      </c>
      <c r="AP835" s="122">
        <f t="shared" ref="AP835" si="1145">AF835-AK835</f>
        <v>0</v>
      </c>
      <c r="AQ835" s="122">
        <f t="shared" ref="AQ835" si="1146">AG835-AL835</f>
        <v>0</v>
      </c>
      <c r="AR835" s="122">
        <f t="shared" ref="AR835" si="1147">AH835-AM835</f>
        <v>0</v>
      </c>
      <c r="AS835" s="122">
        <f t="shared" ref="AS835" si="1148">AI835-AN835</f>
        <v>0.15526315999999998</v>
      </c>
      <c r="AT835" s="123"/>
      <c r="AU835" s="123"/>
      <c r="AV835" s="123"/>
      <c r="AW835" s="123"/>
      <c r="AX835" s="123"/>
      <c r="AY835" s="123"/>
      <c r="AZ835" s="123"/>
      <c r="BA835" s="123"/>
      <c r="BB835" s="123"/>
      <c r="BC835" s="123"/>
    </row>
    <row r="836" spans="1:55" ht="30.05" x14ac:dyDescent="0.35">
      <c r="A836" s="119"/>
      <c r="B836" s="118" t="s">
        <v>124</v>
      </c>
      <c r="C836" s="105"/>
      <c r="D836" s="133">
        <f t="shared" ref="D836" si="1149">SUM(D837)</f>
        <v>1.2E-2</v>
      </c>
      <c r="E836" s="133">
        <f t="shared" ref="E836" si="1150">SUM(E837)</f>
        <v>0</v>
      </c>
      <c r="F836" s="133">
        <f t="shared" ref="F836" si="1151">SUM(F837)</f>
        <v>0</v>
      </c>
      <c r="G836" s="133">
        <f t="shared" ref="G836" si="1152">SUM(G837)</f>
        <v>0</v>
      </c>
      <c r="H836" s="133">
        <f t="shared" ref="H836" si="1153">SUM(H837)</f>
        <v>0</v>
      </c>
      <c r="I836" s="133">
        <f t="shared" ref="I836" si="1154">SUM(I837)</f>
        <v>0</v>
      </c>
      <c r="J836" s="133">
        <f t="shared" ref="J836" si="1155">SUM(J837)</f>
        <v>0</v>
      </c>
      <c r="K836" s="133">
        <f t="shared" ref="K836" si="1156">SUM(K837)</f>
        <v>0</v>
      </c>
      <c r="L836" s="133">
        <f t="shared" ref="L836" si="1157">SUM(L837)</f>
        <v>0</v>
      </c>
      <c r="M836" s="133">
        <f t="shared" ref="M836" si="1158">SUM(M837)</f>
        <v>0</v>
      </c>
      <c r="N836" s="133">
        <f t="shared" ref="N836" si="1159">SUM(N837)</f>
        <v>0</v>
      </c>
      <c r="O836" s="133">
        <f t="shared" ref="O836" si="1160">SUM(O837)</f>
        <v>0</v>
      </c>
      <c r="P836" s="133">
        <f t="shared" ref="P836" si="1161">SUM(P837)</f>
        <v>0</v>
      </c>
      <c r="Q836" s="133">
        <f t="shared" ref="Q836" si="1162">SUM(Q837)</f>
        <v>0</v>
      </c>
      <c r="R836" s="133">
        <f t="shared" ref="R836" si="1163">SUM(R837)</f>
        <v>0</v>
      </c>
      <c r="S836" s="133">
        <f t="shared" ref="S836" si="1164">SUM(S837)</f>
        <v>0</v>
      </c>
      <c r="T836" s="133">
        <f t="shared" ref="T836" si="1165">SUM(T837)</f>
        <v>0</v>
      </c>
      <c r="U836" s="133">
        <f t="shared" ref="U836" si="1166">SUM(U837)</f>
        <v>0</v>
      </c>
      <c r="V836" s="133">
        <f t="shared" ref="V836" si="1167">SUM(V837)</f>
        <v>0</v>
      </c>
      <c r="W836" s="133">
        <f t="shared" ref="W836" si="1168">SUM(W837)</f>
        <v>0</v>
      </c>
      <c r="X836" s="133">
        <f t="shared" ref="X836" si="1169">SUM(X837)</f>
        <v>0</v>
      </c>
      <c r="Y836" s="133">
        <f t="shared" ref="Y836" si="1170">SUM(Y837)</f>
        <v>0</v>
      </c>
      <c r="Z836" s="133">
        <f t="shared" ref="Z836" si="1171">SUM(Z837)</f>
        <v>0</v>
      </c>
      <c r="AA836" s="133">
        <f t="shared" ref="AA836" si="1172">SUM(AA837)</f>
        <v>0</v>
      </c>
      <c r="AB836" s="133">
        <f t="shared" ref="AB836" si="1173">SUM(AB837)</f>
        <v>0</v>
      </c>
      <c r="AC836" s="133">
        <f t="shared" ref="AC836" si="1174">SUM(AC837)</f>
        <v>0</v>
      </c>
      <c r="AD836" s="133">
        <f t="shared" ref="AD836" si="1175">SUM(AD837)</f>
        <v>1.0999999999999999E-2</v>
      </c>
      <c r="AE836" s="133">
        <f t="shared" ref="AE836" si="1176">SUM(AE837)</f>
        <v>0</v>
      </c>
      <c r="AF836" s="133">
        <f t="shared" ref="AF836" si="1177">SUM(AF837)</f>
        <v>0</v>
      </c>
      <c r="AG836" s="133">
        <f t="shared" ref="AG836" si="1178">SUM(AG837)</f>
        <v>0</v>
      </c>
      <c r="AH836" s="133">
        <f t="shared" ref="AH836" si="1179">SUM(AH837)</f>
        <v>0</v>
      </c>
      <c r="AI836" s="133">
        <f t="shared" ref="AI836" si="1180">SUM(AI837)</f>
        <v>0</v>
      </c>
      <c r="AJ836" s="133">
        <f t="shared" ref="AJ836" si="1181">SUM(AJ837)</f>
        <v>0</v>
      </c>
      <c r="AK836" s="133">
        <f t="shared" ref="AK836" si="1182">SUM(AK837)</f>
        <v>0</v>
      </c>
      <c r="AL836" s="133">
        <f t="shared" ref="AL836" si="1183">SUM(AL837)</f>
        <v>0</v>
      </c>
      <c r="AM836" s="133">
        <f t="shared" ref="AM836" si="1184">SUM(AM837)</f>
        <v>0</v>
      </c>
      <c r="AN836" s="133">
        <f t="shared" ref="AN836" si="1185">SUM(AN837)</f>
        <v>0</v>
      </c>
      <c r="AO836" s="133">
        <f t="shared" ref="AO836" si="1186">SUM(AO837)</f>
        <v>0</v>
      </c>
      <c r="AP836" s="133">
        <f t="shared" ref="AP836" si="1187">SUM(AP837)</f>
        <v>0</v>
      </c>
      <c r="AQ836" s="133">
        <f t="shared" ref="AQ836" si="1188">SUM(AQ837)</f>
        <v>0</v>
      </c>
      <c r="AR836" s="133">
        <f t="shared" ref="AR836" si="1189">SUM(AR837)</f>
        <v>0</v>
      </c>
      <c r="AS836" s="133">
        <f t="shared" ref="AS836" si="1190">SUM(AS837)</f>
        <v>0</v>
      </c>
      <c r="AT836" s="133">
        <f t="shared" ref="AT836" si="1191">SUM(AT837)</f>
        <v>0</v>
      </c>
      <c r="AU836" s="133">
        <f t="shared" ref="AU836" si="1192">SUM(AU837)</f>
        <v>0</v>
      </c>
      <c r="AV836" s="133">
        <f t="shared" ref="AV836" si="1193">SUM(AV837)</f>
        <v>0</v>
      </c>
      <c r="AW836" s="133">
        <f t="shared" ref="AW836" si="1194">SUM(AW837)</f>
        <v>0</v>
      </c>
      <c r="AX836" s="133">
        <f t="shared" ref="AX836" si="1195">SUM(AX837)</f>
        <v>0</v>
      </c>
      <c r="AY836" s="133">
        <f t="shared" ref="AY836" si="1196">SUM(AY837)</f>
        <v>0</v>
      </c>
      <c r="AZ836" s="133">
        <f t="shared" ref="AZ836" si="1197">SUM(AZ837)</f>
        <v>0</v>
      </c>
      <c r="BA836" s="133">
        <f t="shared" ref="BA836" si="1198">SUM(BA837)</f>
        <v>0</v>
      </c>
      <c r="BB836" s="133">
        <f t="shared" ref="BB836" si="1199">SUM(BB837)</f>
        <v>0</v>
      </c>
      <c r="BC836" s="133">
        <f t="shared" ref="BC836" si="1200">SUM(BC837)</f>
        <v>0</v>
      </c>
    </row>
    <row r="837" spans="1:55" ht="108.8" x14ac:dyDescent="0.35">
      <c r="A837" s="115" t="s">
        <v>1663</v>
      </c>
      <c r="B837" s="111" t="s">
        <v>178</v>
      </c>
      <c r="C837" s="108" t="s">
        <v>563</v>
      </c>
      <c r="D837" s="73">
        <v>1.2E-2</v>
      </c>
      <c r="E837" s="73">
        <v>0</v>
      </c>
      <c r="F837" s="73">
        <v>0</v>
      </c>
      <c r="G837" s="73">
        <v>0</v>
      </c>
      <c r="H837" s="73">
        <v>0</v>
      </c>
      <c r="I837" s="73">
        <v>0</v>
      </c>
      <c r="J837" s="122">
        <f>VLOOKUP(C837,'[1]17'!$C$22:$N$926,8,0)</f>
        <v>0</v>
      </c>
      <c r="K837" s="122">
        <f>VLOOKUP(C837,'[1]17'!$C$22:$N$926,9,0)</f>
        <v>0</v>
      </c>
      <c r="L837" s="122">
        <f>VLOOKUP(C837,'[1]17'!$C$22:$N$926,10,0)</f>
        <v>0</v>
      </c>
      <c r="M837" s="122">
        <f>VLOOKUP(C837,'[1]17'!$C$22:$N$926,11,0)</f>
        <v>0</v>
      </c>
      <c r="N837" s="122">
        <f>VLOOKUP(C837,'[1]17'!$C$22:$N$926,12,0)</f>
        <v>0</v>
      </c>
      <c r="O837" s="122">
        <f>E837-J837</f>
        <v>0</v>
      </c>
      <c r="P837" s="122">
        <f t="shared" ref="P837" si="1201">F837-K837</f>
        <v>0</v>
      </c>
      <c r="Q837" s="122">
        <f t="shared" ref="Q837" si="1202">G837-L837</f>
        <v>0</v>
      </c>
      <c r="R837" s="122">
        <f t="shared" ref="R837" si="1203">H837-M837</f>
        <v>0</v>
      </c>
      <c r="S837" s="122">
        <f t="shared" ref="S837" si="1204">I837-N837</f>
        <v>0</v>
      </c>
      <c r="T837" s="123"/>
      <c r="U837" s="123"/>
      <c r="V837" s="123"/>
      <c r="W837" s="123"/>
      <c r="X837" s="123"/>
      <c r="Y837" s="123"/>
      <c r="Z837" s="123"/>
      <c r="AA837" s="123"/>
      <c r="AB837" s="123"/>
      <c r="AC837" s="123"/>
      <c r="AD837" s="123">
        <v>1.0999999999999999E-2</v>
      </c>
      <c r="AE837" s="73">
        <f>AF837+AG837+AH837+AI837</f>
        <v>0</v>
      </c>
      <c r="AF837" s="73"/>
      <c r="AG837" s="73"/>
      <c r="AH837" s="73"/>
      <c r="AI837" s="73">
        <v>0</v>
      </c>
      <c r="AJ837" s="122">
        <f>VLOOKUP(C837,'[1]17'!$C$22:$AI$926,29,0)</f>
        <v>0</v>
      </c>
      <c r="AK837" s="122">
        <f>VLOOKUP(C837,'[1]17'!$C$22:$AI$926,30,0)</f>
        <v>0</v>
      </c>
      <c r="AL837" s="122">
        <f>VLOOKUP(C837,'[1]17'!$C$22:$AI$926,31,0)</f>
        <v>0</v>
      </c>
      <c r="AM837" s="122">
        <f>VLOOKUP(C837,'[1]17'!$C$22:$AI$926,32,0)</f>
        <v>0</v>
      </c>
      <c r="AN837" s="122">
        <f>VLOOKUP(C837,'[1]17'!$C$22:$AI$926,33,0)</f>
        <v>0</v>
      </c>
      <c r="AO837" s="122">
        <f>AE837-AJ837</f>
        <v>0</v>
      </c>
      <c r="AP837" s="122">
        <f t="shared" ref="AP837" si="1205">AF837-AK837</f>
        <v>0</v>
      </c>
      <c r="AQ837" s="122">
        <f t="shared" ref="AQ837" si="1206">AG837-AL837</f>
        <v>0</v>
      </c>
      <c r="AR837" s="122">
        <f t="shared" ref="AR837" si="1207">AH837-AM837</f>
        <v>0</v>
      </c>
      <c r="AS837" s="122">
        <f t="shared" ref="AS837" si="1208">AI837-AN837</f>
        <v>0</v>
      </c>
      <c r="AT837" s="123"/>
      <c r="AU837" s="123"/>
      <c r="AV837" s="123"/>
      <c r="AW837" s="123"/>
      <c r="AX837" s="123"/>
      <c r="AY837" s="123"/>
      <c r="AZ837" s="123"/>
      <c r="BA837" s="123"/>
      <c r="BB837" s="123"/>
      <c r="BC837" s="123"/>
    </row>
    <row r="838" spans="1:55" ht="30.05" x14ac:dyDescent="0.35">
      <c r="A838" s="119"/>
      <c r="B838" s="118" t="s">
        <v>1089</v>
      </c>
      <c r="C838" s="105"/>
      <c r="D838" s="133">
        <f t="shared" ref="D838" si="1209">SUM(D839)</f>
        <v>0</v>
      </c>
      <c r="E838" s="133">
        <f t="shared" ref="E838" si="1210">SUM(E839)</f>
        <v>0</v>
      </c>
      <c r="F838" s="133">
        <f t="shared" ref="F838" si="1211">SUM(F839)</f>
        <v>0</v>
      </c>
      <c r="G838" s="133">
        <f t="shared" ref="G838" si="1212">SUM(G839)</f>
        <v>0</v>
      </c>
      <c r="H838" s="133">
        <f t="shared" ref="H838" si="1213">SUM(H839)</f>
        <v>0</v>
      </c>
      <c r="I838" s="133">
        <f t="shared" ref="I838" si="1214">SUM(I839)</f>
        <v>0</v>
      </c>
      <c r="J838" s="133">
        <f t="shared" ref="J838" si="1215">SUM(J839)</f>
        <v>0</v>
      </c>
      <c r="K838" s="133">
        <f t="shared" ref="K838" si="1216">SUM(K839)</f>
        <v>0</v>
      </c>
      <c r="L838" s="133">
        <f t="shared" ref="L838" si="1217">SUM(L839)</f>
        <v>0</v>
      </c>
      <c r="M838" s="133">
        <f t="shared" ref="M838" si="1218">SUM(M839)</f>
        <v>0</v>
      </c>
      <c r="N838" s="133">
        <f t="shared" ref="N838" si="1219">SUM(N839)</f>
        <v>0</v>
      </c>
      <c r="O838" s="133">
        <f t="shared" ref="O838" si="1220">SUM(O839)</f>
        <v>0</v>
      </c>
      <c r="P838" s="133">
        <f t="shared" ref="P838" si="1221">SUM(P839)</f>
        <v>0</v>
      </c>
      <c r="Q838" s="133">
        <f t="shared" ref="Q838" si="1222">SUM(Q839)</f>
        <v>0</v>
      </c>
      <c r="R838" s="133">
        <f t="shared" ref="R838" si="1223">SUM(R839)</f>
        <v>0</v>
      </c>
      <c r="S838" s="133">
        <f t="shared" ref="S838" si="1224">SUM(S839)</f>
        <v>0</v>
      </c>
      <c r="T838" s="133">
        <f t="shared" ref="T838" si="1225">SUM(T839)</f>
        <v>0</v>
      </c>
      <c r="U838" s="133">
        <f t="shared" ref="U838" si="1226">SUM(U839)</f>
        <v>0</v>
      </c>
      <c r="V838" s="133">
        <f t="shared" ref="V838" si="1227">SUM(V839)</f>
        <v>0</v>
      </c>
      <c r="W838" s="133">
        <f t="shared" ref="W838" si="1228">SUM(W839)</f>
        <v>0</v>
      </c>
      <c r="X838" s="133">
        <f t="shared" ref="X838" si="1229">SUM(X839)</f>
        <v>0</v>
      </c>
      <c r="Y838" s="133">
        <f t="shared" ref="Y838" si="1230">SUM(Y839)</f>
        <v>0</v>
      </c>
      <c r="Z838" s="133">
        <f t="shared" ref="Z838" si="1231">SUM(Z839)</f>
        <v>0</v>
      </c>
      <c r="AA838" s="133">
        <f t="shared" ref="AA838" si="1232">SUM(AA839)</f>
        <v>0</v>
      </c>
      <c r="AB838" s="133">
        <f t="shared" ref="AB838" si="1233">SUM(AB839)</f>
        <v>0</v>
      </c>
      <c r="AC838" s="133">
        <f t="shared" ref="AC838" si="1234">SUM(AC839)</f>
        <v>0</v>
      </c>
      <c r="AD838" s="133">
        <f t="shared" ref="AD838" si="1235">SUM(AD839)</f>
        <v>0</v>
      </c>
      <c r="AE838" s="133">
        <f t="shared" ref="AE838" si="1236">SUM(AE839)</f>
        <v>0.39322140999999999</v>
      </c>
      <c r="AF838" s="133">
        <f t="shared" ref="AF838" si="1237">SUM(AF839)</f>
        <v>0.12354240999999999</v>
      </c>
      <c r="AG838" s="133">
        <f t="shared" ref="AG838" si="1238">SUM(AG839)</f>
        <v>0.269679</v>
      </c>
      <c r="AH838" s="133">
        <f t="shared" ref="AH838" si="1239">SUM(AH839)</f>
        <v>0</v>
      </c>
      <c r="AI838" s="133">
        <f t="shared" ref="AI838" si="1240">SUM(AI839)</f>
        <v>0</v>
      </c>
      <c r="AJ838" s="133">
        <f t="shared" ref="AJ838" si="1241">SUM(AJ839)</f>
        <v>0.39322140999999999</v>
      </c>
      <c r="AK838" s="133">
        <f t="shared" ref="AK838" si="1242">SUM(AK839)</f>
        <v>0.12354240999999999</v>
      </c>
      <c r="AL838" s="133">
        <f t="shared" ref="AL838" si="1243">SUM(AL839)</f>
        <v>0.269679</v>
      </c>
      <c r="AM838" s="133">
        <f t="shared" ref="AM838" si="1244">SUM(AM839)</f>
        <v>0</v>
      </c>
      <c r="AN838" s="133">
        <f t="shared" ref="AN838" si="1245">SUM(AN839)</f>
        <v>0</v>
      </c>
      <c r="AO838" s="133">
        <f t="shared" ref="AO838" si="1246">SUM(AO839)</f>
        <v>0</v>
      </c>
      <c r="AP838" s="133">
        <f t="shared" ref="AP838" si="1247">SUM(AP839)</f>
        <v>0</v>
      </c>
      <c r="AQ838" s="133">
        <f t="shared" ref="AQ838" si="1248">SUM(AQ839)</f>
        <v>0</v>
      </c>
      <c r="AR838" s="133">
        <f t="shared" ref="AR838" si="1249">SUM(AR839)</f>
        <v>0</v>
      </c>
      <c r="AS838" s="133">
        <f t="shared" ref="AS838" si="1250">SUM(AS839)</f>
        <v>0</v>
      </c>
      <c r="AT838" s="133">
        <f t="shared" ref="AT838" si="1251">SUM(AT839)</f>
        <v>0</v>
      </c>
      <c r="AU838" s="133">
        <f t="shared" ref="AU838" si="1252">SUM(AU839)</f>
        <v>0</v>
      </c>
      <c r="AV838" s="133">
        <f t="shared" ref="AV838" si="1253">SUM(AV839)</f>
        <v>0</v>
      </c>
      <c r="AW838" s="133">
        <f t="shared" ref="AW838" si="1254">SUM(AW839)</f>
        <v>0</v>
      </c>
      <c r="AX838" s="133">
        <f t="shared" ref="AX838" si="1255">SUM(AX839)</f>
        <v>0</v>
      </c>
      <c r="AY838" s="133">
        <f t="shared" ref="AY838" si="1256">SUM(AY839)</f>
        <v>0</v>
      </c>
      <c r="AZ838" s="133">
        <f t="shared" ref="AZ838" si="1257">SUM(AZ839)</f>
        <v>0</v>
      </c>
      <c r="BA838" s="133">
        <f t="shared" ref="BA838" si="1258">SUM(BA839)</f>
        <v>0</v>
      </c>
      <c r="BB838" s="133">
        <f t="shared" ref="BB838" si="1259">SUM(BB839)</f>
        <v>0</v>
      </c>
      <c r="BC838" s="133">
        <f t="shared" ref="BC838" si="1260">SUM(BC839)</f>
        <v>0</v>
      </c>
    </row>
    <row r="839" spans="1:55" ht="46.65" x14ac:dyDescent="0.35">
      <c r="A839" s="115" t="s">
        <v>1663</v>
      </c>
      <c r="B839" s="111" t="s">
        <v>1090</v>
      </c>
      <c r="C839" s="108" t="s">
        <v>1605</v>
      </c>
      <c r="D839" s="73">
        <v>0</v>
      </c>
      <c r="E839" s="73">
        <v>0</v>
      </c>
      <c r="F839" s="73">
        <v>0</v>
      </c>
      <c r="G839" s="73">
        <v>0</v>
      </c>
      <c r="H839" s="73">
        <v>0</v>
      </c>
      <c r="I839" s="73">
        <v>0</v>
      </c>
      <c r="J839" s="122">
        <f>VLOOKUP(C839,'[1]17'!$C$22:$N$926,8,0)</f>
        <v>0</v>
      </c>
      <c r="K839" s="122">
        <f>VLOOKUP(C839,'[1]17'!$C$22:$N$926,9,0)</f>
        <v>0</v>
      </c>
      <c r="L839" s="122">
        <f>VLOOKUP(C839,'[1]17'!$C$22:$N$926,10,0)</f>
        <v>0</v>
      </c>
      <c r="M839" s="122">
        <f>VLOOKUP(C839,'[1]17'!$C$22:$N$926,11,0)</f>
        <v>0</v>
      </c>
      <c r="N839" s="122">
        <f>VLOOKUP(C839,'[1]17'!$C$22:$N$926,12,0)</f>
        <v>0</v>
      </c>
      <c r="O839" s="122">
        <f>E839-J839</f>
        <v>0</v>
      </c>
      <c r="P839" s="122">
        <f t="shared" ref="P839" si="1261">F839-K839</f>
        <v>0</v>
      </c>
      <c r="Q839" s="122">
        <f t="shared" ref="Q839" si="1262">G839-L839</f>
        <v>0</v>
      </c>
      <c r="R839" s="122">
        <f t="shared" ref="R839" si="1263">H839-M839</f>
        <v>0</v>
      </c>
      <c r="S839" s="122">
        <f t="shared" ref="S839" si="1264">I839-N839</f>
        <v>0</v>
      </c>
      <c r="T839" s="123"/>
      <c r="U839" s="123"/>
      <c r="V839" s="123"/>
      <c r="W839" s="123"/>
      <c r="X839" s="123"/>
      <c r="Y839" s="123"/>
      <c r="Z839" s="123"/>
      <c r="AA839" s="123"/>
      <c r="AB839" s="123"/>
      <c r="AC839" s="123"/>
      <c r="AD839" s="123">
        <v>0</v>
      </c>
      <c r="AE839" s="73">
        <f>AF839+AG839+AH839+AI839</f>
        <v>0.39322140999999999</v>
      </c>
      <c r="AF839" s="73">
        <v>0.12354240999999999</v>
      </c>
      <c r="AG839" s="73">
        <v>0.269679</v>
      </c>
      <c r="AH839" s="73"/>
      <c r="AI839" s="73">
        <v>0</v>
      </c>
      <c r="AJ839" s="122">
        <f>VLOOKUP(C839,'[1]17'!$C$22:$AI$926,29,0)</f>
        <v>0.39322140999999999</v>
      </c>
      <c r="AK839" s="122">
        <f>VLOOKUP(C839,'[1]17'!$C$22:$AI$926,30,0)</f>
        <v>0.12354240999999999</v>
      </c>
      <c r="AL839" s="122">
        <f>VLOOKUP(C839,'[1]17'!$C$22:$AI$926,31,0)</f>
        <v>0.269679</v>
      </c>
      <c r="AM839" s="122">
        <f>VLOOKUP(C839,'[1]17'!$C$22:$AI$926,32,0)</f>
        <v>0</v>
      </c>
      <c r="AN839" s="122">
        <f>VLOOKUP(C839,'[1]17'!$C$22:$AI$926,33,0)</f>
        <v>0</v>
      </c>
      <c r="AO839" s="122">
        <f>AE839-AJ839</f>
        <v>0</v>
      </c>
      <c r="AP839" s="122">
        <f t="shared" ref="AP839" si="1265">AF839-AK839</f>
        <v>0</v>
      </c>
      <c r="AQ839" s="122">
        <f t="shared" ref="AQ839" si="1266">AG839-AL839</f>
        <v>0</v>
      </c>
      <c r="AR839" s="122">
        <f t="shared" ref="AR839" si="1267">AH839-AM839</f>
        <v>0</v>
      </c>
      <c r="AS839" s="122">
        <f t="shared" ref="AS839" si="1268">AI839-AN839</f>
        <v>0</v>
      </c>
      <c r="AT839" s="123"/>
      <c r="AU839" s="123"/>
      <c r="AV839" s="123"/>
      <c r="AW839" s="123"/>
      <c r="AX839" s="123"/>
      <c r="AY839" s="123"/>
      <c r="AZ839" s="123"/>
      <c r="BA839" s="123"/>
      <c r="BB839" s="123"/>
      <c r="BC839" s="123"/>
    </row>
    <row r="840" spans="1:55" x14ac:dyDescent="0.35">
      <c r="A840" s="119"/>
      <c r="B840" s="118" t="s">
        <v>90</v>
      </c>
      <c r="C840" s="105"/>
      <c r="D840" s="133">
        <f t="shared" ref="D840" si="1269">SUM(D841)</f>
        <v>0</v>
      </c>
      <c r="E840" s="133">
        <f t="shared" ref="E840" si="1270">SUM(E841)</f>
        <v>0</v>
      </c>
      <c r="F840" s="133">
        <f t="shared" ref="F840" si="1271">SUM(F841)</f>
        <v>0</v>
      </c>
      <c r="G840" s="133">
        <f t="shared" ref="G840" si="1272">SUM(G841)</f>
        <v>0</v>
      </c>
      <c r="H840" s="133">
        <f t="shared" ref="H840" si="1273">SUM(H841)</f>
        <v>0</v>
      </c>
      <c r="I840" s="133">
        <f t="shared" ref="I840" si="1274">SUM(I841)</f>
        <v>0</v>
      </c>
      <c r="J840" s="133">
        <f t="shared" ref="J840" si="1275">SUM(J841)</f>
        <v>0</v>
      </c>
      <c r="K840" s="133">
        <f t="shared" ref="K840" si="1276">SUM(K841)</f>
        <v>0</v>
      </c>
      <c r="L840" s="133">
        <f t="shared" ref="L840" si="1277">SUM(L841)</f>
        <v>0</v>
      </c>
      <c r="M840" s="133">
        <f t="shared" ref="M840" si="1278">SUM(M841)</f>
        <v>0</v>
      </c>
      <c r="N840" s="133">
        <f t="shared" ref="N840" si="1279">SUM(N841)</f>
        <v>0</v>
      </c>
      <c r="O840" s="133">
        <f t="shared" ref="O840" si="1280">SUM(O841)</f>
        <v>0</v>
      </c>
      <c r="P840" s="133">
        <f t="shared" ref="P840" si="1281">SUM(P841)</f>
        <v>0</v>
      </c>
      <c r="Q840" s="133">
        <f t="shared" ref="Q840" si="1282">SUM(Q841)</f>
        <v>0</v>
      </c>
      <c r="R840" s="133">
        <f t="shared" ref="R840" si="1283">SUM(R841)</f>
        <v>0</v>
      </c>
      <c r="S840" s="133">
        <f t="shared" ref="S840" si="1284">SUM(S841)</f>
        <v>0</v>
      </c>
      <c r="T840" s="133">
        <f t="shared" ref="T840" si="1285">SUM(T841)</f>
        <v>0</v>
      </c>
      <c r="U840" s="133">
        <f t="shared" ref="U840" si="1286">SUM(U841)</f>
        <v>0</v>
      </c>
      <c r="V840" s="133">
        <f t="shared" ref="V840" si="1287">SUM(V841)</f>
        <v>0</v>
      </c>
      <c r="W840" s="133">
        <f t="shared" ref="W840" si="1288">SUM(W841)</f>
        <v>0</v>
      </c>
      <c r="X840" s="133">
        <f t="shared" ref="X840" si="1289">SUM(X841)</f>
        <v>0</v>
      </c>
      <c r="Y840" s="133">
        <f t="shared" ref="Y840" si="1290">SUM(Y841)</f>
        <v>0</v>
      </c>
      <c r="Z840" s="133">
        <f t="shared" ref="Z840" si="1291">SUM(Z841)</f>
        <v>0</v>
      </c>
      <c r="AA840" s="133">
        <f t="shared" ref="AA840" si="1292">SUM(AA841)</f>
        <v>0</v>
      </c>
      <c r="AB840" s="133">
        <f t="shared" ref="AB840" si="1293">SUM(AB841)</f>
        <v>0</v>
      </c>
      <c r="AC840" s="133">
        <f t="shared" ref="AC840" si="1294">SUM(AC841)</f>
        <v>0</v>
      </c>
      <c r="AD840" s="133">
        <f t="shared" ref="AD840" si="1295">SUM(AD841)</f>
        <v>0</v>
      </c>
      <c r="AE840" s="133">
        <f t="shared" ref="AE840" si="1296">SUM(AE841)</f>
        <v>7.1193220000000002E-2</v>
      </c>
      <c r="AF840" s="133">
        <f t="shared" ref="AF840" si="1297">SUM(AF841)</f>
        <v>7.1193220000000002E-2</v>
      </c>
      <c r="AG840" s="133">
        <f t="shared" ref="AG840" si="1298">SUM(AG841)</f>
        <v>0</v>
      </c>
      <c r="AH840" s="133">
        <f t="shared" ref="AH840" si="1299">SUM(AH841)</f>
        <v>0</v>
      </c>
      <c r="AI840" s="133">
        <f t="shared" ref="AI840" si="1300">SUM(AI841)</f>
        <v>0</v>
      </c>
      <c r="AJ840" s="133">
        <f t="shared" ref="AJ840" si="1301">SUM(AJ841)</f>
        <v>7.1193220000000002E-2</v>
      </c>
      <c r="AK840" s="133">
        <f t="shared" ref="AK840" si="1302">SUM(AK841)</f>
        <v>7.1193220000000002E-2</v>
      </c>
      <c r="AL840" s="133">
        <f t="shared" ref="AL840" si="1303">SUM(AL841)</f>
        <v>0</v>
      </c>
      <c r="AM840" s="133">
        <f t="shared" ref="AM840" si="1304">SUM(AM841)</f>
        <v>0</v>
      </c>
      <c r="AN840" s="133">
        <f t="shared" ref="AN840" si="1305">SUM(AN841)</f>
        <v>0</v>
      </c>
      <c r="AO840" s="133">
        <f t="shared" ref="AO840" si="1306">SUM(AO841)</f>
        <v>0</v>
      </c>
      <c r="AP840" s="133">
        <f t="shared" ref="AP840" si="1307">SUM(AP841)</f>
        <v>0</v>
      </c>
      <c r="AQ840" s="133">
        <f t="shared" ref="AQ840" si="1308">SUM(AQ841)</f>
        <v>0</v>
      </c>
      <c r="AR840" s="133">
        <f t="shared" ref="AR840" si="1309">SUM(AR841)</f>
        <v>0</v>
      </c>
      <c r="AS840" s="133">
        <f t="shared" ref="AS840" si="1310">SUM(AS841)</f>
        <v>0</v>
      </c>
      <c r="AT840" s="133">
        <f t="shared" ref="AT840" si="1311">SUM(AT841)</f>
        <v>0</v>
      </c>
      <c r="AU840" s="133">
        <f t="shared" ref="AU840" si="1312">SUM(AU841)</f>
        <v>0</v>
      </c>
      <c r="AV840" s="133">
        <f t="shared" ref="AV840" si="1313">SUM(AV841)</f>
        <v>0</v>
      </c>
      <c r="AW840" s="133">
        <f t="shared" ref="AW840" si="1314">SUM(AW841)</f>
        <v>0</v>
      </c>
      <c r="AX840" s="133">
        <f t="shared" ref="AX840" si="1315">SUM(AX841)</f>
        <v>0</v>
      </c>
      <c r="AY840" s="133">
        <f t="shared" ref="AY840" si="1316">SUM(AY841)</f>
        <v>0</v>
      </c>
      <c r="AZ840" s="133">
        <f t="shared" ref="AZ840" si="1317">SUM(AZ841)</f>
        <v>0</v>
      </c>
      <c r="BA840" s="133">
        <f t="shared" ref="BA840" si="1318">SUM(BA841)</f>
        <v>0</v>
      </c>
      <c r="BB840" s="133">
        <f t="shared" ref="BB840" si="1319">SUM(BB841)</f>
        <v>0</v>
      </c>
      <c r="BC840" s="133">
        <f t="shared" ref="BC840" si="1320">SUM(BC841)</f>
        <v>0</v>
      </c>
    </row>
    <row r="841" spans="1:55" ht="46.65" x14ac:dyDescent="0.35">
      <c r="A841" s="115" t="s">
        <v>1663</v>
      </c>
      <c r="B841" s="111" t="s">
        <v>1091</v>
      </c>
      <c r="C841" s="108" t="s">
        <v>1606</v>
      </c>
      <c r="D841" s="73">
        <v>0</v>
      </c>
      <c r="E841" s="73">
        <v>0</v>
      </c>
      <c r="F841" s="73">
        <v>0</v>
      </c>
      <c r="G841" s="73">
        <v>0</v>
      </c>
      <c r="H841" s="73">
        <v>0</v>
      </c>
      <c r="I841" s="73">
        <v>0</v>
      </c>
      <c r="J841" s="122">
        <f>VLOOKUP(C841,'[1]17'!$C$22:$N$926,8,0)</f>
        <v>0</v>
      </c>
      <c r="K841" s="122">
        <f>VLOOKUP(C841,'[1]17'!$C$22:$N$926,9,0)</f>
        <v>0</v>
      </c>
      <c r="L841" s="122">
        <f>VLOOKUP(C841,'[1]17'!$C$22:$N$926,10,0)</f>
        <v>0</v>
      </c>
      <c r="M841" s="122">
        <f>VLOOKUP(C841,'[1]17'!$C$22:$N$926,11,0)</f>
        <v>0</v>
      </c>
      <c r="N841" s="122">
        <f>VLOOKUP(C841,'[1]17'!$C$22:$N$926,12,0)</f>
        <v>0</v>
      </c>
      <c r="O841" s="122">
        <f>E841-J841</f>
        <v>0</v>
      </c>
      <c r="P841" s="122">
        <f t="shared" ref="P841" si="1321">F841-K841</f>
        <v>0</v>
      </c>
      <c r="Q841" s="122">
        <f t="shared" ref="Q841" si="1322">G841-L841</f>
        <v>0</v>
      </c>
      <c r="R841" s="122">
        <f t="shared" ref="R841" si="1323">H841-M841</f>
        <v>0</v>
      </c>
      <c r="S841" s="122">
        <f t="shared" ref="S841" si="1324">I841-N841</f>
        <v>0</v>
      </c>
      <c r="T841" s="123"/>
      <c r="U841" s="123"/>
      <c r="V841" s="123"/>
      <c r="W841" s="123"/>
      <c r="X841" s="123"/>
      <c r="Y841" s="123"/>
      <c r="Z841" s="123"/>
      <c r="AA841" s="123"/>
      <c r="AB841" s="123"/>
      <c r="AC841" s="123"/>
      <c r="AD841" s="123">
        <v>0</v>
      </c>
      <c r="AE841" s="73">
        <f>AF841+AG841+AH841+AI841</f>
        <v>7.1193220000000002E-2</v>
      </c>
      <c r="AF841" s="73">
        <v>7.1193220000000002E-2</v>
      </c>
      <c r="AG841" s="73"/>
      <c r="AH841" s="73"/>
      <c r="AI841" s="73">
        <v>0</v>
      </c>
      <c r="AJ841" s="122">
        <f>VLOOKUP(C841,'[1]17'!$C$22:$AI$926,29,0)</f>
        <v>7.1193220000000002E-2</v>
      </c>
      <c r="AK841" s="122">
        <f>VLOOKUP(C841,'[1]17'!$C$22:$AI$926,30,0)</f>
        <v>7.1193220000000002E-2</v>
      </c>
      <c r="AL841" s="122">
        <f>VLOOKUP(C841,'[1]17'!$C$22:$AI$926,31,0)</f>
        <v>0</v>
      </c>
      <c r="AM841" s="122">
        <f>VLOOKUP(C841,'[1]17'!$C$22:$AI$926,32,0)</f>
        <v>0</v>
      </c>
      <c r="AN841" s="122">
        <f>VLOOKUP(C841,'[1]17'!$C$22:$AI$926,33,0)</f>
        <v>0</v>
      </c>
      <c r="AO841" s="122">
        <f>AE841-AJ841</f>
        <v>0</v>
      </c>
      <c r="AP841" s="122">
        <f t="shared" ref="AP841" si="1325">AF841-AK841</f>
        <v>0</v>
      </c>
      <c r="AQ841" s="122">
        <f t="shared" ref="AQ841" si="1326">AG841-AL841</f>
        <v>0</v>
      </c>
      <c r="AR841" s="122">
        <f t="shared" ref="AR841" si="1327">AH841-AM841</f>
        <v>0</v>
      </c>
      <c r="AS841" s="122">
        <f t="shared" ref="AS841" si="1328">AI841-AN841</f>
        <v>0</v>
      </c>
      <c r="AT841" s="123"/>
      <c r="AU841" s="123"/>
      <c r="AV841" s="123"/>
      <c r="AW841" s="123"/>
      <c r="AX841" s="123"/>
      <c r="AY841" s="123"/>
      <c r="AZ841" s="123"/>
      <c r="BA841" s="123"/>
      <c r="BB841" s="123"/>
      <c r="BC841" s="123"/>
    </row>
    <row r="842" spans="1:55" x14ac:dyDescent="0.35">
      <c r="A842" s="119"/>
      <c r="B842" s="118" t="s">
        <v>49</v>
      </c>
      <c r="C842" s="105"/>
      <c r="D842" s="133">
        <f t="shared" ref="D842:BC842" si="1329">SUM(D843:D846)</f>
        <v>2.9259719999999998</v>
      </c>
      <c r="E842" s="133">
        <f t="shared" si="1329"/>
        <v>2.1150235259999999</v>
      </c>
      <c r="F842" s="133">
        <f t="shared" si="1329"/>
        <v>0.58337974999999997</v>
      </c>
      <c r="G842" s="133">
        <f t="shared" si="1329"/>
        <v>1.5305756799999999</v>
      </c>
      <c r="H842" s="133">
        <f t="shared" si="1329"/>
        <v>0</v>
      </c>
      <c r="I842" s="133">
        <f t="shared" si="1329"/>
        <v>1.0680959999999999E-3</v>
      </c>
      <c r="J842" s="133">
        <f t="shared" si="1329"/>
        <v>2.114425661999999</v>
      </c>
      <c r="K842" s="133">
        <f t="shared" si="1329"/>
        <v>0.58337974999999997</v>
      </c>
      <c r="L842" s="133">
        <f t="shared" si="1329"/>
        <v>1.5305756799999999</v>
      </c>
      <c r="M842" s="133">
        <f t="shared" si="1329"/>
        <v>0</v>
      </c>
      <c r="N842" s="133">
        <f t="shared" si="1329"/>
        <v>4.7023200000000001E-4</v>
      </c>
      <c r="O842" s="133">
        <f t="shared" si="1329"/>
        <v>5.9786399999999993E-4</v>
      </c>
      <c r="P842" s="133">
        <f t="shared" si="1329"/>
        <v>0</v>
      </c>
      <c r="Q842" s="133">
        <f t="shared" si="1329"/>
        <v>0</v>
      </c>
      <c r="R842" s="133">
        <f t="shared" si="1329"/>
        <v>0</v>
      </c>
      <c r="S842" s="133">
        <f t="shared" si="1329"/>
        <v>5.9786399999999993E-4</v>
      </c>
      <c r="T842" s="133">
        <f t="shared" si="1329"/>
        <v>0</v>
      </c>
      <c r="U842" s="133">
        <f t="shared" si="1329"/>
        <v>0</v>
      </c>
      <c r="V842" s="133">
        <f t="shared" si="1329"/>
        <v>0</v>
      </c>
      <c r="W842" s="133">
        <f t="shared" si="1329"/>
        <v>0</v>
      </c>
      <c r="X842" s="133">
        <f t="shared" si="1329"/>
        <v>0</v>
      </c>
      <c r="Y842" s="133">
        <f t="shared" si="1329"/>
        <v>0</v>
      </c>
      <c r="Z842" s="133">
        <f t="shared" si="1329"/>
        <v>0</v>
      </c>
      <c r="AA842" s="133">
        <f t="shared" si="1329"/>
        <v>0</v>
      </c>
      <c r="AB842" s="133">
        <f t="shared" si="1329"/>
        <v>0</v>
      </c>
      <c r="AC842" s="133">
        <f t="shared" si="1329"/>
        <v>0</v>
      </c>
      <c r="AD842" s="133">
        <f t="shared" si="1329"/>
        <v>2.2343900000000003</v>
      </c>
      <c r="AE842" s="133">
        <f t="shared" si="1329"/>
        <v>8.9008000000000002E-4</v>
      </c>
      <c r="AF842" s="133">
        <f t="shared" si="1329"/>
        <v>0</v>
      </c>
      <c r="AG842" s="133">
        <f t="shared" si="1329"/>
        <v>0</v>
      </c>
      <c r="AH842" s="133">
        <f t="shared" si="1329"/>
        <v>0</v>
      </c>
      <c r="AI842" s="133">
        <f t="shared" si="1329"/>
        <v>8.9008000000000002E-4</v>
      </c>
      <c r="AJ842" s="133">
        <f t="shared" si="1329"/>
        <v>3.9186000000000001E-4</v>
      </c>
      <c r="AK842" s="133">
        <f t="shared" si="1329"/>
        <v>0</v>
      </c>
      <c r="AL842" s="133">
        <f t="shared" si="1329"/>
        <v>0</v>
      </c>
      <c r="AM842" s="133">
        <f t="shared" si="1329"/>
        <v>0</v>
      </c>
      <c r="AN842" s="133">
        <f t="shared" si="1329"/>
        <v>3.9186000000000001E-4</v>
      </c>
      <c r="AO842" s="133">
        <f t="shared" si="1329"/>
        <v>4.9821999999999996E-4</v>
      </c>
      <c r="AP842" s="133">
        <f t="shared" si="1329"/>
        <v>0</v>
      </c>
      <c r="AQ842" s="133">
        <f t="shared" si="1329"/>
        <v>0</v>
      </c>
      <c r="AR842" s="133">
        <f t="shared" si="1329"/>
        <v>0</v>
      </c>
      <c r="AS842" s="133">
        <f t="shared" si="1329"/>
        <v>4.9821999999999996E-4</v>
      </c>
      <c r="AT842" s="133">
        <f t="shared" si="1329"/>
        <v>0</v>
      </c>
      <c r="AU842" s="133">
        <f t="shared" si="1329"/>
        <v>0</v>
      </c>
      <c r="AV842" s="133">
        <f t="shared" si="1329"/>
        <v>0</v>
      </c>
      <c r="AW842" s="133">
        <f t="shared" si="1329"/>
        <v>0</v>
      </c>
      <c r="AX842" s="133">
        <f t="shared" si="1329"/>
        <v>0</v>
      </c>
      <c r="AY842" s="133">
        <f t="shared" si="1329"/>
        <v>0</v>
      </c>
      <c r="AZ842" s="133">
        <f t="shared" si="1329"/>
        <v>0</v>
      </c>
      <c r="BA842" s="133">
        <f t="shared" si="1329"/>
        <v>0</v>
      </c>
      <c r="BB842" s="133">
        <f t="shared" si="1329"/>
        <v>0</v>
      </c>
      <c r="BC842" s="133">
        <f t="shared" si="1329"/>
        <v>0</v>
      </c>
    </row>
    <row r="843" spans="1:55" ht="62.2" x14ac:dyDescent="0.35">
      <c r="A843" s="115" t="s">
        <v>1663</v>
      </c>
      <c r="B843" s="111" t="s">
        <v>179</v>
      </c>
      <c r="C843" s="108" t="s">
        <v>180</v>
      </c>
      <c r="D843" s="73">
        <v>1.2E-2</v>
      </c>
      <c r="E843" s="73">
        <v>0</v>
      </c>
      <c r="F843" s="73">
        <v>0</v>
      </c>
      <c r="G843" s="73">
        <v>0</v>
      </c>
      <c r="H843" s="73">
        <v>0</v>
      </c>
      <c r="I843" s="73">
        <v>0</v>
      </c>
      <c r="J843" s="122">
        <f>VLOOKUP(C843,'[1]17'!$C$22:$N$926,8,0)</f>
        <v>0</v>
      </c>
      <c r="K843" s="122">
        <f>VLOOKUP(C843,'[1]17'!$C$22:$N$926,9,0)</f>
        <v>0</v>
      </c>
      <c r="L843" s="122">
        <f>VLOOKUP(C843,'[1]17'!$C$22:$N$926,10,0)</f>
        <v>0</v>
      </c>
      <c r="M843" s="122">
        <f>VLOOKUP(C843,'[1]17'!$C$22:$N$926,11,0)</f>
        <v>0</v>
      </c>
      <c r="N843" s="122">
        <f>VLOOKUP(C843,'[1]17'!$C$22:$N$926,12,0)</f>
        <v>0</v>
      </c>
      <c r="O843" s="122">
        <f t="shared" ref="O843:O846" si="1330">E843-J843</f>
        <v>0</v>
      </c>
      <c r="P843" s="122">
        <f t="shared" ref="P843:P846" si="1331">F843-K843</f>
        <v>0</v>
      </c>
      <c r="Q843" s="122">
        <f t="shared" ref="Q843:Q846" si="1332">G843-L843</f>
        <v>0</v>
      </c>
      <c r="R843" s="122">
        <f t="shared" ref="R843:R846" si="1333">H843-M843</f>
        <v>0</v>
      </c>
      <c r="S843" s="122">
        <f t="shared" ref="S843:S846" si="1334">I843-N843</f>
        <v>0</v>
      </c>
      <c r="T843" s="123"/>
      <c r="U843" s="123"/>
      <c r="V843" s="123"/>
      <c r="W843" s="123"/>
      <c r="X843" s="123"/>
      <c r="Y843" s="123"/>
      <c r="Z843" s="123"/>
      <c r="AA843" s="123"/>
      <c r="AB843" s="123"/>
      <c r="AC843" s="123"/>
      <c r="AD843" s="123">
        <v>1.0999999999999999E-2</v>
      </c>
      <c r="AE843" s="73">
        <f t="shared" ref="AE843:AE846" si="1335">AF843+AG843+AH843+AI843</f>
        <v>0</v>
      </c>
      <c r="AF843" s="73"/>
      <c r="AG843" s="73"/>
      <c r="AH843" s="73"/>
      <c r="AI843" s="73">
        <v>0</v>
      </c>
      <c r="AJ843" s="122">
        <f>VLOOKUP(C843,'[1]17'!$C$22:$AI$926,29,0)</f>
        <v>0</v>
      </c>
      <c r="AK843" s="122">
        <f>VLOOKUP(C843,'[1]17'!$C$22:$AI$926,30,0)</f>
        <v>0</v>
      </c>
      <c r="AL843" s="122">
        <f>VLOOKUP(C843,'[1]17'!$C$22:$AI$926,31,0)</f>
        <v>0</v>
      </c>
      <c r="AM843" s="122">
        <f>VLOOKUP(C843,'[1]17'!$C$22:$AI$926,32,0)</f>
        <v>0</v>
      </c>
      <c r="AN843" s="122">
        <f>VLOOKUP(C843,'[1]17'!$C$22:$AI$926,33,0)</f>
        <v>0</v>
      </c>
      <c r="AO843" s="122">
        <f t="shared" ref="AO843:AO846" si="1336">AE843-AJ843</f>
        <v>0</v>
      </c>
      <c r="AP843" s="122">
        <f t="shared" ref="AP843:AP846" si="1337">AF843-AK843</f>
        <v>0</v>
      </c>
      <c r="AQ843" s="122">
        <f t="shared" ref="AQ843:AQ846" si="1338">AG843-AL843</f>
        <v>0</v>
      </c>
      <c r="AR843" s="122">
        <f t="shared" ref="AR843:AR846" si="1339">AH843-AM843</f>
        <v>0</v>
      </c>
      <c r="AS843" s="122">
        <f t="shared" ref="AS843:AS846" si="1340">AI843-AN843</f>
        <v>0</v>
      </c>
      <c r="AT843" s="123"/>
      <c r="AU843" s="123"/>
      <c r="AV843" s="123"/>
      <c r="AW843" s="123"/>
      <c r="AX843" s="123"/>
      <c r="AY843" s="123"/>
      <c r="AZ843" s="123"/>
      <c r="BA843" s="123"/>
      <c r="BB843" s="123"/>
      <c r="BC843" s="123"/>
    </row>
    <row r="844" spans="1:55" ht="62.2" x14ac:dyDescent="0.35">
      <c r="A844" s="115" t="s">
        <v>1663</v>
      </c>
      <c r="B844" s="111" t="s">
        <v>181</v>
      </c>
      <c r="C844" s="108" t="s">
        <v>182</v>
      </c>
      <c r="D844" s="73">
        <v>1.2E-2</v>
      </c>
      <c r="E844" s="73">
        <v>5.3404799999999997E-4</v>
      </c>
      <c r="F844" s="73">
        <v>0</v>
      </c>
      <c r="G844" s="73">
        <v>0</v>
      </c>
      <c r="H844" s="73">
        <v>0</v>
      </c>
      <c r="I844" s="73">
        <v>5.3404799999999997E-4</v>
      </c>
      <c r="J844" s="122">
        <f>VLOOKUP(C844,'[1]17'!$C$22:$N$926,8,0)</f>
        <v>2.35116E-4</v>
      </c>
      <c r="K844" s="122">
        <f>VLOOKUP(C844,'[1]17'!$C$22:$N$926,9,0)</f>
        <v>0</v>
      </c>
      <c r="L844" s="122">
        <f>VLOOKUP(C844,'[1]17'!$C$22:$N$926,10,0)</f>
        <v>0</v>
      </c>
      <c r="M844" s="122">
        <f>VLOOKUP(C844,'[1]17'!$C$22:$N$926,11,0)</f>
        <v>0</v>
      </c>
      <c r="N844" s="122">
        <f>VLOOKUP(C844,'[1]17'!$C$22:$N$926,12,0)</f>
        <v>2.35116E-4</v>
      </c>
      <c r="O844" s="122">
        <f t="shared" si="1330"/>
        <v>2.9893199999999996E-4</v>
      </c>
      <c r="P844" s="122">
        <f t="shared" si="1331"/>
        <v>0</v>
      </c>
      <c r="Q844" s="122">
        <f t="shared" si="1332"/>
        <v>0</v>
      </c>
      <c r="R844" s="122">
        <f t="shared" si="1333"/>
        <v>0</v>
      </c>
      <c r="S844" s="122">
        <f t="shared" si="1334"/>
        <v>2.9893199999999996E-4</v>
      </c>
      <c r="T844" s="123"/>
      <c r="U844" s="123"/>
      <c r="V844" s="123"/>
      <c r="W844" s="123"/>
      <c r="X844" s="123"/>
      <c r="Y844" s="123"/>
      <c r="Z844" s="123"/>
      <c r="AA844" s="123"/>
      <c r="AB844" s="123"/>
      <c r="AC844" s="123"/>
      <c r="AD844" s="123">
        <v>1.0999999999999999E-2</v>
      </c>
      <c r="AE844" s="73">
        <f t="shared" si="1335"/>
        <v>4.4504000000000001E-4</v>
      </c>
      <c r="AF844" s="73"/>
      <c r="AG844" s="73"/>
      <c r="AH844" s="73"/>
      <c r="AI844" s="73">
        <v>4.4504000000000001E-4</v>
      </c>
      <c r="AJ844" s="122">
        <f>VLOOKUP(C844,'[1]17'!$C$22:$AI$926,29,0)</f>
        <v>1.9593E-4</v>
      </c>
      <c r="AK844" s="122">
        <f>VLOOKUP(C844,'[1]17'!$C$22:$AI$926,30,0)</f>
        <v>0</v>
      </c>
      <c r="AL844" s="122">
        <f>VLOOKUP(C844,'[1]17'!$C$22:$AI$926,31,0)</f>
        <v>0</v>
      </c>
      <c r="AM844" s="122">
        <f>VLOOKUP(C844,'[1]17'!$C$22:$AI$926,32,0)</f>
        <v>0</v>
      </c>
      <c r="AN844" s="122">
        <f>VLOOKUP(C844,'[1]17'!$C$22:$AI$926,33,0)</f>
        <v>1.9593E-4</v>
      </c>
      <c r="AO844" s="122">
        <f t="shared" si="1336"/>
        <v>2.4910999999999998E-4</v>
      </c>
      <c r="AP844" s="122">
        <f t="shared" si="1337"/>
        <v>0</v>
      </c>
      <c r="AQ844" s="122">
        <f t="shared" si="1338"/>
        <v>0</v>
      </c>
      <c r="AR844" s="122">
        <f t="shared" si="1339"/>
        <v>0</v>
      </c>
      <c r="AS844" s="122">
        <f t="shared" si="1340"/>
        <v>2.4910999999999998E-4</v>
      </c>
      <c r="AT844" s="123"/>
      <c r="AU844" s="123"/>
      <c r="AV844" s="123"/>
      <c r="AW844" s="123"/>
      <c r="AX844" s="123"/>
      <c r="AY844" s="123"/>
      <c r="AZ844" s="123"/>
      <c r="BA844" s="123"/>
      <c r="BB844" s="123"/>
      <c r="BC844" s="123"/>
    </row>
    <row r="845" spans="1:55" ht="46.65" x14ac:dyDescent="0.35">
      <c r="A845" s="115" t="s">
        <v>1663</v>
      </c>
      <c r="B845" s="111" t="s">
        <v>1092</v>
      </c>
      <c r="C845" s="108" t="s">
        <v>1607</v>
      </c>
      <c r="D845" s="73">
        <v>2.8899719999999998</v>
      </c>
      <c r="E845" s="73">
        <v>2.1139554299999999</v>
      </c>
      <c r="F845" s="73">
        <v>0.58337974999999997</v>
      </c>
      <c r="G845" s="73">
        <v>1.5305756799999999</v>
      </c>
      <c r="H845" s="73">
        <v>0</v>
      </c>
      <c r="I845" s="73">
        <v>0</v>
      </c>
      <c r="J845" s="122">
        <f>VLOOKUP(C845,'[1]17'!$C$22:$N$926,8,0)</f>
        <v>2.1139554299999994</v>
      </c>
      <c r="K845" s="122">
        <f>VLOOKUP(C845,'[1]17'!$C$22:$N$926,9,0)</f>
        <v>0.58337974999999997</v>
      </c>
      <c r="L845" s="122">
        <f>VLOOKUP(C845,'[1]17'!$C$22:$N$926,10,0)</f>
        <v>1.5305756799999999</v>
      </c>
      <c r="M845" s="122">
        <f>VLOOKUP(C845,'[1]17'!$C$22:$N$926,11,0)</f>
        <v>0</v>
      </c>
      <c r="N845" s="122">
        <f>VLOOKUP(C845,'[1]17'!$C$22:$N$926,12,0)</f>
        <v>0</v>
      </c>
      <c r="O845" s="122">
        <f t="shared" si="1330"/>
        <v>0</v>
      </c>
      <c r="P845" s="122">
        <f t="shared" si="1331"/>
        <v>0</v>
      </c>
      <c r="Q845" s="122">
        <f t="shared" si="1332"/>
        <v>0</v>
      </c>
      <c r="R845" s="122">
        <f t="shared" si="1333"/>
        <v>0</v>
      </c>
      <c r="S845" s="122">
        <f t="shared" si="1334"/>
        <v>0</v>
      </c>
      <c r="T845" s="123"/>
      <c r="U845" s="123"/>
      <c r="V845" s="123"/>
      <c r="W845" s="123"/>
      <c r="X845" s="123"/>
      <c r="Y845" s="123"/>
      <c r="Z845" s="123"/>
      <c r="AA845" s="123"/>
      <c r="AB845" s="123"/>
      <c r="AC845" s="123"/>
      <c r="AD845" s="123">
        <v>2.2013900000000004</v>
      </c>
      <c r="AE845" s="73">
        <f t="shared" si="1335"/>
        <v>0</v>
      </c>
      <c r="AF845" s="73"/>
      <c r="AG845" s="73"/>
      <c r="AH845" s="73"/>
      <c r="AI845" s="73">
        <v>0</v>
      </c>
      <c r="AJ845" s="122">
        <f>VLOOKUP(C845,'[1]17'!$C$22:$AI$926,29,0)</f>
        <v>0</v>
      </c>
      <c r="AK845" s="122">
        <f>VLOOKUP(C845,'[1]17'!$C$22:$AI$926,30,0)</f>
        <v>0</v>
      </c>
      <c r="AL845" s="122">
        <f>VLOOKUP(C845,'[1]17'!$C$22:$AI$926,31,0)</f>
        <v>0</v>
      </c>
      <c r="AM845" s="122">
        <f>VLOOKUP(C845,'[1]17'!$C$22:$AI$926,32,0)</f>
        <v>0</v>
      </c>
      <c r="AN845" s="122">
        <f>VLOOKUP(C845,'[1]17'!$C$22:$AI$926,33,0)</f>
        <v>0</v>
      </c>
      <c r="AO845" s="122">
        <f t="shared" si="1336"/>
        <v>0</v>
      </c>
      <c r="AP845" s="122">
        <f t="shared" si="1337"/>
        <v>0</v>
      </c>
      <c r="AQ845" s="122">
        <f t="shared" si="1338"/>
        <v>0</v>
      </c>
      <c r="AR845" s="122">
        <f t="shared" si="1339"/>
        <v>0</v>
      </c>
      <c r="AS845" s="122">
        <f t="shared" si="1340"/>
        <v>0</v>
      </c>
      <c r="AT845" s="123"/>
      <c r="AU845" s="123"/>
      <c r="AV845" s="123"/>
      <c r="AW845" s="123"/>
      <c r="AX845" s="123"/>
      <c r="AY845" s="123"/>
      <c r="AZ845" s="123"/>
      <c r="BA845" s="123"/>
      <c r="BB845" s="123"/>
      <c r="BC845" s="123"/>
    </row>
    <row r="846" spans="1:55" ht="93.25" x14ac:dyDescent="0.35">
      <c r="A846" s="115" t="s">
        <v>1663</v>
      </c>
      <c r="B846" s="111" t="s">
        <v>183</v>
      </c>
      <c r="C846" s="108" t="s">
        <v>184</v>
      </c>
      <c r="D846" s="73">
        <v>1.2E-2</v>
      </c>
      <c r="E846" s="73">
        <v>5.3404799999999997E-4</v>
      </c>
      <c r="F846" s="73">
        <v>0</v>
      </c>
      <c r="G846" s="73">
        <v>0</v>
      </c>
      <c r="H846" s="73">
        <v>0</v>
      </c>
      <c r="I846" s="73">
        <v>5.3404799999999997E-4</v>
      </c>
      <c r="J846" s="122">
        <f>VLOOKUP(C846,'[1]17'!$C$22:$N$926,8,0)</f>
        <v>2.35116E-4</v>
      </c>
      <c r="K846" s="122">
        <f>VLOOKUP(C846,'[1]17'!$C$22:$N$926,9,0)</f>
        <v>0</v>
      </c>
      <c r="L846" s="122">
        <f>VLOOKUP(C846,'[1]17'!$C$22:$N$926,10,0)</f>
        <v>0</v>
      </c>
      <c r="M846" s="122">
        <f>VLOOKUP(C846,'[1]17'!$C$22:$N$926,11,0)</f>
        <v>0</v>
      </c>
      <c r="N846" s="122">
        <f>VLOOKUP(C846,'[1]17'!$C$22:$N$926,12,0)</f>
        <v>2.35116E-4</v>
      </c>
      <c r="O846" s="122">
        <f t="shared" si="1330"/>
        <v>2.9893199999999996E-4</v>
      </c>
      <c r="P846" s="122">
        <f t="shared" si="1331"/>
        <v>0</v>
      </c>
      <c r="Q846" s="122">
        <f t="shared" si="1332"/>
        <v>0</v>
      </c>
      <c r="R846" s="122">
        <f t="shared" si="1333"/>
        <v>0</v>
      </c>
      <c r="S846" s="122">
        <f t="shared" si="1334"/>
        <v>2.9893199999999996E-4</v>
      </c>
      <c r="T846" s="123"/>
      <c r="U846" s="123"/>
      <c r="V846" s="123"/>
      <c r="W846" s="123"/>
      <c r="X846" s="123"/>
      <c r="Y846" s="123"/>
      <c r="Z846" s="123"/>
      <c r="AA846" s="123"/>
      <c r="AB846" s="123"/>
      <c r="AC846" s="123"/>
      <c r="AD846" s="123">
        <v>1.0999999999999999E-2</v>
      </c>
      <c r="AE846" s="73">
        <f t="shared" si="1335"/>
        <v>4.4504000000000001E-4</v>
      </c>
      <c r="AF846" s="73"/>
      <c r="AG846" s="73"/>
      <c r="AH846" s="73"/>
      <c r="AI846" s="73">
        <v>4.4504000000000001E-4</v>
      </c>
      <c r="AJ846" s="122">
        <f>VLOOKUP(C846,'[1]17'!$C$22:$AI$926,29,0)</f>
        <v>1.9593E-4</v>
      </c>
      <c r="AK846" s="122">
        <f>VLOOKUP(C846,'[1]17'!$C$22:$AI$926,30,0)</f>
        <v>0</v>
      </c>
      <c r="AL846" s="122">
        <f>VLOOKUP(C846,'[1]17'!$C$22:$AI$926,31,0)</f>
        <v>0</v>
      </c>
      <c r="AM846" s="122">
        <f>VLOOKUP(C846,'[1]17'!$C$22:$AI$926,32,0)</f>
        <v>0</v>
      </c>
      <c r="AN846" s="122">
        <f>VLOOKUP(C846,'[1]17'!$C$22:$AI$926,33,0)</f>
        <v>1.9593E-4</v>
      </c>
      <c r="AO846" s="122">
        <f t="shared" si="1336"/>
        <v>2.4910999999999998E-4</v>
      </c>
      <c r="AP846" s="122">
        <f t="shared" si="1337"/>
        <v>0</v>
      </c>
      <c r="AQ846" s="122">
        <f t="shared" si="1338"/>
        <v>0</v>
      </c>
      <c r="AR846" s="122">
        <f t="shared" si="1339"/>
        <v>0</v>
      </c>
      <c r="AS846" s="122">
        <f t="shared" si="1340"/>
        <v>2.4910999999999998E-4</v>
      </c>
      <c r="AT846" s="123"/>
      <c r="AU846" s="123"/>
      <c r="AV846" s="123"/>
      <c r="AW846" s="123"/>
      <c r="AX846" s="123"/>
      <c r="AY846" s="123"/>
      <c r="AZ846" s="123"/>
      <c r="BA846" s="123"/>
      <c r="BB846" s="123"/>
      <c r="BC846" s="123"/>
    </row>
    <row r="847" spans="1:55" ht="30.05" x14ac:dyDescent="0.35">
      <c r="A847" s="119"/>
      <c r="B847" s="118" t="s">
        <v>53</v>
      </c>
      <c r="C847" s="105"/>
      <c r="D847" s="133">
        <f t="shared" ref="D847:BC847" si="1341">SUM(D848:D856)</f>
        <v>18.154356</v>
      </c>
      <c r="E847" s="133">
        <f t="shared" si="1341"/>
        <v>4.0216956379999997</v>
      </c>
      <c r="F847" s="133">
        <f t="shared" si="1341"/>
        <v>0</v>
      </c>
      <c r="G847" s="133">
        <f t="shared" si="1341"/>
        <v>3.1714316299999998</v>
      </c>
      <c r="H847" s="133">
        <f t="shared" si="1341"/>
        <v>0</v>
      </c>
      <c r="I847" s="133">
        <f t="shared" si="1341"/>
        <v>0.8502640079999999</v>
      </c>
      <c r="J847" s="133">
        <f t="shared" si="1341"/>
        <v>3.4595714899999992</v>
      </c>
      <c r="K847" s="133">
        <f t="shared" si="1341"/>
        <v>0</v>
      </c>
      <c r="L847" s="133">
        <f t="shared" si="1341"/>
        <v>3.1714316299999998</v>
      </c>
      <c r="M847" s="133">
        <f t="shared" si="1341"/>
        <v>0</v>
      </c>
      <c r="N847" s="133">
        <f t="shared" si="1341"/>
        <v>0.28813985999999991</v>
      </c>
      <c r="O847" s="133">
        <f t="shared" si="1341"/>
        <v>0.56212414799999966</v>
      </c>
      <c r="P847" s="133">
        <f t="shared" si="1341"/>
        <v>0</v>
      </c>
      <c r="Q847" s="133">
        <f t="shared" si="1341"/>
        <v>0</v>
      </c>
      <c r="R847" s="133">
        <f t="shared" si="1341"/>
        <v>0</v>
      </c>
      <c r="S847" s="133">
        <f t="shared" si="1341"/>
        <v>0.56212414799999999</v>
      </c>
      <c r="T847" s="133">
        <f t="shared" si="1341"/>
        <v>0</v>
      </c>
      <c r="U847" s="133">
        <f t="shared" si="1341"/>
        <v>0</v>
      </c>
      <c r="V847" s="133">
        <f t="shared" si="1341"/>
        <v>0</v>
      </c>
      <c r="W847" s="133">
        <f t="shared" si="1341"/>
        <v>0</v>
      </c>
      <c r="X847" s="133">
        <f t="shared" si="1341"/>
        <v>0</v>
      </c>
      <c r="Y847" s="133">
        <f t="shared" si="1341"/>
        <v>0</v>
      </c>
      <c r="Z847" s="133">
        <f t="shared" si="1341"/>
        <v>0</v>
      </c>
      <c r="AA847" s="133">
        <f t="shared" si="1341"/>
        <v>0</v>
      </c>
      <c r="AB847" s="133">
        <f t="shared" si="1341"/>
        <v>0</v>
      </c>
      <c r="AC847" s="133">
        <f t="shared" si="1341"/>
        <v>0</v>
      </c>
      <c r="AD847" s="133">
        <f t="shared" si="1341"/>
        <v>10.664698479999995</v>
      </c>
      <c r="AE847" s="133">
        <f t="shared" si="1341"/>
        <v>8.2465342900000014</v>
      </c>
      <c r="AF847" s="133">
        <f t="shared" si="1341"/>
        <v>0</v>
      </c>
      <c r="AG847" s="133">
        <f t="shared" si="1341"/>
        <v>7.5379809500000015</v>
      </c>
      <c r="AH847" s="133">
        <f t="shared" si="1341"/>
        <v>0</v>
      </c>
      <c r="AI847" s="133">
        <f t="shared" si="1341"/>
        <v>0.70855334000000003</v>
      </c>
      <c r="AJ847" s="133">
        <f t="shared" si="1341"/>
        <v>0.24011654999999998</v>
      </c>
      <c r="AK847" s="133">
        <f t="shared" si="1341"/>
        <v>0</v>
      </c>
      <c r="AL847" s="133">
        <f t="shared" si="1341"/>
        <v>0</v>
      </c>
      <c r="AM847" s="133">
        <f t="shared" si="1341"/>
        <v>0</v>
      </c>
      <c r="AN847" s="133">
        <f t="shared" si="1341"/>
        <v>0.24011654999999998</v>
      </c>
      <c r="AO847" s="133">
        <f t="shared" si="1341"/>
        <v>8.0064177400000016</v>
      </c>
      <c r="AP847" s="133">
        <f t="shared" si="1341"/>
        <v>0</v>
      </c>
      <c r="AQ847" s="133">
        <f t="shared" si="1341"/>
        <v>7.5379809500000015</v>
      </c>
      <c r="AR847" s="133">
        <f t="shared" si="1341"/>
        <v>0</v>
      </c>
      <c r="AS847" s="133">
        <f t="shared" si="1341"/>
        <v>0.46843678999999999</v>
      </c>
      <c r="AT847" s="133">
        <f t="shared" si="1341"/>
        <v>0</v>
      </c>
      <c r="AU847" s="133">
        <f t="shared" si="1341"/>
        <v>0</v>
      </c>
      <c r="AV847" s="133">
        <f t="shared" si="1341"/>
        <v>0</v>
      </c>
      <c r="AW847" s="133">
        <f t="shared" si="1341"/>
        <v>0</v>
      </c>
      <c r="AX847" s="133">
        <f t="shared" si="1341"/>
        <v>0</v>
      </c>
      <c r="AY847" s="133">
        <f t="shared" si="1341"/>
        <v>0</v>
      </c>
      <c r="AZ847" s="133">
        <f t="shared" si="1341"/>
        <v>0</v>
      </c>
      <c r="BA847" s="133">
        <f t="shared" si="1341"/>
        <v>0</v>
      </c>
      <c r="BB847" s="133">
        <f t="shared" si="1341"/>
        <v>0</v>
      </c>
      <c r="BC847" s="133">
        <f t="shared" si="1341"/>
        <v>0</v>
      </c>
    </row>
    <row r="848" spans="1:55" ht="62.2" x14ac:dyDescent="0.35">
      <c r="A848" s="115" t="s">
        <v>1663</v>
      </c>
      <c r="B848" s="111" t="s">
        <v>185</v>
      </c>
      <c r="C848" s="108" t="s">
        <v>564</v>
      </c>
      <c r="D848" s="73">
        <v>0.78742800000000002</v>
      </c>
      <c r="E848" s="73">
        <v>3.2064761659999998</v>
      </c>
      <c r="F848" s="73">
        <v>0</v>
      </c>
      <c r="G848" s="73">
        <v>3.1714316299999998</v>
      </c>
      <c r="H848" s="73">
        <v>0</v>
      </c>
      <c r="I848" s="73">
        <v>3.5044536000000001E-2</v>
      </c>
      <c r="J848" s="122">
        <f>VLOOKUP(C848,'[1]17'!$C$22:$N$926,8,0)</f>
        <v>3.1868589740000002</v>
      </c>
      <c r="K848" s="122">
        <f>VLOOKUP(C848,'[1]17'!$C$22:$N$926,9,0)</f>
        <v>0</v>
      </c>
      <c r="L848" s="122">
        <f>VLOOKUP(C848,'[1]17'!$C$22:$N$926,10,0)</f>
        <v>3.1714316299999998</v>
      </c>
      <c r="M848" s="122">
        <f>VLOOKUP(C848,'[1]17'!$C$22:$N$926,11,0)</f>
        <v>0</v>
      </c>
      <c r="N848" s="122">
        <f>VLOOKUP(C848,'[1]17'!$C$22:$N$926,12,0)</f>
        <v>1.5427343999999999E-2</v>
      </c>
      <c r="O848" s="122">
        <f t="shared" ref="O848:O856" si="1342">E848-J848</f>
        <v>1.9617191999999672E-2</v>
      </c>
      <c r="P848" s="122">
        <f t="shared" ref="P848:P856" si="1343">F848-K848</f>
        <v>0</v>
      </c>
      <c r="Q848" s="122">
        <f t="shared" ref="Q848:Q856" si="1344">G848-L848</f>
        <v>0</v>
      </c>
      <c r="R848" s="122">
        <f t="shared" ref="R848:R856" si="1345">H848-M848</f>
        <v>0</v>
      </c>
      <c r="S848" s="122">
        <f t="shared" ref="S848:S856" si="1346">I848-N848</f>
        <v>1.9617192000000002E-2</v>
      </c>
      <c r="T848" s="123"/>
      <c r="U848" s="123"/>
      <c r="V848" s="123"/>
      <c r="W848" s="123"/>
      <c r="X848" s="123"/>
      <c r="Y848" s="123"/>
      <c r="Z848" s="123"/>
      <c r="AA848" s="123"/>
      <c r="AB848" s="123"/>
      <c r="AC848" s="123"/>
      <c r="AD848" s="123">
        <v>0.27477571000000017</v>
      </c>
      <c r="AE848" s="73">
        <f t="shared" ref="AE848:AE856" si="1347">AF848+AG848+AH848+AI848</f>
        <v>2.9203780000000002E-2</v>
      </c>
      <c r="AF848" s="73"/>
      <c r="AG848" s="73"/>
      <c r="AH848" s="73"/>
      <c r="AI848" s="73">
        <v>2.9203780000000002E-2</v>
      </c>
      <c r="AJ848" s="122">
        <f>VLOOKUP(C848,'[1]17'!$C$22:$AI$926,29,0)</f>
        <v>1.285612E-2</v>
      </c>
      <c r="AK848" s="122">
        <f>VLOOKUP(C848,'[1]17'!$C$22:$AI$926,30,0)</f>
        <v>0</v>
      </c>
      <c r="AL848" s="122">
        <f>VLOOKUP(C848,'[1]17'!$C$22:$AI$926,31,0)</f>
        <v>0</v>
      </c>
      <c r="AM848" s="122">
        <f>VLOOKUP(C848,'[1]17'!$C$22:$AI$926,32,0)</f>
        <v>0</v>
      </c>
      <c r="AN848" s="122">
        <f>VLOOKUP(C848,'[1]17'!$C$22:$AI$926,33,0)</f>
        <v>1.285612E-2</v>
      </c>
      <c r="AO848" s="122">
        <f t="shared" ref="AO848:AO856" si="1348">AE848-AJ848</f>
        <v>1.634766E-2</v>
      </c>
      <c r="AP848" s="122">
        <f t="shared" ref="AP848:AP856" si="1349">AF848-AK848</f>
        <v>0</v>
      </c>
      <c r="AQ848" s="122">
        <f t="shared" ref="AQ848:AQ856" si="1350">AG848-AL848</f>
        <v>0</v>
      </c>
      <c r="AR848" s="122">
        <f t="shared" ref="AR848:AR856" si="1351">AH848-AM848</f>
        <v>0</v>
      </c>
      <c r="AS848" s="122">
        <f t="shared" ref="AS848:AS856" si="1352">AI848-AN848</f>
        <v>1.634766E-2</v>
      </c>
      <c r="AT848" s="123"/>
      <c r="AU848" s="123"/>
      <c r="AV848" s="123"/>
      <c r="AW848" s="123"/>
      <c r="AX848" s="123"/>
      <c r="AY848" s="123"/>
      <c r="AZ848" s="123"/>
      <c r="BA848" s="123"/>
      <c r="BB848" s="123"/>
      <c r="BC848" s="123"/>
    </row>
    <row r="849" spans="1:55" ht="77.7" x14ac:dyDescent="0.35">
      <c r="A849" s="115" t="s">
        <v>1663</v>
      </c>
      <c r="B849" s="111" t="s">
        <v>186</v>
      </c>
      <c r="C849" s="108" t="s">
        <v>565</v>
      </c>
      <c r="D849" s="73">
        <v>1.2E-2</v>
      </c>
      <c r="E849" s="73">
        <v>0</v>
      </c>
      <c r="F849" s="73">
        <v>0</v>
      </c>
      <c r="G849" s="73">
        <v>0</v>
      </c>
      <c r="H849" s="73">
        <v>0</v>
      </c>
      <c r="I849" s="73">
        <v>0</v>
      </c>
      <c r="J849" s="122">
        <f>VLOOKUP(C849,'[1]17'!$C$22:$N$926,8,0)</f>
        <v>2.35116E-4</v>
      </c>
      <c r="K849" s="122">
        <f>VLOOKUP(C849,'[1]17'!$C$22:$N$926,9,0)</f>
        <v>0</v>
      </c>
      <c r="L849" s="122">
        <f>VLOOKUP(C849,'[1]17'!$C$22:$N$926,10,0)</f>
        <v>0</v>
      </c>
      <c r="M849" s="122">
        <f>VLOOKUP(C849,'[1]17'!$C$22:$N$926,11,0)</f>
        <v>0</v>
      </c>
      <c r="N849" s="122">
        <f>VLOOKUP(C849,'[1]17'!$C$22:$N$926,12,0)</f>
        <v>2.35116E-4</v>
      </c>
      <c r="O849" s="122">
        <f t="shared" si="1342"/>
        <v>-2.35116E-4</v>
      </c>
      <c r="P849" s="122">
        <f t="shared" si="1343"/>
        <v>0</v>
      </c>
      <c r="Q849" s="122">
        <f t="shared" si="1344"/>
        <v>0</v>
      </c>
      <c r="R849" s="122">
        <f t="shared" si="1345"/>
        <v>0</v>
      </c>
      <c r="S849" s="122">
        <f t="shared" si="1346"/>
        <v>-2.35116E-4</v>
      </c>
      <c r="T849" s="123"/>
      <c r="U849" s="123"/>
      <c r="V849" s="123"/>
      <c r="W849" s="123"/>
      <c r="X849" s="123"/>
      <c r="Y849" s="123"/>
      <c r="Z849" s="123"/>
      <c r="AA849" s="123"/>
      <c r="AB849" s="123"/>
      <c r="AC849" s="123"/>
      <c r="AD849" s="123">
        <v>1.0999999999999999E-2</v>
      </c>
      <c r="AE849" s="73">
        <f t="shared" si="1347"/>
        <v>0</v>
      </c>
      <c r="AF849" s="73"/>
      <c r="AG849" s="73"/>
      <c r="AH849" s="73"/>
      <c r="AI849" s="73">
        <v>0</v>
      </c>
      <c r="AJ849" s="122">
        <f>VLOOKUP(C849,'[1]17'!$C$22:$AI$926,29,0)</f>
        <v>1.9593E-4</v>
      </c>
      <c r="AK849" s="122">
        <f>VLOOKUP(C849,'[1]17'!$C$22:$AI$926,30,0)</f>
        <v>0</v>
      </c>
      <c r="AL849" s="122">
        <f>VLOOKUP(C849,'[1]17'!$C$22:$AI$926,31,0)</f>
        <v>0</v>
      </c>
      <c r="AM849" s="122">
        <f>VLOOKUP(C849,'[1]17'!$C$22:$AI$926,32,0)</f>
        <v>0</v>
      </c>
      <c r="AN849" s="122">
        <f>VLOOKUP(C849,'[1]17'!$C$22:$AI$926,33,0)</f>
        <v>1.9593E-4</v>
      </c>
      <c r="AO849" s="122">
        <f t="shared" si="1348"/>
        <v>-1.9593E-4</v>
      </c>
      <c r="AP849" s="122">
        <f t="shared" si="1349"/>
        <v>0</v>
      </c>
      <c r="AQ849" s="122">
        <f t="shared" si="1350"/>
        <v>0</v>
      </c>
      <c r="AR849" s="122">
        <f t="shared" si="1351"/>
        <v>0</v>
      </c>
      <c r="AS849" s="122">
        <f t="shared" si="1352"/>
        <v>-1.9593E-4</v>
      </c>
      <c r="AT849" s="123"/>
      <c r="AU849" s="123"/>
      <c r="AV849" s="123"/>
      <c r="AW849" s="123"/>
      <c r="AX849" s="123"/>
      <c r="AY849" s="123"/>
      <c r="AZ849" s="123"/>
      <c r="BA849" s="123"/>
      <c r="BB849" s="123"/>
      <c r="BC849" s="123"/>
    </row>
    <row r="850" spans="1:55" ht="62.2" x14ac:dyDescent="0.35">
      <c r="A850" s="115" t="s">
        <v>1663</v>
      </c>
      <c r="B850" s="111" t="s">
        <v>187</v>
      </c>
      <c r="C850" s="108" t="s">
        <v>566</v>
      </c>
      <c r="D850" s="73">
        <v>1.2E-2</v>
      </c>
      <c r="E850" s="73">
        <v>7.6916399999999992E-4</v>
      </c>
      <c r="F850" s="73">
        <v>0</v>
      </c>
      <c r="G850" s="73">
        <v>0</v>
      </c>
      <c r="H850" s="73">
        <v>0</v>
      </c>
      <c r="I850" s="73">
        <v>7.6916399999999992E-4</v>
      </c>
      <c r="J850" s="122">
        <f>VLOOKUP(C850,'[1]17'!$C$22:$N$926,8,0)</f>
        <v>2.35116E-4</v>
      </c>
      <c r="K850" s="122">
        <f>VLOOKUP(C850,'[1]17'!$C$22:$N$926,9,0)</f>
        <v>0</v>
      </c>
      <c r="L850" s="122">
        <f>VLOOKUP(C850,'[1]17'!$C$22:$N$926,10,0)</f>
        <v>0</v>
      </c>
      <c r="M850" s="122">
        <f>VLOOKUP(C850,'[1]17'!$C$22:$N$926,11,0)</f>
        <v>0</v>
      </c>
      <c r="N850" s="122">
        <f>VLOOKUP(C850,'[1]17'!$C$22:$N$926,12,0)</f>
        <v>2.35116E-4</v>
      </c>
      <c r="O850" s="122">
        <f t="shared" si="1342"/>
        <v>5.3404799999999986E-4</v>
      </c>
      <c r="P850" s="122">
        <f t="shared" si="1343"/>
        <v>0</v>
      </c>
      <c r="Q850" s="122">
        <f t="shared" si="1344"/>
        <v>0</v>
      </c>
      <c r="R850" s="122">
        <f t="shared" si="1345"/>
        <v>0</v>
      </c>
      <c r="S850" s="122">
        <f t="shared" si="1346"/>
        <v>5.3404799999999986E-4</v>
      </c>
      <c r="T850" s="123"/>
      <c r="U850" s="123"/>
      <c r="V850" s="123"/>
      <c r="W850" s="123"/>
      <c r="X850" s="123"/>
      <c r="Y850" s="123"/>
      <c r="Z850" s="123"/>
      <c r="AA850" s="123"/>
      <c r="AB850" s="123"/>
      <c r="AC850" s="123"/>
      <c r="AD850" s="123">
        <v>1.0999999999999999E-2</v>
      </c>
      <c r="AE850" s="73">
        <f t="shared" si="1347"/>
        <v>6.4096999999999993E-4</v>
      </c>
      <c r="AF850" s="73"/>
      <c r="AG850" s="73"/>
      <c r="AH850" s="73"/>
      <c r="AI850" s="73">
        <v>6.4096999999999993E-4</v>
      </c>
      <c r="AJ850" s="122">
        <f>VLOOKUP(C850,'[1]17'!$C$22:$AI$926,29,0)</f>
        <v>1.9593E-4</v>
      </c>
      <c r="AK850" s="122">
        <f>VLOOKUP(C850,'[1]17'!$C$22:$AI$926,30,0)</f>
        <v>0</v>
      </c>
      <c r="AL850" s="122">
        <f>VLOOKUP(C850,'[1]17'!$C$22:$AI$926,31,0)</f>
        <v>0</v>
      </c>
      <c r="AM850" s="122">
        <f>VLOOKUP(C850,'[1]17'!$C$22:$AI$926,32,0)</f>
        <v>0</v>
      </c>
      <c r="AN850" s="122">
        <f>VLOOKUP(C850,'[1]17'!$C$22:$AI$926,33,0)</f>
        <v>1.9593E-4</v>
      </c>
      <c r="AO850" s="122">
        <f t="shared" si="1348"/>
        <v>4.4503999999999995E-4</v>
      </c>
      <c r="AP850" s="122">
        <f t="shared" si="1349"/>
        <v>0</v>
      </c>
      <c r="AQ850" s="122">
        <f t="shared" si="1350"/>
        <v>0</v>
      </c>
      <c r="AR850" s="122">
        <f t="shared" si="1351"/>
        <v>0</v>
      </c>
      <c r="AS850" s="122">
        <f t="shared" si="1352"/>
        <v>4.4503999999999995E-4</v>
      </c>
      <c r="AT850" s="123"/>
      <c r="AU850" s="123"/>
      <c r="AV850" s="123"/>
      <c r="AW850" s="123"/>
      <c r="AX850" s="123"/>
      <c r="AY850" s="123"/>
      <c r="AZ850" s="123"/>
      <c r="BA850" s="123"/>
      <c r="BB850" s="123"/>
      <c r="BC850" s="123"/>
    </row>
    <row r="851" spans="1:55" ht="93.25" x14ac:dyDescent="0.35">
      <c r="A851" s="115" t="s">
        <v>1663</v>
      </c>
      <c r="B851" s="111" t="s">
        <v>188</v>
      </c>
      <c r="C851" s="108" t="s">
        <v>567</v>
      </c>
      <c r="D851" s="73">
        <v>0.23178000000000001</v>
      </c>
      <c r="E851" s="73">
        <v>1.0315355999999999E-2</v>
      </c>
      <c r="F851" s="73">
        <v>0</v>
      </c>
      <c r="G851" s="73">
        <v>0</v>
      </c>
      <c r="H851" s="73">
        <v>0</v>
      </c>
      <c r="I851" s="73">
        <v>1.0315355999999999E-2</v>
      </c>
      <c r="J851" s="122">
        <f>VLOOKUP(C851,'[1]17'!$C$22:$N$926,8,0)</f>
        <v>4.5410399999999997E-3</v>
      </c>
      <c r="K851" s="122">
        <f>VLOOKUP(C851,'[1]17'!$C$22:$N$926,9,0)</f>
        <v>0</v>
      </c>
      <c r="L851" s="122">
        <f>VLOOKUP(C851,'[1]17'!$C$22:$N$926,10,0)</f>
        <v>0</v>
      </c>
      <c r="M851" s="122">
        <f>VLOOKUP(C851,'[1]17'!$C$22:$N$926,11,0)</f>
        <v>0</v>
      </c>
      <c r="N851" s="122">
        <f>VLOOKUP(C851,'[1]17'!$C$22:$N$926,12,0)</f>
        <v>4.5410399999999997E-3</v>
      </c>
      <c r="O851" s="122">
        <f t="shared" si="1342"/>
        <v>5.7743159999999998E-3</v>
      </c>
      <c r="P851" s="122">
        <f t="shared" si="1343"/>
        <v>0</v>
      </c>
      <c r="Q851" s="122">
        <f t="shared" si="1344"/>
        <v>0</v>
      </c>
      <c r="R851" s="122">
        <f t="shared" si="1345"/>
        <v>0</v>
      </c>
      <c r="S851" s="122">
        <f t="shared" si="1346"/>
        <v>5.7743159999999998E-3</v>
      </c>
      <c r="T851" s="123"/>
      <c r="U851" s="123"/>
      <c r="V851" s="123"/>
      <c r="W851" s="123"/>
      <c r="X851" s="123"/>
      <c r="Y851" s="123"/>
      <c r="Z851" s="123"/>
      <c r="AA851" s="123"/>
      <c r="AB851" s="123"/>
      <c r="AC851" s="123"/>
      <c r="AD851" s="123">
        <v>0.21246500000000007</v>
      </c>
      <c r="AE851" s="73">
        <f t="shared" si="1347"/>
        <v>8.5961300000000004E-3</v>
      </c>
      <c r="AF851" s="73"/>
      <c r="AG851" s="73"/>
      <c r="AH851" s="73"/>
      <c r="AI851" s="73">
        <v>8.5961300000000004E-3</v>
      </c>
      <c r="AJ851" s="122">
        <f>VLOOKUP(C851,'[1]17'!$C$22:$AI$926,29,0)</f>
        <v>3.7841999999999997E-3</v>
      </c>
      <c r="AK851" s="122">
        <f>VLOOKUP(C851,'[1]17'!$C$22:$AI$926,30,0)</f>
        <v>0</v>
      </c>
      <c r="AL851" s="122">
        <f>VLOOKUP(C851,'[1]17'!$C$22:$AI$926,31,0)</f>
        <v>0</v>
      </c>
      <c r="AM851" s="122">
        <f>VLOOKUP(C851,'[1]17'!$C$22:$AI$926,32,0)</f>
        <v>0</v>
      </c>
      <c r="AN851" s="122">
        <f>VLOOKUP(C851,'[1]17'!$C$22:$AI$926,33,0)</f>
        <v>3.7841999999999997E-3</v>
      </c>
      <c r="AO851" s="122">
        <f t="shared" si="1348"/>
        <v>4.8119300000000007E-3</v>
      </c>
      <c r="AP851" s="122">
        <f t="shared" si="1349"/>
        <v>0</v>
      </c>
      <c r="AQ851" s="122">
        <f t="shared" si="1350"/>
        <v>0</v>
      </c>
      <c r="AR851" s="122">
        <f t="shared" si="1351"/>
        <v>0</v>
      </c>
      <c r="AS851" s="122">
        <f t="shared" si="1352"/>
        <v>4.8119300000000007E-3</v>
      </c>
      <c r="AT851" s="123"/>
      <c r="AU851" s="123"/>
      <c r="AV851" s="123"/>
      <c r="AW851" s="123"/>
      <c r="AX851" s="123"/>
      <c r="AY851" s="123"/>
      <c r="AZ851" s="123"/>
      <c r="BA851" s="123"/>
      <c r="BB851" s="123"/>
      <c r="BC851" s="123"/>
    </row>
    <row r="852" spans="1:55" ht="124.35" x14ac:dyDescent="0.35">
      <c r="A852" s="115" t="s">
        <v>1663</v>
      </c>
      <c r="B852" s="111" t="s">
        <v>189</v>
      </c>
      <c r="C852" s="108" t="s">
        <v>568</v>
      </c>
      <c r="D852" s="73">
        <v>3.4473959999999999</v>
      </c>
      <c r="E852" s="73">
        <v>0</v>
      </c>
      <c r="F852" s="73">
        <v>0</v>
      </c>
      <c r="G852" s="73">
        <v>0</v>
      </c>
      <c r="H852" s="73">
        <v>0</v>
      </c>
      <c r="I852" s="73">
        <v>0</v>
      </c>
      <c r="J852" s="122">
        <f>VLOOKUP(C852,'[1]17'!$C$22:$N$926,8,0)</f>
        <v>0</v>
      </c>
      <c r="K852" s="122">
        <f>VLOOKUP(C852,'[1]17'!$C$22:$N$926,9,0)</f>
        <v>0</v>
      </c>
      <c r="L852" s="122">
        <f>VLOOKUP(C852,'[1]17'!$C$22:$N$926,10,0)</f>
        <v>0</v>
      </c>
      <c r="M852" s="122">
        <f>VLOOKUP(C852,'[1]17'!$C$22:$N$926,11,0)</f>
        <v>0</v>
      </c>
      <c r="N852" s="122">
        <f>VLOOKUP(C852,'[1]17'!$C$22:$N$926,12,0)</f>
        <v>0</v>
      </c>
      <c r="O852" s="122">
        <f t="shared" si="1342"/>
        <v>0</v>
      </c>
      <c r="P852" s="122">
        <f t="shared" si="1343"/>
        <v>0</v>
      </c>
      <c r="Q852" s="122">
        <f t="shared" si="1344"/>
        <v>0</v>
      </c>
      <c r="R852" s="122">
        <f t="shared" si="1345"/>
        <v>0</v>
      </c>
      <c r="S852" s="122">
        <f t="shared" si="1346"/>
        <v>0</v>
      </c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  <c r="AD852" s="123">
        <v>0</v>
      </c>
      <c r="AE852" s="73">
        <f t="shared" si="1347"/>
        <v>0</v>
      </c>
      <c r="AF852" s="73"/>
      <c r="AG852" s="73"/>
      <c r="AH852" s="73"/>
      <c r="AI852" s="73">
        <v>0</v>
      </c>
      <c r="AJ852" s="122">
        <f>VLOOKUP(C852,'[1]17'!$C$22:$AI$926,29,0)</f>
        <v>0</v>
      </c>
      <c r="AK852" s="122">
        <f>VLOOKUP(C852,'[1]17'!$C$22:$AI$926,30,0)</f>
        <v>0</v>
      </c>
      <c r="AL852" s="122">
        <f>VLOOKUP(C852,'[1]17'!$C$22:$AI$926,31,0)</f>
        <v>0</v>
      </c>
      <c r="AM852" s="122">
        <f>VLOOKUP(C852,'[1]17'!$C$22:$AI$926,32,0)</f>
        <v>0</v>
      </c>
      <c r="AN852" s="122">
        <f>VLOOKUP(C852,'[1]17'!$C$22:$AI$926,33,0)</f>
        <v>0</v>
      </c>
      <c r="AO852" s="122">
        <f t="shared" si="1348"/>
        <v>0</v>
      </c>
      <c r="AP852" s="122">
        <f t="shared" si="1349"/>
        <v>0</v>
      </c>
      <c r="AQ852" s="122">
        <f t="shared" si="1350"/>
        <v>0</v>
      </c>
      <c r="AR852" s="122">
        <f t="shared" si="1351"/>
        <v>0</v>
      </c>
      <c r="AS852" s="122">
        <f t="shared" si="1352"/>
        <v>0</v>
      </c>
      <c r="AT852" s="123"/>
      <c r="AU852" s="123"/>
      <c r="AV852" s="123"/>
      <c r="AW852" s="123"/>
      <c r="AX852" s="123"/>
      <c r="AY852" s="123"/>
      <c r="AZ852" s="123"/>
      <c r="BA852" s="123"/>
      <c r="BB852" s="123"/>
      <c r="BC852" s="123"/>
    </row>
    <row r="853" spans="1:55" ht="108.8" x14ac:dyDescent="0.35">
      <c r="A853" s="115" t="s">
        <v>1663</v>
      </c>
      <c r="B853" s="111" t="s">
        <v>190</v>
      </c>
      <c r="C853" s="108" t="s">
        <v>569</v>
      </c>
      <c r="D853" s="73">
        <v>1.2E-2</v>
      </c>
      <c r="E853" s="73">
        <v>5.3404799999999997E-4</v>
      </c>
      <c r="F853" s="73">
        <v>0</v>
      </c>
      <c r="G853" s="73">
        <v>0</v>
      </c>
      <c r="H853" s="73">
        <v>0</v>
      </c>
      <c r="I853" s="73">
        <v>5.3404799999999997E-4</v>
      </c>
      <c r="J853" s="122">
        <f>VLOOKUP(C853,'[1]17'!$C$22:$N$926,8,0)</f>
        <v>2.35116E-4</v>
      </c>
      <c r="K853" s="122">
        <f>VLOOKUP(C853,'[1]17'!$C$22:$N$926,9,0)</f>
        <v>0</v>
      </c>
      <c r="L853" s="122">
        <f>VLOOKUP(C853,'[1]17'!$C$22:$N$926,10,0)</f>
        <v>0</v>
      </c>
      <c r="M853" s="122">
        <f>VLOOKUP(C853,'[1]17'!$C$22:$N$926,11,0)</f>
        <v>0</v>
      </c>
      <c r="N853" s="122">
        <f>VLOOKUP(C853,'[1]17'!$C$22:$N$926,12,0)</f>
        <v>2.35116E-4</v>
      </c>
      <c r="O853" s="122">
        <f t="shared" si="1342"/>
        <v>2.9893199999999996E-4</v>
      </c>
      <c r="P853" s="122">
        <f t="shared" si="1343"/>
        <v>0</v>
      </c>
      <c r="Q853" s="122">
        <f t="shared" si="1344"/>
        <v>0</v>
      </c>
      <c r="R853" s="122">
        <f t="shared" si="1345"/>
        <v>0</v>
      </c>
      <c r="S853" s="122">
        <f t="shared" si="1346"/>
        <v>2.9893199999999996E-4</v>
      </c>
      <c r="T853" s="123"/>
      <c r="U853" s="123"/>
      <c r="V853" s="123"/>
      <c r="W853" s="123"/>
      <c r="X853" s="123"/>
      <c r="Y853" s="123"/>
      <c r="Z853" s="123"/>
      <c r="AA853" s="123"/>
      <c r="AB853" s="123"/>
      <c r="AC853" s="123"/>
      <c r="AD853" s="123">
        <v>1.0999999999999999E-2</v>
      </c>
      <c r="AE853" s="73">
        <f t="shared" si="1347"/>
        <v>4.4504000000000001E-4</v>
      </c>
      <c r="AF853" s="73"/>
      <c r="AG853" s="73"/>
      <c r="AH853" s="73"/>
      <c r="AI853" s="73">
        <v>4.4504000000000001E-4</v>
      </c>
      <c r="AJ853" s="122">
        <f>VLOOKUP(C853,'[1]17'!$C$22:$AI$926,29,0)</f>
        <v>1.9593E-4</v>
      </c>
      <c r="AK853" s="122">
        <f>VLOOKUP(C853,'[1]17'!$C$22:$AI$926,30,0)</f>
        <v>0</v>
      </c>
      <c r="AL853" s="122">
        <f>VLOOKUP(C853,'[1]17'!$C$22:$AI$926,31,0)</f>
        <v>0</v>
      </c>
      <c r="AM853" s="122">
        <f>VLOOKUP(C853,'[1]17'!$C$22:$AI$926,32,0)</f>
        <v>0</v>
      </c>
      <c r="AN853" s="122">
        <f>VLOOKUP(C853,'[1]17'!$C$22:$AI$926,33,0)</f>
        <v>1.9593E-4</v>
      </c>
      <c r="AO853" s="122">
        <f t="shared" si="1348"/>
        <v>2.4910999999999998E-4</v>
      </c>
      <c r="AP853" s="122">
        <f t="shared" si="1349"/>
        <v>0</v>
      </c>
      <c r="AQ853" s="122">
        <f t="shared" si="1350"/>
        <v>0</v>
      </c>
      <c r="AR853" s="122">
        <f t="shared" si="1351"/>
        <v>0</v>
      </c>
      <c r="AS853" s="122">
        <f t="shared" si="1352"/>
        <v>2.4910999999999998E-4</v>
      </c>
      <c r="AT853" s="123"/>
      <c r="AU853" s="123"/>
      <c r="AV853" s="123"/>
      <c r="AW853" s="123"/>
      <c r="AX853" s="123"/>
      <c r="AY853" s="123"/>
      <c r="AZ853" s="123"/>
      <c r="BA853" s="123"/>
      <c r="BB853" s="123"/>
      <c r="BC853" s="123"/>
    </row>
    <row r="854" spans="1:55" ht="77.7" x14ac:dyDescent="0.35">
      <c r="A854" s="115" t="s">
        <v>1663</v>
      </c>
      <c r="B854" s="111" t="s">
        <v>191</v>
      </c>
      <c r="C854" s="108" t="s">
        <v>192</v>
      </c>
      <c r="D854" s="73">
        <v>12.093815999999999</v>
      </c>
      <c r="E854" s="73">
        <v>0.734264892</v>
      </c>
      <c r="F854" s="73">
        <v>0</v>
      </c>
      <c r="G854" s="73">
        <v>0</v>
      </c>
      <c r="H854" s="73">
        <v>0</v>
      </c>
      <c r="I854" s="73">
        <v>0.734264892</v>
      </c>
      <c r="J854" s="122">
        <f>VLOOKUP(C854,'[1]17'!$C$22:$N$926,8,0)</f>
        <v>0.23694291599999998</v>
      </c>
      <c r="K854" s="122">
        <f>VLOOKUP(C854,'[1]17'!$C$22:$N$926,9,0)</f>
        <v>0</v>
      </c>
      <c r="L854" s="122">
        <f>VLOOKUP(C854,'[1]17'!$C$22:$N$926,10,0)</f>
        <v>0</v>
      </c>
      <c r="M854" s="122">
        <f>VLOOKUP(C854,'[1]17'!$C$22:$N$926,11,0)</f>
        <v>0</v>
      </c>
      <c r="N854" s="122">
        <f>VLOOKUP(C854,'[1]17'!$C$22:$N$926,12,0)</f>
        <v>0.23694291599999998</v>
      </c>
      <c r="O854" s="122">
        <f t="shared" si="1342"/>
        <v>0.49732197600000005</v>
      </c>
      <c r="P854" s="122">
        <f t="shared" si="1343"/>
        <v>0</v>
      </c>
      <c r="Q854" s="122">
        <f t="shared" si="1344"/>
        <v>0</v>
      </c>
      <c r="R854" s="122">
        <f t="shared" si="1345"/>
        <v>0</v>
      </c>
      <c r="S854" s="122">
        <f t="shared" si="1346"/>
        <v>0.49732197600000005</v>
      </c>
      <c r="T854" s="123"/>
      <c r="U854" s="123"/>
      <c r="V854" s="123"/>
      <c r="W854" s="123"/>
      <c r="X854" s="123"/>
      <c r="Y854" s="123"/>
      <c r="Z854" s="123"/>
      <c r="AA854" s="123"/>
      <c r="AB854" s="123"/>
      <c r="AC854" s="123"/>
      <c r="AD854" s="123">
        <v>9.1516551099999965</v>
      </c>
      <c r="AE854" s="73">
        <f t="shared" si="1347"/>
        <v>8.149868360000001</v>
      </c>
      <c r="AF854" s="73"/>
      <c r="AG854" s="73">
        <v>7.5379809500000015</v>
      </c>
      <c r="AH854" s="73"/>
      <c r="AI854" s="73">
        <v>0.61188741000000002</v>
      </c>
      <c r="AJ854" s="122">
        <f>VLOOKUP(C854,'[1]17'!$C$22:$AI$926,29,0)</f>
        <v>0.19745242999999998</v>
      </c>
      <c r="AK854" s="122">
        <f>VLOOKUP(C854,'[1]17'!$C$22:$AI$926,30,0)</f>
        <v>0</v>
      </c>
      <c r="AL854" s="122">
        <f>VLOOKUP(C854,'[1]17'!$C$22:$AI$926,31,0)</f>
        <v>0</v>
      </c>
      <c r="AM854" s="122">
        <f>VLOOKUP(C854,'[1]17'!$C$22:$AI$926,32,0)</f>
        <v>0</v>
      </c>
      <c r="AN854" s="122">
        <f>VLOOKUP(C854,'[1]17'!$C$22:$AI$926,33,0)</f>
        <v>0.19745242999999998</v>
      </c>
      <c r="AO854" s="122">
        <f t="shared" si="1348"/>
        <v>7.9524159300000008</v>
      </c>
      <c r="AP854" s="122">
        <f t="shared" si="1349"/>
        <v>0</v>
      </c>
      <c r="AQ854" s="122">
        <f t="shared" si="1350"/>
        <v>7.5379809500000015</v>
      </c>
      <c r="AR854" s="122">
        <f t="shared" si="1351"/>
        <v>0</v>
      </c>
      <c r="AS854" s="122">
        <f t="shared" si="1352"/>
        <v>0.41443498000000001</v>
      </c>
      <c r="AT854" s="123"/>
      <c r="AU854" s="123"/>
      <c r="AV854" s="123"/>
      <c r="AW854" s="123"/>
      <c r="AX854" s="123"/>
      <c r="AY854" s="123"/>
      <c r="AZ854" s="123"/>
      <c r="BA854" s="123"/>
      <c r="BB854" s="123"/>
      <c r="BC854" s="123"/>
    </row>
    <row r="855" spans="1:55" ht="108.8" x14ac:dyDescent="0.35">
      <c r="A855" s="115" t="s">
        <v>1663</v>
      </c>
      <c r="B855" s="111" t="s">
        <v>195</v>
      </c>
      <c r="C855" s="108" t="s">
        <v>196</v>
      </c>
      <c r="D855" s="73">
        <v>1.5459359999999998</v>
      </c>
      <c r="E855" s="73">
        <v>6.8801963999999993E-2</v>
      </c>
      <c r="F855" s="73">
        <v>0</v>
      </c>
      <c r="G855" s="73">
        <v>0</v>
      </c>
      <c r="H855" s="73">
        <v>0</v>
      </c>
      <c r="I855" s="73">
        <v>6.8801963999999993E-2</v>
      </c>
      <c r="J855" s="122">
        <f>VLOOKUP(C855,'[1]17'!$C$22:$N$926,8,0)</f>
        <v>3.0288095999999997E-2</v>
      </c>
      <c r="K855" s="122">
        <f>VLOOKUP(C855,'[1]17'!$C$22:$N$926,9,0)</f>
        <v>0</v>
      </c>
      <c r="L855" s="122">
        <f>VLOOKUP(C855,'[1]17'!$C$22:$N$926,10,0)</f>
        <v>0</v>
      </c>
      <c r="M855" s="122">
        <f>VLOOKUP(C855,'[1]17'!$C$22:$N$926,11,0)</f>
        <v>0</v>
      </c>
      <c r="N855" s="122">
        <f>VLOOKUP(C855,'[1]17'!$C$22:$N$926,12,0)</f>
        <v>3.0288095999999997E-2</v>
      </c>
      <c r="O855" s="122">
        <f t="shared" si="1342"/>
        <v>3.8513867999999993E-2</v>
      </c>
      <c r="P855" s="122">
        <f t="shared" si="1343"/>
        <v>0</v>
      </c>
      <c r="Q855" s="122">
        <f t="shared" si="1344"/>
        <v>0</v>
      </c>
      <c r="R855" s="122">
        <f t="shared" si="1345"/>
        <v>0</v>
      </c>
      <c r="S855" s="122">
        <f t="shared" si="1346"/>
        <v>3.8513867999999993E-2</v>
      </c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  <c r="AD855" s="123">
        <v>0.98180266000000005</v>
      </c>
      <c r="AE855" s="73">
        <f t="shared" si="1347"/>
        <v>5.7334969999999999E-2</v>
      </c>
      <c r="AF855" s="73"/>
      <c r="AG855" s="73"/>
      <c r="AH855" s="73"/>
      <c r="AI855" s="73">
        <v>5.7334969999999999E-2</v>
      </c>
      <c r="AJ855" s="122">
        <f>VLOOKUP(C855,'[1]17'!$C$22:$AI$926,29,0)</f>
        <v>2.5240080000000002E-2</v>
      </c>
      <c r="AK855" s="122">
        <f>VLOOKUP(C855,'[1]17'!$C$22:$AI$926,30,0)</f>
        <v>0</v>
      </c>
      <c r="AL855" s="122">
        <f>VLOOKUP(C855,'[1]17'!$C$22:$AI$926,31,0)</f>
        <v>0</v>
      </c>
      <c r="AM855" s="122">
        <f>VLOOKUP(C855,'[1]17'!$C$22:$AI$926,32,0)</f>
        <v>0</v>
      </c>
      <c r="AN855" s="122">
        <f>VLOOKUP(C855,'[1]17'!$C$22:$AI$926,33,0)</f>
        <v>2.5240079999999998E-2</v>
      </c>
      <c r="AO855" s="122">
        <f t="shared" si="1348"/>
        <v>3.2094890000000001E-2</v>
      </c>
      <c r="AP855" s="122">
        <f t="shared" si="1349"/>
        <v>0</v>
      </c>
      <c r="AQ855" s="122">
        <f t="shared" si="1350"/>
        <v>0</v>
      </c>
      <c r="AR855" s="122">
        <f t="shared" si="1351"/>
        <v>0</v>
      </c>
      <c r="AS855" s="122">
        <f t="shared" si="1352"/>
        <v>3.2094890000000001E-2</v>
      </c>
      <c r="AT855" s="123"/>
      <c r="AU855" s="123"/>
      <c r="AV855" s="123"/>
      <c r="AW855" s="123"/>
      <c r="AX855" s="123"/>
      <c r="AY855" s="123"/>
      <c r="AZ855" s="123"/>
      <c r="BA855" s="123"/>
      <c r="BB855" s="123"/>
      <c r="BC855" s="123"/>
    </row>
    <row r="856" spans="1:55" ht="62.2" x14ac:dyDescent="0.35">
      <c r="A856" s="115" t="s">
        <v>1663</v>
      </c>
      <c r="B856" s="111" t="s">
        <v>197</v>
      </c>
      <c r="C856" s="108" t="s">
        <v>570</v>
      </c>
      <c r="D856" s="73">
        <v>1.2E-2</v>
      </c>
      <c r="E856" s="73">
        <v>5.3404799999999997E-4</v>
      </c>
      <c r="F856" s="73">
        <v>0</v>
      </c>
      <c r="G856" s="73">
        <v>0</v>
      </c>
      <c r="H856" s="73">
        <v>0</v>
      </c>
      <c r="I856" s="73">
        <v>5.3404799999999997E-4</v>
      </c>
      <c r="J856" s="122">
        <f>VLOOKUP(C856,'[1]17'!$C$22:$N$926,8,0)</f>
        <v>2.35116E-4</v>
      </c>
      <c r="K856" s="122">
        <f>VLOOKUP(C856,'[1]17'!$C$22:$N$926,9,0)</f>
        <v>0</v>
      </c>
      <c r="L856" s="122">
        <f>VLOOKUP(C856,'[1]17'!$C$22:$N$926,10,0)</f>
        <v>0</v>
      </c>
      <c r="M856" s="122">
        <f>VLOOKUP(C856,'[1]17'!$C$22:$N$926,11,0)</f>
        <v>0</v>
      </c>
      <c r="N856" s="122">
        <f>VLOOKUP(C856,'[1]17'!$C$22:$N$926,12,0)</f>
        <v>2.35116E-4</v>
      </c>
      <c r="O856" s="122">
        <f t="shared" si="1342"/>
        <v>2.9893199999999996E-4</v>
      </c>
      <c r="P856" s="122">
        <f t="shared" si="1343"/>
        <v>0</v>
      </c>
      <c r="Q856" s="122">
        <f t="shared" si="1344"/>
        <v>0</v>
      </c>
      <c r="R856" s="122">
        <f t="shared" si="1345"/>
        <v>0</v>
      </c>
      <c r="S856" s="122">
        <f t="shared" si="1346"/>
        <v>2.9893199999999996E-4</v>
      </c>
      <c r="T856" s="123"/>
      <c r="U856" s="123"/>
      <c r="V856" s="123"/>
      <c r="W856" s="123"/>
      <c r="X856" s="123"/>
      <c r="Y856" s="123"/>
      <c r="Z856" s="123"/>
      <c r="AA856" s="123"/>
      <c r="AB856" s="123"/>
      <c r="AC856" s="123"/>
      <c r="AD856" s="123">
        <v>1.0999999999999999E-2</v>
      </c>
      <c r="AE856" s="73">
        <f t="shared" si="1347"/>
        <v>4.4504000000000001E-4</v>
      </c>
      <c r="AF856" s="73"/>
      <c r="AG856" s="73"/>
      <c r="AH856" s="73"/>
      <c r="AI856" s="73">
        <v>4.4504000000000001E-4</v>
      </c>
      <c r="AJ856" s="122">
        <f>VLOOKUP(C856,'[1]17'!$C$22:$AI$926,29,0)</f>
        <v>1.9593E-4</v>
      </c>
      <c r="AK856" s="122">
        <f>VLOOKUP(C856,'[1]17'!$C$22:$AI$926,30,0)</f>
        <v>0</v>
      </c>
      <c r="AL856" s="122">
        <f>VLOOKUP(C856,'[1]17'!$C$22:$AI$926,31,0)</f>
        <v>0</v>
      </c>
      <c r="AM856" s="122">
        <f>VLOOKUP(C856,'[1]17'!$C$22:$AI$926,32,0)</f>
        <v>0</v>
      </c>
      <c r="AN856" s="122">
        <f>VLOOKUP(C856,'[1]17'!$C$22:$AI$926,33,0)</f>
        <v>1.9593E-4</v>
      </c>
      <c r="AO856" s="122">
        <f t="shared" si="1348"/>
        <v>2.4910999999999998E-4</v>
      </c>
      <c r="AP856" s="122">
        <f t="shared" si="1349"/>
        <v>0</v>
      </c>
      <c r="AQ856" s="122">
        <f t="shared" si="1350"/>
        <v>0</v>
      </c>
      <c r="AR856" s="122">
        <f t="shared" si="1351"/>
        <v>0</v>
      </c>
      <c r="AS856" s="122">
        <f t="shared" si="1352"/>
        <v>2.4910999999999998E-4</v>
      </c>
      <c r="AT856" s="123"/>
      <c r="AU856" s="123"/>
      <c r="AV856" s="123"/>
      <c r="AW856" s="123"/>
      <c r="AX856" s="123"/>
      <c r="AY856" s="123"/>
      <c r="AZ856" s="123"/>
      <c r="BA856" s="123"/>
      <c r="BB856" s="123"/>
      <c r="BC856" s="123"/>
    </row>
    <row r="857" spans="1:55" x14ac:dyDescent="0.35">
      <c r="A857" s="119"/>
      <c r="B857" s="118" t="s">
        <v>56</v>
      </c>
      <c r="C857" s="105"/>
      <c r="D857" s="133">
        <f t="shared" ref="D857:BC857" si="1353">SUM(D858:D858)</f>
        <v>0</v>
      </c>
      <c r="E857" s="133">
        <f t="shared" si="1353"/>
        <v>0.5846661700000001</v>
      </c>
      <c r="F857" s="133">
        <f t="shared" si="1353"/>
        <v>0.5846661700000001</v>
      </c>
      <c r="G857" s="133">
        <f t="shared" si="1353"/>
        <v>0</v>
      </c>
      <c r="H857" s="133">
        <f t="shared" si="1353"/>
        <v>0</v>
      </c>
      <c r="I857" s="133">
        <f t="shared" si="1353"/>
        <v>0</v>
      </c>
      <c r="J857" s="133">
        <f t="shared" si="1353"/>
        <v>0.5846661700000001</v>
      </c>
      <c r="K857" s="133">
        <f t="shared" si="1353"/>
        <v>0.5846661700000001</v>
      </c>
      <c r="L857" s="133">
        <f t="shared" si="1353"/>
        <v>0</v>
      </c>
      <c r="M857" s="133">
        <f t="shared" si="1353"/>
        <v>0</v>
      </c>
      <c r="N857" s="133">
        <f t="shared" si="1353"/>
        <v>0</v>
      </c>
      <c r="O857" s="133">
        <f t="shared" si="1353"/>
        <v>0</v>
      </c>
      <c r="P857" s="133">
        <f t="shared" si="1353"/>
        <v>0</v>
      </c>
      <c r="Q857" s="133">
        <f t="shared" si="1353"/>
        <v>0</v>
      </c>
      <c r="R857" s="133">
        <f t="shared" si="1353"/>
        <v>0</v>
      </c>
      <c r="S857" s="133">
        <f t="shared" si="1353"/>
        <v>0</v>
      </c>
      <c r="T857" s="133">
        <f t="shared" si="1353"/>
        <v>0</v>
      </c>
      <c r="U857" s="133">
        <f t="shared" si="1353"/>
        <v>0</v>
      </c>
      <c r="V857" s="133">
        <f t="shared" si="1353"/>
        <v>0</v>
      </c>
      <c r="W857" s="133">
        <f t="shared" si="1353"/>
        <v>0</v>
      </c>
      <c r="X857" s="133">
        <f t="shared" si="1353"/>
        <v>0</v>
      </c>
      <c r="Y857" s="133">
        <f t="shared" si="1353"/>
        <v>0</v>
      </c>
      <c r="Z857" s="133">
        <f t="shared" si="1353"/>
        <v>0</v>
      </c>
      <c r="AA857" s="133">
        <f t="shared" si="1353"/>
        <v>0</v>
      </c>
      <c r="AB857" s="133">
        <f t="shared" si="1353"/>
        <v>0</v>
      </c>
      <c r="AC857" s="133">
        <f t="shared" si="1353"/>
        <v>0</v>
      </c>
      <c r="AD857" s="133">
        <f t="shared" si="1353"/>
        <v>0</v>
      </c>
      <c r="AE857" s="133">
        <f t="shared" si="1353"/>
        <v>0</v>
      </c>
      <c r="AF857" s="133">
        <f t="shared" si="1353"/>
        <v>0</v>
      </c>
      <c r="AG857" s="133">
        <f t="shared" si="1353"/>
        <v>0</v>
      </c>
      <c r="AH857" s="133">
        <f t="shared" si="1353"/>
        <v>0</v>
      </c>
      <c r="AI857" s="133">
        <f t="shared" si="1353"/>
        <v>0</v>
      </c>
      <c r="AJ857" s="133">
        <f t="shared" si="1353"/>
        <v>0</v>
      </c>
      <c r="AK857" s="133">
        <f t="shared" si="1353"/>
        <v>0</v>
      </c>
      <c r="AL857" s="133">
        <f t="shared" si="1353"/>
        <v>0</v>
      </c>
      <c r="AM857" s="133">
        <f t="shared" si="1353"/>
        <v>0</v>
      </c>
      <c r="AN857" s="133">
        <f t="shared" si="1353"/>
        <v>0</v>
      </c>
      <c r="AO857" s="133">
        <f t="shared" si="1353"/>
        <v>0</v>
      </c>
      <c r="AP857" s="133">
        <f t="shared" si="1353"/>
        <v>0</v>
      </c>
      <c r="AQ857" s="133">
        <f t="shared" si="1353"/>
        <v>0</v>
      </c>
      <c r="AR857" s="133">
        <f t="shared" si="1353"/>
        <v>0</v>
      </c>
      <c r="AS857" s="133">
        <f t="shared" si="1353"/>
        <v>0</v>
      </c>
      <c r="AT857" s="133">
        <f t="shared" si="1353"/>
        <v>0</v>
      </c>
      <c r="AU857" s="133">
        <f t="shared" si="1353"/>
        <v>0</v>
      </c>
      <c r="AV857" s="133">
        <f t="shared" si="1353"/>
        <v>0</v>
      </c>
      <c r="AW857" s="133">
        <f t="shared" si="1353"/>
        <v>0</v>
      </c>
      <c r="AX857" s="133">
        <f t="shared" si="1353"/>
        <v>0</v>
      </c>
      <c r="AY857" s="133">
        <f t="shared" si="1353"/>
        <v>0</v>
      </c>
      <c r="AZ857" s="133">
        <f t="shared" si="1353"/>
        <v>0</v>
      </c>
      <c r="BA857" s="133">
        <f t="shared" si="1353"/>
        <v>0</v>
      </c>
      <c r="BB857" s="133">
        <f t="shared" si="1353"/>
        <v>0</v>
      </c>
      <c r="BC857" s="133">
        <f t="shared" si="1353"/>
        <v>0</v>
      </c>
    </row>
    <row r="858" spans="1:55" ht="62.2" x14ac:dyDescent="0.35">
      <c r="A858" s="115" t="s">
        <v>1663</v>
      </c>
      <c r="B858" s="111" t="s">
        <v>198</v>
      </c>
      <c r="C858" s="108" t="s">
        <v>199</v>
      </c>
      <c r="D858" s="73">
        <v>0</v>
      </c>
      <c r="E858" s="73">
        <v>0.5846661700000001</v>
      </c>
      <c r="F858" s="73">
        <v>0.5846661700000001</v>
      </c>
      <c r="G858" s="73">
        <v>0</v>
      </c>
      <c r="H858" s="73">
        <v>0</v>
      </c>
      <c r="I858" s="73">
        <v>0</v>
      </c>
      <c r="J858" s="122">
        <f>VLOOKUP(C858,'[1]17'!$C$22:$N$926,8,0)</f>
        <v>0.5846661700000001</v>
      </c>
      <c r="K858" s="122">
        <f>VLOOKUP(C858,'[1]17'!$C$22:$N$926,9,0)</f>
        <v>0.5846661700000001</v>
      </c>
      <c r="L858" s="122">
        <f>VLOOKUP(C858,'[1]17'!$C$22:$N$926,10,0)</f>
        <v>0</v>
      </c>
      <c r="M858" s="122">
        <f>VLOOKUP(C858,'[1]17'!$C$22:$N$926,11,0)</f>
        <v>0</v>
      </c>
      <c r="N858" s="122">
        <f>VLOOKUP(C858,'[1]17'!$C$22:$N$926,12,0)</f>
        <v>0</v>
      </c>
      <c r="O858" s="122">
        <f>E858-J858</f>
        <v>0</v>
      </c>
      <c r="P858" s="122">
        <f t="shared" ref="P858" si="1354">F858-K858</f>
        <v>0</v>
      </c>
      <c r="Q858" s="122">
        <f t="shared" ref="Q858" si="1355">G858-L858</f>
        <v>0</v>
      </c>
      <c r="R858" s="122">
        <f t="shared" ref="R858" si="1356">H858-M858</f>
        <v>0</v>
      </c>
      <c r="S858" s="122">
        <f t="shared" ref="S858" si="1357">I858-N858</f>
        <v>0</v>
      </c>
      <c r="T858" s="123"/>
      <c r="U858" s="123"/>
      <c r="V858" s="123"/>
      <c r="W858" s="123"/>
      <c r="X858" s="123"/>
      <c r="Y858" s="123"/>
      <c r="Z858" s="123"/>
      <c r="AA858" s="123"/>
      <c r="AB858" s="123"/>
      <c r="AC858" s="123"/>
      <c r="AD858" s="123">
        <v>0</v>
      </c>
      <c r="AE858" s="73">
        <f>AF858+AG858+AH858+AI858</f>
        <v>0</v>
      </c>
      <c r="AF858" s="73"/>
      <c r="AG858" s="73"/>
      <c r="AH858" s="73"/>
      <c r="AI858" s="73">
        <v>0</v>
      </c>
      <c r="AJ858" s="122">
        <f>VLOOKUP(C858,'[1]17'!$C$22:$AI$926,29,0)</f>
        <v>0</v>
      </c>
      <c r="AK858" s="122">
        <f>VLOOKUP(C858,'[1]17'!$C$22:$AI$926,30,0)</f>
        <v>0</v>
      </c>
      <c r="AL858" s="122">
        <f>VLOOKUP(C858,'[1]17'!$C$22:$AI$926,31,0)</f>
        <v>0</v>
      </c>
      <c r="AM858" s="122">
        <f>VLOOKUP(C858,'[1]17'!$C$22:$AI$926,32,0)</f>
        <v>0</v>
      </c>
      <c r="AN858" s="122">
        <f>VLOOKUP(C858,'[1]17'!$C$22:$AI$926,33,0)</f>
        <v>0</v>
      </c>
      <c r="AO858" s="122">
        <f>AE858-AJ858</f>
        <v>0</v>
      </c>
      <c r="AP858" s="122">
        <f t="shared" ref="AP858" si="1358">AF858-AK858</f>
        <v>0</v>
      </c>
      <c r="AQ858" s="122">
        <f t="shared" ref="AQ858" si="1359">AG858-AL858</f>
        <v>0</v>
      </c>
      <c r="AR858" s="122">
        <f t="shared" ref="AR858" si="1360">AH858-AM858</f>
        <v>0</v>
      </c>
      <c r="AS858" s="122">
        <f t="shared" ref="AS858" si="1361">AI858-AN858</f>
        <v>0</v>
      </c>
      <c r="AT858" s="123"/>
      <c r="AU858" s="123"/>
      <c r="AV858" s="123"/>
      <c r="AW858" s="123"/>
      <c r="AX858" s="123"/>
      <c r="AY858" s="123"/>
      <c r="AZ858" s="123"/>
      <c r="BA858" s="123"/>
      <c r="BB858" s="123"/>
      <c r="BC858" s="123"/>
    </row>
    <row r="859" spans="1:55" x14ac:dyDescent="0.35">
      <c r="A859" s="119"/>
      <c r="B859" s="118" t="s">
        <v>58</v>
      </c>
      <c r="C859" s="105"/>
      <c r="D859" s="133">
        <f t="shared" ref="D859:BC859" si="1362">SUM(D860:D864)</f>
        <v>8.6595479999999991</v>
      </c>
      <c r="E859" s="133">
        <f t="shared" si="1362"/>
        <v>0.53777727600000003</v>
      </c>
      <c r="F859" s="133">
        <f t="shared" si="1362"/>
        <v>0</v>
      </c>
      <c r="G859" s="133">
        <f t="shared" si="1362"/>
        <v>0</v>
      </c>
      <c r="H859" s="133">
        <f t="shared" si="1362"/>
        <v>0</v>
      </c>
      <c r="I859" s="133">
        <f t="shared" si="1362"/>
        <v>0.53777727600000003</v>
      </c>
      <c r="J859" s="133">
        <f t="shared" si="1362"/>
        <v>0.35748638399999999</v>
      </c>
      <c r="K859" s="133">
        <f t="shared" si="1362"/>
        <v>0</v>
      </c>
      <c r="L859" s="133">
        <f t="shared" si="1362"/>
        <v>0</v>
      </c>
      <c r="M859" s="133">
        <f t="shared" si="1362"/>
        <v>0</v>
      </c>
      <c r="N859" s="133">
        <f t="shared" si="1362"/>
        <v>0.35748638399999999</v>
      </c>
      <c r="O859" s="133">
        <f t="shared" si="1362"/>
        <v>0.18029089200000001</v>
      </c>
      <c r="P859" s="133">
        <f t="shared" si="1362"/>
        <v>0</v>
      </c>
      <c r="Q859" s="133">
        <f t="shared" si="1362"/>
        <v>0</v>
      </c>
      <c r="R859" s="133">
        <f t="shared" si="1362"/>
        <v>0</v>
      </c>
      <c r="S859" s="133">
        <f t="shared" si="1362"/>
        <v>0.18029089199999998</v>
      </c>
      <c r="T859" s="133">
        <f t="shared" si="1362"/>
        <v>0</v>
      </c>
      <c r="U859" s="133">
        <f t="shared" si="1362"/>
        <v>0</v>
      </c>
      <c r="V859" s="133">
        <f t="shared" si="1362"/>
        <v>0</v>
      </c>
      <c r="W859" s="133">
        <f t="shared" si="1362"/>
        <v>0</v>
      </c>
      <c r="X859" s="133">
        <f t="shared" si="1362"/>
        <v>0</v>
      </c>
      <c r="Y859" s="133">
        <f t="shared" si="1362"/>
        <v>0</v>
      </c>
      <c r="Z859" s="133">
        <f t="shared" si="1362"/>
        <v>0</v>
      </c>
      <c r="AA859" s="133">
        <f t="shared" si="1362"/>
        <v>0</v>
      </c>
      <c r="AB859" s="133">
        <f t="shared" si="1362"/>
        <v>0</v>
      </c>
      <c r="AC859" s="133">
        <f t="shared" si="1362"/>
        <v>0</v>
      </c>
      <c r="AD859" s="133">
        <f t="shared" si="1362"/>
        <v>6.9416142300000008</v>
      </c>
      <c r="AE859" s="133">
        <f t="shared" si="1362"/>
        <v>7.2890063400000011</v>
      </c>
      <c r="AF859" s="133">
        <f t="shared" si="1362"/>
        <v>0.4832631300000001</v>
      </c>
      <c r="AG859" s="133">
        <f t="shared" si="1362"/>
        <v>6.3575954800000005</v>
      </c>
      <c r="AH859" s="133">
        <f t="shared" si="1362"/>
        <v>0</v>
      </c>
      <c r="AI859" s="133">
        <f t="shared" si="1362"/>
        <v>0.44814773000000002</v>
      </c>
      <c r="AJ859" s="133">
        <f t="shared" si="1362"/>
        <v>6.4428853200000002</v>
      </c>
      <c r="AK859" s="133">
        <f t="shared" si="1362"/>
        <v>0.4832631300000001</v>
      </c>
      <c r="AL859" s="133">
        <f t="shared" si="1362"/>
        <v>5.6617168700000002</v>
      </c>
      <c r="AM859" s="133">
        <f t="shared" si="1362"/>
        <v>0</v>
      </c>
      <c r="AN859" s="133">
        <f t="shared" si="1362"/>
        <v>0.29790531999999997</v>
      </c>
      <c r="AO859" s="133">
        <f t="shared" si="1362"/>
        <v>0.84612102</v>
      </c>
      <c r="AP859" s="133">
        <f t="shared" si="1362"/>
        <v>0</v>
      </c>
      <c r="AQ859" s="133">
        <f t="shared" si="1362"/>
        <v>0.69587860999999995</v>
      </c>
      <c r="AR859" s="133">
        <f t="shared" si="1362"/>
        <v>0</v>
      </c>
      <c r="AS859" s="133">
        <f t="shared" si="1362"/>
        <v>0.15024240999999999</v>
      </c>
      <c r="AT859" s="133">
        <f t="shared" si="1362"/>
        <v>0</v>
      </c>
      <c r="AU859" s="133">
        <f t="shared" si="1362"/>
        <v>0</v>
      </c>
      <c r="AV859" s="133">
        <f t="shared" si="1362"/>
        <v>0</v>
      </c>
      <c r="AW859" s="133">
        <f t="shared" si="1362"/>
        <v>0</v>
      </c>
      <c r="AX859" s="133">
        <f t="shared" si="1362"/>
        <v>0</v>
      </c>
      <c r="AY859" s="133">
        <f t="shared" si="1362"/>
        <v>0</v>
      </c>
      <c r="AZ859" s="133">
        <f t="shared" si="1362"/>
        <v>0</v>
      </c>
      <c r="BA859" s="133">
        <f t="shared" si="1362"/>
        <v>0</v>
      </c>
      <c r="BB859" s="133">
        <f t="shared" si="1362"/>
        <v>0</v>
      </c>
      <c r="BC859" s="133">
        <f t="shared" si="1362"/>
        <v>0</v>
      </c>
    </row>
    <row r="860" spans="1:55" ht="93.25" x14ac:dyDescent="0.35">
      <c r="A860" s="115" t="s">
        <v>1663</v>
      </c>
      <c r="B860" s="111" t="s">
        <v>1093</v>
      </c>
      <c r="C860" s="108" t="s">
        <v>1608</v>
      </c>
      <c r="D860" s="73">
        <v>3.7410600000000001</v>
      </c>
      <c r="E860" s="73">
        <v>0.16649603999999998</v>
      </c>
      <c r="F860" s="73">
        <v>0</v>
      </c>
      <c r="G860" s="73">
        <v>0</v>
      </c>
      <c r="H860" s="73">
        <v>0</v>
      </c>
      <c r="I860" s="73">
        <v>0.16649603999999998</v>
      </c>
      <c r="J860" s="122">
        <f>VLOOKUP(C860,'[1]17'!$C$22:$N$926,8,0)</f>
        <v>7.3295123999999989E-2</v>
      </c>
      <c r="K860" s="122">
        <f>VLOOKUP(C860,'[1]17'!$C$22:$N$926,9,0)</f>
        <v>0</v>
      </c>
      <c r="L860" s="122">
        <f>VLOOKUP(C860,'[1]17'!$C$22:$N$926,10,0)</f>
        <v>0</v>
      </c>
      <c r="M860" s="122">
        <f>VLOOKUP(C860,'[1]17'!$C$22:$N$926,11,0)</f>
        <v>0</v>
      </c>
      <c r="N860" s="122">
        <f>VLOOKUP(C860,'[1]17'!$C$22:$N$926,12,0)</f>
        <v>7.3295123999999989E-2</v>
      </c>
      <c r="O860" s="122">
        <f t="shared" ref="O860:O864" si="1363">E860-J860</f>
        <v>9.3200915999999995E-2</v>
      </c>
      <c r="P860" s="122">
        <f t="shared" ref="P860:P864" si="1364">F860-K860</f>
        <v>0</v>
      </c>
      <c r="Q860" s="122">
        <f t="shared" ref="Q860:Q864" si="1365">G860-L860</f>
        <v>0</v>
      </c>
      <c r="R860" s="122">
        <f t="shared" ref="R860:R864" si="1366">H860-M860</f>
        <v>0</v>
      </c>
      <c r="S860" s="122">
        <f t="shared" ref="S860:S864" si="1367">I860-N860</f>
        <v>9.3200915999999995E-2</v>
      </c>
      <c r="T860" s="123"/>
      <c r="U860" s="123"/>
      <c r="V860" s="123"/>
      <c r="W860" s="123"/>
      <c r="X860" s="123"/>
      <c r="Y860" s="123"/>
      <c r="Z860" s="123"/>
      <c r="AA860" s="123"/>
      <c r="AB860" s="123"/>
      <c r="AC860" s="123"/>
      <c r="AD860" s="123">
        <v>3.4293050000000003</v>
      </c>
      <c r="AE860" s="73">
        <f t="shared" ref="AE860:AE864" si="1368">AF860+AG860+AH860+AI860</f>
        <v>0.1387467</v>
      </c>
      <c r="AF860" s="73"/>
      <c r="AG860" s="73"/>
      <c r="AH860" s="73"/>
      <c r="AI860" s="73">
        <v>0.1387467</v>
      </c>
      <c r="AJ860" s="122">
        <f>VLOOKUP(C860,'[1]17'!$C$22:$AI$926,29,0)</f>
        <v>6.1079269999999991E-2</v>
      </c>
      <c r="AK860" s="122">
        <f>VLOOKUP(C860,'[1]17'!$C$22:$AI$926,30,0)</f>
        <v>0</v>
      </c>
      <c r="AL860" s="122">
        <f>VLOOKUP(C860,'[1]17'!$C$22:$AI$926,31,0)</f>
        <v>0</v>
      </c>
      <c r="AM860" s="122">
        <f>VLOOKUP(C860,'[1]17'!$C$22:$AI$926,32,0)</f>
        <v>0</v>
      </c>
      <c r="AN860" s="122">
        <f>VLOOKUP(C860,'[1]17'!$C$22:$AI$926,33,0)</f>
        <v>6.1079269999999991E-2</v>
      </c>
      <c r="AO860" s="122">
        <f t="shared" ref="AO860:AO864" si="1369">AE860-AJ860</f>
        <v>7.766743000000001E-2</v>
      </c>
      <c r="AP860" s="122">
        <f t="shared" ref="AP860:AP864" si="1370">AF860-AK860</f>
        <v>0</v>
      </c>
      <c r="AQ860" s="122">
        <f t="shared" ref="AQ860:AQ864" si="1371">AG860-AL860</f>
        <v>0</v>
      </c>
      <c r="AR860" s="122">
        <f t="shared" ref="AR860:AR864" si="1372">AH860-AM860</f>
        <v>0</v>
      </c>
      <c r="AS860" s="122">
        <f t="shared" ref="AS860:AS864" si="1373">AI860-AN860</f>
        <v>7.766743000000001E-2</v>
      </c>
      <c r="AT860" s="123"/>
      <c r="AU860" s="123"/>
      <c r="AV860" s="123"/>
      <c r="AW860" s="123"/>
      <c r="AX860" s="123"/>
      <c r="AY860" s="123"/>
      <c r="AZ860" s="123"/>
      <c r="BA860" s="123"/>
      <c r="BB860" s="123"/>
      <c r="BC860" s="123"/>
    </row>
    <row r="861" spans="1:55" ht="62.2" x14ac:dyDescent="0.35">
      <c r="A861" s="115" t="s">
        <v>1663</v>
      </c>
      <c r="B861" s="111" t="s">
        <v>1094</v>
      </c>
      <c r="C861" s="108" t="s">
        <v>571</v>
      </c>
      <c r="D861" s="73">
        <v>0.12978000000000001</v>
      </c>
      <c r="E861" s="73">
        <v>5.7758399999999991E-3</v>
      </c>
      <c r="F861" s="73">
        <v>0</v>
      </c>
      <c r="G861" s="73">
        <v>0</v>
      </c>
      <c r="H861" s="73">
        <v>0</v>
      </c>
      <c r="I861" s="73">
        <v>5.7758399999999991E-3</v>
      </c>
      <c r="J861" s="122">
        <f>VLOOKUP(C861,'[1]17'!$C$22:$N$926,8,0)</f>
        <v>2.5426439999999997E-3</v>
      </c>
      <c r="K861" s="122">
        <f>VLOOKUP(C861,'[1]17'!$C$22:$N$926,9,0)</f>
        <v>0</v>
      </c>
      <c r="L861" s="122">
        <f>VLOOKUP(C861,'[1]17'!$C$22:$N$926,10,0)</f>
        <v>0</v>
      </c>
      <c r="M861" s="122">
        <f>VLOOKUP(C861,'[1]17'!$C$22:$N$926,11,0)</f>
        <v>0</v>
      </c>
      <c r="N861" s="122">
        <f>VLOOKUP(C861,'[1]17'!$C$22:$N$926,12,0)</f>
        <v>2.5426439999999997E-3</v>
      </c>
      <c r="O861" s="122">
        <f t="shared" si="1363"/>
        <v>3.2331959999999994E-3</v>
      </c>
      <c r="P861" s="122">
        <f t="shared" si="1364"/>
        <v>0</v>
      </c>
      <c r="Q861" s="122">
        <f t="shared" si="1365"/>
        <v>0</v>
      </c>
      <c r="R861" s="122">
        <f t="shared" si="1366"/>
        <v>0</v>
      </c>
      <c r="S861" s="122">
        <f t="shared" si="1367"/>
        <v>3.2331959999999994E-3</v>
      </c>
      <c r="T861" s="123"/>
      <c r="U861" s="123"/>
      <c r="V861" s="123"/>
      <c r="W861" s="123"/>
      <c r="X861" s="123"/>
      <c r="Y861" s="123"/>
      <c r="Z861" s="123"/>
      <c r="AA861" s="123"/>
      <c r="AB861" s="123"/>
      <c r="AC861" s="123"/>
      <c r="AD861" s="123">
        <v>0.11896500000000003</v>
      </c>
      <c r="AE861" s="73">
        <f t="shared" si="1368"/>
        <v>4.8131999999999992E-3</v>
      </c>
      <c r="AF861" s="73"/>
      <c r="AG861" s="73"/>
      <c r="AH861" s="73"/>
      <c r="AI861" s="73">
        <v>4.8131999999999992E-3</v>
      </c>
      <c r="AJ861" s="122">
        <f>VLOOKUP(C861,'[1]17'!$C$22:$AI$926,29,0)</f>
        <v>2.1188699999999997E-3</v>
      </c>
      <c r="AK861" s="122">
        <f>VLOOKUP(C861,'[1]17'!$C$22:$AI$926,30,0)</f>
        <v>0</v>
      </c>
      <c r="AL861" s="122">
        <f>VLOOKUP(C861,'[1]17'!$C$22:$AI$926,31,0)</f>
        <v>0</v>
      </c>
      <c r="AM861" s="122">
        <f>VLOOKUP(C861,'[1]17'!$C$22:$AI$926,32,0)</f>
        <v>0</v>
      </c>
      <c r="AN861" s="122">
        <f>VLOOKUP(C861,'[1]17'!$C$22:$AI$926,33,0)</f>
        <v>2.1188699999999997E-3</v>
      </c>
      <c r="AO861" s="122">
        <f t="shared" si="1369"/>
        <v>2.6943299999999996E-3</v>
      </c>
      <c r="AP861" s="122">
        <f t="shared" si="1370"/>
        <v>0</v>
      </c>
      <c r="AQ861" s="122">
        <f t="shared" si="1371"/>
        <v>0</v>
      </c>
      <c r="AR861" s="122">
        <f t="shared" si="1372"/>
        <v>0</v>
      </c>
      <c r="AS861" s="122">
        <f t="shared" si="1373"/>
        <v>2.6943299999999996E-3</v>
      </c>
      <c r="AT861" s="123"/>
      <c r="AU861" s="123"/>
      <c r="AV861" s="123"/>
      <c r="AW861" s="123"/>
      <c r="AX861" s="123"/>
      <c r="AY861" s="123"/>
      <c r="AZ861" s="123"/>
      <c r="BA861" s="123"/>
      <c r="BB861" s="123"/>
      <c r="BC861" s="123"/>
    </row>
    <row r="862" spans="1:55" ht="77.7" x14ac:dyDescent="0.35">
      <c r="A862" s="115" t="s">
        <v>1663</v>
      </c>
      <c r="B862" s="111" t="s">
        <v>1095</v>
      </c>
      <c r="C862" s="108" t="s">
        <v>572</v>
      </c>
      <c r="D862" s="73">
        <v>3.3659879999999993</v>
      </c>
      <c r="E862" s="73">
        <v>0.14980344000000001</v>
      </c>
      <c r="F862" s="73">
        <v>0</v>
      </c>
      <c r="G862" s="73">
        <v>0</v>
      </c>
      <c r="H862" s="73">
        <v>0</v>
      </c>
      <c r="I862" s="73">
        <v>0.14980344000000001</v>
      </c>
      <c r="J862" s="122">
        <f>VLOOKUP(C862,'[1]17'!$C$22:$N$926,8,0)</f>
        <v>6.594665999999999E-2</v>
      </c>
      <c r="K862" s="122">
        <f>VLOOKUP(C862,'[1]17'!$C$22:$N$926,9,0)</f>
        <v>0</v>
      </c>
      <c r="L862" s="122">
        <f>VLOOKUP(C862,'[1]17'!$C$22:$N$926,10,0)</f>
        <v>0</v>
      </c>
      <c r="M862" s="122">
        <f>VLOOKUP(C862,'[1]17'!$C$22:$N$926,11,0)</f>
        <v>0</v>
      </c>
      <c r="N862" s="122">
        <f>VLOOKUP(C862,'[1]17'!$C$22:$N$926,12,0)</f>
        <v>6.5946660000000004E-2</v>
      </c>
      <c r="O862" s="122">
        <f t="shared" si="1363"/>
        <v>8.385678000000002E-2</v>
      </c>
      <c r="P862" s="122">
        <f t="shared" si="1364"/>
        <v>0</v>
      </c>
      <c r="Q862" s="122">
        <f t="shared" si="1365"/>
        <v>0</v>
      </c>
      <c r="R862" s="122">
        <f t="shared" si="1366"/>
        <v>0</v>
      </c>
      <c r="S862" s="122">
        <f t="shared" si="1367"/>
        <v>8.3856780000000006E-2</v>
      </c>
      <c r="T862" s="123"/>
      <c r="U862" s="123"/>
      <c r="V862" s="123"/>
      <c r="W862" s="123"/>
      <c r="X862" s="123"/>
      <c r="Y862" s="123"/>
      <c r="Z862" s="123"/>
      <c r="AA862" s="123"/>
      <c r="AB862" s="123"/>
      <c r="AC862" s="123"/>
      <c r="AD862" s="123">
        <v>2.0891842300000008</v>
      </c>
      <c r="AE862" s="73">
        <f t="shared" si="1368"/>
        <v>0.12483620000000001</v>
      </c>
      <c r="AF862" s="73"/>
      <c r="AG862" s="73"/>
      <c r="AH862" s="73"/>
      <c r="AI862" s="73">
        <v>0.12483620000000001</v>
      </c>
      <c r="AJ862" s="122">
        <f>VLOOKUP(C862,'[1]17'!$C$22:$AI$926,29,0)</f>
        <v>5.4955550000000006E-2</v>
      </c>
      <c r="AK862" s="122">
        <f>VLOOKUP(C862,'[1]17'!$C$22:$AI$926,30,0)</f>
        <v>0</v>
      </c>
      <c r="AL862" s="122">
        <f>VLOOKUP(C862,'[1]17'!$C$22:$AI$926,31,0)</f>
        <v>0</v>
      </c>
      <c r="AM862" s="122">
        <f>VLOOKUP(C862,'[1]17'!$C$22:$AI$926,32,0)</f>
        <v>0</v>
      </c>
      <c r="AN862" s="122">
        <f>VLOOKUP(C862,'[1]17'!$C$22:$AI$926,33,0)</f>
        <v>5.4955550000000006E-2</v>
      </c>
      <c r="AO862" s="122">
        <f t="shared" si="1369"/>
        <v>6.9880650000000002E-2</v>
      </c>
      <c r="AP862" s="122">
        <f t="shared" si="1370"/>
        <v>0</v>
      </c>
      <c r="AQ862" s="122">
        <f t="shared" si="1371"/>
        <v>0</v>
      </c>
      <c r="AR862" s="122">
        <f t="shared" si="1372"/>
        <v>0</v>
      </c>
      <c r="AS862" s="122">
        <f t="shared" si="1373"/>
        <v>6.9880650000000002E-2</v>
      </c>
      <c r="AT862" s="123"/>
      <c r="AU862" s="123"/>
      <c r="AV862" s="123"/>
      <c r="AW862" s="123"/>
      <c r="AX862" s="123"/>
      <c r="AY862" s="123"/>
      <c r="AZ862" s="123"/>
      <c r="BA862" s="123"/>
      <c r="BB862" s="123"/>
      <c r="BC862" s="123"/>
    </row>
    <row r="863" spans="1:55" ht="62.2" x14ac:dyDescent="0.35">
      <c r="A863" s="115" t="s">
        <v>1663</v>
      </c>
      <c r="B863" s="111" t="s">
        <v>1880</v>
      </c>
      <c r="C863" s="108" t="s">
        <v>1609</v>
      </c>
      <c r="D863" s="73">
        <v>1.42272</v>
      </c>
      <c r="E863" s="73">
        <v>0.215701956</v>
      </c>
      <c r="F863" s="73">
        <v>0</v>
      </c>
      <c r="G863" s="73">
        <v>0</v>
      </c>
      <c r="H863" s="73">
        <v>0</v>
      </c>
      <c r="I863" s="73">
        <v>0.215701956</v>
      </c>
      <c r="J863" s="122">
        <f>VLOOKUP(C863,'[1]17'!$C$22:$N$926,8,0)</f>
        <v>0.215701956</v>
      </c>
      <c r="K863" s="122">
        <f>VLOOKUP(C863,'[1]17'!$C$22:$N$926,9,0)</f>
        <v>0</v>
      </c>
      <c r="L863" s="122">
        <f>VLOOKUP(C863,'[1]17'!$C$22:$N$926,10,0)</f>
        <v>0</v>
      </c>
      <c r="M863" s="122">
        <f>VLOOKUP(C863,'[1]17'!$C$22:$N$926,11,0)</f>
        <v>0</v>
      </c>
      <c r="N863" s="122">
        <f>VLOOKUP(C863,'[1]17'!$C$22:$N$926,12,0)</f>
        <v>0.215701956</v>
      </c>
      <c r="O863" s="122">
        <f t="shared" si="1363"/>
        <v>0</v>
      </c>
      <c r="P863" s="122">
        <f t="shared" si="1364"/>
        <v>0</v>
      </c>
      <c r="Q863" s="122">
        <f t="shared" si="1365"/>
        <v>0</v>
      </c>
      <c r="R863" s="122">
        <f t="shared" si="1366"/>
        <v>0</v>
      </c>
      <c r="S863" s="122">
        <f t="shared" si="1367"/>
        <v>0</v>
      </c>
      <c r="T863" s="123"/>
      <c r="U863" s="123"/>
      <c r="V863" s="123"/>
      <c r="W863" s="123"/>
      <c r="X863" s="123"/>
      <c r="Y863" s="123"/>
      <c r="Z863" s="123"/>
      <c r="AA863" s="123"/>
      <c r="AB863" s="123"/>
      <c r="AC863" s="123"/>
      <c r="AD863" s="123">
        <v>1.30416</v>
      </c>
      <c r="AE863" s="73">
        <f t="shared" si="1368"/>
        <v>6.3247316300000005</v>
      </c>
      <c r="AF863" s="73">
        <v>0.4832631300000001</v>
      </c>
      <c r="AG863" s="73">
        <v>5.6617168700000002</v>
      </c>
      <c r="AH863" s="73"/>
      <c r="AI863" s="73">
        <v>0.17975163</v>
      </c>
      <c r="AJ863" s="122">
        <f>VLOOKUP(C863,'[1]17'!$C$22:$AI$926,29,0)</f>
        <v>6.3247316300000005</v>
      </c>
      <c r="AK863" s="122">
        <f>VLOOKUP(C863,'[1]17'!$C$22:$AI$926,30,0)</f>
        <v>0.4832631300000001</v>
      </c>
      <c r="AL863" s="122">
        <f>VLOOKUP(C863,'[1]17'!$C$22:$AI$926,31,0)</f>
        <v>5.6617168700000002</v>
      </c>
      <c r="AM863" s="122">
        <f>VLOOKUP(C863,'[1]17'!$C$22:$AI$926,32,0)</f>
        <v>0</v>
      </c>
      <c r="AN863" s="122">
        <f>VLOOKUP(C863,'[1]17'!$C$22:$AI$926,33,0)</f>
        <v>0.17975163</v>
      </c>
      <c r="AO863" s="122">
        <f t="shared" si="1369"/>
        <v>0</v>
      </c>
      <c r="AP863" s="122">
        <f t="shared" si="1370"/>
        <v>0</v>
      </c>
      <c r="AQ863" s="122">
        <f t="shared" si="1371"/>
        <v>0</v>
      </c>
      <c r="AR863" s="122">
        <f t="shared" si="1372"/>
        <v>0</v>
      </c>
      <c r="AS863" s="122">
        <f t="shared" si="1373"/>
        <v>0</v>
      </c>
      <c r="AT863" s="123"/>
      <c r="AU863" s="123"/>
      <c r="AV863" s="123"/>
      <c r="AW863" s="123"/>
      <c r="AX863" s="123"/>
      <c r="AY863" s="123"/>
      <c r="AZ863" s="123"/>
      <c r="BA863" s="123"/>
      <c r="BB863" s="123"/>
      <c r="BC863" s="123"/>
    </row>
    <row r="864" spans="1:55" ht="108.8" x14ac:dyDescent="0.35">
      <c r="A864" s="115" t="s">
        <v>1663</v>
      </c>
      <c r="B864" s="111" t="s">
        <v>1881</v>
      </c>
      <c r="C864" s="108" t="s">
        <v>1970</v>
      </c>
      <c r="D864" s="73">
        <v>0</v>
      </c>
      <c r="E864" s="73">
        <v>0</v>
      </c>
      <c r="F864" s="73">
        <v>0</v>
      </c>
      <c r="G864" s="73">
        <v>0</v>
      </c>
      <c r="H864" s="73">
        <v>0</v>
      </c>
      <c r="I864" s="73">
        <v>0</v>
      </c>
      <c r="J864" s="122"/>
      <c r="K864" s="122"/>
      <c r="L864" s="122"/>
      <c r="M864" s="122"/>
      <c r="N864" s="122"/>
      <c r="O864" s="122">
        <f t="shared" si="1363"/>
        <v>0</v>
      </c>
      <c r="P864" s="122">
        <f t="shared" si="1364"/>
        <v>0</v>
      </c>
      <c r="Q864" s="122">
        <f t="shared" si="1365"/>
        <v>0</v>
      </c>
      <c r="R864" s="122">
        <f t="shared" si="1366"/>
        <v>0</v>
      </c>
      <c r="S864" s="122">
        <f t="shared" si="1367"/>
        <v>0</v>
      </c>
      <c r="T864" s="123"/>
      <c r="U864" s="123"/>
      <c r="V864" s="123"/>
      <c r="W864" s="123"/>
      <c r="X864" s="123"/>
      <c r="Y864" s="123"/>
      <c r="Z864" s="123"/>
      <c r="AA864" s="123"/>
      <c r="AB864" s="123"/>
      <c r="AC864" s="123"/>
      <c r="AD864" s="123">
        <v>0</v>
      </c>
      <c r="AE864" s="73">
        <f t="shared" si="1368"/>
        <v>0.69587860999999995</v>
      </c>
      <c r="AF864" s="73"/>
      <c r="AG864" s="73">
        <v>0.69587860999999995</v>
      </c>
      <c r="AH864" s="73"/>
      <c r="AI864" s="73">
        <v>0</v>
      </c>
      <c r="AJ864" s="122"/>
      <c r="AK864" s="122"/>
      <c r="AL864" s="122"/>
      <c r="AM864" s="122"/>
      <c r="AN864" s="122"/>
      <c r="AO864" s="122">
        <f t="shared" si="1369"/>
        <v>0.69587860999999995</v>
      </c>
      <c r="AP864" s="122">
        <f t="shared" si="1370"/>
        <v>0</v>
      </c>
      <c r="AQ864" s="122">
        <f t="shared" si="1371"/>
        <v>0.69587860999999995</v>
      </c>
      <c r="AR864" s="122">
        <f t="shared" si="1372"/>
        <v>0</v>
      </c>
      <c r="AS864" s="122">
        <f t="shared" si="1373"/>
        <v>0</v>
      </c>
      <c r="AT864" s="123"/>
      <c r="AU864" s="123"/>
      <c r="AV864" s="123"/>
      <c r="AW864" s="123"/>
      <c r="AX864" s="123"/>
      <c r="AY864" s="123"/>
      <c r="AZ864" s="123"/>
      <c r="BA864" s="123"/>
      <c r="BB864" s="123"/>
      <c r="BC864" s="123"/>
    </row>
    <row r="865" spans="1:55" ht="30.05" x14ac:dyDescent="0.35">
      <c r="A865" s="119"/>
      <c r="B865" s="118" t="s">
        <v>59</v>
      </c>
      <c r="C865" s="105"/>
      <c r="D865" s="133">
        <f t="shared" ref="D865:BC865" si="1374">SUM(D866:D866)</f>
        <v>1.2E-2</v>
      </c>
      <c r="E865" s="133">
        <f t="shared" si="1374"/>
        <v>0</v>
      </c>
      <c r="F865" s="133">
        <f t="shared" si="1374"/>
        <v>0</v>
      </c>
      <c r="G865" s="133">
        <f t="shared" si="1374"/>
        <v>0</v>
      </c>
      <c r="H865" s="133">
        <f t="shared" si="1374"/>
        <v>0</v>
      </c>
      <c r="I865" s="133">
        <f t="shared" si="1374"/>
        <v>0</v>
      </c>
      <c r="J865" s="133">
        <f t="shared" si="1374"/>
        <v>0</v>
      </c>
      <c r="K865" s="133">
        <f t="shared" si="1374"/>
        <v>0</v>
      </c>
      <c r="L865" s="133">
        <f t="shared" si="1374"/>
        <v>0</v>
      </c>
      <c r="M865" s="133">
        <f t="shared" si="1374"/>
        <v>0</v>
      </c>
      <c r="N865" s="133">
        <f t="shared" si="1374"/>
        <v>0</v>
      </c>
      <c r="O865" s="133">
        <f t="shared" si="1374"/>
        <v>0</v>
      </c>
      <c r="P865" s="133">
        <f t="shared" si="1374"/>
        <v>0</v>
      </c>
      <c r="Q865" s="133">
        <f t="shared" si="1374"/>
        <v>0</v>
      </c>
      <c r="R865" s="133">
        <f t="shared" si="1374"/>
        <v>0</v>
      </c>
      <c r="S865" s="133">
        <f t="shared" si="1374"/>
        <v>0</v>
      </c>
      <c r="T865" s="133">
        <f t="shared" si="1374"/>
        <v>0</v>
      </c>
      <c r="U865" s="133">
        <f t="shared" si="1374"/>
        <v>0</v>
      </c>
      <c r="V865" s="133">
        <f t="shared" si="1374"/>
        <v>0</v>
      </c>
      <c r="W865" s="133">
        <f t="shared" si="1374"/>
        <v>0</v>
      </c>
      <c r="X865" s="133">
        <f t="shared" si="1374"/>
        <v>0</v>
      </c>
      <c r="Y865" s="133">
        <f t="shared" si="1374"/>
        <v>0</v>
      </c>
      <c r="Z865" s="133">
        <f t="shared" si="1374"/>
        <v>0</v>
      </c>
      <c r="AA865" s="133">
        <f t="shared" si="1374"/>
        <v>0</v>
      </c>
      <c r="AB865" s="133">
        <f t="shared" si="1374"/>
        <v>0</v>
      </c>
      <c r="AC865" s="133">
        <f t="shared" si="1374"/>
        <v>0</v>
      </c>
      <c r="AD865" s="133">
        <f t="shared" si="1374"/>
        <v>0</v>
      </c>
      <c r="AE865" s="133">
        <f t="shared" si="1374"/>
        <v>0</v>
      </c>
      <c r="AF865" s="133">
        <f t="shared" si="1374"/>
        <v>0</v>
      </c>
      <c r="AG865" s="133">
        <f t="shared" si="1374"/>
        <v>0</v>
      </c>
      <c r="AH865" s="133">
        <f t="shared" si="1374"/>
        <v>0</v>
      </c>
      <c r="AI865" s="133">
        <f t="shared" si="1374"/>
        <v>0</v>
      </c>
      <c r="AJ865" s="133">
        <f t="shared" si="1374"/>
        <v>0</v>
      </c>
      <c r="AK865" s="133">
        <f t="shared" si="1374"/>
        <v>0</v>
      </c>
      <c r="AL865" s="133">
        <f t="shared" si="1374"/>
        <v>0</v>
      </c>
      <c r="AM865" s="133">
        <f t="shared" si="1374"/>
        <v>0</v>
      </c>
      <c r="AN865" s="133">
        <f t="shared" si="1374"/>
        <v>0</v>
      </c>
      <c r="AO865" s="133">
        <f t="shared" si="1374"/>
        <v>0</v>
      </c>
      <c r="AP865" s="133">
        <f t="shared" si="1374"/>
        <v>0</v>
      </c>
      <c r="AQ865" s="133">
        <f t="shared" si="1374"/>
        <v>0</v>
      </c>
      <c r="AR865" s="133">
        <f t="shared" si="1374"/>
        <v>0</v>
      </c>
      <c r="AS865" s="133">
        <f t="shared" si="1374"/>
        <v>0</v>
      </c>
      <c r="AT865" s="133">
        <f t="shared" si="1374"/>
        <v>0</v>
      </c>
      <c r="AU865" s="133">
        <f t="shared" si="1374"/>
        <v>0</v>
      </c>
      <c r="AV865" s="133">
        <f t="shared" si="1374"/>
        <v>0</v>
      </c>
      <c r="AW865" s="133">
        <f t="shared" si="1374"/>
        <v>0</v>
      </c>
      <c r="AX865" s="133">
        <f t="shared" si="1374"/>
        <v>0</v>
      </c>
      <c r="AY865" s="133">
        <f t="shared" si="1374"/>
        <v>0</v>
      </c>
      <c r="AZ865" s="133">
        <f t="shared" si="1374"/>
        <v>0</v>
      </c>
      <c r="BA865" s="133">
        <f t="shared" si="1374"/>
        <v>0</v>
      </c>
      <c r="BB865" s="133">
        <f t="shared" si="1374"/>
        <v>0</v>
      </c>
      <c r="BC865" s="133">
        <f t="shared" si="1374"/>
        <v>0</v>
      </c>
    </row>
    <row r="866" spans="1:55" ht="139.85" x14ac:dyDescent="0.35">
      <c r="A866" s="115" t="s">
        <v>1663</v>
      </c>
      <c r="B866" s="111" t="s">
        <v>200</v>
      </c>
      <c r="C866" s="108" t="s">
        <v>201</v>
      </c>
      <c r="D866" s="73">
        <v>1.2E-2</v>
      </c>
      <c r="E866" s="73">
        <v>0</v>
      </c>
      <c r="F866" s="73">
        <v>0</v>
      </c>
      <c r="G866" s="73">
        <v>0</v>
      </c>
      <c r="H866" s="73">
        <v>0</v>
      </c>
      <c r="I866" s="73">
        <v>0</v>
      </c>
      <c r="J866" s="122">
        <f>VLOOKUP(C866,'[1]17'!$C$22:$N$926,8,0)</f>
        <v>0</v>
      </c>
      <c r="K866" s="122">
        <f>VLOOKUP(C866,'[1]17'!$C$22:$N$926,9,0)</f>
        <v>0</v>
      </c>
      <c r="L866" s="122">
        <f>VLOOKUP(C866,'[1]17'!$C$22:$N$926,10,0)</f>
        <v>0</v>
      </c>
      <c r="M866" s="122">
        <f>VLOOKUP(C866,'[1]17'!$C$22:$N$926,11,0)</f>
        <v>0</v>
      </c>
      <c r="N866" s="122">
        <f>VLOOKUP(C866,'[1]17'!$C$22:$N$926,12,0)</f>
        <v>0</v>
      </c>
      <c r="O866" s="122">
        <f>E866-J866</f>
        <v>0</v>
      </c>
      <c r="P866" s="122">
        <f t="shared" ref="P866" si="1375">F866-K866</f>
        <v>0</v>
      </c>
      <c r="Q866" s="122">
        <f t="shared" ref="Q866" si="1376">G866-L866</f>
        <v>0</v>
      </c>
      <c r="R866" s="122">
        <f t="shared" ref="R866" si="1377">H866-M866</f>
        <v>0</v>
      </c>
      <c r="S866" s="122">
        <f t="shared" ref="S866" si="1378">I866-N866</f>
        <v>0</v>
      </c>
      <c r="T866" s="123"/>
      <c r="U866" s="123"/>
      <c r="V866" s="123"/>
      <c r="W866" s="123"/>
      <c r="X866" s="123"/>
      <c r="Y866" s="123"/>
      <c r="Z866" s="123"/>
      <c r="AA866" s="123"/>
      <c r="AB866" s="123"/>
      <c r="AC866" s="123"/>
      <c r="AD866" s="123">
        <v>0</v>
      </c>
      <c r="AE866" s="73">
        <f>AF866+AG866+AH866+AI866</f>
        <v>0</v>
      </c>
      <c r="AF866" s="73"/>
      <c r="AG866" s="73"/>
      <c r="AH866" s="73"/>
      <c r="AI866" s="73">
        <v>0</v>
      </c>
      <c r="AJ866" s="122">
        <f>VLOOKUP(C866,'[1]17'!$C$22:$AI$926,29,0)</f>
        <v>0</v>
      </c>
      <c r="AK866" s="122">
        <f>VLOOKUP(C866,'[1]17'!$C$22:$AI$926,30,0)</f>
        <v>0</v>
      </c>
      <c r="AL866" s="122">
        <f>VLOOKUP(C866,'[1]17'!$C$22:$AI$926,31,0)</f>
        <v>0</v>
      </c>
      <c r="AM866" s="122">
        <f>VLOOKUP(C866,'[1]17'!$C$22:$AI$926,32,0)</f>
        <v>0</v>
      </c>
      <c r="AN866" s="122">
        <f>VLOOKUP(C866,'[1]17'!$C$22:$AI$926,33,0)</f>
        <v>0</v>
      </c>
      <c r="AO866" s="122">
        <f>AE866-AJ866</f>
        <v>0</v>
      </c>
      <c r="AP866" s="122">
        <f t="shared" ref="AP866" si="1379">AF866-AK866</f>
        <v>0</v>
      </c>
      <c r="AQ866" s="122">
        <f t="shared" ref="AQ866" si="1380">AG866-AL866</f>
        <v>0</v>
      </c>
      <c r="AR866" s="122">
        <f t="shared" ref="AR866" si="1381">AH866-AM866</f>
        <v>0</v>
      </c>
      <c r="AS866" s="122">
        <f t="shared" ref="AS866" si="1382">AI866-AN866</f>
        <v>0</v>
      </c>
      <c r="AT866" s="123"/>
      <c r="AU866" s="123"/>
      <c r="AV866" s="123"/>
      <c r="AW866" s="123"/>
      <c r="AX866" s="123"/>
      <c r="AY866" s="123"/>
      <c r="AZ866" s="123"/>
      <c r="BA866" s="123"/>
      <c r="BB866" s="123"/>
      <c r="BC866" s="123"/>
    </row>
    <row r="867" spans="1:55" x14ac:dyDescent="0.35">
      <c r="A867" s="119"/>
      <c r="B867" s="118" t="s">
        <v>61</v>
      </c>
      <c r="C867" s="105"/>
      <c r="D867" s="133">
        <f t="shared" ref="D867:BC867" si="1383">SUM(D868:D869)</f>
        <v>38.789327999999998</v>
      </c>
      <c r="E867" s="133">
        <f t="shared" si="1383"/>
        <v>1.7263210440000001</v>
      </c>
      <c r="F867" s="133">
        <f t="shared" si="1383"/>
        <v>0</v>
      </c>
      <c r="G867" s="133">
        <f t="shared" si="1383"/>
        <v>0</v>
      </c>
      <c r="H867" s="133">
        <f t="shared" si="1383"/>
        <v>0</v>
      </c>
      <c r="I867" s="133">
        <f t="shared" si="1383"/>
        <v>1.7263210440000001</v>
      </c>
      <c r="J867" s="133">
        <f t="shared" si="1383"/>
        <v>0.75996332400000011</v>
      </c>
      <c r="K867" s="133">
        <f t="shared" si="1383"/>
        <v>0</v>
      </c>
      <c r="L867" s="133">
        <f t="shared" si="1383"/>
        <v>0</v>
      </c>
      <c r="M867" s="133">
        <f t="shared" si="1383"/>
        <v>0</v>
      </c>
      <c r="N867" s="133">
        <f t="shared" si="1383"/>
        <v>0.75996332399999988</v>
      </c>
      <c r="O867" s="133">
        <f t="shared" si="1383"/>
        <v>0.9663577200000002</v>
      </c>
      <c r="P867" s="133">
        <f t="shared" si="1383"/>
        <v>0</v>
      </c>
      <c r="Q867" s="133">
        <f t="shared" si="1383"/>
        <v>0</v>
      </c>
      <c r="R867" s="133">
        <f t="shared" si="1383"/>
        <v>0</v>
      </c>
      <c r="S867" s="133">
        <f t="shared" si="1383"/>
        <v>0.9663577200000002</v>
      </c>
      <c r="T867" s="133">
        <f t="shared" si="1383"/>
        <v>0</v>
      </c>
      <c r="U867" s="133">
        <f t="shared" si="1383"/>
        <v>0</v>
      </c>
      <c r="V867" s="133">
        <f t="shared" si="1383"/>
        <v>0</v>
      </c>
      <c r="W867" s="133">
        <f t="shared" si="1383"/>
        <v>0</v>
      </c>
      <c r="X867" s="133">
        <f t="shared" si="1383"/>
        <v>0</v>
      </c>
      <c r="Y867" s="133">
        <f t="shared" si="1383"/>
        <v>0</v>
      </c>
      <c r="Z867" s="133">
        <f t="shared" si="1383"/>
        <v>0</v>
      </c>
      <c r="AA867" s="133">
        <f t="shared" si="1383"/>
        <v>0</v>
      </c>
      <c r="AB867" s="133">
        <f t="shared" si="1383"/>
        <v>0</v>
      </c>
      <c r="AC867" s="133">
        <f t="shared" si="1383"/>
        <v>0</v>
      </c>
      <c r="AD867" s="133">
        <f t="shared" si="1383"/>
        <v>35.556884000000004</v>
      </c>
      <c r="AE867" s="133">
        <f t="shared" si="1383"/>
        <v>1.4386008700000001</v>
      </c>
      <c r="AF867" s="133">
        <f t="shared" si="1383"/>
        <v>0</v>
      </c>
      <c r="AG867" s="133">
        <f t="shared" si="1383"/>
        <v>0</v>
      </c>
      <c r="AH867" s="133">
        <f t="shared" si="1383"/>
        <v>0</v>
      </c>
      <c r="AI867" s="133">
        <f t="shared" si="1383"/>
        <v>1.4386008700000001</v>
      </c>
      <c r="AJ867" s="133">
        <f t="shared" si="1383"/>
        <v>0.63330277000000001</v>
      </c>
      <c r="AK867" s="133">
        <f t="shared" si="1383"/>
        <v>0</v>
      </c>
      <c r="AL867" s="133">
        <f t="shared" si="1383"/>
        <v>0</v>
      </c>
      <c r="AM867" s="133">
        <f t="shared" si="1383"/>
        <v>0</v>
      </c>
      <c r="AN867" s="133">
        <f t="shared" si="1383"/>
        <v>0.63330277000000001</v>
      </c>
      <c r="AO867" s="133">
        <f t="shared" si="1383"/>
        <v>0.80529810000000024</v>
      </c>
      <c r="AP867" s="133">
        <f t="shared" si="1383"/>
        <v>0</v>
      </c>
      <c r="AQ867" s="133">
        <f t="shared" si="1383"/>
        <v>0</v>
      </c>
      <c r="AR867" s="133">
        <f t="shared" si="1383"/>
        <v>0</v>
      </c>
      <c r="AS867" s="133">
        <f t="shared" si="1383"/>
        <v>0.80529810000000024</v>
      </c>
      <c r="AT867" s="133">
        <f t="shared" si="1383"/>
        <v>0</v>
      </c>
      <c r="AU867" s="133">
        <f t="shared" si="1383"/>
        <v>0</v>
      </c>
      <c r="AV867" s="133">
        <f t="shared" si="1383"/>
        <v>0</v>
      </c>
      <c r="AW867" s="133">
        <f t="shared" si="1383"/>
        <v>0</v>
      </c>
      <c r="AX867" s="133">
        <f t="shared" si="1383"/>
        <v>0</v>
      </c>
      <c r="AY867" s="133">
        <f t="shared" si="1383"/>
        <v>0</v>
      </c>
      <c r="AZ867" s="133">
        <f t="shared" si="1383"/>
        <v>0</v>
      </c>
      <c r="BA867" s="133">
        <f t="shared" si="1383"/>
        <v>0</v>
      </c>
      <c r="BB867" s="133">
        <f t="shared" si="1383"/>
        <v>0</v>
      </c>
      <c r="BC867" s="133">
        <f t="shared" si="1383"/>
        <v>0</v>
      </c>
    </row>
    <row r="868" spans="1:55" ht="93.25" x14ac:dyDescent="0.35">
      <c r="A868" s="115" t="s">
        <v>1663</v>
      </c>
      <c r="B868" s="111" t="s">
        <v>202</v>
      </c>
      <c r="C868" s="108" t="s">
        <v>203</v>
      </c>
      <c r="D868" s="73">
        <v>31.484939999999998</v>
      </c>
      <c r="E868" s="73">
        <v>1.4012388480000002</v>
      </c>
      <c r="F868" s="73">
        <v>0</v>
      </c>
      <c r="G868" s="73">
        <v>0</v>
      </c>
      <c r="H868" s="73">
        <v>0</v>
      </c>
      <c r="I868" s="73">
        <v>1.4012388480000002</v>
      </c>
      <c r="J868" s="122">
        <f>VLOOKUP(C868,'[1]17'!$C$22:$N$926,8,0)</f>
        <v>0.61685520000000005</v>
      </c>
      <c r="K868" s="122">
        <f>VLOOKUP(C868,'[1]17'!$C$22:$N$926,9,0)</f>
        <v>0</v>
      </c>
      <c r="L868" s="122">
        <f>VLOOKUP(C868,'[1]17'!$C$22:$N$926,10,0)</f>
        <v>0</v>
      </c>
      <c r="M868" s="122">
        <f>VLOOKUP(C868,'[1]17'!$C$22:$N$926,11,0)</f>
        <v>0</v>
      </c>
      <c r="N868" s="122">
        <f>VLOOKUP(C868,'[1]17'!$C$22:$N$926,12,0)</f>
        <v>0.61685519999999994</v>
      </c>
      <c r="O868" s="122">
        <f t="shared" ref="O868:O869" si="1384">E868-J868</f>
        <v>0.78438364800000016</v>
      </c>
      <c r="P868" s="122">
        <f t="shared" ref="P868:P869" si="1385">F868-K868</f>
        <v>0</v>
      </c>
      <c r="Q868" s="122">
        <f t="shared" ref="Q868:Q869" si="1386">G868-L868</f>
        <v>0</v>
      </c>
      <c r="R868" s="122">
        <f t="shared" ref="R868:R869" si="1387">H868-M868</f>
        <v>0</v>
      </c>
      <c r="S868" s="122">
        <f t="shared" ref="S868:S869" si="1388">I868-N868</f>
        <v>0.78438364800000027</v>
      </c>
      <c r="T868" s="123"/>
      <c r="U868" s="123"/>
      <c r="V868" s="123"/>
      <c r="W868" s="123"/>
      <c r="X868" s="123"/>
      <c r="Y868" s="123"/>
      <c r="Z868" s="123"/>
      <c r="AA868" s="123"/>
      <c r="AB868" s="123"/>
      <c r="AC868" s="123"/>
      <c r="AD868" s="123">
        <v>28.861195000000002</v>
      </c>
      <c r="AE868" s="73">
        <f t="shared" ref="AE868:AE869" si="1389">AF868+AG868+AH868+AI868</f>
        <v>1.1676990400000002</v>
      </c>
      <c r="AF868" s="73"/>
      <c r="AG868" s="73"/>
      <c r="AH868" s="73"/>
      <c r="AI868" s="73">
        <v>1.1676990400000002</v>
      </c>
      <c r="AJ868" s="122">
        <f>VLOOKUP(C868,'[1]17'!$C$22:$AI$926,29,0)</f>
        <v>0.514046</v>
      </c>
      <c r="AK868" s="122">
        <f>VLOOKUP(C868,'[1]17'!$C$22:$AI$926,30,0)</f>
        <v>0</v>
      </c>
      <c r="AL868" s="122">
        <f>VLOOKUP(C868,'[1]17'!$C$22:$AI$926,31,0)</f>
        <v>0</v>
      </c>
      <c r="AM868" s="122">
        <f>VLOOKUP(C868,'[1]17'!$C$22:$AI$926,32,0)</f>
        <v>0</v>
      </c>
      <c r="AN868" s="122">
        <f>VLOOKUP(C868,'[1]17'!$C$22:$AI$926,33,0)</f>
        <v>0.514046</v>
      </c>
      <c r="AO868" s="122">
        <f t="shared" ref="AO868:AO869" si="1390">AE868-AJ868</f>
        <v>0.65365304000000024</v>
      </c>
      <c r="AP868" s="122">
        <f t="shared" ref="AP868:AP869" si="1391">AF868-AK868</f>
        <v>0</v>
      </c>
      <c r="AQ868" s="122">
        <f t="shared" ref="AQ868:AQ869" si="1392">AG868-AL868</f>
        <v>0</v>
      </c>
      <c r="AR868" s="122">
        <f t="shared" ref="AR868:AR869" si="1393">AH868-AM868</f>
        <v>0</v>
      </c>
      <c r="AS868" s="122">
        <f t="shared" ref="AS868:AS869" si="1394">AI868-AN868</f>
        <v>0.65365304000000024</v>
      </c>
      <c r="AT868" s="123"/>
      <c r="AU868" s="123"/>
      <c r="AV868" s="123"/>
      <c r="AW868" s="123"/>
      <c r="AX868" s="123"/>
      <c r="AY868" s="123"/>
      <c r="AZ868" s="123"/>
      <c r="BA868" s="123"/>
      <c r="BB868" s="123"/>
      <c r="BC868" s="123"/>
    </row>
    <row r="869" spans="1:55" ht="77.7" x14ac:dyDescent="0.35">
      <c r="A869" s="115" t="s">
        <v>1663</v>
      </c>
      <c r="B869" s="111" t="s">
        <v>204</v>
      </c>
      <c r="C869" s="108" t="s">
        <v>573</v>
      </c>
      <c r="D869" s="73">
        <v>7.3043879999999994</v>
      </c>
      <c r="E869" s="73">
        <v>0.32508219599999999</v>
      </c>
      <c r="F869" s="73">
        <v>0</v>
      </c>
      <c r="G869" s="73">
        <v>0</v>
      </c>
      <c r="H869" s="73">
        <v>0</v>
      </c>
      <c r="I869" s="73">
        <v>0.32508219599999999</v>
      </c>
      <c r="J869" s="122">
        <f>VLOOKUP(C869,'[1]17'!$C$22:$N$926,8,0)</f>
        <v>0.143108124</v>
      </c>
      <c r="K869" s="122">
        <f>VLOOKUP(C869,'[1]17'!$C$22:$N$926,9,0)</f>
        <v>0</v>
      </c>
      <c r="L869" s="122">
        <f>VLOOKUP(C869,'[1]17'!$C$22:$N$926,10,0)</f>
        <v>0</v>
      </c>
      <c r="M869" s="122">
        <f>VLOOKUP(C869,'[1]17'!$C$22:$N$926,11,0)</f>
        <v>0</v>
      </c>
      <c r="N869" s="122">
        <f>VLOOKUP(C869,'[1]17'!$C$22:$N$926,12,0)</f>
        <v>0.143108124</v>
      </c>
      <c r="O869" s="122">
        <f t="shared" si="1384"/>
        <v>0.18197407199999999</v>
      </c>
      <c r="P869" s="122">
        <f t="shared" si="1385"/>
        <v>0</v>
      </c>
      <c r="Q869" s="122">
        <f t="shared" si="1386"/>
        <v>0</v>
      </c>
      <c r="R869" s="122">
        <f t="shared" si="1387"/>
        <v>0</v>
      </c>
      <c r="S869" s="122">
        <f t="shared" si="1388"/>
        <v>0.18197407199999999</v>
      </c>
      <c r="T869" s="123"/>
      <c r="U869" s="123"/>
      <c r="V869" s="123"/>
      <c r="W869" s="123"/>
      <c r="X869" s="123"/>
      <c r="Y869" s="123"/>
      <c r="Z869" s="123"/>
      <c r="AA869" s="123"/>
      <c r="AB869" s="123"/>
      <c r="AC869" s="123"/>
      <c r="AD869" s="123">
        <v>6.6956890000000007</v>
      </c>
      <c r="AE869" s="73">
        <f t="shared" si="1389"/>
        <v>0.27090183000000001</v>
      </c>
      <c r="AF869" s="73"/>
      <c r="AG869" s="73"/>
      <c r="AH869" s="73"/>
      <c r="AI869" s="73">
        <v>0.27090183000000001</v>
      </c>
      <c r="AJ869" s="122">
        <f>VLOOKUP(C869,'[1]17'!$C$22:$AI$926,29,0)</f>
        <v>0.11925677</v>
      </c>
      <c r="AK869" s="122">
        <f>VLOOKUP(C869,'[1]17'!$C$22:$AI$926,30,0)</f>
        <v>0</v>
      </c>
      <c r="AL869" s="122">
        <f>VLOOKUP(C869,'[1]17'!$C$22:$AI$926,31,0)</f>
        <v>0</v>
      </c>
      <c r="AM869" s="122">
        <f>VLOOKUP(C869,'[1]17'!$C$22:$AI$926,32,0)</f>
        <v>0</v>
      </c>
      <c r="AN869" s="122">
        <f>VLOOKUP(C869,'[1]17'!$C$22:$AI$926,33,0)</f>
        <v>0.11925677</v>
      </c>
      <c r="AO869" s="122">
        <f t="shared" si="1390"/>
        <v>0.15164506</v>
      </c>
      <c r="AP869" s="122">
        <f t="shared" si="1391"/>
        <v>0</v>
      </c>
      <c r="AQ869" s="122">
        <f t="shared" si="1392"/>
        <v>0</v>
      </c>
      <c r="AR869" s="122">
        <f t="shared" si="1393"/>
        <v>0</v>
      </c>
      <c r="AS869" s="122">
        <f t="shared" si="1394"/>
        <v>0.15164506</v>
      </c>
      <c r="AT869" s="123"/>
      <c r="AU869" s="123"/>
      <c r="AV869" s="123"/>
      <c r="AW869" s="123"/>
      <c r="AX869" s="123"/>
      <c r="AY869" s="123"/>
      <c r="AZ869" s="123"/>
      <c r="BA869" s="123"/>
      <c r="BB869" s="123"/>
      <c r="BC869" s="123"/>
    </row>
    <row r="870" spans="1:55" ht="30.05" x14ac:dyDescent="0.35">
      <c r="A870" s="119"/>
      <c r="B870" s="118" t="s">
        <v>146</v>
      </c>
      <c r="C870" s="105"/>
      <c r="D870" s="133">
        <f t="shared" ref="D870:BC870" si="1395">SUM(D871:D877)</f>
        <v>35.230620000000002</v>
      </c>
      <c r="E870" s="133">
        <f t="shared" si="1395"/>
        <v>47.285109466000002</v>
      </c>
      <c r="F870" s="133">
        <f t="shared" si="1395"/>
        <v>0</v>
      </c>
      <c r="G870" s="133">
        <f t="shared" si="1395"/>
        <v>45.202043830000001</v>
      </c>
      <c r="H870" s="133">
        <f t="shared" si="1395"/>
        <v>0</v>
      </c>
      <c r="I870" s="133">
        <f t="shared" si="1395"/>
        <v>2.0830656359999997</v>
      </c>
      <c r="J870" s="133">
        <f t="shared" si="1395"/>
        <v>31.956892247999999</v>
      </c>
      <c r="K870" s="133">
        <f t="shared" si="1395"/>
        <v>0</v>
      </c>
      <c r="L870" s="133">
        <f t="shared" si="1395"/>
        <v>31.65</v>
      </c>
      <c r="M870" s="133">
        <f t="shared" si="1395"/>
        <v>0</v>
      </c>
      <c r="N870" s="133">
        <f t="shared" si="1395"/>
        <v>0.30689224799999998</v>
      </c>
      <c r="O870" s="133">
        <f t="shared" si="1395"/>
        <v>15.328217218000002</v>
      </c>
      <c r="P870" s="133">
        <f t="shared" si="1395"/>
        <v>0</v>
      </c>
      <c r="Q870" s="133">
        <f t="shared" si="1395"/>
        <v>13.552043830000002</v>
      </c>
      <c r="R870" s="133">
        <f t="shared" si="1395"/>
        <v>0</v>
      </c>
      <c r="S870" s="133">
        <f t="shared" si="1395"/>
        <v>1.7761733879999997</v>
      </c>
      <c r="T870" s="133">
        <f t="shared" si="1395"/>
        <v>0</v>
      </c>
      <c r="U870" s="133">
        <f t="shared" si="1395"/>
        <v>0</v>
      </c>
      <c r="V870" s="133">
        <f t="shared" si="1395"/>
        <v>0</v>
      </c>
      <c r="W870" s="133">
        <f t="shared" si="1395"/>
        <v>0</v>
      </c>
      <c r="X870" s="133">
        <f t="shared" si="1395"/>
        <v>0</v>
      </c>
      <c r="Y870" s="133">
        <f t="shared" si="1395"/>
        <v>0</v>
      </c>
      <c r="Z870" s="133">
        <f t="shared" si="1395"/>
        <v>0</v>
      </c>
      <c r="AA870" s="133">
        <f t="shared" si="1395"/>
        <v>0</v>
      </c>
      <c r="AB870" s="133">
        <f t="shared" si="1395"/>
        <v>0</v>
      </c>
      <c r="AC870" s="133">
        <f t="shared" si="1395"/>
        <v>0</v>
      </c>
      <c r="AD870" s="133">
        <f t="shared" si="1395"/>
        <v>14.410705090000004</v>
      </c>
      <c r="AE870" s="133">
        <f t="shared" si="1395"/>
        <v>43.961844900000003</v>
      </c>
      <c r="AF870" s="133">
        <f t="shared" si="1395"/>
        <v>4.0070368599999995</v>
      </c>
      <c r="AG870" s="133">
        <f t="shared" si="1395"/>
        <v>38.218920010000005</v>
      </c>
      <c r="AH870" s="133">
        <f t="shared" si="1395"/>
        <v>0</v>
      </c>
      <c r="AI870" s="133">
        <f t="shared" si="1395"/>
        <v>1.7358880299999999</v>
      </c>
      <c r="AJ870" s="133">
        <f t="shared" si="1395"/>
        <v>0.25574353999999999</v>
      </c>
      <c r="AK870" s="133">
        <f t="shared" si="1395"/>
        <v>0</v>
      </c>
      <c r="AL870" s="133">
        <f t="shared" si="1395"/>
        <v>0</v>
      </c>
      <c r="AM870" s="133">
        <f t="shared" si="1395"/>
        <v>0</v>
      </c>
      <c r="AN870" s="133">
        <f t="shared" si="1395"/>
        <v>0.25574353999999999</v>
      </c>
      <c r="AO870" s="133">
        <f t="shared" si="1395"/>
        <v>43.706101360000005</v>
      </c>
      <c r="AP870" s="133">
        <f t="shared" si="1395"/>
        <v>4.0070368599999995</v>
      </c>
      <c r="AQ870" s="133">
        <f t="shared" si="1395"/>
        <v>38.218920010000005</v>
      </c>
      <c r="AR870" s="133">
        <f t="shared" si="1395"/>
        <v>0</v>
      </c>
      <c r="AS870" s="133">
        <f t="shared" si="1395"/>
        <v>1.48014449</v>
      </c>
      <c r="AT870" s="133">
        <f t="shared" si="1395"/>
        <v>0</v>
      </c>
      <c r="AU870" s="133">
        <f t="shared" si="1395"/>
        <v>0</v>
      </c>
      <c r="AV870" s="133">
        <f t="shared" si="1395"/>
        <v>0</v>
      </c>
      <c r="AW870" s="133">
        <f t="shared" si="1395"/>
        <v>0</v>
      </c>
      <c r="AX870" s="133">
        <f t="shared" si="1395"/>
        <v>0</v>
      </c>
      <c r="AY870" s="133">
        <f t="shared" si="1395"/>
        <v>0</v>
      </c>
      <c r="AZ870" s="133">
        <f t="shared" si="1395"/>
        <v>0</v>
      </c>
      <c r="BA870" s="133">
        <f t="shared" si="1395"/>
        <v>0</v>
      </c>
      <c r="BB870" s="133">
        <f t="shared" si="1395"/>
        <v>0</v>
      </c>
      <c r="BC870" s="133">
        <f t="shared" si="1395"/>
        <v>0</v>
      </c>
    </row>
    <row r="871" spans="1:55" ht="77.7" x14ac:dyDescent="0.35">
      <c r="A871" s="115" t="s">
        <v>1663</v>
      </c>
      <c r="B871" s="111" t="s">
        <v>205</v>
      </c>
      <c r="C871" s="108" t="s">
        <v>574</v>
      </c>
      <c r="D871" s="73">
        <v>1.2E-2</v>
      </c>
      <c r="E871" s="73">
        <v>5.3404799999999997E-4</v>
      </c>
      <c r="F871" s="73">
        <v>0</v>
      </c>
      <c r="G871" s="73">
        <v>0</v>
      </c>
      <c r="H871" s="73">
        <v>0</v>
      </c>
      <c r="I871" s="73">
        <v>5.3404799999999997E-4</v>
      </c>
      <c r="J871" s="122">
        <f>VLOOKUP(C871,'[1]17'!$C$22:$N$926,8,0)</f>
        <v>2.35116E-4</v>
      </c>
      <c r="K871" s="122">
        <f>VLOOKUP(C871,'[1]17'!$C$22:$N$926,9,0)</f>
        <v>0</v>
      </c>
      <c r="L871" s="122">
        <f>VLOOKUP(C871,'[1]17'!$C$22:$N$926,10,0)</f>
        <v>0</v>
      </c>
      <c r="M871" s="122">
        <f>VLOOKUP(C871,'[1]17'!$C$22:$N$926,11,0)</f>
        <v>0</v>
      </c>
      <c r="N871" s="122">
        <f>VLOOKUP(C871,'[1]17'!$C$22:$N$926,12,0)</f>
        <v>2.35116E-4</v>
      </c>
      <c r="O871" s="122">
        <f t="shared" ref="O871:O877" si="1396">E871-J871</f>
        <v>2.9893199999999996E-4</v>
      </c>
      <c r="P871" s="122">
        <f t="shared" ref="P871:P877" si="1397">F871-K871</f>
        <v>0</v>
      </c>
      <c r="Q871" s="122">
        <f t="shared" ref="Q871:Q877" si="1398">G871-L871</f>
        <v>0</v>
      </c>
      <c r="R871" s="122">
        <f t="shared" ref="R871:R877" si="1399">H871-M871</f>
        <v>0</v>
      </c>
      <c r="S871" s="122">
        <f t="shared" ref="S871:S877" si="1400">I871-N871</f>
        <v>2.9893199999999996E-4</v>
      </c>
      <c r="T871" s="123"/>
      <c r="U871" s="123"/>
      <c r="V871" s="123"/>
      <c r="W871" s="123"/>
      <c r="X871" s="123"/>
      <c r="Y871" s="123"/>
      <c r="Z871" s="123"/>
      <c r="AA871" s="123"/>
      <c r="AB871" s="123"/>
      <c r="AC871" s="123"/>
      <c r="AD871" s="123">
        <v>1.0999999999999999E-2</v>
      </c>
      <c r="AE871" s="73">
        <f t="shared" ref="AE871:AE877" si="1401">AF871+AG871+AH871+AI871</f>
        <v>4.4504000000000001E-4</v>
      </c>
      <c r="AF871" s="73"/>
      <c r="AG871" s="73"/>
      <c r="AH871" s="73"/>
      <c r="AI871" s="73">
        <v>4.4504000000000001E-4</v>
      </c>
      <c r="AJ871" s="122">
        <f>VLOOKUP(C871,'[1]17'!$C$22:$AI$926,29,0)</f>
        <v>1.9593E-4</v>
      </c>
      <c r="AK871" s="122">
        <f>VLOOKUP(C871,'[1]17'!$C$22:$AI$926,30,0)</f>
        <v>0</v>
      </c>
      <c r="AL871" s="122">
        <f>VLOOKUP(C871,'[1]17'!$C$22:$AI$926,31,0)</f>
        <v>0</v>
      </c>
      <c r="AM871" s="122">
        <f>VLOOKUP(C871,'[1]17'!$C$22:$AI$926,32,0)</f>
        <v>0</v>
      </c>
      <c r="AN871" s="122">
        <f>VLOOKUP(C871,'[1]17'!$C$22:$AI$926,33,0)</f>
        <v>1.9593E-4</v>
      </c>
      <c r="AO871" s="122">
        <f t="shared" ref="AO871:AO877" si="1402">AE871-AJ871</f>
        <v>2.4910999999999998E-4</v>
      </c>
      <c r="AP871" s="122">
        <f t="shared" ref="AP871:AP877" si="1403">AF871-AK871</f>
        <v>0</v>
      </c>
      <c r="AQ871" s="122">
        <f t="shared" ref="AQ871:AQ877" si="1404">AG871-AL871</f>
        <v>0</v>
      </c>
      <c r="AR871" s="122">
        <f t="shared" ref="AR871:AR877" si="1405">AH871-AM871</f>
        <v>0</v>
      </c>
      <c r="AS871" s="122">
        <f t="shared" ref="AS871:AS877" si="1406">AI871-AN871</f>
        <v>2.4910999999999998E-4</v>
      </c>
      <c r="AT871" s="123"/>
      <c r="AU871" s="123"/>
      <c r="AV871" s="123"/>
      <c r="AW871" s="123"/>
      <c r="AX871" s="123"/>
      <c r="AY871" s="123"/>
      <c r="AZ871" s="123"/>
      <c r="BA871" s="123"/>
      <c r="BB871" s="123"/>
      <c r="BC871" s="123"/>
    </row>
    <row r="872" spans="1:55" ht="46.65" x14ac:dyDescent="0.35">
      <c r="A872" s="115" t="s">
        <v>1663</v>
      </c>
      <c r="B872" s="111" t="s">
        <v>469</v>
      </c>
      <c r="C872" s="108" t="s">
        <v>575</v>
      </c>
      <c r="D872" s="73">
        <v>5.6720279999999992</v>
      </c>
      <c r="E872" s="73">
        <v>0.25243390799999998</v>
      </c>
      <c r="F872" s="73">
        <v>0</v>
      </c>
      <c r="G872" s="73">
        <v>0</v>
      </c>
      <c r="H872" s="73">
        <v>0</v>
      </c>
      <c r="I872" s="73">
        <v>0.25243390799999998</v>
      </c>
      <c r="J872" s="122">
        <f>VLOOKUP(C872,'[1]17'!$C$22:$N$926,8,0)</f>
        <v>0.11112677999999999</v>
      </c>
      <c r="K872" s="122">
        <f>VLOOKUP(C872,'[1]17'!$C$22:$N$926,9,0)</f>
        <v>0</v>
      </c>
      <c r="L872" s="122">
        <f>VLOOKUP(C872,'[1]17'!$C$22:$N$926,10,0)</f>
        <v>0</v>
      </c>
      <c r="M872" s="122">
        <f>VLOOKUP(C872,'[1]17'!$C$22:$N$926,11,0)</f>
        <v>0</v>
      </c>
      <c r="N872" s="122">
        <f>VLOOKUP(C872,'[1]17'!$C$22:$N$926,12,0)</f>
        <v>0.11112677999999999</v>
      </c>
      <c r="O872" s="122">
        <f t="shared" si="1396"/>
        <v>0.141307128</v>
      </c>
      <c r="P872" s="122">
        <f t="shared" si="1397"/>
        <v>0</v>
      </c>
      <c r="Q872" s="122">
        <f t="shared" si="1398"/>
        <v>0</v>
      </c>
      <c r="R872" s="122">
        <f t="shared" si="1399"/>
        <v>0</v>
      </c>
      <c r="S872" s="122">
        <f t="shared" si="1400"/>
        <v>0.141307128</v>
      </c>
      <c r="T872" s="123"/>
      <c r="U872" s="123"/>
      <c r="V872" s="123"/>
      <c r="W872" s="123"/>
      <c r="X872" s="123"/>
      <c r="Y872" s="123"/>
      <c r="Z872" s="123"/>
      <c r="AA872" s="123"/>
      <c r="AB872" s="123"/>
      <c r="AC872" s="123"/>
      <c r="AD872" s="123">
        <v>4.4403640999999991</v>
      </c>
      <c r="AE872" s="73">
        <f t="shared" si="1401"/>
        <v>0.21036158999999999</v>
      </c>
      <c r="AF872" s="73"/>
      <c r="AG872" s="73"/>
      <c r="AH872" s="73"/>
      <c r="AI872" s="73">
        <v>0.21036158999999999</v>
      </c>
      <c r="AJ872" s="122">
        <f>VLOOKUP(C872,'[1]17'!$C$22:$AI$926,29,0)</f>
        <v>9.2605649999999998E-2</v>
      </c>
      <c r="AK872" s="122">
        <f>VLOOKUP(C872,'[1]17'!$C$22:$AI$926,30,0)</f>
        <v>0</v>
      </c>
      <c r="AL872" s="122">
        <f>VLOOKUP(C872,'[1]17'!$C$22:$AI$926,31,0)</f>
        <v>0</v>
      </c>
      <c r="AM872" s="122">
        <f>VLOOKUP(C872,'[1]17'!$C$22:$AI$926,32,0)</f>
        <v>0</v>
      </c>
      <c r="AN872" s="122">
        <f>VLOOKUP(C872,'[1]17'!$C$22:$AI$926,33,0)</f>
        <v>9.2605649999999998E-2</v>
      </c>
      <c r="AO872" s="122">
        <f t="shared" si="1402"/>
        <v>0.11775593999999999</v>
      </c>
      <c r="AP872" s="122">
        <f t="shared" si="1403"/>
        <v>0</v>
      </c>
      <c r="AQ872" s="122">
        <f t="shared" si="1404"/>
        <v>0</v>
      </c>
      <c r="AR872" s="122">
        <f t="shared" si="1405"/>
        <v>0</v>
      </c>
      <c r="AS872" s="122">
        <f t="shared" si="1406"/>
        <v>0.11775593999999999</v>
      </c>
      <c r="AT872" s="123"/>
      <c r="AU872" s="123"/>
      <c r="AV872" s="123"/>
      <c r="AW872" s="123"/>
      <c r="AX872" s="123"/>
      <c r="AY872" s="123"/>
      <c r="AZ872" s="123"/>
      <c r="BA872" s="123"/>
      <c r="BB872" s="123"/>
      <c r="BC872" s="123"/>
    </row>
    <row r="873" spans="1:55" ht="62.2" x14ac:dyDescent="0.35">
      <c r="A873" s="115" t="s">
        <v>1663</v>
      </c>
      <c r="B873" s="111" t="s">
        <v>206</v>
      </c>
      <c r="C873" s="108" t="s">
        <v>576</v>
      </c>
      <c r="D873" s="73">
        <v>1.2E-2</v>
      </c>
      <c r="E873" s="73">
        <v>0</v>
      </c>
      <c r="F873" s="73">
        <v>0</v>
      </c>
      <c r="G873" s="73">
        <v>0</v>
      </c>
      <c r="H873" s="73">
        <v>0</v>
      </c>
      <c r="I873" s="73">
        <v>0</v>
      </c>
      <c r="J873" s="122">
        <f>VLOOKUP(C873,'[1]17'!$C$22:$N$926,8,0)</f>
        <v>0</v>
      </c>
      <c r="K873" s="122">
        <f>VLOOKUP(C873,'[1]17'!$C$22:$N$926,9,0)</f>
        <v>0</v>
      </c>
      <c r="L873" s="122">
        <f>VLOOKUP(C873,'[1]17'!$C$22:$N$926,10,0)</f>
        <v>0</v>
      </c>
      <c r="M873" s="122">
        <f>VLOOKUP(C873,'[1]17'!$C$22:$N$926,11,0)</f>
        <v>0</v>
      </c>
      <c r="N873" s="122">
        <f>VLOOKUP(C873,'[1]17'!$C$22:$N$926,12,0)</f>
        <v>0</v>
      </c>
      <c r="O873" s="122">
        <f t="shared" si="1396"/>
        <v>0</v>
      </c>
      <c r="P873" s="122">
        <f t="shared" si="1397"/>
        <v>0</v>
      </c>
      <c r="Q873" s="122">
        <f t="shared" si="1398"/>
        <v>0</v>
      </c>
      <c r="R873" s="122">
        <f t="shared" si="1399"/>
        <v>0</v>
      </c>
      <c r="S873" s="122">
        <f t="shared" si="1400"/>
        <v>0</v>
      </c>
      <c r="T873" s="123"/>
      <c r="U873" s="123"/>
      <c r="V873" s="123"/>
      <c r="W873" s="123"/>
      <c r="X873" s="123"/>
      <c r="Y873" s="123"/>
      <c r="Z873" s="123"/>
      <c r="AA873" s="123"/>
      <c r="AB873" s="123"/>
      <c r="AC873" s="123"/>
      <c r="AD873" s="123">
        <v>1.0999999999999999E-2</v>
      </c>
      <c r="AE873" s="73">
        <f t="shared" si="1401"/>
        <v>0</v>
      </c>
      <c r="AF873" s="73"/>
      <c r="AG873" s="73"/>
      <c r="AH873" s="73"/>
      <c r="AI873" s="73">
        <v>0</v>
      </c>
      <c r="AJ873" s="122">
        <f>VLOOKUP(C873,'[1]17'!$C$22:$AI$926,29,0)</f>
        <v>0</v>
      </c>
      <c r="AK873" s="122">
        <f>VLOOKUP(C873,'[1]17'!$C$22:$AI$926,30,0)</f>
        <v>0</v>
      </c>
      <c r="AL873" s="122">
        <f>VLOOKUP(C873,'[1]17'!$C$22:$AI$926,31,0)</f>
        <v>0</v>
      </c>
      <c r="AM873" s="122">
        <f>VLOOKUP(C873,'[1]17'!$C$22:$AI$926,32,0)</f>
        <v>0</v>
      </c>
      <c r="AN873" s="122">
        <f>VLOOKUP(C873,'[1]17'!$C$22:$AI$926,33,0)</f>
        <v>0</v>
      </c>
      <c r="AO873" s="122">
        <f t="shared" si="1402"/>
        <v>0</v>
      </c>
      <c r="AP873" s="122">
        <f t="shared" si="1403"/>
        <v>0</v>
      </c>
      <c r="AQ873" s="122">
        <f t="shared" si="1404"/>
        <v>0</v>
      </c>
      <c r="AR873" s="122">
        <f t="shared" si="1405"/>
        <v>0</v>
      </c>
      <c r="AS873" s="122">
        <f t="shared" si="1406"/>
        <v>0</v>
      </c>
      <c r="AT873" s="123"/>
      <c r="AU873" s="123"/>
      <c r="AV873" s="123"/>
      <c r="AW873" s="123"/>
      <c r="AX873" s="123"/>
      <c r="AY873" s="123"/>
      <c r="AZ873" s="123"/>
      <c r="BA873" s="123"/>
      <c r="BB873" s="123"/>
      <c r="BC873" s="123"/>
    </row>
    <row r="874" spans="1:55" ht="62.2" x14ac:dyDescent="0.35">
      <c r="A874" s="115" t="s">
        <v>1663</v>
      </c>
      <c r="B874" s="111" t="s">
        <v>1882</v>
      </c>
      <c r="C874" s="108" t="s">
        <v>577</v>
      </c>
      <c r="D874" s="73">
        <v>4.7169600000000003</v>
      </c>
      <c r="E874" s="73">
        <v>1.2623538959999998</v>
      </c>
      <c r="F874" s="73">
        <v>0</v>
      </c>
      <c r="G874" s="73">
        <v>0</v>
      </c>
      <c r="H874" s="73">
        <v>0</v>
      </c>
      <c r="I874" s="73">
        <v>1.2623538959999998</v>
      </c>
      <c r="J874" s="122">
        <f>VLOOKUP(C874,'[1]17'!$C$22:$N$926,8,0)</f>
        <v>9.2414999999999983E-2</v>
      </c>
      <c r="K874" s="122">
        <f>VLOOKUP(C874,'[1]17'!$C$22:$N$926,9,0)</f>
        <v>0</v>
      </c>
      <c r="L874" s="122">
        <f>VLOOKUP(C874,'[1]17'!$C$22:$N$926,10,0)</f>
        <v>0</v>
      </c>
      <c r="M874" s="122">
        <f>VLOOKUP(C874,'[1]17'!$C$22:$N$926,11,0)</f>
        <v>0</v>
      </c>
      <c r="N874" s="122">
        <f>VLOOKUP(C874,'[1]17'!$C$22:$N$926,12,0)</f>
        <v>9.2414999999999983E-2</v>
      </c>
      <c r="O874" s="122">
        <f t="shared" si="1396"/>
        <v>1.1699388959999999</v>
      </c>
      <c r="P874" s="122">
        <f t="shared" si="1397"/>
        <v>0</v>
      </c>
      <c r="Q874" s="122">
        <f t="shared" si="1398"/>
        <v>0</v>
      </c>
      <c r="R874" s="122">
        <f t="shared" si="1399"/>
        <v>0</v>
      </c>
      <c r="S874" s="122">
        <f t="shared" si="1400"/>
        <v>1.1699388959999999</v>
      </c>
      <c r="T874" s="123"/>
      <c r="U874" s="123"/>
      <c r="V874" s="123"/>
      <c r="W874" s="123"/>
      <c r="X874" s="123"/>
      <c r="Y874" s="123"/>
      <c r="Z874" s="123"/>
      <c r="AA874" s="123"/>
      <c r="AB874" s="123"/>
      <c r="AC874" s="123"/>
      <c r="AD874" s="123">
        <v>4.3238800000000008</v>
      </c>
      <c r="AE874" s="73">
        <f t="shared" si="1401"/>
        <v>31.839127780000002</v>
      </c>
      <c r="AF874" s="73">
        <v>2.3259095700000003</v>
      </c>
      <c r="AG874" s="73">
        <v>28.461256630000001</v>
      </c>
      <c r="AH874" s="73"/>
      <c r="AI874" s="73">
        <v>1.05196158</v>
      </c>
      <c r="AJ874" s="122">
        <f>VLOOKUP(C874,'[1]17'!$C$22:$AI$926,29,0)</f>
        <v>7.7012499999999998E-2</v>
      </c>
      <c r="AK874" s="122">
        <f>VLOOKUP(C874,'[1]17'!$C$22:$AI$926,30,0)</f>
        <v>0</v>
      </c>
      <c r="AL874" s="122">
        <f>VLOOKUP(C874,'[1]17'!$C$22:$AI$926,31,0)</f>
        <v>0</v>
      </c>
      <c r="AM874" s="122">
        <f>VLOOKUP(C874,'[1]17'!$C$22:$AI$926,32,0)</f>
        <v>0</v>
      </c>
      <c r="AN874" s="122">
        <f>VLOOKUP(C874,'[1]17'!$C$22:$AI$926,33,0)</f>
        <v>7.7012499999999984E-2</v>
      </c>
      <c r="AO874" s="122">
        <f t="shared" si="1402"/>
        <v>31.762115280000003</v>
      </c>
      <c r="AP874" s="122">
        <f t="shared" si="1403"/>
        <v>2.3259095700000003</v>
      </c>
      <c r="AQ874" s="122">
        <f t="shared" si="1404"/>
        <v>28.461256630000001</v>
      </c>
      <c r="AR874" s="122">
        <f t="shared" si="1405"/>
        <v>0</v>
      </c>
      <c r="AS874" s="122">
        <f t="shared" si="1406"/>
        <v>0.97494908000000002</v>
      </c>
      <c r="AT874" s="123"/>
      <c r="AU874" s="123"/>
      <c r="AV874" s="123"/>
      <c r="AW874" s="123"/>
      <c r="AX874" s="123"/>
      <c r="AY874" s="123"/>
      <c r="AZ874" s="123"/>
      <c r="BA874" s="123"/>
      <c r="BB874" s="123"/>
      <c r="BC874" s="123"/>
    </row>
    <row r="875" spans="1:55" ht="62.2" x14ac:dyDescent="0.35">
      <c r="A875" s="115" t="s">
        <v>1663</v>
      </c>
      <c r="B875" s="111" t="s">
        <v>470</v>
      </c>
      <c r="C875" s="108" t="s">
        <v>611</v>
      </c>
      <c r="D875" s="73">
        <v>19.554516</v>
      </c>
      <c r="E875" s="73">
        <v>45.202043830000001</v>
      </c>
      <c r="F875" s="73">
        <v>0</v>
      </c>
      <c r="G875" s="73">
        <v>45.202043830000001</v>
      </c>
      <c r="H875" s="73">
        <v>0</v>
      </c>
      <c r="I875" s="73">
        <v>0</v>
      </c>
      <c r="J875" s="122">
        <f>VLOOKUP(C875,'[1]17'!$C$22:$N$926,8,0)</f>
        <v>31.65</v>
      </c>
      <c r="K875" s="122">
        <f>VLOOKUP(C875,'[1]17'!$C$22:$N$926,9,0)</f>
        <v>0</v>
      </c>
      <c r="L875" s="122">
        <f>VLOOKUP(C875,'[1]17'!$C$22:$N$926,10,0)</f>
        <v>31.65</v>
      </c>
      <c r="M875" s="122">
        <f>VLOOKUP(C875,'[1]17'!$C$22:$N$926,11,0)</f>
        <v>0</v>
      </c>
      <c r="N875" s="122">
        <f>VLOOKUP(C875,'[1]17'!$C$22:$N$926,12,0)</f>
        <v>0</v>
      </c>
      <c r="O875" s="122">
        <f t="shared" si="1396"/>
        <v>13.552043830000002</v>
      </c>
      <c r="P875" s="122">
        <f t="shared" si="1397"/>
        <v>0</v>
      </c>
      <c r="Q875" s="122">
        <f t="shared" si="1398"/>
        <v>13.552043830000002</v>
      </c>
      <c r="R875" s="122">
        <f t="shared" si="1399"/>
        <v>0</v>
      </c>
      <c r="S875" s="122">
        <f t="shared" si="1400"/>
        <v>0</v>
      </c>
      <c r="T875" s="123"/>
      <c r="U875" s="123"/>
      <c r="V875" s="123"/>
      <c r="W875" s="123"/>
      <c r="X875" s="123"/>
      <c r="Y875" s="123"/>
      <c r="Z875" s="123"/>
      <c r="AA875" s="123"/>
      <c r="AB875" s="123"/>
      <c r="AC875" s="123"/>
      <c r="AD875" s="123">
        <v>1.2385299900000037</v>
      </c>
      <c r="AE875" s="73">
        <f t="shared" si="1401"/>
        <v>0</v>
      </c>
      <c r="AF875" s="73"/>
      <c r="AG875" s="73"/>
      <c r="AH875" s="73"/>
      <c r="AI875" s="73">
        <v>0</v>
      </c>
      <c r="AJ875" s="122">
        <f>VLOOKUP(C875,'[1]17'!$C$22:$AI$926,29,0)</f>
        <v>0</v>
      </c>
      <c r="AK875" s="122">
        <f>VLOOKUP(C875,'[1]17'!$C$22:$AI$926,30,0)</f>
        <v>0</v>
      </c>
      <c r="AL875" s="122">
        <f>VLOOKUP(C875,'[1]17'!$C$22:$AI$926,31,0)</f>
        <v>0</v>
      </c>
      <c r="AM875" s="122">
        <f>VLOOKUP(C875,'[1]17'!$C$22:$AI$926,32,0)</f>
        <v>0</v>
      </c>
      <c r="AN875" s="122">
        <f>VLOOKUP(C875,'[1]17'!$C$22:$AI$926,33,0)</f>
        <v>0</v>
      </c>
      <c r="AO875" s="122">
        <f t="shared" si="1402"/>
        <v>0</v>
      </c>
      <c r="AP875" s="122">
        <f t="shared" si="1403"/>
        <v>0</v>
      </c>
      <c r="AQ875" s="122">
        <f t="shared" si="1404"/>
        <v>0</v>
      </c>
      <c r="AR875" s="122">
        <f t="shared" si="1405"/>
        <v>0</v>
      </c>
      <c r="AS875" s="122">
        <f t="shared" si="1406"/>
        <v>0</v>
      </c>
      <c r="AT875" s="123"/>
      <c r="AU875" s="123"/>
      <c r="AV875" s="123"/>
      <c r="AW875" s="123"/>
      <c r="AX875" s="123"/>
      <c r="AY875" s="123"/>
      <c r="AZ875" s="123"/>
      <c r="BA875" s="123"/>
      <c r="BB875" s="123"/>
      <c r="BC875" s="123"/>
    </row>
    <row r="876" spans="1:55" ht="93.25" x14ac:dyDescent="0.35">
      <c r="A876" s="115" t="s">
        <v>1664</v>
      </c>
      <c r="B876" s="111" t="s">
        <v>1096</v>
      </c>
      <c r="C876" s="108" t="s">
        <v>1610</v>
      </c>
      <c r="D876" s="73">
        <v>5.2631160000000001</v>
      </c>
      <c r="E876" s="73">
        <v>0.30059504399999998</v>
      </c>
      <c r="F876" s="73">
        <v>0</v>
      </c>
      <c r="G876" s="73">
        <v>0</v>
      </c>
      <c r="H876" s="73">
        <v>0</v>
      </c>
      <c r="I876" s="73">
        <v>0.30059504399999998</v>
      </c>
      <c r="J876" s="122">
        <f>VLOOKUP(C876,'[1]17'!$C$22:$N$926,8,0)</f>
        <v>0.10311535200000001</v>
      </c>
      <c r="K876" s="122">
        <f>VLOOKUP(C876,'[1]17'!$C$22:$N$926,9,0)</f>
        <v>0</v>
      </c>
      <c r="L876" s="122">
        <f>VLOOKUP(C876,'[1]17'!$C$22:$N$926,10,0)</f>
        <v>0</v>
      </c>
      <c r="M876" s="122">
        <f>VLOOKUP(C876,'[1]17'!$C$22:$N$926,11,0)</f>
        <v>0</v>
      </c>
      <c r="N876" s="122">
        <f>VLOOKUP(C876,'[1]17'!$C$22:$N$926,12,0)</f>
        <v>0.10311535199999999</v>
      </c>
      <c r="O876" s="122">
        <f t="shared" si="1396"/>
        <v>0.19747969199999998</v>
      </c>
      <c r="P876" s="122">
        <f t="shared" si="1397"/>
        <v>0</v>
      </c>
      <c r="Q876" s="122">
        <f t="shared" si="1398"/>
        <v>0</v>
      </c>
      <c r="R876" s="122">
        <f t="shared" si="1399"/>
        <v>0</v>
      </c>
      <c r="S876" s="122">
        <f t="shared" si="1400"/>
        <v>0.19747969199999998</v>
      </c>
      <c r="T876" s="123"/>
      <c r="U876" s="123"/>
      <c r="V876" s="123"/>
      <c r="W876" s="123"/>
      <c r="X876" s="123"/>
      <c r="Y876" s="123"/>
      <c r="Z876" s="123"/>
      <c r="AA876" s="123"/>
      <c r="AB876" s="123"/>
      <c r="AC876" s="123"/>
      <c r="AD876" s="123">
        <v>4.3859309999999994</v>
      </c>
      <c r="AE876" s="73">
        <f t="shared" si="1401"/>
        <v>3.8848603100000001</v>
      </c>
      <c r="AF876" s="73">
        <v>0.7014515600000002</v>
      </c>
      <c r="AG876" s="73">
        <v>2.9329128799999999</v>
      </c>
      <c r="AH876" s="73"/>
      <c r="AI876" s="73">
        <v>0.25049587000000001</v>
      </c>
      <c r="AJ876" s="122">
        <f>VLOOKUP(C876,'[1]17'!$C$22:$AI$926,29,0)</f>
        <v>8.5929459999999999E-2</v>
      </c>
      <c r="AK876" s="122">
        <f>VLOOKUP(C876,'[1]17'!$C$22:$AI$926,30,0)</f>
        <v>0</v>
      </c>
      <c r="AL876" s="122">
        <f>VLOOKUP(C876,'[1]17'!$C$22:$AI$926,31,0)</f>
        <v>0</v>
      </c>
      <c r="AM876" s="122">
        <f>VLOOKUP(C876,'[1]17'!$C$22:$AI$926,32,0)</f>
        <v>0</v>
      </c>
      <c r="AN876" s="122">
        <f>VLOOKUP(C876,'[1]17'!$C$22:$AI$926,33,0)</f>
        <v>8.5929459999999999E-2</v>
      </c>
      <c r="AO876" s="122">
        <f t="shared" si="1402"/>
        <v>3.7989308500000001</v>
      </c>
      <c r="AP876" s="122">
        <f t="shared" si="1403"/>
        <v>0.7014515600000002</v>
      </c>
      <c r="AQ876" s="122">
        <f t="shared" si="1404"/>
        <v>2.9329128799999999</v>
      </c>
      <c r="AR876" s="122">
        <f t="shared" si="1405"/>
        <v>0</v>
      </c>
      <c r="AS876" s="122">
        <f t="shared" si="1406"/>
        <v>0.16456641</v>
      </c>
      <c r="AT876" s="123"/>
      <c r="AU876" s="123"/>
      <c r="AV876" s="123"/>
      <c r="AW876" s="123"/>
      <c r="AX876" s="123"/>
      <c r="AY876" s="123"/>
      <c r="AZ876" s="123"/>
      <c r="BA876" s="123"/>
      <c r="BB876" s="123"/>
      <c r="BC876" s="123"/>
    </row>
    <row r="877" spans="1:55" ht="46.65" x14ac:dyDescent="0.35">
      <c r="A877" s="115" t="s">
        <v>1663</v>
      </c>
      <c r="B877" s="111" t="s">
        <v>1883</v>
      </c>
      <c r="C877" s="108" t="s">
        <v>1971</v>
      </c>
      <c r="D877" s="73">
        <v>0</v>
      </c>
      <c r="E877" s="73">
        <v>0.26714874</v>
      </c>
      <c r="F877" s="73">
        <v>0</v>
      </c>
      <c r="G877" s="73">
        <v>0</v>
      </c>
      <c r="H877" s="73">
        <v>0</v>
      </c>
      <c r="I877" s="73">
        <v>0.26714874</v>
      </c>
      <c r="J877" s="122"/>
      <c r="K877" s="122"/>
      <c r="L877" s="122"/>
      <c r="M877" s="122"/>
      <c r="N877" s="122"/>
      <c r="O877" s="122">
        <f t="shared" si="1396"/>
        <v>0.26714874</v>
      </c>
      <c r="P877" s="122">
        <f t="shared" si="1397"/>
        <v>0</v>
      </c>
      <c r="Q877" s="122">
        <f t="shared" si="1398"/>
        <v>0</v>
      </c>
      <c r="R877" s="122">
        <f t="shared" si="1399"/>
        <v>0</v>
      </c>
      <c r="S877" s="122">
        <f t="shared" si="1400"/>
        <v>0.26714874</v>
      </c>
      <c r="T877" s="123"/>
      <c r="U877" s="123"/>
      <c r="V877" s="123"/>
      <c r="W877" s="123"/>
      <c r="X877" s="123"/>
      <c r="Y877" s="123"/>
      <c r="Z877" s="123"/>
      <c r="AA877" s="123"/>
      <c r="AB877" s="123"/>
      <c r="AC877" s="123"/>
      <c r="AD877" s="123">
        <v>0</v>
      </c>
      <c r="AE877" s="73">
        <f t="shared" si="1401"/>
        <v>8.0270501799999998</v>
      </c>
      <c r="AF877" s="73">
        <v>0.97967572999999941</v>
      </c>
      <c r="AG877" s="73">
        <v>6.8247505000000004</v>
      </c>
      <c r="AH877" s="73"/>
      <c r="AI877" s="73">
        <v>0.22262395000000001</v>
      </c>
      <c r="AJ877" s="122"/>
      <c r="AK877" s="122"/>
      <c r="AL877" s="122"/>
      <c r="AM877" s="122"/>
      <c r="AN877" s="122"/>
      <c r="AO877" s="122">
        <f t="shared" si="1402"/>
        <v>8.0270501799999998</v>
      </c>
      <c r="AP877" s="122">
        <f t="shared" si="1403"/>
        <v>0.97967572999999941</v>
      </c>
      <c r="AQ877" s="122">
        <f t="shared" si="1404"/>
        <v>6.8247505000000004</v>
      </c>
      <c r="AR877" s="122">
        <f t="shared" si="1405"/>
        <v>0</v>
      </c>
      <c r="AS877" s="122">
        <f t="shared" si="1406"/>
        <v>0.22262395000000001</v>
      </c>
      <c r="AT877" s="123"/>
      <c r="AU877" s="123"/>
      <c r="AV877" s="123"/>
      <c r="AW877" s="123"/>
      <c r="AX877" s="123"/>
      <c r="AY877" s="123"/>
      <c r="AZ877" s="123"/>
      <c r="BA877" s="123"/>
      <c r="BB877" s="123"/>
      <c r="BC877" s="123"/>
    </row>
    <row r="878" spans="1:55" x14ac:dyDescent="0.35">
      <c r="A878" s="119"/>
      <c r="B878" s="118" t="s">
        <v>62</v>
      </c>
      <c r="C878" s="105"/>
      <c r="D878" s="133">
        <f t="shared" ref="D878:BC878" si="1407">SUM(D879:D880)</f>
        <v>2.4268560000000003</v>
      </c>
      <c r="E878" s="133">
        <f t="shared" si="1407"/>
        <v>0.10800736799999998</v>
      </c>
      <c r="F878" s="133">
        <f t="shared" si="1407"/>
        <v>0</v>
      </c>
      <c r="G878" s="133">
        <f t="shared" si="1407"/>
        <v>0</v>
      </c>
      <c r="H878" s="133">
        <f t="shared" si="1407"/>
        <v>0</v>
      </c>
      <c r="I878" s="133">
        <f t="shared" si="1407"/>
        <v>0.10800736799999998</v>
      </c>
      <c r="J878" s="133">
        <f t="shared" si="1407"/>
        <v>4.7547155999999993E-2</v>
      </c>
      <c r="K878" s="133">
        <f t="shared" si="1407"/>
        <v>0</v>
      </c>
      <c r="L878" s="133">
        <f t="shared" si="1407"/>
        <v>0</v>
      </c>
      <c r="M878" s="133">
        <f t="shared" si="1407"/>
        <v>0</v>
      </c>
      <c r="N878" s="133">
        <f t="shared" si="1407"/>
        <v>4.7547155999999993E-2</v>
      </c>
      <c r="O878" s="133">
        <f t="shared" si="1407"/>
        <v>6.0460211999999992E-2</v>
      </c>
      <c r="P878" s="133">
        <f t="shared" si="1407"/>
        <v>0</v>
      </c>
      <c r="Q878" s="133">
        <f t="shared" si="1407"/>
        <v>0</v>
      </c>
      <c r="R878" s="133">
        <f t="shared" si="1407"/>
        <v>0</v>
      </c>
      <c r="S878" s="133">
        <f t="shared" si="1407"/>
        <v>6.0460211999999992E-2</v>
      </c>
      <c r="T878" s="133">
        <f t="shared" si="1407"/>
        <v>0</v>
      </c>
      <c r="U878" s="133">
        <f t="shared" si="1407"/>
        <v>0</v>
      </c>
      <c r="V878" s="133">
        <f t="shared" si="1407"/>
        <v>0</v>
      </c>
      <c r="W878" s="133">
        <f t="shared" si="1407"/>
        <v>0</v>
      </c>
      <c r="X878" s="133">
        <f t="shared" si="1407"/>
        <v>0</v>
      </c>
      <c r="Y878" s="133">
        <f t="shared" si="1407"/>
        <v>0</v>
      </c>
      <c r="Z878" s="133">
        <f t="shared" si="1407"/>
        <v>0</v>
      </c>
      <c r="AA878" s="133">
        <f t="shared" si="1407"/>
        <v>0</v>
      </c>
      <c r="AB878" s="133">
        <f t="shared" si="1407"/>
        <v>0</v>
      </c>
      <c r="AC878" s="133">
        <f t="shared" si="1407"/>
        <v>0</v>
      </c>
      <c r="AD878" s="133">
        <f t="shared" si="1407"/>
        <v>2.2246180000000004</v>
      </c>
      <c r="AE878" s="133">
        <f t="shared" si="1407"/>
        <v>9.0006139999999984E-2</v>
      </c>
      <c r="AF878" s="133">
        <f t="shared" si="1407"/>
        <v>0</v>
      </c>
      <c r="AG878" s="133">
        <f t="shared" si="1407"/>
        <v>0</v>
      </c>
      <c r="AH878" s="133">
        <f t="shared" si="1407"/>
        <v>0</v>
      </c>
      <c r="AI878" s="133">
        <f t="shared" si="1407"/>
        <v>9.0006139999999984E-2</v>
      </c>
      <c r="AJ878" s="133">
        <f t="shared" si="1407"/>
        <v>3.9622629999999992E-2</v>
      </c>
      <c r="AK878" s="133">
        <f t="shared" si="1407"/>
        <v>0</v>
      </c>
      <c r="AL878" s="133">
        <f t="shared" si="1407"/>
        <v>0</v>
      </c>
      <c r="AM878" s="133">
        <f t="shared" si="1407"/>
        <v>0</v>
      </c>
      <c r="AN878" s="133">
        <f t="shared" si="1407"/>
        <v>3.9622629999999992E-2</v>
      </c>
      <c r="AO878" s="133">
        <f t="shared" si="1407"/>
        <v>5.0383509999999992E-2</v>
      </c>
      <c r="AP878" s="133">
        <f t="shared" si="1407"/>
        <v>0</v>
      </c>
      <c r="AQ878" s="133">
        <f t="shared" si="1407"/>
        <v>0</v>
      </c>
      <c r="AR878" s="133">
        <f t="shared" si="1407"/>
        <v>0</v>
      </c>
      <c r="AS878" s="133">
        <f t="shared" si="1407"/>
        <v>5.0383509999999992E-2</v>
      </c>
      <c r="AT878" s="133">
        <f t="shared" si="1407"/>
        <v>0</v>
      </c>
      <c r="AU878" s="133">
        <f t="shared" si="1407"/>
        <v>0</v>
      </c>
      <c r="AV878" s="133">
        <f t="shared" si="1407"/>
        <v>0</v>
      </c>
      <c r="AW878" s="133">
        <f t="shared" si="1407"/>
        <v>0</v>
      </c>
      <c r="AX878" s="133">
        <f t="shared" si="1407"/>
        <v>0</v>
      </c>
      <c r="AY878" s="133">
        <f t="shared" si="1407"/>
        <v>0</v>
      </c>
      <c r="AZ878" s="133">
        <f t="shared" si="1407"/>
        <v>0</v>
      </c>
      <c r="BA878" s="133">
        <f t="shared" si="1407"/>
        <v>0</v>
      </c>
      <c r="BB878" s="133">
        <f t="shared" si="1407"/>
        <v>0</v>
      </c>
      <c r="BC878" s="133">
        <f t="shared" si="1407"/>
        <v>0</v>
      </c>
    </row>
    <row r="879" spans="1:55" ht="62.2" x14ac:dyDescent="0.35">
      <c r="A879" s="115" t="s">
        <v>1663</v>
      </c>
      <c r="B879" s="111" t="s">
        <v>207</v>
      </c>
      <c r="C879" s="108" t="s">
        <v>578</v>
      </c>
      <c r="D879" s="73">
        <v>1.2E-2</v>
      </c>
      <c r="E879" s="73">
        <v>5.3404799999999997E-4</v>
      </c>
      <c r="F879" s="73">
        <v>0</v>
      </c>
      <c r="G879" s="73">
        <v>0</v>
      </c>
      <c r="H879" s="73">
        <v>0</v>
      </c>
      <c r="I879" s="73">
        <v>5.3404799999999997E-4</v>
      </c>
      <c r="J879" s="122">
        <f>VLOOKUP(C879,'[1]17'!$C$22:$N$926,8,0)</f>
        <v>2.35116E-4</v>
      </c>
      <c r="K879" s="122">
        <f>VLOOKUP(C879,'[1]17'!$C$22:$N$926,9,0)</f>
        <v>0</v>
      </c>
      <c r="L879" s="122">
        <f>VLOOKUP(C879,'[1]17'!$C$22:$N$926,10,0)</f>
        <v>0</v>
      </c>
      <c r="M879" s="122">
        <f>VLOOKUP(C879,'[1]17'!$C$22:$N$926,11,0)</f>
        <v>0</v>
      </c>
      <c r="N879" s="122">
        <f>VLOOKUP(C879,'[1]17'!$C$22:$N$926,12,0)</f>
        <v>2.35116E-4</v>
      </c>
      <c r="O879" s="122">
        <f t="shared" ref="O879:O880" si="1408">E879-J879</f>
        <v>2.9893199999999996E-4</v>
      </c>
      <c r="P879" s="122">
        <f t="shared" ref="P879:P880" si="1409">F879-K879</f>
        <v>0</v>
      </c>
      <c r="Q879" s="122">
        <f t="shared" ref="Q879:Q880" si="1410">G879-L879</f>
        <v>0</v>
      </c>
      <c r="R879" s="122">
        <f t="shared" ref="R879:R880" si="1411">H879-M879</f>
        <v>0</v>
      </c>
      <c r="S879" s="122">
        <f t="shared" ref="S879:S880" si="1412">I879-N879</f>
        <v>2.9893199999999996E-4</v>
      </c>
      <c r="T879" s="123"/>
      <c r="U879" s="123"/>
      <c r="V879" s="123"/>
      <c r="W879" s="123"/>
      <c r="X879" s="123"/>
      <c r="Y879" s="123"/>
      <c r="Z879" s="123"/>
      <c r="AA879" s="123"/>
      <c r="AB879" s="123"/>
      <c r="AC879" s="123"/>
      <c r="AD879" s="123">
        <v>1.0999999999999999E-2</v>
      </c>
      <c r="AE879" s="73">
        <f t="shared" ref="AE879:AE880" si="1413">AF879+AG879+AH879+AI879</f>
        <v>4.4504000000000001E-4</v>
      </c>
      <c r="AF879" s="73"/>
      <c r="AG879" s="73"/>
      <c r="AH879" s="73"/>
      <c r="AI879" s="73">
        <v>4.4504000000000001E-4</v>
      </c>
      <c r="AJ879" s="122">
        <f>VLOOKUP(C879,'[1]17'!$C$22:$AI$926,29,0)</f>
        <v>1.9593E-4</v>
      </c>
      <c r="AK879" s="122">
        <f>VLOOKUP(C879,'[1]17'!$C$22:$AI$926,30,0)</f>
        <v>0</v>
      </c>
      <c r="AL879" s="122">
        <f>VLOOKUP(C879,'[1]17'!$C$22:$AI$926,31,0)</f>
        <v>0</v>
      </c>
      <c r="AM879" s="122">
        <f>VLOOKUP(C879,'[1]17'!$C$22:$AI$926,32,0)</f>
        <v>0</v>
      </c>
      <c r="AN879" s="122">
        <f>VLOOKUP(C879,'[1]17'!$C$22:$AI$926,33,0)</f>
        <v>1.9593E-4</v>
      </c>
      <c r="AO879" s="122">
        <f t="shared" ref="AO879:AO880" si="1414">AE879-AJ879</f>
        <v>2.4910999999999998E-4</v>
      </c>
      <c r="AP879" s="122">
        <f t="shared" ref="AP879:AP880" si="1415">AF879-AK879</f>
        <v>0</v>
      </c>
      <c r="AQ879" s="122">
        <f t="shared" ref="AQ879:AQ880" si="1416">AG879-AL879</f>
        <v>0</v>
      </c>
      <c r="AR879" s="122">
        <f t="shared" ref="AR879:AR880" si="1417">AH879-AM879</f>
        <v>0</v>
      </c>
      <c r="AS879" s="122">
        <f t="shared" ref="AS879:AS880" si="1418">AI879-AN879</f>
        <v>2.4910999999999998E-4</v>
      </c>
      <c r="AT879" s="123"/>
      <c r="AU879" s="123"/>
      <c r="AV879" s="123"/>
      <c r="AW879" s="123"/>
      <c r="AX879" s="123"/>
      <c r="AY879" s="123"/>
      <c r="AZ879" s="123"/>
      <c r="BA879" s="123"/>
      <c r="BB879" s="123"/>
      <c r="BC879" s="123"/>
    </row>
    <row r="880" spans="1:55" ht="93.25" x14ac:dyDescent="0.35">
      <c r="A880" s="115" t="s">
        <v>1664</v>
      </c>
      <c r="B880" s="111" t="s">
        <v>1097</v>
      </c>
      <c r="C880" s="108" t="s">
        <v>1611</v>
      </c>
      <c r="D880" s="73">
        <v>2.4148560000000003</v>
      </c>
      <c r="E880" s="73">
        <v>0.10747331999999998</v>
      </c>
      <c r="F880" s="73">
        <v>0</v>
      </c>
      <c r="G880" s="73">
        <v>0</v>
      </c>
      <c r="H880" s="73">
        <v>0</v>
      </c>
      <c r="I880" s="73">
        <v>0.10747331999999998</v>
      </c>
      <c r="J880" s="122">
        <f>VLOOKUP(C880,'[1]17'!$C$22:$N$926,8,0)</f>
        <v>4.7312039999999993E-2</v>
      </c>
      <c r="K880" s="122">
        <f>VLOOKUP(C880,'[1]17'!$C$22:$N$926,9,0)</f>
        <v>0</v>
      </c>
      <c r="L880" s="122">
        <f>VLOOKUP(C880,'[1]17'!$C$22:$N$926,10,0)</f>
        <v>0</v>
      </c>
      <c r="M880" s="122">
        <f>VLOOKUP(C880,'[1]17'!$C$22:$N$926,11,0)</f>
        <v>0</v>
      </c>
      <c r="N880" s="122">
        <f>VLOOKUP(C880,'[1]17'!$C$22:$N$926,12,0)</f>
        <v>4.7312039999999993E-2</v>
      </c>
      <c r="O880" s="122">
        <f t="shared" si="1408"/>
        <v>6.0161279999999991E-2</v>
      </c>
      <c r="P880" s="122">
        <f t="shared" si="1409"/>
        <v>0</v>
      </c>
      <c r="Q880" s="122">
        <f t="shared" si="1410"/>
        <v>0</v>
      </c>
      <c r="R880" s="122">
        <f t="shared" si="1411"/>
        <v>0</v>
      </c>
      <c r="S880" s="122">
        <f t="shared" si="1412"/>
        <v>6.0161279999999991E-2</v>
      </c>
      <c r="T880" s="123"/>
      <c r="U880" s="123"/>
      <c r="V880" s="123"/>
      <c r="W880" s="123"/>
      <c r="X880" s="123"/>
      <c r="Y880" s="123"/>
      <c r="Z880" s="123"/>
      <c r="AA880" s="123"/>
      <c r="AB880" s="123"/>
      <c r="AC880" s="123"/>
      <c r="AD880" s="123">
        <v>2.2136180000000003</v>
      </c>
      <c r="AE880" s="73">
        <f t="shared" si="1413"/>
        <v>8.9561099999999991E-2</v>
      </c>
      <c r="AF880" s="73"/>
      <c r="AG880" s="73"/>
      <c r="AH880" s="73"/>
      <c r="AI880" s="73">
        <v>8.9561099999999991E-2</v>
      </c>
      <c r="AJ880" s="122">
        <f>VLOOKUP(C880,'[1]17'!$C$22:$AI$926,29,0)</f>
        <v>3.9426699999999995E-2</v>
      </c>
      <c r="AK880" s="122">
        <f>VLOOKUP(C880,'[1]17'!$C$22:$AI$926,30,0)</f>
        <v>0</v>
      </c>
      <c r="AL880" s="122">
        <f>VLOOKUP(C880,'[1]17'!$C$22:$AI$926,31,0)</f>
        <v>0</v>
      </c>
      <c r="AM880" s="122">
        <f>VLOOKUP(C880,'[1]17'!$C$22:$AI$926,32,0)</f>
        <v>0</v>
      </c>
      <c r="AN880" s="122">
        <f>VLOOKUP(C880,'[1]17'!$C$22:$AI$926,33,0)</f>
        <v>3.9426699999999995E-2</v>
      </c>
      <c r="AO880" s="122">
        <f t="shared" si="1414"/>
        <v>5.0134399999999996E-2</v>
      </c>
      <c r="AP880" s="122">
        <f t="shared" si="1415"/>
        <v>0</v>
      </c>
      <c r="AQ880" s="122">
        <f t="shared" si="1416"/>
        <v>0</v>
      </c>
      <c r="AR880" s="122">
        <f t="shared" si="1417"/>
        <v>0</v>
      </c>
      <c r="AS880" s="122">
        <f t="shared" si="1418"/>
        <v>5.0134399999999996E-2</v>
      </c>
      <c r="AT880" s="123"/>
      <c r="AU880" s="123"/>
      <c r="AV880" s="123"/>
      <c r="AW880" s="123"/>
      <c r="AX880" s="123"/>
      <c r="AY880" s="123"/>
      <c r="AZ880" s="123"/>
      <c r="BA880" s="123"/>
      <c r="BB880" s="123"/>
      <c r="BC880" s="123"/>
    </row>
    <row r="881" spans="1:55" ht="30.05" x14ac:dyDescent="0.35">
      <c r="A881" s="119"/>
      <c r="B881" s="118" t="s">
        <v>63</v>
      </c>
      <c r="C881" s="105"/>
      <c r="D881" s="133">
        <f t="shared" ref="D881:BC881" si="1419">SUM(D882:D883)</f>
        <v>1.2E-2</v>
      </c>
      <c r="E881" s="133">
        <f t="shared" si="1419"/>
        <v>5.2340399699999995</v>
      </c>
      <c r="F881" s="133">
        <f t="shared" si="1419"/>
        <v>0</v>
      </c>
      <c r="G881" s="133">
        <f t="shared" si="1419"/>
        <v>5.2340399699999995</v>
      </c>
      <c r="H881" s="133">
        <f t="shared" si="1419"/>
        <v>0</v>
      </c>
      <c r="I881" s="133">
        <f t="shared" si="1419"/>
        <v>0</v>
      </c>
      <c r="J881" s="133">
        <f t="shared" si="1419"/>
        <v>0</v>
      </c>
      <c r="K881" s="133">
        <f t="shared" si="1419"/>
        <v>0</v>
      </c>
      <c r="L881" s="133">
        <f t="shared" si="1419"/>
        <v>0</v>
      </c>
      <c r="M881" s="133">
        <f t="shared" si="1419"/>
        <v>0</v>
      </c>
      <c r="N881" s="133">
        <f t="shared" si="1419"/>
        <v>0</v>
      </c>
      <c r="O881" s="133">
        <f t="shared" si="1419"/>
        <v>5.2340399699999995</v>
      </c>
      <c r="P881" s="133">
        <f t="shared" si="1419"/>
        <v>0</v>
      </c>
      <c r="Q881" s="133">
        <f t="shared" si="1419"/>
        <v>5.2340399699999995</v>
      </c>
      <c r="R881" s="133">
        <f t="shared" si="1419"/>
        <v>0</v>
      </c>
      <c r="S881" s="133">
        <f t="shared" si="1419"/>
        <v>0</v>
      </c>
      <c r="T881" s="133">
        <f t="shared" si="1419"/>
        <v>0</v>
      </c>
      <c r="U881" s="133">
        <f t="shared" si="1419"/>
        <v>0</v>
      </c>
      <c r="V881" s="133">
        <f t="shared" si="1419"/>
        <v>0</v>
      </c>
      <c r="W881" s="133">
        <f t="shared" si="1419"/>
        <v>0</v>
      </c>
      <c r="X881" s="133">
        <f t="shared" si="1419"/>
        <v>0</v>
      </c>
      <c r="Y881" s="133">
        <f t="shared" si="1419"/>
        <v>0</v>
      </c>
      <c r="Z881" s="133">
        <f t="shared" si="1419"/>
        <v>0</v>
      </c>
      <c r="AA881" s="133">
        <f t="shared" si="1419"/>
        <v>0</v>
      </c>
      <c r="AB881" s="133">
        <f t="shared" si="1419"/>
        <v>0</v>
      </c>
      <c r="AC881" s="133">
        <f t="shared" si="1419"/>
        <v>0</v>
      </c>
      <c r="AD881" s="133">
        <f t="shared" si="1419"/>
        <v>1.0999999999999999E-2</v>
      </c>
      <c r="AE881" s="133">
        <f t="shared" si="1419"/>
        <v>0</v>
      </c>
      <c r="AF881" s="133">
        <f t="shared" si="1419"/>
        <v>0</v>
      </c>
      <c r="AG881" s="133">
        <f t="shared" si="1419"/>
        <v>0</v>
      </c>
      <c r="AH881" s="133">
        <f t="shared" si="1419"/>
        <v>0</v>
      </c>
      <c r="AI881" s="133">
        <f t="shared" si="1419"/>
        <v>0</v>
      </c>
      <c r="AJ881" s="133">
        <f t="shared" si="1419"/>
        <v>0</v>
      </c>
      <c r="AK881" s="133">
        <f t="shared" si="1419"/>
        <v>0</v>
      </c>
      <c r="AL881" s="133">
        <f t="shared" si="1419"/>
        <v>0</v>
      </c>
      <c r="AM881" s="133">
        <f t="shared" si="1419"/>
        <v>0</v>
      </c>
      <c r="AN881" s="133">
        <f t="shared" si="1419"/>
        <v>0</v>
      </c>
      <c r="AO881" s="133">
        <f t="shared" si="1419"/>
        <v>0</v>
      </c>
      <c r="AP881" s="133">
        <f t="shared" si="1419"/>
        <v>0</v>
      </c>
      <c r="AQ881" s="133">
        <f t="shared" si="1419"/>
        <v>0</v>
      </c>
      <c r="AR881" s="133">
        <f t="shared" si="1419"/>
        <v>0</v>
      </c>
      <c r="AS881" s="133">
        <f t="shared" si="1419"/>
        <v>0</v>
      </c>
      <c r="AT881" s="133">
        <f t="shared" si="1419"/>
        <v>0</v>
      </c>
      <c r="AU881" s="133">
        <f t="shared" si="1419"/>
        <v>0</v>
      </c>
      <c r="AV881" s="133">
        <f t="shared" si="1419"/>
        <v>0</v>
      </c>
      <c r="AW881" s="133">
        <f t="shared" si="1419"/>
        <v>0</v>
      </c>
      <c r="AX881" s="133">
        <f t="shared" si="1419"/>
        <v>0</v>
      </c>
      <c r="AY881" s="133">
        <f t="shared" si="1419"/>
        <v>0</v>
      </c>
      <c r="AZ881" s="133">
        <f t="shared" si="1419"/>
        <v>0</v>
      </c>
      <c r="BA881" s="133">
        <f t="shared" si="1419"/>
        <v>0</v>
      </c>
      <c r="BB881" s="133">
        <f t="shared" si="1419"/>
        <v>0</v>
      </c>
      <c r="BC881" s="133">
        <f t="shared" si="1419"/>
        <v>0</v>
      </c>
    </row>
    <row r="882" spans="1:55" ht="77.7" x14ac:dyDescent="0.35">
      <c r="A882" s="115" t="s">
        <v>1663</v>
      </c>
      <c r="B882" s="111" t="s">
        <v>208</v>
      </c>
      <c r="C882" s="108" t="s">
        <v>579</v>
      </c>
      <c r="D882" s="73">
        <v>1.2E-2</v>
      </c>
      <c r="E882" s="73">
        <v>5.2340399699999995</v>
      </c>
      <c r="F882" s="73">
        <v>0</v>
      </c>
      <c r="G882" s="73">
        <v>5.2340399699999995</v>
      </c>
      <c r="H882" s="73">
        <v>0</v>
      </c>
      <c r="I882" s="73">
        <v>0</v>
      </c>
      <c r="J882" s="122">
        <f>VLOOKUP(C882,'[1]17'!$C$22:$N$926,8,0)</f>
        <v>0</v>
      </c>
      <c r="K882" s="122">
        <f>VLOOKUP(C882,'[1]17'!$C$22:$N$926,9,0)</f>
        <v>0</v>
      </c>
      <c r="L882" s="122">
        <f>VLOOKUP(C882,'[1]17'!$C$22:$N$926,10,0)</f>
        <v>0</v>
      </c>
      <c r="M882" s="122">
        <f>VLOOKUP(C882,'[1]17'!$C$22:$N$926,11,0)</f>
        <v>0</v>
      </c>
      <c r="N882" s="122">
        <f>VLOOKUP(C882,'[1]17'!$C$22:$N$926,12,0)</f>
        <v>0</v>
      </c>
      <c r="O882" s="122">
        <f t="shared" ref="O882:O883" si="1420">E882-J882</f>
        <v>5.2340399699999995</v>
      </c>
      <c r="P882" s="122">
        <f t="shared" ref="P882:P883" si="1421">F882-K882</f>
        <v>0</v>
      </c>
      <c r="Q882" s="122">
        <f t="shared" ref="Q882:Q883" si="1422">G882-L882</f>
        <v>5.2340399699999995</v>
      </c>
      <c r="R882" s="122">
        <f t="shared" ref="R882:R883" si="1423">H882-M882</f>
        <v>0</v>
      </c>
      <c r="S882" s="122">
        <f t="shared" ref="S882:S883" si="1424">I882-N882</f>
        <v>0</v>
      </c>
      <c r="T882" s="123"/>
      <c r="U882" s="123"/>
      <c r="V882" s="123"/>
      <c r="W882" s="123"/>
      <c r="X882" s="123"/>
      <c r="Y882" s="123"/>
      <c r="Z882" s="123"/>
      <c r="AA882" s="123"/>
      <c r="AB882" s="123"/>
      <c r="AC882" s="123"/>
      <c r="AD882" s="123">
        <v>1.0999999999999999E-2</v>
      </c>
      <c r="AE882" s="73">
        <f t="shared" ref="AE882:AE883" si="1425">AF882+AG882+AH882+AI882</f>
        <v>0</v>
      </c>
      <c r="AF882" s="73"/>
      <c r="AG882" s="73"/>
      <c r="AH882" s="73"/>
      <c r="AI882" s="73">
        <v>0</v>
      </c>
      <c r="AJ882" s="122">
        <f>VLOOKUP(C882,'[1]17'!$C$22:$AI$926,29,0)</f>
        <v>0</v>
      </c>
      <c r="AK882" s="122">
        <f>VLOOKUP(C882,'[1]17'!$C$22:$AI$926,30,0)</f>
        <v>0</v>
      </c>
      <c r="AL882" s="122">
        <f>VLOOKUP(C882,'[1]17'!$C$22:$AI$926,31,0)</f>
        <v>0</v>
      </c>
      <c r="AM882" s="122">
        <f>VLOOKUP(C882,'[1]17'!$C$22:$AI$926,32,0)</f>
        <v>0</v>
      </c>
      <c r="AN882" s="122">
        <f>VLOOKUP(C882,'[1]17'!$C$22:$AI$926,33,0)</f>
        <v>0</v>
      </c>
      <c r="AO882" s="122">
        <f t="shared" ref="AO882:AO883" si="1426">AE882-AJ882</f>
        <v>0</v>
      </c>
      <c r="AP882" s="122">
        <f t="shared" ref="AP882:AP883" si="1427">AF882-AK882</f>
        <v>0</v>
      </c>
      <c r="AQ882" s="122">
        <f t="shared" ref="AQ882:AQ883" si="1428">AG882-AL882</f>
        <v>0</v>
      </c>
      <c r="AR882" s="122">
        <f t="shared" ref="AR882:AR883" si="1429">AH882-AM882</f>
        <v>0</v>
      </c>
      <c r="AS882" s="122">
        <f t="shared" ref="AS882:AS883" si="1430">AI882-AN882</f>
        <v>0</v>
      </c>
      <c r="AT882" s="123"/>
      <c r="AU882" s="123"/>
      <c r="AV882" s="123"/>
      <c r="AW882" s="123"/>
      <c r="AX882" s="123"/>
      <c r="AY882" s="123"/>
      <c r="AZ882" s="123"/>
      <c r="BA882" s="123"/>
      <c r="BB882" s="123"/>
      <c r="BC882" s="123"/>
    </row>
    <row r="883" spans="1:55" ht="108.8" x14ac:dyDescent="0.35">
      <c r="A883" s="115" t="s">
        <v>1663</v>
      </c>
      <c r="B883" s="111" t="s">
        <v>1098</v>
      </c>
      <c r="C883" s="108" t="s">
        <v>1612</v>
      </c>
      <c r="D883" s="73">
        <v>0</v>
      </c>
      <c r="E883" s="73">
        <v>0</v>
      </c>
      <c r="F883" s="73">
        <v>0</v>
      </c>
      <c r="G883" s="73">
        <v>0</v>
      </c>
      <c r="H883" s="73">
        <v>0</v>
      </c>
      <c r="I883" s="73">
        <v>0</v>
      </c>
      <c r="J883" s="122">
        <f>VLOOKUP(C883,'[1]17'!$C$22:$N$926,8,0)</f>
        <v>0</v>
      </c>
      <c r="K883" s="122">
        <f>VLOOKUP(C883,'[1]17'!$C$22:$N$926,9,0)</f>
        <v>0</v>
      </c>
      <c r="L883" s="122">
        <f>VLOOKUP(C883,'[1]17'!$C$22:$N$926,10,0)</f>
        <v>0</v>
      </c>
      <c r="M883" s="122">
        <f>VLOOKUP(C883,'[1]17'!$C$22:$N$926,11,0)</f>
        <v>0</v>
      </c>
      <c r="N883" s="122">
        <f>VLOOKUP(C883,'[1]17'!$C$22:$N$926,12,0)</f>
        <v>0</v>
      </c>
      <c r="O883" s="122">
        <f t="shared" si="1420"/>
        <v>0</v>
      </c>
      <c r="P883" s="122">
        <f t="shared" si="1421"/>
        <v>0</v>
      </c>
      <c r="Q883" s="122">
        <f t="shared" si="1422"/>
        <v>0</v>
      </c>
      <c r="R883" s="122">
        <f t="shared" si="1423"/>
        <v>0</v>
      </c>
      <c r="S883" s="122">
        <f t="shared" si="1424"/>
        <v>0</v>
      </c>
      <c r="T883" s="123"/>
      <c r="U883" s="123"/>
      <c r="V883" s="123"/>
      <c r="W883" s="123"/>
      <c r="X883" s="123"/>
      <c r="Y883" s="123"/>
      <c r="Z883" s="123"/>
      <c r="AA883" s="123"/>
      <c r="AB883" s="123"/>
      <c r="AC883" s="123"/>
      <c r="AD883" s="123">
        <v>0</v>
      </c>
      <c r="AE883" s="73">
        <f t="shared" si="1425"/>
        <v>0</v>
      </c>
      <c r="AF883" s="73"/>
      <c r="AG883" s="73"/>
      <c r="AH883" s="73"/>
      <c r="AI883" s="73">
        <v>0</v>
      </c>
      <c r="AJ883" s="122">
        <f>VLOOKUP(C883,'[1]17'!$C$22:$AI$926,29,0)</f>
        <v>0</v>
      </c>
      <c r="AK883" s="122">
        <f>VLOOKUP(C883,'[1]17'!$C$22:$AI$926,30,0)</f>
        <v>0</v>
      </c>
      <c r="AL883" s="122">
        <f>VLOOKUP(C883,'[1]17'!$C$22:$AI$926,31,0)</f>
        <v>0</v>
      </c>
      <c r="AM883" s="122">
        <f>VLOOKUP(C883,'[1]17'!$C$22:$AI$926,32,0)</f>
        <v>0</v>
      </c>
      <c r="AN883" s="122">
        <f>VLOOKUP(C883,'[1]17'!$C$22:$AI$926,33,0)</f>
        <v>0</v>
      </c>
      <c r="AO883" s="122">
        <f t="shared" si="1426"/>
        <v>0</v>
      </c>
      <c r="AP883" s="122">
        <f t="shared" si="1427"/>
        <v>0</v>
      </c>
      <c r="AQ883" s="122">
        <f t="shared" si="1428"/>
        <v>0</v>
      </c>
      <c r="AR883" s="122">
        <f t="shared" si="1429"/>
        <v>0</v>
      </c>
      <c r="AS883" s="122">
        <f t="shared" si="1430"/>
        <v>0</v>
      </c>
      <c r="AT883" s="123"/>
      <c r="AU883" s="123"/>
      <c r="AV883" s="123"/>
      <c r="AW883" s="123"/>
      <c r="AX883" s="123"/>
      <c r="AY883" s="123"/>
      <c r="AZ883" s="123"/>
      <c r="BA883" s="123"/>
      <c r="BB883" s="123"/>
      <c r="BC883" s="123"/>
    </row>
    <row r="884" spans="1:55" ht="30.05" x14ac:dyDescent="0.35">
      <c r="A884" s="119"/>
      <c r="B884" s="118" t="s">
        <v>76</v>
      </c>
      <c r="C884" s="105"/>
      <c r="D884" s="133">
        <f t="shared" ref="D884:BC884" si="1431">SUM(D885:D903)</f>
        <v>246.69631200000001</v>
      </c>
      <c r="E884" s="133">
        <f t="shared" si="1431"/>
        <v>56.525157711627124</v>
      </c>
      <c r="F884" s="133">
        <f t="shared" si="1431"/>
        <v>0.14021641000000001</v>
      </c>
      <c r="G884" s="133">
        <f t="shared" si="1431"/>
        <v>43.07212489762712</v>
      </c>
      <c r="H884" s="133">
        <f t="shared" si="1431"/>
        <v>0</v>
      </c>
      <c r="I884" s="133">
        <f t="shared" si="1431"/>
        <v>13.312816403999999</v>
      </c>
      <c r="J884" s="133">
        <f t="shared" si="1431"/>
        <v>35.693978174000002</v>
      </c>
      <c r="K884" s="133">
        <f t="shared" si="1431"/>
        <v>0.14021641000000001</v>
      </c>
      <c r="L884" s="133">
        <f t="shared" si="1431"/>
        <v>27.641668840000001</v>
      </c>
      <c r="M884" s="133">
        <f t="shared" si="1431"/>
        <v>0</v>
      </c>
      <c r="N884" s="133">
        <f t="shared" si="1431"/>
        <v>7.9120929240000004</v>
      </c>
      <c r="O884" s="133">
        <f t="shared" si="1431"/>
        <v>20.831179537627115</v>
      </c>
      <c r="P884" s="133">
        <f t="shared" si="1431"/>
        <v>0</v>
      </c>
      <c r="Q884" s="133">
        <f t="shared" si="1431"/>
        <v>15.430456057627117</v>
      </c>
      <c r="R884" s="133">
        <f t="shared" si="1431"/>
        <v>0</v>
      </c>
      <c r="S884" s="133">
        <f t="shared" si="1431"/>
        <v>5.4007234800000017</v>
      </c>
      <c r="T884" s="133">
        <f t="shared" si="1431"/>
        <v>0</v>
      </c>
      <c r="U884" s="133">
        <f t="shared" si="1431"/>
        <v>0</v>
      </c>
      <c r="V884" s="133">
        <f t="shared" si="1431"/>
        <v>0</v>
      </c>
      <c r="W884" s="133">
        <f t="shared" si="1431"/>
        <v>0</v>
      </c>
      <c r="X884" s="133">
        <f t="shared" si="1431"/>
        <v>0</v>
      </c>
      <c r="Y884" s="133">
        <f t="shared" si="1431"/>
        <v>0</v>
      </c>
      <c r="Z884" s="133">
        <f t="shared" si="1431"/>
        <v>0</v>
      </c>
      <c r="AA884" s="133">
        <f t="shared" si="1431"/>
        <v>0</v>
      </c>
      <c r="AB884" s="133">
        <f t="shared" si="1431"/>
        <v>0</v>
      </c>
      <c r="AC884" s="133">
        <f t="shared" si="1431"/>
        <v>0</v>
      </c>
      <c r="AD884" s="133">
        <f t="shared" si="1431"/>
        <v>126.40919326000001</v>
      </c>
      <c r="AE884" s="133">
        <f t="shared" si="1431"/>
        <v>141.79570111999996</v>
      </c>
      <c r="AF884" s="133">
        <f t="shared" si="1431"/>
        <v>3.5468396600000087</v>
      </c>
      <c r="AG884" s="133">
        <f t="shared" si="1431"/>
        <v>127.15484778999999</v>
      </c>
      <c r="AH884" s="133">
        <f t="shared" si="1431"/>
        <v>0</v>
      </c>
      <c r="AI884" s="133">
        <f t="shared" si="1431"/>
        <v>11.094013670000001</v>
      </c>
      <c r="AJ884" s="133">
        <f t="shared" si="1431"/>
        <v>111.89927145</v>
      </c>
      <c r="AK884" s="133">
        <f t="shared" si="1431"/>
        <v>2.8900162600000066</v>
      </c>
      <c r="AL884" s="133">
        <f t="shared" si="1431"/>
        <v>102.41584442</v>
      </c>
      <c r="AM884" s="133">
        <f t="shared" si="1431"/>
        <v>0</v>
      </c>
      <c r="AN884" s="133">
        <f t="shared" si="1431"/>
        <v>6.5934107699999993</v>
      </c>
      <c r="AO884" s="133">
        <f t="shared" si="1431"/>
        <v>29.896429669999993</v>
      </c>
      <c r="AP884" s="133">
        <f t="shared" si="1431"/>
        <v>0.65682340000000217</v>
      </c>
      <c r="AQ884" s="133">
        <f t="shared" si="1431"/>
        <v>24.739003369999999</v>
      </c>
      <c r="AR884" s="133">
        <f t="shared" si="1431"/>
        <v>0</v>
      </c>
      <c r="AS884" s="133">
        <f t="shared" si="1431"/>
        <v>4.5006029000000005</v>
      </c>
      <c r="AT884" s="133">
        <f t="shared" si="1431"/>
        <v>0</v>
      </c>
      <c r="AU884" s="133">
        <f t="shared" si="1431"/>
        <v>0</v>
      </c>
      <c r="AV884" s="133">
        <f t="shared" si="1431"/>
        <v>0</v>
      </c>
      <c r="AW884" s="133">
        <f t="shared" si="1431"/>
        <v>0</v>
      </c>
      <c r="AX884" s="133">
        <f t="shared" si="1431"/>
        <v>0</v>
      </c>
      <c r="AY884" s="133">
        <f t="shared" si="1431"/>
        <v>0</v>
      </c>
      <c r="AZ884" s="133">
        <f t="shared" si="1431"/>
        <v>0</v>
      </c>
      <c r="BA884" s="133">
        <f t="shared" si="1431"/>
        <v>0</v>
      </c>
      <c r="BB884" s="133">
        <f t="shared" si="1431"/>
        <v>0</v>
      </c>
      <c r="BC884" s="133">
        <f t="shared" si="1431"/>
        <v>0</v>
      </c>
    </row>
    <row r="885" spans="1:55" ht="93.25" x14ac:dyDescent="0.35">
      <c r="A885" s="115" t="s">
        <v>1663</v>
      </c>
      <c r="B885" s="111" t="s">
        <v>209</v>
      </c>
      <c r="C885" s="108" t="s">
        <v>210</v>
      </c>
      <c r="D885" s="73">
        <v>2.295696</v>
      </c>
      <c r="E885" s="73">
        <v>0.10217008799999999</v>
      </c>
      <c r="F885" s="73">
        <v>0</v>
      </c>
      <c r="G885" s="73">
        <v>0</v>
      </c>
      <c r="H885" s="73">
        <v>0</v>
      </c>
      <c r="I885" s="73">
        <v>0.10217008799999999</v>
      </c>
      <c r="J885" s="122">
        <f>VLOOKUP(C885,'[1]17'!$C$22:$N$926,8,0)</f>
        <v>4.4977452000000008E-2</v>
      </c>
      <c r="K885" s="122">
        <f>VLOOKUP(C885,'[1]17'!$C$22:$N$926,9,0)</f>
        <v>0</v>
      </c>
      <c r="L885" s="122">
        <f>VLOOKUP(C885,'[1]17'!$C$22:$N$926,10,0)</f>
        <v>0</v>
      </c>
      <c r="M885" s="122">
        <f>VLOOKUP(C885,'[1]17'!$C$22:$N$926,11,0)</f>
        <v>0</v>
      </c>
      <c r="N885" s="122">
        <f>VLOOKUP(C885,'[1]17'!$C$22:$N$926,12,0)</f>
        <v>4.4977452000000001E-2</v>
      </c>
      <c r="O885" s="122">
        <f t="shared" ref="O885:O903" si="1432">E885-J885</f>
        <v>5.7192635999999984E-2</v>
      </c>
      <c r="P885" s="122">
        <f t="shared" ref="P885:P903" si="1433">F885-K885</f>
        <v>0</v>
      </c>
      <c r="Q885" s="122">
        <f t="shared" ref="Q885:Q903" si="1434">G885-L885</f>
        <v>0</v>
      </c>
      <c r="R885" s="122">
        <f t="shared" ref="R885:R903" si="1435">H885-M885</f>
        <v>0</v>
      </c>
      <c r="S885" s="122">
        <f t="shared" ref="S885:S903" si="1436">I885-N885</f>
        <v>5.7192635999999991E-2</v>
      </c>
      <c r="T885" s="123"/>
      <c r="U885" s="123"/>
      <c r="V885" s="123"/>
      <c r="W885" s="123"/>
      <c r="X885" s="123"/>
      <c r="Y885" s="123"/>
      <c r="Z885" s="123"/>
      <c r="AA885" s="123"/>
      <c r="AB885" s="123"/>
      <c r="AC885" s="123"/>
      <c r="AD885" s="123">
        <v>2.1043880000000001</v>
      </c>
      <c r="AE885" s="73">
        <f t="shared" ref="AE885:AE903" si="1437">AF885+AG885+AH885+AI885</f>
        <v>8.5141739999999994E-2</v>
      </c>
      <c r="AF885" s="73"/>
      <c r="AG885" s="73"/>
      <c r="AH885" s="73"/>
      <c r="AI885" s="73">
        <v>8.5141739999999994E-2</v>
      </c>
      <c r="AJ885" s="122">
        <f>VLOOKUP(C885,'[1]17'!$C$22:$AI$926,29,0)</f>
        <v>3.7481209999999994E-2</v>
      </c>
      <c r="AK885" s="122">
        <f>VLOOKUP(C885,'[1]17'!$C$22:$AI$926,30,0)</f>
        <v>0</v>
      </c>
      <c r="AL885" s="122">
        <f>VLOOKUP(C885,'[1]17'!$C$22:$AI$926,31,0)</f>
        <v>0</v>
      </c>
      <c r="AM885" s="122">
        <f>VLOOKUP(C885,'[1]17'!$C$22:$AI$926,32,0)</f>
        <v>0</v>
      </c>
      <c r="AN885" s="122">
        <f>VLOOKUP(C885,'[1]17'!$C$22:$AI$926,33,0)</f>
        <v>3.7481210000000001E-2</v>
      </c>
      <c r="AO885" s="122">
        <f t="shared" ref="AO885:AO903" si="1438">AE885-AJ885</f>
        <v>4.766053E-2</v>
      </c>
      <c r="AP885" s="122">
        <f t="shared" ref="AP885:AP903" si="1439">AF885-AK885</f>
        <v>0</v>
      </c>
      <c r="AQ885" s="122">
        <f t="shared" ref="AQ885:AQ903" si="1440">AG885-AL885</f>
        <v>0</v>
      </c>
      <c r="AR885" s="122">
        <f t="shared" ref="AR885:AR903" si="1441">AH885-AM885</f>
        <v>0</v>
      </c>
      <c r="AS885" s="122">
        <f t="shared" ref="AS885:AS903" si="1442">AI885-AN885</f>
        <v>4.7660529999999993E-2</v>
      </c>
      <c r="AT885" s="123"/>
      <c r="AU885" s="123"/>
      <c r="AV885" s="123"/>
      <c r="AW885" s="123"/>
      <c r="AX885" s="123"/>
      <c r="AY885" s="123"/>
      <c r="AZ885" s="123"/>
      <c r="BA885" s="123"/>
      <c r="BB885" s="123"/>
      <c r="BC885" s="123"/>
    </row>
    <row r="886" spans="1:55" ht="62.2" x14ac:dyDescent="0.35">
      <c r="A886" s="115" t="s">
        <v>1663</v>
      </c>
      <c r="B886" s="111" t="s">
        <v>471</v>
      </c>
      <c r="C886" s="108" t="s">
        <v>580</v>
      </c>
      <c r="D886" s="73">
        <v>84.605915999999979</v>
      </c>
      <c r="E886" s="73">
        <v>8.7653906359999993</v>
      </c>
      <c r="F886" s="73">
        <v>0</v>
      </c>
      <c r="G886" s="73">
        <v>5</v>
      </c>
      <c r="H886" s="73">
        <v>0</v>
      </c>
      <c r="I886" s="73">
        <v>3.7653906360000002</v>
      </c>
      <c r="J886" s="122">
        <f>VLOOKUP(C886,'[1]17'!$C$22:$N$926,8,0)</f>
        <v>6.6576052520000006</v>
      </c>
      <c r="K886" s="122">
        <f>VLOOKUP(C886,'[1]17'!$C$22:$N$926,9,0)</f>
        <v>0</v>
      </c>
      <c r="L886" s="122">
        <f>VLOOKUP(C886,'[1]17'!$C$22:$N$926,10,0)</f>
        <v>5</v>
      </c>
      <c r="M886" s="122">
        <f>VLOOKUP(C886,'[1]17'!$C$22:$N$926,11,0)</f>
        <v>0</v>
      </c>
      <c r="N886" s="122">
        <f>VLOOKUP(C886,'[1]17'!$C$22:$N$926,12,0)</f>
        <v>1.657605252</v>
      </c>
      <c r="O886" s="122">
        <f t="shared" si="1432"/>
        <v>2.1077853839999987</v>
      </c>
      <c r="P886" s="122">
        <f t="shared" si="1433"/>
        <v>0</v>
      </c>
      <c r="Q886" s="122">
        <f t="shared" si="1434"/>
        <v>0</v>
      </c>
      <c r="R886" s="122">
        <f t="shared" si="1435"/>
        <v>0</v>
      </c>
      <c r="S886" s="122">
        <f t="shared" si="1436"/>
        <v>2.1077853840000005</v>
      </c>
      <c r="T886" s="123"/>
      <c r="U886" s="123"/>
      <c r="V886" s="123"/>
      <c r="W886" s="123"/>
      <c r="X886" s="123"/>
      <c r="Y886" s="123"/>
      <c r="Z886" s="123"/>
      <c r="AA886" s="123"/>
      <c r="AB886" s="123"/>
      <c r="AC886" s="123"/>
      <c r="AD886" s="123">
        <v>1.9785320999999954</v>
      </c>
      <c r="AE886" s="73">
        <f t="shared" si="1437"/>
        <v>13.043570099999998</v>
      </c>
      <c r="AF886" s="73"/>
      <c r="AG886" s="73">
        <v>9.9057445699999978</v>
      </c>
      <c r="AH886" s="73"/>
      <c r="AI886" s="73">
        <v>3.1378255300000002</v>
      </c>
      <c r="AJ886" s="122">
        <f>VLOOKUP(C886,'[1]17'!$C$22:$AI$926,29,0)</f>
        <v>11.287082279999998</v>
      </c>
      <c r="AK886" s="122">
        <f>VLOOKUP(C886,'[1]17'!$C$22:$AI$926,30,0)</f>
        <v>0</v>
      </c>
      <c r="AL886" s="122">
        <f>VLOOKUP(C886,'[1]17'!$C$22:$AI$926,31,0)</f>
        <v>9.9057445699999978</v>
      </c>
      <c r="AM886" s="122">
        <f>VLOOKUP(C886,'[1]17'!$C$22:$AI$926,32,0)</f>
        <v>0</v>
      </c>
      <c r="AN886" s="122">
        <f>VLOOKUP(C886,'[1]17'!$C$22:$AI$926,33,0)</f>
        <v>1.3813377099999999</v>
      </c>
      <c r="AO886" s="122">
        <f t="shared" si="1438"/>
        <v>1.7564878200000003</v>
      </c>
      <c r="AP886" s="122">
        <f t="shared" si="1439"/>
        <v>0</v>
      </c>
      <c r="AQ886" s="122">
        <f t="shared" si="1440"/>
        <v>0</v>
      </c>
      <c r="AR886" s="122">
        <f t="shared" si="1441"/>
        <v>0</v>
      </c>
      <c r="AS886" s="122">
        <f t="shared" si="1442"/>
        <v>1.7564878200000003</v>
      </c>
      <c r="AT886" s="123"/>
      <c r="AU886" s="123"/>
      <c r="AV886" s="123"/>
      <c r="AW886" s="123"/>
      <c r="AX886" s="123"/>
      <c r="AY886" s="123"/>
      <c r="AZ886" s="123"/>
      <c r="BA886" s="123"/>
      <c r="BB886" s="123"/>
      <c r="BC886" s="123"/>
    </row>
    <row r="887" spans="1:55" ht="93.25" x14ac:dyDescent="0.35">
      <c r="A887" s="115" t="s">
        <v>1663</v>
      </c>
      <c r="B887" s="111" t="s">
        <v>1099</v>
      </c>
      <c r="C887" s="108" t="s">
        <v>211</v>
      </c>
      <c r="D887" s="73">
        <v>8.7015960000000003</v>
      </c>
      <c r="E887" s="73">
        <v>3.8115392639999999</v>
      </c>
      <c r="F887" s="73">
        <v>0</v>
      </c>
      <c r="G887" s="73">
        <v>0</v>
      </c>
      <c r="H887" s="73">
        <v>0</v>
      </c>
      <c r="I887" s="73">
        <v>3.8115392639999999</v>
      </c>
      <c r="J887" s="122">
        <f>VLOOKUP(C887,'[1]17'!$C$22:$N$926,8,0)</f>
        <v>3.8115392639999999</v>
      </c>
      <c r="K887" s="122">
        <f>VLOOKUP(C887,'[1]17'!$C$22:$N$926,9,0)</f>
        <v>0</v>
      </c>
      <c r="L887" s="122">
        <f>VLOOKUP(C887,'[1]17'!$C$22:$N$926,10,0)</f>
        <v>0</v>
      </c>
      <c r="M887" s="122">
        <f>VLOOKUP(C887,'[1]17'!$C$22:$N$926,11,0)</f>
        <v>0</v>
      </c>
      <c r="N887" s="122">
        <f>VLOOKUP(C887,'[1]17'!$C$22:$N$926,12,0)</f>
        <v>3.8115392639999999</v>
      </c>
      <c r="O887" s="122">
        <f t="shared" si="1432"/>
        <v>0</v>
      </c>
      <c r="P887" s="122">
        <f t="shared" si="1433"/>
        <v>0</v>
      </c>
      <c r="Q887" s="122">
        <f t="shared" si="1434"/>
        <v>0</v>
      </c>
      <c r="R887" s="122">
        <f t="shared" si="1435"/>
        <v>0</v>
      </c>
      <c r="S887" s="122">
        <f t="shared" si="1436"/>
        <v>0</v>
      </c>
      <c r="T887" s="123"/>
      <c r="U887" s="123"/>
      <c r="V887" s="123"/>
      <c r="W887" s="123"/>
      <c r="X887" s="123"/>
      <c r="Y887" s="123"/>
      <c r="Z887" s="123"/>
      <c r="AA887" s="123"/>
      <c r="AB887" s="123"/>
      <c r="AC887" s="123"/>
      <c r="AD887" s="123">
        <v>7.9764630000000007</v>
      </c>
      <c r="AE887" s="73">
        <f t="shared" si="1437"/>
        <v>97.994925900000013</v>
      </c>
      <c r="AF887" s="73">
        <v>2.3085433300000062</v>
      </c>
      <c r="AG887" s="73">
        <v>92.510099850000003</v>
      </c>
      <c r="AH887" s="73"/>
      <c r="AI887" s="73">
        <v>3.1762827200000001</v>
      </c>
      <c r="AJ887" s="122">
        <f>VLOOKUP(C887,'[1]17'!$C$22:$AI$926,29,0)</f>
        <v>97.994925900000013</v>
      </c>
      <c r="AK887" s="122">
        <f>VLOOKUP(C887,'[1]17'!$C$22:$AI$926,30,0)</f>
        <v>2.3085433300000062</v>
      </c>
      <c r="AL887" s="122">
        <f>VLOOKUP(C887,'[1]17'!$C$22:$AI$926,31,0)</f>
        <v>92.510099850000003</v>
      </c>
      <c r="AM887" s="122">
        <f>VLOOKUP(C887,'[1]17'!$C$22:$AI$926,32,0)</f>
        <v>0</v>
      </c>
      <c r="AN887" s="122">
        <f>VLOOKUP(C887,'[1]17'!$C$22:$AI$926,33,0)</f>
        <v>3.1762827200000001</v>
      </c>
      <c r="AO887" s="122">
        <f t="shared" si="1438"/>
        <v>0</v>
      </c>
      <c r="AP887" s="122">
        <f t="shared" si="1439"/>
        <v>0</v>
      </c>
      <c r="AQ887" s="122">
        <f t="shared" si="1440"/>
        <v>0</v>
      </c>
      <c r="AR887" s="122">
        <f t="shared" si="1441"/>
        <v>0</v>
      </c>
      <c r="AS887" s="122">
        <f t="shared" si="1442"/>
        <v>0</v>
      </c>
      <c r="AT887" s="123"/>
      <c r="AU887" s="123"/>
      <c r="AV887" s="123"/>
      <c r="AW887" s="123"/>
      <c r="AX887" s="123"/>
      <c r="AY887" s="123"/>
      <c r="AZ887" s="123"/>
      <c r="BA887" s="123"/>
      <c r="BB887" s="123"/>
      <c r="BC887" s="123"/>
    </row>
    <row r="888" spans="1:55" ht="62.2" x14ac:dyDescent="0.35">
      <c r="A888" s="115" t="s">
        <v>1663</v>
      </c>
      <c r="B888" s="111" t="s">
        <v>1884</v>
      </c>
      <c r="C888" s="108" t="s">
        <v>581</v>
      </c>
      <c r="D888" s="73">
        <v>0.32832</v>
      </c>
      <c r="E888" s="73">
        <v>1.4611931999999998E-2</v>
      </c>
      <c r="F888" s="73">
        <v>0</v>
      </c>
      <c r="G888" s="73">
        <v>0</v>
      </c>
      <c r="H888" s="73">
        <v>0</v>
      </c>
      <c r="I888" s="73">
        <v>1.4611931999999998E-2</v>
      </c>
      <c r="J888" s="122">
        <f>VLOOKUP(C888,'[1]17'!$C$22:$N$926,8,0)</f>
        <v>6.4324919999999997E-3</v>
      </c>
      <c r="K888" s="122">
        <f>VLOOKUP(C888,'[1]17'!$C$22:$N$926,9,0)</f>
        <v>0</v>
      </c>
      <c r="L888" s="122">
        <f>VLOOKUP(C888,'[1]17'!$C$22:$N$926,10,0)</f>
        <v>0</v>
      </c>
      <c r="M888" s="122">
        <f>VLOOKUP(C888,'[1]17'!$C$22:$N$926,11,0)</f>
        <v>0</v>
      </c>
      <c r="N888" s="122">
        <f>VLOOKUP(C888,'[1]17'!$C$22:$N$926,12,0)</f>
        <v>6.4324919999999989E-3</v>
      </c>
      <c r="O888" s="122">
        <f t="shared" si="1432"/>
        <v>8.1794399999999979E-3</v>
      </c>
      <c r="P888" s="122">
        <f t="shared" si="1433"/>
        <v>0</v>
      </c>
      <c r="Q888" s="122">
        <f t="shared" si="1434"/>
        <v>0</v>
      </c>
      <c r="R888" s="122">
        <f t="shared" si="1435"/>
        <v>0</v>
      </c>
      <c r="S888" s="122">
        <f t="shared" si="1436"/>
        <v>8.1794399999999996E-3</v>
      </c>
      <c r="T888" s="123"/>
      <c r="U888" s="123"/>
      <c r="V888" s="123"/>
      <c r="W888" s="123"/>
      <c r="X888" s="123"/>
      <c r="Y888" s="123"/>
      <c r="Z888" s="123"/>
      <c r="AA888" s="123"/>
      <c r="AB888" s="123"/>
      <c r="AC888" s="123"/>
      <c r="AD888" s="123">
        <v>0.14497271999999997</v>
      </c>
      <c r="AE888" s="73">
        <f t="shared" si="1437"/>
        <v>1.2176609999999999E-2</v>
      </c>
      <c r="AF888" s="73"/>
      <c r="AG888" s="73"/>
      <c r="AH888" s="73"/>
      <c r="AI888" s="73">
        <v>1.2176609999999999E-2</v>
      </c>
      <c r="AJ888" s="122">
        <f>VLOOKUP(C888,'[1]17'!$C$22:$AI$926,29,0)</f>
        <v>5.3604099999999995E-3</v>
      </c>
      <c r="AK888" s="122">
        <f>VLOOKUP(C888,'[1]17'!$C$22:$AI$926,30,0)</f>
        <v>0</v>
      </c>
      <c r="AL888" s="122">
        <f>VLOOKUP(C888,'[1]17'!$C$22:$AI$926,31,0)</f>
        <v>0</v>
      </c>
      <c r="AM888" s="122">
        <f>VLOOKUP(C888,'[1]17'!$C$22:$AI$926,32,0)</f>
        <v>0</v>
      </c>
      <c r="AN888" s="122">
        <f>VLOOKUP(C888,'[1]17'!$C$22:$AI$926,33,0)</f>
        <v>5.3604099999999995E-3</v>
      </c>
      <c r="AO888" s="122">
        <f t="shared" si="1438"/>
        <v>6.8161999999999997E-3</v>
      </c>
      <c r="AP888" s="122">
        <f t="shared" si="1439"/>
        <v>0</v>
      </c>
      <c r="AQ888" s="122">
        <f t="shared" si="1440"/>
        <v>0</v>
      </c>
      <c r="AR888" s="122">
        <f t="shared" si="1441"/>
        <v>0</v>
      </c>
      <c r="AS888" s="122">
        <f t="shared" si="1442"/>
        <v>6.8161999999999997E-3</v>
      </c>
      <c r="AT888" s="123"/>
      <c r="AU888" s="123"/>
      <c r="AV888" s="123"/>
      <c r="AW888" s="123"/>
      <c r="AX888" s="123"/>
      <c r="AY888" s="123"/>
      <c r="AZ888" s="123"/>
      <c r="BA888" s="123"/>
      <c r="BB888" s="123"/>
      <c r="BC888" s="123"/>
    </row>
    <row r="889" spans="1:55" ht="77.7" x14ac:dyDescent="0.35">
      <c r="A889" s="115" t="s">
        <v>1663</v>
      </c>
      <c r="B889" s="111" t="s">
        <v>472</v>
      </c>
      <c r="C889" s="108" t="s">
        <v>582</v>
      </c>
      <c r="D889" s="73">
        <v>16.998228000000001</v>
      </c>
      <c r="E889" s="73">
        <v>0.79344246000000007</v>
      </c>
      <c r="F889" s="73">
        <v>0</v>
      </c>
      <c r="G889" s="73">
        <v>0</v>
      </c>
      <c r="H889" s="73">
        <v>0</v>
      </c>
      <c r="I889" s="73">
        <v>0.79344246000000007</v>
      </c>
      <c r="J889" s="122">
        <f>VLOOKUP(C889,'[1]17'!$C$22:$N$926,8,0)</f>
        <v>0.33303051600000005</v>
      </c>
      <c r="K889" s="122">
        <f>VLOOKUP(C889,'[1]17'!$C$22:$N$926,9,0)</f>
        <v>0</v>
      </c>
      <c r="L889" s="122">
        <f>VLOOKUP(C889,'[1]17'!$C$22:$N$926,10,0)</f>
        <v>0</v>
      </c>
      <c r="M889" s="122">
        <f>VLOOKUP(C889,'[1]17'!$C$22:$N$926,11,0)</f>
        <v>0</v>
      </c>
      <c r="N889" s="122">
        <f>VLOOKUP(C889,'[1]17'!$C$22:$N$926,12,0)</f>
        <v>0.333030516</v>
      </c>
      <c r="O889" s="122">
        <f t="shared" si="1432"/>
        <v>0.46041194400000002</v>
      </c>
      <c r="P889" s="122">
        <f t="shared" si="1433"/>
        <v>0</v>
      </c>
      <c r="Q889" s="122">
        <f t="shared" si="1434"/>
        <v>0</v>
      </c>
      <c r="R889" s="122">
        <f t="shared" si="1435"/>
        <v>0</v>
      </c>
      <c r="S889" s="122">
        <f t="shared" si="1436"/>
        <v>0.46041194400000007</v>
      </c>
      <c r="T889" s="123"/>
      <c r="U889" s="123"/>
      <c r="V889" s="123"/>
      <c r="W889" s="123"/>
      <c r="X889" s="123"/>
      <c r="Y889" s="123"/>
      <c r="Z889" s="123"/>
      <c r="AA889" s="123"/>
      <c r="AB889" s="123"/>
      <c r="AC889" s="123"/>
      <c r="AD889" s="123">
        <v>14.615870290000004</v>
      </c>
      <c r="AE889" s="73">
        <f t="shared" si="1437"/>
        <v>14.775403630000001</v>
      </c>
      <c r="AF889" s="73">
        <v>0.65682340000000217</v>
      </c>
      <c r="AG889" s="73">
        <v>13.457378179999999</v>
      </c>
      <c r="AH889" s="73"/>
      <c r="AI889" s="73">
        <v>0.6612020500000001</v>
      </c>
      <c r="AJ889" s="122">
        <f>VLOOKUP(C889,'[1]17'!$C$22:$AI$926,29,0)</f>
        <v>0.27752542999999996</v>
      </c>
      <c r="AK889" s="122">
        <f>VLOOKUP(C889,'[1]17'!$C$22:$AI$926,30,0)</f>
        <v>0</v>
      </c>
      <c r="AL889" s="122">
        <f>VLOOKUP(C889,'[1]17'!$C$22:$AI$926,31,0)</f>
        <v>0</v>
      </c>
      <c r="AM889" s="122">
        <f>VLOOKUP(C889,'[1]17'!$C$22:$AI$926,32,0)</f>
        <v>0</v>
      </c>
      <c r="AN889" s="122">
        <f>VLOOKUP(C889,'[1]17'!$C$22:$AI$926,33,0)</f>
        <v>0.27752543000000002</v>
      </c>
      <c r="AO889" s="122">
        <f t="shared" si="1438"/>
        <v>14.497878200000001</v>
      </c>
      <c r="AP889" s="122">
        <f t="shared" si="1439"/>
        <v>0.65682340000000217</v>
      </c>
      <c r="AQ889" s="122">
        <f t="shared" si="1440"/>
        <v>13.457378179999999</v>
      </c>
      <c r="AR889" s="122">
        <f t="shared" si="1441"/>
        <v>0</v>
      </c>
      <c r="AS889" s="122">
        <f t="shared" si="1442"/>
        <v>0.38367662000000008</v>
      </c>
      <c r="AT889" s="123"/>
      <c r="AU889" s="123"/>
      <c r="AV889" s="123"/>
      <c r="AW889" s="123"/>
      <c r="AX889" s="123"/>
      <c r="AY889" s="123"/>
      <c r="AZ889" s="123"/>
      <c r="BA889" s="123"/>
      <c r="BB889" s="123"/>
      <c r="BC889" s="123"/>
    </row>
    <row r="890" spans="1:55" ht="62.2" x14ac:dyDescent="0.35">
      <c r="A890" s="115" t="s">
        <v>1663</v>
      </c>
      <c r="B890" s="111" t="s">
        <v>473</v>
      </c>
      <c r="C890" s="108" t="s">
        <v>583</v>
      </c>
      <c r="D890" s="73">
        <v>3.8788320000000001</v>
      </c>
      <c r="E890" s="73">
        <v>0.17262761999999998</v>
      </c>
      <c r="F890" s="73">
        <v>0</v>
      </c>
      <c r="G890" s="73">
        <v>0</v>
      </c>
      <c r="H890" s="73">
        <v>0</v>
      </c>
      <c r="I890" s="73">
        <v>0.17262761999999998</v>
      </c>
      <c r="J890" s="122">
        <f>VLOOKUP(C890,'[1]17'!$C$22:$N$926,8,0)</f>
        <v>7.5994343999999991E-2</v>
      </c>
      <c r="K890" s="122">
        <f>VLOOKUP(C890,'[1]17'!$C$22:$N$926,9,0)</f>
        <v>0</v>
      </c>
      <c r="L890" s="122">
        <f>VLOOKUP(C890,'[1]17'!$C$22:$N$926,10,0)</f>
        <v>0</v>
      </c>
      <c r="M890" s="122">
        <f>VLOOKUP(C890,'[1]17'!$C$22:$N$926,11,0)</f>
        <v>0</v>
      </c>
      <c r="N890" s="122">
        <f>VLOOKUP(C890,'[1]17'!$C$22:$N$926,12,0)</f>
        <v>7.5994344000000005E-2</v>
      </c>
      <c r="O890" s="122">
        <f t="shared" si="1432"/>
        <v>9.663327599999999E-2</v>
      </c>
      <c r="P890" s="122">
        <f t="shared" si="1433"/>
        <v>0</v>
      </c>
      <c r="Q890" s="122">
        <f t="shared" si="1434"/>
        <v>0</v>
      </c>
      <c r="R890" s="122">
        <f t="shared" si="1435"/>
        <v>0</v>
      </c>
      <c r="S890" s="122">
        <f t="shared" si="1436"/>
        <v>9.6633275999999976E-2</v>
      </c>
      <c r="T890" s="123"/>
      <c r="U890" s="123"/>
      <c r="V890" s="123"/>
      <c r="W890" s="123"/>
      <c r="X890" s="123"/>
      <c r="Y890" s="123"/>
      <c r="Z890" s="123"/>
      <c r="AA890" s="123"/>
      <c r="AB890" s="123"/>
      <c r="AC890" s="123"/>
      <c r="AD890" s="123">
        <v>3.5555960000000004</v>
      </c>
      <c r="AE890" s="73">
        <f t="shared" si="1437"/>
        <v>0.72094997999999999</v>
      </c>
      <c r="AF890" s="73">
        <v>0.57709363000000002</v>
      </c>
      <c r="AG890" s="73"/>
      <c r="AH890" s="73"/>
      <c r="AI890" s="73">
        <v>0.14385634999999999</v>
      </c>
      <c r="AJ890" s="122">
        <f>VLOOKUP(C890,'[1]17'!$C$22:$AI$926,29,0)</f>
        <v>0.64042224999999997</v>
      </c>
      <c r="AK890" s="122">
        <f>VLOOKUP(C890,'[1]17'!$C$22:$AI$926,30,0)</f>
        <v>0.57709363000000002</v>
      </c>
      <c r="AL890" s="122">
        <f>VLOOKUP(C890,'[1]17'!$C$22:$AI$926,31,0)</f>
        <v>0</v>
      </c>
      <c r="AM890" s="122">
        <f>VLOOKUP(C890,'[1]17'!$C$22:$AI$926,32,0)</f>
        <v>0</v>
      </c>
      <c r="AN890" s="122">
        <f>VLOOKUP(C890,'[1]17'!$C$22:$AI$926,33,0)</f>
        <v>6.3328620000000002E-2</v>
      </c>
      <c r="AO890" s="122">
        <f t="shared" si="1438"/>
        <v>8.052773000000002E-2</v>
      </c>
      <c r="AP890" s="122">
        <f t="shared" si="1439"/>
        <v>0</v>
      </c>
      <c r="AQ890" s="122">
        <f t="shared" si="1440"/>
        <v>0</v>
      </c>
      <c r="AR890" s="122">
        <f t="shared" si="1441"/>
        <v>0</v>
      </c>
      <c r="AS890" s="122">
        <f t="shared" si="1442"/>
        <v>8.0527729999999992E-2</v>
      </c>
      <c r="AT890" s="123"/>
      <c r="AU890" s="123"/>
      <c r="AV890" s="123"/>
      <c r="AW890" s="123"/>
      <c r="AX890" s="123"/>
      <c r="AY890" s="123"/>
      <c r="AZ890" s="123"/>
      <c r="BA890" s="123"/>
      <c r="BB890" s="123"/>
      <c r="BC890" s="123"/>
    </row>
    <row r="891" spans="1:55" ht="62.2" x14ac:dyDescent="0.35">
      <c r="A891" s="115" t="s">
        <v>1663</v>
      </c>
      <c r="B891" s="111" t="s">
        <v>474</v>
      </c>
      <c r="C891" s="108" t="s">
        <v>584</v>
      </c>
      <c r="D891" s="73">
        <v>3.6945600000000001</v>
      </c>
      <c r="E891" s="73">
        <v>0.16442656800000002</v>
      </c>
      <c r="F891" s="73">
        <v>0</v>
      </c>
      <c r="G891" s="73">
        <v>0</v>
      </c>
      <c r="H891" s="73">
        <v>0</v>
      </c>
      <c r="I891" s="73">
        <v>0.16442656800000002</v>
      </c>
      <c r="J891" s="122">
        <f>VLOOKUP(C891,'[1]17'!$C$22:$N$926,8,0)</f>
        <v>7.2384095999999995E-2</v>
      </c>
      <c r="K891" s="122">
        <f>VLOOKUP(C891,'[1]17'!$C$22:$N$926,9,0)</f>
        <v>0</v>
      </c>
      <c r="L891" s="122">
        <f>VLOOKUP(C891,'[1]17'!$C$22:$N$926,10,0)</f>
        <v>0</v>
      </c>
      <c r="M891" s="122">
        <f>VLOOKUP(C891,'[1]17'!$C$22:$N$926,11,0)</f>
        <v>0</v>
      </c>
      <c r="N891" s="122">
        <f>VLOOKUP(C891,'[1]17'!$C$22:$N$926,12,0)</f>
        <v>7.2384096000000009E-2</v>
      </c>
      <c r="O891" s="122">
        <f t="shared" si="1432"/>
        <v>9.2042472000000028E-2</v>
      </c>
      <c r="P891" s="122">
        <f t="shared" si="1433"/>
        <v>0</v>
      </c>
      <c r="Q891" s="122">
        <f t="shared" si="1434"/>
        <v>0</v>
      </c>
      <c r="R891" s="122">
        <f t="shared" si="1435"/>
        <v>0</v>
      </c>
      <c r="S891" s="122">
        <f t="shared" si="1436"/>
        <v>9.2042472000000014E-2</v>
      </c>
      <c r="T891" s="123"/>
      <c r="U891" s="123"/>
      <c r="V891" s="123"/>
      <c r="W891" s="123"/>
      <c r="X891" s="123"/>
      <c r="Y891" s="123"/>
      <c r="Z891" s="123"/>
      <c r="AA891" s="123"/>
      <c r="AB891" s="123"/>
      <c r="AC891" s="123"/>
      <c r="AD891" s="123">
        <v>3.3866800000000006</v>
      </c>
      <c r="AE891" s="73">
        <f t="shared" si="1437"/>
        <v>0.14140144000000002</v>
      </c>
      <c r="AF891" s="73">
        <v>4.3793000000000026E-3</v>
      </c>
      <c r="AG891" s="73"/>
      <c r="AH891" s="73"/>
      <c r="AI891" s="73">
        <v>0.13702214000000001</v>
      </c>
      <c r="AJ891" s="122">
        <f>VLOOKUP(C891,'[1]17'!$C$22:$AI$926,29,0)</f>
        <v>6.4699379999999987E-2</v>
      </c>
      <c r="AK891" s="122">
        <f>VLOOKUP(C891,'[1]17'!$C$22:$AI$926,30,0)</f>
        <v>4.3792999999999818E-3</v>
      </c>
      <c r="AL891" s="122">
        <f>VLOOKUP(C891,'[1]17'!$C$22:$AI$926,31,0)</f>
        <v>0</v>
      </c>
      <c r="AM891" s="122">
        <f>VLOOKUP(C891,'[1]17'!$C$22:$AI$926,32,0)</f>
        <v>0</v>
      </c>
      <c r="AN891" s="122">
        <f>VLOOKUP(C891,'[1]17'!$C$22:$AI$926,33,0)</f>
        <v>6.0320080000000005E-2</v>
      </c>
      <c r="AO891" s="122">
        <f t="shared" si="1438"/>
        <v>7.670206000000003E-2</v>
      </c>
      <c r="AP891" s="122">
        <f t="shared" si="1439"/>
        <v>2.0816681711721685E-17</v>
      </c>
      <c r="AQ891" s="122">
        <f t="shared" si="1440"/>
        <v>0</v>
      </c>
      <c r="AR891" s="122">
        <f t="shared" si="1441"/>
        <v>0</v>
      </c>
      <c r="AS891" s="122">
        <f t="shared" si="1442"/>
        <v>7.6702060000000016E-2</v>
      </c>
      <c r="AT891" s="123"/>
      <c r="AU891" s="123"/>
      <c r="AV891" s="123"/>
      <c r="AW891" s="123"/>
      <c r="AX891" s="123"/>
      <c r="AY891" s="123"/>
      <c r="AZ891" s="123"/>
      <c r="BA891" s="123"/>
      <c r="BB891" s="123"/>
      <c r="BC891" s="123"/>
    </row>
    <row r="892" spans="1:55" ht="46.65" x14ac:dyDescent="0.35">
      <c r="A892" s="115" t="s">
        <v>1663</v>
      </c>
      <c r="B892" s="111" t="s">
        <v>475</v>
      </c>
      <c r="C892" s="108" t="s">
        <v>585</v>
      </c>
      <c r="D892" s="73">
        <v>5.4726240000000006</v>
      </c>
      <c r="E892" s="73">
        <v>0.24355942800000002</v>
      </c>
      <c r="F892" s="73">
        <v>0</v>
      </c>
      <c r="G892" s="73">
        <v>0</v>
      </c>
      <c r="H892" s="73">
        <v>0</v>
      </c>
      <c r="I892" s="73">
        <v>0.24355942800000002</v>
      </c>
      <c r="J892" s="122">
        <f>VLOOKUP(C892,'[1]17'!$C$22:$N$926,8,0)</f>
        <v>0.107220072</v>
      </c>
      <c r="K892" s="122">
        <f>VLOOKUP(C892,'[1]17'!$C$22:$N$926,9,0)</f>
        <v>0</v>
      </c>
      <c r="L892" s="122">
        <f>VLOOKUP(C892,'[1]17'!$C$22:$N$926,10,0)</f>
        <v>0</v>
      </c>
      <c r="M892" s="122">
        <f>VLOOKUP(C892,'[1]17'!$C$22:$N$926,11,0)</f>
        <v>0</v>
      </c>
      <c r="N892" s="122">
        <f>VLOOKUP(C892,'[1]17'!$C$22:$N$926,12,0)</f>
        <v>0.10722007199999999</v>
      </c>
      <c r="O892" s="122">
        <f t="shared" si="1432"/>
        <v>0.13633935600000002</v>
      </c>
      <c r="P892" s="122">
        <f t="shared" si="1433"/>
        <v>0</v>
      </c>
      <c r="Q892" s="122">
        <f t="shared" si="1434"/>
        <v>0</v>
      </c>
      <c r="R892" s="122">
        <f t="shared" si="1435"/>
        <v>0</v>
      </c>
      <c r="S892" s="122">
        <f t="shared" si="1436"/>
        <v>0.13633935600000002</v>
      </c>
      <c r="T892" s="123"/>
      <c r="U892" s="123"/>
      <c r="V892" s="123"/>
      <c r="W892" s="123"/>
      <c r="X892" s="123"/>
      <c r="Y892" s="123"/>
      <c r="Z892" s="123"/>
      <c r="AA892" s="123"/>
      <c r="AB892" s="123"/>
      <c r="AC892" s="123"/>
      <c r="AD892" s="123">
        <v>4.5855218900000008</v>
      </c>
      <c r="AE892" s="73">
        <f t="shared" si="1437"/>
        <v>0.20296619000000002</v>
      </c>
      <c r="AF892" s="73"/>
      <c r="AG892" s="73"/>
      <c r="AH892" s="73"/>
      <c r="AI892" s="73">
        <v>0.20296619000000002</v>
      </c>
      <c r="AJ892" s="122">
        <f>VLOOKUP(C892,'[1]17'!$C$22:$AI$926,29,0)</f>
        <v>8.9350059999999995E-2</v>
      </c>
      <c r="AK892" s="122">
        <f>VLOOKUP(C892,'[1]17'!$C$22:$AI$926,30,0)</f>
        <v>0</v>
      </c>
      <c r="AL892" s="122">
        <f>VLOOKUP(C892,'[1]17'!$C$22:$AI$926,31,0)</f>
        <v>0</v>
      </c>
      <c r="AM892" s="122">
        <f>VLOOKUP(C892,'[1]17'!$C$22:$AI$926,32,0)</f>
        <v>0</v>
      </c>
      <c r="AN892" s="122">
        <f>VLOOKUP(C892,'[1]17'!$C$22:$AI$926,33,0)</f>
        <v>8.9350059999999995E-2</v>
      </c>
      <c r="AO892" s="122">
        <f t="shared" si="1438"/>
        <v>0.11361613000000002</v>
      </c>
      <c r="AP892" s="122">
        <f t="shared" si="1439"/>
        <v>0</v>
      </c>
      <c r="AQ892" s="122">
        <f t="shared" si="1440"/>
        <v>0</v>
      </c>
      <c r="AR892" s="122">
        <f t="shared" si="1441"/>
        <v>0</v>
      </c>
      <c r="AS892" s="122">
        <f t="shared" si="1442"/>
        <v>0.11361613000000002</v>
      </c>
      <c r="AT892" s="123"/>
      <c r="AU892" s="123"/>
      <c r="AV892" s="123"/>
      <c r="AW892" s="123"/>
      <c r="AX892" s="123"/>
      <c r="AY892" s="123"/>
      <c r="AZ892" s="123"/>
      <c r="BA892" s="123"/>
      <c r="BB892" s="123"/>
      <c r="BC892" s="123"/>
    </row>
    <row r="893" spans="1:55" ht="62.2" x14ac:dyDescent="0.35">
      <c r="A893" s="115" t="s">
        <v>1663</v>
      </c>
      <c r="B893" s="111" t="s">
        <v>1885</v>
      </c>
      <c r="C893" s="108" t="s">
        <v>586</v>
      </c>
      <c r="D893" s="73">
        <v>1.2E-2</v>
      </c>
      <c r="E893" s="73">
        <v>5.3404799999999997E-4</v>
      </c>
      <c r="F893" s="73">
        <v>0</v>
      </c>
      <c r="G893" s="73">
        <v>0</v>
      </c>
      <c r="H893" s="73">
        <v>0</v>
      </c>
      <c r="I893" s="73">
        <v>5.3404799999999997E-4</v>
      </c>
      <c r="J893" s="122">
        <f>VLOOKUP(C893,'[1]17'!$C$22:$N$926,8,0)</f>
        <v>2.35116E-4</v>
      </c>
      <c r="K893" s="122">
        <f>VLOOKUP(C893,'[1]17'!$C$22:$N$926,9,0)</f>
        <v>0</v>
      </c>
      <c r="L893" s="122">
        <f>VLOOKUP(C893,'[1]17'!$C$22:$N$926,10,0)</f>
        <v>0</v>
      </c>
      <c r="M893" s="122">
        <f>VLOOKUP(C893,'[1]17'!$C$22:$N$926,11,0)</f>
        <v>0</v>
      </c>
      <c r="N893" s="122">
        <f>VLOOKUP(C893,'[1]17'!$C$22:$N$926,12,0)</f>
        <v>2.35116E-4</v>
      </c>
      <c r="O893" s="122">
        <f t="shared" si="1432"/>
        <v>2.9893199999999996E-4</v>
      </c>
      <c r="P893" s="122">
        <f t="shared" si="1433"/>
        <v>0</v>
      </c>
      <c r="Q893" s="122">
        <f t="shared" si="1434"/>
        <v>0</v>
      </c>
      <c r="R893" s="122">
        <f t="shared" si="1435"/>
        <v>0</v>
      </c>
      <c r="S893" s="122">
        <f t="shared" si="1436"/>
        <v>2.9893199999999996E-4</v>
      </c>
      <c r="T893" s="123"/>
      <c r="U893" s="123"/>
      <c r="V893" s="123"/>
      <c r="W893" s="123"/>
      <c r="X893" s="123"/>
      <c r="Y893" s="123"/>
      <c r="Z893" s="123"/>
      <c r="AA893" s="123"/>
      <c r="AB893" s="123"/>
      <c r="AC893" s="123"/>
      <c r="AD893" s="123">
        <v>1.0999999999999999E-2</v>
      </c>
      <c r="AE893" s="73">
        <f t="shared" si="1437"/>
        <v>4.4504000000000001E-4</v>
      </c>
      <c r="AF893" s="73"/>
      <c r="AG893" s="73"/>
      <c r="AH893" s="73"/>
      <c r="AI893" s="73">
        <v>4.4504000000000001E-4</v>
      </c>
      <c r="AJ893" s="122">
        <f>VLOOKUP(C893,'[1]17'!$C$22:$AI$926,29,0)</f>
        <v>1.9593E-4</v>
      </c>
      <c r="AK893" s="122">
        <f>VLOOKUP(C893,'[1]17'!$C$22:$AI$926,30,0)</f>
        <v>0</v>
      </c>
      <c r="AL893" s="122">
        <f>VLOOKUP(C893,'[1]17'!$C$22:$AI$926,31,0)</f>
        <v>0</v>
      </c>
      <c r="AM893" s="122">
        <f>VLOOKUP(C893,'[1]17'!$C$22:$AI$926,32,0)</f>
        <v>0</v>
      </c>
      <c r="AN893" s="122">
        <f>VLOOKUP(C893,'[1]17'!$C$22:$AI$926,33,0)</f>
        <v>1.9593E-4</v>
      </c>
      <c r="AO893" s="122">
        <f t="shared" si="1438"/>
        <v>2.4910999999999998E-4</v>
      </c>
      <c r="AP893" s="122">
        <f t="shared" si="1439"/>
        <v>0</v>
      </c>
      <c r="AQ893" s="122">
        <f t="shared" si="1440"/>
        <v>0</v>
      </c>
      <c r="AR893" s="122">
        <f t="shared" si="1441"/>
        <v>0</v>
      </c>
      <c r="AS893" s="122">
        <f t="shared" si="1442"/>
        <v>2.4910999999999998E-4</v>
      </c>
      <c r="AT893" s="123"/>
      <c r="AU893" s="123"/>
      <c r="AV893" s="123"/>
      <c r="AW893" s="123"/>
      <c r="AX893" s="123"/>
      <c r="AY893" s="123"/>
      <c r="AZ893" s="123"/>
      <c r="BA893" s="123"/>
      <c r="BB893" s="123"/>
      <c r="BC893" s="123"/>
    </row>
    <row r="894" spans="1:55" ht="62.2" x14ac:dyDescent="0.35">
      <c r="A894" s="115" t="s">
        <v>1663</v>
      </c>
      <c r="B894" s="111" t="s">
        <v>1886</v>
      </c>
      <c r="C894" s="108" t="s">
        <v>587</v>
      </c>
      <c r="D894" s="73">
        <v>19.441284</v>
      </c>
      <c r="E894" s="73">
        <v>0.8652353639999999</v>
      </c>
      <c r="F894" s="73">
        <v>0</v>
      </c>
      <c r="G894" s="73">
        <v>0</v>
      </c>
      <c r="H894" s="73">
        <v>0</v>
      </c>
      <c r="I894" s="73">
        <v>0.8652353639999999</v>
      </c>
      <c r="J894" s="122">
        <f>VLOOKUP(C894,'[1]17'!$C$22:$N$926,8,0)</f>
        <v>0.38089507199999995</v>
      </c>
      <c r="K894" s="122">
        <f>VLOOKUP(C894,'[1]17'!$C$22:$N$926,9,0)</f>
        <v>0</v>
      </c>
      <c r="L894" s="122">
        <f>VLOOKUP(C894,'[1]17'!$C$22:$N$926,10,0)</f>
        <v>0</v>
      </c>
      <c r="M894" s="122">
        <f>VLOOKUP(C894,'[1]17'!$C$22:$N$926,11,0)</f>
        <v>0</v>
      </c>
      <c r="N894" s="122">
        <f>VLOOKUP(C894,'[1]17'!$C$22:$N$926,12,0)</f>
        <v>0.380895072</v>
      </c>
      <c r="O894" s="122">
        <f t="shared" si="1432"/>
        <v>0.48434029199999995</v>
      </c>
      <c r="P894" s="122">
        <f t="shared" si="1433"/>
        <v>0</v>
      </c>
      <c r="Q894" s="122">
        <f t="shared" si="1434"/>
        <v>0</v>
      </c>
      <c r="R894" s="122">
        <f t="shared" si="1435"/>
        <v>0</v>
      </c>
      <c r="S894" s="122">
        <f t="shared" si="1436"/>
        <v>0.48434029199999989</v>
      </c>
      <c r="T894" s="123"/>
      <c r="U894" s="123"/>
      <c r="V894" s="123"/>
      <c r="W894" s="123"/>
      <c r="X894" s="123"/>
      <c r="Y894" s="123"/>
      <c r="Z894" s="123"/>
      <c r="AA894" s="123"/>
      <c r="AB894" s="123"/>
      <c r="AC894" s="123"/>
      <c r="AD894" s="123">
        <v>16.201068210000003</v>
      </c>
      <c r="AE894" s="73">
        <f t="shared" si="1437"/>
        <v>0.72102946999999995</v>
      </c>
      <c r="AF894" s="73"/>
      <c r="AG894" s="73"/>
      <c r="AH894" s="73"/>
      <c r="AI894" s="73">
        <v>0.72102946999999995</v>
      </c>
      <c r="AJ894" s="122">
        <f>VLOOKUP(C894,'[1]17'!$C$22:$AI$926,29,0)</f>
        <v>0.31741256000000001</v>
      </c>
      <c r="AK894" s="122">
        <f>VLOOKUP(C894,'[1]17'!$C$22:$AI$926,30,0)</f>
        <v>0</v>
      </c>
      <c r="AL894" s="122">
        <f>VLOOKUP(C894,'[1]17'!$C$22:$AI$926,31,0)</f>
        <v>0</v>
      </c>
      <c r="AM894" s="122">
        <f>VLOOKUP(C894,'[1]17'!$C$22:$AI$926,32,0)</f>
        <v>0</v>
      </c>
      <c r="AN894" s="122">
        <f>VLOOKUP(C894,'[1]17'!$C$22:$AI$926,33,0)</f>
        <v>0.31741256000000001</v>
      </c>
      <c r="AO894" s="122">
        <f t="shared" si="1438"/>
        <v>0.40361690999999994</v>
      </c>
      <c r="AP894" s="122">
        <f t="shared" si="1439"/>
        <v>0</v>
      </c>
      <c r="AQ894" s="122">
        <f t="shared" si="1440"/>
        <v>0</v>
      </c>
      <c r="AR894" s="122">
        <f t="shared" si="1441"/>
        <v>0</v>
      </c>
      <c r="AS894" s="122">
        <f t="shared" si="1442"/>
        <v>0.40361690999999994</v>
      </c>
      <c r="AT894" s="123"/>
      <c r="AU894" s="123"/>
      <c r="AV894" s="123"/>
      <c r="AW894" s="123"/>
      <c r="AX894" s="123"/>
      <c r="AY894" s="123"/>
      <c r="AZ894" s="123"/>
      <c r="BA894" s="123"/>
      <c r="BB894" s="123"/>
      <c r="BC894" s="123"/>
    </row>
    <row r="895" spans="1:55" ht="46.65" x14ac:dyDescent="0.35">
      <c r="A895" s="115" t="s">
        <v>1663</v>
      </c>
      <c r="B895" s="111" t="s">
        <v>1887</v>
      </c>
      <c r="C895" s="108" t="s">
        <v>1613</v>
      </c>
      <c r="D895" s="73">
        <v>1.2E-2</v>
      </c>
      <c r="E895" s="73">
        <v>0</v>
      </c>
      <c r="F895" s="73">
        <v>0</v>
      </c>
      <c r="G895" s="73">
        <v>0</v>
      </c>
      <c r="H895" s="73">
        <v>0</v>
      </c>
      <c r="I895" s="73">
        <v>0</v>
      </c>
      <c r="J895" s="122">
        <f>VLOOKUP(C895,'[1]17'!$C$22:$N$926,8,0)</f>
        <v>0</v>
      </c>
      <c r="K895" s="122">
        <f>VLOOKUP(C895,'[1]17'!$C$22:$N$926,9,0)</f>
        <v>0</v>
      </c>
      <c r="L895" s="122">
        <f>VLOOKUP(C895,'[1]17'!$C$22:$N$926,10,0)</f>
        <v>0</v>
      </c>
      <c r="M895" s="122">
        <f>VLOOKUP(C895,'[1]17'!$C$22:$N$926,11,0)</f>
        <v>0</v>
      </c>
      <c r="N895" s="122">
        <f>VLOOKUP(C895,'[1]17'!$C$22:$N$926,12,0)</f>
        <v>0</v>
      </c>
      <c r="O895" s="122">
        <f t="shared" si="1432"/>
        <v>0</v>
      </c>
      <c r="P895" s="122">
        <f t="shared" si="1433"/>
        <v>0</v>
      </c>
      <c r="Q895" s="122">
        <f t="shared" si="1434"/>
        <v>0</v>
      </c>
      <c r="R895" s="122">
        <f t="shared" si="1435"/>
        <v>0</v>
      </c>
      <c r="S895" s="122">
        <f t="shared" si="1436"/>
        <v>0</v>
      </c>
      <c r="T895" s="123"/>
      <c r="U895" s="123"/>
      <c r="V895" s="123"/>
      <c r="W895" s="123"/>
      <c r="X895" s="123"/>
      <c r="Y895" s="123"/>
      <c r="Z895" s="123"/>
      <c r="AA895" s="123"/>
      <c r="AB895" s="123"/>
      <c r="AC895" s="123"/>
      <c r="AD895" s="123">
        <v>1.0999999999999999E-2</v>
      </c>
      <c r="AE895" s="73">
        <f t="shared" si="1437"/>
        <v>0</v>
      </c>
      <c r="AF895" s="73"/>
      <c r="AG895" s="73"/>
      <c r="AH895" s="73"/>
      <c r="AI895" s="73">
        <v>0</v>
      </c>
      <c r="AJ895" s="122">
        <f>VLOOKUP(C895,'[1]17'!$C$22:$AI$926,29,0)</f>
        <v>0</v>
      </c>
      <c r="AK895" s="122">
        <f>VLOOKUP(C895,'[1]17'!$C$22:$AI$926,30,0)</f>
        <v>0</v>
      </c>
      <c r="AL895" s="122">
        <f>VLOOKUP(C895,'[1]17'!$C$22:$AI$926,31,0)</f>
        <v>0</v>
      </c>
      <c r="AM895" s="122">
        <f>VLOOKUP(C895,'[1]17'!$C$22:$AI$926,32,0)</f>
        <v>0</v>
      </c>
      <c r="AN895" s="122">
        <f>VLOOKUP(C895,'[1]17'!$C$22:$AI$926,33,0)</f>
        <v>0</v>
      </c>
      <c r="AO895" s="122">
        <f t="shared" si="1438"/>
        <v>0</v>
      </c>
      <c r="AP895" s="122">
        <f t="shared" si="1439"/>
        <v>0</v>
      </c>
      <c r="AQ895" s="122">
        <f t="shared" si="1440"/>
        <v>0</v>
      </c>
      <c r="AR895" s="122">
        <f t="shared" si="1441"/>
        <v>0</v>
      </c>
      <c r="AS895" s="122">
        <f t="shared" si="1442"/>
        <v>0</v>
      </c>
      <c r="AT895" s="123"/>
      <c r="AU895" s="123"/>
      <c r="AV895" s="123"/>
      <c r="AW895" s="123"/>
      <c r="AX895" s="123"/>
      <c r="AY895" s="123"/>
      <c r="AZ895" s="123"/>
      <c r="BA895" s="123"/>
      <c r="BB895" s="123"/>
      <c r="BC895" s="123"/>
    </row>
    <row r="896" spans="1:55" ht="124.35" x14ac:dyDescent="0.35">
      <c r="A896" s="115" t="s">
        <v>1663</v>
      </c>
      <c r="B896" s="111" t="s">
        <v>1100</v>
      </c>
      <c r="C896" s="108" t="s">
        <v>1614</v>
      </c>
      <c r="D896" s="73">
        <v>46.877939999999995</v>
      </c>
      <c r="E896" s="73">
        <v>8.8198243540000014</v>
      </c>
      <c r="F896" s="73">
        <v>0.14021641000000001</v>
      </c>
      <c r="G896" s="73">
        <v>6.5933028600000005</v>
      </c>
      <c r="H896" s="73">
        <v>0</v>
      </c>
      <c r="I896" s="73">
        <v>2.0863050840000001</v>
      </c>
      <c r="J896" s="122">
        <f>VLOOKUP(C896,'[1]17'!$C$22:$N$926,8,0)</f>
        <v>7.6519552420000014</v>
      </c>
      <c r="K896" s="122">
        <f>VLOOKUP(C896,'[1]17'!$C$22:$N$926,9,0)</f>
        <v>0.14021641000000001</v>
      </c>
      <c r="L896" s="122">
        <f>VLOOKUP(C896,'[1]17'!$C$22:$N$926,10,0)</f>
        <v>6.5933028600000005</v>
      </c>
      <c r="M896" s="122">
        <f>VLOOKUP(C896,'[1]17'!$C$22:$N$926,11,0)</f>
        <v>0</v>
      </c>
      <c r="N896" s="122">
        <f>VLOOKUP(C896,'[1]17'!$C$22:$N$926,12,0)</f>
        <v>0.91843597199999993</v>
      </c>
      <c r="O896" s="122">
        <f t="shared" si="1432"/>
        <v>1.167869112</v>
      </c>
      <c r="P896" s="122">
        <f t="shared" si="1433"/>
        <v>0</v>
      </c>
      <c r="Q896" s="122">
        <f t="shared" si="1434"/>
        <v>0</v>
      </c>
      <c r="R896" s="122">
        <f t="shared" si="1435"/>
        <v>0</v>
      </c>
      <c r="S896" s="122">
        <f t="shared" si="1436"/>
        <v>1.1678691120000002</v>
      </c>
      <c r="T896" s="123"/>
      <c r="U896" s="123"/>
      <c r="V896" s="123"/>
      <c r="W896" s="123"/>
      <c r="X896" s="123"/>
      <c r="Y896" s="123"/>
      <c r="Z896" s="123"/>
      <c r="AA896" s="123"/>
      <c r="AB896" s="123"/>
      <c r="AC896" s="123"/>
      <c r="AD896" s="123">
        <v>42.971444999999996</v>
      </c>
      <c r="AE896" s="73">
        <f t="shared" si="1437"/>
        <v>1.7385875700000002</v>
      </c>
      <c r="AF896" s="73"/>
      <c r="AG896" s="73"/>
      <c r="AH896" s="73"/>
      <c r="AI896" s="73">
        <v>1.7385875700000002</v>
      </c>
      <c r="AJ896" s="122">
        <f>VLOOKUP(C896,'[1]17'!$C$22:$AI$926,29,0)</f>
        <v>0.76536331000000002</v>
      </c>
      <c r="AK896" s="122">
        <f>VLOOKUP(C896,'[1]17'!$C$22:$AI$926,30,0)</f>
        <v>0</v>
      </c>
      <c r="AL896" s="122">
        <f>VLOOKUP(C896,'[1]17'!$C$22:$AI$926,31,0)</f>
        <v>0</v>
      </c>
      <c r="AM896" s="122">
        <f>VLOOKUP(C896,'[1]17'!$C$22:$AI$926,32,0)</f>
        <v>0</v>
      </c>
      <c r="AN896" s="122">
        <f>VLOOKUP(C896,'[1]17'!$C$22:$AI$926,33,0)</f>
        <v>0.76536331000000002</v>
      </c>
      <c r="AO896" s="122">
        <f t="shared" si="1438"/>
        <v>0.97322426000000017</v>
      </c>
      <c r="AP896" s="122">
        <f t="shared" si="1439"/>
        <v>0</v>
      </c>
      <c r="AQ896" s="122">
        <f t="shared" si="1440"/>
        <v>0</v>
      </c>
      <c r="AR896" s="122">
        <f t="shared" si="1441"/>
        <v>0</v>
      </c>
      <c r="AS896" s="122">
        <f t="shared" si="1442"/>
        <v>0.97322426000000017</v>
      </c>
      <c r="AT896" s="123"/>
      <c r="AU896" s="123"/>
      <c r="AV896" s="123"/>
      <c r="AW896" s="123"/>
      <c r="AX896" s="123"/>
      <c r="AY896" s="123"/>
      <c r="AZ896" s="123"/>
      <c r="BA896" s="123"/>
      <c r="BB896" s="123"/>
      <c r="BC896" s="123"/>
    </row>
    <row r="897" spans="1:55" ht="77.7" x14ac:dyDescent="0.35">
      <c r="A897" s="115" t="s">
        <v>1663</v>
      </c>
      <c r="B897" s="111" t="s">
        <v>1101</v>
      </c>
      <c r="C897" s="108" t="s">
        <v>588</v>
      </c>
      <c r="D897" s="73">
        <v>28.686144000000002</v>
      </c>
      <c r="E897" s="73">
        <v>16.04836598</v>
      </c>
      <c r="F897" s="73">
        <v>0</v>
      </c>
      <c r="G897" s="73">
        <v>16.04836598</v>
      </c>
      <c r="H897" s="73">
        <v>0</v>
      </c>
      <c r="I897" s="73">
        <v>0</v>
      </c>
      <c r="J897" s="122">
        <f>VLOOKUP(C897,'[1]17'!$C$22:$N$926,8,0)</f>
        <v>16.04836598</v>
      </c>
      <c r="K897" s="122">
        <f>VLOOKUP(C897,'[1]17'!$C$22:$N$926,9,0)</f>
        <v>0</v>
      </c>
      <c r="L897" s="122">
        <f>VLOOKUP(C897,'[1]17'!$C$22:$N$926,10,0)</f>
        <v>16.04836598</v>
      </c>
      <c r="M897" s="122">
        <f>VLOOKUP(C897,'[1]17'!$C$22:$N$926,11,0)</f>
        <v>0</v>
      </c>
      <c r="N897" s="122">
        <f>VLOOKUP(C897,'[1]17'!$C$22:$N$926,12,0)</f>
        <v>0</v>
      </c>
      <c r="O897" s="122">
        <f t="shared" si="1432"/>
        <v>0</v>
      </c>
      <c r="P897" s="122">
        <f t="shared" si="1433"/>
        <v>0</v>
      </c>
      <c r="Q897" s="122">
        <f t="shared" si="1434"/>
        <v>0</v>
      </c>
      <c r="R897" s="122">
        <f t="shared" si="1435"/>
        <v>0</v>
      </c>
      <c r="S897" s="122">
        <f t="shared" si="1436"/>
        <v>0</v>
      </c>
      <c r="T897" s="123"/>
      <c r="U897" s="123"/>
      <c r="V897" s="123"/>
      <c r="W897" s="123"/>
      <c r="X897" s="123"/>
      <c r="Y897" s="123"/>
      <c r="Z897" s="123"/>
      <c r="AA897" s="123"/>
      <c r="AB897" s="123"/>
      <c r="AC897" s="123"/>
      <c r="AD897" s="123">
        <v>9.1541446799999946</v>
      </c>
      <c r="AE897" s="73">
        <f t="shared" si="1437"/>
        <v>0</v>
      </c>
      <c r="AF897" s="73"/>
      <c r="AG897" s="73"/>
      <c r="AH897" s="73"/>
      <c r="AI897" s="73">
        <v>0</v>
      </c>
      <c r="AJ897" s="122">
        <f>VLOOKUP(C897,'[1]17'!$C$22:$AI$926,29,0)</f>
        <v>0</v>
      </c>
      <c r="AK897" s="122">
        <f>VLOOKUP(C897,'[1]17'!$C$22:$AI$926,30,0)</f>
        <v>0</v>
      </c>
      <c r="AL897" s="122">
        <f>VLOOKUP(C897,'[1]17'!$C$22:$AI$926,31,0)</f>
        <v>0</v>
      </c>
      <c r="AM897" s="122">
        <f>VLOOKUP(C897,'[1]17'!$C$22:$AI$926,32,0)</f>
        <v>0</v>
      </c>
      <c r="AN897" s="122">
        <f>VLOOKUP(C897,'[1]17'!$C$22:$AI$926,33,0)</f>
        <v>0</v>
      </c>
      <c r="AO897" s="122">
        <f t="shared" si="1438"/>
        <v>0</v>
      </c>
      <c r="AP897" s="122">
        <f t="shared" si="1439"/>
        <v>0</v>
      </c>
      <c r="AQ897" s="122">
        <f t="shared" si="1440"/>
        <v>0</v>
      </c>
      <c r="AR897" s="122">
        <f t="shared" si="1441"/>
        <v>0</v>
      </c>
      <c r="AS897" s="122">
        <f t="shared" si="1442"/>
        <v>0</v>
      </c>
      <c r="AT897" s="123"/>
      <c r="AU897" s="123"/>
      <c r="AV897" s="123"/>
      <c r="AW897" s="123"/>
      <c r="AX897" s="123"/>
      <c r="AY897" s="123"/>
      <c r="AZ897" s="123"/>
      <c r="BA897" s="123"/>
      <c r="BB897" s="123"/>
      <c r="BC897" s="123"/>
    </row>
    <row r="898" spans="1:55" ht="46.65" x14ac:dyDescent="0.35">
      <c r="A898" s="115" t="s">
        <v>1663</v>
      </c>
      <c r="B898" s="111" t="s">
        <v>212</v>
      </c>
      <c r="C898" s="108" t="s">
        <v>589</v>
      </c>
      <c r="D898" s="73">
        <v>16.718219999999999</v>
      </c>
      <c r="E898" s="73">
        <v>0.74404528800000003</v>
      </c>
      <c r="F898" s="73">
        <v>0</v>
      </c>
      <c r="G898" s="73">
        <v>0</v>
      </c>
      <c r="H898" s="73">
        <v>0</v>
      </c>
      <c r="I898" s="73">
        <v>0.74404528800000003</v>
      </c>
      <c r="J898" s="122">
        <f>VLOOKUP(C898,'[1]17'!$C$22:$N$926,8,0)</f>
        <v>0.32754460799999996</v>
      </c>
      <c r="K898" s="122">
        <f>VLOOKUP(C898,'[1]17'!$C$22:$N$926,9,0)</f>
        <v>0</v>
      </c>
      <c r="L898" s="122">
        <f>VLOOKUP(C898,'[1]17'!$C$22:$N$926,10,0)</f>
        <v>0</v>
      </c>
      <c r="M898" s="122">
        <f>VLOOKUP(C898,'[1]17'!$C$22:$N$926,11,0)</f>
        <v>0</v>
      </c>
      <c r="N898" s="122">
        <f>VLOOKUP(C898,'[1]17'!$C$22:$N$926,12,0)</f>
        <v>0.32754460800000001</v>
      </c>
      <c r="O898" s="122">
        <f t="shared" si="1432"/>
        <v>0.41650068000000007</v>
      </c>
      <c r="P898" s="122">
        <f t="shared" si="1433"/>
        <v>0</v>
      </c>
      <c r="Q898" s="122">
        <f t="shared" si="1434"/>
        <v>0</v>
      </c>
      <c r="R898" s="122">
        <f t="shared" si="1435"/>
        <v>0</v>
      </c>
      <c r="S898" s="122">
        <f t="shared" si="1436"/>
        <v>0.41650068000000001</v>
      </c>
      <c r="T898" s="123"/>
      <c r="U898" s="123"/>
      <c r="V898" s="123"/>
      <c r="W898" s="123"/>
      <c r="X898" s="123"/>
      <c r="Y898" s="123"/>
      <c r="Z898" s="123"/>
      <c r="AA898" s="123"/>
      <c r="AB898" s="123"/>
      <c r="AC898" s="123"/>
      <c r="AD898" s="123">
        <v>11.522158369999998</v>
      </c>
      <c r="AE898" s="73">
        <f t="shared" si="1437"/>
        <v>0.62003774</v>
      </c>
      <c r="AF898" s="73"/>
      <c r="AG898" s="73"/>
      <c r="AH898" s="73"/>
      <c r="AI898" s="73">
        <v>0.62003774</v>
      </c>
      <c r="AJ898" s="122">
        <f>VLOOKUP(C898,'[1]17'!$C$22:$AI$926,29,0)</f>
        <v>0.27295384</v>
      </c>
      <c r="AK898" s="122">
        <f>VLOOKUP(C898,'[1]17'!$C$22:$AI$926,30,0)</f>
        <v>0</v>
      </c>
      <c r="AL898" s="122">
        <f>VLOOKUP(C898,'[1]17'!$C$22:$AI$926,31,0)</f>
        <v>0</v>
      </c>
      <c r="AM898" s="122">
        <f>VLOOKUP(C898,'[1]17'!$C$22:$AI$926,32,0)</f>
        <v>0</v>
      </c>
      <c r="AN898" s="122">
        <f>VLOOKUP(C898,'[1]17'!$C$22:$AI$926,33,0)</f>
        <v>0.27295384</v>
      </c>
      <c r="AO898" s="122">
        <f t="shared" si="1438"/>
        <v>0.3470839</v>
      </c>
      <c r="AP898" s="122">
        <f t="shared" si="1439"/>
        <v>0</v>
      </c>
      <c r="AQ898" s="122">
        <f t="shared" si="1440"/>
        <v>0</v>
      </c>
      <c r="AR898" s="122">
        <f t="shared" si="1441"/>
        <v>0</v>
      </c>
      <c r="AS898" s="122">
        <f t="shared" si="1442"/>
        <v>0.3470839</v>
      </c>
      <c r="AT898" s="123"/>
      <c r="AU898" s="123"/>
      <c r="AV898" s="123"/>
      <c r="AW898" s="123"/>
      <c r="AX898" s="123"/>
      <c r="AY898" s="123"/>
      <c r="AZ898" s="123"/>
      <c r="BA898" s="123"/>
      <c r="BB898" s="123"/>
      <c r="BC898" s="123"/>
    </row>
    <row r="899" spans="1:55" ht="124.35" x14ac:dyDescent="0.35">
      <c r="A899" s="115" t="s">
        <v>1663</v>
      </c>
      <c r="B899" s="111" t="s">
        <v>213</v>
      </c>
      <c r="C899" s="108" t="s">
        <v>590</v>
      </c>
      <c r="D899" s="73">
        <v>4.4802960000000001</v>
      </c>
      <c r="E899" s="73">
        <v>0.19939577999999999</v>
      </c>
      <c r="F899" s="73">
        <v>0</v>
      </c>
      <c r="G899" s="73">
        <v>0</v>
      </c>
      <c r="H899" s="73">
        <v>0</v>
      </c>
      <c r="I899" s="73">
        <v>0.19939577999999999</v>
      </c>
      <c r="J899" s="122">
        <f>VLOOKUP(C899,'[1]17'!$C$22:$N$926,8,0)</f>
        <v>8.7778259999999997E-2</v>
      </c>
      <c r="K899" s="122">
        <f>VLOOKUP(C899,'[1]17'!$C$22:$N$926,9,0)</f>
        <v>0</v>
      </c>
      <c r="L899" s="122">
        <f>VLOOKUP(C899,'[1]17'!$C$22:$N$926,10,0)</f>
        <v>0</v>
      </c>
      <c r="M899" s="122">
        <f>VLOOKUP(C899,'[1]17'!$C$22:$N$926,11,0)</f>
        <v>0</v>
      </c>
      <c r="N899" s="122">
        <f>VLOOKUP(C899,'[1]17'!$C$22:$N$926,12,0)</f>
        <v>8.7778260000000011E-2</v>
      </c>
      <c r="O899" s="122">
        <f t="shared" si="1432"/>
        <v>0.11161752</v>
      </c>
      <c r="P899" s="122">
        <f t="shared" si="1433"/>
        <v>0</v>
      </c>
      <c r="Q899" s="122">
        <f t="shared" si="1434"/>
        <v>0</v>
      </c>
      <c r="R899" s="122">
        <f t="shared" si="1435"/>
        <v>0</v>
      </c>
      <c r="S899" s="122">
        <f t="shared" si="1436"/>
        <v>0.11161751999999998</v>
      </c>
      <c r="T899" s="123"/>
      <c r="U899" s="123"/>
      <c r="V899" s="123"/>
      <c r="W899" s="123"/>
      <c r="X899" s="123"/>
      <c r="Y899" s="123"/>
      <c r="Z899" s="123"/>
      <c r="AA899" s="123"/>
      <c r="AB899" s="123"/>
      <c r="AC899" s="123"/>
      <c r="AD899" s="123">
        <v>4.1069379999999995</v>
      </c>
      <c r="AE899" s="73">
        <f t="shared" si="1437"/>
        <v>0.16616315000000001</v>
      </c>
      <c r="AF899" s="73"/>
      <c r="AG899" s="73"/>
      <c r="AH899" s="73"/>
      <c r="AI899" s="73">
        <v>0.16616315000000001</v>
      </c>
      <c r="AJ899" s="122">
        <f>VLOOKUP(C899,'[1]17'!$C$22:$AI$926,29,0)</f>
        <v>7.3148550000000007E-2</v>
      </c>
      <c r="AK899" s="122">
        <f>VLOOKUP(C899,'[1]17'!$C$22:$AI$926,30,0)</f>
        <v>0</v>
      </c>
      <c r="AL899" s="122">
        <f>VLOOKUP(C899,'[1]17'!$C$22:$AI$926,31,0)</f>
        <v>0</v>
      </c>
      <c r="AM899" s="122">
        <f>VLOOKUP(C899,'[1]17'!$C$22:$AI$926,32,0)</f>
        <v>0</v>
      </c>
      <c r="AN899" s="122">
        <f>VLOOKUP(C899,'[1]17'!$C$22:$AI$926,33,0)</f>
        <v>7.3148550000000007E-2</v>
      </c>
      <c r="AO899" s="122">
        <f t="shared" si="1438"/>
        <v>9.3014600000000003E-2</v>
      </c>
      <c r="AP899" s="122">
        <f t="shared" si="1439"/>
        <v>0</v>
      </c>
      <c r="AQ899" s="122">
        <f t="shared" si="1440"/>
        <v>0</v>
      </c>
      <c r="AR899" s="122">
        <f t="shared" si="1441"/>
        <v>0</v>
      </c>
      <c r="AS899" s="122">
        <f t="shared" si="1442"/>
        <v>9.3014600000000003E-2</v>
      </c>
      <c r="AT899" s="123"/>
      <c r="AU899" s="123"/>
      <c r="AV899" s="123"/>
      <c r="AW899" s="123"/>
      <c r="AX899" s="123"/>
      <c r="AY899" s="123"/>
      <c r="AZ899" s="123"/>
      <c r="BA899" s="123"/>
      <c r="BB899" s="123"/>
      <c r="BC899" s="123"/>
    </row>
    <row r="900" spans="1:55" ht="77.7" x14ac:dyDescent="0.35">
      <c r="A900" s="115" t="s">
        <v>1663</v>
      </c>
      <c r="B900" s="111" t="s">
        <v>214</v>
      </c>
      <c r="C900" s="108" t="s">
        <v>591</v>
      </c>
      <c r="D900" s="73">
        <v>3.6604800000000002</v>
      </c>
      <c r="E900" s="73">
        <v>0.31249681200000001</v>
      </c>
      <c r="F900" s="73">
        <v>0</v>
      </c>
      <c r="G900" s="73">
        <v>0</v>
      </c>
      <c r="H900" s="73">
        <v>0</v>
      </c>
      <c r="I900" s="73">
        <v>0.31249681200000001</v>
      </c>
      <c r="J900" s="122">
        <f>VLOOKUP(C900,'[1]17'!$C$22:$N$926,8,0)</f>
        <v>7.1716379999999996E-2</v>
      </c>
      <c r="K900" s="122">
        <f>VLOOKUP(C900,'[1]17'!$C$22:$N$926,9,0)</f>
        <v>0</v>
      </c>
      <c r="L900" s="122">
        <f>VLOOKUP(C900,'[1]17'!$C$22:$N$926,10,0)</f>
        <v>0</v>
      </c>
      <c r="M900" s="122">
        <f>VLOOKUP(C900,'[1]17'!$C$22:$N$926,11,0)</f>
        <v>0</v>
      </c>
      <c r="N900" s="122">
        <f>VLOOKUP(C900,'[1]17'!$C$22:$N$926,12,0)</f>
        <v>7.1716379999999996E-2</v>
      </c>
      <c r="O900" s="122">
        <f t="shared" si="1432"/>
        <v>0.24078043200000002</v>
      </c>
      <c r="P900" s="122">
        <f t="shared" si="1433"/>
        <v>0</v>
      </c>
      <c r="Q900" s="122">
        <f t="shared" si="1434"/>
        <v>0</v>
      </c>
      <c r="R900" s="122">
        <f t="shared" si="1435"/>
        <v>0</v>
      </c>
      <c r="S900" s="122">
        <f t="shared" si="1436"/>
        <v>0.24078043200000002</v>
      </c>
      <c r="T900" s="123"/>
      <c r="U900" s="123"/>
      <c r="V900" s="123"/>
      <c r="W900" s="123"/>
      <c r="X900" s="123"/>
      <c r="Y900" s="123"/>
      <c r="Z900" s="123"/>
      <c r="AA900" s="123"/>
      <c r="AB900" s="123"/>
      <c r="AC900" s="123"/>
      <c r="AD900" s="123">
        <v>3.3554400000000006</v>
      </c>
      <c r="AE900" s="73">
        <f t="shared" si="1437"/>
        <v>11.5420392</v>
      </c>
      <c r="AF900" s="73"/>
      <c r="AG900" s="73">
        <v>11.28162519</v>
      </c>
      <c r="AH900" s="73"/>
      <c r="AI900" s="73">
        <v>0.26041401000000003</v>
      </c>
      <c r="AJ900" s="122">
        <f>VLOOKUP(C900,'[1]17'!$C$22:$AI$926,29,0)</f>
        <v>5.9763650000000001E-2</v>
      </c>
      <c r="AK900" s="122">
        <f>VLOOKUP(C900,'[1]17'!$C$22:$AI$926,30,0)</f>
        <v>0</v>
      </c>
      <c r="AL900" s="122">
        <f>VLOOKUP(C900,'[1]17'!$C$22:$AI$926,31,0)</f>
        <v>0</v>
      </c>
      <c r="AM900" s="122">
        <f>VLOOKUP(C900,'[1]17'!$C$22:$AI$926,32,0)</f>
        <v>0</v>
      </c>
      <c r="AN900" s="122">
        <f>VLOOKUP(C900,'[1]17'!$C$22:$AI$926,33,0)</f>
        <v>5.9763650000000001E-2</v>
      </c>
      <c r="AO900" s="122">
        <f t="shared" si="1438"/>
        <v>11.482275549999999</v>
      </c>
      <c r="AP900" s="122">
        <f t="shared" si="1439"/>
        <v>0</v>
      </c>
      <c r="AQ900" s="122">
        <f t="shared" si="1440"/>
        <v>11.28162519</v>
      </c>
      <c r="AR900" s="122">
        <f t="shared" si="1441"/>
        <v>0</v>
      </c>
      <c r="AS900" s="122">
        <f t="shared" si="1442"/>
        <v>0.20065036000000003</v>
      </c>
      <c r="AT900" s="123"/>
      <c r="AU900" s="123"/>
      <c r="AV900" s="123"/>
      <c r="AW900" s="123"/>
      <c r="AX900" s="123"/>
      <c r="AY900" s="123"/>
      <c r="AZ900" s="123"/>
      <c r="BA900" s="123"/>
      <c r="BB900" s="123"/>
      <c r="BC900" s="123"/>
    </row>
    <row r="901" spans="1:55" ht="62.2" x14ac:dyDescent="0.35">
      <c r="A901" s="115" t="s">
        <v>1663</v>
      </c>
      <c r="B901" s="111" t="s">
        <v>1888</v>
      </c>
      <c r="C901" s="108" t="s">
        <v>1615</v>
      </c>
      <c r="D901" s="73">
        <v>0.41823599999999994</v>
      </c>
      <c r="E901" s="73">
        <v>1.8613620000000001E-2</v>
      </c>
      <c r="F901" s="73">
        <v>0</v>
      </c>
      <c r="G901" s="73">
        <v>0</v>
      </c>
      <c r="H901" s="73">
        <v>0</v>
      </c>
      <c r="I901" s="73">
        <v>1.8613620000000001E-2</v>
      </c>
      <c r="J901" s="122">
        <f>VLOOKUP(C901,'[1]17'!$C$22:$N$926,8,0)</f>
        <v>8.1941039999999989E-3</v>
      </c>
      <c r="K901" s="122">
        <f>VLOOKUP(C901,'[1]17'!$C$22:$N$926,9,0)</f>
        <v>0</v>
      </c>
      <c r="L901" s="122">
        <f>VLOOKUP(C901,'[1]17'!$C$22:$N$926,10,0)</f>
        <v>0</v>
      </c>
      <c r="M901" s="122">
        <f>VLOOKUP(C901,'[1]17'!$C$22:$N$926,11,0)</f>
        <v>0</v>
      </c>
      <c r="N901" s="122">
        <f>VLOOKUP(C901,'[1]17'!$C$22:$N$926,12,0)</f>
        <v>8.1941039999999989E-3</v>
      </c>
      <c r="O901" s="122">
        <f t="shared" si="1432"/>
        <v>1.0419516000000002E-2</v>
      </c>
      <c r="P901" s="122">
        <f t="shared" si="1433"/>
        <v>0</v>
      </c>
      <c r="Q901" s="122">
        <f t="shared" si="1434"/>
        <v>0</v>
      </c>
      <c r="R901" s="122">
        <f t="shared" si="1435"/>
        <v>0</v>
      </c>
      <c r="S901" s="122">
        <f t="shared" si="1436"/>
        <v>1.0419516000000002E-2</v>
      </c>
      <c r="T901" s="123"/>
      <c r="U901" s="123"/>
      <c r="V901" s="123"/>
      <c r="W901" s="123"/>
      <c r="X901" s="123"/>
      <c r="Y901" s="123"/>
      <c r="Z901" s="123"/>
      <c r="AA901" s="123"/>
      <c r="AB901" s="123"/>
      <c r="AC901" s="123"/>
      <c r="AD901" s="123">
        <v>0.34853000000000001</v>
      </c>
      <c r="AE901" s="73">
        <f t="shared" si="1437"/>
        <v>1.551135E-2</v>
      </c>
      <c r="AF901" s="73"/>
      <c r="AG901" s="73"/>
      <c r="AH901" s="73"/>
      <c r="AI901" s="73">
        <v>1.551135E-2</v>
      </c>
      <c r="AJ901" s="122">
        <f>VLOOKUP(C901,'[1]17'!$C$22:$AI$926,29,0)</f>
        <v>6.82842E-3</v>
      </c>
      <c r="AK901" s="122">
        <f>VLOOKUP(C901,'[1]17'!$C$22:$AI$926,30,0)</f>
        <v>0</v>
      </c>
      <c r="AL901" s="122">
        <f>VLOOKUP(C901,'[1]17'!$C$22:$AI$926,31,0)</f>
        <v>0</v>
      </c>
      <c r="AM901" s="122">
        <f>VLOOKUP(C901,'[1]17'!$C$22:$AI$926,32,0)</f>
        <v>0</v>
      </c>
      <c r="AN901" s="122">
        <f>VLOOKUP(C901,'[1]17'!$C$22:$AI$926,33,0)</f>
        <v>6.8284199999999991E-3</v>
      </c>
      <c r="AO901" s="122">
        <f t="shared" si="1438"/>
        <v>8.6829300000000002E-3</v>
      </c>
      <c r="AP901" s="122">
        <f t="shared" si="1439"/>
        <v>0</v>
      </c>
      <c r="AQ901" s="122">
        <f t="shared" si="1440"/>
        <v>0</v>
      </c>
      <c r="AR901" s="122">
        <f t="shared" si="1441"/>
        <v>0</v>
      </c>
      <c r="AS901" s="122">
        <f t="shared" si="1442"/>
        <v>8.6829300000000019E-3</v>
      </c>
      <c r="AT901" s="123"/>
      <c r="AU901" s="123"/>
      <c r="AV901" s="123"/>
      <c r="AW901" s="123"/>
      <c r="AX901" s="123"/>
      <c r="AY901" s="123"/>
      <c r="AZ901" s="123"/>
      <c r="BA901" s="123"/>
      <c r="BB901" s="123"/>
      <c r="BC901" s="123"/>
    </row>
    <row r="902" spans="1:55" ht="108.8" x14ac:dyDescent="0.35">
      <c r="A902" s="115" t="s">
        <v>1663</v>
      </c>
      <c r="B902" s="111" t="s">
        <v>1102</v>
      </c>
      <c r="C902" s="108" t="s">
        <v>1616</v>
      </c>
      <c r="D902" s="73">
        <v>0.41393999999999997</v>
      </c>
      <c r="E902" s="73">
        <v>1.8422411999999999E-2</v>
      </c>
      <c r="F902" s="73">
        <v>0</v>
      </c>
      <c r="G902" s="73">
        <v>0</v>
      </c>
      <c r="H902" s="73">
        <v>0</v>
      </c>
      <c r="I902" s="73">
        <v>1.8422411999999999E-2</v>
      </c>
      <c r="J902" s="122">
        <f>VLOOKUP(C902,'[1]17'!$C$22:$N$926,8,0)</f>
        <v>8.1099239999999993E-3</v>
      </c>
      <c r="K902" s="122">
        <f>VLOOKUP(C902,'[1]17'!$C$22:$N$926,9,0)</f>
        <v>0</v>
      </c>
      <c r="L902" s="122">
        <f>VLOOKUP(C902,'[1]17'!$C$22:$N$926,10,0)</f>
        <v>0</v>
      </c>
      <c r="M902" s="122">
        <f>VLOOKUP(C902,'[1]17'!$C$22:$N$926,11,0)</f>
        <v>0</v>
      </c>
      <c r="N902" s="122">
        <f>VLOOKUP(C902,'[1]17'!$C$22:$N$926,12,0)</f>
        <v>8.1099239999999993E-3</v>
      </c>
      <c r="O902" s="122">
        <f t="shared" si="1432"/>
        <v>1.0312488E-2</v>
      </c>
      <c r="P902" s="122">
        <f t="shared" si="1433"/>
        <v>0</v>
      </c>
      <c r="Q902" s="122">
        <f t="shared" si="1434"/>
        <v>0</v>
      </c>
      <c r="R902" s="122">
        <f t="shared" si="1435"/>
        <v>0</v>
      </c>
      <c r="S902" s="122">
        <f t="shared" si="1436"/>
        <v>1.0312488E-2</v>
      </c>
      <c r="T902" s="123"/>
      <c r="U902" s="123"/>
      <c r="V902" s="123"/>
      <c r="W902" s="123"/>
      <c r="X902" s="123"/>
      <c r="Y902" s="123"/>
      <c r="Z902" s="123"/>
      <c r="AA902" s="123"/>
      <c r="AB902" s="123"/>
      <c r="AC902" s="123"/>
      <c r="AD902" s="123">
        <v>0.37944499999999998</v>
      </c>
      <c r="AE902" s="73">
        <f t="shared" si="1437"/>
        <v>1.5352009999999999E-2</v>
      </c>
      <c r="AF902" s="73"/>
      <c r="AG902" s="73"/>
      <c r="AH902" s="73"/>
      <c r="AI902" s="73">
        <v>1.5352009999999999E-2</v>
      </c>
      <c r="AJ902" s="122">
        <f>VLOOKUP(C902,'[1]17'!$C$22:$AI$926,29,0)</f>
        <v>6.7582700000000002E-3</v>
      </c>
      <c r="AK902" s="122">
        <f>VLOOKUP(C902,'[1]17'!$C$22:$AI$926,30,0)</f>
        <v>0</v>
      </c>
      <c r="AL902" s="122">
        <f>VLOOKUP(C902,'[1]17'!$C$22:$AI$926,31,0)</f>
        <v>0</v>
      </c>
      <c r="AM902" s="122">
        <f>VLOOKUP(C902,'[1]17'!$C$22:$AI$926,32,0)</f>
        <v>0</v>
      </c>
      <c r="AN902" s="122">
        <f>VLOOKUP(C902,'[1]17'!$C$22:$AI$926,33,0)</f>
        <v>6.7582699999999994E-3</v>
      </c>
      <c r="AO902" s="122">
        <f t="shared" si="1438"/>
        <v>8.593739999999999E-3</v>
      </c>
      <c r="AP902" s="122">
        <f t="shared" si="1439"/>
        <v>0</v>
      </c>
      <c r="AQ902" s="122">
        <f t="shared" si="1440"/>
        <v>0</v>
      </c>
      <c r="AR902" s="122">
        <f t="shared" si="1441"/>
        <v>0</v>
      </c>
      <c r="AS902" s="122">
        <f t="shared" si="1442"/>
        <v>8.593739999999999E-3</v>
      </c>
      <c r="AT902" s="123"/>
      <c r="AU902" s="123"/>
      <c r="AV902" s="123"/>
      <c r="AW902" s="123"/>
      <c r="AX902" s="123"/>
      <c r="AY902" s="123"/>
      <c r="AZ902" s="123"/>
      <c r="BA902" s="123"/>
      <c r="BB902" s="123"/>
      <c r="BC902" s="123"/>
    </row>
    <row r="903" spans="1:55" ht="62.2" x14ac:dyDescent="0.35">
      <c r="A903" s="115" t="s">
        <v>1663</v>
      </c>
      <c r="B903" s="111" t="s">
        <v>1889</v>
      </c>
      <c r="C903" s="108" t="s">
        <v>1909</v>
      </c>
      <c r="D903" s="73">
        <v>0</v>
      </c>
      <c r="E903" s="73">
        <v>15.430456057627117</v>
      </c>
      <c r="F903" s="73">
        <v>0</v>
      </c>
      <c r="G903" s="73">
        <v>15.430456057627117</v>
      </c>
      <c r="H903" s="73">
        <v>0</v>
      </c>
      <c r="I903" s="73">
        <v>0</v>
      </c>
      <c r="J903" s="122"/>
      <c r="K903" s="122"/>
      <c r="L903" s="122"/>
      <c r="M903" s="122"/>
      <c r="N903" s="122"/>
      <c r="O903" s="122">
        <f t="shared" si="1432"/>
        <v>15.430456057627117</v>
      </c>
      <c r="P903" s="122">
        <f t="shared" si="1433"/>
        <v>0</v>
      </c>
      <c r="Q903" s="122">
        <f t="shared" si="1434"/>
        <v>15.430456057627117</v>
      </c>
      <c r="R903" s="122">
        <f t="shared" si="1435"/>
        <v>0</v>
      </c>
      <c r="S903" s="122">
        <f t="shared" si="1436"/>
        <v>0</v>
      </c>
      <c r="T903" s="123"/>
      <c r="U903" s="123"/>
      <c r="V903" s="123"/>
      <c r="W903" s="123"/>
      <c r="X903" s="123"/>
      <c r="Y903" s="123"/>
      <c r="Z903" s="123"/>
      <c r="AA903" s="123"/>
      <c r="AB903" s="123"/>
      <c r="AC903" s="123"/>
      <c r="AD903" s="123">
        <v>0</v>
      </c>
      <c r="AE903" s="73">
        <f t="shared" si="1437"/>
        <v>0</v>
      </c>
      <c r="AF903" s="73"/>
      <c r="AG903" s="73"/>
      <c r="AH903" s="73"/>
      <c r="AI903" s="73">
        <v>0</v>
      </c>
      <c r="AJ903" s="122"/>
      <c r="AK903" s="122"/>
      <c r="AL903" s="122"/>
      <c r="AM903" s="122"/>
      <c r="AN903" s="122"/>
      <c r="AO903" s="122">
        <f t="shared" si="1438"/>
        <v>0</v>
      </c>
      <c r="AP903" s="122">
        <f t="shared" si="1439"/>
        <v>0</v>
      </c>
      <c r="AQ903" s="122">
        <f t="shared" si="1440"/>
        <v>0</v>
      </c>
      <c r="AR903" s="122">
        <f t="shared" si="1441"/>
        <v>0</v>
      </c>
      <c r="AS903" s="122">
        <f t="shared" si="1442"/>
        <v>0</v>
      </c>
      <c r="AT903" s="123"/>
      <c r="AU903" s="123"/>
      <c r="AV903" s="123"/>
      <c r="AW903" s="123"/>
      <c r="AX903" s="123"/>
      <c r="AY903" s="123"/>
      <c r="AZ903" s="123"/>
      <c r="BA903" s="123"/>
      <c r="BB903" s="123"/>
      <c r="BC903" s="123"/>
    </row>
    <row r="904" spans="1:55" x14ac:dyDescent="0.35">
      <c r="A904" s="119"/>
      <c r="B904" s="118" t="s">
        <v>71</v>
      </c>
      <c r="C904" s="105"/>
      <c r="D904" s="133">
        <f t="shared" ref="D904:BC904" si="1443">SUM(D905:D917)</f>
        <v>60.641507999999995</v>
      </c>
      <c r="E904" s="133">
        <f t="shared" si="1443"/>
        <v>3.7650036179999993</v>
      </c>
      <c r="F904" s="133">
        <f t="shared" si="1443"/>
        <v>4.3029239999999996E-2</v>
      </c>
      <c r="G904" s="133">
        <f t="shared" si="1443"/>
        <v>1.2479189100000001</v>
      </c>
      <c r="H904" s="133">
        <f t="shared" si="1443"/>
        <v>0</v>
      </c>
      <c r="I904" s="133">
        <f t="shared" si="1443"/>
        <v>2.4740554679999995</v>
      </c>
      <c r="J904" s="133">
        <f t="shared" si="1443"/>
        <v>2.3571086340000007</v>
      </c>
      <c r="K904" s="133">
        <f t="shared" si="1443"/>
        <v>0</v>
      </c>
      <c r="L904" s="133">
        <f t="shared" si="1443"/>
        <v>1.2479189100000001</v>
      </c>
      <c r="M904" s="133">
        <f t="shared" si="1443"/>
        <v>0</v>
      </c>
      <c r="N904" s="133">
        <f t="shared" si="1443"/>
        <v>1.1091897239999999</v>
      </c>
      <c r="O904" s="133">
        <f t="shared" si="1443"/>
        <v>1.4078949839999997</v>
      </c>
      <c r="P904" s="133">
        <f t="shared" si="1443"/>
        <v>4.3029239999999996E-2</v>
      </c>
      <c r="Q904" s="133">
        <f t="shared" si="1443"/>
        <v>0</v>
      </c>
      <c r="R904" s="133">
        <f t="shared" si="1443"/>
        <v>0</v>
      </c>
      <c r="S904" s="133">
        <f t="shared" si="1443"/>
        <v>1.3648657439999996</v>
      </c>
      <c r="T904" s="133">
        <f t="shared" si="1443"/>
        <v>0</v>
      </c>
      <c r="U904" s="133">
        <f t="shared" si="1443"/>
        <v>0</v>
      </c>
      <c r="V904" s="133">
        <f t="shared" si="1443"/>
        <v>0</v>
      </c>
      <c r="W904" s="133">
        <f t="shared" si="1443"/>
        <v>0</v>
      </c>
      <c r="X904" s="133">
        <f t="shared" si="1443"/>
        <v>0</v>
      </c>
      <c r="Y904" s="133">
        <f t="shared" si="1443"/>
        <v>0</v>
      </c>
      <c r="Z904" s="133">
        <f t="shared" si="1443"/>
        <v>0</v>
      </c>
      <c r="AA904" s="133">
        <f t="shared" si="1443"/>
        <v>0</v>
      </c>
      <c r="AB904" s="133">
        <f t="shared" si="1443"/>
        <v>0</v>
      </c>
      <c r="AC904" s="133">
        <f t="shared" si="1443"/>
        <v>0</v>
      </c>
      <c r="AD904" s="133">
        <f t="shared" si="1443"/>
        <v>49.418063820000015</v>
      </c>
      <c r="AE904" s="133">
        <f t="shared" si="1443"/>
        <v>3.8582570899999999</v>
      </c>
      <c r="AF904" s="133">
        <f t="shared" si="1443"/>
        <v>1.7965442</v>
      </c>
      <c r="AG904" s="133">
        <f t="shared" si="1443"/>
        <v>0</v>
      </c>
      <c r="AH904" s="133">
        <f t="shared" si="1443"/>
        <v>0</v>
      </c>
      <c r="AI904" s="133">
        <f t="shared" si="1443"/>
        <v>2.0617128900000004</v>
      </c>
      <c r="AJ904" s="133">
        <f t="shared" si="1443"/>
        <v>0.96018247000000012</v>
      </c>
      <c r="AK904" s="133">
        <f t="shared" si="1443"/>
        <v>3.5857700000000103E-2</v>
      </c>
      <c r="AL904" s="133">
        <f t="shared" si="1443"/>
        <v>0</v>
      </c>
      <c r="AM904" s="133">
        <f t="shared" si="1443"/>
        <v>0</v>
      </c>
      <c r="AN904" s="133">
        <f t="shared" si="1443"/>
        <v>0.92432477000000024</v>
      </c>
      <c r="AO904" s="133">
        <f t="shared" si="1443"/>
        <v>2.89807462</v>
      </c>
      <c r="AP904" s="133">
        <f t="shared" si="1443"/>
        <v>1.7606864999999998</v>
      </c>
      <c r="AQ904" s="133">
        <f t="shared" si="1443"/>
        <v>0</v>
      </c>
      <c r="AR904" s="133">
        <f t="shared" si="1443"/>
        <v>0</v>
      </c>
      <c r="AS904" s="133">
        <f t="shared" si="1443"/>
        <v>1.13738812</v>
      </c>
      <c r="AT904" s="133">
        <f t="shared" si="1443"/>
        <v>0</v>
      </c>
      <c r="AU904" s="133">
        <f t="shared" si="1443"/>
        <v>0</v>
      </c>
      <c r="AV904" s="133">
        <f t="shared" si="1443"/>
        <v>0</v>
      </c>
      <c r="AW904" s="133">
        <f t="shared" si="1443"/>
        <v>0</v>
      </c>
      <c r="AX904" s="133">
        <f t="shared" si="1443"/>
        <v>0</v>
      </c>
      <c r="AY904" s="133">
        <f t="shared" si="1443"/>
        <v>0</v>
      </c>
      <c r="AZ904" s="133">
        <f t="shared" si="1443"/>
        <v>0</v>
      </c>
      <c r="BA904" s="133">
        <f t="shared" si="1443"/>
        <v>0</v>
      </c>
      <c r="BB904" s="133">
        <f t="shared" si="1443"/>
        <v>0</v>
      </c>
      <c r="BC904" s="133">
        <f t="shared" si="1443"/>
        <v>0</v>
      </c>
    </row>
    <row r="905" spans="1:55" ht="93.25" x14ac:dyDescent="0.35">
      <c r="A905" s="115" t="s">
        <v>1663</v>
      </c>
      <c r="B905" s="111" t="s">
        <v>1103</v>
      </c>
      <c r="C905" s="108" t="s">
        <v>592</v>
      </c>
      <c r="D905" s="73">
        <v>0.135492</v>
      </c>
      <c r="E905" s="73">
        <v>3.542613E-2</v>
      </c>
      <c r="F905" s="73">
        <v>0</v>
      </c>
      <c r="G905" s="73">
        <v>3.542613E-2</v>
      </c>
      <c r="H905" s="73">
        <v>0</v>
      </c>
      <c r="I905" s="73">
        <v>0</v>
      </c>
      <c r="J905" s="122">
        <f>VLOOKUP(C905,'[1]17'!$C$22:$N$926,8,0)</f>
        <v>3.542613E-2</v>
      </c>
      <c r="K905" s="122">
        <f>VLOOKUP(C905,'[1]17'!$C$22:$N$926,9,0)</f>
        <v>0</v>
      </c>
      <c r="L905" s="122">
        <f>VLOOKUP(C905,'[1]17'!$C$22:$N$926,10,0)</f>
        <v>3.542613E-2</v>
      </c>
      <c r="M905" s="122">
        <f>VLOOKUP(C905,'[1]17'!$C$22:$N$926,11,0)</f>
        <v>0</v>
      </c>
      <c r="N905" s="122">
        <f>VLOOKUP(C905,'[1]17'!$C$22:$N$926,12,0)</f>
        <v>0</v>
      </c>
      <c r="O905" s="122">
        <f t="shared" ref="O905:O917" si="1444">E905-J905</f>
        <v>0</v>
      </c>
      <c r="P905" s="122">
        <f t="shared" ref="P905:P917" si="1445">F905-K905</f>
        <v>0</v>
      </c>
      <c r="Q905" s="122">
        <f t="shared" ref="Q905:Q917" si="1446">G905-L905</f>
        <v>0</v>
      </c>
      <c r="R905" s="122">
        <f t="shared" ref="R905:R917" si="1447">H905-M905</f>
        <v>0</v>
      </c>
      <c r="S905" s="122">
        <f t="shared" ref="S905:S917" si="1448">I905-N905</f>
        <v>0</v>
      </c>
      <c r="T905" s="123"/>
      <c r="U905" s="123"/>
      <c r="V905" s="123"/>
      <c r="W905" s="123"/>
      <c r="X905" s="123"/>
      <c r="Y905" s="123"/>
      <c r="Z905" s="123"/>
      <c r="AA905" s="123"/>
      <c r="AB905" s="123"/>
      <c r="AC905" s="123"/>
      <c r="AD905" s="123">
        <v>0.12420100000000001</v>
      </c>
      <c r="AE905" s="73">
        <f t="shared" ref="AE905:AE917" si="1449">AF905+AG905+AH905+AI905</f>
        <v>0</v>
      </c>
      <c r="AF905" s="73"/>
      <c r="AG905" s="73"/>
      <c r="AH905" s="73"/>
      <c r="AI905" s="73">
        <v>0</v>
      </c>
      <c r="AJ905" s="122">
        <f>VLOOKUP(C905,'[1]17'!$C$22:$AI$926,29,0)</f>
        <v>0</v>
      </c>
      <c r="AK905" s="122">
        <f>VLOOKUP(C905,'[1]17'!$C$22:$AI$926,30,0)</f>
        <v>0</v>
      </c>
      <c r="AL905" s="122">
        <f>VLOOKUP(C905,'[1]17'!$C$22:$AI$926,31,0)</f>
        <v>0</v>
      </c>
      <c r="AM905" s="122">
        <f>VLOOKUP(C905,'[1]17'!$C$22:$AI$926,32,0)</f>
        <v>0</v>
      </c>
      <c r="AN905" s="122">
        <f>VLOOKUP(C905,'[1]17'!$C$22:$AI$926,33,0)</f>
        <v>0</v>
      </c>
      <c r="AO905" s="122">
        <f t="shared" ref="AO905:AO917" si="1450">AE905-AJ905</f>
        <v>0</v>
      </c>
      <c r="AP905" s="122">
        <f t="shared" ref="AP905:AP917" si="1451">AF905-AK905</f>
        <v>0</v>
      </c>
      <c r="AQ905" s="122">
        <f t="shared" ref="AQ905:AQ917" si="1452">AG905-AL905</f>
        <v>0</v>
      </c>
      <c r="AR905" s="122">
        <f t="shared" ref="AR905:AR917" si="1453">AH905-AM905</f>
        <v>0</v>
      </c>
      <c r="AS905" s="122">
        <f t="shared" ref="AS905:AS917" si="1454">AI905-AN905</f>
        <v>0</v>
      </c>
      <c r="AT905" s="123"/>
      <c r="AU905" s="123"/>
      <c r="AV905" s="123"/>
      <c r="AW905" s="123"/>
      <c r="AX905" s="123"/>
      <c r="AY905" s="123"/>
      <c r="AZ905" s="123"/>
      <c r="BA905" s="123"/>
      <c r="BB905" s="123"/>
      <c r="BC905" s="123"/>
    </row>
    <row r="906" spans="1:55" ht="77.7" x14ac:dyDescent="0.35">
      <c r="A906" s="115" t="s">
        <v>1663</v>
      </c>
      <c r="B906" s="111" t="s">
        <v>1104</v>
      </c>
      <c r="C906" s="108" t="s">
        <v>215</v>
      </c>
      <c r="D906" s="73">
        <v>1.3259519999999998</v>
      </c>
      <c r="E906" s="73">
        <v>5.9011548000000004E-2</v>
      </c>
      <c r="F906" s="73">
        <v>0</v>
      </c>
      <c r="G906" s="73">
        <v>0</v>
      </c>
      <c r="H906" s="73">
        <v>0</v>
      </c>
      <c r="I906" s="73">
        <v>5.9011548000000004E-2</v>
      </c>
      <c r="J906" s="122">
        <f>VLOOKUP(C906,'[1]17'!$C$22:$N$926,8,0)</f>
        <v>2.597814E-2</v>
      </c>
      <c r="K906" s="122">
        <f>VLOOKUP(C906,'[1]17'!$C$22:$N$926,9,0)</f>
        <v>0</v>
      </c>
      <c r="L906" s="122">
        <f>VLOOKUP(C906,'[1]17'!$C$22:$N$926,10,0)</f>
        <v>0</v>
      </c>
      <c r="M906" s="122">
        <f>VLOOKUP(C906,'[1]17'!$C$22:$N$926,11,0)</f>
        <v>0</v>
      </c>
      <c r="N906" s="122">
        <f>VLOOKUP(C906,'[1]17'!$C$22:$N$926,12,0)</f>
        <v>2.597814E-2</v>
      </c>
      <c r="O906" s="122">
        <f t="shared" si="1444"/>
        <v>3.3033408E-2</v>
      </c>
      <c r="P906" s="122">
        <f t="shared" si="1445"/>
        <v>0</v>
      </c>
      <c r="Q906" s="122">
        <f t="shared" si="1446"/>
        <v>0</v>
      </c>
      <c r="R906" s="122">
        <f t="shared" si="1447"/>
        <v>0</v>
      </c>
      <c r="S906" s="122">
        <f t="shared" si="1448"/>
        <v>3.3033408E-2</v>
      </c>
      <c r="T906" s="123"/>
      <c r="U906" s="123"/>
      <c r="V906" s="123"/>
      <c r="W906" s="123"/>
      <c r="X906" s="123"/>
      <c r="Y906" s="123"/>
      <c r="Z906" s="123"/>
      <c r="AA906" s="123"/>
      <c r="AB906" s="123"/>
      <c r="AC906" s="123"/>
      <c r="AD906" s="123">
        <v>1.2154560000000001</v>
      </c>
      <c r="AE906" s="73">
        <f t="shared" si="1449"/>
        <v>4.9176290000000004E-2</v>
      </c>
      <c r="AF906" s="73"/>
      <c r="AG906" s="73"/>
      <c r="AH906" s="73"/>
      <c r="AI906" s="73">
        <v>4.9176290000000004E-2</v>
      </c>
      <c r="AJ906" s="122">
        <f>VLOOKUP(C906,'[1]17'!$C$22:$AI$926,29,0)</f>
        <v>2.164845E-2</v>
      </c>
      <c r="AK906" s="122">
        <f>VLOOKUP(C906,'[1]17'!$C$22:$AI$926,30,0)</f>
        <v>0</v>
      </c>
      <c r="AL906" s="122">
        <f>VLOOKUP(C906,'[1]17'!$C$22:$AI$926,31,0)</f>
        <v>0</v>
      </c>
      <c r="AM906" s="122">
        <f>VLOOKUP(C906,'[1]17'!$C$22:$AI$926,32,0)</f>
        <v>0</v>
      </c>
      <c r="AN906" s="122">
        <f>VLOOKUP(C906,'[1]17'!$C$22:$AI$926,33,0)</f>
        <v>2.164845E-2</v>
      </c>
      <c r="AO906" s="122">
        <f t="shared" si="1450"/>
        <v>2.7527840000000005E-2</v>
      </c>
      <c r="AP906" s="122">
        <f t="shared" si="1451"/>
        <v>0</v>
      </c>
      <c r="AQ906" s="122">
        <f t="shared" si="1452"/>
        <v>0</v>
      </c>
      <c r="AR906" s="122">
        <f t="shared" si="1453"/>
        <v>0</v>
      </c>
      <c r="AS906" s="122">
        <f t="shared" si="1454"/>
        <v>2.7527840000000005E-2</v>
      </c>
      <c r="AT906" s="123"/>
      <c r="AU906" s="123"/>
      <c r="AV906" s="123"/>
      <c r="AW906" s="123"/>
      <c r="AX906" s="123"/>
      <c r="AY906" s="123"/>
      <c r="AZ906" s="123"/>
      <c r="BA906" s="123"/>
      <c r="BB906" s="123"/>
      <c r="BC906" s="123"/>
    </row>
    <row r="907" spans="1:55" ht="62.2" x14ac:dyDescent="0.35">
      <c r="A907" s="115" t="s">
        <v>1663</v>
      </c>
      <c r="B907" s="111" t="s">
        <v>1105</v>
      </c>
      <c r="C907" s="108" t="s">
        <v>216</v>
      </c>
      <c r="D907" s="73">
        <v>0.56164800000000004</v>
      </c>
      <c r="E907" s="73">
        <v>2.4996180000000003E-2</v>
      </c>
      <c r="F907" s="73">
        <v>0</v>
      </c>
      <c r="G907" s="73">
        <v>0</v>
      </c>
      <c r="H907" s="73">
        <v>0</v>
      </c>
      <c r="I907" s="73">
        <v>2.4996180000000003E-2</v>
      </c>
      <c r="J907" s="122">
        <f>VLOOKUP(C907,'[1]17'!$C$22:$N$926,8,0)</f>
        <v>1.1003868E-2</v>
      </c>
      <c r="K907" s="122">
        <f>VLOOKUP(C907,'[1]17'!$C$22:$N$926,9,0)</f>
        <v>0</v>
      </c>
      <c r="L907" s="122">
        <f>VLOOKUP(C907,'[1]17'!$C$22:$N$926,10,0)</f>
        <v>0</v>
      </c>
      <c r="M907" s="122">
        <f>VLOOKUP(C907,'[1]17'!$C$22:$N$926,11,0)</f>
        <v>0</v>
      </c>
      <c r="N907" s="122">
        <f>VLOOKUP(C907,'[1]17'!$C$22:$N$926,12,0)</f>
        <v>1.1003868E-2</v>
      </c>
      <c r="O907" s="122">
        <f t="shared" si="1444"/>
        <v>1.3992312000000003E-2</v>
      </c>
      <c r="P907" s="122">
        <f t="shared" si="1445"/>
        <v>0</v>
      </c>
      <c r="Q907" s="122">
        <f t="shared" si="1446"/>
        <v>0</v>
      </c>
      <c r="R907" s="122">
        <f t="shared" si="1447"/>
        <v>0</v>
      </c>
      <c r="S907" s="122">
        <f t="shared" si="1448"/>
        <v>1.3992312000000003E-2</v>
      </c>
      <c r="T907" s="123"/>
      <c r="U907" s="123"/>
      <c r="V907" s="123"/>
      <c r="W907" s="123"/>
      <c r="X907" s="123"/>
      <c r="Y907" s="123"/>
      <c r="Z907" s="123"/>
      <c r="AA907" s="123"/>
      <c r="AB907" s="123"/>
      <c r="AC907" s="123"/>
      <c r="AD907" s="123">
        <v>0.51484400000000008</v>
      </c>
      <c r="AE907" s="73">
        <f t="shared" si="1449"/>
        <v>0.82834052999999996</v>
      </c>
      <c r="AF907" s="73">
        <v>0.80751037999999997</v>
      </c>
      <c r="AG907" s="73"/>
      <c r="AH907" s="73"/>
      <c r="AI907" s="73">
        <v>2.0830150000000002E-2</v>
      </c>
      <c r="AJ907" s="122">
        <f>VLOOKUP(C907,'[1]17'!$C$22:$AI$926,29,0)</f>
        <v>9.1698899999999983E-3</v>
      </c>
      <c r="AK907" s="122">
        <f>VLOOKUP(C907,'[1]17'!$C$22:$AI$926,30,0)</f>
        <v>0</v>
      </c>
      <c r="AL907" s="122">
        <f>VLOOKUP(C907,'[1]17'!$C$22:$AI$926,31,0)</f>
        <v>0</v>
      </c>
      <c r="AM907" s="122">
        <f>VLOOKUP(C907,'[1]17'!$C$22:$AI$926,32,0)</f>
        <v>0</v>
      </c>
      <c r="AN907" s="122">
        <f>VLOOKUP(C907,'[1]17'!$C$22:$AI$926,33,0)</f>
        <v>9.16989E-3</v>
      </c>
      <c r="AO907" s="122">
        <f t="shared" si="1450"/>
        <v>0.81917063999999995</v>
      </c>
      <c r="AP907" s="122">
        <f t="shared" si="1451"/>
        <v>0.80751037999999997</v>
      </c>
      <c r="AQ907" s="122">
        <f t="shared" si="1452"/>
        <v>0</v>
      </c>
      <c r="AR907" s="122">
        <f t="shared" si="1453"/>
        <v>0</v>
      </c>
      <c r="AS907" s="122">
        <f t="shared" si="1454"/>
        <v>1.1660260000000002E-2</v>
      </c>
      <c r="AT907" s="123"/>
      <c r="AU907" s="123"/>
      <c r="AV907" s="123"/>
      <c r="AW907" s="123"/>
      <c r="AX907" s="123"/>
      <c r="AY907" s="123"/>
      <c r="AZ907" s="123"/>
      <c r="BA907" s="123"/>
      <c r="BB907" s="123"/>
      <c r="BC907" s="123"/>
    </row>
    <row r="908" spans="1:55" ht="62.2" x14ac:dyDescent="0.35">
      <c r="A908" s="115" t="s">
        <v>1663</v>
      </c>
      <c r="B908" s="111" t="s">
        <v>217</v>
      </c>
      <c r="C908" s="108" t="s">
        <v>218</v>
      </c>
      <c r="D908" s="73">
        <v>40.699019999999997</v>
      </c>
      <c r="E908" s="73">
        <v>1.85434122</v>
      </c>
      <c r="F908" s="73">
        <v>4.3029239999999996E-2</v>
      </c>
      <c r="G908" s="73">
        <v>0</v>
      </c>
      <c r="H908" s="73">
        <v>0</v>
      </c>
      <c r="I908" s="73">
        <v>1.8113119799999999</v>
      </c>
      <c r="J908" s="122">
        <f>VLOOKUP(C908,'[1]17'!$C$22:$N$926,8,0)</f>
        <v>0.79737817199999994</v>
      </c>
      <c r="K908" s="122">
        <f>VLOOKUP(C908,'[1]17'!$C$22:$N$926,9,0)</f>
        <v>0</v>
      </c>
      <c r="L908" s="122">
        <f>VLOOKUP(C908,'[1]17'!$C$22:$N$926,10,0)</f>
        <v>0</v>
      </c>
      <c r="M908" s="122">
        <f>VLOOKUP(C908,'[1]17'!$C$22:$N$926,11,0)</f>
        <v>0</v>
      </c>
      <c r="N908" s="122">
        <f>VLOOKUP(C908,'[1]17'!$C$22:$N$926,12,0)</f>
        <v>0.79737817199999994</v>
      </c>
      <c r="O908" s="122">
        <f t="shared" si="1444"/>
        <v>1.0569630480000001</v>
      </c>
      <c r="P908" s="122">
        <f t="shared" si="1445"/>
        <v>4.3029239999999996E-2</v>
      </c>
      <c r="Q908" s="122">
        <f t="shared" si="1446"/>
        <v>0</v>
      </c>
      <c r="R908" s="122">
        <f t="shared" si="1447"/>
        <v>0</v>
      </c>
      <c r="S908" s="122">
        <f t="shared" si="1448"/>
        <v>1.013933808</v>
      </c>
      <c r="T908" s="123"/>
      <c r="U908" s="123"/>
      <c r="V908" s="123"/>
      <c r="W908" s="123"/>
      <c r="X908" s="123"/>
      <c r="Y908" s="123"/>
      <c r="Z908" s="123"/>
      <c r="AA908" s="123"/>
      <c r="AB908" s="123"/>
      <c r="AC908" s="123"/>
      <c r="AD908" s="123">
        <v>32.323096080000006</v>
      </c>
      <c r="AE908" s="73">
        <f t="shared" si="1449"/>
        <v>1.54528435</v>
      </c>
      <c r="AF908" s="73">
        <v>3.5857699999999992E-2</v>
      </c>
      <c r="AG908" s="73"/>
      <c r="AH908" s="73"/>
      <c r="AI908" s="73">
        <v>1.50942665</v>
      </c>
      <c r="AJ908" s="122">
        <f>VLOOKUP(C908,'[1]17'!$C$22:$AI$926,29,0)</f>
        <v>0.70033951000000005</v>
      </c>
      <c r="AK908" s="122">
        <f>VLOOKUP(C908,'[1]17'!$C$22:$AI$926,30,0)</f>
        <v>3.5857700000000103E-2</v>
      </c>
      <c r="AL908" s="122">
        <f>VLOOKUP(C908,'[1]17'!$C$22:$AI$926,31,0)</f>
        <v>0</v>
      </c>
      <c r="AM908" s="122">
        <f>VLOOKUP(C908,'[1]17'!$C$22:$AI$926,32,0)</f>
        <v>0</v>
      </c>
      <c r="AN908" s="122">
        <f>VLOOKUP(C908,'[1]17'!$C$22:$AI$926,33,0)</f>
        <v>0.66448180999999995</v>
      </c>
      <c r="AO908" s="122">
        <f t="shared" si="1450"/>
        <v>0.84494483999999992</v>
      </c>
      <c r="AP908" s="122">
        <f t="shared" si="1451"/>
        <v>-1.1102230246251565E-16</v>
      </c>
      <c r="AQ908" s="122">
        <f t="shared" si="1452"/>
        <v>0</v>
      </c>
      <c r="AR908" s="122">
        <f t="shared" si="1453"/>
        <v>0</v>
      </c>
      <c r="AS908" s="122">
        <f t="shared" si="1454"/>
        <v>0.84494484000000003</v>
      </c>
      <c r="AT908" s="123"/>
      <c r="AU908" s="123"/>
      <c r="AV908" s="123"/>
      <c r="AW908" s="123"/>
      <c r="AX908" s="123"/>
      <c r="AY908" s="123"/>
      <c r="AZ908" s="123"/>
      <c r="BA908" s="123"/>
      <c r="BB908" s="123"/>
      <c r="BC908" s="123"/>
    </row>
    <row r="909" spans="1:55" ht="46.65" x14ac:dyDescent="0.35">
      <c r="A909" s="115" t="s">
        <v>1663</v>
      </c>
      <c r="B909" s="111" t="s">
        <v>1106</v>
      </c>
      <c r="C909" s="108" t="s">
        <v>1617</v>
      </c>
      <c r="D909" s="73">
        <v>1.023768</v>
      </c>
      <c r="E909" s="73">
        <v>0</v>
      </c>
      <c r="F909" s="73">
        <v>0</v>
      </c>
      <c r="G909" s="73">
        <v>0</v>
      </c>
      <c r="H909" s="73">
        <v>0</v>
      </c>
      <c r="I909" s="73">
        <v>0</v>
      </c>
      <c r="J909" s="122">
        <f>VLOOKUP(C909,'[1]17'!$C$22:$N$926,8,0)</f>
        <v>2.0057736000000003E-2</v>
      </c>
      <c r="K909" s="122">
        <f>VLOOKUP(C909,'[1]17'!$C$22:$N$926,9,0)</f>
        <v>0</v>
      </c>
      <c r="L909" s="122">
        <f>VLOOKUP(C909,'[1]17'!$C$22:$N$926,10,0)</f>
        <v>0</v>
      </c>
      <c r="M909" s="122">
        <f>VLOOKUP(C909,'[1]17'!$C$22:$N$926,11,0)</f>
        <v>0</v>
      </c>
      <c r="N909" s="122">
        <f>VLOOKUP(C909,'[1]17'!$C$22:$N$926,12,0)</f>
        <v>2.0057736000000003E-2</v>
      </c>
      <c r="O909" s="122">
        <f t="shared" si="1444"/>
        <v>-2.0057736000000003E-2</v>
      </c>
      <c r="P909" s="122">
        <f t="shared" si="1445"/>
        <v>0</v>
      </c>
      <c r="Q909" s="122">
        <f t="shared" si="1446"/>
        <v>0</v>
      </c>
      <c r="R909" s="122">
        <f t="shared" si="1447"/>
        <v>0</v>
      </c>
      <c r="S909" s="122">
        <f t="shared" si="1448"/>
        <v>-2.0057736000000003E-2</v>
      </c>
      <c r="T909" s="123"/>
      <c r="U909" s="123"/>
      <c r="V909" s="123"/>
      <c r="W909" s="123"/>
      <c r="X909" s="123"/>
      <c r="Y909" s="123"/>
      <c r="Z909" s="123"/>
      <c r="AA909" s="123"/>
      <c r="AB909" s="123"/>
      <c r="AC909" s="123"/>
      <c r="AD909" s="123">
        <v>0.68103200000000019</v>
      </c>
      <c r="AE909" s="73">
        <f t="shared" si="1449"/>
        <v>0</v>
      </c>
      <c r="AF909" s="73"/>
      <c r="AG909" s="73"/>
      <c r="AH909" s="73"/>
      <c r="AI909" s="73">
        <v>0</v>
      </c>
      <c r="AJ909" s="122">
        <f>VLOOKUP(C909,'[1]17'!$C$22:$AI$926,29,0)</f>
        <v>1.6714779999999999E-2</v>
      </c>
      <c r="AK909" s="122">
        <f>VLOOKUP(C909,'[1]17'!$C$22:$AI$926,30,0)</f>
        <v>0</v>
      </c>
      <c r="AL909" s="122">
        <f>VLOOKUP(C909,'[1]17'!$C$22:$AI$926,31,0)</f>
        <v>0</v>
      </c>
      <c r="AM909" s="122">
        <f>VLOOKUP(C909,'[1]17'!$C$22:$AI$926,32,0)</f>
        <v>0</v>
      </c>
      <c r="AN909" s="122">
        <f>VLOOKUP(C909,'[1]17'!$C$22:$AI$926,33,0)</f>
        <v>1.6714780000000002E-2</v>
      </c>
      <c r="AO909" s="122">
        <f t="shared" si="1450"/>
        <v>-1.6714779999999999E-2</v>
      </c>
      <c r="AP909" s="122">
        <f t="shared" si="1451"/>
        <v>0</v>
      </c>
      <c r="AQ909" s="122">
        <f t="shared" si="1452"/>
        <v>0</v>
      </c>
      <c r="AR909" s="122">
        <f t="shared" si="1453"/>
        <v>0</v>
      </c>
      <c r="AS909" s="122">
        <f t="shared" si="1454"/>
        <v>-1.6714780000000002E-2</v>
      </c>
      <c r="AT909" s="123"/>
      <c r="AU909" s="123"/>
      <c r="AV909" s="123"/>
      <c r="AW909" s="123"/>
      <c r="AX909" s="123"/>
      <c r="AY909" s="123"/>
      <c r="AZ909" s="123"/>
      <c r="BA909" s="123"/>
      <c r="BB909" s="123"/>
      <c r="BC909" s="123"/>
    </row>
    <row r="910" spans="1:55" ht="93.25" x14ac:dyDescent="0.35">
      <c r="A910" s="115" t="s">
        <v>1663</v>
      </c>
      <c r="B910" s="111" t="s">
        <v>219</v>
      </c>
      <c r="C910" s="108" t="s">
        <v>220</v>
      </c>
      <c r="D910" s="73">
        <v>1.2E-2</v>
      </c>
      <c r="E910" s="73">
        <v>0.52865012</v>
      </c>
      <c r="F910" s="73">
        <v>0</v>
      </c>
      <c r="G910" s="73">
        <v>0.52865012</v>
      </c>
      <c r="H910" s="73">
        <v>0</v>
      </c>
      <c r="I910" s="73">
        <v>0</v>
      </c>
      <c r="J910" s="122">
        <f>VLOOKUP(C910,'[1]17'!$C$22:$N$926,8,0)</f>
        <v>0.52865012</v>
      </c>
      <c r="K910" s="122">
        <f>VLOOKUP(C910,'[1]17'!$C$22:$N$926,9,0)</f>
        <v>0</v>
      </c>
      <c r="L910" s="122">
        <f>VLOOKUP(C910,'[1]17'!$C$22:$N$926,10,0)</f>
        <v>0.52865012</v>
      </c>
      <c r="M910" s="122">
        <f>VLOOKUP(C910,'[1]17'!$C$22:$N$926,11,0)</f>
        <v>0</v>
      </c>
      <c r="N910" s="122">
        <f>VLOOKUP(C910,'[1]17'!$C$22:$N$926,12,0)</f>
        <v>0</v>
      </c>
      <c r="O910" s="122">
        <f t="shared" si="1444"/>
        <v>0</v>
      </c>
      <c r="P910" s="122">
        <f t="shared" si="1445"/>
        <v>0</v>
      </c>
      <c r="Q910" s="122">
        <f t="shared" si="1446"/>
        <v>0</v>
      </c>
      <c r="R910" s="122">
        <f t="shared" si="1447"/>
        <v>0</v>
      </c>
      <c r="S910" s="122">
        <f t="shared" si="1448"/>
        <v>0</v>
      </c>
      <c r="T910" s="123"/>
      <c r="U910" s="123"/>
      <c r="V910" s="123"/>
      <c r="W910" s="123"/>
      <c r="X910" s="123"/>
      <c r="Y910" s="123"/>
      <c r="Z910" s="123"/>
      <c r="AA910" s="123"/>
      <c r="AB910" s="123"/>
      <c r="AC910" s="123"/>
      <c r="AD910" s="123">
        <v>1.0999999999999999E-2</v>
      </c>
      <c r="AE910" s="73">
        <f t="shared" si="1449"/>
        <v>0</v>
      </c>
      <c r="AF910" s="73"/>
      <c r="AG910" s="73"/>
      <c r="AH910" s="73"/>
      <c r="AI910" s="73">
        <v>0</v>
      </c>
      <c r="AJ910" s="122">
        <f>VLOOKUP(C910,'[1]17'!$C$22:$AI$926,29,0)</f>
        <v>0</v>
      </c>
      <c r="AK910" s="122">
        <f>VLOOKUP(C910,'[1]17'!$C$22:$AI$926,30,0)</f>
        <v>0</v>
      </c>
      <c r="AL910" s="122">
        <f>VLOOKUP(C910,'[1]17'!$C$22:$AI$926,31,0)</f>
        <v>0</v>
      </c>
      <c r="AM910" s="122">
        <f>VLOOKUP(C910,'[1]17'!$C$22:$AI$926,32,0)</f>
        <v>0</v>
      </c>
      <c r="AN910" s="122">
        <f>VLOOKUP(C910,'[1]17'!$C$22:$AI$926,33,0)</f>
        <v>0</v>
      </c>
      <c r="AO910" s="122">
        <f t="shared" si="1450"/>
        <v>0</v>
      </c>
      <c r="AP910" s="122">
        <f t="shared" si="1451"/>
        <v>0</v>
      </c>
      <c r="AQ910" s="122">
        <f t="shared" si="1452"/>
        <v>0</v>
      </c>
      <c r="AR910" s="122">
        <f t="shared" si="1453"/>
        <v>0</v>
      </c>
      <c r="AS910" s="122">
        <f t="shared" si="1454"/>
        <v>0</v>
      </c>
      <c r="AT910" s="123"/>
      <c r="AU910" s="123"/>
      <c r="AV910" s="123"/>
      <c r="AW910" s="123"/>
      <c r="AX910" s="123"/>
      <c r="AY910" s="123"/>
      <c r="AZ910" s="123"/>
      <c r="BA910" s="123"/>
      <c r="BB910" s="123"/>
      <c r="BC910" s="123"/>
    </row>
    <row r="911" spans="1:55" ht="93.25" x14ac:dyDescent="0.35">
      <c r="A911" s="115" t="s">
        <v>1663</v>
      </c>
      <c r="B911" s="111" t="s">
        <v>221</v>
      </c>
      <c r="C911" s="108" t="s">
        <v>222</v>
      </c>
      <c r="D911" s="73">
        <v>3.867804</v>
      </c>
      <c r="E911" s="73">
        <v>0.68384266000000005</v>
      </c>
      <c r="F911" s="73">
        <v>0</v>
      </c>
      <c r="G911" s="73">
        <v>0.68384266000000005</v>
      </c>
      <c r="H911" s="73">
        <v>0</v>
      </c>
      <c r="I911" s="73">
        <v>0</v>
      </c>
      <c r="J911" s="122">
        <f>VLOOKUP(C911,'[1]17'!$C$22:$N$926,8,0)</f>
        <v>0.68384266000000016</v>
      </c>
      <c r="K911" s="122">
        <f>VLOOKUP(C911,'[1]17'!$C$22:$N$926,9,0)</f>
        <v>0</v>
      </c>
      <c r="L911" s="122">
        <f>VLOOKUP(C911,'[1]17'!$C$22:$N$926,10,0)</f>
        <v>0.68384266000000005</v>
      </c>
      <c r="M911" s="122">
        <f>VLOOKUP(C911,'[1]17'!$C$22:$N$926,11,0)</f>
        <v>0</v>
      </c>
      <c r="N911" s="122">
        <f>VLOOKUP(C911,'[1]17'!$C$22:$N$926,12,0)</f>
        <v>0</v>
      </c>
      <c r="O911" s="122">
        <f t="shared" si="1444"/>
        <v>0</v>
      </c>
      <c r="P911" s="122">
        <f t="shared" si="1445"/>
        <v>0</v>
      </c>
      <c r="Q911" s="122">
        <f t="shared" si="1446"/>
        <v>0</v>
      </c>
      <c r="R911" s="122">
        <f t="shared" si="1447"/>
        <v>0</v>
      </c>
      <c r="S911" s="122">
        <f t="shared" si="1448"/>
        <v>0</v>
      </c>
      <c r="T911" s="123"/>
      <c r="U911" s="123"/>
      <c r="V911" s="123"/>
      <c r="W911" s="123"/>
      <c r="X911" s="123"/>
      <c r="Y911" s="123"/>
      <c r="Z911" s="123"/>
      <c r="AA911" s="123"/>
      <c r="AB911" s="123"/>
      <c r="AC911" s="123"/>
      <c r="AD911" s="123">
        <v>3.1305177400000002</v>
      </c>
      <c r="AE911" s="73">
        <f t="shared" si="1449"/>
        <v>0</v>
      </c>
      <c r="AF911" s="73"/>
      <c r="AG911" s="73"/>
      <c r="AH911" s="73"/>
      <c r="AI911" s="73">
        <v>0</v>
      </c>
      <c r="AJ911" s="122">
        <f>VLOOKUP(C911,'[1]17'!$C$22:$AI$926,29,0)</f>
        <v>0</v>
      </c>
      <c r="AK911" s="122">
        <f>VLOOKUP(C911,'[1]17'!$C$22:$AI$926,30,0)</f>
        <v>0</v>
      </c>
      <c r="AL911" s="122">
        <f>VLOOKUP(C911,'[1]17'!$C$22:$AI$926,31,0)</f>
        <v>0</v>
      </c>
      <c r="AM911" s="122">
        <f>VLOOKUP(C911,'[1]17'!$C$22:$AI$926,32,0)</f>
        <v>0</v>
      </c>
      <c r="AN911" s="122">
        <f>VLOOKUP(C911,'[1]17'!$C$22:$AI$926,33,0)</f>
        <v>0</v>
      </c>
      <c r="AO911" s="122">
        <f t="shared" si="1450"/>
        <v>0</v>
      </c>
      <c r="AP911" s="122">
        <f t="shared" si="1451"/>
        <v>0</v>
      </c>
      <c r="AQ911" s="122">
        <f t="shared" si="1452"/>
        <v>0</v>
      </c>
      <c r="AR911" s="122">
        <f t="shared" si="1453"/>
        <v>0</v>
      </c>
      <c r="AS911" s="122">
        <f t="shared" si="1454"/>
        <v>0</v>
      </c>
      <c r="AT911" s="123"/>
      <c r="AU911" s="123"/>
      <c r="AV911" s="123"/>
      <c r="AW911" s="123"/>
      <c r="AX911" s="123"/>
      <c r="AY911" s="123"/>
      <c r="AZ911" s="123"/>
      <c r="BA911" s="123"/>
      <c r="BB911" s="123"/>
      <c r="BC911" s="123"/>
    </row>
    <row r="912" spans="1:55" ht="62.2" x14ac:dyDescent="0.35">
      <c r="A912" s="115" t="s">
        <v>1663</v>
      </c>
      <c r="B912" s="111" t="s">
        <v>1890</v>
      </c>
      <c r="C912" s="108" t="s">
        <v>1618</v>
      </c>
      <c r="D912" s="73">
        <v>1.2E-2</v>
      </c>
      <c r="E912" s="73">
        <v>0</v>
      </c>
      <c r="F912" s="73">
        <v>0</v>
      </c>
      <c r="G912" s="73">
        <v>0</v>
      </c>
      <c r="H912" s="73">
        <v>0</v>
      </c>
      <c r="I912" s="73">
        <v>0</v>
      </c>
      <c r="J912" s="122">
        <f>VLOOKUP(C912,'[1]17'!$C$22:$N$926,8,0)</f>
        <v>0</v>
      </c>
      <c r="K912" s="122">
        <f>VLOOKUP(C912,'[1]17'!$C$22:$N$926,9,0)</f>
        <v>0</v>
      </c>
      <c r="L912" s="122">
        <f>VLOOKUP(C912,'[1]17'!$C$22:$N$926,10,0)</f>
        <v>0</v>
      </c>
      <c r="M912" s="122">
        <f>VLOOKUP(C912,'[1]17'!$C$22:$N$926,11,0)</f>
        <v>0</v>
      </c>
      <c r="N912" s="122">
        <f>VLOOKUP(C912,'[1]17'!$C$22:$N$926,12,0)</f>
        <v>0</v>
      </c>
      <c r="O912" s="122">
        <f t="shared" si="1444"/>
        <v>0</v>
      </c>
      <c r="P912" s="122">
        <f t="shared" si="1445"/>
        <v>0</v>
      </c>
      <c r="Q912" s="122">
        <f t="shared" si="1446"/>
        <v>0</v>
      </c>
      <c r="R912" s="122">
        <f t="shared" si="1447"/>
        <v>0</v>
      </c>
      <c r="S912" s="122">
        <f t="shared" si="1448"/>
        <v>0</v>
      </c>
      <c r="T912" s="123"/>
      <c r="U912" s="123"/>
      <c r="V912" s="123"/>
      <c r="W912" s="123"/>
      <c r="X912" s="123"/>
      <c r="Y912" s="123"/>
      <c r="Z912" s="123"/>
      <c r="AA912" s="123"/>
      <c r="AB912" s="123"/>
      <c r="AC912" s="123"/>
      <c r="AD912" s="123">
        <v>1.0999999999999999E-2</v>
      </c>
      <c r="AE912" s="73">
        <f t="shared" si="1449"/>
        <v>0</v>
      </c>
      <c r="AF912" s="73"/>
      <c r="AG912" s="73"/>
      <c r="AH912" s="73"/>
      <c r="AI912" s="73">
        <v>0</v>
      </c>
      <c r="AJ912" s="122">
        <f>VLOOKUP(C912,'[1]17'!$C$22:$AI$926,29,0)</f>
        <v>0</v>
      </c>
      <c r="AK912" s="122">
        <f>VLOOKUP(C912,'[1]17'!$C$22:$AI$926,30,0)</f>
        <v>0</v>
      </c>
      <c r="AL912" s="122">
        <f>VLOOKUP(C912,'[1]17'!$C$22:$AI$926,31,0)</f>
        <v>0</v>
      </c>
      <c r="AM912" s="122">
        <f>VLOOKUP(C912,'[1]17'!$C$22:$AI$926,32,0)</f>
        <v>0</v>
      </c>
      <c r="AN912" s="122">
        <f>VLOOKUP(C912,'[1]17'!$C$22:$AI$926,33,0)</f>
        <v>0</v>
      </c>
      <c r="AO912" s="122">
        <f t="shared" si="1450"/>
        <v>0</v>
      </c>
      <c r="AP912" s="122">
        <f t="shared" si="1451"/>
        <v>0</v>
      </c>
      <c r="AQ912" s="122">
        <f t="shared" si="1452"/>
        <v>0</v>
      </c>
      <c r="AR912" s="122">
        <f t="shared" si="1453"/>
        <v>0</v>
      </c>
      <c r="AS912" s="122">
        <f t="shared" si="1454"/>
        <v>0</v>
      </c>
      <c r="AT912" s="123"/>
      <c r="AU912" s="123"/>
      <c r="AV912" s="123"/>
      <c r="AW912" s="123"/>
      <c r="AX912" s="123"/>
      <c r="AY912" s="123"/>
      <c r="AZ912" s="123"/>
      <c r="BA912" s="123"/>
      <c r="BB912" s="123"/>
      <c r="BC912" s="123"/>
    </row>
    <row r="913" spans="1:55" ht="77.7" x14ac:dyDescent="0.35">
      <c r="A913" s="115" t="s">
        <v>1663</v>
      </c>
      <c r="B913" s="111" t="s">
        <v>1891</v>
      </c>
      <c r="C913" s="108" t="s">
        <v>1619</v>
      </c>
      <c r="D913" s="73">
        <v>2.5482960000000001</v>
      </c>
      <c r="E913" s="73">
        <v>0.113412048</v>
      </c>
      <c r="F913" s="73">
        <v>0</v>
      </c>
      <c r="G913" s="73">
        <v>0</v>
      </c>
      <c r="H913" s="73">
        <v>0</v>
      </c>
      <c r="I913" s="73">
        <v>0.113412048</v>
      </c>
      <c r="J913" s="122">
        <f>VLOOKUP(C913,'[1]17'!$C$22:$N$926,8,0)</f>
        <v>4.9926407999999992E-2</v>
      </c>
      <c r="K913" s="122">
        <f>VLOOKUP(C913,'[1]17'!$C$22:$N$926,9,0)</f>
        <v>0</v>
      </c>
      <c r="L913" s="122">
        <f>VLOOKUP(C913,'[1]17'!$C$22:$N$926,10,0)</f>
        <v>0</v>
      </c>
      <c r="M913" s="122">
        <f>VLOOKUP(C913,'[1]17'!$C$22:$N$926,11,0)</f>
        <v>0</v>
      </c>
      <c r="N913" s="122">
        <f>VLOOKUP(C913,'[1]17'!$C$22:$N$926,12,0)</f>
        <v>4.9926407999999999E-2</v>
      </c>
      <c r="O913" s="122">
        <f t="shared" si="1444"/>
        <v>6.348564000000001E-2</v>
      </c>
      <c r="P913" s="122">
        <f t="shared" si="1445"/>
        <v>0</v>
      </c>
      <c r="Q913" s="122">
        <f t="shared" si="1446"/>
        <v>0</v>
      </c>
      <c r="R913" s="122">
        <f t="shared" si="1447"/>
        <v>0</v>
      </c>
      <c r="S913" s="122">
        <f t="shared" si="1448"/>
        <v>6.348564000000001E-2</v>
      </c>
      <c r="T913" s="123"/>
      <c r="U913" s="123"/>
      <c r="V913" s="123"/>
      <c r="W913" s="123"/>
      <c r="X913" s="123"/>
      <c r="Y913" s="123"/>
      <c r="Z913" s="123"/>
      <c r="AA913" s="123"/>
      <c r="AB913" s="123"/>
      <c r="AC913" s="123"/>
      <c r="AD913" s="123">
        <v>2.3359380000000001</v>
      </c>
      <c r="AE913" s="73">
        <f t="shared" si="1449"/>
        <v>9.4510040000000003E-2</v>
      </c>
      <c r="AF913" s="73"/>
      <c r="AG913" s="73"/>
      <c r="AH913" s="73"/>
      <c r="AI913" s="73">
        <v>9.4510040000000003E-2</v>
      </c>
      <c r="AJ913" s="122">
        <f>VLOOKUP(C913,'[1]17'!$C$22:$AI$926,29,0)</f>
        <v>4.1605339999999998E-2</v>
      </c>
      <c r="AK913" s="122">
        <f>VLOOKUP(C913,'[1]17'!$C$22:$AI$926,30,0)</f>
        <v>0</v>
      </c>
      <c r="AL913" s="122">
        <f>VLOOKUP(C913,'[1]17'!$C$22:$AI$926,31,0)</f>
        <v>0</v>
      </c>
      <c r="AM913" s="122">
        <f>VLOOKUP(C913,'[1]17'!$C$22:$AI$926,32,0)</f>
        <v>0</v>
      </c>
      <c r="AN913" s="122">
        <f>VLOOKUP(C913,'[1]17'!$C$22:$AI$926,33,0)</f>
        <v>4.1605339999999998E-2</v>
      </c>
      <c r="AO913" s="122">
        <f t="shared" si="1450"/>
        <v>5.2904700000000006E-2</v>
      </c>
      <c r="AP913" s="122">
        <f t="shared" si="1451"/>
        <v>0</v>
      </c>
      <c r="AQ913" s="122">
        <f t="shared" si="1452"/>
        <v>0</v>
      </c>
      <c r="AR913" s="122">
        <f t="shared" si="1453"/>
        <v>0</v>
      </c>
      <c r="AS913" s="122">
        <f t="shared" si="1454"/>
        <v>5.2904700000000006E-2</v>
      </c>
      <c r="AT913" s="123"/>
      <c r="AU913" s="123"/>
      <c r="AV913" s="123"/>
      <c r="AW913" s="123"/>
      <c r="AX913" s="123"/>
      <c r="AY913" s="123"/>
      <c r="AZ913" s="123"/>
      <c r="BA913" s="123"/>
      <c r="BB913" s="123"/>
      <c r="BC913" s="123"/>
    </row>
    <row r="914" spans="1:55" ht="62.2" x14ac:dyDescent="0.35">
      <c r="A914" s="115" t="s">
        <v>1663</v>
      </c>
      <c r="B914" s="111" t="s">
        <v>1892</v>
      </c>
      <c r="C914" s="108" t="s">
        <v>1620</v>
      </c>
      <c r="D914" s="73">
        <v>1.857756</v>
      </c>
      <c r="E914" s="73">
        <v>8.2679496000000005E-2</v>
      </c>
      <c r="F914" s="73">
        <v>0</v>
      </c>
      <c r="G914" s="73">
        <v>0</v>
      </c>
      <c r="H914" s="73">
        <v>0</v>
      </c>
      <c r="I914" s="73">
        <v>8.2679496000000005E-2</v>
      </c>
      <c r="J914" s="122">
        <f>VLOOKUP(C914,'[1]17'!$C$22:$N$926,8,0)</f>
        <v>3.6397283999999995E-2</v>
      </c>
      <c r="K914" s="122">
        <f>VLOOKUP(C914,'[1]17'!$C$22:$N$926,9,0)</f>
        <v>0</v>
      </c>
      <c r="L914" s="122">
        <f>VLOOKUP(C914,'[1]17'!$C$22:$N$926,10,0)</f>
        <v>0</v>
      </c>
      <c r="M914" s="122">
        <f>VLOOKUP(C914,'[1]17'!$C$22:$N$926,11,0)</f>
        <v>0</v>
      </c>
      <c r="N914" s="122">
        <f>VLOOKUP(C914,'[1]17'!$C$22:$N$926,12,0)</f>
        <v>3.6397283999999995E-2</v>
      </c>
      <c r="O914" s="122">
        <f t="shared" si="1444"/>
        <v>4.628221200000001E-2</v>
      </c>
      <c r="P914" s="122">
        <f t="shared" si="1445"/>
        <v>0</v>
      </c>
      <c r="Q914" s="122">
        <f t="shared" si="1446"/>
        <v>0</v>
      </c>
      <c r="R914" s="122">
        <f t="shared" si="1447"/>
        <v>0</v>
      </c>
      <c r="S914" s="122">
        <f t="shared" si="1448"/>
        <v>4.628221200000001E-2</v>
      </c>
      <c r="T914" s="123"/>
      <c r="U914" s="123"/>
      <c r="V914" s="123"/>
      <c r="W914" s="123"/>
      <c r="X914" s="123"/>
      <c r="Y914" s="123"/>
      <c r="Z914" s="123"/>
      <c r="AA914" s="123"/>
      <c r="AB914" s="123"/>
      <c r="AC914" s="123"/>
      <c r="AD914" s="123">
        <v>1.5481300000000005</v>
      </c>
      <c r="AE914" s="73">
        <f t="shared" si="1449"/>
        <v>6.8899580000000002E-2</v>
      </c>
      <c r="AF914" s="73"/>
      <c r="AG914" s="73"/>
      <c r="AH914" s="73"/>
      <c r="AI914" s="73">
        <v>6.8899580000000002E-2</v>
      </c>
      <c r="AJ914" s="122">
        <f>VLOOKUP(C914,'[1]17'!$C$22:$AI$926,29,0)</f>
        <v>3.0331070000000002E-2</v>
      </c>
      <c r="AK914" s="122">
        <f>VLOOKUP(C914,'[1]17'!$C$22:$AI$926,30,0)</f>
        <v>0</v>
      </c>
      <c r="AL914" s="122">
        <f>VLOOKUP(C914,'[1]17'!$C$22:$AI$926,31,0)</f>
        <v>0</v>
      </c>
      <c r="AM914" s="122">
        <f>VLOOKUP(C914,'[1]17'!$C$22:$AI$926,32,0)</f>
        <v>0</v>
      </c>
      <c r="AN914" s="122">
        <f>VLOOKUP(C914,'[1]17'!$C$22:$AI$926,33,0)</f>
        <v>3.0331069999999998E-2</v>
      </c>
      <c r="AO914" s="122">
        <f t="shared" si="1450"/>
        <v>3.856851E-2</v>
      </c>
      <c r="AP914" s="122">
        <f t="shared" si="1451"/>
        <v>0</v>
      </c>
      <c r="AQ914" s="122">
        <f t="shared" si="1452"/>
        <v>0</v>
      </c>
      <c r="AR914" s="122">
        <f t="shared" si="1453"/>
        <v>0</v>
      </c>
      <c r="AS914" s="122">
        <f t="shared" si="1454"/>
        <v>3.856851E-2</v>
      </c>
      <c r="AT914" s="123"/>
      <c r="AU914" s="123"/>
      <c r="AV914" s="123"/>
      <c r="AW914" s="123"/>
      <c r="AX914" s="123"/>
      <c r="AY914" s="123"/>
      <c r="AZ914" s="123"/>
      <c r="BA914" s="123"/>
      <c r="BB914" s="123"/>
      <c r="BC914" s="123"/>
    </row>
    <row r="915" spans="1:55" ht="77.7" x14ac:dyDescent="0.35">
      <c r="A915" s="115" t="s">
        <v>1663</v>
      </c>
      <c r="B915" s="111" t="s">
        <v>1107</v>
      </c>
      <c r="C915" s="108" t="s">
        <v>1621</v>
      </c>
      <c r="D915" s="73">
        <v>3.7706399999999998</v>
      </c>
      <c r="E915" s="73">
        <v>0.16781252399999999</v>
      </c>
      <c r="F915" s="73">
        <v>0</v>
      </c>
      <c r="G915" s="73">
        <v>0</v>
      </c>
      <c r="H915" s="73">
        <v>0</v>
      </c>
      <c r="I915" s="73">
        <v>0.16781252399999999</v>
      </c>
      <c r="J915" s="122">
        <f>VLOOKUP(C915,'[1]17'!$C$22:$N$926,8,0)</f>
        <v>7.3874652000000013E-2</v>
      </c>
      <c r="K915" s="122">
        <f>VLOOKUP(C915,'[1]17'!$C$22:$N$926,9,0)</f>
        <v>0</v>
      </c>
      <c r="L915" s="122">
        <f>VLOOKUP(C915,'[1]17'!$C$22:$N$926,10,0)</f>
        <v>0</v>
      </c>
      <c r="M915" s="122">
        <f>VLOOKUP(C915,'[1]17'!$C$22:$N$926,11,0)</f>
        <v>0</v>
      </c>
      <c r="N915" s="122">
        <f>VLOOKUP(C915,'[1]17'!$C$22:$N$926,12,0)</f>
        <v>7.3874651999999999E-2</v>
      </c>
      <c r="O915" s="122">
        <f t="shared" si="1444"/>
        <v>9.3937871999999978E-2</v>
      </c>
      <c r="P915" s="122">
        <f t="shared" si="1445"/>
        <v>0</v>
      </c>
      <c r="Q915" s="122">
        <f t="shared" si="1446"/>
        <v>0</v>
      </c>
      <c r="R915" s="122">
        <f t="shared" si="1447"/>
        <v>0</v>
      </c>
      <c r="S915" s="122">
        <f t="shared" si="1448"/>
        <v>9.3937871999999992E-2</v>
      </c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  <c r="AD915" s="123">
        <v>3.4564199999999996</v>
      </c>
      <c r="AE915" s="73">
        <f t="shared" si="1449"/>
        <v>1.0930198900000001</v>
      </c>
      <c r="AF915" s="73">
        <v>0.95317612000000007</v>
      </c>
      <c r="AG915" s="73"/>
      <c r="AH915" s="73"/>
      <c r="AI915" s="73">
        <v>0.13984377000000001</v>
      </c>
      <c r="AJ915" s="122">
        <f>VLOOKUP(C915,'[1]17'!$C$22:$AI$926,29,0)</f>
        <v>6.1562209999999999E-2</v>
      </c>
      <c r="AK915" s="122">
        <f>VLOOKUP(C915,'[1]17'!$C$22:$AI$926,30,0)</f>
        <v>0</v>
      </c>
      <c r="AL915" s="122">
        <f>VLOOKUP(C915,'[1]17'!$C$22:$AI$926,31,0)</f>
        <v>0</v>
      </c>
      <c r="AM915" s="122">
        <f>VLOOKUP(C915,'[1]17'!$C$22:$AI$926,32,0)</f>
        <v>0</v>
      </c>
      <c r="AN915" s="122">
        <f>VLOOKUP(C915,'[1]17'!$C$22:$AI$926,33,0)</f>
        <v>6.1562210000000006E-2</v>
      </c>
      <c r="AO915" s="122">
        <f t="shared" si="1450"/>
        <v>1.0314576800000002</v>
      </c>
      <c r="AP915" s="122">
        <f t="shared" si="1451"/>
        <v>0.95317612000000007</v>
      </c>
      <c r="AQ915" s="122">
        <f t="shared" si="1452"/>
        <v>0</v>
      </c>
      <c r="AR915" s="122">
        <f t="shared" si="1453"/>
        <v>0</v>
      </c>
      <c r="AS915" s="122">
        <f t="shared" si="1454"/>
        <v>7.828156E-2</v>
      </c>
      <c r="AT915" s="123"/>
      <c r="AU915" s="123"/>
      <c r="AV915" s="123"/>
      <c r="AW915" s="123"/>
      <c r="AX915" s="123"/>
      <c r="AY915" s="123"/>
      <c r="AZ915" s="123"/>
      <c r="BA915" s="123"/>
      <c r="BB915" s="123"/>
      <c r="BC915" s="123"/>
    </row>
    <row r="916" spans="1:55" ht="77.7" x14ac:dyDescent="0.35">
      <c r="A916" s="115" t="s">
        <v>1660</v>
      </c>
      <c r="B916" s="111" t="s">
        <v>1893</v>
      </c>
      <c r="C916" s="108" t="s">
        <v>1622</v>
      </c>
      <c r="D916" s="73">
        <v>4.301304</v>
      </c>
      <c r="E916" s="73">
        <v>0.19142973600000004</v>
      </c>
      <c r="F916" s="73">
        <v>0</v>
      </c>
      <c r="G916" s="73">
        <v>0</v>
      </c>
      <c r="H916" s="73">
        <v>0</v>
      </c>
      <c r="I916" s="73">
        <v>0.19142973600000004</v>
      </c>
      <c r="J916" s="122">
        <f>VLOOKUP(C916,'[1]17'!$C$22:$N$926,8,0)</f>
        <v>8.4271440000000003E-2</v>
      </c>
      <c r="K916" s="122">
        <f>VLOOKUP(C916,'[1]17'!$C$22:$N$926,9,0)</f>
        <v>0</v>
      </c>
      <c r="L916" s="122">
        <f>VLOOKUP(C916,'[1]17'!$C$22:$N$926,10,0)</f>
        <v>0</v>
      </c>
      <c r="M916" s="122">
        <f>VLOOKUP(C916,'[1]17'!$C$22:$N$926,11,0)</f>
        <v>0</v>
      </c>
      <c r="N916" s="122">
        <f>VLOOKUP(C916,'[1]17'!$C$22:$N$926,12,0)</f>
        <v>8.4271440000000003E-2</v>
      </c>
      <c r="O916" s="122">
        <f t="shared" si="1444"/>
        <v>0.10715829600000004</v>
      </c>
      <c r="P916" s="122">
        <f t="shared" si="1445"/>
        <v>0</v>
      </c>
      <c r="Q916" s="122">
        <f t="shared" si="1446"/>
        <v>0</v>
      </c>
      <c r="R916" s="122">
        <f t="shared" si="1447"/>
        <v>0</v>
      </c>
      <c r="S916" s="122">
        <f t="shared" si="1448"/>
        <v>0.10715829600000004</v>
      </c>
      <c r="T916" s="123"/>
      <c r="U916" s="123"/>
      <c r="V916" s="123"/>
      <c r="W916" s="123"/>
      <c r="X916" s="123"/>
      <c r="Y916" s="123"/>
      <c r="Z916" s="123"/>
      <c r="AA916" s="123"/>
      <c r="AB916" s="123"/>
      <c r="AC916" s="123"/>
      <c r="AD916" s="123">
        <v>3.5844200000000002</v>
      </c>
      <c r="AE916" s="73">
        <f t="shared" si="1449"/>
        <v>0.15952478000000003</v>
      </c>
      <c r="AF916" s="73"/>
      <c r="AG916" s="73"/>
      <c r="AH916" s="73"/>
      <c r="AI916" s="73">
        <v>0.15952478000000003</v>
      </c>
      <c r="AJ916" s="122">
        <f>VLOOKUP(C916,'[1]17'!$C$22:$AI$926,29,0)</f>
        <v>7.0226199999999989E-2</v>
      </c>
      <c r="AK916" s="122">
        <f>VLOOKUP(C916,'[1]17'!$C$22:$AI$926,30,0)</f>
        <v>0</v>
      </c>
      <c r="AL916" s="122">
        <f>VLOOKUP(C916,'[1]17'!$C$22:$AI$926,31,0)</f>
        <v>0</v>
      </c>
      <c r="AM916" s="122">
        <f>VLOOKUP(C916,'[1]17'!$C$22:$AI$926,32,0)</f>
        <v>0</v>
      </c>
      <c r="AN916" s="122">
        <f>VLOOKUP(C916,'[1]17'!$C$22:$AI$926,33,0)</f>
        <v>7.0226200000000003E-2</v>
      </c>
      <c r="AO916" s="122">
        <f t="shared" si="1450"/>
        <v>8.9298580000000044E-2</v>
      </c>
      <c r="AP916" s="122">
        <f t="shared" si="1451"/>
        <v>0</v>
      </c>
      <c r="AQ916" s="122">
        <f t="shared" si="1452"/>
        <v>0</v>
      </c>
      <c r="AR916" s="122">
        <f t="shared" si="1453"/>
        <v>0</v>
      </c>
      <c r="AS916" s="122">
        <f t="shared" si="1454"/>
        <v>8.929858000000003E-2</v>
      </c>
      <c r="AT916" s="123"/>
      <c r="AU916" s="123"/>
      <c r="AV916" s="123"/>
      <c r="AW916" s="123"/>
      <c r="AX916" s="123"/>
      <c r="AY916" s="123"/>
      <c r="AZ916" s="123"/>
      <c r="BA916" s="123"/>
      <c r="BB916" s="123"/>
      <c r="BC916" s="123"/>
    </row>
    <row r="917" spans="1:55" ht="62.2" x14ac:dyDescent="0.35">
      <c r="A917" s="115" t="s">
        <v>1660</v>
      </c>
      <c r="B917" s="107" t="s">
        <v>1108</v>
      </c>
      <c r="C917" s="108" t="s">
        <v>1623</v>
      </c>
      <c r="D917" s="73">
        <v>0.52582799999999996</v>
      </c>
      <c r="E917" s="73">
        <v>2.3401955999999998E-2</v>
      </c>
      <c r="F917" s="73">
        <v>0</v>
      </c>
      <c r="G917" s="73">
        <v>0</v>
      </c>
      <c r="H917" s="73">
        <v>0</v>
      </c>
      <c r="I917" s="73">
        <v>2.3401955999999998E-2</v>
      </c>
      <c r="J917" s="122">
        <f>VLOOKUP(C917,'[1]17'!$C$22:$N$926,8,0)</f>
        <v>1.0302024E-2</v>
      </c>
      <c r="K917" s="122">
        <f>VLOOKUP(C917,'[1]17'!$C$22:$N$926,9,0)</f>
        <v>0</v>
      </c>
      <c r="L917" s="122">
        <f>VLOOKUP(C917,'[1]17'!$C$22:$N$926,10,0)</f>
        <v>0</v>
      </c>
      <c r="M917" s="122">
        <f>VLOOKUP(C917,'[1]17'!$C$22:$N$926,11,0)</f>
        <v>0</v>
      </c>
      <c r="N917" s="122">
        <f>VLOOKUP(C917,'[1]17'!$C$22:$N$926,12,0)</f>
        <v>1.0302024E-2</v>
      </c>
      <c r="O917" s="122">
        <f t="shared" si="1444"/>
        <v>1.3099931999999998E-2</v>
      </c>
      <c r="P917" s="122">
        <f t="shared" si="1445"/>
        <v>0</v>
      </c>
      <c r="Q917" s="122">
        <f t="shared" si="1446"/>
        <v>0</v>
      </c>
      <c r="R917" s="122">
        <f t="shared" si="1447"/>
        <v>0</v>
      </c>
      <c r="S917" s="122">
        <f t="shared" si="1448"/>
        <v>1.3099931999999998E-2</v>
      </c>
      <c r="T917" s="122"/>
      <c r="U917" s="122"/>
      <c r="V917" s="122"/>
      <c r="W917" s="122"/>
      <c r="X917" s="122"/>
      <c r="Y917" s="122"/>
      <c r="Z917" s="122"/>
      <c r="AA917" s="122"/>
      <c r="AB917" s="122"/>
      <c r="AC917" s="122"/>
      <c r="AD917" s="122">
        <v>0.48200900000000002</v>
      </c>
      <c r="AE917" s="73">
        <f t="shared" si="1449"/>
        <v>1.9501629999999999E-2</v>
      </c>
      <c r="AF917" s="73"/>
      <c r="AG917" s="73"/>
      <c r="AH917" s="73"/>
      <c r="AI917" s="73">
        <v>1.9501629999999999E-2</v>
      </c>
      <c r="AJ917" s="122">
        <f>VLOOKUP(C917,'[1]17'!$C$22:$AI$926,29,0)</f>
        <v>8.5850200000000005E-3</v>
      </c>
      <c r="AK917" s="122">
        <f>VLOOKUP(C917,'[1]17'!$C$22:$AI$926,30,0)</f>
        <v>0</v>
      </c>
      <c r="AL917" s="122">
        <f>VLOOKUP(C917,'[1]17'!$C$22:$AI$926,31,0)</f>
        <v>0</v>
      </c>
      <c r="AM917" s="122">
        <f>VLOOKUP(C917,'[1]17'!$C$22:$AI$926,32,0)</f>
        <v>0</v>
      </c>
      <c r="AN917" s="122">
        <f>VLOOKUP(C917,'[1]17'!$C$22:$AI$926,33,0)</f>
        <v>8.5850200000000005E-3</v>
      </c>
      <c r="AO917" s="122">
        <f t="shared" si="1450"/>
        <v>1.0916609999999998E-2</v>
      </c>
      <c r="AP917" s="122">
        <f t="shared" si="1451"/>
        <v>0</v>
      </c>
      <c r="AQ917" s="122">
        <f t="shared" si="1452"/>
        <v>0</v>
      </c>
      <c r="AR917" s="122">
        <f t="shared" si="1453"/>
        <v>0</v>
      </c>
      <c r="AS917" s="122">
        <f t="shared" si="1454"/>
        <v>1.0916609999999998E-2</v>
      </c>
      <c r="AT917" s="122"/>
      <c r="AU917" s="122"/>
      <c r="AV917" s="122"/>
      <c r="AW917" s="122"/>
      <c r="AX917" s="122"/>
      <c r="AY917" s="122"/>
      <c r="AZ917" s="122"/>
      <c r="BA917" s="122"/>
      <c r="BB917" s="122"/>
      <c r="BC917" s="122"/>
    </row>
    <row r="918" spans="1:55" x14ac:dyDescent="0.35">
      <c r="A918" s="119"/>
      <c r="B918" s="118" t="s">
        <v>57</v>
      </c>
      <c r="C918" s="105"/>
      <c r="D918" s="133">
        <f t="shared" ref="D918:BC918" si="1455">SUM(D919:D932)</f>
        <v>158.12821200000002</v>
      </c>
      <c r="E918" s="133">
        <f t="shared" si="1455"/>
        <v>52.002812958</v>
      </c>
      <c r="F918" s="133">
        <f t="shared" si="1455"/>
        <v>4.7281624099999995</v>
      </c>
      <c r="G918" s="133">
        <f t="shared" si="1455"/>
        <v>40.828642360000003</v>
      </c>
      <c r="H918" s="133">
        <f t="shared" si="1455"/>
        <v>0</v>
      </c>
      <c r="I918" s="133">
        <f t="shared" si="1455"/>
        <v>6.4460081879999995</v>
      </c>
      <c r="J918" s="133">
        <f t="shared" si="1455"/>
        <v>15.71360713</v>
      </c>
      <c r="K918" s="133">
        <f t="shared" si="1455"/>
        <v>0.45384196999999998</v>
      </c>
      <c r="L918" s="133">
        <f t="shared" si="1455"/>
        <v>12.288759619999999</v>
      </c>
      <c r="M918" s="133">
        <f t="shared" si="1455"/>
        <v>0</v>
      </c>
      <c r="N918" s="133">
        <f t="shared" si="1455"/>
        <v>2.9710055399999997</v>
      </c>
      <c r="O918" s="133">
        <f t="shared" si="1455"/>
        <v>36.289205828</v>
      </c>
      <c r="P918" s="133">
        <f t="shared" si="1455"/>
        <v>4.2743204400000003</v>
      </c>
      <c r="Q918" s="133">
        <f t="shared" si="1455"/>
        <v>28.539882739999999</v>
      </c>
      <c r="R918" s="133">
        <f t="shared" si="1455"/>
        <v>0</v>
      </c>
      <c r="S918" s="133">
        <f t="shared" si="1455"/>
        <v>3.4750026480000007</v>
      </c>
      <c r="T918" s="133">
        <f t="shared" si="1455"/>
        <v>0</v>
      </c>
      <c r="U918" s="133">
        <f t="shared" si="1455"/>
        <v>0</v>
      </c>
      <c r="V918" s="133">
        <f t="shared" si="1455"/>
        <v>0</v>
      </c>
      <c r="W918" s="133">
        <f t="shared" si="1455"/>
        <v>0</v>
      </c>
      <c r="X918" s="133">
        <f t="shared" si="1455"/>
        <v>0</v>
      </c>
      <c r="Y918" s="133">
        <f t="shared" si="1455"/>
        <v>0</v>
      </c>
      <c r="Z918" s="133">
        <f t="shared" si="1455"/>
        <v>0</v>
      </c>
      <c r="AA918" s="133">
        <f t="shared" si="1455"/>
        <v>0</v>
      </c>
      <c r="AB918" s="133">
        <f t="shared" si="1455"/>
        <v>0</v>
      </c>
      <c r="AC918" s="133">
        <f t="shared" si="1455"/>
        <v>0</v>
      </c>
      <c r="AD918" s="133">
        <f t="shared" si="1455"/>
        <v>100.16903979000003</v>
      </c>
      <c r="AE918" s="133">
        <f t="shared" si="1455"/>
        <v>77.510334150000006</v>
      </c>
      <c r="AF918" s="133">
        <f t="shared" si="1455"/>
        <v>4.9518112599999897</v>
      </c>
      <c r="AG918" s="133">
        <f t="shared" si="1455"/>
        <v>67.1868494</v>
      </c>
      <c r="AH918" s="133">
        <f t="shared" si="1455"/>
        <v>0</v>
      </c>
      <c r="AI918" s="133">
        <f t="shared" si="1455"/>
        <v>5.3716734900000001</v>
      </c>
      <c r="AJ918" s="133">
        <f t="shared" si="1455"/>
        <v>61.414696809999988</v>
      </c>
      <c r="AK918" s="133">
        <f t="shared" si="1455"/>
        <v>3.8873827499999987</v>
      </c>
      <c r="AL918" s="133">
        <f t="shared" si="1455"/>
        <v>55.051476109999996</v>
      </c>
      <c r="AM918" s="133">
        <f t="shared" si="1455"/>
        <v>0</v>
      </c>
      <c r="AN918" s="133">
        <f t="shared" si="1455"/>
        <v>2.4758379499999998</v>
      </c>
      <c r="AO918" s="133">
        <f t="shared" si="1455"/>
        <v>16.09563734</v>
      </c>
      <c r="AP918" s="133">
        <f t="shared" si="1455"/>
        <v>1.0644285099999906</v>
      </c>
      <c r="AQ918" s="133">
        <f t="shared" si="1455"/>
        <v>12.13537329</v>
      </c>
      <c r="AR918" s="133">
        <f t="shared" si="1455"/>
        <v>0</v>
      </c>
      <c r="AS918" s="133">
        <f t="shared" si="1455"/>
        <v>2.8958355400000002</v>
      </c>
      <c r="AT918" s="133">
        <f t="shared" si="1455"/>
        <v>0</v>
      </c>
      <c r="AU918" s="133">
        <f t="shared" si="1455"/>
        <v>0</v>
      </c>
      <c r="AV918" s="133">
        <f t="shared" si="1455"/>
        <v>0</v>
      </c>
      <c r="AW918" s="133">
        <f t="shared" si="1455"/>
        <v>0</v>
      </c>
      <c r="AX918" s="133">
        <f t="shared" si="1455"/>
        <v>0</v>
      </c>
      <c r="AY918" s="133">
        <f t="shared" si="1455"/>
        <v>0</v>
      </c>
      <c r="AZ918" s="133">
        <f t="shared" si="1455"/>
        <v>0</v>
      </c>
      <c r="BA918" s="133">
        <f t="shared" si="1455"/>
        <v>0</v>
      </c>
      <c r="BB918" s="133">
        <f t="shared" si="1455"/>
        <v>0</v>
      </c>
      <c r="BC918" s="133">
        <f t="shared" si="1455"/>
        <v>0</v>
      </c>
    </row>
    <row r="919" spans="1:55" ht="93.25" x14ac:dyDescent="0.35">
      <c r="A919" s="115" t="s">
        <v>1663</v>
      </c>
      <c r="B919" s="111" t="s">
        <v>476</v>
      </c>
      <c r="C919" s="108" t="s">
        <v>593</v>
      </c>
      <c r="D919" s="73">
        <v>1.1169960000000001</v>
      </c>
      <c r="E919" s="73">
        <v>0.17404490400000003</v>
      </c>
      <c r="F919" s="73">
        <v>0</v>
      </c>
      <c r="G919" s="73">
        <v>0</v>
      </c>
      <c r="H919" s="73">
        <v>0</v>
      </c>
      <c r="I919" s="73">
        <v>0.17404490400000003</v>
      </c>
      <c r="J919" s="122">
        <f>VLOOKUP(C919,'[1]17'!$C$22:$N$926,8,0)</f>
        <v>0.17404490400000003</v>
      </c>
      <c r="K919" s="122">
        <f>VLOOKUP(C919,'[1]17'!$C$22:$N$926,9,0)</f>
        <v>0</v>
      </c>
      <c r="L919" s="122">
        <f>VLOOKUP(C919,'[1]17'!$C$22:$N$926,10,0)</f>
        <v>0</v>
      </c>
      <c r="M919" s="122">
        <f>VLOOKUP(C919,'[1]17'!$C$22:$N$926,11,0)</f>
        <v>0</v>
      </c>
      <c r="N919" s="122">
        <f>VLOOKUP(C919,'[1]17'!$C$22:$N$926,12,0)</f>
        <v>0.17404490400000003</v>
      </c>
      <c r="O919" s="122">
        <f t="shared" ref="O919:O932" si="1456">E919-J919</f>
        <v>0</v>
      </c>
      <c r="P919" s="122">
        <f t="shared" ref="P919:P932" si="1457">F919-K919</f>
        <v>0</v>
      </c>
      <c r="Q919" s="122">
        <f t="shared" ref="Q919:Q932" si="1458">G919-L919</f>
        <v>0</v>
      </c>
      <c r="R919" s="122">
        <f t="shared" ref="R919:R932" si="1459">H919-M919</f>
        <v>0</v>
      </c>
      <c r="S919" s="122">
        <f t="shared" ref="S919:S932" si="1460">I919-N919</f>
        <v>0</v>
      </c>
      <c r="T919" s="123"/>
      <c r="U919" s="123"/>
      <c r="V919" s="123"/>
      <c r="W919" s="123"/>
      <c r="X919" s="123"/>
      <c r="Y919" s="123"/>
      <c r="Z919" s="123"/>
      <c r="AA919" s="123"/>
      <c r="AB919" s="123"/>
      <c r="AC919" s="123"/>
      <c r="AD919" s="123">
        <v>1.0239130000000001</v>
      </c>
      <c r="AE919" s="73">
        <f t="shared" ref="AE919:AE932" si="1461">AF919+AG919+AH919+AI919</f>
        <v>6.3957629199999992</v>
      </c>
      <c r="AF919" s="73">
        <v>0.56515667999999852</v>
      </c>
      <c r="AG919" s="73">
        <v>5.6855688200000003</v>
      </c>
      <c r="AH919" s="73"/>
      <c r="AI919" s="73">
        <v>0.14503742000000003</v>
      </c>
      <c r="AJ919" s="122">
        <f>VLOOKUP(C919,'[1]17'!$C$22:$AI$926,29,0)</f>
        <v>6.3957629199999992</v>
      </c>
      <c r="AK919" s="122">
        <f>VLOOKUP(C919,'[1]17'!$C$22:$AI$926,30,0)</f>
        <v>0.56515667999999852</v>
      </c>
      <c r="AL919" s="122">
        <f>VLOOKUP(C919,'[1]17'!$C$22:$AI$926,31,0)</f>
        <v>5.6855688200000003</v>
      </c>
      <c r="AM919" s="122">
        <f>VLOOKUP(C919,'[1]17'!$C$22:$AI$926,32,0)</f>
        <v>0</v>
      </c>
      <c r="AN919" s="122">
        <f>VLOOKUP(C919,'[1]17'!$C$22:$AI$926,33,0)</f>
        <v>0.14503742000000003</v>
      </c>
      <c r="AO919" s="122">
        <f t="shared" ref="AO919:AO932" si="1462">AE919-AJ919</f>
        <v>0</v>
      </c>
      <c r="AP919" s="122">
        <f t="shared" ref="AP919:AP932" si="1463">AF919-AK919</f>
        <v>0</v>
      </c>
      <c r="AQ919" s="122">
        <f t="shared" ref="AQ919:AQ932" si="1464">AG919-AL919</f>
        <v>0</v>
      </c>
      <c r="AR919" s="122">
        <f t="shared" ref="AR919:AR932" si="1465">AH919-AM919</f>
        <v>0</v>
      </c>
      <c r="AS919" s="122">
        <f t="shared" ref="AS919:AS932" si="1466">AI919-AN919</f>
        <v>0</v>
      </c>
      <c r="AT919" s="123"/>
      <c r="AU919" s="123"/>
      <c r="AV919" s="123"/>
      <c r="AW919" s="123"/>
      <c r="AX919" s="123"/>
      <c r="AY919" s="123"/>
      <c r="AZ919" s="123"/>
      <c r="BA919" s="123"/>
      <c r="BB919" s="123"/>
      <c r="BC919" s="123"/>
    </row>
    <row r="920" spans="1:55" ht="77.7" x14ac:dyDescent="0.35">
      <c r="A920" s="115" t="s">
        <v>1663</v>
      </c>
      <c r="B920" s="111" t="s">
        <v>1109</v>
      </c>
      <c r="C920" s="108" t="s">
        <v>1624</v>
      </c>
      <c r="D920" s="73">
        <v>15.146699999999999</v>
      </c>
      <c r="E920" s="73">
        <v>0.57975207599999989</v>
      </c>
      <c r="F920" s="73">
        <v>0</v>
      </c>
      <c r="G920" s="73">
        <v>0</v>
      </c>
      <c r="H920" s="73">
        <v>0</v>
      </c>
      <c r="I920" s="73">
        <v>0.57975207599999989</v>
      </c>
      <c r="J920" s="122">
        <f>VLOOKUP(C920,'[1]17'!$C$22:$N$926,8,0)</f>
        <v>0.29675524799999997</v>
      </c>
      <c r="K920" s="122">
        <f>VLOOKUP(C920,'[1]17'!$C$22:$N$926,9,0)</f>
        <v>0</v>
      </c>
      <c r="L920" s="122">
        <f>VLOOKUP(C920,'[1]17'!$C$22:$N$926,10,0)</f>
        <v>0</v>
      </c>
      <c r="M920" s="122">
        <f>VLOOKUP(C920,'[1]17'!$C$22:$N$926,11,0)</f>
        <v>0</v>
      </c>
      <c r="N920" s="122">
        <f>VLOOKUP(C920,'[1]17'!$C$22:$N$926,12,0)</f>
        <v>0.29675524799999997</v>
      </c>
      <c r="O920" s="122">
        <f t="shared" si="1456"/>
        <v>0.28299682799999992</v>
      </c>
      <c r="P920" s="122">
        <f t="shared" si="1457"/>
        <v>0</v>
      </c>
      <c r="Q920" s="122">
        <f t="shared" si="1458"/>
        <v>0</v>
      </c>
      <c r="R920" s="122">
        <f t="shared" si="1459"/>
        <v>0</v>
      </c>
      <c r="S920" s="122">
        <f t="shared" si="1460"/>
        <v>0.28299682799999992</v>
      </c>
      <c r="T920" s="123"/>
      <c r="U920" s="123"/>
      <c r="V920" s="123"/>
      <c r="W920" s="123"/>
      <c r="X920" s="123"/>
      <c r="Y920" s="123"/>
      <c r="Z920" s="123"/>
      <c r="AA920" s="123"/>
      <c r="AB920" s="123"/>
      <c r="AC920" s="123"/>
      <c r="AD920" s="123">
        <v>0.53580999999999968</v>
      </c>
      <c r="AE920" s="73">
        <f t="shared" si="1461"/>
        <v>10.2669807</v>
      </c>
      <c r="AF920" s="73">
        <v>0.53136297999999904</v>
      </c>
      <c r="AG920" s="73">
        <v>9.2524909900000001</v>
      </c>
      <c r="AH920" s="73"/>
      <c r="AI920" s="73">
        <v>0.48312672999999995</v>
      </c>
      <c r="AJ920" s="122">
        <f>VLOOKUP(C920,'[1]17'!$C$22:$AI$926,29,0)</f>
        <v>0.24729603999999999</v>
      </c>
      <c r="AK920" s="122">
        <f>VLOOKUP(C920,'[1]17'!$C$22:$AI$926,30,0)</f>
        <v>0</v>
      </c>
      <c r="AL920" s="122">
        <f>VLOOKUP(C920,'[1]17'!$C$22:$AI$926,31,0)</f>
        <v>0</v>
      </c>
      <c r="AM920" s="122">
        <f>VLOOKUP(C920,'[1]17'!$C$22:$AI$926,32,0)</f>
        <v>0</v>
      </c>
      <c r="AN920" s="122">
        <f>VLOOKUP(C920,'[1]17'!$C$22:$AI$926,33,0)</f>
        <v>0.24729603999999999</v>
      </c>
      <c r="AO920" s="122">
        <f t="shared" si="1462"/>
        <v>10.019684659999999</v>
      </c>
      <c r="AP920" s="122">
        <f t="shared" si="1463"/>
        <v>0.53136297999999904</v>
      </c>
      <c r="AQ920" s="122">
        <f t="shared" si="1464"/>
        <v>9.2524909900000001</v>
      </c>
      <c r="AR920" s="122">
        <f t="shared" si="1465"/>
        <v>0</v>
      </c>
      <c r="AS920" s="122">
        <f t="shared" si="1466"/>
        <v>0.23583068999999995</v>
      </c>
      <c r="AT920" s="123"/>
      <c r="AU920" s="123"/>
      <c r="AV920" s="123"/>
      <c r="AW920" s="123"/>
      <c r="AX920" s="123"/>
      <c r="AY920" s="123"/>
      <c r="AZ920" s="123"/>
      <c r="BA920" s="123"/>
      <c r="BB920" s="123"/>
      <c r="BC920" s="123"/>
    </row>
    <row r="921" spans="1:55" ht="93.25" x14ac:dyDescent="0.35">
      <c r="A921" s="115" t="s">
        <v>1663</v>
      </c>
      <c r="B921" s="111" t="s">
        <v>477</v>
      </c>
      <c r="C921" s="108" t="s">
        <v>594</v>
      </c>
      <c r="D921" s="73">
        <v>11.916011999999998</v>
      </c>
      <c r="E921" s="73">
        <v>0.53032272000000003</v>
      </c>
      <c r="F921" s="73">
        <v>0</v>
      </c>
      <c r="G921" s="73">
        <v>0</v>
      </c>
      <c r="H921" s="73">
        <v>0</v>
      </c>
      <c r="I921" s="73">
        <v>0.53032272000000003</v>
      </c>
      <c r="J921" s="122">
        <f>VLOOKUP(C921,'[1]17'!$C$22:$N$926,8,0)</f>
        <v>0.23345938799999999</v>
      </c>
      <c r="K921" s="122">
        <f>VLOOKUP(C921,'[1]17'!$C$22:$N$926,9,0)</f>
        <v>0</v>
      </c>
      <c r="L921" s="122">
        <f>VLOOKUP(C921,'[1]17'!$C$22:$N$926,10,0)</f>
        <v>0</v>
      </c>
      <c r="M921" s="122">
        <f>VLOOKUP(C921,'[1]17'!$C$22:$N$926,11,0)</f>
        <v>0</v>
      </c>
      <c r="N921" s="122">
        <f>VLOOKUP(C921,'[1]17'!$C$22:$N$926,12,0)</f>
        <v>0.23345938799999999</v>
      </c>
      <c r="O921" s="122">
        <f t="shared" si="1456"/>
        <v>0.29686333200000004</v>
      </c>
      <c r="P921" s="122">
        <f t="shared" si="1457"/>
        <v>0</v>
      </c>
      <c r="Q921" s="122">
        <f t="shared" si="1458"/>
        <v>0</v>
      </c>
      <c r="R921" s="122">
        <f t="shared" si="1459"/>
        <v>0</v>
      </c>
      <c r="S921" s="122">
        <f t="shared" si="1460"/>
        <v>0.29686333200000004</v>
      </c>
      <c r="T921" s="123"/>
      <c r="U921" s="123"/>
      <c r="V921" s="123"/>
      <c r="W921" s="123"/>
      <c r="X921" s="123"/>
      <c r="Y921" s="123"/>
      <c r="Z921" s="123"/>
      <c r="AA921" s="123"/>
      <c r="AB921" s="123"/>
      <c r="AC921" s="123"/>
      <c r="AD921" s="123">
        <v>9.930007370000002</v>
      </c>
      <c r="AE921" s="73">
        <f t="shared" si="1461"/>
        <v>0.46763049000000001</v>
      </c>
      <c r="AF921" s="73"/>
      <c r="AG921" s="73">
        <v>2.569488999999997E-2</v>
      </c>
      <c r="AH921" s="73"/>
      <c r="AI921" s="73">
        <v>0.44193560000000004</v>
      </c>
      <c r="AJ921" s="122">
        <f>VLOOKUP(C921,'[1]17'!$C$22:$AI$926,29,0)</f>
        <v>0.19454948999999999</v>
      </c>
      <c r="AK921" s="122">
        <f>VLOOKUP(C921,'[1]17'!$C$22:$AI$926,30,0)</f>
        <v>0</v>
      </c>
      <c r="AL921" s="122">
        <f>VLOOKUP(C921,'[1]17'!$C$22:$AI$926,31,0)</f>
        <v>0</v>
      </c>
      <c r="AM921" s="122">
        <f>VLOOKUP(C921,'[1]17'!$C$22:$AI$926,32,0)</f>
        <v>0</v>
      </c>
      <c r="AN921" s="122">
        <f>VLOOKUP(C921,'[1]17'!$C$22:$AI$926,33,0)</f>
        <v>0.19454948999999999</v>
      </c>
      <c r="AO921" s="122">
        <f t="shared" si="1462"/>
        <v>0.27308100000000002</v>
      </c>
      <c r="AP921" s="122">
        <f t="shared" si="1463"/>
        <v>0</v>
      </c>
      <c r="AQ921" s="122">
        <f t="shared" si="1464"/>
        <v>2.569488999999997E-2</v>
      </c>
      <c r="AR921" s="122">
        <f t="shared" si="1465"/>
        <v>0</v>
      </c>
      <c r="AS921" s="122">
        <f t="shared" si="1466"/>
        <v>0.24738611000000005</v>
      </c>
      <c r="AT921" s="123"/>
      <c r="AU921" s="123"/>
      <c r="AV921" s="123"/>
      <c r="AW921" s="123"/>
      <c r="AX921" s="123"/>
      <c r="AY921" s="123"/>
      <c r="AZ921" s="123"/>
      <c r="BA921" s="123"/>
      <c r="BB921" s="123"/>
      <c r="BC921" s="123"/>
    </row>
    <row r="922" spans="1:55" ht="46.65" x14ac:dyDescent="0.35">
      <c r="A922" s="115" t="s">
        <v>1663</v>
      </c>
      <c r="B922" s="111" t="s">
        <v>478</v>
      </c>
      <c r="C922" s="108" t="s">
        <v>595</v>
      </c>
      <c r="D922" s="73">
        <v>2.73522</v>
      </c>
      <c r="E922" s="73">
        <v>0.19747664399999998</v>
      </c>
      <c r="F922" s="73">
        <v>8.1101939999999997E-2</v>
      </c>
      <c r="G922" s="73">
        <v>0</v>
      </c>
      <c r="H922" s="73">
        <v>0</v>
      </c>
      <c r="I922" s="73">
        <v>0.116374704</v>
      </c>
      <c r="J922" s="122">
        <f>VLOOKUP(C922,'[1]17'!$C$22:$N$926,8,0)</f>
        <v>0.13469056800000001</v>
      </c>
      <c r="K922" s="122">
        <f>VLOOKUP(C922,'[1]17'!$C$22:$N$926,9,0)</f>
        <v>8.1101939999999997E-2</v>
      </c>
      <c r="L922" s="122">
        <f>VLOOKUP(C922,'[1]17'!$C$22:$N$926,10,0)</f>
        <v>0</v>
      </c>
      <c r="M922" s="122">
        <f>VLOOKUP(C922,'[1]17'!$C$22:$N$926,11,0)</f>
        <v>0</v>
      </c>
      <c r="N922" s="122">
        <f>VLOOKUP(C922,'[1]17'!$C$22:$N$926,12,0)</f>
        <v>5.3588627999999999E-2</v>
      </c>
      <c r="O922" s="122">
        <f t="shared" si="1456"/>
        <v>6.2786075999999968E-2</v>
      </c>
      <c r="P922" s="122">
        <f t="shared" si="1457"/>
        <v>0</v>
      </c>
      <c r="Q922" s="122">
        <f t="shared" si="1458"/>
        <v>0</v>
      </c>
      <c r="R922" s="122">
        <f t="shared" si="1459"/>
        <v>0</v>
      </c>
      <c r="S922" s="122">
        <f t="shared" si="1460"/>
        <v>6.2786075999999996E-2</v>
      </c>
      <c r="T922" s="123"/>
      <c r="U922" s="123"/>
      <c r="V922" s="123"/>
      <c r="W922" s="123"/>
      <c r="X922" s="123"/>
      <c r="Y922" s="123"/>
      <c r="Z922" s="123"/>
      <c r="AA922" s="123"/>
      <c r="AB922" s="123"/>
      <c r="AC922" s="123"/>
      <c r="AD922" s="123">
        <v>2.2893530499999999</v>
      </c>
      <c r="AE922" s="73">
        <f t="shared" si="1461"/>
        <v>2.1857049600000003</v>
      </c>
      <c r="AF922" s="73">
        <v>0.21002456999999985</v>
      </c>
      <c r="AG922" s="73">
        <v>1.87870147</v>
      </c>
      <c r="AH922" s="73"/>
      <c r="AI922" s="73">
        <v>9.6978919999999996E-2</v>
      </c>
      <c r="AJ922" s="122">
        <f>VLOOKUP(C922,'[1]17'!$C$22:$AI$926,29,0)</f>
        <v>4.4657189999999999E-2</v>
      </c>
      <c r="AK922" s="122">
        <f>VLOOKUP(C922,'[1]17'!$C$22:$AI$926,30,0)</f>
        <v>0</v>
      </c>
      <c r="AL922" s="122">
        <f>VLOOKUP(C922,'[1]17'!$C$22:$AI$926,31,0)</f>
        <v>0</v>
      </c>
      <c r="AM922" s="122">
        <f>VLOOKUP(C922,'[1]17'!$C$22:$AI$926,32,0)</f>
        <v>0</v>
      </c>
      <c r="AN922" s="122">
        <f>VLOOKUP(C922,'[1]17'!$C$22:$AI$926,33,0)</f>
        <v>4.4657189999999999E-2</v>
      </c>
      <c r="AO922" s="122">
        <f t="shared" si="1462"/>
        <v>2.1410477700000001</v>
      </c>
      <c r="AP922" s="122">
        <f t="shared" si="1463"/>
        <v>0.21002456999999985</v>
      </c>
      <c r="AQ922" s="122">
        <f t="shared" si="1464"/>
        <v>1.87870147</v>
      </c>
      <c r="AR922" s="122">
        <f t="shared" si="1465"/>
        <v>0</v>
      </c>
      <c r="AS922" s="122">
        <f t="shared" si="1466"/>
        <v>5.2321729999999997E-2</v>
      </c>
      <c r="AT922" s="123"/>
      <c r="AU922" s="123"/>
      <c r="AV922" s="123"/>
      <c r="AW922" s="123"/>
      <c r="AX922" s="123"/>
      <c r="AY922" s="123"/>
      <c r="AZ922" s="123"/>
      <c r="BA922" s="123"/>
      <c r="BB922" s="123"/>
      <c r="BC922" s="123"/>
    </row>
    <row r="923" spans="1:55" ht="77.7" x14ac:dyDescent="0.35">
      <c r="A923" s="115" t="s">
        <v>1663</v>
      </c>
      <c r="B923" s="111" t="s">
        <v>223</v>
      </c>
      <c r="C923" s="108" t="s">
        <v>596</v>
      </c>
      <c r="D923" s="73">
        <v>75.452328000000009</v>
      </c>
      <c r="E923" s="73">
        <v>17.830842248</v>
      </c>
      <c r="F923" s="73">
        <v>4.0265519400000001</v>
      </c>
      <c r="G923" s="73">
        <v>10.44628058</v>
      </c>
      <c r="H923" s="73">
        <v>0</v>
      </c>
      <c r="I923" s="73">
        <v>3.3580097280000003</v>
      </c>
      <c r="J923" s="122">
        <f>VLOOKUP(C923,'[1]17'!$C$22:$N$926,8,0)</f>
        <v>1.5181481560000001</v>
      </c>
      <c r="K923" s="122">
        <f>VLOOKUP(C923,'[1]17'!$C$22:$N$926,9,0)</f>
        <v>3.9880660000000005E-2</v>
      </c>
      <c r="L923" s="122">
        <f>VLOOKUP(C923,'[1]17'!$C$22:$N$926,10,0)</f>
        <v>0</v>
      </c>
      <c r="M923" s="122">
        <f>VLOOKUP(C923,'[1]17'!$C$22:$N$926,11,0)</f>
        <v>0</v>
      </c>
      <c r="N923" s="122">
        <f>VLOOKUP(C923,'[1]17'!$C$22:$N$926,12,0)</f>
        <v>1.478267496</v>
      </c>
      <c r="O923" s="122">
        <f t="shared" si="1456"/>
        <v>16.312694092000001</v>
      </c>
      <c r="P923" s="122">
        <f t="shared" si="1457"/>
        <v>3.9866712799999999</v>
      </c>
      <c r="Q923" s="122">
        <f t="shared" si="1458"/>
        <v>10.44628058</v>
      </c>
      <c r="R923" s="122">
        <f t="shared" si="1459"/>
        <v>0</v>
      </c>
      <c r="S923" s="122">
        <f t="shared" si="1460"/>
        <v>1.8797422320000003</v>
      </c>
      <c r="T923" s="123"/>
      <c r="U923" s="123"/>
      <c r="V923" s="123"/>
      <c r="W923" s="123"/>
      <c r="X923" s="123"/>
      <c r="Y923" s="123"/>
      <c r="Z923" s="123"/>
      <c r="AA923" s="123"/>
      <c r="AB923" s="123"/>
      <c r="AC923" s="123"/>
      <c r="AD923" s="123">
        <v>45.687952960000018</v>
      </c>
      <c r="AE923" s="73">
        <f t="shared" si="1461"/>
        <v>55.486474799999996</v>
      </c>
      <c r="AF923" s="73">
        <v>3.3222260699999921</v>
      </c>
      <c r="AG923" s="73">
        <v>49.365907290000003</v>
      </c>
      <c r="AH923" s="73"/>
      <c r="AI923" s="73">
        <v>2.7983414400000002</v>
      </c>
      <c r="AJ923" s="122">
        <f>VLOOKUP(C923,'[1]17'!$C$22:$AI$926,29,0)</f>
        <v>53.920022939999996</v>
      </c>
      <c r="AK923" s="122">
        <f>VLOOKUP(C923,'[1]17'!$C$22:$AI$926,30,0)</f>
        <v>3.3222260700000001</v>
      </c>
      <c r="AL923" s="122">
        <f>VLOOKUP(C923,'[1]17'!$C$22:$AI$926,31,0)</f>
        <v>49.365907289999996</v>
      </c>
      <c r="AM923" s="122">
        <f>VLOOKUP(C923,'[1]17'!$C$22:$AI$926,32,0)</f>
        <v>0</v>
      </c>
      <c r="AN923" s="122">
        <f>VLOOKUP(C923,'[1]17'!$C$22:$AI$926,33,0)</f>
        <v>1.23188958</v>
      </c>
      <c r="AO923" s="122">
        <f t="shared" si="1462"/>
        <v>1.5664518600000008</v>
      </c>
      <c r="AP923" s="122">
        <f t="shared" si="1463"/>
        <v>-7.9936057773011271E-15</v>
      </c>
      <c r="AQ923" s="122">
        <f t="shared" si="1464"/>
        <v>0</v>
      </c>
      <c r="AR923" s="122">
        <f t="shared" si="1465"/>
        <v>0</v>
      </c>
      <c r="AS923" s="122">
        <f t="shared" si="1466"/>
        <v>1.5664518600000001</v>
      </c>
      <c r="AT923" s="123"/>
      <c r="AU923" s="123"/>
      <c r="AV923" s="123"/>
      <c r="AW923" s="123"/>
      <c r="AX923" s="123"/>
      <c r="AY923" s="123"/>
      <c r="AZ923" s="123"/>
      <c r="BA923" s="123"/>
      <c r="BB923" s="123"/>
      <c r="BC923" s="123"/>
    </row>
    <row r="924" spans="1:55" ht="139.85" x14ac:dyDescent="0.35">
      <c r="A924" s="115" t="s">
        <v>1663</v>
      </c>
      <c r="B924" s="111" t="s">
        <v>224</v>
      </c>
      <c r="C924" s="108" t="s">
        <v>597</v>
      </c>
      <c r="D924" s="73">
        <v>1.2E-2</v>
      </c>
      <c r="E924" s="73">
        <v>5.3404799999999997E-4</v>
      </c>
      <c r="F924" s="73">
        <v>0</v>
      </c>
      <c r="G924" s="73">
        <v>0</v>
      </c>
      <c r="H924" s="73">
        <v>0</v>
      </c>
      <c r="I924" s="73">
        <v>5.3404799999999997E-4</v>
      </c>
      <c r="J924" s="122">
        <f>VLOOKUP(C924,'[1]17'!$C$22:$N$926,8,0)</f>
        <v>2.35116E-4</v>
      </c>
      <c r="K924" s="122">
        <f>VLOOKUP(C924,'[1]17'!$C$22:$N$926,9,0)</f>
        <v>0</v>
      </c>
      <c r="L924" s="122">
        <f>VLOOKUP(C924,'[1]17'!$C$22:$N$926,10,0)</f>
        <v>0</v>
      </c>
      <c r="M924" s="122">
        <f>VLOOKUP(C924,'[1]17'!$C$22:$N$926,11,0)</f>
        <v>0</v>
      </c>
      <c r="N924" s="122">
        <f>VLOOKUP(C924,'[1]17'!$C$22:$N$926,12,0)</f>
        <v>2.35116E-4</v>
      </c>
      <c r="O924" s="122">
        <f t="shared" si="1456"/>
        <v>2.9893199999999996E-4</v>
      </c>
      <c r="P924" s="122">
        <f t="shared" si="1457"/>
        <v>0</v>
      </c>
      <c r="Q924" s="122">
        <f t="shared" si="1458"/>
        <v>0</v>
      </c>
      <c r="R924" s="122">
        <f t="shared" si="1459"/>
        <v>0</v>
      </c>
      <c r="S924" s="122">
        <f t="shared" si="1460"/>
        <v>2.9893199999999996E-4</v>
      </c>
      <c r="T924" s="123"/>
      <c r="U924" s="123"/>
      <c r="V924" s="123"/>
      <c r="W924" s="123"/>
      <c r="X924" s="123"/>
      <c r="Y924" s="123"/>
      <c r="Z924" s="123"/>
      <c r="AA924" s="123"/>
      <c r="AB924" s="123"/>
      <c r="AC924" s="123"/>
      <c r="AD924" s="123">
        <v>1.0999999999999999E-2</v>
      </c>
      <c r="AE924" s="73">
        <f t="shared" si="1461"/>
        <v>8.3778369999999991E-2</v>
      </c>
      <c r="AF924" s="73">
        <v>8.3333329999999997E-2</v>
      </c>
      <c r="AG924" s="73"/>
      <c r="AH924" s="73"/>
      <c r="AI924" s="73">
        <v>4.4504000000000001E-4</v>
      </c>
      <c r="AJ924" s="122">
        <f>VLOOKUP(C924,'[1]17'!$C$22:$AI$926,29,0)</f>
        <v>1.9593E-4</v>
      </c>
      <c r="AK924" s="122">
        <f>VLOOKUP(C924,'[1]17'!$C$22:$AI$926,30,0)</f>
        <v>0</v>
      </c>
      <c r="AL924" s="122">
        <f>VLOOKUP(C924,'[1]17'!$C$22:$AI$926,31,0)</f>
        <v>0</v>
      </c>
      <c r="AM924" s="122">
        <f>VLOOKUP(C924,'[1]17'!$C$22:$AI$926,32,0)</f>
        <v>0</v>
      </c>
      <c r="AN924" s="122">
        <f>VLOOKUP(C924,'[1]17'!$C$22:$AI$926,33,0)</f>
        <v>1.9593E-4</v>
      </c>
      <c r="AO924" s="122">
        <f t="shared" si="1462"/>
        <v>8.3582439999999994E-2</v>
      </c>
      <c r="AP924" s="122">
        <f t="shared" si="1463"/>
        <v>8.3333329999999997E-2</v>
      </c>
      <c r="AQ924" s="122">
        <f t="shared" si="1464"/>
        <v>0</v>
      </c>
      <c r="AR924" s="122">
        <f t="shared" si="1465"/>
        <v>0</v>
      </c>
      <c r="AS924" s="122">
        <f t="shared" si="1466"/>
        <v>2.4910999999999998E-4</v>
      </c>
      <c r="AT924" s="123"/>
      <c r="AU924" s="123"/>
      <c r="AV924" s="123"/>
      <c r="AW924" s="123"/>
      <c r="AX924" s="123"/>
      <c r="AY924" s="123"/>
      <c r="AZ924" s="123"/>
      <c r="BA924" s="123"/>
      <c r="BB924" s="123"/>
      <c r="BC924" s="123"/>
    </row>
    <row r="925" spans="1:55" ht="93.25" x14ac:dyDescent="0.35">
      <c r="A925" s="115" t="s">
        <v>1663</v>
      </c>
      <c r="B925" s="111" t="s">
        <v>1894</v>
      </c>
      <c r="C925" s="108" t="s">
        <v>225</v>
      </c>
      <c r="D925" s="73">
        <v>5.2816920000000005</v>
      </c>
      <c r="E925" s="73">
        <v>18.369246585999999</v>
      </c>
      <c r="F925" s="73">
        <v>4.0582449999999999E-2</v>
      </c>
      <c r="G925" s="73">
        <v>18.09360216</v>
      </c>
      <c r="H925" s="73">
        <v>0</v>
      </c>
      <c r="I925" s="73">
        <v>0.23506197599999998</v>
      </c>
      <c r="J925" s="122">
        <f>VLOOKUP(C925,'[1]17'!$C$22:$N$926,8,0)</f>
        <v>0.14406174999999999</v>
      </c>
      <c r="K925" s="122">
        <f>VLOOKUP(C925,'[1]17'!$C$22:$N$926,9,0)</f>
        <v>4.0582449999999999E-2</v>
      </c>
      <c r="L925" s="122">
        <f>VLOOKUP(C925,'[1]17'!$C$22:$N$926,10,0)</f>
        <v>0</v>
      </c>
      <c r="M925" s="122">
        <f>VLOOKUP(C925,'[1]17'!$C$22:$N$926,11,0)</f>
        <v>0</v>
      </c>
      <c r="N925" s="122">
        <f>VLOOKUP(C925,'[1]17'!$C$22:$N$926,12,0)</f>
        <v>0.1034793</v>
      </c>
      <c r="O925" s="122">
        <f t="shared" si="1456"/>
        <v>18.225184836</v>
      </c>
      <c r="P925" s="122">
        <f t="shared" si="1457"/>
        <v>0</v>
      </c>
      <c r="Q925" s="122">
        <f t="shared" si="1458"/>
        <v>18.09360216</v>
      </c>
      <c r="R925" s="122">
        <f t="shared" si="1459"/>
        <v>0</v>
      </c>
      <c r="S925" s="122">
        <f t="shared" si="1460"/>
        <v>0.13158267599999998</v>
      </c>
      <c r="T925" s="123"/>
      <c r="U925" s="123"/>
      <c r="V925" s="123"/>
      <c r="W925" s="123"/>
      <c r="X925" s="123"/>
      <c r="Y925" s="123"/>
      <c r="Z925" s="123"/>
      <c r="AA925" s="123"/>
      <c r="AB925" s="123"/>
      <c r="AC925" s="123"/>
      <c r="AD925" s="123">
        <v>4.8415510000000008</v>
      </c>
      <c r="AE925" s="73">
        <f t="shared" si="1461"/>
        <v>0.19588497999999999</v>
      </c>
      <c r="AF925" s="73"/>
      <c r="AG925" s="73"/>
      <c r="AH925" s="73"/>
      <c r="AI925" s="73">
        <v>0.19588497999999999</v>
      </c>
      <c r="AJ925" s="122">
        <f>VLOOKUP(C925,'[1]17'!$C$22:$AI$926,29,0)</f>
        <v>8.6232749999999997E-2</v>
      </c>
      <c r="AK925" s="122">
        <f>VLOOKUP(C925,'[1]17'!$C$22:$AI$926,30,0)</f>
        <v>0</v>
      </c>
      <c r="AL925" s="122">
        <f>VLOOKUP(C925,'[1]17'!$C$22:$AI$926,31,0)</f>
        <v>0</v>
      </c>
      <c r="AM925" s="122">
        <f>VLOOKUP(C925,'[1]17'!$C$22:$AI$926,32,0)</f>
        <v>0</v>
      </c>
      <c r="AN925" s="122">
        <f>VLOOKUP(C925,'[1]17'!$C$22:$AI$926,33,0)</f>
        <v>8.6232749999999997E-2</v>
      </c>
      <c r="AO925" s="122">
        <f t="shared" si="1462"/>
        <v>0.10965222999999999</v>
      </c>
      <c r="AP925" s="122">
        <f t="shared" si="1463"/>
        <v>0</v>
      </c>
      <c r="AQ925" s="122">
        <f t="shared" si="1464"/>
        <v>0</v>
      </c>
      <c r="AR925" s="122">
        <f t="shared" si="1465"/>
        <v>0</v>
      </c>
      <c r="AS925" s="122">
        <f t="shared" si="1466"/>
        <v>0.10965222999999999</v>
      </c>
      <c r="AT925" s="123"/>
      <c r="AU925" s="123"/>
      <c r="AV925" s="123"/>
      <c r="AW925" s="123"/>
      <c r="AX925" s="123"/>
      <c r="AY925" s="123"/>
      <c r="AZ925" s="123"/>
      <c r="BA925" s="123"/>
      <c r="BB925" s="123"/>
      <c r="BC925" s="123"/>
    </row>
    <row r="926" spans="1:55" ht="77.7" x14ac:dyDescent="0.35">
      <c r="A926" s="115" t="s">
        <v>1663</v>
      </c>
      <c r="B926" s="111" t="s">
        <v>1895</v>
      </c>
      <c r="C926" s="108" t="s">
        <v>226</v>
      </c>
      <c r="D926" s="73">
        <v>0.117732</v>
      </c>
      <c r="E926" s="73">
        <v>0.31102831599999997</v>
      </c>
      <c r="F926" s="73">
        <v>0.28764915999999996</v>
      </c>
      <c r="G926" s="73">
        <v>0</v>
      </c>
      <c r="H926" s="73">
        <v>0</v>
      </c>
      <c r="I926" s="73">
        <v>2.3379156000000002E-2</v>
      </c>
      <c r="J926" s="122">
        <f>VLOOKUP(C926,'[1]17'!$C$22:$N$926,8,0)</f>
        <v>2.3066279999999998E-3</v>
      </c>
      <c r="K926" s="122">
        <f>VLOOKUP(C926,'[1]17'!$C$22:$N$926,9,0)</f>
        <v>0</v>
      </c>
      <c r="L926" s="122">
        <f>VLOOKUP(C926,'[1]17'!$C$22:$N$926,10,0)</f>
        <v>0</v>
      </c>
      <c r="M926" s="122">
        <f>VLOOKUP(C926,'[1]17'!$C$22:$N$926,11,0)</f>
        <v>0</v>
      </c>
      <c r="N926" s="122">
        <f>VLOOKUP(C926,'[1]17'!$C$22:$N$926,12,0)</f>
        <v>2.3066279999999998E-3</v>
      </c>
      <c r="O926" s="122">
        <f t="shared" si="1456"/>
        <v>0.30872168799999999</v>
      </c>
      <c r="P926" s="122">
        <f t="shared" si="1457"/>
        <v>0.28764915999999996</v>
      </c>
      <c r="Q926" s="122">
        <f t="shared" si="1458"/>
        <v>0</v>
      </c>
      <c r="R926" s="122">
        <f t="shared" si="1459"/>
        <v>0</v>
      </c>
      <c r="S926" s="122">
        <f t="shared" si="1460"/>
        <v>2.1072528E-2</v>
      </c>
      <c r="T926" s="123"/>
      <c r="U926" s="123"/>
      <c r="V926" s="123"/>
      <c r="W926" s="123"/>
      <c r="X926" s="123"/>
      <c r="Y926" s="123"/>
      <c r="Z926" s="123"/>
      <c r="AA926" s="123"/>
      <c r="AB926" s="123"/>
      <c r="AC926" s="123"/>
      <c r="AD926" s="123">
        <v>0.10792100000000002</v>
      </c>
      <c r="AE926" s="73">
        <f t="shared" si="1461"/>
        <v>1.2376761999999999</v>
      </c>
      <c r="AF926" s="73">
        <v>0.23970762999999984</v>
      </c>
      <c r="AG926" s="73">
        <v>0.97848594</v>
      </c>
      <c r="AH926" s="73"/>
      <c r="AI926" s="73">
        <v>1.9482630000000001E-2</v>
      </c>
      <c r="AJ926" s="122">
        <f>VLOOKUP(C926,'[1]17'!$C$22:$AI$926,29,0)</f>
        <v>1.9221900000000001E-3</v>
      </c>
      <c r="AK926" s="122">
        <f>VLOOKUP(C926,'[1]17'!$C$22:$AI$926,30,0)</f>
        <v>0</v>
      </c>
      <c r="AL926" s="122">
        <f>VLOOKUP(C926,'[1]17'!$C$22:$AI$926,31,0)</f>
        <v>0</v>
      </c>
      <c r="AM926" s="122">
        <f>VLOOKUP(C926,'[1]17'!$C$22:$AI$926,32,0)</f>
        <v>0</v>
      </c>
      <c r="AN926" s="122">
        <f>VLOOKUP(C926,'[1]17'!$C$22:$AI$926,33,0)</f>
        <v>1.9221900000000001E-3</v>
      </c>
      <c r="AO926" s="122">
        <f t="shared" si="1462"/>
        <v>1.23575401</v>
      </c>
      <c r="AP926" s="122">
        <f t="shared" si="1463"/>
        <v>0.23970762999999984</v>
      </c>
      <c r="AQ926" s="122">
        <f t="shared" si="1464"/>
        <v>0.97848594</v>
      </c>
      <c r="AR926" s="122">
        <f t="shared" si="1465"/>
        <v>0</v>
      </c>
      <c r="AS926" s="122">
        <f t="shared" si="1466"/>
        <v>1.756044E-2</v>
      </c>
      <c r="AT926" s="123"/>
      <c r="AU926" s="123"/>
      <c r="AV926" s="123"/>
      <c r="AW926" s="123"/>
      <c r="AX926" s="123"/>
      <c r="AY926" s="123"/>
      <c r="AZ926" s="123"/>
      <c r="BA926" s="123"/>
      <c r="BB926" s="123"/>
      <c r="BC926" s="123"/>
    </row>
    <row r="927" spans="1:55" ht="62.2" x14ac:dyDescent="0.35">
      <c r="A927" s="115" t="s">
        <v>1663</v>
      </c>
      <c r="B927" s="111" t="s">
        <v>479</v>
      </c>
      <c r="C927" s="108" t="s">
        <v>227</v>
      </c>
      <c r="D927" s="73">
        <v>14.251403999999999</v>
      </c>
      <c r="E927" s="73">
        <v>2.6</v>
      </c>
      <c r="F927" s="73">
        <v>0</v>
      </c>
      <c r="G927" s="73">
        <v>2.6</v>
      </c>
      <c r="H927" s="73">
        <v>0</v>
      </c>
      <c r="I927" s="73">
        <v>0</v>
      </c>
      <c r="J927" s="122">
        <f>VLOOKUP(C927,'[1]17'!$C$22:$N$926,8,0)</f>
        <v>2.6000000000000005</v>
      </c>
      <c r="K927" s="122">
        <f>VLOOKUP(C927,'[1]17'!$C$22:$N$926,9,0)</f>
        <v>0</v>
      </c>
      <c r="L927" s="122">
        <f>VLOOKUP(C927,'[1]17'!$C$22:$N$926,10,0)</f>
        <v>2.6</v>
      </c>
      <c r="M927" s="122">
        <f>VLOOKUP(C927,'[1]17'!$C$22:$N$926,11,0)</f>
        <v>0</v>
      </c>
      <c r="N927" s="122">
        <f>VLOOKUP(C927,'[1]17'!$C$22:$N$926,12,0)</f>
        <v>0</v>
      </c>
      <c r="O927" s="122">
        <f t="shared" si="1456"/>
        <v>0</v>
      </c>
      <c r="P927" s="122">
        <f t="shared" si="1457"/>
        <v>0</v>
      </c>
      <c r="Q927" s="122">
        <f t="shared" si="1458"/>
        <v>0</v>
      </c>
      <c r="R927" s="122">
        <f t="shared" si="1459"/>
        <v>0</v>
      </c>
      <c r="S927" s="122">
        <f t="shared" si="1460"/>
        <v>0</v>
      </c>
      <c r="T927" s="123"/>
      <c r="U927" s="123"/>
      <c r="V927" s="123"/>
      <c r="W927" s="123"/>
      <c r="X927" s="123"/>
      <c r="Y927" s="123"/>
      <c r="Z927" s="123"/>
      <c r="AA927" s="123"/>
      <c r="AB927" s="123"/>
      <c r="AC927" s="123"/>
      <c r="AD927" s="123">
        <v>12.046683060000003</v>
      </c>
      <c r="AE927" s="73">
        <f t="shared" si="1461"/>
        <v>0</v>
      </c>
      <c r="AF927" s="73"/>
      <c r="AG927" s="73"/>
      <c r="AH927" s="73"/>
      <c r="AI927" s="73">
        <v>0</v>
      </c>
      <c r="AJ927" s="122">
        <f>VLOOKUP(C927,'[1]17'!$C$22:$AI$926,29,0)</f>
        <v>0</v>
      </c>
      <c r="AK927" s="122">
        <f>VLOOKUP(C927,'[1]17'!$C$22:$AI$926,30,0)</f>
        <v>0</v>
      </c>
      <c r="AL927" s="122">
        <f>VLOOKUP(C927,'[1]17'!$C$22:$AI$926,31,0)</f>
        <v>0</v>
      </c>
      <c r="AM927" s="122">
        <f>VLOOKUP(C927,'[1]17'!$C$22:$AI$926,32,0)</f>
        <v>0</v>
      </c>
      <c r="AN927" s="122">
        <f>VLOOKUP(C927,'[1]17'!$C$22:$AI$926,33,0)</f>
        <v>0</v>
      </c>
      <c r="AO927" s="122">
        <f t="shared" si="1462"/>
        <v>0</v>
      </c>
      <c r="AP927" s="122">
        <f t="shared" si="1463"/>
        <v>0</v>
      </c>
      <c r="AQ927" s="122">
        <f t="shared" si="1464"/>
        <v>0</v>
      </c>
      <c r="AR927" s="122">
        <f t="shared" si="1465"/>
        <v>0</v>
      </c>
      <c r="AS927" s="122">
        <f t="shared" si="1466"/>
        <v>0</v>
      </c>
      <c r="AT927" s="123"/>
      <c r="AU927" s="123"/>
      <c r="AV927" s="123"/>
      <c r="AW927" s="123"/>
      <c r="AX927" s="123"/>
      <c r="AY927" s="123"/>
      <c r="AZ927" s="123"/>
      <c r="BA927" s="123"/>
      <c r="BB927" s="123"/>
      <c r="BC927" s="123"/>
    </row>
    <row r="928" spans="1:55" ht="155.4" x14ac:dyDescent="0.35">
      <c r="A928" s="115" t="s">
        <v>1663</v>
      </c>
      <c r="B928" s="111" t="s">
        <v>1896</v>
      </c>
      <c r="C928" s="108" t="s">
        <v>228</v>
      </c>
      <c r="D928" s="73">
        <v>4.2176999999999998</v>
      </c>
      <c r="E928" s="73">
        <v>0.18770896799999998</v>
      </c>
      <c r="F928" s="73">
        <v>0</v>
      </c>
      <c r="G928" s="73">
        <v>0</v>
      </c>
      <c r="H928" s="73">
        <v>0</v>
      </c>
      <c r="I928" s="73">
        <v>0.18770896799999998</v>
      </c>
      <c r="J928" s="122">
        <f>VLOOKUP(C928,'[1]17'!$C$22:$N$926,8,0)</f>
        <v>8.2633475999999983E-2</v>
      </c>
      <c r="K928" s="122">
        <f>VLOOKUP(C928,'[1]17'!$C$22:$N$926,9,0)</f>
        <v>0</v>
      </c>
      <c r="L928" s="122">
        <f>VLOOKUP(C928,'[1]17'!$C$22:$N$926,10,0)</f>
        <v>0</v>
      </c>
      <c r="M928" s="122">
        <f>VLOOKUP(C928,'[1]17'!$C$22:$N$926,11,0)</f>
        <v>0</v>
      </c>
      <c r="N928" s="122">
        <f>VLOOKUP(C928,'[1]17'!$C$22:$N$926,12,0)</f>
        <v>8.2633475999999997E-2</v>
      </c>
      <c r="O928" s="122">
        <f t="shared" si="1456"/>
        <v>0.10507549199999999</v>
      </c>
      <c r="P928" s="122">
        <f t="shared" si="1457"/>
        <v>0</v>
      </c>
      <c r="Q928" s="122">
        <f t="shared" si="1458"/>
        <v>0</v>
      </c>
      <c r="R928" s="122">
        <f t="shared" si="1459"/>
        <v>0</v>
      </c>
      <c r="S928" s="122">
        <f t="shared" si="1460"/>
        <v>0.10507549199999998</v>
      </c>
      <c r="T928" s="123"/>
      <c r="U928" s="123"/>
      <c r="V928" s="123"/>
      <c r="W928" s="123"/>
      <c r="X928" s="123"/>
      <c r="Y928" s="123"/>
      <c r="Z928" s="123"/>
      <c r="AA928" s="123"/>
      <c r="AB928" s="123"/>
      <c r="AC928" s="123"/>
      <c r="AD928" s="123">
        <v>3.3296993499999998</v>
      </c>
      <c r="AE928" s="73">
        <f t="shared" si="1461"/>
        <v>0.15642413999999999</v>
      </c>
      <c r="AF928" s="73"/>
      <c r="AG928" s="73"/>
      <c r="AH928" s="73"/>
      <c r="AI928" s="73">
        <v>0.15642413999999999</v>
      </c>
      <c r="AJ928" s="122">
        <f>VLOOKUP(C928,'[1]17'!$C$22:$AI$926,29,0)</f>
        <v>6.8861229999999995E-2</v>
      </c>
      <c r="AK928" s="122">
        <f>VLOOKUP(C928,'[1]17'!$C$22:$AI$926,30,0)</f>
        <v>0</v>
      </c>
      <c r="AL928" s="122">
        <f>VLOOKUP(C928,'[1]17'!$C$22:$AI$926,31,0)</f>
        <v>0</v>
      </c>
      <c r="AM928" s="122">
        <f>VLOOKUP(C928,'[1]17'!$C$22:$AI$926,32,0)</f>
        <v>0</v>
      </c>
      <c r="AN928" s="122">
        <f>VLOOKUP(C928,'[1]17'!$C$22:$AI$926,33,0)</f>
        <v>6.8861229999999995E-2</v>
      </c>
      <c r="AO928" s="122">
        <f t="shared" si="1462"/>
        <v>8.7562909999999994E-2</v>
      </c>
      <c r="AP928" s="122">
        <f t="shared" si="1463"/>
        <v>0</v>
      </c>
      <c r="AQ928" s="122">
        <f t="shared" si="1464"/>
        <v>0</v>
      </c>
      <c r="AR928" s="122">
        <f t="shared" si="1465"/>
        <v>0</v>
      </c>
      <c r="AS928" s="122">
        <f t="shared" si="1466"/>
        <v>8.7562909999999994E-2</v>
      </c>
      <c r="AT928" s="123"/>
      <c r="AU928" s="123"/>
      <c r="AV928" s="123"/>
      <c r="AW928" s="123"/>
      <c r="AX928" s="123"/>
      <c r="AY928" s="123"/>
      <c r="AZ928" s="123"/>
      <c r="BA928" s="123"/>
      <c r="BB928" s="123"/>
      <c r="BC928" s="123"/>
    </row>
    <row r="929" spans="1:55" ht="62.2" x14ac:dyDescent="0.35">
      <c r="A929" s="115" t="s">
        <v>1663</v>
      </c>
      <c r="B929" s="111" t="s">
        <v>229</v>
      </c>
      <c r="C929" s="108" t="s">
        <v>230</v>
      </c>
      <c r="D929" s="73">
        <v>11.699351999999999</v>
      </c>
      <c r="E929" s="73">
        <v>10.209439895999999</v>
      </c>
      <c r="F929" s="73">
        <v>0</v>
      </c>
      <c r="G929" s="73">
        <v>9.688759619999999</v>
      </c>
      <c r="H929" s="73">
        <v>0</v>
      </c>
      <c r="I929" s="73">
        <v>0.520680276</v>
      </c>
      <c r="J929" s="122">
        <f>VLOOKUP(C929,'[1]17'!$C$22:$N$926,8,0)</f>
        <v>9.9179741879999987</v>
      </c>
      <c r="K929" s="122">
        <f>VLOOKUP(C929,'[1]17'!$C$22:$N$926,9,0)</f>
        <v>0</v>
      </c>
      <c r="L929" s="122">
        <f>VLOOKUP(C929,'[1]17'!$C$22:$N$926,10,0)</f>
        <v>9.688759619999999</v>
      </c>
      <c r="M929" s="122">
        <f>VLOOKUP(C929,'[1]17'!$C$22:$N$926,11,0)</f>
        <v>0</v>
      </c>
      <c r="N929" s="122">
        <f>VLOOKUP(C929,'[1]17'!$C$22:$N$926,12,0)</f>
        <v>0.22921456800000001</v>
      </c>
      <c r="O929" s="122">
        <f t="shared" si="1456"/>
        <v>0.29146570800000049</v>
      </c>
      <c r="P929" s="122">
        <f t="shared" si="1457"/>
        <v>0</v>
      </c>
      <c r="Q929" s="122">
        <f t="shared" si="1458"/>
        <v>0</v>
      </c>
      <c r="R929" s="122">
        <f t="shared" si="1459"/>
        <v>0</v>
      </c>
      <c r="S929" s="122">
        <f t="shared" si="1460"/>
        <v>0.29146570799999999</v>
      </c>
      <c r="T929" s="123"/>
      <c r="U929" s="123"/>
      <c r="V929" s="123"/>
      <c r="W929" s="123"/>
      <c r="X929" s="123"/>
      <c r="Y929" s="123"/>
      <c r="Z929" s="123"/>
      <c r="AA929" s="123"/>
      <c r="AB929" s="123"/>
      <c r="AC929" s="123"/>
      <c r="AD929" s="123">
        <v>8.7437309599999988</v>
      </c>
      <c r="AE929" s="73">
        <f t="shared" si="1461"/>
        <v>0.43390023</v>
      </c>
      <c r="AF929" s="73"/>
      <c r="AG929" s="73"/>
      <c r="AH929" s="73"/>
      <c r="AI929" s="73">
        <v>0.43390023</v>
      </c>
      <c r="AJ929" s="122">
        <f>VLOOKUP(C929,'[1]17'!$C$22:$AI$926,29,0)</f>
        <v>0.19101214000000002</v>
      </c>
      <c r="AK929" s="122">
        <f>VLOOKUP(C929,'[1]17'!$C$22:$AI$926,30,0)</f>
        <v>0</v>
      </c>
      <c r="AL929" s="122">
        <f>VLOOKUP(C929,'[1]17'!$C$22:$AI$926,31,0)</f>
        <v>0</v>
      </c>
      <c r="AM929" s="122">
        <f>VLOOKUP(C929,'[1]17'!$C$22:$AI$926,32,0)</f>
        <v>0</v>
      </c>
      <c r="AN929" s="122">
        <f>VLOOKUP(C929,'[1]17'!$C$22:$AI$926,33,0)</f>
        <v>0.19101214000000002</v>
      </c>
      <c r="AO929" s="122">
        <f t="shared" si="1462"/>
        <v>0.24288808999999997</v>
      </c>
      <c r="AP929" s="122">
        <f t="shared" si="1463"/>
        <v>0</v>
      </c>
      <c r="AQ929" s="122">
        <f t="shared" si="1464"/>
        <v>0</v>
      </c>
      <c r="AR929" s="122">
        <f t="shared" si="1465"/>
        <v>0</v>
      </c>
      <c r="AS929" s="122">
        <f t="shared" si="1466"/>
        <v>0.24288808999999997</v>
      </c>
      <c r="AT929" s="123"/>
      <c r="AU929" s="123"/>
      <c r="AV929" s="123"/>
      <c r="AW929" s="123"/>
      <c r="AX929" s="123"/>
      <c r="AY929" s="123"/>
      <c r="AZ929" s="123"/>
      <c r="BA929" s="123"/>
      <c r="BB929" s="123"/>
      <c r="BC929" s="123"/>
    </row>
    <row r="930" spans="1:55" ht="93.25" x14ac:dyDescent="0.35">
      <c r="A930" s="115" t="s">
        <v>1663</v>
      </c>
      <c r="B930" s="111" t="s">
        <v>614</v>
      </c>
      <c r="C930" s="108" t="s">
        <v>231</v>
      </c>
      <c r="D930" s="73">
        <v>5.8151400000000004</v>
      </c>
      <c r="E930" s="73">
        <v>0.55108002</v>
      </c>
      <c r="F930" s="73">
        <v>0.29227692</v>
      </c>
      <c r="G930" s="73">
        <v>0</v>
      </c>
      <c r="H930" s="73">
        <v>0</v>
      </c>
      <c r="I930" s="73">
        <v>0.25880310000000001</v>
      </c>
      <c r="J930" s="122">
        <f>VLOOKUP(C930,'[1]17'!$C$22:$N$926,8,0)</f>
        <v>0.40620753599999992</v>
      </c>
      <c r="K930" s="122">
        <f>VLOOKUP(C930,'[1]17'!$C$22:$N$926,9,0)</f>
        <v>0.29227692</v>
      </c>
      <c r="L930" s="122">
        <f>VLOOKUP(C930,'[1]17'!$C$22:$N$926,10,0)</f>
        <v>0</v>
      </c>
      <c r="M930" s="122">
        <f>VLOOKUP(C930,'[1]17'!$C$22:$N$926,11,0)</f>
        <v>0</v>
      </c>
      <c r="N930" s="122">
        <f>VLOOKUP(C930,'[1]17'!$C$22:$N$926,12,0)</f>
        <v>0.113930616</v>
      </c>
      <c r="O930" s="122">
        <f t="shared" si="1456"/>
        <v>0.14487248400000008</v>
      </c>
      <c r="P930" s="122">
        <f t="shared" si="1457"/>
        <v>0</v>
      </c>
      <c r="Q930" s="122">
        <f t="shared" si="1458"/>
        <v>0</v>
      </c>
      <c r="R930" s="122">
        <f t="shared" si="1459"/>
        <v>0</v>
      </c>
      <c r="S930" s="122">
        <f t="shared" si="1460"/>
        <v>0.14487248400000002</v>
      </c>
      <c r="T930" s="123"/>
      <c r="U930" s="123"/>
      <c r="V930" s="123"/>
      <c r="W930" s="123"/>
      <c r="X930" s="123"/>
      <c r="Y930" s="123"/>
      <c r="Z930" s="123"/>
      <c r="AA930" s="123"/>
      <c r="AB930" s="123"/>
      <c r="AC930" s="123"/>
      <c r="AD930" s="123">
        <v>2.9831400400000003</v>
      </c>
      <c r="AE930" s="73">
        <f t="shared" si="1461"/>
        <v>0.21566925000000001</v>
      </c>
      <c r="AF930" s="73"/>
      <c r="AG930" s="73"/>
      <c r="AH930" s="73"/>
      <c r="AI930" s="73">
        <v>0.21566925000000001</v>
      </c>
      <c r="AJ930" s="122">
        <f>VLOOKUP(C930,'[1]17'!$C$22:$AI$926,29,0)</f>
        <v>9.4942179999999987E-2</v>
      </c>
      <c r="AK930" s="122">
        <f>VLOOKUP(C930,'[1]17'!$C$22:$AI$926,30,0)</f>
        <v>0</v>
      </c>
      <c r="AL930" s="122">
        <f>VLOOKUP(C930,'[1]17'!$C$22:$AI$926,31,0)</f>
        <v>0</v>
      </c>
      <c r="AM930" s="122">
        <f>VLOOKUP(C930,'[1]17'!$C$22:$AI$926,32,0)</f>
        <v>0</v>
      </c>
      <c r="AN930" s="122">
        <f>VLOOKUP(C930,'[1]17'!$C$22:$AI$926,33,0)</f>
        <v>9.4942180000000001E-2</v>
      </c>
      <c r="AO930" s="122">
        <f t="shared" si="1462"/>
        <v>0.12072707000000002</v>
      </c>
      <c r="AP930" s="122">
        <f t="shared" si="1463"/>
        <v>0</v>
      </c>
      <c r="AQ930" s="122">
        <f t="shared" si="1464"/>
        <v>0</v>
      </c>
      <c r="AR930" s="122">
        <f t="shared" si="1465"/>
        <v>0</v>
      </c>
      <c r="AS930" s="122">
        <f t="shared" si="1466"/>
        <v>0.12072707000000001</v>
      </c>
      <c r="AT930" s="123"/>
      <c r="AU930" s="123"/>
      <c r="AV930" s="123"/>
      <c r="AW930" s="123"/>
      <c r="AX930" s="123"/>
      <c r="AY930" s="123"/>
      <c r="AZ930" s="123"/>
      <c r="BA930" s="123"/>
      <c r="BB930" s="123"/>
      <c r="BC930" s="123"/>
    </row>
    <row r="931" spans="1:55" ht="124.35" x14ac:dyDescent="0.35">
      <c r="A931" s="115" t="s">
        <v>1663</v>
      </c>
      <c r="B931" s="111" t="s">
        <v>1110</v>
      </c>
      <c r="C931" s="108" t="s">
        <v>1625</v>
      </c>
      <c r="D931" s="73">
        <v>10.006416</v>
      </c>
      <c r="E931" s="73">
        <v>0.44533607999999997</v>
      </c>
      <c r="F931" s="73">
        <v>0</v>
      </c>
      <c r="G931" s="73">
        <v>0</v>
      </c>
      <c r="H931" s="73">
        <v>0</v>
      </c>
      <c r="I931" s="73">
        <v>0.44533607999999997</v>
      </c>
      <c r="J931" s="122">
        <f>VLOOKUP(C931,'[1]17'!$C$22:$N$926,8,0)</f>
        <v>0.19604643599999999</v>
      </c>
      <c r="K931" s="122">
        <f>VLOOKUP(C931,'[1]17'!$C$22:$N$926,9,0)</f>
        <v>0</v>
      </c>
      <c r="L931" s="122">
        <f>VLOOKUP(C931,'[1]17'!$C$22:$N$926,10,0)</f>
        <v>0</v>
      </c>
      <c r="M931" s="122">
        <f>VLOOKUP(C931,'[1]17'!$C$22:$N$926,11,0)</f>
        <v>0</v>
      </c>
      <c r="N931" s="122">
        <f>VLOOKUP(C931,'[1]17'!$C$22:$N$926,12,0)</f>
        <v>0.19604643599999999</v>
      </c>
      <c r="O931" s="122">
        <f t="shared" si="1456"/>
        <v>0.24928964399999998</v>
      </c>
      <c r="P931" s="122">
        <f t="shared" si="1457"/>
        <v>0</v>
      </c>
      <c r="Q931" s="122">
        <f t="shared" si="1458"/>
        <v>0</v>
      </c>
      <c r="R931" s="122">
        <f t="shared" si="1459"/>
        <v>0</v>
      </c>
      <c r="S931" s="122">
        <f t="shared" si="1460"/>
        <v>0.24928964399999998</v>
      </c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  <c r="AD931" s="123">
        <v>8.338677999999998</v>
      </c>
      <c r="AE931" s="73">
        <f t="shared" si="1461"/>
        <v>0.37111339999999998</v>
      </c>
      <c r="AF931" s="73"/>
      <c r="AG931" s="73"/>
      <c r="AH931" s="73"/>
      <c r="AI931" s="73">
        <v>0.37111339999999998</v>
      </c>
      <c r="AJ931" s="122">
        <f>VLOOKUP(C931,'[1]17'!$C$22:$AI$926,29,0)</f>
        <v>0.16337203</v>
      </c>
      <c r="AK931" s="122">
        <f>VLOOKUP(C931,'[1]17'!$C$22:$AI$926,30,0)</f>
        <v>0</v>
      </c>
      <c r="AL931" s="122">
        <f>VLOOKUP(C931,'[1]17'!$C$22:$AI$926,31,0)</f>
        <v>0</v>
      </c>
      <c r="AM931" s="122">
        <f>VLOOKUP(C931,'[1]17'!$C$22:$AI$926,32,0)</f>
        <v>0</v>
      </c>
      <c r="AN931" s="122">
        <f>VLOOKUP(C931,'[1]17'!$C$22:$AI$926,33,0)</f>
        <v>0.16337203</v>
      </c>
      <c r="AO931" s="122">
        <f t="shared" si="1462"/>
        <v>0.20774136999999998</v>
      </c>
      <c r="AP931" s="122">
        <f t="shared" si="1463"/>
        <v>0</v>
      </c>
      <c r="AQ931" s="122">
        <f t="shared" si="1464"/>
        <v>0</v>
      </c>
      <c r="AR931" s="122">
        <f t="shared" si="1465"/>
        <v>0</v>
      </c>
      <c r="AS931" s="122">
        <f t="shared" si="1466"/>
        <v>0.20774136999999998</v>
      </c>
      <c r="AT931" s="123"/>
      <c r="AU931" s="123"/>
      <c r="AV931" s="123"/>
      <c r="AW931" s="123"/>
      <c r="AX931" s="123"/>
      <c r="AY931" s="123"/>
      <c r="AZ931" s="123"/>
      <c r="BA931" s="123"/>
      <c r="BB931" s="123"/>
      <c r="BC931" s="123"/>
    </row>
    <row r="932" spans="1:55" ht="46.65" x14ac:dyDescent="0.35">
      <c r="A932" s="115" t="s">
        <v>1663</v>
      </c>
      <c r="B932" s="111" t="s">
        <v>1111</v>
      </c>
      <c r="C932" s="108" t="s">
        <v>1626</v>
      </c>
      <c r="D932" s="73">
        <v>0.35952000000000001</v>
      </c>
      <c r="E932" s="73">
        <v>1.6000451999999998E-2</v>
      </c>
      <c r="F932" s="73">
        <v>0</v>
      </c>
      <c r="G932" s="73">
        <v>0</v>
      </c>
      <c r="H932" s="73">
        <v>0</v>
      </c>
      <c r="I932" s="73">
        <v>1.6000451999999998E-2</v>
      </c>
      <c r="J932" s="122">
        <f>VLOOKUP(C932,'[1]17'!$C$22:$N$926,8,0)</f>
        <v>7.0437360000000001E-3</v>
      </c>
      <c r="K932" s="122">
        <f>VLOOKUP(C932,'[1]17'!$C$22:$N$926,9,0)</f>
        <v>0</v>
      </c>
      <c r="L932" s="122">
        <f>VLOOKUP(C932,'[1]17'!$C$22:$N$926,10,0)</f>
        <v>0</v>
      </c>
      <c r="M932" s="122">
        <f>VLOOKUP(C932,'[1]17'!$C$22:$N$926,11,0)</f>
        <v>0</v>
      </c>
      <c r="N932" s="122">
        <f>VLOOKUP(C932,'[1]17'!$C$22:$N$926,12,0)</f>
        <v>7.0437360000000001E-3</v>
      </c>
      <c r="O932" s="122">
        <f t="shared" si="1456"/>
        <v>8.9567159999999982E-3</v>
      </c>
      <c r="P932" s="122">
        <f t="shared" si="1457"/>
        <v>0</v>
      </c>
      <c r="Q932" s="122">
        <f t="shared" si="1458"/>
        <v>0</v>
      </c>
      <c r="R932" s="122">
        <f t="shared" si="1459"/>
        <v>0</v>
      </c>
      <c r="S932" s="122">
        <f t="shared" si="1460"/>
        <v>8.9567159999999982E-3</v>
      </c>
      <c r="T932" s="123"/>
      <c r="U932" s="123"/>
      <c r="V932" s="123"/>
      <c r="W932" s="123"/>
      <c r="X932" s="123"/>
      <c r="Y932" s="123"/>
      <c r="Z932" s="123"/>
      <c r="AA932" s="123"/>
      <c r="AB932" s="123"/>
      <c r="AC932" s="123"/>
      <c r="AD932" s="123">
        <v>0.29960000000000009</v>
      </c>
      <c r="AE932" s="73">
        <f t="shared" si="1461"/>
        <v>1.333371E-2</v>
      </c>
      <c r="AF932" s="73"/>
      <c r="AG932" s="73"/>
      <c r="AH932" s="73"/>
      <c r="AI932" s="73">
        <v>1.333371E-2</v>
      </c>
      <c r="AJ932" s="122">
        <f>VLOOKUP(C932,'[1]17'!$C$22:$AI$926,29,0)</f>
        <v>5.8697799999999998E-3</v>
      </c>
      <c r="AK932" s="122">
        <f>VLOOKUP(C932,'[1]17'!$C$22:$AI$926,30,0)</f>
        <v>0</v>
      </c>
      <c r="AL932" s="122">
        <f>VLOOKUP(C932,'[1]17'!$C$22:$AI$926,31,0)</f>
        <v>0</v>
      </c>
      <c r="AM932" s="122">
        <f>VLOOKUP(C932,'[1]17'!$C$22:$AI$926,32,0)</f>
        <v>0</v>
      </c>
      <c r="AN932" s="122">
        <f>VLOOKUP(C932,'[1]17'!$C$22:$AI$926,33,0)</f>
        <v>5.8697800000000007E-3</v>
      </c>
      <c r="AO932" s="122">
        <f t="shared" si="1462"/>
        <v>7.4639300000000006E-3</v>
      </c>
      <c r="AP932" s="122">
        <f t="shared" si="1463"/>
        <v>0</v>
      </c>
      <c r="AQ932" s="122">
        <f t="shared" si="1464"/>
        <v>0</v>
      </c>
      <c r="AR932" s="122">
        <f t="shared" si="1465"/>
        <v>0</v>
      </c>
      <c r="AS932" s="122">
        <f t="shared" si="1466"/>
        <v>7.4639299999999997E-3</v>
      </c>
      <c r="AT932" s="123"/>
      <c r="AU932" s="123"/>
      <c r="AV932" s="123"/>
      <c r="AW932" s="123"/>
      <c r="AX932" s="123"/>
      <c r="AY932" s="123"/>
      <c r="AZ932" s="123"/>
      <c r="BA932" s="123"/>
      <c r="BB932" s="123"/>
      <c r="BC932" s="123"/>
    </row>
    <row r="933" spans="1:55" ht="30.05" x14ac:dyDescent="0.35">
      <c r="A933" s="119"/>
      <c r="B933" s="118" t="s">
        <v>81</v>
      </c>
      <c r="C933" s="105"/>
      <c r="D933" s="133">
        <f t="shared" ref="D933:BC933" si="1467">SUM(D934:D937)</f>
        <v>23.256264000000002</v>
      </c>
      <c r="E933" s="133">
        <f t="shared" si="1467"/>
        <v>4.4675299000000006</v>
      </c>
      <c r="F933" s="133">
        <f t="shared" si="1467"/>
        <v>4.1490350400000002</v>
      </c>
      <c r="G933" s="133">
        <f t="shared" si="1467"/>
        <v>0.31849485999999999</v>
      </c>
      <c r="H933" s="133">
        <f t="shared" si="1467"/>
        <v>0</v>
      </c>
      <c r="I933" s="133">
        <f t="shared" si="1467"/>
        <v>0</v>
      </c>
      <c r="J933" s="133">
        <f t="shared" si="1467"/>
        <v>4.1490350399999993</v>
      </c>
      <c r="K933" s="133">
        <f t="shared" si="1467"/>
        <v>4.1490350400000002</v>
      </c>
      <c r="L933" s="133">
        <f t="shared" si="1467"/>
        <v>0</v>
      </c>
      <c r="M933" s="133">
        <f t="shared" si="1467"/>
        <v>0</v>
      </c>
      <c r="N933" s="133">
        <f t="shared" si="1467"/>
        <v>0</v>
      </c>
      <c r="O933" s="133">
        <f t="shared" si="1467"/>
        <v>0.31849485999999999</v>
      </c>
      <c r="P933" s="133">
        <f t="shared" si="1467"/>
        <v>0</v>
      </c>
      <c r="Q933" s="133">
        <f t="shared" si="1467"/>
        <v>0.31849485999999999</v>
      </c>
      <c r="R933" s="133">
        <f t="shared" si="1467"/>
        <v>0</v>
      </c>
      <c r="S933" s="133">
        <f t="shared" si="1467"/>
        <v>0</v>
      </c>
      <c r="T933" s="133">
        <f t="shared" si="1467"/>
        <v>0</v>
      </c>
      <c r="U933" s="133">
        <f t="shared" si="1467"/>
        <v>0</v>
      </c>
      <c r="V933" s="133">
        <f t="shared" si="1467"/>
        <v>0</v>
      </c>
      <c r="W933" s="133">
        <f t="shared" si="1467"/>
        <v>0</v>
      </c>
      <c r="X933" s="133">
        <f t="shared" si="1467"/>
        <v>0</v>
      </c>
      <c r="Y933" s="133">
        <f t="shared" si="1467"/>
        <v>0</v>
      </c>
      <c r="Z933" s="133">
        <f t="shared" si="1467"/>
        <v>0</v>
      </c>
      <c r="AA933" s="133">
        <f t="shared" si="1467"/>
        <v>0</v>
      </c>
      <c r="AB933" s="133">
        <f t="shared" si="1467"/>
        <v>0</v>
      </c>
      <c r="AC933" s="133">
        <f t="shared" si="1467"/>
        <v>0</v>
      </c>
      <c r="AD933" s="133">
        <f t="shared" si="1467"/>
        <v>20.672718499999995</v>
      </c>
      <c r="AE933" s="133">
        <f t="shared" si="1467"/>
        <v>0.31815013000000003</v>
      </c>
      <c r="AF933" s="133">
        <f t="shared" si="1467"/>
        <v>6.8174960000000007E-2</v>
      </c>
      <c r="AG933" s="133">
        <f t="shared" si="1467"/>
        <v>0.24997517</v>
      </c>
      <c r="AH933" s="133">
        <f t="shared" si="1467"/>
        <v>0</v>
      </c>
      <c r="AI933" s="133">
        <f t="shared" si="1467"/>
        <v>0</v>
      </c>
      <c r="AJ933" s="133">
        <f t="shared" si="1467"/>
        <v>0.31815013000000003</v>
      </c>
      <c r="AK933" s="133">
        <f t="shared" si="1467"/>
        <v>6.8174960000000007E-2</v>
      </c>
      <c r="AL933" s="133">
        <f t="shared" si="1467"/>
        <v>0.24997517</v>
      </c>
      <c r="AM933" s="133">
        <f t="shared" si="1467"/>
        <v>0</v>
      </c>
      <c r="AN933" s="133">
        <f t="shared" si="1467"/>
        <v>0</v>
      </c>
      <c r="AO933" s="133">
        <f t="shared" si="1467"/>
        <v>0</v>
      </c>
      <c r="AP933" s="133">
        <f t="shared" si="1467"/>
        <v>0</v>
      </c>
      <c r="AQ933" s="133">
        <f t="shared" si="1467"/>
        <v>0</v>
      </c>
      <c r="AR933" s="133">
        <f t="shared" si="1467"/>
        <v>0</v>
      </c>
      <c r="AS933" s="133">
        <f t="shared" si="1467"/>
        <v>0</v>
      </c>
      <c r="AT933" s="133">
        <f t="shared" si="1467"/>
        <v>0</v>
      </c>
      <c r="AU933" s="133">
        <f t="shared" si="1467"/>
        <v>0</v>
      </c>
      <c r="AV933" s="133">
        <f t="shared" si="1467"/>
        <v>0</v>
      </c>
      <c r="AW933" s="133">
        <f t="shared" si="1467"/>
        <v>0</v>
      </c>
      <c r="AX933" s="133">
        <f t="shared" si="1467"/>
        <v>0</v>
      </c>
      <c r="AY933" s="133">
        <f t="shared" si="1467"/>
        <v>0</v>
      </c>
      <c r="AZ933" s="133">
        <f t="shared" si="1467"/>
        <v>0</v>
      </c>
      <c r="BA933" s="133">
        <f t="shared" si="1467"/>
        <v>0</v>
      </c>
      <c r="BB933" s="133">
        <f t="shared" si="1467"/>
        <v>0</v>
      </c>
      <c r="BC933" s="133">
        <f t="shared" si="1467"/>
        <v>0</v>
      </c>
    </row>
    <row r="934" spans="1:55" ht="46.65" x14ac:dyDescent="0.35">
      <c r="A934" s="106" t="s">
        <v>1663</v>
      </c>
      <c r="B934" s="111" t="s">
        <v>1112</v>
      </c>
      <c r="C934" s="108" t="s">
        <v>598</v>
      </c>
      <c r="D934" s="73">
        <v>23.256264000000002</v>
      </c>
      <c r="E934" s="73">
        <v>4.1490350400000002</v>
      </c>
      <c r="F934" s="73">
        <v>4.1490350400000002</v>
      </c>
      <c r="G934" s="73">
        <v>0</v>
      </c>
      <c r="H934" s="73">
        <v>0</v>
      </c>
      <c r="I934" s="73">
        <v>0</v>
      </c>
      <c r="J934" s="122">
        <f>VLOOKUP(C934,'[1]17'!$C$22:$N$926,8,0)</f>
        <v>4.1490350399999993</v>
      </c>
      <c r="K934" s="122">
        <f>VLOOKUP(C934,'[1]17'!$C$22:$N$926,9,0)</f>
        <v>4.1490350400000002</v>
      </c>
      <c r="L934" s="122">
        <f>VLOOKUP(C934,'[1]17'!$C$22:$N$926,10,0)</f>
        <v>0</v>
      </c>
      <c r="M934" s="122">
        <f>VLOOKUP(C934,'[1]17'!$C$22:$N$926,11,0)</f>
        <v>0</v>
      </c>
      <c r="N934" s="122">
        <f>VLOOKUP(C934,'[1]17'!$C$22:$N$926,12,0)</f>
        <v>0</v>
      </c>
      <c r="O934" s="122">
        <f t="shared" ref="O934:O937" si="1468">E934-J934</f>
        <v>0</v>
      </c>
      <c r="P934" s="122">
        <f t="shared" ref="P934:P937" si="1469">F934-K934</f>
        <v>0</v>
      </c>
      <c r="Q934" s="122">
        <f t="shared" ref="Q934:Q937" si="1470">G934-L934</f>
        <v>0</v>
      </c>
      <c r="R934" s="122">
        <f t="shared" ref="R934:R937" si="1471">H934-M934</f>
        <v>0</v>
      </c>
      <c r="S934" s="122">
        <f t="shared" ref="S934:S937" si="1472">I934-N934</f>
        <v>0</v>
      </c>
      <c r="T934" s="123"/>
      <c r="U934" s="123"/>
      <c r="V934" s="123"/>
      <c r="W934" s="123"/>
      <c r="X934" s="123"/>
      <c r="Y934" s="123"/>
      <c r="Z934" s="123"/>
      <c r="AA934" s="123"/>
      <c r="AB934" s="123"/>
      <c r="AC934" s="123"/>
      <c r="AD934" s="123">
        <v>20.672718499999995</v>
      </c>
      <c r="AE934" s="73">
        <f t="shared" ref="AE934:AE937" si="1473">AF934+AG934+AH934+AI934</f>
        <v>0</v>
      </c>
      <c r="AF934" s="73"/>
      <c r="AG934" s="73"/>
      <c r="AH934" s="73"/>
      <c r="AI934" s="73">
        <v>0</v>
      </c>
      <c r="AJ934" s="122">
        <f>VLOOKUP(C934,'[1]17'!$C$22:$AI$926,29,0)</f>
        <v>0</v>
      </c>
      <c r="AK934" s="122">
        <f>VLOOKUP(C934,'[1]17'!$C$22:$AI$926,30,0)</f>
        <v>0</v>
      </c>
      <c r="AL934" s="122">
        <f>VLOOKUP(C934,'[1]17'!$C$22:$AI$926,31,0)</f>
        <v>0</v>
      </c>
      <c r="AM934" s="122">
        <f>VLOOKUP(C934,'[1]17'!$C$22:$AI$926,32,0)</f>
        <v>0</v>
      </c>
      <c r="AN934" s="122">
        <f>VLOOKUP(C934,'[1]17'!$C$22:$AI$926,33,0)</f>
        <v>0</v>
      </c>
      <c r="AO934" s="122">
        <f t="shared" ref="AO934:AO937" si="1474">AE934-AJ934</f>
        <v>0</v>
      </c>
      <c r="AP934" s="122">
        <f t="shared" ref="AP934:AP937" si="1475">AF934-AK934</f>
        <v>0</v>
      </c>
      <c r="AQ934" s="122">
        <f t="shared" ref="AQ934:AQ937" si="1476">AG934-AL934</f>
        <v>0</v>
      </c>
      <c r="AR934" s="122">
        <f t="shared" ref="AR934:AR937" si="1477">AH934-AM934</f>
        <v>0</v>
      </c>
      <c r="AS934" s="122">
        <f t="shared" ref="AS934:AS937" si="1478">AI934-AN934</f>
        <v>0</v>
      </c>
      <c r="AT934" s="123"/>
      <c r="AU934" s="123"/>
      <c r="AV934" s="123"/>
      <c r="AW934" s="123"/>
      <c r="AX934" s="123"/>
      <c r="AY934" s="123"/>
      <c r="AZ934" s="123"/>
      <c r="BA934" s="123"/>
      <c r="BB934" s="123"/>
      <c r="BC934" s="123"/>
    </row>
    <row r="935" spans="1:55" ht="62.2" x14ac:dyDescent="0.35">
      <c r="A935" s="115" t="s">
        <v>1663</v>
      </c>
      <c r="B935" s="111" t="s">
        <v>1897</v>
      </c>
      <c r="C935" s="108" t="s">
        <v>1627</v>
      </c>
      <c r="D935" s="73">
        <v>0</v>
      </c>
      <c r="E935" s="73">
        <v>0</v>
      </c>
      <c r="F935" s="73">
        <v>0</v>
      </c>
      <c r="G935" s="73">
        <v>0</v>
      </c>
      <c r="H935" s="73">
        <v>0</v>
      </c>
      <c r="I935" s="73">
        <v>0</v>
      </c>
      <c r="J935" s="122">
        <f>VLOOKUP(C935,'[1]17'!$C$22:$N$926,8,0)</f>
        <v>0</v>
      </c>
      <c r="K935" s="122">
        <f>VLOOKUP(C935,'[1]17'!$C$22:$N$926,9,0)</f>
        <v>0</v>
      </c>
      <c r="L935" s="122">
        <f>VLOOKUP(C935,'[1]17'!$C$22:$N$926,10,0)</f>
        <v>0</v>
      </c>
      <c r="M935" s="122">
        <f>VLOOKUP(C935,'[1]17'!$C$22:$N$926,11,0)</f>
        <v>0</v>
      </c>
      <c r="N935" s="122">
        <f>VLOOKUP(C935,'[1]17'!$C$22:$N$926,12,0)</f>
        <v>0</v>
      </c>
      <c r="O935" s="122">
        <f t="shared" si="1468"/>
        <v>0</v>
      </c>
      <c r="P935" s="122">
        <f t="shared" si="1469"/>
        <v>0</v>
      </c>
      <c r="Q935" s="122">
        <f t="shared" si="1470"/>
        <v>0</v>
      </c>
      <c r="R935" s="122">
        <f t="shared" si="1471"/>
        <v>0</v>
      </c>
      <c r="S935" s="122">
        <f t="shared" si="1472"/>
        <v>0</v>
      </c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  <c r="AD935" s="123">
        <v>0</v>
      </c>
      <c r="AE935" s="73">
        <f t="shared" si="1473"/>
        <v>4.9264630000000004E-2</v>
      </c>
      <c r="AF935" s="73"/>
      <c r="AG935" s="73">
        <v>4.9264630000000004E-2</v>
      </c>
      <c r="AH935" s="73"/>
      <c r="AI935" s="73">
        <v>0</v>
      </c>
      <c r="AJ935" s="122">
        <f>VLOOKUP(C935,'[1]17'!$C$22:$AI$926,29,0)</f>
        <v>4.9264630000000004E-2</v>
      </c>
      <c r="AK935" s="122">
        <f>VLOOKUP(C935,'[1]17'!$C$22:$AI$926,30,0)</f>
        <v>0</v>
      </c>
      <c r="AL935" s="122">
        <f>VLOOKUP(C935,'[1]17'!$C$22:$AI$926,31,0)</f>
        <v>4.9264630000000004E-2</v>
      </c>
      <c r="AM935" s="122">
        <f>VLOOKUP(C935,'[1]17'!$C$22:$AI$926,32,0)</f>
        <v>0</v>
      </c>
      <c r="AN935" s="122">
        <f>VLOOKUP(C935,'[1]17'!$C$22:$AI$926,33,0)</f>
        <v>0</v>
      </c>
      <c r="AO935" s="122">
        <f t="shared" si="1474"/>
        <v>0</v>
      </c>
      <c r="AP935" s="122">
        <f t="shared" si="1475"/>
        <v>0</v>
      </c>
      <c r="AQ935" s="122">
        <f t="shared" si="1476"/>
        <v>0</v>
      </c>
      <c r="AR935" s="122">
        <f t="shared" si="1477"/>
        <v>0</v>
      </c>
      <c r="AS935" s="122">
        <f t="shared" si="1478"/>
        <v>0</v>
      </c>
      <c r="AT935" s="123"/>
      <c r="AU935" s="123"/>
      <c r="AV935" s="123"/>
      <c r="AW935" s="123"/>
      <c r="AX935" s="123"/>
      <c r="AY935" s="123"/>
      <c r="AZ935" s="123"/>
      <c r="BA935" s="123"/>
      <c r="BB935" s="123"/>
      <c r="BC935" s="123"/>
    </row>
    <row r="936" spans="1:55" ht="62.2" x14ac:dyDescent="0.35">
      <c r="A936" s="115" t="s">
        <v>1663</v>
      </c>
      <c r="B936" s="111" t="s">
        <v>1898</v>
      </c>
      <c r="C936" s="108" t="s">
        <v>1628</v>
      </c>
      <c r="D936" s="73">
        <v>0</v>
      </c>
      <c r="E936" s="73">
        <v>0</v>
      </c>
      <c r="F936" s="73">
        <v>0</v>
      </c>
      <c r="G936" s="73">
        <v>0</v>
      </c>
      <c r="H936" s="73">
        <v>0</v>
      </c>
      <c r="I936" s="73">
        <v>0</v>
      </c>
      <c r="J936" s="122">
        <f>VLOOKUP(C936,'[1]17'!$C$22:$N$926,8,0)</f>
        <v>0</v>
      </c>
      <c r="K936" s="122">
        <f>VLOOKUP(C936,'[1]17'!$C$22:$N$926,9,0)</f>
        <v>0</v>
      </c>
      <c r="L936" s="122">
        <f>VLOOKUP(C936,'[1]17'!$C$22:$N$926,10,0)</f>
        <v>0</v>
      </c>
      <c r="M936" s="122">
        <f>VLOOKUP(C936,'[1]17'!$C$22:$N$926,11,0)</f>
        <v>0</v>
      </c>
      <c r="N936" s="122">
        <f>VLOOKUP(C936,'[1]17'!$C$22:$N$926,12,0)</f>
        <v>0</v>
      </c>
      <c r="O936" s="122">
        <f t="shared" si="1468"/>
        <v>0</v>
      </c>
      <c r="P936" s="122">
        <f t="shared" si="1469"/>
        <v>0</v>
      </c>
      <c r="Q936" s="122">
        <f t="shared" si="1470"/>
        <v>0</v>
      </c>
      <c r="R936" s="122">
        <f t="shared" si="1471"/>
        <v>0</v>
      </c>
      <c r="S936" s="122">
        <f t="shared" si="1472"/>
        <v>0</v>
      </c>
      <c r="T936" s="123"/>
      <c r="U936" s="123"/>
      <c r="V936" s="123"/>
      <c r="W936" s="123"/>
      <c r="X936" s="123"/>
      <c r="Y936" s="123"/>
      <c r="Z936" s="123"/>
      <c r="AA936" s="123"/>
      <c r="AB936" s="123"/>
      <c r="AC936" s="123"/>
      <c r="AD936" s="123">
        <v>0</v>
      </c>
      <c r="AE936" s="73">
        <f t="shared" si="1473"/>
        <v>0.2688855</v>
      </c>
      <c r="AF936" s="73">
        <v>6.8174960000000007E-2</v>
      </c>
      <c r="AG936" s="73">
        <v>0.20071053999999999</v>
      </c>
      <c r="AH936" s="73"/>
      <c r="AI936" s="73">
        <v>0</v>
      </c>
      <c r="AJ936" s="122">
        <f>VLOOKUP(C936,'[1]17'!$C$22:$AI$926,29,0)</f>
        <v>0.2688855</v>
      </c>
      <c r="AK936" s="122">
        <f>VLOOKUP(C936,'[1]17'!$C$22:$AI$926,30,0)</f>
        <v>6.8174960000000007E-2</v>
      </c>
      <c r="AL936" s="122">
        <f>VLOOKUP(C936,'[1]17'!$C$22:$AI$926,31,0)</f>
        <v>0.20071053999999999</v>
      </c>
      <c r="AM936" s="122">
        <f>VLOOKUP(C936,'[1]17'!$C$22:$AI$926,32,0)</f>
        <v>0</v>
      </c>
      <c r="AN936" s="122">
        <f>VLOOKUP(C936,'[1]17'!$C$22:$AI$926,33,0)</f>
        <v>0</v>
      </c>
      <c r="AO936" s="122">
        <f t="shared" si="1474"/>
        <v>0</v>
      </c>
      <c r="AP936" s="122">
        <f t="shared" si="1475"/>
        <v>0</v>
      </c>
      <c r="AQ936" s="122">
        <f t="shared" si="1476"/>
        <v>0</v>
      </c>
      <c r="AR936" s="122">
        <f t="shared" si="1477"/>
        <v>0</v>
      </c>
      <c r="AS936" s="122">
        <f t="shared" si="1478"/>
        <v>0</v>
      </c>
      <c r="AT936" s="123"/>
      <c r="AU936" s="123"/>
      <c r="AV936" s="123"/>
      <c r="AW936" s="123"/>
      <c r="AX936" s="123"/>
      <c r="AY936" s="123"/>
      <c r="AZ936" s="123"/>
      <c r="BA936" s="123"/>
      <c r="BB936" s="123"/>
      <c r="BC936" s="123"/>
    </row>
    <row r="937" spans="1:55" ht="62.2" x14ac:dyDescent="0.35">
      <c r="A937" s="115" t="s">
        <v>1663</v>
      </c>
      <c r="B937" s="111" t="s">
        <v>1899</v>
      </c>
      <c r="C937" s="108" t="s">
        <v>1972</v>
      </c>
      <c r="D937" s="73">
        <v>0</v>
      </c>
      <c r="E937" s="73">
        <v>0.31849485999999999</v>
      </c>
      <c r="F937" s="73">
        <v>0</v>
      </c>
      <c r="G937" s="73">
        <v>0.31849485999999999</v>
      </c>
      <c r="H937" s="73">
        <v>0</v>
      </c>
      <c r="I937" s="73">
        <v>0</v>
      </c>
      <c r="J937" s="122"/>
      <c r="K937" s="122"/>
      <c r="L937" s="122"/>
      <c r="M937" s="122"/>
      <c r="N937" s="122"/>
      <c r="O937" s="122">
        <f t="shared" si="1468"/>
        <v>0.31849485999999999</v>
      </c>
      <c r="P937" s="122">
        <f t="shared" si="1469"/>
        <v>0</v>
      </c>
      <c r="Q937" s="122">
        <f t="shared" si="1470"/>
        <v>0.31849485999999999</v>
      </c>
      <c r="R937" s="122">
        <f t="shared" si="1471"/>
        <v>0</v>
      </c>
      <c r="S937" s="122">
        <f t="shared" si="1472"/>
        <v>0</v>
      </c>
      <c r="T937" s="123"/>
      <c r="U937" s="123"/>
      <c r="V937" s="123"/>
      <c r="W937" s="123"/>
      <c r="X937" s="123"/>
      <c r="Y937" s="123"/>
      <c r="Z937" s="123"/>
      <c r="AA937" s="123"/>
      <c r="AB937" s="123"/>
      <c r="AC937" s="123"/>
      <c r="AD937" s="123">
        <v>0</v>
      </c>
      <c r="AE937" s="73">
        <f t="shared" si="1473"/>
        <v>0</v>
      </c>
      <c r="AF937" s="73"/>
      <c r="AG937" s="73"/>
      <c r="AH937" s="73"/>
      <c r="AI937" s="73">
        <v>0</v>
      </c>
      <c r="AJ937" s="122"/>
      <c r="AK937" s="122"/>
      <c r="AL937" s="122"/>
      <c r="AM937" s="122"/>
      <c r="AN937" s="122"/>
      <c r="AO937" s="122">
        <f t="shared" si="1474"/>
        <v>0</v>
      </c>
      <c r="AP937" s="122">
        <f t="shared" si="1475"/>
        <v>0</v>
      </c>
      <c r="AQ937" s="122">
        <f t="shared" si="1476"/>
        <v>0</v>
      </c>
      <c r="AR937" s="122">
        <f t="shared" si="1477"/>
        <v>0</v>
      </c>
      <c r="AS937" s="122">
        <f t="shared" si="1478"/>
        <v>0</v>
      </c>
      <c r="AT937" s="123"/>
      <c r="AU937" s="123"/>
      <c r="AV937" s="123"/>
      <c r="AW937" s="123"/>
      <c r="AX937" s="123"/>
      <c r="AY937" s="123"/>
      <c r="AZ937" s="123"/>
      <c r="BA937" s="123"/>
      <c r="BB937" s="123"/>
      <c r="BC937" s="123"/>
    </row>
    <row r="938" spans="1:55" x14ac:dyDescent="0.35">
      <c r="A938" s="119"/>
      <c r="B938" s="118" t="s">
        <v>31</v>
      </c>
      <c r="C938" s="105"/>
      <c r="D938" s="133">
        <f t="shared" ref="D938:BC938" si="1479">SUM(D939:D939)</f>
        <v>0.31887599999999999</v>
      </c>
      <c r="E938" s="133">
        <f t="shared" si="1479"/>
        <v>0.17910171</v>
      </c>
      <c r="F938" s="133">
        <f t="shared" si="1479"/>
        <v>0</v>
      </c>
      <c r="G938" s="133">
        <f t="shared" si="1479"/>
        <v>0.17910171</v>
      </c>
      <c r="H938" s="133">
        <f t="shared" si="1479"/>
        <v>0</v>
      </c>
      <c r="I938" s="133">
        <f t="shared" si="1479"/>
        <v>0</v>
      </c>
      <c r="J938" s="133">
        <f t="shared" si="1479"/>
        <v>0</v>
      </c>
      <c r="K938" s="133">
        <f t="shared" si="1479"/>
        <v>0</v>
      </c>
      <c r="L938" s="133">
        <f t="shared" si="1479"/>
        <v>0</v>
      </c>
      <c r="M938" s="133">
        <f t="shared" si="1479"/>
        <v>0</v>
      </c>
      <c r="N938" s="133">
        <f t="shared" si="1479"/>
        <v>0</v>
      </c>
      <c r="O938" s="133">
        <f t="shared" si="1479"/>
        <v>0.17910171</v>
      </c>
      <c r="P938" s="133">
        <f t="shared" si="1479"/>
        <v>0</v>
      </c>
      <c r="Q938" s="133">
        <f t="shared" si="1479"/>
        <v>0.17910171</v>
      </c>
      <c r="R938" s="133">
        <f t="shared" si="1479"/>
        <v>0</v>
      </c>
      <c r="S938" s="133">
        <f t="shared" si="1479"/>
        <v>0</v>
      </c>
      <c r="T938" s="133">
        <f t="shared" si="1479"/>
        <v>0</v>
      </c>
      <c r="U938" s="133">
        <f t="shared" si="1479"/>
        <v>0</v>
      </c>
      <c r="V938" s="133">
        <f t="shared" si="1479"/>
        <v>0</v>
      </c>
      <c r="W938" s="133">
        <f t="shared" si="1479"/>
        <v>0</v>
      </c>
      <c r="X938" s="133">
        <f t="shared" si="1479"/>
        <v>0</v>
      </c>
      <c r="Y938" s="133">
        <f t="shared" si="1479"/>
        <v>0</v>
      </c>
      <c r="Z938" s="133">
        <f t="shared" si="1479"/>
        <v>0</v>
      </c>
      <c r="AA938" s="133">
        <f t="shared" si="1479"/>
        <v>0</v>
      </c>
      <c r="AB938" s="133">
        <f t="shared" si="1479"/>
        <v>0</v>
      </c>
      <c r="AC938" s="133">
        <f t="shared" si="1479"/>
        <v>0</v>
      </c>
      <c r="AD938" s="133">
        <f t="shared" si="1479"/>
        <v>0</v>
      </c>
      <c r="AE938" s="133">
        <f t="shared" si="1479"/>
        <v>0</v>
      </c>
      <c r="AF938" s="133">
        <f t="shared" si="1479"/>
        <v>0</v>
      </c>
      <c r="AG938" s="133">
        <f t="shared" si="1479"/>
        <v>0</v>
      </c>
      <c r="AH938" s="133">
        <f t="shared" si="1479"/>
        <v>0</v>
      </c>
      <c r="AI938" s="133">
        <f t="shared" si="1479"/>
        <v>0</v>
      </c>
      <c r="AJ938" s="133">
        <f t="shared" si="1479"/>
        <v>0</v>
      </c>
      <c r="AK938" s="133">
        <f t="shared" si="1479"/>
        <v>0</v>
      </c>
      <c r="AL938" s="133">
        <f t="shared" si="1479"/>
        <v>0</v>
      </c>
      <c r="AM938" s="133">
        <f t="shared" si="1479"/>
        <v>0</v>
      </c>
      <c r="AN938" s="133">
        <f t="shared" si="1479"/>
        <v>0</v>
      </c>
      <c r="AO938" s="133">
        <f t="shared" si="1479"/>
        <v>0</v>
      </c>
      <c r="AP938" s="133">
        <f t="shared" si="1479"/>
        <v>0</v>
      </c>
      <c r="AQ938" s="133">
        <f t="shared" si="1479"/>
        <v>0</v>
      </c>
      <c r="AR938" s="133">
        <f t="shared" si="1479"/>
        <v>0</v>
      </c>
      <c r="AS938" s="133">
        <f t="shared" si="1479"/>
        <v>0</v>
      </c>
      <c r="AT938" s="133">
        <f t="shared" si="1479"/>
        <v>0</v>
      </c>
      <c r="AU938" s="133">
        <f t="shared" si="1479"/>
        <v>0</v>
      </c>
      <c r="AV938" s="133">
        <f t="shared" si="1479"/>
        <v>0</v>
      </c>
      <c r="AW938" s="133">
        <f t="shared" si="1479"/>
        <v>0</v>
      </c>
      <c r="AX938" s="133">
        <f t="shared" si="1479"/>
        <v>0</v>
      </c>
      <c r="AY938" s="133">
        <f t="shared" si="1479"/>
        <v>0</v>
      </c>
      <c r="AZ938" s="133">
        <f t="shared" si="1479"/>
        <v>0</v>
      </c>
      <c r="BA938" s="133">
        <f t="shared" si="1479"/>
        <v>0</v>
      </c>
      <c r="BB938" s="133">
        <f t="shared" si="1479"/>
        <v>0</v>
      </c>
      <c r="BC938" s="133">
        <f t="shared" si="1479"/>
        <v>0</v>
      </c>
    </row>
    <row r="939" spans="1:55" ht="93.25" x14ac:dyDescent="0.35">
      <c r="A939" s="115" t="s">
        <v>1663</v>
      </c>
      <c r="B939" s="111" t="s">
        <v>233</v>
      </c>
      <c r="C939" s="108" t="s">
        <v>599</v>
      </c>
      <c r="D939" s="73">
        <v>0.31887599999999999</v>
      </c>
      <c r="E939" s="73">
        <v>0.17910171</v>
      </c>
      <c r="F939" s="73">
        <v>0</v>
      </c>
      <c r="G939" s="73">
        <v>0.17910171</v>
      </c>
      <c r="H939" s="73">
        <v>0</v>
      </c>
      <c r="I939" s="73">
        <v>0</v>
      </c>
      <c r="J939" s="122">
        <f>VLOOKUP(C939,'[1]17'!$C$22:$N$926,8,0)</f>
        <v>0</v>
      </c>
      <c r="K939" s="122">
        <f>VLOOKUP(C939,'[1]17'!$C$22:$N$926,9,0)</f>
        <v>0</v>
      </c>
      <c r="L939" s="122">
        <f>VLOOKUP(C939,'[1]17'!$C$22:$N$926,10,0)</f>
        <v>0</v>
      </c>
      <c r="M939" s="122">
        <f>VLOOKUP(C939,'[1]17'!$C$22:$N$926,11,0)</f>
        <v>0</v>
      </c>
      <c r="N939" s="122">
        <f>VLOOKUP(C939,'[1]17'!$C$22:$N$926,12,0)</f>
        <v>0</v>
      </c>
      <c r="O939" s="122">
        <f>E939-J939</f>
        <v>0.17910171</v>
      </c>
      <c r="P939" s="122">
        <f t="shared" ref="P939" si="1480">F939-K939</f>
        <v>0</v>
      </c>
      <c r="Q939" s="122">
        <f t="shared" ref="Q939" si="1481">G939-L939</f>
        <v>0.17910171</v>
      </c>
      <c r="R939" s="122">
        <f t="shared" ref="R939" si="1482">H939-M939</f>
        <v>0</v>
      </c>
      <c r="S939" s="122">
        <f t="shared" ref="S939" si="1483">I939-N939</f>
        <v>0</v>
      </c>
      <c r="T939" s="123"/>
      <c r="U939" s="123"/>
      <c r="V939" s="123"/>
      <c r="W939" s="123"/>
      <c r="X939" s="123"/>
      <c r="Y939" s="123"/>
      <c r="Z939" s="123"/>
      <c r="AA939" s="123"/>
      <c r="AB939" s="123"/>
      <c r="AC939" s="123"/>
      <c r="AD939" s="123">
        <v>0</v>
      </c>
      <c r="AE939" s="73">
        <f>AF939+AG939+AH939+AI939</f>
        <v>0</v>
      </c>
      <c r="AF939" s="73"/>
      <c r="AG939" s="73"/>
      <c r="AH939" s="73"/>
      <c r="AI939" s="73">
        <v>0</v>
      </c>
      <c r="AJ939" s="122">
        <f>VLOOKUP(C939,'[1]17'!$C$22:$AI$926,29,0)</f>
        <v>0</v>
      </c>
      <c r="AK939" s="122">
        <f>VLOOKUP(C939,'[1]17'!$C$22:$AI$926,30,0)</f>
        <v>0</v>
      </c>
      <c r="AL939" s="122">
        <f>VLOOKUP(C939,'[1]17'!$C$22:$AI$926,31,0)</f>
        <v>0</v>
      </c>
      <c r="AM939" s="122">
        <f>VLOOKUP(C939,'[1]17'!$C$22:$AI$926,32,0)</f>
        <v>0</v>
      </c>
      <c r="AN939" s="122">
        <f>VLOOKUP(C939,'[1]17'!$C$22:$AI$926,33,0)</f>
        <v>0</v>
      </c>
      <c r="AO939" s="122">
        <f>AE939-AJ939</f>
        <v>0</v>
      </c>
      <c r="AP939" s="122">
        <f t="shared" ref="AP939" si="1484">AF939-AK939</f>
        <v>0</v>
      </c>
      <c r="AQ939" s="122">
        <f t="shared" ref="AQ939" si="1485">AG939-AL939</f>
        <v>0</v>
      </c>
      <c r="AR939" s="122">
        <f t="shared" ref="AR939" si="1486">AH939-AM939</f>
        <v>0</v>
      </c>
      <c r="AS939" s="122">
        <f t="shared" ref="AS939" si="1487">AI939-AN939</f>
        <v>0</v>
      </c>
      <c r="AT939" s="123"/>
      <c r="AU939" s="123"/>
      <c r="AV939" s="123"/>
      <c r="AW939" s="123"/>
      <c r="AX939" s="123"/>
      <c r="AY939" s="123"/>
      <c r="AZ939" s="123"/>
      <c r="BA939" s="123"/>
      <c r="BB939" s="123"/>
      <c r="BC939" s="123"/>
    </row>
    <row r="940" spans="1:55" x14ac:dyDescent="0.35">
      <c r="A940" s="119"/>
      <c r="B940" s="118" t="s">
        <v>65</v>
      </c>
      <c r="C940" s="105"/>
      <c r="D940" s="133">
        <f t="shared" ref="D940:BC940" si="1488">SUM(D941:D942)</f>
        <v>40.426331999999995</v>
      </c>
      <c r="E940" s="133">
        <f t="shared" si="1488"/>
        <v>30.290514268000003</v>
      </c>
      <c r="F940" s="133">
        <f t="shared" si="1488"/>
        <v>0.10541314</v>
      </c>
      <c r="G940" s="133">
        <f t="shared" si="1488"/>
        <v>30.132161280000002</v>
      </c>
      <c r="H940" s="133">
        <f t="shared" si="1488"/>
        <v>0</v>
      </c>
      <c r="I940" s="133">
        <f t="shared" si="1488"/>
        <v>5.2939848000000005E-2</v>
      </c>
      <c r="J940" s="133">
        <f t="shared" si="1488"/>
        <v>30.260879656</v>
      </c>
      <c r="K940" s="133">
        <f t="shared" si="1488"/>
        <v>0.10541314</v>
      </c>
      <c r="L940" s="133">
        <f t="shared" si="1488"/>
        <v>30.132161280000002</v>
      </c>
      <c r="M940" s="133">
        <f t="shared" si="1488"/>
        <v>0</v>
      </c>
      <c r="N940" s="133">
        <f t="shared" si="1488"/>
        <v>2.3305236000000003E-2</v>
      </c>
      <c r="O940" s="133">
        <f t="shared" si="1488"/>
        <v>2.9634612000000005E-2</v>
      </c>
      <c r="P940" s="133">
        <f t="shared" si="1488"/>
        <v>0</v>
      </c>
      <c r="Q940" s="133">
        <f t="shared" si="1488"/>
        <v>0</v>
      </c>
      <c r="R940" s="133">
        <f t="shared" si="1488"/>
        <v>0</v>
      </c>
      <c r="S940" s="133">
        <f t="shared" si="1488"/>
        <v>2.9634612000000001E-2</v>
      </c>
      <c r="T940" s="133">
        <f t="shared" si="1488"/>
        <v>0</v>
      </c>
      <c r="U940" s="133">
        <f t="shared" si="1488"/>
        <v>0</v>
      </c>
      <c r="V940" s="133">
        <f t="shared" si="1488"/>
        <v>0</v>
      </c>
      <c r="W940" s="133">
        <f t="shared" si="1488"/>
        <v>0</v>
      </c>
      <c r="X940" s="133">
        <f t="shared" si="1488"/>
        <v>0</v>
      </c>
      <c r="Y940" s="133">
        <f t="shared" si="1488"/>
        <v>0</v>
      </c>
      <c r="Z940" s="133">
        <f t="shared" si="1488"/>
        <v>0</v>
      </c>
      <c r="AA940" s="133">
        <f t="shared" si="1488"/>
        <v>0</v>
      </c>
      <c r="AB940" s="133">
        <f t="shared" si="1488"/>
        <v>0</v>
      </c>
      <c r="AC940" s="133">
        <f t="shared" si="1488"/>
        <v>0</v>
      </c>
      <c r="AD940" s="133">
        <f t="shared" si="1488"/>
        <v>36.439505440000005</v>
      </c>
      <c r="AE940" s="133">
        <f t="shared" si="1488"/>
        <v>4.4116540000000003E-2</v>
      </c>
      <c r="AF940" s="133">
        <f t="shared" si="1488"/>
        <v>0</v>
      </c>
      <c r="AG940" s="133">
        <f t="shared" si="1488"/>
        <v>0</v>
      </c>
      <c r="AH940" s="133">
        <f t="shared" si="1488"/>
        <v>0</v>
      </c>
      <c r="AI940" s="133">
        <f t="shared" si="1488"/>
        <v>4.4116540000000003E-2</v>
      </c>
      <c r="AJ940" s="133">
        <f t="shared" si="1488"/>
        <v>1.9421029999999999E-2</v>
      </c>
      <c r="AK940" s="133">
        <f t="shared" si="1488"/>
        <v>0</v>
      </c>
      <c r="AL940" s="133">
        <f t="shared" si="1488"/>
        <v>0</v>
      </c>
      <c r="AM940" s="133">
        <f t="shared" si="1488"/>
        <v>0</v>
      </c>
      <c r="AN940" s="133">
        <f t="shared" si="1488"/>
        <v>1.9421030000000002E-2</v>
      </c>
      <c r="AO940" s="133">
        <f t="shared" si="1488"/>
        <v>2.4695510000000004E-2</v>
      </c>
      <c r="AP940" s="133">
        <f t="shared" si="1488"/>
        <v>0</v>
      </c>
      <c r="AQ940" s="133">
        <f t="shared" si="1488"/>
        <v>0</v>
      </c>
      <c r="AR940" s="133">
        <f t="shared" si="1488"/>
        <v>0</v>
      </c>
      <c r="AS940" s="133">
        <f t="shared" si="1488"/>
        <v>2.469551E-2</v>
      </c>
      <c r="AT940" s="133">
        <f t="shared" si="1488"/>
        <v>0</v>
      </c>
      <c r="AU940" s="133">
        <f t="shared" si="1488"/>
        <v>0</v>
      </c>
      <c r="AV940" s="133">
        <f t="shared" si="1488"/>
        <v>0</v>
      </c>
      <c r="AW940" s="133">
        <f t="shared" si="1488"/>
        <v>0</v>
      </c>
      <c r="AX940" s="133">
        <f t="shared" si="1488"/>
        <v>0</v>
      </c>
      <c r="AY940" s="133">
        <f t="shared" si="1488"/>
        <v>0</v>
      </c>
      <c r="AZ940" s="133">
        <f t="shared" si="1488"/>
        <v>0</v>
      </c>
      <c r="BA940" s="133">
        <f t="shared" si="1488"/>
        <v>0</v>
      </c>
      <c r="BB940" s="133">
        <f t="shared" si="1488"/>
        <v>0</v>
      </c>
      <c r="BC940" s="133">
        <f t="shared" si="1488"/>
        <v>0</v>
      </c>
    </row>
    <row r="941" spans="1:55" ht="77.7" x14ac:dyDescent="0.35">
      <c r="A941" s="115" t="s">
        <v>1663</v>
      </c>
      <c r="B941" s="111" t="s">
        <v>234</v>
      </c>
      <c r="C941" s="108" t="s">
        <v>235</v>
      </c>
      <c r="D941" s="73">
        <v>1.189524</v>
      </c>
      <c r="E941" s="73">
        <v>0.158352988</v>
      </c>
      <c r="F941" s="73">
        <v>0.10541314</v>
      </c>
      <c r="G941" s="73">
        <v>0</v>
      </c>
      <c r="H941" s="73">
        <v>0</v>
      </c>
      <c r="I941" s="73">
        <v>5.2939848000000005E-2</v>
      </c>
      <c r="J941" s="122">
        <f>VLOOKUP(C941,'[1]17'!$C$22:$N$926,8,0)</f>
        <v>0.128718376</v>
      </c>
      <c r="K941" s="122">
        <f>VLOOKUP(C941,'[1]17'!$C$22:$N$926,9,0)</f>
        <v>0.10541314</v>
      </c>
      <c r="L941" s="122">
        <f>VLOOKUP(C941,'[1]17'!$C$22:$N$926,10,0)</f>
        <v>0</v>
      </c>
      <c r="M941" s="122">
        <f>VLOOKUP(C941,'[1]17'!$C$22:$N$926,11,0)</f>
        <v>0</v>
      </c>
      <c r="N941" s="122">
        <f>VLOOKUP(C941,'[1]17'!$C$22:$N$926,12,0)</f>
        <v>2.3305236000000003E-2</v>
      </c>
      <c r="O941" s="122">
        <f t="shared" ref="O941:O942" si="1489">E941-J941</f>
        <v>2.9634612000000005E-2</v>
      </c>
      <c r="P941" s="122">
        <f t="shared" ref="P941:P942" si="1490">F941-K941</f>
        <v>0</v>
      </c>
      <c r="Q941" s="122">
        <f t="shared" ref="Q941:Q942" si="1491">G941-L941</f>
        <v>0</v>
      </c>
      <c r="R941" s="122">
        <f t="shared" ref="R941:R942" si="1492">H941-M941</f>
        <v>0</v>
      </c>
      <c r="S941" s="122">
        <f t="shared" ref="S941:S942" si="1493">I941-N941</f>
        <v>2.9634612000000001E-2</v>
      </c>
      <c r="T941" s="123"/>
      <c r="U941" s="123"/>
      <c r="V941" s="123"/>
      <c r="W941" s="123"/>
      <c r="X941" s="123"/>
      <c r="Y941" s="123"/>
      <c r="Z941" s="123"/>
      <c r="AA941" s="123"/>
      <c r="AB941" s="123"/>
      <c r="AC941" s="123"/>
      <c r="AD941" s="123">
        <v>1.0903970000000003</v>
      </c>
      <c r="AE941" s="73">
        <f t="shared" ref="AE941:AE942" si="1494">AF941+AG941+AH941+AI941</f>
        <v>4.4116540000000003E-2</v>
      </c>
      <c r="AF941" s="73"/>
      <c r="AG941" s="73"/>
      <c r="AH941" s="73"/>
      <c r="AI941" s="73">
        <v>4.4116540000000003E-2</v>
      </c>
      <c r="AJ941" s="122">
        <f>VLOOKUP(C941,'[1]17'!$C$22:$AI$926,29,0)</f>
        <v>1.9421029999999999E-2</v>
      </c>
      <c r="AK941" s="122">
        <f>VLOOKUP(C941,'[1]17'!$C$22:$AI$926,30,0)</f>
        <v>0</v>
      </c>
      <c r="AL941" s="122">
        <f>VLOOKUP(C941,'[1]17'!$C$22:$AI$926,31,0)</f>
        <v>0</v>
      </c>
      <c r="AM941" s="122">
        <f>VLOOKUP(C941,'[1]17'!$C$22:$AI$926,32,0)</f>
        <v>0</v>
      </c>
      <c r="AN941" s="122">
        <f>VLOOKUP(C941,'[1]17'!$C$22:$AI$926,33,0)</f>
        <v>1.9421030000000002E-2</v>
      </c>
      <c r="AO941" s="122">
        <f t="shared" ref="AO941:AO942" si="1495">AE941-AJ941</f>
        <v>2.4695510000000004E-2</v>
      </c>
      <c r="AP941" s="122">
        <f t="shared" ref="AP941:AP942" si="1496">AF941-AK941</f>
        <v>0</v>
      </c>
      <c r="AQ941" s="122">
        <f t="shared" ref="AQ941:AQ942" si="1497">AG941-AL941</f>
        <v>0</v>
      </c>
      <c r="AR941" s="122">
        <f t="shared" ref="AR941:AR942" si="1498">AH941-AM941</f>
        <v>0</v>
      </c>
      <c r="AS941" s="122">
        <f t="shared" ref="AS941:AS942" si="1499">AI941-AN941</f>
        <v>2.469551E-2</v>
      </c>
      <c r="AT941" s="123"/>
      <c r="AU941" s="123"/>
      <c r="AV941" s="123"/>
      <c r="AW941" s="123"/>
      <c r="AX941" s="123"/>
      <c r="AY941" s="123"/>
      <c r="AZ941" s="123"/>
      <c r="BA941" s="123"/>
      <c r="BB941" s="123"/>
      <c r="BC941" s="123"/>
    </row>
    <row r="942" spans="1:55" ht="62.2" x14ac:dyDescent="0.35">
      <c r="A942" s="115" t="s">
        <v>1663</v>
      </c>
      <c r="B942" s="111" t="s">
        <v>480</v>
      </c>
      <c r="C942" s="108" t="s">
        <v>600</v>
      </c>
      <c r="D942" s="73">
        <v>39.236807999999996</v>
      </c>
      <c r="E942" s="73">
        <v>30.132161280000002</v>
      </c>
      <c r="F942" s="73">
        <v>0</v>
      </c>
      <c r="G942" s="73">
        <v>30.132161280000002</v>
      </c>
      <c r="H942" s="73">
        <v>0</v>
      </c>
      <c r="I942" s="73">
        <v>0</v>
      </c>
      <c r="J942" s="122">
        <f>VLOOKUP(C942,'[1]17'!$C$22:$N$926,8,0)</f>
        <v>30.132161280000002</v>
      </c>
      <c r="K942" s="122">
        <f>VLOOKUP(C942,'[1]17'!$C$22:$N$926,9,0)</f>
        <v>0</v>
      </c>
      <c r="L942" s="122">
        <f>VLOOKUP(C942,'[1]17'!$C$22:$N$926,10,0)</f>
        <v>30.132161280000002</v>
      </c>
      <c r="M942" s="122">
        <f>VLOOKUP(C942,'[1]17'!$C$22:$N$926,11,0)</f>
        <v>0</v>
      </c>
      <c r="N942" s="122">
        <f>VLOOKUP(C942,'[1]17'!$C$22:$N$926,12,0)</f>
        <v>0</v>
      </c>
      <c r="O942" s="122">
        <f t="shared" si="1489"/>
        <v>0</v>
      </c>
      <c r="P942" s="122">
        <f t="shared" si="1490"/>
        <v>0</v>
      </c>
      <c r="Q942" s="122">
        <f t="shared" si="1491"/>
        <v>0</v>
      </c>
      <c r="R942" s="122">
        <f t="shared" si="1492"/>
        <v>0</v>
      </c>
      <c r="S942" s="122">
        <f t="shared" si="1493"/>
        <v>0</v>
      </c>
      <c r="T942" s="123"/>
      <c r="U942" s="123"/>
      <c r="V942" s="123"/>
      <c r="W942" s="123"/>
      <c r="X942" s="123"/>
      <c r="Y942" s="123"/>
      <c r="Z942" s="123"/>
      <c r="AA942" s="123"/>
      <c r="AB942" s="123"/>
      <c r="AC942" s="123"/>
      <c r="AD942" s="123">
        <v>35.349108440000002</v>
      </c>
      <c r="AE942" s="73">
        <f t="shared" si="1494"/>
        <v>0</v>
      </c>
      <c r="AF942" s="73"/>
      <c r="AG942" s="73"/>
      <c r="AH942" s="73"/>
      <c r="AI942" s="73">
        <v>0</v>
      </c>
      <c r="AJ942" s="122">
        <f>VLOOKUP(C942,'[1]17'!$C$22:$AI$926,29,0)</f>
        <v>0</v>
      </c>
      <c r="AK942" s="122">
        <f>VLOOKUP(C942,'[1]17'!$C$22:$AI$926,30,0)</f>
        <v>0</v>
      </c>
      <c r="AL942" s="122">
        <f>VLOOKUP(C942,'[1]17'!$C$22:$AI$926,31,0)</f>
        <v>0</v>
      </c>
      <c r="AM942" s="122">
        <f>VLOOKUP(C942,'[1]17'!$C$22:$AI$926,32,0)</f>
        <v>0</v>
      </c>
      <c r="AN942" s="122">
        <f>VLOOKUP(C942,'[1]17'!$C$22:$AI$926,33,0)</f>
        <v>0</v>
      </c>
      <c r="AO942" s="122">
        <f t="shared" si="1495"/>
        <v>0</v>
      </c>
      <c r="AP942" s="122">
        <f t="shared" si="1496"/>
        <v>0</v>
      </c>
      <c r="AQ942" s="122">
        <f t="shared" si="1497"/>
        <v>0</v>
      </c>
      <c r="AR942" s="122">
        <f t="shared" si="1498"/>
        <v>0</v>
      </c>
      <c r="AS942" s="122">
        <f t="shared" si="1499"/>
        <v>0</v>
      </c>
      <c r="AT942" s="123"/>
      <c r="AU942" s="123"/>
      <c r="AV942" s="123"/>
      <c r="AW942" s="123"/>
      <c r="AX942" s="123"/>
      <c r="AY942" s="123"/>
      <c r="AZ942" s="123"/>
      <c r="BA942" s="123"/>
      <c r="BB942" s="123"/>
      <c r="BC942" s="123"/>
    </row>
    <row r="943" spans="1:55" ht="30.05" x14ac:dyDescent="0.35">
      <c r="A943" s="119"/>
      <c r="B943" s="118" t="s">
        <v>64</v>
      </c>
      <c r="C943" s="105"/>
      <c r="D943" s="133">
        <f t="shared" ref="D943:BC943" si="1500">SUM(D944:D947)</f>
        <v>3.9535920000000004</v>
      </c>
      <c r="E943" s="133">
        <f t="shared" si="1500"/>
        <v>1.7456446399999999</v>
      </c>
      <c r="F943" s="133">
        <f t="shared" si="1500"/>
        <v>0.17447476000000001</v>
      </c>
      <c r="G943" s="133">
        <f t="shared" si="1500"/>
        <v>1.5711698799999998</v>
      </c>
      <c r="H943" s="133">
        <f t="shared" si="1500"/>
        <v>0</v>
      </c>
      <c r="I943" s="133">
        <f t="shared" si="1500"/>
        <v>0</v>
      </c>
      <c r="J943" s="133">
        <f t="shared" si="1500"/>
        <v>1.7456446400000001</v>
      </c>
      <c r="K943" s="133">
        <f t="shared" si="1500"/>
        <v>0.17447476000000001</v>
      </c>
      <c r="L943" s="133">
        <f t="shared" si="1500"/>
        <v>1.5711698799999998</v>
      </c>
      <c r="M943" s="133">
        <f t="shared" si="1500"/>
        <v>0</v>
      </c>
      <c r="N943" s="133">
        <f t="shared" si="1500"/>
        <v>0</v>
      </c>
      <c r="O943" s="133">
        <f t="shared" si="1500"/>
        <v>0</v>
      </c>
      <c r="P943" s="133">
        <f t="shared" si="1500"/>
        <v>0</v>
      </c>
      <c r="Q943" s="133">
        <f t="shared" si="1500"/>
        <v>0</v>
      </c>
      <c r="R943" s="133">
        <f t="shared" si="1500"/>
        <v>0</v>
      </c>
      <c r="S943" s="133">
        <f t="shared" si="1500"/>
        <v>0</v>
      </c>
      <c r="T943" s="133">
        <f t="shared" si="1500"/>
        <v>0</v>
      </c>
      <c r="U943" s="133">
        <f t="shared" si="1500"/>
        <v>0</v>
      </c>
      <c r="V943" s="133">
        <f t="shared" si="1500"/>
        <v>0</v>
      </c>
      <c r="W943" s="133">
        <f t="shared" si="1500"/>
        <v>0</v>
      </c>
      <c r="X943" s="133">
        <f t="shared" si="1500"/>
        <v>0</v>
      </c>
      <c r="Y943" s="133">
        <f t="shared" si="1500"/>
        <v>0</v>
      </c>
      <c r="Z943" s="133">
        <f t="shared" si="1500"/>
        <v>0</v>
      </c>
      <c r="AA943" s="133">
        <f t="shared" si="1500"/>
        <v>0</v>
      </c>
      <c r="AB943" s="133">
        <f t="shared" si="1500"/>
        <v>0</v>
      </c>
      <c r="AC943" s="133">
        <f t="shared" si="1500"/>
        <v>0</v>
      </c>
      <c r="AD943" s="133">
        <f t="shared" si="1500"/>
        <v>3.3509799999999998</v>
      </c>
      <c r="AE943" s="133">
        <f t="shared" si="1500"/>
        <v>0.20052854000000001</v>
      </c>
      <c r="AF943" s="133">
        <f t="shared" si="1500"/>
        <v>0.20052854000000001</v>
      </c>
      <c r="AG943" s="133">
        <f t="shared" si="1500"/>
        <v>0</v>
      </c>
      <c r="AH943" s="133">
        <f t="shared" si="1500"/>
        <v>0</v>
      </c>
      <c r="AI943" s="133">
        <f t="shared" si="1500"/>
        <v>0</v>
      </c>
      <c r="AJ943" s="133">
        <f t="shared" si="1500"/>
        <v>0.12144333</v>
      </c>
      <c r="AK943" s="133">
        <f t="shared" si="1500"/>
        <v>0.12144333</v>
      </c>
      <c r="AL943" s="133">
        <f t="shared" si="1500"/>
        <v>0</v>
      </c>
      <c r="AM943" s="133">
        <f t="shared" si="1500"/>
        <v>0</v>
      </c>
      <c r="AN943" s="133">
        <f t="shared" si="1500"/>
        <v>0</v>
      </c>
      <c r="AO943" s="133">
        <f t="shared" si="1500"/>
        <v>7.9085210000000003E-2</v>
      </c>
      <c r="AP943" s="133">
        <f t="shared" si="1500"/>
        <v>7.9085210000000003E-2</v>
      </c>
      <c r="AQ943" s="133">
        <f t="shared" si="1500"/>
        <v>0</v>
      </c>
      <c r="AR943" s="133">
        <f t="shared" si="1500"/>
        <v>0</v>
      </c>
      <c r="AS943" s="133">
        <f t="shared" si="1500"/>
        <v>0</v>
      </c>
      <c r="AT943" s="133">
        <f t="shared" si="1500"/>
        <v>0</v>
      </c>
      <c r="AU943" s="133">
        <f t="shared" si="1500"/>
        <v>0</v>
      </c>
      <c r="AV943" s="133">
        <f t="shared" si="1500"/>
        <v>0</v>
      </c>
      <c r="AW943" s="133">
        <f t="shared" si="1500"/>
        <v>0</v>
      </c>
      <c r="AX943" s="133">
        <f t="shared" si="1500"/>
        <v>0</v>
      </c>
      <c r="AY943" s="133">
        <f t="shared" si="1500"/>
        <v>0</v>
      </c>
      <c r="AZ943" s="133">
        <f t="shared" si="1500"/>
        <v>0</v>
      </c>
      <c r="BA943" s="133">
        <f t="shared" si="1500"/>
        <v>0</v>
      </c>
      <c r="BB943" s="133">
        <f t="shared" si="1500"/>
        <v>0</v>
      </c>
      <c r="BC943" s="133">
        <f t="shared" si="1500"/>
        <v>0</v>
      </c>
    </row>
    <row r="944" spans="1:55" ht="46.65" x14ac:dyDescent="0.35">
      <c r="A944" s="115" t="s">
        <v>1663</v>
      </c>
      <c r="B944" s="111" t="s">
        <v>1900</v>
      </c>
      <c r="C944" s="108" t="s">
        <v>1629</v>
      </c>
      <c r="D944" s="73">
        <v>3.3037080000000003</v>
      </c>
      <c r="E944" s="73">
        <v>1.7456446399999999</v>
      </c>
      <c r="F944" s="73">
        <v>0.17447476000000001</v>
      </c>
      <c r="G944" s="73">
        <v>1.5711698799999998</v>
      </c>
      <c r="H944" s="73">
        <v>0</v>
      </c>
      <c r="I944" s="73">
        <v>0</v>
      </c>
      <c r="J944" s="122">
        <f>VLOOKUP(C944,'[1]17'!$C$22:$N$926,8,0)</f>
        <v>1.7456446400000001</v>
      </c>
      <c r="K944" s="122">
        <f>VLOOKUP(C944,'[1]17'!$C$22:$N$926,9,0)</f>
        <v>0.17447476000000001</v>
      </c>
      <c r="L944" s="122">
        <f>VLOOKUP(C944,'[1]17'!$C$22:$N$926,10,0)</f>
        <v>1.5711698799999998</v>
      </c>
      <c r="M944" s="122">
        <f>VLOOKUP(C944,'[1]17'!$C$22:$N$926,11,0)</f>
        <v>0</v>
      </c>
      <c r="N944" s="122">
        <f>VLOOKUP(C944,'[1]17'!$C$22:$N$926,12,0)</f>
        <v>0</v>
      </c>
      <c r="O944" s="122">
        <f t="shared" ref="O944:O947" si="1501">E944-J944</f>
        <v>0</v>
      </c>
      <c r="P944" s="122">
        <f t="shared" ref="P944:P947" si="1502">F944-K944</f>
        <v>0</v>
      </c>
      <c r="Q944" s="122">
        <f t="shared" ref="Q944:Q947" si="1503">G944-L944</f>
        <v>0</v>
      </c>
      <c r="R944" s="122">
        <f t="shared" ref="R944:R947" si="1504">H944-M944</f>
        <v>0</v>
      </c>
      <c r="S944" s="122">
        <f t="shared" ref="S944:S947" si="1505">I944-N944</f>
        <v>0</v>
      </c>
      <c r="T944" s="123"/>
      <c r="U944" s="123"/>
      <c r="V944" s="123"/>
      <c r="W944" s="123"/>
      <c r="X944" s="123"/>
      <c r="Y944" s="123"/>
      <c r="Z944" s="123"/>
      <c r="AA944" s="123"/>
      <c r="AB944" s="123"/>
      <c r="AC944" s="123"/>
      <c r="AD944" s="123">
        <v>2.8094099999999997</v>
      </c>
      <c r="AE944" s="73">
        <f t="shared" ref="AE944:AE947" si="1506">AF944+AG944+AH944+AI944</f>
        <v>0</v>
      </c>
      <c r="AF944" s="73"/>
      <c r="AG944" s="73"/>
      <c r="AH944" s="73"/>
      <c r="AI944" s="73">
        <v>0</v>
      </c>
      <c r="AJ944" s="122">
        <f>VLOOKUP(C944,'[1]17'!$C$22:$AI$926,29,0)</f>
        <v>0</v>
      </c>
      <c r="AK944" s="122">
        <f>VLOOKUP(C944,'[1]17'!$C$22:$AI$926,30,0)</f>
        <v>0</v>
      </c>
      <c r="AL944" s="122">
        <f>VLOOKUP(C944,'[1]17'!$C$22:$AI$926,31,0)</f>
        <v>0</v>
      </c>
      <c r="AM944" s="122">
        <f>VLOOKUP(C944,'[1]17'!$C$22:$AI$926,32,0)</f>
        <v>0</v>
      </c>
      <c r="AN944" s="122">
        <f>VLOOKUP(C944,'[1]17'!$C$22:$AI$926,33,0)</f>
        <v>0</v>
      </c>
      <c r="AO944" s="122">
        <f t="shared" ref="AO944:AO947" si="1507">AE944-AJ944</f>
        <v>0</v>
      </c>
      <c r="AP944" s="122">
        <f t="shared" ref="AP944:AP947" si="1508">AF944-AK944</f>
        <v>0</v>
      </c>
      <c r="AQ944" s="122">
        <f t="shared" ref="AQ944:AQ947" si="1509">AG944-AL944</f>
        <v>0</v>
      </c>
      <c r="AR944" s="122">
        <f t="shared" ref="AR944:AR947" si="1510">AH944-AM944</f>
        <v>0</v>
      </c>
      <c r="AS944" s="122">
        <f t="shared" ref="AS944:AS947" si="1511">AI944-AN944</f>
        <v>0</v>
      </c>
      <c r="AT944" s="123"/>
      <c r="AU944" s="123"/>
      <c r="AV944" s="123"/>
      <c r="AW944" s="123"/>
      <c r="AX944" s="123"/>
      <c r="AY944" s="123"/>
      <c r="AZ944" s="123"/>
      <c r="BA944" s="123"/>
      <c r="BB944" s="123"/>
      <c r="BC944" s="123"/>
    </row>
    <row r="945" spans="1:55" ht="124.35" x14ac:dyDescent="0.35">
      <c r="A945" s="115" t="s">
        <v>1663</v>
      </c>
      <c r="B945" s="111" t="s">
        <v>1901</v>
      </c>
      <c r="C945" s="108" t="s">
        <v>1630</v>
      </c>
      <c r="D945" s="73">
        <v>0.64988400000000002</v>
      </c>
      <c r="E945" s="73">
        <v>0</v>
      </c>
      <c r="F945" s="73">
        <v>0</v>
      </c>
      <c r="G945" s="73">
        <v>0</v>
      </c>
      <c r="H945" s="73">
        <v>0</v>
      </c>
      <c r="I945" s="73">
        <v>0</v>
      </c>
      <c r="J945" s="122">
        <f>VLOOKUP(C945,'[1]17'!$C$22:$N$926,8,0)</f>
        <v>0</v>
      </c>
      <c r="K945" s="122">
        <f>VLOOKUP(C945,'[1]17'!$C$22:$N$926,9,0)</f>
        <v>0</v>
      </c>
      <c r="L945" s="122">
        <f>VLOOKUP(C945,'[1]17'!$C$22:$N$926,10,0)</f>
        <v>0</v>
      </c>
      <c r="M945" s="122">
        <f>VLOOKUP(C945,'[1]17'!$C$22:$N$926,11,0)</f>
        <v>0</v>
      </c>
      <c r="N945" s="122">
        <f>VLOOKUP(C945,'[1]17'!$C$22:$N$926,12,0)</f>
        <v>0</v>
      </c>
      <c r="O945" s="122">
        <f t="shared" si="1501"/>
        <v>0</v>
      </c>
      <c r="P945" s="122">
        <f t="shared" si="1502"/>
        <v>0</v>
      </c>
      <c r="Q945" s="122">
        <f t="shared" si="1503"/>
        <v>0</v>
      </c>
      <c r="R945" s="122">
        <f t="shared" si="1504"/>
        <v>0</v>
      </c>
      <c r="S945" s="122">
        <f t="shared" si="1505"/>
        <v>0</v>
      </c>
      <c r="T945" s="123"/>
      <c r="U945" s="123"/>
      <c r="V945" s="123"/>
      <c r="W945" s="123"/>
      <c r="X945" s="123"/>
      <c r="Y945" s="123"/>
      <c r="Z945" s="123"/>
      <c r="AA945" s="123"/>
      <c r="AB945" s="123"/>
      <c r="AC945" s="123"/>
      <c r="AD945" s="123">
        <v>0.54156999999999988</v>
      </c>
      <c r="AE945" s="73">
        <f t="shared" si="1506"/>
        <v>0</v>
      </c>
      <c r="AF945" s="73"/>
      <c r="AG945" s="73"/>
      <c r="AH945" s="73"/>
      <c r="AI945" s="73">
        <v>0</v>
      </c>
      <c r="AJ945" s="122">
        <f>VLOOKUP(C945,'[1]17'!$C$22:$AI$926,29,0)</f>
        <v>0</v>
      </c>
      <c r="AK945" s="122">
        <f>VLOOKUP(C945,'[1]17'!$C$22:$AI$926,30,0)</f>
        <v>0</v>
      </c>
      <c r="AL945" s="122">
        <f>VLOOKUP(C945,'[1]17'!$C$22:$AI$926,31,0)</f>
        <v>0</v>
      </c>
      <c r="AM945" s="122">
        <f>VLOOKUP(C945,'[1]17'!$C$22:$AI$926,32,0)</f>
        <v>0</v>
      </c>
      <c r="AN945" s="122">
        <f>VLOOKUP(C945,'[1]17'!$C$22:$AI$926,33,0)</f>
        <v>0</v>
      </c>
      <c r="AO945" s="122">
        <f t="shared" si="1507"/>
        <v>0</v>
      </c>
      <c r="AP945" s="122">
        <f t="shared" si="1508"/>
        <v>0</v>
      </c>
      <c r="AQ945" s="122">
        <f t="shared" si="1509"/>
        <v>0</v>
      </c>
      <c r="AR945" s="122">
        <f t="shared" si="1510"/>
        <v>0</v>
      </c>
      <c r="AS945" s="122">
        <f t="shared" si="1511"/>
        <v>0</v>
      </c>
      <c r="AT945" s="123"/>
      <c r="AU945" s="123"/>
      <c r="AV945" s="123"/>
      <c r="AW945" s="123"/>
      <c r="AX945" s="123"/>
      <c r="AY945" s="123"/>
      <c r="AZ945" s="123"/>
      <c r="BA945" s="123"/>
      <c r="BB945" s="123"/>
      <c r="BC945" s="123"/>
    </row>
    <row r="946" spans="1:55" ht="77.7" x14ac:dyDescent="0.35">
      <c r="A946" s="115" t="s">
        <v>1663</v>
      </c>
      <c r="B946" s="111" t="s">
        <v>1902</v>
      </c>
      <c r="C946" s="108" t="s">
        <v>1631</v>
      </c>
      <c r="D946" s="73">
        <v>0</v>
      </c>
      <c r="E946" s="73">
        <v>0</v>
      </c>
      <c r="F946" s="73">
        <v>0</v>
      </c>
      <c r="G946" s="73">
        <v>0</v>
      </c>
      <c r="H946" s="73">
        <v>0</v>
      </c>
      <c r="I946" s="73">
        <v>0</v>
      </c>
      <c r="J946" s="122">
        <f>VLOOKUP(C946,'[1]17'!$C$22:$N$926,8,0)</f>
        <v>0</v>
      </c>
      <c r="K946" s="122">
        <f>VLOOKUP(C946,'[1]17'!$C$22:$N$926,9,0)</f>
        <v>0</v>
      </c>
      <c r="L946" s="122">
        <f>VLOOKUP(C946,'[1]17'!$C$22:$N$926,10,0)</f>
        <v>0</v>
      </c>
      <c r="M946" s="122">
        <f>VLOOKUP(C946,'[1]17'!$C$22:$N$926,11,0)</f>
        <v>0</v>
      </c>
      <c r="N946" s="122">
        <f>VLOOKUP(C946,'[1]17'!$C$22:$N$926,12,0)</f>
        <v>0</v>
      </c>
      <c r="O946" s="122">
        <f t="shared" si="1501"/>
        <v>0</v>
      </c>
      <c r="P946" s="122">
        <f t="shared" si="1502"/>
        <v>0</v>
      </c>
      <c r="Q946" s="122">
        <f t="shared" si="1503"/>
        <v>0</v>
      </c>
      <c r="R946" s="122">
        <f t="shared" si="1504"/>
        <v>0</v>
      </c>
      <c r="S946" s="122">
        <f t="shared" si="1505"/>
        <v>0</v>
      </c>
      <c r="T946" s="123"/>
      <c r="U946" s="123"/>
      <c r="V946" s="123"/>
      <c r="W946" s="123"/>
      <c r="X946" s="123"/>
      <c r="Y946" s="123"/>
      <c r="Z946" s="123"/>
      <c r="AA946" s="123"/>
      <c r="AB946" s="123"/>
      <c r="AC946" s="123"/>
      <c r="AD946" s="123">
        <v>0</v>
      </c>
      <c r="AE946" s="73">
        <f t="shared" si="1506"/>
        <v>0.12144333</v>
      </c>
      <c r="AF946" s="73">
        <v>0.12144333</v>
      </c>
      <c r="AG946" s="73"/>
      <c r="AH946" s="73"/>
      <c r="AI946" s="73">
        <v>0</v>
      </c>
      <c r="AJ946" s="122">
        <f>VLOOKUP(C946,'[1]17'!$C$22:$AI$926,29,0)</f>
        <v>0.12144333</v>
      </c>
      <c r="AK946" s="122">
        <f>VLOOKUP(C946,'[1]17'!$C$22:$AI$926,30,0)</f>
        <v>0.12144333</v>
      </c>
      <c r="AL946" s="122">
        <f>VLOOKUP(C946,'[1]17'!$C$22:$AI$926,31,0)</f>
        <v>0</v>
      </c>
      <c r="AM946" s="122">
        <f>VLOOKUP(C946,'[1]17'!$C$22:$AI$926,32,0)</f>
        <v>0</v>
      </c>
      <c r="AN946" s="122">
        <f>VLOOKUP(C946,'[1]17'!$C$22:$AI$926,33,0)</f>
        <v>0</v>
      </c>
      <c r="AO946" s="122">
        <f t="shared" si="1507"/>
        <v>0</v>
      </c>
      <c r="AP946" s="122">
        <f t="shared" si="1508"/>
        <v>0</v>
      </c>
      <c r="AQ946" s="122">
        <f t="shared" si="1509"/>
        <v>0</v>
      </c>
      <c r="AR946" s="122">
        <f t="shared" si="1510"/>
        <v>0</v>
      </c>
      <c r="AS946" s="122">
        <f t="shared" si="1511"/>
        <v>0</v>
      </c>
      <c r="AT946" s="123"/>
      <c r="AU946" s="123"/>
      <c r="AV946" s="123"/>
      <c r="AW946" s="123"/>
      <c r="AX946" s="123"/>
      <c r="AY946" s="123"/>
      <c r="AZ946" s="123"/>
      <c r="BA946" s="123"/>
      <c r="BB946" s="123"/>
      <c r="BC946" s="123"/>
    </row>
    <row r="947" spans="1:55" ht="46.65" x14ac:dyDescent="0.35">
      <c r="A947" s="115" t="s">
        <v>1663</v>
      </c>
      <c r="B947" s="111" t="s">
        <v>1903</v>
      </c>
      <c r="C947" s="108" t="s">
        <v>1973</v>
      </c>
      <c r="D947" s="73">
        <v>0</v>
      </c>
      <c r="E947" s="73">
        <v>0</v>
      </c>
      <c r="F947" s="73">
        <v>0</v>
      </c>
      <c r="G947" s="73">
        <v>0</v>
      </c>
      <c r="H947" s="73">
        <v>0</v>
      </c>
      <c r="I947" s="73">
        <v>0</v>
      </c>
      <c r="J947" s="122"/>
      <c r="K947" s="122"/>
      <c r="L947" s="122"/>
      <c r="M947" s="122"/>
      <c r="N947" s="122"/>
      <c r="O947" s="122">
        <f t="shared" si="1501"/>
        <v>0</v>
      </c>
      <c r="P947" s="122">
        <f t="shared" si="1502"/>
        <v>0</v>
      </c>
      <c r="Q947" s="122">
        <f t="shared" si="1503"/>
        <v>0</v>
      </c>
      <c r="R947" s="122">
        <f t="shared" si="1504"/>
        <v>0</v>
      </c>
      <c r="S947" s="122">
        <f t="shared" si="1505"/>
        <v>0</v>
      </c>
      <c r="T947" s="123"/>
      <c r="U947" s="123"/>
      <c r="V947" s="123"/>
      <c r="W947" s="123"/>
      <c r="X947" s="123"/>
      <c r="Y947" s="123"/>
      <c r="Z947" s="123"/>
      <c r="AA947" s="123"/>
      <c r="AB947" s="123"/>
      <c r="AC947" s="123"/>
      <c r="AD947" s="123">
        <v>0</v>
      </c>
      <c r="AE947" s="73">
        <f t="shared" si="1506"/>
        <v>7.9085210000000003E-2</v>
      </c>
      <c r="AF947" s="73">
        <v>7.9085210000000003E-2</v>
      </c>
      <c r="AG947" s="73"/>
      <c r="AH947" s="73"/>
      <c r="AI947" s="73">
        <v>0</v>
      </c>
      <c r="AJ947" s="122"/>
      <c r="AK947" s="122"/>
      <c r="AL947" s="122"/>
      <c r="AM947" s="122"/>
      <c r="AN947" s="122"/>
      <c r="AO947" s="122">
        <f t="shared" si="1507"/>
        <v>7.9085210000000003E-2</v>
      </c>
      <c r="AP947" s="122">
        <f t="shared" si="1508"/>
        <v>7.9085210000000003E-2</v>
      </c>
      <c r="AQ947" s="122">
        <f t="shared" si="1509"/>
        <v>0</v>
      </c>
      <c r="AR947" s="122">
        <f t="shared" si="1510"/>
        <v>0</v>
      </c>
      <c r="AS947" s="122">
        <f t="shared" si="1511"/>
        <v>0</v>
      </c>
      <c r="AT947" s="123"/>
      <c r="AU947" s="123"/>
      <c r="AV947" s="123"/>
      <c r="AW947" s="123"/>
      <c r="AX947" s="123"/>
      <c r="AY947" s="123"/>
      <c r="AZ947" s="123"/>
      <c r="BA947" s="123"/>
      <c r="BB947" s="123"/>
      <c r="BC947" s="123"/>
    </row>
    <row r="948" spans="1:55" x14ac:dyDescent="0.35">
      <c r="A948" s="117"/>
      <c r="B948" s="118" t="s">
        <v>39</v>
      </c>
      <c r="C948" s="105"/>
      <c r="D948" s="133">
        <f t="shared" ref="D948" si="1512">SUM(D949)</f>
        <v>1.1619120000000001</v>
      </c>
      <c r="E948" s="133">
        <f t="shared" ref="E948" si="1513">SUM(E949)</f>
        <v>5.1710963999999998E-2</v>
      </c>
      <c r="F948" s="133">
        <f t="shared" ref="F948" si="1514">SUM(F949)</f>
        <v>0</v>
      </c>
      <c r="G948" s="133">
        <f t="shared" ref="G948" si="1515">SUM(G949)</f>
        <v>0</v>
      </c>
      <c r="H948" s="133">
        <f t="shared" ref="H948" si="1516">SUM(H949)</f>
        <v>0</v>
      </c>
      <c r="I948" s="133">
        <f t="shared" ref="I948" si="1517">SUM(I949)</f>
        <v>5.1710963999999998E-2</v>
      </c>
      <c r="J948" s="133">
        <f t="shared" ref="J948" si="1518">SUM(J949)</f>
        <v>2.2764263999999999E-2</v>
      </c>
      <c r="K948" s="133">
        <f t="shared" ref="K948" si="1519">SUM(K949)</f>
        <v>0</v>
      </c>
      <c r="L948" s="133">
        <f t="shared" ref="L948" si="1520">SUM(L949)</f>
        <v>0</v>
      </c>
      <c r="M948" s="133">
        <f t="shared" ref="M948" si="1521">SUM(M949)</f>
        <v>0</v>
      </c>
      <c r="N948" s="133">
        <f t="shared" ref="N948" si="1522">SUM(N949)</f>
        <v>2.2764264000000003E-2</v>
      </c>
      <c r="O948" s="133">
        <f t="shared" ref="O948" si="1523">SUM(O949)</f>
        <v>2.8946699999999999E-2</v>
      </c>
      <c r="P948" s="133">
        <f t="shared" ref="P948" si="1524">SUM(P949)</f>
        <v>0</v>
      </c>
      <c r="Q948" s="133">
        <f t="shared" ref="Q948" si="1525">SUM(Q949)</f>
        <v>0</v>
      </c>
      <c r="R948" s="133">
        <f t="shared" ref="R948" si="1526">SUM(R949)</f>
        <v>0</v>
      </c>
      <c r="S948" s="133">
        <f t="shared" ref="S948" si="1527">SUM(S949)</f>
        <v>2.8946699999999995E-2</v>
      </c>
      <c r="T948" s="133">
        <f t="shared" ref="T948" si="1528">SUM(T949)</f>
        <v>0</v>
      </c>
      <c r="U948" s="133">
        <f t="shared" ref="U948" si="1529">SUM(U949)</f>
        <v>0</v>
      </c>
      <c r="V948" s="133">
        <f t="shared" ref="V948" si="1530">SUM(V949)</f>
        <v>0</v>
      </c>
      <c r="W948" s="133">
        <f t="shared" ref="W948" si="1531">SUM(W949)</f>
        <v>0</v>
      </c>
      <c r="X948" s="133">
        <f t="shared" ref="X948" si="1532">SUM(X949)</f>
        <v>0</v>
      </c>
      <c r="Y948" s="133">
        <f t="shared" ref="Y948" si="1533">SUM(Y949)</f>
        <v>0</v>
      </c>
      <c r="Z948" s="133">
        <f t="shared" ref="Z948" si="1534">SUM(Z949)</f>
        <v>0</v>
      </c>
      <c r="AA948" s="133">
        <f t="shared" ref="AA948" si="1535">SUM(AA949)</f>
        <v>0</v>
      </c>
      <c r="AB948" s="133">
        <f t="shared" ref="AB948" si="1536">SUM(AB949)</f>
        <v>0</v>
      </c>
      <c r="AC948" s="133">
        <f t="shared" ref="AC948" si="1537">SUM(AC949)</f>
        <v>0</v>
      </c>
      <c r="AD948" s="133">
        <f t="shared" ref="AD948" si="1538">SUM(AD949)</f>
        <v>0.96826000000000001</v>
      </c>
      <c r="AE948" s="133">
        <f t="shared" ref="AE948" si="1539">SUM(AE949)</f>
        <v>4.3092470000000001E-2</v>
      </c>
      <c r="AF948" s="133">
        <f t="shared" ref="AF948" si="1540">SUM(AF949)</f>
        <v>0</v>
      </c>
      <c r="AG948" s="133">
        <f t="shared" ref="AG948" si="1541">SUM(AG949)</f>
        <v>0</v>
      </c>
      <c r="AH948" s="133">
        <f t="shared" ref="AH948" si="1542">SUM(AH949)</f>
        <v>0</v>
      </c>
      <c r="AI948" s="133">
        <f t="shared" ref="AI948" si="1543">SUM(AI949)</f>
        <v>4.3092470000000001E-2</v>
      </c>
      <c r="AJ948" s="133">
        <f t="shared" ref="AJ948" si="1544">SUM(AJ949)</f>
        <v>1.8970220000000003E-2</v>
      </c>
      <c r="AK948" s="133">
        <f t="shared" ref="AK948" si="1545">SUM(AK949)</f>
        <v>0</v>
      </c>
      <c r="AL948" s="133">
        <f t="shared" ref="AL948" si="1546">SUM(AL949)</f>
        <v>0</v>
      </c>
      <c r="AM948" s="133">
        <f t="shared" ref="AM948" si="1547">SUM(AM949)</f>
        <v>0</v>
      </c>
      <c r="AN948" s="133">
        <f t="shared" ref="AN948" si="1548">SUM(AN949)</f>
        <v>1.8970220000000003E-2</v>
      </c>
      <c r="AO948" s="133">
        <f t="shared" ref="AO948" si="1549">SUM(AO949)</f>
        <v>2.4122249999999998E-2</v>
      </c>
      <c r="AP948" s="133">
        <f t="shared" ref="AP948" si="1550">SUM(AP949)</f>
        <v>0</v>
      </c>
      <c r="AQ948" s="133">
        <f t="shared" ref="AQ948" si="1551">SUM(AQ949)</f>
        <v>0</v>
      </c>
      <c r="AR948" s="133">
        <f t="shared" ref="AR948" si="1552">SUM(AR949)</f>
        <v>0</v>
      </c>
      <c r="AS948" s="133">
        <f t="shared" ref="AS948" si="1553">SUM(AS949)</f>
        <v>2.4122249999999998E-2</v>
      </c>
      <c r="AT948" s="133">
        <f t="shared" ref="AT948" si="1554">SUM(AT949)</f>
        <v>0</v>
      </c>
      <c r="AU948" s="133">
        <f t="shared" ref="AU948" si="1555">SUM(AU949)</f>
        <v>0</v>
      </c>
      <c r="AV948" s="133">
        <f t="shared" ref="AV948" si="1556">SUM(AV949)</f>
        <v>0</v>
      </c>
      <c r="AW948" s="133">
        <f t="shared" ref="AW948" si="1557">SUM(AW949)</f>
        <v>0</v>
      </c>
      <c r="AX948" s="133">
        <f t="shared" ref="AX948" si="1558">SUM(AX949)</f>
        <v>0</v>
      </c>
      <c r="AY948" s="133">
        <f t="shared" ref="AY948" si="1559">SUM(AY949)</f>
        <v>0</v>
      </c>
      <c r="AZ948" s="133">
        <f t="shared" ref="AZ948" si="1560">SUM(AZ949)</f>
        <v>0</v>
      </c>
      <c r="BA948" s="133">
        <f t="shared" ref="BA948" si="1561">SUM(BA949)</f>
        <v>0</v>
      </c>
      <c r="BB948" s="133">
        <f t="shared" ref="BB948" si="1562">SUM(BB949)</f>
        <v>0</v>
      </c>
      <c r="BC948" s="133">
        <f t="shared" ref="BC948" si="1563">SUM(BC949)</f>
        <v>0</v>
      </c>
    </row>
    <row r="949" spans="1:55" ht="46.65" x14ac:dyDescent="0.35">
      <c r="A949" s="115" t="s">
        <v>1663</v>
      </c>
      <c r="B949" s="111" t="s">
        <v>1113</v>
      </c>
      <c r="C949" s="108" t="s">
        <v>1632</v>
      </c>
      <c r="D949" s="73">
        <v>1.1619120000000001</v>
      </c>
      <c r="E949" s="73">
        <v>5.1710963999999998E-2</v>
      </c>
      <c r="F949" s="73">
        <v>0</v>
      </c>
      <c r="G949" s="73">
        <v>0</v>
      </c>
      <c r="H949" s="73">
        <v>0</v>
      </c>
      <c r="I949" s="73">
        <v>5.1710963999999998E-2</v>
      </c>
      <c r="J949" s="122">
        <f>VLOOKUP(C949,'[1]17'!$C$22:$N$926,8,0)</f>
        <v>2.2764263999999999E-2</v>
      </c>
      <c r="K949" s="122">
        <f>VLOOKUP(C949,'[1]17'!$C$22:$N$926,9,0)</f>
        <v>0</v>
      </c>
      <c r="L949" s="122">
        <f>VLOOKUP(C949,'[1]17'!$C$22:$N$926,10,0)</f>
        <v>0</v>
      </c>
      <c r="M949" s="122">
        <f>VLOOKUP(C949,'[1]17'!$C$22:$N$926,11,0)</f>
        <v>0</v>
      </c>
      <c r="N949" s="122">
        <f>VLOOKUP(C949,'[1]17'!$C$22:$N$926,12,0)</f>
        <v>2.2764264000000003E-2</v>
      </c>
      <c r="O949" s="122">
        <f>E949-J949</f>
        <v>2.8946699999999999E-2</v>
      </c>
      <c r="P949" s="122">
        <f t="shared" ref="P949" si="1564">F949-K949</f>
        <v>0</v>
      </c>
      <c r="Q949" s="122">
        <f t="shared" ref="Q949" si="1565">G949-L949</f>
        <v>0</v>
      </c>
      <c r="R949" s="122">
        <f t="shared" ref="R949" si="1566">H949-M949</f>
        <v>0</v>
      </c>
      <c r="S949" s="122">
        <f t="shared" ref="S949" si="1567">I949-N949</f>
        <v>2.8946699999999995E-2</v>
      </c>
      <c r="T949" s="123"/>
      <c r="U949" s="123"/>
      <c r="V949" s="123"/>
      <c r="W949" s="123"/>
      <c r="X949" s="123"/>
      <c r="Y949" s="123"/>
      <c r="Z949" s="123"/>
      <c r="AA949" s="123"/>
      <c r="AB949" s="123"/>
      <c r="AC949" s="123"/>
      <c r="AD949" s="123">
        <v>0.96826000000000001</v>
      </c>
      <c r="AE949" s="73">
        <f>AF949+AG949+AH949+AI949</f>
        <v>4.3092470000000001E-2</v>
      </c>
      <c r="AF949" s="73"/>
      <c r="AG949" s="73"/>
      <c r="AH949" s="73"/>
      <c r="AI949" s="73">
        <v>4.3092470000000001E-2</v>
      </c>
      <c r="AJ949" s="122">
        <f>VLOOKUP(C949,'[1]17'!$C$22:$AI$926,29,0)</f>
        <v>1.8970220000000003E-2</v>
      </c>
      <c r="AK949" s="122">
        <f>VLOOKUP(C949,'[1]17'!$C$22:$AI$926,30,0)</f>
        <v>0</v>
      </c>
      <c r="AL949" s="122">
        <f>VLOOKUP(C949,'[1]17'!$C$22:$AI$926,31,0)</f>
        <v>0</v>
      </c>
      <c r="AM949" s="122">
        <f>VLOOKUP(C949,'[1]17'!$C$22:$AI$926,32,0)</f>
        <v>0</v>
      </c>
      <c r="AN949" s="122">
        <f>VLOOKUP(C949,'[1]17'!$C$22:$AI$926,33,0)</f>
        <v>1.8970220000000003E-2</v>
      </c>
      <c r="AO949" s="122">
        <f>AE949-AJ949</f>
        <v>2.4122249999999998E-2</v>
      </c>
      <c r="AP949" s="122">
        <f t="shared" ref="AP949" si="1568">AF949-AK949</f>
        <v>0</v>
      </c>
      <c r="AQ949" s="122">
        <f t="shared" ref="AQ949" si="1569">AG949-AL949</f>
        <v>0</v>
      </c>
      <c r="AR949" s="122">
        <f t="shared" ref="AR949" si="1570">AH949-AM949</f>
        <v>0</v>
      </c>
      <c r="AS949" s="122">
        <f t="shared" ref="AS949" si="1571">AI949-AN949</f>
        <v>2.4122249999999998E-2</v>
      </c>
      <c r="AT949" s="123"/>
      <c r="AU949" s="123"/>
      <c r="AV949" s="123"/>
      <c r="AW949" s="123"/>
      <c r="AX949" s="123"/>
      <c r="AY949" s="123"/>
      <c r="AZ949" s="123"/>
      <c r="BA949" s="123"/>
      <c r="BB949" s="123"/>
      <c r="BC949" s="123"/>
    </row>
    <row r="950" spans="1:55" x14ac:dyDescent="0.35">
      <c r="A950" s="119"/>
      <c r="B950" s="118" t="s">
        <v>91</v>
      </c>
      <c r="C950" s="105"/>
      <c r="D950" s="133">
        <f t="shared" ref="D950:BC950" si="1572">SUM(D951:D959)</f>
        <v>44.424827999999998</v>
      </c>
      <c r="E950" s="133">
        <f t="shared" si="1572"/>
        <v>34.564859154000004</v>
      </c>
      <c r="F950" s="133">
        <f t="shared" si="1572"/>
        <v>1.0555717899999999</v>
      </c>
      <c r="G950" s="133">
        <f t="shared" si="1572"/>
        <v>32.712246800000003</v>
      </c>
      <c r="H950" s="133">
        <f t="shared" si="1572"/>
        <v>0</v>
      </c>
      <c r="I950" s="133">
        <f t="shared" si="1572"/>
        <v>0.7970405639999999</v>
      </c>
      <c r="J950" s="133">
        <f t="shared" si="1572"/>
        <v>5.0669638120000009</v>
      </c>
      <c r="K950" s="133">
        <f t="shared" si="1572"/>
        <v>1.0555717899999999</v>
      </c>
      <c r="L950" s="133">
        <f t="shared" si="1572"/>
        <v>3.6605177700000002</v>
      </c>
      <c r="M950" s="133">
        <f t="shared" si="1572"/>
        <v>0</v>
      </c>
      <c r="N950" s="133">
        <f t="shared" si="1572"/>
        <v>0.35087425200000005</v>
      </c>
      <c r="O950" s="133">
        <f t="shared" si="1572"/>
        <v>29.497895342</v>
      </c>
      <c r="P950" s="133">
        <f t="shared" si="1572"/>
        <v>0</v>
      </c>
      <c r="Q950" s="133">
        <f t="shared" si="1572"/>
        <v>29.051729029999997</v>
      </c>
      <c r="R950" s="133">
        <f t="shared" si="1572"/>
        <v>0</v>
      </c>
      <c r="S950" s="133">
        <f t="shared" si="1572"/>
        <v>0.44616631199999995</v>
      </c>
      <c r="T950" s="133">
        <f t="shared" si="1572"/>
        <v>0</v>
      </c>
      <c r="U950" s="133">
        <f t="shared" si="1572"/>
        <v>0</v>
      </c>
      <c r="V950" s="133">
        <f t="shared" si="1572"/>
        <v>0</v>
      </c>
      <c r="W950" s="133">
        <f t="shared" si="1572"/>
        <v>0</v>
      </c>
      <c r="X950" s="133">
        <f t="shared" si="1572"/>
        <v>0</v>
      </c>
      <c r="Y950" s="133">
        <f t="shared" si="1572"/>
        <v>0</v>
      </c>
      <c r="Z950" s="133">
        <f t="shared" si="1572"/>
        <v>0</v>
      </c>
      <c r="AA950" s="133">
        <f t="shared" si="1572"/>
        <v>0</v>
      </c>
      <c r="AB950" s="133">
        <f t="shared" si="1572"/>
        <v>0</v>
      </c>
      <c r="AC950" s="133">
        <f t="shared" si="1572"/>
        <v>0</v>
      </c>
      <c r="AD950" s="133">
        <f t="shared" si="1572"/>
        <v>38.097270439999996</v>
      </c>
      <c r="AE950" s="133">
        <f t="shared" si="1572"/>
        <v>0.94682821999999989</v>
      </c>
      <c r="AF950" s="133">
        <f t="shared" si="1572"/>
        <v>0.28262774999999996</v>
      </c>
      <c r="AG950" s="133">
        <f t="shared" si="1572"/>
        <v>0</v>
      </c>
      <c r="AH950" s="133">
        <f t="shared" si="1572"/>
        <v>0</v>
      </c>
      <c r="AI950" s="133">
        <f t="shared" si="1572"/>
        <v>0.66420046999999993</v>
      </c>
      <c r="AJ950" s="133">
        <f t="shared" si="1572"/>
        <v>0.29239521000000002</v>
      </c>
      <c r="AK950" s="133">
        <f t="shared" si="1572"/>
        <v>0</v>
      </c>
      <c r="AL950" s="133">
        <f t="shared" si="1572"/>
        <v>0</v>
      </c>
      <c r="AM950" s="133">
        <f t="shared" si="1572"/>
        <v>0</v>
      </c>
      <c r="AN950" s="133">
        <f t="shared" si="1572"/>
        <v>0.29239521000000002</v>
      </c>
      <c r="AO950" s="133">
        <f t="shared" si="1572"/>
        <v>0.65443300999999987</v>
      </c>
      <c r="AP950" s="133">
        <f t="shared" si="1572"/>
        <v>0.28262774999999996</v>
      </c>
      <c r="AQ950" s="133">
        <f t="shared" si="1572"/>
        <v>0</v>
      </c>
      <c r="AR950" s="133">
        <f t="shared" si="1572"/>
        <v>0</v>
      </c>
      <c r="AS950" s="133">
        <f t="shared" si="1572"/>
        <v>0.37180525999999986</v>
      </c>
      <c r="AT950" s="133">
        <f t="shared" si="1572"/>
        <v>0</v>
      </c>
      <c r="AU950" s="133">
        <f t="shared" si="1572"/>
        <v>0</v>
      </c>
      <c r="AV950" s="133">
        <f t="shared" si="1572"/>
        <v>0</v>
      </c>
      <c r="AW950" s="133">
        <f t="shared" si="1572"/>
        <v>0</v>
      </c>
      <c r="AX950" s="133">
        <f t="shared" si="1572"/>
        <v>0</v>
      </c>
      <c r="AY950" s="133">
        <f t="shared" si="1572"/>
        <v>0</v>
      </c>
      <c r="AZ950" s="133">
        <f t="shared" si="1572"/>
        <v>0</v>
      </c>
      <c r="BA950" s="133">
        <f t="shared" si="1572"/>
        <v>0</v>
      </c>
      <c r="BB950" s="133">
        <f t="shared" si="1572"/>
        <v>0</v>
      </c>
      <c r="BC950" s="133">
        <f t="shared" si="1572"/>
        <v>0</v>
      </c>
    </row>
    <row r="951" spans="1:55" ht="108.8" x14ac:dyDescent="0.35">
      <c r="A951" s="115" t="s">
        <v>1663</v>
      </c>
      <c r="B951" s="111" t="s">
        <v>1114</v>
      </c>
      <c r="C951" s="108" t="s">
        <v>720</v>
      </c>
      <c r="D951" s="73">
        <v>12.566507999999999</v>
      </c>
      <c r="E951" s="73">
        <v>13.051729029999999</v>
      </c>
      <c r="F951" s="73">
        <v>0</v>
      </c>
      <c r="G951" s="73">
        <v>13.051729029999999</v>
      </c>
      <c r="H951" s="73">
        <v>0</v>
      </c>
      <c r="I951" s="73">
        <v>0</v>
      </c>
      <c r="J951" s="122">
        <f>VLOOKUP(C951,'[1]17'!$C$22:$N$926,8,0)</f>
        <v>0</v>
      </c>
      <c r="K951" s="122">
        <f>VLOOKUP(C951,'[1]17'!$C$22:$N$926,9,0)</f>
        <v>0</v>
      </c>
      <c r="L951" s="122">
        <f>VLOOKUP(C951,'[1]17'!$C$22:$N$926,10,0)</f>
        <v>0</v>
      </c>
      <c r="M951" s="122">
        <f>VLOOKUP(C951,'[1]17'!$C$22:$N$926,11,0)</f>
        <v>0</v>
      </c>
      <c r="N951" s="122">
        <f>VLOOKUP(C951,'[1]17'!$C$22:$N$926,12,0)</f>
        <v>0</v>
      </c>
      <c r="O951" s="122">
        <f t="shared" ref="O951:O959" si="1573">E951-J951</f>
        <v>13.051729029999999</v>
      </c>
      <c r="P951" s="122">
        <f t="shared" ref="P951:P959" si="1574">F951-K951</f>
        <v>0</v>
      </c>
      <c r="Q951" s="122">
        <f t="shared" ref="Q951:Q959" si="1575">G951-L951</f>
        <v>13.051729029999999</v>
      </c>
      <c r="R951" s="122">
        <f t="shared" ref="R951:R959" si="1576">H951-M951</f>
        <v>0</v>
      </c>
      <c r="S951" s="122">
        <f t="shared" ref="S951:S959" si="1577">I951-N951</f>
        <v>0</v>
      </c>
      <c r="T951" s="123"/>
      <c r="U951" s="123"/>
      <c r="V951" s="123"/>
      <c r="W951" s="123"/>
      <c r="X951" s="123"/>
      <c r="Y951" s="123"/>
      <c r="Z951" s="123"/>
      <c r="AA951" s="123"/>
      <c r="AB951" s="123"/>
      <c r="AC951" s="123"/>
      <c r="AD951" s="123">
        <v>10.432923659999998</v>
      </c>
      <c r="AE951" s="73">
        <f t="shared" ref="AE951:AE959" si="1578">AF951+AG951+AH951+AI951</f>
        <v>0</v>
      </c>
      <c r="AF951" s="73"/>
      <c r="AG951" s="73"/>
      <c r="AH951" s="73"/>
      <c r="AI951" s="73">
        <v>0</v>
      </c>
      <c r="AJ951" s="122">
        <f>VLOOKUP(C951,'[1]17'!$C$22:$AI$926,29,0)</f>
        <v>0</v>
      </c>
      <c r="AK951" s="122">
        <f>VLOOKUP(C951,'[1]17'!$C$22:$AI$926,30,0)</f>
        <v>0</v>
      </c>
      <c r="AL951" s="122">
        <f>VLOOKUP(C951,'[1]17'!$C$22:$AI$926,31,0)</f>
        <v>0</v>
      </c>
      <c r="AM951" s="122">
        <f>VLOOKUP(C951,'[1]17'!$C$22:$AI$926,32,0)</f>
        <v>0</v>
      </c>
      <c r="AN951" s="122">
        <f>VLOOKUP(C951,'[1]17'!$C$22:$AI$926,33,0)</f>
        <v>0</v>
      </c>
      <c r="AO951" s="122">
        <f t="shared" ref="AO951:AO959" si="1579">AE951-AJ951</f>
        <v>0</v>
      </c>
      <c r="AP951" s="122">
        <f t="shared" ref="AP951:AP959" si="1580">AF951-AK951</f>
        <v>0</v>
      </c>
      <c r="AQ951" s="122">
        <f t="shared" ref="AQ951:AQ959" si="1581">AG951-AL951</f>
        <v>0</v>
      </c>
      <c r="AR951" s="122">
        <f t="shared" ref="AR951:AR959" si="1582">AH951-AM951</f>
        <v>0</v>
      </c>
      <c r="AS951" s="122">
        <f t="shared" ref="AS951:AS959" si="1583">AI951-AN951</f>
        <v>0</v>
      </c>
      <c r="AT951" s="123"/>
      <c r="AU951" s="123"/>
      <c r="AV951" s="123"/>
      <c r="AW951" s="123"/>
      <c r="AX951" s="123"/>
      <c r="AY951" s="123"/>
      <c r="AZ951" s="123"/>
      <c r="BA951" s="123"/>
      <c r="BB951" s="123"/>
      <c r="BC951" s="123"/>
    </row>
    <row r="952" spans="1:55" ht="93.25" x14ac:dyDescent="0.35">
      <c r="A952" s="115" t="s">
        <v>1663</v>
      </c>
      <c r="B952" s="111" t="s">
        <v>481</v>
      </c>
      <c r="C952" s="108" t="s">
        <v>1633</v>
      </c>
      <c r="D952" s="73">
        <v>13.735031999999999</v>
      </c>
      <c r="E952" s="73">
        <v>16.611278295999998</v>
      </c>
      <c r="F952" s="73">
        <v>0</v>
      </c>
      <c r="G952" s="73">
        <v>16</v>
      </c>
      <c r="H952" s="73">
        <v>0</v>
      </c>
      <c r="I952" s="73">
        <v>0.61127829599999994</v>
      </c>
      <c r="J952" s="122">
        <f>VLOOKUP(C952,'[1]17'!$C$22:$N$926,8,0)</f>
        <v>0.26909774400000003</v>
      </c>
      <c r="K952" s="122">
        <f>VLOOKUP(C952,'[1]17'!$C$22:$N$926,9,0)</f>
        <v>0</v>
      </c>
      <c r="L952" s="122">
        <f>VLOOKUP(C952,'[1]17'!$C$22:$N$926,10,0)</f>
        <v>0</v>
      </c>
      <c r="M952" s="122">
        <f>VLOOKUP(C952,'[1]17'!$C$22:$N$926,11,0)</f>
        <v>0</v>
      </c>
      <c r="N952" s="122">
        <f>VLOOKUP(C952,'[1]17'!$C$22:$N$926,12,0)</f>
        <v>0.26909774400000003</v>
      </c>
      <c r="O952" s="122">
        <f t="shared" si="1573"/>
        <v>16.342180551999999</v>
      </c>
      <c r="P952" s="122">
        <f t="shared" si="1574"/>
        <v>0</v>
      </c>
      <c r="Q952" s="122">
        <f t="shared" si="1575"/>
        <v>16</v>
      </c>
      <c r="R952" s="122">
        <f t="shared" si="1576"/>
        <v>0</v>
      </c>
      <c r="S952" s="122">
        <f t="shared" si="1577"/>
        <v>0.34218055199999992</v>
      </c>
      <c r="T952" s="123"/>
      <c r="U952" s="123"/>
      <c r="V952" s="123"/>
      <c r="W952" s="123"/>
      <c r="X952" s="123"/>
      <c r="Y952" s="123"/>
      <c r="Z952" s="123"/>
      <c r="AA952" s="123"/>
      <c r="AB952" s="123"/>
      <c r="AC952" s="123"/>
      <c r="AD952" s="123">
        <v>12.590446000000002</v>
      </c>
      <c r="AE952" s="73">
        <f t="shared" si="1578"/>
        <v>0.50939857999999993</v>
      </c>
      <c r="AF952" s="73"/>
      <c r="AG952" s="73"/>
      <c r="AH952" s="73"/>
      <c r="AI952" s="73">
        <v>0.50939857999999993</v>
      </c>
      <c r="AJ952" s="122">
        <f>VLOOKUP(C952,'[1]17'!$C$22:$AI$926,29,0)</f>
        <v>0.22424812</v>
      </c>
      <c r="AK952" s="122">
        <f>VLOOKUP(C952,'[1]17'!$C$22:$AI$926,30,0)</f>
        <v>0</v>
      </c>
      <c r="AL952" s="122">
        <f>VLOOKUP(C952,'[1]17'!$C$22:$AI$926,31,0)</f>
        <v>0</v>
      </c>
      <c r="AM952" s="122">
        <f>VLOOKUP(C952,'[1]17'!$C$22:$AI$926,32,0)</f>
        <v>0</v>
      </c>
      <c r="AN952" s="122">
        <f>VLOOKUP(C952,'[1]17'!$C$22:$AI$926,33,0)</f>
        <v>0.22424812000000002</v>
      </c>
      <c r="AO952" s="122">
        <f t="shared" si="1579"/>
        <v>0.28515045999999994</v>
      </c>
      <c r="AP952" s="122">
        <f t="shared" si="1580"/>
        <v>0</v>
      </c>
      <c r="AQ952" s="122">
        <f t="shared" si="1581"/>
        <v>0</v>
      </c>
      <c r="AR952" s="122">
        <f t="shared" si="1582"/>
        <v>0</v>
      </c>
      <c r="AS952" s="122">
        <f t="shared" si="1583"/>
        <v>0.28515045999999988</v>
      </c>
      <c r="AT952" s="123"/>
      <c r="AU952" s="123"/>
      <c r="AV952" s="123"/>
      <c r="AW952" s="123"/>
      <c r="AX952" s="123"/>
      <c r="AY952" s="123"/>
      <c r="AZ952" s="123"/>
      <c r="BA952" s="123"/>
      <c r="BB952" s="123"/>
      <c r="BC952" s="123"/>
    </row>
    <row r="953" spans="1:55" ht="46.65" x14ac:dyDescent="0.35">
      <c r="A953" s="115" t="s">
        <v>1663</v>
      </c>
      <c r="B953" s="111" t="s">
        <v>482</v>
      </c>
      <c r="C953" s="108" t="s">
        <v>601</v>
      </c>
      <c r="D953" s="73">
        <v>2.9493480000000001</v>
      </c>
      <c r="E953" s="73">
        <v>3.1171988900000005</v>
      </c>
      <c r="F953" s="73">
        <v>0.84244142</v>
      </c>
      <c r="G953" s="73">
        <v>2.2747574700000004</v>
      </c>
      <c r="H953" s="73">
        <v>0</v>
      </c>
      <c r="I953" s="73">
        <v>0</v>
      </c>
      <c r="J953" s="122">
        <f>VLOOKUP(C953,'[1]17'!$C$22:$N$926,8,0)</f>
        <v>3.1171988900000001</v>
      </c>
      <c r="K953" s="122">
        <f>VLOOKUP(C953,'[1]17'!$C$22:$N$926,9,0)</f>
        <v>0.84244142</v>
      </c>
      <c r="L953" s="122">
        <f>VLOOKUP(C953,'[1]17'!$C$22:$N$926,10,0)</f>
        <v>2.2747574700000004</v>
      </c>
      <c r="M953" s="122">
        <f>VLOOKUP(C953,'[1]17'!$C$22:$N$926,11,0)</f>
        <v>0</v>
      </c>
      <c r="N953" s="122">
        <f>VLOOKUP(C953,'[1]17'!$C$22:$N$926,12,0)</f>
        <v>0</v>
      </c>
      <c r="O953" s="122">
        <f t="shared" si="1573"/>
        <v>0</v>
      </c>
      <c r="P953" s="122">
        <f t="shared" si="1574"/>
        <v>0</v>
      </c>
      <c r="Q953" s="122">
        <f t="shared" si="1575"/>
        <v>0</v>
      </c>
      <c r="R953" s="122">
        <f t="shared" si="1576"/>
        <v>0</v>
      </c>
      <c r="S953" s="122">
        <f t="shared" si="1577"/>
        <v>0</v>
      </c>
      <c r="T953" s="123"/>
      <c r="U953" s="123"/>
      <c r="V953" s="123"/>
      <c r="W953" s="123"/>
      <c r="X953" s="123"/>
      <c r="Y953" s="123"/>
      <c r="Z953" s="123"/>
      <c r="AA953" s="123"/>
      <c r="AB953" s="123"/>
      <c r="AC953" s="123"/>
      <c r="AD953" s="123">
        <v>2.2744877800000003</v>
      </c>
      <c r="AE953" s="73">
        <f t="shared" si="1578"/>
        <v>0</v>
      </c>
      <c r="AF953" s="73"/>
      <c r="AG953" s="73"/>
      <c r="AH953" s="73"/>
      <c r="AI953" s="73">
        <v>0</v>
      </c>
      <c r="AJ953" s="122">
        <f>VLOOKUP(C953,'[1]17'!$C$22:$AI$926,29,0)</f>
        <v>0</v>
      </c>
      <c r="AK953" s="122">
        <f>VLOOKUP(C953,'[1]17'!$C$22:$AI$926,30,0)</f>
        <v>0</v>
      </c>
      <c r="AL953" s="122">
        <f>VLOOKUP(C953,'[1]17'!$C$22:$AI$926,31,0)</f>
        <v>0</v>
      </c>
      <c r="AM953" s="122">
        <f>VLOOKUP(C953,'[1]17'!$C$22:$AI$926,32,0)</f>
        <v>0</v>
      </c>
      <c r="AN953" s="122">
        <f>VLOOKUP(C953,'[1]17'!$C$22:$AI$926,33,0)</f>
        <v>0</v>
      </c>
      <c r="AO953" s="122">
        <f t="shared" si="1579"/>
        <v>0</v>
      </c>
      <c r="AP953" s="122">
        <f t="shared" si="1580"/>
        <v>0</v>
      </c>
      <c r="AQ953" s="122">
        <f t="shared" si="1581"/>
        <v>0</v>
      </c>
      <c r="AR953" s="122">
        <f t="shared" si="1582"/>
        <v>0</v>
      </c>
      <c r="AS953" s="122">
        <f t="shared" si="1583"/>
        <v>0</v>
      </c>
      <c r="AT953" s="123"/>
      <c r="AU953" s="123"/>
      <c r="AV953" s="123"/>
      <c r="AW953" s="123"/>
      <c r="AX953" s="123"/>
      <c r="AY953" s="123"/>
      <c r="AZ953" s="123"/>
      <c r="BA953" s="123"/>
      <c r="BB953" s="123"/>
      <c r="BC953" s="123"/>
    </row>
    <row r="954" spans="1:55" ht="77.7" x14ac:dyDescent="0.35">
      <c r="A954" s="115" t="s">
        <v>1663</v>
      </c>
      <c r="B954" s="111" t="s">
        <v>1115</v>
      </c>
      <c r="C954" s="108" t="s">
        <v>1634</v>
      </c>
      <c r="D954" s="73">
        <v>10.999979999999999</v>
      </c>
      <c r="E954" s="73">
        <v>1.21728255</v>
      </c>
      <c r="F954" s="73">
        <v>0.21313036999999999</v>
      </c>
      <c r="G954" s="73">
        <v>1.0041521799999999</v>
      </c>
      <c r="H954" s="73">
        <v>0</v>
      </c>
      <c r="I954" s="73">
        <v>0</v>
      </c>
      <c r="J954" s="122">
        <f>VLOOKUP(C954,'[1]17'!$C$22:$N$926,8,0)</f>
        <v>1.2172825500000002</v>
      </c>
      <c r="K954" s="122">
        <f>VLOOKUP(C954,'[1]17'!$C$22:$N$926,9,0)</f>
        <v>0.21313036999999999</v>
      </c>
      <c r="L954" s="122">
        <f>VLOOKUP(C954,'[1]17'!$C$22:$N$926,10,0)</f>
        <v>1.0041521799999999</v>
      </c>
      <c r="M954" s="122">
        <f>VLOOKUP(C954,'[1]17'!$C$22:$N$926,11,0)</f>
        <v>0</v>
      </c>
      <c r="N954" s="122">
        <f>VLOOKUP(C954,'[1]17'!$C$22:$N$926,12,0)</f>
        <v>0</v>
      </c>
      <c r="O954" s="122">
        <f t="shared" si="1573"/>
        <v>0</v>
      </c>
      <c r="P954" s="122">
        <f t="shared" si="1574"/>
        <v>0</v>
      </c>
      <c r="Q954" s="122">
        <f t="shared" si="1575"/>
        <v>0</v>
      </c>
      <c r="R954" s="122">
        <f t="shared" si="1576"/>
        <v>0</v>
      </c>
      <c r="S954" s="122">
        <f t="shared" si="1577"/>
        <v>0</v>
      </c>
      <c r="T954" s="123"/>
      <c r="U954" s="123"/>
      <c r="V954" s="123"/>
      <c r="W954" s="123"/>
      <c r="X954" s="123"/>
      <c r="Y954" s="123"/>
      <c r="Z954" s="123"/>
      <c r="AA954" s="123"/>
      <c r="AB954" s="123"/>
      <c r="AC954" s="123"/>
      <c r="AD954" s="123">
        <v>9.1627079999999985</v>
      </c>
      <c r="AE954" s="73">
        <f t="shared" si="1578"/>
        <v>0</v>
      </c>
      <c r="AF954" s="73"/>
      <c r="AG954" s="73"/>
      <c r="AH954" s="73"/>
      <c r="AI954" s="73">
        <v>0</v>
      </c>
      <c r="AJ954" s="122">
        <f>VLOOKUP(C954,'[1]17'!$C$22:$AI$926,29,0)</f>
        <v>0</v>
      </c>
      <c r="AK954" s="122">
        <f>VLOOKUP(C954,'[1]17'!$C$22:$AI$926,30,0)</f>
        <v>0</v>
      </c>
      <c r="AL954" s="122">
        <f>VLOOKUP(C954,'[1]17'!$C$22:$AI$926,31,0)</f>
        <v>0</v>
      </c>
      <c r="AM954" s="122">
        <f>VLOOKUP(C954,'[1]17'!$C$22:$AI$926,32,0)</f>
        <v>0</v>
      </c>
      <c r="AN954" s="122">
        <f>VLOOKUP(C954,'[1]17'!$C$22:$AI$926,33,0)</f>
        <v>0</v>
      </c>
      <c r="AO954" s="122">
        <f t="shared" si="1579"/>
        <v>0</v>
      </c>
      <c r="AP954" s="122">
        <f t="shared" si="1580"/>
        <v>0</v>
      </c>
      <c r="AQ954" s="122">
        <f t="shared" si="1581"/>
        <v>0</v>
      </c>
      <c r="AR954" s="122">
        <f t="shared" si="1582"/>
        <v>0</v>
      </c>
      <c r="AS954" s="122">
        <f t="shared" si="1583"/>
        <v>0</v>
      </c>
      <c r="AT954" s="123"/>
      <c r="AU954" s="123"/>
      <c r="AV954" s="123"/>
      <c r="AW954" s="123"/>
      <c r="AX954" s="123"/>
      <c r="AY954" s="123"/>
      <c r="AZ954" s="123"/>
      <c r="BA954" s="123"/>
      <c r="BB954" s="123"/>
      <c r="BC954" s="123"/>
    </row>
    <row r="955" spans="1:55" ht="62.2" x14ac:dyDescent="0.35">
      <c r="A955" s="115" t="s">
        <v>1663</v>
      </c>
      <c r="B955" s="111" t="s">
        <v>484</v>
      </c>
      <c r="C955" s="108" t="s">
        <v>603</v>
      </c>
      <c r="D955" s="73">
        <v>1.9008599999999998</v>
      </c>
      <c r="E955" s="73">
        <v>8.4597863999999995E-2</v>
      </c>
      <c r="F955" s="73">
        <v>0</v>
      </c>
      <c r="G955" s="73">
        <v>0</v>
      </c>
      <c r="H955" s="73">
        <v>0</v>
      </c>
      <c r="I955" s="73">
        <v>8.4597863999999995E-2</v>
      </c>
      <c r="J955" s="122">
        <f>VLOOKUP(C955,'[1]17'!$C$22:$N$926,8,0)</f>
        <v>3.7241771999999999E-2</v>
      </c>
      <c r="K955" s="122">
        <f>VLOOKUP(C955,'[1]17'!$C$22:$N$926,9,0)</f>
        <v>0</v>
      </c>
      <c r="L955" s="122">
        <f>VLOOKUP(C955,'[1]17'!$C$22:$N$926,10,0)</f>
        <v>0</v>
      </c>
      <c r="M955" s="122">
        <f>VLOOKUP(C955,'[1]17'!$C$22:$N$926,11,0)</f>
        <v>0</v>
      </c>
      <c r="N955" s="122">
        <f>VLOOKUP(C955,'[1]17'!$C$22:$N$926,12,0)</f>
        <v>3.7241771999999992E-2</v>
      </c>
      <c r="O955" s="122">
        <f t="shared" si="1573"/>
        <v>4.7356091999999995E-2</v>
      </c>
      <c r="P955" s="122">
        <f t="shared" si="1574"/>
        <v>0</v>
      </c>
      <c r="Q955" s="122">
        <f t="shared" si="1575"/>
        <v>0</v>
      </c>
      <c r="R955" s="122">
        <f t="shared" si="1576"/>
        <v>0</v>
      </c>
      <c r="S955" s="122">
        <f t="shared" si="1577"/>
        <v>4.7356092000000002E-2</v>
      </c>
      <c r="T955" s="123"/>
      <c r="U955" s="123"/>
      <c r="V955" s="123"/>
      <c r="W955" s="123"/>
      <c r="X955" s="123"/>
      <c r="Y955" s="123"/>
      <c r="Z955" s="123"/>
      <c r="AA955" s="123"/>
      <c r="AB955" s="123"/>
      <c r="AC955" s="123"/>
      <c r="AD955" s="123">
        <v>1.7424550000000001</v>
      </c>
      <c r="AE955" s="73">
        <f t="shared" si="1578"/>
        <v>7.049822E-2</v>
      </c>
      <c r="AF955" s="73"/>
      <c r="AG955" s="73"/>
      <c r="AH955" s="73"/>
      <c r="AI955" s="73">
        <v>7.049822E-2</v>
      </c>
      <c r="AJ955" s="122">
        <f>VLOOKUP(C955,'[1]17'!$C$22:$AI$926,29,0)</f>
        <v>3.1034809999999999E-2</v>
      </c>
      <c r="AK955" s="122">
        <f>VLOOKUP(C955,'[1]17'!$C$22:$AI$926,30,0)</f>
        <v>0</v>
      </c>
      <c r="AL955" s="122">
        <f>VLOOKUP(C955,'[1]17'!$C$22:$AI$926,31,0)</f>
        <v>0</v>
      </c>
      <c r="AM955" s="122">
        <f>VLOOKUP(C955,'[1]17'!$C$22:$AI$926,32,0)</f>
        <v>0</v>
      </c>
      <c r="AN955" s="122">
        <f>VLOOKUP(C955,'[1]17'!$C$22:$AI$926,33,0)</f>
        <v>3.1034809999999996E-2</v>
      </c>
      <c r="AO955" s="122">
        <f t="shared" si="1579"/>
        <v>3.9463410000000004E-2</v>
      </c>
      <c r="AP955" s="122">
        <f t="shared" si="1580"/>
        <v>0</v>
      </c>
      <c r="AQ955" s="122">
        <f t="shared" si="1581"/>
        <v>0</v>
      </c>
      <c r="AR955" s="122">
        <f t="shared" si="1582"/>
        <v>0</v>
      </c>
      <c r="AS955" s="122">
        <f t="shared" si="1583"/>
        <v>3.9463410000000004E-2</v>
      </c>
      <c r="AT955" s="123"/>
      <c r="AU955" s="123"/>
      <c r="AV955" s="123"/>
      <c r="AW955" s="123"/>
      <c r="AX955" s="123"/>
      <c r="AY955" s="123"/>
      <c r="AZ955" s="123"/>
      <c r="BA955" s="123"/>
      <c r="BB955" s="123"/>
      <c r="BC955" s="123"/>
    </row>
    <row r="956" spans="1:55" ht="46.65" x14ac:dyDescent="0.35">
      <c r="A956" s="115" t="s">
        <v>1663</v>
      </c>
      <c r="B956" s="111" t="s">
        <v>1904</v>
      </c>
      <c r="C956" s="108" t="s">
        <v>1635</v>
      </c>
      <c r="D956" s="73">
        <v>0.49319999999999997</v>
      </c>
      <c r="E956" s="73">
        <v>2.1949872000000002E-2</v>
      </c>
      <c r="F956" s="73">
        <v>0</v>
      </c>
      <c r="G956" s="73">
        <v>0</v>
      </c>
      <c r="H956" s="73">
        <v>0</v>
      </c>
      <c r="I956" s="73">
        <v>2.1949872000000002E-2</v>
      </c>
      <c r="J956" s="122">
        <f>VLOOKUP(C956,'[1]17'!$C$22:$N$926,8,0)</f>
        <v>9.6628080000000002E-3</v>
      </c>
      <c r="K956" s="122">
        <f>VLOOKUP(C956,'[1]17'!$C$22:$N$926,9,0)</f>
        <v>0</v>
      </c>
      <c r="L956" s="122">
        <f>VLOOKUP(C956,'[1]17'!$C$22:$N$926,10,0)</f>
        <v>0</v>
      </c>
      <c r="M956" s="122">
        <f>VLOOKUP(C956,'[1]17'!$C$22:$N$926,11,0)</f>
        <v>0</v>
      </c>
      <c r="N956" s="122">
        <f>VLOOKUP(C956,'[1]17'!$C$22:$N$926,12,0)</f>
        <v>9.6628080000000019E-3</v>
      </c>
      <c r="O956" s="122">
        <f t="shared" si="1573"/>
        <v>1.2287064000000002E-2</v>
      </c>
      <c r="P956" s="122">
        <f t="shared" si="1574"/>
        <v>0</v>
      </c>
      <c r="Q956" s="122">
        <f t="shared" si="1575"/>
        <v>0</v>
      </c>
      <c r="R956" s="122">
        <f t="shared" si="1576"/>
        <v>0</v>
      </c>
      <c r="S956" s="122">
        <f t="shared" si="1577"/>
        <v>1.2287064E-2</v>
      </c>
      <c r="T956" s="123"/>
      <c r="U956" s="123"/>
      <c r="V956" s="123"/>
      <c r="W956" s="123"/>
      <c r="X956" s="123"/>
      <c r="Y956" s="123"/>
      <c r="Z956" s="123"/>
      <c r="AA956" s="123"/>
      <c r="AB956" s="123"/>
      <c r="AC956" s="123"/>
      <c r="AD956" s="123">
        <v>0.41100000000000003</v>
      </c>
      <c r="AE956" s="73">
        <f t="shared" si="1578"/>
        <v>1.8291560000000002E-2</v>
      </c>
      <c r="AF956" s="73"/>
      <c r="AG956" s="73"/>
      <c r="AH956" s="73"/>
      <c r="AI956" s="73">
        <v>1.8291560000000002E-2</v>
      </c>
      <c r="AJ956" s="122">
        <f>VLOOKUP(C956,'[1]17'!$C$22:$AI$926,29,0)</f>
        <v>8.0523400000000016E-3</v>
      </c>
      <c r="AK956" s="122">
        <f>VLOOKUP(C956,'[1]17'!$C$22:$AI$926,30,0)</f>
        <v>0</v>
      </c>
      <c r="AL956" s="122">
        <f>VLOOKUP(C956,'[1]17'!$C$22:$AI$926,31,0)</f>
        <v>0</v>
      </c>
      <c r="AM956" s="122">
        <f>VLOOKUP(C956,'[1]17'!$C$22:$AI$926,32,0)</f>
        <v>0</v>
      </c>
      <c r="AN956" s="122">
        <f>VLOOKUP(C956,'[1]17'!$C$22:$AI$926,33,0)</f>
        <v>8.0523400000000016E-3</v>
      </c>
      <c r="AO956" s="122">
        <f t="shared" si="1579"/>
        <v>1.023922E-2</v>
      </c>
      <c r="AP956" s="122">
        <f t="shared" si="1580"/>
        <v>0</v>
      </c>
      <c r="AQ956" s="122">
        <f t="shared" si="1581"/>
        <v>0</v>
      </c>
      <c r="AR956" s="122">
        <f t="shared" si="1582"/>
        <v>0</v>
      </c>
      <c r="AS956" s="122">
        <f t="shared" si="1583"/>
        <v>1.023922E-2</v>
      </c>
      <c r="AT956" s="123"/>
      <c r="AU956" s="123"/>
      <c r="AV956" s="123"/>
      <c r="AW956" s="123"/>
      <c r="AX956" s="123"/>
      <c r="AY956" s="123"/>
      <c r="AZ956" s="123"/>
      <c r="BA956" s="123"/>
      <c r="BB956" s="123"/>
      <c r="BC956" s="123"/>
    </row>
    <row r="957" spans="1:55" ht="93.25" x14ac:dyDescent="0.35">
      <c r="A957" s="115" t="s">
        <v>1663</v>
      </c>
      <c r="B957" s="111" t="s">
        <v>1905</v>
      </c>
      <c r="C957" s="108" t="s">
        <v>1636</v>
      </c>
      <c r="D957" s="73">
        <v>1.7798999999999998</v>
      </c>
      <c r="E957" s="73">
        <v>7.921453199999999E-2</v>
      </c>
      <c r="F957" s="73">
        <v>0</v>
      </c>
      <c r="G957" s="73">
        <v>0</v>
      </c>
      <c r="H957" s="73">
        <v>0</v>
      </c>
      <c r="I957" s="73">
        <v>7.921453199999999E-2</v>
      </c>
      <c r="J957" s="122">
        <f>VLOOKUP(C957,'[1]17'!$C$22:$N$926,8,0)</f>
        <v>3.4871927999999996E-2</v>
      </c>
      <c r="K957" s="122">
        <f>VLOOKUP(C957,'[1]17'!$C$22:$N$926,9,0)</f>
        <v>0</v>
      </c>
      <c r="L957" s="122">
        <f>VLOOKUP(C957,'[1]17'!$C$22:$N$926,10,0)</f>
        <v>0</v>
      </c>
      <c r="M957" s="122">
        <f>VLOOKUP(C957,'[1]17'!$C$22:$N$926,11,0)</f>
        <v>0</v>
      </c>
      <c r="N957" s="122">
        <f>VLOOKUP(C957,'[1]17'!$C$22:$N$926,12,0)</f>
        <v>3.4871927999999996E-2</v>
      </c>
      <c r="O957" s="122">
        <f t="shared" si="1573"/>
        <v>4.4342603999999994E-2</v>
      </c>
      <c r="P957" s="122">
        <f t="shared" si="1574"/>
        <v>0</v>
      </c>
      <c r="Q957" s="122">
        <f t="shared" si="1575"/>
        <v>0</v>
      </c>
      <c r="R957" s="122">
        <f t="shared" si="1576"/>
        <v>0</v>
      </c>
      <c r="S957" s="122">
        <f t="shared" si="1577"/>
        <v>4.4342603999999994E-2</v>
      </c>
      <c r="T957" s="123"/>
      <c r="U957" s="123"/>
      <c r="V957" s="123"/>
      <c r="W957" s="123"/>
      <c r="X957" s="123"/>
      <c r="Y957" s="123"/>
      <c r="Z957" s="123"/>
      <c r="AA957" s="123"/>
      <c r="AB957" s="123"/>
      <c r="AC957" s="123"/>
      <c r="AD957" s="123">
        <v>1.48325</v>
      </c>
      <c r="AE957" s="73">
        <f t="shared" si="1578"/>
        <v>0.20308843999999998</v>
      </c>
      <c r="AF957" s="73">
        <v>0.13707632999999997</v>
      </c>
      <c r="AG957" s="73"/>
      <c r="AH957" s="73"/>
      <c r="AI957" s="73">
        <v>6.6012109999999999E-2</v>
      </c>
      <c r="AJ957" s="122">
        <f>VLOOKUP(C957,'[1]17'!$C$22:$AI$926,29,0)</f>
        <v>2.9059939999999996E-2</v>
      </c>
      <c r="AK957" s="122">
        <f>VLOOKUP(C957,'[1]17'!$C$22:$AI$926,30,0)</f>
        <v>0</v>
      </c>
      <c r="AL957" s="122">
        <f>VLOOKUP(C957,'[1]17'!$C$22:$AI$926,31,0)</f>
        <v>0</v>
      </c>
      <c r="AM957" s="122">
        <f>VLOOKUP(C957,'[1]17'!$C$22:$AI$926,32,0)</f>
        <v>0</v>
      </c>
      <c r="AN957" s="122">
        <f>VLOOKUP(C957,'[1]17'!$C$22:$AI$926,33,0)</f>
        <v>2.9059939999999999E-2</v>
      </c>
      <c r="AO957" s="122">
        <f t="shared" si="1579"/>
        <v>0.17402849999999997</v>
      </c>
      <c r="AP957" s="122">
        <f t="shared" si="1580"/>
        <v>0.13707632999999997</v>
      </c>
      <c r="AQ957" s="122">
        <f t="shared" si="1581"/>
        <v>0</v>
      </c>
      <c r="AR957" s="122">
        <f t="shared" si="1582"/>
        <v>0</v>
      </c>
      <c r="AS957" s="122">
        <f t="shared" si="1583"/>
        <v>3.6952169999999999E-2</v>
      </c>
      <c r="AT957" s="123"/>
      <c r="AU957" s="123"/>
      <c r="AV957" s="123"/>
      <c r="AW957" s="123"/>
      <c r="AX957" s="123"/>
      <c r="AY957" s="123"/>
      <c r="AZ957" s="123"/>
      <c r="BA957" s="123"/>
      <c r="BB957" s="123"/>
      <c r="BC957" s="123"/>
    </row>
    <row r="958" spans="1:55" ht="62.2" x14ac:dyDescent="0.35">
      <c r="A958" s="115" t="s">
        <v>1663</v>
      </c>
      <c r="B958" s="111" t="s">
        <v>483</v>
      </c>
      <c r="C958" s="108" t="s">
        <v>602</v>
      </c>
      <c r="D958" s="73">
        <v>0</v>
      </c>
      <c r="E958" s="73">
        <v>0.38160812</v>
      </c>
      <c r="F958" s="73">
        <v>0</v>
      </c>
      <c r="G958" s="73">
        <v>0.38160812</v>
      </c>
      <c r="H958" s="73">
        <v>0</v>
      </c>
      <c r="I958" s="73">
        <v>0</v>
      </c>
      <c r="J958" s="122">
        <f>VLOOKUP(C958,'[1]17'!$C$22:$N$926,8,0)</f>
        <v>0.38160812000000005</v>
      </c>
      <c r="K958" s="122">
        <f>VLOOKUP(C958,'[1]17'!$C$22:$N$926,9,0)</f>
        <v>0</v>
      </c>
      <c r="L958" s="122">
        <f>VLOOKUP(C958,'[1]17'!$C$22:$N$926,10,0)</f>
        <v>0.38160812</v>
      </c>
      <c r="M958" s="122">
        <f>VLOOKUP(C958,'[1]17'!$C$22:$N$926,11,0)</f>
        <v>0</v>
      </c>
      <c r="N958" s="122">
        <f>VLOOKUP(C958,'[1]17'!$C$22:$N$926,12,0)</f>
        <v>0</v>
      </c>
      <c r="O958" s="122">
        <f t="shared" si="1573"/>
        <v>0</v>
      </c>
      <c r="P958" s="122">
        <f t="shared" si="1574"/>
        <v>0</v>
      </c>
      <c r="Q958" s="122">
        <f t="shared" si="1575"/>
        <v>0</v>
      </c>
      <c r="R958" s="122">
        <f t="shared" si="1576"/>
        <v>0</v>
      </c>
      <c r="S958" s="122">
        <f t="shared" si="1577"/>
        <v>0</v>
      </c>
      <c r="T958" s="123"/>
      <c r="U958" s="123"/>
      <c r="V958" s="123"/>
      <c r="W958" s="123"/>
      <c r="X958" s="123"/>
      <c r="Y958" s="123"/>
      <c r="Z958" s="123"/>
      <c r="AA958" s="123"/>
      <c r="AB958" s="123"/>
      <c r="AC958" s="123"/>
      <c r="AD958" s="123">
        <v>0</v>
      </c>
      <c r="AE958" s="73">
        <f t="shared" si="1578"/>
        <v>0</v>
      </c>
      <c r="AF958" s="73"/>
      <c r="AG958" s="73"/>
      <c r="AH958" s="73"/>
      <c r="AI958" s="73">
        <v>0</v>
      </c>
      <c r="AJ958" s="122">
        <f>VLOOKUP(C958,'[1]17'!$C$22:$AI$926,29,0)</f>
        <v>0</v>
      </c>
      <c r="AK958" s="122">
        <f>VLOOKUP(C958,'[1]17'!$C$22:$AI$926,30,0)</f>
        <v>0</v>
      </c>
      <c r="AL958" s="122">
        <f>VLOOKUP(C958,'[1]17'!$C$22:$AI$926,31,0)</f>
        <v>0</v>
      </c>
      <c r="AM958" s="122">
        <f>VLOOKUP(C958,'[1]17'!$C$22:$AI$926,32,0)</f>
        <v>0</v>
      </c>
      <c r="AN958" s="122">
        <f>VLOOKUP(C958,'[1]17'!$C$22:$AI$926,33,0)</f>
        <v>0</v>
      </c>
      <c r="AO958" s="122">
        <f t="shared" si="1579"/>
        <v>0</v>
      </c>
      <c r="AP958" s="122">
        <f t="shared" si="1580"/>
        <v>0</v>
      </c>
      <c r="AQ958" s="122">
        <f t="shared" si="1581"/>
        <v>0</v>
      </c>
      <c r="AR958" s="122">
        <f t="shared" si="1582"/>
        <v>0</v>
      </c>
      <c r="AS958" s="122">
        <f t="shared" si="1583"/>
        <v>0</v>
      </c>
      <c r="AT958" s="123"/>
      <c r="AU958" s="123"/>
      <c r="AV958" s="123"/>
      <c r="AW958" s="123"/>
      <c r="AX958" s="123"/>
      <c r="AY958" s="123"/>
      <c r="AZ958" s="123"/>
      <c r="BA958" s="123"/>
      <c r="BB958" s="123"/>
      <c r="BC958" s="123"/>
    </row>
    <row r="959" spans="1:55" ht="77.7" x14ac:dyDescent="0.35">
      <c r="A959" s="115" t="s">
        <v>1663</v>
      </c>
      <c r="B959" s="111" t="s">
        <v>1906</v>
      </c>
      <c r="C959" s="108" t="s">
        <v>1910</v>
      </c>
      <c r="D959" s="73">
        <v>0</v>
      </c>
      <c r="E959" s="73">
        <v>0</v>
      </c>
      <c r="F959" s="73">
        <v>0</v>
      </c>
      <c r="G959" s="73">
        <v>0</v>
      </c>
      <c r="H959" s="73">
        <v>0</v>
      </c>
      <c r="I959" s="73">
        <v>0</v>
      </c>
      <c r="J959" s="122"/>
      <c r="K959" s="122"/>
      <c r="L959" s="122"/>
      <c r="M959" s="122"/>
      <c r="N959" s="122"/>
      <c r="O959" s="122">
        <f t="shared" si="1573"/>
        <v>0</v>
      </c>
      <c r="P959" s="122">
        <f t="shared" si="1574"/>
        <v>0</v>
      </c>
      <c r="Q959" s="122">
        <f t="shared" si="1575"/>
        <v>0</v>
      </c>
      <c r="R959" s="122">
        <f t="shared" si="1576"/>
        <v>0</v>
      </c>
      <c r="S959" s="122">
        <f t="shared" si="1577"/>
        <v>0</v>
      </c>
      <c r="T959" s="123"/>
      <c r="U959" s="123"/>
      <c r="V959" s="123"/>
      <c r="W959" s="123"/>
      <c r="X959" s="123"/>
      <c r="Y959" s="123"/>
      <c r="Z959" s="123"/>
      <c r="AA959" s="123"/>
      <c r="AB959" s="123"/>
      <c r="AC959" s="123"/>
      <c r="AD959" s="123">
        <v>0</v>
      </c>
      <c r="AE959" s="73">
        <f t="shared" si="1578"/>
        <v>0.14555142000000001</v>
      </c>
      <c r="AF959" s="73">
        <v>0.14555142000000001</v>
      </c>
      <c r="AG959" s="73"/>
      <c r="AH959" s="73"/>
      <c r="AI959" s="73">
        <v>0</v>
      </c>
      <c r="AJ959" s="122"/>
      <c r="AK959" s="122"/>
      <c r="AL959" s="122"/>
      <c r="AM959" s="122"/>
      <c r="AN959" s="122"/>
      <c r="AO959" s="122">
        <f t="shared" si="1579"/>
        <v>0.14555142000000001</v>
      </c>
      <c r="AP959" s="122">
        <f t="shared" si="1580"/>
        <v>0.14555142000000001</v>
      </c>
      <c r="AQ959" s="122">
        <f t="shared" si="1581"/>
        <v>0</v>
      </c>
      <c r="AR959" s="122">
        <f t="shared" si="1582"/>
        <v>0</v>
      </c>
      <c r="AS959" s="122">
        <f t="shared" si="1583"/>
        <v>0</v>
      </c>
      <c r="AT959" s="123"/>
      <c r="AU959" s="123"/>
      <c r="AV959" s="123"/>
      <c r="AW959" s="123"/>
      <c r="AX959" s="123"/>
      <c r="AY959" s="123"/>
      <c r="AZ959" s="123"/>
      <c r="BA959" s="123"/>
      <c r="BB959" s="123"/>
      <c r="BC959" s="123"/>
    </row>
    <row r="960" spans="1:55" ht="30.05" x14ac:dyDescent="0.35">
      <c r="A960" s="119"/>
      <c r="B960" s="118" t="s">
        <v>40</v>
      </c>
      <c r="C960" s="105"/>
      <c r="D960" s="133">
        <f t="shared" ref="D960:BC960" si="1584">SUM(D961:D964)</f>
        <v>8.9676840000000002</v>
      </c>
      <c r="E960" s="133">
        <f t="shared" si="1584"/>
        <v>4.5263396639999991</v>
      </c>
      <c r="F960" s="133">
        <f t="shared" si="1584"/>
        <v>0</v>
      </c>
      <c r="G960" s="133">
        <f t="shared" si="1584"/>
        <v>4.3020733199999999</v>
      </c>
      <c r="H960" s="133">
        <f t="shared" si="1584"/>
        <v>0</v>
      </c>
      <c r="I960" s="133">
        <f t="shared" si="1584"/>
        <v>0.22426634400000001</v>
      </c>
      <c r="J960" s="133">
        <f t="shared" si="1584"/>
        <v>4.3816725600000002</v>
      </c>
      <c r="K960" s="133">
        <f t="shared" si="1584"/>
        <v>0</v>
      </c>
      <c r="L960" s="133">
        <f t="shared" si="1584"/>
        <v>4.3020733199999999</v>
      </c>
      <c r="M960" s="133">
        <f t="shared" si="1584"/>
        <v>0</v>
      </c>
      <c r="N960" s="133">
        <f t="shared" si="1584"/>
        <v>7.9599239999999988E-2</v>
      </c>
      <c r="O960" s="133">
        <f t="shared" si="1584"/>
        <v>0.14466710400000002</v>
      </c>
      <c r="P960" s="133">
        <f t="shared" si="1584"/>
        <v>0</v>
      </c>
      <c r="Q960" s="133">
        <f t="shared" si="1584"/>
        <v>0</v>
      </c>
      <c r="R960" s="133">
        <f t="shared" si="1584"/>
        <v>0</v>
      </c>
      <c r="S960" s="133">
        <f t="shared" si="1584"/>
        <v>0.14466710400000002</v>
      </c>
      <c r="T960" s="133">
        <f t="shared" si="1584"/>
        <v>0</v>
      </c>
      <c r="U960" s="133">
        <f t="shared" si="1584"/>
        <v>0</v>
      </c>
      <c r="V960" s="133">
        <f t="shared" si="1584"/>
        <v>0</v>
      </c>
      <c r="W960" s="133">
        <f t="shared" si="1584"/>
        <v>0</v>
      </c>
      <c r="X960" s="133">
        <f t="shared" si="1584"/>
        <v>0</v>
      </c>
      <c r="Y960" s="133">
        <f t="shared" si="1584"/>
        <v>0</v>
      </c>
      <c r="Z960" s="133">
        <f t="shared" si="1584"/>
        <v>0</v>
      </c>
      <c r="AA960" s="133">
        <f t="shared" si="1584"/>
        <v>0</v>
      </c>
      <c r="AB960" s="133">
        <f t="shared" si="1584"/>
        <v>0</v>
      </c>
      <c r="AC960" s="133">
        <f t="shared" si="1584"/>
        <v>0</v>
      </c>
      <c r="AD960" s="133">
        <f t="shared" si="1584"/>
        <v>7.54406789</v>
      </c>
      <c r="AE960" s="133">
        <f t="shared" si="1584"/>
        <v>3.2014698499999996</v>
      </c>
      <c r="AF960" s="133">
        <f t="shared" si="1584"/>
        <v>0.56423084999999962</v>
      </c>
      <c r="AG960" s="133">
        <f t="shared" si="1584"/>
        <v>2.4503503800000002</v>
      </c>
      <c r="AH960" s="133">
        <f t="shared" si="1584"/>
        <v>0</v>
      </c>
      <c r="AI960" s="133">
        <f t="shared" si="1584"/>
        <v>0.18688862000000001</v>
      </c>
      <c r="AJ960" s="133">
        <f t="shared" si="1584"/>
        <v>0.15245092999999998</v>
      </c>
      <c r="AK960" s="133">
        <f t="shared" si="1584"/>
        <v>8.611822999999999E-2</v>
      </c>
      <c r="AL960" s="133">
        <f t="shared" si="1584"/>
        <v>0</v>
      </c>
      <c r="AM960" s="133">
        <f t="shared" si="1584"/>
        <v>0</v>
      </c>
      <c r="AN960" s="133">
        <f t="shared" si="1584"/>
        <v>6.6332699999999994E-2</v>
      </c>
      <c r="AO960" s="133">
        <f t="shared" si="1584"/>
        <v>3.04901892</v>
      </c>
      <c r="AP960" s="133">
        <f t="shared" si="1584"/>
        <v>0.4781126199999996</v>
      </c>
      <c r="AQ960" s="133">
        <f t="shared" si="1584"/>
        <v>2.4503503800000002</v>
      </c>
      <c r="AR960" s="133">
        <f t="shared" si="1584"/>
        <v>0</v>
      </c>
      <c r="AS960" s="133">
        <f t="shared" si="1584"/>
        <v>0.12055592</v>
      </c>
      <c r="AT960" s="133">
        <f t="shared" si="1584"/>
        <v>0</v>
      </c>
      <c r="AU960" s="133">
        <f t="shared" si="1584"/>
        <v>0</v>
      </c>
      <c r="AV960" s="133">
        <f t="shared" si="1584"/>
        <v>0</v>
      </c>
      <c r="AW960" s="133">
        <f t="shared" si="1584"/>
        <v>0</v>
      </c>
      <c r="AX960" s="133">
        <f t="shared" si="1584"/>
        <v>0</v>
      </c>
      <c r="AY960" s="133">
        <f t="shared" si="1584"/>
        <v>0</v>
      </c>
      <c r="AZ960" s="133">
        <f t="shared" si="1584"/>
        <v>0</v>
      </c>
      <c r="BA960" s="133">
        <f t="shared" si="1584"/>
        <v>0</v>
      </c>
      <c r="BB960" s="133">
        <f t="shared" si="1584"/>
        <v>0</v>
      </c>
      <c r="BC960" s="133">
        <f t="shared" si="1584"/>
        <v>0</v>
      </c>
    </row>
    <row r="961" spans="1:55" ht="46.65" x14ac:dyDescent="0.35">
      <c r="A961" s="115" t="s">
        <v>1663</v>
      </c>
      <c r="B961" s="111" t="s">
        <v>669</v>
      </c>
      <c r="C961" s="108" t="s">
        <v>718</v>
      </c>
      <c r="D961" s="73">
        <v>4.9048560000000005</v>
      </c>
      <c r="E961" s="73">
        <v>4.3020733199999999</v>
      </c>
      <c r="F961" s="73">
        <v>0</v>
      </c>
      <c r="G961" s="73">
        <v>4.3020733199999999</v>
      </c>
      <c r="H961" s="73">
        <v>0</v>
      </c>
      <c r="I961" s="73">
        <v>0</v>
      </c>
      <c r="J961" s="122">
        <f>VLOOKUP(C961,'[1]17'!$C$22:$N$926,8,0)</f>
        <v>4.3020733200000008</v>
      </c>
      <c r="K961" s="122">
        <f>VLOOKUP(C961,'[1]17'!$C$22:$N$926,9,0)</f>
        <v>0</v>
      </c>
      <c r="L961" s="122">
        <f>VLOOKUP(C961,'[1]17'!$C$22:$N$926,10,0)</f>
        <v>4.3020733199999999</v>
      </c>
      <c r="M961" s="122">
        <f>VLOOKUP(C961,'[1]17'!$C$22:$N$926,11,0)</f>
        <v>0</v>
      </c>
      <c r="N961" s="122">
        <f>VLOOKUP(C961,'[1]17'!$C$22:$N$926,12,0)</f>
        <v>0</v>
      </c>
      <c r="O961" s="122">
        <f t="shared" ref="O961:O964" si="1585">E961-J961</f>
        <v>0</v>
      </c>
      <c r="P961" s="122">
        <f t="shared" ref="P961:P964" si="1586">F961-K961</f>
        <v>0</v>
      </c>
      <c r="Q961" s="122">
        <f t="shared" ref="Q961:Q964" si="1587">G961-L961</f>
        <v>0</v>
      </c>
      <c r="R961" s="122">
        <f t="shared" ref="R961:R964" si="1588">H961-M961</f>
        <v>0</v>
      </c>
      <c r="S961" s="122">
        <f t="shared" ref="S961:S964" si="1589">I961-N961</f>
        <v>0</v>
      </c>
      <c r="T961" s="123"/>
      <c r="U961" s="123"/>
      <c r="V961" s="123"/>
      <c r="W961" s="123"/>
      <c r="X961" s="123"/>
      <c r="Y961" s="123"/>
      <c r="Z961" s="123"/>
      <c r="AA961" s="123"/>
      <c r="AB961" s="123"/>
      <c r="AC961" s="123"/>
      <c r="AD961" s="123">
        <v>4.1573778899999994</v>
      </c>
      <c r="AE961" s="73">
        <f t="shared" ref="AE961:AE964" si="1590">AF961+AG961+AH961+AI961</f>
        <v>0</v>
      </c>
      <c r="AF961" s="73"/>
      <c r="AG961" s="73"/>
      <c r="AH961" s="73"/>
      <c r="AI961" s="73">
        <v>0</v>
      </c>
      <c r="AJ961" s="122">
        <f>VLOOKUP(C961,'[1]17'!$C$22:$AI$926,29,0)</f>
        <v>0</v>
      </c>
      <c r="AK961" s="122">
        <f>VLOOKUP(C961,'[1]17'!$C$22:$AI$926,30,0)</f>
        <v>0</v>
      </c>
      <c r="AL961" s="122">
        <f>VLOOKUP(C961,'[1]17'!$C$22:$AI$926,31,0)</f>
        <v>0</v>
      </c>
      <c r="AM961" s="122">
        <f>VLOOKUP(C961,'[1]17'!$C$22:$AI$926,32,0)</f>
        <v>0</v>
      </c>
      <c r="AN961" s="122">
        <f>VLOOKUP(C961,'[1]17'!$C$22:$AI$926,33,0)</f>
        <v>0</v>
      </c>
      <c r="AO961" s="122">
        <f t="shared" ref="AO961:AO964" si="1591">AE961-AJ961</f>
        <v>0</v>
      </c>
      <c r="AP961" s="122">
        <f t="shared" ref="AP961:AP964" si="1592">AF961-AK961</f>
        <v>0</v>
      </c>
      <c r="AQ961" s="122">
        <f t="shared" ref="AQ961:AQ964" si="1593">AG961-AL961</f>
        <v>0</v>
      </c>
      <c r="AR961" s="122">
        <f t="shared" ref="AR961:AR964" si="1594">AH961-AM961</f>
        <v>0</v>
      </c>
      <c r="AS961" s="122">
        <f t="shared" ref="AS961:AS964" si="1595">AI961-AN961</f>
        <v>0</v>
      </c>
      <c r="AT961" s="123"/>
      <c r="AU961" s="123"/>
      <c r="AV961" s="123"/>
      <c r="AW961" s="123"/>
      <c r="AX961" s="123"/>
      <c r="AY961" s="123"/>
      <c r="AZ961" s="123"/>
      <c r="BA961" s="123"/>
      <c r="BB961" s="123"/>
      <c r="BC961" s="123"/>
    </row>
    <row r="962" spans="1:55" ht="62.2" x14ac:dyDescent="0.35">
      <c r="A962" s="115" t="s">
        <v>1663</v>
      </c>
      <c r="B962" s="111" t="s">
        <v>485</v>
      </c>
      <c r="C962" s="108" t="s">
        <v>719</v>
      </c>
      <c r="D962" s="73">
        <v>1.2E-2</v>
      </c>
      <c r="E962" s="73">
        <v>5.3404799999999997E-4</v>
      </c>
      <c r="F962" s="73">
        <v>0</v>
      </c>
      <c r="G962" s="73">
        <v>0</v>
      </c>
      <c r="H962" s="73">
        <v>0</v>
      </c>
      <c r="I962" s="73">
        <v>5.3404799999999997E-4</v>
      </c>
      <c r="J962" s="122">
        <f>VLOOKUP(C962,'[1]17'!$C$22:$N$926,8,0)</f>
        <v>2.35116E-4</v>
      </c>
      <c r="K962" s="122">
        <f>VLOOKUP(C962,'[1]17'!$C$22:$N$926,9,0)</f>
        <v>0</v>
      </c>
      <c r="L962" s="122">
        <f>VLOOKUP(C962,'[1]17'!$C$22:$N$926,10,0)</f>
        <v>0</v>
      </c>
      <c r="M962" s="122">
        <f>VLOOKUP(C962,'[1]17'!$C$22:$N$926,11,0)</f>
        <v>0</v>
      </c>
      <c r="N962" s="122">
        <f>VLOOKUP(C962,'[1]17'!$C$22:$N$926,12,0)</f>
        <v>2.35116E-4</v>
      </c>
      <c r="O962" s="122">
        <f t="shared" si="1585"/>
        <v>2.9893199999999996E-4</v>
      </c>
      <c r="P962" s="122">
        <f t="shared" si="1586"/>
        <v>0</v>
      </c>
      <c r="Q962" s="122">
        <f t="shared" si="1587"/>
        <v>0</v>
      </c>
      <c r="R962" s="122">
        <f t="shared" si="1588"/>
        <v>0</v>
      </c>
      <c r="S962" s="122">
        <f t="shared" si="1589"/>
        <v>2.9893199999999996E-4</v>
      </c>
      <c r="T962" s="123"/>
      <c r="U962" s="123"/>
      <c r="V962" s="123"/>
      <c r="W962" s="123"/>
      <c r="X962" s="123"/>
      <c r="Y962" s="123"/>
      <c r="Z962" s="123"/>
      <c r="AA962" s="123"/>
      <c r="AB962" s="123"/>
      <c r="AC962" s="123"/>
      <c r="AD962" s="123">
        <v>1.0999999999999999E-2</v>
      </c>
      <c r="AE962" s="73">
        <f t="shared" si="1590"/>
        <v>4.4504000000000001E-4</v>
      </c>
      <c r="AF962" s="73"/>
      <c r="AG962" s="73"/>
      <c r="AH962" s="73"/>
      <c r="AI962" s="73">
        <v>4.4504000000000001E-4</v>
      </c>
      <c r="AJ962" s="122">
        <f>VLOOKUP(C962,'[1]17'!$C$22:$AI$926,29,0)</f>
        <v>1.9593E-4</v>
      </c>
      <c r="AK962" s="122">
        <f>VLOOKUP(C962,'[1]17'!$C$22:$AI$926,30,0)</f>
        <v>0</v>
      </c>
      <c r="AL962" s="122">
        <f>VLOOKUP(C962,'[1]17'!$C$22:$AI$926,31,0)</f>
        <v>0</v>
      </c>
      <c r="AM962" s="122">
        <f>VLOOKUP(C962,'[1]17'!$C$22:$AI$926,32,0)</f>
        <v>0</v>
      </c>
      <c r="AN962" s="122">
        <f>VLOOKUP(C962,'[1]17'!$C$22:$AI$926,33,0)</f>
        <v>1.9593E-4</v>
      </c>
      <c r="AO962" s="122">
        <f t="shared" si="1591"/>
        <v>2.4910999999999998E-4</v>
      </c>
      <c r="AP962" s="122">
        <f t="shared" si="1592"/>
        <v>0</v>
      </c>
      <c r="AQ962" s="122">
        <f t="shared" si="1593"/>
        <v>0</v>
      </c>
      <c r="AR962" s="122">
        <f t="shared" si="1594"/>
        <v>0</v>
      </c>
      <c r="AS962" s="122">
        <f t="shared" si="1595"/>
        <v>2.4910999999999998E-4</v>
      </c>
      <c r="AT962" s="123"/>
      <c r="AU962" s="123"/>
      <c r="AV962" s="123"/>
      <c r="AW962" s="123"/>
      <c r="AX962" s="123"/>
      <c r="AY962" s="123"/>
      <c r="AZ962" s="123"/>
      <c r="BA962" s="123"/>
      <c r="BB962" s="123"/>
      <c r="BC962" s="123"/>
    </row>
    <row r="963" spans="1:55" ht="77.7" x14ac:dyDescent="0.35">
      <c r="A963" s="115" t="s">
        <v>1663</v>
      </c>
      <c r="B963" s="111" t="s">
        <v>755</v>
      </c>
      <c r="C963" s="108" t="s">
        <v>1637</v>
      </c>
      <c r="D963" s="73">
        <v>4.0508280000000001</v>
      </c>
      <c r="E963" s="73">
        <v>0.223732296</v>
      </c>
      <c r="F963" s="73">
        <v>0</v>
      </c>
      <c r="G963" s="73">
        <v>0</v>
      </c>
      <c r="H963" s="73">
        <v>0</v>
      </c>
      <c r="I963" s="73">
        <v>0.223732296</v>
      </c>
      <c r="J963" s="122">
        <f>VLOOKUP(C963,'[1]17'!$C$22:$N$926,8,0)</f>
        <v>7.9364123999999994E-2</v>
      </c>
      <c r="K963" s="122">
        <f>VLOOKUP(C963,'[1]17'!$C$22:$N$926,9,0)</f>
        <v>0</v>
      </c>
      <c r="L963" s="122">
        <f>VLOOKUP(C963,'[1]17'!$C$22:$N$926,10,0)</f>
        <v>0</v>
      </c>
      <c r="M963" s="122">
        <f>VLOOKUP(C963,'[1]17'!$C$22:$N$926,11,0)</f>
        <v>0</v>
      </c>
      <c r="N963" s="122">
        <f>VLOOKUP(C963,'[1]17'!$C$22:$N$926,12,0)</f>
        <v>7.9364123999999994E-2</v>
      </c>
      <c r="O963" s="122">
        <f t="shared" si="1585"/>
        <v>0.14436817200000002</v>
      </c>
      <c r="P963" s="122">
        <f t="shared" si="1586"/>
        <v>0</v>
      </c>
      <c r="Q963" s="122">
        <f t="shared" si="1587"/>
        <v>0</v>
      </c>
      <c r="R963" s="122">
        <f t="shared" si="1588"/>
        <v>0</v>
      </c>
      <c r="S963" s="122">
        <f t="shared" si="1589"/>
        <v>0.14436817200000002</v>
      </c>
      <c r="T963" s="123"/>
      <c r="U963" s="123"/>
      <c r="V963" s="123"/>
      <c r="W963" s="123"/>
      <c r="X963" s="123"/>
      <c r="Y963" s="123"/>
      <c r="Z963" s="123"/>
      <c r="AA963" s="123"/>
      <c r="AB963" s="123"/>
      <c r="AC963" s="123"/>
      <c r="AD963" s="123">
        <v>3.3756900000000005</v>
      </c>
      <c r="AE963" s="73">
        <f t="shared" si="1590"/>
        <v>3.0779129599999999</v>
      </c>
      <c r="AF963" s="73">
        <v>0.44111899999999959</v>
      </c>
      <c r="AG963" s="73">
        <v>2.4503503800000002</v>
      </c>
      <c r="AH963" s="73"/>
      <c r="AI963" s="73">
        <v>0.18644358</v>
      </c>
      <c r="AJ963" s="122">
        <f>VLOOKUP(C963,'[1]17'!$C$22:$AI$926,29,0)</f>
        <v>6.6136769999999998E-2</v>
      </c>
      <c r="AK963" s="122">
        <f>VLOOKUP(C963,'[1]17'!$C$22:$AI$926,30,0)</f>
        <v>0</v>
      </c>
      <c r="AL963" s="122">
        <f>VLOOKUP(C963,'[1]17'!$C$22:$AI$926,31,0)</f>
        <v>0</v>
      </c>
      <c r="AM963" s="122">
        <f>VLOOKUP(C963,'[1]17'!$C$22:$AI$926,32,0)</f>
        <v>0</v>
      </c>
      <c r="AN963" s="122">
        <f>VLOOKUP(C963,'[1]17'!$C$22:$AI$926,33,0)</f>
        <v>6.6136769999999998E-2</v>
      </c>
      <c r="AO963" s="122">
        <f t="shared" si="1591"/>
        <v>3.01177619</v>
      </c>
      <c r="AP963" s="122">
        <f t="shared" si="1592"/>
        <v>0.44111899999999959</v>
      </c>
      <c r="AQ963" s="122">
        <f t="shared" si="1593"/>
        <v>2.4503503800000002</v>
      </c>
      <c r="AR963" s="122">
        <f t="shared" si="1594"/>
        <v>0</v>
      </c>
      <c r="AS963" s="122">
        <f t="shared" si="1595"/>
        <v>0.12030681</v>
      </c>
      <c r="AT963" s="123"/>
      <c r="AU963" s="123"/>
      <c r="AV963" s="123"/>
      <c r="AW963" s="123"/>
      <c r="AX963" s="123"/>
      <c r="AY963" s="123"/>
      <c r="AZ963" s="123"/>
      <c r="BA963" s="123"/>
      <c r="BB963" s="123"/>
      <c r="BC963" s="123"/>
    </row>
    <row r="964" spans="1:55" ht="46.65" x14ac:dyDescent="0.35">
      <c r="A964" s="115" t="s">
        <v>1663</v>
      </c>
      <c r="B964" s="111" t="s">
        <v>1116</v>
      </c>
      <c r="C964" s="108" t="s">
        <v>1638</v>
      </c>
      <c r="D964" s="73">
        <v>0</v>
      </c>
      <c r="E964" s="73">
        <v>0</v>
      </c>
      <c r="F964" s="73">
        <v>0</v>
      </c>
      <c r="G964" s="73">
        <v>0</v>
      </c>
      <c r="H964" s="73">
        <v>0</v>
      </c>
      <c r="I964" s="73">
        <v>0</v>
      </c>
      <c r="J964" s="122">
        <f>VLOOKUP(C964,'[1]17'!$C$22:$N$926,8,0)</f>
        <v>0</v>
      </c>
      <c r="K964" s="122">
        <f>VLOOKUP(C964,'[1]17'!$C$22:$N$926,9,0)</f>
        <v>0</v>
      </c>
      <c r="L964" s="122">
        <f>VLOOKUP(C964,'[1]17'!$C$22:$N$926,10,0)</f>
        <v>0</v>
      </c>
      <c r="M964" s="122">
        <f>VLOOKUP(C964,'[1]17'!$C$22:$N$926,11,0)</f>
        <v>0</v>
      </c>
      <c r="N964" s="122">
        <f>VLOOKUP(C964,'[1]17'!$C$22:$N$926,12,0)</f>
        <v>0</v>
      </c>
      <c r="O964" s="122">
        <f t="shared" si="1585"/>
        <v>0</v>
      </c>
      <c r="P964" s="122">
        <f t="shared" si="1586"/>
        <v>0</v>
      </c>
      <c r="Q964" s="122">
        <f t="shared" si="1587"/>
        <v>0</v>
      </c>
      <c r="R964" s="122">
        <f t="shared" si="1588"/>
        <v>0</v>
      </c>
      <c r="S964" s="122">
        <f t="shared" si="1589"/>
        <v>0</v>
      </c>
      <c r="T964" s="123"/>
      <c r="U964" s="123"/>
      <c r="V964" s="123"/>
      <c r="W964" s="123"/>
      <c r="X964" s="123"/>
      <c r="Y964" s="123"/>
      <c r="Z964" s="123"/>
      <c r="AA964" s="123"/>
      <c r="AB964" s="123"/>
      <c r="AC964" s="123"/>
      <c r="AD964" s="123">
        <v>0</v>
      </c>
      <c r="AE964" s="73">
        <f t="shared" si="1590"/>
        <v>0.12311185000000001</v>
      </c>
      <c r="AF964" s="73">
        <v>0.12311185000000001</v>
      </c>
      <c r="AG964" s="73"/>
      <c r="AH964" s="73"/>
      <c r="AI964" s="73">
        <v>0</v>
      </c>
      <c r="AJ964" s="122">
        <f>VLOOKUP(C964,'[1]17'!$C$22:$AI$926,29,0)</f>
        <v>8.611822999999999E-2</v>
      </c>
      <c r="AK964" s="122">
        <f>VLOOKUP(C964,'[1]17'!$C$22:$AI$926,30,0)</f>
        <v>8.611822999999999E-2</v>
      </c>
      <c r="AL964" s="122">
        <f>VLOOKUP(C964,'[1]17'!$C$22:$AI$926,31,0)</f>
        <v>0</v>
      </c>
      <c r="AM964" s="122">
        <f>VLOOKUP(C964,'[1]17'!$C$22:$AI$926,32,0)</f>
        <v>0</v>
      </c>
      <c r="AN964" s="122">
        <f>VLOOKUP(C964,'[1]17'!$C$22:$AI$926,33,0)</f>
        <v>0</v>
      </c>
      <c r="AO964" s="122">
        <f t="shared" si="1591"/>
        <v>3.6993620000000019E-2</v>
      </c>
      <c r="AP964" s="122">
        <f t="shared" si="1592"/>
        <v>3.6993620000000019E-2</v>
      </c>
      <c r="AQ964" s="122">
        <f t="shared" si="1593"/>
        <v>0</v>
      </c>
      <c r="AR964" s="122">
        <f t="shared" si="1594"/>
        <v>0</v>
      </c>
      <c r="AS964" s="122">
        <f t="shared" si="1595"/>
        <v>0</v>
      </c>
      <c r="AT964" s="123"/>
      <c r="AU964" s="123"/>
      <c r="AV964" s="123"/>
      <c r="AW964" s="123"/>
      <c r="AX964" s="123"/>
      <c r="AY964" s="123"/>
      <c r="AZ964" s="123"/>
      <c r="BA964" s="123"/>
      <c r="BB964" s="123"/>
      <c r="BC964" s="123"/>
    </row>
    <row r="965" spans="1:55" x14ac:dyDescent="0.35">
      <c r="A965" s="119"/>
      <c r="B965" s="118" t="s">
        <v>85</v>
      </c>
      <c r="C965" s="105"/>
      <c r="D965" s="133">
        <f t="shared" ref="D965:BC965" si="1596">SUM(D966:D966)</f>
        <v>6.1132079999999993</v>
      </c>
      <c r="E965" s="133">
        <f t="shared" si="1596"/>
        <v>0.27206860800000005</v>
      </c>
      <c r="F965" s="133">
        <f t="shared" si="1596"/>
        <v>0</v>
      </c>
      <c r="G965" s="133">
        <f t="shared" si="1596"/>
        <v>0</v>
      </c>
      <c r="H965" s="133">
        <f t="shared" si="1596"/>
        <v>0</v>
      </c>
      <c r="I965" s="133">
        <f t="shared" si="1596"/>
        <v>0.27206860800000005</v>
      </c>
      <c r="J965" s="133">
        <f t="shared" si="1596"/>
        <v>0.11977037999999998</v>
      </c>
      <c r="K965" s="133">
        <f t="shared" si="1596"/>
        <v>0</v>
      </c>
      <c r="L965" s="133">
        <f t="shared" si="1596"/>
        <v>0</v>
      </c>
      <c r="M965" s="133">
        <f t="shared" si="1596"/>
        <v>0</v>
      </c>
      <c r="N965" s="133">
        <f t="shared" si="1596"/>
        <v>0.11977038</v>
      </c>
      <c r="O965" s="133">
        <f t="shared" si="1596"/>
        <v>0.15229822800000006</v>
      </c>
      <c r="P965" s="133">
        <f t="shared" si="1596"/>
        <v>0</v>
      </c>
      <c r="Q965" s="133">
        <f t="shared" si="1596"/>
        <v>0</v>
      </c>
      <c r="R965" s="133">
        <f t="shared" si="1596"/>
        <v>0</v>
      </c>
      <c r="S965" s="133">
        <f t="shared" si="1596"/>
        <v>0.15229822800000004</v>
      </c>
      <c r="T965" s="133">
        <f t="shared" si="1596"/>
        <v>0</v>
      </c>
      <c r="U965" s="133">
        <f t="shared" si="1596"/>
        <v>0</v>
      </c>
      <c r="V965" s="133">
        <f t="shared" si="1596"/>
        <v>0</v>
      </c>
      <c r="W965" s="133">
        <f t="shared" si="1596"/>
        <v>0</v>
      </c>
      <c r="X965" s="133">
        <f t="shared" si="1596"/>
        <v>0</v>
      </c>
      <c r="Y965" s="133">
        <f t="shared" si="1596"/>
        <v>0</v>
      </c>
      <c r="Z965" s="133">
        <f t="shared" si="1596"/>
        <v>0</v>
      </c>
      <c r="AA965" s="133">
        <f t="shared" si="1596"/>
        <v>0</v>
      </c>
      <c r="AB965" s="133">
        <f t="shared" si="1596"/>
        <v>0</v>
      </c>
      <c r="AC965" s="133">
        <f t="shared" si="1596"/>
        <v>0</v>
      </c>
      <c r="AD965" s="133">
        <f t="shared" si="1596"/>
        <v>5.6037739999999996</v>
      </c>
      <c r="AE965" s="133">
        <f t="shared" si="1596"/>
        <v>0.22672384000000004</v>
      </c>
      <c r="AF965" s="133">
        <f t="shared" si="1596"/>
        <v>0</v>
      </c>
      <c r="AG965" s="133">
        <f t="shared" si="1596"/>
        <v>0</v>
      </c>
      <c r="AH965" s="133">
        <f t="shared" si="1596"/>
        <v>0</v>
      </c>
      <c r="AI965" s="133">
        <f t="shared" si="1596"/>
        <v>0.22672384000000004</v>
      </c>
      <c r="AJ965" s="133">
        <f t="shared" si="1596"/>
        <v>9.9808649999999999E-2</v>
      </c>
      <c r="AK965" s="133">
        <f t="shared" si="1596"/>
        <v>0</v>
      </c>
      <c r="AL965" s="133">
        <f t="shared" si="1596"/>
        <v>0</v>
      </c>
      <c r="AM965" s="133">
        <f t="shared" si="1596"/>
        <v>0</v>
      </c>
      <c r="AN965" s="133">
        <f t="shared" si="1596"/>
        <v>9.9808649999999999E-2</v>
      </c>
      <c r="AO965" s="133">
        <f t="shared" si="1596"/>
        <v>0.12691519000000004</v>
      </c>
      <c r="AP965" s="133">
        <f t="shared" si="1596"/>
        <v>0</v>
      </c>
      <c r="AQ965" s="133">
        <f t="shared" si="1596"/>
        <v>0</v>
      </c>
      <c r="AR965" s="133">
        <f t="shared" si="1596"/>
        <v>0</v>
      </c>
      <c r="AS965" s="133">
        <f t="shared" si="1596"/>
        <v>0.12691519000000004</v>
      </c>
      <c r="AT965" s="133">
        <f t="shared" si="1596"/>
        <v>0</v>
      </c>
      <c r="AU965" s="133">
        <f t="shared" si="1596"/>
        <v>0</v>
      </c>
      <c r="AV965" s="133">
        <f t="shared" si="1596"/>
        <v>0</v>
      </c>
      <c r="AW965" s="133">
        <f t="shared" si="1596"/>
        <v>0</v>
      </c>
      <c r="AX965" s="133">
        <f t="shared" si="1596"/>
        <v>0</v>
      </c>
      <c r="AY965" s="133">
        <f t="shared" si="1596"/>
        <v>0</v>
      </c>
      <c r="AZ965" s="133">
        <f t="shared" si="1596"/>
        <v>0</v>
      </c>
      <c r="BA965" s="133">
        <f t="shared" si="1596"/>
        <v>0</v>
      </c>
      <c r="BB965" s="133">
        <f t="shared" si="1596"/>
        <v>0</v>
      </c>
      <c r="BC965" s="133">
        <f t="shared" si="1596"/>
        <v>0</v>
      </c>
    </row>
    <row r="966" spans="1:55" ht="108.8" x14ac:dyDescent="0.35">
      <c r="A966" s="115" t="s">
        <v>1663</v>
      </c>
      <c r="B966" s="111" t="s">
        <v>1117</v>
      </c>
      <c r="C966" s="108" t="s">
        <v>1639</v>
      </c>
      <c r="D966" s="73">
        <v>6.1132079999999993</v>
      </c>
      <c r="E966" s="73">
        <v>0.27206860800000005</v>
      </c>
      <c r="F966" s="73">
        <v>0</v>
      </c>
      <c r="G966" s="73">
        <v>0</v>
      </c>
      <c r="H966" s="73">
        <v>0</v>
      </c>
      <c r="I966" s="73">
        <v>0.27206860800000005</v>
      </c>
      <c r="J966" s="122">
        <f>VLOOKUP(C966,'[1]17'!$C$22:$N$926,8,0)</f>
        <v>0.11977037999999998</v>
      </c>
      <c r="K966" s="122">
        <f>VLOOKUP(C966,'[1]17'!$C$22:$N$926,9,0)</f>
        <v>0</v>
      </c>
      <c r="L966" s="122">
        <f>VLOOKUP(C966,'[1]17'!$C$22:$N$926,10,0)</f>
        <v>0</v>
      </c>
      <c r="M966" s="122">
        <f>VLOOKUP(C966,'[1]17'!$C$22:$N$926,11,0)</f>
        <v>0</v>
      </c>
      <c r="N966" s="122">
        <f>VLOOKUP(C966,'[1]17'!$C$22:$N$926,12,0)</f>
        <v>0.11977038</v>
      </c>
      <c r="O966" s="122">
        <f>E966-J966</f>
        <v>0.15229822800000006</v>
      </c>
      <c r="P966" s="122">
        <f t="shared" ref="P966" si="1597">F966-K966</f>
        <v>0</v>
      </c>
      <c r="Q966" s="122">
        <f t="shared" ref="Q966" si="1598">G966-L966</f>
        <v>0</v>
      </c>
      <c r="R966" s="122">
        <f t="shared" ref="R966" si="1599">H966-M966</f>
        <v>0</v>
      </c>
      <c r="S966" s="122">
        <f t="shared" ref="S966" si="1600">I966-N966</f>
        <v>0.15229822800000004</v>
      </c>
      <c r="T966" s="123"/>
      <c r="U966" s="123"/>
      <c r="V966" s="123"/>
      <c r="W966" s="123"/>
      <c r="X966" s="123"/>
      <c r="Y966" s="123"/>
      <c r="Z966" s="123"/>
      <c r="AA966" s="123"/>
      <c r="AB966" s="123"/>
      <c r="AC966" s="123"/>
      <c r="AD966" s="123">
        <v>5.6037739999999996</v>
      </c>
      <c r="AE966" s="73">
        <f>AF966+AG966+AH966+AI966</f>
        <v>0.22672384000000004</v>
      </c>
      <c r="AF966" s="73"/>
      <c r="AG966" s="73"/>
      <c r="AH966" s="73"/>
      <c r="AI966" s="73">
        <v>0.22672384000000004</v>
      </c>
      <c r="AJ966" s="122">
        <f>VLOOKUP(C966,'[1]17'!$C$22:$AI$926,29,0)</f>
        <v>9.9808649999999999E-2</v>
      </c>
      <c r="AK966" s="122">
        <f>VLOOKUP(C966,'[1]17'!$C$22:$AI$926,30,0)</f>
        <v>0</v>
      </c>
      <c r="AL966" s="122">
        <f>VLOOKUP(C966,'[1]17'!$C$22:$AI$926,31,0)</f>
        <v>0</v>
      </c>
      <c r="AM966" s="122">
        <f>VLOOKUP(C966,'[1]17'!$C$22:$AI$926,32,0)</f>
        <v>0</v>
      </c>
      <c r="AN966" s="122">
        <f>VLOOKUP(C966,'[1]17'!$C$22:$AI$926,33,0)</f>
        <v>9.9808649999999999E-2</v>
      </c>
      <c r="AO966" s="122">
        <f>AE966-AJ966</f>
        <v>0.12691519000000004</v>
      </c>
      <c r="AP966" s="122">
        <f t="shared" ref="AP966" si="1601">AF966-AK966</f>
        <v>0</v>
      </c>
      <c r="AQ966" s="122">
        <f t="shared" ref="AQ966" si="1602">AG966-AL966</f>
        <v>0</v>
      </c>
      <c r="AR966" s="122">
        <f t="shared" ref="AR966" si="1603">AH966-AM966</f>
        <v>0</v>
      </c>
      <c r="AS966" s="122">
        <f t="shared" ref="AS966" si="1604">AI966-AN966</f>
        <v>0.12691519000000004</v>
      </c>
      <c r="AT966" s="123"/>
      <c r="AU966" s="123"/>
      <c r="AV966" s="123"/>
      <c r="AW966" s="123"/>
      <c r="AX966" s="123"/>
      <c r="AY966" s="123"/>
      <c r="AZ966" s="123"/>
      <c r="BA966" s="123"/>
      <c r="BB966" s="123"/>
      <c r="BC966" s="123"/>
    </row>
    <row r="967" spans="1:55" ht="30.05" x14ac:dyDescent="0.35">
      <c r="A967" s="119"/>
      <c r="B967" s="118" t="s">
        <v>374</v>
      </c>
      <c r="C967" s="105"/>
      <c r="D967" s="133">
        <f t="shared" ref="D967:BC967" si="1605">SUM(D968:D972)</f>
        <v>15.629819999999999</v>
      </c>
      <c r="E967" s="133">
        <f t="shared" si="1605"/>
        <v>1.264441814</v>
      </c>
      <c r="F967" s="133">
        <f t="shared" si="1605"/>
        <v>0.23058971</v>
      </c>
      <c r="G967" s="133">
        <f t="shared" si="1605"/>
        <v>0</v>
      </c>
      <c r="H967" s="133">
        <f t="shared" si="1605"/>
        <v>0</v>
      </c>
      <c r="I967" s="133">
        <f t="shared" si="1605"/>
        <v>1.0338521039999999</v>
      </c>
      <c r="J967" s="133">
        <f t="shared" si="1605"/>
        <v>1.0265154140000001</v>
      </c>
      <c r="K967" s="133">
        <f t="shared" si="1605"/>
        <v>0.23058971</v>
      </c>
      <c r="L967" s="133">
        <f t="shared" si="1605"/>
        <v>0</v>
      </c>
      <c r="M967" s="133">
        <f t="shared" si="1605"/>
        <v>0</v>
      </c>
      <c r="N967" s="133">
        <f t="shared" si="1605"/>
        <v>0.79592570399999996</v>
      </c>
      <c r="O967" s="133">
        <f t="shared" si="1605"/>
        <v>0.23792640000000001</v>
      </c>
      <c r="P967" s="133">
        <f t="shared" si="1605"/>
        <v>0</v>
      </c>
      <c r="Q967" s="133">
        <f t="shared" si="1605"/>
        <v>0</v>
      </c>
      <c r="R967" s="133">
        <f t="shared" si="1605"/>
        <v>0</v>
      </c>
      <c r="S967" s="133">
        <f t="shared" si="1605"/>
        <v>0.23792640000000004</v>
      </c>
      <c r="T967" s="133">
        <f t="shared" si="1605"/>
        <v>0</v>
      </c>
      <c r="U967" s="133">
        <f t="shared" si="1605"/>
        <v>0</v>
      </c>
      <c r="V967" s="133">
        <f t="shared" si="1605"/>
        <v>0</v>
      </c>
      <c r="W967" s="133">
        <f t="shared" si="1605"/>
        <v>0</v>
      </c>
      <c r="X967" s="133">
        <f t="shared" si="1605"/>
        <v>0</v>
      </c>
      <c r="Y967" s="133">
        <f t="shared" si="1605"/>
        <v>0</v>
      </c>
      <c r="Z967" s="133">
        <f t="shared" si="1605"/>
        <v>0</v>
      </c>
      <c r="AA967" s="133">
        <f t="shared" si="1605"/>
        <v>0</v>
      </c>
      <c r="AB967" s="133">
        <f t="shared" si="1605"/>
        <v>0</v>
      </c>
      <c r="AC967" s="133">
        <f t="shared" si="1605"/>
        <v>0</v>
      </c>
      <c r="AD967" s="133">
        <f t="shared" si="1605"/>
        <v>12.472550820000002</v>
      </c>
      <c r="AE967" s="133">
        <f t="shared" si="1605"/>
        <v>1.2608401499999995</v>
      </c>
      <c r="AF967" s="133">
        <f t="shared" si="1605"/>
        <v>0</v>
      </c>
      <c r="AG967" s="133">
        <f t="shared" si="1605"/>
        <v>0.39929672999999954</v>
      </c>
      <c r="AH967" s="133">
        <f t="shared" si="1605"/>
        <v>0</v>
      </c>
      <c r="AI967" s="133">
        <f t="shared" si="1605"/>
        <v>0.86154342000000006</v>
      </c>
      <c r="AJ967" s="133">
        <f t="shared" si="1605"/>
        <v>1.0625681499999995</v>
      </c>
      <c r="AK967" s="133">
        <f t="shared" si="1605"/>
        <v>0</v>
      </c>
      <c r="AL967" s="133">
        <f t="shared" si="1605"/>
        <v>0.39929672999999954</v>
      </c>
      <c r="AM967" s="133">
        <f t="shared" si="1605"/>
        <v>0</v>
      </c>
      <c r="AN967" s="133">
        <f t="shared" si="1605"/>
        <v>0.66327141999999983</v>
      </c>
      <c r="AO967" s="133">
        <f t="shared" si="1605"/>
        <v>0.19827200000000003</v>
      </c>
      <c r="AP967" s="133">
        <f t="shared" si="1605"/>
        <v>0</v>
      </c>
      <c r="AQ967" s="133">
        <f t="shared" si="1605"/>
        <v>0</v>
      </c>
      <c r="AR967" s="133">
        <f t="shared" si="1605"/>
        <v>0</v>
      </c>
      <c r="AS967" s="133">
        <f t="shared" si="1605"/>
        <v>0.19827200000000003</v>
      </c>
      <c r="AT967" s="133">
        <f t="shared" si="1605"/>
        <v>0</v>
      </c>
      <c r="AU967" s="133">
        <f t="shared" si="1605"/>
        <v>0</v>
      </c>
      <c r="AV967" s="133">
        <f t="shared" si="1605"/>
        <v>0</v>
      </c>
      <c r="AW967" s="133">
        <f t="shared" si="1605"/>
        <v>0</v>
      </c>
      <c r="AX967" s="133">
        <f t="shared" si="1605"/>
        <v>0</v>
      </c>
      <c r="AY967" s="133">
        <f t="shared" si="1605"/>
        <v>0</v>
      </c>
      <c r="AZ967" s="133">
        <f t="shared" si="1605"/>
        <v>0</v>
      </c>
      <c r="BA967" s="133">
        <f t="shared" si="1605"/>
        <v>0</v>
      </c>
      <c r="BB967" s="133">
        <f t="shared" si="1605"/>
        <v>0</v>
      </c>
      <c r="BC967" s="133">
        <f t="shared" si="1605"/>
        <v>0</v>
      </c>
    </row>
    <row r="968" spans="1:55" ht="108.8" x14ac:dyDescent="0.35">
      <c r="A968" s="115" t="s">
        <v>1663</v>
      </c>
      <c r="B968" s="111" t="s">
        <v>193</v>
      </c>
      <c r="C968" s="108" t="s">
        <v>194</v>
      </c>
      <c r="D968" s="73">
        <v>3.1690559999999999</v>
      </c>
      <c r="E968" s="73">
        <v>0.58481824799999993</v>
      </c>
      <c r="F968" s="73">
        <v>0</v>
      </c>
      <c r="G968" s="73">
        <v>0</v>
      </c>
      <c r="H968" s="73">
        <v>0</v>
      </c>
      <c r="I968" s="73">
        <v>0.58481824799999993</v>
      </c>
      <c r="J968" s="122">
        <f>VLOOKUP(C968,'[1]17'!$C$22:$N$926,8,0)</f>
        <v>0.58481824799999993</v>
      </c>
      <c r="K968" s="122">
        <f>VLOOKUP(C968,'[1]17'!$C$22:$N$926,9,0)</f>
        <v>0</v>
      </c>
      <c r="L968" s="122">
        <f>VLOOKUP(C968,'[1]17'!$C$22:$N$926,10,0)</f>
        <v>0</v>
      </c>
      <c r="M968" s="122">
        <f>VLOOKUP(C968,'[1]17'!$C$22:$N$926,11,0)</f>
        <v>0</v>
      </c>
      <c r="N968" s="122">
        <f>VLOOKUP(C968,'[1]17'!$C$22:$N$926,12,0)</f>
        <v>0.58481824799999993</v>
      </c>
      <c r="O968" s="122">
        <f t="shared" ref="O968:O972" si="1606">E968-J968</f>
        <v>0</v>
      </c>
      <c r="P968" s="122">
        <f t="shared" ref="P968:P972" si="1607">F968-K968</f>
        <v>0</v>
      </c>
      <c r="Q968" s="122">
        <f t="shared" ref="Q968:Q972" si="1608">G968-L968</f>
        <v>0</v>
      </c>
      <c r="R968" s="122">
        <f t="shared" ref="R968:R972" si="1609">H968-M968</f>
        <v>0</v>
      </c>
      <c r="S968" s="122">
        <f t="shared" ref="S968:S972" si="1610">I968-N968</f>
        <v>0</v>
      </c>
      <c r="T968" s="123"/>
      <c r="U968" s="123"/>
      <c r="V968" s="123"/>
      <c r="W968" s="123"/>
      <c r="X968" s="123"/>
      <c r="Y968" s="123"/>
      <c r="Z968" s="123"/>
      <c r="AA968" s="123"/>
      <c r="AB968" s="123"/>
      <c r="AC968" s="123"/>
      <c r="AD968" s="123">
        <v>1.6143467800000024</v>
      </c>
      <c r="AE968" s="73">
        <f t="shared" ref="AE968:AE972" si="1611">AF968+AG968+AH968+AI968</f>
        <v>0.88664526999999949</v>
      </c>
      <c r="AF968" s="73"/>
      <c r="AG968" s="73">
        <v>0.39929672999999954</v>
      </c>
      <c r="AH968" s="73"/>
      <c r="AI968" s="73">
        <v>0.48734853999999994</v>
      </c>
      <c r="AJ968" s="122">
        <f>VLOOKUP(C968,'[1]17'!$C$22:$AI$926,29,0)</f>
        <v>0.88664526999999949</v>
      </c>
      <c r="AK968" s="122">
        <f>VLOOKUP(C968,'[1]17'!$C$22:$AI$926,30,0)</f>
        <v>0</v>
      </c>
      <c r="AL968" s="122">
        <f>VLOOKUP(C968,'[1]17'!$C$22:$AI$926,31,0)</f>
        <v>0.39929672999999954</v>
      </c>
      <c r="AM968" s="122">
        <f>VLOOKUP(C968,'[1]17'!$C$22:$AI$926,32,0)</f>
        <v>0</v>
      </c>
      <c r="AN968" s="122">
        <f>VLOOKUP(C968,'[1]17'!$C$22:$AI$926,33,0)</f>
        <v>0.48734853999999994</v>
      </c>
      <c r="AO968" s="122">
        <f t="shared" ref="AO968:AO972" si="1612">AE968-AJ968</f>
        <v>0</v>
      </c>
      <c r="AP968" s="122">
        <f t="shared" ref="AP968:AP972" si="1613">AF968-AK968</f>
        <v>0</v>
      </c>
      <c r="AQ968" s="122">
        <f t="shared" ref="AQ968:AQ972" si="1614">AG968-AL968</f>
        <v>0</v>
      </c>
      <c r="AR968" s="122">
        <f t="shared" ref="AR968:AR972" si="1615">AH968-AM968</f>
        <v>0</v>
      </c>
      <c r="AS968" s="122">
        <f t="shared" ref="AS968:AS972" si="1616">AI968-AN968</f>
        <v>0</v>
      </c>
      <c r="AT968" s="123"/>
      <c r="AU968" s="123"/>
      <c r="AV968" s="123"/>
      <c r="AW968" s="123"/>
      <c r="AX968" s="123"/>
      <c r="AY968" s="123"/>
      <c r="AZ968" s="123"/>
      <c r="BA968" s="123"/>
      <c r="BB968" s="123"/>
      <c r="BC968" s="123"/>
    </row>
    <row r="969" spans="1:55" ht="77.7" x14ac:dyDescent="0.35">
      <c r="A969" s="115" t="s">
        <v>1663</v>
      </c>
      <c r="B969" s="111" t="s">
        <v>1118</v>
      </c>
      <c r="C969" s="108" t="s">
        <v>1640</v>
      </c>
      <c r="D969" s="73">
        <v>3.0727679999999995</v>
      </c>
      <c r="E969" s="73">
        <v>0.13675369199999998</v>
      </c>
      <c r="F969" s="73">
        <v>0</v>
      </c>
      <c r="G969" s="73">
        <v>0</v>
      </c>
      <c r="H969" s="73">
        <v>0</v>
      </c>
      <c r="I969" s="73">
        <v>0.13675369199999998</v>
      </c>
      <c r="J969" s="122">
        <f>VLOOKUP(C969,'[1]17'!$C$22:$N$926,8,0)</f>
        <v>6.0201887999999995E-2</v>
      </c>
      <c r="K969" s="122">
        <f>VLOOKUP(C969,'[1]17'!$C$22:$N$926,9,0)</f>
        <v>0</v>
      </c>
      <c r="L969" s="122">
        <f>VLOOKUP(C969,'[1]17'!$C$22:$N$926,10,0)</f>
        <v>0</v>
      </c>
      <c r="M969" s="122">
        <f>VLOOKUP(C969,'[1]17'!$C$22:$N$926,11,0)</f>
        <v>0</v>
      </c>
      <c r="N969" s="122">
        <f>VLOOKUP(C969,'[1]17'!$C$22:$N$926,12,0)</f>
        <v>6.0201887999999995E-2</v>
      </c>
      <c r="O969" s="122">
        <f t="shared" si="1606"/>
        <v>7.6551803999999987E-2</v>
      </c>
      <c r="P969" s="122">
        <f t="shared" si="1607"/>
        <v>0</v>
      </c>
      <c r="Q969" s="122">
        <f t="shared" si="1608"/>
        <v>0</v>
      </c>
      <c r="R969" s="122">
        <f t="shared" si="1609"/>
        <v>0</v>
      </c>
      <c r="S969" s="122">
        <f t="shared" si="1610"/>
        <v>7.6551803999999987E-2</v>
      </c>
      <c r="T969" s="123"/>
      <c r="U969" s="123"/>
      <c r="V969" s="123"/>
      <c r="W969" s="123"/>
      <c r="X969" s="123"/>
      <c r="Y969" s="123"/>
      <c r="Z969" s="123"/>
      <c r="AA969" s="123"/>
      <c r="AB969" s="123"/>
      <c r="AC969" s="123"/>
      <c r="AD969" s="123">
        <v>2.8167040000000005</v>
      </c>
      <c r="AE969" s="73">
        <f t="shared" si="1611"/>
        <v>0.11396141</v>
      </c>
      <c r="AF969" s="73"/>
      <c r="AG969" s="73"/>
      <c r="AH969" s="73"/>
      <c r="AI969" s="73">
        <v>0.11396141</v>
      </c>
      <c r="AJ969" s="122">
        <f>VLOOKUP(C969,'[1]17'!$C$22:$AI$926,29,0)</f>
        <v>5.0168239999999996E-2</v>
      </c>
      <c r="AK969" s="122">
        <f>VLOOKUP(C969,'[1]17'!$C$22:$AI$926,30,0)</f>
        <v>0</v>
      </c>
      <c r="AL969" s="122">
        <f>VLOOKUP(C969,'[1]17'!$C$22:$AI$926,31,0)</f>
        <v>0</v>
      </c>
      <c r="AM969" s="122">
        <f>VLOOKUP(C969,'[1]17'!$C$22:$AI$926,32,0)</f>
        <v>0</v>
      </c>
      <c r="AN969" s="122">
        <f>VLOOKUP(C969,'[1]17'!$C$22:$AI$926,33,0)</f>
        <v>5.0168239999999996E-2</v>
      </c>
      <c r="AO969" s="122">
        <f t="shared" si="1612"/>
        <v>6.379317000000001E-2</v>
      </c>
      <c r="AP969" s="122">
        <f t="shared" si="1613"/>
        <v>0</v>
      </c>
      <c r="AQ969" s="122">
        <f t="shared" si="1614"/>
        <v>0</v>
      </c>
      <c r="AR969" s="122">
        <f t="shared" si="1615"/>
        <v>0</v>
      </c>
      <c r="AS969" s="122">
        <f t="shared" si="1616"/>
        <v>6.379317000000001E-2</v>
      </c>
      <c r="AT969" s="123"/>
      <c r="AU969" s="123"/>
      <c r="AV969" s="123"/>
      <c r="AW969" s="123"/>
      <c r="AX969" s="123"/>
      <c r="AY969" s="123"/>
      <c r="AZ969" s="123"/>
      <c r="BA969" s="123"/>
      <c r="BB969" s="123"/>
      <c r="BC969" s="123"/>
    </row>
    <row r="970" spans="1:55" ht="108.8" x14ac:dyDescent="0.35">
      <c r="A970" s="115" t="s">
        <v>1663</v>
      </c>
      <c r="B970" s="111" t="s">
        <v>1119</v>
      </c>
      <c r="C970" s="108" t="s">
        <v>1641</v>
      </c>
      <c r="D970" s="73">
        <v>0.68564400000000003</v>
      </c>
      <c r="E970" s="73">
        <v>0</v>
      </c>
      <c r="F970" s="73">
        <v>0</v>
      </c>
      <c r="G970" s="73">
        <v>0</v>
      </c>
      <c r="H970" s="73">
        <v>0</v>
      </c>
      <c r="I970" s="73">
        <v>0</v>
      </c>
      <c r="J970" s="122">
        <f>VLOOKUP(C970,'[1]17'!$C$22:$N$926,8,0)</f>
        <v>1.3433184000000001E-2</v>
      </c>
      <c r="K970" s="122">
        <f>VLOOKUP(C970,'[1]17'!$C$22:$N$926,9,0)</f>
        <v>0</v>
      </c>
      <c r="L970" s="122">
        <f>VLOOKUP(C970,'[1]17'!$C$22:$N$926,10,0)</f>
        <v>0</v>
      </c>
      <c r="M970" s="122">
        <f>VLOOKUP(C970,'[1]17'!$C$22:$N$926,11,0)</f>
        <v>0</v>
      </c>
      <c r="N970" s="122">
        <f>VLOOKUP(C970,'[1]17'!$C$22:$N$926,12,0)</f>
        <v>1.3433184000000001E-2</v>
      </c>
      <c r="O970" s="122">
        <f t="shared" si="1606"/>
        <v>-1.3433184000000001E-2</v>
      </c>
      <c r="P970" s="122">
        <f t="shared" si="1607"/>
        <v>0</v>
      </c>
      <c r="Q970" s="122">
        <f t="shared" si="1608"/>
        <v>0</v>
      </c>
      <c r="R970" s="122">
        <f t="shared" si="1609"/>
        <v>0</v>
      </c>
      <c r="S970" s="122">
        <f t="shared" si="1610"/>
        <v>-1.3433184000000001E-2</v>
      </c>
      <c r="T970" s="123"/>
      <c r="U970" s="123"/>
      <c r="V970" s="123"/>
      <c r="W970" s="123"/>
      <c r="X970" s="123"/>
      <c r="Y970" s="123"/>
      <c r="Z970" s="123"/>
      <c r="AA970" s="123"/>
      <c r="AB970" s="123"/>
      <c r="AC970" s="123"/>
      <c r="AD970" s="123">
        <v>0.62850700000000015</v>
      </c>
      <c r="AE970" s="73">
        <f t="shared" si="1611"/>
        <v>0</v>
      </c>
      <c r="AF970" s="73"/>
      <c r="AG970" s="73"/>
      <c r="AH970" s="73"/>
      <c r="AI970" s="128">
        <v>0</v>
      </c>
      <c r="AJ970" s="122">
        <f>VLOOKUP(C970,'[1]17'!$C$22:$AI$926,29,0)</f>
        <v>1.1194319999999999E-2</v>
      </c>
      <c r="AK970" s="122">
        <f>VLOOKUP(C970,'[1]17'!$C$22:$AI$926,30,0)</f>
        <v>0</v>
      </c>
      <c r="AL970" s="122">
        <f>VLOOKUP(C970,'[1]17'!$C$22:$AI$926,31,0)</f>
        <v>0</v>
      </c>
      <c r="AM970" s="122">
        <f>VLOOKUP(C970,'[1]17'!$C$22:$AI$926,32,0)</f>
        <v>0</v>
      </c>
      <c r="AN970" s="122">
        <f>VLOOKUP(C970,'[1]17'!$C$22:$AI$926,33,0)</f>
        <v>1.1194320000000001E-2</v>
      </c>
      <c r="AO970" s="122">
        <f t="shared" si="1612"/>
        <v>-1.1194319999999999E-2</v>
      </c>
      <c r="AP970" s="122">
        <f t="shared" si="1613"/>
        <v>0</v>
      </c>
      <c r="AQ970" s="122">
        <f t="shared" si="1614"/>
        <v>0</v>
      </c>
      <c r="AR970" s="122">
        <f t="shared" si="1615"/>
        <v>0</v>
      </c>
      <c r="AS970" s="122">
        <f t="shared" si="1616"/>
        <v>-1.1194320000000001E-2</v>
      </c>
      <c r="AT970" s="123"/>
      <c r="AU970" s="123"/>
      <c r="AV970" s="123"/>
      <c r="AW970" s="123"/>
      <c r="AX970" s="123"/>
      <c r="AY970" s="123"/>
      <c r="AZ970" s="123"/>
      <c r="BA970" s="123"/>
      <c r="BB970" s="123"/>
      <c r="BC970" s="123"/>
    </row>
    <row r="971" spans="1:55" ht="77.7" x14ac:dyDescent="0.35">
      <c r="A971" s="115" t="s">
        <v>1663</v>
      </c>
      <c r="B971" s="111" t="s">
        <v>1120</v>
      </c>
      <c r="C971" s="108" t="s">
        <v>604</v>
      </c>
      <c r="D971" s="73">
        <v>7.016735999999999</v>
      </c>
      <c r="E971" s="73">
        <v>0.40737358400000001</v>
      </c>
      <c r="F971" s="73">
        <v>9.5093419999999998E-2</v>
      </c>
      <c r="G971" s="73">
        <v>0</v>
      </c>
      <c r="H971" s="73">
        <v>0</v>
      </c>
      <c r="I971" s="73">
        <v>0.31228016400000003</v>
      </c>
      <c r="J971" s="122">
        <f>VLOOKUP(C971,'[1]17'!$C$22:$N$926,8,0)</f>
        <v>0.23256580399999999</v>
      </c>
      <c r="K971" s="122">
        <f>VLOOKUP(C971,'[1]17'!$C$22:$N$926,9,0)</f>
        <v>9.5093419999999998E-2</v>
      </c>
      <c r="L971" s="122">
        <f>VLOOKUP(C971,'[1]17'!$C$22:$N$926,10,0)</f>
        <v>0</v>
      </c>
      <c r="M971" s="122">
        <f>VLOOKUP(C971,'[1]17'!$C$22:$N$926,11,0)</f>
        <v>0</v>
      </c>
      <c r="N971" s="122">
        <f>VLOOKUP(C971,'[1]17'!$C$22:$N$926,12,0)</f>
        <v>0.13747238399999998</v>
      </c>
      <c r="O971" s="122">
        <f t="shared" si="1606"/>
        <v>0.17480778000000002</v>
      </c>
      <c r="P971" s="122">
        <f t="shared" si="1607"/>
        <v>0</v>
      </c>
      <c r="Q971" s="122">
        <f t="shared" si="1608"/>
        <v>0</v>
      </c>
      <c r="R971" s="122">
        <f t="shared" si="1609"/>
        <v>0</v>
      </c>
      <c r="S971" s="122">
        <f t="shared" si="1610"/>
        <v>0.17480778000000005</v>
      </c>
      <c r="T971" s="123"/>
      <c r="U971" s="123"/>
      <c r="V971" s="123"/>
      <c r="W971" s="123"/>
      <c r="X971" s="123"/>
      <c r="Y971" s="123"/>
      <c r="Z971" s="123"/>
      <c r="AA971" s="123"/>
      <c r="AB971" s="123"/>
      <c r="AC971" s="123"/>
      <c r="AD971" s="123">
        <v>6.0083130400000009</v>
      </c>
      <c r="AE971" s="73">
        <f t="shared" si="1611"/>
        <v>0.26023347000000002</v>
      </c>
      <c r="AF971" s="73"/>
      <c r="AG971" s="73"/>
      <c r="AH971" s="73"/>
      <c r="AI971" s="73">
        <v>0.26023347000000002</v>
      </c>
      <c r="AJ971" s="122">
        <f>VLOOKUP(C971,'[1]17'!$C$22:$AI$926,29,0)</f>
        <v>0.11456032000000001</v>
      </c>
      <c r="AK971" s="122">
        <f>VLOOKUP(C971,'[1]17'!$C$22:$AI$926,30,0)</f>
        <v>0</v>
      </c>
      <c r="AL971" s="122">
        <f>VLOOKUP(C971,'[1]17'!$C$22:$AI$926,31,0)</f>
        <v>0</v>
      </c>
      <c r="AM971" s="122">
        <f>VLOOKUP(C971,'[1]17'!$C$22:$AI$926,32,0)</f>
        <v>0</v>
      </c>
      <c r="AN971" s="122">
        <f>VLOOKUP(C971,'[1]17'!$C$22:$AI$926,33,0)</f>
        <v>0.11456031999999999</v>
      </c>
      <c r="AO971" s="122">
        <f t="shared" si="1612"/>
        <v>0.14567315000000003</v>
      </c>
      <c r="AP971" s="122">
        <f t="shared" si="1613"/>
        <v>0</v>
      </c>
      <c r="AQ971" s="122">
        <f t="shared" si="1614"/>
        <v>0</v>
      </c>
      <c r="AR971" s="122">
        <f t="shared" si="1615"/>
        <v>0</v>
      </c>
      <c r="AS971" s="122">
        <f t="shared" si="1616"/>
        <v>0.14567315000000003</v>
      </c>
      <c r="AT971" s="123"/>
      <c r="AU971" s="123"/>
      <c r="AV971" s="123"/>
      <c r="AW971" s="123"/>
      <c r="AX971" s="123"/>
      <c r="AY971" s="123"/>
      <c r="AZ971" s="123"/>
      <c r="BA971" s="123"/>
      <c r="BB971" s="123"/>
      <c r="BC971" s="123"/>
    </row>
    <row r="972" spans="1:55" ht="62.2" x14ac:dyDescent="0.35">
      <c r="A972" s="115" t="s">
        <v>1662</v>
      </c>
      <c r="B972" s="107" t="s">
        <v>1907</v>
      </c>
      <c r="C972" s="108" t="s">
        <v>1642</v>
      </c>
      <c r="D972" s="73">
        <v>1.6856160000000002</v>
      </c>
      <c r="E972" s="73">
        <v>0.13549629000000002</v>
      </c>
      <c r="F972" s="73">
        <v>0.13549629000000002</v>
      </c>
      <c r="G972" s="73">
        <v>0</v>
      </c>
      <c r="H972" s="73">
        <v>0</v>
      </c>
      <c r="I972" s="73">
        <v>0</v>
      </c>
      <c r="J972" s="122">
        <f>VLOOKUP(C972,'[1]17'!$C$22:$N$926,8,0)</f>
        <v>0.13549629000000002</v>
      </c>
      <c r="K972" s="122">
        <f>VLOOKUP(C972,'[1]17'!$C$22:$N$926,9,0)</f>
        <v>0.13549629000000002</v>
      </c>
      <c r="L972" s="122">
        <f>VLOOKUP(C972,'[1]17'!$C$22:$N$926,10,0)</f>
        <v>0</v>
      </c>
      <c r="M972" s="122">
        <f>VLOOKUP(C972,'[1]17'!$C$22:$N$926,11,0)</f>
        <v>0</v>
      </c>
      <c r="N972" s="122">
        <f>VLOOKUP(C972,'[1]17'!$C$22:$N$926,12,0)</f>
        <v>0</v>
      </c>
      <c r="O972" s="122">
        <f t="shared" si="1606"/>
        <v>0</v>
      </c>
      <c r="P972" s="122">
        <f t="shared" si="1607"/>
        <v>0</v>
      </c>
      <c r="Q972" s="122">
        <f t="shared" si="1608"/>
        <v>0</v>
      </c>
      <c r="R972" s="122">
        <f t="shared" si="1609"/>
        <v>0</v>
      </c>
      <c r="S972" s="122">
        <f t="shared" si="1610"/>
        <v>0</v>
      </c>
      <c r="T972" s="122"/>
      <c r="U972" s="122"/>
      <c r="V972" s="122"/>
      <c r="W972" s="122"/>
      <c r="X972" s="122"/>
      <c r="Y972" s="122"/>
      <c r="Z972" s="122"/>
      <c r="AA972" s="122"/>
      <c r="AB972" s="122"/>
      <c r="AC972" s="122"/>
      <c r="AD972" s="122">
        <v>1.4046799999999999</v>
      </c>
      <c r="AE972" s="73">
        <f t="shared" si="1611"/>
        <v>0</v>
      </c>
      <c r="AF972" s="73"/>
      <c r="AG972" s="73"/>
      <c r="AH972" s="73"/>
      <c r="AI972" s="73">
        <v>0</v>
      </c>
      <c r="AJ972" s="122">
        <f>VLOOKUP(C972,'[1]17'!$C$22:$AI$926,29,0)</f>
        <v>0</v>
      </c>
      <c r="AK972" s="122">
        <f>VLOOKUP(C972,'[1]17'!$C$22:$AI$926,30,0)</f>
        <v>0</v>
      </c>
      <c r="AL972" s="122">
        <f>VLOOKUP(C972,'[1]17'!$C$22:$AI$926,31,0)</f>
        <v>0</v>
      </c>
      <c r="AM972" s="122">
        <f>VLOOKUP(C972,'[1]17'!$C$22:$AI$926,32,0)</f>
        <v>0</v>
      </c>
      <c r="AN972" s="122">
        <f>VLOOKUP(C972,'[1]17'!$C$22:$AI$926,33,0)</f>
        <v>0</v>
      </c>
      <c r="AO972" s="122">
        <f t="shared" si="1612"/>
        <v>0</v>
      </c>
      <c r="AP972" s="122">
        <f t="shared" si="1613"/>
        <v>0</v>
      </c>
      <c r="AQ972" s="122">
        <f t="shared" si="1614"/>
        <v>0</v>
      </c>
      <c r="AR972" s="122">
        <f t="shared" si="1615"/>
        <v>0</v>
      </c>
      <c r="AS972" s="122">
        <f t="shared" si="1616"/>
        <v>0</v>
      </c>
      <c r="AT972" s="122"/>
      <c r="AU972" s="122"/>
      <c r="AV972" s="122"/>
      <c r="AW972" s="122"/>
      <c r="AX972" s="122"/>
      <c r="AY972" s="122"/>
      <c r="AZ972" s="122"/>
      <c r="BA972" s="122"/>
      <c r="BB972" s="122"/>
      <c r="BC972" s="122"/>
    </row>
    <row r="973" spans="1:55" x14ac:dyDescent="0.35">
      <c r="A973" s="119"/>
      <c r="B973" s="118" t="s">
        <v>66</v>
      </c>
      <c r="C973" s="105"/>
      <c r="D973" s="133">
        <f t="shared" ref="D973:BC973" si="1617">SUM(D974:D978)</f>
        <v>33.138731999999997</v>
      </c>
      <c r="E973" s="133">
        <f t="shared" si="1617"/>
        <v>11.874663810000001</v>
      </c>
      <c r="F973" s="133">
        <f t="shared" si="1617"/>
        <v>1.2682966100000002</v>
      </c>
      <c r="G973" s="133">
        <f t="shared" si="1617"/>
        <v>9.1623177400000007</v>
      </c>
      <c r="H973" s="133">
        <f t="shared" si="1617"/>
        <v>0</v>
      </c>
      <c r="I973" s="133">
        <f t="shared" si="1617"/>
        <v>1.4440494599999998</v>
      </c>
      <c r="J973" s="133">
        <f t="shared" si="1617"/>
        <v>6.0483194860000005</v>
      </c>
      <c r="K973" s="133">
        <f t="shared" si="1617"/>
        <v>1.2682966100000002</v>
      </c>
      <c r="L973" s="133">
        <f t="shared" si="1617"/>
        <v>4.1623177400000007</v>
      </c>
      <c r="M973" s="133">
        <f t="shared" si="1617"/>
        <v>0</v>
      </c>
      <c r="N973" s="133">
        <f t="shared" si="1617"/>
        <v>0.61770513599999999</v>
      </c>
      <c r="O973" s="133">
        <f t="shared" si="1617"/>
        <v>5.8263443240000008</v>
      </c>
      <c r="P973" s="133">
        <f t="shared" si="1617"/>
        <v>0</v>
      </c>
      <c r="Q973" s="133">
        <f t="shared" si="1617"/>
        <v>5</v>
      </c>
      <c r="R973" s="133">
        <f t="shared" si="1617"/>
        <v>0</v>
      </c>
      <c r="S973" s="133">
        <f t="shared" si="1617"/>
        <v>0.82634432400000002</v>
      </c>
      <c r="T973" s="133">
        <f t="shared" si="1617"/>
        <v>0</v>
      </c>
      <c r="U973" s="133">
        <f t="shared" si="1617"/>
        <v>0</v>
      </c>
      <c r="V973" s="133">
        <f t="shared" si="1617"/>
        <v>0</v>
      </c>
      <c r="W973" s="133">
        <f t="shared" si="1617"/>
        <v>0</v>
      </c>
      <c r="X973" s="133">
        <f t="shared" si="1617"/>
        <v>0</v>
      </c>
      <c r="Y973" s="133">
        <f t="shared" si="1617"/>
        <v>0</v>
      </c>
      <c r="Z973" s="133">
        <f t="shared" si="1617"/>
        <v>0</v>
      </c>
      <c r="AA973" s="133">
        <f t="shared" si="1617"/>
        <v>0</v>
      </c>
      <c r="AB973" s="133">
        <f t="shared" si="1617"/>
        <v>0</v>
      </c>
      <c r="AC973" s="133">
        <f t="shared" si="1617"/>
        <v>0</v>
      </c>
      <c r="AD973" s="133">
        <f t="shared" si="1617"/>
        <v>26.6682153</v>
      </c>
      <c r="AE973" s="133">
        <f t="shared" si="1617"/>
        <v>19.958217879999996</v>
      </c>
      <c r="AF973" s="133">
        <f t="shared" si="1617"/>
        <v>2.1465720599999982</v>
      </c>
      <c r="AG973" s="133">
        <f t="shared" si="1617"/>
        <v>16.608271269999999</v>
      </c>
      <c r="AH973" s="133">
        <f t="shared" si="1617"/>
        <v>0</v>
      </c>
      <c r="AI973" s="133">
        <f t="shared" si="1617"/>
        <v>1.2033745499999999</v>
      </c>
      <c r="AJ973" s="133">
        <f t="shared" si="1617"/>
        <v>0.51475428000000012</v>
      </c>
      <c r="AK973" s="133">
        <f t="shared" si="1617"/>
        <v>0</v>
      </c>
      <c r="AL973" s="133">
        <f t="shared" si="1617"/>
        <v>0</v>
      </c>
      <c r="AM973" s="133">
        <f t="shared" si="1617"/>
        <v>0</v>
      </c>
      <c r="AN973" s="133">
        <f t="shared" si="1617"/>
        <v>0.51475428000000001</v>
      </c>
      <c r="AO973" s="133">
        <f t="shared" si="1617"/>
        <v>19.443463599999994</v>
      </c>
      <c r="AP973" s="133">
        <f t="shared" si="1617"/>
        <v>2.1465720599999982</v>
      </c>
      <c r="AQ973" s="133">
        <f t="shared" si="1617"/>
        <v>16.608271269999999</v>
      </c>
      <c r="AR973" s="133">
        <f t="shared" si="1617"/>
        <v>0</v>
      </c>
      <c r="AS973" s="133">
        <f t="shared" si="1617"/>
        <v>0.68862026999999992</v>
      </c>
      <c r="AT973" s="133">
        <f t="shared" si="1617"/>
        <v>0</v>
      </c>
      <c r="AU973" s="133">
        <f t="shared" si="1617"/>
        <v>0</v>
      </c>
      <c r="AV973" s="133">
        <f t="shared" si="1617"/>
        <v>0</v>
      </c>
      <c r="AW973" s="133">
        <f t="shared" si="1617"/>
        <v>0</v>
      </c>
      <c r="AX973" s="133">
        <f t="shared" si="1617"/>
        <v>0</v>
      </c>
      <c r="AY973" s="133">
        <f t="shared" si="1617"/>
        <v>0</v>
      </c>
      <c r="AZ973" s="133">
        <f t="shared" si="1617"/>
        <v>0</v>
      </c>
      <c r="BA973" s="133">
        <f t="shared" si="1617"/>
        <v>0</v>
      </c>
      <c r="BB973" s="133">
        <f t="shared" si="1617"/>
        <v>0</v>
      </c>
      <c r="BC973" s="133">
        <f t="shared" si="1617"/>
        <v>0</v>
      </c>
    </row>
    <row r="974" spans="1:55" ht="46.65" x14ac:dyDescent="0.35">
      <c r="A974" s="115" t="s">
        <v>1663</v>
      </c>
      <c r="B974" s="111" t="s">
        <v>486</v>
      </c>
      <c r="C974" s="108" t="s">
        <v>605</v>
      </c>
      <c r="D974" s="73">
        <v>20.033111999999999</v>
      </c>
      <c r="E974" s="73">
        <v>0.98166249599999988</v>
      </c>
      <c r="F974" s="73">
        <v>0</v>
      </c>
      <c r="G974" s="73">
        <v>0</v>
      </c>
      <c r="H974" s="73">
        <v>0</v>
      </c>
      <c r="I974" s="73">
        <v>0.98166249599999988</v>
      </c>
      <c r="J974" s="122">
        <f>VLOOKUP(C974,'[1]17'!$C$22:$N$926,8,0)</f>
        <v>0.39249016800000003</v>
      </c>
      <c r="K974" s="122">
        <f>VLOOKUP(C974,'[1]17'!$C$22:$N$926,9,0)</f>
        <v>0</v>
      </c>
      <c r="L974" s="122">
        <f>VLOOKUP(C974,'[1]17'!$C$22:$N$926,10,0)</f>
        <v>0</v>
      </c>
      <c r="M974" s="122">
        <f>VLOOKUP(C974,'[1]17'!$C$22:$N$926,11,0)</f>
        <v>0</v>
      </c>
      <c r="N974" s="122">
        <f>VLOOKUP(C974,'[1]17'!$C$22:$N$926,12,0)</f>
        <v>0.39249016800000003</v>
      </c>
      <c r="O974" s="122">
        <f t="shared" ref="O974:O978" si="1618">E974-J974</f>
        <v>0.58917232799999986</v>
      </c>
      <c r="P974" s="122">
        <f t="shared" ref="P974:P978" si="1619">F974-K974</f>
        <v>0</v>
      </c>
      <c r="Q974" s="122">
        <f t="shared" ref="Q974:Q978" si="1620">G974-L974</f>
        <v>0</v>
      </c>
      <c r="R974" s="122">
        <f t="shared" ref="R974:R978" si="1621">H974-M974</f>
        <v>0</v>
      </c>
      <c r="S974" s="122">
        <f t="shared" ref="S974:S978" si="1622">I974-N974</f>
        <v>0.58917232799999986</v>
      </c>
      <c r="T974" s="123"/>
      <c r="U974" s="123"/>
      <c r="V974" s="123"/>
      <c r="W974" s="123"/>
      <c r="X974" s="123"/>
      <c r="Y974" s="123"/>
      <c r="Z974" s="123"/>
      <c r="AA974" s="123"/>
      <c r="AB974" s="123"/>
      <c r="AC974" s="123"/>
      <c r="AD974" s="123">
        <v>15.652192300000001</v>
      </c>
      <c r="AE974" s="73">
        <f t="shared" ref="AE974:AE978" si="1623">AF974+AG974+AH974+AI974</f>
        <v>16.737962909999997</v>
      </c>
      <c r="AF974" s="73">
        <v>1.3960953299999979</v>
      </c>
      <c r="AG974" s="73">
        <v>14.5238155</v>
      </c>
      <c r="AH974" s="73"/>
      <c r="AI974" s="73">
        <v>0.81805207999999996</v>
      </c>
      <c r="AJ974" s="122">
        <f>VLOOKUP(C974,'[1]17'!$C$22:$AI$926,29,0)</f>
        <v>0.32707514000000004</v>
      </c>
      <c r="AK974" s="122">
        <f>VLOOKUP(C974,'[1]17'!$C$22:$AI$926,30,0)</f>
        <v>0</v>
      </c>
      <c r="AL974" s="122">
        <f>VLOOKUP(C974,'[1]17'!$C$22:$AI$926,31,0)</f>
        <v>0</v>
      </c>
      <c r="AM974" s="122">
        <f>VLOOKUP(C974,'[1]17'!$C$22:$AI$926,32,0)</f>
        <v>0</v>
      </c>
      <c r="AN974" s="122">
        <f>VLOOKUP(C974,'[1]17'!$C$22:$AI$926,33,0)</f>
        <v>0.32707514000000004</v>
      </c>
      <c r="AO974" s="122">
        <f t="shared" ref="AO974:AO978" si="1624">AE974-AJ974</f>
        <v>16.410887769999995</v>
      </c>
      <c r="AP974" s="122">
        <f t="shared" ref="AP974:AP978" si="1625">AF974-AK974</f>
        <v>1.3960953299999979</v>
      </c>
      <c r="AQ974" s="122">
        <f t="shared" ref="AQ974:AQ978" si="1626">AG974-AL974</f>
        <v>14.5238155</v>
      </c>
      <c r="AR974" s="122">
        <f t="shared" ref="AR974:AR978" si="1627">AH974-AM974</f>
        <v>0</v>
      </c>
      <c r="AS974" s="122">
        <f t="shared" ref="AS974:AS978" si="1628">AI974-AN974</f>
        <v>0.49097693999999992</v>
      </c>
      <c r="AT974" s="123"/>
      <c r="AU974" s="123"/>
      <c r="AV974" s="123"/>
      <c r="AW974" s="123"/>
      <c r="AX974" s="123"/>
      <c r="AY974" s="123"/>
      <c r="AZ974" s="123"/>
      <c r="BA974" s="123"/>
      <c r="BB974" s="123"/>
      <c r="BC974" s="123"/>
    </row>
    <row r="975" spans="1:55" ht="46.65" x14ac:dyDescent="0.35">
      <c r="A975" s="115" t="s">
        <v>1663</v>
      </c>
      <c r="B975" s="111" t="s">
        <v>487</v>
      </c>
      <c r="C975" s="108" t="s">
        <v>606</v>
      </c>
      <c r="D975" s="73">
        <v>1.610412</v>
      </c>
      <c r="E975" s="73">
        <v>10.430614350000001</v>
      </c>
      <c r="F975" s="73">
        <v>1.2682966100000002</v>
      </c>
      <c r="G975" s="73">
        <v>9.1623177400000007</v>
      </c>
      <c r="H975" s="73">
        <v>0</v>
      </c>
      <c r="I975" s="73">
        <v>0</v>
      </c>
      <c r="J975" s="122">
        <f>VLOOKUP(C975,'[1]17'!$C$22:$N$926,8,0)</f>
        <v>5.4306143500000008</v>
      </c>
      <c r="K975" s="122">
        <f>VLOOKUP(C975,'[1]17'!$C$22:$N$926,9,0)</f>
        <v>1.2682966100000002</v>
      </c>
      <c r="L975" s="122">
        <f>VLOOKUP(C975,'[1]17'!$C$22:$N$926,10,0)</f>
        <v>4.1623177400000007</v>
      </c>
      <c r="M975" s="122">
        <f>VLOOKUP(C975,'[1]17'!$C$22:$N$926,11,0)</f>
        <v>0</v>
      </c>
      <c r="N975" s="122">
        <f>VLOOKUP(C975,'[1]17'!$C$22:$N$926,12,0)</f>
        <v>0</v>
      </c>
      <c r="O975" s="122">
        <f t="shared" si="1618"/>
        <v>5</v>
      </c>
      <c r="P975" s="122">
        <f t="shared" si="1619"/>
        <v>0</v>
      </c>
      <c r="Q975" s="122">
        <f t="shared" si="1620"/>
        <v>5</v>
      </c>
      <c r="R975" s="122">
        <f t="shared" si="1621"/>
        <v>0</v>
      </c>
      <c r="S975" s="122">
        <f t="shared" si="1622"/>
        <v>0</v>
      </c>
      <c r="T975" s="123"/>
      <c r="U975" s="123"/>
      <c r="V975" s="123"/>
      <c r="W975" s="123"/>
      <c r="X975" s="123"/>
      <c r="Y975" s="123"/>
      <c r="Z975" s="123"/>
      <c r="AA975" s="123"/>
      <c r="AB975" s="123"/>
      <c r="AC975" s="123"/>
      <c r="AD975" s="123">
        <v>1.4762109999999999</v>
      </c>
      <c r="AE975" s="73">
        <f t="shared" si="1623"/>
        <v>0</v>
      </c>
      <c r="AF975" s="73"/>
      <c r="AG975" s="73"/>
      <c r="AH975" s="73"/>
      <c r="AI975" s="73">
        <v>0</v>
      </c>
      <c r="AJ975" s="122">
        <f>VLOOKUP(C975,'[1]17'!$C$22:$AI$926,29,0)</f>
        <v>0</v>
      </c>
      <c r="AK975" s="122">
        <f>VLOOKUP(C975,'[1]17'!$C$22:$AI$926,30,0)</f>
        <v>0</v>
      </c>
      <c r="AL975" s="122">
        <f>VLOOKUP(C975,'[1]17'!$C$22:$AI$926,31,0)</f>
        <v>0</v>
      </c>
      <c r="AM975" s="122">
        <f>VLOOKUP(C975,'[1]17'!$C$22:$AI$926,32,0)</f>
        <v>0</v>
      </c>
      <c r="AN975" s="122">
        <f>VLOOKUP(C975,'[1]17'!$C$22:$AI$926,33,0)</f>
        <v>0</v>
      </c>
      <c r="AO975" s="122">
        <f t="shared" si="1624"/>
        <v>0</v>
      </c>
      <c r="AP975" s="122">
        <f t="shared" si="1625"/>
        <v>0</v>
      </c>
      <c r="AQ975" s="122">
        <f t="shared" si="1626"/>
        <v>0</v>
      </c>
      <c r="AR975" s="122">
        <f t="shared" si="1627"/>
        <v>0</v>
      </c>
      <c r="AS975" s="122">
        <f t="shared" si="1628"/>
        <v>0</v>
      </c>
      <c r="AT975" s="123"/>
      <c r="AU975" s="123"/>
      <c r="AV975" s="123"/>
      <c r="AW975" s="123"/>
      <c r="AX975" s="123"/>
      <c r="AY975" s="123"/>
      <c r="AZ975" s="123"/>
      <c r="BA975" s="123"/>
      <c r="BB975" s="123"/>
      <c r="BC975" s="123"/>
    </row>
    <row r="976" spans="1:55" ht="108.8" x14ac:dyDescent="0.35">
      <c r="A976" s="115" t="s">
        <v>1663</v>
      </c>
      <c r="B976" s="111" t="s">
        <v>1908</v>
      </c>
      <c r="C976" s="108" t="s">
        <v>1643</v>
      </c>
      <c r="D976" s="73">
        <v>4.5488280000000003</v>
      </c>
      <c r="E976" s="73">
        <v>0.20244582000000003</v>
      </c>
      <c r="F976" s="73">
        <v>0</v>
      </c>
      <c r="G976" s="73">
        <v>0</v>
      </c>
      <c r="H976" s="73">
        <v>0</v>
      </c>
      <c r="I976" s="73">
        <v>0.20244582000000003</v>
      </c>
      <c r="J976" s="122">
        <f>VLOOKUP(C976,'[1]17'!$C$22:$N$926,8,0)</f>
        <v>8.9120952000000003E-2</v>
      </c>
      <c r="K976" s="122">
        <f>VLOOKUP(C976,'[1]17'!$C$22:$N$926,9,0)</f>
        <v>0</v>
      </c>
      <c r="L976" s="122">
        <f>VLOOKUP(C976,'[1]17'!$C$22:$N$926,10,0)</f>
        <v>0</v>
      </c>
      <c r="M976" s="122">
        <f>VLOOKUP(C976,'[1]17'!$C$22:$N$926,11,0)</f>
        <v>0</v>
      </c>
      <c r="N976" s="122">
        <f>VLOOKUP(C976,'[1]17'!$C$22:$N$926,12,0)</f>
        <v>8.9120951999999989E-2</v>
      </c>
      <c r="O976" s="122">
        <f t="shared" si="1618"/>
        <v>0.11332486800000002</v>
      </c>
      <c r="P976" s="122">
        <f t="shared" si="1619"/>
        <v>0</v>
      </c>
      <c r="Q976" s="122">
        <f t="shared" si="1620"/>
        <v>0</v>
      </c>
      <c r="R976" s="122">
        <f t="shared" si="1621"/>
        <v>0</v>
      </c>
      <c r="S976" s="122">
        <f t="shared" si="1622"/>
        <v>0.11332486800000004</v>
      </c>
      <c r="T976" s="123"/>
      <c r="U976" s="123"/>
      <c r="V976" s="123"/>
      <c r="W976" s="123"/>
      <c r="X976" s="123"/>
      <c r="Y976" s="123"/>
      <c r="Z976" s="123"/>
      <c r="AA976" s="123"/>
      <c r="AB976" s="123"/>
      <c r="AC976" s="123"/>
      <c r="AD976" s="123">
        <v>3.7906900000000001</v>
      </c>
      <c r="AE976" s="73">
        <f t="shared" si="1623"/>
        <v>0.16870485000000002</v>
      </c>
      <c r="AF976" s="73"/>
      <c r="AG976" s="73"/>
      <c r="AH976" s="73"/>
      <c r="AI976" s="73">
        <v>0.16870485000000002</v>
      </c>
      <c r="AJ976" s="122">
        <f>VLOOKUP(C976,'[1]17'!$C$22:$AI$926,29,0)</f>
        <v>7.4267459999999993E-2</v>
      </c>
      <c r="AK976" s="122">
        <f>VLOOKUP(C976,'[1]17'!$C$22:$AI$926,30,0)</f>
        <v>0</v>
      </c>
      <c r="AL976" s="122">
        <f>VLOOKUP(C976,'[1]17'!$C$22:$AI$926,31,0)</f>
        <v>0</v>
      </c>
      <c r="AM976" s="122">
        <f>VLOOKUP(C976,'[1]17'!$C$22:$AI$926,32,0)</f>
        <v>0</v>
      </c>
      <c r="AN976" s="122">
        <f>VLOOKUP(C976,'[1]17'!$C$22:$AI$926,33,0)</f>
        <v>7.4267459999999993E-2</v>
      </c>
      <c r="AO976" s="122">
        <f t="shared" si="1624"/>
        <v>9.4437390000000024E-2</v>
      </c>
      <c r="AP976" s="122">
        <f t="shared" si="1625"/>
        <v>0</v>
      </c>
      <c r="AQ976" s="122">
        <f t="shared" si="1626"/>
        <v>0</v>
      </c>
      <c r="AR976" s="122">
        <f t="shared" si="1627"/>
        <v>0</v>
      </c>
      <c r="AS976" s="122">
        <f t="shared" si="1628"/>
        <v>9.4437390000000024E-2</v>
      </c>
      <c r="AT976" s="123"/>
      <c r="AU976" s="123"/>
      <c r="AV976" s="123"/>
      <c r="AW976" s="123"/>
      <c r="AX976" s="123"/>
      <c r="AY976" s="123"/>
      <c r="AZ976" s="123"/>
      <c r="BA976" s="123"/>
      <c r="BB976" s="123"/>
      <c r="BC976" s="123"/>
    </row>
    <row r="977" spans="1:55" ht="46.65" x14ac:dyDescent="0.35">
      <c r="A977" s="115" t="s">
        <v>1663</v>
      </c>
      <c r="B977" s="111" t="s">
        <v>1121</v>
      </c>
      <c r="C977" s="108" t="s">
        <v>1644</v>
      </c>
      <c r="D977" s="73">
        <v>1.0314239999999999</v>
      </c>
      <c r="E977" s="73">
        <v>4.8663563999999999E-2</v>
      </c>
      <c r="F977" s="73">
        <v>0</v>
      </c>
      <c r="G977" s="73">
        <v>0</v>
      </c>
      <c r="H977" s="73">
        <v>0</v>
      </c>
      <c r="I977" s="73">
        <v>4.8663563999999999E-2</v>
      </c>
      <c r="J977" s="122">
        <f>VLOOKUP(C977,'[1]17'!$C$22:$N$926,8,0)</f>
        <v>2.0207760000000002E-2</v>
      </c>
      <c r="K977" s="122">
        <f>VLOOKUP(C977,'[1]17'!$C$22:$N$926,9,0)</f>
        <v>0</v>
      </c>
      <c r="L977" s="122">
        <f>VLOOKUP(C977,'[1]17'!$C$22:$N$926,10,0)</f>
        <v>0</v>
      </c>
      <c r="M977" s="122">
        <f>VLOOKUP(C977,'[1]17'!$C$22:$N$926,11,0)</f>
        <v>0</v>
      </c>
      <c r="N977" s="122">
        <f>VLOOKUP(C977,'[1]17'!$C$22:$N$926,12,0)</f>
        <v>2.0207760000000002E-2</v>
      </c>
      <c r="O977" s="122">
        <f t="shared" si="1618"/>
        <v>2.8455803999999998E-2</v>
      </c>
      <c r="P977" s="122">
        <f t="shared" si="1619"/>
        <v>0</v>
      </c>
      <c r="Q977" s="122">
        <f t="shared" si="1620"/>
        <v>0</v>
      </c>
      <c r="R977" s="122">
        <f t="shared" si="1621"/>
        <v>0</v>
      </c>
      <c r="S977" s="122">
        <f t="shared" si="1622"/>
        <v>2.8455803999999998E-2</v>
      </c>
      <c r="T977" s="123"/>
      <c r="U977" s="123"/>
      <c r="V977" s="123"/>
      <c r="W977" s="123"/>
      <c r="X977" s="123"/>
      <c r="Y977" s="123"/>
      <c r="Z977" s="123"/>
      <c r="AA977" s="123"/>
      <c r="AB977" s="123"/>
      <c r="AC977" s="123"/>
      <c r="AD977" s="123">
        <v>0.85952200000000001</v>
      </c>
      <c r="AE977" s="73">
        <f t="shared" si="1623"/>
        <v>0.83788477000000006</v>
      </c>
      <c r="AF977" s="73">
        <v>0.22942313000000003</v>
      </c>
      <c r="AG977" s="73">
        <v>0.56790867</v>
      </c>
      <c r="AH977" s="73"/>
      <c r="AI977" s="73">
        <v>4.0552970000000001E-2</v>
      </c>
      <c r="AJ977" s="122">
        <f>VLOOKUP(C977,'[1]17'!$C$22:$AI$926,29,0)</f>
        <v>1.6839800000000002E-2</v>
      </c>
      <c r="AK977" s="122">
        <f>VLOOKUP(C977,'[1]17'!$C$22:$AI$926,30,0)</f>
        <v>0</v>
      </c>
      <c r="AL977" s="122">
        <f>VLOOKUP(C977,'[1]17'!$C$22:$AI$926,31,0)</f>
        <v>0</v>
      </c>
      <c r="AM977" s="122">
        <f>VLOOKUP(C977,'[1]17'!$C$22:$AI$926,32,0)</f>
        <v>0</v>
      </c>
      <c r="AN977" s="122">
        <f>VLOOKUP(C977,'[1]17'!$C$22:$AI$926,33,0)</f>
        <v>1.6839800000000002E-2</v>
      </c>
      <c r="AO977" s="122">
        <f t="shared" si="1624"/>
        <v>0.8210449700000001</v>
      </c>
      <c r="AP977" s="122">
        <f t="shared" si="1625"/>
        <v>0.22942313000000003</v>
      </c>
      <c r="AQ977" s="122">
        <f t="shared" si="1626"/>
        <v>0.56790867</v>
      </c>
      <c r="AR977" s="122">
        <f t="shared" si="1627"/>
        <v>0</v>
      </c>
      <c r="AS977" s="122">
        <f t="shared" si="1628"/>
        <v>2.3713169999999999E-2</v>
      </c>
      <c r="AT977" s="123"/>
      <c r="AU977" s="123"/>
      <c r="AV977" s="123"/>
      <c r="AW977" s="123"/>
      <c r="AX977" s="123"/>
      <c r="AY977" s="123"/>
      <c r="AZ977" s="123"/>
      <c r="BA977" s="123"/>
      <c r="BB977" s="123"/>
      <c r="BC977" s="123"/>
    </row>
    <row r="978" spans="1:55" ht="46.65" x14ac:dyDescent="0.35">
      <c r="A978" s="115" t="s">
        <v>1663</v>
      </c>
      <c r="B978" s="111" t="s">
        <v>1122</v>
      </c>
      <c r="C978" s="108" t="s">
        <v>1645</v>
      </c>
      <c r="D978" s="73">
        <v>5.9149559999999992</v>
      </c>
      <c r="E978" s="73">
        <v>0.21127758000000002</v>
      </c>
      <c r="F978" s="73">
        <v>0</v>
      </c>
      <c r="G978" s="73">
        <v>0</v>
      </c>
      <c r="H978" s="73">
        <v>0</v>
      </c>
      <c r="I978" s="73">
        <v>0.21127758000000002</v>
      </c>
      <c r="J978" s="122">
        <f>VLOOKUP(C978,'[1]17'!$C$22:$N$926,8,0)</f>
        <v>0.11588625599999999</v>
      </c>
      <c r="K978" s="122">
        <f>VLOOKUP(C978,'[1]17'!$C$22:$N$926,9,0)</f>
        <v>0</v>
      </c>
      <c r="L978" s="122">
        <f>VLOOKUP(C978,'[1]17'!$C$22:$N$926,10,0)</f>
        <v>0</v>
      </c>
      <c r="M978" s="122">
        <f>VLOOKUP(C978,'[1]17'!$C$22:$N$926,11,0)</f>
        <v>0</v>
      </c>
      <c r="N978" s="122">
        <f>VLOOKUP(C978,'[1]17'!$C$22:$N$926,12,0)</f>
        <v>0.11588625599999999</v>
      </c>
      <c r="O978" s="122">
        <f t="shared" si="1618"/>
        <v>9.5391324000000027E-2</v>
      </c>
      <c r="P978" s="122">
        <f t="shared" si="1619"/>
        <v>0</v>
      </c>
      <c r="Q978" s="122">
        <f t="shared" si="1620"/>
        <v>0</v>
      </c>
      <c r="R978" s="122">
        <f t="shared" si="1621"/>
        <v>0</v>
      </c>
      <c r="S978" s="122">
        <f t="shared" si="1622"/>
        <v>9.5391324000000027E-2</v>
      </c>
      <c r="T978" s="123"/>
      <c r="U978" s="123"/>
      <c r="V978" s="123"/>
      <c r="W978" s="123"/>
      <c r="X978" s="123"/>
      <c r="Y978" s="123"/>
      <c r="Z978" s="123"/>
      <c r="AA978" s="123"/>
      <c r="AB978" s="123"/>
      <c r="AC978" s="123"/>
      <c r="AD978" s="123">
        <v>4.8895999999999997</v>
      </c>
      <c r="AE978" s="73">
        <f t="shared" si="1623"/>
        <v>2.2136653500000003</v>
      </c>
      <c r="AF978" s="73">
        <v>0.52105360000000034</v>
      </c>
      <c r="AG978" s="73">
        <v>1.5165470999999999</v>
      </c>
      <c r="AH978" s="73"/>
      <c r="AI978" s="73">
        <v>0.17606465000000002</v>
      </c>
      <c r="AJ978" s="122">
        <f>VLOOKUP(C978,'[1]17'!$C$22:$AI$926,29,0)</f>
        <v>9.6571880000000013E-2</v>
      </c>
      <c r="AK978" s="122">
        <f>VLOOKUP(C978,'[1]17'!$C$22:$AI$926,30,0)</f>
        <v>0</v>
      </c>
      <c r="AL978" s="122">
        <f>VLOOKUP(C978,'[1]17'!$C$22:$AI$926,31,0)</f>
        <v>0</v>
      </c>
      <c r="AM978" s="122">
        <f>VLOOKUP(C978,'[1]17'!$C$22:$AI$926,32,0)</f>
        <v>0</v>
      </c>
      <c r="AN978" s="122">
        <f>VLOOKUP(C978,'[1]17'!$C$22:$AI$926,33,0)</f>
        <v>9.6571879999999999E-2</v>
      </c>
      <c r="AO978" s="122">
        <f t="shared" si="1624"/>
        <v>2.1170934700000004</v>
      </c>
      <c r="AP978" s="122">
        <f t="shared" si="1625"/>
        <v>0.52105360000000034</v>
      </c>
      <c r="AQ978" s="122">
        <f t="shared" si="1626"/>
        <v>1.5165470999999999</v>
      </c>
      <c r="AR978" s="122">
        <f t="shared" si="1627"/>
        <v>0</v>
      </c>
      <c r="AS978" s="122">
        <f t="shared" si="1628"/>
        <v>7.9492770000000018E-2</v>
      </c>
      <c r="AT978" s="123"/>
      <c r="AU978" s="123"/>
      <c r="AV978" s="123"/>
      <c r="AW978" s="123"/>
      <c r="AX978" s="123"/>
      <c r="AY978" s="123"/>
      <c r="AZ978" s="123"/>
      <c r="BA978" s="123"/>
      <c r="BB978" s="123"/>
      <c r="BC978" s="123"/>
    </row>
    <row r="979" spans="1:55" x14ac:dyDescent="0.35">
      <c r="A979" s="119"/>
      <c r="B979" s="118" t="s">
        <v>88</v>
      </c>
      <c r="C979" s="105"/>
      <c r="D979" s="133">
        <f t="shared" ref="D979:BC979" si="1629">SUM(D980:D980)</f>
        <v>1.5163199999999997</v>
      </c>
      <c r="E979" s="133">
        <f t="shared" si="1629"/>
        <v>6.7483883999999994E-2</v>
      </c>
      <c r="F979" s="133">
        <f t="shared" si="1629"/>
        <v>0</v>
      </c>
      <c r="G979" s="133">
        <f t="shared" si="1629"/>
        <v>0</v>
      </c>
      <c r="H979" s="133">
        <f t="shared" si="1629"/>
        <v>0</v>
      </c>
      <c r="I979" s="133">
        <f t="shared" si="1629"/>
        <v>6.7483883999999994E-2</v>
      </c>
      <c r="J979" s="133">
        <f t="shared" si="1629"/>
        <v>2.9707836000000001E-2</v>
      </c>
      <c r="K979" s="133">
        <f t="shared" si="1629"/>
        <v>0</v>
      </c>
      <c r="L979" s="133">
        <f t="shared" si="1629"/>
        <v>0</v>
      </c>
      <c r="M979" s="133">
        <f t="shared" si="1629"/>
        <v>0</v>
      </c>
      <c r="N979" s="133">
        <f t="shared" si="1629"/>
        <v>2.9707836000000001E-2</v>
      </c>
      <c r="O979" s="133">
        <f t="shared" si="1629"/>
        <v>3.7776047999999993E-2</v>
      </c>
      <c r="P979" s="133">
        <f t="shared" si="1629"/>
        <v>0</v>
      </c>
      <c r="Q979" s="133">
        <f t="shared" si="1629"/>
        <v>0</v>
      </c>
      <c r="R979" s="133">
        <f t="shared" si="1629"/>
        <v>0</v>
      </c>
      <c r="S979" s="133">
        <f t="shared" si="1629"/>
        <v>3.7776047999999993E-2</v>
      </c>
      <c r="T979" s="133">
        <f t="shared" si="1629"/>
        <v>0</v>
      </c>
      <c r="U979" s="133">
        <f t="shared" si="1629"/>
        <v>0</v>
      </c>
      <c r="V979" s="133">
        <f t="shared" si="1629"/>
        <v>0</v>
      </c>
      <c r="W979" s="133">
        <f t="shared" si="1629"/>
        <v>0</v>
      </c>
      <c r="X979" s="133">
        <f t="shared" si="1629"/>
        <v>0</v>
      </c>
      <c r="Y979" s="133">
        <f t="shared" si="1629"/>
        <v>0</v>
      </c>
      <c r="Z979" s="133">
        <f t="shared" si="1629"/>
        <v>0</v>
      </c>
      <c r="AA979" s="133">
        <f t="shared" si="1629"/>
        <v>0</v>
      </c>
      <c r="AB979" s="133">
        <f t="shared" si="1629"/>
        <v>0</v>
      </c>
      <c r="AC979" s="133">
        <f t="shared" si="1629"/>
        <v>0</v>
      </c>
      <c r="AD979" s="133">
        <f t="shared" si="1629"/>
        <v>1.3899599999999999</v>
      </c>
      <c r="AE979" s="133">
        <f t="shared" si="1629"/>
        <v>5.623657E-2</v>
      </c>
      <c r="AF979" s="133">
        <f t="shared" si="1629"/>
        <v>0</v>
      </c>
      <c r="AG979" s="133">
        <f t="shared" si="1629"/>
        <v>0</v>
      </c>
      <c r="AH979" s="133">
        <f t="shared" si="1629"/>
        <v>0</v>
      </c>
      <c r="AI979" s="133">
        <f t="shared" si="1629"/>
        <v>5.623657E-2</v>
      </c>
      <c r="AJ979" s="133">
        <f t="shared" si="1629"/>
        <v>2.4756529999999999E-2</v>
      </c>
      <c r="AK979" s="133">
        <f t="shared" si="1629"/>
        <v>0</v>
      </c>
      <c r="AL979" s="133">
        <f t="shared" si="1629"/>
        <v>0</v>
      </c>
      <c r="AM979" s="133">
        <f t="shared" si="1629"/>
        <v>0</v>
      </c>
      <c r="AN979" s="133">
        <f t="shared" si="1629"/>
        <v>2.4756530000000002E-2</v>
      </c>
      <c r="AO979" s="133">
        <f t="shared" si="1629"/>
        <v>3.1480040000000001E-2</v>
      </c>
      <c r="AP979" s="133">
        <f t="shared" si="1629"/>
        <v>0</v>
      </c>
      <c r="AQ979" s="133">
        <f t="shared" si="1629"/>
        <v>0</v>
      </c>
      <c r="AR979" s="133">
        <f t="shared" si="1629"/>
        <v>0</v>
      </c>
      <c r="AS979" s="133">
        <f t="shared" si="1629"/>
        <v>3.1480040000000001E-2</v>
      </c>
      <c r="AT979" s="133">
        <f t="shared" si="1629"/>
        <v>0</v>
      </c>
      <c r="AU979" s="133">
        <f t="shared" si="1629"/>
        <v>0</v>
      </c>
      <c r="AV979" s="133">
        <f t="shared" si="1629"/>
        <v>0</v>
      </c>
      <c r="AW979" s="133">
        <f t="shared" si="1629"/>
        <v>0</v>
      </c>
      <c r="AX979" s="133">
        <f t="shared" si="1629"/>
        <v>0</v>
      </c>
      <c r="AY979" s="133">
        <f t="shared" si="1629"/>
        <v>0</v>
      </c>
      <c r="AZ979" s="133">
        <f t="shared" si="1629"/>
        <v>0</v>
      </c>
      <c r="BA979" s="133">
        <f t="shared" si="1629"/>
        <v>0</v>
      </c>
      <c r="BB979" s="133">
        <f t="shared" si="1629"/>
        <v>0</v>
      </c>
      <c r="BC979" s="133">
        <f t="shared" si="1629"/>
        <v>0</v>
      </c>
    </row>
    <row r="980" spans="1:55" ht="108.8" x14ac:dyDescent="0.35">
      <c r="A980" s="115" t="s">
        <v>1663</v>
      </c>
      <c r="B980" s="111" t="s">
        <v>158</v>
      </c>
      <c r="C980" s="108" t="s">
        <v>607</v>
      </c>
      <c r="D980" s="73">
        <v>1.5163199999999997</v>
      </c>
      <c r="E980" s="73">
        <v>6.7483883999999994E-2</v>
      </c>
      <c r="F980" s="73">
        <v>0</v>
      </c>
      <c r="G980" s="73">
        <v>0</v>
      </c>
      <c r="H980" s="73">
        <v>0</v>
      </c>
      <c r="I980" s="73">
        <v>6.7483883999999994E-2</v>
      </c>
      <c r="J980" s="122">
        <f>VLOOKUP(C980,'[1]17'!$C$22:$N$926,8,0)</f>
        <v>2.9707836000000001E-2</v>
      </c>
      <c r="K980" s="122">
        <f>VLOOKUP(C980,'[1]17'!$C$22:$N$926,9,0)</f>
        <v>0</v>
      </c>
      <c r="L980" s="122">
        <f>VLOOKUP(C980,'[1]17'!$C$22:$N$926,10,0)</f>
        <v>0</v>
      </c>
      <c r="M980" s="122">
        <f>VLOOKUP(C980,'[1]17'!$C$22:$N$926,11,0)</f>
        <v>0</v>
      </c>
      <c r="N980" s="122">
        <f>VLOOKUP(C980,'[1]17'!$C$22:$N$926,12,0)</f>
        <v>2.9707836000000001E-2</v>
      </c>
      <c r="O980" s="122">
        <f>E980-J980</f>
        <v>3.7776047999999993E-2</v>
      </c>
      <c r="P980" s="122">
        <f t="shared" ref="P980" si="1630">F980-K980</f>
        <v>0</v>
      </c>
      <c r="Q980" s="122">
        <f t="shared" ref="Q980" si="1631">G980-L980</f>
        <v>0</v>
      </c>
      <c r="R980" s="122">
        <f t="shared" ref="R980" si="1632">H980-M980</f>
        <v>0</v>
      </c>
      <c r="S980" s="122">
        <f t="shared" ref="S980" si="1633">I980-N980</f>
        <v>3.7776047999999993E-2</v>
      </c>
      <c r="T980" s="123"/>
      <c r="U980" s="123"/>
      <c r="V980" s="123"/>
      <c r="W980" s="123"/>
      <c r="X980" s="123"/>
      <c r="Y980" s="123"/>
      <c r="Z980" s="123"/>
      <c r="AA980" s="123"/>
      <c r="AB980" s="123"/>
      <c r="AC980" s="123"/>
      <c r="AD980" s="123">
        <v>1.3899599999999999</v>
      </c>
      <c r="AE980" s="73">
        <f>AF980+AG980+AH980+AI980</f>
        <v>5.623657E-2</v>
      </c>
      <c r="AF980" s="73"/>
      <c r="AG980" s="73"/>
      <c r="AH980" s="73"/>
      <c r="AI980" s="73">
        <v>5.623657E-2</v>
      </c>
      <c r="AJ980" s="122">
        <f>VLOOKUP(C980,'[1]17'!$C$22:$AI$926,29,0)</f>
        <v>2.4756529999999999E-2</v>
      </c>
      <c r="AK980" s="122">
        <f>VLOOKUP(C980,'[1]17'!$C$22:$AI$926,30,0)</f>
        <v>0</v>
      </c>
      <c r="AL980" s="122">
        <f>VLOOKUP(C980,'[1]17'!$C$22:$AI$926,31,0)</f>
        <v>0</v>
      </c>
      <c r="AM980" s="122">
        <f>VLOOKUP(C980,'[1]17'!$C$22:$AI$926,32,0)</f>
        <v>0</v>
      </c>
      <c r="AN980" s="122">
        <f>VLOOKUP(C980,'[1]17'!$C$22:$AI$926,33,0)</f>
        <v>2.4756530000000002E-2</v>
      </c>
      <c r="AO980" s="122">
        <f>AE980-AJ980</f>
        <v>3.1480040000000001E-2</v>
      </c>
      <c r="AP980" s="122">
        <f t="shared" ref="AP980" si="1634">AF980-AK980</f>
        <v>0</v>
      </c>
      <c r="AQ980" s="122">
        <f t="shared" ref="AQ980" si="1635">AG980-AL980</f>
        <v>0</v>
      </c>
      <c r="AR980" s="122">
        <f t="shared" ref="AR980" si="1636">AH980-AM980</f>
        <v>0</v>
      </c>
      <c r="AS980" s="122">
        <f t="shared" ref="AS980" si="1637">AI980-AN980</f>
        <v>3.1480040000000001E-2</v>
      </c>
      <c r="AT980" s="123"/>
      <c r="AU980" s="123"/>
      <c r="AV980" s="123"/>
      <c r="AW980" s="123"/>
      <c r="AX980" s="123"/>
      <c r="AY980" s="123"/>
      <c r="AZ980" s="123"/>
      <c r="BA980" s="123"/>
      <c r="BB980" s="123"/>
      <c r="BC980" s="123"/>
    </row>
    <row r="981" spans="1:55" ht="30.05" x14ac:dyDescent="0.35">
      <c r="A981" s="119"/>
      <c r="B981" s="118" t="s">
        <v>148</v>
      </c>
      <c r="C981" s="105"/>
      <c r="D981" s="133">
        <f t="shared" ref="D981" si="1638">SUM(D982)</f>
        <v>3.9484079999999997</v>
      </c>
      <c r="E981" s="133">
        <f t="shared" ref="E981" si="1639">SUM(E982)</f>
        <v>0.180403164</v>
      </c>
      <c r="F981" s="133">
        <f t="shared" ref="F981" si="1640">SUM(F982)</f>
        <v>0</v>
      </c>
      <c r="G981" s="133">
        <f t="shared" ref="G981" si="1641">SUM(G982)</f>
        <v>0</v>
      </c>
      <c r="H981" s="133">
        <f t="shared" ref="H981" si="1642">SUM(H982)</f>
        <v>0</v>
      </c>
      <c r="I981" s="133">
        <f t="shared" ref="I981" si="1643">SUM(I982)</f>
        <v>0.180403164</v>
      </c>
      <c r="J981" s="133">
        <f t="shared" ref="J981" si="1644">SUM(J982)</f>
        <v>7.7357507999999991E-2</v>
      </c>
      <c r="K981" s="133">
        <f t="shared" ref="K981" si="1645">SUM(K982)</f>
        <v>0</v>
      </c>
      <c r="L981" s="133">
        <f t="shared" ref="L981" si="1646">SUM(L982)</f>
        <v>0</v>
      </c>
      <c r="M981" s="133">
        <f t="shared" ref="M981" si="1647">SUM(M982)</f>
        <v>0</v>
      </c>
      <c r="N981" s="133">
        <f t="shared" ref="N981" si="1648">SUM(N982)</f>
        <v>7.7357508000000005E-2</v>
      </c>
      <c r="O981" s="133">
        <f t="shared" ref="O981" si="1649">SUM(O982)</f>
        <v>0.10304565600000001</v>
      </c>
      <c r="P981" s="133">
        <f t="shared" ref="P981" si="1650">SUM(P982)</f>
        <v>0</v>
      </c>
      <c r="Q981" s="133">
        <f t="shared" ref="Q981" si="1651">SUM(Q982)</f>
        <v>0</v>
      </c>
      <c r="R981" s="133">
        <f t="shared" ref="R981" si="1652">SUM(R982)</f>
        <v>0</v>
      </c>
      <c r="S981" s="133">
        <f t="shared" ref="S981" si="1653">SUM(S982)</f>
        <v>0.103045656</v>
      </c>
      <c r="T981" s="133">
        <f t="shared" ref="T981" si="1654">SUM(T982)</f>
        <v>0</v>
      </c>
      <c r="U981" s="133">
        <f t="shared" ref="U981" si="1655">SUM(U982)</f>
        <v>0</v>
      </c>
      <c r="V981" s="133">
        <f t="shared" ref="V981" si="1656">SUM(V982)</f>
        <v>0</v>
      </c>
      <c r="W981" s="133">
        <f t="shared" ref="W981" si="1657">SUM(W982)</f>
        <v>0</v>
      </c>
      <c r="X981" s="133">
        <f t="shared" ref="X981" si="1658">SUM(X982)</f>
        <v>0</v>
      </c>
      <c r="Y981" s="133">
        <f t="shared" ref="Y981" si="1659">SUM(Y982)</f>
        <v>0</v>
      </c>
      <c r="Z981" s="133">
        <f t="shared" ref="Z981" si="1660">SUM(Z982)</f>
        <v>0</v>
      </c>
      <c r="AA981" s="133">
        <f t="shared" ref="AA981" si="1661">SUM(AA982)</f>
        <v>0</v>
      </c>
      <c r="AB981" s="133">
        <f t="shared" ref="AB981" si="1662">SUM(AB982)</f>
        <v>0</v>
      </c>
      <c r="AC981" s="133">
        <f t="shared" ref="AC981" si="1663">SUM(AC982)</f>
        <v>0</v>
      </c>
      <c r="AD981" s="133">
        <f t="shared" ref="AD981" si="1664">SUM(AD982)</f>
        <v>3.6193740000000001</v>
      </c>
      <c r="AE981" s="133">
        <f t="shared" ref="AE981" si="1665">SUM(AE982)</f>
        <v>3.3454273099999998</v>
      </c>
      <c r="AF981" s="133">
        <f t="shared" ref="AF981" si="1666">SUM(AF982)</f>
        <v>0.37095253999999978</v>
      </c>
      <c r="AG981" s="133">
        <f t="shared" ref="AG981" si="1667">SUM(AG982)</f>
        <v>2.8241388000000001</v>
      </c>
      <c r="AH981" s="133">
        <f t="shared" ref="AH981" si="1668">SUM(AH982)</f>
        <v>0</v>
      </c>
      <c r="AI981" s="133">
        <f t="shared" ref="AI981" si="1669">SUM(AI982)</f>
        <v>0.15033597000000001</v>
      </c>
      <c r="AJ981" s="133">
        <f t="shared" ref="AJ981" si="1670">SUM(AJ982)</f>
        <v>6.4464590000000002E-2</v>
      </c>
      <c r="AK981" s="133">
        <f t="shared" ref="AK981" si="1671">SUM(AK982)</f>
        <v>0</v>
      </c>
      <c r="AL981" s="133">
        <f t="shared" ref="AL981" si="1672">SUM(AL982)</f>
        <v>0</v>
      </c>
      <c r="AM981" s="133">
        <f t="shared" ref="AM981" si="1673">SUM(AM982)</f>
        <v>0</v>
      </c>
      <c r="AN981" s="133">
        <f t="shared" ref="AN981" si="1674">SUM(AN982)</f>
        <v>6.4464590000000002E-2</v>
      </c>
      <c r="AO981" s="133">
        <f t="shared" ref="AO981" si="1675">SUM(AO982)</f>
        <v>3.2809627199999998</v>
      </c>
      <c r="AP981" s="133">
        <f t="shared" ref="AP981" si="1676">SUM(AP982)</f>
        <v>0.37095253999999978</v>
      </c>
      <c r="AQ981" s="133">
        <f t="shared" ref="AQ981" si="1677">SUM(AQ982)</f>
        <v>2.8241388000000001</v>
      </c>
      <c r="AR981" s="133">
        <f t="shared" ref="AR981" si="1678">SUM(AR982)</f>
        <v>0</v>
      </c>
      <c r="AS981" s="133">
        <f t="shared" ref="AS981" si="1679">SUM(AS982)</f>
        <v>8.5871380000000011E-2</v>
      </c>
      <c r="AT981" s="133">
        <f t="shared" ref="AT981" si="1680">SUM(AT982)</f>
        <v>0</v>
      </c>
      <c r="AU981" s="133">
        <f t="shared" ref="AU981" si="1681">SUM(AU982)</f>
        <v>0</v>
      </c>
      <c r="AV981" s="133">
        <f t="shared" ref="AV981" si="1682">SUM(AV982)</f>
        <v>0</v>
      </c>
      <c r="AW981" s="133">
        <f t="shared" ref="AW981" si="1683">SUM(AW982)</f>
        <v>0</v>
      </c>
      <c r="AX981" s="133">
        <f t="shared" ref="AX981" si="1684">SUM(AX982)</f>
        <v>0</v>
      </c>
      <c r="AY981" s="133">
        <f t="shared" ref="AY981" si="1685">SUM(AY982)</f>
        <v>0</v>
      </c>
      <c r="AZ981" s="133">
        <f t="shared" ref="AZ981" si="1686">SUM(AZ982)</f>
        <v>0</v>
      </c>
      <c r="BA981" s="133">
        <f t="shared" ref="BA981" si="1687">SUM(BA982)</f>
        <v>0</v>
      </c>
      <c r="BB981" s="133">
        <f t="shared" ref="BB981" si="1688">SUM(BB982)</f>
        <v>0</v>
      </c>
      <c r="BC981" s="133">
        <f t="shared" ref="BC981" si="1689">SUM(BC982)</f>
        <v>0</v>
      </c>
    </row>
    <row r="982" spans="1:55" ht="62.2" x14ac:dyDescent="0.35">
      <c r="A982" s="115" t="s">
        <v>1663</v>
      </c>
      <c r="B982" s="111" t="s">
        <v>488</v>
      </c>
      <c r="C982" s="108" t="s">
        <v>1646</v>
      </c>
      <c r="D982" s="73">
        <v>3.9484079999999997</v>
      </c>
      <c r="E982" s="73">
        <v>0.180403164</v>
      </c>
      <c r="F982" s="73">
        <v>0</v>
      </c>
      <c r="G982" s="73">
        <v>0</v>
      </c>
      <c r="H982" s="73">
        <v>0</v>
      </c>
      <c r="I982" s="73">
        <v>0.180403164</v>
      </c>
      <c r="J982" s="122">
        <f>VLOOKUP(C982,'[1]17'!$C$22:$N$926,8,0)</f>
        <v>7.7357507999999991E-2</v>
      </c>
      <c r="K982" s="122">
        <f>VLOOKUP(C982,'[1]17'!$C$22:$N$926,9,0)</f>
        <v>0</v>
      </c>
      <c r="L982" s="122">
        <f>VLOOKUP(C982,'[1]17'!$C$22:$N$926,10,0)</f>
        <v>0</v>
      </c>
      <c r="M982" s="122">
        <f>VLOOKUP(C982,'[1]17'!$C$22:$N$926,11,0)</f>
        <v>0</v>
      </c>
      <c r="N982" s="122">
        <f>VLOOKUP(C982,'[1]17'!$C$22:$N$926,12,0)</f>
        <v>7.7357508000000005E-2</v>
      </c>
      <c r="O982" s="122">
        <f>E982-J982</f>
        <v>0.10304565600000001</v>
      </c>
      <c r="P982" s="122">
        <f t="shared" ref="P982" si="1690">F982-K982</f>
        <v>0</v>
      </c>
      <c r="Q982" s="122">
        <f t="shared" ref="Q982" si="1691">G982-L982</f>
        <v>0</v>
      </c>
      <c r="R982" s="122">
        <f t="shared" ref="R982" si="1692">H982-M982</f>
        <v>0</v>
      </c>
      <c r="S982" s="122">
        <f t="shared" ref="S982" si="1693">I982-N982</f>
        <v>0.103045656</v>
      </c>
      <c r="T982" s="123"/>
      <c r="U982" s="123"/>
      <c r="V982" s="123"/>
      <c r="W982" s="123"/>
      <c r="X982" s="123"/>
      <c r="Y982" s="123"/>
      <c r="Z982" s="123"/>
      <c r="AA982" s="123"/>
      <c r="AB982" s="123"/>
      <c r="AC982" s="123"/>
      <c r="AD982" s="123">
        <v>3.6193740000000001</v>
      </c>
      <c r="AE982" s="73">
        <f>AF982+AG982+AH982+AI982</f>
        <v>3.3454273099999998</v>
      </c>
      <c r="AF982" s="73">
        <v>0.37095253999999978</v>
      </c>
      <c r="AG982" s="73">
        <v>2.8241388000000001</v>
      </c>
      <c r="AH982" s="73"/>
      <c r="AI982" s="73">
        <v>0.15033597000000001</v>
      </c>
      <c r="AJ982" s="122">
        <f>VLOOKUP(C982,'[1]17'!$C$22:$AI$926,29,0)</f>
        <v>6.4464590000000002E-2</v>
      </c>
      <c r="AK982" s="122">
        <f>VLOOKUP(C982,'[1]17'!$C$22:$AI$926,30,0)</f>
        <v>0</v>
      </c>
      <c r="AL982" s="122">
        <f>VLOOKUP(C982,'[1]17'!$C$22:$AI$926,31,0)</f>
        <v>0</v>
      </c>
      <c r="AM982" s="122">
        <f>VLOOKUP(C982,'[1]17'!$C$22:$AI$926,32,0)</f>
        <v>0</v>
      </c>
      <c r="AN982" s="122">
        <f>VLOOKUP(C982,'[1]17'!$C$22:$AI$926,33,0)</f>
        <v>6.4464590000000002E-2</v>
      </c>
      <c r="AO982" s="122">
        <f>AE982-AJ982</f>
        <v>3.2809627199999998</v>
      </c>
      <c r="AP982" s="122">
        <f t="shared" ref="AP982" si="1694">AF982-AK982</f>
        <v>0.37095253999999978</v>
      </c>
      <c r="AQ982" s="122">
        <f t="shared" ref="AQ982" si="1695">AG982-AL982</f>
        <v>2.8241388000000001</v>
      </c>
      <c r="AR982" s="122">
        <f t="shared" ref="AR982" si="1696">AH982-AM982</f>
        <v>0</v>
      </c>
      <c r="AS982" s="122">
        <f t="shared" ref="AS982" si="1697">AI982-AN982</f>
        <v>8.5871380000000011E-2</v>
      </c>
      <c r="AT982" s="123"/>
      <c r="AU982" s="123"/>
      <c r="AV982" s="123"/>
      <c r="AW982" s="123"/>
      <c r="AX982" s="123"/>
      <c r="AY982" s="123"/>
      <c r="AZ982" s="123"/>
      <c r="BA982" s="123"/>
      <c r="BB982" s="123"/>
      <c r="BC982" s="123"/>
    </row>
    <row r="983" spans="1:55" x14ac:dyDescent="0.35">
      <c r="A983" s="119"/>
      <c r="B983" s="118" t="s">
        <v>89</v>
      </c>
      <c r="C983" s="105"/>
      <c r="D983" s="133">
        <f t="shared" ref="D983:BC983" si="1698">SUM(D984:D984)</f>
        <v>1.19112</v>
      </c>
      <c r="E983" s="133">
        <f t="shared" si="1698"/>
        <v>1.22055582</v>
      </c>
      <c r="F983" s="133">
        <f t="shared" si="1698"/>
        <v>0.11439454</v>
      </c>
      <c r="G983" s="133">
        <f t="shared" si="1698"/>
        <v>1.05315044</v>
      </c>
      <c r="H983" s="133">
        <f t="shared" si="1698"/>
        <v>0</v>
      </c>
      <c r="I983" s="133">
        <f t="shared" si="1698"/>
        <v>5.301083999999999E-2</v>
      </c>
      <c r="J983" s="133">
        <f t="shared" si="1698"/>
        <v>1.1908814879999998</v>
      </c>
      <c r="K983" s="133">
        <f t="shared" si="1698"/>
        <v>0.11439454</v>
      </c>
      <c r="L983" s="133">
        <f t="shared" si="1698"/>
        <v>1.05315044</v>
      </c>
      <c r="M983" s="133">
        <f t="shared" si="1698"/>
        <v>0</v>
      </c>
      <c r="N983" s="133">
        <f t="shared" si="1698"/>
        <v>2.3336507999999999E-2</v>
      </c>
      <c r="O983" s="133">
        <f t="shared" si="1698"/>
        <v>2.9674332000000136E-2</v>
      </c>
      <c r="P983" s="133">
        <f t="shared" si="1698"/>
        <v>0</v>
      </c>
      <c r="Q983" s="133">
        <f t="shared" si="1698"/>
        <v>0</v>
      </c>
      <c r="R983" s="133">
        <f t="shared" si="1698"/>
        <v>0</v>
      </c>
      <c r="S983" s="133">
        <f t="shared" si="1698"/>
        <v>2.9674331999999991E-2</v>
      </c>
      <c r="T983" s="133">
        <f t="shared" si="1698"/>
        <v>0</v>
      </c>
      <c r="U983" s="133">
        <f t="shared" si="1698"/>
        <v>0</v>
      </c>
      <c r="V983" s="133">
        <f t="shared" si="1698"/>
        <v>0</v>
      </c>
      <c r="W983" s="133">
        <f t="shared" si="1698"/>
        <v>0</v>
      </c>
      <c r="X983" s="133">
        <f t="shared" si="1698"/>
        <v>0</v>
      </c>
      <c r="Y983" s="133">
        <f t="shared" si="1698"/>
        <v>0</v>
      </c>
      <c r="Z983" s="133">
        <f t="shared" si="1698"/>
        <v>0</v>
      </c>
      <c r="AA983" s="133">
        <f t="shared" si="1698"/>
        <v>0</v>
      </c>
      <c r="AB983" s="133">
        <f t="shared" si="1698"/>
        <v>0</v>
      </c>
      <c r="AC983" s="133">
        <f t="shared" si="1698"/>
        <v>0</v>
      </c>
      <c r="AD983" s="133">
        <f t="shared" si="1698"/>
        <v>0</v>
      </c>
      <c r="AE983" s="133">
        <f t="shared" si="1698"/>
        <v>4.4175699999999991E-2</v>
      </c>
      <c r="AF983" s="133">
        <f t="shared" si="1698"/>
        <v>0</v>
      </c>
      <c r="AG983" s="133">
        <f t="shared" si="1698"/>
        <v>0</v>
      </c>
      <c r="AH983" s="133">
        <f t="shared" si="1698"/>
        <v>0</v>
      </c>
      <c r="AI983" s="133">
        <f t="shared" si="1698"/>
        <v>4.4175699999999991E-2</v>
      </c>
      <c r="AJ983" s="133">
        <f t="shared" si="1698"/>
        <v>1.944709E-2</v>
      </c>
      <c r="AK983" s="133">
        <f t="shared" si="1698"/>
        <v>0</v>
      </c>
      <c r="AL983" s="133">
        <f t="shared" si="1698"/>
        <v>0</v>
      </c>
      <c r="AM983" s="133">
        <f t="shared" si="1698"/>
        <v>0</v>
      </c>
      <c r="AN983" s="133">
        <f t="shared" si="1698"/>
        <v>1.944709E-2</v>
      </c>
      <c r="AO983" s="133">
        <f t="shared" si="1698"/>
        <v>2.4728609999999991E-2</v>
      </c>
      <c r="AP983" s="133">
        <f t="shared" si="1698"/>
        <v>0</v>
      </c>
      <c r="AQ983" s="133">
        <f t="shared" si="1698"/>
        <v>0</v>
      </c>
      <c r="AR983" s="133">
        <f t="shared" si="1698"/>
        <v>0</v>
      </c>
      <c r="AS983" s="133">
        <f t="shared" si="1698"/>
        <v>2.4728609999999991E-2</v>
      </c>
      <c r="AT983" s="133">
        <f t="shared" si="1698"/>
        <v>0</v>
      </c>
      <c r="AU983" s="133">
        <f t="shared" si="1698"/>
        <v>0</v>
      </c>
      <c r="AV983" s="133">
        <f t="shared" si="1698"/>
        <v>0</v>
      </c>
      <c r="AW983" s="133">
        <f t="shared" si="1698"/>
        <v>0</v>
      </c>
      <c r="AX983" s="133">
        <f t="shared" si="1698"/>
        <v>0</v>
      </c>
      <c r="AY983" s="133">
        <f t="shared" si="1698"/>
        <v>0</v>
      </c>
      <c r="AZ983" s="133">
        <f t="shared" si="1698"/>
        <v>0</v>
      </c>
      <c r="BA983" s="133">
        <f t="shared" si="1698"/>
        <v>0</v>
      </c>
      <c r="BB983" s="133">
        <f t="shared" si="1698"/>
        <v>0</v>
      </c>
      <c r="BC983" s="133">
        <f t="shared" si="1698"/>
        <v>0</v>
      </c>
    </row>
    <row r="984" spans="1:55" ht="62.2" x14ac:dyDescent="0.35">
      <c r="A984" s="115" t="s">
        <v>1663</v>
      </c>
      <c r="B984" s="111" t="s">
        <v>489</v>
      </c>
      <c r="C984" s="108" t="s">
        <v>608</v>
      </c>
      <c r="D984" s="73">
        <v>1.19112</v>
      </c>
      <c r="E984" s="73">
        <v>1.22055582</v>
      </c>
      <c r="F984" s="73">
        <v>0.11439454</v>
      </c>
      <c r="G984" s="73">
        <v>1.05315044</v>
      </c>
      <c r="H984" s="73">
        <v>0</v>
      </c>
      <c r="I984" s="73">
        <v>5.301083999999999E-2</v>
      </c>
      <c r="J984" s="122">
        <f>VLOOKUP(C984,'[1]17'!$C$22:$N$926,8,0)</f>
        <v>1.1908814879999998</v>
      </c>
      <c r="K984" s="122">
        <f>VLOOKUP(C984,'[1]17'!$C$22:$N$926,9,0)</f>
        <v>0.11439454</v>
      </c>
      <c r="L984" s="122">
        <f>VLOOKUP(C984,'[1]17'!$C$22:$N$926,10,0)</f>
        <v>1.05315044</v>
      </c>
      <c r="M984" s="122">
        <f>VLOOKUP(C984,'[1]17'!$C$22:$N$926,11,0)</f>
        <v>0</v>
      </c>
      <c r="N984" s="122">
        <f>VLOOKUP(C984,'[1]17'!$C$22:$N$926,12,0)</f>
        <v>2.3336507999999999E-2</v>
      </c>
      <c r="O984" s="122">
        <f>E984-J984</f>
        <v>2.9674332000000136E-2</v>
      </c>
      <c r="P984" s="122">
        <f t="shared" ref="P984" si="1699">F984-K984</f>
        <v>0</v>
      </c>
      <c r="Q984" s="122">
        <f t="shared" ref="Q984" si="1700">G984-L984</f>
        <v>0</v>
      </c>
      <c r="R984" s="122">
        <f t="shared" ref="R984" si="1701">H984-M984</f>
        <v>0</v>
      </c>
      <c r="S984" s="122">
        <f t="shared" ref="S984" si="1702">I984-N984</f>
        <v>2.9674331999999991E-2</v>
      </c>
      <c r="T984" s="123"/>
      <c r="U984" s="123"/>
      <c r="V984" s="123"/>
      <c r="W984" s="123"/>
      <c r="X984" s="123"/>
      <c r="Y984" s="123"/>
      <c r="Z984" s="123"/>
      <c r="AA984" s="123"/>
      <c r="AB984" s="123"/>
      <c r="AC984" s="123"/>
      <c r="AD984" s="123">
        <v>0</v>
      </c>
      <c r="AE984" s="73">
        <f>AF984+AG984+AH984+AI984</f>
        <v>4.4175699999999991E-2</v>
      </c>
      <c r="AF984" s="73"/>
      <c r="AG984" s="73"/>
      <c r="AH984" s="73"/>
      <c r="AI984" s="73">
        <v>4.4175699999999991E-2</v>
      </c>
      <c r="AJ984" s="122">
        <f>VLOOKUP(C984,'[1]17'!$C$22:$AI$926,29,0)</f>
        <v>1.944709E-2</v>
      </c>
      <c r="AK984" s="122">
        <f>VLOOKUP(C984,'[1]17'!$C$22:$AI$926,30,0)</f>
        <v>0</v>
      </c>
      <c r="AL984" s="122">
        <f>VLOOKUP(C984,'[1]17'!$C$22:$AI$926,31,0)</f>
        <v>0</v>
      </c>
      <c r="AM984" s="122">
        <f>VLOOKUP(C984,'[1]17'!$C$22:$AI$926,32,0)</f>
        <v>0</v>
      </c>
      <c r="AN984" s="122">
        <f>VLOOKUP(C984,'[1]17'!$C$22:$AI$926,33,0)</f>
        <v>1.944709E-2</v>
      </c>
      <c r="AO984" s="122">
        <f>AE984-AJ984</f>
        <v>2.4728609999999991E-2</v>
      </c>
      <c r="AP984" s="122">
        <f t="shared" ref="AP984" si="1703">AF984-AK984</f>
        <v>0</v>
      </c>
      <c r="AQ984" s="122">
        <f t="shared" ref="AQ984" si="1704">AG984-AL984</f>
        <v>0</v>
      </c>
      <c r="AR984" s="122">
        <f t="shared" ref="AR984" si="1705">AH984-AM984</f>
        <v>0</v>
      </c>
      <c r="AS984" s="122">
        <f t="shared" ref="AS984" si="1706">AI984-AN984</f>
        <v>2.4728609999999991E-2</v>
      </c>
      <c r="AT984" s="123"/>
      <c r="AU984" s="123"/>
      <c r="AV984" s="123"/>
      <c r="AW984" s="123"/>
      <c r="AX984" s="123"/>
      <c r="AY984" s="123"/>
      <c r="AZ984" s="123"/>
      <c r="BA984" s="123"/>
      <c r="BB984" s="123"/>
      <c r="BC984" s="123"/>
    </row>
    <row r="985" spans="1:55" ht="30.05" x14ac:dyDescent="0.35">
      <c r="A985" s="119"/>
      <c r="B985" s="118" t="s">
        <v>1123</v>
      </c>
      <c r="C985" s="105"/>
      <c r="D985" s="133">
        <f t="shared" ref="D985:BC985" si="1707">SUM(D986:D987)</f>
        <v>10.169315999999998</v>
      </c>
      <c r="E985" s="133">
        <f t="shared" si="1707"/>
        <v>1.8750822219999999</v>
      </c>
      <c r="F985" s="133">
        <f t="shared" si="1707"/>
        <v>0.20782985000000001</v>
      </c>
      <c r="G985" s="133">
        <f t="shared" si="1707"/>
        <v>1.2953469799999999</v>
      </c>
      <c r="H985" s="133">
        <f t="shared" si="1707"/>
        <v>0</v>
      </c>
      <c r="I985" s="133">
        <f t="shared" si="1707"/>
        <v>0.37190539199999995</v>
      </c>
      <c r="J985" s="133">
        <f t="shared" si="1707"/>
        <v>0.16372066800000001</v>
      </c>
      <c r="K985" s="133">
        <f t="shared" si="1707"/>
        <v>0</v>
      </c>
      <c r="L985" s="133">
        <f t="shared" si="1707"/>
        <v>0</v>
      </c>
      <c r="M985" s="133">
        <f t="shared" si="1707"/>
        <v>0</v>
      </c>
      <c r="N985" s="133">
        <f t="shared" si="1707"/>
        <v>0.16372066800000004</v>
      </c>
      <c r="O985" s="133">
        <f t="shared" si="1707"/>
        <v>1.7113615539999998</v>
      </c>
      <c r="P985" s="133">
        <f t="shared" si="1707"/>
        <v>0.20782985000000001</v>
      </c>
      <c r="Q985" s="133">
        <f t="shared" si="1707"/>
        <v>1.2953469799999999</v>
      </c>
      <c r="R985" s="133">
        <f t="shared" si="1707"/>
        <v>0</v>
      </c>
      <c r="S985" s="133">
        <f t="shared" si="1707"/>
        <v>0.2081847239999999</v>
      </c>
      <c r="T985" s="133">
        <f t="shared" si="1707"/>
        <v>0</v>
      </c>
      <c r="U985" s="133">
        <f t="shared" si="1707"/>
        <v>0</v>
      </c>
      <c r="V985" s="133">
        <f t="shared" si="1707"/>
        <v>0</v>
      </c>
      <c r="W985" s="133">
        <f t="shared" si="1707"/>
        <v>0</v>
      </c>
      <c r="X985" s="133">
        <f t="shared" si="1707"/>
        <v>0</v>
      </c>
      <c r="Y985" s="133">
        <f t="shared" si="1707"/>
        <v>0</v>
      </c>
      <c r="Z985" s="133">
        <f t="shared" si="1707"/>
        <v>0</v>
      </c>
      <c r="AA985" s="133">
        <f t="shared" si="1707"/>
        <v>0</v>
      </c>
      <c r="AB985" s="133">
        <f t="shared" si="1707"/>
        <v>0</v>
      </c>
      <c r="AC985" s="133">
        <f t="shared" si="1707"/>
        <v>0</v>
      </c>
      <c r="AD985" s="133">
        <f t="shared" si="1707"/>
        <v>8.551919569999999</v>
      </c>
      <c r="AE985" s="133">
        <f t="shared" si="1707"/>
        <v>0.30992115999999997</v>
      </c>
      <c r="AF985" s="133">
        <f t="shared" si="1707"/>
        <v>0</v>
      </c>
      <c r="AG985" s="133">
        <f t="shared" si="1707"/>
        <v>0</v>
      </c>
      <c r="AH985" s="133">
        <f t="shared" si="1707"/>
        <v>0</v>
      </c>
      <c r="AI985" s="133">
        <f t="shared" si="1707"/>
        <v>0.30992115999999997</v>
      </c>
      <c r="AJ985" s="133">
        <f t="shared" si="1707"/>
        <v>0.13643389000000003</v>
      </c>
      <c r="AK985" s="133">
        <f t="shared" si="1707"/>
        <v>0</v>
      </c>
      <c r="AL985" s="133">
        <f t="shared" si="1707"/>
        <v>0</v>
      </c>
      <c r="AM985" s="133">
        <f t="shared" si="1707"/>
        <v>0</v>
      </c>
      <c r="AN985" s="133">
        <f t="shared" si="1707"/>
        <v>0.13643389000000003</v>
      </c>
      <c r="AO985" s="133">
        <f t="shared" si="1707"/>
        <v>0.17348726999999994</v>
      </c>
      <c r="AP985" s="133">
        <f t="shared" si="1707"/>
        <v>0</v>
      </c>
      <c r="AQ985" s="133">
        <f t="shared" si="1707"/>
        <v>0</v>
      </c>
      <c r="AR985" s="133">
        <f t="shared" si="1707"/>
        <v>0</v>
      </c>
      <c r="AS985" s="133">
        <f t="shared" si="1707"/>
        <v>0.17348726999999994</v>
      </c>
      <c r="AT985" s="133">
        <f t="shared" si="1707"/>
        <v>0</v>
      </c>
      <c r="AU985" s="133">
        <f t="shared" si="1707"/>
        <v>0</v>
      </c>
      <c r="AV985" s="133">
        <f t="shared" si="1707"/>
        <v>0</v>
      </c>
      <c r="AW985" s="133">
        <f t="shared" si="1707"/>
        <v>0</v>
      </c>
      <c r="AX985" s="133">
        <f t="shared" si="1707"/>
        <v>0</v>
      </c>
      <c r="AY985" s="133">
        <f t="shared" si="1707"/>
        <v>0</v>
      </c>
      <c r="AZ985" s="133">
        <f t="shared" si="1707"/>
        <v>0</v>
      </c>
      <c r="BA985" s="133">
        <f t="shared" si="1707"/>
        <v>0</v>
      </c>
      <c r="BB985" s="133">
        <f t="shared" si="1707"/>
        <v>0</v>
      </c>
      <c r="BC985" s="133">
        <f t="shared" si="1707"/>
        <v>0</v>
      </c>
    </row>
    <row r="986" spans="1:55" ht="93.25" x14ac:dyDescent="0.35">
      <c r="A986" s="115" t="s">
        <v>1663</v>
      </c>
      <c r="B986" s="111" t="s">
        <v>1124</v>
      </c>
      <c r="C986" s="108" t="s">
        <v>1647</v>
      </c>
      <c r="D986" s="73">
        <v>1.81284</v>
      </c>
      <c r="E986" s="73">
        <v>1.5031768299999999</v>
      </c>
      <c r="F986" s="73">
        <v>0.20782985000000001</v>
      </c>
      <c r="G986" s="73">
        <v>1.2953469799999999</v>
      </c>
      <c r="H986" s="73">
        <v>0</v>
      </c>
      <c r="I986" s="73">
        <v>0</v>
      </c>
      <c r="J986" s="122">
        <f>VLOOKUP(C986,'[1]17'!$C$22:$N$926,8,0)</f>
        <v>0</v>
      </c>
      <c r="K986" s="122">
        <f>VLOOKUP(C986,'[1]17'!$C$22:$N$926,9,0)</f>
        <v>0</v>
      </c>
      <c r="L986" s="122">
        <f>VLOOKUP(C986,'[1]17'!$C$22:$N$926,10,0)</f>
        <v>0</v>
      </c>
      <c r="M986" s="122">
        <f>VLOOKUP(C986,'[1]17'!$C$22:$N$926,11,0)</f>
        <v>0</v>
      </c>
      <c r="N986" s="122">
        <f>VLOOKUP(C986,'[1]17'!$C$22:$N$926,12,0)</f>
        <v>0</v>
      </c>
      <c r="O986" s="122">
        <f t="shared" ref="O986:O987" si="1708">E986-J986</f>
        <v>1.5031768299999999</v>
      </c>
      <c r="P986" s="122">
        <f t="shared" ref="P986:P987" si="1709">F986-K986</f>
        <v>0.20782985000000001</v>
      </c>
      <c r="Q986" s="122">
        <f t="shared" ref="Q986:Q987" si="1710">G986-L986</f>
        <v>1.2953469799999999</v>
      </c>
      <c r="R986" s="122">
        <f t="shared" ref="R986:R987" si="1711">H986-M986</f>
        <v>0</v>
      </c>
      <c r="S986" s="122">
        <f t="shared" ref="S986:S987" si="1712">I986-N986</f>
        <v>0</v>
      </c>
      <c r="T986" s="123"/>
      <c r="U986" s="123"/>
      <c r="V986" s="123"/>
      <c r="W986" s="123"/>
      <c r="X986" s="123"/>
      <c r="Y986" s="123"/>
      <c r="Z986" s="123"/>
      <c r="AA986" s="123"/>
      <c r="AB986" s="123"/>
      <c r="AC986" s="123"/>
      <c r="AD986" s="123">
        <v>1.5881895699999999</v>
      </c>
      <c r="AE986" s="73">
        <f t="shared" ref="AE986:AE987" si="1713">AF986+AG986+AH986+AI986</f>
        <v>0</v>
      </c>
      <c r="AF986" s="73"/>
      <c r="AG986" s="73"/>
      <c r="AH986" s="73"/>
      <c r="AI986" s="73">
        <v>0</v>
      </c>
      <c r="AJ986" s="122">
        <f>VLOOKUP(C986,'[1]17'!$C$22:$AI$926,29,0)</f>
        <v>0</v>
      </c>
      <c r="AK986" s="122">
        <f>VLOOKUP(C986,'[1]17'!$C$22:$AI$926,30,0)</f>
        <v>0</v>
      </c>
      <c r="AL986" s="122">
        <f>VLOOKUP(C986,'[1]17'!$C$22:$AI$926,31,0)</f>
        <v>0</v>
      </c>
      <c r="AM986" s="122">
        <f>VLOOKUP(C986,'[1]17'!$C$22:$AI$926,32,0)</f>
        <v>0</v>
      </c>
      <c r="AN986" s="122">
        <f>VLOOKUP(C986,'[1]17'!$C$22:$AI$926,33,0)</f>
        <v>0</v>
      </c>
      <c r="AO986" s="122">
        <f t="shared" ref="AO986:AO987" si="1714">AE986-AJ986</f>
        <v>0</v>
      </c>
      <c r="AP986" s="122">
        <f t="shared" ref="AP986:AP987" si="1715">AF986-AK986</f>
        <v>0</v>
      </c>
      <c r="AQ986" s="122">
        <f t="shared" ref="AQ986:AQ987" si="1716">AG986-AL986</f>
        <v>0</v>
      </c>
      <c r="AR986" s="122">
        <f t="shared" ref="AR986:AR987" si="1717">AH986-AM986</f>
        <v>0</v>
      </c>
      <c r="AS986" s="122">
        <f t="shared" ref="AS986:AS987" si="1718">AI986-AN986</f>
        <v>0</v>
      </c>
      <c r="AT986" s="123"/>
      <c r="AU986" s="123"/>
      <c r="AV986" s="123"/>
      <c r="AW986" s="123"/>
      <c r="AX986" s="123"/>
      <c r="AY986" s="123"/>
      <c r="AZ986" s="123"/>
      <c r="BA986" s="123"/>
      <c r="BB986" s="123"/>
      <c r="BC986" s="123"/>
    </row>
    <row r="987" spans="1:55" ht="62.2" x14ac:dyDescent="0.35">
      <c r="A987" s="106" t="s">
        <v>1663</v>
      </c>
      <c r="B987" s="107" t="s">
        <v>1125</v>
      </c>
      <c r="C987" s="108" t="s">
        <v>1648</v>
      </c>
      <c r="D987" s="73">
        <v>8.3564759999999989</v>
      </c>
      <c r="E987" s="73">
        <v>0.37190539199999995</v>
      </c>
      <c r="F987" s="73">
        <v>0</v>
      </c>
      <c r="G987" s="73">
        <v>0</v>
      </c>
      <c r="H987" s="73">
        <v>0</v>
      </c>
      <c r="I987" s="73">
        <v>0.37190539199999995</v>
      </c>
      <c r="J987" s="122">
        <f>VLOOKUP(C987,'[1]17'!$C$22:$N$926,8,0)</f>
        <v>0.16372066800000001</v>
      </c>
      <c r="K987" s="122">
        <f>VLOOKUP(C987,'[1]17'!$C$22:$N$926,9,0)</f>
        <v>0</v>
      </c>
      <c r="L987" s="122">
        <f>VLOOKUP(C987,'[1]17'!$C$22:$N$926,10,0)</f>
        <v>0</v>
      </c>
      <c r="M987" s="122">
        <f>VLOOKUP(C987,'[1]17'!$C$22:$N$926,11,0)</f>
        <v>0</v>
      </c>
      <c r="N987" s="122">
        <f>VLOOKUP(C987,'[1]17'!$C$22:$N$926,12,0)</f>
        <v>0.16372066800000004</v>
      </c>
      <c r="O987" s="122">
        <f t="shared" si="1708"/>
        <v>0.20818472399999993</v>
      </c>
      <c r="P987" s="122">
        <f t="shared" si="1709"/>
        <v>0</v>
      </c>
      <c r="Q987" s="122">
        <f t="shared" si="1710"/>
        <v>0</v>
      </c>
      <c r="R987" s="122">
        <f t="shared" si="1711"/>
        <v>0</v>
      </c>
      <c r="S987" s="122">
        <f t="shared" si="1712"/>
        <v>0.2081847239999999</v>
      </c>
      <c r="T987" s="122"/>
      <c r="U987" s="122"/>
      <c r="V987" s="122"/>
      <c r="W987" s="122"/>
      <c r="X987" s="122"/>
      <c r="Y987" s="122"/>
      <c r="Z987" s="122"/>
      <c r="AA987" s="122"/>
      <c r="AB987" s="122"/>
      <c r="AC987" s="122"/>
      <c r="AD987" s="122">
        <v>6.96373</v>
      </c>
      <c r="AE987" s="73">
        <f t="shared" si="1713"/>
        <v>0.30992115999999997</v>
      </c>
      <c r="AF987" s="73"/>
      <c r="AG987" s="73"/>
      <c r="AH987" s="73"/>
      <c r="AI987" s="73">
        <v>0.30992115999999997</v>
      </c>
      <c r="AJ987" s="122">
        <f>VLOOKUP(C987,'[1]17'!$C$22:$AI$926,29,0)</f>
        <v>0.13643389000000003</v>
      </c>
      <c r="AK987" s="122">
        <f>VLOOKUP(C987,'[1]17'!$C$22:$AI$926,30,0)</f>
        <v>0</v>
      </c>
      <c r="AL987" s="122">
        <f>VLOOKUP(C987,'[1]17'!$C$22:$AI$926,31,0)</f>
        <v>0</v>
      </c>
      <c r="AM987" s="122">
        <f>VLOOKUP(C987,'[1]17'!$C$22:$AI$926,32,0)</f>
        <v>0</v>
      </c>
      <c r="AN987" s="122">
        <f>VLOOKUP(C987,'[1]17'!$C$22:$AI$926,33,0)</f>
        <v>0.13643389000000003</v>
      </c>
      <c r="AO987" s="122">
        <f t="shared" si="1714"/>
        <v>0.17348726999999994</v>
      </c>
      <c r="AP987" s="122">
        <f t="shared" si="1715"/>
        <v>0</v>
      </c>
      <c r="AQ987" s="122">
        <f t="shared" si="1716"/>
        <v>0</v>
      </c>
      <c r="AR987" s="122">
        <f t="shared" si="1717"/>
        <v>0</v>
      </c>
      <c r="AS987" s="122">
        <f t="shared" si="1718"/>
        <v>0.17348726999999994</v>
      </c>
      <c r="AT987" s="122"/>
      <c r="AU987" s="122"/>
      <c r="AV987" s="122"/>
      <c r="AW987" s="122"/>
      <c r="AX987" s="122"/>
      <c r="AY987" s="122"/>
      <c r="AZ987" s="122"/>
      <c r="BA987" s="122"/>
      <c r="BB987" s="122"/>
      <c r="BC987" s="122"/>
    </row>
    <row r="988" spans="1:55" x14ac:dyDescent="0.35">
      <c r="A988" s="119"/>
      <c r="B988" s="118" t="s">
        <v>448</v>
      </c>
      <c r="C988" s="105"/>
      <c r="D988" s="133">
        <f t="shared" ref="D988:BC988" si="1719">SUM(D989:D990)</f>
        <v>3.8807279999999995</v>
      </c>
      <c r="E988" s="133">
        <f t="shared" si="1719"/>
        <v>2.1683364E-2</v>
      </c>
      <c r="F988" s="133">
        <f t="shared" si="1719"/>
        <v>0</v>
      </c>
      <c r="G988" s="133">
        <f t="shared" si="1719"/>
        <v>0</v>
      </c>
      <c r="H988" s="133">
        <f t="shared" si="1719"/>
        <v>0</v>
      </c>
      <c r="I988" s="133">
        <f t="shared" si="1719"/>
        <v>2.1683364E-2</v>
      </c>
      <c r="J988" s="133">
        <f t="shared" si="1719"/>
        <v>7.603149599999999E-2</v>
      </c>
      <c r="K988" s="133">
        <f t="shared" si="1719"/>
        <v>0</v>
      </c>
      <c r="L988" s="133">
        <f t="shared" si="1719"/>
        <v>0</v>
      </c>
      <c r="M988" s="133">
        <f t="shared" si="1719"/>
        <v>0</v>
      </c>
      <c r="N988" s="133">
        <f t="shared" si="1719"/>
        <v>7.603149599999999E-2</v>
      </c>
      <c r="O988" s="133">
        <f t="shared" si="1719"/>
        <v>-5.4348131999999993E-2</v>
      </c>
      <c r="P988" s="133">
        <f t="shared" si="1719"/>
        <v>0</v>
      </c>
      <c r="Q988" s="133">
        <f t="shared" si="1719"/>
        <v>0</v>
      </c>
      <c r="R988" s="133">
        <f t="shared" si="1719"/>
        <v>0</v>
      </c>
      <c r="S988" s="133">
        <f t="shared" si="1719"/>
        <v>-5.4348131999999993E-2</v>
      </c>
      <c r="T988" s="133">
        <f t="shared" si="1719"/>
        <v>0</v>
      </c>
      <c r="U988" s="133">
        <f t="shared" si="1719"/>
        <v>0</v>
      </c>
      <c r="V988" s="133">
        <f t="shared" si="1719"/>
        <v>0</v>
      </c>
      <c r="W988" s="133">
        <f t="shared" si="1719"/>
        <v>0</v>
      </c>
      <c r="X988" s="133">
        <f t="shared" si="1719"/>
        <v>0</v>
      </c>
      <c r="Y988" s="133">
        <f t="shared" si="1719"/>
        <v>0</v>
      </c>
      <c r="Z988" s="133">
        <f t="shared" si="1719"/>
        <v>0</v>
      </c>
      <c r="AA988" s="133">
        <f t="shared" si="1719"/>
        <v>0</v>
      </c>
      <c r="AB988" s="133">
        <f t="shared" si="1719"/>
        <v>0</v>
      </c>
      <c r="AC988" s="133">
        <f t="shared" si="1719"/>
        <v>0</v>
      </c>
      <c r="AD988" s="133">
        <f t="shared" si="1719"/>
        <v>3.2052830699999997</v>
      </c>
      <c r="AE988" s="133">
        <f t="shared" si="1719"/>
        <v>1.8069470000000001E-2</v>
      </c>
      <c r="AF988" s="133">
        <f t="shared" si="1719"/>
        <v>0</v>
      </c>
      <c r="AG988" s="133">
        <f t="shared" si="1719"/>
        <v>0</v>
      </c>
      <c r="AH988" s="133">
        <f t="shared" si="1719"/>
        <v>0</v>
      </c>
      <c r="AI988" s="133">
        <f t="shared" si="1719"/>
        <v>1.8069470000000001E-2</v>
      </c>
      <c r="AJ988" s="133">
        <f t="shared" si="1719"/>
        <v>6.3359579999999999E-2</v>
      </c>
      <c r="AK988" s="133">
        <f t="shared" si="1719"/>
        <v>0</v>
      </c>
      <c r="AL988" s="133">
        <f t="shared" si="1719"/>
        <v>0</v>
      </c>
      <c r="AM988" s="133">
        <f t="shared" si="1719"/>
        <v>0</v>
      </c>
      <c r="AN988" s="133">
        <f t="shared" si="1719"/>
        <v>6.3359579999999999E-2</v>
      </c>
      <c r="AO988" s="133">
        <f t="shared" si="1719"/>
        <v>-4.5290110000000001E-2</v>
      </c>
      <c r="AP988" s="133">
        <f t="shared" si="1719"/>
        <v>0</v>
      </c>
      <c r="AQ988" s="133">
        <f t="shared" si="1719"/>
        <v>0</v>
      </c>
      <c r="AR988" s="133">
        <f t="shared" si="1719"/>
        <v>0</v>
      </c>
      <c r="AS988" s="133">
        <f t="shared" si="1719"/>
        <v>-4.5290110000000001E-2</v>
      </c>
      <c r="AT988" s="133">
        <f t="shared" si="1719"/>
        <v>0</v>
      </c>
      <c r="AU988" s="133">
        <f t="shared" si="1719"/>
        <v>0</v>
      </c>
      <c r="AV988" s="133">
        <f t="shared" si="1719"/>
        <v>0</v>
      </c>
      <c r="AW988" s="133">
        <f t="shared" si="1719"/>
        <v>0</v>
      </c>
      <c r="AX988" s="133">
        <f t="shared" si="1719"/>
        <v>0</v>
      </c>
      <c r="AY988" s="133">
        <f t="shared" si="1719"/>
        <v>0</v>
      </c>
      <c r="AZ988" s="133">
        <f t="shared" si="1719"/>
        <v>0</v>
      </c>
      <c r="BA988" s="133">
        <f t="shared" si="1719"/>
        <v>0</v>
      </c>
      <c r="BB988" s="133">
        <f t="shared" si="1719"/>
        <v>0</v>
      </c>
      <c r="BC988" s="133">
        <f t="shared" si="1719"/>
        <v>0</v>
      </c>
    </row>
    <row r="989" spans="1:55" ht="77.7" x14ac:dyDescent="0.35">
      <c r="A989" s="115" t="s">
        <v>1663</v>
      </c>
      <c r="B989" s="111" t="s">
        <v>490</v>
      </c>
      <c r="C989" s="108" t="s">
        <v>609</v>
      </c>
      <c r="D989" s="73">
        <v>3.3935159999999995</v>
      </c>
      <c r="E989" s="73">
        <v>0</v>
      </c>
      <c r="F989" s="73">
        <v>0</v>
      </c>
      <c r="G989" s="73">
        <v>0</v>
      </c>
      <c r="H989" s="73">
        <v>0</v>
      </c>
      <c r="I989" s="73">
        <v>0</v>
      </c>
      <c r="J989" s="122">
        <f>VLOOKUP(C989,'[1]17'!$C$22:$N$926,8,0)</f>
        <v>6.6486011999999997E-2</v>
      </c>
      <c r="K989" s="122">
        <f>VLOOKUP(C989,'[1]17'!$C$22:$N$926,9,0)</f>
        <v>0</v>
      </c>
      <c r="L989" s="122">
        <f>VLOOKUP(C989,'[1]17'!$C$22:$N$926,10,0)</f>
        <v>0</v>
      </c>
      <c r="M989" s="122">
        <f>VLOOKUP(C989,'[1]17'!$C$22:$N$926,11,0)</f>
        <v>0</v>
      </c>
      <c r="N989" s="122">
        <f>VLOOKUP(C989,'[1]17'!$C$22:$N$926,12,0)</f>
        <v>6.6486011999999997E-2</v>
      </c>
      <c r="O989" s="122">
        <f t="shared" ref="O989:O990" si="1720">E989-J989</f>
        <v>-6.6486011999999997E-2</v>
      </c>
      <c r="P989" s="122">
        <f t="shared" ref="P989:P990" si="1721">F989-K989</f>
        <v>0</v>
      </c>
      <c r="Q989" s="122">
        <f t="shared" ref="Q989:Q990" si="1722">G989-L989</f>
        <v>0</v>
      </c>
      <c r="R989" s="122">
        <f t="shared" ref="R989:R990" si="1723">H989-M989</f>
        <v>0</v>
      </c>
      <c r="S989" s="122">
        <f t="shared" ref="S989:S990" si="1724">I989-N989</f>
        <v>-6.6486011999999997E-2</v>
      </c>
      <c r="T989" s="123"/>
      <c r="U989" s="123"/>
      <c r="V989" s="123"/>
      <c r="W989" s="123"/>
      <c r="X989" s="123"/>
      <c r="Y989" s="123"/>
      <c r="Z989" s="123"/>
      <c r="AA989" s="123"/>
      <c r="AB989" s="123"/>
      <c r="AC989" s="123"/>
      <c r="AD989" s="123">
        <v>2.8279284899999997</v>
      </c>
      <c r="AE989" s="73">
        <f t="shared" ref="AE989:AE990" si="1725">AF989+AG989+AH989+AI989</f>
        <v>0</v>
      </c>
      <c r="AF989" s="73"/>
      <c r="AG989" s="73"/>
      <c r="AH989" s="73"/>
      <c r="AI989" s="73">
        <v>0</v>
      </c>
      <c r="AJ989" s="122">
        <f>VLOOKUP(C989,'[1]17'!$C$22:$AI$926,29,0)</f>
        <v>5.5405010000000005E-2</v>
      </c>
      <c r="AK989" s="122">
        <f>VLOOKUP(C989,'[1]17'!$C$22:$AI$926,30,0)</f>
        <v>0</v>
      </c>
      <c r="AL989" s="122">
        <f>VLOOKUP(C989,'[1]17'!$C$22:$AI$926,31,0)</f>
        <v>0</v>
      </c>
      <c r="AM989" s="122">
        <f>VLOOKUP(C989,'[1]17'!$C$22:$AI$926,32,0)</f>
        <v>0</v>
      </c>
      <c r="AN989" s="122">
        <f>VLOOKUP(C989,'[1]17'!$C$22:$AI$926,33,0)</f>
        <v>5.5405010000000005E-2</v>
      </c>
      <c r="AO989" s="122">
        <f t="shared" ref="AO989:AO990" si="1726">AE989-AJ989</f>
        <v>-5.5405010000000005E-2</v>
      </c>
      <c r="AP989" s="122">
        <f t="shared" ref="AP989:AP990" si="1727">AF989-AK989</f>
        <v>0</v>
      </c>
      <c r="AQ989" s="122">
        <f t="shared" ref="AQ989:AQ990" si="1728">AG989-AL989</f>
        <v>0</v>
      </c>
      <c r="AR989" s="122">
        <f t="shared" ref="AR989:AR990" si="1729">AH989-AM989</f>
        <v>0</v>
      </c>
      <c r="AS989" s="122">
        <f t="shared" ref="AS989:AS990" si="1730">AI989-AN989</f>
        <v>-5.5405010000000005E-2</v>
      </c>
      <c r="AT989" s="123"/>
      <c r="AU989" s="123"/>
      <c r="AV989" s="123"/>
      <c r="AW989" s="123"/>
      <c r="AX989" s="123"/>
      <c r="AY989" s="123"/>
      <c r="AZ989" s="123"/>
      <c r="BA989" s="123"/>
      <c r="BB989" s="123"/>
      <c r="BC989" s="123"/>
    </row>
    <row r="990" spans="1:55" ht="77.7" x14ac:dyDescent="0.35">
      <c r="A990" s="115" t="s">
        <v>1663</v>
      </c>
      <c r="B990" s="111" t="s">
        <v>232</v>
      </c>
      <c r="C990" s="108" t="s">
        <v>721</v>
      </c>
      <c r="D990" s="73">
        <v>0.48721199999999998</v>
      </c>
      <c r="E990" s="73">
        <v>2.1683364E-2</v>
      </c>
      <c r="F990" s="73">
        <v>0</v>
      </c>
      <c r="G990" s="73">
        <v>0</v>
      </c>
      <c r="H990" s="73">
        <v>0</v>
      </c>
      <c r="I990" s="73">
        <v>2.1683364E-2</v>
      </c>
      <c r="J990" s="122">
        <f>VLOOKUP(C990,'[1]17'!$C$22:$N$926,8,0)</f>
        <v>9.5454839999999982E-3</v>
      </c>
      <c r="K990" s="122">
        <f>VLOOKUP(C990,'[1]17'!$C$22:$N$926,9,0)</f>
        <v>0</v>
      </c>
      <c r="L990" s="122">
        <f>VLOOKUP(C990,'[1]17'!$C$22:$N$926,10,0)</f>
        <v>0</v>
      </c>
      <c r="M990" s="122">
        <f>VLOOKUP(C990,'[1]17'!$C$22:$N$926,11,0)</f>
        <v>0</v>
      </c>
      <c r="N990" s="122">
        <f>VLOOKUP(C990,'[1]17'!$C$22:$N$926,12,0)</f>
        <v>9.5454839999999982E-3</v>
      </c>
      <c r="O990" s="122">
        <f t="shared" si="1720"/>
        <v>1.2137880000000002E-2</v>
      </c>
      <c r="P990" s="122">
        <f t="shared" si="1721"/>
        <v>0</v>
      </c>
      <c r="Q990" s="122">
        <f t="shared" si="1722"/>
        <v>0</v>
      </c>
      <c r="R990" s="122">
        <f t="shared" si="1723"/>
        <v>0</v>
      </c>
      <c r="S990" s="122">
        <f t="shared" si="1724"/>
        <v>1.2137880000000002E-2</v>
      </c>
      <c r="T990" s="123"/>
      <c r="U990" s="123"/>
      <c r="V990" s="123"/>
      <c r="W990" s="123"/>
      <c r="X990" s="123"/>
      <c r="Y990" s="123"/>
      <c r="Z990" s="123"/>
      <c r="AA990" s="123"/>
      <c r="AB990" s="123"/>
      <c r="AC990" s="123"/>
      <c r="AD990" s="123">
        <v>0.37735457999999994</v>
      </c>
      <c r="AE990" s="73">
        <f t="shared" si="1725"/>
        <v>1.8069470000000001E-2</v>
      </c>
      <c r="AF990" s="73"/>
      <c r="AG990" s="73"/>
      <c r="AH990" s="73"/>
      <c r="AI990" s="73">
        <v>1.8069470000000001E-2</v>
      </c>
      <c r="AJ990" s="122">
        <f>VLOOKUP(C990,'[1]17'!$C$22:$AI$926,29,0)</f>
        <v>7.9545699999999993E-3</v>
      </c>
      <c r="AK990" s="122">
        <f>VLOOKUP(C990,'[1]17'!$C$22:$AI$926,30,0)</f>
        <v>0</v>
      </c>
      <c r="AL990" s="122">
        <f>VLOOKUP(C990,'[1]17'!$C$22:$AI$926,31,0)</f>
        <v>0</v>
      </c>
      <c r="AM990" s="122">
        <f>VLOOKUP(C990,'[1]17'!$C$22:$AI$926,32,0)</f>
        <v>0</v>
      </c>
      <c r="AN990" s="122">
        <f>VLOOKUP(C990,'[1]17'!$C$22:$AI$926,33,0)</f>
        <v>7.9545699999999993E-3</v>
      </c>
      <c r="AO990" s="122">
        <f t="shared" si="1726"/>
        <v>1.0114900000000001E-2</v>
      </c>
      <c r="AP990" s="122">
        <f t="shared" si="1727"/>
        <v>0</v>
      </c>
      <c r="AQ990" s="122">
        <f t="shared" si="1728"/>
        <v>0</v>
      </c>
      <c r="AR990" s="122">
        <f t="shared" si="1729"/>
        <v>0</v>
      </c>
      <c r="AS990" s="122">
        <f t="shared" si="1730"/>
        <v>1.0114900000000001E-2</v>
      </c>
      <c r="AT990" s="123"/>
      <c r="AU990" s="123"/>
      <c r="AV990" s="123"/>
      <c r="AW990" s="123"/>
      <c r="AX990" s="123"/>
      <c r="AY990" s="123"/>
      <c r="AZ990" s="123"/>
      <c r="BA990" s="123"/>
      <c r="BB990" s="123"/>
      <c r="BC990" s="123"/>
    </row>
    <row r="991" spans="1:55" ht="30.05" x14ac:dyDescent="0.35">
      <c r="A991" s="119"/>
      <c r="B991" s="118" t="s">
        <v>443</v>
      </c>
      <c r="C991" s="105"/>
      <c r="D991" s="133">
        <f t="shared" ref="D991:BC991" si="1731">SUM(D992)</f>
        <v>7.9041119999999996</v>
      </c>
      <c r="E991" s="133">
        <f t="shared" si="1731"/>
        <v>0.40039137599999997</v>
      </c>
      <c r="F991" s="133">
        <f t="shared" si="1731"/>
        <v>0</v>
      </c>
      <c r="G991" s="133">
        <f t="shared" si="1731"/>
        <v>0</v>
      </c>
      <c r="H991" s="133">
        <f t="shared" si="1731"/>
        <v>0</v>
      </c>
      <c r="I991" s="133">
        <f t="shared" si="1731"/>
        <v>0.40039137599999997</v>
      </c>
      <c r="J991" s="133">
        <f t="shared" si="1731"/>
        <v>0.154857948</v>
      </c>
      <c r="K991" s="133">
        <f t="shared" si="1731"/>
        <v>0</v>
      </c>
      <c r="L991" s="133">
        <f t="shared" si="1731"/>
        <v>0</v>
      </c>
      <c r="M991" s="133">
        <f t="shared" si="1731"/>
        <v>0</v>
      </c>
      <c r="N991" s="133">
        <f t="shared" si="1731"/>
        <v>0.154857948</v>
      </c>
      <c r="O991" s="133">
        <f t="shared" si="1731"/>
        <v>0.24553342799999997</v>
      </c>
      <c r="P991" s="133">
        <f t="shared" si="1731"/>
        <v>0</v>
      </c>
      <c r="Q991" s="133">
        <f t="shared" si="1731"/>
        <v>0</v>
      </c>
      <c r="R991" s="133">
        <f t="shared" si="1731"/>
        <v>0</v>
      </c>
      <c r="S991" s="133">
        <f t="shared" si="1731"/>
        <v>0.24553342799999997</v>
      </c>
      <c r="T991" s="133">
        <f t="shared" si="1731"/>
        <v>0</v>
      </c>
      <c r="U991" s="133">
        <f t="shared" si="1731"/>
        <v>0</v>
      </c>
      <c r="V991" s="133">
        <f t="shared" si="1731"/>
        <v>0</v>
      </c>
      <c r="W991" s="133">
        <f t="shared" si="1731"/>
        <v>0</v>
      </c>
      <c r="X991" s="133">
        <f t="shared" si="1731"/>
        <v>0</v>
      </c>
      <c r="Y991" s="133">
        <f t="shared" si="1731"/>
        <v>0</v>
      </c>
      <c r="Z991" s="133">
        <f t="shared" si="1731"/>
        <v>0</v>
      </c>
      <c r="AA991" s="133">
        <f t="shared" si="1731"/>
        <v>0</v>
      </c>
      <c r="AB991" s="133">
        <f t="shared" si="1731"/>
        <v>0</v>
      </c>
      <c r="AC991" s="133">
        <f t="shared" si="1731"/>
        <v>0</v>
      </c>
      <c r="AD991" s="133">
        <f t="shared" si="1731"/>
        <v>7.2454359999999998</v>
      </c>
      <c r="AE991" s="133">
        <f t="shared" si="1731"/>
        <v>0.30282279000000001</v>
      </c>
      <c r="AF991" s="133">
        <f t="shared" si="1731"/>
        <v>0</v>
      </c>
      <c r="AG991" s="133">
        <f t="shared" si="1731"/>
        <v>0</v>
      </c>
      <c r="AH991" s="133">
        <f t="shared" si="1731"/>
        <v>0</v>
      </c>
      <c r="AI991" s="133">
        <f t="shared" si="1731"/>
        <v>0.30282279000000001</v>
      </c>
      <c r="AJ991" s="133">
        <f t="shared" si="1731"/>
        <v>0.12904828999999998</v>
      </c>
      <c r="AK991" s="133">
        <f t="shared" si="1731"/>
        <v>0</v>
      </c>
      <c r="AL991" s="133">
        <f t="shared" si="1731"/>
        <v>0</v>
      </c>
      <c r="AM991" s="133">
        <f t="shared" si="1731"/>
        <v>0</v>
      </c>
      <c r="AN991" s="133">
        <f t="shared" si="1731"/>
        <v>0.12904829000000001</v>
      </c>
      <c r="AO991" s="133">
        <f t="shared" si="1731"/>
        <v>0.17377450000000003</v>
      </c>
      <c r="AP991" s="133">
        <f t="shared" si="1731"/>
        <v>0</v>
      </c>
      <c r="AQ991" s="133">
        <f t="shared" si="1731"/>
        <v>0</v>
      </c>
      <c r="AR991" s="133">
        <f t="shared" si="1731"/>
        <v>0</v>
      </c>
      <c r="AS991" s="133">
        <f t="shared" si="1731"/>
        <v>0.1737745</v>
      </c>
      <c r="AT991" s="133">
        <f t="shared" si="1731"/>
        <v>0</v>
      </c>
      <c r="AU991" s="133">
        <f t="shared" si="1731"/>
        <v>0</v>
      </c>
      <c r="AV991" s="133">
        <f t="shared" si="1731"/>
        <v>0</v>
      </c>
      <c r="AW991" s="133">
        <f t="shared" si="1731"/>
        <v>0</v>
      </c>
      <c r="AX991" s="133">
        <f t="shared" si="1731"/>
        <v>0</v>
      </c>
      <c r="AY991" s="133">
        <f t="shared" si="1731"/>
        <v>0</v>
      </c>
      <c r="AZ991" s="133">
        <f t="shared" si="1731"/>
        <v>0</v>
      </c>
      <c r="BA991" s="133">
        <f t="shared" si="1731"/>
        <v>0</v>
      </c>
      <c r="BB991" s="133">
        <f t="shared" si="1731"/>
        <v>0</v>
      </c>
      <c r="BC991" s="133">
        <f t="shared" si="1731"/>
        <v>0</v>
      </c>
    </row>
    <row r="992" spans="1:55" ht="108.8" x14ac:dyDescent="0.35">
      <c r="A992" s="106" t="s">
        <v>1663</v>
      </c>
      <c r="B992" s="107" t="s">
        <v>1126</v>
      </c>
      <c r="C992" s="108" t="s">
        <v>1649</v>
      </c>
      <c r="D992" s="73">
        <v>7.9041119999999996</v>
      </c>
      <c r="E992" s="73">
        <v>0.40039137599999997</v>
      </c>
      <c r="F992" s="73">
        <v>0</v>
      </c>
      <c r="G992" s="73">
        <v>0</v>
      </c>
      <c r="H992" s="73">
        <v>0</v>
      </c>
      <c r="I992" s="73">
        <v>0.40039137599999997</v>
      </c>
      <c r="J992" s="122">
        <f>VLOOKUP(C992,'[1]17'!$C$22:$N$926,8,0)</f>
        <v>0.154857948</v>
      </c>
      <c r="K992" s="122">
        <f>VLOOKUP(C992,'[1]17'!$C$22:$N$926,9,0)</f>
        <v>0</v>
      </c>
      <c r="L992" s="122">
        <f>VLOOKUP(C992,'[1]17'!$C$22:$N$926,10,0)</f>
        <v>0</v>
      </c>
      <c r="M992" s="122">
        <f>VLOOKUP(C992,'[1]17'!$C$22:$N$926,11,0)</f>
        <v>0</v>
      </c>
      <c r="N992" s="122">
        <f>VLOOKUP(C992,'[1]17'!$C$22:$N$926,12,0)</f>
        <v>0.154857948</v>
      </c>
      <c r="O992" s="122">
        <f>E992-J992</f>
        <v>0.24553342799999997</v>
      </c>
      <c r="P992" s="122">
        <f t="shared" ref="P992" si="1732">F992-K992</f>
        <v>0</v>
      </c>
      <c r="Q992" s="122">
        <f t="shared" ref="Q992" si="1733">G992-L992</f>
        <v>0</v>
      </c>
      <c r="R992" s="122">
        <f t="shared" ref="R992" si="1734">H992-M992</f>
        <v>0</v>
      </c>
      <c r="S992" s="122">
        <f t="shared" ref="S992" si="1735">I992-N992</f>
        <v>0.24553342799999997</v>
      </c>
      <c r="T992" s="122"/>
      <c r="U992" s="122"/>
      <c r="V992" s="122"/>
      <c r="W992" s="122"/>
      <c r="X992" s="122"/>
      <c r="Y992" s="122"/>
      <c r="Z992" s="122"/>
      <c r="AA992" s="122"/>
      <c r="AB992" s="122"/>
      <c r="AC992" s="122"/>
      <c r="AD992" s="122">
        <v>7.2454359999999998</v>
      </c>
      <c r="AE992" s="73">
        <f>AF992+AG992+AH992+AI992</f>
        <v>0.30282279000000001</v>
      </c>
      <c r="AF992" s="73"/>
      <c r="AG992" s="73"/>
      <c r="AH992" s="73"/>
      <c r="AI992" s="73">
        <v>0.30282279000000001</v>
      </c>
      <c r="AJ992" s="122">
        <f>VLOOKUP(C992,'[1]17'!$C$22:$AI$926,29,0)</f>
        <v>0.12904828999999998</v>
      </c>
      <c r="AK992" s="122">
        <f>VLOOKUP(C992,'[1]17'!$C$22:$AI$926,30,0)</f>
        <v>0</v>
      </c>
      <c r="AL992" s="122">
        <f>VLOOKUP(C992,'[1]17'!$C$22:$AI$926,31,0)</f>
        <v>0</v>
      </c>
      <c r="AM992" s="122">
        <f>VLOOKUP(C992,'[1]17'!$C$22:$AI$926,32,0)</f>
        <v>0</v>
      </c>
      <c r="AN992" s="122">
        <f>VLOOKUP(C992,'[1]17'!$C$22:$AI$926,33,0)</f>
        <v>0.12904829000000001</v>
      </c>
      <c r="AO992" s="122">
        <f>AE992-AJ992</f>
        <v>0.17377450000000003</v>
      </c>
      <c r="AP992" s="122">
        <f t="shared" ref="AP992" si="1736">AF992-AK992</f>
        <v>0</v>
      </c>
      <c r="AQ992" s="122">
        <f t="shared" ref="AQ992" si="1737">AG992-AL992</f>
        <v>0</v>
      </c>
      <c r="AR992" s="122">
        <f t="shared" ref="AR992" si="1738">AH992-AM992</f>
        <v>0</v>
      </c>
      <c r="AS992" s="122">
        <f t="shared" ref="AS992" si="1739">AI992-AN992</f>
        <v>0.1737745</v>
      </c>
      <c r="AT992" s="122"/>
      <c r="AU992" s="122"/>
      <c r="AV992" s="122"/>
      <c r="AW992" s="122"/>
      <c r="AX992" s="122"/>
      <c r="AY992" s="122"/>
      <c r="AZ992" s="122"/>
      <c r="BA992" s="122"/>
      <c r="BB992" s="122"/>
      <c r="BC992" s="122"/>
    </row>
    <row r="993" spans="1:55" x14ac:dyDescent="0.35">
      <c r="A993" s="120"/>
      <c r="B993" s="116" t="s">
        <v>236</v>
      </c>
      <c r="C993" s="101"/>
      <c r="D993" s="132">
        <f t="shared" ref="D993:BC993" si="1740">SUM(D994:D1000)</f>
        <v>989.88</v>
      </c>
      <c r="E993" s="132">
        <f t="shared" si="1740"/>
        <v>398.7407232991186</v>
      </c>
      <c r="F993" s="132">
        <f t="shared" si="1740"/>
        <v>0</v>
      </c>
      <c r="G993" s="132">
        <f t="shared" si="1740"/>
        <v>0</v>
      </c>
      <c r="H993" s="132">
        <f t="shared" si="1740"/>
        <v>39.149323557999999</v>
      </c>
      <c r="I993" s="132">
        <f t="shared" si="1740"/>
        <v>359.59139974111861</v>
      </c>
      <c r="J993" s="132">
        <f t="shared" si="1740"/>
        <v>223.43972381311863</v>
      </c>
      <c r="K993" s="132">
        <f t="shared" si="1740"/>
        <v>0</v>
      </c>
      <c r="L993" s="132">
        <f t="shared" si="1740"/>
        <v>0</v>
      </c>
      <c r="M993" s="132">
        <f t="shared" si="1740"/>
        <v>20.813140755999999</v>
      </c>
      <c r="N993" s="132">
        <f t="shared" si="1740"/>
        <v>202.62658305711864</v>
      </c>
      <c r="O993" s="132">
        <f t="shared" si="1740"/>
        <v>175.30099948599997</v>
      </c>
      <c r="P993" s="132">
        <f t="shared" si="1740"/>
        <v>0</v>
      </c>
      <c r="Q993" s="132">
        <f t="shared" si="1740"/>
        <v>0</v>
      </c>
      <c r="R993" s="132">
        <f t="shared" si="1740"/>
        <v>18.336182802</v>
      </c>
      <c r="S993" s="132">
        <f t="shared" si="1740"/>
        <v>156.96481668399997</v>
      </c>
      <c r="T993" s="132">
        <f t="shared" si="1740"/>
        <v>0</v>
      </c>
      <c r="U993" s="132">
        <f t="shared" si="1740"/>
        <v>0</v>
      </c>
      <c r="V993" s="132">
        <f t="shared" si="1740"/>
        <v>0</v>
      </c>
      <c r="W993" s="132">
        <f t="shared" si="1740"/>
        <v>0</v>
      </c>
      <c r="X993" s="132">
        <f t="shared" si="1740"/>
        <v>0</v>
      </c>
      <c r="Y993" s="132">
        <f t="shared" si="1740"/>
        <v>0</v>
      </c>
      <c r="Z993" s="132">
        <f t="shared" si="1740"/>
        <v>0</v>
      </c>
      <c r="AA993" s="132">
        <f t="shared" si="1740"/>
        <v>0</v>
      </c>
      <c r="AB993" s="132">
        <f t="shared" si="1740"/>
        <v>0</v>
      </c>
      <c r="AC993" s="132">
        <f t="shared" si="1740"/>
        <v>0</v>
      </c>
      <c r="AD993" s="132">
        <f t="shared" si="1740"/>
        <v>0</v>
      </c>
      <c r="AE993" s="132">
        <f t="shared" si="1740"/>
        <v>225.97273783000003</v>
      </c>
      <c r="AF993" s="132">
        <f t="shared" si="1740"/>
        <v>0</v>
      </c>
      <c r="AG993" s="132">
        <f t="shared" si="1740"/>
        <v>0</v>
      </c>
      <c r="AH993" s="132">
        <f t="shared" si="1740"/>
        <v>24.53901454</v>
      </c>
      <c r="AI993" s="132">
        <f t="shared" si="1740"/>
        <v>201.43372329000002</v>
      </c>
      <c r="AJ993" s="132">
        <f t="shared" si="1740"/>
        <v>114.7545884</v>
      </c>
      <c r="AK993" s="132">
        <f t="shared" si="1740"/>
        <v>0</v>
      </c>
      <c r="AL993" s="132">
        <f t="shared" si="1740"/>
        <v>0</v>
      </c>
      <c r="AM993" s="132">
        <f t="shared" si="1740"/>
        <v>6.2570505899999995</v>
      </c>
      <c r="AN993" s="132">
        <f t="shared" si="1740"/>
        <v>108.49753781</v>
      </c>
      <c r="AO993" s="132">
        <f t="shared" si="1740"/>
        <v>111.21814943</v>
      </c>
      <c r="AP993" s="132">
        <f t="shared" si="1740"/>
        <v>0</v>
      </c>
      <c r="AQ993" s="132">
        <f t="shared" si="1740"/>
        <v>0</v>
      </c>
      <c r="AR993" s="132">
        <f t="shared" si="1740"/>
        <v>18.281963950000002</v>
      </c>
      <c r="AS993" s="132">
        <f t="shared" si="1740"/>
        <v>92.936185479999992</v>
      </c>
      <c r="AT993" s="132">
        <f t="shared" si="1740"/>
        <v>0</v>
      </c>
      <c r="AU993" s="132">
        <f t="shared" si="1740"/>
        <v>0</v>
      </c>
      <c r="AV993" s="132">
        <f t="shared" si="1740"/>
        <v>0</v>
      </c>
      <c r="AW993" s="132">
        <f t="shared" si="1740"/>
        <v>0</v>
      </c>
      <c r="AX993" s="132">
        <f t="shared" si="1740"/>
        <v>0</v>
      </c>
      <c r="AY993" s="132">
        <f t="shared" si="1740"/>
        <v>0</v>
      </c>
      <c r="AZ993" s="132">
        <f t="shared" si="1740"/>
        <v>0</v>
      </c>
      <c r="BA993" s="132">
        <f t="shared" si="1740"/>
        <v>0</v>
      </c>
      <c r="BB993" s="132">
        <f t="shared" si="1740"/>
        <v>0</v>
      </c>
      <c r="BC993" s="132">
        <f t="shared" si="1740"/>
        <v>0</v>
      </c>
    </row>
    <row r="994" spans="1:55" ht="20.2" x14ac:dyDescent="0.4">
      <c r="A994" s="106" t="s">
        <v>1665</v>
      </c>
      <c r="B994" s="121" t="s">
        <v>237</v>
      </c>
      <c r="C994" s="72"/>
      <c r="D994" s="97">
        <v>120</v>
      </c>
      <c r="E994" s="73">
        <v>99.191929451118625</v>
      </c>
      <c r="F994" s="73">
        <v>0</v>
      </c>
      <c r="G994" s="73">
        <v>0</v>
      </c>
      <c r="H994" s="73">
        <v>0</v>
      </c>
      <c r="I994" s="73">
        <v>99.191929451118625</v>
      </c>
      <c r="J994" s="75">
        <v>46.586754477118653</v>
      </c>
      <c r="K994" s="75">
        <v>0</v>
      </c>
      <c r="L994" s="75">
        <v>0</v>
      </c>
      <c r="M994" s="75">
        <v>0</v>
      </c>
      <c r="N994" s="75">
        <v>46.586754477118646</v>
      </c>
      <c r="O994" s="122">
        <f t="shared" ref="O994:O1000" si="1741">E994-J994</f>
        <v>52.605174973999972</v>
      </c>
      <c r="P994" s="122">
        <f t="shared" ref="P994:P1000" si="1742">F994-K994</f>
        <v>0</v>
      </c>
      <c r="Q994" s="122">
        <f t="shared" ref="Q994:Q1000" si="1743">G994-L994</f>
        <v>0</v>
      </c>
      <c r="R994" s="122">
        <f t="shared" ref="R994:R1000" si="1744">H994-M994</f>
        <v>0</v>
      </c>
      <c r="S994" s="122">
        <f t="shared" ref="S994:S1000" si="1745">I994-N994</f>
        <v>52.605174973999979</v>
      </c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3">
        <f t="shared" ref="AE994:AE1000" si="1746">AF994+AG994+AH994+AI994</f>
        <v>35.131242619999995</v>
      </c>
      <c r="AF994" s="73"/>
      <c r="AG994" s="73"/>
      <c r="AH994" s="73"/>
      <c r="AI994" s="73">
        <v>35.131242619999995</v>
      </c>
      <c r="AJ994" s="87">
        <v>19.33272676</v>
      </c>
      <c r="AK994" s="74">
        <v>0</v>
      </c>
      <c r="AL994" s="74">
        <v>0</v>
      </c>
      <c r="AM994" s="74">
        <v>0</v>
      </c>
      <c r="AN994" s="74">
        <v>19.33272676</v>
      </c>
      <c r="AO994" s="122">
        <f t="shared" ref="AO994:AO1000" si="1747">AE994-AJ994</f>
        <v>15.798515859999995</v>
      </c>
      <c r="AP994" s="122">
        <f t="shared" ref="AP994:AP1000" si="1748">AF994-AK994</f>
        <v>0</v>
      </c>
      <c r="AQ994" s="122">
        <f t="shared" ref="AQ994:AQ1000" si="1749">AG994-AL994</f>
        <v>0</v>
      </c>
      <c r="AR994" s="122">
        <f t="shared" ref="AR994:AR1000" si="1750">AH994-AM994</f>
        <v>0</v>
      </c>
      <c r="AS994" s="122">
        <f t="shared" ref="AS994:AS1000" si="1751">AI994-AN994</f>
        <v>15.798515859999995</v>
      </c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</row>
    <row r="995" spans="1:55" ht="31.1" x14ac:dyDescent="0.4">
      <c r="A995" s="106" t="s">
        <v>1665</v>
      </c>
      <c r="B995" s="121" t="s">
        <v>238</v>
      </c>
      <c r="C995" s="72"/>
      <c r="D995" s="97">
        <v>132</v>
      </c>
      <c r="E995" s="73">
        <v>56.213193709999999</v>
      </c>
      <c r="F995" s="73">
        <v>0</v>
      </c>
      <c r="G995" s="73">
        <v>0</v>
      </c>
      <c r="H995" s="73">
        <v>0</v>
      </c>
      <c r="I995" s="73">
        <v>56.213193709999999</v>
      </c>
      <c r="J995" s="75">
        <v>47.207217309999997</v>
      </c>
      <c r="K995" s="75">
        <v>0</v>
      </c>
      <c r="L995" s="75">
        <v>0</v>
      </c>
      <c r="M995" s="75">
        <v>0</v>
      </c>
      <c r="N995" s="75">
        <v>47.207217309999997</v>
      </c>
      <c r="O995" s="122">
        <f t="shared" si="1741"/>
        <v>9.0059764000000015</v>
      </c>
      <c r="P995" s="122">
        <f t="shared" si="1742"/>
        <v>0</v>
      </c>
      <c r="Q995" s="122">
        <f t="shared" si="1743"/>
        <v>0</v>
      </c>
      <c r="R995" s="122">
        <f t="shared" si="1744"/>
        <v>0</v>
      </c>
      <c r="S995" s="122">
        <f t="shared" si="1745"/>
        <v>9.0059764000000015</v>
      </c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3">
        <f t="shared" si="1746"/>
        <v>26.387536209999997</v>
      </c>
      <c r="AF995" s="73"/>
      <c r="AG995" s="73"/>
      <c r="AH995" s="73"/>
      <c r="AI995" s="73">
        <v>26.387536209999997</v>
      </c>
      <c r="AJ995" s="87">
        <v>24.561929880000001</v>
      </c>
      <c r="AK995" s="74">
        <v>0</v>
      </c>
      <c r="AL995" s="74">
        <v>0</v>
      </c>
      <c r="AM995" s="74">
        <v>0</v>
      </c>
      <c r="AN995" s="74">
        <v>24.561929880000001</v>
      </c>
      <c r="AO995" s="122">
        <f t="shared" si="1747"/>
        <v>1.8256063299999958</v>
      </c>
      <c r="AP995" s="122">
        <f t="shared" si="1748"/>
        <v>0</v>
      </c>
      <c r="AQ995" s="122">
        <f t="shared" si="1749"/>
        <v>0</v>
      </c>
      <c r="AR995" s="122">
        <f t="shared" si="1750"/>
        <v>0</v>
      </c>
      <c r="AS995" s="122">
        <f t="shared" si="1751"/>
        <v>1.8256063299999958</v>
      </c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</row>
    <row r="996" spans="1:55" ht="20.2" x14ac:dyDescent="0.4">
      <c r="A996" s="106" t="s">
        <v>1665</v>
      </c>
      <c r="B996" s="121" t="s">
        <v>239</v>
      </c>
      <c r="C996" s="72"/>
      <c r="D996" s="97">
        <v>83.999999999999986</v>
      </c>
      <c r="E996" s="73">
        <v>53.029440099999995</v>
      </c>
      <c r="F996" s="73">
        <v>0</v>
      </c>
      <c r="G996" s="73">
        <v>0</v>
      </c>
      <c r="H996" s="73">
        <v>0</v>
      </c>
      <c r="I996" s="73">
        <v>53.029440099999995</v>
      </c>
      <c r="J996" s="75">
        <v>24.064743699999998</v>
      </c>
      <c r="K996" s="75">
        <v>0</v>
      </c>
      <c r="L996" s="75">
        <v>0</v>
      </c>
      <c r="M996" s="75">
        <v>0</v>
      </c>
      <c r="N996" s="75">
        <v>24.064743699999998</v>
      </c>
      <c r="O996" s="122">
        <f t="shared" si="1741"/>
        <v>28.964696399999998</v>
      </c>
      <c r="P996" s="122">
        <f t="shared" si="1742"/>
        <v>0</v>
      </c>
      <c r="Q996" s="122">
        <f t="shared" si="1743"/>
        <v>0</v>
      </c>
      <c r="R996" s="122">
        <f t="shared" si="1744"/>
        <v>0</v>
      </c>
      <c r="S996" s="122">
        <f t="shared" si="1745"/>
        <v>28.964696399999998</v>
      </c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3">
        <f t="shared" si="1746"/>
        <v>13.33283333</v>
      </c>
      <c r="AF996" s="73"/>
      <c r="AG996" s="73"/>
      <c r="AH996" s="73"/>
      <c r="AI996" s="73">
        <v>13.33283333</v>
      </c>
      <c r="AJ996" s="87">
        <v>0</v>
      </c>
      <c r="AK996" s="74">
        <v>0</v>
      </c>
      <c r="AL996" s="74">
        <v>0</v>
      </c>
      <c r="AM996" s="74">
        <v>0</v>
      </c>
      <c r="AN996" s="74">
        <v>0</v>
      </c>
      <c r="AO996" s="122">
        <f t="shared" si="1747"/>
        <v>13.33283333</v>
      </c>
      <c r="AP996" s="122">
        <f t="shared" si="1748"/>
        <v>0</v>
      </c>
      <c r="AQ996" s="122">
        <f t="shared" si="1749"/>
        <v>0</v>
      </c>
      <c r="AR996" s="122">
        <f t="shared" si="1750"/>
        <v>0</v>
      </c>
      <c r="AS996" s="122">
        <f t="shared" si="1751"/>
        <v>13.33283333</v>
      </c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</row>
    <row r="997" spans="1:55" ht="20.2" x14ac:dyDescent="0.4">
      <c r="A997" s="106" t="s">
        <v>1665</v>
      </c>
      <c r="B997" s="121" t="s">
        <v>240</v>
      </c>
      <c r="C997" s="72"/>
      <c r="D997" s="97">
        <v>300</v>
      </c>
      <c r="E997" s="73">
        <v>150.35344669</v>
      </c>
      <c r="F997" s="73">
        <v>0</v>
      </c>
      <c r="G997" s="73">
        <v>0</v>
      </c>
      <c r="H997" s="73">
        <v>0</v>
      </c>
      <c r="I997" s="73">
        <v>150.35344669</v>
      </c>
      <c r="J997" s="75">
        <v>83.964477779999982</v>
      </c>
      <c r="K997" s="75">
        <v>0</v>
      </c>
      <c r="L997" s="75">
        <v>0</v>
      </c>
      <c r="M997" s="75">
        <v>0</v>
      </c>
      <c r="N997" s="75">
        <v>83.964477779999996</v>
      </c>
      <c r="O997" s="122">
        <f t="shared" si="1741"/>
        <v>66.388968910000017</v>
      </c>
      <c r="P997" s="122">
        <f t="shared" si="1742"/>
        <v>0</v>
      </c>
      <c r="Q997" s="122">
        <f t="shared" si="1743"/>
        <v>0</v>
      </c>
      <c r="R997" s="122">
        <f t="shared" si="1744"/>
        <v>0</v>
      </c>
      <c r="S997" s="122">
        <f t="shared" si="1745"/>
        <v>66.388968910000003</v>
      </c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3">
        <f t="shared" si="1746"/>
        <v>125.91261964</v>
      </c>
      <c r="AF997" s="73"/>
      <c r="AG997" s="73"/>
      <c r="AH997" s="73"/>
      <c r="AI997" s="73">
        <v>125.91261964</v>
      </c>
      <c r="AJ997" s="87">
        <v>63.933389679999998</v>
      </c>
      <c r="AK997" s="74">
        <v>0</v>
      </c>
      <c r="AL997" s="74">
        <v>0</v>
      </c>
      <c r="AM997" s="74">
        <v>0</v>
      </c>
      <c r="AN997" s="74">
        <v>63.933389679999998</v>
      </c>
      <c r="AO997" s="122">
        <f t="shared" si="1747"/>
        <v>61.979229960000005</v>
      </c>
      <c r="AP997" s="122">
        <f t="shared" si="1748"/>
        <v>0</v>
      </c>
      <c r="AQ997" s="122">
        <f t="shared" si="1749"/>
        <v>0</v>
      </c>
      <c r="AR997" s="122">
        <f t="shared" si="1750"/>
        <v>0</v>
      </c>
      <c r="AS997" s="122">
        <f t="shared" si="1751"/>
        <v>61.979229960000005</v>
      </c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</row>
    <row r="998" spans="1:55" ht="31.1" x14ac:dyDescent="0.4">
      <c r="A998" s="106" t="s">
        <v>1665</v>
      </c>
      <c r="B998" s="121" t="s">
        <v>241</v>
      </c>
      <c r="C998" s="72"/>
      <c r="D998" s="97">
        <v>83.999999999999986</v>
      </c>
      <c r="E998" s="73">
        <v>39.149323557999999</v>
      </c>
      <c r="F998" s="73">
        <v>0</v>
      </c>
      <c r="G998" s="73">
        <v>0</v>
      </c>
      <c r="H998" s="73">
        <v>39.149323557999999</v>
      </c>
      <c r="I998" s="73">
        <v>0</v>
      </c>
      <c r="J998" s="75">
        <v>20.813140755999999</v>
      </c>
      <c r="K998" s="75">
        <v>0</v>
      </c>
      <c r="L998" s="75">
        <v>0</v>
      </c>
      <c r="M998" s="75">
        <v>20.813140755999999</v>
      </c>
      <c r="N998" s="75">
        <v>0</v>
      </c>
      <c r="O998" s="122">
        <f t="shared" si="1741"/>
        <v>18.336182802</v>
      </c>
      <c r="P998" s="122">
        <f t="shared" si="1742"/>
        <v>0</v>
      </c>
      <c r="Q998" s="122">
        <f t="shared" si="1743"/>
        <v>0</v>
      </c>
      <c r="R998" s="122">
        <f t="shared" si="1744"/>
        <v>18.336182802</v>
      </c>
      <c r="S998" s="122">
        <f t="shared" si="1745"/>
        <v>0</v>
      </c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3">
        <f t="shared" si="1746"/>
        <v>24.53901454</v>
      </c>
      <c r="AF998" s="73"/>
      <c r="AG998" s="73"/>
      <c r="AH998" s="73">
        <v>24.53901454</v>
      </c>
      <c r="AI998" s="73"/>
      <c r="AJ998" s="87">
        <v>6.2570505899999995</v>
      </c>
      <c r="AK998" s="74">
        <v>0</v>
      </c>
      <c r="AL998" s="74">
        <v>0</v>
      </c>
      <c r="AM998" s="74">
        <v>6.2570505899999995</v>
      </c>
      <c r="AN998" s="74"/>
      <c r="AO998" s="122">
        <f t="shared" si="1747"/>
        <v>18.281963950000002</v>
      </c>
      <c r="AP998" s="122">
        <f t="shared" si="1748"/>
        <v>0</v>
      </c>
      <c r="AQ998" s="122">
        <f t="shared" si="1749"/>
        <v>0</v>
      </c>
      <c r="AR998" s="122">
        <f t="shared" si="1750"/>
        <v>18.281963950000002</v>
      </c>
      <c r="AS998" s="122">
        <f t="shared" si="1751"/>
        <v>0</v>
      </c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</row>
    <row r="999" spans="1:55" ht="20.2" x14ac:dyDescent="0.4">
      <c r="A999" s="106" t="s">
        <v>1665</v>
      </c>
      <c r="B999" s="121" t="s">
        <v>242</v>
      </c>
      <c r="C999" s="72"/>
      <c r="D999" s="97">
        <v>254.88</v>
      </c>
      <c r="E999" s="73">
        <v>0</v>
      </c>
      <c r="F999" s="73">
        <v>0</v>
      </c>
      <c r="G999" s="73">
        <v>0</v>
      </c>
      <c r="H999" s="73">
        <v>0</v>
      </c>
      <c r="I999" s="73">
        <v>0</v>
      </c>
      <c r="J999" s="75"/>
      <c r="K999" s="75"/>
      <c r="L999" s="75"/>
      <c r="M999" s="75"/>
      <c r="N999" s="75"/>
      <c r="O999" s="122">
        <f t="shared" si="1741"/>
        <v>0</v>
      </c>
      <c r="P999" s="122">
        <f t="shared" si="1742"/>
        <v>0</v>
      </c>
      <c r="Q999" s="122">
        <f t="shared" si="1743"/>
        <v>0</v>
      </c>
      <c r="R999" s="122">
        <f t="shared" si="1744"/>
        <v>0</v>
      </c>
      <c r="S999" s="122">
        <f t="shared" si="1745"/>
        <v>0</v>
      </c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3">
        <f t="shared" si="1746"/>
        <v>0</v>
      </c>
      <c r="AF999" s="73"/>
      <c r="AG999" s="73"/>
      <c r="AH999" s="73"/>
      <c r="AI999" s="73">
        <v>0</v>
      </c>
      <c r="AJ999" s="87">
        <v>0</v>
      </c>
      <c r="AK999" s="74">
        <v>0</v>
      </c>
      <c r="AL999" s="74">
        <v>0</v>
      </c>
      <c r="AM999" s="74">
        <v>0</v>
      </c>
      <c r="AN999" s="74">
        <v>0</v>
      </c>
      <c r="AO999" s="122">
        <f t="shared" si="1747"/>
        <v>0</v>
      </c>
      <c r="AP999" s="122">
        <f t="shared" si="1748"/>
        <v>0</v>
      </c>
      <c r="AQ999" s="122">
        <f t="shared" si="1749"/>
        <v>0</v>
      </c>
      <c r="AR999" s="122">
        <f t="shared" si="1750"/>
        <v>0</v>
      </c>
      <c r="AS999" s="122">
        <f t="shared" si="1751"/>
        <v>0</v>
      </c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</row>
    <row r="1000" spans="1:55" ht="31.1" x14ac:dyDescent="0.4">
      <c r="A1000" s="106" t="s">
        <v>1665</v>
      </c>
      <c r="B1000" s="121" t="s">
        <v>670</v>
      </c>
      <c r="C1000" s="72"/>
      <c r="D1000" s="97">
        <v>14.999999999999959</v>
      </c>
      <c r="E1000" s="73">
        <v>0.80338978999999999</v>
      </c>
      <c r="F1000" s="73">
        <v>0</v>
      </c>
      <c r="G1000" s="73">
        <v>0</v>
      </c>
      <c r="H1000" s="73">
        <v>0</v>
      </c>
      <c r="I1000" s="73">
        <v>0.80338978999999999</v>
      </c>
      <c r="J1000" s="75">
        <v>0.8033897900000001</v>
      </c>
      <c r="K1000" s="75">
        <v>0</v>
      </c>
      <c r="L1000" s="75">
        <v>0</v>
      </c>
      <c r="M1000" s="75">
        <v>0</v>
      </c>
      <c r="N1000" s="75">
        <v>0.80338978999999999</v>
      </c>
      <c r="O1000" s="122">
        <f t="shared" si="1741"/>
        <v>0</v>
      </c>
      <c r="P1000" s="122">
        <f t="shared" si="1742"/>
        <v>0</v>
      </c>
      <c r="Q1000" s="122">
        <f t="shared" si="1743"/>
        <v>0</v>
      </c>
      <c r="R1000" s="122">
        <f t="shared" si="1744"/>
        <v>0</v>
      </c>
      <c r="S1000" s="122">
        <f t="shared" si="1745"/>
        <v>0</v>
      </c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3">
        <f t="shared" si="1746"/>
        <v>0.66949148999999997</v>
      </c>
      <c r="AF1000" s="73"/>
      <c r="AG1000" s="73"/>
      <c r="AH1000" s="73"/>
      <c r="AI1000" s="73">
        <v>0.66949148999999997</v>
      </c>
      <c r="AJ1000" s="87">
        <v>0.66949148999999997</v>
      </c>
      <c r="AK1000" s="74">
        <v>0</v>
      </c>
      <c r="AL1000" s="74">
        <v>0</v>
      </c>
      <c r="AM1000" s="74">
        <v>0</v>
      </c>
      <c r="AN1000" s="74">
        <v>0.66949148999999997</v>
      </c>
      <c r="AO1000" s="122">
        <f t="shared" si="1747"/>
        <v>0</v>
      </c>
      <c r="AP1000" s="122">
        <f t="shared" si="1748"/>
        <v>0</v>
      </c>
      <c r="AQ1000" s="122">
        <f t="shared" si="1749"/>
        <v>0</v>
      </c>
      <c r="AR1000" s="122">
        <f t="shared" si="1750"/>
        <v>0</v>
      </c>
      <c r="AS1000" s="122">
        <f t="shared" si="1751"/>
        <v>0</v>
      </c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</row>
  </sheetData>
  <protectedRanges>
    <protectedRange password="DCF9" sqref="B557:B558 B560" name="Марков_1_2_1_1_1_1" securityDescriptor="O:WDG:WDD:(A;;CC;;;S-1-5-21-4209254059-3116082339-372357167-6269)"/>
  </protectedRanges>
  <autoFilter ref="A18:WSI1000"/>
  <mergeCells count="28">
    <mergeCell ref="W6:AK6"/>
    <mergeCell ref="AX2:BC2"/>
    <mergeCell ref="A3:BC3"/>
    <mergeCell ref="V4:W4"/>
    <mergeCell ref="Z4:AA4"/>
    <mergeCell ref="W7:AK7"/>
    <mergeCell ref="Z9:AA9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B11:AK11"/>
    <mergeCell ref="AE16:AI16"/>
    <mergeCell ref="AJ16:AN16"/>
    <mergeCell ref="J16:N16"/>
    <mergeCell ref="O16:S16"/>
    <mergeCell ref="T16:X16"/>
    <mergeCell ref="Y16:AC16"/>
    <mergeCell ref="AD16:AD17"/>
  </mergeCells>
  <pageMargins left="0.39370078740157483" right="0.39370078740157483" top="0.78740157480314965" bottom="0.39370078740157483" header="0.19685039370078741" footer="0.19685039370078741"/>
  <pageSetup paperSize="8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V1000"/>
  <sheetViews>
    <sheetView view="pageBreakPreview" topLeftCell="A4" zoomScale="69" zoomScaleNormal="100" zoomScaleSheetLayoutView="69" workbookViewId="0">
      <selection activeCell="I22" sqref="I22"/>
    </sheetView>
  </sheetViews>
  <sheetFormatPr defaultColWidth="9.1796875" defaultRowHeight="15.55" x14ac:dyDescent="0.35"/>
  <cols>
    <col min="1" max="1" width="11.54296875" style="1" customWidth="1"/>
    <col min="2" max="2" width="43.1796875" style="1" customWidth="1"/>
    <col min="3" max="3" width="14.453125" style="1" customWidth="1"/>
    <col min="4" max="5" width="8.81640625" style="1" customWidth="1"/>
    <col min="6" max="6" width="8.7265625" style="1" customWidth="1"/>
    <col min="7" max="7" width="10.1796875" style="1" customWidth="1"/>
    <col min="8" max="8" width="8.1796875" style="1" customWidth="1"/>
    <col min="9" max="9" width="6.54296875" style="1" customWidth="1"/>
    <col min="10" max="10" width="9.1796875" style="1" customWidth="1"/>
    <col min="11" max="11" width="8" style="1" customWidth="1"/>
    <col min="12" max="12" width="11.453125" style="1" customWidth="1"/>
    <col min="13" max="13" width="8.1796875" style="1" customWidth="1"/>
    <col min="14" max="14" width="8.81640625" style="1" customWidth="1"/>
    <col min="15" max="15" width="7.26953125" style="1" customWidth="1"/>
    <col min="16" max="16" width="6.7265625" style="1" customWidth="1"/>
    <col min="17" max="17" width="7.81640625" style="1" customWidth="1"/>
    <col min="18" max="18" width="8.1796875" style="1" customWidth="1"/>
    <col min="19" max="19" width="10.453125" style="1" customWidth="1"/>
    <col min="20" max="20" width="8.54296875" style="1" customWidth="1"/>
    <col min="21" max="21" width="10.453125" style="1" customWidth="1"/>
    <col min="22" max="22" width="9.81640625" style="1" customWidth="1"/>
    <col min="23" max="23" width="7.7265625" style="1" customWidth="1"/>
    <col min="24" max="24" width="6.7265625" style="1" customWidth="1"/>
    <col min="25" max="25" width="8.1796875" style="1" customWidth="1"/>
    <col min="26" max="26" width="10.1796875" style="1" customWidth="1"/>
    <col min="27" max="27" width="7.1796875" style="1" customWidth="1"/>
    <col min="28" max="28" width="7.453125" style="1" customWidth="1"/>
    <col min="29" max="29" width="6.54296875" style="1" customWidth="1"/>
    <col min="30" max="30" width="6.453125" style="1" customWidth="1"/>
    <col min="31" max="45" width="6.7265625" style="1" customWidth="1"/>
    <col min="46" max="46" width="7.1796875" style="1" customWidth="1"/>
    <col min="47" max="47" width="6.7265625" style="1" customWidth="1"/>
    <col min="48" max="252" width="9.1796875" style="1"/>
    <col min="253" max="253" width="9" style="1" customWidth="1"/>
    <col min="254" max="254" width="37.81640625" style="1" customWidth="1"/>
    <col min="255" max="255" width="11.54296875" style="1" customWidth="1"/>
    <col min="256" max="257" width="5.1796875" style="1" customWidth="1"/>
    <col min="258" max="258" width="6.453125" style="1" customWidth="1"/>
    <col min="259" max="277" width="5.1796875" style="1" customWidth="1"/>
    <col min="278" max="297" width="4" style="1" customWidth="1"/>
    <col min="298" max="508" width="9.1796875" style="1"/>
    <col min="509" max="509" width="9" style="1" customWidth="1"/>
    <col min="510" max="510" width="37.81640625" style="1" customWidth="1"/>
    <col min="511" max="511" width="11.54296875" style="1" customWidth="1"/>
    <col min="512" max="513" width="5.1796875" style="1" customWidth="1"/>
    <col min="514" max="514" width="6.453125" style="1" customWidth="1"/>
    <col min="515" max="533" width="5.1796875" style="1" customWidth="1"/>
    <col min="534" max="553" width="4" style="1" customWidth="1"/>
    <col min="554" max="764" width="9.1796875" style="1"/>
    <col min="765" max="765" width="9" style="1" customWidth="1"/>
    <col min="766" max="766" width="37.81640625" style="1" customWidth="1"/>
    <col min="767" max="767" width="11.54296875" style="1" customWidth="1"/>
    <col min="768" max="769" width="5.1796875" style="1" customWidth="1"/>
    <col min="770" max="770" width="6.453125" style="1" customWidth="1"/>
    <col min="771" max="789" width="5.1796875" style="1" customWidth="1"/>
    <col min="790" max="809" width="4" style="1" customWidth="1"/>
    <col min="810" max="1020" width="9.1796875" style="1"/>
    <col min="1021" max="1021" width="9" style="1" customWidth="1"/>
    <col min="1022" max="1022" width="37.81640625" style="1" customWidth="1"/>
    <col min="1023" max="1023" width="11.54296875" style="1" customWidth="1"/>
    <col min="1024" max="1025" width="5.1796875" style="1" customWidth="1"/>
    <col min="1026" max="1026" width="6.453125" style="1" customWidth="1"/>
    <col min="1027" max="1045" width="5.1796875" style="1" customWidth="1"/>
    <col min="1046" max="1065" width="4" style="1" customWidth="1"/>
    <col min="1066" max="1276" width="9.1796875" style="1"/>
    <col min="1277" max="1277" width="9" style="1" customWidth="1"/>
    <col min="1278" max="1278" width="37.81640625" style="1" customWidth="1"/>
    <col min="1279" max="1279" width="11.54296875" style="1" customWidth="1"/>
    <col min="1280" max="1281" width="5.1796875" style="1" customWidth="1"/>
    <col min="1282" max="1282" width="6.453125" style="1" customWidth="1"/>
    <col min="1283" max="1301" width="5.1796875" style="1" customWidth="1"/>
    <col min="1302" max="1321" width="4" style="1" customWidth="1"/>
    <col min="1322" max="1532" width="9.1796875" style="1"/>
    <col min="1533" max="1533" width="9" style="1" customWidth="1"/>
    <col min="1534" max="1534" width="37.81640625" style="1" customWidth="1"/>
    <col min="1535" max="1535" width="11.54296875" style="1" customWidth="1"/>
    <col min="1536" max="1537" width="5.1796875" style="1" customWidth="1"/>
    <col min="1538" max="1538" width="6.453125" style="1" customWidth="1"/>
    <col min="1539" max="1557" width="5.1796875" style="1" customWidth="1"/>
    <col min="1558" max="1577" width="4" style="1" customWidth="1"/>
    <col min="1578" max="1788" width="9.1796875" style="1"/>
    <col min="1789" max="1789" width="9" style="1" customWidth="1"/>
    <col min="1790" max="1790" width="37.81640625" style="1" customWidth="1"/>
    <col min="1791" max="1791" width="11.54296875" style="1" customWidth="1"/>
    <col min="1792" max="1793" width="5.1796875" style="1" customWidth="1"/>
    <col min="1794" max="1794" width="6.453125" style="1" customWidth="1"/>
    <col min="1795" max="1813" width="5.1796875" style="1" customWidth="1"/>
    <col min="1814" max="1833" width="4" style="1" customWidth="1"/>
    <col min="1834" max="2044" width="9.1796875" style="1"/>
    <col min="2045" max="2045" width="9" style="1" customWidth="1"/>
    <col min="2046" max="2046" width="37.81640625" style="1" customWidth="1"/>
    <col min="2047" max="2047" width="11.54296875" style="1" customWidth="1"/>
    <col min="2048" max="2049" width="5.1796875" style="1" customWidth="1"/>
    <col min="2050" max="2050" width="6.453125" style="1" customWidth="1"/>
    <col min="2051" max="2069" width="5.1796875" style="1" customWidth="1"/>
    <col min="2070" max="2089" width="4" style="1" customWidth="1"/>
    <col min="2090" max="2300" width="9.1796875" style="1"/>
    <col min="2301" max="2301" width="9" style="1" customWidth="1"/>
    <col min="2302" max="2302" width="37.81640625" style="1" customWidth="1"/>
    <col min="2303" max="2303" width="11.54296875" style="1" customWidth="1"/>
    <col min="2304" max="2305" width="5.1796875" style="1" customWidth="1"/>
    <col min="2306" max="2306" width="6.453125" style="1" customWidth="1"/>
    <col min="2307" max="2325" width="5.1796875" style="1" customWidth="1"/>
    <col min="2326" max="2345" width="4" style="1" customWidth="1"/>
    <col min="2346" max="2556" width="9.1796875" style="1"/>
    <col min="2557" max="2557" width="9" style="1" customWidth="1"/>
    <col min="2558" max="2558" width="37.81640625" style="1" customWidth="1"/>
    <col min="2559" max="2559" width="11.54296875" style="1" customWidth="1"/>
    <col min="2560" max="2561" width="5.1796875" style="1" customWidth="1"/>
    <col min="2562" max="2562" width="6.453125" style="1" customWidth="1"/>
    <col min="2563" max="2581" width="5.1796875" style="1" customWidth="1"/>
    <col min="2582" max="2601" width="4" style="1" customWidth="1"/>
    <col min="2602" max="2812" width="9.1796875" style="1"/>
    <col min="2813" max="2813" width="9" style="1" customWidth="1"/>
    <col min="2814" max="2814" width="37.81640625" style="1" customWidth="1"/>
    <col min="2815" max="2815" width="11.54296875" style="1" customWidth="1"/>
    <col min="2816" max="2817" width="5.1796875" style="1" customWidth="1"/>
    <col min="2818" max="2818" width="6.453125" style="1" customWidth="1"/>
    <col min="2819" max="2837" width="5.1796875" style="1" customWidth="1"/>
    <col min="2838" max="2857" width="4" style="1" customWidth="1"/>
    <col min="2858" max="3068" width="9.1796875" style="1"/>
    <col min="3069" max="3069" width="9" style="1" customWidth="1"/>
    <col min="3070" max="3070" width="37.81640625" style="1" customWidth="1"/>
    <col min="3071" max="3071" width="11.54296875" style="1" customWidth="1"/>
    <col min="3072" max="3073" width="5.1796875" style="1" customWidth="1"/>
    <col min="3074" max="3074" width="6.453125" style="1" customWidth="1"/>
    <col min="3075" max="3093" width="5.1796875" style="1" customWidth="1"/>
    <col min="3094" max="3113" width="4" style="1" customWidth="1"/>
    <col min="3114" max="3324" width="9.1796875" style="1"/>
    <col min="3325" max="3325" width="9" style="1" customWidth="1"/>
    <col min="3326" max="3326" width="37.81640625" style="1" customWidth="1"/>
    <col min="3327" max="3327" width="11.54296875" style="1" customWidth="1"/>
    <col min="3328" max="3329" width="5.1796875" style="1" customWidth="1"/>
    <col min="3330" max="3330" width="6.453125" style="1" customWidth="1"/>
    <col min="3331" max="3349" width="5.1796875" style="1" customWidth="1"/>
    <col min="3350" max="3369" width="4" style="1" customWidth="1"/>
    <col min="3370" max="3580" width="9.1796875" style="1"/>
    <col min="3581" max="3581" width="9" style="1" customWidth="1"/>
    <col min="3582" max="3582" width="37.81640625" style="1" customWidth="1"/>
    <col min="3583" max="3583" width="11.54296875" style="1" customWidth="1"/>
    <col min="3584" max="3585" width="5.1796875" style="1" customWidth="1"/>
    <col min="3586" max="3586" width="6.453125" style="1" customWidth="1"/>
    <col min="3587" max="3605" width="5.1796875" style="1" customWidth="1"/>
    <col min="3606" max="3625" width="4" style="1" customWidth="1"/>
    <col min="3626" max="3836" width="9.1796875" style="1"/>
    <col min="3837" max="3837" width="9" style="1" customWidth="1"/>
    <col min="3838" max="3838" width="37.81640625" style="1" customWidth="1"/>
    <col min="3839" max="3839" width="11.54296875" style="1" customWidth="1"/>
    <col min="3840" max="3841" width="5.1796875" style="1" customWidth="1"/>
    <col min="3842" max="3842" width="6.453125" style="1" customWidth="1"/>
    <col min="3843" max="3861" width="5.1796875" style="1" customWidth="1"/>
    <col min="3862" max="3881" width="4" style="1" customWidth="1"/>
    <col min="3882" max="4092" width="9.1796875" style="1"/>
    <col min="4093" max="4093" width="9" style="1" customWidth="1"/>
    <col min="4094" max="4094" width="37.81640625" style="1" customWidth="1"/>
    <col min="4095" max="4095" width="11.54296875" style="1" customWidth="1"/>
    <col min="4096" max="4097" width="5.1796875" style="1" customWidth="1"/>
    <col min="4098" max="4098" width="6.453125" style="1" customWidth="1"/>
    <col min="4099" max="4117" width="5.1796875" style="1" customWidth="1"/>
    <col min="4118" max="4137" width="4" style="1" customWidth="1"/>
    <col min="4138" max="4348" width="9.1796875" style="1"/>
    <col min="4349" max="4349" width="9" style="1" customWidth="1"/>
    <col min="4350" max="4350" width="37.81640625" style="1" customWidth="1"/>
    <col min="4351" max="4351" width="11.54296875" style="1" customWidth="1"/>
    <col min="4352" max="4353" width="5.1796875" style="1" customWidth="1"/>
    <col min="4354" max="4354" width="6.453125" style="1" customWidth="1"/>
    <col min="4355" max="4373" width="5.1796875" style="1" customWidth="1"/>
    <col min="4374" max="4393" width="4" style="1" customWidth="1"/>
    <col min="4394" max="4604" width="9.1796875" style="1"/>
    <col min="4605" max="4605" width="9" style="1" customWidth="1"/>
    <col min="4606" max="4606" width="37.81640625" style="1" customWidth="1"/>
    <col min="4607" max="4607" width="11.54296875" style="1" customWidth="1"/>
    <col min="4608" max="4609" width="5.1796875" style="1" customWidth="1"/>
    <col min="4610" max="4610" width="6.453125" style="1" customWidth="1"/>
    <col min="4611" max="4629" width="5.1796875" style="1" customWidth="1"/>
    <col min="4630" max="4649" width="4" style="1" customWidth="1"/>
    <col min="4650" max="4860" width="9.1796875" style="1"/>
    <col min="4861" max="4861" width="9" style="1" customWidth="1"/>
    <col min="4862" max="4862" width="37.81640625" style="1" customWidth="1"/>
    <col min="4863" max="4863" width="11.54296875" style="1" customWidth="1"/>
    <col min="4864" max="4865" width="5.1796875" style="1" customWidth="1"/>
    <col min="4866" max="4866" width="6.453125" style="1" customWidth="1"/>
    <col min="4867" max="4885" width="5.1796875" style="1" customWidth="1"/>
    <col min="4886" max="4905" width="4" style="1" customWidth="1"/>
    <col min="4906" max="5116" width="9.1796875" style="1"/>
    <col min="5117" max="5117" width="9" style="1" customWidth="1"/>
    <col min="5118" max="5118" width="37.81640625" style="1" customWidth="1"/>
    <col min="5119" max="5119" width="11.54296875" style="1" customWidth="1"/>
    <col min="5120" max="5121" width="5.1796875" style="1" customWidth="1"/>
    <col min="5122" max="5122" width="6.453125" style="1" customWidth="1"/>
    <col min="5123" max="5141" width="5.1796875" style="1" customWidth="1"/>
    <col min="5142" max="5161" width="4" style="1" customWidth="1"/>
    <col min="5162" max="5372" width="9.1796875" style="1"/>
    <col min="5373" max="5373" width="9" style="1" customWidth="1"/>
    <col min="5374" max="5374" width="37.81640625" style="1" customWidth="1"/>
    <col min="5375" max="5375" width="11.54296875" style="1" customWidth="1"/>
    <col min="5376" max="5377" width="5.1796875" style="1" customWidth="1"/>
    <col min="5378" max="5378" width="6.453125" style="1" customWidth="1"/>
    <col min="5379" max="5397" width="5.1796875" style="1" customWidth="1"/>
    <col min="5398" max="5417" width="4" style="1" customWidth="1"/>
    <col min="5418" max="5628" width="9.1796875" style="1"/>
    <col min="5629" max="5629" width="9" style="1" customWidth="1"/>
    <col min="5630" max="5630" width="37.81640625" style="1" customWidth="1"/>
    <col min="5631" max="5631" width="11.54296875" style="1" customWidth="1"/>
    <col min="5632" max="5633" width="5.1796875" style="1" customWidth="1"/>
    <col min="5634" max="5634" width="6.453125" style="1" customWidth="1"/>
    <col min="5635" max="5653" width="5.1796875" style="1" customWidth="1"/>
    <col min="5654" max="5673" width="4" style="1" customWidth="1"/>
    <col min="5674" max="5884" width="9.1796875" style="1"/>
    <col min="5885" max="5885" width="9" style="1" customWidth="1"/>
    <col min="5886" max="5886" width="37.81640625" style="1" customWidth="1"/>
    <col min="5887" max="5887" width="11.54296875" style="1" customWidth="1"/>
    <col min="5888" max="5889" width="5.1796875" style="1" customWidth="1"/>
    <col min="5890" max="5890" width="6.453125" style="1" customWidth="1"/>
    <col min="5891" max="5909" width="5.1796875" style="1" customWidth="1"/>
    <col min="5910" max="5929" width="4" style="1" customWidth="1"/>
    <col min="5930" max="6140" width="9.1796875" style="1"/>
    <col min="6141" max="6141" width="9" style="1" customWidth="1"/>
    <col min="6142" max="6142" width="37.81640625" style="1" customWidth="1"/>
    <col min="6143" max="6143" width="11.54296875" style="1" customWidth="1"/>
    <col min="6144" max="6145" width="5.1796875" style="1" customWidth="1"/>
    <col min="6146" max="6146" width="6.453125" style="1" customWidth="1"/>
    <col min="6147" max="6165" width="5.1796875" style="1" customWidth="1"/>
    <col min="6166" max="6185" width="4" style="1" customWidth="1"/>
    <col min="6186" max="6396" width="9.1796875" style="1"/>
    <col min="6397" max="6397" width="9" style="1" customWidth="1"/>
    <col min="6398" max="6398" width="37.81640625" style="1" customWidth="1"/>
    <col min="6399" max="6399" width="11.54296875" style="1" customWidth="1"/>
    <col min="6400" max="6401" width="5.1796875" style="1" customWidth="1"/>
    <col min="6402" max="6402" width="6.453125" style="1" customWidth="1"/>
    <col min="6403" max="6421" width="5.1796875" style="1" customWidth="1"/>
    <col min="6422" max="6441" width="4" style="1" customWidth="1"/>
    <col min="6442" max="6652" width="9.1796875" style="1"/>
    <col min="6653" max="6653" width="9" style="1" customWidth="1"/>
    <col min="6654" max="6654" width="37.81640625" style="1" customWidth="1"/>
    <col min="6655" max="6655" width="11.54296875" style="1" customWidth="1"/>
    <col min="6656" max="6657" width="5.1796875" style="1" customWidth="1"/>
    <col min="6658" max="6658" width="6.453125" style="1" customWidth="1"/>
    <col min="6659" max="6677" width="5.1796875" style="1" customWidth="1"/>
    <col min="6678" max="6697" width="4" style="1" customWidth="1"/>
    <col min="6698" max="6908" width="9.1796875" style="1"/>
    <col min="6909" max="6909" width="9" style="1" customWidth="1"/>
    <col min="6910" max="6910" width="37.81640625" style="1" customWidth="1"/>
    <col min="6911" max="6911" width="11.54296875" style="1" customWidth="1"/>
    <col min="6912" max="6913" width="5.1796875" style="1" customWidth="1"/>
    <col min="6914" max="6914" width="6.453125" style="1" customWidth="1"/>
    <col min="6915" max="6933" width="5.1796875" style="1" customWidth="1"/>
    <col min="6934" max="6953" width="4" style="1" customWidth="1"/>
    <col min="6954" max="7164" width="9.1796875" style="1"/>
    <col min="7165" max="7165" width="9" style="1" customWidth="1"/>
    <col min="7166" max="7166" width="37.81640625" style="1" customWidth="1"/>
    <col min="7167" max="7167" width="11.54296875" style="1" customWidth="1"/>
    <col min="7168" max="7169" width="5.1796875" style="1" customWidth="1"/>
    <col min="7170" max="7170" width="6.453125" style="1" customWidth="1"/>
    <col min="7171" max="7189" width="5.1796875" style="1" customWidth="1"/>
    <col min="7190" max="7209" width="4" style="1" customWidth="1"/>
    <col min="7210" max="7420" width="9.1796875" style="1"/>
    <col min="7421" max="7421" width="9" style="1" customWidth="1"/>
    <col min="7422" max="7422" width="37.81640625" style="1" customWidth="1"/>
    <col min="7423" max="7423" width="11.54296875" style="1" customWidth="1"/>
    <col min="7424" max="7425" width="5.1796875" style="1" customWidth="1"/>
    <col min="7426" max="7426" width="6.453125" style="1" customWidth="1"/>
    <col min="7427" max="7445" width="5.1796875" style="1" customWidth="1"/>
    <col min="7446" max="7465" width="4" style="1" customWidth="1"/>
    <col min="7466" max="7676" width="9.1796875" style="1"/>
    <col min="7677" max="7677" width="9" style="1" customWidth="1"/>
    <col min="7678" max="7678" width="37.81640625" style="1" customWidth="1"/>
    <col min="7679" max="7679" width="11.54296875" style="1" customWidth="1"/>
    <col min="7680" max="7681" width="5.1796875" style="1" customWidth="1"/>
    <col min="7682" max="7682" width="6.453125" style="1" customWidth="1"/>
    <col min="7683" max="7701" width="5.1796875" style="1" customWidth="1"/>
    <col min="7702" max="7721" width="4" style="1" customWidth="1"/>
    <col min="7722" max="7932" width="9.1796875" style="1"/>
    <col min="7933" max="7933" width="9" style="1" customWidth="1"/>
    <col min="7934" max="7934" width="37.81640625" style="1" customWidth="1"/>
    <col min="7935" max="7935" width="11.54296875" style="1" customWidth="1"/>
    <col min="7936" max="7937" width="5.1796875" style="1" customWidth="1"/>
    <col min="7938" max="7938" width="6.453125" style="1" customWidth="1"/>
    <col min="7939" max="7957" width="5.1796875" style="1" customWidth="1"/>
    <col min="7958" max="7977" width="4" style="1" customWidth="1"/>
    <col min="7978" max="8188" width="9.1796875" style="1"/>
    <col min="8189" max="8189" width="9" style="1" customWidth="1"/>
    <col min="8190" max="8190" width="37.81640625" style="1" customWidth="1"/>
    <col min="8191" max="8191" width="11.54296875" style="1" customWidth="1"/>
    <col min="8192" max="8193" width="5.1796875" style="1" customWidth="1"/>
    <col min="8194" max="8194" width="6.453125" style="1" customWidth="1"/>
    <col min="8195" max="8213" width="5.1796875" style="1" customWidth="1"/>
    <col min="8214" max="8233" width="4" style="1" customWidth="1"/>
    <col min="8234" max="8444" width="9.1796875" style="1"/>
    <col min="8445" max="8445" width="9" style="1" customWidth="1"/>
    <col min="8446" max="8446" width="37.81640625" style="1" customWidth="1"/>
    <col min="8447" max="8447" width="11.54296875" style="1" customWidth="1"/>
    <col min="8448" max="8449" width="5.1796875" style="1" customWidth="1"/>
    <col min="8450" max="8450" width="6.453125" style="1" customWidth="1"/>
    <col min="8451" max="8469" width="5.1796875" style="1" customWidth="1"/>
    <col min="8470" max="8489" width="4" style="1" customWidth="1"/>
    <col min="8490" max="8700" width="9.1796875" style="1"/>
    <col min="8701" max="8701" width="9" style="1" customWidth="1"/>
    <col min="8702" max="8702" width="37.81640625" style="1" customWidth="1"/>
    <col min="8703" max="8703" width="11.54296875" style="1" customWidth="1"/>
    <col min="8704" max="8705" width="5.1796875" style="1" customWidth="1"/>
    <col min="8706" max="8706" width="6.453125" style="1" customWidth="1"/>
    <col min="8707" max="8725" width="5.1796875" style="1" customWidth="1"/>
    <col min="8726" max="8745" width="4" style="1" customWidth="1"/>
    <col min="8746" max="8956" width="9.1796875" style="1"/>
    <col min="8957" max="8957" width="9" style="1" customWidth="1"/>
    <col min="8958" max="8958" width="37.81640625" style="1" customWidth="1"/>
    <col min="8959" max="8959" width="11.54296875" style="1" customWidth="1"/>
    <col min="8960" max="8961" width="5.1796875" style="1" customWidth="1"/>
    <col min="8962" max="8962" width="6.453125" style="1" customWidth="1"/>
    <col min="8963" max="8981" width="5.1796875" style="1" customWidth="1"/>
    <col min="8982" max="9001" width="4" style="1" customWidth="1"/>
    <col min="9002" max="9212" width="9.1796875" style="1"/>
    <col min="9213" max="9213" width="9" style="1" customWidth="1"/>
    <col min="9214" max="9214" width="37.81640625" style="1" customWidth="1"/>
    <col min="9215" max="9215" width="11.54296875" style="1" customWidth="1"/>
    <col min="9216" max="9217" width="5.1796875" style="1" customWidth="1"/>
    <col min="9218" max="9218" width="6.453125" style="1" customWidth="1"/>
    <col min="9219" max="9237" width="5.1796875" style="1" customWidth="1"/>
    <col min="9238" max="9257" width="4" style="1" customWidth="1"/>
    <col min="9258" max="9468" width="9.1796875" style="1"/>
    <col min="9469" max="9469" width="9" style="1" customWidth="1"/>
    <col min="9470" max="9470" width="37.81640625" style="1" customWidth="1"/>
    <col min="9471" max="9471" width="11.54296875" style="1" customWidth="1"/>
    <col min="9472" max="9473" width="5.1796875" style="1" customWidth="1"/>
    <col min="9474" max="9474" width="6.453125" style="1" customWidth="1"/>
    <col min="9475" max="9493" width="5.1796875" style="1" customWidth="1"/>
    <col min="9494" max="9513" width="4" style="1" customWidth="1"/>
    <col min="9514" max="9724" width="9.1796875" style="1"/>
    <col min="9725" max="9725" width="9" style="1" customWidth="1"/>
    <col min="9726" max="9726" width="37.81640625" style="1" customWidth="1"/>
    <col min="9727" max="9727" width="11.54296875" style="1" customWidth="1"/>
    <col min="9728" max="9729" width="5.1796875" style="1" customWidth="1"/>
    <col min="9730" max="9730" width="6.453125" style="1" customWidth="1"/>
    <col min="9731" max="9749" width="5.1796875" style="1" customWidth="1"/>
    <col min="9750" max="9769" width="4" style="1" customWidth="1"/>
    <col min="9770" max="9980" width="9.1796875" style="1"/>
    <col min="9981" max="9981" width="9" style="1" customWidth="1"/>
    <col min="9982" max="9982" width="37.81640625" style="1" customWidth="1"/>
    <col min="9983" max="9983" width="11.54296875" style="1" customWidth="1"/>
    <col min="9984" max="9985" width="5.1796875" style="1" customWidth="1"/>
    <col min="9986" max="9986" width="6.453125" style="1" customWidth="1"/>
    <col min="9987" max="10005" width="5.1796875" style="1" customWidth="1"/>
    <col min="10006" max="10025" width="4" style="1" customWidth="1"/>
    <col min="10026" max="10236" width="9.1796875" style="1"/>
    <col min="10237" max="10237" width="9" style="1" customWidth="1"/>
    <col min="10238" max="10238" width="37.81640625" style="1" customWidth="1"/>
    <col min="10239" max="10239" width="11.54296875" style="1" customWidth="1"/>
    <col min="10240" max="10241" width="5.1796875" style="1" customWidth="1"/>
    <col min="10242" max="10242" width="6.453125" style="1" customWidth="1"/>
    <col min="10243" max="10261" width="5.1796875" style="1" customWidth="1"/>
    <col min="10262" max="10281" width="4" style="1" customWidth="1"/>
    <col min="10282" max="10492" width="9.1796875" style="1"/>
    <col min="10493" max="10493" width="9" style="1" customWidth="1"/>
    <col min="10494" max="10494" width="37.81640625" style="1" customWidth="1"/>
    <col min="10495" max="10495" width="11.54296875" style="1" customWidth="1"/>
    <col min="10496" max="10497" width="5.1796875" style="1" customWidth="1"/>
    <col min="10498" max="10498" width="6.453125" style="1" customWidth="1"/>
    <col min="10499" max="10517" width="5.1796875" style="1" customWidth="1"/>
    <col min="10518" max="10537" width="4" style="1" customWidth="1"/>
    <col min="10538" max="10748" width="9.1796875" style="1"/>
    <col min="10749" max="10749" width="9" style="1" customWidth="1"/>
    <col min="10750" max="10750" width="37.81640625" style="1" customWidth="1"/>
    <col min="10751" max="10751" width="11.54296875" style="1" customWidth="1"/>
    <col min="10752" max="10753" width="5.1796875" style="1" customWidth="1"/>
    <col min="10754" max="10754" width="6.453125" style="1" customWidth="1"/>
    <col min="10755" max="10773" width="5.1796875" style="1" customWidth="1"/>
    <col min="10774" max="10793" width="4" style="1" customWidth="1"/>
    <col min="10794" max="11004" width="9.1796875" style="1"/>
    <col min="11005" max="11005" width="9" style="1" customWidth="1"/>
    <col min="11006" max="11006" width="37.81640625" style="1" customWidth="1"/>
    <col min="11007" max="11007" width="11.54296875" style="1" customWidth="1"/>
    <col min="11008" max="11009" width="5.1796875" style="1" customWidth="1"/>
    <col min="11010" max="11010" width="6.453125" style="1" customWidth="1"/>
    <col min="11011" max="11029" width="5.1796875" style="1" customWidth="1"/>
    <col min="11030" max="11049" width="4" style="1" customWidth="1"/>
    <col min="11050" max="11260" width="9.1796875" style="1"/>
    <col min="11261" max="11261" width="9" style="1" customWidth="1"/>
    <col min="11262" max="11262" width="37.81640625" style="1" customWidth="1"/>
    <col min="11263" max="11263" width="11.54296875" style="1" customWidth="1"/>
    <col min="11264" max="11265" width="5.1796875" style="1" customWidth="1"/>
    <col min="11266" max="11266" width="6.453125" style="1" customWidth="1"/>
    <col min="11267" max="11285" width="5.1796875" style="1" customWidth="1"/>
    <col min="11286" max="11305" width="4" style="1" customWidth="1"/>
    <col min="11306" max="11516" width="9.1796875" style="1"/>
    <col min="11517" max="11517" width="9" style="1" customWidth="1"/>
    <col min="11518" max="11518" width="37.81640625" style="1" customWidth="1"/>
    <col min="11519" max="11519" width="11.54296875" style="1" customWidth="1"/>
    <col min="11520" max="11521" width="5.1796875" style="1" customWidth="1"/>
    <col min="11522" max="11522" width="6.453125" style="1" customWidth="1"/>
    <col min="11523" max="11541" width="5.1796875" style="1" customWidth="1"/>
    <col min="11542" max="11561" width="4" style="1" customWidth="1"/>
    <col min="11562" max="11772" width="9.1796875" style="1"/>
    <col min="11773" max="11773" width="9" style="1" customWidth="1"/>
    <col min="11774" max="11774" width="37.81640625" style="1" customWidth="1"/>
    <col min="11775" max="11775" width="11.54296875" style="1" customWidth="1"/>
    <col min="11776" max="11777" width="5.1796875" style="1" customWidth="1"/>
    <col min="11778" max="11778" width="6.453125" style="1" customWidth="1"/>
    <col min="11779" max="11797" width="5.1796875" style="1" customWidth="1"/>
    <col min="11798" max="11817" width="4" style="1" customWidth="1"/>
    <col min="11818" max="12028" width="9.1796875" style="1"/>
    <col min="12029" max="12029" width="9" style="1" customWidth="1"/>
    <col min="12030" max="12030" width="37.81640625" style="1" customWidth="1"/>
    <col min="12031" max="12031" width="11.54296875" style="1" customWidth="1"/>
    <col min="12032" max="12033" width="5.1796875" style="1" customWidth="1"/>
    <col min="12034" max="12034" width="6.453125" style="1" customWidth="1"/>
    <col min="12035" max="12053" width="5.1796875" style="1" customWidth="1"/>
    <col min="12054" max="12073" width="4" style="1" customWidth="1"/>
    <col min="12074" max="12284" width="9.1796875" style="1"/>
    <col min="12285" max="12285" width="9" style="1" customWidth="1"/>
    <col min="12286" max="12286" width="37.81640625" style="1" customWidth="1"/>
    <col min="12287" max="12287" width="11.54296875" style="1" customWidth="1"/>
    <col min="12288" max="12289" width="5.1796875" style="1" customWidth="1"/>
    <col min="12290" max="12290" width="6.453125" style="1" customWidth="1"/>
    <col min="12291" max="12309" width="5.1796875" style="1" customWidth="1"/>
    <col min="12310" max="12329" width="4" style="1" customWidth="1"/>
    <col min="12330" max="12540" width="9.1796875" style="1"/>
    <col min="12541" max="12541" width="9" style="1" customWidth="1"/>
    <col min="12542" max="12542" width="37.81640625" style="1" customWidth="1"/>
    <col min="12543" max="12543" width="11.54296875" style="1" customWidth="1"/>
    <col min="12544" max="12545" width="5.1796875" style="1" customWidth="1"/>
    <col min="12546" max="12546" width="6.453125" style="1" customWidth="1"/>
    <col min="12547" max="12565" width="5.1796875" style="1" customWidth="1"/>
    <col min="12566" max="12585" width="4" style="1" customWidth="1"/>
    <col min="12586" max="12796" width="9.1796875" style="1"/>
    <col min="12797" max="12797" width="9" style="1" customWidth="1"/>
    <col min="12798" max="12798" width="37.81640625" style="1" customWidth="1"/>
    <col min="12799" max="12799" width="11.54296875" style="1" customWidth="1"/>
    <col min="12800" max="12801" width="5.1796875" style="1" customWidth="1"/>
    <col min="12802" max="12802" width="6.453125" style="1" customWidth="1"/>
    <col min="12803" max="12821" width="5.1796875" style="1" customWidth="1"/>
    <col min="12822" max="12841" width="4" style="1" customWidth="1"/>
    <col min="12842" max="13052" width="9.1796875" style="1"/>
    <col min="13053" max="13053" width="9" style="1" customWidth="1"/>
    <col min="13054" max="13054" width="37.81640625" style="1" customWidth="1"/>
    <col min="13055" max="13055" width="11.54296875" style="1" customWidth="1"/>
    <col min="13056" max="13057" width="5.1796875" style="1" customWidth="1"/>
    <col min="13058" max="13058" width="6.453125" style="1" customWidth="1"/>
    <col min="13059" max="13077" width="5.1796875" style="1" customWidth="1"/>
    <col min="13078" max="13097" width="4" style="1" customWidth="1"/>
    <col min="13098" max="13308" width="9.1796875" style="1"/>
    <col min="13309" max="13309" width="9" style="1" customWidth="1"/>
    <col min="13310" max="13310" width="37.81640625" style="1" customWidth="1"/>
    <col min="13311" max="13311" width="11.54296875" style="1" customWidth="1"/>
    <col min="13312" max="13313" width="5.1796875" style="1" customWidth="1"/>
    <col min="13314" max="13314" width="6.453125" style="1" customWidth="1"/>
    <col min="13315" max="13333" width="5.1796875" style="1" customWidth="1"/>
    <col min="13334" max="13353" width="4" style="1" customWidth="1"/>
    <col min="13354" max="13564" width="9.1796875" style="1"/>
    <col min="13565" max="13565" width="9" style="1" customWidth="1"/>
    <col min="13566" max="13566" width="37.81640625" style="1" customWidth="1"/>
    <col min="13567" max="13567" width="11.54296875" style="1" customWidth="1"/>
    <col min="13568" max="13569" width="5.1796875" style="1" customWidth="1"/>
    <col min="13570" max="13570" width="6.453125" style="1" customWidth="1"/>
    <col min="13571" max="13589" width="5.1796875" style="1" customWidth="1"/>
    <col min="13590" max="13609" width="4" style="1" customWidth="1"/>
    <col min="13610" max="13820" width="9.1796875" style="1"/>
    <col min="13821" max="13821" width="9" style="1" customWidth="1"/>
    <col min="13822" max="13822" width="37.81640625" style="1" customWidth="1"/>
    <col min="13823" max="13823" width="11.54296875" style="1" customWidth="1"/>
    <col min="13824" max="13825" width="5.1796875" style="1" customWidth="1"/>
    <col min="13826" max="13826" width="6.453125" style="1" customWidth="1"/>
    <col min="13827" max="13845" width="5.1796875" style="1" customWidth="1"/>
    <col min="13846" max="13865" width="4" style="1" customWidth="1"/>
    <col min="13866" max="14076" width="9.1796875" style="1"/>
    <col min="14077" max="14077" width="9" style="1" customWidth="1"/>
    <col min="14078" max="14078" width="37.81640625" style="1" customWidth="1"/>
    <col min="14079" max="14079" width="11.54296875" style="1" customWidth="1"/>
    <col min="14080" max="14081" width="5.1796875" style="1" customWidth="1"/>
    <col min="14082" max="14082" width="6.453125" style="1" customWidth="1"/>
    <col min="14083" max="14101" width="5.1796875" style="1" customWidth="1"/>
    <col min="14102" max="14121" width="4" style="1" customWidth="1"/>
    <col min="14122" max="14332" width="9.1796875" style="1"/>
    <col min="14333" max="14333" width="9" style="1" customWidth="1"/>
    <col min="14334" max="14334" width="37.81640625" style="1" customWidth="1"/>
    <col min="14335" max="14335" width="11.54296875" style="1" customWidth="1"/>
    <col min="14336" max="14337" width="5.1796875" style="1" customWidth="1"/>
    <col min="14338" max="14338" width="6.453125" style="1" customWidth="1"/>
    <col min="14339" max="14357" width="5.1796875" style="1" customWidth="1"/>
    <col min="14358" max="14377" width="4" style="1" customWidth="1"/>
    <col min="14378" max="14588" width="9.1796875" style="1"/>
    <col min="14589" max="14589" width="9" style="1" customWidth="1"/>
    <col min="14590" max="14590" width="37.81640625" style="1" customWidth="1"/>
    <col min="14591" max="14591" width="11.54296875" style="1" customWidth="1"/>
    <col min="14592" max="14593" width="5.1796875" style="1" customWidth="1"/>
    <col min="14594" max="14594" width="6.453125" style="1" customWidth="1"/>
    <col min="14595" max="14613" width="5.1796875" style="1" customWidth="1"/>
    <col min="14614" max="14633" width="4" style="1" customWidth="1"/>
    <col min="14634" max="14844" width="9.1796875" style="1"/>
    <col min="14845" max="14845" width="9" style="1" customWidth="1"/>
    <col min="14846" max="14846" width="37.81640625" style="1" customWidth="1"/>
    <col min="14847" max="14847" width="11.54296875" style="1" customWidth="1"/>
    <col min="14848" max="14849" width="5.1796875" style="1" customWidth="1"/>
    <col min="14850" max="14850" width="6.453125" style="1" customWidth="1"/>
    <col min="14851" max="14869" width="5.1796875" style="1" customWidth="1"/>
    <col min="14870" max="14889" width="4" style="1" customWidth="1"/>
    <col min="14890" max="15100" width="9.1796875" style="1"/>
    <col min="15101" max="15101" width="9" style="1" customWidth="1"/>
    <col min="15102" max="15102" width="37.81640625" style="1" customWidth="1"/>
    <col min="15103" max="15103" width="11.54296875" style="1" customWidth="1"/>
    <col min="15104" max="15105" width="5.1796875" style="1" customWidth="1"/>
    <col min="15106" max="15106" width="6.453125" style="1" customWidth="1"/>
    <col min="15107" max="15125" width="5.1796875" style="1" customWidth="1"/>
    <col min="15126" max="15145" width="4" style="1" customWidth="1"/>
    <col min="15146" max="15356" width="9.1796875" style="1"/>
    <col min="15357" max="15357" width="9" style="1" customWidth="1"/>
    <col min="15358" max="15358" width="37.81640625" style="1" customWidth="1"/>
    <col min="15359" max="15359" width="11.54296875" style="1" customWidth="1"/>
    <col min="15360" max="15361" width="5.1796875" style="1" customWidth="1"/>
    <col min="15362" max="15362" width="6.453125" style="1" customWidth="1"/>
    <col min="15363" max="15381" width="5.1796875" style="1" customWidth="1"/>
    <col min="15382" max="15401" width="4" style="1" customWidth="1"/>
    <col min="15402" max="15612" width="9.1796875" style="1"/>
    <col min="15613" max="15613" width="9" style="1" customWidth="1"/>
    <col min="15614" max="15614" width="37.81640625" style="1" customWidth="1"/>
    <col min="15615" max="15615" width="11.54296875" style="1" customWidth="1"/>
    <col min="15616" max="15617" width="5.1796875" style="1" customWidth="1"/>
    <col min="15618" max="15618" width="6.453125" style="1" customWidth="1"/>
    <col min="15619" max="15637" width="5.1796875" style="1" customWidth="1"/>
    <col min="15638" max="15657" width="4" style="1" customWidth="1"/>
    <col min="15658" max="15868" width="9.1796875" style="1"/>
    <col min="15869" max="15869" width="9" style="1" customWidth="1"/>
    <col min="15870" max="15870" width="37.81640625" style="1" customWidth="1"/>
    <col min="15871" max="15871" width="11.54296875" style="1" customWidth="1"/>
    <col min="15872" max="15873" width="5.1796875" style="1" customWidth="1"/>
    <col min="15874" max="15874" width="6.453125" style="1" customWidth="1"/>
    <col min="15875" max="15893" width="5.1796875" style="1" customWidth="1"/>
    <col min="15894" max="15913" width="4" style="1" customWidth="1"/>
    <col min="15914" max="16124" width="9.1796875" style="1"/>
    <col min="16125" max="16125" width="9" style="1" customWidth="1"/>
    <col min="16126" max="16126" width="37.81640625" style="1" customWidth="1"/>
    <col min="16127" max="16127" width="11.54296875" style="1" customWidth="1"/>
    <col min="16128" max="16129" width="5.1796875" style="1" customWidth="1"/>
    <col min="16130" max="16130" width="6.453125" style="1" customWidth="1"/>
    <col min="16131" max="16149" width="5.1796875" style="1" customWidth="1"/>
    <col min="16150" max="16169" width="4" style="1" customWidth="1"/>
    <col min="16170" max="16384" width="9.1796875" style="1"/>
  </cols>
  <sheetData>
    <row r="1" spans="1:47" s="22" customFormat="1" ht="10.4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18" t="s">
        <v>375</v>
      </c>
    </row>
    <row r="2" spans="1:47" s="22" customFormat="1" ht="11.4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27" t="s">
        <v>4</v>
      </c>
      <c r="AR2" s="227"/>
      <c r="AS2" s="227"/>
      <c r="AT2" s="227"/>
      <c r="AU2" s="227"/>
    </row>
    <row r="3" spans="1:47" s="22" customFormat="1" ht="11.4" x14ac:dyDescent="0.25">
      <c r="A3" s="255" t="s">
        <v>376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</row>
    <row r="4" spans="1:47" s="22" customFormat="1" ht="11.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0" t="s">
        <v>377</v>
      </c>
      <c r="W4" s="247" t="s">
        <v>1975</v>
      </c>
      <c r="X4" s="247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s="22" customFormat="1" ht="11.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0" t="s">
        <v>250</v>
      </c>
      <c r="U6" s="256" t="s">
        <v>145</v>
      </c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25" customFormat="1" ht="11.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276" t="s">
        <v>5</v>
      </c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82"/>
      <c r="AG7" s="82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22" customFormat="1" ht="11.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20" t="s">
        <v>6</v>
      </c>
      <c r="X9" s="247" t="s">
        <v>1656</v>
      </c>
      <c r="Y9" s="247"/>
      <c r="Z9" s="3" t="s">
        <v>7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22" customFormat="1" ht="11.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0" t="s">
        <v>8</v>
      </c>
      <c r="V11" s="277" t="s">
        <v>1659</v>
      </c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25" customFormat="1" ht="11.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278" t="s">
        <v>9</v>
      </c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22" customFormat="1" ht="11.4" x14ac:dyDescent="0.25">
      <c r="A13" s="3"/>
      <c r="B13" s="3"/>
      <c r="C13" s="3"/>
      <c r="D13" s="3"/>
      <c r="E13" s="3"/>
      <c r="F13" s="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81" customFormat="1" ht="12.95" customHeight="1" x14ac:dyDescent="0.3">
      <c r="A14" s="226" t="s">
        <v>10</v>
      </c>
      <c r="B14" s="226" t="s">
        <v>11</v>
      </c>
      <c r="C14" s="236" t="s">
        <v>612</v>
      </c>
      <c r="D14" s="279" t="s">
        <v>378</v>
      </c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79"/>
    </row>
    <row r="15" spans="1:47" s="81" customFormat="1" ht="12.95" x14ac:dyDescent="0.3">
      <c r="A15" s="226"/>
      <c r="B15" s="226"/>
      <c r="C15" s="237"/>
      <c r="D15" s="226" t="s">
        <v>379</v>
      </c>
      <c r="E15" s="226"/>
      <c r="F15" s="226"/>
      <c r="G15" s="226"/>
      <c r="H15" s="226"/>
      <c r="I15" s="226"/>
      <c r="J15" s="226"/>
      <c r="K15" s="226"/>
      <c r="L15" s="226" t="s">
        <v>380</v>
      </c>
      <c r="M15" s="226"/>
      <c r="N15" s="226"/>
      <c r="O15" s="226"/>
      <c r="P15" s="226"/>
      <c r="Q15" s="226"/>
      <c r="R15" s="226" t="s">
        <v>381</v>
      </c>
      <c r="S15" s="226"/>
      <c r="T15" s="226"/>
      <c r="U15" s="226"/>
      <c r="V15" s="226"/>
      <c r="W15" s="226"/>
      <c r="X15" s="226" t="s">
        <v>382</v>
      </c>
      <c r="Y15" s="226"/>
      <c r="Z15" s="226"/>
      <c r="AA15" s="226"/>
      <c r="AB15" s="226"/>
      <c r="AC15" s="226"/>
      <c r="AD15" s="226" t="s">
        <v>383</v>
      </c>
      <c r="AE15" s="226"/>
      <c r="AF15" s="226"/>
      <c r="AG15" s="226"/>
      <c r="AH15" s="226"/>
      <c r="AI15" s="226"/>
      <c r="AJ15" s="226" t="s">
        <v>384</v>
      </c>
      <c r="AK15" s="226"/>
      <c r="AL15" s="226"/>
      <c r="AM15" s="226"/>
      <c r="AN15" s="226"/>
      <c r="AO15" s="226"/>
      <c r="AP15" s="226" t="s">
        <v>385</v>
      </c>
      <c r="AQ15" s="226"/>
      <c r="AR15" s="226"/>
      <c r="AS15" s="226"/>
      <c r="AT15" s="226"/>
      <c r="AU15" s="226"/>
    </row>
    <row r="16" spans="1:47" s="81" customFormat="1" ht="106.2" customHeight="1" x14ac:dyDescent="0.3">
      <c r="A16" s="226"/>
      <c r="B16" s="226"/>
      <c r="C16" s="237"/>
      <c r="D16" s="280" t="s">
        <v>724</v>
      </c>
      <c r="E16" s="281"/>
      <c r="F16" s="242" t="s">
        <v>725</v>
      </c>
      <c r="G16" s="242"/>
      <c r="H16" s="280" t="s">
        <v>726</v>
      </c>
      <c r="I16" s="281"/>
      <c r="J16" s="242" t="s">
        <v>727</v>
      </c>
      <c r="K16" s="242"/>
      <c r="L16" s="242" t="s">
        <v>386</v>
      </c>
      <c r="M16" s="242"/>
      <c r="N16" s="242" t="s">
        <v>386</v>
      </c>
      <c r="O16" s="242"/>
      <c r="P16" s="242" t="s">
        <v>387</v>
      </c>
      <c r="Q16" s="242"/>
      <c r="R16" s="242" t="s">
        <v>386</v>
      </c>
      <c r="S16" s="242"/>
      <c r="T16" s="242" t="s">
        <v>386</v>
      </c>
      <c r="U16" s="242"/>
      <c r="V16" s="242" t="s">
        <v>387</v>
      </c>
      <c r="W16" s="242"/>
      <c r="X16" s="242" t="s">
        <v>386</v>
      </c>
      <c r="Y16" s="242"/>
      <c r="Z16" s="242" t="s">
        <v>386</v>
      </c>
      <c r="AA16" s="242"/>
      <c r="AB16" s="242" t="s">
        <v>387</v>
      </c>
      <c r="AC16" s="242"/>
      <c r="AD16" s="242" t="s">
        <v>386</v>
      </c>
      <c r="AE16" s="242"/>
      <c r="AF16" s="242" t="s">
        <v>386</v>
      </c>
      <c r="AG16" s="242"/>
      <c r="AH16" s="242" t="s">
        <v>387</v>
      </c>
      <c r="AI16" s="242"/>
      <c r="AJ16" s="242" t="s">
        <v>386</v>
      </c>
      <c r="AK16" s="242"/>
      <c r="AL16" s="242" t="s">
        <v>386</v>
      </c>
      <c r="AM16" s="242"/>
      <c r="AN16" s="242" t="s">
        <v>387</v>
      </c>
      <c r="AO16" s="242"/>
      <c r="AP16" s="242" t="s">
        <v>386</v>
      </c>
      <c r="AQ16" s="242"/>
      <c r="AR16" s="242" t="s">
        <v>386</v>
      </c>
      <c r="AS16" s="242"/>
      <c r="AT16" s="242" t="s">
        <v>387</v>
      </c>
      <c r="AU16" s="242"/>
    </row>
    <row r="17" spans="1:47" s="89" customFormat="1" ht="66.7" customHeight="1" x14ac:dyDescent="0.3">
      <c r="A17" s="226"/>
      <c r="B17" s="226"/>
      <c r="C17" s="238"/>
      <c r="D17" s="88" t="s">
        <v>391</v>
      </c>
      <c r="E17" s="88" t="s">
        <v>388</v>
      </c>
      <c r="F17" s="88" t="s">
        <v>723</v>
      </c>
      <c r="G17" s="88" t="s">
        <v>388</v>
      </c>
      <c r="H17" s="88" t="s">
        <v>392</v>
      </c>
      <c r="I17" s="88" t="s">
        <v>1</v>
      </c>
      <c r="J17" s="88" t="s">
        <v>389</v>
      </c>
      <c r="K17" s="88" t="s">
        <v>1</v>
      </c>
      <c r="L17" s="88" t="s">
        <v>723</v>
      </c>
      <c r="M17" s="88" t="s">
        <v>388</v>
      </c>
      <c r="N17" s="88" t="s">
        <v>389</v>
      </c>
      <c r="O17" s="88" t="s">
        <v>1</v>
      </c>
      <c r="P17" s="88" t="s">
        <v>0</v>
      </c>
      <c r="Q17" s="88" t="s">
        <v>1</v>
      </c>
      <c r="R17" s="88" t="s">
        <v>391</v>
      </c>
      <c r="S17" s="88" t="s">
        <v>388</v>
      </c>
      <c r="T17" s="88" t="s">
        <v>392</v>
      </c>
      <c r="U17" s="88" t="s">
        <v>393</v>
      </c>
      <c r="V17" s="88" t="s">
        <v>0</v>
      </c>
      <c r="W17" s="88" t="s">
        <v>1</v>
      </c>
      <c r="X17" s="88" t="s">
        <v>391</v>
      </c>
      <c r="Y17" s="88" t="s">
        <v>388</v>
      </c>
      <c r="Z17" s="88" t="s">
        <v>389</v>
      </c>
      <c r="AA17" s="88" t="s">
        <v>390</v>
      </c>
      <c r="AB17" s="88" t="s">
        <v>0</v>
      </c>
      <c r="AC17" s="88" t="s">
        <v>1</v>
      </c>
      <c r="AD17" s="88" t="s">
        <v>0</v>
      </c>
      <c r="AE17" s="88" t="s">
        <v>1</v>
      </c>
      <c r="AF17" s="88" t="s">
        <v>0</v>
      </c>
      <c r="AG17" s="88" t="s">
        <v>1</v>
      </c>
      <c r="AH17" s="88" t="s">
        <v>0</v>
      </c>
      <c r="AI17" s="88" t="s">
        <v>1</v>
      </c>
      <c r="AJ17" s="88" t="s">
        <v>0</v>
      </c>
      <c r="AK17" s="88" t="s">
        <v>1</v>
      </c>
      <c r="AL17" s="88" t="s">
        <v>0</v>
      </c>
      <c r="AM17" s="88" t="s">
        <v>1</v>
      </c>
      <c r="AN17" s="88" t="s">
        <v>0</v>
      </c>
      <c r="AO17" s="88" t="s">
        <v>1</v>
      </c>
      <c r="AP17" s="88" t="s">
        <v>0</v>
      </c>
      <c r="AQ17" s="88" t="s">
        <v>1</v>
      </c>
      <c r="AR17" s="88" t="s">
        <v>0</v>
      </c>
      <c r="AS17" s="88" t="s">
        <v>1</v>
      </c>
      <c r="AT17" s="88" t="s">
        <v>0</v>
      </c>
      <c r="AU17" s="88" t="s">
        <v>1</v>
      </c>
    </row>
    <row r="18" spans="1:47" s="81" customFormat="1" ht="12.95" x14ac:dyDescent="0.3">
      <c r="A18" s="80">
        <v>1</v>
      </c>
      <c r="B18" s="80">
        <v>2</v>
      </c>
      <c r="C18" s="80">
        <v>3</v>
      </c>
      <c r="D18" s="80" t="s">
        <v>394</v>
      </c>
      <c r="E18" s="80" t="s">
        <v>395</v>
      </c>
      <c r="F18" s="80" t="s">
        <v>615</v>
      </c>
      <c r="G18" s="80" t="s">
        <v>616</v>
      </c>
      <c r="H18" s="80"/>
      <c r="I18" s="80"/>
      <c r="J18" s="80" t="s">
        <v>617</v>
      </c>
      <c r="K18" s="80" t="s">
        <v>617</v>
      </c>
      <c r="L18" s="80" t="s">
        <v>272</v>
      </c>
      <c r="M18" s="80" t="s">
        <v>273</v>
      </c>
      <c r="N18" s="80" t="s">
        <v>274</v>
      </c>
      <c r="O18" s="80" t="s">
        <v>275</v>
      </c>
      <c r="P18" s="80" t="s">
        <v>618</v>
      </c>
      <c r="Q18" s="80" t="s">
        <v>618</v>
      </c>
      <c r="R18" s="80" t="s">
        <v>307</v>
      </c>
      <c r="S18" s="80" t="s">
        <v>308</v>
      </c>
      <c r="T18" s="80" t="s">
        <v>309</v>
      </c>
      <c r="U18" s="80" t="s">
        <v>310</v>
      </c>
      <c r="V18" s="80" t="s">
        <v>619</v>
      </c>
      <c r="W18" s="80" t="s">
        <v>619</v>
      </c>
      <c r="X18" s="80" t="s">
        <v>342</v>
      </c>
      <c r="Y18" s="80" t="s">
        <v>343</v>
      </c>
      <c r="Z18" s="80" t="s">
        <v>344</v>
      </c>
      <c r="AA18" s="80" t="s">
        <v>345</v>
      </c>
      <c r="AB18" s="80" t="s">
        <v>620</v>
      </c>
      <c r="AC18" s="80" t="s">
        <v>620</v>
      </c>
      <c r="AD18" s="80" t="s">
        <v>396</v>
      </c>
      <c r="AE18" s="80" t="s">
        <v>397</v>
      </c>
      <c r="AF18" s="80" t="s">
        <v>398</v>
      </c>
      <c r="AG18" s="80" t="s">
        <v>399</v>
      </c>
      <c r="AH18" s="80" t="s">
        <v>621</v>
      </c>
      <c r="AI18" s="80" t="s">
        <v>621</v>
      </c>
      <c r="AJ18" s="80" t="s">
        <v>400</v>
      </c>
      <c r="AK18" s="80" t="s">
        <v>401</v>
      </c>
      <c r="AL18" s="80" t="s">
        <v>402</v>
      </c>
      <c r="AM18" s="80" t="s">
        <v>403</v>
      </c>
      <c r="AN18" s="80" t="s">
        <v>622</v>
      </c>
      <c r="AO18" s="80" t="s">
        <v>622</v>
      </c>
      <c r="AP18" s="80" t="s">
        <v>404</v>
      </c>
      <c r="AQ18" s="80" t="s">
        <v>405</v>
      </c>
      <c r="AR18" s="80" t="s">
        <v>406</v>
      </c>
      <c r="AS18" s="80" t="s">
        <v>407</v>
      </c>
      <c r="AT18" s="80" t="s">
        <v>623</v>
      </c>
      <c r="AU18" s="80" t="s">
        <v>623</v>
      </c>
    </row>
    <row r="19" spans="1:47" s="90" customFormat="1" ht="15.05" x14ac:dyDescent="0.3">
      <c r="A19" s="99"/>
      <c r="B19" s="100" t="s">
        <v>415</v>
      </c>
      <c r="C19" s="101"/>
      <c r="D19" s="132">
        <f t="shared" ref="D19:AU19" si="0">D20+D409+D790+D993</f>
        <v>0.8</v>
      </c>
      <c r="E19" s="132">
        <f t="shared" si="0"/>
        <v>26.516000000000002</v>
      </c>
      <c r="F19" s="132">
        <f t="shared" si="0"/>
        <v>0</v>
      </c>
      <c r="G19" s="132">
        <f t="shared" si="0"/>
        <v>0</v>
      </c>
      <c r="H19" s="132">
        <f t="shared" si="0"/>
        <v>1.2590000000000001</v>
      </c>
      <c r="I19" s="132">
        <f t="shared" si="0"/>
        <v>38.636340000000004</v>
      </c>
      <c r="J19" s="132">
        <f t="shared" si="0"/>
        <v>0</v>
      </c>
      <c r="K19" s="132">
        <f t="shared" si="0"/>
        <v>0</v>
      </c>
      <c r="L19" s="132">
        <f t="shared" si="0"/>
        <v>81.88000000000001</v>
      </c>
      <c r="M19" s="132">
        <f t="shared" si="0"/>
        <v>33.46</v>
      </c>
      <c r="N19" s="132">
        <f t="shared" si="0"/>
        <v>59.317900000000009</v>
      </c>
      <c r="O19" s="132">
        <f t="shared" si="0"/>
        <v>24.04786</v>
      </c>
      <c r="P19" s="132">
        <f t="shared" si="0"/>
        <v>0</v>
      </c>
      <c r="Q19" s="132">
        <f t="shared" si="0"/>
        <v>0</v>
      </c>
      <c r="R19" s="132">
        <f t="shared" si="0"/>
        <v>56.015999999999998</v>
      </c>
      <c r="S19" s="132">
        <f t="shared" si="0"/>
        <v>9.0399999999999991</v>
      </c>
      <c r="T19" s="132">
        <f t="shared" si="0"/>
        <v>164.94400000000002</v>
      </c>
      <c r="U19" s="132">
        <f t="shared" si="0"/>
        <v>23.530090000000001</v>
      </c>
      <c r="V19" s="132">
        <f t="shared" si="0"/>
        <v>0</v>
      </c>
      <c r="W19" s="132">
        <f t="shared" si="0"/>
        <v>0</v>
      </c>
      <c r="X19" s="132">
        <f t="shared" si="0"/>
        <v>0</v>
      </c>
      <c r="Y19" s="132">
        <f t="shared" si="0"/>
        <v>0.4</v>
      </c>
      <c r="Z19" s="132">
        <f t="shared" si="0"/>
        <v>0</v>
      </c>
      <c r="AA19" s="132">
        <f t="shared" si="0"/>
        <v>32.851500000000001</v>
      </c>
      <c r="AB19" s="132">
        <f t="shared" si="0"/>
        <v>0</v>
      </c>
      <c r="AC19" s="132">
        <f t="shared" si="0"/>
        <v>0</v>
      </c>
      <c r="AD19" s="132">
        <f t="shared" si="0"/>
        <v>0</v>
      </c>
      <c r="AE19" s="132">
        <f t="shared" si="0"/>
        <v>0</v>
      </c>
      <c r="AF19" s="132">
        <f t="shared" si="0"/>
        <v>0</v>
      </c>
      <c r="AG19" s="132">
        <f t="shared" si="0"/>
        <v>0</v>
      </c>
      <c r="AH19" s="132">
        <f t="shared" si="0"/>
        <v>0</v>
      </c>
      <c r="AI19" s="132">
        <f t="shared" si="0"/>
        <v>0</v>
      </c>
      <c r="AJ19" s="132">
        <f t="shared" si="0"/>
        <v>0</v>
      </c>
      <c r="AK19" s="132">
        <f t="shared" si="0"/>
        <v>0</v>
      </c>
      <c r="AL19" s="132">
        <f t="shared" si="0"/>
        <v>0</v>
      </c>
      <c r="AM19" s="132">
        <f t="shared" si="0"/>
        <v>0</v>
      </c>
      <c r="AN19" s="132">
        <f t="shared" si="0"/>
        <v>0</v>
      </c>
      <c r="AO19" s="132">
        <f t="shared" si="0"/>
        <v>0</v>
      </c>
      <c r="AP19" s="132">
        <f t="shared" si="0"/>
        <v>0</v>
      </c>
      <c r="AQ19" s="132">
        <f t="shared" si="0"/>
        <v>0</v>
      </c>
      <c r="AR19" s="132">
        <f t="shared" si="0"/>
        <v>0</v>
      </c>
      <c r="AS19" s="132">
        <f t="shared" si="0"/>
        <v>0</v>
      </c>
      <c r="AT19" s="132">
        <f t="shared" si="0"/>
        <v>0</v>
      </c>
      <c r="AU19" s="132">
        <f t="shared" si="0"/>
        <v>0</v>
      </c>
    </row>
    <row r="20" spans="1:47" s="90" customFormat="1" ht="30.05" x14ac:dyDescent="0.3">
      <c r="A20" s="102"/>
      <c r="B20" s="100" t="s">
        <v>25</v>
      </c>
      <c r="C20" s="101"/>
      <c r="D20" s="132">
        <f t="shared" ref="D20:AU20" si="1">D21+D24+D29+D32+D39+D46+D53+D57+D60+D76+D79+D88+D104+D110+D117+D123+D128+D132+D134+D152+D170+D189+D191+D196+D211+D215+D217+D221+D225+D237+D241+D248+D259+D267+D276+D315+D321+D331+D334+D339+D347+D364+D401</f>
        <v>0</v>
      </c>
      <c r="E20" s="132">
        <f t="shared" si="1"/>
        <v>12.06</v>
      </c>
      <c r="F20" s="132">
        <f t="shared" si="1"/>
        <v>0</v>
      </c>
      <c r="G20" s="132">
        <f t="shared" si="1"/>
        <v>0</v>
      </c>
      <c r="H20" s="132">
        <f t="shared" si="1"/>
        <v>0</v>
      </c>
      <c r="I20" s="132">
        <f t="shared" si="1"/>
        <v>1.2410000000000001</v>
      </c>
      <c r="J20" s="132">
        <f t="shared" si="1"/>
        <v>0</v>
      </c>
      <c r="K20" s="132">
        <f t="shared" si="1"/>
        <v>0</v>
      </c>
      <c r="L20" s="132">
        <f t="shared" si="1"/>
        <v>80.62</v>
      </c>
      <c r="M20" s="132">
        <f t="shared" si="1"/>
        <v>33.46</v>
      </c>
      <c r="N20" s="132">
        <f t="shared" si="1"/>
        <v>53.997900000000008</v>
      </c>
      <c r="O20" s="132">
        <f t="shared" si="1"/>
        <v>21.925599999999999</v>
      </c>
      <c r="P20" s="132">
        <f t="shared" si="1"/>
        <v>0</v>
      </c>
      <c r="Q20" s="132">
        <f t="shared" si="1"/>
        <v>0</v>
      </c>
      <c r="R20" s="132">
        <f t="shared" si="1"/>
        <v>0</v>
      </c>
      <c r="S20" s="132">
        <f t="shared" si="1"/>
        <v>0</v>
      </c>
      <c r="T20" s="132">
        <f t="shared" si="1"/>
        <v>0</v>
      </c>
      <c r="U20" s="132">
        <f t="shared" si="1"/>
        <v>0</v>
      </c>
      <c r="V20" s="132">
        <f t="shared" si="1"/>
        <v>0</v>
      </c>
      <c r="W20" s="132">
        <f t="shared" si="1"/>
        <v>0</v>
      </c>
      <c r="X20" s="132">
        <f t="shared" si="1"/>
        <v>0</v>
      </c>
      <c r="Y20" s="132">
        <f t="shared" si="1"/>
        <v>0.4</v>
      </c>
      <c r="Z20" s="132">
        <f t="shared" si="1"/>
        <v>0</v>
      </c>
      <c r="AA20" s="132">
        <f t="shared" si="1"/>
        <v>15.719000000000003</v>
      </c>
      <c r="AB20" s="132">
        <f t="shared" si="1"/>
        <v>0</v>
      </c>
      <c r="AC20" s="132">
        <f t="shared" si="1"/>
        <v>0</v>
      </c>
      <c r="AD20" s="132">
        <f t="shared" si="1"/>
        <v>0</v>
      </c>
      <c r="AE20" s="132">
        <f t="shared" si="1"/>
        <v>0</v>
      </c>
      <c r="AF20" s="132">
        <f t="shared" si="1"/>
        <v>0</v>
      </c>
      <c r="AG20" s="132">
        <f t="shared" si="1"/>
        <v>0</v>
      </c>
      <c r="AH20" s="132">
        <f t="shared" si="1"/>
        <v>0</v>
      </c>
      <c r="AI20" s="132">
        <f t="shared" si="1"/>
        <v>0</v>
      </c>
      <c r="AJ20" s="132">
        <f t="shared" si="1"/>
        <v>0</v>
      </c>
      <c r="AK20" s="132">
        <f t="shared" si="1"/>
        <v>0</v>
      </c>
      <c r="AL20" s="132">
        <f t="shared" si="1"/>
        <v>0</v>
      </c>
      <c r="AM20" s="132">
        <f t="shared" si="1"/>
        <v>0</v>
      </c>
      <c r="AN20" s="132">
        <f t="shared" si="1"/>
        <v>0</v>
      </c>
      <c r="AO20" s="132">
        <f t="shared" si="1"/>
        <v>0</v>
      </c>
      <c r="AP20" s="132">
        <f t="shared" si="1"/>
        <v>0</v>
      </c>
      <c r="AQ20" s="132">
        <f t="shared" si="1"/>
        <v>0</v>
      </c>
      <c r="AR20" s="132">
        <f t="shared" si="1"/>
        <v>0</v>
      </c>
      <c r="AS20" s="132">
        <f t="shared" si="1"/>
        <v>0</v>
      </c>
      <c r="AT20" s="132">
        <f t="shared" si="1"/>
        <v>0</v>
      </c>
      <c r="AU20" s="132">
        <f t="shared" si="1"/>
        <v>0</v>
      </c>
    </row>
    <row r="21" spans="1:47" s="90" customFormat="1" x14ac:dyDescent="0.3">
      <c r="A21" s="103"/>
      <c r="B21" s="104" t="s">
        <v>26</v>
      </c>
      <c r="C21" s="105"/>
      <c r="D21" s="133">
        <f t="shared" ref="D21:AU21" si="2">SUM(D22:D23)</f>
        <v>0</v>
      </c>
      <c r="E21" s="133">
        <f t="shared" si="2"/>
        <v>0.4</v>
      </c>
      <c r="F21" s="133">
        <f t="shared" si="2"/>
        <v>0</v>
      </c>
      <c r="G21" s="133">
        <f t="shared" si="2"/>
        <v>0</v>
      </c>
      <c r="H21" s="133">
        <f t="shared" si="2"/>
        <v>0</v>
      </c>
      <c r="I21" s="133">
        <f t="shared" si="2"/>
        <v>0</v>
      </c>
      <c r="J21" s="133">
        <f t="shared" si="2"/>
        <v>0</v>
      </c>
      <c r="K21" s="133">
        <f t="shared" si="2"/>
        <v>0</v>
      </c>
      <c r="L21" s="133">
        <f t="shared" si="2"/>
        <v>0</v>
      </c>
      <c r="M21" s="133">
        <f t="shared" si="2"/>
        <v>0</v>
      </c>
      <c r="N21" s="133">
        <f t="shared" si="2"/>
        <v>0</v>
      </c>
      <c r="O21" s="133">
        <f t="shared" si="2"/>
        <v>0</v>
      </c>
      <c r="P21" s="133">
        <f t="shared" si="2"/>
        <v>0</v>
      </c>
      <c r="Q21" s="133">
        <f t="shared" si="2"/>
        <v>0</v>
      </c>
      <c r="R21" s="133">
        <f t="shared" si="2"/>
        <v>0</v>
      </c>
      <c r="S21" s="133">
        <f t="shared" si="2"/>
        <v>0</v>
      </c>
      <c r="T21" s="133">
        <f t="shared" si="2"/>
        <v>0</v>
      </c>
      <c r="U21" s="133">
        <f t="shared" si="2"/>
        <v>0</v>
      </c>
      <c r="V21" s="133">
        <f t="shared" si="2"/>
        <v>0</v>
      </c>
      <c r="W21" s="133">
        <f t="shared" si="2"/>
        <v>0</v>
      </c>
      <c r="X21" s="133">
        <f t="shared" si="2"/>
        <v>0</v>
      </c>
      <c r="Y21" s="133">
        <f t="shared" si="2"/>
        <v>0</v>
      </c>
      <c r="Z21" s="133">
        <f t="shared" si="2"/>
        <v>0</v>
      </c>
      <c r="AA21" s="133">
        <f t="shared" si="2"/>
        <v>0</v>
      </c>
      <c r="AB21" s="133">
        <f t="shared" si="2"/>
        <v>0</v>
      </c>
      <c r="AC21" s="133">
        <f t="shared" si="2"/>
        <v>0</v>
      </c>
      <c r="AD21" s="133">
        <f t="shared" si="2"/>
        <v>0</v>
      </c>
      <c r="AE21" s="133">
        <f t="shared" si="2"/>
        <v>0</v>
      </c>
      <c r="AF21" s="133">
        <f t="shared" si="2"/>
        <v>0</v>
      </c>
      <c r="AG21" s="133">
        <f t="shared" si="2"/>
        <v>0</v>
      </c>
      <c r="AH21" s="133">
        <f t="shared" si="2"/>
        <v>0</v>
      </c>
      <c r="AI21" s="133">
        <f t="shared" si="2"/>
        <v>0</v>
      </c>
      <c r="AJ21" s="133">
        <f t="shared" si="2"/>
        <v>0</v>
      </c>
      <c r="AK21" s="133">
        <f t="shared" si="2"/>
        <v>0</v>
      </c>
      <c r="AL21" s="133">
        <f t="shared" si="2"/>
        <v>0</v>
      </c>
      <c r="AM21" s="133">
        <f t="shared" si="2"/>
        <v>0</v>
      </c>
      <c r="AN21" s="133">
        <f t="shared" si="2"/>
        <v>0</v>
      </c>
      <c r="AO21" s="133">
        <f t="shared" si="2"/>
        <v>0</v>
      </c>
      <c r="AP21" s="133">
        <f t="shared" si="2"/>
        <v>0</v>
      </c>
      <c r="AQ21" s="133">
        <f t="shared" si="2"/>
        <v>0</v>
      </c>
      <c r="AR21" s="133">
        <f t="shared" si="2"/>
        <v>0</v>
      </c>
      <c r="AS21" s="133">
        <f t="shared" si="2"/>
        <v>0</v>
      </c>
      <c r="AT21" s="133">
        <f t="shared" si="2"/>
        <v>0</v>
      </c>
      <c r="AU21" s="133">
        <f t="shared" si="2"/>
        <v>0</v>
      </c>
    </row>
    <row r="22" spans="1:47" s="90" customFormat="1" ht="62.2" x14ac:dyDescent="0.3">
      <c r="A22" s="106" t="s">
        <v>1660</v>
      </c>
      <c r="B22" s="107" t="s">
        <v>728</v>
      </c>
      <c r="C22" s="108" t="s">
        <v>1127</v>
      </c>
      <c r="D22" s="122">
        <v>0</v>
      </c>
      <c r="E22" s="122">
        <v>0.4</v>
      </c>
      <c r="F22" s="122">
        <v>0</v>
      </c>
      <c r="G22" s="122">
        <v>0</v>
      </c>
      <c r="H22" s="122">
        <v>0</v>
      </c>
      <c r="I22" s="122">
        <v>0</v>
      </c>
      <c r="J22" s="122">
        <v>0</v>
      </c>
      <c r="K22" s="122">
        <v>0</v>
      </c>
      <c r="L22" s="122">
        <v>0</v>
      </c>
      <c r="M22" s="122">
        <v>0</v>
      </c>
      <c r="N22" s="122">
        <v>0</v>
      </c>
      <c r="O22" s="122">
        <v>0</v>
      </c>
      <c r="P22" s="122">
        <v>0</v>
      </c>
      <c r="Q22" s="122">
        <v>0</v>
      </c>
      <c r="R22" s="122">
        <v>0</v>
      </c>
      <c r="S22" s="122">
        <v>0</v>
      </c>
      <c r="T22" s="122">
        <v>0</v>
      </c>
      <c r="U22" s="122">
        <v>0</v>
      </c>
      <c r="V22" s="122">
        <v>0</v>
      </c>
      <c r="W22" s="122">
        <v>0</v>
      </c>
      <c r="X22" s="122">
        <v>0</v>
      </c>
      <c r="Y22" s="122">
        <v>0</v>
      </c>
      <c r="Z22" s="122">
        <v>0</v>
      </c>
      <c r="AA22" s="122">
        <v>0</v>
      </c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</row>
    <row r="23" spans="1:47" s="90" customFormat="1" ht="31.1" x14ac:dyDescent="0.3">
      <c r="A23" s="106" t="s">
        <v>1660</v>
      </c>
      <c r="B23" s="107" t="s">
        <v>1672</v>
      </c>
      <c r="C23" s="108" t="s">
        <v>1128</v>
      </c>
      <c r="D23" s="122">
        <v>0</v>
      </c>
      <c r="E23" s="122">
        <v>0</v>
      </c>
      <c r="F23" s="122">
        <v>0</v>
      </c>
      <c r="G23" s="122">
        <v>0</v>
      </c>
      <c r="H23" s="122">
        <v>0</v>
      </c>
      <c r="I23" s="122">
        <v>0</v>
      </c>
      <c r="J23" s="122">
        <v>0</v>
      </c>
      <c r="K23" s="122">
        <v>0</v>
      </c>
      <c r="L23" s="122">
        <v>0</v>
      </c>
      <c r="M23" s="122">
        <v>0</v>
      </c>
      <c r="N23" s="122">
        <v>0</v>
      </c>
      <c r="O23" s="122">
        <v>0</v>
      </c>
      <c r="P23" s="122">
        <v>0</v>
      </c>
      <c r="Q23" s="122">
        <v>0</v>
      </c>
      <c r="R23" s="122">
        <v>0</v>
      </c>
      <c r="S23" s="122">
        <v>0</v>
      </c>
      <c r="T23" s="122">
        <v>0</v>
      </c>
      <c r="U23" s="122">
        <v>0</v>
      </c>
      <c r="V23" s="122">
        <v>0</v>
      </c>
      <c r="W23" s="122">
        <v>0</v>
      </c>
      <c r="X23" s="122">
        <v>0</v>
      </c>
      <c r="Y23" s="122">
        <v>0</v>
      </c>
      <c r="Z23" s="122">
        <v>0</v>
      </c>
      <c r="AA23" s="122">
        <v>0</v>
      </c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</row>
    <row r="24" spans="1:47" s="90" customFormat="1" x14ac:dyDescent="0.3">
      <c r="A24" s="103"/>
      <c r="B24" s="109" t="s">
        <v>27</v>
      </c>
      <c r="C24" s="105"/>
      <c r="D24" s="133">
        <f t="shared" ref="D24:AU24" si="3">SUM(D25:D28)</f>
        <v>0</v>
      </c>
      <c r="E24" s="133">
        <f t="shared" si="3"/>
        <v>0</v>
      </c>
      <c r="F24" s="133">
        <f t="shared" si="3"/>
        <v>0</v>
      </c>
      <c r="G24" s="133">
        <f t="shared" si="3"/>
        <v>0</v>
      </c>
      <c r="H24" s="133">
        <f t="shared" si="3"/>
        <v>0</v>
      </c>
      <c r="I24" s="133">
        <f t="shared" si="3"/>
        <v>0</v>
      </c>
      <c r="J24" s="133">
        <f t="shared" si="3"/>
        <v>0</v>
      </c>
      <c r="K24" s="133">
        <f t="shared" si="3"/>
        <v>0</v>
      </c>
      <c r="L24" s="133">
        <f t="shared" si="3"/>
        <v>1.26</v>
      </c>
      <c r="M24" s="133">
        <f t="shared" si="3"/>
        <v>0</v>
      </c>
      <c r="N24" s="133">
        <f t="shared" si="3"/>
        <v>1.0449999999999999</v>
      </c>
      <c r="O24" s="133">
        <f t="shared" si="3"/>
        <v>1.2510000000000001</v>
      </c>
      <c r="P24" s="133">
        <f t="shared" si="3"/>
        <v>0</v>
      </c>
      <c r="Q24" s="133">
        <f t="shared" si="3"/>
        <v>0</v>
      </c>
      <c r="R24" s="133">
        <f t="shared" si="3"/>
        <v>0</v>
      </c>
      <c r="S24" s="133">
        <f t="shared" si="3"/>
        <v>0</v>
      </c>
      <c r="T24" s="133">
        <f t="shared" si="3"/>
        <v>0</v>
      </c>
      <c r="U24" s="133">
        <f t="shared" si="3"/>
        <v>0</v>
      </c>
      <c r="V24" s="133">
        <f t="shared" si="3"/>
        <v>0</v>
      </c>
      <c r="W24" s="133">
        <f t="shared" si="3"/>
        <v>0</v>
      </c>
      <c r="X24" s="133">
        <f t="shared" si="3"/>
        <v>0</v>
      </c>
      <c r="Y24" s="133">
        <f t="shared" si="3"/>
        <v>0</v>
      </c>
      <c r="Z24" s="133">
        <f t="shared" si="3"/>
        <v>0</v>
      </c>
      <c r="AA24" s="133">
        <f t="shared" si="3"/>
        <v>0.57499999999999996</v>
      </c>
      <c r="AB24" s="133">
        <f t="shared" si="3"/>
        <v>0</v>
      </c>
      <c r="AC24" s="133">
        <f t="shared" si="3"/>
        <v>0</v>
      </c>
      <c r="AD24" s="133">
        <f t="shared" si="3"/>
        <v>0</v>
      </c>
      <c r="AE24" s="133">
        <f t="shared" si="3"/>
        <v>0</v>
      </c>
      <c r="AF24" s="133">
        <f t="shared" si="3"/>
        <v>0</v>
      </c>
      <c r="AG24" s="133">
        <f t="shared" si="3"/>
        <v>0</v>
      </c>
      <c r="AH24" s="133">
        <f t="shared" si="3"/>
        <v>0</v>
      </c>
      <c r="AI24" s="133">
        <f t="shared" si="3"/>
        <v>0</v>
      </c>
      <c r="AJ24" s="133">
        <f t="shared" si="3"/>
        <v>0</v>
      </c>
      <c r="AK24" s="133">
        <f t="shared" si="3"/>
        <v>0</v>
      </c>
      <c r="AL24" s="133">
        <f t="shared" si="3"/>
        <v>0</v>
      </c>
      <c r="AM24" s="133">
        <f t="shared" si="3"/>
        <v>0</v>
      </c>
      <c r="AN24" s="133">
        <f t="shared" si="3"/>
        <v>0</v>
      </c>
      <c r="AO24" s="133">
        <f t="shared" si="3"/>
        <v>0</v>
      </c>
      <c r="AP24" s="133">
        <f t="shared" si="3"/>
        <v>0</v>
      </c>
      <c r="AQ24" s="133">
        <f t="shared" si="3"/>
        <v>0</v>
      </c>
      <c r="AR24" s="133">
        <f t="shared" si="3"/>
        <v>0</v>
      </c>
      <c r="AS24" s="133">
        <f t="shared" si="3"/>
        <v>0</v>
      </c>
      <c r="AT24" s="133">
        <f t="shared" si="3"/>
        <v>0</v>
      </c>
      <c r="AU24" s="133">
        <f t="shared" si="3"/>
        <v>0</v>
      </c>
    </row>
    <row r="25" spans="1:47" s="90" customFormat="1" ht="62.2" x14ac:dyDescent="0.3">
      <c r="A25" s="106" t="s">
        <v>1660</v>
      </c>
      <c r="B25" s="107" t="s">
        <v>729</v>
      </c>
      <c r="C25" s="108" t="s">
        <v>671</v>
      </c>
      <c r="D25" s="122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v>0</v>
      </c>
      <c r="W25" s="122">
        <v>0</v>
      </c>
      <c r="X25" s="122">
        <v>0</v>
      </c>
      <c r="Y25" s="122">
        <v>0</v>
      </c>
      <c r="Z25" s="122">
        <v>0</v>
      </c>
      <c r="AA25" s="122">
        <v>0</v>
      </c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</row>
    <row r="26" spans="1:47" s="90" customFormat="1" ht="62.2" x14ac:dyDescent="0.3">
      <c r="A26" s="106" t="s">
        <v>1660</v>
      </c>
      <c r="B26" s="107" t="s">
        <v>28</v>
      </c>
      <c r="C26" s="108" t="s">
        <v>499</v>
      </c>
      <c r="D26" s="122">
        <v>0</v>
      </c>
      <c r="E26" s="122">
        <v>0</v>
      </c>
      <c r="F26" s="122">
        <v>0</v>
      </c>
      <c r="G26" s="122">
        <v>0</v>
      </c>
      <c r="H26" s="122">
        <v>0</v>
      </c>
      <c r="I26" s="122">
        <v>0</v>
      </c>
      <c r="J26" s="122">
        <v>0</v>
      </c>
      <c r="K26" s="122">
        <v>0</v>
      </c>
      <c r="L26" s="122">
        <v>0</v>
      </c>
      <c r="M26" s="122">
        <v>0</v>
      </c>
      <c r="N26" s="122">
        <v>1.0449999999999999</v>
      </c>
      <c r="O26" s="122">
        <v>1.2510000000000001</v>
      </c>
      <c r="P26" s="122">
        <v>0</v>
      </c>
      <c r="Q26" s="122">
        <v>0</v>
      </c>
      <c r="R26" s="122">
        <v>0</v>
      </c>
      <c r="S26" s="122">
        <v>0</v>
      </c>
      <c r="T26" s="122">
        <v>0</v>
      </c>
      <c r="U26" s="122">
        <v>0</v>
      </c>
      <c r="V26" s="122">
        <v>0</v>
      </c>
      <c r="W26" s="122">
        <v>0</v>
      </c>
      <c r="X26" s="122">
        <v>0</v>
      </c>
      <c r="Y26" s="122">
        <v>0</v>
      </c>
      <c r="Z26" s="122">
        <v>0</v>
      </c>
      <c r="AA26" s="122">
        <v>0</v>
      </c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</row>
    <row r="27" spans="1:47" s="90" customFormat="1" ht="46.65" x14ac:dyDescent="0.3">
      <c r="A27" s="106" t="s">
        <v>1660</v>
      </c>
      <c r="B27" s="107" t="s">
        <v>730</v>
      </c>
      <c r="C27" s="108" t="s">
        <v>1129</v>
      </c>
      <c r="D27" s="122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>
        <v>0</v>
      </c>
      <c r="K27" s="122">
        <v>0</v>
      </c>
      <c r="L27" s="122">
        <v>1.26</v>
      </c>
      <c r="M27" s="122">
        <v>0</v>
      </c>
      <c r="N27" s="122">
        <v>0</v>
      </c>
      <c r="O27" s="122">
        <v>0</v>
      </c>
      <c r="P27" s="122">
        <v>0</v>
      </c>
      <c r="Q27" s="122">
        <v>0</v>
      </c>
      <c r="R27" s="122">
        <v>0</v>
      </c>
      <c r="S27" s="122">
        <v>0</v>
      </c>
      <c r="T27" s="122">
        <v>0</v>
      </c>
      <c r="U27" s="122">
        <v>0</v>
      </c>
      <c r="V27" s="122">
        <v>0</v>
      </c>
      <c r="W27" s="122">
        <v>0</v>
      </c>
      <c r="X27" s="122">
        <v>0</v>
      </c>
      <c r="Y27" s="122">
        <v>0</v>
      </c>
      <c r="Z27" s="122">
        <v>0</v>
      </c>
      <c r="AA27" s="122">
        <v>0</v>
      </c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</row>
    <row r="28" spans="1:47" s="90" customFormat="1" ht="62.2" x14ac:dyDescent="0.3">
      <c r="A28" s="106" t="s">
        <v>1661</v>
      </c>
      <c r="B28" s="107" t="s">
        <v>1673</v>
      </c>
      <c r="C28" s="108" t="s">
        <v>1911</v>
      </c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>
        <v>0.57499999999999996</v>
      </c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</row>
    <row r="29" spans="1:47" s="90" customFormat="1" x14ac:dyDescent="0.3">
      <c r="A29" s="103"/>
      <c r="B29" s="104" t="s">
        <v>416</v>
      </c>
      <c r="C29" s="105"/>
      <c r="D29" s="133">
        <f t="shared" ref="D29:AU29" si="4">SUM(D30:D31)</f>
        <v>0</v>
      </c>
      <c r="E29" s="133">
        <f t="shared" si="4"/>
        <v>0</v>
      </c>
      <c r="F29" s="133">
        <f t="shared" si="4"/>
        <v>0</v>
      </c>
      <c r="G29" s="133">
        <f t="shared" si="4"/>
        <v>0</v>
      </c>
      <c r="H29" s="133">
        <f t="shared" si="4"/>
        <v>0</v>
      </c>
      <c r="I29" s="133">
        <f t="shared" si="4"/>
        <v>0</v>
      </c>
      <c r="J29" s="133">
        <f t="shared" si="4"/>
        <v>0</v>
      </c>
      <c r="K29" s="133">
        <f t="shared" si="4"/>
        <v>0</v>
      </c>
      <c r="L29" s="133">
        <f t="shared" si="4"/>
        <v>0</v>
      </c>
      <c r="M29" s="133">
        <f t="shared" si="4"/>
        <v>0</v>
      </c>
      <c r="N29" s="133">
        <f t="shared" si="4"/>
        <v>0</v>
      </c>
      <c r="O29" s="133">
        <f t="shared" si="4"/>
        <v>0</v>
      </c>
      <c r="P29" s="133">
        <f t="shared" si="4"/>
        <v>0</v>
      </c>
      <c r="Q29" s="133">
        <f t="shared" si="4"/>
        <v>0</v>
      </c>
      <c r="R29" s="133">
        <f t="shared" si="4"/>
        <v>0</v>
      </c>
      <c r="S29" s="133">
        <f t="shared" si="4"/>
        <v>0</v>
      </c>
      <c r="T29" s="133">
        <f t="shared" si="4"/>
        <v>0</v>
      </c>
      <c r="U29" s="133">
        <f t="shared" si="4"/>
        <v>0</v>
      </c>
      <c r="V29" s="133">
        <f t="shared" si="4"/>
        <v>0</v>
      </c>
      <c r="W29" s="133">
        <f t="shared" si="4"/>
        <v>0</v>
      </c>
      <c r="X29" s="133">
        <f t="shared" si="4"/>
        <v>0</v>
      </c>
      <c r="Y29" s="133">
        <f t="shared" si="4"/>
        <v>0</v>
      </c>
      <c r="Z29" s="133">
        <f t="shared" si="4"/>
        <v>0</v>
      </c>
      <c r="AA29" s="133">
        <f t="shared" si="4"/>
        <v>0</v>
      </c>
      <c r="AB29" s="133">
        <f t="shared" si="4"/>
        <v>0</v>
      </c>
      <c r="AC29" s="133">
        <f t="shared" si="4"/>
        <v>0</v>
      </c>
      <c r="AD29" s="133">
        <f t="shared" si="4"/>
        <v>0</v>
      </c>
      <c r="AE29" s="133">
        <f t="shared" si="4"/>
        <v>0</v>
      </c>
      <c r="AF29" s="133">
        <f t="shared" si="4"/>
        <v>0</v>
      </c>
      <c r="AG29" s="133">
        <f t="shared" si="4"/>
        <v>0</v>
      </c>
      <c r="AH29" s="133">
        <f t="shared" si="4"/>
        <v>0</v>
      </c>
      <c r="AI29" s="133">
        <f t="shared" si="4"/>
        <v>0</v>
      </c>
      <c r="AJ29" s="133">
        <f t="shared" si="4"/>
        <v>0</v>
      </c>
      <c r="AK29" s="133">
        <f t="shared" si="4"/>
        <v>0</v>
      </c>
      <c r="AL29" s="133">
        <f t="shared" si="4"/>
        <v>0</v>
      </c>
      <c r="AM29" s="133">
        <f t="shared" si="4"/>
        <v>0</v>
      </c>
      <c r="AN29" s="133">
        <f t="shared" si="4"/>
        <v>0</v>
      </c>
      <c r="AO29" s="133">
        <f t="shared" si="4"/>
        <v>0</v>
      </c>
      <c r="AP29" s="133">
        <f t="shared" si="4"/>
        <v>0</v>
      </c>
      <c r="AQ29" s="133">
        <f t="shared" si="4"/>
        <v>0</v>
      </c>
      <c r="AR29" s="133">
        <f t="shared" si="4"/>
        <v>0</v>
      </c>
      <c r="AS29" s="133">
        <f t="shared" si="4"/>
        <v>0</v>
      </c>
      <c r="AT29" s="133">
        <f t="shared" si="4"/>
        <v>0</v>
      </c>
      <c r="AU29" s="133">
        <f t="shared" si="4"/>
        <v>0</v>
      </c>
    </row>
    <row r="30" spans="1:47" s="90" customFormat="1" ht="46.65" x14ac:dyDescent="0.3">
      <c r="A30" s="106" t="s">
        <v>1660</v>
      </c>
      <c r="B30" s="107" t="s">
        <v>731</v>
      </c>
      <c r="C30" s="108" t="s">
        <v>1130</v>
      </c>
      <c r="D30" s="122">
        <v>0</v>
      </c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>
        <v>0</v>
      </c>
      <c r="K30" s="122">
        <v>0</v>
      </c>
      <c r="L30" s="122">
        <v>0</v>
      </c>
      <c r="M30" s="122">
        <v>0</v>
      </c>
      <c r="N30" s="122">
        <v>0</v>
      </c>
      <c r="O30" s="122">
        <v>0</v>
      </c>
      <c r="P30" s="122">
        <v>0</v>
      </c>
      <c r="Q30" s="122">
        <v>0</v>
      </c>
      <c r="R30" s="122">
        <v>0</v>
      </c>
      <c r="S30" s="122">
        <v>0</v>
      </c>
      <c r="T30" s="122">
        <v>0</v>
      </c>
      <c r="U30" s="122">
        <v>0</v>
      </c>
      <c r="V30" s="122">
        <v>0</v>
      </c>
      <c r="W30" s="122">
        <v>0</v>
      </c>
      <c r="X30" s="122">
        <v>0</v>
      </c>
      <c r="Y30" s="122">
        <v>0</v>
      </c>
      <c r="Z30" s="122">
        <v>0</v>
      </c>
      <c r="AA30" s="122">
        <v>0</v>
      </c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</row>
    <row r="31" spans="1:47" s="90" customFormat="1" ht="31.1" x14ac:dyDescent="0.3">
      <c r="A31" s="106" t="s">
        <v>1660</v>
      </c>
      <c r="B31" s="107" t="s">
        <v>732</v>
      </c>
      <c r="C31" s="108" t="s">
        <v>1131</v>
      </c>
      <c r="D31" s="122">
        <v>0</v>
      </c>
      <c r="E31" s="122">
        <v>0</v>
      </c>
      <c r="F31" s="122">
        <v>0</v>
      </c>
      <c r="G31" s="122">
        <v>0</v>
      </c>
      <c r="H31" s="122">
        <v>0</v>
      </c>
      <c r="I31" s="122">
        <v>0</v>
      </c>
      <c r="J31" s="122">
        <v>0</v>
      </c>
      <c r="K31" s="122">
        <v>0</v>
      </c>
      <c r="L31" s="122">
        <v>0</v>
      </c>
      <c r="M31" s="122">
        <v>0</v>
      </c>
      <c r="N31" s="122">
        <v>0</v>
      </c>
      <c r="O31" s="122">
        <v>0</v>
      </c>
      <c r="P31" s="122">
        <v>0</v>
      </c>
      <c r="Q31" s="122">
        <v>0</v>
      </c>
      <c r="R31" s="122">
        <v>0</v>
      </c>
      <c r="S31" s="122">
        <v>0</v>
      </c>
      <c r="T31" s="122">
        <v>0</v>
      </c>
      <c r="U31" s="122">
        <v>0</v>
      </c>
      <c r="V31" s="122">
        <v>0</v>
      </c>
      <c r="W31" s="122">
        <v>0</v>
      </c>
      <c r="X31" s="122">
        <v>0</v>
      </c>
      <c r="Y31" s="122">
        <v>0</v>
      </c>
      <c r="Z31" s="122">
        <v>0</v>
      </c>
      <c r="AA31" s="122">
        <v>0</v>
      </c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</row>
    <row r="32" spans="1:47" s="90" customFormat="1" ht="30.05" x14ac:dyDescent="0.3">
      <c r="A32" s="103"/>
      <c r="B32" s="110" t="s">
        <v>29</v>
      </c>
      <c r="C32" s="105"/>
      <c r="D32" s="133">
        <f t="shared" ref="D32:AU32" si="5">SUM(D33:D38)</f>
        <v>0</v>
      </c>
      <c r="E32" s="133">
        <f t="shared" si="5"/>
        <v>0</v>
      </c>
      <c r="F32" s="133">
        <f t="shared" si="5"/>
        <v>0</v>
      </c>
      <c r="G32" s="133">
        <f t="shared" si="5"/>
        <v>0</v>
      </c>
      <c r="H32" s="133">
        <f t="shared" si="5"/>
        <v>0</v>
      </c>
      <c r="I32" s="133">
        <f t="shared" si="5"/>
        <v>0</v>
      </c>
      <c r="J32" s="133">
        <f t="shared" si="5"/>
        <v>0</v>
      </c>
      <c r="K32" s="133">
        <f t="shared" si="5"/>
        <v>0</v>
      </c>
      <c r="L32" s="133">
        <f t="shared" si="5"/>
        <v>1.26</v>
      </c>
      <c r="M32" s="133">
        <f t="shared" si="5"/>
        <v>0</v>
      </c>
      <c r="N32" s="133">
        <f t="shared" si="5"/>
        <v>0.32</v>
      </c>
      <c r="O32" s="133">
        <f t="shared" si="5"/>
        <v>0.26400000000000001</v>
      </c>
      <c r="P32" s="133">
        <f t="shared" si="5"/>
        <v>0</v>
      </c>
      <c r="Q32" s="133">
        <f t="shared" si="5"/>
        <v>0</v>
      </c>
      <c r="R32" s="133">
        <f t="shared" si="5"/>
        <v>0</v>
      </c>
      <c r="S32" s="133">
        <f t="shared" si="5"/>
        <v>0</v>
      </c>
      <c r="T32" s="133">
        <f t="shared" si="5"/>
        <v>0</v>
      </c>
      <c r="U32" s="133">
        <f t="shared" si="5"/>
        <v>0</v>
      </c>
      <c r="V32" s="133">
        <f t="shared" si="5"/>
        <v>0</v>
      </c>
      <c r="W32" s="133">
        <f t="shared" si="5"/>
        <v>0</v>
      </c>
      <c r="X32" s="133">
        <f t="shared" si="5"/>
        <v>0</v>
      </c>
      <c r="Y32" s="133">
        <f t="shared" si="5"/>
        <v>0</v>
      </c>
      <c r="Z32" s="133">
        <f t="shared" si="5"/>
        <v>0</v>
      </c>
      <c r="AA32" s="133">
        <f t="shared" si="5"/>
        <v>0</v>
      </c>
      <c r="AB32" s="133">
        <f t="shared" si="5"/>
        <v>0</v>
      </c>
      <c r="AC32" s="133">
        <f t="shared" si="5"/>
        <v>0</v>
      </c>
      <c r="AD32" s="133">
        <f t="shared" si="5"/>
        <v>0</v>
      </c>
      <c r="AE32" s="133">
        <f t="shared" si="5"/>
        <v>0</v>
      </c>
      <c r="AF32" s="133">
        <f t="shared" si="5"/>
        <v>0</v>
      </c>
      <c r="AG32" s="133">
        <f t="shared" si="5"/>
        <v>0</v>
      </c>
      <c r="AH32" s="133">
        <f t="shared" si="5"/>
        <v>0</v>
      </c>
      <c r="AI32" s="133">
        <f t="shared" si="5"/>
        <v>0</v>
      </c>
      <c r="AJ32" s="133">
        <f t="shared" si="5"/>
        <v>0</v>
      </c>
      <c r="AK32" s="133">
        <f t="shared" si="5"/>
        <v>0</v>
      </c>
      <c r="AL32" s="133">
        <f t="shared" si="5"/>
        <v>0</v>
      </c>
      <c r="AM32" s="133">
        <f t="shared" si="5"/>
        <v>0</v>
      </c>
      <c r="AN32" s="133">
        <f t="shared" si="5"/>
        <v>0</v>
      </c>
      <c r="AO32" s="133">
        <f t="shared" si="5"/>
        <v>0</v>
      </c>
      <c r="AP32" s="133">
        <f t="shared" si="5"/>
        <v>0</v>
      </c>
      <c r="AQ32" s="133">
        <f t="shared" si="5"/>
        <v>0</v>
      </c>
      <c r="AR32" s="133">
        <f t="shared" si="5"/>
        <v>0</v>
      </c>
      <c r="AS32" s="133">
        <f t="shared" si="5"/>
        <v>0</v>
      </c>
      <c r="AT32" s="133">
        <f t="shared" si="5"/>
        <v>0</v>
      </c>
      <c r="AU32" s="133">
        <f t="shared" si="5"/>
        <v>0</v>
      </c>
    </row>
    <row r="33" spans="1:47" s="90" customFormat="1" ht="46.65" x14ac:dyDescent="0.3">
      <c r="A33" s="106" t="s">
        <v>1660</v>
      </c>
      <c r="B33" s="107" t="s">
        <v>733</v>
      </c>
      <c r="C33" s="108" t="s">
        <v>1132</v>
      </c>
      <c r="D33" s="122">
        <v>0</v>
      </c>
      <c r="E33" s="122">
        <v>0</v>
      </c>
      <c r="F33" s="122">
        <v>0</v>
      </c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122">
        <v>1.26</v>
      </c>
      <c r="M33" s="122">
        <v>0</v>
      </c>
      <c r="N33" s="122">
        <v>0</v>
      </c>
      <c r="O33" s="122">
        <v>0</v>
      </c>
      <c r="P33" s="122">
        <v>0</v>
      </c>
      <c r="Q33" s="122">
        <v>0</v>
      </c>
      <c r="R33" s="122">
        <v>0</v>
      </c>
      <c r="S33" s="122">
        <v>0</v>
      </c>
      <c r="T33" s="122">
        <v>0</v>
      </c>
      <c r="U33" s="122">
        <v>0</v>
      </c>
      <c r="V33" s="122">
        <v>0</v>
      </c>
      <c r="W33" s="122">
        <v>0</v>
      </c>
      <c r="X33" s="122">
        <v>0</v>
      </c>
      <c r="Y33" s="122">
        <v>0</v>
      </c>
      <c r="Z33" s="122">
        <v>0</v>
      </c>
      <c r="AA33" s="122">
        <v>0</v>
      </c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</row>
    <row r="34" spans="1:47" s="90" customFormat="1" ht="46.65" x14ac:dyDescent="0.3">
      <c r="A34" s="106" t="s">
        <v>1660</v>
      </c>
      <c r="B34" s="107" t="s">
        <v>734</v>
      </c>
      <c r="C34" s="108" t="s">
        <v>1133</v>
      </c>
      <c r="D34" s="122">
        <v>0</v>
      </c>
      <c r="E34" s="122">
        <v>0</v>
      </c>
      <c r="F34" s="122">
        <v>0</v>
      </c>
      <c r="G34" s="122">
        <v>0</v>
      </c>
      <c r="H34" s="122">
        <v>0</v>
      </c>
      <c r="I34" s="122">
        <v>0</v>
      </c>
      <c r="J34" s="122">
        <v>0</v>
      </c>
      <c r="K34" s="122">
        <v>0</v>
      </c>
      <c r="L34" s="122">
        <v>0</v>
      </c>
      <c r="M34" s="122">
        <v>0</v>
      </c>
      <c r="N34" s="122">
        <v>0</v>
      </c>
      <c r="O34" s="122">
        <v>0</v>
      </c>
      <c r="P34" s="122">
        <v>0</v>
      </c>
      <c r="Q34" s="122">
        <v>0</v>
      </c>
      <c r="R34" s="122">
        <v>0</v>
      </c>
      <c r="S34" s="122">
        <v>0</v>
      </c>
      <c r="T34" s="122">
        <v>0</v>
      </c>
      <c r="U34" s="122">
        <v>0</v>
      </c>
      <c r="V34" s="122">
        <v>0</v>
      </c>
      <c r="W34" s="122">
        <v>0</v>
      </c>
      <c r="X34" s="122">
        <v>0</v>
      </c>
      <c r="Y34" s="122">
        <v>0</v>
      </c>
      <c r="Z34" s="122">
        <v>0</v>
      </c>
      <c r="AA34" s="122">
        <v>0</v>
      </c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</row>
    <row r="35" spans="1:47" s="90" customFormat="1" ht="46.65" x14ac:dyDescent="0.3">
      <c r="A35" s="106" t="s">
        <v>1660</v>
      </c>
      <c r="B35" s="107" t="s">
        <v>735</v>
      </c>
      <c r="C35" s="108" t="s">
        <v>1134</v>
      </c>
      <c r="D35" s="122">
        <v>0</v>
      </c>
      <c r="E35" s="122">
        <v>0</v>
      </c>
      <c r="F35" s="122">
        <v>0</v>
      </c>
      <c r="G35" s="122">
        <v>0</v>
      </c>
      <c r="H35" s="122">
        <v>0</v>
      </c>
      <c r="I35" s="122">
        <v>0</v>
      </c>
      <c r="J35" s="122">
        <v>0</v>
      </c>
      <c r="K35" s="122">
        <v>0</v>
      </c>
      <c r="L35" s="122">
        <v>0</v>
      </c>
      <c r="M35" s="122">
        <v>0</v>
      </c>
      <c r="N35" s="122">
        <v>0</v>
      </c>
      <c r="O35" s="122">
        <v>0</v>
      </c>
      <c r="P35" s="122">
        <v>0</v>
      </c>
      <c r="Q35" s="122">
        <v>0</v>
      </c>
      <c r="R35" s="122">
        <v>0</v>
      </c>
      <c r="S35" s="122">
        <v>0</v>
      </c>
      <c r="T35" s="122">
        <v>0</v>
      </c>
      <c r="U35" s="122">
        <v>0</v>
      </c>
      <c r="V35" s="122">
        <v>0</v>
      </c>
      <c r="W35" s="122">
        <v>0</v>
      </c>
      <c r="X35" s="122">
        <v>0</v>
      </c>
      <c r="Y35" s="122">
        <v>0</v>
      </c>
      <c r="Z35" s="122">
        <v>0</v>
      </c>
      <c r="AA35" s="122">
        <v>0</v>
      </c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</row>
    <row r="36" spans="1:47" s="90" customFormat="1" ht="46.65" x14ac:dyDescent="0.3">
      <c r="A36" s="106" t="s">
        <v>1661</v>
      </c>
      <c r="B36" s="107" t="s">
        <v>1674</v>
      </c>
      <c r="C36" s="108" t="s">
        <v>1135</v>
      </c>
      <c r="D36" s="122">
        <v>0</v>
      </c>
      <c r="E36" s="122">
        <v>0</v>
      </c>
      <c r="F36" s="122">
        <v>0</v>
      </c>
      <c r="G36" s="122">
        <v>0</v>
      </c>
      <c r="H36" s="122">
        <v>0</v>
      </c>
      <c r="I36" s="122">
        <v>0</v>
      </c>
      <c r="J36" s="122">
        <v>0</v>
      </c>
      <c r="K36" s="122">
        <v>0</v>
      </c>
      <c r="L36" s="122">
        <v>0</v>
      </c>
      <c r="M36" s="122">
        <v>0</v>
      </c>
      <c r="N36" s="122">
        <v>0.13</v>
      </c>
      <c r="O36" s="122">
        <v>0.14000000000000001</v>
      </c>
      <c r="P36" s="122">
        <v>0</v>
      </c>
      <c r="Q36" s="122">
        <v>0</v>
      </c>
      <c r="R36" s="122">
        <v>0</v>
      </c>
      <c r="S36" s="122">
        <v>0</v>
      </c>
      <c r="T36" s="122">
        <v>0</v>
      </c>
      <c r="U36" s="122">
        <v>0</v>
      </c>
      <c r="V36" s="122">
        <v>0</v>
      </c>
      <c r="W36" s="122">
        <v>0</v>
      </c>
      <c r="X36" s="122">
        <v>0</v>
      </c>
      <c r="Y36" s="122">
        <v>0</v>
      </c>
      <c r="Z36" s="122">
        <v>0</v>
      </c>
      <c r="AA36" s="122">
        <v>0</v>
      </c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</row>
    <row r="37" spans="1:47" s="90" customFormat="1" ht="62.2" x14ac:dyDescent="0.3">
      <c r="A37" s="106" t="s">
        <v>1661</v>
      </c>
      <c r="B37" s="107" t="s">
        <v>1675</v>
      </c>
      <c r="C37" s="108" t="s">
        <v>1136</v>
      </c>
      <c r="D37" s="122">
        <v>0</v>
      </c>
      <c r="E37" s="122">
        <v>0</v>
      </c>
      <c r="F37" s="122">
        <v>0</v>
      </c>
      <c r="G37" s="122">
        <v>0</v>
      </c>
      <c r="H37" s="122">
        <v>0</v>
      </c>
      <c r="I37" s="122">
        <v>0</v>
      </c>
      <c r="J37" s="122">
        <v>0</v>
      </c>
      <c r="K37" s="122">
        <v>0</v>
      </c>
      <c r="L37" s="122">
        <v>0</v>
      </c>
      <c r="M37" s="122">
        <v>0</v>
      </c>
      <c r="N37" s="122">
        <v>7.0000000000000007E-2</v>
      </c>
      <c r="O37" s="122">
        <v>7.3999999999999996E-2</v>
      </c>
      <c r="P37" s="122">
        <v>0</v>
      </c>
      <c r="Q37" s="122">
        <v>0</v>
      </c>
      <c r="R37" s="122">
        <v>0</v>
      </c>
      <c r="S37" s="122">
        <v>0</v>
      </c>
      <c r="T37" s="122">
        <v>0</v>
      </c>
      <c r="U37" s="122">
        <v>0</v>
      </c>
      <c r="V37" s="122">
        <v>0</v>
      </c>
      <c r="W37" s="122">
        <v>0</v>
      </c>
      <c r="X37" s="122">
        <v>0</v>
      </c>
      <c r="Y37" s="122">
        <v>0</v>
      </c>
      <c r="Z37" s="122">
        <v>0</v>
      </c>
      <c r="AA37" s="122">
        <v>0</v>
      </c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</row>
    <row r="38" spans="1:47" s="90" customFormat="1" ht="108.8" x14ac:dyDescent="0.3">
      <c r="A38" s="106" t="s">
        <v>1661</v>
      </c>
      <c r="B38" s="107" t="s">
        <v>736</v>
      </c>
      <c r="C38" s="108" t="s">
        <v>1137</v>
      </c>
      <c r="D38" s="122">
        <v>0</v>
      </c>
      <c r="E38" s="122">
        <v>0</v>
      </c>
      <c r="F38" s="122">
        <v>0</v>
      </c>
      <c r="G38" s="122">
        <v>0</v>
      </c>
      <c r="H38" s="122">
        <v>0</v>
      </c>
      <c r="I38" s="122">
        <v>0</v>
      </c>
      <c r="J38" s="122">
        <v>0</v>
      </c>
      <c r="K38" s="122">
        <v>0</v>
      </c>
      <c r="L38" s="122">
        <v>0</v>
      </c>
      <c r="M38" s="122">
        <v>0</v>
      </c>
      <c r="N38" s="122">
        <v>0.12</v>
      </c>
      <c r="O38" s="122">
        <v>0.05</v>
      </c>
      <c r="P38" s="122">
        <v>0</v>
      </c>
      <c r="Q38" s="122">
        <v>0</v>
      </c>
      <c r="R38" s="122">
        <v>0</v>
      </c>
      <c r="S38" s="122">
        <v>0</v>
      </c>
      <c r="T38" s="122">
        <v>0</v>
      </c>
      <c r="U38" s="122">
        <v>0</v>
      </c>
      <c r="V38" s="122">
        <v>0</v>
      </c>
      <c r="W38" s="122">
        <v>0</v>
      </c>
      <c r="X38" s="122">
        <v>0</v>
      </c>
      <c r="Y38" s="122">
        <v>0</v>
      </c>
      <c r="Z38" s="122">
        <v>0</v>
      </c>
      <c r="AA38" s="122">
        <v>0</v>
      </c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</row>
    <row r="39" spans="1:47" s="90" customFormat="1" x14ac:dyDescent="0.3">
      <c r="A39" s="103"/>
      <c r="B39" s="110" t="s">
        <v>30</v>
      </c>
      <c r="C39" s="105"/>
      <c r="D39" s="133">
        <f t="shared" ref="D39:AU39" si="6">SUM(D40:D45)</f>
        <v>0</v>
      </c>
      <c r="E39" s="133">
        <f t="shared" si="6"/>
        <v>0.4</v>
      </c>
      <c r="F39" s="133">
        <f t="shared" si="6"/>
        <v>0</v>
      </c>
      <c r="G39" s="133">
        <f t="shared" si="6"/>
        <v>0</v>
      </c>
      <c r="H39" s="133">
        <f t="shared" si="6"/>
        <v>0</v>
      </c>
      <c r="I39" s="133">
        <f t="shared" si="6"/>
        <v>0</v>
      </c>
      <c r="J39" s="133">
        <f t="shared" si="6"/>
        <v>0</v>
      </c>
      <c r="K39" s="133">
        <f t="shared" si="6"/>
        <v>0</v>
      </c>
      <c r="L39" s="133">
        <f t="shared" si="6"/>
        <v>1.46</v>
      </c>
      <c r="M39" s="133">
        <f t="shared" si="6"/>
        <v>1.06</v>
      </c>
      <c r="N39" s="133">
        <f t="shared" si="6"/>
        <v>0.16</v>
      </c>
      <c r="O39" s="133">
        <f t="shared" si="6"/>
        <v>0.2</v>
      </c>
      <c r="P39" s="133">
        <f t="shared" si="6"/>
        <v>0</v>
      </c>
      <c r="Q39" s="133">
        <f t="shared" si="6"/>
        <v>0</v>
      </c>
      <c r="R39" s="133">
        <f t="shared" si="6"/>
        <v>0</v>
      </c>
      <c r="S39" s="133">
        <f t="shared" si="6"/>
        <v>0</v>
      </c>
      <c r="T39" s="133">
        <f t="shared" si="6"/>
        <v>0</v>
      </c>
      <c r="U39" s="133">
        <f t="shared" si="6"/>
        <v>0</v>
      </c>
      <c r="V39" s="133">
        <f t="shared" si="6"/>
        <v>0</v>
      </c>
      <c r="W39" s="133">
        <f t="shared" si="6"/>
        <v>0</v>
      </c>
      <c r="X39" s="133">
        <f t="shared" si="6"/>
        <v>0</v>
      </c>
      <c r="Y39" s="133">
        <f t="shared" si="6"/>
        <v>0</v>
      </c>
      <c r="Z39" s="133">
        <f t="shared" si="6"/>
        <v>0</v>
      </c>
      <c r="AA39" s="133">
        <f t="shared" si="6"/>
        <v>0.11</v>
      </c>
      <c r="AB39" s="133">
        <f t="shared" si="6"/>
        <v>0</v>
      </c>
      <c r="AC39" s="133">
        <f t="shared" si="6"/>
        <v>0</v>
      </c>
      <c r="AD39" s="133">
        <f t="shared" si="6"/>
        <v>0</v>
      </c>
      <c r="AE39" s="133">
        <f t="shared" si="6"/>
        <v>0</v>
      </c>
      <c r="AF39" s="133">
        <f t="shared" si="6"/>
        <v>0</v>
      </c>
      <c r="AG39" s="133">
        <f t="shared" si="6"/>
        <v>0</v>
      </c>
      <c r="AH39" s="133">
        <f t="shared" si="6"/>
        <v>0</v>
      </c>
      <c r="AI39" s="133">
        <f t="shared" si="6"/>
        <v>0</v>
      </c>
      <c r="AJ39" s="133">
        <f t="shared" si="6"/>
        <v>0</v>
      </c>
      <c r="AK39" s="133">
        <f t="shared" si="6"/>
        <v>0</v>
      </c>
      <c r="AL39" s="133">
        <f t="shared" si="6"/>
        <v>0</v>
      </c>
      <c r="AM39" s="133">
        <f t="shared" si="6"/>
        <v>0</v>
      </c>
      <c r="AN39" s="133">
        <f t="shared" si="6"/>
        <v>0</v>
      </c>
      <c r="AO39" s="133">
        <f t="shared" si="6"/>
        <v>0</v>
      </c>
      <c r="AP39" s="133">
        <f t="shared" si="6"/>
        <v>0</v>
      </c>
      <c r="AQ39" s="133">
        <f t="shared" si="6"/>
        <v>0</v>
      </c>
      <c r="AR39" s="133">
        <f t="shared" si="6"/>
        <v>0</v>
      </c>
      <c r="AS39" s="133">
        <f t="shared" si="6"/>
        <v>0</v>
      </c>
      <c r="AT39" s="133">
        <f t="shared" si="6"/>
        <v>0</v>
      </c>
      <c r="AU39" s="133">
        <f t="shared" si="6"/>
        <v>0</v>
      </c>
    </row>
    <row r="40" spans="1:47" s="90" customFormat="1" ht="62.2" x14ac:dyDescent="0.3">
      <c r="A40" s="106" t="s">
        <v>1660</v>
      </c>
      <c r="B40" s="107" t="s">
        <v>737</v>
      </c>
      <c r="C40" s="108" t="s">
        <v>672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22">
        <v>0</v>
      </c>
      <c r="L40" s="122">
        <v>0.16</v>
      </c>
      <c r="M40" s="122">
        <v>0.16</v>
      </c>
      <c r="N40" s="122">
        <v>0</v>
      </c>
      <c r="O40" s="122">
        <v>0</v>
      </c>
      <c r="P40" s="122">
        <v>0</v>
      </c>
      <c r="Q40" s="122">
        <v>0</v>
      </c>
      <c r="R40" s="122">
        <v>0</v>
      </c>
      <c r="S40" s="122">
        <v>0</v>
      </c>
      <c r="T40" s="122">
        <v>0</v>
      </c>
      <c r="U40" s="122">
        <v>0</v>
      </c>
      <c r="V40" s="122">
        <v>0</v>
      </c>
      <c r="W40" s="122">
        <v>0</v>
      </c>
      <c r="X40" s="122">
        <v>0</v>
      </c>
      <c r="Y40" s="122">
        <v>0</v>
      </c>
      <c r="Z40" s="122">
        <v>0</v>
      </c>
      <c r="AA40" s="122">
        <v>0</v>
      </c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</row>
    <row r="41" spans="1:47" s="90" customFormat="1" ht="77.7" x14ac:dyDescent="0.3">
      <c r="A41" s="106" t="s">
        <v>1660</v>
      </c>
      <c r="B41" s="107" t="s">
        <v>417</v>
      </c>
      <c r="C41" s="108" t="s">
        <v>500</v>
      </c>
      <c r="D41" s="122">
        <v>0</v>
      </c>
      <c r="E41" s="122">
        <v>0</v>
      </c>
      <c r="F41" s="122">
        <v>0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0.25</v>
      </c>
      <c r="M41" s="122">
        <v>0.25</v>
      </c>
      <c r="N41" s="122">
        <v>0.01</v>
      </c>
      <c r="O41" s="122">
        <v>0</v>
      </c>
      <c r="P41" s="122">
        <v>0</v>
      </c>
      <c r="Q41" s="122">
        <v>0</v>
      </c>
      <c r="R41" s="122">
        <v>0</v>
      </c>
      <c r="S41" s="122">
        <v>0</v>
      </c>
      <c r="T41" s="122">
        <v>0</v>
      </c>
      <c r="U41" s="122">
        <v>0</v>
      </c>
      <c r="V41" s="122">
        <v>0</v>
      </c>
      <c r="W41" s="122">
        <v>0</v>
      </c>
      <c r="X41" s="122">
        <v>0</v>
      </c>
      <c r="Y41" s="122">
        <v>0</v>
      </c>
      <c r="Z41" s="122">
        <v>0</v>
      </c>
      <c r="AA41" s="122">
        <v>0</v>
      </c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</row>
    <row r="42" spans="1:47" s="90" customFormat="1" ht="46.65" x14ac:dyDescent="0.3">
      <c r="A42" s="106" t="s">
        <v>1660</v>
      </c>
      <c r="B42" s="107" t="s">
        <v>624</v>
      </c>
      <c r="C42" s="108" t="s">
        <v>673</v>
      </c>
      <c r="D42" s="122">
        <v>0</v>
      </c>
      <c r="E42" s="122">
        <v>0.4</v>
      </c>
      <c r="F42" s="122">
        <v>0</v>
      </c>
      <c r="G42" s="122">
        <v>0</v>
      </c>
      <c r="H42" s="122">
        <v>0</v>
      </c>
      <c r="I42" s="122">
        <v>0</v>
      </c>
      <c r="J42" s="122">
        <v>0</v>
      </c>
      <c r="K42" s="122">
        <v>0</v>
      </c>
      <c r="L42" s="122">
        <v>0.4</v>
      </c>
      <c r="M42" s="122">
        <v>0</v>
      </c>
      <c r="N42" s="122">
        <v>0</v>
      </c>
      <c r="O42" s="122">
        <v>0</v>
      </c>
      <c r="P42" s="122">
        <v>0</v>
      </c>
      <c r="Q42" s="122">
        <v>0</v>
      </c>
      <c r="R42" s="122">
        <v>0</v>
      </c>
      <c r="S42" s="122">
        <v>0</v>
      </c>
      <c r="T42" s="122">
        <v>0</v>
      </c>
      <c r="U42" s="122">
        <v>0</v>
      </c>
      <c r="V42" s="122">
        <v>0</v>
      </c>
      <c r="W42" s="122">
        <v>0</v>
      </c>
      <c r="X42" s="122">
        <v>0</v>
      </c>
      <c r="Y42" s="122">
        <v>0</v>
      </c>
      <c r="Z42" s="122">
        <v>0</v>
      </c>
      <c r="AA42" s="122">
        <v>0</v>
      </c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</row>
    <row r="43" spans="1:47" s="90" customFormat="1" ht="62.2" x14ac:dyDescent="0.3">
      <c r="A43" s="106" t="s">
        <v>1660</v>
      </c>
      <c r="B43" s="107" t="s">
        <v>1676</v>
      </c>
      <c r="C43" s="108" t="s">
        <v>1138</v>
      </c>
      <c r="D43" s="122">
        <v>0</v>
      </c>
      <c r="E43" s="122">
        <v>0</v>
      </c>
      <c r="F43" s="122">
        <v>0</v>
      </c>
      <c r="G43" s="122">
        <v>0</v>
      </c>
      <c r="H43" s="122">
        <v>0</v>
      </c>
      <c r="I43" s="122">
        <v>0</v>
      </c>
      <c r="J43" s="122">
        <v>0</v>
      </c>
      <c r="K43" s="122">
        <v>0</v>
      </c>
      <c r="L43" s="122">
        <v>0.4</v>
      </c>
      <c r="M43" s="122">
        <v>0.4</v>
      </c>
      <c r="N43" s="122">
        <v>0.15</v>
      </c>
      <c r="O43" s="122">
        <v>0.2</v>
      </c>
      <c r="P43" s="122">
        <v>0</v>
      </c>
      <c r="Q43" s="122">
        <v>0</v>
      </c>
      <c r="R43" s="122">
        <v>0</v>
      </c>
      <c r="S43" s="122">
        <v>0</v>
      </c>
      <c r="T43" s="122">
        <v>0</v>
      </c>
      <c r="U43" s="122">
        <v>0</v>
      </c>
      <c r="V43" s="122">
        <v>0</v>
      </c>
      <c r="W43" s="122">
        <v>0</v>
      </c>
      <c r="X43" s="122">
        <v>0</v>
      </c>
      <c r="Y43" s="122">
        <v>0</v>
      </c>
      <c r="Z43" s="122">
        <v>0</v>
      </c>
      <c r="AA43" s="122">
        <v>0</v>
      </c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</row>
    <row r="44" spans="1:47" s="90" customFormat="1" ht="62.2" x14ac:dyDescent="0.3">
      <c r="A44" s="106" t="s">
        <v>1660</v>
      </c>
      <c r="B44" s="107" t="s">
        <v>1677</v>
      </c>
      <c r="C44" s="108" t="s">
        <v>1139</v>
      </c>
      <c r="D44" s="122">
        <v>0</v>
      </c>
      <c r="E44" s="122">
        <v>0</v>
      </c>
      <c r="F44" s="122">
        <v>0</v>
      </c>
      <c r="G44" s="122">
        <v>0</v>
      </c>
      <c r="H44" s="122">
        <v>0</v>
      </c>
      <c r="I44" s="122">
        <v>0</v>
      </c>
      <c r="J44" s="122">
        <v>0</v>
      </c>
      <c r="K44" s="122">
        <v>0</v>
      </c>
      <c r="L44" s="122">
        <v>0.25</v>
      </c>
      <c r="M44" s="122">
        <v>0.25</v>
      </c>
      <c r="N44" s="122">
        <v>0</v>
      </c>
      <c r="O44" s="122">
        <v>0</v>
      </c>
      <c r="P44" s="122">
        <v>0</v>
      </c>
      <c r="Q44" s="122">
        <v>0</v>
      </c>
      <c r="R44" s="122">
        <v>0</v>
      </c>
      <c r="S44" s="122">
        <v>0</v>
      </c>
      <c r="T44" s="122">
        <v>0</v>
      </c>
      <c r="U44" s="122">
        <v>0</v>
      </c>
      <c r="V44" s="122">
        <v>0</v>
      </c>
      <c r="W44" s="122">
        <v>0</v>
      </c>
      <c r="X44" s="122">
        <v>0</v>
      </c>
      <c r="Y44" s="122">
        <v>0</v>
      </c>
      <c r="Z44" s="122">
        <v>0</v>
      </c>
      <c r="AA44" s="122">
        <v>0</v>
      </c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</row>
    <row r="45" spans="1:47" s="90" customFormat="1" ht="77.7" x14ac:dyDescent="0.3">
      <c r="A45" s="106" t="s">
        <v>1661</v>
      </c>
      <c r="B45" s="107" t="s">
        <v>738</v>
      </c>
      <c r="C45" s="108" t="s">
        <v>1140</v>
      </c>
      <c r="D45" s="122">
        <v>0</v>
      </c>
      <c r="E45" s="122">
        <v>0</v>
      </c>
      <c r="F45" s="122">
        <v>0</v>
      </c>
      <c r="G45" s="122">
        <v>0</v>
      </c>
      <c r="H45" s="122">
        <v>0</v>
      </c>
      <c r="I45" s="122">
        <v>0</v>
      </c>
      <c r="J45" s="122">
        <v>0</v>
      </c>
      <c r="K45" s="122">
        <v>0</v>
      </c>
      <c r="L45" s="122">
        <v>0</v>
      </c>
      <c r="M45" s="122">
        <v>0</v>
      </c>
      <c r="N45" s="122">
        <v>0</v>
      </c>
      <c r="O45" s="122">
        <v>0</v>
      </c>
      <c r="P45" s="122">
        <v>0</v>
      </c>
      <c r="Q45" s="122">
        <v>0</v>
      </c>
      <c r="R45" s="122">
        <v>0</v>
      </c>
      <c r="S45" s="122">
        <v>0</v>
      </c>
      <c r="T45" s="122">
        <v>0</v>
      </c>
      <c r="U45" s="122">
        <v>0</v>
      </c>
      <c r="V45" s="122">
        <v>0</v>
      </c>
      <c r="W45" s="122">
        <v>0</v>
      </c>
      <c r="X45" s="122">
        <v>0</v>
      </c>
      <c r="Y45" s="122">
        <v>0</v>
      </c>
      <c r="Z45" s="122">
        <v>0</v>
      </c>
      <c r="AA45" s="122">
        <v>0.11</v>
      </c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</row>
    <row r="46" spans="1:47" s="90" customFormat="1" x14ac:dyDescent="0.3">
      <c r="A46" s="103"/>
      <c r="B46" s="110" t="s">
        <v>31</v>
      </c>
      <c r="C46" s="105"/>
      <c r="D46" s="133">
        <f t="shared" ref="D46:AU46" si="7">SUM(D47:D52)</f>
        <v>0</v>
      </c>
      <c r="E46" s="133">
        <f t="shared" si="7"/>
        <v>1.26</v>
      </c>
      <c r="F46" s="133">
        <f t="shared" si="7"/>
        <v>0</v>
      </c>
      <c r="G46" s="133">
        <f t="shared" si="7"/>
        <v>0</v>
      </c>
      <c r="H46" s="133">
        <f t="shared" si="7"/>
        <v>0</v>
      </c>
      <c r="I46" s="133">
        <f t="shared" si="7"/>
        <v>0</v>
      </c>
      <c r="J46" s="133">
        <f t="shared" si="7"/>
        <v>0</v>
      </c>
      <c r="K46" s="133">
        <f t="shared" si="7"/>
        <v>0</v>
      </c>
      <c r="L46" s="133">
        <f t="shared" si="7"/>
        <v>2.16</v>
      </c>
      <c r="M46" s="133">
        <f t="shared" si="7"/>
        <v>0.5</v>
      </c>
      <c r="N46" s="133">
        <f t="shared" si="7"/>
        <v>0.45</v>
      </c>
      <c r="O46" s="133">
        <f t="shared" si="7"/>
        <v>0.61599999999999999</v>
      </c>
      <c r="P46" s="133">
        <f t="shared" si="7"/>
        <v>0</v>
      </c>
      <c r="Q46" s="133">
        <f t="shared" si="7"/>
        <v>0</v>
      </c>
      <c r="R46" s="133">
        <f t="shared" si="7"/>
        <v>0</v>
      </c>
      <c r="S46" s="133">
        <f t="shared" si="7"/>
        <v>0</v>
      </c>
      <c r="T46" s="133">
        <f t="shared" si="7"/>
        <v>0</v>
      </c>
      <c r="U46" s="133">
        <f t="shared" si="7"/>
        <v>0</v>
      </c>
      <c r="V46" s="133">
        <f t="shared" si="7"/>
        <v>0</v>
      </c>
      <c r="W46" s="133">
        <f t="shared" si="7"/>
        <v>0</v>
      </c>
      <c r="X46" s="133">
        <f t="shared" si="7"/>
        <v>0</v>
      </c>
      <c r="Y46" s="133">
        <f t="shared" si="7"/>
        <v>0</v>
      </c>
      <c r="Z46" s="133">
        <f t="shared" si="7"/>
        <v>0</v>
      </c>
      <c r="AA46" s="133">
        <f t="shared" si="7"/>
        <v>6.8580000000000005</v>
      </c>
      <c r="AB46" s="133">
        <f t="shared" si="7"/>
        <v>0</v>
      </c>
      <c r="AC46" s="133">
        <f t="shared" si="7"/>
        <v>0</v>
      </c>
      <c r="AD46" s="133">
        <f t="shared" si="7"/>
        <v>0</v>
      </c>
      <c r="AE46" s="133">
        <f t="shared" si="7"/>
        <v>0</v>
      </c>
      <c r="AF46" s="133">
        <f t="shared" si="7"/>
        <v>0</v>
      </c>
      <c r="AG46" s="133">
        <f t="shared" si="7"/>
        <v>0</v>
      </c>
      <c r="AH46" s="133">
        <f t="shared" si="7"/>
        <v>0</v>
      </c>
      <c r="AI46" s="133">
        <f t="shared" si="7"/>
        <v>0</v>
      </c>
      <c r="AJ46" s="133">
        <f t="shared" si="7"/>
        <v>0</v>
      </c>
      <c r="AK46" s="133">
        <f t="shared" si="7"/>
        <v>0</v>
      </c>
      <c r="AL46" s="133">
        <f t="shared" si="7"/>
        <v>0</v>
      </c>
      <c r="AM46" s="133">
        <f t="shared" si="7"/>
        <v>0</v>
      </c>
      <c r="AN46" s="133">
        <f t="shared" si="7"/>
        <v>0</v>
      </c>
      <c r="AO46" s="133">
        <f t="shared" si="7"/>
        <v>0</v>
      </c>
      <c r="AP46" s="133">
        <f t="shared" si="7"/>
        <v>0</v>
      </c>
      <c r="AQ46" s="133">
        <f t="shared" si="7"/>
        <v>0</v>
      </c>
      <c r="AR46" s="133">
        <f t="shared" si="7"/>
        <v>0</v>
      </c>
      <c r="AS46" s="133">
        <f t="shared" si="7"/>
        <v>0</v>
      </c>
      <c r="AT46" s="133">
        <f t="shared" si="7"/>
        <v>0</v>
      </c>
      <c r="AU46" s="133">
        <f t="shared" si="7"/>
        <v>0</v>
      </c>
    </row>
    <row r="47" spans="1:47" s="90" customFormat="1" x14ac:dyDescent="0.3">
      <c r="A47" s="106" t="s">
        <v>1660</v>
      </c>
      <c r="B47" s="107" t="s">
        <v>32</v>
      </c>
      <c r="C47" s="108" t="s">
        <v>33</v>
      </c>
      <c r="D47" s="122">
        <v>0</v>
      </c>
      <c r="E47" s="122">
        <v>0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22">
        <v>0</v>
      </c>
      <c r="L47" s="122">
        <v>0.4</v>
      </c>
      <c r="M47" s="122">
        <v>0</v>
      </c>
      <c r="N47" s="122">
        <v>0</v>
      </c>
      <c r="O47" s="122">
        <v>0</v>
      </c>
      <c r="P47" s="122">
        <v>0</v>
      </c>
      <c r="Q47" s="122">
        <v>0</v>
      </c>
      <c r="R47" s="122">
        <v>0</v>
      </c>
      <c r="S47" s="122">
        <v>0</v>
      </c>
      <c r="T47" s="122">
        <v>0</v>
      </c>
      <c r="U47" s="122">
        <v>0</v>
      </c>
      <c r="V47" s="122">
        <v>0</v>
      </c>
      <c r="W47" s="122">
        <v>0</v>
      </c>
      <c r="X47" s="122">
        <v>0</v>
      </c>
      <c r="Y47" s="122">
        <v>0</v>
      </c>
      <c r="Z47" s="122">
        <v>0</v>
      </c>
      <c r="AA47" s="122">
        <v>0</v>
      </c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</row>
    <row r="48" spans="1:47" s="90" customFormat="1" ht="46.65" x14ac:dyDescent="0.3">
      <c r="A48" s="106" t="s">
        <v>1660</v>
      </c>
      <c r="B48" s="107" t="s">
        <v>739</v>
      </c>
      <c r="C48" s="108" t="s">
        <v>1141</v>
      </c>
      <c r="D48" s="122">
        <v>0</v>
      </c>
      <c r="E48" s="122">
        <v>1.26</v>
      </c>
      <c r="F48" s="122">
        <v>0</v>
      </c>
      <c r="G48" s="122">
        <v>0</v>
      </c>
      <c r="H48" s="122">
        <v>0</v>
      </c>
      <c r="I48" s="122">
        <v>0</v>
      </c>
      <c r="J48" s="122">
        <v>0</v>
      </c>
      <c r="K48" s="122">
        <v>0</v>
      </c>
      <c r="L48" s="122">
        <v>1.26</v>
      </c>
      <c r="M48" s="122">
        <v>0</v>
      </c>
      <c r="N48" s="122">
        <v>0</v>
      </c>
      <c r="O48" s="122">
        <v>0</v>
      </c>
      <c r="P48" s="122">
        <v>0</v>
      </c>
      <c r="Q48" s="122">
        <v>0</v>
      </c>
      <c r="R48" s="122">
        <v>0</v>
      </c>
      <c r="S48" s="122">
        <v>0</v>
      </c>
      <c r="T48" s="122">
        <v>0</v>
      </c>
      <c r="U48" s="122">
        <v>0</v>
      </c>
      <c r="V48" s="122">
        <v>0</v>
      </c>
      <c r="W48" s="122">
        <v>0</v>
      </c>
      <c r="X48" s="122">
        <v>0</v>
      </c>
      <c r="Y48" s="122">
        <v>0</v>
      </c>
      <c r="Z48" s="122">
        <v>0</v>
      </c>
      <c r="AA48" s="122">
        <v>0</v>
      </c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</row>
    <row r="49" spans="1:47" s="90" customFormat="1" ht="46.65" x14ac:dyDescent="0.3">
      <c r="A49" s="106" t="s">
        <v>1661</v>
      </c>
      <c r="B49" s="107" t="s">
        <v>418</v>
      </c>
      <c r="C49" s="108" t="s">
        <v>501</v>
      </c>
      <c r="D49" s="122">
        <v>0</v>
      </c>
      <c r="E49" s="122">
        <v>0</v>
      </c>
      <c r="F49" s="122">
        <v>0</v>
      </c>
      <c r="G49" s="122">
        <v>0</v>
      </c>
      <c r="H49" s="122">
        <v>0</v>
      </c>
      <c r="I49" s="122">
        <v>0</v>
      </c>
      <c r="J49" s="122">
        <v>0</v>
      </c>
      <c r="K49" s="122">
        <v>0</v>
      </c>
      <c r="L49" s="122">
        <v>0</v>
      </c>
      <c r="M49" s="122">
        <v>0</v>
      </c>
      <c r="N49" s="122">
        <v>0</v>
      </c>
      <c r="O49" s="122">
        <v>0</v>
      </c>
      <c r="P49" s="122">
        <v>0</v>
      </c>
      <c r="Q49" s="122">
        <v>0</v>
      </c>
      <c r="R49" s="122">
        <v>0</v>
      </c>
      <c r="S49" s="122">
        <v>0</v>
      </c>
      <c r="T49" s="122">
        <v>0</v>
      </c>
      <c r="U49" s="122">
        <v>0</v>
      </c>
      <c r="V49" s="122">
        <v>0</v>
      </c>
      <c r="W49" s="122">
        <v>0</v>
      </c>
      <c r="X49" s="122">
        <v>0</v>
      </c>
      <c r="Y49" s="122">
        <v>0</v>
      </c>
      <c r="Z49" s="122">
        <v>0</v>
      </c>
      <c r="AA49" s="122">
        <v>6.8580000000000005</v>
      </c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</row>
    <row r="50" spans="1:47" s="90" customFormat="1" ht="62.2" x14ac:dyDescent="0.3">
      <c r="A50" s="106" t="s">
        <v>1661</v>
      </c>
      <c r="B50" s="107" t="s">
        <v>740</v>
      </c>
      <c r="C50" s="108" t="s">
        <v>1142</v>
      </c>
      <c r="D50" s="122">
        <v>0</v>
      </c>
      <c r="E50" s="122">
        <v>0</v>
      </c>
      <c r="F50" s="122">
        <v>0</v>
      </c>
      <c r="G50" s="122">
        <v>0</v>
      </c>
      <c r="H50" s="122">
        <v>0</v>
      </c>
      <c r="I50" s="122">
        <v>0</v>
      </c>
      <c r="J50" s="122">
        <v>0</v>
      </c>
      <c r="K50" s="122">
        <v>0</v>
      </c>
      <c r="L50" s="122">
        <v>0</v>
      </c>
      <c r="M50" s="122">
        <v>0</v>
      </c>
      <c r="N50" s="122">
        <v>0.45</v>
      </c>
      <c r="O50" s="122">
        <v>0.61599999999999999</v>
      </c>
      <c r="P50" s="122">
        <v>0</v>
      </c>
      <c r="Q50" s="122">
        <v>0</v>
      </c>
      <c r="R50" s="122">
        <v>0</v>
      </c>
      <c r="S50" s="122">
        <v>0</v>
      </c>
      <c r="T50" s="122">
        <v>0</v>
      </c>
      <c r="U50" s="122">
        <v>0</v>
      </c>
      <c r="V50" s="122">
        <v>0</v>
      </c>
      <c r="W50" s="122">
        <v>0</v>
      </c>
      <c r="X50" s="122">
        <v>0</v>
      </c>
      <c r="Y50" s="122">
        <v>0</v>
      </c>
      <c r="Z50" s="122">
        <v>0</v>
      </c>
      <c r="AA50" s="122">
        <v>0</v>
      </c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</row>
    <row r="51" spans="1:47" s="90" customFormat="1" ht="31.1" x14ac:dyDescent="0.3">
      <c r="A51" s="106" t="s">
        <v>1660</v>
      </c>
      <c r="B51" s="107" t="s">
        <v>741</v>
      </c>
      <c r="C51" s="108" t="s">
        <v>1143</v>
      </c>
      <c r="D51" s="122">
        <v>0</v>
      </c>
      <c r="E51" s="122">
        <v>0</v>
      </c>
      <c r="F51" s="122">
        <v>0</v>
      </c>
      <c r="G51" s="122">
        <v>0</v>
      </c>
      <c r="H51" s="122">
        <v>0</v>
      </c>
      <c r="I51" s="122">
        <v>0</v>
      </c>
      <c r="J51" s="122">
        <v>0</v>
      </c>
      <c r="K51" s="122">
        <v>0</v>
      </c>
      <c r="L51" s="122">
        <v>0.5</v>
      </c>
      <c r="M51" s="122">
        <v>0.5</v>
      </c>
      <c r="N51" s="122">
        <v>0</v>
      </c>
      <c r="O51" s="122">
        <v>0</v>
      </c>
      <c r="P51" s="122">
        <v>0</v>
      </c>
      <c r="Q51" s="122">
        <v>0</v>
      </c>
      <c r="R51" s="122">
        <v>0</v>
      </c>
      <c r="S51" s="122">
        <v>0</v>
      </c>
      <c r="T51" s="122">
        <v>0</v>
      </c>
      <c r="U51" s="122">
        <v>0</v>
      </c>
      <c r="V51" s="122">
        <v>0</v>
      </c>
      <c r="W51" s="122">
        <v>0</v>
      </c>
      <c r="X51" s="122">
        <v>0</v>
      </c>
      <c r="Y51" s="122">
        <v>0</v>
      </c>
      <c r="Z51" s="122">
        <v>0</v>
      </c>
      <c r="AA51" s="122">
        <v>0</v>
      </c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</row>
    <row r="52" spans="1:47" s="90" customFormat="1" ht="62.2" x14ac:dyDescent="0.3">
      <c r="A52" s="106" t="s">
        <v>1660</v>
      </c>
      <c r="B52" s="107" t="s">
        <v>1678</v>
      </c>
      <c r="C52" s="108" t="s">
        <v>1912</v>
      </c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</row>
    <row r="53" spans="1:47" s="90" customFormat="1" x14ac:dyDescent="0.3">
      <c r="A53" s="103"/>
      <c r="B53" s="110" t="s">
        <v>35</v>
      </c>
      <c r="C53" s="105"/>
      <c r="D53" s="133">
        <f t="shared" ref="D53:AU53" si="8">SUM(D54:D56)</f>
        <v>0</v>
      </c>
      <c r="E53" s="133">
        <f t="shared" si="8"/>
        <v>0</v>
      </c>
      <c r="F53" s="133">
        <f t="shared" si="8"/>
        <v>0</v>
      </c>
      <c r="G53" s="133">
        <f t="shared" si="8"/>
        <v>0</v>
      </c>
      <c r="H53" s="133">
        <f t="shared" si="8"/>
        <v>0</v>
      </c>
      <c r="I53" s="133">
        <f t="shared" si="8"/>
        <v>0</v>
      </c>
      <c r="J53" s="133">
        <f t="shared" si="8"/>
        <v>0</v>
      </c>
      <c r="K53" s="133">
        <f t="shared" si="8"/>
        <v>0</v>
      </c>
      <c r="L53" s="133">
        <f t="shared" si="8"/>
        <v>0.5</v>
      </c>
      <c r="M53" s="133">
        <f t="shared" si="8"/>
        <v>0.5</v>
      </c>
      <c r="N53" s="133">
        <f t="shared" si="8"/>
        <v>0</v>
      </c>
      <c r="O53" s="133">
        <f t="shared" si="8"/>
        <v>1.4999999999999999E-2</v>
      </c>
      <c r="P53" s="133">
        <f t="shared" si="8"/>
        <v>0</v>
      </c>
      <c r="Q53" s="133">
        <f t="shared" si="8"/>
        <v>0</v>
      </c>
      <c r="R53" s="133">
        <f t="shared" si="8"/>
        <v>0</v>
      </c>
      <c r="S53" s="133">
        <f t="shared" si="8"/>
        <v>0</v>
      </c>
      <c r="T53" s="133">
        <f t="shared" si="8"/>
        <v>0</v>
      </c>
      <c r="U53" s="133">
        <f t="shared" si="8"/>
        <v>0</v>
      </c>
      <c r="V53" s="133">
        <f t="shared" si="8"/>
        <v>0</v>
      </c>
      <c r="W53" s="133">
        <f t="shared" si="8"/>
        <v>0</v>
      </c>
      <c r="X53" s="133">
        <f t="shared" si="8"/>
        <v>0</v>
      </c>
      <c r="Y53" s="133">
        <f t="shared" si="8"/>
        <v>0</v>
      </c>
      <c r="Z53" s="133">
        <f t="shared" si="8"/>
        <v>0</v>
      </c>
      <c r="AA53" s="133">
        <f t="shared" si="8"/>
        <v>4.819</v>
      </c>
      <c r="AB53" s="133">
        <f t="shared" si="8"/>
        <v>0</v>
      </c>
      <c r="AC53" s="133">
        <f t="shared" si="8"/>
        <v>0</v>
      </c>
      <c r="AD53" s="133">
        <f t="shared" si="8"/>
        <v>0</v>
      </c>
      <c r="AE53" s="133">
        <f t="shared" si="8"/>
        <v>0</v>
      </c>
      <c r="AF53" s="133">
        <f t="shared" si="8"/>
        <v>0</v>
      </c>
      <c r="AG53" s="133">
        <f t="shared" si="8"/>
        <v>0</v>
      </c>
      <c r="AH53" s="133">
        <f t="shared" si="8"/>
        <v>0</v>
      </c>
      <c r="AI53" s="133">
        <f t="shared" si="8"/>
        <v>0</v>
      </c>
      <c r="AJ53" s="133">
        <f t="shared" si="8"/>
        <v>0</v>
      </c>
      <c r="AK53" s="133">
        <f t="shared" si="8"/>
        <v>0</v>
      </c>
      <c r="AL53" s="133">
        <f t="shared" si="8"/>
        <v>0</v>
      </c>
      <c r="AM53" s="133">
        <f t="shared" si="8"/>
        <v>0</v>
      </c>
      <c r="AN53" s="133">
        <f t="shared" si="8"/>
        <v>0</v>
      </c>
      <c r="AO53" s="133">
        <f t="shared" si="8"/>
        <v>0</v>
      </c>
      <c r="AP53" s="133">
        <f t="shared" si="8"/>
        <v>0</v>
      </c>
      <c r="AQ53" s="133">
        <f t="shared" si="8"/>
        <v>0</v>
      </c>
      <c r="AR53" s="133">
        <f t="shared" si="8"/>
        <v>0</v>
      </c>
      <c r="AS53" s="133">
        <f t="shared" si="8"/>
        <v>0</v>
      </c>
      <c r="AT53" s="133">
        <f t="shared" si="8"/>
        <v>0</v>
      </c>
      <c r="AU53" s="133">
        <f t="shared" si="8"/>
        <v>0</v>
      </c>
    </row>
    <row r="54" spans="1:47" s="90" customFormat="1" ht="31.1" x14ac:dyDescent="0.3">
      <c r="A54" s="106" t="s">
        <v>1661</v>
      </c>
      <c r="B54" s="107" t="s">
        <v>742</v>
      </c>
      <c r="C54" s="108" t="s">
        <v>502</v>
      </c>
      <c r="D54" s="122">
        <v>0</v>
      </c>
      <c r="E54" s="122">
        <v>0</v>
      </c>
      <c r="F54" s="122">
        <v>0</v>
      </c>
      <c r="G54" s="122">
        <v>0</v>
      </c>
      <c r="H54" s="122">
        <v>0</v>
      </c>
      <c r="I54" s="122">
        <v>0</v>
      </c>
      <c r="J54" s="122">
        <v>0</v>
      </c>
      <c r="K54" s="122">
        <v>0</v>
      </c>
      <c r="L54" s="122">
        <v>0</v>
      </c>
      <c r="M54" s="122">
        <v>0</v>
      </c>
      <c r="N54" s="122">
        <v>0</v>
      </c>
      <c r="O54" s="122">
        <v>0</v>
      </c>
      <c r="P54" s="122">
        <v>0</v>
      </c>
      <c r="Q54" s="122">
        <v>0</v>
      </c>
      <c r="R54" s="122">
        <v>0</v>
      </c>
      <c r="S54" s="122">
        <v>0</v>
      </c>
      <c r="T54" s="122">
        <v>0</v>
      </c>
      <c r="U54" s="122">
        <v>0</v>
      </c>
      <c r="V54" s="122">
        <v>0</v>
      </c>
      <c r="W54" s="122">
        <v>0</v>
      </c>
      <c r="X54" s="122">
        <v>0</v>
      </c>
      <c r="Y54" s="122">
        <v>0</v>
      </c>
      <c r="Z54" s="122">
        <v>0</v>
      </c>
      <c r="AA54" s="122">
        <v>0</v>
      </c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</row>
    <row r="55" spans="1:47" s="90" customFormat="1" ht="62.2" x14ac:dyDescent="0.3">
      <c r="A55" s="106" t="s">
        <v>1661</v>
      </c>
      <c r="B55" s="107" t="s">
        <v>419</v>
      </c>
      <c r="C55" s="108" t="s">
        <v>503</v>
      </c>
      <c r="D55" s="122">
        <v>0</v>
      </c>
      <c r="E55" s="122">
        <v>0</v>
      </c>
      <c r="F55" s="122">
        <v>0</v>
      </c>
      <c r="G55" s="122">
        <v>0</v>
      </c>
      <c r="H55" s="122">
        <v>0</v>
      </c>
      <c r="I55" s="122">
        <v>0</v>
      </c>
      <c r="J55" s="122">
        <v>0</v>
      </c>
      <c r="K55" s="122">
        <v>0</v>
      </c>
      <c r="L55" s="122">
        <v>0</v>
      </c>
      <c r="M55" s="122">
        <v>0</v>
      </c>
      <c r="N55" s="122">
        <v>0</v>
      </c>
      <c r="O55" s="122">
        <v>0</v>
      </c>
      <c r="P55" s="122">
        <v>0</v>
      </c>
      <c r="Q55" s="122">
        <v>0</v>
      </c>
      <c r="R55" s="122">
        <v>0</v>
      </c>
      <c r="S55" s="122">
        <v>0</v>
      </c>
      <c r="T55" s="122">
        <v>0</v>
      </c>
      <c r="U55" s="122">
        <v>0</v>
      </c>
      <c r="V55" s="122">
        <v>0</v>
      </c>
      <c r="W55" s="122">
        <v>0</v>
      </c>
      <c r="X55" s="122">
        <v>0</v>
      </c>
      <c r="Y55" s="122">
        <v>0</v>
      </c>
      <c r="Z55" s="122"/>
      <c r="AA55" s="122">
        <v>4.819</v>
      </c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</row>
    <row r="56" spans="1:47" s="90" customFormat="1" ht="46.65" x14ac:dyDescent="0.3">
      <c r="A56" s="106" t="s">
        <v>1660</v>
      </c>
      <c r="B56" s="107" t="s">
        <v>743</v>
      </c>
      <c r="C56" s="108" t="s">
        <v>1144</v>
      </c>
      <c r="D56" s="122">
        <v>0</v>
      </c>
      <c r="E56" s="122">
        <v>0</v>
      </c>
      <c r="F56" s="122">
        <v>0</v>
      </c>
      <c r="G56" s="122">
        <v>0</v>
      </c>
      <c r="H56" s="122">
        <v>0</v>
      </c>
      <c r="I56" s="122">
        <v>0</v>
      </c>
      <c r="J56" s="122">
        <v>0</v>
      </c>
      <c r="K56" s="122">
        <v>0</v>
      </c>
      <c r="L56" s="122">
        <v>0.5</v>
      </c>
      <c r="M56" s="122">
        <v>0.5</v>
      </c>
      <c r="N56" s="122">
        <v>0</v>
      </c>
      <c r="O56" s="122">
        <v>1.4999999999999999E-2</v>
      </c>
      <c r="P56" s="122">
        <v>0</v>
      </c>
      <c r="Q56" s="122">
        <v>0</v>
      </c>
      <c r="R56" s="122">
        <v>0</v>
      </c>
      <c r="S56" s="122">
        <v>0</v>
      </c>
      <c r="T56" s="122">
        <v>0</v>
      </c>
      <c r="U56" s="122">
        <v>0</v>
      </c>
      <c r="V56" s="122">
        <v>0</v>
      </c>
      <c r="W56" s="122">
        <v>0</v>
      </c>
      <c r="X56" s="122">
        <v>0</v>
      </c>
      <c r="Y56" s="122">
        <v>0</v>
      </c>
      <c r="Z56" s="122">
        <v>0</v>
      </c>
      <c r="AA56" s="122">
        <v>0</v>
      </c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</row>
    <row r="57" spans="1:47" s="90" customFormat="1" x14ac:dyDescent="0.3">
      <c r="A57" s="103"/>
      <c r="B57" s="110" t="s">
        <v>36</v>
      </c>
      <c r="C57" s="105"/>
      <c r="D57" s="133">
        <f t="shared" ref="D57:AU57" si="9">SUM(D58:D59)</f>
        <v>0</v>
      </c>
      <c r="E57" s="133">
        <f t="shared" si="9"/>
        <v>0</v>
      </c>
      <c r="F57" s="133">
        <f t="shared" si="9"/>
        <v>0</v>
      </c>
      <c r="G57" s="133">
        <f t="shared" si="9"/>
        <v>0</v>
      </c>
      <c r="H57" s="133">
        <f t="shared" si="9"/>
        <v>0</v>
      </c>
      <c r="I57" s="133">
        <f t="shared" si="9"/>
        <v>0</v>
      </c>
      <c r="J57" s="133">
        <f t="shared" si="9"/>
        <v>0</v>
      </c>
      <c r="K57" s="133">
        <f t="shared" si="9"/>
        <v>0</v>
      </c>
      <c r="L57" s="133">
        <f t="shared" si="9"/>
        <v>0</v>
      </c>
      <c r="M57" s="133">
        <f t="shared" si="9"/>
        <v>0</v>
      </c>
      <c r="N57" s="133">
        <f t="shared" si="9"/>
        <v>0</v>
      </c>
      <c r="O57" s="133">
        <f t="shared" si="9"/>
        <v>0</v>
      </c>
      <c r="P57" s="133">
        <f t="shared" si="9"/>
        <v>0</v>
      </c>
      <c r="Q57" s="133">
        <f t="shared" si="9"/>
        <v>0</v>
      </c>
      <c r="R57" s="133">
        <f t="shared" si="9"/>
        <v>0</v>
      </c>
      <c r="S57" s="133">
        <f t="shared" si="9"/>
        <v>0</v>
      </c>
      <c r="T57" s="133">
        <f t="shared" si="9"/>
        <v>0</v>
      </c>
      <c r="U57" s="133">
        <f t="shared" si="9"/>
        <v>0</v>
      </c>
      <c r="V57" s="133">
        <f t="shared" si="9"/>
        <v>0</v>
      </c>
      <c r="W57" s="133">
        <f t="shared" si="9"/>
        <v>0</v>
      </c>
      <c r="X57" s="133">
        <f t="shared" si="9"/>
        <v>0</v>
      </c>
      <c r="Y57" s="133">
        <f t="shared" si="9"/>
        <v>0</v>
      </c>
      <c r="Z57" s="133">
        <f t="shared" si="9"/>
        <v>0</v>
      </c>
      <c r="AA57" s="133">
        <f t="shared" si="9"/>
        <v>0</v>
      </c>
      <c r="AB57" s="133">
        <f t="shared" si="9"/>
        <v>0</v>
      </c>
      <c r="AC57" s="133">
        <f t="shared" si="9"/>
        <v>0</v>
      </c>
      <c r="AD57" s="133">
        <f t="shared" si="9"/>
        <v>0</v>
      </c>
      <c r="AE57" s="133">
        <f t="shared" si="9"/>
        <v>0</v>
      </c>
      <c r="AF57" s="133">
        <f t="shared" si="9"/>
        <v>0</v>
      </c>
      <c r="AG57" s="133">
        <f t="shared" si="9"/>
        <v>0</v>
      </c>
      <c r="AH57" s="133">
        <f t="shared" si="9"/>
        <v>0</v>
      </c>
      <c r="AI57" s="133">
        <f t="shared" si="9"/>
        <v>0</v>
      </c>
      <c r="AJ57" s="133">
        <f t="shared" si="9"/>
        <v>0</v>
      </c>
      <c r="AK57" s="133">
        <f t="shared" si="9"/>
        <v>0</v>
      </c>
      <c r="AL57" s="133">
        <f t="shared" si="9"/>
        <v>0</v>
      </c>
      <c r="AM57" s="133">
        <f t="shared" si="9"/>
        <v>0</v>
      </c>
      <c r="AN57" s="133">
        <f t="shared" si="9"/>
        <v>0</v>
      </c>
      <c r="AO57" s="133">
        <f t="shared" si="9"/>
        <v>0</v>
      </c>
      <c r="AP57" s="133">
        <f t="shared" si="9"/>
        <v>0</v>
      </c>
      <c r="AQ57" s="133">
        <f t="shared" si="9"/>
        <v>0</v>
      </c>
      <c r="AR57" s="133">
        <f t="shared" si="9"/>
        <v>0</v>
      </c>
      <c r="AS57" s="133">
        <f t="shared" si="9"/>
        <v>0</v>
      </c>
      <c r="AT57" s="133">
        <f t="shared" si="9"/>
        <v>0</v>
      </c>
      <c r="AU57" s="133">
        <f t="shared" si="9"/>
        <v>0</v>
      </c>
    </row>
    <row r="58" spans="1:47" s="90" customFormat="1" ht="46.65" x14ac:dyDescent="0.3">
      <c r="A58" s="106" t="s">
        <v>1661</v>
      </c>
      <c r="B58" s="107" t="s">
        <v>420</v>
      </c>
      <c r="C58" s="108" t="s">
        <v>113</v>
      </c>
      <c r="D58" s="122">
        <v>0</v>
      </c>
      <c r="E58" s="122">
        <v>0</v>
      </c>
      <c r="F58" s="122">
        <v>0</v>
      </c>
      <c r="G58" s="122">
        <v>0</v>
      </c>
      <c r="H58" s="122">
        <v>0</v>
      </c>
      <c r="I58" s="122">
        <v>0</v>
      </c>
      <c r="J58" s="122">
        <v>0</v>
      </c>
      <c r="K58" s="122">
        <v>0</v>
      </c>
      <c r="L58" s="122">
        <v>0</v>
      </c>
      <c r="M58" s="122">
        <v>0</v>
      </c>
      <c r="N58" s="122">
        <v>0</v>
      </c>
      <c r="O58" s="122">
        <v>0</v>
      </c>
      <c r="P58" s="122">
        <v>0</v>
      </c>
      <c r="Q58" s="122">
        <v>0</v>
      </c>
      <c r="R58" s="122">
        <v>0</v>
      </c>
      <c r="S58" s="122">
        <v>0</v>
      </c>
      <c r="T58" s="122">
        <v>0</v>
      </c>
      <c r="U58" s="122">
        <v>0</v>
      </c>
      <c r="V58" s="122">
        <v>0</v>
      </c>
      <c r="W58" s="122">
        <v>0</v>
      </c>
      <c r="X58" s="122">
        <v>0</v>
      </c>
      <c r="Y58" s="122">
        <v>0</v>
      </c>
      <c r="Z58" s="122">
        <v>0</v>
      </c>
      <c r="AA58" s="122">
        <v>0</v>
      </c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</row>
    <row r="59" spans="1:47" s="90" customFormat="1" ht="31.1" x14ac:dyDescent="0.3">
      <c r="A59" s="106" t="s">
        <v>1660</v>
      </c>
      <c r="B59" s="107" t="s">
        <v>1679</v>
      </c>
      <c r="C59" s="108" t="s">
        <v>1913</v>
      </c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</row>
    <row r="60" spans="1:47" s="90" customFormat="1" x14ac:dyDescent="0.3">
      <c r="A60" s="103"/>
      <c r="B60" s="110" t="s">
        <v>37</v>
      </c>
      <c r="C60" s="105"/>
      <c r="D60" s="133">
        <f t="shared" ref="D60:AU60" si="10">SUM(D61:D75)</f>
        <v>0</v>
      </c>
      <c r="E60" s="133">
        <f t="shared" si="10"/>
        <v>0</v>
      </c>
      <c r="F60" s="133">
        <f t="shared" si="10"/>
        <v>0</v>
      </c>
      <c r="G60" s="133">
        <f t="shared" si="10"/>
        <v>0</v>
      </c>
      <c r="H60" s="133">
        <f t="shared" si="10"/>
        <v>0</v>
      </c>
      <c r="I60" s="133">
        <f t="shared" si="10"/>
        <v>0</v>
      </c>
      <c r="J60" s="133">
        <f t="shared" si="10"/>
        <v>0</v>
      </c>
      <c r="K60" s="133">
        <f t="shared" si="10"/>
        <v>0</v>
      </c>
      <c r="L60" s="133">
        <f t="shared" si="10"/>
        <v>0.4</v>
      </c>
      <c r="M60" s="133">
        <f t="shared" si="10"/>
        <v>0.4</v>
      </c>
      <c r="N60" s="133">
        <f t="shared" si="10"/>
        <v>9.25</v>
      </c>
      <c r="O60" s="133">
        <f t="shared" si="10"/>
        <v>1.0870000000000002</v>
      </c>
      <c r="P60" s="133">
        <f t="shared" si="10"/>
        <v>0</v>
      </c>
      <c r="Q60" s="133">
        <f t="shared" si="10"/>
        <v>0</v>
      </c>
      <c r="R60" s="133">
        <f t="shared" si="10"/>
        <v>0</v>
      </c>
      <c r="S60" s="133">
        <f t="shared" si="10"/>
        <v>0</v>
      </c>
      <c r="T60" s="133">
        <f t="shared" si="10"/>
        <v>0</v>
      </c>
      <c r="U60" s="133">
        <f t="shared" si="10"/>
        <v>0</v>
      </c>
      <c r="V60" s="133">
        <f t="shared" si="10"/>
        <v>0</v>
      </c>
      <c r="W60" s="133">
        <f t="shared" si="10"/>
        <v>0</v>
      </c>
      <c r="X60" s="133">
        <f t="shared" si="10"/>
        <v>0</v>
      </c>
      <c r="Y60" s="133">
        <f t="shared" si="10"/>
        <v>0</v>
      </c>
      <c r="Z60" s="133">
        <f t="shared" si="10"/>
        <v>0</v>
      </c>
      <c r="AA60" s="133">
        <f t="shared" si="10"/>
        <v>0.14000000000000001</v>
      </c>
      <c r="AB60" s="133">
        <f t="shared" si="10"/>
        <v>0</v>
      </c>
      <c r="AC60" s="133">
        <f t="shared" si="10"/>
        <v>0</v>
      </c>
      <c r="AD60" s="133">
        <f t="shared" si="10"/>
        <v>0</v>
      </c>
      <c r="AE60" s="133">
        <f t="shared" si="10"/>
        <v>0</v>
      </c>
      <c r="AF60" s="133">
        <f t="shared" si="10"/>
        <v>0</v>
      </c>
      <c r="AG60" s="133">
        <f t="shared" si="10"/>
        <v>0</v>
      </c>
      <c r="AH60" s="133">
        <f t="shared" si="10"/>
        <v>0</v>
      </c>
      <c r="AI60" s="133">
        <f t="shared" si="10"/>
        <v>0</v>
      </c>
      <c r="AJ60" s="133">
        <f t="shared" si="10"/>
        <v>0</v>
      </c>
      <c r="AK60" s="133">
        <f t="shared" si="10"/>
        <v>0</v>
      </c>
      <c r="AL60" s="133">
        <f t="shared" si="10"/>
        <v>0</v>
      </c>
      <c r="AM60" s="133">
        <f t="shared" si="10"/>
        <v>0</v>
      </c>
      <c r="AN60" s="133">
        <f t="shared" si="10"/>
        <v>0</v>
      </c>
      <c r="AO60" s="133">
        <f t="shared" si="10"/>
        <v>0</v>
      </c>
      <c r="AP60" s="133">
        <f t="shared" si="10"/>
        <v>0</v>
      </c>
      <c r="AQ60" s="133">
        <f t="shared" si="10"/>
        <v>0</v>
      </c>
      <c r="AR60" s="133">
        <f t="shared" si="10"/>
        <v>0</v>
      </c>
      <c r="AS60" s="133">
        <f t="shared" si="10"/>
        <v>0</v>
      </c>
      <c r="AT60" s="133">
        <f t="shared" si="10"/>
        <v>0</v>
      </c>
      <c r="AU60" s="133">
        <f t="shared" si="10"/>
        <v>0</v>
      </c>
    </row>
    <row r="61" spans="1:47" s="90" customFormat="1" ht="46.65" x14ac:dyDescent="0.3">
      <c r="A61" s="106" t="s">
        <v>1661</v>
      </c>
      <c r="B61" s="107" t="s">
        <v>744</v>
      </c>
      <c r="C61" s="108" t="s">
        <v>1145</v>
      </c>
      <c r="D61" s="122">
        <v>0</v>
      </c>
      <c r="E61" s="122">
        <v>0</v>
      </c>
      <c r="F61" s="122">
        <v>0</v>
      </c>
      <c r="G61" s="122">
        <v>0</v>
      </c>
      <c r="H61" s="122">
        <v>0</v>
      </c>
      <c r="I61" s="122">
        <v>0</v>
      </c>
      <c r="J61" s="122">
        <v>0</v>
      </c>
      <c r="K61" s="122">
        <v>0</v>
      </c>
      <c r="L61" s="122">
        <v>0</v>
      </c>
      <c r="M61" s="122">
        <v>0</v>
      </c>
      <c r="N61" s="122">
        <v>0</v>
      </c>
      <c r="O61" s="122">
        <v>0</v>
      </c>
      <c r="P61" s="122">
        <v>0</v>
      </c>
      <c r="Q61" s="122">
        <v>0</v>
      </c>
      <c r="R61" s="122">
        <v>0</v>
      </c>
      <c r="S61" s="122">
        <v>0</v>
      </c>
      <c r="T61" s="122">
        <v>0</v>
      </c>
      <c r="U61" s="122">
        <v>0</v>
      </c>
      <c r="V61" s="122">
        <v>0</v>
      </c>
      <c r="W61" s="122">
        <v>0</v>
      </c>
      <c r="X61" s="122">
        <v>0</v>
      </c>
      <c r="Y61" s="122">
        <v>0</v>
      </c>
      <c r="Z61" s="122">
        <v>0</v>
      </c>
      <c r="AA61" s="122">
        <v>0</v>
      </c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</row>
    <row r="62" spans="1:47" s="90" customFormat="1" ht="77.7" x14ac:dyDescent="0.3">
      <c r="A62" s="106" t="s">
        <v>1661</v>
      </c>
      <c r="B62" s="107" t="s">
        <v>745</v>
      </c>
      <c r="C62" s="108" t="s">
        <v>1146</v>
      </c>
      <c r="D62" s="122">
        <v>0</v>
      </c>
      <c r="E62" s="122">
        <v>0</v>
      </c>
      <c r="F62" s="122">
        <v>0</v>
      </c>
      <c r="G62" s="122">
        <v>0</v>
      </c>
      <c r="H62" s="122">
        <v>0</v>
      </c>
      <c r="I62" s="122">
        <v>0</v>
      </c>
      <c r="J62" s="122">
        <v>0</v>
      </c>
      <c r="K62" s="122">
        <v>0</v>
      </c>
      <c r="L62" s="122">
        <v>0</v>
      </c>
      <c r="M62" s="122">
        <v>0</v>
      </c>
      <c r="N62" s="122">
        <v>0.18</v>
      </c>
      <c r="O62" s="122">
        <v>0</v>
      </c>
      <c r="P62" s="122">
        <v>0</v>
      </c>
      <c r="Q62" s="122">
        <v>0</v>
      </c>
      <c r="R62" s="122">
        <v>0</v>
      </c>
      <c r="S62" s="122">
        <v>0</v>
      </c>
      <c r="T62" s="122">
        <v>0</v>
      </c>
      <c r="U62" s="122">
        <v>0</v>
      </c>
      <c r="V62" s="122">
        <v>0</v>
      </c>
      <c r="W62" s="122">
        <v>0</v>
      </c>
      <c r="X62" s="122">
        <v>0</v>
      </c>
      <c r="Y62" s="122">
        <v>0</v>
      </c>
      <c r="Z62" s="122">
        <v>0</v>
      </c>
      <c r="AA62" s="122">
        <v>0</v>
      </c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</row>
    <row r="63" spans="1:47" s="90" customFormat="1" ht="62.2" x14ac:dyDescent="0.3">
      <c r="A63" s="106" t="s">
        <v>1660</v>
      </c>
      <c r="B63" s="107" t="s">
        <v>746</v>
      </c>
      <c r="C63" s="108" t="s">
        <v>1147</v>
      </c>
      <c r="D63" s="122">
        <v>0</v>
      </c>
      <c r="E63" s="122">
        <v>0</v>
      </c>
      <c r="F63" s="122">
        <v>0</v>
      </c>
      <c r="G63" s="122">
        <v>0</v>
      </c>
      <c r="H63" s="122">
        <v>0</v>
      </c>
      <c r="I63" s="122">
        <v>0</v>
      </c>
      <c r="J63" s="122">
        <v>0</v>
      </c>
      <c r="K63" s="122">
        <v>0</v>
      </c>
      <c r="L63" s="122">
        <v>0.4</v>
      </c>
      <c r="M63" s="122">
        <v>0.4</v>
      </c>
      <c r="N63" s="122">
        <v>0</v>
      </c>
      <c r="O63" s="122">
        <v>0</v>
      </c>
      <c r="P63" s="122">
        <v>0</v>
      </c>
      <c r="Q63" s="122">
        <v>0</v>
      </c>
      <c r="R63" s="122">
        <v>0</v>
      </c>
      <c r="S63" s="122">
        <v>0</v>
      </c>
      <c r="T63" s="122">
        <v>0</v>
      </c>
      <c r="U63" s="122">
        <v>0</v>
      </c>
      <c r="V63" s="122">
        <v>0</v>
      </c>
      <c r="W63" s="122">
        <v>0</v>
      </c>
      <c r="X63" s="122">
        <v>0</v>
      </c>
      <c r="Y63" s="122">
        <v>0</v>
      </c>
      <c r="Z63" s="122">
        <v>0</v>
      </c>
      <c r="AA63" s="122">
        <v>0</v>
      </c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</row>
    <row r="64" spans="1:47" s="90" customFormat="1" ht="62.2" x14ac:dyDescent="0.3">
      <c r="A64" s="106" t="s">
        <v>1661</v>
      </c>
      <c r="B64" s="107" t="s">
        <v>747</v>
      </c>
      <c r="C64" s="108" t="s">
        <v>613</v>
      </c>
      <c r="D64" s="122">
        <v>0</v>
      </c>
      <c r="E64" s="122">
        <v>0</v>
      </c>
      <c r="F64" s="122">
        <v>0</v>
      </c>
      <c r="G64" s="122">
        <v>0</v>
      </c>
      <c r="H64" s="122">
        <v>0</v>
      </c>
      <c r="I64" s="122">
        <v>0</v>
      </c>
      <c r="J64" s="122">
        <v>0</v>
      </c>
      <c r="K64" s="122">
        <v>0</v>
      </c>
      <c r="L64" s="122">
        <v>0</v>
      </c>
      <c r="M64" s="122">
        <v>0</v>
      </c>
      <c r="N64" s="122">
        <v>8</v>
      </c>
      <c r="O64" s="122">
        <v>0</v>
      </c>
      <c r="P64" s="122">
        <v>0</v>
      </c>
      <c r="Q64" s="122">
        <v>0</v>
      </c>
      <c r="R64" s="122">
        <v>0</v>
      </c>
      <c r="S64" s="122">
        <v>0</v>
      </c>
      <c r="T64" s="122">
        <v>0</v>
      </c>
      <c r="U64" s="122">
        <v>0</v>
      </c>
      <c r="V64" s="122">
        <v>0</v>
      </c>
      <c r="W64" s="122">
        <v>0</v>
      </c>
      <c r="X64" s="122">
        <v>0</v>
      </c>
      <c r="Y64" s="122">
        <v>0</v>
      </c>
      <c r="Z64" s="122">
        <v>0</v>
      </c>
      <c r="AA64" s="122">
        <v>0</v>
      </c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</row>
    <row r="65" spans="1:47" s="90" customFormat="1" ht="77.7" x14ac:dyDescent="0.3">
      <c r="A65" s="106" t="s">
        <v>1660</v>
      </c>
      <c r="B65" s="107" t="s">
        <v>625</v>
      </c>
      <c r="C65" s="108" t="s">
        <v>674</v>
      </c>
      <c r="D65" s="122">
        <v>0</v>
      </c>
      <c r="E65" s="122">
        <v>0</v>
      </c>
      <c r="F65" s="122">
        <v>0</v>
      </c>
      <c r="G65" s="122">
        <v>0</v>
      </c>
      <c r="H65" s="122">
        <v>0</v>
      </c>
      <c r="I65" s="122">
        <v>0</v>
      </c>
      <c r="J65" s="122">
        <v>0</v>
      </c>
      <c r="K65" s="122">
        <v>0</v>
      </c>
      <c r="L65" s="122">
        <v>0</v>
      </c>
      <c r="M65" s="122">
        <v>0</v>
      </c>
      <c r="N65" s="122">
        <v>0</v>
      </c>
      <c r="O65" s="122">
        <v>0</v>
      </c>
      <c r="P65" s="122">
        <v>0</v>
      </c>
      <c r="Q65" s="122">
        <v>0</v>
      </c>
      <c r="R65" s="122">
        <v>0</v>
      </c>
      <c r="S65" s="122">
        <v>0</v>
      </c>
      <c r="T65" s="122">
        <v>0</v>
      </c>
      <c r="U65" s="122">
        <v>0</v>
      </c>
      <c r="V65" s="122">
        <v>0</v>
      </c>
      <c r="W65" s="122">
        <v>0</v>
      </c>
      <c r="X65" s="122">
        <v>0</v>
      </c>
      <c r="Y65" s="122">
        <v>0</v>
      </c>
      <c r="Z65" s="122">
        <v>0</v>
      </c>
      <c r="AA65" s="122">
        <v>0</v>
      </c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</row>
    <row r="66" spans="1:47" s="90" customFormat="1" ht="77.7" x14ac:dyDescent="0.3">
      <c r="A66" s="106" t="s">
        <v>1661</v>
      </c>
      <c r="B66" s="107" t="s">
        <v>748</v>
      </c>
      <c r="C66" s="108" t="s">
        <v>1148</v>
      </c>
      <c r="D66" s="122">
        <v>0</v>
      </c>
      <c r="E66" s="122">
        <v>0</v>
      </c>
      <c r="F66" s="122">
        <v>0</v>
      </c>
      <c r="G66" s="122">
        <v>0</v>
      </c>
      <c r="H66" s="122">
        <v>0</v>
      </c>
      <c r="I66" s="122">
        <v>0</v>
      </c>
      <c r="J66" s="122">
        <v>0</v>
      </c>
      <c r="K66" s="122">
        <v>0</v>
      </c>
      <c r="L66" s="122">
        <v>0</v>
      </c>
      <c r="M66" s="122">
        <v>0</v>
      </c>
      <c r="N66" s="122">
        <v>0.25</v>
      </c>
      <c r="O66" s="122">
        <v>0</v>
      </c>
      <c r="P66" s="122">
        <v>0</v>
      </c>
      <c r="Q66" s="122">
        <v>0</v>
      </c>
      <c r="R66" s="122">
        <v>0</v>
      </c>
      <c r="S66" s="122">
        <v>0</v>
      </c>
      <c r="T66" s="122">
        <v>0</v>
      </c>
      <c r="U66" s="122">
        <v>0</v>
      </c>
      <c r="V66" s="122">
        <v>0</v>
      </c>
      <c r="W66" s="122">
        <v>0</v>
      </c>
      <c r="X66" s="122">
        <v>0</v>
      </c>
      <c r="Y66" s="122">
        <v>0</v>
      </c>
      <c r="Z66" s="122">
        <v>0</v>
      </c>
      <c r="AA66" s="122">
        <v>0</v>
      </c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</row>
    <row r="67" spans="1:47" s="90" customFormat="1" ht="46.65" x14ac:dyDescent="0.3">
      <c r="A67" s="106" t="s">
        <v>1660</v>
      </c>
      <c r="B67" s="107" t="s">
        <v>422</v>
      </c>
      <c r="C67" s="108" t="s">
        <v>38</v>
      </c>
      <c r="D67" s="122">
        <v>0</v>
      </c>
      <c r="E67" s="122">
        <v>0</v>
      </c>
      <c r="F67" s="122">
        <v>0</v>
      </c>
      <c r="G67" s="122">
        <v>0</v>
      </c>
      <c r="H67" s="122">
        <v>0</v>
      </c>
      <c r="I67" s="122">
        <v>0</v>
      </c>
      <c r="J67" s="122">
        <v>0</v>
      </c>
      <c r="K67" s="122">
        <v>0</v>
      </c>
      <c r="L67" s="122">
        <v>0</v>
      </c>
      <c r="M67" s="122">
        <v>0</v>
      </c>
      <c r="N67" s="122">
        <v>0</v>
      </c>
      <c r="O67" s="122">
        <v>0</v>
      </c>
      <c r="P67" s="122">
        <v>0</v>
      </c>
      <c r="Q67" s="122">
        <v>0</v>
      </c>
      <c r="R67" s="122">
        <v>0</v>
      </c>
      <c r="S67" s="122">
        <v>0</v>
      </c>
      <c r="T67" s="122">
        <v>0</v>
      </c>
      <c r="U67" s="122">
        <v>0</v>
      </c>
      <c r="V67" s="122">
        <v>0</v>
      </c>
      <c r="W67" s="122">
        <v>0</v>
      </c>
      <c r="X67" s="122">
        <v>0</v>
      </c>
      <c r="Y67" s="122">
        <v>0</v>
      </c>
      <c r="Z67" s="122">
        <v>0</v>
      </c>
      <c r="AA67" s="122">
        <v>0</v>
      </c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</row>
    <row r="68" spans="1:47" s="90" customFormat="1" ht="46.65" x14ac:dyDescent="0.3">
      <c r="A68" s="106" t="s">
        <v>1661</v>
      </c>
      <c r="B68" s="107" t="s">
        <v>749</v>
      </c>
      <c r="C68" s="108" t="s">
        <v>1149</v>
      </c>
      <c r="D68" s="122">
        <v>0</v>
      </c>
      <c r="E68" s="122">
        <v>0</v>
      </c>
      <c r="F68" s="122">
        <v>0</v>
      </c>
      <c r="G68" s="122">
        <v>0</v>
      </c>
      <c r="H68" s="122">
        <v>0</v>
      </c>
      <c r="I68" s="122">
        <v>0</v>
      </c>
      <c r="J68" s="122">
        <v>0</v>
      </c>
      <c r="K68" s="122">
        <v>0</v>
      </c>
      <c r="L68" s="122">
        <v>0</v>
      </c>
      <c r="M68" s="122">
        <v>0</v>
      </c>
      <c r="N68" s="122">
        <v>0.15</v>
      </c>
      <c r="O68" s="122">
        <v>0.246</v>
      </c>
      <c r="P68" s="122">
        <v>0</v>
      </c>
      <c r="Q68" s="122">
        <v>0</v>
      </c>
      <c r="R68" s="122">
        <v>0</v>
      </c>
      <c r="S68" s="122">
        <v>0</v>
      </c>
      <c r="T68" s="122">
        <v>0</v>
      </c>
      <c r="U68" s="122">
        <v>0</v>
      </c>
      <c r="V68" s="122">
        <v>0</v>
      </c>
      <c r="W68" s="122">
        <v>0</v>
      </c>
      <c r="X68" s="122">
        <v>0</v>
      </c>
      <c r="Y68" s="122">
        <v>0</v>
      </c>
      <c r="Z68" s="122">
        <v>0</v>
      </c>
      <c r="AA68" s="122">
        <v>0</v>
      </c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</row>
    <row r="69" spans="1:47" s="90" customFormat="1" ht="62.2" x14ac:dyDescent="0.3">
      <c r="A69" s="106" t="s">
        <v>1661</v>
      </c>
      <c r="B69" s="107" t="s">
        <v>1680</v>
      </c>
      <c r="C69" s="108" t="s">
        <v>1150</v>
      </c>
      <c r="D69" s="122">
        <v>0</v>
      </c>
      <c r="E69" s="122">
        <v>0</v>
      </c>
      <c r="F69" s="122">
        <v>0</v>
      </c>
      <c r="G69" s="122">
        <v>0</v>
      </c>
      <c r="H69" s="122">
        <v>0</v>
      </c>
      <c r="I69" s="122">
        <v>0</v>
      </c>
      <c r="J69" s="122">
        <v>0</v>
      </c>
      <c r="K69" s="122">
        <v>0</v>
      </c>
      <c r="L69" s="122">
        <v>0</v>
      </c>
      <c r="M69" s="122">
        <v>0</v>
      </c>
      <c r="N69" s="122">
        <v>0.15</v>
      </c>
      <c r="O69" s="122">
        <v>0.30599999999999999</v>
      </c>
      <c r="P69" s="122">
        <v>0</v>
      </c>
      <c r="Q69" s="122">
        <v>0</v>
      </c>
      <c r="R69" s="122">
        <v>0</v>
      </c>
      <c r="S69" s="122">
        <v>0</v>
      </c>
      <c r="T69" s="122">
        <v>0</v>
      </c>
      <c r="U69" s="122">
        <v>0</v>
      </c>
      <c r="V69" s="122">
        <v>0</v>
      </c>
      <c r="W69" s="122">
        <v>0</v>
      </c>
      <c r="X69" s="122">
        <v>0</v>
      </c>
      <c r="Y69" s="122">
        <v>0</v>
      </c>
      <c r="Z69" s="122">
        <v>0</v>
      </c>
      <c r="AA69" s="122">
        <v>0</v>
      </c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</row>
    <row r="70" spans="1:47" s="90" customFormat="1" ht="46.65" x14ac:dyDescent="0.3">
      <c r="A70" s="106" t="s">
        <v>1661</v>
      </c>
      <c r="B70" s="107" t="s">
        <v>1681</v>
      </c>
      <c r="C70" s="108" t="s">
        <v>1151</v>
      </c>
      <c r="D70" s="122">
        <v>0</v>
      </c>
      <c r="E70" s="122">
        <v>0</v>
      </c>
      <c r="F70" s="122">
        <v>0</v>
      </c>
      <c r="G70" s="122">
        <v>0</v>
      </c>
      <c r="H70" s="122">
        <v>0</v>
      </c>
      <c r="I70" s="122">
        <v>0</v>
      </c>
      <c r="J70" s="122">
        <v>0</v>
      </c>
      <c r="K70" s="122">
        <v>0</v>
      </c>
      <c r="L70" s="122">
        <v>0</v>
      </c>
      <c r="M70" s="122">
        <v>0</v>
      </c>
      <c r="N70" s="122">
        <v>0</v>
      </c>
      <c r="O70" s="122">
        <v>0</v>
      </c>
      <c r="P70" s="122">
        <v>0</v>
      </c>
      <c r="Q70" s="122">
        <v>0</v>
      </c>
      <c r="R70" s="122">
        <v>0</v>
      </c>
      <c r="S70" s="122">
        <v>0</v>
      </c>
      <c r="T70" s="122">
        <v>0</v>
      </c>
      <c r="U70" s="122">
        <v>0</v>
      </c>
      <c r="V70" s="122">
        <v>0</v>
      </c>
      <c r="W70" s="122">
        <v>0</v>
      </c>
      <c r="X70" s="122">
        <v>0</v>
      </c>
      <c r="Y70" s="122">
        <v>0</v>
      </c>
      <c r="Z70" s="122">
        <v>0</v>
      </c>
      <c r="AA70" s="122">
        <v>0</v>
      </c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</row>
    <row r="71" spans="1:47" s="90" customFormat="1" ht="46.65" x14ac:dyDescent="0.3">
      <c r="A71" s="106" t="s">
        <v>1661</v>
      </c>
      <c r="B71" s="107" t="s">
        <v>1682</v>
      </c>
      <c r="C71" s="108" t="s">
        <v>1152</v>
      </c>
      <c r="D71" s="122">
        <v>0</v>
      </c>
      <c r="E71" s="122">
        <v>0</v>
      </c>
      <c r="F71" s="122">
        <v>0</v>
      </c>
      <c r="G71" s="122">
        <v>0</v>
      </c>
      <c r="H71" s="122">
        <v>0</v>
      </c>
      <c r="I71" s="122">
        <v>0</v>
      </c>
      <c r="J71" s="122">
        <v>0</v>
      </c>
      <c r="K71" s="122">
        <v>0</v>
      </c>
      <c r="L71" s="122">
        <v>0</v>
      </c>
      <c r="M71" s="122">
        <v>0</v>
      </c>
      <c r="N71" s="122">
        <v>0.12</v>
      </c>
      <c r="O71" s="122">
        <v>0.16</v>
      </c>
      <c r="P71" s="122">
        <v>0</v>
      </c>
      <c r="Q71" s="122">
        <v>0</v>
      </c>
      <c r="R71" s="122">
        <v>0</v>
      </c>
      <c r="S71" s="122">
        <v>0</v>
      </c>
      <c r="T71" s="122">
        <v>0</v>
      </c>
      <c r="U71" s="122">
        <v>0</v>
      </c>
      <c r="V71" s="122">
        <v>0</v>
      </c>
      <c r="W71" s="122">
        <v>0</v>
      </c>
      <c r="X71" s="122">
        <v>0</v>
      </c>
      <c r="Y71" s="122">
        <v>0</v>
      </c>
      <c r="Z71" s="122">
        <v>0</v>
      </c>
      <c r="AA71" s="122">
        <v>0</v>
      </c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</row>
    <row r="72" spans="1:47" s="90" customFormat="1" ht="93.25" x14ac:dyDescent="0.3">
      <c r="A72" s="106" t="s">
        <v>1661</v>
      </c>
      <c r="B72" s="107" t="s">
        <v>1683</v>
      </c>
      <c r="C72" s="108" t="s">
        <v>1153</v>
      </c>
      <c r="D72" s="122">
        <v>0</v>
      </c>
      <c r="E72" s="122">
        <v>0</v>
      </c>
      <c r="F72" s="122">
        <v>0</v>
      </c>
      <c r="G72" s="122">
        <v>0</v>
      </c>
      <c r="H72" s="122">
        <v>0</v>
      </c>
      <c r="I72" s="122">
        <v>0</v>
      </c>
      <c r="J72" s="122">
        <v>0</v>
      </c>
      <c r="K72" s="122">
        <v>0</v>
      </c>
      <c r="L72" s="122">
        <v>0</v>
      </c>
      <c r="M72" s="122">
        <v>0</v>
      </c>
      <c r="N72" s="122">
        <v>0.4</v>
      </c>
      <c r="O72" s="122">
        <v>0.375</v>
      </c>
      <c r="P72" s="122">
        <v>0</v>
      </c>
      <c r="Q72" s="122">
        <v>0</v>
      </c>
      <c r="R72" s="122">
        <v>0</v>
      </c>
      <c r="S72" s="122">
        <v>0</v>
      </c>
      <c r="T72" s="122">
        <v>0</v>
      </c>
      <c r="U72" s="122">
        <v>0</v>
      </c>
      <c r="V72" s="122">
        <v>0</v>
      </c>
      <c r="W72" s="122">
        <v>0</v>
      </c>
      <c r="X72" s="122">
        <v>0</v>
      </c>
      <c r="Y72" s="122">
        <v>0</v>
      </c>
      <c r="Z72" s="122">
        <v>0</v>
      </c>
      <c r="AA72" s="122">
        <v>0</v>
      </c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</row>
    <row r="73" spans="1:47" s="90" customFormat="1" ht="77.7" x14ac:dyDescent="0.3">
      <c r="A73" s="106" t="s">
        <v>1661</v>
      </c>
      <c r="B73" s="107" t="s">
        <v>421</v>
      </c>
      <c r="C73" s="108" t="s">
        <v>504</v>
      </c>
      <c r="D73" s="122">
        <v>0</v>
      </c>
      <c r="E73" s="122">
        <v>0</v>
      </c>
      <c r="F73" s="122">
        <v>0</v>
      </c>
      <c r="G73" s="122">
        <v>0</v>
      </c>
      <c r="H73" s="122">
        <v>0</v>
      </c>
      <c r="I73" s="122">
        <v>0</v>
      </c>
      <c r="J73" s="122">
        <v>0</v>
      </c>
      <c r="K73" s="122">
        <v>0</v>
      </c>
      <c r="L73" s="122">
        <v>0</v>
      </c>
      <c r="M73" s="122">
        <v>0</v>
      </c>
      <c r="N73" s="122">
        <v>0</v>
      </c>
      <c r="O73" s="122">
        <v>0</v>
      </c>
      <c r="P73" s="122">
        <v>0</v>
      </c>
      <c r="Q73" s="122">
        <v>0</v>
      </c>
      <c r="R73" s="122">
        <v>0</v>
      </c>
      <c r="S73" s="122">
        <v>0</v>
      </c>
      <c r="T73" s="122">
        <v>0</v>
      </c>
      <c r="U73" s="122">
        <v>0</v>
      </c>
      <c r="V73" s="122">
        <v>0</v>
      </c>
      <c r="W73" s="122">
        <v>0</v>
      </c>
      <c r="X73" s="122">
        <v>0</v>
      </c>
      <c r="Y73" s="122">
        <v>0</v>
      </c>
      <c r="Z73" s="122">
        <v>0</v>
      </c>
      <c r="AA73" s="122">
        <v>0</v>
      </c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</row>
    <row r="74" spans="1:47" s="90" customFormat="1" ht="77.7" x14ac:dyDescent="0.3">
      <c r="A74" s="106" t="s">
        <v>1661</v>
      </c>
      <c r="B74" s="107" t="s">
        <v>1684</v>
      </c>
      <c r="C74" s="108" t="s">
        <v>1154</v>
      </c>
      <c r="D74" s="122">
        <v>0</v>
      </c>
      <c r="E74" s="122">
        <v>0</v>
      </c>
      <c r="F74" s="122">
        <v>0</v>
      </c>
      <c r="G74" s="122">
        <v>0</v>
      </c>
      <c r="H74" s="122">
        <v>0</v>
      </c>
      <c r="I74" s="122">
        <v>0</v>
      </c>
      <c r="J74" s="122">
        <v>0</v>
      </c>
      <c r="K74" s="122">
        <v>0</v>
      </c>
      <c r="L74" s="122">
        <v>0</v>
      </c>
      <c r="M74" s="122">
        <v>0</v>
      </c>
      <c r="N74" s="122">
        <v>0</v>
      </c>
      <c r="O74" s="122">
        <v>0</v>
      </c>
      <c r="P74" s="122">
        <v>0</v>
      </c>
      <c r="Q74" s="122">
        <v>0</v>
      </c>
      <c r="R74" s="122">
        <v>0</v>
      </c>
      <c r="S74" s="122">
        <v>0</v>
      </c>
      <c r="T74" s="122">
        <v>0</v>
      </c>
      <c r="U74" s="122">
        <v>0</v>
      </c>
      <c r="V74" s="122">
        <v>0</v>
      </c>
      <c r="W74" s="122">
        <v>0</v>
      </c>
      <c r="X74" s="122">
        <v>0</v>
      </c>
      <c r="Y74" s="122">
        <v>0</v>
      </c>
      <c r="Z74" s="122"/>
      <c r="AA74" s="122">
        <v>0.14000000000000001</v>
      </c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</row>
    <row r="75" spans="1:47" s="90" customFormat="1" ht="62.2" x14ac:dyDescent="0.3">
      <c r="A75" s="106" t="s">
        <v>1661</v>
      </c>
      <c r="B75" s="107" t="s">
        <v>751</v>
      </c>
      <c r="C75" s="108" t="s">
        <v>1156</v>
      </c>
      <c r="D75" s="122">
        <v>0</v>
      </c>
      <c r="E75" s="122">
        <v>0</v>
      </c>
      <c r="F75" s="122">
        <v>0</v>
      </c>
      <c r="G75" s="122">
        <v>0</v>
      </c>
      <c r="H75" s="122">
        <v>0</v>
      </c>
      <c r="I75" s="122">
        <v>0</v>
      </c>
      <c r="J75" s="122">
        <v>0</v>
      </c>
      <c r="K75" s="122">
        <v>0</v>
      </c>
      <c r="L75" s="122">
        <v>0</v>
      </c>
      <c r="M75" s="122">
        <v>0</v>
      </c>
      <c r="N75" s="122">
        <v>0</v>
      </c>
      <c r="O75" s="122">
        <v>0</v>
      </c>
      <c r="P75" s="122">
        <v>0</v>
      </c>
      <c r="Q75" s="122">
        <v>0</v>
      </c>
      <c r="R75" s="122">
        <v>0</v>
      </c>
      <c r="S75" s="122">
        <v>0</v>
      </c>
      <c r="T75" s="122">
        <v>0</v>
      </c>
      <c r="U75" s="122">
        <v>0</v>
      </c>
      <c r="V75" s="122">
        <v>0</v>
      </c>
      <c r="W75" s="122">
        <v>0</v>
      </c>
      <c r="X75" s="122">
        <v>0</v>
      </c>
      <c r="Y75" s="122">
        <v>0</v>
      </c>
      <c r="Z75" s="122">
        <v>0</v>
      </c>
      <c r="AA75" s="122">
        <v>0</v>
      </c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</row>
    <row r="76" spans="1:47" s="90" customFormat="1" x14ac:dyDescent="0.3">
      <c r="A76" s="103"/>
      <c r="B76" s="110" t="s">
        <v>39</v>
      </c>
      <c r="C76" s="105"/>
      <c r="D76" s="133">
        <f t="shared" ref="D76:AU76" si="11">SUM(D77:D78)</f>
        <v>0</v>
      </c>
      <c r="E76" s="133">
        <f t="shared" si="11"/>
        <v>0</v>
      </c>
      <c r="F76" s="133">
        <f t="shared" si="11"/>
        <v>0</v>
      </c>
      <c r="G76" s="133">
        <f t="shared" si="11"/>
        <v>0</v>
      </c>
      <c r="H76" s="133">
        <f t="shared" si="11"/>
        <v>0</v>
      </c>
      <c r="I76" s="133">
        <f t="shared" si="11"/>
        <v>0</v>
      </c>
      <c r="J76" s="133">
        <f t="shared" si="11"/>
        <v>0</v>
      </c>
      <c r="K76" s="133">
        <f t="shared" si="11"/>
        <v>0</v>
      </c>
      <c r="L76" s="133">
        <f t="shared" si="11"/>
        <v>0</v>
      </c>
      <c r="M76" s="133">
        <f t="shared" si="11"/>
        <v>0</v>
      </c>
      <c r="N76" s="133">
        <f t="shared" si="11"/>
        <v>0</v>
      </c>
      <c r="O76" s="133">
        <f t="shared" si="11"/>
        <v>0</v>
      </c>
      <c r="P76" s="133">
        <f t="shared" si="11"/>
        <v>0</v>
      </c>
      <c r="Q76" s="133">
        <f t="shared" si="11"/>
        <v>0</v>
      </c>
      <c r="R76" s="133">
        <f t="shared" si="11"/>
        <v>0</v>
      </c>
      <c r="S76" s="133">
        <f t="shared" si="11"/>
        <v>0</v>
      </c>
      <c r="T76" s="133">
        <f t="shared" si="11"/>
        <v>0</v>
      </c>
      <c r="U76" s="133">
        <f t="shared" si="11"/>
        <v>0</v>
      </c>
      <c r="V76" s="133">
        <f t="shared" si="11"/>
        <v>0</v>
      </c>
      <c r="W76" s="133">
        <f t="shared" si="11"/>
        <v>0</v>
      </c>
      <c r="X76" s="133">
        <f t="shared" si="11"/>
        <v>0</v>
      </c>
      <c r="Y76" s="133">
        <f t="shared" si="11"/>
        <v>0</v>
      </c>
      <c r="Z76" s="133">
        <f t="shared" si="11"/>
        <v>0</v>
      </c>
      <c r="AA76" s="133">
        <f t="shared" si="11"/>
        <v>0</v>
      </c>
      <c r="AB76" s="133">
        <f t="shared" si="11"/>
        <v>0</v>
      </c>
      <c r="AC76" s="133">
        <f t="shared" si="11"/>
        <v>0</v>
      </c>
      <c r="AD76" s="133">
        <f t="shared" si="11"/>
        <v>0</v>
      </c>
      <c r="AE76" s="133">
        <f t="shared" si="11"/>
        <v>0</v>
      </c>
      <c r="AF76" s="133">
        <f t="shared" si="11"/>
        <v>0</v>
      </c>
      <c r="AG76" s="133">
        <f t="shared" si="11"/>
        <v>0</v>
      </c>
      <c r="AH76" s="133">
        <f t="shared" si="11"/>
        <v>0</v>
      </c>
      <c r="AI76" s="133">
        <f t="shared" si="11"/>
        <v>0</v>
      </c>
      <c r="AJ76" s="133">
        <f t="shared" si="11"/>
        <v>0</v>
      </c>
      <c r="AK76" s="133">
        <f t="shared" si="11"/>
        <v>0</v>
      </c>
      <c r="AL76" s="133">
        <f t="shared" si="11"/>
        <v>0</v>
      </c>
      <c r="AM76" s="133">
        <f t="shared" si="11"/>
        <v>0</v>
      </c>
      <c r="AN76" s="133">
        <f t="shared" si="11"/>
        <v>0</v>
      </c>
      <c r="AO76" s="133">
        <f t="shared" si="11"/>
        <v>0</v>
      </c>
      <c r="AP76" s="133">
        <f t="shared" si="11"/>
        <v>0</v>
      </c>
      <c r="AQ76" s="133">
        <f t="shared" si="11"/>
        <v>0</v>
      </c>
      <c r="AR76" s="133">
        <f t="shared" si="11"/>
        <v>0</v>
      </c>
      <c r="AS76" s="133">
        <f t="shared" si="11"/>
        <v>0</v>
      </c>
      <c r="AT76" s="133">
        <f t="shared" si="11"/>
        <v>0</v>
      </c>
      <c r="AU76" s="133">
        <f t="shared" si="11"/>
        <v>0</v>
      </c>
    </row>
    <row r="77" spans="1:47" s="90" customFormat="1" ht="46.65" x14ac:dyDescent="0.3">
      <c r="A77" s="106" t="s">
        <v>1660</v>
      </c>
      <c r="B77" s="107" t="s">
        <v>752</v>
      </c>
      <c r="C77" s="108" t="s">
        <v>1157</v>
      </c>
      <c r="D77" s="122">
        <v>0</v>
      </c>
      <c r="E77" s="122">
        <v>0</v>
      </c>
      <c r="F77" s="122">
        <v>0</v>
      </c>
      <c r="G77" s="122">
        <v>0</v>
      </c>
      <c r="H77" s="122">
        <v>0</v>
      </c>
      <c r="I77" s="122">
        <v>0</v>
      </c>
      <c r="J77" s="122">
        <v>0</v>
      </c>
      <c r="K77" s="122">
        <v>0</v>
      </c>
      <c r="L77" s="122">
        <v>0</v>
      </c>
      <c r="M77" s="122">
        <v>0</v>
      </c>
      <c r="N77" s="122">
        <v>0</v>
      </c>
      <c r="O77" s="122">
        <v>0</v>
      </c>
      <c r="P77" s="122">
        <v>0</v>
      </c>
      <c r="Q77" s="122">
        <v>0</v>
      </c>
      <c r="R77" s="122">
        <v>0</v>
      </c>
      <c r="S77" s="122">
        <v>0</v>
      </c>
      <c r="T77" s="122">
        <v>0</v>
      </c>
      <c r="U77" s="122">
        <v>0</v>
      </c>
      <c r="V77" s="122">
        <v>0</v>
      </c>
      <c r="W77" s="122">
        <v>0</v>
      </c>
      <c r="X77" s="122">
        <v>0</v>
      </c>
      <c r="Y77" s="122">
        <v>0</v>
      </c>
      <c r="Z77" s="122">
        <v>0</v>
      </c>
      <c r="AA77" s="122">
        <v>0</v>
      </c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</row>
    <row r="78" spans="1:47" s="90" customFormat="1" ht="46.65" x14ac:dyDescent="0.3">
      <c r="A78" s="106" t="s">
        <v>1660</v>
      </c>
      <c r="B78" s="107" t="s">
        <v>753</v>
      </c>
      <c r="C78" s="108" t="s">
        <v>1158</v>
      </c>
      <c r="D78" s="122">
        <v>0</v>
      </c>
      <c r="E78" s="122">
        <v>0</v>
      </c>
      <c r="F78" s="122">
        <v>0</v>
      </c>
      <c r="G78" s="122">
        <v>0</v>
      </c>
      <c r="H78" s="122">
        <v>0</v>
      </c>
      <c r="I78" s="122">
        <v>0</v>
      </c>
      <c r="J78" s="122">
        <v>0</v>
      </c>
      <c r="K78" s="122">
        <v>0</v>
      </c>
      <c r="L78" s="122">
        <v>0</v>
      </c>
      <c r="M78" s="122">
        <v>0</v>
      </c>
      <c r="N78" s="122">
        <v>0</v>
      </c>
      <c r="O78" s="122">
        <v>0</v>
      </c>
      <c r="P78" s="122">
        <v>0</v>
      </c>
      <c r="Q78" s="122">
        <v>0</v>
      </c>
      <c r="R78" s="122">
        <v>0</v>
      </c>
      <c r="S78" s="122">
        <v>0</v>
      </c>
      <c r="T78" s="122">
        <v>0</v>
      </c>
      <c r="U78" s="122">
        <v>0</v>
      </c>
      <c r="V78" s="122">
        <v>0</v>
      </c>
      <c r="W78" s="122">
        <v>0</v>
      </c>
      <c r="X78" s="122">
        <v>0</v>
      </c>
      <c r="Y78" s="122">
        <v>0</v>
      </c>
      <c r="Z78" s="122">
        <v>0</v>
      </c>
      <c r="AA78" s="122">
        <v>0</v>
      </c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</row>
    <row r="79" spans="1:47" s="90" customFormat="1" x14ac:dyDescent="0.3">
      <c r="A79" s="103"/>
      <c r="B79" s="110" t="s">
        <v>40</v>
      </c>
      <c r="C79" s="105"/>
      <c r="D79" s="133">
        <f t="shared" ref="D79:AU79" si="12">SUM(D80:D87)</f>
        <v>0</v>
      </c>
      <c r="E79" s="133">
        <f t="shared" si="12"/>
        <v>0</v>
      </c>
      <c r="F79" s="133">
        <f t="shared" si="12"/>
        <v>0</v>
      </c>
      <c r="G79" s="133">
        <f t="shared" si="12"/>
        <v>0</v>
      </c>
      <c r="H79" s="133">
        <f t="shared" si="12"/>
        <v>0</v>
      </c>
      <c r="I79" s="133">
        <f t="shared" si="12"/>
        <v>0</v>
      </c>
      <c r="J79" s="133">
        <f t="shared" si="12"/>
        <v>0</v>
      </c>
      <c r="K79" s="133">
        <f t="shared" si="12"/>
        <v>0</v>
      </c>
      <c r="L79" s="133">
        <f t="shared" si="12"/>
        <v>0</v>
      </c>
      <c r="M79" s="133">
        <f t="shared" si="12"/>
        <v>0</v>
      </c>
      <c r="N79" s="133">
        <f t="shared" si="12"/>
        <v>0.76600000000000001</v>
      </c>
      <c r="O79" s="133">
        <f t="shared" si="12"/>
        <v>0.33200000000000002</v>
      </c>
      <c r="P79" s="133">
        <f t="shared" si="12"/>
        <v>0</v>
      </c>
      <c r="Q79" s="133">
        <f t="shared" si="12"/>
        <v>0</v>
      </c>
      <c r="R79" s="133">
        <f t="shared" si="12"/>
        <v>0</v>
      </c>
      <c r="S79" s="133">
        <f t="shared" si="12"/>
        <v>0</v>
      </c>
      <c r="T79" s="133">
        <f t="shared" si="12"/>
        <v>0</v>
      </c>
      <c r="U79" s="133">
        <f t="shared" si="12"/>
        <v>0</v>
      </c>
      <c r="V79" s="133">
        <f t="shared" si="12"/>
        <v>0</v>
      </c>
      <c r="W79" s="133">
        <f t="shared" si="12"/>
        <v>0</v>
      </c>
      <c r="X79" s="133">
        <f t="shared" si="12"/>
        <v>0</v>
      </c>
      <c r="Y79" s="133">
        <f t="shared" si="12"/>
        <v>0</v>
      </c>
      <c r="Z79" s="133">
        <f t="shared" si="12"/>
        <v>0</v>
      </c>
      <c r="AA79" s="133">
        <f t="shared" si="12"/>
        <v>0</v>
      </c>
      <c r="AB79" s="133">
        <f t="shared" si="12"/>
        <v>0</v>
      </c>
      <c r="AC79" s="133">
        <f t="shared" si="12"/>
        <v>0</v>
      </c>
      <c r="AD79" s="133">
        <f t="shared" si="12"/>
        <v>0</v>
      </c>
      <c r="AE79" s="133">
        <f t="shared" si="12"/>
        <v>0</v>
      </c>
      <c r="AF79" s="133">
        <f t="shared" si="12"/>
        <v>0</v>
      </c>
      <c r="AG79" s="133">
        <f t="shared" si="12"/>
        <v>0</v>
      </c>
      <c r="AH79" s="133">
        <f t="shared" si="12"/>
        <v>0</v>
      </c>
      <c r="AI79" s="133">
        <f t="shared" si="12"/>
        <v>0</v>
      </c>
      <c r="AJ79" s="133">
        <f t="shared" si="12"/>
        <v>0</v>
      </c>
      <c r="AK79" s="133">
        <f t="shared" si="12"/>
        <v>0</v>
      </c>
      <c r="AL79" s="133">
        <f t="shared" si="12"/>
        <v>0</v>
      </c>
      <c r="AM79" s="133">
        <f t="shared" si="12"/>
        <v>0</v>
      </c>
      <c r="AN79" s="133">
        <f t="shared" si="12"/>
        <v>0</v>
      </c>
      <c r="AO79" s="133">
        <f t="shared" si="12"/>
        <v>0</v>
      </c>
      <c r="AP79" s="133">
        <f t="shared" si="12"/>
        <v>0</v>
      </c>
      <c r="AQ79" s="133">
        <f t="shared" si="12"/>
        <v>0</v>
      </c>
      <c r="AR79" s="133">
        <f t="shared" si="12"/>
        <v>0</v>
      </c>
      <c r="AS79" s="133">
        <f t="shared" si="12"/>
        <v>0</v>
      </c>
      <c r="AT79" s="133">
        <f t="shared" si="12"/>
        <v>0</v>
      </c>
      <c r="AU79" s="133">
        <f t="shared" si="12"/>
        <v>0</v>
      </c>
    </row>
    <row r="80" spans="1:47" s="90" customFormat="1" ht="93.25" x14ac:dyDescent="0.3">
      <c r="A80" s="106" t="s">
        <v>1661</v>
      </c>
      <c r="B80" s="107" t="s">
        <v>754</v>
      </c>
      <c r="C80" s="108" t="s">
        <v>1159</v>
      </c>
      <c r="D80" s="122">
        <v>0</v>
      </c>
      <c r="E80" s="122">
        <v>0</v>
      </c>
      <c r="F80" s="122">
        <v>0</v>
      </c>
      <c r="G80" s="122">
        <v>0</v>
      </c>
      <c r="H80" s="122">
        <v>0</v>
      </c>
      <c r="I80" s="122">
        <v>0</v>
      </c>
      <c r="J80" s="122">
        <v>0</v>
      </c>
      <c r="K80" s="122">
        <v>0</v>
      </c>
      <c r="L80" s="122">
        <v>0</v>
      </c>
      <c r="M80" s="122">
        <v>0</v>
      </c>
      <c r="N80" s="122">
        <v>0</v>
      </c>
      <c r="O80" s="122">
        <v>0</v>
      </c>
      <c r="P80" s="122">
        <v>0</v>
      </c>
      <c r="Q80" s="122">
        <v>0</v>
      </c>
      <c r="R80" s="122">
        <v>0</v>
      </c>
      <c r="S80" s="122">
        <v>0</v>
      </c>
      <c r="T80" s="122">
        <v>0</v>
      </c>
      <c r="U80" s="122">
        <v>0</v>
      </c>
      <c r="V80" s="122">
        <v>0</v>
      </c>
      <c r="W80" s="122">
        <v>0</v>
      </c>
      <c r="X80" s="122">
        <v>0</v>
      </c>
      <c r="Y80" s="122">
        <v>0</v>
      </c>
      <c r="Z80" s="122">
        <v>0</v>
      </c>
      <c r="AA80" s="122">
        <v>0</v>
      </c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</row>
    <row r="81" spans="1:47" s="90" customFormat="1" ht="31.1" x14ac:dyDescent="0.3">
      <c r="A81" s="106" t="s">
        <v>1661</v>
      </c>
      <c r="B81" s="107" t="s">
        <v>423</v>
      </c>
      <c r="C81" s="108" t="s">
        <v>505</v>
      </c>
      <c r="D81" s="122">
        <v>0</v>
      </c>
      <c r="E81" s="122">
        <v>0</v>
      </c>
      <c r="F81" s="122">
        <v>0</v>
      </c>
      <c r="G81" s="122">
        <v>0</v>
      </c>
      <c r="H81" s="122">
        <v>0</v>
      </c>
      <c r="I81" s="122">
        <v>0</v>
      </c>
      <c r="J81" s="122">
        <v>0</v>
      </c>
      <c r="K81" s="122">
        <v>0</v>
      </c>
      <c r="L81" s="122">
        <v>0</v>
      </c>
      <c r="M81" s="122">
        <v>0</v>
      </c>
      <c r="N81" s="122">
        <v>0.27100000000000002</v>
      </c>
      <c r="O81" s="122">
        <v>0.27100000000000002</v>
      </c>
      <c r="P81" s="122">
        <v>0</v>
      </c>
      <c r="Q81" s="122">
        <v>0</v>
      </c>
      <c r="R81" s="122">
        <v>0</v>
      </c>
      <c r="S81" s="122">
        <v>0</v>
      </c>
      <c r="T81" s="122">
        <v>0</v>
      </c>
      <c r="U81" s="122">
        <v>0</v>
      </c>
      <c r="V81" s="122">
        <v>0</v>
      </c>
      <c r="W81" s="122">
        <v>0</v>
      </c>
      <c r="X81" s="122">
        <v>0</v>
      </c>
      <c r="Y81" s="122">
        <v>0</v>
      </c>
      <c r="Z81" s="122">
        <v>0</v>
      </c>
      <c r="AA81" s="122">
        <v>0</v>
      </c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</row>
    <row r="82" spans="1:47" s="90" customFormat="1" ht="46.65" x14ac:dyDescent="0.3">
      <c r="A82" s="106" t="s">
        <v>1660</v>
      </c>
      <c r="B82" s="107" t="s">
        <v>41</v>
      </c>
      <c r="C82" s="108" t="s">
        <v>42</v>
      </c>
      <c r="D82" s="122">
        <v>0</v>
      </c>
      <c r="E82" s="122">
        <v>0</v>
      </c>
      <c r="F82" s="122">
        <v>0</v>
      </c>
      <c r="G82" s="122">
        <v>0</v>
      </c>
      <c r="H82" s="122">
        <v>0</v>
      </c>
      <c r="I82" s="122">
        <v>0</v>
      </c>
      <c r="J82" s="122">
        <v>0</v>
      </c>
      <c r="K82" s="122">
        <v>0</v>
      </c>
      <c r="L82" s="122">
        <v>0</v>
      </c>
      <c r="M82" s="122">
        <v>0</v>
      </c>
      <c r="N82" s="122">
        <v>0.19500000000000001</v>
      </c>
      <c r="O82" s="122">
        <v>6.0999999999999999E-2</v>
      </c>
      <c r="P82" s="122">
        <v>0</v>
      </c>
      <c r="Q82" s="122">
        <v>0</v>
      </c>
      <c r="R82" s="122">
        <v>0</v>
      </c>
      <c r="S82" s="122">
        <v>0</v>
      </c>
      <c r="T82" s="122">
        <v>0</v>
      </c>
      <c r="U82" s="122">
        <v>0</v>
      </c>
      <c r="V82" s="122">
        <v>0</v>
      </c>
      <c r="W82" s="122">
        <v>0</v>
      </c>
      <c r="X82" s="122">
        <v>0</v>
      </c>
      <c r="Y82" s="122">
        <v>0</v>
      </c>
      <c r="Z82" s="122">
        <v>0</v>
      </c>
      <c r="AA82" s="122">
        <v>0</v>
      </c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</row>
    <row r="83" spans="1:47" s="90" customFormat="1" ht="31.1" x14ac:dyDescent="0.3">
      <c r="A83" s="106" t="s">
        <v>1660</v>
      </c>
      <c r="B83" s="107" t="s">
        <v>626</v>
      </c>
      <c r="C83" s="108" t="s">
        <v>675</v>
      </c>
      <c r="D83" s="122">
        <v>0</v>
      </c>
      <c r="E83" s="122">
        <v>0</v>
      </c>
      <c r="F83" s="122">
        <v>0</v>
      </c>
      <c r="G83" s="122">
        <v>0</v>
      </c>
      <c r="H83" s="122">
        <v>0</v>
      </c>
      <c r="I83" s="122">
        <v>0</v>
      </c>
      <c r="J83" s="122">
        <v>0</v>
      </c>
      <c r="K83" s="122">
        <v>0</v>
      </c>
      <c r="L83" s="122">
        <v>0</v>
      </c>
      <c r="M83" s="122">
        <v>0</v>
      </c>
      <c r="N83" s="122">
        <v>0.3</v>
      </c>
      <c r="O83" s="122">
        <v>0</v>
      </c>
      <c r="P83" s="122">
        <v>0</v>
      </c>
      <c r="Q83" s="122">
        <v>0</v>
      </c>
      <c r="R83" s="122">
        <v>0</v>
      </c>
      <c r="S83" s="122">
        <v>0</v>
      </c>
      <c r="T83" s="122">
        <v>0</v>
      </c>
      <c r="U83" s="122">
        <v>0</v>
      </c>
      <c r="V83" s="122">
        <v>0</v>
      </c>
      <c r="W83" s="122">
        <v>0</v>
      </c>
      <c r="X83" s="122">
        <v>0</v>
      </c>
      <c r="Y83" s="122">
        <v>0</v>
      </c>
      <c r="Z83" s="122">
        <v>0</v>
      </c>
      <c r="AA83" s="122">
        <v>0</v>
      </c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</row>
    <row r="84" spans="1:47" s="90" customFormat="1" ht="46.65" x14ac:dyDescent="0.3">
      <c r="A84" s="106" t="s">
        <v>1660</v>
      </c>
      <c r="B84" s="107" t="s">
        <v>627</v>
      </c>
      <c r="C84" s="108" t="s">
        <v>676</v>
      </c>
      <c r="D84" s="122">
        <v>0</v>
      </c>
      <c r="E84" s="122">
        <v>0</v>
      </c>
      <c r="F84" s="122">
        <v>0</v>
      </c>
      <c r="G84" s="122">
        <v>0</v>
      </c>
      <c r="H84" s="122">
        <v>0</v>
      </c>
      <c r="I84" s="122">
        <v>0</v>
      </c>
      <c r="J84" s="122">
        <v>0</v>
      </c>
      <c r="K84" s="122">
        <v>0</v>
      </c>
      <c r="L84" s="122">
        <v>0</v>
      </c>
      <c r="M84" s="122">
        <v>0</v>
      </c>
      <c r="N84" s="122">
        <v>0</v>
      </c>
      <c r="O84" s="122">
        <v>0</v>
      </c>
      <c r="P84" s="122">
        <v>0</v>
      </c>
      <c r="Q84" s="122">
        <v>0</v>
      </c>
      <c r="R84" s="122">
        <v>0</v>
      </c>
      <c r="S84" s="122">
        <v>0</v>
      </c>
      <c r="T84" s="122">
        <v>0</v>
      </c>
      <c r="U84" s="122">
        <v>0</v>
      </c>
      <c r="V84" s="122">
        <v>0</v>
      </c>
      <c r="W84" s="122">
        <v>0</v>
      </c>
      <c r="X84" s="122">
        <v>0</v>
      </c>
      <c r="Y84" s="122">
        <v>0</v>
      </c>
      <c r="Z84" s="122">
        <v>0</v>
      </c>
      <c r="AA84" s="122">
        <v>0</v>
      </c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</row>
    <row r="85" spans="1:47" s="90" customFormat="1" ht="46.65" x14ac:dyDescent="0.3">
      <c r="A85" s="106" t="s">
        <v>1660</v>
      </c>
      <c r="B85" s="111" t="s">
        <v>755</v>
      </c>
      <c r="C85" s="108" t="s">
        <v>1160</v>
      </c>
      <c r="D85" s="122">
        <v>0</v>
      </c>
      <c r="E85" s="122">
        <v>0</v>
      </c>
      <c r="F85" s="122">
        <v>0</v>
      </c>
      <c r="G85" s="122">
        <v>0</v>
      </c>
      <c r="H85" s="122">
        <v>0</v>
      </c>
      <c r="I85" s="122">
        <v>0</v>
      </c>
      <c r="J85" s="122">
        <v>0</v>
      </c>
      <c r="K85" s="122">
        <v>0</v>
      </c>
      <c r="L85" s="122">
        <v>0</v>
      </c>
      <c r="M85" s="122">
        <v>0</v>
      </c>
      <c r="N85" s="122">
        <v>0</v>
      </c>
      <c r="O85" s="122">
        <v>0</v>
      </c>
      <c r="P85" s="122">
        <v>0</v>
      </c>
      <c r="Q85" s="122">
        <v>0</v>
      </c>
      <c r="R85" s="122">
        <v>0</v>
      </c>
      <c r="S85" s="122">
        <v>0</v>
      </c>
      <c r="T85" s="122">
        <v>0</v>
      </c>
      <c r="U85" s="122">
        <v>0</v>
      </c>
      <c r="V85" s="122">
        <v>0</v>
      </c>
      <c r="W85" s="122">
        <v>0</v>
      </c>
      <c r="X85" s="122">
        <v>0</v>
      </c>
      <c r="Y85" s="122">
        <v>0</v>
      </c>
      <c r="Z85" s="122">
        <v>0</v>
      </c>
      <c r="AA85" s="122">
        <v>0</v>
      </c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</row>
    <row r="86" spans="1:47" s="90" customFormat="1" ht="31.1" x14ac:dyDescent="0.3">
      <c r="A86" s="106" t="s">
        <v>1660</v>
      </c>
      <c r="B86" s="111" t="s">
        <v>1685</v>
      </c>
      <c r="C86" s="108" t="s">
        <v>1914</v>
      </c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</row>
    <row r="87" spans="1:47" s="90" customFormat="1" ht="93.25" x14ac:dyDescent="0.3">
      <c r="A87" s="106" t="s">
        <v>1661</v>
      </c>
      <c r="B87" s="111" t="s">
        <v>1686</v>
      </c>
      <c r="C87" s="108" t="s">
        <v>1915</v>
      </c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</row>
    <row r="88" spans="1:47" s="90" customFormat="1" x14ac:dyDescent="0.3">
      <c r="A88" s="103"/>
      <c r="B88" s="110" t="s">
        <v>43</v>
      </c>
      <c r="C88" s="105"/>
      <c r="D88" s="133">
        <f t="shared" ref="D88:AU88" si="13">SUM(D89:D103)</f>
        <v>0</v>
      </c>
      <c r="E88" s="133">
        <f t="shared" si="13"/>
        <v>0</v>
      </c>
      <c r="F88" s="133">
        <f t="shared" si="13"/>
        <v>0</v>
      </c>
      <c r="G88" s="133">
        <f t="shared" si="13"/>
        <v>0</v>
      </c>
      <c r="H88" s="133">
        <f t="shared" si="13"/>
        <v>0</v>
      </c>
      <c r="I88" s="133">
        <f t="shared" si="13"/>
        <v>0</v>
      </c>
      <c r="J88" s="133">
        <f t="shared" si="13"/>
        <v>0</v>
      </c>
      <c r="K88" s="133">
        <f t="shared" si="13"/>
        <v>0</v>
      </c>
      <c r="L88" s="133">
        <f t="shared" si="13"/>
        <v>6.4500000000000011</v>
      </c>
      <c r="M88" s="133">
        <f t="shared" si="13"/>
        <v>0.4</v>
      </c>
      <c r="N88" s="133">
        <f t="shared" si="13"/>
        <v>2.16</v>
      </c>
      <c r="O88" s="133">
        <f t="shared" si="13"/>
        <v>0.70620000000000005</v>
      </c>
      <c r="P88" s="133">
        <f t="shared" si="13"/>
        <v>0</v>
      </c>
      <c r="Q88" s="133">
        <f t="shared" si="13"/>
        <v>0</v>
      </c>
      <c r="R88" s="133">
        <f t="shared" si="13"/>
        <v>0</v>
      </c>
      <c r="S88" s="133">
        <f t="shared" si="13"/>
        <v>0</v>
      </c>
      <c r="T88" s="133">
        <f t="shared" si="13"/>
        <v>0</v>
      </c>
      <c r="U88" s="133">
        <f t="shared" si="13"/>
        <v>0</v>
      </c>
      <c r="V88" s="133">
        <f t="shared" si="13"/>
        <v>0</v>
      </c>
      <c r="W88" s="133">
        <f t="shared" si="13"/>
        <v>0</v>
      </c>
      <c r="X88" s="133">
        <f t="shared" si="13"/>
        <v>0</v>
      </c>
      <c r="Y88" s="133">
        <f t="shared" si="13"/>
        <v>0</v>
      </c>
      <c r="Z88" s="133">
        <f t="shared" si="13"/>
        <v>0</v>
      </c>
      <c r="AA88" s="133">
        <f t="shared" si="13"/>
        <v>2.7670000000000003</v>
      </c>
      <c r="AB88" s="133">
        <f t="shared" si="13"/>
        <v>0</v>
      </c>
      <c r="AC88" s="133">
        <f t="shared" si="13"/>
        <v>0</v>
      </c>
      <c r="AD88" s="133">
        <f t="shared" si="13"/>
        <v>0</v>
      </c>
      <c r="AE88" s="133">
        <f t="shared" si="13"/>
        <v>0</v>
      </c>
      <c r="AF88" s="133">
        <f t="shared" si="13"/>
        <v>0</v>
      </c>
      <c r="AG88" s="133">
        <f t="shared" si="13"/>
        <v>0</v>
      </c>
      <c r="AH88" s="133">
        <f t="shared" si="13"/>
        <v>0</v>
      </c>
      <c r="AI88" s="133">
        <f t="shared" si="13"/>
        <v>0</v>
      </c>
      <c r="AJ88" s="133">
        <f t="shared" si="13"/>
        <v>0</v>
      </c>
      <c r="AK88" s="133">
        <f t="shared" si="13"/>
        <v>0</v>
      </c>
      <c r="AL88" s="133">
        <f t="shared" si="13"/>
        <v>0</v>
      </c>
      <c r="AM88" s="133">
        <f t="shared" si="13"/>
        <v>0</v>
      </c>
      <c r="AN88" s="133">
        <f t="shared" si="13"/>
        <v>0</v>
      </c>
      <c r="AO88" s="133">
        <f t="shared" si="13"/>
        <v>0</v>
      </c>
      <c r="AP88" s="133">
        <f t="shared" si="13"/>
        <v>0</v>
      </c>
      <c r="AQ88" s="133">
        <f t="shared" si="13"/>
        <v>0</v>
      </c>
      <c r="AR88" s="133">
        <f t="shared" si="13"/>
        <v>0</v>
      </c>
      <c r="AS88" s="133">
        <f t="shared" si="13"/>
        <v>0</v>
      </c>
      <c r="AT88" s="133">
        <f t="shared" si="13"/>
        <v>0</v>
      </c>
      <c r="AU88" s="133">
        <f t="shared" si="13"/>
        <v>0</v>
      </c>
    </row>
    <row r="89" spans="1:47" s="90" customFormat="1" ht="46.65" x14ac:dyDescent="0.3">
      <c r="A89" s="106" t="s">
        <v>1660</v>
      </c>
      <c r="B89" s="107" t="s">
        <v>44</v>
      </c>
      <c r="C89" s="108" t="s">
        <v>45</v>
      </c>
      <c r="D89" s="122">
        <v>0</v>
      </c>
      <c r="E89" s="122">
        <v>0</v>
      </c>
      <c r="F89" s="122">
        <v>0</v>
      </c>
      <c r="G89" s="122">
        <v>0</v>
      </c>
      <c r="H89" s="122">
        <v>0</v>
      </c>
      <c r="I89" s="122">
        <v>0</v>
      </c>
      <c r="J89" s="122">
        <v>0</v>
      </c>
      <c r="K89" s="122">
        <v>0</v>
      </c>
      <c r="L89" s="122">
        <v>5.73</v>
      </c>
      <c r="M89" s="122">
        <v>0</v>
      </c>
      <c r="N89" s="122">
        <v>0.3</v>
      </c>
      <c r="O89" s="122">
        <v>0</v>
      </c>
      <c r="P89" s="122">
        <v>0</v>
      </c>
      <c r="Q89" s="122">
        <v>0</v>
      </c>
      <c r="R89" s="122">
        <v>0</v>
      </c>
      <c r="S89" s="122">
        <v>0</v>
      </c>
      <c r="T89" s="122">
        <v>0</v>
      </c>
      <c r="U89" s="122">
        <v>0</v>
      </c>
      <c r="V89" s="122">
        <v>0</v>
      </c>
      <c r="W89" s="122">
        <v>0</v>
      </c>
      <c r="X89" s="122">
        <v>0</v>
      </c>
      <c r="Y89" s="122">
        <v>0</v>
      </c>
      <c r="Z89" s="122">
        <v>0</v>
      </c>
      <c r="AA89" s="122">
        <v>0</v>
      </c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</row>
    <row r="90" spans="1:47" s="90" customFormat="1" ht="77.7" x14ac:dyDescent="0.3">
      <c r="A90" s="106" t="s">
        <v>1661</v>
      </c>
      <c r="B90" s="107" t="s">
        <v>425</v>
      </c>
      <c r="C90" s="108" t="s">
        <v>116</v>
      </c>
      <c r="D90" s="122">
        <v>0</v>
      </c>
      <c r="E90" s="122">
        <v>0</v>
      </c>
      <c r="F90" s="122">
        <v>0</v>
      </c>
      <c r="G90" s="122">
        <v>0</v>
      </c>
      <c r="H90" s="122">
        <v>0</v>
      </c>
      <c r="I90" s="122">
        <v>0</v>
      </c>
      <c r="J90" s="122">
        <v>0</v>
      </c>
      <c r="K90" s="122">
        <v>0</v>
      </c>
      <c r="L90" s="122">
        <v>0</v>
      </c>
      <c r="M90" s="122">
        <v>0</v>
      </c>
      <c r="N90" s="122">
        <v>0</v>
      </c>
      <c r="O90" s="122">
        <v>0</v>
      </c>
      <c r="P90" s="122">
        <v>0</v>
      </c>
      <c r="Q90" s="122">
        <v>0</v>
      </c>
      <c r="R90" s="122">
        <v>0</v>
      </c>
      <c r="S90" s="122">
        <v>0</v>
      </c>
      <c r="T90" s="122">
        <v>0</v>
      </c>
      <c r="U90" s="122">
        <v>0</v>
      </c>
      <c r="V90" s="122">
        <v>0</v>
      </c>
      <c r="W90" s="122">
        <v>0</v>
      </c>
      <c r="X90" s="122">
        <v>0</v>
      </c>
      <c r="Y90" s="122">
        <v>0</v>
      </c>
      <c r="Z90" s="122">
        <v>0</v>
      </c>
      <c r="AA90" s="122">
        <v>0</v>
      </c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</row>
    <row r="91" spans="1:47" s="90" customFormat="1" ht="62.2" x14ac:dyDescent="0.3">
      <c r="A91" s="106" t="s">
        <v>1661</v>
      </c>
      <c r="B91" s="107" t="s">
        <v>428</v>
      </c>
      <c r="C91" s="108" t="s">
        <v>115</v>
      </c>
      <c r="D91" s="122">
        <v>0</v>
      </c>
      <c r="E91" s="122">
        <v>0</v>
      </c>
      <c r="F91" s="122">
        <v>0</v>
      </c>
      <c r="G91" s="122">
        <v>0</v>
      </c>
      <c r="H91" s="122">
        <v>0</v>
      </c>
      <c r="I91" s="122">
        <v>0</v>
      </c>
      <c r="J91" s="122">
        <v>0</v>
      </c>
      <c r="K91" s="122">
        <v>0</v>
      </c>
      <c r="L91" s="122">
        <v>0</v>
      </c>
      <c r="M91" s="122">
        <v>0</v>
      </c>
      <c r="N91" s="122">
        <v>1.1000000000000001</v>
      </c>
      <c r="O91" s="122">
        <v>0</v>
      </c>
      <c r="P91" s="122">
        <v>0</v>
      </c>
      <c r="Q91" s="122">
        <v>0</v>
      </c>
      <c r="R91" s="122">
        <v>0</v>
      </c>
      <c r="S91" s="122">
        <v>0</v>
      </c>
      <c r="T91" s="122">
        <v>0</v>
      </c>
      <c r="U91" s="122">
        <v>0</v>
      </c>
      <c r="V91" s="122">
        <v>0</v>
      </c>
      <c r="W91" s="122">
        <v>0</v>
      </c>
      <c r="X91" s="122">
        <v>0</v>
      </c>
      <c r="Y91" s="122">
        <v>0</v>
      </c>
      <c r="Z91" s="122">
        <v>0</v>
      </c>
      <c r="AA91" s="122">
        <v>0</v>
      </c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</row>
    <row r="92" spans="1:47" s="90" customFormat="1" ht="62.2" x14ac:dyDescent="0.3">
      <c r="A92" s="106" t="s">
        <v>1661</v>
      </c>
      <c r="B92" s="107" t="s">
        <v>628</v>
      </c>
      <c r="C92" s="108" t="s">
        <v>677</v>
      </c>
      <c r="D92" s="122">
        <v>0</v>
      </c>
      <c r="E92" s="122">
        <v>0</v>
      </c>
      <c r="F92" s="122">
        <v>0</v>
      </c>
      <c r="G92" s="122">
        <v>0</v>
      </c>
      <c r="H92" s="122">
        <v>0</v>
      </c>
      <c r="I92" s="122">
        <v>0</v>
      </c>
      <c r="J92" s="122">
        <v>0</v>
      </c>
      <c r="K92" s="122">
        <v>0</v>
      </c>
      <c r="L92" s="122">
        <v>0</v>
      </c>
      <c r="M92" s="122">
        <v>0</v>
      </c>
      <c r="N92" s="122">
        <v>0.5</v>
      </c>
      <c r="O92" s="122">
        <v>0.57120000000000004</v>
      </c>
      <c r="P92" s="122">
        <v>0</v>
      </c>
      <c r="Q92" s="122">
        <v>0</v>
      </c>
      <c r="R92" s="122">
        <v>0</v>
      </c>
      <c r="S92" s="122">
        <v>0</v>
      </c>
      <c r="T92" s="122">
        <v>0</v>
      </c>
      <c r="U92" s="122">
        <v>0</v>
      </c>
      <c r="V92" s="122">
        <v>0</v>
      </c>
      <c r="W92" s="122">
        <v>0</v>
      </c>
      <c r="X92" s="122">
        <v>0</v>
      </c>
      <c r="Y92" s="122">
        <v>0</v>
      </c>
      <c r="Z92" s="122">
        <v>0</v>
      </c>
      <c r="AA92" s="122">
        <v>0</v>
      </c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</row>
    <row r="93" spans="1:47" s="90" customFormat="1" ht="62.2" x14ac:dyDescent="0.3">
      <c r="A93" s="106" t="s">
        <v>1661</v>
      </c>
      <c r="B93" s="107" t="s">
        <v>426</v>
      </c>
      <c r="C93" s="108" t="s">
        <v>118</v>
      </c>
      <c r="D93" s="122">
        <v>0</v>
      </c>
      <c r="E93" s="122">
        <v>0</v>
      </c>
      <c r="F93" s="122">
        <v>0</v>
      </c>
      <c r="G93" s="122">
        <v>0</v>
      </c>
      <c r="H93" s="122">
        <v>0</v>
      </c>
      <c r="I93" s="122">
        <v>0</v>
      </c>
      <c r="J93" s="122">
        <v>0</v>
      </c>
      <c r="K93" s="122">
        <v>0</v>
      </c>
      <c r="L93" s="122">
        <v>0</v>
      </c>
      <c r="M93" s="122">
        <v>0</v>
      </c>
      <c r="N93" s="122">
        <v>0</v>
      </c>
      <c r="O93" s="122">
        <v>0</v>
      </c>
      <c r="P93" s="122">
        <v>0</v>
      </c>
      <c r="Q93" s="122">
        <v>0</v>
      </c>
      <c r="R93" s="122">
        <v>0</v>
      </c>
      <c r="S93" s="122">
        <v>0</v>
      </c>
      <c r="T93" s="122">
        <v>0</v>
      </c>
      <c r="U93" s="122">
        <v>0</v>
      </c>
      <c r="V93" s="122">
        <v>0</v>
      </c>
      <c r="W93" s="122">
        <v>0</v>
      </c>
      <c r="X93" s="122">
        <v>0</v>
      </c>
      <c r="Y93" s="122">
        <v>0</v>
      </c>
      <c r="Z93" s="122">
        <v>0</v>
      </c>
      <c r="AA93" s="122">
        <v>0</v>
      </c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</row>
    <row r="94" spans="1:47" s="90" customFormat="1" ht="77.7" x14ac:dyDescent="0.3">
      <c r="A94" s="106" t="s">
        <v>1661</v>
      </c>
      <c r="B94" s="107" t="s">
        <v>427</v>
      </c>
      <c r="C94" s="108" t="s">
        <v>117</v>
      </c>
      <c r="D94" s="122">
        <v>0</v>
      </c>
      <c r="E94" s="122">
        <v>0</v>
      </c>
      <c r="F94" s="122">
        <v>0</v>
      </c>
      <c r="G94" s="122">
        <v>0</v>
      </c>
      <c r="H94" s="122">
        <v>0</v>
      </c>
      <c r="I94" s="122">
        <v>0</v>
      </c>
      <c r="J94" s="122">
        <v>0</v>
      </c>
      <c r="K94" s="122">
        <v>0</v>
      </c>
      <c r="L94" s="122">
        <v>0</v>
      </c>
      <c r="M94" s="122">
        <v>0</v>
      </c>
      <c r="N94" s="122">
        <v>0</v>
      </c>
      <c r="O94" s="122">
        <v>0</v>
      </c>
      <c r="P94" s="122">
        <v>0</v>
      </c>
      <c r="Q94" s="122">
        <v>0</v>
      </c>
      <c r="R94" s="122">
        <v>0</v>
      </c>
      <c r="S94" s="122">
        <v>0</v>
      </c>
      <c r="T94" s="122">
        <v>0</v>
      </c>
      <c r="U94" s="122">
        <v>0</v>
      </c>
      <c r="V94" s="122">
        <v>0</v>
      </c>
      <c r="W94" s="122">
        <v>0</v>
      </c>
      <c r="X94" s="122">
        <v>0</v>
      </c>
      <c r="Y94" s="122">
        <v>0</v>
      </c>
      <c r="Z94" s="122">
        <v>0</v>
      </c>
      <c r="AA94" s="122">
        <v>0</v>
      </c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</row>
    <row r="95" spans="1:47" s="90" customFormat="1" ht="46.65" x14ac:dyDescent="0.3">
      <c r="A95" s="106" t="s">
        <v>1660</v>
      </c>
      <c r="B95" s="107" t="s">
        <v>629</v>
      </c>
      <c r="C95" s="108" t="s">
        <v>678</v>
      </c>
      <c r="D95" s="122">
        <v>0</v>
      </c>
      <c r="E95" s="122">
        <v>0</v>
      </c>
      <c r="F95" s="122">
        <v>0</v>
      </c>
      <c r="G95" s="122">
        <v>0</v>
      </c>
      <c r="H95" s="122">
        <v>0</v>
      </c>
      <c r="I95" s="122">
        <v>0</v>
      </c>
      <c r="J95" s="122">
        <v>0</v>
      </c>
      <c r="K95" s="122">
        <v>0</v>
      </c>
      <c r="L95" s="122">
        <v>0</v>
      </c>
      <c r="M95" s="122">
        <v>0</v>
      </c>
      <c r="N95" s="122">
        <v>0.1</v>
      </c>
      <c r="O95" s="122">
        <v>0</v>
      </c>
      <c r="P95" s="122">
        <v>0</v>
      </c>
      <c r="Q95" s="122">
        <v>0</v>
      </c>
      <c r="R95" s="122">
        <v>0</v>
      </c>
      <c r="S95" s="122">
        <v>0</v>
      </c>
      <c r="T95" s="122">
        <v>0</v>
      </c>
      <c r="U95" s="122">
        <v>0</v>
      </c>
      <c r="V95" s="122">
        <v>0</v>
      </c>
      <c r="W95" s="122">
        <v>0</v>
      </c>
      <c r="X95" s="122">
        <v>0</v>
      </c>
      <c r="Y95" s="122">
        <v>0</v>
      </c>
      <c r="Z95" s="122">
        <v>0</v>
      </c>
      <c r="AA95" s="122">
        <v>0</v>
      </c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</row>
    <row r="96" spans="1:47" s="90" customFormat="1" ht="46.65" x14ac:dyDescent="0.3">
      <c r="A96" s="106" t="s">
        <v>1660</v>
      </c>
      <c r="B96" s="107" t="s">
        <v>424</v>
      </c>
      <c r="C96" s="108" t="s">
        <v>506</v>
      </c>
      <c r="D96" s="122">
        <v>0</v>
      </c>
      <c r="E96" s="122">
        <v>0</v>
      </c>
      <c r="F96" s="122">
        <v>0</v>
      </c>
      <c r="G96" s="122">
        <v>0</v>
      </c>
      <c r="H96" s="122">
        <v>0</v>
      </c>
      <c r="I96" s="122">
        <v>0</v>
      </c>
      <c r="J96" s="122">
        <v>0</v>
      </c>
      <c r="K96" s="122">
        <v>0</v>
      </c>
      <c r="L96" s="122">
        <v>0</v>
      </c>
      <c r="M96" s="122">
        <v>0</v>
      </c>
      <c r="N96" s="122">
        <v>0</v>
      </c>
      <c r="O96" s="122">
        <v>0</v>
      </c>
      <c r="P96" s="122">
        <v>0</v>
      </c>
      <c r="Q96" s="122">
        <v>0</v>
      </c>
      <c r="R96" s="122">
        <v>0</v>
      </c>
      <c r="S96" s="122">
        <v>0</v>
      </c>
      <c r="T96" s="122">
        <v>0</v>
      </c>
      <c r="U96" s="122">
        <v>0</v>
      </c>
      <c r="V96" s="122">
        <v>0</v>
      </c>
      <c r="W96" s="122">
        <v>0</v>
      </c>
      <c r="X96" s="122">
        <v>0</v>
      </c>
      <c r="Y96" s="122">
        <v>0</v>
      </c>
      <c r="Z96" s="122">
        <v>0</v>
      </c>
      <c r="AA96" s="122">
        <v>0</v>
      </c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</row>
    <row r="97" spans="1:47" s="90" customFormat="1" ht="46.65" x14ac:dyDescent="0.3">
      <c r="A97" s="106" t="s">
        <v>1660</v>
      </c>
      <c r="B97" s="107" t="s">
        <v>1687</v>
      </c>
      <c r="C97" s="108" t="s">
        <v>1161</v>
      </c>
      <c r="D97" s="122">
        <v>0</v>
      </c>
      <c r="E97" s="122">
        <v>0</v>
      </c>
      <c r="F97" s="122">
        <v>0</v>
      </c>
      <c r="G97" s="122">
        <v>0</v>
      </c>
      <c r="H97" s="122">
        <v>0</v>
      </c>
      <c r="I97" s="122">
        <v>0</v>
      </c>
      <c r="J97" s="122">
        <v>0</v>
      </c>
      <c r="K97" s="122">
        <v>0</v>
      </c>
      <c r="L97" s="122">
        <v>0.32</v>
      </c>
      <c r="M97" s="122">
        <v>0</v>
      </c>
      <c r="N97" s="122">
        <v>0</v>
      </c>
      <c r="O97" s="122">
        <v>0</v>
      </c>
      <c r="P97" s="122">
        <v>0</v>
      </c>
      <c r="Q97" s="122">
        <v>0</v>
      </c>
      <c r="R97" s="122">
        <v>0</v>
      </c>
      <c r="S97" s="122">
        <v>0</v>
      </c>
      <c r="T97" s="122">
        <v>0</v>
      </c>
      <c r="U97" s="122">
        <v>0</v>
      </c>
      <c r="V97" s="122">
        <v>0</v>
      </c>
      <c r="W97" s="122">
        <v>0</v>
      </c>
      <c r="X97" s="122">
        <v>0</v>
      </c>
      <c r="Y97" s="122">
        <v>0</v>
      </c>
      <c r="Z97" s="122">
        <v>0</v>
      </c>
      <c r="AA97" s="122">
        <v>0</v>
      </c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</row>
    <row r="98" spans="1:47" s="90" customFormat="1" ht="46.65" x14ac:dyDescent="0.3">
      <c r="A98" s="106" t="s">
        <v>1660</v>
      </c>
      <c r="B98" s="107" t="s">
        <v>756</v>
      </c>
      <c r="C98" s="108" t="s">
        <v>1162</v>
      </c>
      <c r="D98" s="122">
        <v>0</v>
      </c>
      <c r="E98" s="122">
        <v>0</v>
      </c>
      <c r="F98" s="122">
        <v>0</v>
      </c>
      <c r="G98" s="122">
        <v>0</v>
      </c>
      <c r="H98" s="122">
        <v>0</v>
      </c>
      <c r="I98" s="122">
        <v>0</v>
      </c>
      <c r="J98" s="122">
        <v>0</v>
      </c>
      <c r="K98" s="122">
        <v>0</v>
      </c>
      <c r="L98" s="122">
        <v>0</v>
      </c>
      <c r="M98" s="122">
        <v>0</v>
      </c>
      <c r="N98" s="122">
        <v>0</v>
      </c>
      <c r="O98" s="122">
        <v>0</v>
      </c>
      <c r="P98" s="122">
        <v>0</v>
      </c>
      <c r="Q98" s="122">
        <v>0</v>
      </c>
      <c r="R98" s="122">
        <v>0</v>
      </c>
      <c r="S98" s="122">
        <v>0</v>
      </c>
      <c r="T98" s="122">
        <v>0</v>
      </c>
      <c r="U98" s="122">
        <v>0</v>
      </c>
      <c r="V98" s="122">
        <v>0</v>
      </c>
      <c r="W98" s="122">
        <v>0</v>
      </c>
      <c r="X98" s="122">
        <v>0</v>
      </c>
      <c r="Y98" s="122">
        <v>0</v>
      </c>
      <c r="Z98" s="122">
        <v>0</v>
      </c>
      <c r="AA98" s="122">
        <v>0</v>
      </c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</row>
    <row r="99" spans="1:47" s="90" customFormat="1" ht="46.65" x14ac:dyDescent="0.3">
      <c r="A99" s="106" t="s">
        <v>1661</v>
      </c>
      <c r="B99" s="107" t="s">
        <v>757</v>
      </c>
      <c r="C99" s="108" t="s">
        <v>1163</v>
      </c>
      <c r="D99" s="122">
        <v>0</v>
      </c>
      <c r="E99" s="122">
        <v>0</v>
      </c>
      <c r="F99" s="122">
        <v>0</v>
      </c>
      <c r="G99" s="122">
        <v>0</v>
      </c>
      <c r="H99" s="122">
        <v>0</v>
      </c>
      <c r="I99" s="122">
        <v>0</v>
      </c>
      <c r="J99" s="122">
        <v>0</v>
      </c>
      <c r="K99" s="122">
        <v>0</v>
      </c>
      <c r="L99" s="122">
        <v>0</v>
      </c>
      <c r="M99" s="122">
        <v>0</v>
      </c>
      <c r="N99" s="122">
        <v>0</v>
      </c>
      <c r="O99" s="122">
        <v>0</v>
      </c>
      <c r="P99" s="122">
        <v>0</v>
      </c>
      <c r="Q99" s="122">
        <v>0</v>
      </c>
      <c r="R99" s="122">
        <v>0</v>
      </c>
      <c r="S99" s="122">
        <v>0</v>
      </c>
      <c r="T99" s="122">
        <v>0</v>
      </c>
      <c r="U99" s="122">
        <v>0</v>
      </c>
      <c r="V99" s="122">
        <v>0</v>
      </c>
      <c r="W99" s="122">
        <v>0</v>
      </c>
      <c r="X99" s="122">
        <v>0</v>
      </c>
      <c r="Y99" s="122">
        <v>0</v>
      </c>
      <c r="Z99" s="122">
        <v>0</v>
      </c>
      <c r="AA99" s="122">
        <v>2.7670000000000003</v>
      </c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</row>
    <row r="100" spans="1:47" s="90" customFormat="1" ht="46.65" x14ac:dyDescent="0.3">
      <c r="A100" s="106" t="s">
        <v>1661</v>
      </c>
      <c r="B100" s="107" t="s">
        <v>1688</v>
      </c>
      <c r="C100" s="108" t="s">
        <v>1164</v>
      </c>
      <c r="D100" s="122">
        <v>0</v>
      </c>
      <c r="E100" s="122">
        <v>0</v>
      </c>
      <c r="F100" s="122">
        <v>0</v>
      </c>
      <c r="G100" s="122">
        <v>0</v>
      </c>
      <c r="H100" s="122">
        <v>0</v>
      </c>
      <c r="I100" s="122">
        <v>0</v>
      </c>
      <c r="J100" s="122">
        <v>0</v>
      </c>
      <c r="K100" s="122">
        <v>0</v>
      </c>
      <c r="L100" s="122">
        <v>0</v>
      </c>
      <c r="M100" s="122">
        <v>0</v>
      </c>
      <c r="N100" s="122">
        <v>0.16</v>
      </c>
      <c r="O100" s="122">
        <v>0.13500000000000001</v>
      </c>
      <c r="P100" s="122">
        <v>0</v>
      </c>
      <c r="Q100" s="122">
        <v>0</v>
      </c>
      <c r="R100" s="122">
        <v>0</v>
      </c>
      <c r="S100" s="122">
        <v>0</v>
      </c>
      <c r="T100" s="122">
        <v>0</v>
      </c>
      <c r="U100" s="122">
        <v>0</v>
      </c>
      <c r="V100" s="122">
        <v>0</v>
      </c>
      <c r="W100" s="122">
        <v>0</v>
      </c>
      <c r="X100" s="122">
        <v>0</v>
      </c>
      <c r="Y100" s="122">
        <v>0</v>
      </c>
      <c r="Z100" s="122">
        <v>0</v>
      </c>
      <c r="AA100" s="122">
        <v>0</v>
      </c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</row>
    <row r="101" spans="1:47" s="90" customFormat="1" ht="62.2" x14ac:dyDescent="0.3">
      <c r="A101" s="106" t="s">
        <v>1660</v>
      </c>
      <c r="B101" s="107" t="s">
        <v>1689</v>
      </c>
      <c r="C101" s="108" t="s">
        <v>1165</v>
      </c>
      <c r="D101" s="122">
        <v>0</v>
      </c>
      <c r="E101" s="122">
        <v>0</v>
      </c>
      <c r="F101" s="122">
        <v>0</v>
      </c>
      <c r="G101" s="122">
        <v>0</v>
      </c>
      <c r="H101" s="122">
        <v>0</v>
      </c>
      <c r="I101" s="122">
        <v>0</v>
      </c>
      <c r="J101" s="122">
        <v>0</v>
      </c>
      <c r="K101" s="122">
        <v>0</v>
      </c>
      <c r="L101" s="122">
        <v>0</v>
      </c>
      <c r="M101" s="122">
        <v>0</v>
      </c>
      <c r="N101" s="122">
        <v>0</v>
      </c>
      <c r="O101" s="122">
        <v>0</v>
      </c>
      <c r="P101" s="122">
        <v>0</v>
      </c>
      <c r="Q101" s="122">
        <v>0</v>
      </c>
      <c r="R101" s="122">
        <v>0</v>
      </c>
      <c r="S101" s="122">
        <v>0</v>
      </c>
      <c r="T101" s="122">
        <v>0</v>
      </c>
      <c r="U101" s="122">
        <v>0</v>
      </c>
      <c r="V101" s="122">
        <v>0</v>
      </c>
      <c r="W101" s="122">
        <v>0</v>
      </c>
      <c r="X101" s="122">
        <v>0</v>
      </c>
      <c r="Y101" s="122">
        <v>0</v>
      </c>
      <c r="Z101" s="122">
        <v>0</v>
      </c>
      <c r="AA101" s="122">
        <v>0</v>
      </c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</row>
    <row r="102" spans="1:47" s="90" customFormat="1" ht="77.7" x14ac:dyDescent="0.3">
      <c r="A102" s="106" t="s">
        <v>1660</v>
      </c>
      <c r="B102" s="107" t="s">
        <v>1690</v>
      </c>
      <c r="C102" s="108" t="s">
        <v>1166</v>
      </c>
      <c r="D102" s="122">
        <v>0</v>
      </c>
      <c r="E102" s="122">
        <v>0</v>
      </c>
      <c r="F102" s="122">
        <v>0</v>
      </c>
      <c r="G102" s="122">
        <v>0</v>
      </c>
      <c r="H102" s="122">
        <v>0</v>
      </c>
      <c r="I102" s="122">
        <v>0</v>
      </c>
      <c r="J102" s="122">
        <v>0</v>
      </c>
      <c r="K102" s="122">
        <v>0</v>
      </c>
      <c r="L102" s="122">
        <v>0.4</v>
      </c>
      <c r="M102" s="122">
        <v>0.4</v>
      </c>
      <c r="N102" s="122">
        <v>0</v>
      </c>
      <c r="O102" s="122">
        <v>0</v>
      </c>
      <c r="P102" s="122">
        <v>0</v>
      </c>
      <c r="Q102" s="122">
        <v>0</v>
      </c>
      <c r="R102" s="122">
        <v>0</v>
      </c>
      <c r="S102" s="122">
        <v>0</v>
      </c>
      <c r="T102" s="122">
        <v>0</v>
      </c>
      <c r="U102" s="122">
        <v>0</v>
      </c>
      <c r="V102" s="122">
        <v>0</v>
      </c>
      <c r="W102" s="122">
        <v>0</v>
      </c>
      <c r="X102" s="122">
        <v>0</v>
      </c>
      <c r="Y102" s="122">
        <v>0</v>
      </c>
      <c r="Z102" s="122">
        <v>0</v>
      </c>
      <c r="AA102" s="122">
        <v>0</v>
      </c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</row>
    <row r="103" spans="1:47" s="90" customFormat="1" ht="62.2" x14ac:dyDescent="0.3">
      <c r="A103" s="106" t="s">
        <v>1660</v>
      </c>
      <c r="B103" s="107" t="s">
        <v>1691</v>
      </c>
      <c r="C103" s="108" t="s">
        <v>1916</v>
      </c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</row>
    <row r="104" spans="1:47" s="90" customFormat="1" x14ac:dyDescent="0.3">
      <c r="A104" s="103"/>
      <c r="B104" s="110" t="s">
        <v>46</v>
      </c>
      <c r="C104" s="105"/>
      <c r="D104" s="133">
        <f t="shared" ref="D104:AU104" si="14">SUM(D105:D109)</f>
        <v>0</v>
      </c>
      <c r="E104" s="133">
        <f t="shared" si="14"/>
        <v>0</v>
      </c>
      <c r="F104" s="133">
        <f t="shared" si="14"/>
        <v>0</v>
      </c>
      <c r="G104" s="133">
        <f t="shared" si="14"/>
        <v>0</v>
      </c>
      <c r="H104" s="133">
        <f t="shared" si="14"/>
        <v>0</v>
      </c>
      <c r="I104" s="133">
        <f t="shared" si="14"/>
        <v>0</v>
      </c>
      <c r="J104" s="133">
        <f t="shared" si="14"/>
        <v>0</v>
      </c>
      <c r="K104" s="133">
        <f t="shared" si="14"/>
        <v>0</v>
      </c>
      <c r="L104" s="133">
        <f t="shared" si="14"/>
        <v>2.2599999999999998</v>
      </c>
      <c r="M104" s="133">
        <f t="shared" si="14"/>
        <v>1.26</v>
      </c>
      <c r="N104" s="133">
        <f t="shared" si="14"/>
        <v>1.1499999999999999</v>
      </c>
      <c r="O104" s="133">
        <f t="shared" si="14"/>
        <v>0</v>
      </c>
      <c r="P104" s="133">
        <f t="shared" si="14"/>
        <v>0</v>
      </c>
      <c r="Q104" s="133">
        <f t="shared" si="14"/>
        <v>0</v>
      </c>
      <c r="R104" s="133">
        <f t="shared" si="14"/>
        <v>0</v>
      </c>
      <c r="S104" s="133">
        <f t="shared" si="14"/>
        <v>0</v>
      </c>
      <c r="T104" s="133">
        <f t="shared" si="14"/>
        <v>0</v>
      </c>
      <c r="U104" s="133">
        <f t="shared" si="14"/>
        <v>0</v>
      </c>
      <c r="V104" s="133">
        <f t="shared" si="14"/>
        <v>0</v>
      </c>
      <c r="W104" s="133">
        <f t="shared" si="14"/>
        <v>0</v>
      </c>
      <c r="X104" s="133">
        <f t="shared" si="14"/>
        <v>0</v>
      </c>
      <c r="Y104" s="133">
        <f t="shared" si="14"/>
        <v>0</v>
      </c>
      <c r="Z104" s="133">
        <f t="shared" si="14"/>
        <v>0</v>
      </c>
      <c r="AA104" s="133">
        <f t="shared" si="14"/>
        <v>0</v>
      </c>
      <c r="AB104" s="133">
        <f t="shared" si="14"/>
        <v>0</v>
      </c>
      <c r="AC104" s="133">
        <f t="shared" si="14"/>
        <v>0</v>
      </c>
      <c r="AD104" s="133">
        <f t="shared" si="14"/>
        <v>0</v>
      </c>
      <c r="AE104" s="133">
        <f t="shared" si="14"/>
        <v>0</v>
      </c>
      <c r="AF104" s="133">
        <f t="shared" si="14"/>
        <v>0</v>
      </c>
      <c r="AG104" s="133">
        <f t="shared" si="14"/>
        <v>0</v>
      </c>
      <c r="AH104" s="133">
        <f t="shared" si="14"/>
        <v>0</v>
      </c>
      <c r="AI104" s="133">
        <f t="shared" si="14"/>
        <v>0</v>
      </c>
      <c r="AJ104" s="133">
        <f t="shared" si="14"/>
        <v>0</v>
      </c>
      <c r="AK104" s="133">
        <f t="shared" si="14"/>
        <v>0</v>
      </c>
      <c r="AL104" s="133">
        <f t="shared" si="14"/>
        <v>0</v>
      </c>
      <c r="AM104" s="133">
        <f t="shared" si="14"/>
        <v>0</v>
      </c>
      <c r="AN104" s="133">
        <f t="shared" si="14"/>
        <v>0</v>
      </c>
      <c r="AO104" s="133">
        <f t="shared" si="14"/>
        <v>0</v>
      </c>
      <c r="AP104" s="133">
        <f t="shared" si="14"/>
        <v>0</v>
      </c>
      <c r="AQ104" s="133">
        <f t="shared" si="14"/>
        <v>0</v>
      </c>
      <c r="AR104" s="133">
        <f t="shared" si="14"/>
        <v>0</v>
      </c>
      <c r="AS104" s="133">
        <f t="shared" si="14"/>
        <v>0</v>
      </c>
      <c r="AT104" s="133">
        <f t="shared" si="14"/>
        <v>0</v>
      </c>
      <c r="AU104" s="133">
        <f t="shared" si="14"/>
        <v>0</v>
      </c>
    </row>
    <row r="105" spans="1:47" s="90" customFormat="1" ht="31.1" x14ac:dyDescent="0.3">
      <c r="A105" s="106" t="s">
        <v>1660</v>
      </c>
      <c r="B105" s="107" t="s">
        <v>758</v>
      </c>
      <c r="C105" s="108" t="s">
        <v>1167</v>
      </c>
      <c r="D105" s="122">
        <v>0</v>
      </c>
      <c r="E105" s="122">
        <v>0</v>
      </c>
      <c r="F105" s="122">
        <v>0</v>
      </c>
      <c r="G105" s="122">
        <v>0</v>
      </c>
      <c r="H105" s="122">
        <v>0</v>
      </c>
      <c r="I105" s="122">
        <v>0</v>
      </c>
      <c r="J105" s="122">
        <v>0</v>
      </c>
      <c r="K105" s="122">
        <v>0</v>
      </c>
      <c r="L105" s="122">
        <v>0</v>
      </c>
      <c r="M105" s="122">
        <v>0</v>
      </c>
      <c r="N105" s="122">
        <v>0</v>
      </c>
      <c r="O105" s="122">
        <v>0</v>
      </c>
      <c r="P105" s="122">
        <v>0</v>
      </c>
      <c r="Q105" s="122">
        <v>0</v>
      </c>
      <c r="R105" s="122">
        <v>0</v>
      </c>
      <c r="S105" s="122">
        <v>0</v>
      </c>
      <c r="T105" s="122">
        <v>0</v>
      </c>
      <c r="U105" s="122">
        <v>0</v>
      </c>
      <c r="V105" s="122">
        <v>0</v>
      </c>
      <c r="W105" s="122">
        <v>0</v>
      </c>
      <c r="X105" s="122">
        <v>0</v>
      </c>
      <c r="Y105" s="122">
        <v>0</v>
      </c>
      <c r="Z105" s="122">
        <v>0</v>
      </c>
      <c r="AA105" s="122">
        <v>0</v>
      </c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</row>
    <row r="106" spans="1:47" s="90" customFormat="1" ht="31.1" x14ac:dyDescent="0.3">
      <c r="A106" s="106" t="s">
        <v>1660</v>
      </c>
      <c r="B106" s="107" t="s">
        <v>630</v>
      </c>
      <c r="C106" s="108" t="s">
        <v>679</v>
      </c>
      <c r="D106" s="122">
        <v>0</v>
      </c>
      <c r="E106" s="122">
        <v>0</v>
      </c>
      <c r="F106" s="122">
        <v>0</v>
      </c>
      <c r="G106" s="122">
        <v>0</v>
      </c>
      <c r="H106" s="122">
        <v>0</v>
      </c>
      <c r="I106" s="122">
        <v>0</v>
      </c>
      <c r="J106" s="122">
        <v>0</v>
      </c>
      <c r="K106" s="122">
        <v>0</v>
      </c>
      <c r="L106" s="122">
        <v>0</v>
      </c>
      <c r="M106" s="122">
        <v>0</v>
      </c>
      <c r="N106" s="122">
        <v>0.2</v>
      </c>
      <c r="O106" s="122">
        <v>0</v>
      </c>
      <c r="P106" s="122">
        <v>0</v>
      </c>
      <c r="Q106" s="122">
        <v>0</v>
      </c>
      <c r="R106" s="122">
        <v>0</v>
      </c>
      <c r="S106" s="122">
        <v>0</v>
      </c>
      <c r="T106" s="122">
        <v>0</v>
      </c>
      <c r="U106" s="122">
        <v>0</v>
      </c>
      <c r="V106" s="122">
        <v>0</v>
      </c>
      <c r="W106" s="122">
        <v>0</v>
      </c>
      <c r="X106" s="122">
        <v>0</v>
      </c>
      <c r="Y106" s="122">
        <v>0</v>
      </c>
      <c r="Z106" s="122">
        <v>0</v>
      </c>
      <c r="AA106" s="122">
        <v>0</v>
      </c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</row>
    <row r="107" spans="1:47" s="90" customFormat="1" ht="31.1" x14ac:dyDescent="0.3">
      <c r="A107" s="106" t="s">
        <v>1660</v>
      </c>
      <c r="B107" s="107" t="s">
        <v>759</v>
      </c>
      <c r="C107" s="108" t="s">
        <v>1168</v>
      </c>
      <c r="D107" s="122">
        <v>0</v>
      </c>
      <c r="E107" s="122">
        <v>0</v>
      </c>
      <c r="F107" s="122">
        <v>0</v>
      </c>
      <c r="G107" s="122">
        <v>0</v>
      </c>
      <c r="H107" s="122">
        <v>0</v>
      </c>
      <c r="I107" s="122">
        <v>0</v>
      </c>
      <c r="J107" s="122">
        <v>0</v>
      </c>
      <c r="K107" s="122">
        <v>0</v>
      </c>
      <c r="L107" s="122">
        <v>1.26</v>
      </c>
      <c r="M107" s="122">
        <v>1.26</v>
      </c>
      <c r="N107" s="122">
        <v>0</v>
      </c>
      <c r="O107" s="122">
        <v>0</v>
      </c>
      <c r="P107" s="122">
        <v>0</v>
      </c>
      <c r="Q107" s="122">
        <v>0</v>
      </c>
      <c r="R107" s="122">
        <v>0</v>
      </c>
      <c r="S107" s="122">
        <v>0</v>
      </c>
      <c r="T107" s="122">
        <v>0</v>
      </c>
      <c r="U107" s="122">
        <v>0</v>
      </c>
      <c r="V107" s="122">
        <v>0</v>
      </c>
      <c r="W107" s="122">
        <v>0</v>
      </c>
      <c r="X107" s="122">
        <v>0</v>
      </c>
      <c r="Y107" s="122">
        <v>0</v>
      </c>
      <c r="Z107" s="122">
        <v>0</v>
      </c>
      <c r="AA107" s="122">
        <v>0</v>
      </c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</row>
    <row r="108" spans="1:47" s="90" customFormat="1" ht="46.65" x14ac:dyDescent="0.3">
      <c r="A108" s="106" t="s">
        <v>1660</v>
      </c>
      <c r="B108" s="107" t="s">
        <v>760</v>
      </c>
      <c r="C108" s="108" t="s">
        <v>1169</v>
      </c>
      <c r="D108" s="122">
        <v>0</v>
      </c>
      <c r="E108" s="122">
        <v>0</v>
      </c>
      <c r="F108" s="122">
        <v>0</v>
      </c>
      <c r="G108" s="122">
        <v>0</v>
      </c>
      <c r="H108" s="122">
        <v>0</v>
      </c>
      <c r="I108" s="122">
        <v>0</v>
      </c>
      <c r="J108" s="122">
        <v>0</v>
      </c>
      <c r="K108" s="122">
        <v>0</v>
      </c>
      <c r="L108" s="122">
        <v>1</v>
      </c>
      <c r="M108" s="122">
        <v>0</v>
      </c>
      <c r="N108" s="122">
        <v>0</v>
      </c>
      <c r="O108" s="122">
        <v>0</v>
      </c>
      <c r="P108" s="122">
        <v>0</v>
      </c>
      <c r="Q108" s="122">
        <v>0</v>
      </c>
      <c r="R108" s="122">
        <v>0</v>
      </c>
      <c r="S108" s="122">
        <v>0</v>
      </c>
      <c r="T108" s="122">
        <v>0</v>
      </c>
      <c r="U108" s="122">
        <v>0</v>
      </c>
      <c r="V108" s="122">
        <v>0</v>
      </c>
      <c r="W108" s="122">
        <v>0</v>
      </c>
      <c r="X108" s="122">
        <v>0</v>
      </c>
      <c r="Y108" s="122">
        <v>0</v>
      </c>
      <c r="Z108" s="122">
        <v>0</v>
      </c>
      <c r="AA108" s="122">
        <v>0</v>
      </c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</row>
    <row r="109" spans="1:47" s="90" customFormat="1" ht="93.25" x14ac:dyDescent="0.3">
      <c r="A109" s="106" t="s">
        <v>1660</v>
      </c>
      <c r="B109" s="107" t="s">
        <v>1692</v>
      </c>
      <c r="C109" s="108" t="s">
        <v>1170</v>
      </c>
      <c r="D109" s="122">
        <v>0</v>
      </c>
      <c r="E109" s="122">
        <v>0</v>
      </c>
      <c r="F109" s="122">
        <v>0</v>
      </c>
      <c r="G109" s="122">
        <v>0</v>
      </c>
      <c r="H109" s="122">
        <v>0</v>
      </c>
      <c r="I109" s="122">
        <v>0</v>
      </c>
      <c r="J109" s="122">
        <v>0</v>
      </c>
      <c r="K109" s="122">
        <v>0</v>
      </c>
      <c r="L109" s="122">
        <v>0</v>
      </c>
      <c r="M109" s="122">
        <v>0</v>
      </c>
      <c r="N109" s="122">
        <v>0.95</v>
      </c>
      <c r="O109" s="122">
        <v>0</v>
      </c>
      <c r="P109" s="122">
        <v>0</v>
      </c>
      <c r="Q109" s="122">
        <v>0</v>
      </c>
      <c r="R109" s="122">
        <v>0</v>
      </c>
      <c r="S109" s="122">
        <v>0</v>
      </c>
      <c r="T109" s="122">
        <v>0</v>
      </c>
      <c r="U109" s="122">
        <v>0</v>
      </c>
      <c r="V109" s="122">
        <v>0</v>
      </c>
      <c r="W109" s="122">
        <v>0</v>
      </c>
      <c r="X109" s="122">
        <v>0</v>
      </c>
      <c r="Y109" s="122">
        <v>0</v>
      </c>
      <c r="Z109" s="122">
        <v>0</v>
      </c>
      <c r="AA109" s="122">
        <v>0</v>
      </c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</row>
    <row r="110" spans="1:47" s="90" customFormat="1" x14ac:dyDescent="0.3">
      <c r="A110" s="103"/>
      <c r="B110" s="110" t="s">
        <v>47</v>
      </c>
      <c r="C110" s="105"/>
      <c r="D110" s="133">
        <f t="shared" ref="D110:AU110" si="15">SUM(D111:D116)</f>
        <v>0</v>
      </c>
      <c r="E110" s="133">
        <f t="shared" si="15"/>
        <v>0.8</v>
      </c>
      <c r="F110" s="133">
        <f t="shared" si="15"/>
        <v>0</v>
      </c>
      <c r="G110" s="133">
        <f t="shared" si="15"/>
        <v>0</v>
      </c>
      <c r="H110" s="133">
        <f t="shared" si="15"/>
        <v>0</v>
      </c>
      <c r="I110" s="133">
        <f t="shared" si="15"/>
        <v>0</v>
      </c>
      <c r="J110" s="133">
        <f t="shared" si="15"/>
        <v>0</v>
      </c>
      <c r="K110" s="133">
        <f t="shared" si="15"/>
        <v>0</v>
      </c>
      <c r="L110" s="133">
        <f t="shared" si="15"/>
        <v>1.4300000000000002</v>
      </c>
      <c r="M110" s="133">
        <f t="shared" si="15"/>
        <v>0</v>
      </c>
      <c r="N110" s="133">
        <f t="shared" si="15"/>
        <v>0.4</v>
      </c>
      <c r="O110" s="133">
        <f t="shared" si="15"/>
        <v>0</v>
      </c>
      <c r="P110" s="133">
        <f t="shared" si="15"/>
        <v>0</v>
      </c>
      <c r="Q110" s="133">
        <f t="shared" si="15"/>
        <v>0</v>
      </c>
      <c r="R110" s="133">
        <f t="shared" si="15"/>
        <v>0</v>
      </c>
      <c r="S110" s="133">
        <f t="shared" si="15"/>
        <v>0</v>
      </c>
      <c r="T110" s="133">
        <f t="shared" si="15"/>
        <v>0</v>
      </c>
      <c r="U110" s="133">
        <f t="shared" si="15"/>
        <v>0</v>
      </c>
      <c r="V110" s="133">
        <f t="shared" si="15"/>
        <v>0</v>
      </c>
      <c r="W110" s="133">
        <f t="shared" si="15"/>
        <v>0</v>
      </c>
      <c r="X110" s="133">
        <f t="shared" si="15"/>
        <v>0</v>
      </c>
      <c r="Y110" s="133">
        <f t="shared" si="15"/>
        <v>0</v>
      </c>
      <c r="Z110" s="133">
        <f t="shared" si="15"/>
        <v>0</v>
      </c>
      <c r="AA110" s="133">
        <f t="shared" si="15"/>
        <v>0</v>
      </c>
      <c r="AB110" s="133">
        <f t="shared" si="15"/>
        <v>0</v>
      </c>
      <c r="AC110" s="133">
        <f t="shared" si="15"/>
        <v>0</v>
      </c>
      <c r="AD110" s="133">
        <f t="shared" si="15"/>
        <v>0</v>
      </c>
      <c r="AE110" s="133">
        <f t="shared" si="15"/>
        <v>0</v>
      </c>
      <c r="AF110" s="133">
        <f t="shared" si="15"/>
        <v>0</v>
      </c>
      <c r="AG110" s="133">
        <f t="shared" si="15"/>
        <v>0</v>
      </c>
      <c r="AH110" s="133">
        <f t="shared" si="15"/>
        <v>0</v>
      </c>
      <c r="AI110" s="133">
        <f t="shared" si="15"/>
        <v>0</v>
      </c>
      <c r="AJ110" s="133">
        <f t="shared" si="15"/>
        <v>0</v>
      </c>
      <c r="AK110" s="133">
        <f t="shared" si="15"/>
        <v>0</v>
      </c>
      <c r="AL110" s="133">
        <f t="shared" si="15"/>
        <v>0</v>
      </c>
      <c r="AM110" s="133">
        <f t="shared" si="15"/>
        <v>0</v>
      </c>
      <c r="AN110" s="133">
        <f t="shared" si="15"/>
        <v>0</v>
      </c>
      <c r="AO110" s="133">
        <f t="shared" si="15"/>
        <v>0</v>
      </c>
      <c r="AP110" s="133">
        <f t="shared" si="15"/>
        <v>0</v>
      </c>
      <c r="AQ110" s="133">
        <f t="shared" si="15"/>
        <v>0</v>
      </c>
      <c r="AR110" s="133">
        <f t="shared" si="15"/>
        <v>0</v>
      </c>
      <c r="AS110" s="133">
        <f t="shared" si="15"/>
        <v>0</v>
      </c>
      <c r="AT110" s="133">
        <f t="shared" si="15"/>
        <v>0</v>
      </c>
      <c r="AU110" s="133">
        <f t="shared" si="15"/>
        <v>0</v>
      </c>
    </row>
    <row r="111" spans="1:47" s="90" customFormat="1" ht="62.2" x14ac:dyDescent="0.3">
      <c r="A111" s="106" t="s">
        <v>1660</v>
      </c>
      <c r="B111" s="107" t="s">
        <v>761</v>
      </c>
      <c r="C111" s="108" t="s">
        <v>1171</v>
      </c>
      <c r="D111" s="122">
        <v>0</v>
      </c>
      <c r="E111" s="122">
        <v>0.8</v>
      </c>
      <c r="F111" s="122">
        <v>0</v>
      </c>
      <c r="G111" s="122">
        <v>0</v>
      </c>
      <c r="H111" s="122">
        <v>0</v>
      </c>
      <c r="I111" s="122">
        <v>0</v>
      </c>
      <c r="J111" s="122">
        <v>0</v>
      </c>
      <c r="K111" s="122">
        <v>0</v>
      </c>
      <c r="L111" s="122">
        <v>0.8</v>
      </c>
      <c r="M111" s="122">
        <v>0</v>
      </c>
      <c r="N111" s="122">
        <v>0</v>
      </c>
      <c r="O111" s="122">
        <v>0</v>
      </c>
      <c r="P111" s="122">
        <v>0</v>
      </c>
      <c r="Q111" s="122">
        <v>0</v>
      </c>
      <c r="R111" s="122">
        <v>0</v>
      </c>
      <c r="S111" s="122">
        <v>0</v>
      </c>
      <c r="T111" s="122">
        <v>0</v>
      </c>
      <c r="U111" s="122">
        <v>0</v>
      </c>
      <c r="V111" s="122">
        <v>0</v>
      </c>
      <c r="W111" s="122">
        <v>0</v>
      </c>
      <c r="X111" s="122">
        <v>0</v>
      </c>
      <c r="Y111" s="122">
        <v>0</v>
      </c>
      <c r="Z111" s="122">
        <v>0</v>
      </c>
      <c r="AA111" s="122">
        <v>0</v>
      </c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</row>
    <row r="112" spans="1:47" s="90" customFormat="1" ht="46.65" x14ac:dyDescent="0.3">
      <c r="A112" s="106" t="s">
        <v>1660</v>
      </c>
      <c r="B112" s="107" t="s">
        <v>429</v>
      </c>
      <c r="C112" s="108" t="s">
        <v>507</v>
      </c>
      <c r="D112" s="122">
        <v>0</v>
      </c>
      <c r="E112" s="122">
        <v>0</v>
      </c>
      <c r="F112" s="122">
        <v>0</v>
      </c>
      <c r="G112" s="122">
        <v>0</v>
      </c>
      <c r="H112" s="122">
        <v>0</v>
      </c>
      <c r="I112" s="122">
        <v>0</v>
      </c>
      <c r="J112" s="122">
        <v>0</v>
      </c>
      <c r="K112" s="122">
        <v>0</v>
      </c>
      <c r="L112" s="122">
        <v>0.63</v>
      </c>
      <c r="M112" s="122">
        <v>0</v>
      </c>
      <c r="N112" s="122">
        <v>0</v>
      </c>
      <c r="O112" s="122">
        <v>0</v>
      </c>
      <c r="P112" s="122">
        <v>0</v>
      </c>
      <c r="Q112" s="122">
        <v>0</v>
      </c>
      <c r="R112" s="122">
        <v>0</v>
      </c>
      <c r="S112" s="122">
        <v>0</v>
      </c>
      <c r="T112" s="122">
        <v>0</v>
      </c>
      <c r="U112" s="122">
        <v>0</v>
      </c>
      <c r="V112" s="122">
        <v>0</v>
      </c>
      <c r="W112" s="122">
        <v>0</v>
      </c>
      <c r="X112" s="122">
        <v>0</v>
      </c>
      <c r="Y112" s="122">
        <v>0</v>
      </c>
      <c r="Z112" s="122">
        <v>0</v>
      </c>
      <c r="AA112" s="122">
        <v>0</v>
      </c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</row>
    <row r="113" spans="1:47" s="90" customFormat="1" ht="62.2" x14ac:dyDescent="0.3">
      <c r="A113" s="106" t="s">
        <v>1660</v>
      </c>
      <c r="B113" s="107" t="s">
        <v>1693</v>
      </c>
      <c r="C113" s="108" t="s">
        <v>1172</v>
      </c>
      <c r="D113" s="122">
        <v>0</v>
      </c>
      <c r="E113" s="122">
        <v>0</v>
      </c>
      <c r="F113" s="122">
        <v>0</v>
      </c>
      <c r="G113" s="122">
        <v>0</v>
      </c>
      <c r="H113" s="122">
        <v>0</v>
      </c>
      <c r="I113" s="122">
        <v>0</v>
      </c>
      <c r="J113" s="122">
        <v>0</v>
      </c>
      <c r="K113" s="122">
        <v>0</v>
      </c>
      <c r="L113" s="122">
        <v>0</v>
      </c>
      <c r="M113" s="122">
        <v>0</v>
      </c>
      <c r="N113" s="122">
        <v>0</v>
      </c>
      <c r="O113" s="122">
        <v>0</v>
      </c>
      <c r="P113" s="122">
        <v>0</v>
      </c>
      <c r="Q113" s="122">
        <v>0</v>
      </c>
      <c r="R113" s="122">
        <v>0</v>
      </c>
      <c r="S113" s="122">
        <v>0</v>
      </c>
      <c r="T113" s="122">
        <v>0</v>
      </c>
      <c r="U113" s="122">
        <v>0</v>
      </c>
      <c r="V113" s="122">
        <v>0</v>
      </c>
      <c r="W113" s="122">
        <v>0</v>
      </c>
      <c r="X113" s="122">
        <v>0</v>
      </c>
      <c r="Y113" s="122">
        <v>0</v>
      </c>
      <c r="Z113" s="122">
        <v>0</v>
      </c>
      <c r="AA113" s="122">
        <v>0</v>
      </c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</row>
    <row r="114" spans="1:47" s="90" customFormat="1" ht="31.1" x14ac:dyDescent="0.3">
      <c r="A114" s="106" t="s">
        <v>1660</v>
      </c>
      <c r="B114" s="107" t="s">
        <v>762</v>
      </c>
      <c r="C114" s="108" t="s">
        <v>1173</v>
      </c>
      <c r="D114" s="122">
        <v>0</v>
      </c>
      <c r="E114" s="122">
        <v>0</v>
      </c>
      <c r="F114" s="122">
        <v>0</v>
      </c>
      <c r="G114" s="122">
        <v>0</v>
      </c>
      <c r="H114" s="122">
        <v>0</v>
      </c>
      <c r="I114" s="122">
        <v>0</v>
      </c>
      <c r="J114" s="122">
        <v>0</v>
      </c>
      <c r="K114" s="122">
        <v>0</v>
      </c>
      <c r="L114" s="122">
        <v>0</v>
      </c>
      <c r="M114" s="122">
        <v>0</v>
      </c>
      <c r="N114" s="122">
        <v>0</v>
      </c>
      <c r="O114" s="122">
        <v>0</v>
      </c>
      <c r="P114" s="122">
        <v>0</v>
      </c>
      <c r="Q114" s="122">
        <v>0</v>
      </c>
      <c r="R114" s="122">
        <v>0</v>
      </c>
      <c r="S114" s="122">
        <v>0</v>
      </c>
      <c r="T114" s="122">
        <v>0</v>
      </c>
      <c r="U114" s="122">
        <v>0</v>
      </c>
      <c r="V114" s="122">
        <v>0</v>
      </c>
      <c r="W114" s="122">
        <v>0</v>
      </c>
      <c r="X114" s="122">
        <v>0</v>
      </c>
      <c r="Y114" s="122">
        <v>0</v>
      </c>
      <c r="Z114" s="122">
        <v>0</v>
      </c>
      <c r="AA114" s="122">
        <v>0</v>
      </c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</row>
    <row r="115" spans="1:47" s="90" customFormat="1" ht="77.7" x14ac:dyDescent="0.3">
      <c r="A115" s="106" t="s">
        <v>1661</v>
      </c>
      <c r="B115" s="107" t="s">
        <v>763</v>
      </c>
      <c r="C115" s="108" t="s">
        <v>1174</v>
      </c>
      <c r="D115" s="122">
        <v>0</v>
      </c>
      <c r="E115" s="122">
        <v>0</v>
      </c>
      <c r="F115" s="122">
        <v>0</v>
      </c>
      <c r="G115" s="122">
        <v>0</v>
      </c>
      <c r="H115" s="122">
        <v>0</v>
      </c>
      <c r="I115" s="122">
        <v>0</v>
      </c>
      <c r="J115" s="122">
        <v>0</v>
      </c>
      <c r="K115" s="122">
        <v>0</v>
      </c>
      <c r="L115" s="122">
        <v>0</v>
      </c>
      <c r="M115" s="122">
        <v>0</v>
      </c>
      <c r="N115" s="122">
        <v>0.4</v>
      </c>
      <c r="O115" s="122">
        <v>0</v>
      </c>
      <c r="P115" s="122">
        <v>0</v>
      </c>
      <c r="Q115" s="122">
        <v>0</v>
      </c>
      <c r="R115" s="122">
        <v>0</v>
      </c>
      <c r="S115" s="122">
        <v>0</v>
      </c>
      <c r="T115" s="122">
        <v>0</v>
      </c>
      <c r="U115" s="122">
        <v>0</v>
      </c>
      <c r="V115" s="122">
        <v>0</v>
      </c>
      <c r="W115" s="122">
        <v>0</v>
      </c>
      <c r="X115" s="122">
        <v>0</v>
      </c>
      <c r="Y115" s="122">
        <v>0</v>
      </c>
      <c r="Z115" s="122">
        <v>0</v>
      </c>
      <c r="AA115" s="122">
        <v>0</v>
      </c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</row>
    <row r="116" spans="1:47" s="90" customFormat="1" ht="77.7" x14ac:dyDescent="0.3">
      <c r="A116" s="106" t="s">
        <v>1660</v>
      </c>
      <c r="B116" s="107" t="s">
        <v>764</v>
      </c>
      <c r="C116" s="108" t="s">
        <v>1175</v>
      </c>
      <c r="D116" s="122">
        <v>0</v>
      </c>
      <c r="E116" s="122">
        <v>0</v>
      </c>
      <c r="F116" s="122">
        <v>0</v>
      </c>
      <c r="G116" s="122">
        <v>0</v>
      </c>
      <c r="H116" s="122">
        <v>0</v>
      </c>
      <c r="I116" s="122">
        <v>0</v>
      </c>
      <c r="J116" s="122">
        <v>0</v>
      </c>
      <c r="K116" s="122">
        <v>0</v>
      </c>
      <c r="L116" s="122">
        <v>0</v>
      </c>
      <c r="M116" s="122">
        <v>0</v>
      </c>
      <c r="N116" s="122">
        <v>0</v>
      </c>
      <c r="O116" s="122">
        <v>0</v>
      </c>
      <c r="P116" s="122">
        <v>0</v>
      </c>
      <c r="Q116" s="122">
        <v>0</v>
      </c>
      <c r="R116" s="122">
        <v>0</v>
      </c>
      <c r="S116" s="122">
        <v>0</v>
      </c>
      <c r="T116" s="122">
        <v>0</v>
      </c>
      <c r="U116" s="122">
        <v>0</v>
      </c>
      <c r="V116" s="122">
        <v>0</v>
      </c>
      <c r="W116" s="122">
        <v>0</v>
      </c>
      <c r="X116" s="122">
        <v>0</v>
      </c>
      <c r="Y116" s="122">
        <v>0</v>
      </c>
      <c r="Z116" s="122">
        <v>0</v>
      </c>
      <c r="AA116" s="122">
        <v>0</v>
      </c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</row>
    <row r="117" spans="1:47" s="90" customFormat="1" x14ac:dyDescent="0.3">
      <c r="A117" s="103"/>
      <c r="B117" s="110" t="s">
        <v>48</v>
      </c>
      <c r="C117" s="105"/>
      <c r="D117" s="133">
        <f t="shared" ref="D117:AU117" si="16">SUM(D118:D122)</f>
        <v>0</v>
      </c>
      <c r="E117" s="133">
        <f t="shared" si="16"/>
        <v>0</v>
      </c>
      <c r="F117" s="133">
        <f t="shared" si="16"/>
        <v>0</v>
      </c>
      <c r="G117" s="133">
        <f t="shared" si="16"/>
        <v>0</v>
      </c>
      <c r="H117" s="133">
        <f t="shared" si="16"/>
        <v>0</v>
      </c>
      <c r="I117" s="133">
        <f t="shared" si="16"/>
        <v>0</v>
      </c>
      <c r="J117" s="133">
        <f t="shared" si="16"/>
        <v>0</v>
      </c>
      <c r="K117" s="133">
        <f t="shared" si="16"/>
        <v>0</v>
      </c>
      <c r="L117" s="133">
        <f t="shared" si="16"/>
        <v>0</v>
      </c>
      <c r="M117" s="133">
        <f t="shared" si="16"/>
        <v>0</v>
      </c>
      <c r="N117" s="133">
        <f t="shared" si="16"/>
        <v>0.4</v>
      </c>
      <c r="O117" s="133">
        <f t="shared" si="16"/>
        <v>0</v>
      </c>
      <c r="P117" s="133">
        <f t="shared" si="16"/>
        <v>0</v>
      </c>
      <c r="Q117" s="133">
        <f t="shared" si="16"/>
        <v>0</v>
      </c>
      <c r="R117" s="133">
        <f t="shared" si="16"/>
        <v>0</v>
      </c>
      <c r="S117" s="133">
        <f t="shared" si="16"/>
        <v>0</v>
      </c>
      <c r="T117" s="133">
        <f t="shared" si="16"/>
        <v>0</v>
      </c>
      <c r="U117" s="133">
        <f t="shared" si="16"/>
        <v>0</v>
      </c>
      <c r="V117" s="133">
        <f t="shared" si="16"/>
        <v>0</v>
      </c>
      <c r="W117" s="133">
        <f t="shared" si="16"/>
        <v>0</v>
      </c>
      <c r="X117" s="133">
        <f t="shared" si="16"/>
        <v>0</v>
      </c>
      <c r="Y117" s="133">
        <f t="shared" si="16"/>
        <v>0</v>
      </c>
      <c r="Z117" s="133">
        <f t="shared" si="16"/>
        <v>0</v>
      </c>
      <c r="AA117" s="133">
        <f t="shared" si="16"/>
        <v>0</v>
      </c>
      <c r="AB117" s="133">
        <f t="shared" si="16"/>
        <v>0</v>
      </c>
      <c r="AC117" s="133">
        <f t="shared" si="16"/>
        <v>0</v>
      </c>
      <c r="AD117" s="133">
        <f t="shared" si="16"/>
        <v>0</v>
      </c>
      <c r="AE117" s="133">
        <f t="shared" si="16"/>
        <v>0</v>
      </c>
      <c r="AF117" s="133">
        <f t="shared" si="16"/>
        <v>0</v>
      </c>
      <c r="AG117" s="133">
        <f t="shared" si="16"/>
        <v>0</v>
      </c>
      <c r="AH117" s="133">
        <f t="shared" si="16"/>
        <v>0</v>
      </c>
      <c r="AI117" s="133">
        <f t="shared" si="16"/>
        <v>0</v>
      </c>
      <c r="AJ117" s="133">
        <f t="shared" si="16"/>
        <v>0</v>
      </c>
      <c r="AK117" s="133">
        <f t="shared" si="16"/>
        <v>0</v>
      </c>
      <c r="AL117" s="133">
        <f t="shared" si="16"/>
        <v>0</v>
      </c>
      <c r="AM117" s="133">
        <f t="shared" si="16"/>
        <v>0</v>
      </c>
      <c r="AN117" s="133">
        <f t="shared" si="16"/>
        <v>0</v>
      </c>
      <c r="AO117" s="133">
        <f t="shared" si="16"/>
        <v>0</v>
      </c>
      <c r="AP117" s="133">
        <f t="shared" si="16"/>
        <v>0</v>
      </c>
      <c r="AQ117" s="133">
        <f t="shared" si="16"/>
        <v>0</v>
      </c>
      <c r="AR117" s="133">
        <f t="shared" si="16"/>
        <v>0</v>
      </c>
      <c r="AS117" s="133">
        <f t="shared" si="16"/>
        <v>0</v>
      </c>
      <c r="AT117" s="133">
        <f t="shared" si="16"/>
        <v>0</v>
      </c>
      <c r="AU117" s="133">
        <f t="shared" si="16"/>
        <v>0</v>
      </c>
    </row>
    <row r="118" spans="1:47" s="90" customFormat="1" ht="46.65" x14ac:dyDescent="0.3">
      <c r="A118" s="106" t="s">
        <v>1660</v>
      </c>
      <c r="B118" s="107" t="s">
        <v>631</v>
      </c>
      <c r="C118" s="108" t="s">
        <v>680</v>
      </c>
      <c r="D118" s="122">
        <v>0</v>
      </c>
      <c r="E118" s="122">
        <v>0</v>
      </c>
      <c r="F118" s="122">
        <v>0</v>
      </c>
      <c r="G118" s="122">
        <v>0</v>
      </c>
      <c r="H118" s="122">
        <v>0</v>
      </c>
      <c r="I118" s="122">
        <v>0</v>
      </c>
      <c r="J118" s="122">
        <v>0</v>
      </c>
      <c r="K118" s="122">
        <v>0</v>
      </c>
      <c r="L118" s="122">
        <v>0</v>
      </c>
      <c r="M118" s="122">
        <v>0</v>
      </c>
      <c r="N118" s="122">
        <v>0</v>
      </c>
      <c r="O118" s="122">
        <v>0</v>
      </c>
      <c r="P118" s="122">
        <v>0</v>
      </c>
      <c r="Q118" s="122">
        <v>0</v>
      </c>
      <c r="R118" s="122">
        <v>0</v>
      </c>
      <c r="S118" s="122">
        <v>0</v>
      </c>
      <c r="T118" s="122">
        <v>0</v>
      </c>
      <c r="U118" s="122">
        <v>0</v>
      </c>
      <c r="V118" s="122">
        <v>0</v>
      </c>
      <c r="W118" s="122">
        <v>0</v>
      </c>
      <c r="X118" s="122">
        <v>0</v>
      </c>
      <c r="Y118" s="122">
        <v>0</v>
      </c>
      <c r="Z118" s="122">
        <v>0</v>
      </c>
      <c r="AA118" s="122">
        <v>0</v>
      </c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</row>
    <row r="119" spans="1:47" s="90" customFormat="1" ht="93.25" x14ac:dyDescent="0.3">
      <c r="A119" s="106" t="s">
        <v>1661</v>
      </c>
      <c r="B119" s="107" t="s">
        <v>765</v>
      </c>
      <c r="C119" s="108" t="s">
        <v>1176</v>
      </c>
      <c r="D119" s="122">
        <v>0</v>
      </c>
      <c r="E119" s="122">
        <v>0</v>
      </c>
      <c r="F119" s="122">
        <v>0</v>
      </c>
      <c r="G119" s="122">
        <v>0</v>
      </c>
      <c r="H119" s="122">
        <v>0</v>
      </c>
      <c r="I119" s="122">
        <v>0</v>
      </c>
      <c r="J119" s="122">
        <v>0</v>
      </c>
      <c r="K119" s="122">
        <v>0</v>
      </c>
      <c r="L119" s="122">
        <v>0</v>
      </c>
      <c r="M119" s="122">
        <v>0</v>
      </c>
      <c r="N119" s="122">
        <v>0.2</v>
      </c>
      <c r="O119" s="122">
        <v>0</v>
      </c>
      <c r="P119" s="122">
        <v>0</v>
      </c>
      <c r="Q119" s="122">
        <v>0</v>
      </c>
      <c r="R119" s="122">
        <v>0</v>
      </c>
      <c r="S119" s="122">
        <v>0</v>
      </c>
      <c r="T119" s="122">
        <v>0</v>
      </c>
      <c r="U119" s="122">
        <v>0</v>
      </c>
      <c r="V119" s="122">
        <v>0</v>
      </c>
      <c r="W119" s="122">
        <v>0</v>
      </c>
      <c r="X119" s="122">
        <v>0</v>
      </c>
      <c r="Y119" s="122">
        <v>0</v>
      </c>
      <c r="Z119" s="122">
        <v>0</v>
      </c>
      <c r="AA119" s="122">
        <v>0</v>
      </c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</row>
    <row r="120" spans="1:47" s="90" customFormat="1" ht="62.2" x14ac:dyDescent="0.3">
      <c r="A120" s="106" t="s">
        <v>1661</v>
      </c>
      <c r="B120" s="107" t="s">
        <v>766</v>
      </c>
      <c r="C120" s="108" t="s">
        <v>1177</v>
      </c>
      <c r="D120" s="122">
        <v>0</v>
      </c>
      <c r="E120" s="122">
        <v>0</v>
      </c>
      <c r="F120" s="122">
        <v>0</v>
      </c>
      <c r="G120" s="122">
        <v>0</v>
      </c>
      <c r="H120" s="122">
        <v>0</v>
      </c>
      <c r="I120" s="122">
        <v>0</v>
      </c>
      <c r="J120" s="122">
        <v>0</v>
      </c>
      <c r="K120" s="122">
        <v>0</v>
      </c>
      <c r="L120" s="122">
        <v>0</v>
      </c>
      <c r="M120" s="122">
        <v>0</v>
      </c>
      <c r="N120" s="122">
        <v>0.2</v>
      </c>
      <c r="O120" s="122">
        <v>0</v>
      </c>
      <c r="P120" s="122">
        <v>0</v>
      </c>
      <c r="Q120" s="122">
        <v>0</v>
      </c>
      <c r="R120" s="122">
        <v>0</v>
      </c>
      <c r="S120" s="122">
        <v>0</v>
      </c>
      <c r="T120" s="122">
        <v>0</v>
      </c>
      <c r="U120" s="122">
        <v>0</v>
      </c>
      <c r="V120" s="122">
        <v>0</v>
      </c>
      <c r="W120" s="122">
        <v>0</v>
      </c>
      <c r="X120" s="122">
        <v>0</v>
      </c>
      <c r="Y120" s="122">
        <v>0</v>
      </c>
      <c r="Z120" s="122">
        <v>0</v>
      </c>
      <c r="AA120" s="122">
        <v>0</v>
      </c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</row>
    <row r="121" spans="1:47" s="90" customFormat="1" ht="93.25" x14ac:dyDescent="0.3">
      <c r="A121" s="106" t="s">
        <v>1661</v>
      </c>
      <c r="B121" s="107" t="s">
        <v>1694</v>
      </c>
      <c r="C121" s="108" t="s">
        <v>1917</v>
      </c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</row>
    <row r="122" spans="1:47" s="90" customFormat="1" ht="77.7" x14ac:dyDescent="0.3">
      <c r="A122" s="106" t="s">
        <v>1661</v>
      </c>
      <c r="B122" s="107" t="s">
        <v>767</v>
      </c>
      <c r="C122" s="108" t="s">
        <v>1178</v>
      </c>
      <c r="D122" s="122">
        <v>0</v>
      </c>
      <c r="E122" s="122">
        <v>0</v>
      </c>
      <c r="F122" s="122">
        <v>0</v>
      </c>
      <c r="G122" s="122">
        <v>0</v>
      </c>
      <c r="H122" s="122">
        <v>0</v>
      </c>
      <c r="I122" s="122">
        <v>0</v>
      </c>
      <c r="J122" s="122">
        <v>0</v>
      </c>
      <c r="K122" s="122">
        <v>0</v>
      </c>
      <c r="L122" s="122">
        <v>0</v>
      </c>
      <c r="M122" s="122">
        <v>0</v>
      </c>
      <c r="N122" s="122">
        <v>0</v>
      </c>
      <c r="O122" s="122">
        <v>0</v>
      </c>
      <c r="P122" s="122">
        <v>0</v>
      </c>
      <c r="Q122" s="122">
        <v>0</v>
      </c>
      <c r="R122" s="122">
        <v>0</v>
      </c>
      <c r="S122" s="122">
        <v>0</v>
      </c>
      <c r="T122" s="122">
        <v>0</v>
      </c>
      <c r="U122" s="122">
        <v>0</v>
      </c>
      <c r="V122" s="122">
        <v>0</v>
      </c>
      <c r="W122" s="122">
        <v>0</v>
      </c>
      <c r="X122" s="122">
        <v>0</v>
      </c>
      <c r="Y122" s="122">
        <v>0</v>
      </c>
      <c r="Z122" s="122">
        <v>0</v>
      </c>
      <c r="AA122" s="122">
        <v>0</v>
      </c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</row>
    <row r="123" spans="1:47" s="90" customFormat="1" x14ac:dyDescent="0.3">
      <c r="A123" s="103"/>
      <c r="B123" s="110" t="s">
        <v>124</v>
      </c>
      <c r="C123" s="105"/>
      <c r="D123" s="133">
        <f t="shared" ref="D123:AU123" si="17">SUM(D124:D127)</f>
        <v>0</v>
      </c>
      <c r="E123" s="133">
        <f t="shared" si="17"/>
        <v>0</v>
      </c>
      <c r="F123" s="133">
        <f t="shared" si="17"/>
        <v>0</v>
      </c>
      <c r="G123" s="133">
        <f t="shared" si="17"/>
        <v>0</v>
      </c>
      <c r="H123" s="133">
        <f t="shared" si="17"/>
        <v>0</v>
      </c>
      <c r="I123" s="133">
        <f t="shared" si="17"/>
        <v>0</v>
      </c>
      <c r="J123" s="133">
        <f t="shared" si="17"/>
        <v>0</v>
      </c>
      <c r="K123" s="133">
        <f t="shared" si="17"/>
        <v>0</v>
      </c>
      <c r="L123" s="133">
        <f t="shared" si="17"/>
        <v>0</v>
      </c>
      <c r="M123" s="133">
        <f t="shared" si="17"/>
        <v>0</v>
      </c>
      <c r="N123" s="133">
        <f t="shared" si="17"/>
        <v>0</v>
      </c>
      <c r="O123" s="133">
        <f t="shared" si="17"/>
        <v>0</v>
      </c>
      <c r="P123" s="133">
        <f t="shared" si="17"/>
        <v>0</v>
      </c>
      <c r="Q123" s="133">
        <f t="shared" si="17"/>
        <v>0</v>
      </c>
      <c r="R123" s="133">
        <f t="shared" si="17"/>
        <v>0</v>
      </c>
      <c r="S123" s="133">
        <f t="shared" si="17"/>
        <v>0</v>
      </c>
      <c r="T123" s="133">
        <f t="shared" si="17"/>
        <v>0</v>
      </c>
      <c r="U123" s="133">
        <f t="shared" si="17"/>
        <v>0</v>
      </c>
      <c r="V123" s="133">
        <f t="shared" si="17"/>
        <v>0</v>
      </c>
      <c r="W123" s="133">
        <f t="shared" si="17"/>
        <v>0</v>
      </c>
      <c r="X123" s="133">
        <f t="shared" si="17"/>
        <v>0</v>
      </c>
      <c r="Y123" s="133">
        <f t="shared" si="17"/>
        <v>0</v>
      </c>
      <c r="Z123" s="133">
        <f t="shared" si="17"/>
        <v>0</v>
      </c>
      <c r="AA123" s="133">
        <f t="shared" si="17"/>
        <v>0</v>
      </c>
      <c r="AB123" s="133">
        <f t="shared" si="17"/>
        <v>0</v>
      </c>
      <c r="AC123" s="133">
        <f t="shared" si="17"/>
        <v>0</v>
      </c>
      <c r="AD123" s="133">
        <f t="shared" si="17"/>
        <v>0</v>
      </c>
      <c r="AE123" s="133">
        <f t="shared" si="17"/>
        <v>0</v>
      </c>
      <c r="AF123" s="133">
        <f t="shared" si="17"/>
        <v>0</v>
      </c>
      <c r="AG123" s="133">
        <f t="shared" si="17"/>
        <v>0</v>
      </c>
      <c r="AH123" s="133">
        <f t="shared" si="17"/>
        <v>0</v>
      </c>
      <c r="AI123" s="133">
        <f t="shared" si="17"/>
        <v>0</v>
      </c>
      <c r="AJ123" s="133">
        <f t="shared" si="17"/>
        <v>0</v>
      </c>
      <c r="AK123" s="133">
        <f t="shared" si="17"/>
        <v>0</v>
      </c>
      <c r="AL123" s="133">
        <f t="shared" si="17"/>
        <v>0</v>
      </c>
      <c r="AM123" s="133">
        <f t="shared" si="17"/>
        <v>0</v>
      </c>
      <c r="AN123" s="133">
        <f t="shared" si="17"/>
        <v>0</v>
      </c>
      <c r="AO123" s="133">
        <f t="shared" si="17"/>
        <v>0</v>
      </c>
      <c r="AP123" s="133">
        <f t="shared" si="17"/>
        <v>0</v>
      </c>
      <c r="AQ123" s="133">
        <f t="shared" si="17"/>
        <v>0</v>
      </c>
      <c r="AR123" s="133">
        <f t="shared" si="17"/>
        <v>0</v>
      </c>
      <c r="AS123" s="133">
        <f t="shared" si="17"/>
        <v>0</v>
      </c>
      <c r="AT123" s="133">
        <f t="shared" si="17"/>
        <v>0</v>
      </c>
      <c r="AU123" s="133">
        <f t="shared" si="17"/>
        <v>0</v>
      </c>
    </row>
    <row r="124" spans="1:47" s="90" customFormat="1" ht="77.7" x14ac:dyDescent="0.3">
      <c r="A124" s="106" t="s">
        <v>1660</v>
      </c>
      <c r="B124" s="107" t="s">
        <v>768</v>
      </c>
      <c r="C124" s="108" t="s">
        <v>1179</v>
      </c>
      <c r="D124" s="122">
        <v>0</v>
      </c>
      <c r="E124" s="122">
        <v>0</v>
      </c>
      <c r="F124" s="122">
        <v>0</v>
      </c>
      <c r="G124" s="122">
        <v>0</v>
      </c>
      <c r="H124" s="122">
        <v>0</v>
      </c>
      <c r="I124" s="122">
        <v>0</v>
      </c>
      <c r="J124" s="122">
        <v>0</v>
      </c>
      <c r="K124" s="122">
        <v>0</v>
      </c>
      <c r="L124" s="122">
        <v>0</v>
      </c>
      <c r="M124" s="122">
        <v>0</v>
      </c>
      <c r="N124" s="122">
        <v>0</v>
      </c>
      <c r="O124" s="122">
        <v>0</v>
      </c>
      <c r="P124" s="122">
        <v>0</v>
      </c>
      <c r="Q124" s="122">
        <v>0</v>
      </c>
      <c r="R124" s="122">
        <v>0</v>
      </c>
      <c r="S124" s="122">
        <v>0</v>
      </c>
      <c r="T124" s="122">
        <v>0</v>
      </c>
      <c r="U124" s="122">
        <v>0</v>
      </c>
      <c r="V124" s="122">
        <v>0</v>
      </c>
      <c r="W124" s="122">
        <v>0</v>
      </c>
      <c r="X124" s="122">
        <v>0</v>
      </c>
      <c r="Y124" s="122">
        <v>0</v>
      </c>
      <c r="Z124" s="122">
        <v>0</v>
      </c>
      <c r="AA124" s="122">
        <v>0</v>
      </c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</row>
    <row r="125" spans="1:47" s="90" customFormat="1" ht="93.25" x14ac:dyDescent="0.3">
      <c r="A125" s="106" t="s">
        <v>1661</v>
      </c>
      <c r="B125" s="107" t="s">
        <v>769</v>
      </c>
      <c r="C125" s="108" t="s">
        <v>1180</v>
      </c>
      <c r="D125" s="122">
        <v>0</v>
      </c>
      <c r="E125" s="122">
        <v>0</v>
      </c>
      <c r="F125" s="122">
        <v>0</v>
      </c>
      <c r="G125" s="122">
        <v>0</v>
      </c>
      <c r="H125" s="122">
        <v>0</v>
      </c>
      <c r="I125" s="122">
        <v>0</v>
      </c>
      <c r="J125" s="122">
        <v>0</v>
      </c>
      <c r="K125" s="122">
        <v>0</v>
      </c>
      <c r="L125" s="122">
        <v>0</v>
      </c>
      <c r="M125" s="122">
        <v>0</v>
      </c>
      <c r="N125" s="122">
        <v>0</v>
      </c>
      <c r="O125" s="122">
        <v>0</v>
      </c>
      <c r="P125" s="122">
        <v>0</v>
      </c>
      <c r="Q125" s="122">
        <v>0</v>
      </c>
      <c r="R125" s="122">
        <v>0</v>
      </c>
      <c r="S125" s="122">
        <v>0</v>
      </c>
      <c r="T125" s="122">
        <v>0</v>
      </c>
      <c r="U125" s="122">
        <v>0</v>
      </c>
      <c r="V125" s="122">
        <v>0</v>
      </c>
      <c r="W125" s="122">
        <v>0</v>
      </c>
      <c r="X125" s="122">
        <v>0</v>
      </c>
      <c r="Y125" s="122">
        <v>0</v>
      </c>
      <c r="Z125" s="122">
        <v>0</v>
      </c>
      <c r="AA125" s="122">
        <v>0</v>
      </c>
      <c r="AB125" s="122"/>
      <c r="AC125" s="122"/>
      <c r="AD125" s="122"/>
      <c r="AE125" s="122"/>
      <c r="AF125" s="122"/>
      <c r="AG125" s="122"/>
      <c r="AH125" s="122"/>
      <c r="AI125" s="122"/>
      <c r="AJ125" s="122"/>
      <c r="AK125" s="122"/>
      <c r="AL125" s="122"/>
      <c r="AM125" s="122"/>
      <c r="AN125" s="122"/>
      <c r="AO125" s="122"/>
      <c r="AP125" s="122"/>
      <c r="AQ125" s="122"/>
      <c r="AR125" s="122"/>
      <c r="AS125" s="122"/>
      <c r="AT125" s="122"/>
      <c r="AU125" s="122"/>
    </row>
    <row r="126" spans="1:47" s="90" customFormat="1" ht="93.25" x14ac:dyDescent="0.3">
      <c r="A126" s="106" t="s">
        <v>1661</v>
      </c>
      <c r="B126" s="107" t="s">
        <v>770</v>
      </c>
      <c r="C126" s="108" t="s">
        <v>1181</v>
      </c>
      <c r="D126" s="122">
        <v>0</v>
      </c>
      <c r="E126" s="122">
        <v>0</v>
      </c>
      <c r="F126" s="122">
        <v>0</v>
      </c>
      <c r="G126" s="122">
        <v>0</v>
      </c>
      <c r="H126" s="122">
        <v>0</v>
      </c>
      <c r="I126" s="122">
        <v>0</v>
      </c>
      <c r="J126" s="122">
        <v>0</v>
      </c>
      <c r="K126" s="122">
        <v>0</v>
      </c>
      <c r="L126" s="122">
        <v>0</v>
      </c>
      <c r="M126" s="122">
        <v>0</v>
      </c>
      <c r="N126" s="122">
        <v>0</v>
      </c>
      <c r="O126" s="122">
        <v>0</v>
      </c>
      <c r="P126" s="122">
        <v>0</v>
      </c>
      <c r="Q126" s="122">
        <v>0</v>
      </c>
      <c r="R126" s="122">
        <v>0</v>
      </c>
      <c r="S126" s="122">
        <v>0</v>
      </c>
      <c r="T126" s="122">
        <v>0</v>
      </c>
      <c r="U126" s="122">
        <v>0</v>
      </c>
      <c r="V126" s="122">
        <v>0</v>
      </c>
      <c r="W126" s="122">
        <v>0</v>
      </c>
      <c r="X126" s="122">
        <v>0</v>
      </c>
      <c r="Y126" s="122">
        <v>0</v>
      </c>
      <c r="Z126" s="122">
        <v>0</v>
      </c>
      <c r="AA126" s="122">
        <v>0</v>
      </c>
      <c r="AB126" s="122"/>
      <c r="AC126" s="122"/>
      <c r="AD126" s="122"/>
      <c r="AE126" s="122"/>
      <c r="AF126" s="122"/>
      <c r="AG126" s="122"/>
      <c r="AH126" s="122"/>
      <c r="AI126" s="122"/>
      <c r="AJ126" s="122"/>
      <c r="AK126" s="122"/>
      <c r="AL126" s="122"/>
      <c r="AM126" s="122"/>
      <c r="AN126" s="122"/>
      <c r="AO126" s="122"/>
      <c r="AP126" s="122"/>
      <c r="AQ126" s="122"/>
      <c r="AR126" s="122"/>
      <c r="AS126" s="122"/>
      <c r="AT126" s="122"/>
      <c r="AU126" s="122"/>
    </row>
    <row r="127" spans="1:47" s="90" customFormat="1" ht="77.7" x14ac:dyDescent="0.3">
      <c r="A127" s="106" t="s">
        <v>1661</v>
      </c>
      <c r="B127" s="107" t="s">
        <v>1695</v>
      </c>
      <c r="C127" s="108" t="s">
        <v>1182</v>
      </c>
      <c r="D127" s="122">
        <v>0</v>
      </c>
      <c r="E127" s="122">
        <v>0</v>
      </c>
      <c r="F127" s="122">
        <v>0</v>
      </c>
      <c r="G127" s="122">
        <v>0</v>
      </c>
      <c r="H127" s="122">
        <v>0</v>
      </c>
      <c r="I127" s="122">
        <v>0</v>
      </c>
      <c r="J127" s="122">
        <v>0</v>
      </c>
      <c r="K127" s="122">
        <v>0</v>
      </c>
      <c r="L127" s="122">
        <v>0</v>
      </c>
      <c r="M127" s="122">
        <v>0</v>
      </c>
      <c r="N127" s="122">
        <v>0</v>
      </c>
      <c r="O127" s="122">
        <v>0</v>
      </c>
      <c r="P127" s="122">
        <v>0</v>
      </c>
      <c r="Q127" s="122">
        <v>0</v>
      </c>
      <c r="R127" s="122">
        <v>0</v>
      </c>
      <c r="S127" s="122">
        <v>0</v>
      </c>
      <c r="T127" s="122">
        <v>0</v>
      </c>
      <c r="U127" s="122">
        <v>0</v>
      </c>
      <c r="V127" s="122">
        <v>0</v>
      </c>
      <c r="W127" s="122">
        <v>0</v>
      </c>
      <c r="X127" s="122">
        <v>0</v>
      </c>
      <c r="Y127" s="122">
        <v>0</v>
      </c>
      <c r="Z127" s="122">
        <v>0</v>
      </c>
      <c r="AA127" s="122">
        <v>0</v>
      </c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</row>
    <row r="128" spans="1:47" s="90" customFormat="1" x14ac:dyDescent="0.3">
      <c r="A128" s="103"/>
      <c r="B128" s="110" t="s">
        <v>49</v>
      </c>
      <c r="C128" s="105"/>
      <c r="D128" s="133">
        <f t="shared" ref="D128:AU128" si="18">SUM(D129:D131)</f>
        <v>0</v>
      </c>
      <c r="E128" s="133">
        <f t="shared" si="18"/>
        <v>0</v>
      </c>
      <c r="F128" s="133">
        <f t="shared" si="18"/>
        <v>0</v>
      </c>
      <c r="G128" s="133">
        <f t="shared" si="18"/>
        <v>0</v>
      </c>
      <c r="H128" s="133">
        <f t="shared" si="18"/>
        <v>0</v>
      </c>
      <c r="I128" s="133">
        <f t="shared" si="18"/>
        <v>0</v>
      </c>
      <c r="J128" s="133">
        <f t="shared" si="18"/>
        <v>0</v>
      </c>
      <c r="K128" s="133">
        <f t="shared" si="18"/>
        <v>0</v>
      </c>
      <c r="L128" s="133">
        <f t="shared" si="18"/>
        <v>0.8</v>
      </c>
      <c r="M128" s="133">
        <f t="shared" si="18"/>
        <v>0</v>
      </c>
      <c r="N128" s="133">
        <f t="shared" si="18"/>
        <v>1.55</v>
      </c>
      <c r="O128" s="133">
        <f t="shared" si="18"/>
        <v>0</v>
      </c>
      <c r="P128" s="133">
        <f t="shared" si="18"/>
        <v>0</v>
      </c>
      <c r="Q128" s="133">
        <f t="shared" si="18"/>
        <v>0</v>
      </c>
      <c r="R128" s="133">
        <f t="shared" si="18"/>
        <v>0</v>
      </c>
      <c r="S128" s="133">
        <f t="shared" si="18"/>
        <v>0</v>
      </c>
      <c r="T128" s="133">
        <f t="shared" si="18"/>
        <v>0</v>
      </c>
      <c r="U128" s="133">
        <f t="shared" si="18"/>
        <v>0</v>
      </c>
      <c r="V128" s="133">
        <f t="shared" si="18"/>
        <v>0</v>
      </c>
      <c r="W128" s="133">
        <f t="shared" si="18"/>
        <v>0</v>
      </c>
      <c r="X128" s="133">
        <f t="shared" si="18"/>
        <v>0</v>
      </c>
      <c r="Y128" s="133">
        <f t="shared" si="18"/>
        <v>0</v>
      </c>
      <c r="Z128" s="133">
        <f t="shared" si="18"/>
        <v>0</v>
      </c>
      <c r="AA128" s="133">
        <f t="shared" si="18"/>
        <v>0</v>
      </c>
      <c r="AB128" s="133">
        <f t="shared" si="18"/>
        <v>0</v>
      </c>
      <c r="AC128" s="133">
        <f t="shared" si="18"/>
        <v>0</v>
      </c>
      <c r="AD128" s="133">
        <f t="shared" si="18"/>
        <v>0</v>
      </c>
      <c r="AE128" s="133">
        <f t="shared" si="18"/>
        <v>0</v>
      </c>
      <c r="AF128" s="133">
        <f t="shared" si="18"/>
        <v>0</v>
      </c>
      <c r="AG128" s="133">
        <f t="shared" si="18"/>
        <v>0</v>
      </c>
      <c r="AH128" s="133">
        <f t="shared" si="18"/>
        <v>0</v>
      </c>
      <c r="AI128" s="133">
        <f t="shared" si="18"/>
        <v>0</v>
      </c>
      <c r="AJ128" s="133">
        <f t="shared" si="18"/>
        <v>0</v>
      </c>
      <c r="AK128" s="133">
        <f t="shared" si="18"/>
        <v>0</v>
      </c>
      <c r="AL128" s="133">
        <f t="shared" si="18"/>
        <v>0</v>
      </c>
      <c r="AM128" s="133">
        <f t="shared" si="18"/>
        <v>0</v>
      </c>
      <c r="AN128" s="133">
        <f t="shared" si="18"/>
        <v>0</v>
      </c>
      <c r="AO128" s="133">
        <f t="shared" si="18"/>
        <v>0</v>
      </c>
      <c r="AP128" s="133">
        <f t="shared" si="18"/>
        <v>0</v>
      </c>
      <c r="AQ128" s="133">
        <f t="shared" si="18"/>
        <v>0</v>
      </c>
      <c r="AR128" s="133">
        <f t="shared" si="18"/>
        <v>0</v>
      </c>
      <c r="AS128" s="133">
        <f t="shared" si="18"/>
        <v>0</v>
      </c>
      <c r="AT128" s="133">
        <f t="shared" si="18"/>
        <v>0</v>
      </c>
      <c r="AU128" s="133">
        <f t="shared" si="18"/>
        <v>0</v>
      </c>
    </row>
    <row r="129" spans="1:47" s="90" customFormat="1" ht="62.2" x14ac:dyDescent="0.3">
      <c r="A129" s="106" t="s">
        <v>1661</v>
      </c>
      <c r="B129" s="107" t="s">
        <v>430</v>
      </c>
      <c r="C129" s="108" t="s">
        <v>508</v>
      </c>
      <c r="D129" s="122">
        <v>0</v>
      </c>
      <c r="E129" s="122">
        <v>0</v>
      </c>
      <c r="F129" s="122">
        <v>0</v>
      </c>
      <c r="G129" s="122">
        <v>0</v>
      </c>
      <c r="H129" s="122">
        <v>0</v>
      </c>
      <c r="I129" s="122">
        <v>0</v>
      </c>
      <c r="J129" s="122">
        <v>0</v>
      </c>
      <c r="K129" s="122">
        <v>0</v>
      </c>
      <c r="L129" s="122">
        <v>0</v>
      </c>
      <c r="M129" s="122">
        <v>0</v>
      </c>
      <c r="N129" s="122">
        <v>0</v>
      </c>
      <c r="O129" s="122">
        <v>0</v>
      </c>
      <c r="P129" s="122">
        <v>0</v>
      </c>
      <c r="Q129" s="122">
        <v>0</v>
      </c>
      <c r="R129" s="122">
        <v>0</v>
      </c>
      <c r="S129" s="122">
        <v>0</v>
      </c>
      <c r="T129" s="122">
        <v>0</v>
      </c>
      <c r="U129" s="122">
        <v>0</v>
      </c>
      <c r="V129" s="122">
        <v>0</v>
      </c>
      <c r="W129" s="122">
        <v>0</v>
      </c>
      <c r="X129" s="122">
        <v>0</v>
      </c>
      <c r="Y129" s="122">
        <v>0</v>
      </c>
      <c r="Z129" s="122">
        <v>0</v>
      </c>
      <c r="AA129" s="122">
        <v>0</v>
      </c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</row>
    <row r="130" spans="1:47" s="90" customFormat="1" ht="62.2" x14ac:dyDescent="0.3">
      <c r="A130" s="106" t="s">
        <v>1660</v>
      </c>
      <c r="B130" s="107" t="s">
        <v>771</v>
      </c>
      <c r="C130" s="108" t="s">
        <v>1183</v>
      </c>
      <c r="D130" s="122">
        <v>0</v>
      </c>
      <c r="E130" s="122">
        <v>0</v>
      </c>
      <c r="F130" s="122">
        <v>0</v>
      </c>
      <c r="G130" s="122">
        <v>0</v>
      </c>
      <c r="H130" s="122">
        <v>0</v>
      </c>
      <c r="I130" s="122">
        <v>0</v>
      </c>
      <c r="J130" s="122">
        <v>0</v>
      </c>
      <c r="K130" s="122">
        <v>0</v>
      </c>
      <c r="L130" s="122">
        <v>0.8</v>
      </c>
      <c r="M130" s="122">
        <v>0</v>
      </c>
      <c r="N130" s="122">
        <v>0</v>
      </c>
      <c r="O130" s="122">
        <v>0</v>
      </c>
      <c r="P130" s="122">
        <v>0</v>
      </c>
      <c r="Q130" s="122">
        <v>0</v>
      </c>
      <c r="R130" s="122">
        <v>0</v>
      </c>
      <c r="S130" s="122">
        <v>0</v>
      </c>
      <c r="T130" s="122">
        <v>0</v>
      </c>
      <c r="U130" s="122">
        <v>0</v>
      </c>
      <c r="V130" s="122">
        <v>0</v>
      </c>
      <c r="W130" s="122">
        <v>0</v>
      </c>
      <c r="X130" s="122">
        <v>0</v>
      </c>
      <c r="Y130" s="122">
        <v>0</v>
      </c>
      <c r="Z130" s="122">
        <v>0</v>
      </c>
      <c r="AA130" s="122">
        <v>0</v>
      </c>
      <c r="AB130" s="122"/>
      <c r="AC130" s="122"/>
      <c r="AD130" s="122"/>
      <c r="AE130" s="122"/>
      <c r="AF130" s="122"/>
      <c r="AG130" s="122"/>
      <c r="AH130" s="122"/>
      <c r="AI130" s="122"/>
      <c r="AJ130" s="122"/>
      <c r="AK130" s="122"/>
      <c r="AL130" s="122"/>
      <c r="AM130" s="122"/>
      <c r="AN130" s="122"/>
      <c r="AO130" s="122"/>
      <c r="AP130" s="122"/>
      <c r="AQ130" s="122"/>
      <c r="AR130" s="122"/>
      <c r="AS130" s="122"/>
      <c r="AT130" s="122"/>
      <c r="AU130" s="122"/>
    </row>
    <row r="131" spans="1:47" s="90" customFormat="1" ht="46.65" x14ac:dyDescent="0.3">
      <c r="A131" s="106" t="s">
        <v>1661</v>
      </c>
      <c r="B131" s="107" t="s">
        <v>1696</v>
      </c>
      <c r="C131" s="108" t="s">
        <v>1184</v>
      </c>
      <c r="D131" s="122">
        <v>0</v>
      </c>
      <c r="E131" s="122">
        <v>0</v>
      </c>
      <c r="F131" s="122">
        <v>0</v>
      </c>
      <c r="G131" s="122">
        <v>0</v>
      </c>
      <c r="H131" s="122">
        <v>0</v>
      </c>
      <c r="I131" s="122">
        <v>0</v>
      </c>
      <c r="J131" s="122">
        <v>0</v>
      </c>
      <c r="K131" s="122">
        <v>0</v>
      </c>
      <c r="L131" s="122">
        <v>0</v>
      </c>
      <c r="M131" s="122">
        <v>0</v>
      </c>
      <c r="N131" s="122">
        <v>1.55</v>
      </c>
      <c r="O131" s="122">
        <v>0</v>
      </c>
      <c r="P131" s="122">
        <v>0</v>
      </c>
      <c r="Q131" s="122">
        <v>0</v>
      </c>
      <c r="R131" s="122">
        <v>0</v>
      </c>
      <c r="S131" s="122">
        <v>0</v>
      </c>
      <c r="T131" s="122">
        <v>0</v>
      </c>
      <c r="U131" s="122">
        <v>0</v>
      </c>
      <c r="V131" s="122">
        <v>0</v>
      </c>
      <c r="W131" s="122">
        <v>0</v>
      </c>
      <c r="X131" s="122">
        <v>0</v>
      </c>
      <c r="Y131" s="122">
        <v>0</v>
      </c>
      <c r="Z131" s="122">
        <v>0</v>
      </c>
      <c r="AA131" s="122">
        <v>0</v>
      </c>
      <c r="AB131" s="122"/>
      <c r="AC131" s="122"/>
      <c r="AD131" s="122"/>
      <c r="AE131" s="122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122"/>
      <c r="AR131" s="122"/>
      <c r="AS131" s="122"/>
      <c r="AT131" s="122"/>
      <c r="AU131" s="122"/>
    </row>
    <row r="132" spans="1:47" s="90" customFormat="1" x14ac:dyDescent="0.3">
      <c r="A132" s="103"/>
      <c r="B132" s="110" t="s">
        <v>50</v>
      </c>
      <c r="C132" s="105"/>
      <c r="D132" s="133">
        <f t="shared" ref="D132:AU132" si="19">SUM(D133:D133)</f>
        <v>0</v>
      </c>
      <c r="E132" s="133">
        <f t="shared" si="19"/>
        <v>0</v>
      </c>
      <c r="F132" s="133">
        <f t="shared" si="19"/>
        <v>0</v>
      </c>
      <c r="G132" s="133">
        <f t="shared" si="19"/>
        <v>0</v>
      </c>
      <c r="H132" s="133">
        <f t="shared" si="19"/>
        <v>0</v>
      </c>
      <c r="I132" s="133">
        <f t="shared" si="19"/>
        <v>0</v>
      </c>
      <c r="J132" s="133">
        <f t="shared" si="19"/>
        <v>0</v>
      </c>
      <c r="K132" s="133">
        <f t="shared" si="19"/>
        <v>0</v>
      </c>
      <c r="L132" s="133">
        <f t="shared" si="19"/>
        <v>0</v>
      </c>
      <c r="M132" s="133">
        <f t="shared" si="19"/>
        <v>0</v>
      </c>
      <c r="N132" s="133">
        <f t="shared" si="19"/>
        <v>0.1</v>
      </c>
      <c r="O132" s="133">
        <f t="shared" si="19"/>
        <v>0</v>
      </c>
      <c r="P132" s="133">
        <f t="shared" si="19"/>
        <v>0</v>
      </c>
      <c r="Q132" s="133">
        <f t="shared" si="19"/>
        <v>0</v>
      </c>
      <c r="R132" s="133">
        <f t="shared" si="19"/>
        <v>0</v>
      </c>
      <c r="S132" s="133">
        <f t="shared" si="19"/>
        <v>0</v>
      </c>
      <c r="T132" s="133">
        <f t="shared" si="19"/>
        <v>0</v>
      </c>
      <c r="U132" s="133">
        <f t="shared" si="19"/>
        <v>0</v>
      </c>
      <c r="V132" s="133">
        <f t="shared" si="19"/>
        <v>0</v>
      </c>
      <c r="W132" s="133">
        <f t="shared" si="19"/>
        <v>0</v>
      </c>
      <c r="X132" s="133">
        <f t="shared" si="19"/>
        <v>0</v>
      </c>
      <c r="Y132" s="133">
        <f t="shared" si="19"/>
        <v>0</v>
      </c>
      <c r="Z132" s="133">
        <f t="shared" si="19"/>
        <v>0</v>
      </c>
      <c r="AA132" s="133">
        <f t="shared" si="19"/>
        <v>0</v>
      </c>
      <c r="AB132" s="133">
        <f t="shared" si="19"/>
        <v>0</v>
      </c>
      <c r="AC132" s="133">
        <f t="shared" si="19"/>
        <v>0</v>
      </c>
      <c r="AD132" s="133">
        <f t="shared" si="19"/>
        <v>0</v>
      </c>
      <c r="AE132" s="133">
        <f t="shared" si="19"/>
        <v>0</v>
      </c>
      <c r="AF132" s="133">
        <f t="shared" si="19"/>
        <v>0</v>
      </c>
      <c r="AG132" s="133">
        <f t="shared" si="19"/>
        <v>0</v>
      </c>
      <c r="AH132" s="133">
        <f t="shared" si="19"/>
        <v>0</v>
      </c>
      <c r="AI132" s="133">
        <f t="shared" si="19"/>
        <v>0</v>
      </c>
      <c r="AJ132" s="133">
        <f t="shared" si="19"/>
        <v>0</v>
      </c>
      <c r="AK132" s="133">
        <f t="shared" si="19"/>
        <v>0</v>
      </c>
      <c r="AL132" s="133">
        <f t="shared" si="19"/>
        <v>0</v>
      </c>
      <c r="AM132" s="133">
        <f t="shared" si="19"/>
        <v>0</v>
      </c>
      <c r="AN132" s="133">
        <f t="shared" si="19"/>
        <v>0</v>
      </c>
      <c r="AO132" s="133">
        <f t="shared" si="19"/>
        <v>0</v>
      </c>
      <c r="AP132" s="133">
        <f t="shared" si="19"/>
        <v>0</v>
      </c>
      <c r="AQ132" s="133">
        <f t="shared" si="19"/>
        <v>0</v>
      </c>
      <c r="AR132" s="133">
        <f t="shared" si="19"/>
        <v>0</v>
      </c>
      <c r="AS132" s="133">
        <f t="shared" si="19"/>
        <v>0</v>
      </c>
      <c r="AT132" s="133">
        <f t="shared" si="19"/>
        <v>0</v>
      </c>
      <c r="AU132" s="133">
        <f t="shared" si="19"/>
        <v>0</v>
      </c>
    </row>
    <row r="133" spans="1:47" s="90" customFormat="1" ht="46.65" x14ac:dyDescent="0.3">
      <c r="A133" s="106" t="s">
        <v>1661</v>
      </c>
      <c r="B133" s="107" t="s">
        <v>772</v>
      </c>
      <c r="C133" s="108" t="s">
        <v>1185</v>
      </c>
      <c r="D133" s="122">
        <v>0</v>
      </c>
      <c r="E133" s="122">
        <v>0</v>
      </c>
      <c r="F133" s="122">
        <v>0</v>
      </c>
      <c r="G133" s="122">
        <v>0</v>
      </c>
      <c r="H133" s="122">
        <v>0</v>
      </c>
      <c r="I133" s="122">
        <v>0</v>
      </c>
      <c r="J133" s="122">
        <v>0</v>
      </c>
      <c r="K133" s="122">
        <v>0</v>
      </c>
      <c r="L133" s="122">
        <v>0</v>
      </c>
      <c r="M133" s="122">
        <v>0</v>
      </c>
      <c r="N133" s="122">
        <v>0.1</v>
      </c>
      <c r="O133" s="122">
        <v>0</v>
      </c>
      <c r="P133" s="122">
        <v>0</v>
      </c>
      <c r="Q133" s="122">
        <v>0</v>
      </c>
      <c r="R133" s="122">
        <v>0</v>
      </c>
      <c r="S133" s="122">
        <v>0</v>
      </c>
      <c r="T133" s="122">
        <v>0</v>
      </c>
      <c r="U133" s="122">
        <v>0</v>
      </c>
      <c r="V133" s="122">
        <v>0</v>
      </c>
      <c r="W133" s="122">
        <v>0</v>
      </c>
      <c r="X133" s="122">
        <v>0</v>
      </c>
      <c r="Y133" s="122">
        <v>0</v>
      </c>
      <c r="Z133" s="122">
        <v>0</v>
      </c>
      <c r="AA133" s="122">
        <v>0</v>
      </c>
      <c r="AB133" s="122"/>
      <c r="AC133" s="122"/>
      <c r="AD133" s="122"/>
      <c r="AE133" s="122"/>
      <c r="AF133" s="122"/>
      <c r="AG133" s="122"/>
      <c r="AH133" s="122"/>
      <c r="AI133" s="122"/>
      <c r="AJ133" s="122"/>
      <c r="AK133" s="122"/>
      <c r="AL133" s="122"/>
      <c r="AM133" s="122"/>
      <c r="AN133" s="122"/>
      <c r="AO133" s="122"/>
      <c r="AP133" s="122"/>
      <c r="AQ133" s="122"/>
      <c r="AR133" s="122"/>
      <c r="AS133" s="122"/>
      <c r="AT133" s="122"/>
      <c r="AU133" s="122"/>
    </row>
    <row r="134" spans="1:47" s="90" customFormat="1" x14ac:dyDescent="0.3">
      <c r="A134" s="103"/>
      <c r="B134" s="110" t="s">
        <v>146</v>
      </c>
      <c r="C134" s="105"/>
      <c r="D134" s="133">
        <f t="shared" ref="D134:AU134" si="20">SUM(D135:D151)</f>
        <v>0</v>
      </c>
      <c r="E134" s="133">
        <f t="shared" si="20"/>
        <v>0.41000000000000003</v>
      </c>
      <c r="F134" s="133">
        <f t="shared" si="20"/>
        <v>0</v>
      </c>
      <c r="G134" s="133">
        <f t="shared" si="20"/>
        <v>0</v>
      </c>
      <c r="H134" s="133">
        <f t="shared" si="20"/>
        <v>0</v>
      </c>
      <c r="I134" s="133">
        <f t="shared" si="20"/>
        <v>0</v>
      </c>
      <c r="J134" s="133">
        <f t="shared" si="20"/>
        <v>0</v>
      </c>
      <c r="K134" s="133">
        <f t="shared" si="20"/>
        <v>0</v>
      </c>
      <c r="L134" s="133">
        <f t="shared" si="20"/>
        <v>4.8800000000000008</v>
      </c>
      <c r="M134" s="133">
        <f t="shared" si="20"/>
        <v>3.6699999999999995</v>
      </c>
      <c r="N134" s="133">
        <f t="shared" si="20"/>
        <v>7.4199000000000002</v>
      </c>
      <c r="O134" s="133">
        <f t="shared" si="20"/>
        <v>1.6220000000000001</v>
      </c>
      <c r="P134" s="133">
        <f t="shared" si="20"/>
        <v>0</v>
      </c>
      <c r="Q134" s="133">
        <f t="shared" si="20"/>
        <v>0</v>
      </c>
      <c r="R134" s="133">
        <f t="shared" si="20"/>
        <v>0</v>
      </c>
      <c r="S134" s="133">
        <f t="shared" si="20"/>
        <v>0</v>
      </c>
      <c r="T134" s="133">
        <f t="shared" si="20"/>
        <v>0</v>
      </c>
      <c r="U134" s="133">
        <f t="shared" si="20"/>
        <v>0</v>
      </c>
      <c r="V134" s="133">
        <f t="shared" si="20"/>
        <v>0</v>
      </c>
      <c r="W134" s="133">
        <f t="shared" si="20"/>
        <v>0</v>
      </c>
      <c r="X134" s="133">
        <f t="shared" si="20"/>
        <v>0</v>
      </c>
      <c r="Y134" s="133">
        <f t="shared" si="20"/>
        <v>0</v>
      </c>
      <c r="Z134" s="133">
        <f t="shared" si="20"/>
        <v>0</v>
      </c>
      <c r="AA134" s="133">
        <f t="shared" si="20"/>
        <v>0</v>
      </c>
      <c r="AB134" s="133">
        <f t="shared" si="20"/>
        <v>0</v>
      </c>
      <c r="AC134" s="133">
        <f t="shared" si="20"/>
        <v>0</v>
      </c>
      <c r="AD134" s="133">
        <f t="shared" si="20"/>
        <v>0</v>
      </c>
      <c r="AE134" s="133">
        <f t="shared" si="20"/>
        <v>0</v>
      </c>
      <c r="AF134" s="133">
        <f t="shared" si="20"/>
        <v>0</v>
      </c>
      <c r="AG134" s="133">
        <f t="shared" si="20"/>
        <v>0</v>
      </c>
      <c r="AH134" s="133">
        <f t="shared" si="20"/>
        <v>0</v>
      </c>
      <c r="AI134" s="133">
        <f t="shared" si="20"/>
        <v>0</v>
      </c>
      <c r="AJ134" s="133">
        <f t="shared" si="20"/>
        <v>0</v>
      </c>
      <c r="AK134" s="133">
        <f t="shared" si="20"/>
        <v>0</v>
      </c>
      <c r="AL134" s="133">
        <f t="shared" si="20"/>
        <v>0</v>
      </c>
      <c r="AM134" s="133">
        <f t="shared" si="20"/>
        <v>0</v>
      </c>
      <c r="AN134" s="133">
        <f t="shared" si="20"/>
        <v>0</v>
      </c>
      <c r="AO134" s="133">
        <f t="shared" si="20"/>
        <v>0</v>
      </c>
      <c r="AP134" s="133">
        <f t="shared" si="20"/>
        <v>0</v>
      </c>
      <c r="AQ134" s="133">
        <f t="shared" si="20"/>
        <v>0</v>
      </c>
      <c r="AR134" s="133">
        <f t="shared" si="20"/>
        <v>0</v>
      </c>
      <c r="AS134" s="133">
        <f t="shared" si="20"/>
        <v>0</v>
      </c>
      <c r="AT134" s="133">
        <f t="shared" si="20"/>
        <v>0</v>
      </c>
      <c r="AU134" s="133">
        <f t="shared" si="20"/>
        <v>0</v>
      </c>
    </row>
    <row r="135" spans="1:47" s="90" customFormat="1" ht="46.65" x14ac:dyDescent="0.3">
      <c r="A135" s="106" t="s">
        <v>1660</v>
      </c>
      <c r="B135" s="107" t="s">
        <v>773</v>
      </c>
      <c r="C135" s="108" t="s">
        <v>1186</v>
      </c>
      <c r="D135" s="122">
        <v>0</v>
      </c>
      <c r="E135" s="122">
        <v>0</v>
      </c>
      <c r="F135" s="122">
        <v>0</v>
      </c>
      <c r="G135" s="122">
        <v>0</v>
      </c>
      <c r="H135" s="122">
        <v>0</v>
      </c>
      <c r="I135" s="122">
        <v>0</v>
      </c>
      <c r="J135" s="122">
        <v>0</v>
      </c>
      <c r="K135" s="122">
        <v>0</v>
      </c>
      <c r="L135" s="122">
        <v>0.4</v>
      </c>
      <c r="M135" s="122">
        <v>0</v>
      </c>
      <c r="N135" s="122">
        <v>0</v>
      </c>
      <c r="O135" s="122">
        <v>0</v>
      </c>
      <c r="P135" s="122">
        <v>0</v>
      </c>
      <c r="Q135" s="122">
        <v>0</v>
      </c>
      <c r="R135" s="122">
        <v>0</v>
      </c>
      <c r="S135" s="122">
        <v>0</v>
      </c>
      <c r="T135" s="122">
        <v>0</v>
      </c>
      <c r="U135" s="122">
        <v>0</v>
      </c>
      <c r="V135" s="122">
        <v>0</v>
      </c>
      <c r="W135" s="122">
        <v>0</v>
      </c>
      <c r="X135" s="122">
        <v>0</v>
      </c>
      <c r="Y135" s="122">
        <v>0</v>
      </c>
      <c r="Z135" s="122">
        <v>0</v>
      </c>
      <c r="AA135" s="122">
        <v>0</v>
      </c>
      <c r="AB135" s="122"/>
      <c r="AC135" s="122"/>
      <c r="AD135" s="122"/>
      <c r="AE135" s="122"/>
      <c r="AF135" s="122"/>
      <c r="AG135" s="122"/>
      <c r="AH135" s="122"/>
      <c r="AI135" s="122"/>
      <c r="AJ135" s="122"/>
      <c r="AK135" s="122"/>
      <c r="AL135" s="122"/>
      <c r="AM135" s="122"/>
      <c r="AN135" s="122"/>
      <c r="AO135" s="122"/>
      <c r="AP135" s="122"/>
      <c r="AQ135" s="122"/>
      <c r="AR135" s="122"/>
      <c r="AS135" s="122"/>
      <c r="AT135" s="122"/>
      <c r="AU135" s="122"/>
    </row>
    <row r="136" spans="1:47" s="90" customFormat="1" ht="62.2" x14ac:dyDescent="0.3">
      <c r="A136" s="106" t="s">
        <v>1660</v>
      </c>
      <c r="B136" s="107" t="s">
        <v>774</v>
      </c>
      <c r="C136" s="108" t="s">
        <v>1187</v>
      </c>
      <c r="D136" s="122">
        <v>0</v>
      </c>
      <c r="E136" s="122">
        <v>0</v>
      </c>
      <c r="F136" s="122">
        <v>0</v>
      </c>
      <c r="G136" s="122">
        <v>0</v>
      </c>
      <c r="H136" s="122">
        <v>0</v>
      </c>
      <c r="I136" s="122">
        <v>0</v>
      </c>
      <c r="J136" s="122">
        <v>0</v>
      </c>
      <c r="K136" s="122">
        <v>0</v>
      </c>
      <c r="L136" s="122">
        <v>0.16</v>
      </c>
      <c r="M136" s="122">
        <v>0.16</v>
      </c>
      <c r="N136" s="122">
        <v>0</v>
      </c>
      <c r="O136" s="122">
        <v>0</v>
      </c>
      <c r="P136" s="122">
        <v>0</v>
      </c>
      <c r="Q136" s="122">
        <v>0</v>
      </c>
      <c r="R136" s="122">
        <v>0</v>
      </c>
      <c r="S136" s="122">
        <v>0</v>
      </c>
      <c r="T136" s="122">
        <v>0</v>
      </c>
      <c r="U136" s="122">
        <v>0</v>
      </c>
      <c r="V136" s="122">
        <v>0</v>
      </c>
      <c r="W136" s="122">
        <v>0</v>
      </c>
      <c r="X136" s="122">
        <v>0</v>
      </c>
      <c r="Y136" s="122">
        <v>0</v>
      </c>
      <c r="Z136" s="122">
        <v>0</v>
      </c>
      <c r="AA136" s="122">
        <v>0</v>
      </c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</row>
    <row r="137" spans="1:47" s="90" customFormat="1" ht="93.25" x14ac:dyDescent="0.3">
      <c r="A137" s="106" t="s">
        <v>1660</v>
      </c>
      <c r="B137" s="107" t="s">
        <v>431</v>
      </c>
      <c r="C137" s="108" t="s">
        <v>509</v>
      </c>
      <c r="D137" s="122">
        <v>0</v>
      </c>
      <c r="E137" s="122">
        <v>0</v>
      </c>
      <c r="F137" s="122">
        <v>0</v>
      </c>
      <c r="G137" s="122">
        <v>0</v>
      </c>
      <c r="H137" s="122">
        <v>0</v>
      </c>
      <c r="I137" s="122">
        <v>0</v>
      </c>
      <c r="J137" s="122">
        <v>0</v>
      </c>
      <c r="K137" s="122">
        <v>0</v>
      </c>
      <c r="L137" s="122">
        <v>1.26</v>
      </c>
      <c r="M137" s="122">
        <v>1.26</v>
      </c>
      <c r="N137" s="122">
        <v>4.6199000000000003</v>
      </c>
      <c r="O137" s="122">
        <v>1.526</v>
      </c>
      <c r="P137" s="122">
        <v>0</v>
      </c>
      <c r="Q137" s="122">
        <v>0</v>
      </c>
      <c r="R137" s="122">
        <v>0</v>
      </c>
      <c r="S137" s="122">
        <v>0</v>
      </c>
      <c r="T137" s="122">
        <v>0</v>
      </c>
      <c r="U137" s="122">
        <v>0</v>
      </c>
      <c r="V137" s="122">
        <v>0</v>
      </c>
      <c r="W137" s="122">
        <v>0</v>
      </c>
      <c r="X137" s="122">
        <v>0</v>
      </c>
      <c r="Y137" s="122">
        <v>0</v>
      </c>
      <c r="Z137" s="122">
        <v>0</v>
      </c>
      <c r="AA137" s="122">
        <v>0</v>
      </c>
      <c r="AB137" s="122"/>
      <c r="AC137" s="122"/>
      <c r="AD137" s="122"/>
      <c r="AE137" s="122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</row>
    <row r="138" spans="1:47" s="90" customFormat="1" ht="62.2" x14ac:dyDescent="0.3">
      <c r="A138" s="106" t="s">
        <v>1661</v>
      </c>
      <c r="B138" s="107" t="s">
        <v>632</v>
      </c>
      <c r="C138" s="108" t="s">
        <v>681</v>
      </c>
      <c r="D138" s="122">
        <v>0</v>
      </c>
      <c r="E138" s="122">
        <v>0</v>
      </c>
      <c r="F138" s="122">
        <v>0</v>
      </c>
      <c r="G138" s="122">
        <v>0</v>
      </c>
      <c r="H138" s="122">
        <v>0</v>
      </c>
      <c r="I138" s="122">
        <v>0</v>
      </c>
      <c r="J138" s="122">
        <v>0</v>
      </c>
      <c r="K138" s="122">
        <v>0</v>
      </c>
      <c r="L138" s="122">
        <v>0</v>
      </c>
      <c r="M138" s="122">
        <v>0</v>
      </c>
      <c r="N138" s="122">
        <v>0</v>
      </c>
      <c r="O138" s="122">
        <v>0</v>
      </c>
      <c r="P138" s="122">
        <v>0</v>
      </c>
      <c r="Q138" s="122">
        <v>0</v>
      </c>
      <c r="R138" s="122">
        <v>0</v>
      </c>
      <c r="S138" s="122">
        <v>0</v>
      </c>
      <c r="T138" s="122">
        <v>0</v>
      </c>
      <c r="U138" s="122">
        <v>0</v>
      </c>
      <c r="V138" s="122">
        <v>0</v>
      </c>
      <c r="W138" s="122">
        <v>0</v>
      </c>
      <c r="X138" s="122">
        <v>0</v>
      </c>
      <c r="Y138" s="122">
        <v>0</v>
      </c>
      <c r="Z138" s="122">
        <v>0</v>
      </c>
      <c r="AA138" s="122">
        <v>0</v>
      </c>
      <c r="AB138" s="122"/>
      <c r="AC138" s="122"/>
      <c r="AD138" s="122"/>
      <c r="AE138" s="122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2"/>
      <c r="AQ138" s="122"/>
      <c r="AR138" s="122"/>
      <c r="AS138" s="122"/>
      <c r="AT138" s="122"/>
      <c r="AU138" s="122"/>
    </row>
    <row r="139" spans="1:47" s="90" customFormat="1" ht="62.2" x14ac:dyDescent="0.3">
      <c r="A139" s="106" t="s">
        <v>1660</v>
      </c>
      <c r="B139" s="107" t="s">
        <v>465</v>
      </c>
      <c r="C139" s="108" t="s">
        <v>547</v>
      </c>
      <c r="D139" s="122">
        <v>0</v>
      </c>
      <c r="E139" s="122">
        <v>0</v>
      </c>
      <c r="F139" s="122">
        <v>0</v>
      </c>
      <c r="G139" s="122">
        <v>0</v>
      </c>
      <c r="H139" s="122">
        <v>0</v>
      </c>
      <c r="I139" s="122">
        <v>0</v>
      </c>
      <c r="J139" s="122">
        <v>0</v>
      </c>
      <c r="K139" s="122">
        <v>0</v>
      </c>
      <c r="L139" s="122">
        <v>0.16</v>
      </c>
      <c r="M139" s="122">
        <v>0</v>
      </c>
      <c r="N139" s="122">
        <v>2.7</v>
      </c>
      <c r="O139" s="122">
        <v>0</v>
      </c>
      <c r="P139" s="122">
        <v>0</v>
      </c>
      <c r="Q139" s="122">
        <v>0</v>
      </c>
      <c r="R139" s="122">
        <v>0</v>
      </c>
      <c r="S139" s="122">
        <v>0</v>
      </c>
      <c r="T139" s="122">
        <v>0</v>
      </c>
      <c r="U139" s="122">
        <v>0</v>
      </c>
      <c r="V139" s="122">
        <v>0</v>
      </c>
      <c r="W139" s="122">
        <v>0</v>
      </c>
      <c r="X139" s="122">
        <v>0</v>
      </c>
      <c r="Y139" s="122">
        <v>0</v>
      </c>
      <c r="Z139" s="122">
        <v>0</v>
      </c>
      <c r="AA139" s="122">
        <v>0</v>
      </c>
      <c r="AB139" s="122"/>
      <c r="AC139" s="122"/>
      <c r="AD139" s="122"/>
      <c r="AE139" s="122"/>
      <c r="AF139" s="122"/>
      <c r="AG139" s="122"/>
      <c r="AH139" s="122"/>
      <c r="AI139" s="122"/>
      <c r="AJ139" s="122"/>
      <c r="AK139" s="122"/>
      <c r="AL139" s="122"/>
      <c r="AM139" s="122"/>
      <c r="AN139" s="122"/>
      <c r="AO139" s="122"/>
      <c r="AP139" s="122"/>
      <c r="AQ139" s="122"/>
      <c r="AR139" s="122"/>
      <c r="AS139" s="122"/>
      <c r="AT139" s="122"/>
      <c r="AU139" s="122"/>
    </row>
    <row r="140" spans="1:47" s="90" customFormat="1" ht="31.1" x14ac:dyDescent="0.3">
      <c r="A140" s="106" t="s">
        <v>1660</v>
      </c>
      <c r="B140" s="107" t="s">
        <v>51</v>
      </c>
      <c r="C140" s="108" t="s">
        <v>510</v>
      </c>
      <c r="D140" s="122">
        <v>0</v>
      </c>
      <c r="E140" s="122">
        <v>0</v>
      </c>
      <c r="F140" s="122">
        <v>0</v>
      </c>
      <c r="G140" s="122">
        <v>0</v>
      </c>
      <c r="H140" s="122">
        <v>0</v>
      </c>
      <c r="I140" s="122">
        <v>0</v>
      </c>
      <c r="J140" s="122">
        <v>0</v>
      </c>
      <c r="K140" s="122">
        <v>0</v>
      </c>
      <c r="L140" s="122">
        <v>0</v>
      </c>
      <c r="M140" s="122">
        <v>0</v>
      </c>
      <c r="N140" s="122">
        <v>0</v>
      </c>
      <c r="O140" s="122">
        <v>0</v>
      </c>
      <c r="P140" s="122">
        <v>0</v>
      </c>
      <c r="Q140" s="122">
        <v>0</v>
      </c>
      <c r="R140" s="122">
        <v>0</v>
      </c>
      <c r="S140" s="122">
        <v>0</v>
      </c>
      <c r="T140" s="122">
        <v>0</v>
      </c>
      <c r="U140" s="122">
        <v>0</v>
      </c>
      <c r="V140" s="122">
        <v>0</v>
      </c>
      <c r="W140" s="122">
        <v>0</v>
      </c>
      <c r="X140" s="122">
        <v>0</v>
      </c>
      <c r="Y140" s="122">
        <v>0</v>
      </c>
      <c r="Z140" s="122">
        <v>0</v>
      </c>
      <c r="AA140" s="122">
        <v>0</v>
      </c>
      <c r="AB140" s="122"/>
      <c r="AC140" s="122"/>
      <c r="AD140" s="122"/>
      <c r="AE140" s="122"/>
      <c r="AF140" s="122"/>
      <c r="AG140" s="122"/>
      <c r="AH140" s="122"/>
      <c r="AI140" s="122"/>
      <c r="AJ140" s="122"/>
      <c r="AK140" s="122"/>
      <c r="AL140" s="122"/>
      <c r="AM140" s="122"/>
      <c r="AN140" s="122"/>
      <c r="AO140" s="122"/>
      <c r="AP140" s="122"/>
      <c r="AQ140" s="122"/>
      <c r="AR140" s="122"/>
      <c r="AS140" s="122"/>
      <c r="AT140" s="122"/>
      <c r="AU140" s="122"/>
    </row>
    <row r="141" spans="1:47" s="90" customFormat="1" ht="62.2" x14ac:dyDescent="0.3">
      <c r="A141" s="106" t="s">
        <v>1660</v>
      </c>
      <c r="B141" s="107" t="s">
        <v>775</v>
      </c>
      <c r="C141" s="108" t="s">
        <v>498</v>
      </c>
      <c r="D141" s="122">
        <v>0</v>
      </c>
      <c r="E141" s="122">
        <v>0</v>
      </c>
      <c r="F141" s="122">
        <v>0</v>
      </c>
      <c r="G141" s="122">
        <v>0</v>
      </c>
      <c r="H141" s="122">
        <v>0</v>
      </c>
      <c r="I141" s="122">
        <v>0</v>
      </c>
      <c r="J141" s="122">
        <v>0</v>
      </c>
      <c r="K141" s="122">
        <v>0</v>
      </c>
      <c r="L141" s="122">
        <v>0.8</v>
      </c>
      <c r="M141" s="122">
        <v>0.8</v>
      </c>
      <c r="N141" s="122">
        <v>0.1</v>
      </c>
      <c r="O141" s="122">
        <v>9.6000000000000002E-2</v>
      </c>
      <c r="P141" s="122">
        <v>0</v>
      </c>
      <c r="Q141" s="122">
        <v>0</v>
      </c>
      <c r="R141" s="122">
        <v>0</v>
      </c>
      <c r="S141" s="122">
        <v>0</v>
      </c>
      <c r="T141" s="122">
        <v>0</v>
      </c>
      <c r="U141" s="122">
        <v>0</v>
      </c>
      <c r="V141" s="122">
        <v>0</v>
      </c>
      <c r="W141" s="122">
        <v>0</v>
      </c>
      <c r="X141" s="122">
        <v>0</v>
      </c>
      <c r="Y141" s="122">
        <v>0</v>
      </c>
      <c r="Z141" s="122">
        <v>0</v>
      </c>
      <c r="AA141" s="122">
        <v>0</v>
      </c>
      <c r="AB141" s="122"/>
      <c r="AC141" s="122"/>
      <c r="AD141" s="122"/>
      <c r="AE141" s="122"/>
      <c r="AF141" s="122"/>
      <c r="AG141" s="122"/>
      <c r="AH141" s="122"/>
      <c r="AI141" s="122"/>
      <c r="AJ141" s="122"/>
      <c r="AK141" s="122"/>
      <c r="AL141" s="122"/>
      <c r="AM141" s="122"/>
      <c r="AN141" s="122"/>
      <c r="AO141" s="122"/>
      <c r="AP141" s="122"/>
      <c r="AQ141" s="122"/>
      <c r="AR141" s="122"/>
      <c r="AS141" s="122"/>
      <c r="AT141" s="122"/>
      <c r="AU141" s="122"/>
    </row>
    <row r="142" spans="1:47" s="90" customFormat="1" ht="46.65" x14ac:dyDescent="0.3">
      <c r="A142" s="106" t="s">
        <v>1660</v>
      </c>
      <c r="B142" s="107" t="s">
        <v>776</v>
      </c>
      <c r="C142" s="108" t="s">
        <v>1188</v>
      </c>
      <c r="D142" s="122">
        <v>0</v>
      </c>
      <c r="E142" s="122">
        <v>0</v>
      </c>
      <c r="F142" s="122">
        <v>0</v>
      </c>
      <c r="G142" s="122">
        <v>0</v>
      </c>
      <c r="H142" s="122">
        <v>0</v>
      </c>
      <c r="I142" s="122">
        <v>0</v>
      </c>
      <c r="J142" s="122">
        <v>0</v>
      </c>
      <c r="K142" s="122">
        <v>0</v>
      </c>
      <c r="L142" s="122">
        <v>0.8</v>
      </c>
      <c r="M142" s="122">
        <v>0.8</v>
      </c>
      <c r="N142" s="122">
        <v>0</v>
      </c>
      <c r="O142" s="122">
        <v>0</v>
      </c>
      <c r="P142" s="122">
        <v>0</v>
      </c>
      <c r="Q142" s="122">
        <v>0</v>
      </c>
      <c r="R142" s="122">
        <v>0</v>
      </c>
      <c r="S142" s="122">
        <v>0</v>
      </c>
      <c r="T142" s="122">
        <v>0</v>
      </c>
      <c r="U142" s="122">
        <v>0</v>
      </c>
      <c r="V142" s="122">
        <v>0</v>
      </c>
      <c r="W142" s="122">
        <v>0</v>
      </c>
      <c r="X142" s="122">
        <v>0</v>
      </c>
      <c r="Y142" s="122">
        <v>0</v>
      </c>
      <c r="Z142" s="122">
        <v>0</v>
      </c>
      <c r="AA142" s="122">
        <v>0</v>
      </c>
      <c r="AB142" s="122"/>
      <c r="AC142" s="122"/>
      <c r="AD142" s="122"/>
      <c r="AE142" s="122"/>
      <c r="AF142" s="122"/>
      <c r="AG142" s="122"/>
      <c r="AH142" s="122"/>
      <c r="AI142" s="122"/>
      <c r="AJ142" s="122"/>
      <c r="AK142" s="122"/>
      <c r="AL142" s="122"/>
      <c r="AM142" s="122"/>
      <c r="AN142" s="122"/>
      <c r="AO142" s="122"/>
      <c r="AP142" s="122"/>
      <c r="AQ142" s="122"/>
      <c r="AR142" s="122"/>
      <c r="AS142" s="122"/>
      <c r="AT142" s="122"/>
      <c r="AU142" s="122"/>
    </row>
    <row r="143" spans="1:47" s="90" customFormat="1" ht="46.65" x14ac:dyDescent="0.3">
      <c r="A143" s="106" t="s">
        <v>1660</v>
      </c>
      <c r="B143" s="107" t="s">
        <v>777</v>
      </c>
      <c r="C143" s="108" t="s">
        <v>1189</v>
      </c>
      <c r="D143" s="122">
        <v>0</v>
      </c>
      <c r="E143" s="122">
        <v>0</v>
      </c>
      <c r="F143" s="122">
        <v>0</v>
      </c>
      <c r="G143" s="122">
        <v>0</v>
      </c>
      <c r="H143" s="122">
        <v>0</v>
      </c>
      <c r="I143" s="122">
        <v>0</v>
      </c>
      <c r="J143" s="122">
        <v>0</v>
      </c>
      <c r="K143" s="122">
        <v>0</v>
      </c>
      <c r="L143" s="122">
        <v>0.25</v>
      </c>
      <c r="M143" s="122">
        <v>0.25</v>
      </c>
      <c r="N143" s="122">
        <v>0</v>
      </c>
      <c r="O143" s="122">
        <v>0</v>
      </c>
      <c r="P143" s="122">
        <v>0</v>
      </c>
      <c r="Q143" s="122">
        <v>0</v>
      </c>
      <c r="R143" s="122">
        <v>0</v>
      </c>
      <c r="S143" s="122">
        <v>0</v>
      </c>
      <c r="T143" s="122">
        <v>0</v>
      </c>
      <c r="U143" s="122">
        <v>0</v>
      </c>
      <c r="V143" s="122">
        <v>0</v>
      </c>
      <c r="W143" s="122">
        <v>0</v>
      </c>
      <c r="X143" s="122">
        <v>0</v>
      </c>
      <c r="Y143" s="122">
        <v>0</v>
      </c>
      <c r="Z143" s="122">
        <v>0</v>
      </c>
      <c r="AA143" s="122">
        <v>0</v>
      </c>
      <c r="AB143" s="122"/>
      <c r="AC143" s="122"/>
      <c r="AD143" s="122"/>
      <c r="AE143" s="122"/>
      <c r="AF143" s="122"/>
      <c r="AG143" s="122"/>
      <c r="AH143" s="122"/>
      <c r="AI143" s="122"/>
      <c r="AJ143" s="122"/>
      <c r="AK143" s="122"/>
      <c r="AL143" s="122"/>
      <c r="AM143" s="122"/>
      <c r="AN143" s="122"/>
      <c r="AO143" s="122"/>
      <c r="AP143" s="122"/>
      <c r="AQ143" s="122"/>
      <c r="AR143" s="122"/>
      <c r="AS143" s="122"/>
      <c r="AT143" s="122"/>
      <c r="AU143" s="122"/>
    </row>
    <row r="144" spans="1:47" s="90" customFormat="1" ht="62.2" x14ac:dyDescent="0.3">
      <c r="A144" s="106" t="s">
        <v>1660</v>
      </c>
      <c r="B144" s="107" t="s">
        <v>1697</v>
      </c>
      <c r="C144" s="108" t="s">
        <v>1190</v>
      </c>
      <c r="D144" s="122">
        <v>0</v>
      </c>
      <c r="E144" s="122">
        <v>0</v>
      </c>
      <c r="F144" s="122">
        <v>0</v>
      </c>
      <c r="G144" s="122">
        <v>0</v>
      </c>
      <c r="H144" s="122">
        <v>0</v>
      </c>
      <c r="I144" s="122">
        <v>0</v>
      </c>
      <c r="J144" s="122">
        <v>0</v>
      </c>
      <c r="K144" s="122">
        <v>0</v>
      </c>
      <c r="L144" s="122">
        <v>0.4</v>
      </c>
      <c r="M144" s="122">
        <v>0</v>
      </c>
      <c r="N144" s="122">
        <v>0</v>
      </c>
      <c r="O144" s="122">
        <v>0</v>
      </c>
      <c r="P144" s="122">
        <v>0</v>
      </c>
      <c r="Q144" s="122">
        <v>0</v>
      </c>
      <c r="R144" s="122">
        <v>0</v>
      </c>
      <c r="S144" s="122">
        <v>0</v>
      </c>
      <c r="T144" s="122">
        <v>0</v>
      </c>
      <c r="U144" s="122">
        <v>0</v>
      </c>
      <c r="V144" s="122">
        <v>0</v>
      </c>
      <c r="W144" s="122">
        <v>0</v>
      </c>
      <c r="X144" s="122">
        <v>0</v>
      </c>
      <c r="Y144" s="122">
        <v>0</v>
      </c>
      <c r="Z144" s="122">
        <v>0</v>
      </c>
      <c r="AA144" s="122">
        <v>0</v>
      </c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22"/>
      <c r="AL144" s="122"/>
      <c r="AM144" s="122"/>
      <c r="AN144" s="122"/>
      <c r="AO144" s="122"/>
      <c r="AP144" s="122"/>
      <c r="AQ144" s="122"/>
      <c r="AR144" s="122"/>
      <c r="AS144" s="122"/>
      <c r="AT144" s="122"/>
      <c r="AU144" s="122"/>
    </row>
    <row r="145" spans="1:47" s="90" customFormat="1" ht="77.7" x14ac:dyDescent="0.3">
      <c r="A145" s="106" t="s">
        <v>1660</v>
      </c>
      <c r="B145" s="107" t="s">
        <v>778</v>
      </c>
      <c r="C145" s="108" t="s">
        <v>1191</v>
      </c>
      <c r="D145" s="122">
        <v>0</v>
      </c>
      <c r="E145" s="122">
        <v>0.25</v>
      </c>
      <c r="F145" s="122">
        <v>0</v>
      </c>
      <c r="G145" s="122">
        <v>0</v>
      </c>
      <c r="H145" s="122">
        <v>0</v>
      </c>
      <c r="I145" s="122">
        <v>0</v>
      </c>
      <c r="J145" s="122">
        <v>0</v>
      </c>
      <c r="K145" s="122">
        <v>0</v>
      </c>
      <c r="L145" s="122">
        <v>0.25</v>
      </c>
      <c r="M145" s="122">
        <v>0</v>
      </c>
      <c r="N145" s="122">
        <v>0</v>
      </c>
      <c r="O145" s="122">
        <v>0</v>
      </c>
      <c r="P145" s="122">
        <v>0</v>
      </c>
      <c r="Q145" s="122">
        <v>0</v>
      </c>
      <c r="R145" s="122">
        <v>0</v>
      </c>
      <c r="S145" s="122">
        <v>0</v>
      </c>
      <c r="T145" s="122">
        <v>0</v>
      </c>
      <c r="U145" s="122">
        <v>0</v>
      </c>
      <c r="V145" s="122">
        <v>0</v>
      </c>
      <c r="W145" s="122">
        <v>0</v>
      </c>
      <c r="X145" s="122">
        <v>0</v>
      </c>
      <c r="Y145" s="122">
        <v>0</v>
      </c>
      <c r="Z145" s="122">
        <v>0</v>
      </c>
      <c r="AA145" s="122">
        <v>0</v>
      </c>
      <c r="AB145" s="122"/>
      <c r="AC145" s="122"/>
      <c r="AD145" s="122"/>
      <c r="AE145" s="122"/>
      <c r="AF145" s="122"/>
      <c r="AG145" s="122"/>
      <c r="AH145" s="122"/>
      <c r="AI145" s="122"/>
      <c r="AJ145" s="122"/>
      <c r="AK145" s="122"/>
      <c r="AL145" s="122"/>
      <c r="AM145" s="122"/>
      <c r="AN145" s="122"/>
      <c r="AO145" s="122"/>
      <c r="AP145" s="122"/>
      <c r="AQ145" s="122"/>
      <c r="AR145" s="122"/>
      <c r="AS145" s="122"/>
      <c r="AT145" s="122"/>
      <c r="AU145" s="122"/>
    </row>
    <row r="146" spans="1:47" s="90" customFormat="1" ht="77.7" x14ac:dyDescent="0.3">
      <c r="A146" s="106" t="s">
        <v>1660</v>
      </c>
      <c r="B146" s="107" t="s">
        <v>779</v>
      </c>
      <c r="C146" s="108" t="s">
        <v>1192</v>
      </c>
      <c r="D146" s="122">
        <v>0</v>
      </c>
      <c r="E146" s="122">
        <v>0</v>
      </c>
      <c r="F146" s="122">
        <v>0</v>
      </c>
      <c r="G146" s="122">
        <v>0</v>
      </c>
      <c r="H146" s="122">
        <v>0</v>
      </c>
      <c r="I146" s="122">
        <v>0</v>
      </c>
      <c r="J146" s="122">
        <v>0</v>
      </c>
      <c r="K146" s="122">
        <v>0</v>
      </c>
      <c r="L146" s="122">
        <v>0</v>
      </c>
      <c r="M146" s="122">
        <v>0</v>
      </c>
      <c r="N146" s="122">
        <v>0</v>
      </c>
      <c r="O146" s="122">
        <v>0</v>
      </c>
      <c r="P146" s="122">
        <v>0</v>
      </c>
      <c r="Q146" s="122">
        <v>0</v>
      </c>
      <c r="R146" s="122">
        <v>0</v>
      </c>
      <c r="S146" s="122">
        <v>0</v>
      </c>
      <c r="T146" s="122">
        <v>0</v>
      </c>
      <c r="U146" s="122">
        <v>0</v>
      </c>
      <c r="V146" s="122">
        <v>0</v>
      </c>
      <c r="W146" s="122">
        <v>0</v>
      </c>
      <c r="X146" s="122">
        <v>0</v>
      </c>
      <c r="Y146" s="122">
        <v>0</v>
      </c>
      <c r="Z146" s="122">
        <v>0</v>
      </c>
      <c r="AA146" s="122">
        <v>0</v>
      </c>
      <c r="AB146" s="122"/>
      <c r="AC146" s="122"/>
      <c r="AD146" s="122"/>
      <c r="AE146" s="122"/>
      <c r="AF146" s="122"/>
      <c r="AG146" s="122"/>
      <c r="AH146" s="122"/>
      <c r="AI146" s="122"/>
      <c r="AJ146" s="122"/>
      <c r="AK146" s="122"/>
      <c r="AL146" s="122"/>
      <c r="AM146" s="122"/>
      <c r="AN146" s="122"/>
      <c r="AO146" s="122"/>
      <c r="AP146" s="122"/>
      <c r="AQ146" s="122"/>
      <c r="AR146" s="122"/>
      <c r="AS146" s="122"/>
      <c r="AT146" s="122"/>
      <c r="AU146" s="122"/>
    </row>
    <row r="147" spans="1:47" s="90" customFormat="1" ht="62.2" x14ac:dyDescent="0.3">
      <c r="A147" s="106" t="s">
        <v>1660</v>
      </c>
      <c r="B147" s="107" t="s">
        <v>780</v>
      </c>
      <c r="C147" s="108" t="s">
        <v>1193</v>
      </c>
      <c r="D147" s="122">
        <v>0</v>
      </c>
      <c r="E147" s="122">
        <v>0</v>
      </c>
      <c r="F147" s="122">
        <v>0</v>
      </c>
      <c r="G147" s="122">
        <v>0</v>
      </c>
      <c r="H147" s="122">
        <v>0</v>
      </c>
      <c r="I147" s="122">
        <v>0</v>
      </c>
      <c r="J147" s="122">
        <v>0</v>
      </c>
      <c r="K147" s="122">
        <v>0</v>
      </c>
      <c r="L147" s="122">
        <v>0.4</v>
      </c>
      <c r="M147" s="122">
        <v>0.4</v>
      </c>
      <c r="N147" s="122">
        <v>0</v>
      </c>
      <c r="O147" s="122">
        <v>0</v>
      </c>
      <c r="P147" s="122">
        <v>0</v>
      </c>
      <c r="Q147" s="122">
        <v>0</v>
      </c>
      <c r="R147" s="122">
        <v>0</v>
      </c>
      <c r="S147" s="122">
        <v>0</v>
      </c>
      <c r="T147" s="122">
        <v>0</v>
      </c>
      <c r="U147" s="122">
        <v>0</v>
      </c>
      <c r="V147" s="122">
        <v>0</v>
      </c>
      <c r="W147" s="122">
        <v>0</v>
      </c>
      <c r="X147" s="122">
        <v>0</v>
      </c>
      <c r="Y147" s="122">
        <v>0</v>
      </c>
      <c r="Z147" s="122">
        <v>0</v>
      </c>
      <c r="AA147" s="122">
        <v>0</v>
      </c>
      <c r="AB147" s="122"/>
      <c r="AC147" s="122"/>
      <c r="AD147" s="122"/>
      <c r="AE147" s="122"/>
      <c r="AF147" s="122"/>
      <c r="AG147" s="122"/>
      <c r="AH147" s="122"/>
      <c r="AI147" s="122"/>
      <c r="AJ147" s="122"/>
      <c r="AK147" s="122"/>
      <c r="AL147" s="122"/>
      <c r="AM147" s="122"/>
      <c r="AN147" s="122"/>
      <c r="AO147" s="122"/>
      <c r="AP147" s="122"/>
      <c r="AQ147" s="122"/>
      <c r="AR147" s="122"/>
      <c r="AS147" s="122"/>
      <c r="AT147" s="122"/>
      <c r="AU147" s="122"/>
    </row>
    <row r="148" spans="1:47" s="90" customFormat="1" ht="62.2" x14ac:dyDescent="0.3">
      <c r="A148" s="106" t="s">
        <v>1661</v>
      </c>
      <c r="B148" s="107" t="s">
        <v>1698</v>
      </c>
      <c r="C148" s="108" t="s">
        <v>1194</v>
      </c>
      <c r="D148" s="122">
        <v>0</v>
      </c>
      <c r="E148" s="122">
        <v>0</v>
      </c>
      <c r="F148" s="122">
        <v>0</v>
      </c>
      <c r="G148" s="122">
        <v>0</v>
      </c>
      <c r="H148" s="122">
        <v>0</v>
      </c>
      <c r="I148" s="122">
        <v>0</v>
      </c>
      <c r="J148" s="122">
        <v>0</v>
      </c>
      <c r="K148" s="122">
        <v>0</v>
      </c>
      <c r="L148" s="122">
        <v>0</v>
      </c>
      <c r="M148" s="122">
        <v>0</v>
      </c>
      <c r="N148" s="122">
        <v>0</v>
      </c>
      <c r="O148" s="122">
        <v>0</v>
      </c>
      <c r="P148" s="122">
        <v>0</v>
      </c>
      <c r="Q148" s="122">
        <v>0</v>
      </c>
      <c r="R148" s="122">
        <v>0</v>
      </c>
      <c r="S148" s="122">
        <v>0</v>
      </c>
      <c r="T148" s="122">
        <v>0</v>
      </c>
      <c r="U148" s="122">
        <v>0</v>
      </c>
      <c r="V148" s="122">
        <v>0</v>
      </c>
      <c r="W148" s="122">
        <v>0</v>
      </c>
      <c r="X148" s="122">
        <v>0</v>
      </c>
      <c r="Y148" s="122">
        <v>0</v>
      </c>
      <c r="Z148" s="122">
        <v>0</v>
      </c>
      <c r="AA148" s="122">
        <v>0</v>
      </c>
      <c r="AB148" s="122"/>
      <c r="AC148" s="122"/>
      <c r="AD148" s="122"/>
      <c r="AE148" s="122"/>
      <c r="AF148" s="122"/>
      <c r="AG148" s="122"/>
      <c r="AH148" s="122"/>
      <c r="AI148" s="122"/>
      <c r="AJ148" s="122"/>
      <c r="AK148" s="122"/>
      <c r="AL148" s="122"/>
      <c r="AM148" s="122"/>
      <c r="AN148" s="122"/>
      <c r="AO148" s="122"/>
      <c r="AP148" s="122"/>
      <c r="AQ148" s="122"/>
      <c r="AR148" s="122"/>
      <c r="AS148" s="122"/>
      <c r="AT148" s="122"/>
      <c r="AU148" s="122"/>
    </row>
    <row r="149" spans="1:47" s="90" customFormat="1" ht="62.2" x14ac:dyDescent="0.3">
      <c r="A149" s="106" t="s">
        <v>1661</v>
      </c>
      <c r="B149" s="107" t="s">
        <v>1699</v>
      </c>
      <c r="C149" s="108" t="s">
        <v>1918</v>
      </c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  <c r="AH149" s="122"/>
      <c r="AI149" s="122"/>
      <c r="AJ149" s="122"/>
      <c r="AK149" s="122"/>
      <c r="AL149" s="122"/>
      <c r="AM149" s="122"/>
      <c r="AN149" s="122"/>
      <c r="AO149" s="122"/>
      <c r="AP149" s="122"/>
      <c r="AQ149" s="122"/>
      <c r="AR149" s="122"/>
      <c r="AS149" s="122"/>
      <c r="AT149" s="122"/>
      <c r="AU149" s="122"/>
    </row>
    <row r="150" spans="1:47" s="90" customFormat="1" ht="46.65" x14ac:dyDescent="0.3">
      <c r="A150" s="106" t="s">
        <v>1660</v>
      </c>
      <c r="B150" s="107" t="s">
        <v>1700</v>
      </c>
      <c r="C150" s="108" t="s">
        <v>1919</v>
      </c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2"/>
      <c r="AC150" s="122"/>
      <c r="AD150" s="122"/>
      <c r="AE150" s="122"/>
      <c r="AF150" s="122"/>
      <c r="AG150" s="122"/>
      <c r="AH150" s="122"/>
      <c r="AI150" s="122"/>
      <c r="AJ150" s="122"/>
      <c r="AK150" s="122"/>
      <c r="AL150" s="122"/>
      <c r="AM150" s="122"/>
      <c r="AN150" s="122"/>
      <c r="AO150" s="122"/>
      <c r="AP150" s="122"/>
      <c r="AQ150" s="122"/>
      <c r="AR150" s="122"/>
      <c r="AS150" s="122"/>
      <c r="AT150" s="122"/>
      <c r="AU150" s="122"/>
    </row>
    <row r="151" spans="1:47" s="90" customFormat="1" ht="62.2" x14ac:dyDescent="0.3">
      <c r="A151" s="106" t="s">
        <v>1660</v>
      </c>
      <c r="B151" s="107" t="s">
        <v>1701</v>
      </c>
      <c r="C151" s="108" t="s">
        <v>1195</v>
      </c>
      <c r="D151" s="122">
        <v>0</v>
      </c>
      <c r="E151" s="122">
        <v>0.16</v>
      </c>
      <c r="F151" s="122">
        <v>0</v>
      </c>
      <c r="G151" s="122">
        <v>0</v>
      </c>
      <c r="H151" s="122">
        <v>0</v>
      </c>
      <c r="I151" s="122">
        <v>0</v>
      </c>
      <c r="J151" s="122">
        <v>0</v>
      </c>
      <c r="K151" s="122">
        <v>0</v>
      </c>
      <c r="L151" s="122">
        <v>0</v>
      </c>
      <c r="M151" s="122">
        <v>0</v>
      </c>
      <c r="N151" s="122">
        <v>0</v>
      </c>
      <c r="O151" s="122">
        <v>0</v>
      </c>
      <c r="P151" s="122">
        <v>0</v>
      </c>
      <c r="Q151" s="122">
        <v>0</v>
      </c>
      <c r="R151" s="122">
        <v>0</v>
      </c>
      <c r="S151" s="122">
        <v>0</v>
      </c>
      <c r="T151" s="122">
        <v>0</v>
      </c>
      <c r="U151" s="122">
        <v>0</v>
      </c>
      <c r="V151" s="122">
        <v>0</v>
      </c>
      <c r="W151" s="122">
        <v>0</v>
      </c>
      <c r="X151" s="122">
        <v>0</v>
      </c>
      <c r="Y151" s="122">
        <v>0</v>
      </c>
      <c r="Z151" s="122">
        <v>0</v>
      </c>
      <c r="AA151" s="122">
        <v>0</v>
      </c>
      <c r="AB151" s="122"/>
      <c r="AC151" s="122"/>
      <c r="AD151" s="122"/>
      <c r="AE151" s="122"/>
      <c r="AF151" s="122"/>
      <c r="AG151" s="122"/>
      <c r="AH151" s="122"/>
      <c r="AI151" s="122"/>
      <c r="AJ151" s="122"/>
      <c r="AK151" s="122"/>
      <c r="AL151" s="122"/>
      <c r="AM151" s="122"/>
      <c r="AN151" s="122"/>
      <c r="AO151" s="122"/>
      <c r="AP151" s="122"/>
      <c r="AQ151" s="122"/>
      <c r="AR151" s="122"/>
      <c r="AS151" s="122"/>
      <c r="AT151" s="122"/>
      <c r="AU151" s="122"/>
    </row>
    <row r="152" spans="1:47" s="90" customFormat="1" x14ac:dyDescent="0.3">
      <c r="A152" s="103"/>
      <c r="B152" s="110" t="s">
        <v>52</v>
      </c>
      <c r="C152" s="105"/>
      <c r="D152" s="133">
        <f t="shared" ref="D152:AU152" si="21">SUM(D153:D169)</f>
        <v>0</v>
      </c>
      <c r="E152" s="133">
        <f t="shared" si="21"/>
        <v>0</v>
      </c>
      <c r="F152" s="133">
        <f t="shared" si="21"/>
        <v>0</v>
      </c>
      <c r="G152" s="133">
        <f t="shared" si="21"/>
        <v>0</v>
      </c>
      <c r="H152" s="133">
        <f t="shared" si="21"/>
        <v>0</v>
      </c>
      <c r="I152" s="133">
        <f t="shared" si="21"/>
        <v>0</v>
      </c>
      <c r="J152" s="133">
        <f t="shared" si="21"/>
        <v>0</v>
      </c>
      <c r="K152" s="133">
        <f t="shared" si="21"/>
        <v>0</v>
      </c>
      <c r="L152" s="133">
        <f t="shared" si="21"/>
        <v>4.12</v>
      </c>
      <c r="M152" s="133">
        <f t="shared" si="21"/>
        <v>2.52</v>
      </c>
      <c r="N152" s="133">
        <f t="shared" si="21"/>
        <v>1.4400000000000002</v>
      </c>
      <c r="O152" s="133">
        <f t="shared" si="21"/>
        <v>1.01</v>
      </c>
      <c r="P152" s="133">
        <f t="shared" si="21"/>
        <v>0</v>
      </c>
      <c r="Q152" s="133">
        <f t="shared" si="21"/>
        <v>0</v>
      </c>
      <c r="R152" s="133">
        <f t="shared" si="21"/>
        <v>0</v>
      </c>
      <c r="S152" s="133">
        <f t="shared" si="21"/>
        <v>0</v>
      </c>
      <c r="T152" s="133">
        <f t="shared" si="21"/>
        <v>0</v>
      </c>
      <c r="U152" s="133">
        <f t="shared" si="21"/>
        <v>0</v>
      </c>
      <c r="V152" s="133">
        <f t="shared" si="21"/>
        <v>0</v>
      </c>
      <c r="W152" s="133">
        <f t="shared" si="21"/>
        <v>0</v>
      </c>
      <c r="X152" s="133">
        <f t="shared" si="21"/>
        <v>0</v>
      </c>
      <c r="Y152" s="133">
        <f t="shared" si="21"/>
        <v>0</v>
      </c>
      <c r="Z152" s="133">
        <f t="shared" si="21"/>
        <v>0</v>
      </c>
      <c r="AA152" s="133">
        <f t="shared" si="21"/>
        <v>0</v>
      </c>
      <c r="AB152" s="133">
        <f t="shared" si="21"/>
        <v>0</v>
      </c>
      <c r="AC152" s="133">
        <f t="shared" si="21"/>
        <v>0</v>
      </c>
      <c r="AD152" s="133">
        <f t="shared" si="21"/>
        <v>0</v>
      </c>
      <c r="AE152" s="133">
        <f t="shared" si="21"/>
        <v>0</v>
      </c>
      <c r="AF152" s="133">
        <f t="shared" si="21"/>
        <v>0</v>
      </c>
      <c r="AG152" s="133">
        <f t="shared" si="21"/>
        <v>0</v>
      </c>
      <c r="AH152" s="133">
        <f t="shared" si="21"/>
        <v>0</v>
      </c>
      <c r="AI152" s="133">
        <f t="shared" si="21"/>
        <v>0</v>
      </c>
      <c r="AJ152" s="133">
        <f t="shared" si="21"/>
        <v>0</v>
      </c>
      <c r="AK152" s="133">
        <f t="shared" si="21"/>
        <v>0</v>
      </c>
      <c r="AL152" s="133">
        <f t="shared" si="21"/>
        <v>0</v>
      </c>
      <c r="AM152" s="133">
        <f t="shared" si="21"/>
        <v>0</v>
      </c>
      <c r="AN152" s="133">
        <f t="shared" si="21"/>
        <v>0</v>
      </c>
      <c r="AO152" s="133">
        <f t="shared" si="21"/>
        <v>0</v>
      </c>
      <c r="AP152" s="133">
        <f t="shared" si="21"/>
        <v>0</v>
      </c>
      <c r="AQ152" s="133">
        <f t="shared" si="21"/>
        <v>0</v>
      </c>
      <c r="AR152" s="133">
        <f t="shared" si="21"/>
        <v>0</v>
      </c>
      <c r="AS152" s="133">
        <f t="shared" si="21"/>
        <v>0</v>
      </c>
      <c r="AT152" s="133">
        <f t="shared" si="21"/>
        <v>0</v>
      </c>
      <c r="AU152" s="133">
        <f t="shared" si="21"/>
        <v>0</v>
      </c>
    </row>
    <row r="153" spans="1:47" s="90" customFormat="1" ht="46.65" x14ac:dyDescent="0.3">
      <c r="A153" s="106" t="s">
        <v>1660</v>
      </c>
      <c r="B153" s="107" t="s">
        <v>781</v>
      </c>
      <c r="C153" s="108" t="s">
        <v>1196</v>
      </c>
      <c r="D153" s="122">
        <v>0</v>
      </c>
      <c r="E153" s="122">
        <v>0</v>
      </c>
      <c r="F153" s="122">
        <v>0</v>
      </c>
      <c r="G153" s="122">
        <v>0</v>
      </c>
      <c r="H153" s="122">
        <v>0</v>
      </c>
      <c r="I153" s="122">
        <v>0</v>
      </c>
      <c r="J153" s="122">
        <v>0</v>
      </c>
      <c r="K153" s="122">
        <v>0</v>
      </c>
      <c r="L153" s="122">
        <v>0</v>
      </c>
      <c r="M153" s="122">
        <v>0</v>
      </c>
      <c r="N153" s="122">
        <v>0</v>
      </c>
      <c r="O153" s="122">
        <v>0</v>
      </c>
      <c r="P153" s="122">
        <v>0</v>
      </c>
      <c r="Q153" s="122">
        <v>0</v>
      </c>
      <c r="R153" s="122">
        <v>0</v>
      </c>
      <c r="S153" s="122">
        <v>0</v>
      </c>
      <c r="T153" s="122">
        <v>0</v>
      </c>
      <c r="U153" s="122">
        <v>0</v>
      </c>
      <c r="V153" s="122">
        <v>0</v>
      </c>
      <c r="W153" s="122">
        <v>0</v>
      </c>
      <c r="X153" s="122">
        <v>0</v>
      </c>
      <c r="Y153" s="122">
        <v>0</v>
      </c>
      <c r="Z153" s="122">
        <v>0</v>
      </c>
      <c r="AA153" s="122">
        <v>0</v>
      </c>
      <c r="AB153" s="122"/>
      <c r="AC153" s="122"/>
      <c r="AD153" s="122"/>
      <c r="AE153" s="122"/>
      <c r="AF153" s="122"/>
      <c r="AG153" s="122"/>
      <c r="AH153" s="122"/>
      <c r="AI153" s="122"/>
      <c r="AJ153" s="122"/>
      <c r="AK153" s="122"/>
      <c r="AL153" s="122"/>
      <c r="AM153" s="122"/>
      <c r="AN153" s="122"/>
      <c r="AO153" s="122"/>
      <c r="AP153" s="122"/>
      <c r="AQ153" s="122"/>
      <c r="AR153" s="122"/>
      <c r="AS153" s="122"/>
      <c r="AT153" s="122"/>
      <c r="AU153" s="122"/>
    </row>
    <row r="154" spans="1:47" s="90" customFormat="1" ht="77.7" x14ac:dyDescent="0.3">
      <c r="A154" s="106" t="s">
        <v>1660</v>
      </c>
      <c r="B154" s="107" t="s">
        <v>1702</v>
      </c>
      <c r="C154" s="108" t="s">
        <v>1197</v>
      </c>
      <c r="D154" s="122">
        <v>0</v>
      </c>
      <c r="E154" s="122">
        <v>0</v>
      </c>
      <c r="F154" s="122">
        <v>0</v>
      </c>
      <c r="G154" s="122">
        <v>0</v>
      </c>
      <c r="H154" s="122">
        <v>0</v>
      </c>
      <c r="I154" s="122">
        <v>0</v>
      </c>
      <c r="J154" s="122">
        <v>0</v>
      </c>
      <c r="K154" s="122">
        <v>0</v>
      </c>
      <c r="L154" s="122">
        <v>0.4</v>
      </c>
      <c r="M154" s="122">
        <v>0</v>
      </c>
      <c r="N154" s="122">
        <v>0</v>
      </c>
      <c r="O154" s="122">
        <v>0</v>
      </c>
      <c r="P154" s="122">
        <v>0</v>
      </c>
      <c r="Q154" s="122">
        <v>0</v>
      </c>
      <c r="R154" s="122">
        <v>0</v>
      </c>
      <c r="S154" s="122">
        <v>0</v>
      </c>
      <c r="T154" s="122">
        <v>0</v>
      </c>
      <c r="U154" s="122">
        <v>0</v>
      </c>
      <c r="V154" s="122">
        <v>0</v>
      </c>
      <c r="W154" s="122">
        <v>0</v>
      </c>
      <c r="X154" s="122">
        <v>0</v>
      </c>
      <c r="Y154" s="122">
        <v>0</v>
      </c>
      <c r="Z154" s="122">
        <v>0</v>
      </c>
      <c r="AA154" s="122">
        <v>0</v>
      </c>
      <c r="AB154" s="122"/>
      <c r="AC154" s="122"/>
      <c r="AD154" s="122"/>
      <c r="AE154" s="122"/>
      <c r="AF154" s="122"/>
      <c r="AG154" s="122"/>
      <c r="AH154" s="122"/>
      <c r="AI154" s="122"/>
      <c r="AJ154" s="122"/>
      <c r="AK154" s="122"/>
      <c r="AL154" s="122"/>
      <c r="AM154" s="122"/>
      <c r="AN154" s="122"/>
      <c r="AO154" s="122"/>
      <c r="AP154" s="122"/>
      <c r="AQ154" s="122"/>
      <c r="AR154" s="122"/>
      <c r="AS154" s="122"/>
      <c r="AT154" s="122"/>
      <c r="AU154" s="122"/>
    </row>
    <row r="155" spans="1:47" s="90" customFormat="1" ht="62.2" x14ac:dyDescent="0.3">
      <c r="A155" s="106" t="s">
        <v>1660</v>
      </c>
      <c r="B155" s="107" t="s">
        <v>1703</v>
      </c>
      <c r="C155" s="108" t="s">
        <v>1198</v>
      </c>
      <c r="D155" s="122">
        <v>0</v>
      </c>
      <c r="E155" s="122">
        <v>0</v>
      </c>
      <c r="F155" s="122">
        <v>0</v>
      </c>
      <c r="G155" s="122">
        <v>0</v>
      </c>
      <c r="H155" s="122">
        <v>0</v>
      </c>
      <c r="I155" s="122">
        <v>0</v>
      </c>
      <c r="J155" s="122">
        <v>0</v>
      </c>
      <c r="K155" s="122">
        <v>0</v>
      </c>
      <c r="L155" s="122">
        <v>0.4</v>
      </c>
      <c r="M155" s="122">
        <v>0</v>
      </c>
      <c r="N155" s="122">
        <v>0</v>
      </c>
      <c r="O155" s="122">
        <v>0</v>
      </c>
      <c r="P155" s="122">
        <v>0</v>
      </c>
      <c r="Q155" s="122">
        <v>0</v>
      </c>
      <c r="R155" s="122">
        <v>0</v>
      </c>
      <c r="S155" s="122">
        <v>0</v>
      </c>
      <c r="T155" s="122">
        <v>0</v>
      </c>
      <c r="U155" s="122">
        <v>0</v>
      </c>
      <c r="V155" s="122">
        <v>0</v>
      </c>
      <c r="W155" s="122">
        <v>0</v>
      </c>
      <c r="X155" s="122">
        <v>0</v>
      </c>
      <c r="Y155" s="122">
        <v>0</v>
      </c>
      <c r="Z155" s="122">
        <v>0</v>
      </c>
      <c r="AA155" s="122">
        <v>0</v>
      </c>
      <c r="AB155" s="122"/>
      <c r="AC155" s="122"/>
      <c r="AD155" s="122"/>
      <c r="AE155" s="122"/>
      <c r="AF155" s="122"/>
      <c r="AG155" s="122"/>
      <c r="AH155" s="122"/>
      <c r="AI155" s="122"/>
      <c r="AJ155" s="122"/>
      <c r="AK155" s="122"/>
      <c r="AL155" s="122"/>
      <c r="AM155" s="122"/>
      <c r="AN155" s="122"/>
      <c r="AO155" s="122"/>
      <c r="AP155" s="122"/>
      <c r="AQ155" s="122"/>
      <c r="AR155" s="122"/>
      <c r="AS155" s="122"/>
      <c r="AT155" s="122"/>
      <c r="AU155" s="122"/>
    </row>
    <row r="156" spans="1:47" s="90" customFormat="1" ht="46.65" x14ac:dyDescent="0.3">
      <c r="A156" s="106" t="s">
        <v>1660</v>
      </c>
      <c r="B156" s="107" t="s">
        <v>782</v>
      </c>
      <c r="C156" s="108" t="s">
        <v>1199</v>
      </c>
      <c r="D156" s="122">
        <v>0</v>
      </c>
      <c r="E156" s="122">
        <v>0</v>
      </c>
      <c r="F156" s="122">
        <v>0</v>
      </c>
      <c r="G156" s="122">
        <v>0</v>
      </c>
      <c r="H156" s="122">
        <v>0</v>
      </c>
      <c r="I156" s="122">
        <v>0</v>
      </c>
      <c r="J156" s="122">
        <v>0</v>
      </c>
      <c r="K156" s="122">
        <v>0</v>
      </c>
      <c r="L156" s="122">
        <v>1.26</v>
      </c>
      <c r="M156" s="122">
        <v>1.26</v>
      </c>
      <c r="N156" s="122">
        <v>0</v>
      </c>
      <c r="O156" s="122">
        <v>0</v>
      </c>
      <c r="P156" s="122">
        <v>0</v>
      </c>
      <c r="Q156" s="122">
        <v>0</v>
      </c>
      <c r="R156" s="122">
        <v>0</v>
      </c>
      <c r="S156" s="122">
        <v>0</v>
      </c>
      <c r="T156" s="122">
        <v>0</v>
      </c>
      <c r="U156" s="122">
        <v>0</v>
      </c>
      <c r="V156" s="122">
        <v>0</v>
      </c>
      <c r="W156" s="122">
        <v>0</v>
      </c>
      <c r="X156" s="122">
        <v>0</v>
      </c>
      <c r="Y156" s="122">
        <v>0</v>
      </c>
      <c r="Z156" s="122">
        <v>0</v>
      </c>
      <c r="AA156" s="122">
        <v>0</v>
      </c>
      <c r="AB156" s="122"/>
      <c r="AC156" s="122"/>
      <c r="AD156" s="122"/>
      <c r="AE156" s="122"/>
      <c r="AF156" s="122"/>
      <c r="AG156" s="122"/>
      <c r="AH156" s="122"/>
      <c r="AI156" s="122"/>
      <c r="AJ156" s="122"/>
      <c r="AK156" s="122"/>
      <c r="AL156" s="122"/>
      <c r="AM156" s="122"/>
      <c r="AN156" s="122"/>
      <c r="AO156" s="122"/>
      <c r="AP156" s="122"/>
      <c r="AQ156" s="122"/>
      <c r="AR156" s="122"/>
      <c r="AS156" s="122"/>
      <c r="AT156" s="122"/>
      <c r="AU156" s="122"/>
    </row>
    <row r="157" spans="1:47" s="90" customFormat="1" ht="46.65" x14ac:dyDescent="0.3">
      <c r="A157" s="106" t="s">
        <v>1660</v>
      </c>
      <c r="B157" s="107" t="s">
        <v>783</v>
      </c>
      <c r="C157" s="108" t="s">
        <v>1200</v>
      </c>
      <c r="D157" s="122">
        <v>0</v>
      </c>
      <c r="E157" s="122">
        <v>0</v>
      </c>
      <c r="F157" s="122">
        <v>0</v>
      </c>
      <c r="G157" s="122">
        <v>0</v>
      </c>
      <c r="H157" s="122">
        <v>0</v>
      </c>
      <c r="I157" s="122">
        <v>0</v>
      </c>
      <c r="J157" s="122">
        <v>0</v>
      </c>
      <c r="K157" s="122">
        <v>0</v>
      </c>
      <c r="L157" s="122">
        <v>0</v>
      </c>
      <c r="M157" s="122">
        <v>0</v>
      </c>
      <c r="N157" s="122">
        <v>0</v>
      </c>
      <c r="O157" s="122">
        <v>0</v>
      </c>
      <c r="P157" s="122">
        <v>0</v>
      </c>
      <c r="Q157" s="122">
        <v>0</v>
      </c>
      <c r="R157" s="122">
        <v>0</v>
      </c>
      <c r="S157" s="122">
        <v>0</v>
      </c>
      <c r="T157" s="122">
        <v>0</v>
      </c>
      <c r="U157" s="122">
        <v>0</v>
      </c>
      <c r="V157" s="122">
        <v>0</v>
      </c>
      <c r="W157" s="122">
        <v>0</v>
      </c>
      <c r="X157" s="122">
        <v>0</v>
      </c>
      <c r="Y157" s="122">
        <v>0</v>
      </c>
      <c r="Z157" s="122">
        <v>0</v>
      </c>
      <c r="AA157" s="122">
        <v>0</v>
      </c>
      <c r="AB157" s="122"/>
      <c r="AC157" s="122"/>
      <c r="AD157" s="122"/>
      <c r="AE157" s="122"/>
      <c r="AF157" s="122"/>
      <c r="AG157" s="122"/>
      <c r="AH157" s="122"/>
      <c r="AI157" s="122"/>
      <c r="AJ157" s="122"/>
      <c r="AK157" s="122"/>
      <c r="AL157" s="122"/>
      <c r="AM157" s="122"/>
      <c r="AN157" s="122"/>
      <c r="AO157" s="122"/>
      <c r="AP157" s="122"/>
      <c r="AQ157" s="122"/>
      <c r="AR157" s="122"/>
      <c r="AS157" s="122"/>
      <c r="AT157" s="122"/>
      <c r="AU157" s="122"/>
    </row>
    <row r="158" spans="1:47" s="90" customFormat="1" ht="46.65" x14ac:dyDescent="0.3">
      <c r="A158" s="106" t="s">
        <v>1660</v>
      </c>
      <c r="B158" s="107" t="s">
        <v>784</v>
      </c>
      <c r="C158" s="108" t="s">
        <v>1201</v>
      </c>
      <c r="D158" s="122">
        <v>0</v>
      </c>
      <c r="E158" s="122">
        <v>0</v>
      </c>
      <c r="F158" s="122">
        <v>0</v>
      </c>
      <c r="G158" s="122">
        <v>0</v>
      </c>
      <c r="H158" s="122">
        <v>0</v>
      </c>
      <c r="I158" s="122">
        <v>0</v>
      </c>
      <c r="J158" s="122">
        <v>0</v>
      </c>
      <c r="K158" s="122">
        <v>0</v>
      </c>
      <c r="L158" s="122">
        <v>0</v>
      </c>
      <c r="M158" s="122">
        <v>0</v>
      </c>
      <c r="N158" s="122">
        <v>0</v>
      </c>
      <c r="O158" s="122">
        <v>0</v>
      </c>
      <c r="P158" s="122">
        <v>0</v>
      </c>
      <c r="Q158" s="122">
        <v>0</v>
      </c>
      <c r="R158" s="122">
        <v>0</v>
      </c>
      <c r="S158" s="122">
        <v>0</v>
      </c>
      <c r="T158" s="122">
        <v>0</v>
      </c>
      <c r="U158" s="122">
        <v>0</v>
      </c>
      <c r="V158" s="122">
        <v>0</v>
      </c>
      <c r="W158" s="122">
        <v>0</v>
      </c>
      <c r="X158" s="122">
        <v>0</v>
      </c>
      <c r="Y158" s="122">
        <v>0</v>
      </c>
      <c r="Z158" s="122">
        <v>0</v>
      </c>
      <c r="AA158" s="122">
        <v>0</v>
      </c>
      <c r="AB158" s="122"/>
      <c r="AC158" s="122"/>
      <c r="AD158" s="122"/>
      <c r="AE158" s="122"/>
      <c r="AF158" s="122"/>
      <c r="AG158" s="122"/>
      <c r="AH158" s="122"/>
      <c r="AI158" s="122"/>
      <c r="AJ158" s="122"/>
      <c r="AK158" s="122"/>
      <c r="AL158" s="122"/>
      <c r="AM158" s="122"/>
      <c r="AN158" s="122"/>
      <c r="AO158" s="122"/>
      <c r="AP158" s="122"/>
      <c r="AQ158" s="122"/>
      <c r="AR158" s="122"/>
      <c r="AS158" s="122"/>
      <c r="AT158" s="122"/>
      <c r="AU158" s="122"/>
    </row>
    <row r="159" spans="1:47" s="90" customFormat="1" ht="31.1" x14ac:dyDescent="0.3">
      <c r="A159" s="106" t="s">
        <v>1660</v>
      </c>
      <c r="B159" s="107" t="s">
        <v>785</v>
      </c>
      <c r="C159" s="108" t="s">
        <v>1202</v>
      </c>
      <c r="D159" s="122">
        <v>0</v>
      </c>
      <c r="E159" s="122">
        <v>0</v>
      </c>
      <c r="F159" s="122">
        <v>0</v>
      </c>
      <c r="G159" s="122">
        <v>0</v>
      </c>
      <c r="H159" s="122">
        <v>0</v>
      </c>
      <c r="I159" s="122">
        <v>0</v>
      </c>
      <c r="J159" s="122">
        <v>0</v>
      </c>
      <c r="K159" s="122">
        <v>0</v>
      </c>
      <c r="L159" s="122">
        <v>0</v>
      </c>
      <c r="M159" s="122">
        <v>0</v>
      </c>
      <c r="N159" s="122">
        <v>0</v>
      </c>
      <c r="O159" s="122">
        <v>0</v>
      </c>
      <c r="P159" s="122">
        <v>0</v>
      </c>
      <c r="Q159" s="122">
        <v>0</v>
      </c>
      <c r="R159" s="122">
        <v>0</v>
      </c>
      <c r="S159" s="122">
        <v>0</v>
      </c>
      <c r="T159" s="122">
        <v>0</v>
      </c>
      <c r="U159" s="122">
        <v>0</v>
      </c>
      <c r="V159" s="122">
        <v>0</v>
      </c>
      <c r="W159" s="122">
        <v>0</v>
      </c>
      <c r="X159" s="122">
        <v>0</v>
      </c>
      <c r="Y159" s="122">
        <v>0</v>
      </c>
      <c r="Z159" s="122">
        <v>0</v>
      </c>
      <c r="AA159" s="122">
        <v>0</v>
      </c>
      <c r="AB159" s="122"/>
      <c r="AC159" s="122"/>
      <c r="AD159" s="122"/>
      <c r="AE159" s="122"/>
      <c r="AF159" s="122"/>
      <c r="AG159" s="122"/>
      <c r="AH159" s="122"/>
      <c r="AI159" s="122"/>
      <c r="AJ159" s="122"/>
      <c r="AK159" s="122"/>
      <c r="AL159" s="122"/>
      <c r="AM159" s="122"/>
      <c r="AN159" s="122"/>
      <c r="AO159" s="122"/>
      <c r="AP159" s="122"/>
      <c r="AQ159" s="122"/>
      <c r="AR159" s="122"/>
      <c r="AS159" s="122"/>
      <c r="AT159" s="122"/>
      <c r="AU159" s="122"/>
    </row>
    <row r="160" spans="1:47" s="90" customFormat="1" ht="46.65" x14ac:dyDescent="0.3">
      <c r="A160" s="106" t="s">
        <v>1660</v>
      </c>
      <c r="B160" s="107" t="s">
        <v>786</v>
      </c>
      <c r="C160" s="108" t="s">
        <v>1203</v>
      </c>
      <c r="D160" s="122">
        <v>0</v>
      </c>
      <c r="E160" s="122">
        <v>0</v>
      </c>
      <c r="F160" s="122">
        <v>0</v>
      </c>
      <c r="G160" s="122">
        <v>0</v>
      </c>
      <c r="H160" s="122">
        <v>0</v>
      </c>
      <c r="I160" s="122">
        <v>0</v>
      </c>
      <c r="J160" s="122">
        <v>0</v>
      </c>
      <c r="K160" s="122">
        <v>0</v>
      </c>
      <c r="L160" s="122">
        <v>0</v>
      </c>
      <c r="M160" s="122">
        <v>0</v>
      </c>
      <c r="N160" s="122">
        <v>0</v>
      </c>
      <c r="O160" s="122">
        <v>0</v>
      </c>
      <c r="P160" s="122">
        <v>0</v>
      </c>
      <c r="Q160" s="122">
        <v>0</v>
      </c>
      <c r="R160" s="122">
        <v>0</v>
      </c>
      <c r="S160" s="122">
        <v>0</v>
      </c>
      <c r="T160" s="122">
        <v>0</v>
      </c>
      <c r="U160" s="122">
        <v>0</v>
      </c>
      <c r="V160" s="122">
        <v>0</v>
      </c>
      <c r="W160" s="122">
        <v>0</v>
      </c>
      <c r="X160" s="122">
        <v>0</v>
      </c>
      <c r="Y160" s="122">
        <v>0</v>
      </c>
      <c r="Z160" s="122">
        <v>0</v>
      </c>
      <c r="AA160" s="122">
        <v>0</v>
      </c>
      <c r="AB160" s="122"/>
      <c r="AC160" s="122"/>
      <c r="AD160" s="122"/>
      <c r="AE160" s="122"/>
      <c r="AF160" s="122"/>
      <c r="AG160" s="122"/>
      <c r="AH160" s="122"/>
      <c r="AI160" s="122"/>
      <c r="AJ160" s="122"/>
      <c r="AK160" s="122"/>
      <c r="AL160" s="122"/>
      <c r="AM160" s="122"/>
      <c r="AN160" s="122"/>
      <c r="AO160" s="122"/>
      <c r="AP160" s="122"/>
      <c r="AQ160" s="122"/>
      <c r="AR160" s="122"/>
      <c r="AS160" s="122"/>
      <c r="AT160" s="122"/>
      <c r="AU160" s="122"/>
    </row>
    <row r="161" spans="1:47" s="90" customFormat="1" ht="46.65" x14ac:dyDescent="0.3">
      <c r="A161" s="106" t="s">
        <v>1661</v>
      </c>
      <c r="B161" s="107" t="s">
        <v>787</v>
      </c>
      <c r="C161" s="108" t="s">
        <v>1204</v>
      </c>
      <c r="D161" s="122">
        <v>0</v>
      </c>
      <c r="E161" s="122">
        <v>0</v>
      </c>
      <c r="F161" s="122">
        <v>0</v>
      </c>
      <c r="G161" s="122">
        <v>0</v>
      </c>
      <c r="H161" s="122">
        <v>0</v>
      </c>
      <c r="I161" s="122">
        <v>0</v>
      </c>
      <c r="J161" s="122">
        <v>0</v>
      </c>
      <c r="K161" s="122">
        <v>0</v>
      </c>
      <c r="L161" s="122">
        <v>0</v>
      </c>
      <c r="M161" s="122">
        <v>0</v>
      </c>
      <c r="N161" s="122">
        <v>0.55000000000000004</v>
      </c>
      <c r="O161" s="122">
        <v>0.63</v>
      </c>
      <c r="P161" s="122">
        <v>0</v>
      </c>
      <c r="Q161" s="122">
        <v>0</v>
      </c>
      <c r="R161" s="122">
        <v>0</v>
      </c>
      <c r="S161" s="122">
        <v>0</v>
      </c>
      <c r="T161" s="122">
        <v>0</v>
      </c>
      <c r="U161" s="122">
        <v>0</v>
      </c>
      <c r="V161" s="122">
        <v>0</v>
      </c>
      <c r="W161" s="122">
        <v>0</v>
      </c>
      <c r="X161" s="122">
        <v>0</v>
      </c>
      <c r="Y161" s="122">
        <v>0</v>
      </c>
      <c r="Z161" s="122">
        <v>0</v>
      </c>
      <c r="AA161" s="122">
        <v>0</v>
      </c>
      <c r="AB161" s="122"/>
      <c r="AC161" s="122"/>
      <c r="AD161" s="122"/>
      <c r="AE161" s="122"/>
      <c r="AF161" s="122"/>
      <c r="AG161" s="122"/>
      <c r="AH161" s="122"/>
      <c r="AI161" s="122"/>
      <c r="AJ161" s="122"/>
      <c r="AK161" s="122"/>
      <c r="AL161" s="122"/>
      <c r="AM161" s="122"/>
      <c r="AN161" s="122"/>
      <c r="AO161" s="122"/>
      <c r="AP161" s="122"/>
      <c r="AQ161" s="122"/>
      <c r="AR161" s="122"/>
      <c r="AS161" s="122"/>
      <c r="AT161" s="122"/>
      <c r="AU161" s="122"/>
    </row>
    <row r="162" spans="1:47" s="90" customFormat="1" ht="46.65" x14ac:dyDescent="0.3">
      <c r="A162" s="106" t="s">
        <v>1661</v>
      </c>
      <c r="B162" s="107" t="s">
        <v>788</v>
      </c>
      <c r="C162" s="108" t="s">
        <v>1205</v>
      </c>
      <c r="D162" s="122">
        <v>0</v>
      </c>
      <c r="E162" s="122">
        <v>0</v>
      </c>
      <c r="F162" s="122">
        <v>0</v>
      </c>
      <c r="G162" s="122">
        <v>0</v>
      </c>
      <c r="H162" s="122">
        <v>0</v>
      </c>
      <c r="I162" s="122">
        <v>0</v>
      </c>
      <c r="J162" s="122">
        <v>0</v>
      </c>
      <c r="K162" s="122">
        <v>0</v>
      </c>
      <c r="L162" s="122">
        <v>0</v>
      </c>
      <c r="M162" s="122">
        <v>0</v>
      </c>
      <c r="N162" s="122">
        <v>0.25</v>
      </c>
      <c r="O162" s="122">
        <v>0</v>
      </c>
      <c r="P162" s="122">
        <v>0</v>
      </c>
      <c r="Q162" s="122">
        <v>0</v>
      </c>
      <c r="R162" s="122">
        <v>0</v>
      </c>
      <c r="S162" s="122">
        <v>0</v>
      </c>
      <c r="T162" s="122">
        <v>0</v>
      </c>
      <c r="U162" s="122">
        <v>0</v>
      </c>
      <c r="V162" s="122">
        <v>0</v>
      </c>
      <c r="W162" s="122">
        <v>0</v>
      </c>
      <c r="X162" s="122">
        <v>0</v>
      </c>
      <c r="Y162" s="122">
        <v>0</v>
      </c>
      <c r="Z162" s="122">
        <v>0</v>
      </c>
      <c r="AA162" s="122">
        <v>0</v>
      </c>
      <c r="AB162" s="122"/>
      <c r="AC162" s="122"/>
      <c r="AD162" s="122"/>
      <c r="AE162" s="122"/>
      <c r="AF162" s="122"/>
      <c r="AG162" s="122"/>
      <c r="AH162" s="122"/>
      <c r="AI162" s="122"/>
      <c r="AJ162" s="122"/>
      <c r="AK162" s="122"/>
      <c r="AL162" s="122"/>
      <c r="AM162" s="122"/>
      <c r="AN162" s="122"/>
      <c r="AO162" s="122"/>
      <c r="AP162" s="122"/>
      <c r="AQ162" s="122"/>
      <c r="AR162" s="122"/>
      <c r="AS162" s="122"/>
      <c r="AT162" s="122"/>
      <c r="AU162" s="122"/>
    </row>
    <row r="163" spans="1:47" s="90" customFormat="1" ht="46.65" x14ac:dyDescent="0.3">
      <c r="A163" s="106" t="s">
        <v>1661</v>
      </c>
      <c r="B163" s="107" t="s">
        <v>789</v>
      </c>
      <c r="C163" s="108" t="s">
        <v>1206</v>
      </c>
      <c r="D163" s="122">
        <v>0</v>
      </c>
      <c r="E163" s="122">
        <v>0</v>
      </c>
      <c r="F163" s="122">
        <v>0</v>
      </c>
      <c r="G163" s="122">
        <v>0</v>
      </c>
      <c r="H163" s="122">
        <v>0</v>
      </c>
      <c r="I163" s="122">
        <v>0</v>
      </c>
      <c r="J163" s="122">
        <v>0</v>
      </c>
      <c r="K163" s="122">
        <v>0</v>
      </c>
      <c r="L163" s="122">
        <v>0</v>
      </c>
      <c r="M163" s="122">
        <v>0</v>
      </c>
      <c r="N163" s="122">
        <v>0.32</v>
      </c>
      <c r="O163" s="122">
        <v>0</v>
      </c>
      <c r="P163" s="122">
        <v>0</v>
      </c>
      <c r="Q163" s="122">
        <v>0</v>
      </c>
      <c r="R163" s="122">
        <v>0</v>
      </c>
      <c r="S163" s="122">
        <v>0</v>
      </c>
      <c r="T163" s="122">
        <v>0</v>
      </c>
      <c r="U163" s="122">
        <v>0</v>
      </c>
      <c r="V163" s="122">
        <v>0</v>
      </c>
      <c r="W163" s="122">
        <v>0</v>
      </c>
      <c r="X163" s="122">
        <v>0</v>
      </c>
      <c r="Y163" s="122">
        <v>0</v>
      </c>
      <c r="Z163" s="122">
        <v>0</v>
      </c>
      <c r="AA163" s="122">
        <v>0</v>
      </c>
      <c r="AB163" s="122"/>
      <c r="AC163" s="122"/>
      <c r="AD163" s="122"/>
      <c r="AE163" s="122"/>
      <c r="AF163" s="122"/>
      <c r="AG163" s="122"/>
      <c r="AH163" s="122"/>
      <c r="AI163" s="122"/>
      <c r="AJ163" s="122"/>
      <c r="AK163" s="122"/>
      <c r="AL163" s="122"/>
      <c r="AM163" s="122"/>
      <c r="AN163" s="122"/>
      <c r="AO163" s="122"/>
      <c r="AP163" s="122"/>
      <c r="AQ163" s="122"/>
      <c r="AR163" s="122"/>
      <c r="AS163" s="122"/>
      <c r="AT163" s="122"/>
      <c r="AU163" s="122"/>
    </row>
    <row r="164" spans="1:47" s="90" customFormat="1" ht="46.65" x14ac:dyDescent="0.3">
      <c r="A164" s="106" t="s">
        <v>1661</v>
      </c>
      <c r="B164" s="107" t="s">
        <v>790</v>
      </c>
      <c r="C164" s="108" t="s">
        <v>1207</v>
      </c>
      <c r="D164" s="122">
        <v>0</v>
      </c>
      <c r="E164" s="122">
        <v>0</v>
      </c>
      <c r="F164" s="122">
        <v>0</v>
      </c>
      <c r="G164" s="122">
        <v>0</v>
      </c>
      <c r="H164" s="122">
        <v>0</v>
      </c>
      <c r="I164" s="122">
        <v>0</v>
      </c>
      <c r="J164" s="122">
        <v>0</v>
      </c>
      <c r="K164" s="122">
        <v>0</v>
      </c>
      <c r="L164" s="122">
        <v>0</v>
      </c>
      <c r="M164" s="122">
        <v>0</v>
      </c>
      <c r="N164" s="122">
        <v>0.32</v>
      </c>
      <c r="O164" s="122">
        <v>0.38</v>
      </c>
      <c r="P164" s="122">
        <v>0</v>
      </c>
      <c r="Q164" s="122">
        <v>0</v>
      </c>
      <c r="R164" s="122">
        <v>0</v>
      </c>
      <c r="S164" s="122">
        <v>0</v>
      </c>
      <c r="T164" s="122">
        <v>0</v>
      </c>
      <c r="U164" s="122">
        <v>0</v>
      </c>
      <c r="V164" s="122">
        <v>0</v>
      </c>
      <c r="W164" s="122">
        <v>0</v>
      </c>
      <c r="X164" s="122">
        <v>0</v>
      </c>
      <c r="Y164" s="122">
        <v>0</v>
      </c>
      <c r="Z164" s="122">
        <v>0</v>
      </c>
      <c r="AA164" s="122">
        <v>0</v>
      </c>
      <c r="AB164" s="122"/>
      <c r="AC164" s="122"/>
      <c r="AD164" s="122"/>
      <c r="AE164" s="122"/>
      <c r="AF164" s="122"/>
      <c r="AG164" s="122"/>
      <c r="AH164" s="122"/>
      <c r="AI164" s="122"/>
      <c r="AJ164" s="122"/>
      <c r="AK164" s="122"/>
      <c r="AL164" s="122"/>
      <c r="AM164" s="122"/>
      <c r="AN164" s="122"/>
      <c r="AO164" s="122"/>
      <c r="AP164" s="122"/>
      <c r="AQ164" s="122"/>
      <c r="AR164" s="122"/>
      <c r="AS164" s="122"/>
      <c r="AT164" s="122"/>
      <c r="AU164" s="122"/>
    </row>
    <row r="165" spans="1:47" s="90" customFormat="1" ht="46.65" x14ac:dyDescent="0.3">
      <c r="A165" s="106" t="s">
        <v>1660</v>
      </c>
      <c r="B165" s="107" t="s">
        <v>1704</v>
      </c>
      <c r="C165" s="108" t="s">
        <v>1208</v>
      </c>
      <c r="D165" s="122">
        <v>0</v>
      </c>
      <c r="E165" s="122">
        <v>0</v>
      </c>
      <c r="F165" s="122">
        <v>0</v>
      </c>
      <c r="G165" s="122">
        <v>0</v>
      </c>
      <c r="H165" s="122">
        <v>0</v>
      </c>
      <c r="I165" s="122">
        <v>0</v>
      </c>
      <c r="J165" s="122">
        <v>0</v>
      </c>
      <c r="K165" s="122">
        <v>0</v>
      </c>
      <c r="L165" s="122">
        <v>1.26</v>
      </c>
      <c r="M165" s="122">
        <v>1.26</v>
      </c>
      <c r="N165" s="122">
        <v>0</v>
      </c>
      <c r="O165" s="122">
        <v>0</v>
      </c>
      <c r="P165" s="122">
        <v>0</v>
      </c>
      <c r="Q165" s="122">
        <v>0</v>
      </c>
      <c r="R165" s="122">
        <v>0</v>
      </c>
      <c r="S165" s="122">
        <v>0</v>
      </c>
      <c r="T165" s="122">
        <v>0</v>
      </c>
      <c r="U165" s="122">
        <v>0</v>
      </c>
      <c r="V165" s="122">
        <v>0</v>
      </c>
      <c r="W165" s="122">
        <v>0</v>
      </c>
      <c r="X165" s="122">
        <v>0</v>
      </c>
      <c r="Y165" s="122">
        <v>0</v>
      </c>
      <c r="Z165" s="122">
        <v>0</v>
      </c>
      <c r="AA165" s="122">
        <v>0</v>
      </c>
      <c r="AB165" s="122"/>
      <c r="AC165" s="122"/>
      <c r="AD165" s="122"/>
      <c r="AE165" s="122"/>
      <c r="AF165" s="122"/>
      <c r="AG165" s="122"/>
      <c r="AH165" s="122"/>
      <c r="AI165" s="122"/>
      <c r="AJ165" s="122"/>
      <c r="AK165" s="122"/>
      <c r="AL165" s="122"/>
      <c r="AM165" s="122"/>
      <c r="AN165" s="122"/>
      <c r="AO165" s="122"/>
      <c r="AP165" s="122"/>
      <c r="AQ165" s="122"/>
      <c r="AR165" s="122"/>
      <c r="AS165" s="122"/>
      <c r="AT165" s="122"/>
      <c r="AU165" s="122"/>
    </row>
    <row r="166" spans="1:47" s="90" customFormat="1" ht="93.25" x14ac:dyDescent="0.3">
      <c r="A166" s="106" t="s">
        <v>1660</v>
      </c>
      <c r="B166" s="107" t="s">
        <v>1705</v>
      </c>
      <c r="C166" s="108" t="s">
        <v>1209</v>
      </c>
      <c r="D166" s="122">
        <v>0</v>
      </c>
      <c r="E166" s="122">
        <v>0</v>
      </c>
      <c r="F166" s="122">
        <v>0</v>
      </c>
      <c r="G166" s="122">
        <v>0</v>
      </c>
      <c r="H166" s="122">
        <v>0</v>
      </c>
      <c r="I166" s="122">
        <v>0</v>
      </c>
      <c r="J166" s="122">
        <v>0</v>
      </c>
      <c r="K166" s="122">
        <v>0</v>
      </c>
      <c r="L166" s="122">
        <v>0.4</v>
      </c>
      <c r="M166" s="122">
        <v>0</v>
      </c>
      <c r="N166" s="122">
        <v>0</v>
      </c>
      <c r="O166" s="122">
        <v>0</v>
      </c>
      <c r="P166" s="122">
        <v>0</v>
      </c>
      <c r="Q166" s="122">
        <v>0</v>
      </c>
      <c r="R166" s="122">
        <v>0</v>
      </c>
      <c r="S166" s="122">
        <v>0</v>
      </c>
      <c r="T166" s="122">
        <v>0</v>
      </c>
      <c r="U166" s="122">
        <v>0</v>
      </c>
      <c r="V166" s="122">
        <v>0</v>
      </c>
      <c r="W166" s="122">
        <v>0</v>
      </c>
      <c r="X166" s="122">
        <v>0</v>
      </c>
      <c r="Y166" s="122">
        <v>0</v>
      </c>
      <c r="Z166" s="122">
        <v>0</v>
      </c>
      <c r="AA166" s="122">
        <v>0</v>
      </c>
      <c r="AB166" s="122"/>
      <c r="AC166" s="122"/>
      <c r="AD166" s="122"/>
      <c r="AE166" s="122"/>
      <c r="AF166" s="122"/>
      <c r="AG166" s="122"/>
      <c r="AH166" s="122"/>
      <c r="AI166" s="122"/>
      <c r="AJ166" s="122"/>
      <c r="AK166" s="122"/>
      <c r="AL166" s="122"/>
      <c r="AM166" s="122"/>
      <c r="AN166" s="122"/>
      <c r="AO166" s="122"/>
      <c r="AP166" s="122"/>
      <c r="AQ166" s="122"/>
      <c r="AR166" s="122"/>
      <c r="AS166" s="122"/>
      <c r="AT166" s="122"/>
      <c r="AU166" s="122"/>
    </row>
    <row r="167" spans="1:47" s="90" customFormat="1" ht="124.35" x14ac:dyDescent="0.3">
      <c r="A167" s="106" t="s">
        <v>1660</v>
      </c>
      <c r="B167" s="107" t="s">
        <v>791</v>
      </c>
      <c r="C167" s="108" t="s">
        <v>1210</v>
      </c>
      <c r="D167" s="122">
        <v>0</v>
      </c>
      <c r="E167" s="122">
        <v>0</v>
      </c>
      <c r="F167" s="122">
        <v>0</v>
      </c>
      <c r="G167" s="122">
        <v>0</v>
      </c>
      <c r="H167" s="122">
        <v>0</v>
      </c>
      <c r="I167" s="122">
        <v>0</v>
      </c>
      <c r="J167" s="122">
        <v>0</v>
      </c>
      <c r="K167" s="122">
        <v>0</v>
      </c>
      <c r="L167" s="122">
        <v>0.4</v>
      </c>
      <c r="M167" s="122">
        <v>0</v>
      </c>
      <c r="N167" s="122">
        <v>0</v>
      </c>
      <c r="O167" s="122">
        <v>0</v>
      </c>
      <c r="P167" s="122">
        <v>0</v>
      </c>
      <c r="Q167" s="122">
        <v>0</v>
      </c>
      <c r="R167" s="122">
        <v>0</v>
      </c>
      <c r="S167" s="122">
        <v>0</v>
      </c>
      <c r="T167" s="122">
        <v>0</v>
      </c>
      <c r="U167" s="122">
        <v>0</v>
      </c>
      <c r="V167" s="122">
        <v>0</v>
      </c>
      <c r="W167" s="122">
        <v>0</v>
      </c>
      <c r="X167" s="122">
        <v>0</v>
      </c>
      <c r="Y167" s="122">
        <v>0</v>
      </c>
      <c r="Z167" s="122">
        <v>0</v>
      </c>
      <c r="AA167" s="122">
        <v>0</v>
      </c>
      <c r="AB167" s="122"/>
      <c r="AC167" s="122"/>
      <c r="AD167" s="122"/>
      <c r="AE167" s="122"/>
      <c r="AF167" s="122"/>
      <c r="AG167" s="122"/>
      <c r="AH167" s="122"/>
      <c r="AI167" s="122"/>
      <c r="AJ167" s="122"/>
      <c r="AK167" s="122"/>
      <c r="AL167" s="122"/>
      <c r="AM167" s="122"/>
      <c r="AN167" s="122"/>
      <c r="AO167" s="122"/>
      <c r="AP167" s="122"/>
      <c r="AQ167" s="122"/>
      <c r="AR167" s="122"/>
      <c r="AS167" s="122"/>
      <c r="AT167" s="122"/>
      <c r="AU167" s="122"/>
    </row>
    <row r="168" spans="1:47" s="90" customFormat="1" ht="62.2" x14ac:dyDescent="0.3">
      <c r="A168" s="106" t="s">
        <v>1661</v>
      </c>
      <c r="B168" s="107" t="s">
        <v>1706</v>
      </c>
      <c r="C168" s="108" t="s">
        <v>1211</v>
      </c>
      <c r="D168" s="122">
        <v>0</v>
      </c>
      <c r="E168" s="122">
        <v>0</v>
      </c>
      <c r="F168" s="122">
        <v>0</v>
      </c>
      <c r="G168" s="122">
        <v>0</v>
      </c>
      <c r="H168" s="122">
        <v>0</v>
      </c>
      <c r="I168" s="122">
        <v>0</v>
      </c>
      <c r="J168" s="122">
        <v>0</v>
      </c>
      <c r="K168" s="122">
        <v>0</v>
      </c>
      <c r="L168" s="122">
        <v>0</v>
      </c>
      <c r="M168" s="122">
        <v>0</v>
      </c>
      <c r="N168" s="122">
        <v>0</v>
      </c>
      <c r="O168" s="122">
        <v>0</v>
      </c>
      <c r="P168" s="122">
        <v>0</v>
      </c>
      <c r="Q168" s="122">
        <v>0</v>
      </c>
      <c r="R168" s="122">
        <v>0</v>
      </c>
      <c r="S168" s="122">
        <v>0</v>
      </c>
      <c r="T168" s="122">
        <v>0</v>
      </c>
      <c r="U168" s="122">
        <v>0</v>
      </c>
      <c r="V168" s="122">
        <v>0</v>
      </c>
      <c r="W168" s="122">
        <v>0</v>
      </c>
      <c r="X168" s="122">
        <v>0</v>
      </c>
      <c r="Y168" s="122">
        <v>0</v>
      </c>
      <c r="Z168" s="122">
        <v>0</v>
      </c>
      <c r="AA168" s="122">
        <v>0</v>
      </c>
      <c r="AB168" s="122"/>
      <c r="AC168" s="122"/>
      <c r="AD168" s="122"/>
      <c r="AE168" s="122"/>
      <c r="AF168" s="122"/>
      <c r="AG168" s="122"/>
      <c r="AH168" s="122"/>
      <c r="AI168" s="122"/>
      <c r="AJ168" s="122"/>
      <c r="AK168" s="122"/>
      <c r="AL168" s="122"/>
      <c r="AM168" s="122"/>
      <c r="AN168" s="122"/>
      <c r="AO168" s="122"/>
      <c r="AP168" s="122"/>
      <c r="AQ168" s="122"/>
      <c r="AR168" s="122"/>
      <c r="AS168" s="122"/>
      <c r="AT168" s="122"/>
      <c r="AU168" s="122"/>
    </row>
    <row r="169" spans="1:47" s="90" customFormat="1" ht="62.2" x14ac:dyDescent="0.3">
      <c r="A169" s="106" t="s">
        <v>1660</v>
      </c>
      <c r="B169" s="107" t="s">
        <v>1707</v>
      </c>
      <c r="C169" s="108" t="s">
        <v>1920</v>
      </c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/>
      <c r="AE169" s="122"/>
      <c r="AF169" s="122"/>
      <c r="AG169" s="122"/>
      <c r="AH169" s="122"/>
      <c r="AI169" s="122"/>
      <c r="AJ169" s="122"/>
      <c r="AK169" s="122"/>
      <c r="AL169" s="122"/>
      <c r="AM169" s="122"/>
      <c r="AN169" s="122"/>
      <c r="AO169" s="122"/>
      <c r="AP169" s="122"/>
      <c r="AQ169" s="122"/>
      <c r="AR169" s="122"/>
      <c r="AS169" s="122"/>
      <c r="AT169" s="122"/>
      <c r="AU169" s="122"/>
    </row>
    <row r="170" spans="1:47" s="90" customFormat="1" x14ac:dyDescent="0.3">
      <c r="A170" s="103"/>
      <c r="B170" s="110" t="s">
        <v>53</v>
      </c>
      <c r="C170" s="105"/>
      <c r="D170" s="133">
        <f t="shared" ref="D170:AU170" si="22">SUM(D171:D188)</f>
        <v>0</v>
      </c>
      <c r="E170" s="133">
        <f t="shared" si="22"/>
        <v>0.9</v>
      </c>
      <c r="F170" s="133">
        <f t="shared" si="22"/>
        <v>0</v>
      </c>
      <c r="G170" s="133">
        <f t="shared" si="22"/>
        <v>0</v>
      </c>
      <c r="H170" s="133">
        <f t="shared" si="22"/>
        <v>0</v>
      </c>
      <c r="I170" s="133">
        <f t="shared" si="22"/>
        <v>0</v>
      </c>
      <c r="J170" s="133">
        <f t="shared" si="22"/>
        <v>0</v>
      </c>
      <c r="K170" s="133">
        <f t="shared" si="22"/>
        <v>0</v>
      </c>
      <c r="L170" s="133">
        <f t="shared" si="22"/>
        <v>3.5100000000000002</v>
      </c>
      <c r="M170" s="133">
        <f t="shared" si="22"/>
        <v>1.6</v>
      </c>
      <c r="N170" s="133">
        <f t="shared" si="22"/>
        <v>1.35</v>
      </c>
      <c r="O170" s="133">
        <f t="shared" si="22"/>
        <v>0.2</v>
      </c>
      <c r="P170" s="133">
        <f t="shared" si="22"/>
        <v>0</v>
      </c>
      <c r="Q170" s="133">
        <f t="shared" si="22"/>
        <v>0</v>
      </c>
      <c r="R170" s="133">
        <f t="shared" si="22"/>
        <v>0</v>
      </c>
      <c r="S170" s="133">
        <f t="shared" si="22"/>
        <v>0</v>
      </c>
      <c r="T170" s="133">
        <f t="shared" si="22"/>
        <v>0</v>
      </c>
      <c r="U170" s="133">
        <f t="shared" si="22"/>
        <v>0</v>
      </c>
      <c r="V170" s="133">
        <f t="shared" si="22"/>
        <v>0</v>
      </c>
      <c r="W170" s="133">
        <f t="shared" si="22"/>
        <v>0</v>
      </c>
      <c r="X170" s="133">
        <f t="shared" si="22"/>
        <v>0</v>
      </c>
      <c r="Y170" s="133">
        <f t="shared" si="22"/>
        <v>0</v>
      </c>
      <c r="Z170" s="133">
        <f t="shared" si="22"/>
        <v>0</v>
      </c>
      <c r="AA170" s="133">
        <f t="shared" si="22"/>
        <v>0</v>
      </c>
      <c r="AB170" s="133">
        <f t="shared" si="22"/>
        <v>0</v>
      </c>
      <c r="AC170" s="133">
        <f t="shared" si="22"/>
        <v>0</v>
      </c>
      <c r="AD170" s="133">
        <f t="shared" si="22"/>
        <v>0</v>
      </c>
      <c r="AE170" s="133">
        <f t="shared" si="22"/>
        <v>0</v>
      </c>
      <c r="AF170" s="133">
        <f t="shared" si="22"/>
        <v>0</v>
      </c>
      <c r="AG170" s="133">
        <f t="shared" si="22"/>
        <v>0</v>
      </c>
      <c r="AH170" s="133">
        <f t="shared" si="22"/>
        <v>0</v>
      </c>
      <c r="AI170" s="133">
        <f t="shared" si="22"/>
        <v>0</v>
      </c>
      <c r="AJ170" s="133">
        <f t="shared" si="22"/>
        <v>0</v>
      </c>
      <c r="AK170" s="133">
        <f t="shared" si="22"/>
        <v>0</v>
      </c>
      <c r="AL170" s="133">
        <f t="shared" si="22"/>
        <v>0</v>
      </c>
      <c r="AM170" s="133">
        <f t="shared" si="22"/>
        <v>0</v>
      </c>
      <c r="AN170" s="133">
        <f t="shared" si="22"/>
        <v>0</v>
      </c>
      <c r="AO170" s="133">
        <f t="shared" si="22"/>
        <v>0</v>
      </c>
      <c r="AP170" s="133">
        <f t="shared" si="22"/>
        <v>0</v>
      </c>
      <c r="AQ170" s="133">
        <f t="shared" si="22"/>
        <v>0</v>
      </c>
      <c r="AR170" s="133">
        <f t="shared" si="22"/>
        <v>0</v>
      </c>
      <c r="AS170" s="133">
        <f t="shared" si="22"/>
        <v>0</v>
      </c>
      <c r="AT170" s="133">
        <f t="shared" si="22"/>
        <v>0</v>
      </c>
      <c r="AU170" s="133">
        <f t="shared" si="22"/>
        <v>0</v>
      </c>
    </row>
    <row r="171" spans="1:47" s="90" customFormat="1" ht="46.65" x14ac:dyDescent="0.3">
      <c r="A171" s="106" t="s">
        <v>1660</v>
      </c>
      <c r="B171" s="107" t="s">
        <v>54</v>
      </c>
      <c r="C171" s="108" t="s">
        <v>55</v>
      </c>
      <c r="D171" s="122">
        <v>0</v>
      </c>
      <c r="E171" s="122">
        <v>0</v>
      </c>
      <c r="F171" s="122">
        <v>0</v>
      </c>
      <c r="G171" s="122">
        <v>0</v>
      </c>
      <c r="H171" s="122">
        <v>0</v>
      </c>
      <c r="I171" s="122">
        <v>0</v>
      </c>
      <c r="J171" s="122">
        <v>0</v>
      </c>
      <c r="K171" s="122">
        <v>0</v>
      </c>
      <c r="L171" s="122">
        <v>0</v>
      </c>
      <c r="M171" s="122">
        <v>0</v>
      </c>
      <c r="N171" s="122">
        <v>0</v>
      </c>
      <c r="O171" s="122">
        <v>0</v>
      </c>
      <c r="P171" s="122">
        <v>0</v>
      </c>
      <c r="Q171" s="122">
        <v>0</v>
      </c>
      <c r="R171" s="122">
        <v>0</v>
      </c>
      <c r="S171" s="122">
        <v>0</v>
      </c>
      <c r="T171" s="122">
        <v>0</v>
      </c>
      <c r="U171" s="122">
        <v>0</v>
      </c>
      <c r="V171" s="122">
        <v>0</v>
      </c>
      <c r="W171" s="122">
        <v>0</v>
      </c>
      <c r="X171" s="122">
        <v>0</v>
      </c>
      <c r="Y171" s="122">
        <v>0</v>
      </c>
      <c r="Z171" s="122">
        <v>0</v>
      </c>
      <c r="AA171" s="122">
        <v>0</v>
      </c>
      <c r="AB171" s="122"/>
      <c r="AC171" s="122"/>
      <c r="AD171" s="122"/>
      <c r="AE171" s="122"/>
      <c r="AF171" s="122"/>
      <c r="AG171" s="122"/>
      <c r="AH171" s="122"/>
      <c r="AI171" s="122"/>
      <c r="AJ171" s="122"/>
      <c r="AK171" s="122"/>
      <c r="AL171" s="122"/>
      <c r="AM171" s="122"/>
      <c r="AN171" s="122"/>
      <c r="AO171" s="122"/>
      <c r="AP171" s="122"/>
      <c r="AQ171" s="122"/>
      <c r="AR171" s="122"/>
      <c r="AS171" s="122"/>
      <c r="AT171" s="122"/>
      <c r="AU171" s="122"/>
    </row>
    <row r="172" spans="1:47" s="90" customFormat="1" ht="46.65" x14ac:dyDescent="0.3">
      <c r="A172" s="106" t="s">
        <v>1661</v>
      </c>
      <c r="B172" s="107" t="s">
        <v>792</v>
      </c>
      <c r="C172" s="108" t="s">
        <v>1212</v>
      </c>
      <c r="D172" s="122">
        <v>0</v>
      </c>
      <c r="E172" s="122">
        <v>0</v>
      </c>
      <c r="F172" s="122">
        <v>0</v>
      </c>
      <c r="G172" s="122">
        <v>0</v>
      </c>
      <c r="H172" s="122">
        <v>0</v>
      </c>
      <c r="I172" s="122">
        <v>0</v>
      </c>
      <c r="J172" s="122">
        <v>0</v>
      </c>
      <c r="K172" s="122">
        <v>0</v>
      </c>
      <c r="L172" s="122">
        <v>0</v>
      </c>
      <c r="M172" s="122">
        <v>0</v>
      </c>
      <c r="N172" s="122">
        <v>0</v>
      </c>
      <c r="O172" s="122">
        <v>0</v>
      </c>
      <c r="P172" s="122">
        <v>0</v>
      </c>
      <c r="Q172" s="122">
        <v>0</v>
      </c>
      <c r="R172" s="122">
        <v>0</v>
      </c>
      <c r="S172" s="122">
        <v>0</v>
      </c>
      <c r="T172" s="122">
        <v>0</v>
      </c>
      <c r="U172" s="122">
        <v>0</v>
      </c>
      <c r="V172" s="122">
        <v>0</v>
      </c>
      <c r="W172" s="122">
        <v>0</v>
      </c>
      <c r="X172" s="122">
        <v>0</v>
      </c>
      <c r="Y172" s="122">
        <v>0</v>
      </c>
      <c r="Z172" s="122">
        <v>0</v>
      </c>
      <c r="AA172" s="122">
        <v>0</v>
      </c>
      <c r="AB172" s="122"/>
      <c r="AC172" s="122"/>
      <c r="AD172" s="122"/>
      <c r="AE172" s="122"/>
      <c r="AF172" s="122"/>
      <c r="AG172" s="122"/>
      <c r="AH172" s="122"/>
      <c r="AI172" s="122"/>
      <c r="AJ172" s="122"/>
      <c r="AK172" s="122"/>
      <c r="AL172" s="122"/>
      <c r="AM172" s="122"/>
      <c r="AN172" s="122"/>
      <c r="AO172" s="122"/>
      <c r="AP172" s="122"/>
      <c r="AQ172" s="122"/>
      <c r="AR172" s="122"/>
      <c r="AS172" s="122"/>
      <c r="AT172" s="122"/>
      <c r="AU172" s="122"/>
    </row>
    <row r="173" spans="1:47" s="90" customFormat="1" ht="62.2" x14ac:dyDescent="0.3">
      <c r="A173" s="106" t="s">
        <v>1660</v>
      </c>
      <c r="B173" s="107" t="s">
        <v>1708</v>
      </c>
      <c r="C173" s="108" t="s">
        <v>511</v>
      </c>
      <c r="D173" s="122">
        <v>0</v>
      </c>
      <c r="E173" s="122">
        <v>0</v>
      </c>
      <c r="F173" s="122">
        <v>0</v>
      </c>
      <c r="G173" s="122">
        <v>0</v>
      </c>
      <c r="H173" s="122">
        <v>0</v>
      </c>
      <c r="I173" s="122">
        <v>0</v>
      </c>
      <c r="J173" s="122">
        <v>0</v>
      </c>
      <c r="K173" s="122">
        <v>0</v>
      </c>
      <c r="L173" s="122">
        <v>1.26</v>
      </c>
      <c r="M173" s="122">
        <v>0</v>
      </c>
      <c r="N173" s="122">
        <v>0</v>
      </c>
      <c r="O173" s="122">
        <v>0</v>
      </c>
      <c r="P173" s="122">
        <v>0</v>
      </c>
      <c r="Q173" s="122">
        <v>0</v>
      </c>
      <c r="R173" s="122">
        <v>0</v>
      </c>
      <c r="S173" s="122">
        <v>0</v>
      </c>
      <c r="T173" s="122">
        <v>0</v>
      </c>
      <c r="U173" s="122">
        <v>0</v>
      </c>
      <c r="V173" s="122">
        <v>0</v>
      </c>
      <c r="W173" s="122">
        <v>0</v>
      </c>
      <c r="X173" s="122">
        <v>0</v>
      </c>
      <c r="Y173" s="122">
        <v>0</v>
      </c>
      <c r="Z173" s="122">
        <v>0</v>
      </c>
      <c r="AA173" s="122">
        <v>0</v>
      </c>
      <c r="AB173" s="122"/>
      <c r="AC173" s="122"/>
      <c r="AD173" s="122"/>
      <c r="AE173" s="122"/>
      <c r="AF173" s="122"/>
      <c r="AG173" s="122"/>
      <c r="AH173" s="122"/>
      <c r="AI173" s="122"/>
      <c r="AJ173" s="122"/>
      <c r="AK173" s="122"/>
      <c r="AL173" s="122"/>
      <c r="AM173" s="122"/>
      <c r="AN173" s="122"/>
      <c r="AO173" s="122"/>
      <c r="AP173" s="122"/>
      <c r="AQ173" s="122"/>
      <c r="AR173" s="122"/>
      <c r="AS173" s="122"/>
      <c r="AT173" s="122"/>
      <c r="AU173" s="122"/>
    </row>
    <row r="174" spans="1:47" s="90" customFormat="1" ht="46.65" x14ac:dyDescent="0.3">
      <c r="A174" s="106" t="s">
        <v>1661</v>
      </c>
      <c r="B174" s="107" t="s">
        <v>633</v>
      </c>
      <c r="C174" s="108" t="s">
        <v>682</v>
      </c>
      <c r="D174" s="122">
        <v>0</v>
      </c>
      <c r="E174" s="122">
        <v>0</v>
      </c>
      <c r="F174" s="122">
        <v>0</v>
      </c>
      <c r="G174" s="122">
        <v>0</v>
      </c>
      <c r="H174" s="122">
        <v>0</v>
      </c>
      <c r="I174" s="122">
        <v>0</v>
      </c>
      <c r="J174" s="122">
        <v>0</v>
      </c>
      <c r="K174" s="122">
        <v>0</v>
      </c>
      <c r="L174" s="122">
        <v>0</v>
      </c>
      <c r="M174" s="122">
        <v>0</v>
      </c>
      <c r="N174" s="122">
        <v>0.7</v>
      </c>
      <c r="O174" s="122">
        <v>0</v>
      </c>
      <c r="P174" s="122">
        <v>0</v>
      </c>
      <c r="Q174" s="122">
        <v>0</v>
      </c>
      <c r="R174" s="122">
        <v>0</v>
      </c>
      <c r="S174" s="122">
        <v>0</v>
      </c>
      <c r="T174" s="122">
        <v>0</v>
      </c>
      <c r="U174" s="122">
        <v>0</v>
      </c>
      <c r="V174" s="122">
        <v>0</v>
      </c>
      <c r="W174" s="122">
        <v>0</v>
      </c>
      <c r="X174" s="122">
        <v>0</v>
      </c>
      <c r="Y174" s="122">
        <v>0</v>
      </c>
      <c r="Z174" s="122">
        <v>0</v>
      </c>
      <c r="AA174" s="122">
        <v>0</v>
      </c>
      <c r="AB174" s="122"/>
      <c r="AC174" s="122"/>
      <c r="AD174" s="122"/>
      <c r="AE174" s="122"/>
      <c r="AF174" s="122"/>
      <c r="AG174" s="122"/>
      <c r="AH174" s="122"/>
      <c r="AI174" s="122"/>
      <c r="AJ174" s="122"/>
      <c r="AK174" s="122"/>
      <c r="AL174" s="122"/>
      <c r="AM174" s="122"/>
      <c r="AN174" s="122"/>
      <c r="AO174" s="122"/>
      <c r="AP174" s="122"/>
      <c r="AQ174" s="122"/>
      <c r="AR174" s="122"/>
      <c r="AS174" s="122"/>
      <c r="AT174" s="122"/>
      <c r="AU174" s="122"/>
    </row>
    <row r="175" spans="1:47" s="90" customFormat="1" ht="46.65" x14ac:dyDescent="0.3">
      <c r="A175" s="106" t="s">
        <v>1661</v>
      </c>
      <c r="B175" s="107" t="s">
        <v>793</v>
      </c>
      <c r="C175" s="108" t="s">
        <v>1213</v>
      </c>
      <c r="D175" s="122">
        <v>0</v>
      </c>
      <c r="E175" s="122">
        <v>0</v>
      </c>
      <c r="F175" s="122">
        <v>0</v>
      </c>
      <c r="G175" s="122">
        <v>0</v>
      </c>
      <c r="H175" s="122">
        <v>0</v>
      </c>
      <c r="I175" s="122">
        <v>0</v>
      </c>
      <c r="J175" s="122">
        <v>0</v>
      </c>
      <c r="K175" s="122">
        <v>0</v>
      </c>
      <c r="L175" s="122">
        <v>0.25</v>
      </c>
      <c r="M175" s="122">
        <v>0</v>
      </c>
      <c r="N175" s="122">
        <v>0</v>
      </c>
      <c r="O175" s="122">
        <v>0</v>
      </c>
      <c r="P175" s="122">
        <v>0</v>
      </c>
      <c r="Q175" s="122">
        <v>0</v>
      </c>
      <c r="R175" s="122">
        <v>0</v>
      </c>
      <c r="S175" s="122">
        <v>0</v>
      </c>
      <c r="T175" s="122">
        <v>0</v>
      </c>
      <c r="U175" s="122">
        <v>0</v>
      </c>
      <c r="V175" s="122">
        <v>0</v>
      </c>
      <c r="W175" s="122">
        <v>0</v>
      </c>
      <c r="X175" s="122">
        <v>0</v>
      </c>
      <c r="Y175" s="122">
        <v>0</v>
      </c>
      <c r="Z175" s="122">
        <v>0</v>
      </c>
      <c r="AA175" s="122">
        <v>0</v>
      </c>
      <c r="AB175" s="122"/>
      <c r="AC175" s="122"/>
      <c r="AD175" s="122"/>
      <c r="AE175" s="122"/>
      <c r="AF175" s="122"/>
      <c r="AG175" s="122"/>
      <c r="AH175" s="122"/>
      <c r="AI175" s="122"/>
      <c r="AJ175" s="122"/>
      <c r="AK175" s="122"/>
      <c r="AL175" s="122"/>
      <c r="AM175" s="122"/>
      <c r="AN175" s="122"/>
      <c r="AO175" s="122"/>
      <c r="AP175" s="122"/>
      <c r="AQ175" s="122"/>
      <c r="AR175" s="122"/>
      <c r="AS175" s="122"/>
      <c r="AT175" s="122"/>
      <c r="AU175" s="122"/>
    </row>
    <row r="176" spans="1:47" s="90" customFormat="1" ht="46.65" x14ac:dyDescent="0.3">
      <c r="A176" s="106" t="s">
        <v>1661</v>
      </c>
      <c r="B176" s="107" t="s">
        <v>794</v>
      </c>
      <c r="C176" s="108" t="s">
        <v>1214</v>
      </c>
      <c r="D176" s="122">
        <v>0</v>
      </c>
      <c r="E176" s="122">
        <v>0</v>
      </c>
      <c r="F176" s="122">
        <v>0</v>
      </c>
      <c r="G176" s="122">
        <v>0</v>
      </c>
      <c r="H176" s="122">
        <v>0</v>
      </c>
      <c r="I176" s="122">
        <v>0</v>
      </c>
      <c r="J176" s="122">
        <v>0</v>
      </c>
      <c r="K176" s="122">
        <v>0</v>
      </c>
      <c r="L176" s="122">
        <v>0</v>
      </c>
      <c r="M176" s="122">
        <v>0</v>
      </c>
      <c r="N176" s="122">
        <v>0</v>
      </c>
      <c r="O176" s="122">
        <v>0</v>
      </c>
      <c r="P176" s="122">
        <v>0</v>
      </c>
      <c r="Q176" s="122">
        <v>0</v>
      </c>
      <c r="R176" s="122">
        <v>0</v>
      </c>
      <c r="S176" s="122">
        <v>0</v>
      </c>
      <c r="T176" s="122">
        <v>0</v>
      </c>
      <c r="U176" s="122">
        <v>0</v>
      </c>
      <c r="V176" s="122">
        <v>0</v>
      </c>
      <c r="W176" s="122">
        <v>0</v>
      </c>
      <c r="X176" s="122">
        <v>0</v>
      </c>
      <c r="Y176" s="122">
        <v>0</v>
      </c>
      <c r="Z176" s="122">
        <v>0</v>
      </c>
      <c r="AA176" s="122">
        <v>0</v>
      </c>
      <c r="AB176" s="122"/>
      <c r="AC176" s="122"/>
      <c r="AD176" s="122"/>
      <c r="AE176" s="122"/>
      <c r="AF176" s="122"/>
      <c r="AG176" s="122"/>
      <c r="AH176" s="122"/>
      <c r="AI176" s="122"/>
      <c r="AJ176" s="122"/>
      <c r="AK176" s="122"/>
      <c r="AL176" s="122"/>
      <c r="AM176" s="122"/>
      <c r="AN176" s="122"/>
      <c r="AO176" s="122"/>
      <c r="AP176" s="122"/>
      <c r="AQ176" s="122"/>
      <c r="AR176" s="122"/>
      <c r="AS176" s="122"/>
      <c r="AT176" s="122"/>
      <c r="AU176" s="122"/>
    </row>
    <row r="177" spans="1:47" s="90" customFormat="1" ht="31.1" x14ac:dyDescent="0.3">
      <c r="A177" s="106" t="s">
        <v>1661</v>
      </c>
      <c r="B177" s="107" t="s">
        <v>795</v>
      </c>
      <c r="C177" s="108" t="s">
        <v>1215</v>
      </c>
      <c r="D177" s="122">
        <v>0</v>
      </c>
      <c r="E177" s="122">
        <v>0</v>
      </c>
      <c r="F177" s="122">
        <v>0</v>
      </c>
      <c r="G177" s="122">
        <v>0</v>
      </c>
      <c r="H177" s="122">
        <v>0</v>
      </c>
      <c r="I177" s="122">
        <v>0</v>
      </c>
      <c r="J177" s="122">
        <v>0</v>
      </c>
      <c r="K177" s="122">
        <v>0</v>
      </c>
      <c r="L177" s="122">
        <v>0</v>
      </c>
      <c r="M177" s="122">
        <v>0</v>
      </c>
      <c r="N177" s="122">
        <v>0.4</v>
      </c>
      <c r="O177" s="122">
        <v>0</v>
      </c>
      <c r="P177" s="122">
        <v>0</v>
      </c>
      <c r="Q177" s="122">
        <v>0</v>
      </c>
      <c r="R177" s="122">
        <v>0</v>
      </c>
      <c r="S177" s="122">
        <v>0</v>
      </c>
      <c r="T177" s="122">
        <v>0</v>
      </c>
      <c r="U177" s="122">
        <v>0</v>
      </c>
      <c r="V177" s="122">
        <v>0</v>
      </c>
      <c r="W177" s="122">
        <v>0</v>
      </c>
      <c r="X177" s="122">
        <v>0</v>
      </c>
      <c r="Y177" s="122">
        <v>0</v>
      </c>
      <c r="Z177" s="122">
        <v>0</v>
      </c>
      <c r="AA177" s="122">
        <v>0</v>
      </c>
      <c r="AB177" s="122"/>
      <c r="AC177" s="122"/>
      <c r="AD177" s="122"/>
      <c r="AE177" s="122"/>
      <c r="AF177" s="122"/>
      <c r="AG177" s="122"/>
      <c r="AH177" s="122"/>
      <c r="AI177" s="122"/>
      <c r="AJ177" s="122"/>
      <c r="AK177" s="122"/>
      <c r="AL177" s="122"/>
      <c r="AM177" s="122"/>
      <c r="AN177" s="122"/>
      <c r="AO177" s="122"/>
      <c r="AP177" s="122"/>
      <c r="AQ177" s="122"/>
      <c r="AR177" s="122"/>
      <c r="AS177" s="122"/>
      <c r="AT177" s="122"/>
      <c r="AU177" s="122"/>
    </row>
    <row r="178" spans="1:47" s="90" customFormat="1" ht="46.65" x14ac:dyDescent="0.3">
      <c r="A178" s="106" t="s">
        <v>1660</v>
      </c>
      <c r="B178" s="107" t="s">
        <v>796</v>
      </c>
      <c r="C178" s="108" t="s">
        <v>1216</v>
      </c>
      <c r="D178" s="122">
        <v>0</v>
      </c>
      <c r="E178" s="122">
        <v>0</v>
      </c>
      <c r="F178" s="122">
        <v>0</v>
      </c>
      <c r="G178" s="122">
        <v>0</v>
      </c>
      <c r="H178" s="122">
        <v>0</v>
      </c>
      <c r="I178" s="122">
        <v>0</v>
      </c>
      <c r="J178" s="122">
        <v>0</v>
      </c>
      <c r="K178" s="122">
        <v>0</v>
      </c>
      <c r="L178" s="122">
        <v>0</v>
      </c>
      <c r="M178" s="122">
        <v>0</v>
      </c>
      <c r="N178" s="122">
        <v>0</v>
      </c>
      <c r="O178" s="122">
        <v>0</v>
      </c>
      <c r="P178" s="122">
        <v>0</v>
      </c>
      <c r="Q178" s="122">
        <v>0</v>
      </c>
      <c r="R178" s="122">
        <v>0</v>
      </c>
      <c r="S178" s="122">
        <v>0</v>
      </c>
      <c r="T178" s="122">
        <v>0</v>
      </c>
      <c r="U178" s="122">
        <v>0</v>
      </c>
      <c r="V178" s="122">
        <v>0</v>
      </c>
      <c r="W178" s="122">
        <v>0</v>
      </c>
      <c r="X178" s="122">
        <v>0</v>
      </c>
      <c r="Y178" s="122">
        <v>0</v>
      </c>
      <c r="Z178" s="122">
        <v>0</v>
      </c>
      <c r="AA178" s="122">
        <v>0</v>
      </c>
      <c r="AB178" s="122"/>
      <c r="AC178" s="122"/>
      <c r="AD178" s="122"/>
      <c r="AE178" s="122"/>
      <c r="AF178" s="122"/>
      <c r="AG178" s="122"/>
      <c r="AH178" s="122"/>
      <c r="AI178" s="122"/>
      <c r="AJ178" s="122"/>
      <c r="AK178" s="122"/>
      <c r="AL178" s="122"/>
      <c r="AM178" s="122"/>
      <c r="AN178" s="122"/>
      <c r="AO178" s="122"/>
      <c r="AP178" s="122"/>
      <c r="AQ178" s="122"/>
      <c r="AR178" s="122"/>
      <c r="AS178" s="122"/>
      <c r="AT178" s="122"/>
      <c r="AU178" s="122"/>
    </row>
    <row r="179" spans="1:47" s="90" customFormat="1" ht="46.65" x14ac:dyDescent="0.3">
      <c r="A179" s="106" t="s">
        <v>1660</v>
      </c>
      <c r="B179" s="107" t="s">
        <v>797</v>
      </c>
      <c r="C179" s="108" t="s">
        <v>1217</v>
      </c>
      <c r="D179" s="122">
        <v>0</v>
      </c>
      <c r="E179" s="122">
        <v>0</v>
      </c>
      <c r="F179" s="122">
        <v>0</v>
      </c>
      <c r="G179" s="122">
        <v>0</v>
      </c>
      <c r="H179" s="122">
        <v>0</v>
      </c>
      <c r="I179" s="122">
        <v>0</v>
      </c>
      <c r="J179" s="122">
        <v>0</v>
      </c>
      <c r="K179" s="122">
        <v>0</v>
      </c>
      <c r="L179" s="122">
        <v>0.8</v>
      </c>
      <c r="M179" s="122">
        <v>0.8</v>
      </c>
      <c r="N179" s="122">
        <v>0</v>
      </c>
      <c r="O179" s="122">
        <v>0</v>
      </c>
      <c r="P179" s="122">
        <v>0</v>
      </c>
      <c r="Q179" s="122">
        <v>0</v>
      </c>
      <c r="R179" s="122">
        <v>0</v>
      </c>
      <c r="S179" s="122">
        <v>0</v>
      </c>
      <c r="T179" s="122">
        <v>0</v>
      </c>
      <c r="U179" s="122">
        <v>0</v>
      </c>
      <c r="V179" s="122">
        <v>0</v>
      </c>
      <c r="W179" s="122">
        <v>0</v>
      </c>
      <c r="X179" s="122">
        <v>0</v>
      </c>
      <c r="Y179" s="122">
        <v>0</v>
      </c>
      <c r="Z179" s="122">
        <v>0</v>
      </c>
      <c r="AA179" s="122">
        <v>0</v>
      </c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</row>
    <row r="180" spans="1:47" s="90" customFormat="1" ht="62.2" x14ac:dyDescent="0.3">
      <c r="A180" s="106" t="s">
        <v>1661</v>
      </c>
      <c r="B180" s="107" t="s">
        <v>1709</v>
      </c>
      <c r="C180" s="108" t="s">
        <v>1218</v>
      </c>
      <c r="D180" s="122">
        <v>0</v>
      </c>
      <c r="E180" s="122">
        <v>0</v>
      </c>
      <c r="F180" s="122">
        <v>0</v>
      </c>
      <c r="G180" s="122">
        <v>0</v>
      </c>
      <c r="H180" s="122">
        <v>0</v>
      </c>
      <c r="I180" s="122">
        <v>0</v>
      </c>
      <c r="J180" s="122">
        <v>0</v>
      </c>
      <c r="K180" s="122">
        <v>0</v>
      </c>
      <c r="L180" s="122">
        <v>0</v>
      </c>
      <c r="M180" s="122">
        <v>0</v>
      </c>
      <c r="N180" s="122">
        <v>0.25</v>
      </c>
      <c r="O180" s="122">
        <v>0.2</v>
      </c>
      <c r="P180" s="122">
        <v>0</v>
      </c>
      <c r="Q180" s="122">
        <v>0</v>
      </c>
      <c r="R180" s="122">
        <v>0</v>
      </c>
      <c r="S180" s="122">
        <v>0</v>
      </c>
      <c r="T180" s="122">
        <v>0</v>
      </c>
      <c r="U180" s="122">
        <v>0</v>
      </c>
      <c r="V180" s="122">
        <v>0</v>
      </c>
      <c r="W180" s="122">
        <v>0</v>
      </c>
      <c r="X180" s="122">
        <v>0</v>
      </c>
      <c r="Y180" s="122">
        <v>0</v>
      </c>
      <c r="Z180" s="122">
        <v>0</v>
      </c>
      <c r="AA180" s="122">
        <v>0</v>
      </c>
      <c r="AB180" s="122"/>
      <c r="AC180" s="122"/>
      <c r="AD180" s="122"/>
      <c r="AE180" s="122"/>
      <c r="AF180" s="122"/>
      <c r="AG180" s="122"/>
      <c r="AH180" s="122"/>
      <c r="AI180" s="122"/>
      <c r="AJ180" s="122"/>
      <c r="AK180" s="122"/>
      <c r="AL180" s="122"/>
      <c r="AM180" s="122"/>
      <c r="AN180" s="122"/>
      <c r="AO180" s="122"/>
      <c r="AP180" s="122"/>
      <c r="AQ180" s="122"/>
      <c r="AR180" s="122"/>
      <c r="AS180" s="122"/>
      <c r="AT180" s="122"/>
      <c r="AU180" s="122"/>
    </row>
    <row r="181" spans="1:47" s="90" customFormat="1" ht="46.65" x14ac:dyDescent="0.3">
      <c r="A181" s="106" t="s">
        <v>1660</v>
      </c>
      <c r="B181" s="107" t="s">
        <v>798</v>
      </c>
      <c r="C181" s="108" t="s">
        <v>1219</v>
      </c>
      <c r="D181" s="122">
        <v>0</v>
      </c>
      <c r="E181" s="122">
        <v>0</v>
      </c>
      <c r="F181" s="122">
        <v>0</v>
      </c>
      <c r="G181" s="122">
        <v>0</v>
      </c>
      <c r="H181" s="122">
        <v>0</v>
      </c>
      <c r="I181" s="122">
        <v>0</v>
      </c>
      <c r="J181" s="122">
        <v>0</v>
      </c>
      <c r="K181" s="122">
        <v>0</v>
      </c>
      <c r="L181" s="122">
        <v>0.8</v>
      </c>
      <c r="M181" s="122">
        <v>0.8</v>
      </c>
      <c r="N181" s="122">
        <v>0</v>
      </c>
      <c r="O181" s="122">
        <v>0</v>
      </c>
      <c r="P181" s="122">
        <v>0</v>
      </c>
      <c r="Q181" s="122">
        <v>0</v>
      </c>
      <c r="R181" s="122">
        <v>0</v>
      </c>
      <c r="S181" s="122">
        <v>0</v>
      </c>
      <c r="T181" s="122">
        <v>0</v>
      </c>
      <c r="U181" s="122">
        <v>0</v>
      </c>
      <c r="V181" s="122">
        <v>0</v>
      </c>
      <c r="W181" s="122">
        <v>0</v>
      </c>
      <c r="X181" s="122">
        <v>0</v>
      </c>
      <c r="Y181" s="122">
        <v>0</v>
      </c>
      <c r="Z181" s="122">
        <v>0</v>
      </c>
      <c r="AA181" s="122">
        <v>0</v>
      </c>
      <c r="AB181" s="122"/>
      <c r="AC181" s="122"/>
      <c r="AD181" s="122"/>
      <c r="AE181" s="122"/>
      <c r="AF181" s="122"/>
      <c r="AG181" s="122"/>
      <c r="AH181" s="122"/>
      <c r="AI181" s="122"/>
      <c r="AJ181" s="122"/>
      <c r="AK181" s="122"/>
      <c r="AL181" s="122"/>
      <c r="AM181" s="122"/>
      <c r="AN181" s="122"/>
      <c r="AO181" s="122"/>
      <c r="AP181" s="122"/>
      <c r="AQ181" s="122"/>
      <c r="AR181" s="122"/>
      <c r="AS181" s="122"/>
      <c r="AT181" s="122"/>
      <c r="AU181" s="122"/>
    </row>
    <row r="182" spans="1:47" s="90" customFormat="1" ht="62.2" x14ac:dyDescent="0.3">
      <c r="A182" s="106" t="s">
        <v>1660</v>
      </c>
      <c r="B182" s="107" t="s">
        <v>1710</v>
      </c>
      <c r="C182" s="108" t="s">
        <v>1220</v>
      </c>
      <c r="D182" s="122">
        <v>0</v>
      </c>
      <c r="E182" s="122">
        <v>0.4</v>
      </c>
      <c r="F182" s="122">
        <v>0</v>
      </c>
      <c r="G182" s="122">
        <v>0</v>
      </c>
      <c r="H182" s="122">
        <v>0</v>
      </c>
      <c r="I182" s="122">
        <v>0</v>
      </c>
      <c r="J182" s="122">
        <v>0</v>
      </c>
      <c r="K182" s="122">
        <v>0</v>
      </c>
      <c r="L182" s="122">
        <v>0.4</v>
      </c>
      <c r="M182" s="122">
        <v>0</v>
      </c>
      <c r="N182" s="122">
        <v>0</v>
      </c>
      <c r="O182" s="122">
        <v>0</v>
      </c>
      <c r="P182" s="122">
        <v>0</v>
      </c>
      <c r="Q182" s="122">
        <v>0</v>
      </c>
      <c r="R182" s="122">
        <v>0</v>
      </c>
      <c r="S182" s="122">
        <v>0</v>
      </c>
      <c r="T182" s="122">
        <v>0</v>
      </c>
      <c r="U182" s="122">
        <v>0</v>
      </c>
      <c r="V182" s="122">
        <v>0</v>
      </c>
      <c r="W182" s="122">
        <v>0</v>
      </c>
      <c r="X182" s="122">
        <v>0</v>
      </c>
      <c r="Y182" s="122">
        <v>0</v>
      </c>
      <c r="Z182" s="122">
        <v>0</v>
      </c>
      <c r="AA182" s="122">
        <v>0</v>
      </c>
      <c r="AB182" s="122"/>
      <c r="AC182" s="122"/>
      <c r="AD182" s="122"/>
      <c r="AE182" s="122"/>
      <c r="AF182" s="122"/>
      <c r="AG182" s="122"/>
      <c r="AH182" s="122"/>
      <c r="AI182" s="122"/>
      <c r="AJ182" s="122"/>
      <c r="AK182" s="122"/>
      <c r="AL182" s="122"/>
      <c r="AM182" s="122"/>
      <c r="AN182" s="122"/>
      <c r="AO182" s="122"/>
      <c r="AP182" s="122"/>
      <c r="AQ182" s="122"/>
      <c r="AR182" s="122"/>
      <c r="AS182" s="122"/>
      <c r="AT182" s="122"/>
      <c r="AU182" s="122"/>
    </row>
    <row r="183" spans="1:47" s="90" customFormat="1" ht="62.2" x14ac:dyDescent="0.3">
      <c r="A183" s="106" t="s">
        <v>1660</v>
      </c>
      <c r="B183" s="107" t="s">
        <v>1711</v>
      </c>
      <c r="C183" s="108" t="s">
        <v>1221</v>
      </c>
      <c r="D183" s="122">
        <v>0</v>
      </c>
      <c r="E183" s="122">
        <v>0.25</v>
      </c>
      <c r="F183" s="122">
        <v>0</v>
      </c>
      <c r="G183" s="122">
        <v>0</v>
      </c>
      <c r="H183" s="122">
        <v>0</v>
      </c>
      <c r="I183" s="122">
        <v>0</v>
      </c>
      <c r="J183" s="122">
        <v>0</v>
      </c>
      <c r="K183" s="122">
        <v>0</v>
      </c>
      <c r="L183" s="122">
        <v>0</v>
      </c>
      <c r="M183" s="122">
        <v>0</v>
      </c>
      <c r="N183" s="122">
        <v>0</v>
      </c>
      <c r="O183" s="122">
        <v>0</v>
      </c>
      <c r="P183" s="122">
        <v>0</v>
      </c>
      <c r="Q183" s="122">
        <v>0</v>
      </c>
      <c r="R183" s="122">
        <v>0</v>
      </c>
      <c r="S183" s="122">
        <v>0</v>
      </c>
      <c r="T183" s="122">
        <v>0</v>
      </c>
      <c r="U183" s="122">
        <v>0</v>
      </c>
      <c r="V183" s="122">
        <v>0</v>
      </c>
      <c r="W183" s="122">
        <v>0</v>
      </c>
      <c r="X183" s="122">
        <v>0</v>
      </c>
      <c r="Y183" s="122">
        <v>0</v>
      </c>
      <c r="Z183" s="122">
        <v>0</v>
      </c>
      <c r="AA183" s="122">
        <v>0</v>
      </c>
      <c r="AB183" s="122"/>
      <c r="AC183" s="122"/>
      <c r="AD183" s="122"/>
      <c r="AE183" s="122"/>
      <c r="AF183" s="122"/>
      <c r="AG183" s="122"/>
      <c r="AH183" s="122"/>
      <c r="AI183" s="122"/>
      <c r="AJ183" s="122"/>
      <c r="AK183" s="122"/>
      <c r="AL183" s="122"/>
      <c r="AM183" s="122"/>
      <c r="AN183" s="122"/>
      <c r="AO183" s="122"/>
      <c r="AP183" s="122"/>
      <c r="AQ183" s="122"/>
      <c r="AR183" s="122"/>
      <c r="AS183" s="122"/>
      <c r="AT183" s="122"/>
      <c r="AU183" s="122"/>
    </row>
    <row r="184" spans="1:47" s="90" customFormat="1" ht="77.7" x14ac:dyDescent="0.3">
      <c r="A184" s="106" t="s">
        <v>1660</v>
      </c>
      <c r="B184" s="107" t="s">
        <v>1712</v>
      </c>
      <c r="C184" s="108" t="s">
        <v>1921</v>
      </c>
      <c r="D184" s="122"/>
      <c r="E184" s="122">
        <v>0.25</v>
      </c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122"/>
      <c r="AF184" s="122"/>
      <c r="AG184" s="122"/>
      <c r="AH184" s="122"/>
      <c r="AI184" s="122"/>
      <c r="AJ184" s="122"/>
      <c r="AK184" s="122"/>
      <c r="AL184" s="122"/>
      <c r="AM184" s="122"/>
      <c r="AN184" s="122"/>
      <c r="AO184" s="122"/>
      <c r="AP184" s="122"/>
      <c r="AQ184" s="122"/>
      <c r="AR184" s="122"/>
      <c r="AS184" s="122"/>
      <c r="AT184" s="122"/>
      <c r="AU184" s="122"/>
    </row>
    <row r="185" spans="1:47" s="90" customFormat="1" ht="46.65" x14ac:dyDescent="0.3">
      <c r="A185" s="106" t="s">
        <v>1660</v>
      </c>
      <c r="B185" s="107" t="s">
        <v>1713</v>
      </c>
      <c r="C185" s="108" t="s">
        <v>1922</v>
      </c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  <c r="AH185" s="122"/>
      <c r="AI185" s="122"/>
      <c r="AJ185" s="122"/>
      <c r="AK185" s="122"/>
      <c r="AL185" s="122"/>
      <c r="AM185" s="122"/>
      <c r="AN185" s="122"/>
      <c r="AO185" s="122"/>
      <c r="AP185" s="122"/>
      <c r="AQ185" s="122"/>
      <c r="AR185" s="122"/>
      <c r="AS185" s="122"/>
      <c r="AT185" s="122"/>
      <c r="AU185" s="122"/>
    </row>
    <row r="186" spans="1:47" s="90" customFormat="1" ht="46.65" x14ac:dyDescent="0.3">
      <c r="A186" s="106" t="s">
        <v>1660</v>
      </c>
      <c r="B186" s="107" t="s">
        <v>1714</v>
      </c>
      <c r="C186" s="108" t="s">
        <v>1923</v>
      </c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  <c r="AR186" s="122"/>
      <c r="AS186" s="122"/>
      <c r="AT186" s="122"/>
      <c r="AU186" s="122"/>
    </row>
    <row r="187" spans="1:47" s="90" customFormat="1" ht="62.2" x14ac:dyDescent="0.3">
      <c r="A187" s="106" t="s">
        <v>1661</v>
      </c>
      <c r="B187" s="107" t="s">
        <v>1715</v>
      </c>
      <c r="C187" s="108" t="s">
        <v>1924</v>
      </c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22"/>
      <c r="AH187" s="122"/>
      <c r="AI187" s="122"/>
      <c r="AJ187" s="122"/>
      <c r="AK187" s="122"/>
      <c r="AL187" s="122"/>
      <c r="AM187" s="122"/>
      <c r="AN187" s="122"/>
      <c r="AO187" s="122"/>
      <c r="AP187" s="122"/>
      <c r="AQ187" s="122"/>
      <c r="AR187" s="122"/>
      <c r="AS187" s="122"/>
      <c r="AT187" s="122"/>
      <c r="AU187" s="122"/>
    </row>
    <row r="188" spans="1:47" s="90" customFormat="1" ht="46.65" x14ac:dyDescent="0.3">
      <c r="A188" s="106" t="s">
        <v>1660</v>
      </c>
      <c r="B188" s="107" t="s">
        <v>1716</v>
      </c>
      <c r="C188" s="108" t="s">
        <v>1925</v>
      </c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  <c r="AH188" s="122"/>
      <c r="AI188" s="122"/>
      <c r="AJ188" s="122"/>
      <c r="AK188" s="122"/>
      <c r="AL188" s="122"/>
      <c r="AM188" s="122"/>
      <c r="AN188" s="122"/>
      <c r="AO188" s="122"/>
      <c r="AP188" s="122"/>
      <c r="AQ188" s="122"/>
      <c r="AR188" s="122"/>
      <c r="AS188" s="122"/>
      <c r="AT188" s="122"/>
      <c r="AU188" s="122"/>
    </row>
    <row r="189" spans="1:47" s="90" customFormat="1" x14ac:dyDescent="0.3">
      <c r="A189" s="103"/>
      <c r="B189" s="110" t="s">
        <v>56</v>
      </c>
      <c r="C189" s="105"/>
      <c r="D189" s="133">
        <f t="shared" ref="D189:AU189" si="23">SUM(D190:D190)</f>
        <v>0</v>
      </c>
      <c r="E189" s="133">
        <f t="shared" si="23"/>
        <v>0</v>
      </c>
      <c r="F189" s="133">
        <f t="shared" si="23"/>
        <v>0</v>
      </c>
      <c r="G189" s="133">
        <f t="shared" si="23"/>
        <v>0</v>
      </c>
      <c r="H189" s="133">
        <f t="shared" si="23"/>
        <v>0</v>
      </c>
      <c r="I189" s="133">
        <f t="shared" si="23"/>
        <v>0</v>
      </c>
      <c r="J189" s="133">
        <f t="shared" si="23"/>
        <v>0</v>
      </c>
      <c r="K189" s="133">
        <f t="shared" si="23"/>
        <v>0</v>
      </c>
      <c r="L189" s="133">
        <f t="shared" si="23"/>
        <v>0</v>
      </c>
      <c r="M189" s="133">
        <f t="shared" si="23"/>
        <v>0</v>
      </c>
      <c r="N189" s="133">
        <f t="shared" si="23"/>
        <v>0</v>
      </c>
      <c r="O189" s="133">
        <f t="shared" si="23"/>
        <v>0</v>
      </c>
      <c r="P189" s="133">
        <f t="shared" si="23"/>
        <v>0</v>
      </c>
      <c r="Q189" s="133">
        <f t="shared" si="23"/>
        <v>0</v>
      </c>
      <c r="R189" s="133">
        <f t="shared" si="23"/>
        <v>0</v>
      </c>
      <c r="S189" s="133">
        <f t="shared" si="23"/>
        <v>0</v>
      </c>
      <c r="T189" s="133">
        <f t="shared" si="23"/>
        <v>0</v>
      </c>
      <c r="U189" s="133">
        <f t="shared" si="23"/>
        <v>0</v>
      </c>
      <c r="V189" s="133">
        <f t="shared" si="23"/>
        <v>0</v>
      </c>
      <c r="W189" s="133">
        <f t="shared" si="23"/>
        <v>0</v>
      </c>
      <c r="X189" s="133">
        <f t="shared" si="23"/>
        <v>0</v>
      </c>
      <c r="Y189" s="133">
        <f t="shared" si="23"/>
        <v>0</v>
      </c>
      <c r="Z189" s="133">
        <f t="shared" si="23"/>
        <v>0</v>
      </c>
      <c r="AA189" s="133">
        <f t="shared" si="23"/>
        <v>0</v>
      </c>
      <c r="AB189" s="133">
        <f t="shared" si="23"/>
        <v>0</v>
      </c>
      <c r="AC189" s="133">
        <f t="shared" si="23"/>
        <v>0</v>
      </c>
      <c r="AD189" s="133">
        <f t="shared" si="23"/>
        <v>0</v>
      </c>
      <c r="AE189" s="133">
        <f t="shared" si="23"/>
        <v>0</v>
      </c>
      <c r="AF189" s="133">
        <f t="shared" si="23"/>
        <v>0</v>
      </c>
      <c r="AG189" s="133">
        <f t="shared" si="23"/>
        <v>0</v>
      </c>
      <c r="AH189" s="133">
        <f t="shared" si="23"/>
        <v>0</v>
      </c>
      <c r="AI189" s="133">
        <f t="shared" si="23"/>
        <v>0</v>
      </c>
      <c r="AJ189" s="133">
        <f t="shared" si="23"/>
        <v>0</v>
      </c>
      <c r="AK189" s="133">
        <f t="shared" si="23"/>
        <v>0</v>
      </c>
      <c r="AL189" s="133">
        <f t="shared" si="23"/>
        <v>0</v>
      </c>
      <c r="AM189" s="133">
        <f t="shared" si="23"/>
        <v>0</v>
      </c>
      <c r="AN189" s="133">
        <f t="shared" si="23"/>
        <v>0</v>
      </c>
      <c r="AO189" s="133">
        <f t="shared" si="23"/>
        <v>0</v>
      </c>
      <c r="AP189" s="133">
        <f t="shared" si="23"/>
        <v>0</v>
      </c>
      <c r="AQ189" s="133">
        <f t="shared" si="23"/>
        <v>0</v>
      </c>
      <c r="AR189" s="133">
        <f t="shared" si="23"/>
        <v>0</v>
      </c>
      <c r="AS189" s="133">
        <f t="shared" si="23"/>
        <v>0</v>
      </c>
      <c r="AT189" s="133">
        <f t="shared" si="23"/>
        <v>0</v>
      </c>
      <c r="AU189" s="133">
        <f t="shared" si="23"/>
        <v>0</v>
      </c>
    </row>
    <row r="190" spans="1:47" s="90" customFormat="1" ht="62.2" x14ac:dyDescent="0.3">
      <c r="A190" s="106" t="s">
        <v>1661</v>
      </c>
      <c r="B190" s="107" t="s">
        <v>799</v>
      </c>
      <c r="C190" s="108" t="s">
        <v>1222</v>
      </c>
      <c r="D190" s="122">
        <v>0</v>
      </c>
      <c r="E190" s="122">
        <v>0</v>
      </c>
      <c r="F190" s="122">
        <v>0</v>
      </c>
      <c r="G190" s="122">
        <v>0</v>
      </c>
      <c r="H190" s="122">
        <v>0</v>
      </c>
      <c r="I190" s="122">
        <v>0</v>
      </c>
      <c r="J190" s="122">
        <v>0</v>
      </c>
      <c r="K190" s="122">
        <v>0</v>
      </c>
      <c r="L190" s="122">
        <v>0</v>
      </c>
      <c r="M190" s="122">
        <v>0</v>
      </c>
      <c r="N190" s="122">
        <v>0</v>
      </c>
      <c r="O190" s="122">
        <v>0</v>
      </c>
      <c r="P190" s="122">
        <v>0</v>
      </c>
      <c r="Q190" s="122">
        <v>0</v>
      </c>
      <c r="R190" s="122">
        <v>0</v>
      </c>
      <c r="S190" s="122">
        <v>0</v>
      </c>
      <c r="T190" s="122">
        <v>0</v>
      </c>
      <c r="U190" s="122">
        <v>0</v>
      </c>
      <c r="V190" s="122">
        <v>0</v>
      </c>
      <c r="W190" s="122">
        <v>0</v>
      </c>
      <c r="X190" s="122">
        <v>0</v>
      </c>
      <c r="Y190" s="122">
        <v>0</v>
      </c>
      <c r="Z190" s="122">
        <v>0</v>
      </c>
      <c r="AA190" s="122">
        <v>0</v>
      </c>
      <c r="AB190" s="122"/>
      <c r="AC190" s="122"/>
      <c r="AD190" s="122"/>
      <c r="AE190" s="122"/>
      <c r="AF190" s="122"/>
      <c r="AG190" s="122"/>
      <c r="AH190" s="122"/>
      <c r="AI190" s="122"/>
      <c r="AJ190" s="122"/>
      <c r="AK190" s="122"/>
      <c r="AL190" s="122"/>
      <c r="AM190" s="122"/>
      <c r="AN190" s="122"/>
      <c r="AO190" s="122"/>
      <c r="AP190" s="122"/>
      <c r="AQ190" s="122"/>
      <c r="AR190" s="122"/>
      <c r="AS190" s="122"/>
      <c r="AT190" s="122"/>
      <c r="AU190" s="122"/>
    </row>
    <row r="191" spans="1:47" s="90" customFormat="1" x14ac:dyDescent="0.3">
      <c r="A191" s="103"/>
      <c r="B191" s="110" t="s">
        <v>57</v>
      </c>
      <c r="C191" s="105"/>
      <c r="D191" s="133">
        <f t="shared" ref="D191:AU191" si="24">SUM(D192:D195)</f>
        <v>0</v>
      </c>
      <c r="E191" s="133">
        <f t="shared" si="24"/>
        <v>1.25</v>
      </c>
      <c r="F191" s="133">
        <f t="shared" si="24"/>
        <v>0</v>
      </c>
      <c r="G191" s="133">
        <f t="shared" si="24"/>
        <v>0</v>
      </c>
      <c r="H191" s="133">
        <f t="shared" si="24"/>
        <v>0</v>
      </c>
      <c r="I191" s="133">
        <f t="shared" si="24"/>
        <v>0</v>
      </c>
      <c r="J191" s="133">
        <f t="shared" si="24"/>
        <v>0</v>
      </c>
      <c r="K191" s="133">
        <f t="shared" si="24"/>
        <v>0</v>
      </c>
      <c r="L191" s="133">
        <f t="shared" si="24"/>
        <v>1.4</v>
      </c>
      <c r="M191" s="133">
        <f t="shared" si="24"/>
        <v>0</v>
      </c>
      <c r="N191" s="133">
        <f t="shared" si="24"/>
        <v>0</v>
      </c>
      <c r="O191" s="133">
        <f t="shared" si="24"/>
        <v>0</v>
      </c>
      <c r="P191" s="133">
        <f t="shared" si="24"/>
        <v>0</v>
      </c>
      <c r="Q191" s="133">
        <f t="shared" si="24"/>
        <v>0</v>
      </c>
      <c r="R191" s="133">
        <f t="shared" si="24"/>
        <v>0</v>
      </c>
      <c r="S191" s="133">
        <f t="shared" si="24"/>
        <v>0</v>
      </c>
      <c r="T191" s="133">
        <f t="shared" si="24"/>
        <v>0</v>
      </c>
      <c r="U191" s="133">
        <f t="shared" si="24"/>
        <v>0</v>
      </c>
      <c r="V191" s="133">
        <f t="shared" si="24"/>
        <v>0</v>
      </c>
      <c r="W191" s="133">
        <f t="shared" si="24"/>
        <v>0</v>
      </c>
      <c r="X191" s="133">
        <f t="shared" si="24"/>
        <v>0</v>
      </c>
      <c r="Y191" s="133">
        <f t="shared" si="24"/>
        <v>0</v>
      </c>
      <c r="Z191" s="133">
        <f t="shared" si="24"/>
        <v>0</v>
      </c>
      <c r="AA191" s="133">
        <f t="shared" si="24"/>
        <v>0</v>
      </c>
      <c r="AB191" s="133">
        <f t="shared" si="24"/>
        <v>0</v>
      </c>
      <c r="AC191" s="133">
        <f t="shared" si="24"/>
        <v>0</v>
      </c>
      <c r="AD191" s="133">
        <f t="shared" si="24"/>
        <v>0</v>
      </c>
      <c r="AE191" s="133">
        <f t="shared" si="24"/>
        <v>0</v>
      </c>
      <c r="AF191" s="133">
        <f t="shared" si="24"/>
        <v>0</v>
      </c>
      <c r="AG191" s="133">
        <f t="shared" si="24"/>
        <v>0</v>
      </c>
      <c r="AH191" s="133">
        <f t="shared" si="24"/>
        <v>0</v>
      </c>
      <c r="AI191" s="133">
        <f t="shared" si="24"/>
        <v>0</v>
      </c>
      <c r="AJ191" s="133">
        <f t="shared" si="24"/>
        <v>0</v>
      </c>
      <c r="AK191" s="133">
        <f t="shared" si="24"/>
        <v>0</v>
      </c>
      <c r="AL191" s="133">
        <f t="shared" si="24"/>
        <v>0</v>
      </c>
      <c r="AM191" s="133">
        <f t="shared" si="24"/>
        <v>0</v>
      </c>
      <c r="AN191" s="133">
        <f t="shared" si="24"/>
        <v>0</v>
      </c>
      <c r="AO191" s="133">
        <f t="shared" si="24"/>
        <v>0</v>
      </c>
      <c r="AP191" s="133">
        <f t="shared" si="24"/>
        <v>0</v>
      </c>
      <c r="AQ191" s="133">
        <f t="shared" si="24"/>
        <v>0</v>
      </c>
      <c r="AR191" s="133">
        <f t="shared" si="24"/>
        <v>0</v>
      </c>
      <c r="AS191" s="133">
        <f t="shared" si="24"/>
        <v>0</v>
      </c>
      <c r="AT191" s="133">
        <f t="shared" si="24"/>
        <v>0</v>
      </c>
      <c r="AU191" s="133">
        <f t="shared" si="24"/>
        <v>0</v>
      </c>
    </row>
    <row r="192" spans="1:47" s="90" customFormat="1" ht="31.1" x14ac:dyDescent="0.3">
      <c r="A192" s="106" t="s">
        <v>1660</v>
      </c>
      <c r="B192" s="107" t="s">
        <v>432</v>
      </c>
      <c r="C192" s="108" t="s">
        <v>512</v>
      </c>
      <c r="D192" s="122">
        <v>0</v>
      </c>
      <c r="E192" s="122">
        <v>1</v>
      </c>
      <c r="F192" s="122">
        <v>0</v>
      </c>
      <c r="G192" s="122">
        <v>0</v>
      </c>
      <c r="H192" s="122">
        <v>0</v>
      </c>
      <c r="I192" s="122">
        <v>0</v>
      </c>
      <c r="J192" s="122">
        <v>0</v>
      </c>
      <c r="K192" s="122">
        <v>0</v>
      </c>
      <c r="L192" s="122">
        <v>1</v>
      </c>
      <c r="M192" s="122">
        <v>0</v>
      </c>
      <c r="N192" s="122">
        <v>0</v>
      </c>
      <c r="O192" s="122">
        <v>0</v>
      </c>
      <c r="P192" s="122">
        <v>0</v>
      </c>
      <c r="Q192" s="122">
        <v>0</v>
      </c>
      <c r="R192" s="122">
        <v>0</v>
      </c>
      <c r="S192" s="122">
        <v>0</v>
      </c>
      <c r="T192" s="122">
        <v>0</v>
      </c>
      <c r="U192" s="122">
        <v>0</v>
      </c>
      <c r="V192" s="122">
        <v>0</v>
      </c>
      <c r="W192" s="122">
        <v>0</v>
      </c>
      <c r="X192" s="122">
        <v>0</v>
      </c>
      <c r="Y192" s="122">
        <v>0</v>
      </c>
      <c r="Z192" s="122">
        <v>0</v>
      </c>
      <c r="AA192" s="122">
        <v>0</v>
      </c>
      <c r="AB192" s="122"/>
      <c r="AC192" s="122"/>
      <c r="AD192" s="122"/>
      <c r="AE192" s="122"/>
      <c r="AF192" s="122"/>
      <c r="AG192" s="122"/>
      <c r="AH192" s="122"/>
      <c r="AI192" s="122"/>
      <c r="AJ192" s="122"/>
      <c r="AK192" s="122"/>
      <c r="AL192" s="122"/>
      <c r="AM192" s="122"/>
      <c r="AN192" s="122"/>
      <c r="AO192" s="122"/>
      <c r="AP192" s="122"/>
      <c r="AQ192" s="122"/>
      <c r="AR192" s="122"/>
      <c r="AS192" s="122"/>
      <c r="AT192" s="122"/>
      <c r="AU192" s="122"/>
    </row>
    <row r="193" spans="1:47" s="90" customFormat="1" ht="31.1" x14ac:dyDescent="0.3">
      <c r="A193" s="106" t="s">
        <v>1660</v>
      </c>
      <c r="B193" s="107" t="s">
        <v>800</v>
      </c>
      <c r="C193" s="108" t="s">
        <v>1223</v>
      </c>
      <c r="D193" s="122">
        <v>0</v>
      </c>
      <c r="E193" s="122">
        <v>0</v>
      </c>
      <c r="F193" s="122">
        <v>0</v>
      </c>
      <c r="G193" s="122">
        <v>0</v>
      </c>
      <c r="H193" s="122">
        <v>0</v>
      </c>
      <c r="I193" s="122">
        <v>0</v>
      </c>
      <c r="J193" s="122">
        <v>0</v>
      </c>
      <c r="K193" s="122">
        <v>0</v>
      </c>
      <c r="L193" s="122">
        <v>0.4</v>
      </c>
      <c r="M193" s="122">
        <v>0</v>
      </c>
      <c r="N193" s="122">
        <v>0</v>
      </c>
      <c r="O193" s="122">
        <v>0</v>
      </c>
      <c r="P193" s="122">
        <v>0</v>
      </c>
      <c r="Q193" s="122">
        <v>0</v>
      </c>
      <c r="R193" s="122">
        <v>0</v>
      </c>
      <c r="S193" s="122">
        <v>0</v>
      </c>
      <c r="T193" s="122">
        <v>0</v>
      </c>
      <c r="U193" s="122">
        <v>0</v>
      </c>
      <c r="V193" s="122">
        <v>0</v>
      </c>
      <c r="W193" s="122">
        <v>0</v>
      </c>
      <c r="X193" s="122">
        <v>0</v>
      </c>
      <c r="Y193" s="122">
        <v>0</v>
      </c>
      <c r="Z193" s="122">
        <v>0</v>
      </c>
      <c r="AA193" s="122">
        <v>0</v>
      </c>
      <c r="AB193" s="122"/>
      <c r="AC193" s="122"/>
      <c r="AD193" s="122"/>
      <c r="AE193" s="122"/>
      <c r="AF193" s="122"/>
      <c r="AG193" s="122"/>
      <c r="AH193" s="122"/>
      <c r="AI193" s="122"/>
      <c r="AJ193" s="122"/>
      <c r="AK193" s="122"/>
      <c r="AL193" s="122"/>
      <c r="AM193" s="122"/>
      <c r="AN193" s="122"/>
      <c r="AO193" s="122"/>
      <c r="AP193" s="122"/>
      <c r="AQ193" s="122"/>
      <c r="AR193" s="122"/>
      <c r="AS193" s="122"/>
      <c r="AT193" s="122"/>
      <c r="AU193" s="122"/>
    </row>
    <row r="194" spans="1:47" s="90" customFormat="1" ht="62.2" x14ac:dyDescent="0.3">
      <c r="A194" s="106" t="s">
        <v>1660</v>
      </c>
      <c r="B194" s="107" t="s">
        <v>1717</v>
      </c>
      <c r="C194" s="108" t="s">
        <v>1224</v>
      </c>
      <c r="D194" s="122">
        <v>0</v>
      </c>
      <c r="E194" s="122">
        <v>0.25</v>
      </c>
      <c r="F194" s="122">
        <v>0</v>
      </c>
      <c r="G194" s="122">
        <v>0</v>
      </c>
      <c r="H194" s="122">
        <v>0</v>
      </c>
      <c r="I194" s="122">
        <v>0</v>
      </c>
      <c r="J194" s="122">
        <v>0</v>
      </c>
      <c r="K194" s="122">
        <v>0</v>
      </c>
      <c r="L194" s="122">
        <v>0</v>
      </c>
      <c r="M194" s="122">
        <v>0</v>
      </c>
      <c r="N194" s="122">
        <v>0</v>
      </c>
      <c r="O194" s="122">
        <v>0</v>
      </c>
      <c r="P194" s="122">
        <v>0</v>
      </c>
      <c r="Q194" s="122">
        <v>0</v>
      </c>
      <c r="R194" s="122">
        <v>0</v>
      </c>
      <c r="S194" s="122">
        <v>0</v>
      </c>
      <c r="T194" s="122">
        <v>0</v>
      </c>
      <c r="U194" s="122">
        <v>0</v>
      </c>
      <c r="V194" s="122">
        <v>0</v>
      </c>
      <c r="W194" s="122">
        <v>0</v>
      </c>
      <c r="X194" s="122">
        <v>0</v>
      </c>
      <c r="Y194" s="122">
        <v>0</v>
      </c>
      <c r="Z194" s="122">
        <v>0</v>
      </c>
      <c r="AA194" s="122">
        <v>0</v>
      </c>
      <c r="AB194" s="122"/>
      <c r="AC194" s="122"/>
      <c r="AD194" s="122"/>
      <c r="AE194" s="122"/>
      <c r="AF194" s="122"/>
      <c r="AG194" s="122"/>
      <c r="AH194" s="122"/>
      <c r="AI194" s="122"/>
      <c r="AJ194" s="122"/>
      <c r="AK194" s="122"/>
      <c r="AL194" s="122"/>
      <c r="AM194" s="122"/>
      <c r="AN194" s="122"/>
      <c r="AO194" s="122"/>
      <c r="AP194" s="122"/>
      <c r="AQ194" s="122"/>
      <c r="AR194" s="122"/>
      <c r="AS194" s="122"/>
      <c r="AT194" s="122"/>
      <c r="AU194" s="122"/>
    </row>
    <row r="195" spans="1:47" s="90" customFormat="1" ht="31.1" x14ac:dyDescent="0.3">
      <c r="A195" s="106" t="s">
        <v>1660</v>
      </c>
      <c r="B195" s="107" t="s">
        <v>801</v>
      </c>
      <c r="C195" s="108" t="s">
        <v>1225</v>
      </c>
      <c r="D195" s="122">
        <v>0</v>
      </c>
      <c r="E195" s="122">
        <v>0</v>
      </c>
      <c r="F195" s="122">
        <v>0</v>
      </c>
      <c r="G195" s="122">
        <v>0</v>
      </c>
      <c r="H195" s="122">
        <v>0</v>
      </c>
      <c r="I195" s="122">
        <v>0</v>
      </c>
      <c r="J195" s="122">
        <v>0</v>
      </c>
      <c r="K195" s="122">
        <v>0</v>
      </c>
      <c r="L195" s="122">
        <v>0</v>
      </c>
      <c r="M195" s="122">
        <v>0</v>
      </c>
      <c r="N195" s="122">
        <v>0</v>
      </c>
      <c r="O195" s="122">
        <v>0</v>
      </c>
      <c r="P195" s="122">
        <v>0</v>
      </c>
      <c r="Q195" s="122">
        <v>0</v>
      </c>
      <c r="R195" s="122">
        <v>0</v>
      </c>
      <c r="S195" s="122">
        <v>0</v>
      </c>
      <c r="T195" s="122">
        <v>0</v>
      </c>
      <c r="U195" s="122">
        <v>0</v>
      </c>
      <c r="V195" s="122">
        <v>0</v>
      </c>
      <c r="W195" s="122">
        <v>0</v>
      </c>
      <c r="X195" s="122">
        <v>0</v>
      </c>
      <c r="Y195" s="122">
        <v>0</v>
      </c>
      <c r="Z195" s="122">
        <v>0</v>
      </c>
      <c r="AA195" s="122">
        <v>0</v>
      </c>
      <c r="AB195" s="122"/>
      <c r="AC195" s="122"/>
      <c r="AD195" s="122"/>
      <c r="AE195" s="122"/>
      <c r="AF195" s="122"/>
      <c r="AG195" s="122"/>
      <c r="AH195" s="122"/>
      <c r="AI195" s="122"/>
      <c r="AJ195" s="122"/>
      <c r="AK195" s="122"/>
      <c r="AL195" s="122"/>
      <c r="AM195" s="122"/>
      <c r="AN195" s="122"/>
      <c r="AO195" s="122"/>
      <c r="AP195" s="122"/>
      <c r="AQ195" s="122"/>
      <c r="AR195" s="122"/>
      <c r="AS195" s="122"/>
      <c r="AT195" s="122"/>
      <c r="AU195" s="122"/>
    </row>
    <row r="196" spans="1:47" s="90" customFormat="1" x14ac:dyDescent="0.3">
      <c r="A196" s="103"/>
      <c r="B196" s="110" t="s">
        <v>58</v>
      </c>
      <c r="C196" s="105"/>
      <c r="D196" s="133">
        <f t="shared" ref="D196:AU196" si="25">SUM(D197:D210)</f>
        <v>0</v>
      </c>
      <c r="E196" s="133">
        <f t="shared" si="25"/>
        <v>0.4</v>
      </c>
      <c r="F196" s="133">
        <f t="shared" si="25"/>
        <v>0</v>
      </c>
      <c r="G196" s="133">
        <f t="shared" si="25"/>
        <v>0</v>
      </c>
      <c r="H196" s="133">
        <f t="shared" si="25"/>
        <v>0</v>
      </c>
      <c r="I196" s="133">
        <f t="shared" si="25"/>
        <v>0</v>
      </c>
      <c r="J196" s="133">
        <f t="shared" si="25"/>
        <v>0</v>
      </c>
      <c r="K196" s="133">
        <f t="shared" si="25"/>
        <v>0</v>
      </c>
      <c r="L196" s="133">
        <f t="shared" si="25"/>
        <v>6.1800000000000006</v>
      </c>
      <c r="M196" s="133">
        <f t="shared" si="25"/>
        <v>2.46</v>
      </c>
      <c r="N196" s="133">
        <f t="shared" si="25"/>
        <v>2.077</v>
      </c>
      <c r="O196" s="133">
        <f t="shared" si="25"/>
        <v>0.61499999999999999</v>
      </c>
      <c r="P196" s="133">
        <f t="shared" si="25"/>
        <v>0</v>
      </c>
      <c r="Q196" s="133">
        <f t="shared" si="25"/>
        <v>0</v>
      </c>
      <c r="R196" s="133">
        <f t="shared" si="25"/>
        <v>0</v>
      </c>
      <c r="S196" s="133">
        <f t="shared" si="25"/>
        <v>0</v>
      </c>
      <c r="T196" s="133">
        <f t="shared" si="25"/>
        <v>0</v>
      </c>
      <c r="U196" s="133">
        <f t="shared" si="25"/>
        <v>0</v>
      </c>
      <c r="V196" s="133">
        <f t="shared" si="25"/>
        <v>0</v>
      </c>
      <c r="W196" s="133">
        <f t="shared" si="25"/>
        <v>0</v>
      </c>
      <c r="X196" s="133">
        <f t="shared" si="25"/>
        <v>0</v>
      </c>
      <c r="Y196" s="133">
        <f t="shared" si="25"/>
        <v>0</v>
      </c>
      <c r="Z196" s="133">
        <f t="shared" si="25"/>
        <v>0</v>
      </c>
      <c r="AA196" s="133">
        <f t="shared" si="25"/>
        <v>0</v>
      </c>
      <c r="AB196" s="133">
        <f t="shared" si="25"/>
        <v>0</v>
      </c>
      <c r="AC196" s="133">
        <f t="shared" si="25"/>
        <v>0</v>
      </c>
      <c r="AD196" s="133">
        <f t="shared" si="25"/>
        <v>0</v>
      </c>
      <c r="AE196" s="133">
        <f t="shared" si="25"/>
        <v>0</v>
      </c>
      <c r="AF196" s="133">
        <f t="shared" si="25"/>
        <v>0</v>
      </c>
      <c r="AG196" s="133">
        <f t="shared" si="25"/>
        <v>0</v>
      </c>
      <c r="AH196" s="133">
        <f t="shared" si="25"/>
        <v>0</v>
      </c>
      <c r="AI196" s="133">
        <f t="shared" si="25"/>
        <v>0</v>
      </c>
      <c r="AJ196" s="133">
        <f t="shared" si="25"/>
        <v>0</v>
      </c>
      <c r="AK196" s="133">
        <f t="shared" si="25"/>
        <v>0</v>
      </c>
      <c r="AL196" s="133">
        <f t="shared" si="25"/>
        <v>0</v>
      </c>
      <c r="AM196" s="133">
        <f t="shared" si="25"/>
        <v>0</v>
      </c>
      <c r="AN196" s="133">
        <f t="shared" si="25"/>
        <v>0</v>
      </c>
      <c r="AO196" s="133">
        <f t="shared" si="25"/>
        <v>0</v>
      </c>
      <c r="AP196" s="133">
        <f t="shared" si="25"/>
        <v>0</v>
      </c>
      <c r="AQ196" s="133">
        <f t="shared" si="25"/>
        <v>0</v>
      </c>
      <c r="AR196" s="133">
        <f t="shared" si="25"/>
        <v>0</v>
      </c>
      <c r="AS196" s="133">
        <f t="shared" si="25"/>
        <v>0</v>
      </c>
      <c r="AT196" s="133">
        <f t="shared" si="25"/>
        <v>0</v>
      </c>
      <c r="AU196" s="133">
        <f t="shared" si="25"/>
        <v>0</v>
      </c>
    </row>
    <row r="197" spans="1:47" s="90" customFormat="1" ht="46.65" x14ac:dyDescent="0.3">
      <c r="A197" s="106" t="s">
        <v>1660</v>
      </c>
      <c r="B197" s="107" t="s">
        <v>802</v>
      </c>
      <c r="C197" s="108" t="s">
        <v>1226</v>
      </c>
      <c r="D197" s="122">
        <v>0</v>
      </c>
      <c r="E197" s="122">
        <v>0</v>
      </c>
      <c r="F197" s="122">
        <v>0</v>
      </c>
      <c r="G197" s="122">
        <v>0</v>
      </c>
      <c r="H197" s="122">
        <v>0</v>
      </c>
      <c r="I197" s="122">
        <v>0</v>
      </c>
      <c r="J197" s="122">
        <v>0</v>
      </c>
      <c r="K197" s="122">
        <v>0</v>
      </c>
      <c r="L197" s="122">
        <v>0.8</v>
      </c>
      <c r="M197" s="122">
        <v>0.8</v>
      </c>
      <c r="N197" s="122">
        <v>0</v>
      </c>
      <c r="O197" s="122">
        <v>0</v>
      </c>
      <c r="P197" s="122">
        <v>0</v>
      </c>
      <c r="Q197" s="122">
        <v>0</v>
      </c>
      <c r="R197" s="122">
        <v>0</v>
      </c>
      <c r="S197" s="122">
        <v>0</v>
      </c>
      <c r="T197" s="122">
        <v>0</v>
      </c>
      <c r="U197" s="122">
        <v>0</v>
      </c>
      <c r="V197" s="122">
        <v>0</v>
      </c>
      <c r="W197" s="122">
        <v>0</v>
      </c>
      <c r="X197" s="122">
        <v>0</v>
      </c>
      <c r="Y197" s="122">
        <v>0</v>
      </c>
      <c r="Z197" s="122">
        <v>0</v>
      </c>
      <c r="AA197" s="122">
        <v>0</v>
      </c>
      <c r="AB197" s="122"/>
      <c r="AC197" s="122"/>
      <c r="AD197" s="122"/>
      <c r="AE197" s="122"/>
      <c r="AF197" s="122"/>
      <c r="AG197" s="122"/>
      <c r="AH197" s="122"/>
      <c r="AI197" s="122"/>
      <c r="AJ197" s="122"/>
      <c r="AK197" s="122"/>
      <c r="AL197" s="122"/>
      <c r="AM197" s="122"/>
      <c r="AN197" s="122"/>
      <c r="AO197" s="122"/>
      <c r="AP197" s="122"/>
      <c r="AQ197" s="122"/>
      <c r="AR197" s="122"/>
      <c r="AS197" s="122"/>
      <c r="AT197" s="122"/>
      <c r="AU197" s="122"/>
    </row>
    <row r="198" spans="1:47" s="90" customFormat="1" ht="31.1" x14ac:dyDescent="0.3">
      <c r="A198" s="106" t="s">
        <v>1660</v>
      </c>
      <c r="B198" s="107" t="s">
        <v>803</v>
      </c>
      <c r="C198" s="108" t="s">
        <v>1227</v>
      </c>
      <c r="D198" s="122">
        <v>0</v>
      </c>
      <c r="E198" s="122">
        <v>0</v>
      </c>
      <c r="F198" s="122">
        <v>0</v>
      </c>
      <c r="G198" s="122">
        <v>0</v>
      </c>
      <c r="H198" s="122">
        <v>0</v>
      </c>
      <c r="I198" s="122">
        <v>0</v>
      </c>
      <c r="J198" s="122">
        <v>0</v>
      </c>
      <c r="K198" s="122">
        <v>0</v>
      </c>
      <c r="L198" s="122">
        <v>0</v>
      </c>
      <c r="M198" s="122">
        <v>0</v>
      </c>
      <c r="N198" s="122">
        <v>0</v>
      </c>
      <c r="O198" s="122">
        <v>0</v>
      </c>
      <c r="P198" s="122">
        <v>0</v>
      </c>
      <c r="Q198" s="122">
        <v>0</v>
      </c>
      <c r="R198" s="122">
        <v>0</v>
      </c>
      <c r="S198" s="122">
        <v>0</v>
      </c>
      <c r="T198" s="122">
        <v>0</v>
      </c>
      <c r="U198" s="122">
        <v>0</v>
      </c>
      <c r="V198" s="122">
        <v>0</v>
      </c>
      <c r="W198" s="122">
        <v>0</v>
      </c>
      <c r="X198" s="122">
        <v>0</v>
      </c>
      <c r="Y198" s="122">
        <v>0</v>
      </c>
      <c r="Z198" s="122">
        <v>0</v>
      </c>
      <c r="AA198" s="122">
        <v>0</v>
      </c>
      <c r="AB198" s="122"/>
      <c r="AC198" s="122"/>
      <c r="AD198" s="122"/>
      <c r="AE198" s="122"/>
      <c r="AF198" s="122"/>
      <c r="AG198" s="122"/>
      <c r="AH198" s="122"/>
      <c r="AI198" s="122"/>
      <c r="AJ198" s="122"/>
      <c r="AK198" s="122"/>
      <c r="AL198" s="122"/>
      <c r="AM198" s="122"/>
      <c r="AN198" s="122"/>
      <c r="AO198" s="122"/>
      <c r="AP198" s="122"/>
      <c r="AQ198" s="122"/>
      <c r="AR198" s="122"/>
      <c r="AS198" s="122"/>
      <c r="AT198" s="122"/>
      <c r="AU198" s="122"/>
    </row>
    <row r="199" spans="1:47" s="90" customFormat="1" ht="46.65" x14ac:dyDescent="0.3">
      <c r="A199" s="106" t="s">
        <v>1660</v>
      </c>
      <c r="B199" s="107" t="s">
        <v>804</v>
      </c>
      <c r="C199" s="108" t="s">
        <v>1228</v>
      </c>
      <c r="D199" s="122">
        <v>0</v>
      </c>
      <c r="E199" s="122">
        <v>0</v>
      </c>
      <c r="F199" s="122">
        <v>0</v>
      </c>
      <c r="G199" s="122">
        <v>0</v>
      </c>
      <c r="H199" s="122">
        <v>0</v>
      </c>
      <c r="I199" s="122">
        <v>0</v>
      </c>
      <c r="J199" s="122">
        <v>0</v>
      </c>
      <c r="K199" s="122">
        <v>0</v>
      </c>
      <c r="L199" s="122">
        <v>0.8</v>
      </c>
      <c r="M199" s="122">
        <v>0</v>
      </c>
      <c r="N199" s="122">
        <v>0</v>
      </c>
      <c r="O199" s="122">
        <v>0</v>
      </c>
      <c r="P199" s="122">
        <v>0</v>
      </c>
      <c r="Q199" s="122">
        <v>0</v>
      </c>
      <c r="R199" s="122">
        <v>0</v>
      </c>
      <c r="S199" s="122">
        <v>0</v>
      </c>
      <c r="T199" s="122">
        <v>0</v>
      </c>
      <c r="U199" s="122">
        <v>0</v>
      </c>
      <c r="V199" s="122">
        <v>0</v>
      </c>
      <c r="W199" s="122">
        <v>0</v>
      </c>
      <c r="X199" s="122">
        <v>0</v>
      </c>
      <c r="Y199" s="122">
        <v>0</v>
      </c>
      <c r="Z199" s="122">
        <v>0</v>
      </c>
      <c r="AA199" s="122">
        <v>0</v>
      </c>
      <c r="AB199" s="122"/>
      <c r="AC199" s="122"/>
      <c r="AD199" s="122"/>
      <c r="AE199" s="122"/>
      <c r="AF199" s="122"/>
      <c r="AG199" s="122"/>
      <c r="AH199" s="122"/>
      <c r="AI199" s="122"/>
      <c r="AJ199" s="122"/>
      <c r="AK199" s="122"/>
      <c r="AL199" s="122"/>
      <c r="AM199" s="122"/>
      <c r="AN199" s="122"/>
      <c r="AO199" s="122"/>
      <c r="AP199" s="122"/>
      <c r="AQ199" s="122"/>
      <c r="AR199" s="122"/>
      <c r="AS199" s="122"/>
      <c r="AT199" s="122"/>
      <c r="AU199" s="122"/>
    </row>
    <row r="200" spans="1:47" s="90" customFormat="1" ht="46.65" x14ac:dyDescent="0.3">
      <c r="A200" s="106" t="s">
        <v>1661</v>
      </c>
      <c r="B200" s="107" t="s">
        <v>634</v>
      </c>
      <c r="C200" s="108" t="s">
        <v>683</v>
      </c>
      <c r="D200" s="122">
        <v>0</v>
      </c>
      <c r="E200" s="122">
        <v>0</v>
      </c>
      <c r="F200" s="122">
        <v>0</v>
      </c>
      <c r="G200" s="122">
        <v>0</v>
      </c>
      <c r="H200" s="122">
        <v>0</v>
      </c>
      <c r="I200" s="122">
        <v>0</v>
      </c>
      <c r="J200" s="122">
        <v>0</v>
      </c>
      <c r="K200" s="122">
        <v>0</v>
      </c>
      <c r="L200" s="122">
        <v>0</v>
      </c>
      <c r="M200" s="122">
        <v>0</v>
      </c>
      <c r="N200" s="122">
        <v>0</v>
      </c>
      <c r="O200" s="122">
        <v>0</v>
      </c>
      <c r="P200" s="122">
        <v>0</v>
      </c>
      <c r="Q200" s="122">
        <v>0</v>
      </c>
      <c r="R200" s="122">
        <v>0</v>
      </c>
      <c r="S200" s="122">
        <v>0</v>
      </c>
      <c r="T200" s="122">
        <v>0</v>
      </c>
      <c r="U200" s="122">
        <v>0</v>
      </c>
      <c r="V200" s="122">
        <v>0</v>
      </c>
      <c r="W200" s="122">
        <v>0</v>
      </c>
      <c r="X200" s="122">
        <v>0</v>
      </c>
      <c r="Y200" s="122">
        <v>0</v>
      </c>
      <c r="Z200" s="122">
        <v>0</v>
      </c>
      <c r="AA200" s="122">
        <v>0</v>
      </c>
      <c r="AB200" s="122"/>
      <c r="AC200" s="122"/>
      <c r="AD200" s="122"/>
      <c r="AE200" s="122"/>
      <c r="AF200" s="122"/>
      <c r="AG200" s="122"/>
      <c r="AH200" s="122"/>
      <c r="AI200" s="122"/>
      <c r="AJ200" s="122"/>
      <c r="AK200" s="122"/>
      <c r="AL200" s="122"/>
      <c r="AM200" s="122"/>
      <c r="AN200" s="122"/>
      <c r="AO200" s="122"/>
      <c r="AP200" s="122"/>
      <c r="AQ200" s="122"/>
      <c r="AR200" s="122"/>
      <c r="AS200" s="122"/>
      <c r="AT200" s="122"/>
      <c r="AU200" s="122"/>
    </row>
    <row r="201" spans="1:47" s="90" customFormat="1" ht="31.1" x14ac:dyDescent="0.3">
      <c r="A201" s="106" t="s">
        <v>1660</v>
      </c>
      <c r="B201" s="107" t="s">
        <v>435</v>
      </c>
      <c r="C201" s="108" t="s">
        <v>515</v>
      </c>
      <c r="D201" s="122">
        <v>0</v>
      </c>
      <c r="E201" s="122">
        <v>0</v>
      </c>
      <c r="F201" s="122">
        <v>0</v>
      </c>
      <c r="G201" s="122">
        <v>0</v>
      </c>
      <c r="H201" s="122">
        <v>0</v>
      </c>
      <c r="I201" s="122">
        <v>0</v>
      </c>
      <c r="J201" s="122">
        <v>0</v>
      </c>
      <c r="K201" s="122">
        <v>0</v>
      </c>
      <c r="L201" s="122">
        <v>1.26</v>
      </c>
      <c r="M201" s="122">
        <v>0</v>
      </c>
      <c r="N201" s="122">
        <v>0</v>
      </c>
      <c r="O201" s="122">
        <v>0</v>
      </c>
      <c r="P201" s="122">
        <v>0</v>
      </c>
      <c r="Q201" s="122">
        <v>0</v>
      </c>
      <c r="R201" s="122">
        <v>0</v>
      </c>
      <c r="S201" s="122">
        <v>0</v>
      </c>
      <c r="T201" s="122">
        <v>0</v>
      </c>
      <c r="U201" s="122">
        <v>0</v>
      </c>
      <c r="V201" s="122">
        <v>0</v>
      </c>
      <c r="W201" s="122">
        <v>0</v>
      </c>
      <c r="X201" s="122">
        <v>0</v>
      </c>
      <c r="Y201" s="122">
        <v>0</v>
      </c>
      <c r="Z201" s="122">
        <v>0</v>
      </c>
      <c r="AA201" s="122">
        <v>0</v>
      </c>
      <c r="AB201" s="122"/>
      <c r="AC201" s="122"/>
      <c r="AD201" s="122"/>
      <c r="AE201" s="122"/>
      <c r="AF201" s="122"/>
      <c r="AG201" s="122"/>
      <c r="AH201" s="122"/>
      <c r="AI201" s="122"/>
      <c r="AJ201" s="122"/>
      <c r="AK201" s="122"/>
      <c r="AL201" s="122"/>
      <c r="AM201" s="122"/>
      <c r="AN201" s="122"/>
      <c r="AO201" s="122"/>
      <c r="AP201" s="122"/>
      <c r="AQ201" s="122"/>
      <c r="AR201" s="122"/>
      <c r="AS201" s="122"/>
      <c r="AT201" s="122"/>
      <c r="AU201" s="122"/>
    </row>
    <row r="202" spans="1:47" s="90" customFormat="1" ht="62.2" x14ac:dyDescent="0.3">
      <c r="A202" s="106" t="s">
        <v>1660</v>
      </c>
      <c r="B202" s="107" t="s">
        <v>434</v>
      </c>
      <c r="C202" s="108" t="s">
        <v>514</v>
      </c>
      <c r="D202" s="122">
        <v>0</v>
      </c>
      <c r="E202" s="122">
        <v>0</v>
      </c>
      <c r="F202" s="122">
        <v>0</v>
      </c>
      <c r="G202" s="122">
        <v>0</v>
      </c>
      <c r="H202" s="122">
        <v>0</v>
      </c>
      <c r="I202" s="122">
        <v>0</v>
      </c>
      <c r="J202" s="122">
        <v>0</v>
      </c>
      <c r="K202" s="122">
        <v>0</v>
      </c>
      <c r="L202" s="122">
        <v>1.26</v>
      </c>
      <c r="M202" s="122">
        <v>1.26</v>
      </c>
      <c r="N202" s="122">
        <v>0</v>
      </c>
      <c r="O202" s="122">
        <v>0</v>
      </c>
      <c r="P202" s="122">
        <v>0</v>
      </c>
      <c r="Q202" s="122">
        <v>0</v>
      </c>
      <c r="R202" s="122">
        <v>0</v>
      </c>
      <c r="S202" s="122">
        <v>0</v>
      </c>
      <c r="T202" s="122">
        <v>0</v>
      </c>
      <c r="U202" s="122">
        <v>0</v>
      </c>
      <c r="V202" s="122">
        <v>0</v>
      </c>
      <c r="W202" s="122">
        <v>0</v>
      </c>
      <c r="X202" s="122">
        <v>0</v>
      </c>
      <c r="Y202" s="122">
        <v>0</v>
      </c>
      <c r="Z202" s="122">
        <v>0</v>
      </c>
      <c r="AA202" s="122">
        <v>0</v>
      </c>
      <c r="AB202" s="122"/>
      <c r="AC202" s="122"/>
      <c r="AD202" s="122"/>
      <c r="AE202" s="122"/>
      <c r="AF202" s="122"/>
      <c r="AG202" s="122"/>
      <c r="AH202" s="122"/>
      <c r="AI202" s="122"/>
      <c r="AJ202" s="122"/>
      <c r="AK202" s="122"/>
      <c r="AL202" s="122"/>
      <c r="AM202" s="122"/>
      <c r="AN202" s="122"/>
      <c r="AO202" s="122"/>
      <c r="AP202" s="122"/>
      <c r="AQ202" s="122"/>
      <c r="AR202" s="122"/>
      <c r="AS202" s="122"/>
      <c r="AT202" s="122"/>
      <c r="AU202" s="122"/>
    </row>
    <row r="203" spans="1:47" s="90" customFormat="1" ht="31.1" x14ac:dyDescent="0.3">
      <c r="A203" s="106" t="s">
        <v>1660</v>
      </c>
      <c r="B203" s="107" t="s">
        <v>805</v>
      </c>
      <c r="C203" s="108" t="s">
        <v>1229</v>
      </c>
      <c r="D203" s="122">
        <v>0</v>
      </c>
      <c r="E203" s="122">
        <v>0</v>
      </c>
      <c r="F203" s="122">
        <v>0</v>
      </c>
      <c r="G203" s="122">
        <v>0</v>
      </c>
      <c r="H203" s="122">
        <v>0</v>
      </c>
      <c r="I203" s="122">
        <v>0</v>
      </c>
      <c r="J203" s="122">
        <v>0</v>
      </c>
      <c r="K203" s="122">
        <v>0</v>
      </c>
      <c r="L203" s="122">
        <v>0.4</v>
      </c>
      <c r="M203" s="122">
        <v>0.4</v>
      </c>
      <c r="N203" s="122">
        <v>0</v>
      </c>
      <c r="O203" s="122">
        <v>0</v>
      </c>
      <c r="P203" s="122">
        <v>0</v>
      </c>
      <c r="Q203" s="122">
        <v>0</v>
      </c>
      <c r="R203" s="122">
        <v>0</v>
      </c>
      <c r="S203" s="122">
        <v>0</v>
      </c>
      <c r="T203" s="122">
        <v>0</v>
      </c>
      <c r="U203" s="122">
        <v>0</v>
      </c>
      <c r="V203" s="122">
        <v>0</v>
      </c>
      <c r="W203" s="122">
        <v>0</v>
      </c>
      <c r="X203" s="122">
        <v>0</v>
      </c>
      <c r="Y203" s="122">
        <v>0</v>
      </c>
      <c r="Z203" s="122">
        <v>0</v>
      </c>
      <c r="AA203" s="122">
        <v>0</v>
      </c>
      <c r="AB203" s="122"/>
      <c r="AC203" s="122"/>
      <c r="AD203" s="122"/>
      <c r="AE203" s="122"/>
      <c r="AF203" s="122"/>
      <c r="AG203" s="122"/>
      <c r="AH203" s="122"/>
      <c r="AI203" s="122"/>
      <c r="AJ203" s="122"/>
      <c r="AK203" s="122"/>
      <c r="AL203" s="122"/>
      <c r="AM203" s="122"/>
      <c r="AN203" s="122"/>
      <c r="AO203" s="122"/>
      <c r="AP203" s="122"/>
      <c r="AQ203" s="122"/>
      <c r="AR203" s="122"/>
      <c r="AS203" s="122"/>
      <c r="AT203" s="122"/>
      <c r="AU203" s="122"/>
    </row>
    <row r="204" spans="1:47" s="90" customFormat="1" ht="62.2" x14ac:dyDescent="0.3">
      <c r="A204" s="106" t="s">
        <v>1661</v>
      </c>
      <c r="B204" s="107" t="s">
        <v>806</v>
      </c>
      <c r="C204" s="108" t="s">
        <v>1230</v>
      </c>
      <c r="D204" s="122">
        <v>0</v>
      </c>
      <c r="E204" s="122">
        <v>0</v>
      </c>
      <c r="F204" s="122">
        <v>0</v>
      </c>
      <c r="G204" s="122">
        <v>0</v>
      </c>
      <c r="H204" s="122">
        <v>0</v>
      </c>
      <c r="I204" s="122">
        <v>0</v>
      </c>
      <c r="J204" s="122">
        <v>0</v>
      </c>
      <c r="K204" s="122">
        <v>0</v>
      </c>
      <c r="L204" s="122">
        <v>0</v>
      </c>
      <c r="M204" s="122">
        <v>0</v>
      </c>
      <c r="N204" s="122">
        <v>0.8</v>
      </c>
      <c r="O204" s="122">
        <v>0.61499999999999999</v>
      </c>
      <c r="P204" s="122">
        <v>0</v>
      </c>
      <c r="Q204" s="122">
        <v>0</v>
      </c>
      <c r="R204" s="122">
        <v>0</v>
      </c>
      <c r="S204" s="122">
        <v>0</v>
      </c>
      <c r="T204" s="122">
        <v>0</v>
      </c>
      <c r="U204" s="122">
        <v>0</v>
      </c>
      <c r="V204" s="122">
        <v>0</v>
      </c>
      <c r="W204" s="122">
        <v>0</v>
      </c>
      <c r="X204" s="122">
        <v>0</v>
      </c>
      <c r="Y204" s="122">
        <v>0</v>
      </c>
      <c r="Z204" s="122">
        <v>0</v>
      </c>
      <c r="AA204" s="122">
        <v>0</v>
      </c>
      <c r="AB204" s="122"/>
      <c r="AC204" s="122"/>
      <c r="AD204" s="122"/>
      <c r="AE204" s="122"/>
      <c r="AF204" s="122"/>
      <c r="AG204" s="122"/>
      <c r="AH204" s="122"/>
      <c r="AI204" s="122"/>
      <c r="AJ204" s="122"/>
      <c r="AK204" s="122"/>
      <c r="AL204" s="122"/>
      <c r="AM204" s="122"/>
      <c r="AN204" s="122"/>
      <c r="AO204" s="122"/>
      <c r="AP204" s="122"/>
      <c r="AQ204" s="122"/>
      <c r="AR204" s="122"/>
      <c r="AS204" s="122"/>
      <c r="AT204" s="122"/>
      <c r="AU204" s="122"/>
    </row>
    <row r="205" spans="1:47" s="90" customFormat="1" ht="46.65" x14ac:dyDescent="0.3">
      <c r="A205" s="106" t="s">
        <v>1661</v>
      </c>
      <c r="B205" s="107" t="s">
        <v>807</v>
      </c>
      <c r="C205" s="108" t="s">
        <v>1231</v>
      </c>
      <c r="D205" s="122">
        <v>0</v>
      </c>
      <c r="E205" s="122">
        <v>0</v>
      </c>
      <c r="F205" s="122">
        <v>0</v>
      </c>
      <c r="G205" s="122">
        <v>0</v>
      </c>
      <c r="H205" s="122">
        <v>0</v>
      </c>
      <c r="I205" s="122">
        <v>0</v>
      </c>
      <c r="J205" s="122">
        <v>0</v>
      </c>
      <c r="K205" s="122">
        <v>0</v>
      </c>
      <c r="L205" s="122">
        <v>0</v>
      </c>
      <c r="M205" s="122">
        <v>0</v>
      </c>
      <c r="N205" s="122">
        <v>0.8</v>
      </c>
      <c r="O205" s="122">
        <v>0</v>
      </c>
      <c r="P205" s="122">
        <v>0</v>
      </c>
      <c r="Q205" s="122">
        <v>0</v>
      </c>
      <c r="R205" s="122">
        <v>0</v>
      </c>
      <c r="S205" s="122">
        <v>0</v>
      </c>
      <c r="T205" s="122">
        <v>0</v>
      </c>
      <c r="U205" s="122">
        <v>0</v>
      </c>
      <c r="V205" s="122">
        <v>0</v>
      </c>
      <c r="W205" s="122">
        <v>0</v>
      </c>
      <c r="X205" s="122">
        <v>0</v>
      </c>
      <c r="Y205" s="122">
        <v>0</v>
      </c>
      <c r="Z205" s="122">
        <v>0</v>
      </c>
      <c r="AA205" s="122">
        <v>0</v>
      </c>
      <c r="AB205" s="122"/>
      <c r="AC205" s="122"/>
      <c r="AD205" s="122"/>
      <c r="AE205" s="122"/>
      <c r="AF205" s="122"/>
      <c r="AG205" s="122"/>
      <c r="AH205" s="122"/>
      <c r="AI205" s="122"/>
      <c r="AJ205" s="122"/>
      <c r="AK205" s="122"/>
      <c r="AL205" s="122"/>
      <c r="AM205" s="122"/>
      <c r="AN205" s="122"/>
      <c r="AO205" s="122"/>
      <c r="AP205" s="122"/>
      <c r="AQ205" s="122"/>
      <c r="AR205" s="122"/>
      <c r="AS205" s="122"/>
      <c r="AT205" s="122"/>
      <c r="AU205" s="122"/>
    </row>
    <row r="206" spans="1:47" s="90" customFormat="1" ht="62.2" x14ac:dyDescent="0.3">
      <c r="A206" s="106" t="s">
        <v>1660</v>
      </c>
      <c r="B206" s="107" t="s">
        <v>433</v>
      </c>
      <c r="C206" s="108" t="s">
        <v>513</v>
      </c>
      <c r="D206" s="122">
        <v>0</v>
      </c>
      <c r="E206" s="122">
        <v>0</v>
      </c>
      <c r="F206" s="122">
        <v>0</v>
      </c>
      <c r="G206" s="122">
        <v>0</v>
      </c>
      <c r="H206" s="122">
        <v>0</v>
      </c>
      <c r="I206" s="122">
        <v>0</v>
      </c>
      <c r="J206" s="122">
        <v>0</v>
      </c>
      <c r="K206" s="122">
        <v>0</v>
      </c>
      <c r="L206" s="122">
        <v>1.26</v>
      </c>
      <c r="M206" s="122">
        <v>0</v>
      </c>
      <c r="N206" s="122">
        <v>0.47699999999999998</v>
      </c>
      <c r="O206" s="122">
        <v>0</v>
      </c>
      <c r="P206" s="122">
        <v>0</v>
      </c>
      <c r="Q206" s="122">
        <v>0</v>
      </c>
      <c r="R206" s="122">
        <v>0</v>
      </c>
      <c r="S206" s="122">
        <v>0</v>
      </c>
      <c r="T206" s="122">
        <v>0</v>
      </c>
      <c r="U206" s="122">
        <v>0</v>
      </c>
      <c r="V206" s="122">
        <v>0</v>
      </c>
      <c r="W206" s="122">
        <v>0</v>
      </c>
      <c r="X206" s="122">
        <v>0</v>
      </c>
      <c r="Y206" s="122">
        <v>0</v>
      </c>
      <c r="Z206" s="122">
        <v>0</v>
      </c>
      <c r="AA206" s="122">
        <v>0</v>
      </c>
      <c r="AB206" s="122"/>
      <c r="AC206" s="122"/>
      <c r="AD206" s="122"/>
      <c r="AE206" s="122"/>
      <c r="AF206" s="122"/>
      <c r="AG206" s="122"/>
      <c r="AH206" s="122"/>
      <c r="AI206" s="122"/>
      <c r="AJ206" s="122"/>
      <c r="AK206" s="122"/>
      <c r="AL206" s="122"/>
      <c r="AM206" s="122"/>
      <c r="AN206" s="122"/>
      <c r="AO206" s="122"/>
      <c r="AP206" s="122"/>
      <c r="AQ206" s="122"/>
      <c r="AR206" s="122"/>
      <c r="AS206" s="122"/>
      <c r="AT206" s="122"/>
      <c r="AU206" s="122"/>
    </row>
    <row r="207" spans="1:47" s="90" customFormat="1" ht="31.1" x14ac:dyDescent="0.3">
      <c r="A207" s="106" t="s">
        <v>1660</v>
      </c>
      <c r="B207" s="107" t="s">
        <v>808</v>
      </c>
      <c r="C207" s="108" t="s">
        <v>1232</v>
      </c>
      <c r="D207" s="122">
        <v>0</v>
      </c>
      <c r="E207" s="122">
        <v>0</v>
      </c>
      <c r="F207" s="122">
        <v>0</v>
      </c>
      <c r="G207" s="122">
        <v>0</v>
      </c>
      <c r="H207" s="122">
        <v>0</v>
      </c>
      <c r="I207" s="122">
        <v>0</v>
      </c>
      <c r="J207" s="122">
        <v>0</v>
      </c>
      <c r="K207" s="122">
        <v>0</v>
      </c>
      <c r="L207" s="122">
        <v>0</v>
      </c>
      <c r="M207" s="122">
        <v>0</v>
      </c>
      <c r="N207" s="122">
        <v>0</v>
      </c>
      <c r="O207" s="122">
        <v>0</v>
      </c>
      <c r="P207" s="122">
        <v>0</v>
      </c>
      <c r="Q207" s="122">
        <v>0</v>
      </c>
      <c r="R207" s="122">
        <v>0</v>
      </c>
      <c r="S207" s="122">
        <v>0</v>
      </c>
      <c r="T207" s="122">
        <v>0</v>
      </c>
      <c r="U207" s="122">
        <v>0</v>
      </c>
      <c r="V207" s="122">
        <v>0</v>
      </c>
      <c r="W207" s="122">
        <v>0</v>
      </c>
      <c r="X207" s="122">
        <v>0</v>
      </c>
      <c r="Y207" s="122">
        <v>0</v>
      </c>
      <c r="Z207" s="122">
        <v>0</v>
      </c>
      <c r="AA207" s="122">
        <v>0</v>
      </c>
      <c r="AB207" s="122"/>
      <c r="AC207" s="122"/>
      <c r="AD207" s="122"/>
      <c r="AE207" s="122"/>
      <c r="AF207" s="122"/>
      <c r="AG207" s="122"/>
      <c r="AH207" s="122"/>
      <c r="AI207" s="122"/>
      <c r="AJ207" s="122"/>
      <c r="AK207" s="122"/>
      <c r="AL207" s="122"/>
      <c r="AM207" s="122"/>
      <c r="AN207" s="122"/>
      <c r="AO207" s="122"/>
      <c r="AP207" s="122"/>
      <c r="AQ207" s="122"/>
      <c r="AR207" s="122"/>
      <c r="AS207" s="122"/>
      <c r="AT207" s="122"/>
      <c r="AU207" s="122"/>
    </row>
    <row r="208" spans="1:47" s="90" customFormat="1" ht="77.7" x14ac:dyDescent="0.3">
      <c r="A208" s="106" t="s">
        <v>1663</v>
      </c>
      <c r="B208" s="111" t="s">
        <v>809</v>
      </c>
      <c r="C208" s="108" t="s">
        <v>1233</v>
      </c>
      <c r="D208" s="122">
        <v>0</v>
      </c>
      <c r="E208" s="122">
        <v>0</v>
      </c>
      <c r="F208" s="122">
        <v>0</v>
      </c>
      <c r="G208" s="122">
        <v>0</v>
      </c>
      <c r="H208" s="122">
        <v>0</v>
      </c>
      <c r="I208" s="122">
        <v>0</v>
      </c>
      <c r="J208" s="122">
        <v>0</v>
      </c>
      <c r="K208" s="122">
        <v>0</v>
      </c>
      <c r="L208" s="122">
        <v>0.4</v>
      </c>
      <c r="M208" s="122">
        <v>0</v>
      </c>
      <c r="N208" s="122">
        <v>0</v>
      </c>
      <c r="O208" s="122">
        <v>0</v>
      </c>
      <c r="P208" s="122">
        <v>0</v>
      </c>
      <c r="Q208" s="122">
        <v>0</v>
      </c>
      <c r="R208" s="122">
        <v>0</v>
      </c>
      <c r="S208" s="122">
        <v>0</v>
      </c>
      <c r="T208" s="122">
        <v>0</v>
      </c>
      <c r="U208" s="122">
        <v>0</v>
      </c>
      <c r="V208" s="122">
        <v>0</v>
      </c>
      <c r="W208" s="122">
        <v>0</v>
      </c>
      <c r="X208" s="122">
        <v>0</v>
      </c>
      <c r="Y208" s="122">
        <v>0</v>
      </c>
      <c r="Z208" s="122">
        <v>0</v>
      </c>
      <c r="AA208" s="122">
        <v>0</v>
      </c>
      <c r="AB208" s="123"/>
      <c r="AC208" s="123"/>
      <c r="AD208" s="123"/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  <c r="AP208" s="123"/>
      <c r="AQ208" s="123"/>
      <c r="AR208" s="123"/>
      <c r="AS208" s="123"/>
      <c r="AT208" s="123"/>
      <c r="AU208" s="123"/>
    </row>
    <row r="209" spans="1:47" s="90" customFormat="1" ht="62.2" x14ac:dyDescent="0.3">
      <c r="A209" s="106" t="s">
        <v>1660</v>
      </c>
      <c r="B209" s="111" t="s">
        <v>1718</v>
      </c>
      <c r="C209" s="108" t="s">
        <v>1926</v>
      </c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3"/>
      <c r="AD209" s="123"/>
      <c r="AE209" s="123"/>
      <c r="AF209" s="123"/>
      <c r="AG209" s="123"/>
      <c r="AH209" s="123"/>
      <c r="AI209" s="123"/>
      <c r="AJ209" s="123"/>
      <c r="AK209" s="123"/>
      <c r="AL209" s="123"/>
      <c r="AM209" s="123"/>
      <c r="AN209" s="123"/>
      <c r="AO209" s="123"/>
      <c r="AP209" s="123"/>
      <c r="AQ209" s="123"/>
      <c r="AR209" s="123"/>
      <c r="AS209" s="123"/>
      <c r="AT209" s="123"/>
      <c r="AU209" s="123"/>
    </row>
    <row r="210" spans="1:47" s="90" customFormat="1" ht="62.2" x14ac:dyDescent="0.3">
      <c r="A210" s="106" t="s">
        <v>1660</v>
      </c>
      <c r="B210" s="111" t="s">
        <v>810</v>
      </c>
      <c r="C210" s="108" t="s">
        <v>1234</v>
      </c>
      <c r="D210" s="122">
        <v>0</v>
      </c>
      <c r="E210" s="122">
        <v>0.4</v>
      </c>
      <c r="F210" s="122">
        <v>0</v>
      </c>
      <c r="G210" s="122">
        <v>0</v>
      </c>
      <c r="H210" s="122">
        <v>0</v>
      </c>
      <c r="I210" s="122">
        <v>0</v>
      </c>
      <c r="J210" s="122">
        <v>0</v>
      </c>
      <c r="K210" s="122">
        <v>0</v>
      </c>
      <c r="L210" s="122">
        <v>0</v>
      </c>
      <c r="M210" s="122">
        <v>0</v>
      </c>
      <c r="N210" s="122">
        <v>0</v>
      </c>
      <c r="O210" s="122">
        <v>0</v>
      </c>
      <c r="P210" s="122">
        <v>0</v>
      </c>
      <c r="Q210" s="122">
        <v>0</v>
      </c>
      <c r="R210" s="122">
        <v>0</v>
      </c>
      <c r="S210" s="122">
        <v>0</v>
      </c>
      <c r="T210" s="122">
        <v>0</v>
      </c>
      <c r="U210" s="122">
        <v>0</v>
      </c>
      <c r="V210" s="122">
        <v>0</v>
      </c>
      <c r="W210" s="122">
        <v>0</v>
      </c>
      <c r="X210" s="122">
        <v>0</v>
      </c>
      <c r="Y210" s="122">
        <v>0</v>
      </c>
      <c r="Z210" s="122">
        <v>0</v>
      </c>
      <c r="AA210" s="122">
        <v>0</v>
      </c>
      <c r="AB210" s="123"/>
      <c r="AC210" s="123"/>
      <c r="AD210" s="123"/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3"/>
      <c r="AP210" s="123"/>
      <c r="AQ210" s="123"/>
      <c r="AR210" s="123"/>
      <c r="AS210" s="123"/>
      <c r="AT210" s="123"/>
      <c r="AU210" s="123"/>
    </row>
    <row r="211" spans="1:47" s="90" customFormat="1" x14ac:dyDescent="0.3">
      <c r="A211" s="103"/>
      <c r="B211" s="110" t="s">
        <v>59</v>
      </c>
      <c r="C211" s="105"/>
      <c r="D211" s="133">
        <f t="shared" ref="D211:AU211" si="26">SUM(D212:D214)</f>
        <v>0</v>
      </c>
      <c r="E211" s="133">
        <f t="shared" si="26"/>
        <v>0</v>
      </c>
      <c r="F211" s="133">
        <f t="shared" si="26"/>
        <v>0</v>
      </c>
      <c r="G211" s="133">
        <f t="shared" si="26"/>
        <v>0</v>
      </c>
      <c r="H211" s="133">
        <f t="shared" si="26"/>
        <v>0</v>
      </c>
      <c r="I211" s="133">
        <f t="shared" si="26"/>
        <v>0</v>
      </c>
      <c r="J211" s="133">
        <f t="shared" si="26"/>
        <v>0</v>
      </c>
      <c r="K211" s="133">
        <f t="shared" si="26"/>
        <v>0</v>
      </c>
      <c r="L211" s="133">
        <f t="shared" si="26"/>
        <v>0.4</v>
      </c>
      <c r="M211" s="133">
        <f t="shared" si="26"/>
        <v>0.4</v>
      </c>
      <c r="N211" s="133">
        <f t="shared" si="26"/>
        <v>0.66999999999999993</v>
      </c>
      <c r="O211" s="133">
        <f t="shared" si="26"/>
        <v>0.184</v>
      </c>
      <c r="P211" s="133">
        <f t="shared" si="26"/>
        <v>0</v>
      </c>
      <c r="Q211" s="133">
        <f t="shared" si="26"/>
        <v>0</v>
      </c>
      <c r="R211" s="133">
        <f t="shared" si="26"/>
        <v>0</v>
      </c>
      <c r="S211" s="133">
        <f t="shared" si="26"/>
        <v>0</v>
      </c>
      <c r="T211" s="133">
        <f t="shared" si="26"/>
        <v>0</v>
      </c>
      <c r="U211" s="133">
        <f t="shared" si="26"/>
        <v>0</v>
      </c>
      <c r="V211" s="133">
        <f t="shared" si="26"/>
        <v>0</v>
      </c>
      <c r="W211" s="133">
        <f t="shared" si="26"/>
        <v>0</v>
      </c>
      <c r="X211" s="133">
        <f t="shared" si="26"/>
        <v>0</v>
      </c>
      <c r="Y211" s="133">
        <f t="shared" si="26"/>
        <v>0</v>
      </c>
      <c r="Z211" s="133">
        <f t="shared" si="26"/>
        <v>0</v>
      </c>
      <c r="AA211" s="133">
        <f t="shared" si="26"/>
        <v>0</v>
      </c>
      <c r="AB211" s="133">
        <f t="shared" si="26"/>
        <v>0</v>
      </c>
      <c r="AC211" s="133">
        <f t="shared" si="26"/>
        <v>0</v>
      </c>
      <c r="AD211" s="133">
        <f t="shared" si="26"/>
        <v>0</v>
      </c>
      <c r="AE211" s="133">
        <f t="shared" si="26"/>
        <v>0</v>
      </c>
      <c r="AF211" s="133">
        <f t="shared" si="26"/>
        <v>0</v>
      </c>
      <c r="AG211" s="133">
        <f t="shared" si="26"/>
        <v>0</v>
      </c>
      <c r="AH211" s="133">
        <f t="shared" si="26"/>
        <v>0</v>
      </c>
      <c r="AI211" s="133">
        <f t="shared" si="26"/>
        <v>0</v>
      </c>
      <c r="AJ211" s="133">
        <f t="shared" si="26"/>
        <v>0</v>
      </c>
      <c r="AK211" s="133">
        <f t="shared" si="26"/>
        <v>0</v>
      </c>
      <c r="AL211" s="133">
        <f t="shared" si="26"/>
        <v>0</v>
      </c>
      <c r="AM211" s="133">
        <f t="shared" si="26"/>
        <v>0</v>
      </c>
      <c r="AN211" s="133">
        <f t="shared" si="26"/>
        <v>0</v>
      </c>
      <c r="AO211" s="133">
        <f t="shared" si="26"/>
        <v>0</v>
      </c>
      <c r="AP211" s="133">
        <f t="shared" si="26"/>
        <v>0</v>
      </c>
      <c r="AQ211" s="133">
        <f t="shared" si="26"/>
        <v>0</v>
      </c>
      <c r="AR211" s="133">
        <f t="shared" si="26"/>
        <v>0</v>
      </c>
      <c r="AS211" s="133">
        <f t="shared" si="26"/>
        <v>0</v>
      </c>
      <c r="AT211" s="133">
        <f t="shared" si="26"/>
        <v>0</v>
      </c>
      <c r="AU211" s="133">
        <f t="shared" si="26"/>
        <v>0</v>
      </c>
    </row>
    <row r="212" spans="1:47" s="90" customFormat="1" ht="62.2" x14ac:dyDescent="0.3">
      <c r="A212" s="106" t="s">
        <v>1661</v>
      </c>
      <c r="B212" s="107" t="s">
        <v>1719</v>
      </c>
      <c r="C212" s="108" t="s">
        <v>60</v>
      </c>
      <c r="D212" s="122">
        <v>0</v>
      </c>
      <c r="E212" s="122">
        <v>0</v>
      </c>
      <c r="F212" s="122">
        <v>0</v>
      </c>
      <c r="G212" s="122">
        <v>0</v>
      </c>
      <c r="H212" s="122">
        <v>0</v>
      </c>
      <c r="I212" s="122">
        <v>0</v>
      </c>
      <c r="J212" s="122">
        <v>0</v>
      </c>
      <c r="K212" s="122">
        <v>0</v>
      </c>
      <c r="L212" s="122">
        <v>0</v>
      </c>
      <c r="M212" s="122">
        <v>0</v>
      </c>
      <c r="N212" s="122">
        <v>0.2</v>
      </c>
      <c r="O212" s="122">
        <v>0.184</v>
      </c>
      <c r="P212" s="122">
        <v>0</v>
      </c>
      <c r="Q212" s="122">
        <v>0</v>
      </c>
      <c r="R212" s="122">
        <v>0</v>
      </c>
      <c r="S212" s="122">
        <v>0</v>
      </c>
      <c r="T212" s="122">
        <v>0</v>
      </c>
      <c r="U212" s="122">
        <v>0</v>
      </c>
      <c r="V212" s="122">
        <v>0</v>
      </c>
      <c r="W212" s="122">
        <v>0</v>
      </c>
      <c r="X212" s="122">
        <v>0</v>
      </c>
      <c r="Y212" s="122">
        <v>0</v>
      </c>
      <c r="Z212" s="122">
        <v>0</v>
      </c>
      <c r="AA212" s="122">
        <v>0</v>
      </c>
      <c r="AB212" s="122"/>
      <c r="AC212" s="122"/>
      <c r="AD212" s="122"/>
      <c r="AE212" s="122"/>
      <c r="AF212" s="122"/>
      <c r="AG212" s="122"/>
      <c r="AH212" s="122"/>
      <c r="AI212" s="122"/>
      <c r="AJ212" s="122"/>
      <c r="AK212" s="122"/>
      <c r="AL212" s="122"/>
      <c r="AM212" s="122"/>
      <c r="AN212" s="122"/>
      <c r="AO212" s="122"/>
      <c r="AP212" s="122"/>
      <c r="AQ212" s="122"/>
      <c r="AR212" s="122"/>
      <c r="AS212" s="122"/>
      <c r="AT212" s="122"/>
      <c r="AU212" s="122"/>
    </row>
    <row r="213" spans="1:47" s="90" customFormat="1" ht="62.2" x14ac:dyDescent="0.3">
      <c r="A213" s="106" t="s">
        <v>1661</v>
      </c>
      <c r="B213" s="107" t="s">
        <v>811</v>
      </c>
      <c r="C213" s="108" t="s">
        <v>1235</v>
      </c>
      <c r="D213" s="122">
        <v>0</v>
      </c>
      <c r="E213" s="122">
        <v>0</v>
      </c>
      <c r="F213" s="122">
        <v>0</v>
      </c>
      <c r="G213" s="122">
        <v>0</v>
      </c>
      <c r="H213" s="122">
        <v>0</v>
      </c>
      <c r="I213" s="122">
        <v>0</v>
      </c>
      <c r="J213" s="122">
        <v>0</v>
      </c>
      <c r="K213" s="122">
        <v>0</v>
      </c>
      <c r="L213" s="122">
        <v>0</v>
      </c>
      <c r="M213" s="122">
        <v>0</v>
      </c>
      <c r="N213" s="122">
        <v>0.47</v>
      </c>
      <c r="O213" s="122">
        <v>0</v>
      </c>
      <c r="P213" s="122">
        <v>0</v>
      </c>
      <c r="Q213" s="122">
        <v>0</v>
      </c>
      <c r="R213" s="122">
        <v>0</v>
      </c>
      <c r="S213" s="122">
        <v>0</v>
      </c>
      <c r="T213" s="122">
        <v>0</v>
      </c>
      <c r="U213" s="122">
        <v>0</v>
      </c>
      <c r="V213" s="122">
        <v>0</v>
      </c>
      <c r="W213" s="122">
        <v>0</v>
      </c>
      <c r="X213" s="122">
        <v>0</v>
      </c>
      <c r="Y213" s="122">
        <v>0</v>
      </c>
      <c r="Z213" s="122">
        <v>0</v>
      </c>
      <c r="AA213" s="122">
        <v>0</v>
      </c>
      <c r="AB213" s="122"/>
      <c r="AC213" s="122"/>
      <c r="AD213" s="122"/>
      <c r="AE213" s="122"/>
      <c r="AF213" s="122"/>
      <c r="AG213" s="122"/>
      <c r="AH213" s="122"/>
      <c r="AI213" s="122"/>
      <c r="AJ213" s="122"/>
      <c r="AK213" s="122"/>
      <c r="AL213" s="122"/>
      <c r="AM213" s="122"/>
      <c r="AN213" s="122"/>
      <c r="AO213" s="122"/>
      <c r="AP213" s="122"/>
      <c r="AQ213" s="122"/>
      <c r="AR213" s="122"/>
      <c r="AS213" s="122"/>
      <c r="AT213" s="122"/>
      <c r="AU213" s="122"/>
    </row>
    <row r="214" spans="1:47" s="90" customFormat="1" ht="46.65" x14ac:dyDescent="0.3">
      <c r="A214" s="106" t="s">
        <v>1660</v>
      </c>
      <c r="B214" s="107" t="s">
        <v>812</v>
      </c>
      <c r="C214" s="108" t="s">
        <v>1236</v>
      </c>
      <c r="D214" s="122">
        <v>0</v>
      </c>
      <c r="E214" s="122">
        <v>0</v>
      </c>
      <c r="F214" s="122">
        <v>0</v>
      </c>
      <c r="G214" s="122">
        <v>0</v>
      </c>
      <c r="H214" s="122">
        <v>0</v>
      </c>
      <c r="I214" s="122">
        <v>0</v>
      </c>
      <c r="J214" s="122">
        <v>0</v>
      </c>
      <c r="K214" s="122">
        <v>0</v>
      </c>
      <c r="L214" s="122">
        <v>0.4</v>
      </c>
      <c r="M214" s="122">
        <v>0.4</v>
      </c>
      <c r="N214" s="122">
        <v>0</v>
      </c>
      <c r="O214" s="122">
        <v>0</v>
      </c>
      <c r="P214" s="122">
        <v>0</v>
      </c>
      <c r="Q214" s="122">
        <v>0</v>
      </c>
      <c r="R214" s="122">
        <v>0</v>
      </c>
      <c r="S214" s="122">
        <v>0</v>
      </c>
      <c r="T214" s="122">
        <v>0</v>
      </c>
      <c r="U214" s="122">
        <v>0</v>
      </c>
      <c r="V214" s="122">
        <v>0</v>
      </c>
      <c r="W214" s="122">
        <v>0</v>
      </c>
      <c r="X214" s="122">
        <v>0</v>
      </c>
      <c r="Y214" s="122">
        <v>0</v>
      </c>
      <c r="Z214" s="122">
        <v>0</v>
      </c>
      <c r="AA214" s="122">
        <v>0</v>
      </c>
      <c r="AB214" s="122"/>
      <c r="AC214" s="122"/>
      <c r="AD214" s="122"/>
      <c r="AE214" s="122"/>
      <c r="AF214" s="122"/>
      <c r="AG214" s="122"/>
      <c r="AH214" s="122"/>
      <c r="AI214" s="122"/>
      <c r="AJ214" s="122"/>
      <c r="AK214" s="122"/>
      <c r="AL214" s="122"/>
      <c r="AM214" s="122"/>
      <c r="AN214" s="122"/>
      <c r="AO214" s="122"/>
      <c r="AP214" s="122"/>
      <c r="AQ214" s="122"/>
      <c r="AR214" s="122"/>
      <c r="AS214" s="122"/>
      <c r="AT214" s="122"/>
      <c r="AU214" s="122"/>
    </row>
    <row r="215" spans="1:47" s="90" customFormat="1" x14ac:dyDescent="0.3">
      <c r="A215" s="103"/>
      <c r="B215" s="110" t="s">
        <v>436</v>
      </c>
      <c r="C215" s="105"/>
      <c r="D215" s="133">
        <f t="shared" ref="D215:AU215" si="27">SUM(D216:D216)</f>
        <v>0</v>
      </c>
      <c r="E215" s="133">
        <f t="shared" si="27"/>
        <v>0</v>
      </c>
      <c r="F215" s="133">
        <f t="shared" si="27"/>
        <v>0</v>
      </c>
      <c r="G215" s="133">
        <f t="shared" si="27"/>
        <v>0</v>
      </c>
      <c r="H215" s="133">
        <f t="shared" si="27"/>
        <v>0</v>
      </c>
      <c r="I215" s="133">
        <f t="shared" si="27"/>
        <v>0</v>
      </c>
      <c r="J215" s="133">
        <f t="shared" si="27"/>
        <v>0</v>
      </c>
      <c r="K215" s="133">
        <f t="shared" si="27"/>
        <v>0</v>
      </c>
      <c r="L215" s="133">
        <f t="shared" si="27"/>
        <v>0</v>
      </c>
      <c r="M215" s="133">
        <f t="shared" si="27"/>
        <v>0</v>
      </c>
      <c r="N215" s="133">
        <f t="shared" si="27"/>
        <v>0</v>
      </c>
      <c r="O215" s="133">
        <f t="shared" si="27"/>
        <v>0</v>
      </c>
      <c r="P215" s="133">
        <f t="shared" si="27"/>
        <v>0</v>
      </c>
      <c r="Q215" s="133">
        <f t="shared" si="27"/>
        <v>0</v>
      </c>
      <c r="R215" s="133">
        <f t="shared" si="27"/>
        <v>0</v>
      </c>
      <c r="S215" s="133">
        <f t="shared" si="27"/>
        <v>0</v>
      </c>
      <c r="T215" s="133">
        <f t="shared" si="27"/>
        <v>0</v>
      </c>
      <c r="U215" s="133">
        <f t="shared" si="27"/>
        <v>0</v>
      </c>
      <c r="V215" s="133">
        <f t="shared" si="27"/>
        <v>0</v>
      </c>
      <c r="W215" s="133">
        <f t="shared" si="27"/>
        <v>0</v>
      </c>
      <c r="X215" s="133">
        <f t="shared" si="27"/>
        <v>0</v>
      </c>
      <c r="Y215" s="133">
        <f t="shared" si="27"/>
        <v>0</v>
      </c>
      <c r="Z215" s="133">
        <f t="shared" si="27"/>
        <v>0</v>
      </c>
      <c r="AA215" s="133">
        <f t="shared" si="27"/>
        <v>0</v>
      </c>
      <c r="AB215" s="133">
        <f t="shared" si="27"/>
        <v>0</v>
      </c>
      <c r="AC215" s="133">
        <f t="shared" si="27"/>
        <v>0</v>
      </c>
      <c r="AD215" s="133">
        <f t="shared" si="27"/>
        <v>0</v>
      </c>
      <c r="AE215" s="133">
        <f t="shared" si="27"/>
        <v>0</v>
      </c>
      <c r="AF215" s="133">
        <f t="shared" si="27"/>
        <v>0</v>
      </c>
      <c r="AG215" s="133">
        <f t="shared" si="27"/>
        <v>0</v>
      </c>
      <c r="AH215" s="133">
        <f t="shared" si="27"/>
        <v>0</v>
      </c>
      <c r="AI215" s="133">
        <f t="shared" si="27"/>
        <v>0</v>
      </c>
      <c r="AJ215" s="133">
        <f t="shared" si="27"/>
        <v>0</v>
      </c>
      <c r="AK215" s="133">
        <f t="shared" si="27"/>
        <v>0</v>
      </c>
      <c r="AL215" s="133">
        <f t="shared" si="27"/>
        <v>0</v>
      </c>
      <c r="AM215" s="133">
        <f t="shared" si="27"/>
        <v>0</v>
      </c>
      <c r="AN215" s="133">
        <f t="shared" si="27"/>
        <v>0</v>
      </c>
      <c r="AO215" s="133">
        <f t="shared" si="27"/>
        <v>0</v>
      </c>
      <c r="AP215" s="133">
        <f t="shared" si="27"/>
        <v>0</v>
      </c>
      <c r="AQ215" s="133">
        <f t="shared" si="27"/>
        <v>0</v>
      </c>
      <c r="AR215" s="133">
        <f t="shared" si="27"/>
        <v>0</v>
      </c>
      <c r="AS215" s="133">
        <f t="shared" si="27"/>
        <v>0</v>
      </c>
      <c r="AT215" s="133">
        <f t="shared" si="27"/>
        <v>0</v>
      </c>
      <c r="AU215" s="133">
        <f t="shared" si="27"/>
        <v>0</v>
      </c>
    </row>
    <row r="216" spans="1:47" s="90" customFormat="1" ht="62.2" x14ac:dyDescent="0.3">
      <c r="A216" s="106" t="s">
        <v>1660</v>
      </c>
      <c r="B216" s="107" t="s">
        <v>437</v>
      </c>
      <c r="C216" s="108" t="s">
        <v>516</v>
      </c>
      <c r="D216" s="122">
        <v>0</v>
      </c>
      <c r="E216" s="122">
        <v>0</v>
      </c>
      <c r="F216" s="122">
        <v>0</v>
      </c>
      <c r="G216" s="122">
        <v>0</v>
      </c>
      <c r="H216" s="122">
        <v>0</v>
      </c>
      <c r="I216" s="122">
        <v>0</v>
      </c>
      <c r="J216" s="122">
        <v>0</v>
      </c>
      <c r="K216" s="122">
        <v>0</v>
      </c>
      <c r="L216" s="122">
        <v>0</v>
      </c>
      <c r="M216" s="122">
        <v>0</v>
      </c>
      <c r="N216" s="122">
        <v>0</v>
      </c>
      <c r="O216" s="122">
        <v>0</v>
      </c>
      <c r="P216" s="122">
        <v>0</v>
      </c>
      <c r="Q216" s="122">
        <v>0</v>
      </c>
      <c r="R216" s="122">
        <v>0</v>
      </c>
      <c r="S216" s="122">
        <v>0</v>
      </c>
      <c r="T216" s="122">
        <v>0</v>
      </c>
      <c r="U216" s="122">
        <v>0</v>
      </c>
      <c r="V216" s="122">
        <v>0</v>
      </c>
      <c r="W216" s="122">
        <v>0</v>
      </c>
      <c r="X216" s="122">
        <v>0</v>
      </c>
      <c r="Y216" s="122">
        <v>0</v>
      </c>
      <c r="Z216" s="122">
        <v>0</v>
      </c>
      <c r="AA216" s="122">
        <v>0</v>
      </c>
      <c r="AB216" s="122"/>
      <c r="AC216" s="122"/>
      <c r="AD216" s="122"/>
      <c r="AE216" s="122"/>
      <c r="AF216" s="122"/>
      <c r="AG216" s="122"/>
      <c r="AH216" s="122"/>
      <c r="AI216" s="122"/>
      <c r="AJ216" s="122"/>
      <c r="AK216" s="122"/>
      <c r="AL216" s="122"/>
      <c r="AM216" s="122"/>
      <c r="AN216" s="122"/>
      <c r="AO216" s="122"/>
      <c r="AP216" s="122"/>
      <c r="AQ216" s="122"/>
      <c r="AR216" s="122"/>
      <c r="AS216" s="122"/>
      <c r="AT216" s="122"/>
      <c r="AU216" s="122"/>
    </row>
    <row r="217" spans="1:47" s="90" customFormat="1" x14ac:dyDescent="0.3">
      <c r="A217" s="103"/>
      <c r="B217" s="110" t="s">
        <v>90</v>
      </c>
      <c r="C217" s="105"/>
      <c r="D217" s="133">
        <f t="shared" ref="D217:AU217" si="28">SUM(D218:D220)</f>
        <v>0</v>
      </c>
      <c r="E217" s="133">
        <f t="shared" si="28"/>
        <v>0.8</v>
      </c>
      <c r="F217" s="133">
        <f t="shared" si="28"/>
        <v>0</v>
      </c>
      <c r="G217" s="133">
        <f t="shared" si="28"/>
        <v>0</v>
      </c>
      <c r="H217" s="133">
        <f t="shared" si="28"/>
        <v>0</v>
      </c>
      <c r="I217" s="133">
        <f t="shared" si="28"/>
        <v>0</v>
      </c>
      <c r="J217" s="133">
        <f t="shared" si="28"/>
        <v>0</v>
      </c>
      <c r="K217" s="133">
        <f t="shared" si="28"/>
        <v>0</v>
      </c>
      <c r="L217" s="133">
        <f t="shared" si="28"/>
        <v>0.8</v>
      </c>
      <c r="M217" s="133">
        <f t="shared" si="28"/>
        <v>0</v>
      </c>
      <c r="N217" s="133">
        <f t="shared" si="28"/>
        <v>0</v>
      </c>
      <c r="O217" s="133">
        <f t="shared" si="28"/>
        <v>0</v>
      </c>
      <c r="P217" s="133">
        <f t="shared" si="28"/>
        <v>0</v>
      </c>
      <c r="Q217" s="133">
        <f t="shared" si="28"/>
        <v>0</v>
      </c>
      <c r="R217" s="133">
        <f t="shared" si="28"/>
        <v>0</v>
      </c>
      <c r="S217" s="133">
        <f t="shared" si="28"/>
        <v>0</v>
      </c>
      <c r="T217" s="133">
        <f t="shared" si="28"/>
        <v>0</v>
      </c>
      <c r="U217" s="133">
        <f t="shared" si="28"/>
        <v>0</v>
      </c>
      <c r="V217" s="133">
        <f t="shared" si="28"/>
        <v>0</v>
      </c>
      <c r="W217" s="133">
        <f t="shared" si="28"/>
        <v>0</v>
      </c>
      <c r="X217" s="133">
        <f t="shared" si="28"/>
        <v>0</v>
      </c>
      <c r="Y217" s="133">
        <f t="shared" si="28"/>
        <v>0</v>
      </c>
      <c r="Z217" s="133">
        <f t="shared" si="28"/>
        <v>0</v>
      </c>
      <c r="AA217" s="133">
        <f t="shared" si="28"/>
        <v>0</v>
      </c>
      <c r="AB217" s="133">
        <f t="shared" si="28"/>
        <v>0</v>
      </c>
      <c r="AC217" s="133">
        <f t="shared" si="28"/>
        <v>0</v>
      </c>
      <c r="AD217" s="133">
        <f t="shared" si="28"/>
        <v>0</v>
      </c>
      <c r="AE217" s="133">
        <f t="shared" si="28"/>
        <v>0</v>
      </c>
      <c r="AF217" s="133">
        <f t="shared" si="28"/>
        <v>0</v>
      </c>
      <c r="AG217" s="133">
        <f t="shared" si="28"/>
        <v>0</v>
      </c>
      <c r="AH217" s="133">
        <f t="shared" si="28"/>
        <v>0</v>
      </c>
      <c r="AI217" s="133">
        <f t="shared" si="28"/>
        <v>0</v>
      </c>
      <c r="AJ217" s="133">
        <f t="shared" si="28"/>
        <v>0</v>
      </c>
      <c r="AK217" s="133">
        <f t="shared" si="28"/>
        <v>0</v>
      </c>
      <c r="AL217" s="133">
        <f t="shared" si="28"/>
        <v>0</v>
      </c>
      <c r="AM217" s="133">
        <f t="shared" si="28"/>
        <v>0</v>
      </c>
      <c r="AN217" s="133">
        <f t="shared" si="28"/>
        <v>0</v>
      </c>
      <c r="AO217" s="133">
        <f t="shared" si="28"/>
        <v>0</v>
      </c>
      <c r="AP217" s="133">
        <f t="shared" si="28"/>
        <v>0</v>
      </c>
      <c r="AQ217" s="133">
        <f t="shared" si="28"/>
        <v>0</v>
      </c>
      <c r="AR217" s="133">
        <f t="shared" si="28"/>
        <v>0</v>
      </c>
      <c r="AS217" s="133">
        <f t="shared" si="28"/>
        <v>0</v>
      </c>
      <c r="AT217" s="133">
        <f t="shared" si="28"/>
        <v>0</v>
      </c>
      <c r="AU217" s="133">
        <f t="shared" si="28"/>
        <v>0</v>
      </c>
    </row>
    <row r="218" spans="1:47" s="90" customFormat="1" ht="46.65" x14ac:dyDescent="0.3">
      <c r="A218" s="106" t="s">
        <v>1661</v>
      </c>
      <c r="B218" s="107" t="s">
        <v>438</v>
      </c>
      <c r="C218" s="108" t="s">
        <v>517</v>
      </c>
      <c r="D218" s="122">
        <v>0</v>
      </c>
      <c r="E218" s="122">
        <v>0</v>
      </c>
      <c r="F218" s="122">
        <v>0</v>
      </c>
      <c r="G218" s="122">
        <v>0</v>
      </c>
      <c r="H218" s="122">
        <v>0</v>
      </c>
      <c r="I218" s="122">
        <v>0</v>
      </c>
      <c r="J218" s="122">
        <v>0</v>
      </c>
      <c r="K218" s="122">
        <v>0</v>
      </c>
      <c r="L218" s="122">
        <v>0</v>
      </c>
      <c r="M218" s="122">
        <v>0</v>
      </c>
      <c r="N218" s="122">
        <v>0</v>
      </c>
      <c r="O218" s="122">
        <v>0</v>
      </c>
      <c r="P218" s="122">
        <v>0</v>
      </c>
      <c r="Q218" s="122">
        <v>0</v>
      </c>
      <c r="R218" s="122">
        <v>0</v>
      </c>
      <c r="S218" s="122">
        <v>0</v>
      </c>
      <c r="T218" s="122">
        <v>0</v>
      </c>
      <c r="U218" s="122">
        <v>0</v>
      </c>
      <c r="V218" s="122">
        <v>0</v>
      </c>
      <c r="W218" s="122">
        <v>0</v>
      </c>
      <c r="X218" s="122">
        <v>0</v>
      </c>
      <c r="Y218" s="122">
        <v>0</v>
      </c>
      <c r="Z218" s="122">
        <v>0</v>
      </c>
      <c r="AA218" s="122">
        <v>0</v>
      </c>
      <c r="AB218" s="122"/>
      <c r="AC218" s="122"/>
      <c r="AD218" s="122"/>
      <c r="AE218" s="122"/>
      <c r="AF218" s="122"/>
      <c r="AG218" s="122"/>
      <c r="AH218" s="122"/>
      <c r="AI218" s="122"/>
      <c r="AJ218" s="122"/>
      <c r="AK218" s="122"/>
      <c r="AL218" s="122"/>
      <c r="AM218" s="122"/>
      <c r="AN218" s="122"/>
      <c r="AO218" s="122"/>
      <c r="AP218" s="122"/>
      <c r="AQ218" s="122"/>
      <c r="AR218" s="122"/>
      <c r="AS218" s="122"/>
      <c r="AT218" s="122"/>
      <c r="AU218" s="122"/>
    </row>
    <row r="219" spans="1:47" s="90" customFormat="1" ht="31.1" x14ac:dyDescent="0.3">
      <c r="A219" s="106" t="s">
        <v>1660</v>
      </c>
      <c r="B219" s="107" t="s">
        <v>439</v>
      </c>
      <c r="C219" s="108" t="s">
        <v>518</v>
      </c>
      <c r="D219" s="122">
        <v>0</v>
      </c>
      <c r="E219" s="122">
        <v>0.8</v>
      </c>
      <c r="F219" s="122">
        <v>0</v>
      </c>
      <c r="G219" s="122">
        <v>0</v>
      </c>
      <c r="H219" s="122">
        <v>0</v>
      </c>
      <c r="I219" s="122">
        <v>0</v>
      </c>
      <c r="J219" s="122">
        <v>0</v>
      </c>
      <c r="K219" s="122">
        <v>0</v>
      </c>
      <c r="L219" s="122">
        <v>0.8</v>
      </c>
      <c r="M219" s="122">
        <v>0</v>
      </c>
      <c r="N219" s="122">
        <v>0</v>
      </c>
      <c r="O219" s="122">
        <v>0</v>
      </c>
      <c r="P219" s="122">
        <v>0</v>
      </c>
      <c r="Q219" s="122">
        <v>0</v>
      </c>
      <c r="R219" s="122">
        <v>0</v>
      </c>
      <c r="S219" s="122">
        <v>0</v>
      </c>
      <c r="T219" s="122">
        <v>0</v>
      </c>
      <c r="U219" s="122">
        <v>0</v>
      </c>
      <c r="V219" s="122">
        <v>0</v>
      </c>
      <c r="W219" s="122">
        <v>0</v>
      </c>
      <c r="X219" s="122">
        <v>0</v>
      </c>
      <c r="Y219" s="122">
        <v>0</v>
      </c>
      <c r="Z219" s="122">
        <v>0</v>
      </c>
      <c r="AA219" s="122">
        <v>0</v>
      </c>
      <c r="AB219" s="122"/>
      <c r="AC219" s="122"/>
      <c r="AD219" s="122"/>
      <c r="AE219" s="122"/>
      <c r="AF219" s="122"/>
      <c r="AG219" s="122"/>
      <c r="AH219" s="122"/>
      <c r="AI219" s="122"/>
      <c r="AJ219" s="122"/>
      <c r="AK219" s="122"/>
      <c r="AL219" s="122"/>
      <c r="AM219" s="122"/>
      <c r="AN219" s="122"/>
      <c r="AO219" s="122"/>
      <c r="AP219" s="122"/>
      <c r="AQ219" s="122"/>
      <c r="AR219" s="122"/>
      <c r="AS219" s="122"/>
      <c r="AT219" s="122"/>
      <c r="AU219" s="122"/>
    </row>
    <row r="220" spans="1:47" s="90" customFormat="1" ht="31.1" x14ac:dyDescent="0.3">
      <c r="A220" s="106" t="s">
        <v>1660</v>
      </c>
      <c r="B220" s="107" t="s">
        <v>813</v>
      </c>
      <c r="C220" s="108" t="s">
        <v>1237</v>
      </c>
      <c r="D220" s="122">
        <v>0</v>
      </c>
      <c r="E220" s="122">
        <v>0</v>
      </c>
      <c r="F220" s="122">
        <v>0</v>
      </c>
      <c r="G220" s="122">
        <v>0</v>
      </c>
      <c r="H220" s="122">
        <v>0</v>
      </c>
      <c r="I220" s="122">
        <v>0</v>
      </c>
      <c r="J220" s="122">
        <v>0</v>
      </c>
      <c r="K220" s="122">
        <v>0</v>
      </c>
      <c r="L220" s="122">
        <v>0</v>
      </c>
      <c r="M220" s="122">
        <v>0</v>
      </c>
      <c r="N220" s="122">
        <v>0</v>
      </c>
      <c r="O220" s="122">
        <v>0</v>
      </c>
      <c r="P220" s="122">
        <v>0</v>
      </c>
      <c r="Q220" s="122">
        <v>0</v>
      </c>
      <c r="R220" s="122">
        <v>0</v>
      </c>
      <c r="S220" s="122">
        <v>0</v>
      </c>
      <c r="T220" s="122">
        <v>0</v>
      </c>
      <c r="U220" s="122">
        <v>0</v>
      </c>
      <c r="V220" s="122">
        <v>0</v>
      </c>
      <c r="W220" s="122">
        <v>0</v>
      </c>
      <c r="X220" s="122">
        <v>0</v>
      </c>
      <c r="Y220" s="122">
        <v>0</v>
      </c>
      <c r="Z220" s="122">
        <v>0</v>
      </c>
      <c r="AA220" s="122">
        <v>0</v>
      </c>
      <c r="AB220" s="122"/>
      <c r="AC220" s="122"/>
      <c r="AD220" s="122"/>
      <c r="AE220" s="122"/>
      <c r="AF220" s="122"/>
      <c r="AG220" s="122"/>
      <c r="AH220" s="122"/>
      <c r="AI220" s="122"/>
      <c r="AJ220" s="122"/>
      <c r="AK220" s="122"/>
      <c r="AL220" s="122"/>
      <c r="AM220" s="122"/>
      <c r="AN220" s="122"/>
      <c r="AO220" s="122"/>
      <c r="AP220" s="122"/>
      <c r="AQ220" s="122"/>
      <c r="AR220" s="122"/>
      <c r="AS220" s="122"/>
      <c r="AT220" s="122"/>
      <c r="AU220" s="122"/>
    </row>
    <row r="221" spans="1:47" s="90" customFormat="1" x14ac:dyDescent="0.3">
      <c r="A221" s="103"/>
      <c r="B221" s="110" t="s">
        <v>61</v>
      </c>
      <c r="C221" s="105"/>
      <c r="D221" s="133">
        <f t="shared" ref="D221:AU221" si="29">SUM(D222:D224)</f>
        <v>0</v>
      </c>
      <c r="E221" s="133">
        <f t="shared" si="29"/>
        <v>0</v>
      </c>
      <c r="F221" s="133">
        <f t="shared" si="29"/>
        <v>0</v>
      </c>
      <c r="G221" s="133">
        <f t="shared" si="29"/>
        <v>0</v>
      </c>
      <c r="H221" s="133">
        <f t="shared" si="29"/>
        <v>0</v>
      </c>
      <c r="I221" s="133">
        <f t="shared" si="29"/>
        <v>0</v>
      </c>
      <c r="J221" s="133">
        <f t="shared" si="29"/>
        <v>0</v>
      </c>
      <c r="K221" s="133">
        <f t="shared" si="29"/>
        <v>0</v>
      </c>
      <c r="L221" s="133">
        <f t="shared" si="29"/>
        <v>0</v>
      </c>
      <c r="M221" s="133">
        <f t="shared" si="29"/>
        <v>0</v>
      </c>
      <c r="N221" s="133">
        <f t="shared" si="29"/>
        <v>0.14000000000000001</v>
      </c>
      <c r="O221" s="133">
        <f t="shared" si="29"/>
        <v>0.14199999999999999</v>
      </c>
      <c r="P221" s="133">
        <f t="shared" si="29"/>
        <v>0</v>
      </c>
      <c r="Q221" s="133">
        <f t="shared" si="29"/>
        <v>0</v>
      </c>
      <c r="R221" s="133">
        <f t="shared" si="29"/>
        <v>0</v>
      </c>
      <c r="S221" s="133">
        <f t="shared" si="29"/>
        <v>0</v>
      </c>
      <c r="T221" s="133">
        <f t="shared" si="29"/>
        <v>0</v>
      </c>
      <c r="U221" s="133">
        <f t="shared" si="29"/>
        <v>0</v>
      </c>
      <c r="V221" s="133">
        <f t="shared" si="29"/>
        <v>0</v>
      </c>
      <c r="W221" s="133">
        <f t="shared" si="29"/>
        <v>0</v>
      </c>
      <c r="X221" s="133">
        <f t="shared" si="29"/>
        <v>0</v>
      </c>
      <c r="Y221" s="133">
        <f t="shared" si="29"/>
        <v>0</v>
      </c>
      <c r="Z221" s="133">
        <f t="shared" si="29"/>
        <v>0</v>
      </c>
      <c r="AA221" s="133">
        <f t="shared" si="29"/>
        <v>0</v>
      </c>
      <c r="AB221" s="133">
        <f t="shared" si="29"/>
        <v>0</v>
      </c>
      <c r="AC221" s="133">
        <f t="shared" si="29"/>
        <v>0</v>
      </c>
      <c r="AD221" s="133">
        <f t="shared" si="29"/>
        <v>0</v>
      </c>
      <c r="AE221" s="133">
        <f t="shared" si="29"/>
        <v>0</v>
      </c>
      <c r="AF221" s="133">
        <f t="shared" si="29"/>
        <v>0</v>
      </c>
      <c r="AG221" s="133">
        <f t="shared" si="29"/>
        <v>0</v>
      </c>
      <c r="AH221" s="133">
        <f t="shared" si="29"/>
        <v>0</v>
      </c>
      <c r="AI221" s="133">
        <f t="shared" si="29"/>
        <v>0</v>
      </c>
      <c r="AJ221" s="133">
        <f t="shared" si="29"/>
        <v>0</v>
      </c>
      <c r="AK221" s="133">
        <f t="shared" si="29"/>
        <v>0</v>
      </c>
      <c r="AL221" s="133">
        <f t="shared" si="29"/>
        <v>0</v>
      </c>
      <c r="AM221" s="133">
        <f t="shared" si="29"/>
        <v>0</v>
      </c>
      <c r="AN221" s="133">
        <f t="shared" si="29"/>
        <v>0</v>
      </c>
      <c r="AO221" s="133">
        <f t="shared" si="29"/>
        <v>0</v>
      </c>
      <c r="AP221" s="133">
        <f t="shared" si="29"/>
        <v>0</v>
      </c>
      <c r="AQ221" s="133">
        <f t="shared" si="29"/>
        <v>0</v>
      </c>
      <c r="AR221" s="133">
        <f t="shared" si="29"/>
        <v>0</v>
      </c>
      <c r="AS221" s="133">
        <f t="shared" si="29"/>
        <v>0</v>
      </c>
      <c r="AT221" s="133">
        <f t="shared" si="29"/>
        <v>0</v>
      </c>
      <c r="AU221" s="133">
        <f t="shared" si="29"/>
        <v>0</v>
      </c>
    </row>
    <row r="222" spans="1:47" s="90" customFormat="1" ht="31.1" x14ac:dyDescent="0.3">
      <c r="A222" s="106" t="s">
        <v>1660</v>
      </c>
      <c r="B222" s="107" t="s">
        <v>440</v>
      </c>
      <c r="C222" s="108" t="s">
        <v>519</v>
      </c>
      <c r="D222" s="122">
        <v>0</v>
      </c>
      <c r="E222" s="122">
        <v>0</v>
      </c>
      <c r="F222" s="122">
        <v>0</v>
      </c>
      <c r="G222" s="122">
        <v>0</v>
      </c>
      <c r="H222" s="122">
        <v>0</v>
      </c>
      <c r="I222" s="122">
        <v>0</v>
      </c>
      <c r="J222" s="122">
        <v>0</v>
      </c>
      <c r="K222" s="122">
        <v>0</v>
      </c>
      <c r="L222" s="122">
        <v>0</v>
      </c>
      <c r="M222" s="122">
        <v>0</v>
      </c>
      <c r="N222" s="122">
        <v>0</v>
      </c>
      <c r="O222" s="122">
        <v>0</v>
      </c>
      <c r="P222" s="122">
        <v>0</v>
      </c>
      <c r="Q222" s="122">
        <v>0</v>
      </c>
      <c r="R222" s="122">
        <v>0</v>
      </c>
      <c r="S222" s="122">
        <v>0</v>
      </c>
      <c r="T222" s="122">
        <v>0</v>
      </c>
      <c r="U222" s="122">
        <v>0</v>
      </c>
      <c r="V222" s="122">
        <v>0</v>
      </c>
      <c r="W222" s="122">
        <v>0</v>
      </c>
      <c r="X222" s="122">
        <v>0</v>
      </c>
      <c r="Y222" s="122">
        <v>0</v>
      </c>
      <c r="Z222" s="122">
        <v>0</v>
      </c>
      <c r="AA222" s="122">
        <v>0</v>
      </c>
      <c r="AB222" s="122"/>
      <c r="AC222" s="122"/>
      <c r="AD222" s="122"/>
      <c r="AE222" s="122"/>
      <c r="AF222" s="122"/>
      <c r="AG222" s="122"/>
      <c r="AH222" s="122"/>
      <c r="AI222" s="122"/>
      <c r="AJ222" s="122"/>
      <c r="AK222" s="122"/>
      <c r="AL222" s="122"/>
      <c r="AM222" s="122"/>
      <c r="AN222" s="122"/>
      <c r="AO222" s="122"/>
      <c r="AP222" s="122"/>
      <c r="AQ222" s="122"/>
      <c r="AR222" s="122"/>
      <c r="AS222" s="122"/>
      <c r="AT222" s="122"/>
      <c r="AU222" s="122"/>
    </row>
    <row r="223" spans="1:47" s="90" customFormat="1" ht="31.1" x14ac:dyDescent="0.3">
      <c r="A223" s="106" t="s">
        <v>1660</v>
      </c>
      <c r="B223" s="107" t="s">
        <v>814</v>
      </c>
      <c r="C223" s="108" t="s">
        <v>1238</v>
      </c>
      <c r="D223" s="122">
        <v>0</v>
      </c>
      <c r="E223" s="122">
        <v>0</v>
      </c>
      <c r="F223" s="122">
        <v>0</v>
      </c>
      <c r="G223" s="122">
        <v>0</v>
      </c>
      <c r="H223" s="122">
        <v>0</v>
      </c>
      <c r="I223" s="122">
        <v>0</v>
      </c>
      <c r="J223" s="122">
        <v>0</v>
      </c>
      <c r="K223" s="122">
        <v>0</v>
      </c>
      <c r="L223" s="122">
        <v>0</v>
      </c>
      <c r="M223" s="122">
        <v>0</v>
      </c>
      <c r="N223" s="122">
        <v>0</v>
      </c>
      <c r="O223" s="122">
        <v>0</v>
      </c>
      <c r="P223" s="122">
        <v>0</v>
      </c>
      <c r="Q223" s="122">
        <v>0</v>
      </c>
      <c r="R223" s="122">
        <v>0</v>
      </c>
      <c r="S223" s="122">
        <v>0</v>
      </c>
      <c r="T223" s="122">
        <v>0</v>
      </c>
      <c r="U223" s="122">
        <v>0</v>
      </c>
      <c r="V223" s="122">
        <v>0</v>
      </c>
      <c r="W223" s="122">
        <v>0</v>
      </c>
      <c r="X223" s="122">
        <v>0</v>
      </c>
      <c r="Y223" s="122">
        <v>0</v>
      </c>
      <c r="Z223" s="122">
        <v>0</v>
      </c>
      <c r="AA223" s="122">
        <v>0</v>
      </c>
      <c r="AB223" s="122"/>
      <c r="AC223" s="122"/>
      <c r="AD223" s="122"/>
      <c r="AE223" s="122"/>
      <c r="AF223" s="122"/>
      <c r="AG223" s="122"/>
      <c r="AH223" s="122"/>
      <c r="AI223" s="122"/>
      <c r="AJ223" s="122"/>
      <c r="AK223" s="122"/>
      <c r="AL223" s="122"/>
      <c r="AM223" s="122"/>
      <c r="AN223" s="122"/>
      <c r="AO223" s="122"/>
      <c r="AP223" s="122"/>
      <c r="AQ223" s="122"/>
      <c r="AR223" s="122"/>
      <c r="AS223" s="122"/>
      <c r="AT223" s="122"/>
      <c r="AU223" s="122"/>
    </row>
    <row r="224" spans="1:47" s="90" customFormat="1" ht="62.2" x14ac:dyDescent="0.3">
      <c r="A224" s="106" t="s">
        <v>1661</v>
      </c>
      <c r="B224" s="107" t="s">
        <v>1720</v>
      </c>
      <c r="C224" s="108" t="s">
        <v>1239</v>
      </c>
      <c r="D224" s="122">
        <v>0</v>
      </c>
      <c r="E224" s="122">
        <v>0</v>
      </c>
      <c r="F224" s="122">
        <v>0</v>
      </c>
      <c r="G224" s="122">
        <v>0</v>
      </c>
      <c r="H224" s="122">
        <v>0</v>
      </c>
      <c r="I224" s="122">
        <v>0</v>
      </c>
      <c r="J224" s="122">
        <v>0</v>
      </c>
      <c r="K224" s="122">
        <v>0</v>
      </c>
      <c r="L224" s="122">
        <v>0</v>
      </c>
      <c r="M224" s="122">
        <v>0</v>
      </c>
      <c r="N224" s="122">
        <v>0.14000000000000001</v>
      </c>
      <c r="O224" s="122">
        <v>0.14199999999999999</v>
      </c>
      <c r="P224" s="122">
        <v>0</v>
      </c>
      <c r="Q224" s="122">
        <v>0</v>
      </c>
      <c r="R224" s="122">
        <v>0</v>
      </c>
      <c r="S224" s="122">
        <v>0</v>
      </c>
      <c r="T224" s="122">
        <v>0</v>
      </c>
      <c r="U224" s="122">
        <v>0</v>
      </c>
      <c r="V224" s="122">
        <v>0</v>
      </c>
      <c r="W224" s="122">
        <v>0</v>
      </c>
      <c r="X224" s="122">
        <v>0</v>
      </c>
      <c r="Y224" s="122">
        <v>0</v>
      </c>
      <c r="Z224" s="122">
        <v>0</v>
      </c>
      <c r="AA224" s="122">
        <v>0</v>
      </c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2"/>
      <c r="AM224" s="122"/>
      <c r="AN224" s="122"/>
      <c r="AO224" s="122"/>
      <c r="AP224" s="122"/>
      <c r="AQ224" s="122"/>
      <c r="AR224" s="122"/>
      <c r="AS224" s="122"/>
      <c r="AT224" s="122"/>
      <c r="AU224" s="122"/>
    </row>
    <row r="225" spans="1:47" s="90" customFormat="1" x14ac:dyDescent="0.3">
      <c r="A225" s="103"/>
      <c r="B225" s="110" t="s">
        <v>62</v>
      </c>
      <c r="C225" s="105"/>
      <c r="D225" s="133">
        <f t="shared" ref="D225:AU225" si="30">SUM(D226:D236)</f>
        <v>0</v>
      </c>
      <c r="E225" s="133">
        <f t="shared" si="30"/>
        <v>0</v>
      </c>
      <c r="F225" s="133">
        <f t="shared" si="30"/>
        <v>0</v>
      </c>
      <c r="G225" s="133">
        <f t="shared" si="30"/>
        <v>0</v>
      </c>
      <c r="H225" s="133">
        <f t="shared" si="30"/>
        <v>0</v>
      </c>
      <c r="I225" s="133">
        <f t="shared" si="30"/>
        <v>0</v>
      </c>
      <c r="J225" s="133">
        <f t="shared" si="30"/>
        <v>0</v>
      </c>
      <c r="K225" s="133">
        <f t="shared" si="30"/>
        <v>0</v>
      </c>
      <c r="L225" s="133">
        <f t="shared" si="30"/>
        <v>0.65</v>
      </c>
      <c r="M225" s="133">
        <f t="shared" si="30"/>
        <v>0.25</v>
      </c>
      <c r="N225" s="133">
        <f t="shared" si="30"/>
        <v>1.9100000000000001</v>
      </c>
      <c r="O225" s="133">
        <f t="shared" si="30"/>
        <v>0.33699999999999997</v>
      </c>
      <c r="P225" s="133">
        <f t="shared" si="30"/>
        <v>0</v>
      </c>
      <c r="Q225" s="133">
        <f t="shared" si="30"/>
        <v>0</v>
      </c>
      <c r="R225" s="133">
        <f t="shared" si="30"/>
        <v>0</v>
      </c>
      <c r="S225" s="133">
        <f t="shared" si="30"/>
        <v>0</v>
      </c>
      <c r="T225" s="133">
        <f t="shared" si="30"/>
        <v>0</v>
      </c>
      <c r="U225" s="133">
        <f t="shared" si="30"/>
        <v>0</v>
      </c>
      <c r="V225" s="133">
        <f t="shared" si="30"/>
        <v>0</v>
      </c>
      <c r="W225" s="133">
        <f t="shared" si="30"/>
        <v>0</v>
      </c>
      <c r="X225" s="133">
        <f t="shared" si="30"/>
        <v>0</v>
      </c>
      <c r="Y225" s="133">
        <f t="shared" si="30"/>
        <v>0</v>
      </c>
      <c r="Z225" s="133">
        <f t="shared" si="30"/>
        <v>0</v>
      </c>
      <c r="AA225" s="133">
        <f t="shared" si="30"/>
        <v>0</v>
      </c>
      <c r="AB225" s="133">
        <f t="shared" si="30"/>
        <v>0</v>
      </c>
      <c r="AC225" s="133">
        <f t="shared" si="30"/>
        <v>0</v>
      </c>
      <c r="AD225" s="133">
        <f t="shared" si="30"/>
        <v>0</v>
      </c>
      <c r="AE225" s="133">
        <f t="shared" si="30"/>
        <v>0</v>
      </c>
      <c r="AF225" s="133">
        <f t="shared" si="30"/>
        <v>0</v>
      </c>
      <c r="AG225" s="133">
        <f t="shared" si="30"/>
        <v>0</v>
      </c>
      <c r="AH225" s="133">
        <f t="shared" si="30"/>
        <v>0</v>
      </c>
      <c r="AI225" s="133">
        <f t="shared" si="30"/>
        <v>0</v>
      </c>
      <c r="AJ225" s="133">
        <f t="shared" si="30"/>
        <v>0</v>
      </c>
      <c r="AK225" s="133">
        <f t="shared" si="30"/>
        <v>0</v>
      </c>
      <c r="AL225" s="133">
        <f t="shared" si="30"/>
        <v>0</v>
      </c>
      <c r="AM225" s="133">
        <f t="shared" si="30"/>
        <v>0</v>
      </c>
      <c r="AN225" s="133">
        <f t="shared" si="30"/>
        <v>0</v>
      </c>
      <c r="AO225" s="133">
        <f t="shared" si="30"/>
        <v>0</v>
      </c>
      <c r="AP225" s="133">
        <f t="shared" si="30"/>
        <v>0</v>
      </c>
      <c r="AQ225" s="133">
        <f t="shared" si="30"/>
        <v>0</v>
      </c>
      <c r="AR225" s="133">
        <f t="shared" si="30"/>
        <v>0</v>
      </c>
      <c r="AS225" s="133">
        <f t="shared" si="30"/>
        <v>0</v>
      </c>
      <c r="AT225" s="133">
        <f t="shared" si="30"/>
        <v>0</v>
      </c>
      <c r="AU225" s="133">
        <f t="shared" si="30"/>
        <v>0</v>
      </c>
    </row>
    <row r="226" spans="1:47" s="90" customFormat="1" ht="46.65" x14ac:dyDescent="0.3">
      <c r="A226" s="106" t="s">
        <v>1660</v>
      </c>
      <c r="B226" s="107" t="s">
        <v>815</v>
      </c>
      <c r="C226" s="108" t="s">
        <v>1240</v>
      </c>
      <c r="D226" s="122">
        <v>0</v>
      </c>
      <c r="E226" s="122">
        <v>0</v>
      </c>
      <c r="F226" s="122">
        <v>0</v>
      </c>
      <c r="G226" s="122">
        <v>0</v>
      </c>
      <c r="H226" s="122">
        <v>0</v>
      </c>
      <c r="I226" s="122">
        <v>0</v>
      </c>
      <c r="J226" s="122">
        <v>0</v>
      </c>
      <c r="K226" s="122">
        <v>0</v>
      </c>
      <c r="L226" s="122">
        <v>0</v>
      </c>
      <c r="M226" s="122">
        <v>0</v>
      </c>
      <c r="N226" s="122">
        <v>0</v>
      </c>
      <c r="O226" s="122">
        <v>0</v>
      </c>
      <c r="P226" s="122">
        <v>0</v>
      </c>
      <c r="Q226" s="122">
        <v>0</v>
      </c>
      <c r="R226" s="122">
        <v>0</v>
      </c>
      <c r="S226" s="122">
        <v>0</v>
      </c>
      <c r="T226" s="122">
        <v>0</v>
      </c>
      <c r="U226" s="122">
        <v>0</v>
      </c>
      <c r="V226" s="122">
        <v>0</v>
      </c>
      <c r="W226" s="122">
        <v>0</v>
      </c>
      <c r="X226" s="122">
        <v>0</v>
      </c>
      <c r="Y226" s="122">
        <v>0</v>
      </c>
      <c r="Z226" s="122">
        <v>0</v>
      </c>
      <c r="AA226" s="122">
        <v>0</v>
      </c>
      <c r="AB226" s="122"/>
      <c r="AC226" s="122"/>
      <c r="AD226" s="122"/>
      <c r="AE226" s="122"/>
      <c r="AF226" s="122"/>
      <c r="AG226" s="122"/>
      <c r="AH226" s="122"/>
      <c r="AI226" s="122"/>
      <c r="AJ226" s="122"/>
      <c r="AK226" s="122"/>
      <c r="AL226" s="122"/>
      <c r="AM226" s="122"/>
      <c r="AN226" s="122"/>
      <c r="AO226" s="122"/>
      <c r="AP226" s="122"/>
      <c r="AQ226" s="122"/>
      <c r="AR226" s="122"/>
      <c r="AS226" s="122"/>
      <c r="AT226" s="122"/>
      <c r="AU226" s="122"/>
    </row>
    <row r="227" spans="1:47" s="90" customFormat="1" ht="46.65" x14ac:dyDescent="0.3">
      <c r="A227" s="106" t="s">
        <v>1660</v>
      </c>
      <c r="B227" s="107" t="s">
        <v>816</v>
      </c>
      <c r="C227" s="108" t="s">
        <v>1241</v>
      </c>
      <c r="D227" s="122">
        <v>0</v>
      </c>
      <c r="E227" s="122">
        <v>0</v>
      </c>
      <c r="F227" s="122">
        <v>0</v>
      </c>
      <c r="G227" s="122">
        <v>0</v>
      </c>
      <c r="H227" s="122">
        <v>0</v>
      </c>
      <c r="I227" s="122">
        <v>0</v>
      </c>
      <c r="J227" s="122">
        <v>0</v>
      </c>
      <c r="K227" s="122">
        <v>0</v>
      </c>
      <c r="L227" s="122">
        <v>0</v>
      </c>
      <c r="M227" s="122">
        <v>0</v>
      </c>
      <c r="N227" s="122">
        <v>0</v>
      </c>
      <c r="O227" s="122">
        <v>0</v>
      </c>
      <c r="P227" s="122">
        <v>0</v>
      </c>
      <c r="Q227" s="122">
        <v>0</v>
      </c>
      <c r="R227" s="122">
        <v>0</v>
      </c>
      <c r="S227" s="122">
        <v>0</v>
      </c>
      <c r="T227" s="122">
        <v>0</v>
      </c>
      <c r="U227" s="122">
        <v>0</v>
      </c>
      <c r="V227" s="122">
        <v>0</v>
      </c>
      <c r="W227" s="122">
        <v>0</v>
      </c>
      <c r="X227" s="122">
        <v>0</v>
      </c>
      <c r="Y227" s="122">
        <v>0</v>
      </c>
      <c r="Z227" s="122">
        <v>0</v>
      </c>
      <c r="AA227" s="122">
        <v>0</v>
      </c>
      <c r="AB227" s="122"/>
      <c r="AC227" s="122"/>
      <c r="AD227" s="122"/>
      <c r="AE227" s="122"/>
      <c r="AF227" s="122"/>
      <c r="AG227" s="122"/>
      <c r="AH227" s="122"/>
      <c r="AI227" s="122"/>
      <c r="AJ227" s="122"/>
      <c r="AK227" s="122"/>
      <c r="AL227" s="122"/>
      <c r="AM227" s="122"/>
      <c r="AN227" s="122"/>
      <c r="AO227" s="122"/>
      <c r="AP227" s="122"/>
      <c r="AQ227" s="122"/>
      <c r="AR227" s="122"/>
      <c r="AS227" s="122"/>
      <c r="AT227" s="122"/>
      <c r="AU227" s="122"/>
    </row>
    <row r="228" spans="1:47" s="90" customFormat="1" ht="46.65" x14ac:dyDescent="0.3">
      <c r="A228" s="106" t="s">
        <v>1660</v>
      </c>
      <c r="B228" s="107" t="s">
        <v>817</v>
      </c>
      <c r="C228" s="108" t="s">
        <v>1242</v>
      </c>
      <c r="D228" s="122">
        <v>0</v>
      </c>
      <c r="E228" s="122">
        <v>0</v>
      </c>
      <c r="F228" s="122">
        <v>0</v>
      </c>
      <c r="G228" s="122">
        <v>0</v>
      </c>
      <c r="H228" s="122">
        <v>0</v>
      </c>
      <c r="I228" s="122">
        <v>0</v>
      </c>
      <c r="J228" s="122">
        <v>0</v>
      </c>
      <c r="K228" s="122">
        <v>0</v>
      </c>
      <c r="L228" s="122">
        <v>0</v>
      </c>
      <c r="M228" s="122">
        <v>0</v>
      </c>
      <c r="N228" s="122">
        <v>0</v>
      </c>
      <c r="O228" s="122">
        <v>0</v>
      </c>
      <c r="P228" s="122">
        <v>0</v>
      </c>
      <c r="Q228" s="122">
        <v>0</v>
      </c>
      <c r="R228" s="122">
        <v>0</v>
      </c>
      <c r="S228" s="122">
        <v>0</v>
      </c>
      <c r="T228" s="122">
        <v>0</v>
      </c>
      <c r="U228" s="122">
        <v>0</v>
      </c>
      <c r="V228" s="122">
        <v>0</v>
      </c>
      <c r="W228" s="122">
        <v>0</v>
      </c>
      <c r="X228" s="122">
        <v>0</v>
      </c>
      <c r="Y228" s="122">
        <v>0</v>
      </c>
      <c r="Z228" s="122">
        <v>0</v>
      </c>
      <c r="AA228" s="122">
        <v>0</v>
      </c>
      <c r="AB228" s="122"/>
      <c r="AC228" s="122"/>
      <c r="AD228" s="122"/>
      <c r="AE228" s="122"/>
      <c r="AF228" s="122"/>
      <c r="AG228" s="122"/>
      <c r="AH228" s="122"/>
      <c r="AI228" s="122"/>
      <c r="AJ228" s="122"/>
      <c r="AK228" s="122"/>
      <c r="AL228" s="122"/>
      <c r="AM228" s="122"/>
      <c r="AN228" s="122"/>
      <c r="AO228" s="122"/>
      <c r="AP228" s="122"/>
      <c r="AQ228" s="122"/>
      <c r="AR228" s="122"/>
      <c r="AS228" s="122"/>
      <c r="AT228" s="122"/>
      <c r="AU228" s="122"/>
    </row>
    <row r="229" spans="1:47" s="90" customFormat="1" ht="31.1" x14ac:dyDescent="0.3">
      <c r="A229" s="106" t="s">
        <v>1660</v>
      </c>
      <c r="B229" s="107" t="s">
        <v>818</v>
      </c>
      <c r="C229" s="108" t="s">
        <v>1243</v>
      </c>
      <c r="D229" s="122">
        <v>0</v>
      </c>
      <c r="E229" s="122">
        <v>0</v>
      </c>
      <c r="F229" s="122">
        <v>0</v>
      </c>
      <c r="G229" s="122">
        <v>0</v>
      </c>
      <c r="H229" s="122">
        <v>0</v>
      </c>
      <c r="I229" s="122">
        <v>0</v>
      </c>
      <c r="J229" s="122">
        <v>0</v>
      </c>
      <c r="K229" s="122">
        <v>0</v>
      </c>
      <c r="L229" s="122">
        <v>0.4</v>
      </c>
      <c r="M229" s="122">
        <v>0</v>
      </c>
      <c r="N229" s="122">
        <v>0</v>
      </c>
      <c r="O229" s="122">
        <v>0</v>
      </c>
      <c r="P229" s="122">
        <v>0</v>
      </c>
      <c r="Q229" s="122">
        <v>0</v>
      </c>
      <c r="R229" s="122">
        <v>0</v>
      </c>
      <c r="S229" s="122">
        <v>0</v>
      </c>
      <c r="T229" s="122">
        <v>0</v>
      </c>
      <c r="U229" s="122">
        <v>0</v>
      </c>
      <c r="V229" s="122">
        <v>0</v>
      </c>
      <c r="W229" s="122">
        <v>0</v>
      </c>
      <c r="X229" s="122">
        <v>0</v>
      </c>
      <c r="Y229" s="122">
        <v>0</v>
      </c>
      <c r="Z229" s="122">
        <v>0</v>
      </c>
      <c r="AA229" s="122">
        <v>0</v>
      </c>
      <c r="AB229" s="122"/>
      <c r="AC229" s="122"/>
      <c r="AD229" s="122"/>
      <c r="AE229" s="122"/>
      <c r="AF229" s="122"/>
      <c r="AG229" s="122"/>
      <c r="AH229" s="122"/>
      <c r="AI229" s="122"/>
      <c r="AJ229" s="122"/>
      <c r="AK229" s="122"/>
      <c r="AL229" s="122"/>
      <c r="AM229" s="122"/>
      <c r="AN229" s="122"/>
      <c r="AO229" s="122"/>
      <c r="AP229" s="122"/>
      <c r="AQ229" s="122"/>
      <c r="AR229" s="122"/>
      <c r="AS229" s="122"/>
      <c r="AT229" s="122"/>
      <c r="AU229" s="122"/>
    </row>
    <row r="230" spans="1:47" s="90" customFormat="1" ht="46.65" x14ac:dyDescent="0.3">
      <c r="A230" s="106" t="s">
        <v>1660</v>
      </c>
      <c r="B230" s="107" t="s">
        <v>441</v>
      </c>
      <c r="C230" s="108" t="s">
        <v>520</v>
      </c>
      <c r="D230" s="122">
        <v>0</v>
      </c>
      <c r="E230" s="122">
        <v>0</v>
      </c>
      <c r="F230" s="122">
        <v>0</v>
      </c>
      <c r="G230" s="122">
        <v>0</v>
      </c>
      <c r="H230" s="122">
        <v>0</v>
      </c>
      <c r="I230" s="122">
        <v>0</v>
      </c>
      <c r="J230" s="122">
        <v>0</v>
      </c>
      <c r="K230" s="122">
        <v>0</v>
      </c>
      <c r="L230" s="122">
        <v>0</v>
      </c>
      <c r="M230" s="122">
        <v>0</v>
      </c>
      <c r="N230" s="122">
        <v>0</v>
      </c>
      <c r="O230" s="122">
        <v>0</v>
      </c>
      <c r="P230" s="122">
        <v>0</v>
      </c>
      <c r="Q230" s="122">
        <v>0</v>
      </c>
      <c r="R230" s="122">
        <v>0</v>
      </c>
      <c r="S230" s="122">
        <v>0</v>
      </c>
      <c r="T230" s="122">
        <v>0</v>
      </c>
      <c r="U230" s="122">
        <v>0</v>
      </c>
      <c r="V230" s="122">
        <v>0</v>
      </c>
      <c r="W230" s="122">
        <v>0</v>
      </c>
      <c r="X230" s="122">
        <v>0</v>
      </c>
      <c r="Y230" s="122">
        <v>0</v>
      </c>
      <c r="Z230" s="122">
        <v>0</v>
      </c>
      <c r="AA230" s="122">
        <v>0</v>
      </c>
      <c r="AB230" s="122"/>
      <c r="AC230" s="122"/>
      <c r="AD230" s="122"/>
      <c r="AE230" s="122"/>
      <c r="AF230" s="122"/>
      <c r="AG230" s="122"/>
      <c r="AH230" s="122"/>
      <c r="AI230" s="122"/>
      <c r="AJ230" s="122"/>
      <c r="AK230" s="122"/>
      <c r="AL230" s="122"/>
      <c r="AM230" s="122"/>
      <c r="AN230" s="122"/>
      <c r="AO230" s="122"/>
      <c r="AP230" s="122"/>
      <c r="AQ230" s="122"/>
      <c r="AR230" s="122"/>
      <c r="AS230" s="122"/>
      <c r="AT230" s="122"/>
      <c r="AU230" s="122"/>
    </row>
    <row r="231" spans="1:47" s="90" customFormat="1" ht="93.25" x14ac:dyDescent="0.3">
      <c r="A231" s="106" t="s">
        <v>1661</v>
      </c>
      <c r="B231" s="107" t="s">
        <v>1721</v>
      </c>
      <c r="C231" s="108" t="s">
        <v>521</v>
      </c>
      <c r="D231" s="122">
        <v>0</v>
      </c>
      <c r="E231" s="122">
        <v>0</v>
      </c>
      <c r="F231" s="122">
        <v>0</v>
      </c>
      <c r="G231" s="122">
        <v>0</v>
      </c>
      <c r="H231" s="122">
        <v>0</v>
      </c>
      <c r="I231" s="122">
        <v>0</v>
      </c>
      <c r="J231" s="122">
        <v>0</v>
      </c>
      <c r="K231" s="122">
        <v>0</v>
      </c>
      <c r="L231" s="122">
        <v>0</v>
      </c>
      <c r="M231" s="122">
        <v>0</v>
      </c>
      <c r="N231" s="122">
        <v>0</v>
      </c>
      <c r="O231" s="122">
        <v>0</v>
      </c>
      <c r="P231" s="122">
        <v>0</v>
      </c>
      <c r="Q231" s="122">
        <v>0</v>
      </c>
      <c r="R231" s="122">
        <v>0</v>
      </c>
      <c r="S231" s="122">
        <v>0</v>
      </c>
      <c r="T231" s="122">
        <v>0</v>
      </c>
      <c r="U231" s="122">
        <v>0</v>
      </c>
      <c r="V231" s="122">
        <v>0</v>
      </c>
      <c r="W231" s="122">
        <v>0</v>
      </c>
      <c r="X231" s="122">
        <v>0</v>
      </c>
      <c r="Y231" s="122">
        <v>0</v>
      </c>
      <c r="Z231" s="122">
        <v>0</v>
      </c>
      <c r="AA231" s="122">
        <v>0</v>
      </c>
      <c r="AB231" s="122"/>
      <c r="AC231" s="122"/>
      <c r="AD231" s="122"/>
      <c r="AE231" s="122"/>
      <c r="AF231" s="122"/>
      <c r="AG231" s="122"/>
      <c r="AH231" s="122"/>
      <c r="AI231" s="122"/>
      <c r="AJ231" s="122"/>
      <c r="AK231" s="122"/>
      <c r="AL231" s="122"/>
      <c r="AM231" s="122"/>
      <c r="AN231" s="122"/>
      <c r="AO231" s="122"/>
      <c r="AP231" s="122"/>
      <c r="AQ231" s="122"/>
      <c r="AR231" s="122"/>
      <c r="AS231" s="122"/>
      <c r="AT231" s="122"/>
      <c r="AU231" s="122"/>
    </row>
    <row r="232" spans="1:47" s="90" customFormat="1" ht="46.65" x14ac:dyDescent="0.3">
      <c r="A232" s="106" t="s">
        <v>1660</v>
      </c>
      <c r="B232" s="107" t="s">
        <v>1722</v>
      </c>
      <c r="C232" s="108" t="s">
        <v>1244</v>
      </c>
      <c r="D232" s="122">
        <v>0</v>
      </c>
      <c r="E232" s="122">
        <v>0</v>
      </c>
      <c r="F232" s="122">
        <v>0</v>
      </c>
      <c r="G232" s="122">
        <v>0</v>
      </c>
      <c r="H232" s="122">
        <v>0</v>
      </c>
      <c r="I232" s="122">
        <v>0</v>
      </c>
      <c r="J232" s="122">
        <v>0</v>
      </c>
      <c r="K232" s="122">
        <v>0</v>
      </c>
      <c r="L232" s="122">
        <v>0.25</v>
      </c>
      <c r="M232" s="122">
        <v>0.25</v>
      </c>
      <c r="N232" s="122">
        <v>0</v>
      </c>
      <c r="O232" s="122">
        <v>0</v>
      </c>
      <c r="P232" s="122">
        <v>0</v>
      </c>
      <c r="Q232" s="122">
        <v>0</v>
      </c>
      <c r="R232" s="122">
        <v>0</v>
      </c>
      <c r="S232" s="122">
        <v>0</v>
      </c>
      <c r="T232" s="122">
        <v>0</v>
      </c>
      <c r="U232" s="122">
        <v>0</v>
      </c>
      <c r="V232" s="122">
        <v>0</v>
      </c>
      <c r="W232" s="122">
        <v>0</v>
      </c>
      <c r="X232" s="122">
        <v>0</v>
      </c>
      <c r="Y232" s="122">
        <v>0</v>
      </c>
      <c r="Z232" s="122">
        <v>0</v>
      </c>
      <c r="AA232" s="122">
        <v>0</v>
      </c>
      <c r="AB232" s="122"/>
      <c r="AC232" s="122"/>
      <c r="AD232" s="122"/>
      <c r="AE232" s="122"/>
      <c r="AF232" s="122"/>
      <c r="AG232" s="122"/>
      <c r="AH232" s="122"/>
      <c r="AI232" s="122"/>
      <c r="AJ232" s="122"/>
      <c r="AK232" s="122"/>
      <c r="AL232" s="122"/>
      <c r="AM232" s="122"/>
      <c r="AN232" s="122"/>
      <c r="AO232" s="122"/>
      <c r="AP232" s="122"/>
      <c r="AQ232" s="122"/>
      <c r="AR232" s="122"/>
      <c r="AS232" s="122"/>
      <c r="AT232" s="122"/>
      <c r="AU232" s="122"/>
    </row>
    <row r="233" spans="1:47" s="90" customFormat="1" ht="62.2" x14ac:dyDescent="0.3">
      <c r="A233" s="106" t="s">
        <v>1661</v>
      </c>
      <c r="B233" s="107" t="s">
        <v>1723</v>
      </c>
      <c r="C233" s="108" t="s">
        <v>1245</v>
      </c>
      <c r="D233" s="122">
        <v>0</v>
      </c>
      <c r="E233" s="122">
        <v>0</v>
      </c>
      <c r="F233" s="122">
        <v>0</v>
      </c>
      <c r="G233" s="122">
        <v>0</v>
      </c>
      <c r="H233" s="122">
        <v>0</v>
      </c>
      <c r="I233" s="122">
        <v>0</v>
      </c>
      <c r="J233" s="122">
        <v>0</v>
      </c>
      <c r="K233" s="122">
        <v>0</v>
      </c>
      <c r="L233" s="122">
        <v>0</v>
      </c>
      <c r="M233" s="122">
        <v>0</v>
      </c>
      <c r="N233" s="122">
        <v>0.56000000000000005</v>
      </c>
      <c r="O233" s="122">
        <v>0.29299999999999998</v>
      </c>
      <c r="P233" s="122">
        <v>0</v>
      </c>
      <c r="Q233" s="122">
        <v>0</v>
      </c>
      <c r="R233" s="122">
        <v>0</v>
      </c>
      <c r="S233" s="122">
        <v>0</v>
      </c>
      <c r="T233" s="122">
        <v>0</v>
      </c>
      <c r="U233" s="122">
        <v>0</v>
      </c>
      <c r="V233" s="122">
        <v>0</v>
      </c>
      <c r="W233" s="122">
        <v>0</v>
      </c>
      <c r="X233" s="122">
        <v>0</v>
      </c>
      <c r="Y233" s="122">
        <v>0</v>
      </c>
      <c r="Z233" s="122">
        <v>0</v>
      </c>
      <c r="AA233" s="122">
        <v>0</v>
      </c>
      <c r="AB233" s="122"/>
      <c r="AC233" s="122"/>
      <c r="AD233" s="122"/>
      <c r="AE233" s="122"/>
      <c r="AF233" s="122"/>
      <c r="AG233" s="122"/>
      <c r="AH233" s="122"/>
      <c r="AI233" s="122"/>
      <c r="AJ233" s="122"/>
      <c r="AK233" s="122"/>
      <c r="AL233" s="122"/>
      <c r="AM233" s="122"/>
      <c r="AN233" s="122"/>
      <c r="AO233" s="122"/>
      <c r="AP233" s="122"/>
      <c r="AQ233" s="122"/>
      <c r="AR233" s="122"/>
      <c r="AS233" s="122"/>
      <c r="AT233" s="122"/>
      <c r="AU233" s="122"/>
    </row>
    <row r="234" spans="1:47" s="90" customFormat="1" ht="46.65" x14ac:dyDescent="0.3">
      <c r="A234" s="106" t="s">
        <v>1661</v>
      </c>
      <c r="B234" s="107" t="s">
        <v>1724</v>
      </c>
      <c r="C234" s="108" t="s">
        <v>1246</v>
      </c>
      <c r="D234" s="122">
        <v>0</v>
      </c>
      <c r="E234" s="122">
        <v>0</v>
      </c>
      <c r="F234" s="122">
        <v>0</v>
      </c>
      <c r="G234" s="122">
        <v>0</v>
      </c>
      <c r="H234" s="122">
        <v>0</v>
      </c>
      <c r="I234" s="122">
        <v>0</v>
      </c>
      <c r="J234" s="122">
        <v>0</v>
      </c>
      <c r="K234" s="122">
        <v>0</v>
      </c>
      <c r="L234" s="122">
        <v>0</v>
      </c>
      <c r="M234" s="122">
        <v>0</v>
      </c>
      <c r="N234" s="122">
        <v>1.3</v>
      </c>
      <c r="O234" s="122">
        <v>0</v>
      </c>
      <c r="P234" s="122">
        <v>0</v>
      </c>
      <c r="Q234" s="122">
        <v>0</v>
      </c>
      <c r="R234" s="122">
        <v>0</v>
      </c>
      <c r="S234" s="122">
        <v>0</v>
      </c>
      <c r="T234" s="122">
        <v>0</v>
      </c>
      <c r="U234" s="122">
        <v>0</v>
      </c>
      <c r="V234" s="122">
        <v>0</v>
      </c>
      <c r="W234" s="122">
        <v>0</v>
      </c>
      <c r="X234" s="122">
        <v>0</v>
      </c>
      <c r="Y234" s="122">
        <v>0</v>
      </c>
      <c r="Z234" s="122">
        <v>0</v>
      </c>
      <c r="AA234" s="122">
        <v>0</v>
      </c>
      <c r="AB234" s="122"/>
      <c r="AC234" s="122"/>
      <c r="AD234" s="122"/>
      <c r="AE234" s="122"/>
      <c r="AF234" s="122"/>
      <c r="AG234" s="122"/>
      <c r="AH234" s="122"/>
      <c r="AI234" s="122"/>
      <c r="AJ234" s="122"/>
      <c r="AK234" s="122"/>
      <c r="AL234" s="122"/>
      <c r="AM234" s="122"/>
      <c r="AN234" s="122"/>
      <c r="AO234" s="122"/>
      <c r="AP234" s="122"/>
      <c r="AQ234" s="122"/>
      <c r="AR234" s="122"/>
      <c r="AS234" s="122"/>
      <c r="AT234" s="122"/>
      <c r="AU234" s="122"/>
    </row>
    <row r="235" spans="1:47" s="90" customFormat="1" ht="77.7" x14ac:dyDescent="0.3">
      <c r="A235" s="106" t="s">
        <v>1660</v>
      </c>
      <c r="B235" s="107" t="s">
        <v>819</v>
      </c>
      <c r="C235" s="108" t="s">
        <v>1247</v>
      </c>
      <c r="D235" s="122">
        <v>0</v>
      </c>
      <c r="E235" s="122">
        <v>0</v>
      </c>
      <c r="F235" s="122">
        <v>0</v>
      </c>
      <c r="G235" s="122">
        <v>0</v>
      </c>
      <c r="H235" s="122">
        <v>0</v>
      </c>
      <c r="I235" s="122">
        <v>0</v>
      </c>
      <c r="J235" s="122">
        <v>0</v>
      </c>
      <c r="K235" s="122">
        <v>0</v>
      </c>
      <c r="L235" s="122">
        <v>0</v>
      </c>
      <c r="M235" s="122">
        <v>0</v>
      </c>
      <c r="N235" s="122">
        <v>0.05</v>
      </c>
      <c r="O235" s="122">
        <v>4.3999999999999997E-2</v>
      </c>
      <c r="P235" s="122">
        <v>0</v>
      </c>
      <c r="Q235" s="122">
        <v>0</v>
      </c>
      <c r="R235" s="122">
        <v>0</v>
      </c>
      <c r="S235" s="122">
        <v>0</v>
      </c>
      <c r="T235" s="122">
        <v>0</v>
      </c>
      <c r="U235" s="122">
        <v>0</v>
      </c>
      <c r="V235" s="122">
        <v>0</v>
      </c>
      <c r="W235" s="122">
        <v>0</v>
      </c>
      <c r="X235" s="122">
        <v>0</v>
      </c>
      <c r="Y235" s="122">
        <v>0</v>
      </c>
      <c r="Z235" s="122">
        <v>0</v>
      </c>
      <c r="AA235" s="122">
        <v>0</v>
      </c>
      <c r="AB235" s="122"/>
      <c r="AC235" s="122"/>
      <c r="AD235" s="122"/>
      <c r="AE235" s="122"/>
      <c r="AF235" s="122"/>
      <c r="AG235" s="122"/>
      <c r="AH235" s="122"/>
      <c r="AI235" s="122"/>
      <c r="AJ235" s="122"/>
      <c r="AK235" s="122"/>
      <c r="AL235" s="122"/>
      <c r="AM235" s="122"/>
      <c r="AN235" s="122"/>
      <c r="AO235" s="122"/>
      <c r="AP235" s="122"/>
      <c r="AQ235" s="122"/>
      <c r="AR235" s="122"/>
      <c r="AS235" s="122"/>
      <c r="AT235" s="122"/>
      <c r="AU235" s="122"/>
    </row>
    <row r="236" spans="1:47" s="90" customFormat="1" ht="93.25" x14ac:dyDescent="0.3">
      <c r="A236" s="106" t="s">
        <v>1661</v>
      </c>
      <c r="B236" s="107" t="s">
        <v>1725</v>
      </c>
      <c r="C236" s="108" t="s">
        <v>1927</v>
      </c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2"/>
      <c r="AC236" s="122"/>
      <c r="AD236" s="122"/>
      <c r="AE236" s="122"/>
      <c r="AF236" s="122"/>
      <c r="AG236" s="122"/>
      <c r="AH236" s="122"/>
      <c r="AI236" s="122"/>
      <c r="AJ236" s="122"/>
      <c r="AK236" s="122"/>
      <c r="AL236" s="122"/>
      <c r="AM236" s="122"/>
      <c r="AN236" s="122"/>
      <c r="AO236" s="122"/>
      <c r="AP236" s="122"/>
      <c r="AQ236" s="122"/>
      <c r="AR236" s="122"/>
      <c r="AS236" s="122"/>
      <c r="AT236" s="122"/>
      <c r="AU236" s="122"/>
    </row>
    <row r="237" spans="1:47" s="90" customFormat="1" x14ac:dyDescent="0.3">
      <c r="A237" s="103"/>
      <c r="B237" s="110" t="s">
        <v>63</v>
      </c>
      <c r="C237" s="105"/>
      <c r="D237" s="133">
        <f t="shared" ref="D237:AU237" si="31">SUM(D238:D240)</f>
        <v>0</v>
      </c>
      <c r="E237" s="133">
        <f t="shared" si="31"/>
        <v>0</v>
      </c>
      <c r="F237" s="133">
        <f t="shared" si="31"/>
        <v>0</v>
      </c>
      <c r="G237" s="133">
        <f t="shared" si="31"/>
        <v>0</v>
      </c>
      <c r="H237" s="133">
        <f t="shared" si="31"/>
        <v>0</v>
      </c>
      <c r="I237" s="133">
        <f t="shared" si="31"/>
        <v>0</v>
      </c>
      <c r="J237" s="133">
        <f t="shared" si="31"/>
        <v>0</v>
      </c>
      <c r="K237" s="133">
        <f t="shared" si="31"/>
        <v>0</v>
      </c>
      <c r="L237" s="133">
        <f t="shared" si="31"/>
        <v>0.25</v>
      </c>
      <c r="M237" s="133">
        <f t="shared" si="31"/>
        <v>0.25</v>
      </c>
      <c r="N237" s="133">
        <f t="shared" si="31"/>
        <v>0</v>
      </c>
      <c r="O237" s="133">
        <f t="shared" si="31"/>
        <v>0</v>
      </c>
      <c r="P237" s="133">
        <f t="shared" si="31"/>
        <v>0</v>
      </c>
      <c r="Q237" s="133">
        <f t="shared" si="31"/>
        <v>0</v>
      </c>
      <c r="R237" s="133">
        <f t="shared" si="31"/>
        <v>0</v>
      </c>
      <c r="S237" s="133">
        <f t="shared" si="31"/>
        <v>0</v>
      </c>
      <c r="T237" s="133">
        <f t="shared" si="31"/>
        <v>0</v>
      </c>
      <c r="U237" s="133">
        <f t="shared" si="31"/>
        <v>0</v>
      </c>
      <c r="V237" s="133">
        <f t="shared" si="31"/>
        <v>0</v>
      </c>
      <c r="W237" s="133">
        <f t="shared" si="31"/>
        <v>0</v>
      </c>
      <c r="X237" s="133">
        <f t="shared" si="31"/>
        <v>0</v>
      </c>
      <c r="Y237" s="133">
        <f t="shared" si="31"/>
        <v>0</v>
      </c>
      <c r="Z237" s="133">
        <f t="shared" si="31"/>
        <v>0</v>
      </c>
      <c r="AA237" s="133">
        <f t="shared" si="31"/>
        <v>0</v>
      </c>
      <c r="AB237" s="133">
        <f t="shared" si="31"/>
        <v>0</v>
      </c>
      <c r="AC237" s="133">
        <f t="shared" si="31"/>
        <v>0</v>
      </c>
      <c r="AD237" s="133">
        <f t="shared" si="31"/>
        <v>0</v>
      </c>
      <c r="AE237" s="133">
        <f t="shared" si="31"/>
        <v>0</v>
      </c>
      <c r="AF237" s="133">
        <f t="shared" si="31"/>
        <v>0</v>
      </c>
      <c r="AG237" s="133">
        <f t="shared" si="31"/>
        <v>0</v>
      </c>
      <c r="AH237" s="133">
        <f t="shared" si="31"/>
        <v>0</v>
      </c>
      <c r="AI237" s="133">
        <f t="shared" si="31"/>
        <v>0</v>
      </c>
      <c r="AJ237" s="133">
        <f t="shared" si="31"/>
        <v>0</v>
      </c>
      <c r="AK237" s="133">
        <f t="shared" si="31"/>
        <v>0</v>
      </c>
      <c r="AL237" s="133">
        <f t="shared" si="31"/>
        <v>0</v>
      </c>
      <c r="AM237" s="133">
        <f t="shared" si="31"/>
        <v>0</v>
      </c>
      <c r="AN237" s="133">
        <f t="shared" si="31"/>
        <v>0</v>
      </c>
      <c r="AO237" s="133">
        <f t="shared" si="31"/>
        <v>0</v>
      </c>
      <c r="AP237" s="133">
        <f t="shared" si="31"/>
        <v>0</v>
      </c>
      <c r="AQ237" s="133">
        <f t="shared" si="31"/>
        <v>0</v>
      </c>
      <c r="AR237" s="133">
        <f t="shared" si="31"/>
        <v>0</v>
      </c>
      <c r="AS237" s="133">
        <f t="shared" si="31"/>
        <v>0</v>
      </c>
      <c r="AT237" s="133">
        <f t="shared" si="31"/>
        <v>0</v>
      </c>
      <c r="AU237" s="133">
        <f t="shared" si="31"/>
        <v>0</v>
      </c>
    </row>
    <row r="238" spans="1:47" s="90" customFormat="1" ht="31.1" x14ac:dyDescent="0.3">
      <c r="A238" s="106" t="s">
        <v>1660</v>
      </c>
      <c r="B238" s="107" t="s">
        <v>820</v>
      </c>
      <c r="C238" s="108" t="s">
        <v>1248</v>
      </c>
      <c r="D238" s="122">
        <v>0</v>
      </c>
      <c r="E238" s="122">
        <v>0</v>
      </c>
      <c r="F238" s="122">
        <v>0</v>
      </c>
      <c r="G238" s="122">
        <v>0</v>
      </c>
      <c r="H238" s="122">
        <v>0</v>
      </c>
      <c r="I238" s="122">
        <v>0</v>
      </c>
      <c r="J238" s="122">
        <v>0</v>
      </c>
      <c r="K238" s="122">
        <v>0</v>
      </c>
      <c r="L238" s="122">
        <v>0</v>
      </c>
      <c r="M238" s="122">
        <v>0</v>
      </c>
      <c r="N238" s="122">
        <v>0</v>
      </c>
      <c r="O238" s="122">
        <v>0</v>
      </c>
      <c r="P238" s="122">
        <v>0</v>
      </c>
      <c r="Q238" s="122">
        <v>0</v>
      </c>
      <c r="R238" s="122">
        <v>0</v>
      </c>
      <c r="S238" s="122">
        <v>0</v>
      </c>
      <c r="T238" s="122">
        <v>0</v>
      </c>
      <c r="U238" s="122">
        <v>0</v>
      </c>
      <c r="V238" s="122">
        <v>0</v>
      </c>
      <c r="W238" s="122">
        <v>0</v>
      </c>
      <c r="X238" s="122">
        <v>0</v>
      </c>
      <c r="Y238" s="122">
        <v>0</v>
      </c>
      <c r="Z238" s="122">
        <v>0</v>
      </c>
      <c r="AA238" s="122">
        <v>0</v>
      </c>
      <c r="AB238" s="122"/>
      <c r="AC238" s="122"/>
      <c r="AD238" s="122"/>
      <c r="AE238" s="122"/>
      <c r="AF238" s="122"/>
      <c r="AG238" s="122"/>
      <c r="AH238" s="122"/>
      <c r="AI238" s="122"/>
      <c r="AJ238" s="122"/>
      <c r="AK238" s="122"/>
      <c r="AL238" s="122"/>
      <c r="AM238" s="122"/>
      <c r="AN238" s="122"/>
      <c r="AO238" s="122"/>
      <c r="AP238" s="122"/>
      <c r="AQ238" s="122"/>
      <c r="AR238" s="122"/>
      <c r="AS238" s="122"/>
      <c r="AT238" s="122"/>
      <c r="AU238" s="122"/>
    </row>
    <row r="239" spans="1:47" s="90" customFormat="1" ht="46.65" x14ac:dyDescent="0.3">
      <c r="A239" s="106" t="s">
        <v>1660</v>
      </c>
      <c r="B239" s="107" t="s">
        <v>821</v>
      </c>
      <c r="C239" s="108" t="s">
        <v>1249</v>
      </c>
      <c r="D239" s="122">
        <v>0</v>
      </c>
      <c r="E239" s="122">
        <v>0</v>
      </c>
      <c r="F239" s="122">
        <v>0</v>
      </c>
      <c r="G239" s="122">
        <v>0</v>
      </c>
      <c r="H239" s="122">
        <v>0</v>
      </c>
      <c r="I239" s="122">
        <v>0</v>
      </c>
      <c r="J239" s="122">
        <v>0</v>
      </c>
      <c r="K239" s="122">
        <v>0</v>
      </c>
      <c r="L239" s="122">
        <v>0.25</v>
      </c>
      <c r="M239" s="122">
        <v>0.25</v>
      </c>
      <c r="N239" s="122">
        <v>0</v>
      </c>
      <c r="O239" s="122">
        <v>0</v>
      </c>
      <c r="P239" s="122">
        <v>0</v>
      </c>
      <c r="Q239" s="122">
        <v>0</v>
      </c>
      <c r="R239" s="122">
        <v>0</v>
      </c>
      <c r="S239" s="122">
        <v>0</v>
      </c>
      <c r="T239" s="122">
        <v>0</v>
      </c>
      <c r="U239" s="122">
        <v>0</v>
      </c>
      <c r="V239" s="122">
        <v>0</v>
      </c>
      <c r="W239" s="122">
        <v>0</v>
      </c>
      <c r="X239" s="122">
        <v>0</v>
      </c>
      <c r="Y239" s="122">
        <v>0</v>
      </c>
      <c r="Z239" s="122">
        <v>0</v>
      </c>
      <c r="AA239" s="122">
        <v>0</v>
      </c>
      <c r="AB239" s="122"/>
      <c r="AC239" s="122"/>
      <c r="AD239" s="122"/>
      <c r="AE239" s="122"/>
      <c r="AF239" s="122"/>
      <c r="AG239" s="122"/>
      <c r="AH239" s="122"/>
      <c r="AI239" s="122"/>
      <c r="AJ239" s="122"/>
      <c r="AK239" s="122"/>
      <c r="AL239" s="122"/>
      <c r="AM239" s="122"/>
      <c r="AN239" s="122"/>
      <c r="AO239" s="122"/>
      <c r="AP239" s="122"/>
      <c r="AQ239" s="122"/>
      <c r="AR239" s="122"/>
      <c r="AS239" s="122"/>
      <c r="AT239" s="122"/>
      <c r="AU239" s="122"/>
    </row>
    <row r="240" spans="1:47" s="90" customFormat="1" ht="62.2" x14ac:dyDescent="0.3">
      <c r="A240" s="106" t="s">
        <v>1660</v>
      </c>
      <c r="B240" s="107" t="s">
        <v>822</v>
      </c>
      <c r="C240" s="108" t="s">
        <v>1250</v>
      </c>
      <c r="D240" s="122">
        <v>0</v>
      </c>
      <c r="E240" s="122">
        <v>0</v>
      </c>
      <c r="F240" s="122">
        <v>0</v>
      </c>
      <c r="G240" s="122">
        <v>0</v>
      </c>
      <c r="H240" s="122">
        <v>0</v>
      </c>
      <c r="I240" s="122">
        <v>0</v>
      </c>
      <c r="J240" s="122">
        <v>0</v>
      </c>
      <c r="K240" s="122">
        <v>0</v>
      </c>
      <c r="L240" s="122">
        <v>0</v>
      </c>
      <c r="M240" s="122">
        <v>0</v>
      </c>
      <c r="N240" s="122">
        <v>0</v>
      </c>
      <c r="O240" s="122">
        <v>0</v>
      </c>
      <c r="P240" s="122">
        <v>0</v>
      </c>
      <c r="Q240" s="122">
        <v>0</v>
      </c>
      <c r="R240" s="122">
        <v>0</v>
      </c>
      <c r="S240" s="122">
        <v>0</v>
      </c>
      <c r="T240" s="122">
        <v>0</v>
      </c>
      <c r="U240" s="122">
        <v>0</v>
      </c>
      <c r="V240" s="122">
        <v>0</v>
      </c>
      <c r="W240" s="122">
        <v>0</v>
      </c>
      <c r="X240" s="122">
        <v>0</v>
      </c>
      <c r="Y240" s="122">
        <v>0</v>
      </c>
      <c r="Z240" s="122">
        <v>0</v>
      </c>
      <c r="AA240" s="122">
        <v>0</v>
      </c>
      <c r="AB240" s="122"/>
      <c r="AC240" s="122"/>
      <c r="AD240" s="122"/>
      <c r="AE240" s="122"/>
      <c r="AF240" s="122"/>
      <c r="AG240" s="122"/>
      <c r="AH240" s="122"/>
      <c r="AI240" s="122"/>
      <c r="AJ240" s="122"/>
      <c r="AK240" s="122"/>
      <c r="AL240" s="122"/>
      <c r="AM240" s="122"/>
      <c r="AN240" s="122"/>
      <c r="AO240" s="122"/>
      <c r="AP240" s="122"/>
      <c r="AQ240" s="122"/>
      <c r="AR240" s="122"/>
      <c r="AS240" s="122"/>
      <c r="AT240" s="122"/>
      <c r="AU240" s="122"/>
    </row>
    <row r="241" spans="1:47" s="90" customFormat="1" x14ac:dyDescent="0.3">
      <c r="A241" s="103"/>
      <c r="B241" s="110" t="s">
        <v>635</v>
      </c>
      <c r="C241" s="105"/>
      <c r="D241" s="133">
        <f t="shared" ref="D241:AU241" si="32">SUM(D242:D247)</f>
        <v>0</v>
      </c>
      <c r="E241" s="133">
        <f t="shared" si="32"/>
        <v>0</v>
      </c>
      <c r="F241" s="133">
        <f t="shared" si="32"/>
        <v>0</v>
      </c>
      <c r="G241" s="133">
        <f t="shared" si="32"/>
        <v>0</v>
      </c>
      <c r="H241" s="133">
        <f t="shared" si="32"/>
        <v>0</v>
      </c>
      <c r="I241" s="133">
        <f t="shared" si="32"/>
        <v>0</v>
      </c>
      <c r="J241" s="133">
        <f t="shared" si="32"/>
        <v>0</v>
      </c>
      <c r="K241" s="133">
        <f t="shared" si="32"/>
        <v>0</v>
      </c>
      <c r="L241" s="133">
        <f t="shared" si="32"/>
        <v>1.26</v>
      </c>
      <c r="M241" s="133">
        <f t="shared" si="32"/>
        <v>0</v>
      </c>
      <c r="N241" s="133">
        <f t="shared" si="32"/>
        <v>2</v>
      </c>
      <c r="O241" s="133">
        <f t="shared" si="32"/>
        <v>0.95099999999999996</v>
      </c>
      <c r="P241" s="133">
        <f t="shared" si="32"/>
        <v>0</v>
      </c>
      <c r="Q241" s="133">
        <f t="shared" si="32"/>
        <v>0</v>
      </c>
      <c r="R241" s="133">
        <f t="shared" si="32"/>
        <v>0</v>
      </c>
      <c r="S241" s="133">
        <f t="shared" si="32"/>
        <v>0</v>
      </c>
      <c r="T241" s="133">
        <f t="shared" si="32"/>
        <v>0</v>
      </c>
      <c r="U241" s="133">
        <f t="shared" si="32"/>
        <v>0</v>
      </c>
      <c r="V241" s="133">
        <f t="shared" si="32"/>
        <v>0</v>
      </c>
      <c r="W241" s="133">
        <f t="shared" si="32"/>
        <v>0</v>
      </c>
      <c r="X241" s="133">
        <f t="shared" si="32"/>
        <v>0</v>
      </c>
      <c r="Y241" s="133">
        <f t="shared" si="32"/>
        <v>0</v>
      </c>
      <c r="Z241" s="133">
        <f t="shared" si="32"/>
        <v>0</v>
      </c>
      <c r="AA241" s="133">
        <f t="shared" si="32"/>
        <v>0</v>
      </c>
      <c r="AB241" s="133">
        <f t="shared" si="32"/>
        <v>0</v>
      </c>
      <c r="AC241" s="133">
        <f t="shared" si="32"/>
        <v>0</v>
      </c>
      <c r="AD241" s="133">
        <f t="shared" si="32"/>
        <v>0</v>
      </c>
      <c r="AE241" s="133">
        <f t="shared" si="32"/>
        <v>0</v>
      </c>
      <c r="AF241" s="133">
        <f t="shared" si="32"/>
        <v>0</v>
      </c>
      <c r="AG241" s="133">
        <f t="shared" si="32"/>
        <v>0</v>
      </c>
      <c r="AH241" s="133">
        <f t="shared" si="32"/>
        <v>0</v>
      </c>
      <c r="AI241" s="133">
        <f t="shared" si="32"/>
        <v>0</v>
      </c>
      <c r="AJ241" s="133">
        <f t="shared" si="32"/>
        <v>0</v>
      </c>
      <c r="AK241" s="133">
        <f t="shared" si="32"/>
        <v>0</v>
      </c>
      <c r="AL241" s="133">
        <f t="shared" si="32"/>
        <v>0</v>
      </c>
      <c r="AM241" s="133">
        <f t="shared" si="32"/>
        <v>0</v>
      </c>
      <c r="AN241" s="133">
        <f t="shared" si="32"/>
        <v>0</v>
      </c>
      <c r="AO241" s="133">
        <f t="shared" si="32"/>
        <v>0</v>
      </c>
      <c r="AP241" s="133">
        <f t="shared" si="32"/>
        <v>0</v>
      </c>
      <c r="AQ241" s="133">
        <f t="shared" si="32"/>
        <v>0</v>
      </c>
      <c r="AR241" s="133">
        <f t="shared" si="32"/>
        <v>0</v>
      </c>
      <c r="AS241" s="133">
        <f t="shared" si="32"/>
        <v>0</v>
      </c>
      <c r="AT241" s="133">
        <f t="shared" si="32"/>
        <v>0</v>
      </c>
      <c r="AU241" s="133">
        <f t="shared" si="32"/>
        <v>0</v>
      </c>
    </row>
    <row r="242" spans="1:47" s="90" customFormat="1" ht="46.65" x14ac:dyDescent="0.3">
      <c r="A242" s="106" t="s">
        <v>1661</v>
      </c>
      <c r="B242" s="107" t="s">
        <v>823</v>
      </c>
      <c r="C242" s="108" t="s">
        <v>1251</v>
      </c>
      <c r="D242" s="122">
        <v>0</v>
      </c>
      <c r="E242" s="122">
        <v>0</v>
      </c>
      <c r="F242" s="122">
        <v>0</v>
      </c>
      <c r="G242" s="122">
        <v>0</v>
      </c>
      <c r="H242" s="122">
        <v>0</v>
      </c>
      <c r="I242" s="122">
        <v>0</v>
      </c>
      <c r="J242" s="122">
        <v>0</v>
      </c>
      <c r="K242" s="122">
        <v>0</v>
      </c>
      <c r="L242" s="122">
        <v>0</v>
      </c>
      <c r="M242" s="122">
        <v>0</v>
      </c>
      <c r="N242" s="122">
        <v>0.6</v>
      </c>
      <c r="O242" s="122">
        <v>0</v>
      </c>
      <c r="P242" s="122">
        <v>0</v>
      </c>
      <c r="Q242" s="122">
        <v>0</v>
      </c>
      <c r="R242" s="122">
        <v>0</v>
      </c>
      <c r="S242" s="122">
        <v>0</v>
      </c>
      <c r="T242" s="122">
        <v>0</v>
      </c>
      <c r="U242" s="122">
        <v>0</v>
      </c>
      <c r="V242" s="122">
        <v>0</v>
      </c>
      <c r="W242" s="122">
        <v>0</v>
      </c>
      <c r="X242" s="122">
        <v>0</v>
      </c>
      <c r="Y242" s="122">
        <v>0</v>
      </c>
      <c r="Z242" s="122">
        <v>0</v>
      </c>
      <c r="AA242" s="122">
        <v>0</v>
      </c>
      <c r="AB242" s="122"/>
      <c r="AC242" s="122"/>
      <c r="AD242" s="122"/>
      <c r="AE242" s="122"/>
      <c r="AF242" s="122"/>
      <c r="AG242" s="122"/>
      <c r="AH242" s="122"/>
      <c r="AI242" s="122"/>
      <c r="AJ242" s="122"/>
      <c r="AK242" s="122"/>
      <c r="AL242" s="122"/>
      <c r="AM242" s="122"/>
      <c r="AN242" s="122"/>
      <c r="AO242" s="122"/>
      <c r="AP242" s="122"/>
      <c r="AQ242" s="122"/>
      <c r="AR242" s="122"/>
      <c r="AS242" s="122"/>
      <c r="AT242" s="122"/>
      <c r="AU242" s="122"/>
    </row>
    <row r="243" spans="1:47" s="90" customFormat="1" ht="46.65" x14ac:dyDescent="0.3">
      <c r="A243" s="106" t="s">
        <v>1661</v>
      </c>
      <c r="B243" s="107" t="s">
        <v>824</v>
      </c>
      <c r="C243" s="108" t="s">
        <v>1252</v>
      </c>
      <c r="D243" s="122">
        <v>0</v>
      </c>
      <c r="E243" s="122">
        <v>0</v>
      </c>
      <c r="F243" s="122">
        <v>0</v>
      </c>
      <c r="G243" s="122">
        <v>0</v>
      </c>
      <c r="H243" s="122">
        <v>0</v>
      </c>
      <c r="I243" s="122">
        <v>0</v>
      </c>
      <c r="J243" s="122">
        <v>0</v>
      </c>
      <c r="K243" s="122">
        <v>0</v>
      </c>
      <c r="L243" s="122">
        <v>0</v>
      </c>
      <c r="M243" s="122">
        <v>0</v>
      </c>
      <c r="N243" s="122">
        <v>0.8</v>
      </c>
      <c r="O243" s="122">
        <v>0.95099999999999996</v>
      </c>
      <c r="P243" s="122">
        <v>0</v>
      </c>
      <c r="Q243" s="122">
        <v>0</v>
      </c>
      <c r="R243" s="122">
        <v>0</v>
      </c>
      <c r="S243" s="122">
        <v>0</v>
      </c>
      <c r="T243" s="122">
        <v>0</v>
      </c>
      <c r="U243" s="122">
        <v>0</v>
      </c>
      <c r="V243" s="122">
        <v>0</v>
      </c>
      <c r="W243" s="122">
        <v>0</v>
      </c>
      <c r="X243" s="122">
        <v>0</v>
      </c>
      <c r="Y243" s="122">
        <v>0</v>
      </c>
      <c r="Z243" s="122">
        <v>0</v>
      </c>
      <c r="AA243" s="122">
        <v>0</v>
      </c>
      <c r="AB243" s="122"/>
      <c r="AC243" s="122"/>
      <c r="AD243" s="122"/>
      <c r="AE243" s="122"/>
      <c r="AF243" s="122"/>
      <c r="AG243" s="122"/>
      <c r="AH243" s="122"/>
      <c r="AI243" s="122"/>
      <c r="AJ243" s="122"/>
      <c r="AK243" s="122"/>
      <c r="AL243" s="122"/>
      <c r="AM243" s="122"/>
      <c r="AN243" s="122"/>
      <c r="AO243" s="122"/>
      <c r="AP243" s="122"/>
      <c r="AQ243" s="122"/>
      <c r="AR243" s="122"/>
      <c r="AS243" s="122"/>
      <c r="AT243" s="122"/>
      <c r="AU243" s="122"/>
    </row>
    <row r="244" spans="1:47" s="90" customFormat="1" ht="77.7" x14ac:dyDescent="0.3">
      <c r="A244" s="106" t="s">
        <v>1661</v>
      </c>
      <c r="B244" s="107" t="s">
        <v>825</v>
      </c>
      <c r="C244" s="108" t="s">
        <v>1253</v>
      </c>
      <c r="D244" s="122">
        <v>0</v>
      </c>
      <c r="E244" s="122">
        <v>0</v>
      </c>
      <c r="F244" s="122">
        <v>0</v>
      </c>
      <c r="G244" s="122">
        <v>0</v>
      </c>
      <c r="H244" s="122">
        <v>0</v>
      </c>
      <c r="I244" s="122">
        <v>0</v>
      </c>
      <c r="J244" s="122">
        <v>0</v>
      </c>
      <c r="K244" s="122">
        <v>0</v>
      </c>
      <c r="L244" s="122">
        <v>0</v>
      </c>
      <c r="M244" s="122">
        <v>0</v>
      </c>
      <c r="N244" s="122">
        <v>0.6</v>
      </c>
      <c r="O244" s="122">
        <v>0</v>
      </c>
      <c r="P244" s="122">
        <v>0</v>
      </c>
      <c r="Q244" s="122">
        <v>0</v>
      </c>
      <c r="R244" s="122">
        <v>0</v>
      </c>
      <c r="S244" s="122">
        <v>0</v>
      </c>
      <c r="T244" s="122">
        <v>0</v>
      </c>
      <c r="U244" s="122">
        <v>0</v>
      </c>
      <c r="V244" s="122">
        <v>0</v>
      </c>
      <c r="W244" s="122">
        <v>0</v>
      </c>
      <c r="X244" s="122">
        <v>0</v>
      </c>
      <c r="Y244" s="122">
        <v>0</v>
      </c>
      <c r="Z244" s="122">
        <v>0</v>
      </c>
      <c r="AA244" s="122">
        <v>0</v>
      </c>
      <c r="AB244" s="122"/>
      <c r="AC244" s="122"/>
      <c r="AD244" s="122"/>
      <c r="AE244" s="122"/>
      <c r="AF244" s="122"/>
      <c r="AG244" s="122"/>
      <c r="AH244" s="122"/>
      <c r="AI244" s="122"/>
      <c r="AJ244" s="122"/>
      <c r="AK244" s="122"/>
      <c r="AL244" s="122"/>
      <c r="AM244" s="122"/>
      <c r="AN244" s="122"/>
      <c r="AO244" s="122"/>
      <c r="AP244" s="122"/>
      <c r="AQ244" s="122"/>
      <c r="AR244" s="122"/>
      <c r="AS244" s="122"/>
      <c r="AT244" s="122"/>
      <c r="AU244" s="122"/>
    </row>
    <row r="245" spans="1:47" s="90" customFormat="1" ht="46.65" x14ac:dyDescent="0.3">
      <c r="A245" s="106" t="s">
        <v>1660</v>
      </c>
      <c r="B245" s="107" t="s">
        <v>442</v>
      </c>
      <c r="C245" s="108" t="s">
        <v>522</v>
      </c>
      <c r="D245" s="122">
        <v>0</v>
      </c>
      <c r="E245" s="122">
        <v>0</v>
      </c>
      <c r="F245" s="122">
        <v>0</v>
      </c>
      <c r="G245" s="122">
        <v>0</v>
      </c>
      <c r="H245" s="122">
        <v>0</v>
      </c>
      <c r="I245" s="122">
        <v>0</v>
      </c>
      <c r="J245" s="122">
        <v>0</v>
      </c>
      <c r="K245" s="122">
        <v>0</v>
      </c>
      <c r="L245" s="122">
        <v>1.26</v>
      </c>
      <c r="M245" s="122">
        <v>0</v>
      </c>
      <c r="N245" s="122">
        <v>0</v>
      </c>
      <c r="O245" s="122">
        <v>0</v>
      </c>
      <c r="P245" s="122">
        <v>0</v>
      </c>
      <c r="Q245" s="122">
        <v>0</v>
      </c>
      <c r="R245" s="122">
        <v>0</v>
      </c>
      <c r="S245" s="122">
        <v>0</v>
      </c>
      <c r="T245" s="122">
        <v>0</v>
      </c>
      <c r="U245" s="122">
        <v>0</v>
      </c>
      <c r="V245" s="122">
        <v>0</v>
      </c>
      <c r="W245" s="122">
        <v>0</v>
      </c>
      <c r="X245" s="122">
        <v>0</v>
      </c>
      <c r="Y245" s="122">
        <v>0</v>
      </c>
      <c r="Z245" s="122">
        <v>0</v>
      </c>
      <c r="AA245" s="122">
        <v>0</v>
      </c>
      <c r="AB245" s="122"/>
      <c r="AC245" s="122"/>
      <c r="AD245" s="122"/>
      <c r="AE245" s="122"/>
      <c r="AF245" s="122"/>
      <c r="AG245" s="122"/>
      <c r="AH245" s="122"/>
      <c r="AI245" s="122"/>
      <c r="AJ245" s="122"/>
      <c r="AK245" s="122"/>
      <c r="AL245" s="122"/>
      <c r="AM245" s="122"/>
      <c r="AN245" s="122"/>
      <c r="AO245" s="122"/>
      <c r="AP245" s="122"/>
      <c r="AQ245" s="122"/>
      <c r="AR245" s="122"/>
      <c r="AS245" s="122"/>
      <c r="AT245" s="122"/>
      <c r="AU245" s="122"/>
    </row>
    <row r="246" spans="1:47" s="90" customFormat="1" ht="46.65" x14ac:dyDescent="0.3">
      <c r="A246" s="106" t="s">
        <v>1660</v>
      </c>
      <c r="B246" s="107" t="s">
        <v>1726</v>
      </c>
      <c r="C246" s="108" t="s">
        <v>1928</v>
      </c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/>
      <c r="AE246" s="122"/>
      <c r="AF246" s="122"/>
      <c r="AG246" s="122"/>
      <c r="AH246" s="122"/>
      <c r="AI246" s="122"/>
      <c r="AJ246" s="122"/>
      <c r="AK246" s="122"/>
      <c r="AL246" s="122"/>
      <c r="AM246" s="122"/>
      <c r="AN246" s="122"/>
      <c r="AO246" s="122"/>
      <c r="AP246" s="122"/>
      <c r="AQ246" s="122"/>
      <c r="AR246" s="122"/>
      <c r="AS246" s="122"/>
      <c r="AT246" s="122"/>
      <c r="AU246" s="122"/>
    </row>
    <row r="247" spans="1:47" s="90" customFormat="1" ht="62.2" x14ac:dyDescent="0.3">
      <c r="A247" s="106" t="s">
        <v>1661</v>
      </c>
      <c r="B247" s="107" t="s">
        <v>1727</v>
      </c>
      <c r="C247" s="108" t="s">
        <v>1929</v>
      </c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2"/>
      <c r="AC247" s="122"/>
      <c r="AD247" s="122"/>
      <c r="AE247" s="122"/>
      <c r="AF247" s="122"/>
      <c r="AG247" s="122"/>
      <c r="AH247" s="122"/>
      <c r="AI247" s="122"/>
      <c r="AJ247" s="122"/>
      <c r="AK247" s="122"/>
      <c r="AL247" s="122"/>
      <c r="AM247" s="122"/>
      <c r="AN247" s="122"/>
      <c r="AO247" s="122"/>
      <c r="AP247" s="122"/>
      <c r="AQ247" s="122"/>
      <c r="AR247" s="122"/>
      <c r="AS247" s="122"/>
      <c r="AT247" s="122"/>
      <c r="AU247" s="122"/>
    </row>
    <row r="248" spans="1:47" s="90" customFormat="1" x14ac:dyDescent="0.3">
      <c r="A248" s="103"/>
      <c r="B248" s="110" t="s">
        <v>64</v>
      </c>
      <c r="C248" s="105"/>
      <c r="D248" s="133">
        <f t="shared" ref="D248:AU248" si="33">SUM(D249:D258)</f>
        <v>0</v>
      </c>
      <c r="E248" s="133">
        <f t="shared" si="33"/>
        <v>0.63</v>
      </c>
      <c r="F248" s="133">
        <f t="shared" si="33"/>
        <v>0</v>
      </c>
      <c r="G248" s="133">
        <f t="shared" si="33"/>
        <v>0</v>
      </c>
      <c r="H248" s="133">
        <f t="shared" si="33"/>
        <v>0</v>
      </c>
      <c r="I248" s="133">
        <f t="shared" si="33"/>
        <v>0.371</v>
      </c>
      <c r="J248" s="133">
        <f t="shared" si="33"/>
        <v>0</v>
      </c>
      <c r="K248" s="133">
        <f t="shared" si="33"/>
        <v>0</v>
      </c>
      <c r="L248" s="133">
        <f t="shared" si="33"/>
        <v>1.26</v>
      </c>
      <c r="M248" s="133">
        <f t="shared" si="33"/>
        <v>0.63</v>
      </c>
      <c r="N248" s="133">
        <f t="shared" si="33"/>
        <v>3.21</v>
      </c>
      <c r="O248" s="133">
        <f t="shared" si="33"/>
        <v>6.1239999999999997</v>
      </c>
      <c r="P248" s="133">
        <f t="shared" si="33"/>
        <v>0</v>
      </c>
      <c r="Q248" s="133">
        <f t="shared" si="33"/>
        <v>0</v>
      </c>
      <c r="R248" s="133">
        <f t="shared" si="33"/>
        <v>0</v>
      </c>
      <c r="S248" s="133">
        <f t="shared" si="33"/>
        <v>0</v>
      </c>
      <c r="T248" s="133">
        <f t="shared" si="33"/>
        <v>0</v>
      </c>
      <c r="U248" s="133">
        <f t="shared" si="33"/>
        <v>0</v>
      </c>
      <c r="V248" s="133">
        <f t="shared" si="33"/>
        <v>0</v>
      </c>
      <c r="W248" s="133">
        <f t="shared" si="33"/>
        <v>0</v>
      </c>
      <c r="X248" s="133">
        <f t="shared" si="33"/>
        <v>0</v>
      </c>
      <c r="Y248" s="133">
        <f t="shared" si="33"/>
        <v>0</v>
      </c>
      <c r="Z248" s="133">
        <f t="shared" si="33"/>
        <v>0</v>
      </c>
      <c r="AA248" s="133">
        <f t="shared" si="33"/>
        <v>0</v>
      </c>
      <c r="AB248" s="133">
        <f t="shared" si="33"/>
        <v>0</v>
      </c>
      <c r="AC248" s="133">
        <f t="shared" si="33"/>
        <v>0</v>
      </c>
      <c r="AD248" s="133">
        <f t="shared" si="33"/>
        <v>0</v>
      </c>
      <c r="AE248" s="133">
        <f t="shared" si="33"/>
        <v>0</v>
      </c>
      <c r="AF248" s="133">
        <f t="shared" si="33"/>
        <v>0</v>
      </c>
      <c r="AG248" s="133">
        <f t="shared" si="33"/>
        <v>0</v>
      </c>
      <c r="AH248" s="133">
        <f t="shared" si="33"/>
        <v>0</v>
      </c>
      <c r="AI248" s="133">
        <f t="shared" si="33"/>
        <v>0</v>
      </c>
      <c r="AJ248" s="133">
        <f t="shared" si="33"/>
        <v>0</v>
      </c>
      <c r="AK248" s="133">
        <f t="shared" si="33"/>
        <v>0</v>
      </c>
      <c r="AL248" s="133">
        <f t="shared" si="33"/>
        <v>0</v>
      </c>
      <c r="AM248" s="133">
        <f t="shared" si="33"/>
        <v>0</v>
      </c>
      <c r="AN248" s="133">
        <f t="shared" si="33"/>
        <v>0</v>
      </c>
      <c r="AO248" s="133">
        <f t="shared" si="33"/>
        <v>0</v>
      </c>
      <c r="AP248" s="133">
        <f t="shared" si="33"/>
        <v>0</v>
      </c>
      <c r="AQ248" s="133">
        <f t="shared" si="33"/>
        <v>0</v>
      </c>
      <c r="AR248" s="133">
        <f t="shared" si="33"/>
        <v>0</v>
      </c>
      <c r="AS248" s="133">
        <f t="shared" si="33"/>
        <v>0</v>
      </c>
      <c r="AT248" s="133">
        <f t="shared" si="33"/>
        <v>0</v>
      </c>
      <c r="AU248" s="133">
        <f t="shared" si="33"/>
        <v>0</v>
      </c>
    </row>
    <row r="249" spans="1:47" s="90" customFormat="1" ht="93.25" x14ac:dyDescent="0.3">
      <c r="A249" s="106" t="s">
        <v>1660</v>
      </c>
      <c r="B249" s="107" t="s">
        <v>1728</v>
      </c>
      <c r="C249" s="108" t="s">
        <v>1254</v>
      </c>
      <c r="D249" s="122">
        <v>0</v>
      </c>
      <c r="E249" s="122">
        <v>0.63</v>
      </c>
      <c r="F249" s="122">
        <v>0</v>
      </c>
      <c r="G249" s="122">
        <v>0</v>
      </c>
      <c r="H249" s="122">
        <v>0</v>
      </c>
      <c r="I249" s="122">
        <v>1.4999999999999999E-2</v>
      </c>
      <c r="J249" s="122">
        <v>0</v>
      </c>
      <c r="K249" s="122">
        <v>0</v>
      </c>
      <c r="L249" s="122">
        <v>0.63</v>
      </c>
      <c r="M249" s="122">
        <v>0</v>
      </c>
      <c r="N249" s="122">
        <v>0</v>
      </c>
      <c r="O249" s="122">
        <v>0</v>
      </c>
      <c r="P249" s="122">
        <v>0</v>
      </c>
      <c r="Q249" s="122">
        <v>0</v>
      </c>
      <c r="R249" s="122">
        <v>0</v>
      </c>
      <c r="S249" s="122">
        <v>0</v>
      </c>
      <c r="T249" s="122">
        <v>0</v>
      </c>
      <c r="U249" s="122">
        <v>0</v>
      </c>
      <c r="V249" s="122">
        <v>0</v>
      </c>
      <c r="W249" s="122">
        <v>0</v>
      </c>
      <c r="X249" s="122">
        <v>0</v>
      </c>
      <c r="Y249" s="122">
        <v>0</v>
      </c>
      <c r="Z249" s="122">
        <v>0</v>
      </c>
      <c r="AA249" s="122">
        <v>0</v>
      </c>
      <c r="AB249" s="122"/>
      <c r="AC249" s="122"/>
      <c r="AD249" s="122"/>
      <c r="AE249" s="122"/>
      <c r="AF249" s="122"/>
      <c r="AG249" s="122"/>
      <c r="AH249" s="122"/>
      <c r="AI249" s="122"/>
      <c r="AJ249" s="122"/>
      <c r="AK249" s="122"/>
      <c r="AL249" s="122"/>
      <c r="AM249" s="122"/>
      <c r="AN249" s="122"/>
      <c r="AO249" s="122"/>
      <c r="AP249" s="122"/>
      <c r="AQ249" s="122"/>
      <c r="AR249" s="122"/>
      <c r="AS249" s="122"/>
      <c r="AT249" s="122"/>
      <c r="AU249" s="122"/>
    </row>
    <row r="250" spans="1:47" s="90" customFormat="1" ht="77.7" x14ac:dyDescent="0.3">
      <c r="A250" s="106" t="s">
        <v>1660</v>
      </c>
      <c r="B250" s="107" t="s">
        <v>826</v>
      </c>
      <c r="C250" s="108" t="s">
        <v>1255</v>
      </c>
      <c r="D250" s="122">
        <v>0</v>
      </c>
      <c r="E250" s="122">
        <v>0</v>
      </c>
      <c r="F250" s="122">
        <v>0</v>
      </c>
      <c r="G250" s="122">
        <v>0</v>
      </c>
      <c r="H250" s="122">
        <v>0</v>
      </c>
      <c r="I250" s="122">
        <v>0</v>
      </c>
      <c r="J250" s="122">
        <v>0</v>
      </c>
      <c r="K250" s="122">
        <v>0</v>
      </c>
      <c r="L250" s="122">
        <v>0</v>
      </c>
      <c r="M250" s="122">
        <v>0</v>
      </c>
      <c r="N250" s="122">
        <v>0</v>
      </c>
      <c r="O250" s="122">
        <v>0</v>
      </c>
      <c r="P250" s="122">
        <v>0</v>
      </c>
      <c r="Q250" s="122">
        <v>0</v>
      </c>
      <c r="R250" s="122">
        <v>0</v>
      </c>
      <c r="S250" s="122">
        <v>0</v>
      </c>
      <c r="T250" s="122">
        <v>0</v>
      </c>
      <c r="U250" s="122">
        <v>0</v>
      </c>
      <c r="V250" s="122">
        <v>0</v>
      </c>
      <c r="W250" s="122">
        <v>0</v>
      </c>
      <c r="X250" s="122">
        <v>0</v>
      </c>
      <c r="Y250" s="122">
        <v>0</v>
      </c>
      <c r="Z250" s="122">
        <v>0</v>
      </c>
      <c r="AA250" s="122">
        <v>0</v>
      </c>
      <c r="AB250" s="122"/>
      <c r="AC250" s="122"/>
      <c r="AD250" s="122"/>
      <c r="AE250" s="122"/>
      <c r="AF250" s="122"/>
      <c r="AG250" s="122"/>
      <c r="AH250" s="122"/>
      <c r="AI250" s="122"/>
      <c r="AJ250" s="122"/>
      <c r="AK250" s="122"/>
      <c r="AL250" s="122"/>
      <c r="AM250" s="122"/>
      <c r="AN250" s="122"/>
      <c r="AO250" s="122"/>
      <c r="AP250" s="122"/>
      <c r="AQ250" s="122"/>
      <c r="AR250" s="122"/>
      <c r="AS250" s="122"/>
      <c r="AT250" s="122"/>
      <c r="AU250" s="122"/>
    </row>
    <row r="251" spans="1:47" s="90" customFormat="1" ht="77.7" x14ac:dyDescent="0.3">
      <c r="A251" s="106" t="s">
        <v>1661</v>
      </c>
      <c r="B251" s="107" t="s">
        <v>1729</v>
      </c>
      <c r="C251" s="108" t="s">
        <v>1256</v>
      </c>
      <c r="D251" s="122">
        <v>0</v>
      </c>
      <c r="E251" s="122">
        <v>0</v>
      </c>
      <c r="F251" s="122">
        <v>0</v>
      </c>
      <c r="G251" s="122">
        <v>0</v>
      </c>
      <c r="H251" s="122">
        <v>0</v>
      </c>
      <c r="I251" s="122">
        <v>0</v>
      </c>
      <c r="J251" s="122">
        <v>0</v>
      </c>
      <c r="K251" s="122">
        <v>0</v>
      </c>
      <c r="L251" s="122">
        <v>0</v>
      </c>
      <c r="M251" s="122">
        <v>0</v>
      </c>
      <c r="N251" s="122">
        <v>3.1</v>
      </c>
      <c r="O251" s="122">
        <v>6.016</v>
      </c>
      <c r="P251" s="122">
        <v>0</v>
      </c>
      <c r="Q251" s="122">
        <v>0</v>
      </c>
      <c r="R251" s="122">
        <v>0</v>
      </c>
      <c r="S251" s="122">
        <v>0</v>
      </c>
      <c r="T251" s="122">
        <v>0</v>
      </c>
      <c r="U251" s="122">
        <v>0</v>
      </c>
      <c r="V251" s="122">
        <v>0</v>
      </c>
      <c r="W251" s="122">
        <v>0</v>
      </c>
      <c r="X251" s="122">
        <v>0</v>
      </c>
      <c r="Y251" s="122">
        <v>0</v>
      </c>
      <c r="Z251" s="122">
        <v>0</v>
      </c>
      <c r="AA251" s="122">
        <v>0</v>
      </c>
      <c r="AB251" s="122"/>
      <c r="AC251" s="122"/>
      <c r="AD251" s="122"/>
      <c r="AE251" s="122"/>
      <c r="AF251" s="122"/>
      <c r="AG251" s="122"/>
      <c r="AH251" s="122"/>
      <c r="AI251" s="122"/>
      <c r="AJ251" s="122"/>
      <c r="AK251" s="122"/>
      <c r="AL251" s="122"/>
      <c r="AM251" s="122"/>
      <c r="AN251" s="122"/>
      <c r="AO251" s="122"/>
      <c r="AP251" s="122"/>
      <c r="AQ251" s="122"/>
      <c r="AR251" s="122"/>
      <c r="AS251" s="122"/>
      <c r="AT251" s="122"/>
      <c r="AU251" s="122"/>
    </row>
    <row r="252" spans="1:47" s="90" customFormat="1" ht="62.2" x14ac:dyDescent="0.3">
      <c r="A252" s="106" t="s">
        <v>1660</v>
      </c>
      <c r="B252" s="107" t="s">
        <v>827</v>
      </c>
      <c r="C252" s="108" t="s">
        <v>1257</v>
      </c>
      <c r="D252" s="122">
        <v>0</v>
      </c>
      <c r="E252" s="122">
        <v>0</v>
      </c>
      <c r="F252" s="122">
        <v>0</v>
      </c>
      <c r="G252" s="122">
        <v>0</v>
      </c>
      <c r="H252" s="122">
        <v>0</v>
      </c>
      <c r="I252" s="122">
        <v>0</v>
      </c>
      <c r="J252" s="122">
        <v>0</v>
      </c>
      <c r="K252" s="122">
        <v>0</v>
      </c>
      <c r="L252" s="122">
        <v>0.63</v>
      </c>
      <c r="M252" s="122">
        <v>0.63</v>
      </c>
      <c r="N252" s="122">
        <v>0</v>
      </c>
      <c r="O252" s="122">
        <v>0</v>
      </c>
      <c r="P252" s="122">
        <v>0</v>
      </c>
      <c r="Q252" s="122">
        <v>0</v>
      </c>
      <c r="R252" s="122">
        <v>0</v>
      </c>
      <c r="S252" s="122">
        <v>0</v>
      </c>
      <c r="T252" s="122">
        <v>0</v>
      </c>
      <c r="U252" s="122">
        <v>0</v>
      </c>
      <c r="V252" s="122">
        <v>0</v>
      </c>
      <c r="W252" s="122">
        <v>0</v>
      </c>
      <c r="X252" s="122">
        <v>0</v>
      </c>
      <c r="Y252" s="122">
        <v>0</v>
      </c>
      <c r="Z252" s="122">
        <v>0</v>
      </c>
      <c r="AA252" s="122">
        <v>0</v>
      </c>
      <c r="AB252" s="122"/>
      <c r="AC252" s="122"/>
      <c r="AD252" s="122"/>
      <c r="AE252" s="122"/>
      <c r="AF252" s="122"/>
      <c r="AG252" s="122"/>
      <c r="AH252" s="122"/>
      <c r="AI252" s="122"/>
      <c r="AJ252" s="122"/>
      <c r="AK252" s="122"/>
      <c r="AL252" s="122"/>
      <c r="AM252" s="122"/>
      <c r="AN252" s="122"/>
      <c r="AO252" s="122"/>
      <c r="AP252" s="122"/>
      <c r="AQ252" s="122"/>
      <c r="AR252" s="122"/>
      <c r="AS252" s="122"/>
      <c r="AT252" s="122"/>
      <c r="AU252" s="122"/>
    </row>
    <row r="253" spans="1:47" s="90" customFormat="1" ht="31.1" x14ac:dyDescent="0.3">
      <c r="A253" s="106" t="s">
        <v>1661</v>
      </c>
      <c r="B253" s="107" t="s">
        <v>828</v>
      </c>
      <c r="C253" s="108" t="s">
        <v>1258</v>
      </c>
      <c r="D253" s="122">
        <v>0</v>
      </c>
      <c r="E253" s="122">
        <v>0</v>
      </c>
      <c r="F253" s="122">
        <v>0</v>
      </c>
      <c r="G253" s="122">
        <v>0</v>
      </c>
      <c r="H253" s="122">
        <v>0</v>
      </c>
      <c r="I253" s="122">
        <v>0</v>
      </c>
      <c r="J253" s="122">
        <v>0</v>
      </c>
      <c r="K253" s="122">
        <v>0</v>
      </c>
      <c r="L253" s="122">
        <v>0</v>
      </c>
      <c r="M253" s="122">
        <v>0</v>
      </c>
      <c r="N253" s="122">
        <v>0.11</v>
      </c>
      <c r="O253" s="122">
        <v>0.108</v>
      </c>
      <c r="P253" s="122">
        <v>0</v>
      </c>
      <c r="Q253" s="122">
        <v>0</v>
      </c>
      <c r="R253" s="122">
        <v>0</v>
      </c>
      <c r="S253" s="122">
        <v>0</v>
      </c>
      <c r="T253" s="122">
        <v>0</v>
      </c>
      <c r="U253" s="122">
        <v>0</v>
      </c>
      <c r="V253" s="122">
        <v>0</v>
      </c>
      <c r="W253" s="122">
        <v>0</v>
      </c>
      <c r="X253" s="122">
        <v>0</v>
      </c>
      <c r="Y253" s="122">
        <v>0</v>
      </c>
      <c r="Z253" s="122">
        <v>0</v>
      </c>
      <c r="AA253" s="122">
        <v>0</v>
      </c>
      <c r="AB253" s="122"/>
      <c r="AC253" s="122"/>
      <c r="AD253" s="122"/>
      <c r="AE253" s="122"/>
      <c r="AF253" s="122"/>
      <c r="AG253" s="122"/>
      <c r="AH253" s="122"/>
      <c r="AI253" s="122"/>
      <c r="AJ253" s="122"/>
      <c r="AK253" s="122"/>
      <c r="AL253" s="122"/>
      <c r="AM253" s="122"/>
      <c r="AN253" s="122"/>
      <c r="AO253" s="122"/>
      <c r="AP253" s="122"/>
      <c r="AQ253" s="122"/>
      <c r="AR253" s="122"/>
      <c r="AS253" s="122"/>
      <c r="AT253" s="122"/>
      <c r="AU253" s="122"/>
    </row>
    <row r="254" spans="1:47" s="90" customFormat="1" ht="77.7" x14ac:dyDescent="0.3">
      <c r="A254" s="106" t="s">
        <v>1661</v>
      </c>
      <c r="B254" s="107" t="s">
        <v>829</v>
      </c>
      <c r="C254" s="108" t="s">
        <v>1259</v>
      </c>
      <c r="D254" s="122">
        <v>0</v>
      </c>
      <c r="E254" s="122">
        <v>0</v>
      </c>
      <c r="F254" s="122">
        <v>0</v>
      </c>
      <c r="G254" s="122">
        <v>0</v>
      </c>
      <c r="H254" s="122">
        <v>0</v>
      </c>
      <c r="I254" s="122">
        <v>0.224</v>
      </c>
      <c r="J254" s="122">
        <v>0</v>
      </c>
      <c r="K254" s="122">
        <v>0</v>
      </c>
      <c r="L254" s="122">
        <v>0</v>
      </c>
      <c r="M254" s="122">
        <v>0</v>
      </c>
      <c r="N254" s="122">
        <v>0</v>
      </c>
      <c r="O254" s="122">
        <v>0</v>
      </c>
      <c r="P254" s="122">
        <v>0</v>
      </c>
      <c r="Q254" s="122">
        <v>0</v>
      </c>
      <c r="R254" s="122">
        <v>0</v>
      </c>
      <c r="S254" s="122">
        <v>0</v>
      </c>
      <c r="T254" s="122">
        <v>0</v>
      </c>
      <c r="U254" s="122">
        <v>0</v>
      </c>
      <c r="V254" s="122">
        <v>0</v>
      </c>
      <c r="W254" s="122">
        <v>0</v>
      </c>
      <c r="X254" s="122">
        <v>0</v>
      </c>
      <c r="Y254" s="122">
        <v>0</v>
      </c>
      <c r="Z254" s="122">
        <v>0</v>
      </c>
      <c r="AA254" s="122">
        <v>0</v>
      </c>
      <c r="AB254" s="122"/>
      <c r="AC254" s="122"/>
      <c r="AD254" s="122"/>
      <c r="AE254" s="122"/>
      <c r="AF254" s="122"/>
      <c r="AG254" s="122"/>
      <c r="AH254" s="122"/>
      <c r="AI254" s="122"/>
      <c r="AJ254" s="122"/>
      <c r="AK254" s="122"/>
      <c r="AL254" s="122"/>
      <c r="AM254" s="122"/>
      <c r="AN254" s="122"/>
      <c r="AO254" s="122"/>
      <c r="AP254" s="122"/>
      <c r="AQ254" s="122"/>
      <c r="AR254" s="122"/>
      <c r="AS254" s="122"/>
      <c r="AT254" s="122"/>
      <c r="AU254" s="122"/>
    </row>
    <row r="255" spans="1:47" s="90" customFormat="1" ht="46.65" x14ac:dyDescent="0.3">
      <c r="A255" s="106" t="s">
        <v>1661</v>
      </c>
      <c r="B255" s="107" t="s">
        <v>830</v>
      </c>
      <c r="C255" s="108" t="s">
        <v>1260</v>
      </c>
      <c r="D255" s="122">
        <v>0</v>
      </c>
      <c r="E255" s="122">
        <v>0</v>
      </c>
      <c r="F255" s="122">
        <v>0</v>
      </c>
      <c r="G255" s="122">
        <v>0</v>
      </c>
      <c r="H255" s="122">
        <v>0</v>
      </c>
      <c r="I255" s="122">
        <v>0.13200000000000001</v>
      </c>
      <c r="J255" s="122">
        <v>0</v>
      </c>
      <c r="K255" s="122">
        <v>0</v>
      </c>
      <c r="L255" s="122">
        <v>0</v>
      </c>
      <c r="M255" s="122">
        <v>0</v>
      </c>
      <c r="N255" s="122">
        <v>0</v>
      </c>
      <c r="O255" s="122">
        <v>0</v>
      </c>
      <c r="P255" s="122">
        <v>0</v>
      </c>
      <c r="Q255" s="122">
        <v>0</v>
      </c>
      <c r="R255" s="122">
        <v>0</v>
      </c>
      <c r="S255" s="122">
        <v>0</v>
      </c>
      <c r="T255" s="122">
        <v>0</v>
      </c>
      <c r="U255" s="122">
        <v>0</v>
      </c>
      <c r="V255" s="122">
        <v>0</v>
      </c>
      <c r="W255" s="122">
        <v>0</v>
      </c>
      <c r="X255" s="122">
        <v>0</v>
      </c>
      <c r="Y255" s="122">
        <v>0</v>
      </c>
      <c r="Z255" s="122">
        <v>0</v>
      </c>
      <c r="AA255" s="122">
        <v>0</v>
      </c>
      <c r="AB255" s="122"/>
      <c r="AC255" s="122"/>
      <c r="AD255" s="122"/>
      <c r="AE255" s="122"/>
      <c r="AF255" s="122"/>
      <c r="AG255" s="122"/>
      <c r="AH255" s="122"/>
      <c r="AI255" s="122"/>
      <c r="AJ255" s="122"/>
      <c r="AK255" s="122"/>
      <c r="AL255" s="122"/>
      <c r="AM255" s="122"/>
      <c r="AN255" s="122"/>
      <c r="AO255" s="122"/>
      <c r="AP255" s="122"/>
      <c r="AQ255" s="122"/>
      <c r="AR255" s="122"/>
      <c r="AS255" s="122"/>
      <c r="AT255" s="122"/>
      <c r="AU255" s="122"/>
    </row>
    <row r="256" spans="1:47" s="90" customFormat="1" ht="46.65" x14ac:dyDescent="0.3">
      <c r="A256" s="106" t="s">
        <v>1660</v>
      </c>
      <c r="B256" s="107" t="s">
        <v>1730</v>
      </c>
      <c r="C256" s="108" t="s">
        <v>1930</v>
      </c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2"/>
      <c r="AC256" s="122"/>
      <c r="AD256" s="122"/>
      <c r="AE256" s="122"/>
      <c r="AF256" s="122"/>
      <c r="AG256" s="122"/>
      <c r="AH256" s="122"/>
      <c r="AI256" s="122"/>
      <c r="AJ256" s="122"/>
      <c r="AK256" s="122"/>
      <c r="AL256" s="122"/>
      <c r="AM256" s="122"/>
      <c r="AN256" s="122"/>
      <c r="AO256" s="122"/>
      <c r="AP256" s="122"/>
      <c r="AQ256" s="122"/>
      <c r="AR256" s="122"/>
      <c r="AS256" s="122"/>
      <c r="AT256" s="122"/>
      <c r="AU256" s="122"/>
    </row>
    <row r="257" spans="1:47" s="90" customFormat="1" ht="46.65" x14ac:dyDescent="0.3">
      <c r="A257" s="106" t="s">
        <v>1661</v>
      </c>
      <c r="B257" s="107" t="s">
        <v>1731</v>
      </c>
      <c r="C257" s="108" t="s">
        <v>1931</v>
      </c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2"/>
      <c r="AC257" s="122"/>
      <c r="AD257" s="122"/>
      <c r="AE257" s="122"/>
      <c r="AF257" s="122"/>
      <c r="AG257" s="122"/>
      <c r="AH257" s="122"/>
      <c r="AI257" s="122"/>
      <c r="AJ257" s="122"/>
      <c r="AK257" s="122"/>
      <c r="AL257" s="122"/>
      <c r="AM257" s="122"/>
      <c r="AN257" s="122"/>
      <c r="AO257" s="122"/>
      <c r="AP257" s="122"/>
      <c r="AQ257" s="122"/>
      <c r="AR257" s="122"/>
      <c r="AS257" s="122"/>
      <c r="AT257" s="122"/>
      <c r="AU257" s="122"/>
    </row>
    <row r="258" spans="1:47" s="90" customFormat="1" ht="31.1" x14ac:dyDescent="0.3">
      <c r="A258" s="106" t="s">
        <v>1661</v>
      </c>
      <c r="B258" s="107" t="s">
        <v>1732</v>
      </c>
      <c r="C258" s="108" t="s">
        <v>1932</v>
      </c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/>
      <c r="AE258" s="122"/>
      <c r="AF258" s="122"/>
      <c r="AG258" s="122"/>
      <c r="AH258" s="122"/>
      <c r="AI258" s="122"/>
      <c r="AJ258" s="122"/>
      <c r="AK258" s="122"/>
      <c r="AL258" s="122"/>
      <c r="AM258" s="122"/>
      <c r="AN258" s="122"/>
      <c r="AO258" s="122"/>
      <c r="AP258" s="122"/>
      <c r="AQ258" s="122"/>
      <c r="AR258" s="122"/>
      <c r="AS258" s="122"/>
      <c r="AT258" s="122"/>
      <c r="AU258" s="122"/>
    </row>
    <row r="259" spans="1:47" s="90" customFormat="1" x14ac:dyDescent="0.3">
      <c r="A259" s="103"/>
      <c r="B259" s="110" t="s">
        <v>66</v>
      </c>
      <c r="C259" s="105"/>
      <c r="D259" s="133">
        <f t="shared" ref="D259:AU259" si="34">SUM(D260:D266)</f>
        <v>0</v>
      </c>
      <c r="E259" s="133">
        <f t="shared" si="34"/>
        <v>0.8</v>
      </c>
      <c r="F259" s="133">
        <f t="shared" si="34"/>
        <v>0</v>
      </c>
      <c r="G259" s="133">
        <f t="shared" si="34"/>
        <v>0</v>
      </c>
      <c r="H259" s="133">
        <f t="shared" si="34"/>
        <v>0</v>
      </c>
      <c r="I259" s="133">
        <f t="shared" si="34"/>
        <v>0</v>
      </c>
      <c r="J259" s="133">
        <f t="shared" si="34"/>
        <v>0</v>
      </c>
      <c r="K259" s="133">
        <f t="shared" si="34"/>
        <v>0</v>
      </c>
      <c r="L259" s="133">
        <f t="shared" si="34"/>
        <v>0.4</v>
      </c>
      <c r="M259" s="133">
        <f t="shared" si="34"/>
        <v>0</v>
      </c>
      <c r="N259" s="133">
        <f t="shared" si="34"/>
        <v>0</v>
      </c>
      <c r="O259" s="133">
        <f t="shared" si="34"/>
        <v>0</v>
      </c>
      <c r="P259" s="133">
        <f t="shared" si="34"/>
        <v>0</v>
      </c>
      <c r="Q259" s="133">
        <f t="shared" si="34"/>
        <v>0</v>
      </c>
      <c r="R259" s="133">
        <f t="shared" si="34"/>
        <v>0</v>
      </c>
      <c r="S259" s="133">
        <f t="shared" si="34"/>
        <v>0</v>
      </c>
      <c r="T259" s="133">
        <f t="shared" si="34"/>
        <v>0</v>
      </c>
      <c r="U259" s="133">
        <f t="shared" si="34"/>
        <v>0</v>
      </c>
      <c r="V259" s="133">
        <f t="shared" si="34"/>
        <v>0</v>
      </c>
      <c r="W259" s="133">
        <f t="shared" si="34"/>
        <v>0</v>
      </c>
      <c r="X259" s="133">
        <f t="shared" si="34"/>
        <v>0</v>
      </c>
      <c r="Y259" s="133">
        <f t="shared" si="34"/>
        <v>0</v>
      </c>
      <c r="Z259" s="133">
        <f t="shared" si="34"/>
        <v>0</v>
      </c>
      <c r="AA259" s="133">
        <f t="shared" si="34"/>
        <v>0.30000000000000004</v>
      </c>
      <c r="AB259" s="133">
        <f t="shared" si="34"/>
        <v>0</v>
      </c>
      <c r="AC259" s="133">
        <f t="shared" si="34"/>
        <v>0</v>
      </c>
      <c r="AD259" s="133">
        <f t="shared" si="34"/>
        <v>0</v>
      </c>
      <c r="AE259" s="133">
        <f t="shared" si="34"/>
        <v>0</v>
      </c>
      <c r="AF259" s="133">
        <f t="shared" si="34"/>
        <v>0</v>
      </c>
      <c r="AG259" s="133">
        <f t="shared" si="34"/>
        <v>0</v>
      </c>
      <c r="AH259" s="133">
        <f t="shared" si="34"/>
        <v>0</v>
      </c>
      <c r="AI259" s="133">
        <f t="shared" si="34"/>
        <v>0</v>
      </c>
      <c r="AJ259" s="133">
        <f t="shared" si="34"/>
        <v>0</v>
      </c>
      <c r="AK259" s="133">
        <f t="shared" si="34"/>
        <v>0</v>
      </c>
      <c r="AL259" s="133">
        <f t="shared" si="34"/>
        <v>0</v>
      </c>
      <c r="AM259" s="133">
        <f t="shared" si="34"/>
        <v>0</v>
      </c>
      <c r="AN259" s="133">
        <f t="shared" si="34"/>
        <v>0</v>
      </c>
      <c r="AO259" s="133">
        <f t="shared" si="34"/>
        <v>0</v>
      </c>
      <c r="AP259" s="133">
        <f t="shared" si="34"/>
        <v>0</v>
      </c>
      <c r="AQ259" s="133">
        <f t="shared" si="34"/>
        <v>0</v>
      </c>
      <c r="AR259" s="133">
        <f t="shared" si="34"/>
        <v>0</v>
      </c>
      <c r="AS259" s="133">
        <f t="shared" si="34"/>
        <v>0</v>
      </c>
      <c r="AT259" s="133">
        <f t="shared" si="34"/>
        <v>0</v>
      </c>
      <c r="AU259" s="133">
        <f t="shared" si="34"/>
        <v>0</v>
      </c>
    </row>
    <row r="260" spans="1:47" s="90" customFormat="1" ht="46.65" x14ac:dyDescent="0.3">
      <c r="A260" s="106" t="s">
        <v>1660</v>
      </c>
      <c r="B260" s="107" t="s">
        <v>67</v>
      </c>
      <c r="C260" s="108" t="s">
        <v>68</v>
      </c>
      <c r="D260" s="122">
        <v>0</v>
      </c>
      <c r="E260" s="122">
        <v>0</v>
      </c>
      <c r="F260" s="122">
        <v>0</v>
      </c>
      <c r="G260" s="122">
        <v>0</v>
      </c>
      <c r="H260" s="122">
        <v>0</v>
      </c>
      <c r="I260" s="122">
        <v>0</v>
      </c>
      <c r="J260" s="122">
        <v>0</v>
      </c>
      <c r="K260" s="122">
        <v>0</v>
      </c>
      <c r="L260" s="122">
        <v>0</v>
      </c>
      <c r="M260" s="122">
        <v>0</v>
      </c>
      <c r="N260" s="122">
        <v>0</v>
      </c>
      <c r="O260" s="122">
        <v>0</v>
      </c>
      <c r="P260" s="122">
        <v>0</v>
      </c>
      <c r="Q260" s="122">
        <v>0</v>
      </c>
      <c r="R260" s="122">
        <v>0</v>
      </c>
      <c r="S260" s="122">
        <v>0</v>
      </c>
      <c r="T260" s="122">
        <v>0</v>
      </c>
      <c r="U260" s="122">
        <v>0</v>
      </c>
      <c r="V260" s="122">
        <v>0</v>
      </c>
      <c r="W260" s="122">
        <v>0</v>
      </c>
      <c r="X260" s="122">
        <v>0</v>
      </c>
      <c r="Y260" s="122">
        <v>0</v>
      </c>
      <c r="Z260" s="122">
        <v>0</v>
      </c>
      <c r="AA260" s="122">
        <v>0</v>
      </c>
      <c r="AB260" s="122"/>
      <c r="AC260" s="122"/>
      <c r="AD260" s="122"/>
      <c r="AE260" s="122"/>
      <c r="AF260" s="122"/>
      <c r="AG260" s="122"/>
      <c r="AH260" s="122"/>
      <c r="AI260" s="122"/>
      <c r="AJ260" s="122"/>
      <c r="AK260" s="122"/>
      <c r="AL260" s="122"/>
      <c r="AM260" s="122"/>
      <c r="AN260" s="122"/>
      <c r="AO260" s="122"/>
      <c r="AP260" s="122"/>
      <c r="AQ260" s="122"/>
      <c r="AR260" s="122"/>
      <c r="AS260" s="122"/>
      <c r="AT260" s="122"/>
      <c r="AU260" s="122"/>
    </row>
    <row r="261" spans="1:47" s="90" customFormat="1" ht="62.2" x14ac:dyDescent="0.3">
      <c r="A261" s="106" t="s">
        <v>1660</v>
      </c>
      <c r="B261" s="107" t="s">
        <v>636</v>
      </c>
      <c r="C261" s="108" t="s">
        <v>523</v>
      </c>
      <c r="D261" s="122">
        <v>0</v>
      </c>
      <c r="E261" s="122">
        <v>0</v>
      </c>
      <c r="F261" s="122">
        <v>0</v>
      </c>
      <c r="G261" s="122">
        <v>0</v>
      </c>
      <c r="H261" s="122">
        <v>0</v>
      </c>
      <c r="I261" s="122">
        <v>0</v>
      </c>
      <c r="J261" s="122">
        <v>0</v>
      </c>
      <c r="K261" s="122">
        <v>0</v>
      </c>
      <c r="L261" s="122">
        <v>0.4</v>
      </c>
      <c r="M261" s="122">
        <v>0</v>
      </c>
      <c r="N261" s="122">
        <v>0</v>
      </c>
      <c r="O261" s="122">
        <v>0</v>
      </c>
      <c r="P261" s="122">
        <v>0</v>
      </c>
      <c r="Q261" s="122">
        <v>0</v>
      </c>
      <c r="R261" s="122">
        <v>0</v>
      </c>
      <c r="S261" s="122">
        <v>0</v>
      </c>
      <c r="T261" s="122">
        <v>0</v>
      </c>
      <c r="U261" s="122">
        <v>0</v>
      </c>
      <c r="V261" s="122">
        <v>0</v>
      </c>
      <c r="W261" s="122">
        <v>0</v>
      </c>
      <c r="X261" s="122">
        <v>0</v>
      </c>
      <c r="Y261" s="122">
        <v>0</v>
      </c>
      <c r="Z261" s="122">
        <v>0</v>
      </c>
      <c r="AA261" s="122">
        <v>0</v>
      </c>
      <c r="AB261" s="122"/>
      <c r="AC261" s="122"/>
      <c r="AD261" s="122"/>
      <c r="AE261" s="122"/>
      <c r="AF261" s="122"/>
      <c r="AG261" s="122"/>
      <c r="AH261" s="122"/>
      <c r="AI261" s="122"/>
      <c r="AJ261" s="122"/>
      <c r="AK261" s="122"/>
      <c r="AL261" s="122"/>
      <c r="AM261" s="122"/>
      <c r="AN261" s="122"/>
      <c r="AO261" s="122"/>
      <c r="AP261" s="122"/>
      <c r="AQ261" s="122"/>
      <c r="AR261" s="122"/>
      <c r="AS261" s="122"/>
      <c r="AT261" s="122"/>
      <c r="AU261" s="122"/>
    </row>
    <row r="262" spans="1:47" s="90" customFormat="1" ht="46.65" x14ac:dyDescent="0.3">
      <c r="A262" s="106" t="s">
        <v>1660</v>
      </c>
      <c r="B262" s="107" t="s">
        <v>831</v>
      </c>
      <c r="C262" s="108" t="s">
        <v>1261</v>
      </c>
      <c r="D262" s="122">
        <v>0</v>
      </c>
      <c r="E262" s="122">
        <v>0</v>
      </c>
      <c r="F262" s="122">
        <v>0</v>
      </c>
      <c r="G262" s="122">
        <v>0</v>
      </c>
      <c r="H262" s="122">
        <v>0</v>
      </c>
      <c r="I262" s="122">
        <v>0</v>
      </c>
      <c r="J262" s="122">
        <v>0</v>
      </c>
      <c r="K262" s="122">
        <v>0</v>
      </c>
      <c r="L262" s="122">
        <v>0</v>
      </c>
      <c r="M262" s="122">
        <v>0</v>
      </c>
      <c r="N262" s="122">
        <v>0</v>
      </c>
      <c r="O262" s="122">
        <v>0</v>
      </c>
      <c r="P262" s="122">
        <v>0</v>
      </c>
      <c r="Q262" s="122">
        <v>0</v>
      </c>
      <c r="R262" s="122">
        <v>0</v>
      </c>
      <c r="S262" s="122">
        <v>0</v>
      </c>
      <c r="T262" s="122">
        <v>0</v>
      </c>
      <c r="U262" s="122">
        <v>0</v>
      </c>
      <c r="V262" s="122">
        <v>0</v>
      </c>
      <c r="W262" s="122">
        <v>0</v>
      </c>
      <c r="X262" s="122">
        <v>0</v>
      </c>
      <c r="Y262" s="122">
        <v>0</v>
      </c>
      <c r="Z262" s="122">
        <v>0</v>
      </c>
      <c r="AA262" s="122">
        <v>0</v>
      </c>
      <c r="AB262" s="122"/>
      <c r="AC262" s="122"/>
      <c r="AD262" s="122"/>
      <c r="AE262" s="122"/>
      <c r="AF262" s="122"/>
      <c r="AG262" s="122"/>
      <c r="AH262" s="122"/>
      <c r="AI262" s="122"/>
      <c r="AJ262" s="122"/>
      <c r="AK262" s="122"/>
      <c r="AL262" s="122"/>
      <c r="AM262" s="122"/>
      <c r="AN262" s="122"/>
      <c r="AO262" s="122"/>
      <c r="AP262" s="122"/>
      <c r="AQ262" s="122"/>
      <c r="AR262" s="122"/>
      <c r="AS262" s="122"/>
      <c r="AT262" s="122"/>
      <c r="AU262" s="122"/>
    </row>
    <row r="263" spans="1:47" s="90" customFormat="1" ht="62.2" x14ac:dyDescent="0.3">
      <c r="A263" s="106" t="s">
        <v>1661</v>
      </c>
      <c r="B263" s="107" t="s">
        <v>69</v>
      </c>
      <c r="C263" s="108" t="s">
        <v>70</v>
      </c>
      <c r="D263" s="122">
        <v>0</v>
      </c>
      <c r="E263" s="122">
        <v>0</v>
      </c>
      <c r="F263" s="122">
        <v>0</v>
      </c>
      <c r="G263" s="122">
        <v>0</v>
      </c>
      <c r="H263" s="122">
        <v>0</v>
      </c>
      <c r="I263" s="122">
        <v>0</v>
      </c>
      <c r="J263" s="122">
        <v>0</v>
      </c>
      <c r="K263" s="122">
        <v>0</v>
      </c>
      <c r="L263" s="122">
        <v>0</v>
      </c>
      <c r="M263" s="122">
        <v>0</v>
      </c>
      <c r="N263" s="122">
        <v>0</v>
      </c>
      <c r="O263" s="122">
        <v>0</v>
      </c>
      <c r="P263" s="122">
        <v>0</v>
      </c>
      <c r="Q263" s="122">
        <v>0</v>
      </c>
      <c r="R263" s="122">
        <v>0</v>
      </c>
      <c r="S263" s="122">
        <v>0</v>
      </c>
      <c r="T263" s="122">
        <v>0</v>
      </c>
      <c r="U263" s="122">
        <v>0</v>
      </c>
      <c r="V263" s="122">
        <v>0</v>
      </c>
      <c r="W263" s="122">
        <v>0</v>
      </c>
      <c r="X263" s="122">
        <v>0</v>
      </c>
      <c r="Y263" s="122">
        <v>0</v>
      </c>
      <c r="Z263" s="122">
        <v>0</v>
      </c>
      <c r="AA263" s="122">
        <v>0</v>
      </c>
      <c r="AB263" s="122"/>
      <c r="AC263" s="122"/>
      <c r="AD263" s="122"/>
      <c r="AE263" s="122"/>
      <c r="AF263" s="122"/>
      <c r="AG263" s="122"/>
      <c r="AH263" s="122"/>
      <c r="AI263" s="122"/>
      <c r="AJ263" s="122"/>
      <c r="AK263" s="122"/>
      <c r="AL263" s="122"/>
      <c r="AM263" s="122"/>
      <c r="AN263" s="122"/>
      <c r="AO263" s="122"/>
      <c r="AP263" s="122"/>
      <c r="AQ263" s="122"/>
      <c r="AR263" s="122"/>
      <c r="AS263" s="122"/>
      <c r="AT263" s="122"/>
      <c r="AU263" s="122"/>
    </row>
    <row r="264" spans="1:47" s="90" customFormat="1" ht="46.65" x14ac:dyDescent="0.3">
      <c r="A264" s="106" t="s">
        <v>1660</v>
      </c>
      <c r="B264" s="107" t="s">
        <v>832</v>
      </c>
      <c r="C264" s="108" t="s">
        <v>1262</v>
      </c>
      <c r="D264" s="122">
        <v>0</v>
      </c>
      <c r="E264" s="122">
        <v>0</v>
      </c>
      <c r="F264" s="122">
        <v>0</v>
      </c>
      <c r="G264" s="122">
        <v>0</v>
      </c>
      <c r="H264" s="122">
        <v>0</v>
      </c>
      <c r="I264" s="122">
        <v>0</v>
      </c>
      <c r="J264" s="122">
        <v>0</v>
      </c>
      <c r="K264" s="122">
        <v>0</v>
      </c>
      <c r="L264" s="122">
        <v>0</v>
      </c>
      <c r="M264" s="122">
        <v>0</v>
      </c>
      <c r="N264" s="122">
        <v>0</v>
      </c>
      <c r="O264" s="122">
        <v>0</v>
      </c>
      <c r="P264" s="122">
        <v>0</v>
      </c>
      <c r="Q264" s="122">
        <v>0</v>
      </c>
      <c r="R264" s="122">
        <v>0</v>
      </c>
      <c r="S264" s="122">
        <v>0</v>
      </c>
      <c r="T264" s="122">
        <v>0</v>
      </c>
      <c r="U264" s="122">
        <v>0</v>
      </c>
      <c r="V264" s="122">
        <v>0</v>
      </c>
      <c r="W264" s="122">
        <v>0</v>
      </c>
      <c r="X264" s="122">
        <v>0</v>
      </c>
      <c r="Y264" s="122">
        <v>0</v>
      </c>
      <c r="Z264" s="122">
        <v>0</v>
      </c>
      <c r="AA264" s="122">
        <v>0</v>
      </c>
      <c r="AB264" s="122"/>
      <c r="AC264" s="122"/>
      <c r="AD264" s="122"/>
      <c r="AE264" s="122"/>
      <c r="AF264" s="122"/>
      <c r="AG264" s="122"/>
      <c r="AH264" s="122"/>
      <c r="AI264" s="122"/>
      <c r="AJ264" s="122"/>
      <c r="AK264" s="122"/>
      <c r="AL264" s="122"/>
      <c r="AM264" s="122"/>
      <c r="AN264" s="122"/>
      <c r="AO264" s="122"/>
      <c r="AP264" s="122"/>
      <c r="AQ264" s="122"/>
      <c r="AR264" s="122"/>
      <c r="AS264" s="122"/>
      <c r="AT264" s="122"/>
      <c r="AU264" s="122"/>
    </row>
    <row r="265" spans="1:47" s="90" customFormat="1" ht="31.1" x14ac:dyDescent="0.3">
      <c r="A265" s="106" t="s">
        <v>1660</v>
      </c>
      <c r="B265" s="107" t="s">
        <v>1733</v>
      </c>
      <c r="C265" s="108" t="s">
        <v>1933</v>
      </c>
      <c r="D265" s="122"/>
      <c r="E265" s="122">
        <v>0.8</v>
      </c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2"/>
      <c r="AC265" s="122"/>
      <c r="AD265" s="122"/>
      <c r="AE265" s="122"/>
      <c r="AF265" s="122"/>
      <c r="AG265" s="122"/>
      <c r="AH265" s="122"/>
      <c r="AI265" s="122"/>
      <c r="AJ265" s="122"/>
      <c r="AK265" s="122"/>
      <c r="AL265" s="122"/>
      <c r="AM265" s="122"/>
      <c r="AN265" s="122"/>
      <c r="AO265" s="122"/>
      <c r="AP265" s="122"/>
      <c r="AQ265" s="122"/>
      <c r="AR265" s="122"/>
      <c r="AS265" s="122"/>
      <c r="AT265" s="122"/>
      <c r="AU265" s="122"/>
    </row>
    <row r="266" spans="1:47" s="90" customFormat="1" ht="62.2" x14ac:dyDescent="0.3">
      <c r="A266" s="106" t="s">
        <v>1661</v>
      </c>
      <c r="B266" s="107" t="s">
        <v>1734</v>
      </c>
      <c r="C266" s="108" t="s">
        <v>1263</v>
      </c>
      <c r="D266" s="122">
        <v>0</v>
      </c>
      <c r="E266" s="122">
        <v>0</v>
      </c>
      <c r="F266" s="122">
        <v>0</v>
      </c>
      <c r="G266" s="122">
        <v>0</v>
      </c>
      <c r="H266" s="122">
        <v>0</v>
      </c>
      <c r="I266" s="122">
        <v>0</v>
      </c>
      <c r="J266" s="122">
        <v>0</v>
      </c>
      <c r="K266" s="122">
        <v>0</v>
      </c>
      <c r="L266" s="122">
        <v>0</v>
      </c>
      <c r="M266" s="122">
        <v>0</v>
      </c>
      <c r="N266" s="122">
        <v>0</v>
      </c>
      <c r="O266" s="122">
        <v>0</v>
      </c>
      <c r="P266" s="122">
        <v>0</v>
      </c>
      <c r="Q266" s="122">
        <v>0</v>
      </c>
      <c r="R266" s="122">
        <v>0</v>
      </c>
      <c r="S266" s="122">
        <v>0</v>
      </c>
      <c r="T266" s="122">
        <v>0</v>
      </c>
      <c r="U266" s="122">
        <v>0</v>
      </c>
      <c r="V266" s="122">
        <v>0</v>
      </c>
      <c r="W266" s="122">
        <v>0</v>
      </c>
      <c r="X266" s="122">
        <v>0</v>
      </c>
      <c r="Y266" s="122">
        <v>0</v>
      </c>
      <c r="Z266" s="122"/>
      <c r="AA266" s="122">
        <v>0.30000000000000004</v>
      </c>
      <c r="AB266" s="122"/>
      <c r="AC266" s="122"/>
      <c r="AD266" s="122"/>
      <c r="AE266" s="122"/>
      <c r="AF266" s="122"/>
      <c r="AG266" s="122"/>
      <c r="AH266" s="122"/>
      <c r="AI266" s="122"/>
      <c r="AJ266" s="122"/>
      <c r="AK266" s="122"/>
      <c r="AL266" s="122"/>
      <c r="AM266" s="122"/>
      <c r="AN266" s="122"/>
      <c r="AO266" s="122"/>
      <c r="AP266" s="122"/>
      <c r="AQ266" s="122"/>
      <c r="AR266" s="122"/>
      <c r="AS266" s="122"/>
      <c r="AT266" s="122"/>
      <c r="AU266" s="122"/>
    </row>
    <row r="267" spans="1:47" s="90" customFormat="1" x14ac:dyDescent="0.3">
      <c r="A267" s="103"/>
      <c r="B267" s="110" t="s">
        <v>71</v>
      </c>
      <c r="C267" s="105"/>
      <c r="D267" s="133">
        <f t="shared" ref="D267:AU267" si="35">SUM(D268:D275)</f>
        <v>0</v>
      </c>
      <c r="E267" s="133">
        <f t="shared" si="35"/>
        <v>0</v>
      </c>
      <c r="F267" s="133">
        <f t="shared" si="35"/>
        <v>0</v>
      </c>
      <c r="G267" s="133">
        <f t="shared" si="35"/>
        <v>0</v>
      </c>
      <c r="H267" s="133">
        <f t="shared" si="35"/>
        <v>0</v>
      </c>
      <c r="I267" s="133">
        <f t="shared" si="35"/>
        <v>0.13</v>
      </c>
      <c r="J267" s="133">
        <f t="shared" si="35"/>
        <v>0</v>
      </c>
      <c r="K267" s="133">
        <f t="shared" si="35"/>
        <v>0</v>
      </c>
      <c r="L267" s="133">
        <f t="shared" si="35"/>
        <v>3.7800000000000002</v>
      </c>
      <c r="M267" s="133">
        <f t="shared" si="35"/>
        <v>2.52</v>
      </c>
      <c r="N267" s="133">
        <f t="shared" si="35"/>
        <v>0</v>
      </c>
      <c r="O267" s="133">
        <f t="shared" si="35"/>
        <v>0</v>
      </c>
      <c r="P267" s="133">
        <f t="shared" si="35"/>
        <v>0</v>
      </c>
      <c r="Q267" s="133">
        <f t="shared" si="35"/>
        <v>0</v>
      </c>
      <c r="R267" s="133">
        <f t="shared" si="35"/>
        <v>0</v>
      </c>
      <c r="S267" s="133">
        <f t="shared" si="35"/>
        <v>0</v>
      </c>
      <c r="T267" s="133">
        <f t="shared" si="35"/>
        <v>0</v>
      </c>
      <c r="U267" s="133">
        <f t="shared" si="35"/>
        <v>0</v>
      </c>
      <c r="V267" s="133">
        <f t="shared" si="35"/>
        <v>0</v>
      </c>
      <c r="W267" s="133">
        <f t="shared" si="35"/>
        <v>0</v>
      </c>
      <c r="X267" s="133">
        <f t="shared" si="35"/>
        <v>0</v>
      </c>
      <c r="Y267" s="133">
        <f t="shared" si="35"/>
        <v>0</v>
      </c>
      <c r="Z267" s="133">
        <f t="shared" si="35"/>
        <v>0</v>
      </c>
      <c r="AA267" s="133">
        <f t="shared" si="35"/>
        <v>0.15</v>
      </c>
      <c r="AB267" s="133">
        <f t="shared" si="35"/>
        <v>0</v>
      </c>
      <c r="AC267" s="133">
        <f t="shared" si="35"/>
        <v>0</v>
      </c>
      <c r="AD267" s="133">
        <f t="shared" si="35"/>
        <v>0</v>
      </c>
      <c r="AE267" s="133">
        <f t="shared" si="35"/>
        <v>0</v>
      </c>
      <c r="AF267" s="133">
        <f t="shared" si="35"/>
        <v>0</v>
      </c>
      <c r="AG267" s="133">
        <f t="shared" si="35"/>
        <v>0</v>
      </c>
      <c r="AH267" s="133">
        <f t="shared" si="35"/>
        <v>0</v>
      </c>
      <c r="AI267" s="133">
        <f t="shared" si="35"/>
        <v>0</v>
      </c>
      <c r="AJ267" s="133">
        <f t="shared" si="35"/>
        <v>0</v>
      </c>
      <c r="AK267" s="133">
        <f t="shared" si="35"/>
        <v>0</v>
      </c>
      <c r="AL267" s="133">
        <f t="shared" si="35"/>
        <v>0</v>
      </c>
      <c r="AM267" s="133">
        <f t="shared" si="35"/>
        <v>0</v>
      </c>
      <c r="AN267" s="133">
        <f t="shared" si="35"/>
        <v>0</v>
      </c>
      <c r="AO267" s="133">
        <f t="shared" si="35"/>
        <v>0</v>
      </c>
      <c r="AP267" s="133">
        <f t="shared" si="35"/>
        <v>0</v>
      </c>
      <c r="AQ267" s="133">
        <f t="shared" si="35"/>
        <v>0</v>
      </c>
      <c r="AR267" s="133">
        <f t="shared" si="35"/>
        <v>0</v>
      </c>
      <c r="AS267" s="133">
        <f t="shared" si="35"/>
        <v>0</v>
      </c>
      <c r="AT267" s="133">
        <f t="shared" si="35"/>
        <v>0</v>
      </c>
      <c r="AU267" s="133">
        <f t="shared" si="35"/>
        <v>0</v>
      </c>
    </row>
    <row r="268" spans="1:47" s="90" customFormat="1" ht="46.65" x14ac:dyDescent="0.3">
      <c r="A268" s="106" t="s">
        <v>1660</v>
      </c>
      <c r="B268" s="107" t="s">
        <v>1735</v>
      </c>
      <c r="C268" s="108" t="s">
        <v>1264</v>
      </c>
      <c r="D268" s="122">
        <v>0</v>
      </c>
      <c r="E268" s="122">
        <v>0</v>
      </c>
      <c r="F268" s="122">
        <v>0</v>
      </c>
      <c r="G268" s="122">
        <v>0</v>
      </c>
      <c r="H268" s="122">
        <v>0</v>
      </c>
      <c r="I268" s="122">
        <v>0</v>
      </c>
      <c r="J268" s="122">
        <v>0</v>
      </c>
      <c r="K268" s="122">
        <v>0</v>
      </c>
      <c r="L268" s="122">
        <v>1.26</v>
      </c>
      <c r="M268" s="122">
        <v>1.26</v>
      </c>
      <c r="N268" s="122">
        <v>0</v>
      </c>
      <c r="O268" s="122">
        <v>0</v>
      </c>
      <c r="P268" s="122">
        <v>0</v>
      </c>
      <c r="Q268" s="122">
        <v>0</v>
      </c>
      <c r="R268" s="122">
        <v>0</v>
      </c>
      <c r="S268" s="122">
        <v>0</v>
      </c>
      <c r="T268" s="122">
        <v>0</v>
      </c>
      <c r="U268" s="122">
        <v>0</v>
      </c>
      <c r="V268" s="122">
        <v>0</v>
      </c>
      <c r="W268" s="122">
        <v>0</v>
      </c>
      <c r="X268" s="122">
        <v>0</v>
      </c>
      <c r="Y268" s="122">
        <v>0</v>
      </c>
      <c r="Z268" s="122">
        <v>0</v>
      </c>
      <c r="AA268" s="122">
        <v>0</v>
      </c>
      <c r="AB268" s="122"/>
      <c r="AC268" s="122"/>
      <c r="AD268" s="122"/>
      <c r="AE268" s="122"/>
      <c r="AF268" s="122"/>
      <c r="AG268" s="122"/>
      <c r="AH268" s="122"/>
      <c r="AI268" s="122"/>
      <c r="AJ268" s="122"/>
      <c r="AK268" s="122"/>
      <c r="AL268" s="122"/>
      <c r="AM268" s="122"/>
      <c r="AN268" s="122"/>
      <c r="AO268" s="122"/>
      <c r="AP268" s="122"/>
      <c r="AQ268" s="122"/>
      <c r="AR268" s="122"/>
      <c r="AS268" s="122"/>
      <c r="AT268" s="122"/>
      <c r="AU268" s="122"/>
    </row>
    <row r="269" spans="1:47" s="90" customFormat="1" ht="62.2" x14ac:dyDescent="0.3">
      <c r="A269" s="106" t="s">
        <v>1660</v>
      </c>
      <c r="B269" s="107" t="s">
        <v>833</v>
      </c>
      <c r="C269" s="108" t="s">
        <v>1265</v>
      </c>
      <c r="D269" s="122">
        <v>0</v>
      </c>
      <c r="E269" s="122">
        <v>0</v>
      </c>
      <c r="F269" s="122">
        <v>0</v>
      </c>
      <c r="G269" s="122">
        <v>0</v>
      </c>
      <c r="H269" s="122">
        <v>0</v>
      </c>
      <c r="I269" s="122">
        <v>0</v>
      </c>
      <c r="J269" s="122">
        <v>0</v>
      </c>
      <c r="K269" s="122">
        <v>0</v>
      </c>
      <c r="L269" s="122">
        <v>0</v>
      </c>
      <c r="M269" s="122">
        <v>0</v>
      </c>
      <c r="N269" s="122">
        <v>0</v>
      </c>
      <c r="O269" s="122">
        <v>0</v>
      </c>
      <c r="P269" s="122">
        <v>0</v>
      </c>
      <c r="Q269" s="122">
        <v>0</v>
      </c>
      <c r="R269" s="122">
        <v>0</v>
      </c>
      <c r="S269" s="122">
        <v>0</v>
      </c>
      <c r="T269" s="122">
        <v>0</v>
      </c>
      <c r="U269" s="122">
        <v>0</v>
      </c>
      <c r="V269" s="122">
        <v>0</v>
      </c>
      <c r="W269" s="122">
        <v>0</v>
      </c>
      <c r="X269" s="122">
        <v>0</v>
      </c>
      <c r="Y269" s="122">
        <v>0</v>
      </c>
      <c r="Z269" s="122">
        <v>0</v>
      </c>
      <c r="AA269" s="122">
        <v>0</v>
      </c>
      <c r="AB269" s="122"/>
      <c r="AC269" s="122"/>
      <c r="AD269" s="122"/>
      <c r="AE269" s="122"/>
      <c r="AF269" s="122"/>
      <c r="AG269" s="122"/>
      <c r="AH269" s="122"/>
      <c r="AI269" s="122"/>
      <c r="AJ269" s="122"/>
      <c r="AK269" s="122"/>
      <c r="AL269" s="122"/>
      <c r="AM269" s="122"/>
      <c r="AN269" s="122"/>
      <c r="AO269" s="122"/>
      <c r="AP269" s="122"/>
      <c r="AQ269" s="122"/>
      <c r="AR269" s="122"/>
      <c r="AS269" s="122"/>
      <c r="AT269" s="122"/>
      <c r="AU269" s="122"/>
    </row>
    <row r="270" spans="1:47" s="90" customFormat="1" ht="46.65" x14ac:dyDescent="0.3">
      <c r="A270" s="106" t="s">
        <v>1661</v>
      </c>
      <c r="B270" s="107" t="s">
        <v>72</v>
      </c>
      <c r="C270" s="108" t="s">
        <v>73</v>
      </c>
      <c r="D270" s="122">
        <v>0</v>
      </c>
      <c r="E270" s="122">
        <v>0</v>
      </c>
      <c r="F270" s="122">
        <v>0</v>
      </c>
      <c r="G270" s="122">
        <v>0</v>
      </c>
      <c r="H270" s="122">
        <v>0</v>
      </c>
      <c r="I270" s="122">
        <v>0</v>
      </c>
      <c r="J270" s="122">
        <v>0</v>
      </c>
      <c r="K270" s="122">
        <v>0</v>
      </c>
      <c r="L270" s="122">
        <v>0</v>
      </c>
      <c r="M270" s="122">
        <v>0</v>
      </c>
      <c r="N270" s="122">
        <v>0</v>
      </c>
      <c r="O270" s="122">
        <v>0</v>
      </c>
      <c r="P270" s="122">
        <v>0</v>
      </c>
      <c r="Q270" s="122">
        <v>0</v>
      </c>
      <c r="R270" s="122">
        <v>0</v>
      </c>
      <c r="S270" s="122">
        <v>0</v>
      </c>
      <c r="T270" s="122">
        <v>0</v>
      </c>
      <c r="U270" s="122">
        <v>0</v>
      </c>
      <c r="V270" s="122">
        <v>0</v>
      </c>
      <c r="W270" s="122">
        <v>0</v>
      </c>
      <c r="X270" s="122">
        <v>0</v>
      </c>
      <c r="Y270" s="122">
        <v>0</v>
      </c>
      <c r="Z270" s="122">
        <v>0</v>
      </c>
      <c r="AA270" s="122">
        <v>0</v>
      </c>
      <c r="AB270" s="122"/>
      <c r="AC270" s="122"/>
      <c r="AD270" s="122"/>
      <c r="AE270" s="122"/>
      <c r="AF270" s="122"/>
      <c r="AG270" s="122"/>
      <c r="AH270" s="122"/>
      <c r="AI270" s="122"/>
      <c r="AJ270" s="122"/>
      <c r="AK270" s="122"/>
      <c r="AL270" s="122"/>
      <c r="AM270" s="122"/>
      <c r="AN270" s="122"/>
      <c r="AO270" s="122"/>
      <c r="AP270" s="122"/>
      <c r="AQ270" s="122"/>
      <c r="AR270" s="122"/>
      <c r="AS270" s="122"/>
      <c r="AT270" s="122"/>
      <c r="AU270" s="122"/>
    </row>
    <row r="271" spans="1:47" s="90" customFormat="1" ht="31.1" x14ac:dyDescent="0.3">
      <c r="A271" s="106" t="s">
        <v>1660</v>
      </c>
      <c r="B271" s="107" t="s">
        <v>74</v>
      </c>
      <c r="C271" s="108" t="s">
        <v>75</v>
      </c>
      <c r="D271" s="122">
        <v>0</v>
      </c>
      <c r="E271" s="122">
        <v>0</v>
      </c>
      <c r="F271" s="122">
        <v>0</v>
      </c>
      <c r="G271" s="122">
        <v>0</v>
      </c>
      <c r="H271" s="122">
        <v>0</v>
      </c>
      <c r="I271" s="122">
        <v>0</v>
      </c>
      <c r="J271" s="122">
        <v>0</v>
      </c>
      <c r="K271" s="122">
        <v>0</v>
      </c>
      <c r="L271" s="122">
        <v>0</v>
      </c>
      <c r="M271" s="122">
        <v>0</v>
      </c>
      <c r="N271" s="122">
        <v>0</v>
      </c>
      <c r="O271" s="122">
        <v>0</v>
      </c>
      <c r="P271" s="122">
        <v>0</v>
      </c>
      <c r="Q271" s="122">
        <v>0</v>
      </c>
      <c r="R271" s="122">
        <v>0</v>
      </c>
      <c r="S271" s="122">
        <v>0</v>
      </c>
      <c r="T271" s="122">
        <v>0</v>
      </c>
      <c r="U271" s="122">
        <v>0</v>
      </c>
      <c r="V271" s="122">
        <v>0</v>
      </c>
      <c r="W271" s="122">
        <v>0</v>
      </c>
      <c r="X271" s="122">
        <v>0</v>
      </c>
      <c r="Y271" s="122">
        <v>0</v>
      </c>
      <c r="Z271" s="122">
        <v>0</v>
      </c>
      <c r="AA271" s="122">
        <v>0</v>
      </c>
      <c r="AB271" s="122"/>
      <c r="AC271" s="122"/>
      <c r="AD271" s="122"/>
      <c r="AE271" s="122"/>
      <c r="AF271" s="122"/>
      <c r="AG271" s="122"/>
      <c r="AH271" s="122"/>
      <c r="AI271" s="122"/>
      <c r="AJ271" s="122"/>
      <c r="AK271" s="122"/>
      <c r="AL271" s="122"/>
      <c r="AM271" s="122"/>
      <c r="AN271" s="122"/>
      <c r="AO271" s="122"/>
      <c r="AP271" s="122"/>
      <c r="AQ271" s="122"/>
      <c r="AR271" s="122"/>
      <c r="AS271" s="122"/>
      <c r="AT271" s="122"/>
      <c r="AU271" s="122"/>
    </row>
    <row r="272" spans="1:47" s="90" customFormat="1" ht="62.2" x14ac:dyDescent="0.3">
      <c r="A272" s="106" t="s">
        <v>1660</v>
      </c>
      <c r="B272" s="107" t="s">
        <v>1736</v>
      </c>
      <c r="C272" s="108" t="s">
        <v>1266</v>
      </c>
      <c r="D272" s="122">
        <v>0</v>
      </c>
      <c r="E272" s="122">
        <v>0</v>
      </c>
      <c r="F272" s="122">
        <v>0</v>
      </c>
      <c r="G272" s="122">
        <v>0</v>
      </c>
      <c r="H272" s="122">
        <v>0</v>
      </c>
      <c r="I272" s="122">
        <v>0</v>
      </c>
      <c r="J272" s="122">
        <v>0</v>
      </c>
      <c r="K272" s="122">
        <v>0</v>
      </c>
      <c r="L272" s="122">
        <v>1.26</v>
      </c>
      <c r="M272" s="122">
        <v>0</v>
      </c>
      <c r="N272" s="122">
        <v>0</v>
      </c>
      <c r="O272" s="122">
        <v>0</v>
      </c>
      <c r="P272" s="122">
        <v>0</v>
      </c>
      <c r="Q272" s="122">
        <v>0</v>
      </c>
      <c r="R272" s="122">
        <v>0</v>
      </c>
      <c r="S272" s="122">
        <v>0</v>
      </c>
      <c r="T272" s="122">
        <v>0</v>
      </c>
      <c r="U272" s="122">
        <v>0</v>
      </c>
      <c r="V272" s="122">
        <v>0</v>
      </c>
      <c r="W272" s="122">
        <v>0</v>
      </c>
      <c r="X272" s="122">
        <v>0</v>
      </c>
      <c r="Y272" s="122">
        <v>0</v>
      </c>
      <c r="Z272" s="122">
        <v>0</v>
      </c>
      <c r="AA272" s="122">
        <v>0</v>
      </c>
      <c r="AB272" s="122"/>
      <c r="AC272" s="122"/>
      <c r="AD272" s="122"/>
      <c r="AE272" s="122"/>
      <c r="AF272" s="122"/>
      <c r="AG272" s="122"/>
      <c r="AH272" s="122"/>
      <c r="AI272" s="122"/>
      <c r="AJ272" s="122"/>
      <c r="AK272" s="122"/>
      <c r="AL272" s="122"/>
      <c r="AM272" s="122"/>
      <c r="AN272" s="122"/>
      <c r="AO272" s="122"/>
      <c r="AP272" s="122"/>
      <c r="AQ272" s="122"/>
      <c r="AR272" s="122"/>
      <c r="AS272" s="122"/>
      <c r="AT272" s="122"/>
      <c r="AU272" s="122"/>
    </row>
    <row r="273" spans="1:47" s="90" customFormat="1" ht="46.65" x14ac:dyDescent="0.3">
      <c r="A273" s="106" t="s">
        <v>1660</v>
      </c>
      <c r="B273" s="107" t="s">
        <v>834</v>
      </c>
      <c r="C273" s="108" t="s">
        <v>1267</v>
      </c>
      <c r="D273" s="122">
        <v>0</v>
      </c>
      <c r="E273" s="122">
        <v>0</v>
      </c>
      <c r="F273" s="122">
        <v>0</v>
      </c>
      <c r="G273" s="122">
        <v>0</v>
      </c>
      <c r="H273" s="122">
        <v>0</v>
      </c>
      <c r="I273" s="122">
        <v>0</v>
      </c>
      <c r="J273" s="122">
        <v>0</v>
      </c>
      <c r="K273" s="122">
        <v>0</v>
      </c>
      <c r="L273" s="122">
        <v>1.26</v>
      </c>
      <c r="M273" s="122">
        <v>1.26</v>
      </c>
      <c r="N273" s="122">
        <v>0</v>
      </c>
      <c r="O273" s="122">
        <v>0</v>
      </c>
      <c r="P273" s="122">
        <v>0</v>
      </c>
      <c r="Q273" s="122">
        <v>0</v>
      </c>
      <c r="R273" s="122">
        <v>0</v>
      </c>
      <c r="S273" s="122">
        <v>0</v>
      </c>
      <c r="T273" s="122">
        <v>0</v>
      </c>
      <c r="U273" s="122">
        <v>0</v>
      </c>
      <c r="V273" s="122">
        <v>0</v>
      </c>
      <c r="W273" s="122">
        <v>0</v>
      </c>
      <c r="X273" s="122">
        <v>0</v>
      </c>
      <c r="Y273" s="122">
        <v>0</v>
      </c>
      <c r="Z273" s="122">
        <v>0</v>
      </c>
      <c r="AA273" s="122">
        <v>0</v>
      </c>
      <c r="AB273" s="122"/>
      <c r="AC273" s="122"/>
      <c r="AD273" s="122"/>
      <c r="AE273" s="122"/>
      <c r="AF273" s="122"/>
      <c r="AG273" s="122"/>
      <c r="AH273" s="122"/>
      <c r="AI273" s="122"/>
      <c r="AJ273" s="122"/>
      <c r="AK273" s="122"/>
      <c r="AL273" s="122"/>
      <c r="AM273" s="122"/>
      <c r="AN273" s="122"/>
      <c r="AO273" s="122"/>
      <c r="AP273" s="122"/>
      <c r="AQ273" s="122"/>
      <c r="AR273" s="122"/>
      <c r="AS273" s="122"/>
      <c r="AT273" s="122"/>
      <c r="AU273" s="122"/>
    </row>
    <row r="274" spans="1:47" s="90" customFormat="1" ht="77.7" x14ac:dyDescent="0.3">
      <c r="A274" s="106" t="s">
        <v>1661</v>
      </c>
      <c r="B274" s="107" t="s">
        <v>1737</v>
      </c>
      <c r="C274" s="108" t="s">
        <v>1268</v>
      </c>
      <c r="D274" s="122">
        <v>0</v>
      </c>
      <c r="E274" s="122">
        <v>0</v>
      </c>
      <c r="F274" s="122">
        <v>0</v>
      </c>
      <c r="G274" s="122">
        <v>0</v>
      </c>
      <c r="H274" s="122">
        <v>0</v>
      </c>
      <c r="I274" s="122">
        <v>0.13</v>
      </c>
      <c r="J274" s="122">
        <v>0</v>
      </c>
      <c r="K274" s="122">
        <v>0</v>
      </c>
      <c r="L274" s="122">
        <v>0</v>
      </c>
      <c r="M274" s="122">
        <v>0</v>
      </c>
      <c r="N274" s="122">
        <v>0</v>
      </c>
      <c r="O274" s="122">
        <v>0</v>
      </c>
      <c r="P274" s="122">
        <v>0</v>
      </c>
      <c r="Q274" s="122">
        <v>0</v>
      </c>
      <c r="R274" s="122">
        <v>0</v>
      </c>
      <c r="S274" s="122">
        <v>0</v>
      </c>
      <c r="T274" s="122">
        <v>0</v>
      </c>
      <c r="U274" s="122">
        <v>0</v>
      </c>
      <c r="V274" s="122">
        <v>0</v>
      </c>
      <c r="W274" s="122">
        <v>0</v>
      </c>
      <c r="X274" s="122">
        <v>0</v>
      </c>
      <c r="Y274" s="122">
        <v>0</v>
      </c>
      <c r="Z274" s="122">
        <v>0</v>
      </c>
      <c r="AA274" s="122">
        <v>0</v>
      </c>
      <c r="AB274" s="122"/>
      <c r="AC274" s="122"/>
      <c r="AD274" s="122"/>
      <c r="AE274" s="122"/>
      <c r="AF274" s="122"/>
      <c r="AG274" s="122"/>
      <c r="AH274" s="122"/>
      <c r="AI274" s="122"/>
      <c r="AJ274" s="122"/>
      <c r="AK274" s="122"/>
      <c r="AL274" s="122"/>
      <c r="AM274" s="122"/>
      <c r="AN274" s="122"/>
      <c r="AO274" s="122"/>
      <c r="AP274" s="122"/>
      <c r="AQ274" s="122"/>
      <c r="AR274" s="122"/>
      <c r="AS274" s="122"/>
      <c r="AT274" s="122"/>
      <c r="AU274" s="122"/>
    </row>
    <row r="275" spans="1:47" s="90" customFormat="1" ht="62.2" x14ac:dyDescent="0.3">
      <c r="A275" s="106" t="s">
        <v>1661</v>
      </c>
      <c r="B275" s="107" t="s">
        <v>1738</v>
      </c>
      <c r="C275" s="108" t="s">
        <v>1269</v>
      </c>
      <c r="D275" s="122">
        <v>0</v>
      </c>
      <c r="E275" s="122">
        <v>0</v>
      </c>
      <c r="F275" s="122">
        <v>0</v>
      </c>
      <c r="G275" s="122">
        <v>0</v>
      </c>
      <c r="H275" s="122">
        <v>0</v>
      </c>
      <c r="I275" s="122">
        <v>0</v>
      </c>
      <c r="J275" s="122">
        <v>0</v>
      </c>
      <c r="K275" s="122">
        <v>0</v>
      </c>
      <c r="L275" s="122">
        <v>0</v>
      </c>
      <c r="M275" s="122">
        <v>0</v>
      </c>
      <c r="N275" s="122">
        <v>0</v>
      </c>
      <c r="O275" s="122">
        <v>0</v>
      </c>
      <c r="P275" s="122">
        <v>0</v>
      </c>
      <c r="Q275" s="122">
        <v>0</v>
      </c>
      <c r="R275" s="122">
        <v>0</v>
      </c>
      <c r="S275" s="122">
        <v>0</v>
      </c>
      <c r="T275" s="122">
        <v>0</v>
      </c>
      <c r="U275" s="122">
        <v>0</v>
      </c>
      <c r="V275" s="122">
        <v>0</v>
      </c>
      <c r="W275" s="122">
        <v>0</v>
      </c>
      <c r="X275" s="122">
        <v>0</v>
      </c>
      <c r="Y275" s="122">
        <v>0</v>
      </c>
      <c r="Z275" s="122">
        <v>0</v>
      </c>
      <c r="AA275" s="122">
        <v>0.15</v>
      </c>
      <c r="AB275" s="122"/>
      <c r="AC275" s="122"/>
      <c r="AD275" s="122"/>
      <c r="AE275" s="122"/>
      <c r="AF275" s="122"/>
      <c r="AG275" s="122"/>
      <c r="AH275" s="122"/>
      <c r="AI275" s="122"/>
      <c r="AJ275" s="122"/>
      <c r="AK275" s="122"/>
      <c r="AL275" s="122"/>
      <c r="AM275" s="122"/>
      <c r="AN275" s="122"/>
      <c r="AO275" s="122"/>
      <c r="AP275" s="122"/>
      <c r="AQ275" s="122"/>
      <c r="AR275" s="122"/>
      <c r="AS275" s="122"/>
      <c r="AT275" s="122"/>
      <c r="AU275" s="122"/>
    </row>
    <row r="276" spans="1:47" s="90" customFormat="1" x14ac:dyDescent="0.3">
      <c r="A276" s="103"/>
      <c r="B276" s="110" t="s">
        <v>76</v>
      </c>
      <c r="C276" s="105"/>
      <c r="D276" s="133">
        <f t="shared" ref="D276:AU276" si="36">SUM(D277:D314)</f>
        <v>0</v>
      </c>
      <c r="E276" s="133">
        <f t="shared" si="36"/>
        <v>1.03</v>
      </c>
      <c r="F276" s="133">
        <f t="shared" si="36"/>
        <v>0</v>
      </c>
      <c r="G276" s="133">
        <f t="shared" si="36"/>
        <v>0</v>
      </c>
      <c r="H276" s="133">
        <f t="shared" si="36"/>
        <v>0</v>
      </c>
      <c r="I276" s="133">
        <f t="shared" si="36"/>
        <v>0</v>
      </c>
      <c r="J276" s="133">
        <f t="shared" si="36"/>
        <v>0</v>
      </c>
      <c r="K276" s="133">
        <f t="shared" si="36"/>
        <v>0</v>
      </c>
      <c r="L276" s="133">
        <f t="shared" si="36"/>
        <v>11.660000000000002</v>
      </c>
      <c r="M276" s="133">
        <f t="shared" si="36"/>
        <v>5.32</v>
      </c>
      <c r="N276" s="133">
        <f t="shared" si="36"/>
        <v>4.9000000000000004</v>
      </c>
      <c r="O276" s="133">
        <f t="shared" si="36"/>
        <v>0</v>
      </c>
      <c r="P276" s="133">
        <f t="shared" si="36"/>
        <v>0</v>
      </c>
      <c r="Q276" s="133">
        <f t="shared" si="36"/>
        <v>0</v>
      </c>
      <c r="R276" s="133">
        <f t="shared" si="36"/>
        <v>0</v>
      </c>
      <c r="S276" s="133">
        <f t="shared" si="36"/>
        <v>0</v>
      </c>
      <c r="T276" s="133">
        <f t="shared" si="36"/>
        <v>0</v>
      </c>
      <c r="U276" s="133">
        <f t="shared" si="36"/>
        <v>0</v>
      </c>
      <c r="V276" s="133">
        <f t="shared" si="36"/>
        <v>0</v>
      </c>
      <c r="W276" s="133">
        <f t="shared" si="36"/>
        <v>0</v>
      </c>
      <c r="X276" s="133">
        <f t="shared" si="36"/>
        <v>0</v>
      </c>
      <c r="Y276" s="133">
        <f t="shared" si="36"/>
        <v>0.4</v>
      </c>
      <c r="Z276" s="133">
        <f t="shared" si="36"/>
        <v>0</v>
      </c>
      <c r="AA276" s="133">
        <f t="shared" si="36"/>
        <v>0</v>
      </c>
      <c r="AB276" s="133">
        <f t="shared" si="36"/>
        <v>0</v>
      </c>
      <c r="AC276" s="133">
        <f t="shared" si="36"/>
        <v>0</v>
      </c>
      <c r="AD276" s="133">
        <f t="shared" si="36"/>
        <v>0</v>
      </c>
      <c r="AE276" s="133">
        <f t="shared" si="36"/>
        <v>0</v>
      </c>
      <c r="AF276" s="133">
        <f t="shared" si="36"/>
        <v>0</v>
      </c>
      <c r="AG276" s="133">
        <f t="shared" si="36"/>
        <v>0</v>
      </c>
      <c r="AH276" s="133">
        <f t="shared" si="36"/>
        <v>0</v>
      </c>
      <c r="AI276" s="133">
        <f t="shared" si="36"/>
        <v>0</v>
      </c>
      <c r="AJ276" s="133">
        <f t="shared" si="36"/>
        <v>0</v>
      </c>
      <c r="AK276" s="133">
        <f t="shared" si="36"/>
        <v>0</v>
      </c>
      <c r="AL276" s="133">
        <f t="shared" si="36"/>
        <v>0</v>
      </c>
      <c r="AM276" s="133">
        <f t="shared" si="36"/>
        <v>0</v>
      </c>
      <c r="AN276" s="133">
        <f t="shared" si="36"/>
        <v>0</v>
      </c>
      <c r="AO276" s="133">
        <f t="shared" si="36"/>
        <v>0</v>
      </c>
      <c r="AP276" s="133">
        <f t="shared" si="36"/>
        <v>0</v>
      </c>
      <c r="AQ276" s="133">
        <f t="shared" si="36"/>
        <v>0</v>
      </c>
      <c r="AR276" s="133">
        <f t="shared" si="36"/>
        <v>0</v>
      </c>
      <c r="AS276" s="133">
        <f t="shared" si="36"/>
        <v>0</v>
      </c>
      <c r="AT276" s="133">
        <f t="shared" si="36"/>
        <v>0</v>
      </c>
      <c r="AU276" s="133">
        <f t="shared" si="36"/>
        <v>0</v>
      </c>
    </row>
    <row r="277" spans="1:47" s="90" customFormat="1" ht="46.65" x14ac:dyDescent="0.3">
      <c r="A277" s="106" t="s">
        <v>1661</v>
      </c>
      <c r="B277" s="107" t="s">
        <v>1739</v>
      </c>
      <c r="C277" s="108" t="s">
        <v>525</v>
      </c>
      <c r="D277" s="122">
        <v>0</v>
      </c>
      <c r="E277" s="122">
        <v>0</v>
      </c>
      <c r="F277" s="122">
        <v>0</v>
      </c>
      <c r="G277" s="122">
        <v>0</v>
      </c>
      <c r="H277" s="122">
        <v>0</v>
      </c>
      <c r="I277" s="122">
        <v>0</v>
      </c>
      <c r="J277" s="122">
        <v>0</v>
      </c>
      <c r="K277" s="122">
        <v>0</v>
      </c>
      <c r="L277" s="122">
        <v>0</v>
      </c>
      <c r="M277" s="122">
        <v>0</v>
      </c>
      <c r="N277" s="122">
        <v>1.5</v>
      </c>
      <c r="O277" s="122">
        <v>0</v>
      </c>
      <c r="P277" s="122">
        <v>0</v>
      </c>
      <c r="Q277" s="122">
        <v>0</v>
      </c>
      <c r="R277" s="122">
        <v>0</v>
      </c>
      <c r="S277" s="122">
        <v>0</v>
      </c>
      <c r="T277" s="122">
        <v>0</v>
      </c>
      <c r="U277" s="122">
        <v>0</v>
      </c>
      <c r="V277" s="122">
        <v>0</v>
      </c>
      <c r="W277" s="122">
        <v>0</v>
      </c>
      <c r="X277" s="122">
        <v>0</v>
      </c>
      <c r="Y277" s="122">
        <v>0</v>
      </c>
      <c r="Z277" s="122">
        <v>0</v>
      </c>
      <c r="AA277" s="122">
        <v>0</v>
      </c>
      <c r="AB277" s="122"/>
      <c r="AC277" s="122"/>
      <c r="AD277" s="122"/>
      <c r="AE277" s="122"/>
      <c r="AF277" s="122"/>
      <c r="AG277" s="122"/>
      <c r="AH277" s="122"/>
      <c r="AI277" s="122"/>
      <c r="AJ277" s="122"/>
      <c r="AK277" s="122"/>
      <c r="AL277" s="122"/>
      <c r="AM277" s="122"/>
      <c r="AN277" s="122"/>
      <c r="AO277" s="122"/>
      <c r="AP277" s="122"/>
      <c r="AQ277" s="122"/>
      <c r="AR277" s="122"/>
      <c r="AS277" s="122"/>
      <c r="AT277" s="122"/>
      <c r="AU277" s="122"/>
    </row>
    <row r="278" spans="1:47" s="90" customFormat="1" ht="46.65" x14ac:dyDescent="0.3">
      <c r="A278" s="106" t="s">
        <v>1660</v>
      </c>
      <c r="B278" s="107" t="s">
        <v>835</v>
      </c>
      <c r="C278" s="108" t="s">
        <v>1270</v>
      </c>
      <c r="D278" s="122">
        <v>0</v>
      </c>
      <c r="E278" s="122">
        <v>0</v>
      </c>
      <c r="F278" s="122">
        <v>0</v>
      </c>
      <c r="G278" s="122">
        <v>0</v>
      </c>
      <c r="H278" s="122">
        <v>0</v>
      </c>
      <c r="I278" s="122">
        <v>0</v>
      </c>
      <c r="J278" s="122">
        <v>0</v>
      </c>
      <c r="K278" s="122">
        <v>0</v>
      </c>
      <c r="L278" s="122">
        <v>0</v>
      </c>
      <c r="M278" s="122">
        <v>0</v>
      </c>
      <c r="N278" s="122">
        <v>0</v>
      </c>
      <c r="O278" s="122">
        <v>0</v>
      </c>
      <c r="P278" s="122">
        <v>0</v>
      </c>
      <c r="Q278" s="122">
        <v>0</v>
      </c>
      <c r="R278" s="122">
        <v>0</v>
      </c>
      <c r="S278" s="122">
        <v>0</v>
      </c>
      <c r="T278" s="122">
        <v>0</v>
      </c>
      <c r="U278" s="122">
        <v>0</v>
      </c>
      <c r="V278" s="122">
        <v>0</v>
      </c>
      <c r="W278" s="122">
        <v>0</v>
      </c>
      <c r="X278" s="122">
        <v>0</v>
      </c>
      <c r="Y278" s="122">
        <v>0</v>
      </c>
      <c r="Z278" s="122">
        <v>0</v>
      </c>
      <c r="AA278" s="122">
        <v>0</v>
      </c>
      <c r="AB278" s="122"/>
      <c r="AC278" s="122"/>
      <c r="AD278" s="122"/>
      <c r="AE278" s="122"/>
      <c r="AF278" s="122"/>
      <c r="AG278" s="122"/>
      <c r="AH278" s="122"/>
      <c r="AI278" s="122"/>
      <c r="AJ278" s="122"/>
      <c r="AK278" s="122"/>
      <c r="AL278" s="122"/>
      <c r="AM278" s="122"/>
      <c r="AN278" s="122"/>
      <c r="AO278" s="122"/>
      <c r="AP278" s="122"/>
      <c r="AQ278" s="122"/>
      <c r="AR278" s="122"/>
      <c r="AS278" s="122"/>
      <c r="AT278" s="122"/>
      <c r="AU278" s="122"/>
    </row>
    <row r="279" spans="1:47" s="90" customFormat="1" ht="46.65" x14ac:dyDescent="0.3">
      <c r="A279" s="106" t="s">
        <v>1660</v>
      </c>
      <c r="B279" s="107" t="s">
        <v>836</v>
      </c>
      <c r="C279" s="108" t="s">
        <v>1271</v>
      </c>
      <c r="D279" s="122">
        <v>0</v>
      </c>
      <c r="E279" s="122">
        <v>0</v>
      </c>
      <c r="F279" s="122">
        <v>0</v>
      </c>
      <c r="G279" s="122">
        <v>0</v>
      </c>
      <c r="H279" s="122">
        <v>0</v>
      </c>
      <c r="I279" s="122">
        <v>0</v>
      </c>
      <c r="J279" s="122">
        <v>0</v>
      </c>
      <c r="K279" s="122">
        <v>0</v>
      </c>
      <c r="L279" s="122">
        <v>0</v>
      </c>
      <c r="M279" s="122">
        <v>0</v>
      </c>
      <c r="N279" s="122">
        <v>0</v>
      </c>
      <c r="O279" s="122">
        <v>0</v>
      </c>
      <c r="P279" s="122">
        <v>0</v>
      </c>
      <c r="Q279" s="122">
        <v>0</v>
      </c>
      <c r="R279" s="122">
        <v>0</v>
      </c>
      <c r="S279" s="122">
        <v>0</v>
      </c>
      <c r="T279" s="122">
        <v>0</v>
      </c>
      <c r="U279" s="122">
        <v>0</v>
      </c>
      <c r="V279" s="122">
        <v>0</v>
      </c>
      <c r="W279" s="122">
        <v>0</v>
      </c>
      <c r="X279" s="122">
        <v>0</v>
      </c>
      <c r="Y279" s="122">
        <v>0</v>
      </c>
      <c r="Z279" s="122">
        <v>0</v>
      </c>
      <c r="AA279" s="122">
        <v>0</v>
      </c>
      <c r="AB279" s="122"/>
      <c r="AC279" s="122"/>
      <c r="AD279" s="122"/>
      <c r="AE279" s="122"/>
      <c r="AF279" s="122"/>
      <c r="AG279" s="122"/>
      <c r="AH279" s="122"/>
      <c r="AI279" s="122"/>
      <c r="AJ279" s="122"/>
      <c r="AK279" s="122"/>
      <c r="AL279" s="122"/>
      <c r="AM279" s="122"/>
      <c r="AN279" s="122"/>
      <c r="AO279" s="122"/>
      <c r="AP279" s="122"/>
      <c r="AQ279" s="122"/>
      <c r="AR279" s="122"/>
      <c r="AS279" s="122"/>
      <c r="AT279" s="122"/>
      <c r="AU279" s="122"/>
    </row>
    <row r="280" spans="1:47" s="90" customFormat="1" ht="62.2" x14ac:dyDescent="0.3">
      <c r="A280" s="106" t="s">
        <v>1661</v>
      </c>
      <c r="B280" s="107" t="s">
        <v>1740</v>
      </c>
      <c r="C280" s="108" t="s">
        <v>1272</v>
      </c>
      <c r="D280" s="122">
        <v>0</v>
      </c>
      <c r="E280" s="122">
        <v>0</v>
      </c>
      <c r="F280" s="122">
        <v>0</v>
      </c>
      <c r="G280" s="122">
        <v>0</v>
      </c>
      <c r="H280" s="122">
        <v>0</v>
      </c>
      <c r="I280" s="122">
        <v>0</v>
      </c>
      <c r="J280" s="122">
        <v>0</v>
      </c>
      <c r="K280" s="122">
        <v>0</v>
      </c>
      <c r="L280" s="122">
        <v>0</v>
      </c>
      <c r="M280" s="122">
        <v>0</v>
      </c>
      <c r="N280" s="122">
        <v>0</v>
      </c>
      <c r="O280" s="122">
        <v>0</v>
      </c>
      <c r="P280" s="122">
        <v>0</v>
      </c>
      <c r="Q280" s="122">
        <v>0</v>
      </c>
      <c r="R280" s="122">
        <v>0</v>
      </c>
      <c r="S280" s="122">
        <v>0</v>
      </c>
      <c r="T280" s="122">
        <v>0</v>
      </c>
      <c r="U280" s="122">
        <v>0</v>
      </c>
      <c r="V280" s="122">
        <v>0</v>
      </c>
      <c r="W280" s="122">
        <v>0</v>
      </c>
      <c r="X280" s="122">
        <v>0</v>
      </c>
      <c r="Y280" s="122">
        <v>0</v>
      </c>
      <c r="Z280" s="122">
        <v>0</v>
      </c>
      <c r="AA280" s="122">
        <v>0</v>
      </c>
      <c r="AB280" s="122"/>
      <c r="AC280" s="122"/>
      <c r="AD280" s="122"/>
      <c r="AE280" s="122"/>
      <c r="AF280" s="122"/>
      <c r="AG280" s="122"/>
      <c r="AH280" s="122"/>
      <c r="AI280" s="122"/>
      <c r="AJ280" s="122"/>
      <c r="AK280" s="122"/>
      <c r="AL280" s="122"/>
      <c r="AM280" s="122"/>
      <c r="AN280" s="122"/>
      <c r="AO280" s="122"/>
      <c r="AP280" s="122"/>
      <c r="AQ280" s="122"/>
      <c r="AR280" s="122"/>
      <c r="AS280" s="122"/>
      <c r="AT280" s="122"/>
      <c r="AU280" s="122"/>
    </row>
    <row r="281" spans="1:47" s="90" customFormat="1" ht="46.65" x14ac:dyDescent="0.3">
      <c r="A281" s="106" t="s">
        <v>1660</v>
      </c>
      <c r="B281" s="107" t="s">
        <v>837</v>
      </c>
      <c r="C281" s="108" t="s">
        <v>1273</v>
      </c>
      <c r="D281" s="122">
        <v>0</v>
      </c>
      <c r="E281" s="122">
        <v>0</v>
      </c>
      <c r="F281" s="122">
        <v>0</v>
      </c>
      <c r="G281" s="122">
        <v>0</v>
      </c>
      <c r="H281" s="122">
        <v>0</v>
      </c>
      <c r="I281" s="122">
        <v>0</v>
      </c>
      <c r="J281" s="122">
        <v>0</v>
      </c>
      <c r="K281" s="122">
        <v>0</v>
      </c>
      <c r="L281" s="122">
        <v>1.26</v>
      </c>
      <c r="M281" s="122">
        <v>1.26</v>
      </c>
      <c r="N281" s="122">
        <v>0</v>
      </c>
      <c r="O281" s="122">
        <v>0</v>
      </c>
      <c r="P281" s="122">
        <v>0</v>
      </c>
      <c r="Q281" s="122">
        <v>0</v>
      </c>
      <c r="R281" s="122">
        <v>0</v>
      </c>
      <c r="S281" s="122">
        <v>0</v>
      </c>
      <c r="T281" s="122">
        <v>0</v>
      </c>
      <c r="U281" s="122">
        <v>0</v>
      </c>
      <c r="V281" s="122">
        <v>0</v>
      </c>
      <c r="W281" s="122">
        <v>0</v>
      </c>
      <c r="X281" s="122">
        <v>0</v>
      </c>
      <c r="Y281" s="122">
        <v>0</v>
      </c>
      <c r="Z281" s="122">
        <v>0</v>
      </c>
      <c r="AA281" s="122">
        <v>0</v>
      </c>
      <c r="AB281" s="122"/>
      <c r="AC281" s="122"/>
      <c r="AD281" s="122"/>
      <c r="AE281" s="122"/>
      <c r="AF281" s="122"/>
      <c r="AG281" s="122"/>
      <c r="AH281" s="122"/>
      <c r="AI281" s="122"/>
      <c r="AJ281" s="122"/>
      <c r="AK281" s="122"/>
      <c r="AL281" s="122"/>
      <c r="AM281" s="122"/>
      <c r="AN281" s="122"/>
      <c r="AO281" s="122"/>
      <c r="AP281" s="122"/>
      <c r="AQ281" s="122"/>
      <c r="AR281" s="122"/>
      <c r="AS281" s="122"/>
      <c r="AT281" s="122"/>
      <c r="AU281" s="122"/>
    </row>
    <row r="282" spans="1:47" s="90" customFormat="1" ht="46.65" x14ac:dyDescent="0.3">
      <c r="A282" s="106" t="s">
        <v>1660</v>
      </c>
      <c r="B282" s="107" t="s">
        <v>838</v>
      </c>
      <c r="C282" s="108" t="s">
        <v>1274</v>
      </c>
      <c r="D282" s="122">
        <v>0</v>
      </c>
      <c r="E282" s="122">
        <v>0</v>
      </c>
      <c r="F282" s="122">
        <v>0</v>
      </c>
      <c r="G282" s="122">
        <v>0</v>
      </c>
      <c r="H282" s="122">
        <v>0</v>
      </c>
      <c r="I282" s="122">
        <v>0</v>
      </c>
      <c r="J282" s="122">
        <v>0</v>
      </c>
      <c r="K282" s="122">
        <v>0</v>
      </c>
      <c r="L282" s="122">
        <v>0</v>
      </c>
      <c r="M282" s="122">
        <v>0</v>
      </c>
      <c r="N282" s="122">
        <v>0.35</v>
      </c>
      <c r="O282" s="122">
        <v>0</v>
      </c>
      <c r="P282" s="122">
        <v>0</v>
      </c>
      <c r="Q282" s="122">
        <v>0</v>
      </c>
      <c r="R282" s="122">
        <v>0</v>
      </c>
      <c r="S282" s="122">
        <v>0</v>
      </c>
      <c r="T282" s="122">
        <v>0</v>
      </c>
      <c r="U282" s="122">
        <v>0</v>
      </c>
      <c r="V282" s="122">
        <v>0</v>
      </c>
      <c r="W282" s="122">
        <v>0</v>
      </c>
      <c r="X282" s="122">
        <v>0</v>
      </c>
      <c r="Y282" s="122">
        <v>0</v>
      </c>
      <c r="Z282" s="122">
        <v>0</v>
      </c>
      <c r="AA282" s="122">
        <v>0</v>
      </c>
      <c r="AB282" s="122"/>
      <c r="AC282" s="122"/>
      <c r="AD282" s="122"/>
      <c r="AE282" s="122"/>
      <c r="AF282" s="122"/>
      <c r="AG282" s="122"/>
      <c r="AH282" s="122"/>
      <c r="AI282" s="122"/>
      <c r="AJ282" s="122"/>
      <c r="AK282" s="122"/>
      <c r="AL282" s="122"/>
      <c r="AM282" s="122"/>
      <c r="AN282" s="122"/>
      <c r="AO282" s="122"/>
      <c r="AP282" s="122"/>
      <c r="AQ282" s="122"/>
      <c r="AR282" s="122"/>
      <c r="AS282" s="122"/>
      <c r="AT282" s="122"/>
      <c r="AU282" s="122"/>
    </row>
    <row r="283" spans="1:47" s="90" customFormat="1" ht="46.65" x14ac:dyDescent="0.3">
      <c r="A283" s="106" t="s">
        <v>1660</v>
      </c>
      <c r="B283" s="107" t="s">
        <v>839</v>
      </c>
      <c r="C283" s="108" t="s">
        <v>1275</v>
      </c>
      <c r="D283" s="122">
        <v>0</v>
      </c>
      <c r="E283" s="122">
        <v>0</v>
      </c>
      <c r="F283" s="122">
        <v>0</v>
      </c>
      <c r="G283" s="122">
        <v>0</v>
      </c>
      <c r="H283" s="122">
        <v>0</v>
      </c>
      <c r="I283" s="122">
        <v>0</v>
      </c>
      <c r="J283" s="122">
        <v>0</v>
      </c>
      <c r="K283" s="122">
        <v>0</v>
      </c>
      <c r="L283" s="122">
        <v>0</v>
      </c>
      <c r="M283" s="122">
        <v>0</v>
      </c>
      <c r="N283" s="122">
        <v>0.1</v>
      </c>
      <c r="O283" s="122">
        <v>0</v>
      </c>
      <c r="P283" s="122">
        <v>0</v>
      </c>
      <c r="Q283" s="122">
        <v>0</v>
      </c>
      <c r="R283" s="122">
        <v>0</v>
      </c>
      <c r="S283" s="122">
        <v>0</v>
      </c>
      <c r="T283" s="122">
        <v>0</v>
      </c>
      <c r="U283" s="122">
        <v>0</v>
      </c>
      <c r="V283" s="122">
        <v>0</v>
      </c>
      <c r="W283" s="122">
        <v>0</v>
      </c>
      <c r="X283" s="122">
        <v>0</v>
      </c>
      <c r="Y283" s="122">
        <v>0</v>
      </c>
      <c r="Z283" s="122">
        <v>0</v>
      </c>
      <c r="AA283" s="122">
        <v>0</v>
      </c>
      <c r="AB283" s="122"/>
      <c r="AC283" s="122"/>
      <c r="AD283" s="122"/>
      <c r="AE283" s="122"/>
      <c r="AF283" s="122"/>
      <c r="AG283" s="122"/>
      <c r="AH283" s="122"/>
      <c r="AI283" s="122"/>
      <c r="AJ283" s="122"/>
      <c r="AK283" s="122"/>
      <c r="AL283" s="122"/>
      <c r="AM283" s="122"/>
      <c r="AN283" s="122"/>
      <c r="AO283" s="122"/>
      <c r="AP283" s="122"/>
      <c r="AQ283" s="122"/>
      <c r="AR283" s="122"/>
      <c r="AS283" s="122"/>
      <c r="AT283" s="122"/>
      <c r="AU283" s="122"/>
    </row>
    <row r="284" spans="1:47" s="90" customFormat="1" ht="62.2" x14ac:dyDescent="0.3">
      <c r="A284" s="106" t="s">
        <v>1660</v>
      </c>
      <c r="B284" s="107" t="s">
        <v>637</v>
      </c>
      <c r="C284" s="108" t="s">
        <v>526</v>
      </c>
      <c r="D284" s="122">
        <v>0</v>
      </c>
      <c r="E284" s="122">
        <v>0</v>
      </c>
      <c r="F284" s="122">
        <v>0</v>
      </c>
      <c r="G284" s="122">
        <v>0</v>
      </c>
      <c r="H284" s="122">
        <v>0</v>
      </c>
      <c r="I284" s="122">
        <v>0</v>
      </c>
      <c r="J284" s="122">
        <v>0</v>
      </c>
      <c r="K284" s="122">
        <v>0</v>
      </c>
      <c r="L284" s="122">
        <v>0.25</v>
      </c>
      <c r="M284" s="122">
        <v>0</v>
      </c>
      <c r="N284" s="122">
        <v>0</v>
      </c>
      <c r="O284" s="122">
        <v>0</v>
      </c>
      <c r="P284" s="122">
        <v>0</v>
      </c>
      <c r="Q284" s="122">
        <v>0</v>
      </c>
      <c r="R284" s="122">
        <v>0</v>
      </c>
      <c r="S284" s="122">
        <v>0</v>
      </c>
      <c r="T284" s="122">
        <v>0</v>
      </c>
      <c r="U284" s="122">
        <v>0</v>
      </c>
      <c r="V284" s="122">
        <v>0</v>
      </c>
      <c r="W284" s="122">
        <v>0</v>
      </c>
      <c r="X284" s="122">
        <v>0</v>
      </c>
      <c r="Y284" s="122">
        <v>0</v>
      </c>
      <c r="Z284" s="122">
        <v>0</v>
      </c>
      <c r="AA284" s="122">
        <v>0</v>
      </c>
      <c r="AB284" s="122"/>
      <c r="AC284" s="122"/>
      <c r="AD284" s="122"/>
      <c r="AE284" s="122"/>
      <c r="AF284" s="122"/>
      <c r="AG284" s="122"/>
      <c r="AH284" s="122"/>
      <c r="AI284" s="122"/>
      <c r="AJ284" s="122"/>
      <c r="AK284" s="122"/>
      <c r="AL284" s="122"/>
      <c r="AM284" s="122"/>
      <c r="AN284" s="122"/>
      <c r="AO284" s="122"/>
      <c r="AP284" s="122"/>
      <c r="AQ284" s="122"/>
      <c r="AR284" s="122"/>
      <c r="AS284" s="122"/>
      <c r="AT284" s="122"/>
      <c r="AU284" s="122"/>
    </row>
    <row r="285" spans="1:47" s="90" customFormat="1" ht="46.65" x14ac:dyDescent="0.3">
      <c r="A285" s="106" t="s">
        <v>1661</v>
      </c>
      <c r="B285" s="107" t="s">
        <v>1741</v>
      </c>
      <c r="C285" s="108" t="s">
        <v>528</v>
      </c>
      <c r="D285" s="122">
        <v>0</v>
      </c>
      <c r="E285" s="122">
        <v>0</v>
      </c>
      <c r="F285" s="122">
        <v>0</v>
      </c>
      <c r="G285" s="122">
        <v>0</v>
      </c>
      <c r="H285" s="122">
        <v>0</v>
      </c>
      <c r="I285" s="122">
        <v>0</v>
      </c>
      <c r="J285" s="122">
        <v>0</v>
      </c>
      <c r="K285" s="122">
        <v>0</v>
      </c>
      <c r="L285" s="122">
        <v>0</v>
      </c>
      <c r="M285" s="122">
        <v>0</v>
      </c>
      <c r="N285" s="122">
        <v>1</v>
      </c>
      <c r="O285" s="122">
        <v>0</v>
      </c>
      <c r="P285" s="122">
        <v>0</v>
      </c>
      <c r="Q285" s="122">
        <v>0</v>
      </c>
      <c r="R285" s="122">
        <v>0</v>
      </c>
      <c r="S285" s="122">
        <v>0</v>
      </c>
      <c r="T285" s="122">
        <v>0</v>
      </c>
      <c r="U285" s="122">
        <v>0</v>
      </c>
      <c r="V285" s="122">
        <v>0</v>
      </c>
      <c r="W285" s="122">
        <v>0</v>
      </c>
      <c r="X285" s="122">
        <v>0</v>
      </c>
      <c r="Y285" s="122">
        <v>0</v>
      </c>
      <c r="Z285" s="122">
        <v>0</v>
      </c>
      <c r="AA285" s="122">
        <v>0</v>
      </c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73"/>
      <c r="AT285" s="73"/>
      <c r="AU285" s="73"/>
    </row>
    <row r="286" spans="1:47" s="90" customFormat="1" ht="46.65" x14ac:dyDescent="0.3">
      <c r="A286" s="106" t="s">
        <v>1660</v>
      </c>
      <c r="B286" s="107" t="s">
        <v>78</v>
      </c>
      <c r="C286" s="108" t="s">
        <v>524</v>
      </c>
      <c r="D286" s="122">
        <v>0</v>
      </c>
      <c r="E286" s="122">
        <v>0</v>
      </c>
      <c r="F286" s="122">
        <v>0</v>
      </c>
      <c r="G286" s="122">
        <v>0</v>
      </c>
      <c r="H286" s="122">
        <v>0</v>
      </c>
      <c r="I286" s="122">
        <v>0</v>
      </c>
      <c r="J286" s="122">
        <v>0</v>
      </c>
      <c r="K286" s="122">
        <v>0</v>
      </c>
      <c r="L286" s="122">
        <v>1.26</v>
      </c>
      <c r="M286" s="122">
        <v>1.26</v>
      </c>
      <c r="N286" s="122">
        <v>0</v>
      </c>
      <c r="O286" s="122">
        <v>0</v>
      </c>
      <c r="P286" s="122">
        <v>0</v>
      </c>
      <c r="Q286" s="122">
        <v>0</v>
      </c>
      <c r="R286" s="122">
        <v>0</v>
      </c>
      <c r="S286" s="122">
        <v>0</v>
      </c>
      <c r="T286" s="122">
        <v>0</v>
      </c>
      <c r="U286" s="122">
        <v>0</v>
      </c>
      <c r="V286" s="122">
        <v>0</v>
      </c>
      <c r="W286" s="122">
        <v>0</v>
      </c>
      <c r="X286" s="122">
        <v>0</v>
      </c>
      <c r="Y286" s="122">
        <v>0</v>
      </c>
      <c r="Z286" s="122">
        <v>0</v>
      </c>
      <c r="AA286" s="122">
        <v>0</v>
      </c>
      <c r="AB286" s="122"/>
      <c r="AC286" s="122"/>
      <c r="AD286" s="122"/>
      <c r="AE286" s="122"/>
      <c r="AF286" s="122"/>
      <c r="AG286" s="122"/>
      <c r="AH286" s="122"/>
      <c r="AI286" s="122"/>
      <c r="AJ286" s="122"/>
      <c r="AK286" s="122"/>
      <c r="AL286" s="122"/>
      <c r="AM286" s="122"/>
      <c r="AN286" s="122"/>
      <c r="AO286" s="122"/>
      <c r="AP286" s="122"/>
      <c r="AQ286" s="122"/>
      <c r="AR286" s="122"/>
      <c r="AS286" s="122"/>
      <c r="AT286" s="122"/>
      <c r="AU286" s="122"/>
    </row>
    <row r="287" spans="1:47" s="90" customFormat="1" ht="62.2" x14ac:dyDescent="0.3">
      <c r="A287" s="106" t="s">
        <v>1661</v>
      </c>
      <c r="B287" s="107" t="s">
        <v>638</v>
      </c>
      <c r="C287" s="108" t="s">
        <v>684</v>
      </c>
      <c r="D287" s="122">
        <v>0</v>
      </c>
      <c r="E287" s="122">
        <v>0</v>
      </c>
      <c r="F287" s="122">
        <v>0</v>
      </c>
      <c r="G287" s="122">
        <v>0</v>
      </c>
      <c r="H287" s="122">
        <v>0</v>
      </c>
      <c r="I287" s="122">
        <v>0</v>
      </c>
      <c r="J287" s="122">
        <v>0</v>
      </c>
      <c r="K287" s="122">
        <v>0</v>
      </c>
      <c r="L287" s="122">
        <v>0</v>
      </c>
      <c r="M287" s="122">
        <v>0</v>
      </c>
      <c r="N287" s="122">
        <v>0</v>
      </c>
      <c r="O287" s="122">
        <v>0</v>
      </c>
      <c r="P287" s="122">
        <v>0</v>
      </c>
      <c r="Q287" s="122">
        <v>0</v>
      </c>
      <c r="R287" s="122">
        <v>0</v>
      </c>
      <c r="S287" s="122">
        <v>0</v>
      </c>
      <c r="T287" s="122">
        <v>0</v>
      </c>
      <c r="U287" s="122">
        <v>0</v>
      </c>
      <c r="V287" s="122">
        <v>0</v>
      </c>
      <c r="W287" s="122">
        <v>0</v>
      </c>
      <c r="X287" s="122">
        <v>0</v>
      </c>
      <c r="Y287" s="122">
        <v>0</v>
      </c>
      <c r="Z287" s="122">
        <v>0</v>
      </c>
      <c r="AA287" s="122">
        <v>0</v>
      </c>
      <c r="AB287" s="122"/>
      <c r="AC287" s="122"/>
      <c r="AD287" s="122"/>
      <c r="AE287" s="122"/>
      <c r="AF287" s="122"/>
      <c r="AG287" s="122"/>
      <c r="AH287" s="122"/>
      <c r="AI287" s="122"/>
      <c r="AJ287" s="122"/>
      <c r="AK287" s="122"/>
      <c r="AL287" s="122"/>
      <c r="AM287" s="122"/>
      <c r="AN287" s="122"/>
      <c r="AO287" s="122"/>
      <c r="AP287" s="122"/>
      <c r="AQ287" s="122"/>
      <c r="AR287" s="122"/>
      <c r="AS287" s="122"/>
      <c r="AT287" s="122"/>
      <c r="AU287" s="122"/>
    </row>
    <row r="288" spans="1:47" s="90" customFormat="1" ht="62.2" x14ac:dyDescent="0.3">
      <c r="A288" s="106" t="s">
        <v>1661</v>
      </c>
      <c r="B288" s="107" t="s">
        <v>639</v>
      </c>
      <c r="C288" s="108" t="s">
        <v>685</v>
      </c>
      <c r="D288" s="122">
        <v>0</v>
      </c>
      <c r="E288" s="122">
        <v>0</v>
      </c>
      <c r="F288" s="122">
        <v>0</v>
      </c>
      <c r="G288" s="122">
        <v>0</v>
      </c>
      <c r="H288" s="122">
        <v>0</v>
      </c>
      <c r="I288" s="122">
        <v>0</v>
      </c>
      <c r="J288" s="122">
        <v>0</v>
      </c>
      <c r="K288" s="122">
        <v>0</v>
      </c>
      <c r="L288" s="122">
        <v>0</v>
      </c>
      <c r="M288" s="122">
        <v>0</v>
      </c>
      <c r="N288" s="122">
        <v>1</v>
      </c>
      <c r="O288" s="122">
        <v>0</v>
      </c>
      <c r="P288" s="122">
        <v>0</v>
      </c>
      <c r="Q288" s="122">
        <v>0</v>
      </c>
      <c r="R288" s="122">
        <v>0</v>
      </c>
      <c r="S288" s="122">
        <v>0</v>
      </c>
      <c r="T288" s="122">
        <v>0</v>
      </c>
      <c r="U288" s="122">
        <v>0</v>
      </c>
      <c r="V288" s="122">
        <v>0</v>
      </c>
      <c r="W288" s="122">
        <v>0</v>
      </c>
      <c r="X288" s="122">
        <v>0</v>
      </c>
      <c r="Y288" s="122">
        <v>0</v>
      </c>
      <c r="Z288" s="122">
        <v>0</v>
      </c>
      <c r="AA288" s="122">
        <v>0</v>
      </c>
      <c r="AB288" s="122"/>
      <c r="AC288" s="122"/>
      <c r="AD288" s="122"/>
      <c r="AE288" s="122"/>
      <c r="AF288" s="122"/>
      <c r="AG288" s="122"/>
      <c r="AH288" s="122"/>
      <c r="AI288" s="122"/>
      <c r="AJ288" s="122"/>
      <c r="AK288" s="122"/>
      <c r="AL288" s="122"/>
      <c r="AM288" s="122"/>
      <c r="AN288" s="122"/>
      <c r="AO288" s="122"/>
      <c r="AP288" s="122"/>
      <c r="AQ288" s="122"/>
      <c r="AR288" s="122"/>
      <c r="AS288" s="122"/>
      <c r="AT288" s="122"/>
      <c r="AU288" s="122"/>
    </row>
    <row r="289" spans="1:47" s="90" customFormat="1" ht="46.65" x14ac:dyDescent="0.3">
      <c r="A289" s="106" t="s">
        <v>1660</v>
      </c>
      <c r="B289" s="107" t="s">
        <v>1742</v>
      </c>
      <c r="C289" s="108" t="s">
        <v>527</v>
      </c>
      <c r="D289" s="122">
        <v>0</v>
      </c>
      <c r="E289" s="122">
        <v>0</v>
      </c>
      <c r="F289" s="122">
        <v>0</v>
      </c>
      <c r="G289" s="122">
        <v>0</v>
      </c>
      <c r="H289" s="122">
        <v>0</v>
      </c>
      <c r="I289" s="122">
        <v>0</v>
      </c>
      <c r="J289" s="122">
        <v>0</v>
      </c>
      <c r="K289" s="122">
        <v>0</v>
      </c>
      <c r="L289" s="122">
        <v>2</v>
      </c>
      <c r="M289" s="122">
        <v>0</v>
      </c>
      <c r="N289" s="122">
        <v>0</v>
      </c>
      <c r="O289" s="122">
        <v>0</v>
      </c>
      <c r="P289" s="122">
        <v>0</v>
      </c>
      <c r="Q289" s="122">
        <v>0</v>
      </c>
      <c r="R289" s="122">
        <v>0</v>
      </c>
      <c r="S289" s="122">
        <v>0</v>
      </c>
      <c r="T289" s="122">
        <v>0</v>
      </c>
      <c r="U289" s="122">
        <v>0</v>
      </c>
      <c r="V289" s="122">
        <v>0</v>
      </c>
      <c r="W289" s="122">
        <v>0</v>
      </c>
      <c r="X289" s="122">
        <v>0</v>
      </c>
      <c r="Y289" s="122">
        <v>0</v>
      </c>
      <c r="Z289" s="122">
        <v>0</v>
      </c>
      <c r="AA289" s="122">
        <v>0</v>
      </c>
      <c r="AB289" s="122"/>
      <c r="AC289" s="122"/>
      <c r="AD289" s="122"/>
      <c r="AE289" s="122"/>
      <c r="AF289" s="122"/>
      <c r="AG289" s="122"/>
      <c r="AH289" s="122"/>
      <c r="AI289" s="122"/>
      <c r="AJ289" s="122"/>
      <c r="AK289" s="122"/>
      <c r="AL289" s="122"/>
      <c r="AM289" s="122"/>
      <c r="AN289" s="122"/>
      <c r="AO289" s="122"/>
      <c r="AP289" s="122"/>
      <c r="AQ289" s="122"/>
      <c r="AR289" s="122"/>
      <c r="AS289" s="122"/>
      <c r="AT289" s="122"/>
      <c r="AU289" s="122"/>
    </row>
    <row r="290" spans="1:47" s="90" customFormat="1" ht="62.2" x14ac:dyDescent="0.3">
      <c r="A290" s="106" t="s">
        <v>1661</v>
      </c>
      <c r="B290" s="107" t="s">
        <v>1743</v>
      </c>
      <c r="C290" s="108" t="s">
        <v>1276</v>
      </c>
      <c r="D290" s="122">
        <v>0</v>
      </c>
      <c r="E290" s="122">
        <v>0</v>
      </c>
      <c r="F290" s="122">
        <v>0</v>
      </c>
      <c r="G290" s="122">
        <v>0</v>
      </c>
      <c r="H290" s="122">
        <v>0</v>
      </c>
      <c r="I290" s="122">
        <v>0</v>
      </c>
      <c r="J290" s="122">
        <v>0</v>
      </c>
      <c r="K290" s="122">
        <v>0</v>
      </c>
      <c r="L290" s="122">
        <v>0.4</v>
      </c>
      <c r="M290" s="122">
        <v>0</v>
      </c>
      <c r="N290" s="122">
        <v>0</v>
      </c>
      <c r="O290" s="122">
        <v>0</v>
      </c>
      <c r="P290" s="122">
        <v>0</v>
      </c>
      <c r="Q290" s="122">
        <v>0</v>
      </c>
      <c r="R290" s="122">
        <v>0</v>
      </c>
      <c r="S290" s="122">
        <v>0</v>
      </c>
      <c r="T290" s="122">
        <v>0</v>
      </c>
      <c r="U290" s="122">
        <v>0</v>
      </c>
      <c r="V290" s="122">
        <v>0</v>
      </c>
      <c r="W290" s="122">
        <v>0</v>
      </c>
      <c r="X290" s="122">
        <v>0</v>
      </c>
      <c r="Y290" s="122">
        <v>0.4</v>
      </c>
      <c r="Z290" s="122">
        <v>0</v>
      </c>
      <c r="AA290" s="122">
        <v>0</v>
      </c>
      <c r="AB290" s="122"/>
      <c r="AC290" s="122"/>
      <c r="AD290" s="122"/>
      <c r="AE290" s="122"/>
      <c r="AF290" s="122"/>
      <c r="AG290" s="122"/>
      <c r="AH290" s="122"/>
      <c r="AI290" s="122"/>
      <c r="AJ290" s="122"/>
      <c r="AK290" s="122"/>
      <c r="AL290" s="122"/>
      <c r="AM290" s="122"/>
      <c r="AN290" s="122"/>
      <c r="AO290" s="122"/>
      <c r="AP290" s="122"/>
      <c r="AQ290" s="122"/>
      <c r="AR290" s="122"/>
      <c r="AS290" s="122"/>
      <c r="AT290" s="122"/>
      <c r="AU290" s="122"/>
    </row>
    <row r="291" spans="1:47" s="90" customFormat="1" ht="46.65" x14ac:dyDescent="0.3">
      <c r="A291" s="106" t="s">
        <v>1660</v>
      </c>
      <c r="B291" s="107" t="s">
        <v>1744</v>
      </c>
      <c r="C291" s="108" t="s">
        <v>1277</v>
      </c>
      <c r="D291" s="122">
        <v>0</v>
      </c>
      <c r="E291" s="122">
        <v>0</v>
      </c>
      <c r="F291" s="122">
        <v>0</v>
      </c>
      <c r="G291" s="122">
        <v>0</v>
      </c>
      <c r="H291" s="122">
        <v>0</v>
      </c>
      <c r="I291" s="122">
        <v>0</v>
      </c>
      <c r="J291" s="122">
        <v>0</v>
      </c>
      <c r="K291" s="122">
        <v>0</v>
      </c>
      <c r="L291" s="122">
        <v>0.4</v>
      </c>
      <c r="M291" s="122">
        <v>0.4</v>
      </c>
      <c r="N291" s="122">
        <v>0</v>
      </c>
      <c r="O291" s="122">
        <v>0</v>
      </c>
      <c r="P291" s="122">
        <v>0</v>
      </c>
      <c r="Q291" s="122">
        <v>0</v>
      </c>
      <c r="R291" s="122">
        <v>0</v>
      </c>
      <c r="S291" s="122">
        <v>0</v>
      </c>
      <c r="T291" s="122">
        <v>0</v>
      </c>
      <c r="U291" s="122">
        <v>0</v>
      </c>
      <c r="V291" s="122">
        <v>0</v>
      </c>
      <c r="W291" s="122">
        <v>0</v>
      </c>
      <c r="X291" s="122">
        <v>0</v>
      </c>
      <c r="Y291" s="122">
        <v>0</v>
      </c>
      <c r="Z291" s="122">
        <v>0</v>
      </c>
      <c r="AA291" s="122">
        <v>0</v>
      </c>
      <c r="AB291" s="122"/>
      <c r="AC291" s="122"/>
      <c r="AD291" s="122"/>
      <c r="AE291" s="122"/>
      <c r="AF291" s="122"/>
      <c r="AG291" s="122"/>
      <c r="AH291" s="122"/>
      <c r="AI291" s="122"/>
      <c r="AJ291" s="122"/>
      <c r="AK291" s="122"/>
      <c r="AL291" s="122"/>
      <c r="AM291" s="122"/>
      <c r="AN291" s="122"/>
      <c r="AO291" s="122"/>
      <c r="AP291" s="122"/>
      <c r="AQ291" s="122"/>
      <c r="AR291" s="122"/>
      <c r="AS291" s="122"/>
      <c r="AT291" s="122"/>
      <c r="AU291" s="122"/>
    </row>
    <row r="292" spans="1:47" s="90" customFormat="1" ht="62.2" x14ac:dyDescent="0.3">
      <c r="A292" s="106" t="s">
        <v>1660</v>
      </c>
      <c r="B292" s="107" t="s">
        <v>1745</v>
      </c>
      <c r="C292" s="108" t="s">
        <v>1278</v>
      </c>
      <c r="D292" s="122">
        <v>0</v>
      </c>
      <c r="E292" s="122">
        <v>0</v>
      </c>
      <c r="F292" s="122">
        <v>0</v>
      </c>
      <c r="G292" s="122">
        <v>0</v>
      </c>
      <c r="H292" s="122">
        <v>0</v>
      </c>
      <c r="I292" s="122">
        <v>0</v>
      </c>
      <c r="J292" s="122">
        <v>0</v>
      </c>
      <c r="K292" s="122">
        <v>0</v>
      </c>
      <c r="L292" s="122">
        <v>0.25</v>
      </c>
      <c r="M292" s="122">
        <v>0</v>
      </c>
      <c r="N292" s="122">
        <v>0</v>
      </c>
      <c r="O292" s="122">
        <v>0</v>
      </c>
      <c r="P292" s="122">
        <v>0</v>
      </c>
      <c r="Q292" s="122">
        <v>0</v>
      </c>
      <c r="R292" s="122">
        <v>0</v>
      </c>
      <c r="S292" s="122">
        <v>0</v>
      </c>
      <c r="T292" s="122">
        <v>0</v>
      </c>
      <c r="U292" s="122">
        <v>0</v>
      </c>
      <c r="V292" s="122">
        <v>0</v>
      </c>
      <c r="W292" s="122">
        <v>0</v>
      </c>
      <c r="X292" s="122">
        <v>0</v>
      </c>
      <c r="Y292" s="122">
        <v>0</v>
      </c>
      <c r="Z292" s="122">
        <v>0</v>
      </c>
      <c r="AA292" s="122">
        <v>0</v>
      </c>
      <c r="AB292" s="122"/>
      <c r="AC292" s="122"/>
      <c r="AD292" s="122"/>
      <c r="AE292" s="122"/>
      <c r="AF292" s="122"/>
      <c r="AG292" s="122"/>
      <c r="AH292" s="122"/>
      <c r="AI292" s="122"/>
      <c r="AJ292" s="122"/>
      <c r="AK292" s="122"/>
      <c r="AL292" s="122"/>
      <c r="AM292" s="122"/>
      <c r="AN292" s="122"/>
      <c r="AO292" s="122"/>
      <c r="AP292" s="122"/>
      <c r="AQ292" s="122"/>
      <c r="AR292" s="122"/>
      <c r="AS292" s="122"/>
      <c r="AT292" s="122"/>
      <c r="AU292" s="122"/>
    </row>
    <row r="293" spans="1:47" s="90" customFormat="1" ht="62.2" x14ac:dyDescent="0.3">
      <c r="A293" s="106" t="s">
        <v>1661</v>
      </c>
      <c r="B293" s="107" t="s">
        <v>1746</v>
      </c>
      <c r="C293" s="108" t="s">
        <v>1279</v>
      </c>
      <c r="D293" s="122">
        <v>0</v>
      </c>
      <c r="E293" s="122">
        <v>0</v>
      </c>
      <c r="F293" s="122">
        <v>0</v>
      </c>
      <c r="G293" s="122">
        <v>0</v>
      </c>
      <c r="H293" s="122">
        <v>0</v>
      </c>
      <c r="I293" s="122">
        <v>0</v>
      </c>
      <c r="J293" s="122">
        <v>0</v>
      </c>
      <c r="K293" s="122">
        <v>0</v>
      </c>
      <c r="L293" s="122">
        <v>0</v>
      </c>
      <c r="M293" s="122">
        <v>0</v>
      </c>
      <c r="N293" s="122">
        <v>0</v>
      </c>
      <c r="O293" s="122">
        <v>0</v>
      </c>
      <c r="P293" s="122">
        <v>0</v>
      </c>
      <c r="Q293" s="122">
        <v>0</v>
      </c>
      <c r="R293" s="122">
        <v>0</v>
      </c>
      <c r="S293" s="122">
        <v>0</v>
      </c>
      <c r="T293" s="122">
        <v>0</v>
      </c>
      <c r="U293" s="122">
        <v>0</v>
      </c>
      <c r="V293" s="122">
        <v>0</v>
      </c>
      <c r="W293" s="122">
        <v>0</v>
      </c>
      <c r="X293" s="122">
        <v>0</v>
      </c>
      <c r="Y293" s="122">
        <v>0</v>
      </c>
      <c r="Z293" s="122">
        <v>0</v>
      </c>
      <c r="AA293" s="122">
        <v>0</v>
      </c>
      <c r="AB293" s="122"/>
      <c r="AC293" s="122"/>
      <c r="AD293" s="122"/>
      <c r="AE293" s="122"/>
      <c r="AF293" s="122"/>
      <c r="AG293" s="122"/>
      <c r="AH293" s="122"/>
      <c r="AI293" s="122"/>
      <c r="AJ293" s="122"/>
      <c r="AK293" s="122"/>
      <c r="AL293" s="122"/>
      <c r="AM293" s="122"/>
      <c r="AN293" s="122"/>
      <c r="AO293" s="122"/>
      <c r="AP293" s="122"/>
      <c r="AQ293" s="122"/>
      <c r="AR293" s="122"/>
      <c r="AS293" s="122"/>
      <c r="AT293" s="122"/>
      <c r="AU293" s="122"/>
    </row>
    <row r="294" spans="1:47" s="90" customFormat="1" ht="62.2" x14ac:dyDescent="0.3">
      <c r="A294" s="106" t="s">
        <v>1660</v>
      </c>
      <c r="B294" s="107" t="s">
        <v>1747</v>
      </c>
      <c r="C294" s="108" t="s">
        <v>1280</v>
      </c>
      <c r="D294" s="122">
        <v>0</v>
      </c>
      <c r="E294" s="122">
        <v>0</v>
      </c>
      <c r="F294" s="122">
        <v>0</v>
      </c>
      <c r="G294" s="122">
        <v>0</v>
      </c>
      <c r="H294" s="122">
        <v>0</v>
      </c>
      <c r="I294" s="122">
        <v>0</v>
      </c>
      <c r="J294" s="122">
        <v>0</v>
      </c>
      <c r="K294" s="122">
        <v>0</v>
      </c>
      <c r="L294" s="122">
        <v>0.4</v>
      </c>
      <c r="M294" s="122">
        <v>0.4</v>
      </c>
      <c r="N294" s="122">
        <v>0</v>
      </c>
      <c r="O294" s="122">
        <v>0</v>
      </c>
      <c r="P294" s="122">
        <v>0</v>
      </c>
      <c r="Q294" s="122">
        <v>0</v>
      </c>
      <c r="R294" s="122">
        <v>0</v>
      </c>
      <c r="S294" s="122">
        <v>0</v>
      </c>
      <c r="T294" s="122">
        <v>0</v>
      </c>
      <c r="U294" s="122">
        <v>0</v>
      </c>
      <c r="V294" s="122">
        <v>0</v>
      </c>
      <c r="W294" s="122">
        <v>0</v>
      </c>
      <c r="X294" s="122">
        <v>0</v>
      </c>
      <c r="Y294" s="122">
        <v>0</v>
      </c>
      <c r="Z294" s="122">
        <v>0</v>
      </c>
      <c r="AA294" s="122">
        <v>0</v>
      </c>
      <c r="AB294" s="122"/>
      <c r="AC294" s="122"/>
      <c r="AD294" s="122"/>
      <c r="AE294" s="122"/>
      <c r="AF294" s="122"/>
      <c r="AG294" s="122"/>
      <c r="AH294" s="122"/>
      <c r="AI294" s="122"/>
      <c r="AJ294" s="122"/>
      <c r="AK294" s="122"/>
      <c r="AL294" s="122"/>
      <c r="AM294" s="122"/>
      <c r="AN294" s="122"/>
      <c r="AO294" s="122"/>
      <c r="AP294" s="122"/>
      <c r="AQ294" s="122"/>
      <c r="AR294" s="122"/>
      <c r="AS294" s="122"/>
      <c r="AT294" s="122"/>
      <c r="AU294" s="122"/>
    </row>
    <row r="295" spans="1:47" s="90" customFormat="1" ht="46.65" x14ac:dyDescent="0.3">
      <c r="A295" s="106" t="s">
        <v>1660</v>
      </c>
      <c r="B295" s="107" t="s">
        <v>1748</v>
      </c>
      <c r="C295" s="108" t="s">
        <v>1281</v>
      </c>
      <c r="D295" s="122">
        <v>0</v>
      </c>
      <c r="E295" s="122">
        <v>0</v>
      </c>
      <c r="F295" s="122">
        <v>0</v>
      </c>
      <c r="G295" s="122">
        <v>0</v>
      </c>
      <c r="H295" s="122">
        <v>0</v>
      </c>
      <c r="I295" s="122">
        <v>0</v>
      </c>
      <c r="J295" s="122">
        <v>0</v>
      </c>
      <c r="K295" s="122">
        <v>0</v>
      </c>
      <c r="L295" s="122">
        <v>1.26</v>
      </c>
      <c r="M295" s="122">
        <v>0</v>
      </c>
      <c r="N295" s="122">
        <v>0</v>
      </c>
      <c r="O295" s="122">
        <v>0</v>
      </c>
      <c r="P295" s="122">
        <v>0</v>
      </c>
      <c r="Q295" s="122">
        <v>0</v>
      </c>
      <c r="R295" s="122">
        <v>0</v>
      </c>
      <c r="S295" s="122">
        <v>0</v>
      </c>
      <c r="T295" s="122">
        <v>0</v>
      </c>
      <c r="U295" s="122">
        <v>0</v>
      </c>
      <c r="V295" s="122">
        <v>0</v>
      </c>
      <c r="W295" s="122">
        <v>0</v>
      </c>
      <c r="X295" s="122">
        <v>0</v>
      </c>
      <c r="Y295" s="122">
        <v>0</v>
      </c>
      <c r="Z295" s="122">
        <v>0</v>
      </c>
      <c r="AA295" s="122">
        <v>0</v>
      </c>
      <c r="AB295" s="122"/>
      <c r="AC295" s="122"/>
      <c r="AD295" s="122"/>
      <c r="AE295" s="122"/>
      <c r="AF295" s="122"/>
      <c r="AG295" s="122"/>
      <c r="AH295" s="122"/>
      <c r="AI295" s="122"/>
      <c r="AJ295" s="122"/>
      <c r="AK295" s="122"/>
      <c r="AL295" s="122"/>
      <c r="AM295" s="122"/>
      <c r="AN295" s="122"/>
      <c r="AO295" s="122"/>
      <c r="AP295" s="122"/>
      <c r="AQ295" s="122"/>
      <c r="AR295" s="122"/>
      <c r="AS295" s="122"/>
      <c r="AT295" s="122"/>
      <c r="AU295" s="122"/>
    </row>
    <row r="296" spans="1:47" s="90" customFormat="1" ht="62.2" x14ac:dyDescent="0.3">
      <c r="A296" s="106" t="s">
        <v>1660</v>
      </c>
      <c r="B296" s="107" t="s">
        <v>1749</v>
      </c>
      <c r="C296" s="108" t="s">
        <v>1282</v>
      </c>
      <c r="D296" s="122">
        <v>0</v>
      </c>
      <c r="E296" s="122">
        <v>0</v>
      </c>
      <c r="F296" s="122">
        <v>0</v>
      </c>
      <c r="G296" s="122">
        <v>0</v>
      </c>
      <c r="H296" s="122">
        <v>0</v>
      </c>
      <c r="I296" s="122">
        <v>0</v>
      </c>
      <c r="J296" s="122">
        <v>0</v>
      </c>
      <c r="K296" s="122">
        <v>0</v>
      </c>
      <c r="L296" s="122">
        <v>2</v>
      </c>
      <c r="M296" s="122">
        <v>2</v>
      </c>
      <c r="N296" s="122">
        <v>0</v>
      </c>
      <c r="O296" s="122">
        <v>0</v>
      </c>
      <c r="P296" s="122">
        <v>0</v>
      </c>
      <c r="Q296" s="122">
        <v>0</v>
      </c>
      <c r="R296" s="122">
        <v>0</v>
      </c>
      <c r="S296" s="122">
        <v>0</v>
      </c>
      <c r="T296" s="122">
        <v>0</v>
      </c>
      <c r="U296" s="122">
        <v>0</v>
      </c>
      <c r="V296" s="122">
        <v>0</v>
      </c>
      <c r="W296" s="122">
        <v>0</v>
      </c>
      <c r="X296" s="122">
        <v>0</v>
      </c>
      <c r="Y296" s="122">
        <v>0</v>
      </c>
      <c r="Z296" s="122">
        <v>0</v>
      </c>
      <c r="AA296" s="122">
        <v>0</v>
      </c>
      <c r="AB296" s="122"/>
      <c r="AC296" s="122"/>
      <c r="AD296" s="122"/>
      <c r="AE296" s="122"/>
      <c r="AF296" s="122"/>
      <c r="AG296" s="122"/>
      <c r="AH296" s="122"/>
      <c r="AI296" s="122"/>
      <c r="AJ296" s="122"/>
      <c r="AK296" s="122"/>
      <c r="AL296" s="122"/>
      <c r="AM296" s="122"/>
      <c r="AN296" s="122"/>
      <c r="AO296" s="122"/>
      <c r="AP296" s="122"/>
      <c r="AQ296" s="122"/>
      <c r="AR296" s="122"/>
      <c r="AS296" s="122"/>
      <c r="AT296" s="122"/>
      <c r="AU296" s="122"/>
    </row>
    <row r="297" spans="1:47" s="90" customFormat="1" ht="77.7" x14ac:dyDescent="0.3">
      <c r="A297" s="106" t="s">
        <v>1660</v>
      </c>
      <c r="B297" s="107" t="s">
        <v>840</v>
      </c>
      <c r="C297" s="108" t="s">
        <v>1283</v>
      </c>
      <c r="D297" s="122">
        <v>0</v>
      </c>
      <c r="E297" s="122">
        <v>0</v>
      </c>
      <c r="F297" s="122">
        <v>0</v>
      </c>
      <c r="G297" s="122">
        <v>0</v>
      </c>
      <c r="H297" s="122">
        <v>0</v>
      </c>
      <c r="I297" s="122">
        <v>0</v>
      </c>
      <c r="J297" s="122">
        <v>0</v>
      </c>
      <c r="K297" s="122">
        <v>0</v>
      </c>
      <c r="L297" s="122">
        <v>0.63</v>
      </c>
      <c r="M297" s="122">
        <v>0</v>
      </c>
      <c r="N297" s="122">
        <v>0</v>
      </c>
      <c r="O297" s="122">
        <v>0</v>
      </c>
      <c r="P297" s="122">
        <v>0</v>
      </c>
      <c r="Q297" s="122">
        <v>0</v>
      </c>
      <c r="R297" s="122">
        <v>0</v>
      </c>
      <c r="S297" s="122">
        <v>0</v>
      </c>
      <c r="T297" s="122">
        <v>0</v>
      </c>
      <c r="U297" s="122">
        <v>0</v>
      </c>
      <c r="V297" s="122">
        <v>0</v>
      </c>
      <c r="W297" s="122">
        <v>0</v>
      </c>
      <c r="X297" s="122">
        <v>0</v>
      </c>
      <c r="Y297" s="122">
        <v>0</v>
      </c>
      <c r="Z297" s="122">
        <v>0</v>
      </c>
      <c r="AA297" s="122">
        <v>0</v>
      </c>
      <c r="AB297" s="122"/>
      <c r="AC297" s="122"/>
      <c r="AD297" s="122"/>
      <c r="AE297" s="122"/>
      <c r="AF297" s="122"/>
      <c r="AG297" s="122"/>
      <c r="AH297" s="122"/>
      <c r="AI297" s="122"/>
      <c r="AJ297" s="122"/>
      <c r="AK297" s="122"/>
      <c r="AL297" s="122"/>
      <c r="AM297" s="122"/>
      <c r="AN297" s="122"/>
      <c r="AO297" s="122"/>
      <c r="AP297" s="122"/>
      <c r="AQ297" s="122"/>
      <c r="AR297" s="122"/>
      <c r="AS297" s="122"/>
      <c r="AT297" s="122"/>
      <c r="AU297" s="122"/>
    </row>
    <row r="298" spans="1:47" s="90" customFormat="1" ht="62.2" x14ac:dyDescent="0.3">
      <c r="A298" s="106" t="s">
        <v>1661</v>
      </c>
      <c r="B298" s="107" t="s">
        <v>1750</v>
      </c>
      <c r="C298" s="108" t="s">
        <v>1284</v>
      </c>
      <c r="D298" s="122">
        <v>0</v>
      </c>
      <c r="E298" s="122">
        <v>0</v>
      </c>
      <c r="F298" s="122">
        <v>0</v>
      </c>
      <c r="G298" s="122">
        <v>0</v>
      </c>
      <c r="H298" s="122">
        <v>0</v>
      </c>
      <c r="I298" s="122">
        <v>0</v>
      </c>
      <c r="J298" s="122">
        <v>0</v>
      </c>
      <c r="K298" s="122">
        <v>0</v>
      </c>
      <c r="L298" s="122">
        <v>0</v>
      </c>
      <c r="M298" s="122">
        <v>0</v>
      </c>
      <c r="N298" s="122">
        <v>0.8</v>
      </c>
      <c r="O298" s="122">
        <v>0</v>
      </c>
      <c r="P298" s="122">
        <v>0</v>
      </c>
      <c r="Q298" s="122">
        <v>0</v>
      </c>
      <c r="R298" s="122">
        <v>0</v>
      </c>
      <c r="S298" s="122">
        <v>0</v>
      </c>
      <c r="T298" s="122">
        <v>0</v>
      </c>
      <c r="U298" s="122">
        <v>0</v>
      </c>
      <c r="V298" s="122">
        <v>0</v>
      </c>
      <c r="W298" s="122">
        <v>0</v>
      </c>
      <c r="X298" s="122">
        <v>0</v>
      </c>
      <c r="Y298" s="122">
        <v>0</v>
      </c>
      <c r="Z298" s="122">
        <v>0</v>
      </c>
      <c r="AA298" s="122">
        <v>0</v>
      </c>
      <c r="AB298" s="122"/>
      <c r="AC298" s="122"/>
      <c r="AD298" s="122"/>
      <c r="AE298" s="122"/>
      <c r="AF298" s="122"/>
      <c r="AG298" s="122"/>
      <c r="AH298" s="122"/>
      <c r="AI298" s="122"/>
      <c r="AJ298" s="122"/>
      <c r="AK298" s="122"/>
      <c r="AL298" s="122"/>
      <c r="AM298" s="122"/>
      <c r="AN298" s="122"/>
      <c r="AO298" s="122"/>
      <c r="AP298" s="122"/>
      <c r="AQ298" s="122"/>
      <c r="AR298" s="122"/>
      <c r="AS298" s="122"/>
      <c r="AT298" s="122"/>
      <c r="AU298" s="122"/>
    </row>
    <row r="299" spans="1:47" s="90" customFormat="1" ht="62.2" x14ac:dyDescent="0.3">
      <c r="A299" s="106" t="s">
        <v>1660</v>
      </c>
      <c r="B299" s="107" t="s">
        <v>841</v>
      </c>
      <c r="C299" s="108" t="s">
        <v>1285</v>
      </c>
      <c r="D299" s="122">
        <v>0</v>
      </c>
      <c r="E299" s="122">
        <v>0</v>
      </c>
      <c r="F299" s="122">
        <v>0</v>
      </c>
      <c r="G299" s="122">
        <v>0</v>
      </c>
      <c r="H299" s="122">
        <v>0</v>
      </c>
      <c r="I299" s="122">
        <v>0</v>
      </c>
      <c r="J299" s="122">
        <v>0</v>
      </c>
      <c r="K299" s="122">
        <v>0</v>
      </c>
      <c r="L299" s="122">
        <v>0.25</v>
      </c>
      <c r="M299" s="122">
        <v>0</v>
      </c>
      <c r="N299" s="122">
        <v>0</v>
      </c>
      <c r="O299" s="122">
        <v>0</v>
      </c>
      <c r="P299" s="122">
        <v>0</v>
      </c>
      <c r="Q299" s="122">
        <v>0</v>
      </c>
      <c r="R299" s="122">
        <v>0</v>
      </c>
      <c r="S299" s="122">
        <v>0</v>
      </c>
      <c r="T299" s="122">
        <v>0</v>
      </c>
      <c r="U299" s="122">
        <v>0</v>
      </c>
      <c r="V299" s="122">
        <v>0</v>
      </c>
      <c r="W299" s="122">
        <v>0</v>
      </c>
      <c r="X299" s="122">
        <v>0</v>
      </c>
      <c r="Y299" s="122">
        <v>0</v>
      </c>
      <c r="Z299" s="122">
        <v>0</v>
      </c>
      <c r="AA299" s="122">
        <v>0</v>
      </c>
      <c r="AB299" s="122"/>
      <c r="AC299" s="122"/>
      <c r="AD299" s="122"/>
      <c r="AE299" s="122"/>
      <c r="AF299" s="122"/>
      <c r="AG299" s="122"/>
      <c r="AH299" s="122"/>
      <c r="AI299" s="122"/>
      <c r="AJ299" s="122"/>
      <c r="AK299" s="122"/>
      <c r="AL299" s="122"/>
      <c r="AM299" s="122"/>
      <c r="AN299" s="122"/>
      <c r="AO299" s="122"/>
      <c r="AP299" s="122"/>
      <c r="AQ299" s="122"/>
      <c r="AR299" s="122"/>
      <c r="AS299" s="122"/>
      <c r="AT299" s="122"/>
      <c r="AU299" s="122"/>
    </row>
    <row r="300" spans="1:47" s="90" customFormat="1" ht="46.65" x14ac:dyDescent="0.3">
      <c r="A300" s="106" t="s">
        <v>1660</v>
      </c>
      <c r="B300" s="107" t="s">
        <v>842</v>
      </c>
      <c r="C300" s="108" t="s">
        <v>1286</v>
      </c>
      <c r="D300" s="122">
        <v>0</v>
      </c>
      <c r="E300" s="122">
        <v>0</v>
      </c>
      <c r="F300" s="122">
        <v>0</v>
      </c>
      <c r="G300" s="122">
        <v>0</v>
      </c>
      <c r="H300" s="122">
        <v>0</v>
      </c>
      <c r="I300" s="122">
        <v>0</v>
      </c>
      <c r="J300" s="122">
        <v>0</v>
      </c>
      <c r="K300" s="122">
        <v>0</v>
      </c>
      <c r="L300" s="122">
        <v>0</v>
      </c>
      <c r="M300" s="122">
        <v>0</v>
      </c>
      <c r="N300" s="122">
        <v>0</v>
      </c>
      <c r="O300" s="122">
        <v>0</v>
      </c>
      <c r="P300" s="122">
        <v>0</v>
      </c>
      <c r="Q300" s="122">
        <v>0</v>
      </c>
      <c r="R300" s="122">
        <v>0</v>
      </c>
      <c r="S300" s="122">
        <v>0</v>
      </c>
      <c r="T300" s="122">
        <v>0</v>
      </c>
      <c r="U300" s="122">
        <v>0</v>
      </c>
      <c r="V300" s="122">
        <v>0</v>
      </c>
      <c r="W300" s="122">
        <v>0</v>
      </c>
      <c r="X300" s="122">
        <v>0</v>
      </c>
      <c r="Y300" s="122">
        <v>0</v>
      </c>
      <c r="Z300" s="122">
        <v>0</v>
      </c>
      <c r="AA300" s="122">
        <v>0</v>
      </c>
      <c r="AB300" s="122"/>
      <c r="AC300" s="122"/>
      <c r="AD300" s="122"/>
      <c r="AE300" s="122"/>
      <c r="AF300" s="122"/>
      <c r="AG300" s="122"/>
      <c r="AH300" s="122"/>
      <c r="AI300" s="122"/>
      <c r="AJ300" s="122"/>
      <c r="AK300" s="122"/>
      <c r="AL300" s="122"/>
      <c r="AM300" s="122"/>
      <c r="AN300" s="122"/>
      <c r="AO300" s="122"/>
      <c r="AP300" s="122"/>
      <c r="AQ300" s="122"/>
      <c r="AR300" s="122"/>
      <c r="AS300" s="122"/>
      <c r="AT300" s="122"/>
      <c r="AU300" s="122"/>
    </row>
    <row r="301" spans="1:47" s="90" customFormat="1" ht="77.7" x14ac:dyDescent="0.3">
      <c r="A301" s="106" t="s">
        <v>1660</v>
      </c>
      <c r="B301" s="107" t="s">
        <v>843</v>
      </c>
      <c r="C301" s="108" t="s">
        <v>1287</v>
      </c>
      <c r="D301" s="122">
        <v>0</v>
      </c>
      <c r="E301" s="122">
        <v>0.4</v>
      </c>
      <c r="F301" s="122">
        <v>0</v>
      </c>
      <c r="G301" s="122">
        <v>0</v>
      </c>
      <c r="H301" s="122">
        <v>0</v>
      </c>
      <c r="I301" s="122">
        <v>0</v>
      </c>
      <c r="J301" s="122">
        <v>0</v>
      </c>
      <c r="K301" s="122">
        <v>0</v>
      </c>
      <c r="L301" s="122">
        <v>0.4</v>
      </c>
      <c r="M301" s="122">
        <v>0</v>
      </c>
      <c r="N301" s="122">
        <v>0</v>
      </c>
      <c r="O301" s="122">
        <v>0</v>
      </c>
      <c r="P301" s="122">
        <v>0</v>
      </c>
      <c r="Q301" s="122">
        <v>0</v>
      </c>
      <c r="R301" s="122">
        <v>0</v>
      </c>
      <c r="S301" s="122">
        <v>0</v>
      </c>
      <c r="T301" s="122">
        <v>0</v>
      </c>
      <c r="U301" s="122">
        <v>0</v>
      </c>
      <c r="V301" s="122">
        <v>0</v>
      </c>
      <c r="W301" s="122">
        <v>0</v>
      </c>
      <c r="X301" s="122">
        <v>0</v>
      </c>
      <c r="Y301" s="122">
        <v>0</v>
      </c>
      <c r="Z301" s="122">
        <v>0</v>
      </c>
      <c r="AA301" s="122">
        <v>0</v>
      </c>
      <c r="AB301" s="122"/>
      <c r="AC301" s="122"/>
      <c r="AD301" s="122"/>
      <c r="AE301" s="122"/>
      <c r="AF301" s="122"/>
      <c r="AG301" s="122"/>
      <c r="AH301" s="122"/>
      <c r="AI301" s="122"/>
      <c r="AJ301" s="122"/>
      <c r="AK301" s="122"/>
      <c r="AL301" s="122"/>
      <c r="AM301" s="122"/>
      <c r="AN301" s="122"/>
      <c r="AO301" s="122"/>
      <c r="AP301" s="122"/>
      <c r="AQ301" s="122"/>
      <c r="AR301" s="122"/>
      <c r="AS301" s="122"/>
      <c r="AT301" s="122"/>
      <c r="AU301" s="122"/>
    </row>
    <row r="302" spans="1:47" s="90" customFormat="1" ht="77.7" x14ac:dyDescent="0.3">
      <c r="A302" s="106" t="s">
        <v>1660</v>
      </c>
      <c r="B302" s="107" t="s">
        <v>844</v>
      </c>
      <c r="C302" s="108" t="s">
        <v>1288</v>
      </c>
      <c r="D302" s="122">
        <v>0</v>
      </c>
      <c r="E302" s="122">
        <v>0</v>
      </c>
      <c r="F302" s="122">
        <v>0</v>
      </c>
      <c r="G302" s="122">
        <v>0</v>
      </c>
      <c r="H302" s="122">
        <v>0</v>
      </c>
      <c r="I302" s="122">
        <v>0</v>
      </c>
      <c r="J302" s="122">
        <v>0</v>
      </c>
      <c r="K302" s="122">
        <v>0</v>
      </c>
      <c r="L302" s="122">
        <v>0</v>
      </c>
      <c r="M302" s="122">
        <v>0</v>
      </c>
      <c r="N302" s="122">
        <v>0</v>
      </c>
      <c r="O302" s="122">
        <v>0</v>
      </c>
      <c r="P302" s="122">
        <v>0</v>
      </c>
      <c r="Q302" s="122">
        <v>0</v>
      </c>
      <c r="R302" s="122">
        <v>0</v>
      </c>
      <c r="S302" s="122">
        <v>0</v>
      </c>
      <c r="T302" s="122">
        <v>0</v>
      </c>
      <c r="U302" s="122">
        <v>0</v>
      </c>
      <c r="V302" s="122">
        <v>0</v>
      </c>
      <c r="W302" s="122">
        <v>0</v>
      </c>
      <c r="X302" s="122">
        <v>0</v>
      </c>
      <c r="Y302" s="122">
        <v>0</v>
      </c>
      <c r="Z302" s="122">
        <v>0</v>
      </c>
      <c r="AA302" s="122">
        <v>0</v>
      </c>
      <c r="AB302" s="122"/>
      <c r="AC302" s="122"/>
      <c r="AD302" s="122"/>
      <c r="AE302" s="122"/>
      <c r="AF302" s="122"/>
      <c r="AG302" s="122"/>
      <c r="AH302" s="122"/>
      <c r="AI302" s="122"/>
      <c r="AJ302" s="122"/>
      <c r="AK302" s="122"/>
      <c r="AL302" s="122"/>
      <c r="AM302" s="122"/>
      <c r="AN302" s="122"/>
      <c r="AO302" s="122"/>
      <c r="AP302" s="122"/>
      <c r="AQ302" s="122"/>
      <c r="AR302" s="122"/>
      <c r="AS302" s="122"/>
      <c r="AT302" s="122"/>
      <c r="AU302" s="122"/>
    </row>
    <row r="303" spans="1:47" s="90" customFormat="1" ht="77.7" x14ac:dyDescent="0.3">
      <c r="A303" s="106" t="s">
        <v>1660</v>
      </c>
      <c r="B303" s="107" t="s">
        <v>845</v>
      </c>
      <c r="C303" s="108" t="s">
        <v>1289</v>
      </c>
      <c r="D303" s="122">
        <v>0</v>
      </c>
      <c r="E303" s="122">
        <v>0</v>
      </c>
      <c r="F303" s="122">
        <v>0</v>
      </c>
      <c r="G303" s="122">
        <v>0</v>
      </c>
      <c r="H303" s="122">
        <v>0</v>
      </c>
      <c r="I303" s="122">
        <v>0</v>
      </c>
      <c r="J303" s="122">
        <v>0</v>
      </c>
      <c r="K303" s="122">
        <v>0</v>
      </c>
      <c r="L303" s="122">
        <v>0.9</v>
      </c>
      <c r="M303" s="122">
        <v>0</v>
      </c>
      <c r="N303" s="122">
        <v>0</v>
      </c>
      <c r="O303" s="122">
        <v>0</v>
      </c>
      <c r="P303" s="122">
        <v>0</v>
      </c>
      <c r="Q303" s="122">
        <v>0</v>
      </c>
      <c r="R303" s="122">
        <v>0</v>
      </c>
      <c r="S303" s="122">
        <v>0</v>
      </c>
      <c r="T303" s="122">
        <v>0</v>
      </c>
      <c r="U303" s="122">
        <v>0</v>
      </c>
      <c r="V303" s="122">
        <v>0</v>
      </c>
      <c r="W303" s="122">
        <v>0</v>
      </c>
      <c r="X303" s="122">
        <v>0</v>
      </c>
      <c r="Y303" s="122">
        <v>0</v>
      </c>
      <c r="Z303" s="122">
        <v>0</v>
      </c>
      <c r="AA303" s="122">
        <v>0</v>
      </c>
      <c r="AB303" s="122"/>
      <c r="AC303" s="122"/>
      <c r="AD303" s="122"/>
      <c r="AE303" s="122"/>
      <c r="AF303" s="122"/>
      <c r="AG303" s="122"/>
      <c r="AH303" s="122"/>
      <c r="AI303" s="122"/>
      <c r="AJ303" s="122"/>
      <c r="AK303" s="122"/>
      <c r="AL303" s="122"/>
      <c r="AM303" s="122"/>
      <c r="AN303" s="122"/>
      <c r="AO303" s="122"/>
      <c r="AP303" s="122"/>
      <c r="AQ303" s="122"/>
      <c r="AR303" s="122"/>
      <c r="AS303" s="122"/>
      <c r="AT303" s="122"/>
      <c r="AU303" s="122"/>
    </row>
    <row r="304" spans="1:47" s="90" customFormat="1" ht="62.2" x14ac:dyDescent="0.3">
      <c r="A304" s="106" t="s">
        <v>1660</v>
      </c>
      <c r="B304" s="107" t="s">
        <v>1751</v>
      </c>
      <c r="C304" s="108" t="s">
        <v>1290</v>
      </c>
      <c r="D304" s="122">
        <v>0</v>
      </c>
      <c r="E304" s="122">
        <v>0</v>
      </c>
      <c r="F304" s="122">
        <v>0</v>
      </c>
      <c r="G304" s="122">
        <v>0</v>
      </c>
      <c r="H304" s="122">
        <v>0</v>
      </c>
      <c r="I304" s="122">
        <v>0</v>
      </c>
      <c r="J304" s="122">
        <v>0</v>
      </c>
      <c r="K304" s="122">
        <v>0</v>
      </c>
      <c r="L304" s="122">
        <v>0</v>
      </c>
      <c r="M304" s="122">
        <v>0</v>
      </c>
      <c r="N304" s="122">
        <v>0</v>
      </c>
      <c r="O304" s="122">
        <v>0</v>
      </c>
      <c r="P304" s="122">
        <v>0</v>
      </c>
      <c r="Q304" s="122">
        <v>0</v>
      </c>
      <c r="R304" s="122">
        <v>0</v>
      </c>
      <c r="S304" s="122">
        <v>0</v>
      </c>
      <c r="T304" s="122">
        <v>0</v>
      </c>
      <c r="U304" s="122">
        <v>0</v>
      </c>
      <c r="V304" s="122">
        <v>0</v>
      </c>
      <c r="W304" s="122">
        <v>0</v>
      </c>
      <c r="X304" s="122">
        <v>0</v>
      </c>
      <c r="Y304" s="122">
        <v>0</v>
      </c>
      <c r="Z304" s="122">
        <v>0</v>
      </c>
      <c r="AA304" s="122">
        <v>0</v>
      </c>
      <c r="AB304" s="122"/>
      <c r="AC304" s="122"/>
      <c r="AD304" s="122"/>
      <c r="AE304" s="122"/>
      <c r="AF304" s="122"/>
      <c r="AG304" s="122"/>
      <c r="AH304" s="122"/>
      <c r="AI304" s="122"/>
      <c r="AJ304" s="122"/>
      <c r="AK304" s="122"/>
      <c r="AL304" s="122"/>
      <c r="AM304" s="122"/>
      <c r="AN304" s="122"/>
      <c r="AO304" s="122"/>
      <c r="AP304" s="122"/>
      <c r="AQ304" s="122"/>
      <c r="AR304" s="122"/>
      <c r="AS304" s="122"/>
      <c r="AT304" s="122"/>
      <c r="AU304" s="122"/>
    </row>
    <row r="305" spans="1:48" s="90" customFormat="1" ht="108.8" x14ac:dyDescent="0.3">
      <c r="A305" s="106" t="s">
        <v>1661</v>
      </c>
      <c r="B305" s="107" t="s">
        <v>846</v>
      </c>
      <c r="C305" s="108" t="s">
        <v>1291</v>
      </c>
      <c r="D305" s="122">
        <v>0</v>
      </c>
      <c r="E305" s="122">
        <v>0</v>
      </c>
      <c r="F305" s="122">
        <v>0</v>
      </c>
      <c r="G305" s="122">
        <v>0</v>
      </c>
      <c r="H305" s="122">
        <v>0</v>
      </c>
      <c r="I305" s="122">
        <v>0</v>
      </c>
      <c r="J305" s="122">
        <v>0</v>
      </c>
      <c r="K305" s="122">
        <v>0</v>
      </c>
      <c r="L305" s="122">
        <v>0</v>
      </c>
      <c r="M305" s="122">
        <v>0</v>
      </c>
      <c r="N305" s="122">
        <v>0.15</v>
      </c>
      <c r="O305" s="122">
        <v>0</v>
      </c>
      <c r="P305" s="122">
        <v>0</v>
      </c>
      <c r="Q305" s="122">
        <v>0</v>
      </c>
      <c r="R305" s="122">
        <v>0</v>
      </c>
      <c r="S305" s="122">
        <v>0</v>
      </c>
      <c r="T305" s="122">
        <v>0</v>
      </c>
      <c r="U305" s="122">
        <v>0</v>
      </c>
      <c r="V305" s="122">
        <v>0</v>
      </c>
      <c r="W305" s="122">
        <v>0</v>
      </c>
      <c r="X305" s="122">
        <v>0</v>
      </c>
      <c r="Y305" s="122">
        <v>0</v>
      </c>
      <c r="Z305" s="122">
        <v>0</v>
      </c>
      <c r="AA305" s="122">
        <v>0</v>
      </c>
      <c r="AB305" s="122"/>
      <c r="AC305" s="122"/>
      <c r="AD305" s="122"/>
      <c r="AE305" s="122"/>
      <c r="AF305" s="122"/>
      <c r="AG305" s="122"/>
      <c r="AH305" s="122"/>
      <c r="AI305" s="122"/>
      <c r="AJ305" s="122"/>
      <c r="AK305" s="122"/>
      <c r="AL305" s="122"/>
      <c r="AM305" s="122"/>
      <c r="AN305" s="122"/>
      <c r="AO305" s="122"/>
      <c r="AP305" s="122"/>
      <c r="AQ305" s="122"/>
      <c r="AR305" s="122"/>
      <c r="AS305" s="122"/>
      <c r="AT305" s="122"/>
      <c r="AU305" s="122"/>
    </row>
    <row r="306" spans="1:48" s="90" customFormat="1" ht="108.8" x14ac:dyDescent="0.3">
      <c r="A306" s="106" t="s">
        <v>1661</v>
      </c>
      <c r="B306" s="107" t="s">
        <v>847</v>
      </c>
      <c r="C306" s="108" t="s">
        <v>1292</v>
      </c>
      <c r="D306" s="122">
        <v>0</v>
      </c>
      <c r="E306" s="122">
        <v>0</v>
      </c>
      <c r="F306" s="122">
        <v>0</v>
      </c>
      <c r="G306" s="122">
        <v>0</v>
      </c>
      <c r="H306" s="122">
        <v>0</v>
      </c>
      <c r="I306" s="122">
        <v>0</v>
      </c>
      <c r="J306" s="122">
        <v>0</v>
      </c>
      <c r="K306" s="122">
        <v>0</v>
      </c>
      <c r="L306" s="122">
        <v>0</v>
      </c>
      <c r="M306" s="122">
        <v>0</v>
      </c>
      <c r="N306" s="122">
        <v>0</v>
      </c>
      <c r="O306" s="122">
        <v>0</v>
      </c>
      <c r="P306" s="122">
        <v>0</v>
      </c>
      <c r="Q306" s="122">
        <v>0</v>
      </c>
      <c r="R306" s="122">
        <v>0</v>
      </c>
      <c r="S306" s="122">
        <v>0</v>
      </c>
      <c r="T306" s="122">
        <v>0</v>
      </c>
      <c r="U306" s="122">
        <v>0</v>
      </c>
      <c r="V306" s="122">
        <v>0</v>
      </c>
      <c r="W306" s="122">
        <v>0</v>
      </c>
      <c r="X306" s="122">
        <v>0</v>
      </c>
      <c r="Y306" s="122">
        <v>0</v>
      </c>
      <c r="Z306" s="122">
        <v>0</v>
      </c>
      <c r="AA306" s="122">
        <v>0</v>
      </c>
      <c r="AB306" s="122"/>
      <c r="AC306" s="122"/>
      <c r="AD306" s="122"/>
      <c r="AE306" s="122"/>
      <c r="AF306" s="122"/>
      <c r="AG306" s="122"/>
      <c r="AH306" s="122"/>
      <c r="AI306" s="122"/>
      <c r="AJ306" s="122"/>
      <c r="AK306" s="122"/>
      <c r="AL306" s="122"/>
      <c r="AM306" s="122"/>
      <c r="AN306" s="122"/>
      <c r="AO306" s="122"/>
      <c r="AP306" s="122"/>
      <c r="AQ306" s="122"/>
      <c r="AR306" s="122"/>
      <c r="AS306" s="122"/>
      <c r="AT306" s="122"/>
      <c r="AU306" s="122"/>
    </row>
    <row r="307" spans="1:48" s="90" customFormat="1" ht="62.2" x14ac:dyDescent="0.3">
      <c r="A307" s="106" t="s">
        <v>1661</v>
      </c>
      <c r="B307" s="107" t="s">
        <v>848</v>
      </c>
      <c r="C307" s="108" t="s">
        <v>1293</v>
      </c>
      <c r="D307" s="122">
        <v>0</v>
      </c>
      <c r="E307" s="122">
        <v>0</v>
      </c>
      <c r="F307" s="122">
        <v>0</v>
      </c>
      <c r="G307" s="122">
        <v>0</v>
      </c>
      <c r="H307" s="122">
        <v>0</v>
      </c>
      <c r="I307" s="122">
        <v>0</v>
      </c>
      <c r="J307" s="122">
        <v>0</v>
      </c>
      <c r="K307" s="122">
        <v>0</v>
      </c>
      <c r="L307" s="122">
        <v>0</v>
      </c>
      <c r="M307" s="122">
        <v>0</v>
      </c>
      <c r="N307" s="122">
        <v>0</v>
      </c>
      <c r="O307" s="122">
        <v>0</v>
      </c>
      <c r="P307" s="122">
        <v>0</v>
      </c>
      <c r="Q307" s="122">
        <v>0</v>
      </c>
      <c r="R307" s="122">
        <v>0</v>
      </c>
      <c r="S307" s="122">
        <v>0</v>
      </c>
      <c r="T307" s="122">
        <v>0</v>
      </c>
      <c r="U307" s="122">
        <v>0</v>
      </c>
      <c r="V307" s="122">
        <v>0</v>
      </c>
      <c r="W307" s="122">
        <v>0</v>
      </c>
      <c r="X307" s="122">
        <v>0</v>
      </c>
      <c r="Y307" s="122">
        <v>0</v>
      </c>
      <c r="Z307" s="122">
        <v>0</v>
      </c>
      <c r="AA307" s="122">
        <v>0</v>
      </c>
      <c r="AB307" s="122"/>
      <c r="AC307" s="122"/>
      <c r="AD307" s="122"/>
      <c r="AE307" s="122"/>
      <c r="AF307" s="122"/>
      <c r="AG307" s="122"/>
      <c r="AH307" s="122"/>
      <c r="AI307" s="122"/>
      <c r="AJ307" s="122"/>
      <c r="AK307" s="122"/>
      <c r="AL307" s="122"/>
      <c r="AM307" s="122"/>
      <c r="AN307" s="122"/>
      <c r="AO307" s="122"/>
      <c r="AP307" s="122"/>
      <c r="AQ307" s="122"/>
      <c r="AR307" s="122"/>
      <c r="AS307" s="122"/>
      <c r="AT307" s="122"/>
      <c r="AU307" s="122"/>
    </row>
    <row r="308" spans="1:48" s="90" customFormat="1" ht="62.2" x14ac:dyDescent="0.3">
      <c r="A308" s="106" t="s">
        <v>1661</v>
      </c>
      <c r="B308" s="107" t="s">
        <v>849</v>
      </c>
      <c r="C308" s="108" t="s">
        <v>1294</v>
      </c>
      <c r="D308" s="122">
        <v>0</v>
      </c>
      <c r="E308" s="122">
        <v>0</v>
      </c>
      <c r="F308" s="122">
        <v>0</v>
      </c>
      <c r="G308" s="122">
        <v>0</v>
      </c>
      <c r="H308" s="122">
        <v>0</v>
      </c>
      <c r="I308" s="122">
        <v>0</v>
      </c>
      <c r="J308" s="122">
        <v>0</v>
      </c>
      <c r="K308" s="122">
        <v>0</v>
      </c>
      <c r="L308" s="122">
        <v>0</v>
      </c>
      <c r="M308" s="122">
        <v>0</v>
      </c>
      <c r="N308" s="122">
        <v>0</v>
      </c>
      <c r="O308" s="122">
        <v>0</v>
      </c>
      <c r="P308" s="122">
        <v>0</v>
      </c>
      <c r="Q308" s="122">
        <v>0</v>
      </c>
      <c r="R308" s="122">
        <v>0</v>
      </c>
      <c r="S308" s="122">
        <v>0</v>
      </c>
      <c r="T308" s="122">
        <v>0</v>
      </c>
      <c r="U308" s="122">
        <v>0</v>
      </c>
      <c r="V308" s="122">
        <v>0</v>
      </c>
      <c r="W308" s="122">
        <v>0</v>
      </c>
      <c r="X308" s="122">
        <v>0</v>
      </c>
      <c r="Y308" s="122">
        <v>0</v>
      </c>
      <c r="Z308" s="122">
        <v>0</v>
      </c>
      <c r="AA308" s="122">
        <v>0</v>
      </c>
      <c r="AB308" s="122"/>
      <c r="AC308" s="122"/>
      <c r="AD308" s="122"/>
      <c r="AE308" s="122"/>
      <c r="AF308" s="122"/>
      <c r="AG308" s="122"/>
      <c r="AH308" s="122"/>
      <c r="AI308" s="122"/>
      <c r="AJ308" s="122"/>
      <c r="AK308" s="122"/>
      <c r="AL308" s="122"/>
      <c r="AM308" s="122"/>
      <c r="AN308" s="122"/>
      <c r="AO308" s="122"/>
      <c r="AP308" s="122"/>
      <c r="AQ308" s="122"/>
      <c r="AR308" s="122"/>
      <c r="AS308" s="122"/>
      <c r="AT308" s="122"/>
      <c r="AU308" s="122"/>
    </row>
    <row r="309" spans="1:48" s="90" customFormat="1" ht="46.65" x14ac:dyDescent="0.3">
      <c r="A309" s="106" t="s">
        <v>1660</v>
      </c>
      <c r="B309" s="107" t="s">
        <v>850</v>
      </c>
      <c r="C309" s="108" t="s">
        <v>1295</v>
      </c>
      <c r="D309" s="122">
        <v>0</v>
      </c>
      <c r="E309" s="122">
        <v>0</v>
      </c>
      <c r="F309" s="122">
        <v>0</v>
      </c>
      <c r="G309" s="122">
        <v>0</v>
      </c>
      <c r="H309" s="122">
        <v>0</v>
      </c>
      <c r="I309" s="122">
        <v>0</v>
      </c>
      <c r="J309" s="122">
        <v>0</v>
      </c>
      <c r="K309" s="122">
        <v>0</v>
      </c>
      <c r="L309" s="122">
        <v>0</v>
      </c>
      <c r="M309" s="122">
        <v>0</v>
      </c>
      <c r="N309" s="122">
        <v>0</v>
      </c>
      <c r="O309" s="122">
        <v>0</v>
      </c>
      <c r="P309" s="122">
        <v>0</v>
      </c>
      <c r="Q309" s="122">
        <v>0</v>
      </c>
      <c r="R309" s="122">
        <v>0</v>
      </c>
      <c r="S309" s="122">
        <v>0</v>
      </c>
      <c r="T309" s="122">
        <v>0</v>
      </c>
      <c r="U309" s="122">
        <v>0</v>
      </c>
      <c r="V309" s="122">
        <v>0</v>
      </c>
      <c r="W309" s="122">
        <v>0</v>
      </c>
      <c r="X309" s="122">
        <v>0</v>
      </c>
      <c r="Y309" s="122">
        <v>0</v>
      </c>
      <c r="Z309" s="122">
        <v>0</v>
      </c>
      <c r="AA309" s="122">
        <v>0</v>
      </c>
      <c r="AB309" s="122"/>
      <c r="AC309" s="122"/>
      <c r="AD309" s="122"/>
      <c r="AE309" s="122"/>
      <c r="AF309" s="122"/>
      <c r="AG309" s="122"/>
      <c r="AH309" s="122"/>
      <c r="AI309" s="122"/>
      <c r="AJ309" s="122"/>
      <c r="AK309" s="122"/>
      <c r="AL309" s="122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9"/>
    </row>
    <row r="310" spans="1:48" s="90" customFormat="1" ht="77.7" x14ac:dyDescent="0.3">
      <c r="A310" s="106" t="s">
        <v>1661</v>
      </c>
      <c r="B310" s="107" t="s">
        <v>851</v>
      </c>
      <c r="C310" s="108" t="s">
        <v>1296</v>
      </c>
      <c r="D310" s="122">
        <v>0</v>
      </c>
      <c r="E310" s="122">
        <v>0</v>
      </c>
      <c r="F310" s="122">
        <v>0</v>
      </c>
      <c r="G310" s="122">
        <v>0</v>
      </c>
      <c r="H310" s="122">
        <v>0</v>
      </c>
      <c r="I310" s="122">
        <v>0</v>
      </c>
      <c r="J310" s="122">
        <v>0</v>
      </c>
      <c r="K310" s="122">
        <v>0</v>
      </c>
      <c r="L310" s="122">
        <v>0</v>
      </c>
      <c r="M310" s="122">
        <v>0</v>
      </c>
      <c r="N310" s="122">
        <v>0</v>
      </c>
      <c r="O310" s="122">
        <v>0</v>
      </c>
      <c r="P310" s="122">
        <v>0</v>
      </c>
      <c r="Q310" s="122">
        <v>0</v>
      </c>
      <c r="R310" s="122">
        <v>0</v>
      </c>
      <c r="S310" s="122">
        <v>0</v>
      </c>
      <c r="T310" s="122">
        <v>0</v>
      </c>
      <c r="U310" s="122">
        <v>0</v>
      </c>
      <c r="V310" s="122">
        <v>0</v>
      </c>
      <c r="W310" s="122">
        <v>0</v>
      </c>
      <c r="X310" s="122">
        <v>0</v>
      </c>
      <c r="Y310" s="122">
        <v>0</v>
      </c>
      <c r="Z310" s="122">
        <v>0</v>
      </c>
      <c r="AA310" s="122">
        <v>0</v>
      </c>
      <c r="AB310" s="122"/>
      <c r="AC310" s="122"/>
      <c r="AD310" s="122"/>
      <c r="AE310" s="122"/>
      <c r="AF310" s="122"/>
      <c r="AG310" s="122"/>
      <c r="AH310" s="122"/>
      <c r="AI310" s="122"/>
      <c r="AJ310" s="122"/>
      <c r="AK310" s="122"/>
      <c r="AL310" s="122"/>
      <c r="AM310" s="122"/>
      <c r="AN310" s="122"/>
      <c r="AO310" s="122"/>
      <c r="AP310" s="122"/>
      <c r="AQ310" s="122"/>
      <c r="AR310" s="122"/>
      <c r="AS310" s="122"/>
      <c r="AT310" s="122"/>
      <c r="AU310" s="122"/>
    </row>
    <row r="311" spans="1:48" s="90" customFormat="1" ht="77.7" x14ac:dyDescent="0.3">
      <c r="A311" s="106" t="s">
        <v>1661</v>
      </c>
      <c r="B311" s="107" t="s">
        <v>852</v>
      </c>
      <c r="C311" s="108" t="s">
        <v>1297</v>
      </c>
      <c r="D311" s="122">
        <v>0</v>
      </c>
      <c r="E311" s="122">
        <v>0</v>
      </c>
      <c r="F311" s="122">
        <v>0</v>
      </c>
      <c r="G311" s="122">
        <v>0</v>
      </c>
      <c r="H311" s="122">
        <v>0</v>
      </c>
      <c r="I311" s="122">
        <v>0</v>
      </c>
      <c r="J311" s="122">
        <v>0</v>
      </c>
      <c r="K311" s="122">
        <v>0</v>
      </c>
      <c r="L311" s="122">
        <v>0</v>
      </c>
      <c r="M311" s="122">
        <v>0</v>
      </c>
      <c r="N311" s="122">
        <v>0</v>
      </c>
      <c r="O311" s="122">
        <v>0</v>
      </c>
      <c r="P311" s="122">
        <v>0</v>
      </c>
      <c r="Q311" s="122">
        <v>0</v>
      </c>
      <c r="R311" s="122">
        <v>0</v>
      </c>
      <c r="S311" s="122">
        <v>0</v>
      </c>
      <c r="T311" s="122">
        <v>0</v>
      </c>
      <c r="U311" s="122">
        <v>0</v>
      </c>
      <c r="V311" s="122">
        <v>0</v>
      </c>
      <c r="W311" s="122">
        <v>0</v>
      </c>
      <c r="X311" s="122">
        <v>0</v>
      </c>
      <c r="Y311" s="122">
        <v>0</v>
      </c>
      <c r="Z311" s="122">
        <v>0</v>
      </c>
      <c r="AA311" s="122">
        <v>0</v>
      </c>
      <c r="AB311" s="122"/>
      <c r="AC311" s="122"/>
      <c r="AD311" s="122"/>
      <c r="AE311" s="122"/>
      <c r="AF311" s="122"/>
      <c r="AG311" s="122"/>
      <c r="AH311" s="122"/>
      <c r="AI311" s="122"/>
      <c r="AJ311" s="122"/>
      <c r="AK311" s="122"/>
      <c r="AL311" s="122"/>
      <c r="AM311" s="122"/>
      <c r="AN311" s="122"/>
      <c r="AO311" s="122"/>
      <c r="AP311" s="122"/>
      <c r="AQ311" s="122"/>
      <c r="AR311" s="122"/>
      <c r="AS311" s="122"/>
      <c r="AT311" s="122"/>
      <c r="AU311" s="122"/>
    </row>
    <row r="312" spans="1:48" s="90" customFormat="1" ht="77.7" x14ac:dyDescent="0.3">
      <c r="A312" s="106" t="s">
        <v>1660</v>
      </c>
      <c r="B312" s="107" t="s">
        <v>853</v>
      </c>
      <c r="C312" s="108" t="s">
        <v>1298</v>
      </c>
      <c r="D312" s="122">
        <v>0</v>
      </c>
      <c r="E312" s="122">
        <v>0.63</v>
      </c>
      <c r="F312" s="122">
        <v>0</v>
      </c>
      <c r="G312" s="122">
        <v>0</v>
      </c>
      <c r="H312" s="122">
        <v>0</v>
      </c>
      <c r="I312" s="122">
        <v>0</v>
      </c>
      <c r="J312" s="122">
        <v>0</v>
      </c>
      <c r="K312" s="122">
        <v>0</v>
      </c>
      <c r="L312" s="122">
        <v>0</v>
      </c>
      <c r="M312" s="122">
        <v>0</v>
      </c>
      <c r="N312" s="122">
        <v>0</v>
      </c>
      <c r="O312" s="122">
        <v>0</v>
      </c>
      <c r="P312" s="122">
        <v>0</v>
      </c>
      <c r="Q312" s="122">
        <v>0</v>
      </c>
      <c r="R312" s="122">
        <v>0</v>
      </c>
      <c r="S312" s="122">
        <v>0</v>
      </c>
      <c r="T312" s="122">
        <v>0</v>
      </c>
      <c r="U312" s="122">
        <v>0</v>
      </c>
      <c r="V312" s="122">
        <v>0</v>
      </c>
      <c r="W312" s="122">
        <v>0</v>
      </c>
      <c r="X312" s="122">
        <v>0</v>
      </c>
      <c r="Y312" s="122">
        <v>0</v>
      </c>
      <c r="Z312" s="122">
        <v>0</v>
      </c>
      <c r="AA312" s="122">
        <v>0</v>
      </c>
      <c r="AB312" s="122"/>
      <c r="AC312" s="122"/>
      <c r="AD312" s="122"/>
      <c r="AE312" s="122"/>
      <c r="AF312" s="122"/>
      <c r="AG312" s="122"/>
      <c r="AH312" s="122"/>
      <c r="AI312" s="122"/>
      <c r="AJ312" s="122"/>
      <c r="AK312" s="122"/>
      <c r="AL312" s="122"/>
      <c r="AM312" s="122"/>
      <c r="AN312" s="122"/>
      <c r="AO312" s="122"/>
      <c r="AP312" s="122"/>
      <c r="AQ312" s="122"/>
      <c r="AR312" s="122"/>
      <c r="AS312" s="122"/>
      <c r="AT312" s="122"/>
      <c r="AU312" s="122"/>
    </row>
    <row r="313" spans="1:48" s="90" customFormat="1" ht="46.65" x14ac:dyDescent="0.3">
      <c r="A313" s="106" t="s">
        <v>1660</v>
      </c>
      <c r="B313" s="107" t="s">
        <v>1752</v>
      </c>
      <c r="C313" s="108" t="s">
        <v>1934</v>
      </c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2"/>
      <c r="AC313" s="122"/>
      <c r="AD313" s="122"/>
      <c r="AE313" s="122"/>
      <c r="AF313" s="122"/>
      <c r="AG313" s="122"/>
      <c r="AH313" s="122"/>
      <c r="AI313" s="122"/>
      <c r="AJ313" s="122"/>
      <c r="AK313" s="122"/>
      <c r="AL313" s="122"/>
      <c r="AM313" s="122"/>
      <c r="AN313" s="122"/>
      <c r="AO313" s="122"/>
      <c r="AP313" s="122"/>
      <c r="AQ313" s="122"/>
      <c r="AR313" s="122"/>
      <c r="AS313" s="122"/>
      <c r="AT313" s="122"/>
      <c r="AU313" s="122"/>
    </row>
    <row r="314" spans="1:48" s="90" customFormat="1" ht="46.65" x14ac:dyDescent="0.3">
      <c r="A314" s="106" t="s">
        <v>1660</v>
      </c>
      <c r="B314" s="107" t="s">
        <v>1753</v>
      </c>
      <c r="C314" s="108" t="s">
        <v>1935</v>
      </c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2"/>
      <c r="AC314" s="122"/>
      <c r="AD314" s="122"/>
      <c r="AE314" s="122"/>
      <c r="AF314" s="122"/>
      <c r="AG314" s="122"/>
      <c r="AH314" s="122"/>
      <c r="AI314" s="122"/>
      <c r="AJ314" s="122"/>
      <c r="AK314" s="122"/>
      <c r="AL314" s="122"/>
      <c r="AM314" s="122"/>
      <c r="AN314" s="122"/>
      <c r="AO314" s="122"/>
      <c r="AP314" s="122"/>
      <c r="AQ314" s="122"/>
      <c r="AR314" s="122"/>
      <c r="AS314" s="122"/>
      <c r="AT314" s="122"/>
      <c r="AU314" s="122"/>
    </row>
    <row r="315" spans="1:48" s="90" customFormat="1" x14ac:dyDescent="0.3">
      <c r="A315" s="103"/>
      <c r="B315" s="110" t="s">
        <v>443</v>
      </c>
      <c r="C315" s="105"/>
      <c r="D315" s="133">
        <f t="shared" ref="D315:AU315" si="37">SUM(D316:D320)</f>
        <v>0</v>
      </c>
      <c r="E315" s="133">
        <f t="shared" si="37"/>
        <v>0</v>
      </c>
      <c r="F315" s="133">
        <f t="shared" si="37"/>
        <v>0</v>
      </c>
      <c r="G315" s="133">
        <f t="shared" si="37"/>
        <v>0</v>
      </c>
      <c r="H315" s="133">
        <f t="shared" si="37"/>
        <v>0</v>
      </c>
      <c r="I315" s="133">
        <f t="shared" si="37"/>
        <v>0</v>
      </c>
      <c r="J315" s="133">
        <f t="shared" si="37"/>
        <v>0</v>
      </c>
      <c r="K315" s="133">
        <f t="shared" si="37"/>
        <v>0</v>
      </c>
      <c r="L315" s="133">
        <f t="shared" si="37"/>
        <v>2</v>
      </c>
      <c r="M315" s="133">
        <f t="shared" si="37"/>
        <v>2</v>
      </c>
      <c r="N315" s="133">
        <f t="shared" si="37"/>
        <v>4.54</v>
      </c>
      <c r="O315" s="133">
        <f t="shared" si="37"/>
        <v>0.67</v>
      </c>
      <c r="P315" s="133">
        <f t="shared" si="37"/>
        <v>0</v>
      </c>
      <c r="Q315" s="133">
        <f t="shared" si="37"/>
        <v>0</v>
      </c>
      <c r="R315" s="133">
        <f t="shared" si="37"/>
        <v>0</v>
      </c>
      <c r="S315" s="133">
        <f t="shared" si="37"/>
        <v>0</v>
      </c>
      <c r="T315" s="133">
        <f t="shared" si="37"/>
        <v>0</v>
      </c>
      <c r="U315" s="133">
        <f t="shared" si="37"/>
        <v>0</v>
      </c>
      <c r="V315" s="133">
        <f t="shared" si="37"/>
        <v>0</v>
      </c>
      <c r="W315" s="133">
        <f t="shared" si="37"/>
        <v>0</v>
      </c>
      <c r="X315" s="133">
        <f t="shared" si="37"/>
        <v>0</v>
      </c>
      <c r="Y315" s="133">
        <f t="shared" si="37"/>
        <v>0</v>
      </c>
      <c r="Z315" s="133">
        <f t="shared" si="37"/>
        <v>0</v>
      </c>
      <c r="AA315" s="133">
        <f t="shared" si="37"/>
        <v>0</v>
      </c>
      <c r="AB315" s="133">
        <f t="shared" si="37"/>
        <v>0</v>
      </c>
      <c r="AC315" s="133">
        <f t="shared" si="37"/>
        <v>0</v>
      </c>
      <c r="AD315" s="133">
        <f t="shared" si="37"/>
        <v>0</v>
      </c>
      <c r="AE315" s="133">
        <f t="shared" si="37"/>
        <v>0</v>
      </c>
      <c r="AF315" s="133">
        <f t="shared" si="37"/>
        <v>0</v>
      </c>
      <c r="AG315" s="133">
        <f t="shared" si="37"/>
        <v>0</v>
      </c>
      <c r="AH315" s="133">
        <f t="shared" si="37"/>
        <v>0</v>
      </c>
      <c r="AI315" s="133">
        <f t="shared" si="37"/>
        <v>0</v>
      </c>
      <c r="AJ315" s="133">
        <f t="shared" si="37"/>
        <v>0</v>
      </c>
      <c r="AK315" s="133">
        <f t="shared" si="37"/>
        <v>0</v>
      </c>
      <c r="AL315" s="133">
        <f t="shared" si="37"/>
        <v>0</v>
      </c>
      <c r="AM315" s="133">
        <f t="shared" si="37"/>
        <v>0</v>
      </c>
      <c r="AN315" s="133">
        <f t="shared" si="37"/>
        <v>0</v>
      </c>
      <c r="AO315" s="133">
        <f t="shared" si="37"/>
        <v>0</v>
      </c>
      <c r="AP315" s="133">
        <f t="shared" si="37"/>
        <v>0</v>
      </c>
      <c r="AQ315" s="133">
        <f t="shared" si="37"/>
        <v>0</v>
      </c>
      <c r="AR315" s="133">
        <f t="shared" si="37"/>
        <v>0</v>
      </c>
      <c r="AS315" s="133">
        <f t="shared" si="37"/>
        <v>0</v>
      </c>
      <c r="AT315" s="133">
        <f t="shared" si="37"/>
        <v>0</v>
      </c>
      <c r="AU315" s="133">
        <f t="shared" si="37"/>
        <v>0</v>
      </c>
    </row>
    <row r="316" spans="1:48" s="90" customFormat="1" ht="46.65" x14ac:dyDescent="0.3">
      <c r="A316" s="106" t="s">
        <v>1661</v>
      </c>
      <c r="B316" s="107" t="s">
        <v>79</v>
      </c>
      <c r="C316" s="108" t="s">
        <v>80</v>
      </c>
      <c r="D316" s="122">
        <v>0</v>
      </c>
      <c r="E316" s="122">
        <v>0</v>
      </c>
      <c r="F316" s="122">
        <v>0</v>
      </c>
      <c r="G316" s="122">
        <v>0</v>
      </c>
      <c r="H316" s="122">
        <v>0</v>
      </c>
      <c r="I316" s="122">
        <v>0</v>
      </c>
      <c r="J316" s="122">
        <v>0</v>
      </c>
      <c r="K316" s="122">
        <v>0</v>
      </c>
      <c r="L316" s="122">
        <v>0</v>
      </c>
      <c r="M316" s="122">
        <v>0</v>
      </c>
      <c r="N316" s="122">
        <v>0.34</v>
      </c>
      <c r="O316" s="122">
        <v>0</v>
      </c>
      <c r="P316" s="122">
        <v>0</v>
      </c>
      <c r="Q316" s="122">
        <v>0</v>
      </c>
      <c r="R316" s="122">
        <v>0</v>
      </c>
      <c r="S316" s="122">
        <v>0</v>
      </c>
      <c r="T316" s="122">
        <v>0</v>
      </c>
      <c r="U316" s="122">
        <v>0</v>
      </c>
      <c r="V316" s="122">
        <v>0</v>
      </c>
      <c r="W316" s="122">
        <v>0</v>
      </c>
      <c r="X316" s="122">
        <v>0</v>
      </c>
      <c r="Y316" s="122">
        <v>0</v>
      </c>
      <c r="Z316" s="122">
        <v>0</v>
      </c>
      <c r="AA316" s="122">
        <v>0</v>
      </c>
      <c r="AB316" s="122"/>
      <c r="AC316" s="122"/>
      <c r="AD316" s="122"/>
      <c r="AE316" s="122"/>
      <c r="AF316" s="122"/>
      <c r="AG316" s="122"/>
      <c r="AH316" s="122"/>
      <c r="AI316" s="122"/>
      <c r="AJ316" s="122"/>
      <c r="AK316" s="122"/>
      <c r="AL316" s="122"/>
      <c r="AM316" s="122"/>
      <c r="AN316" s="122"/>
      <c r="AO316" s="122"/>
      <c r="AP316" s="122"/>
      <c r="AQ316" s="122"/>
      <c r="AR316" s="122"/>
      <c r="AS316" s="122"/>
      <c r="AT316" s="122"/>
      <c r="AU316" s="122"/>
    </row>
    <row r="317" spans="1:48" s="90" customFormat="1" ht="46.65" x14ac:dyDescent="0.3">
      <c r="A317" s="106" t="s">
        <v>1661</v>
      </c>
      <c r="B317" s="107" t="s">
        <v>445</v>
      </c>
      <c r="C317" s="108" t="s">
        <v>530</v>
      </c>
      <c r="D317" s="122">
        <v>0</v>
      </c>
      <c r="E317" s="122">
        <v>0</v>
      </c>
      <c r="F317" s="122">
        <v>0</v>
      </c>
      <c r="G317" s="122">
        <v>0</v>
      </c>
      <c r="H317" s="122">
        <v>0</v>
      </c>
      <c r="I317" s="122">
        <v>0</v>
      </c>
      <c r="J317" s="122">
        <v>0</v>
      </c>
      <c r="K317" s="122">
        <v>0</v>
      </c>
      <c r="L317" s="122">
        <v>0</v>
      </c>
      <c r="M317" s="122">
        <v>0</v>
      </c>
      <c r="N317" s="122">
        <v>0.8</v>
      </c>
      <c r="O317" s="122">
        <v>0.67</v>
      </c>
      <c r="P317" s="122">
        <v>0</v>
      </c>
      <c r="Q317" s="122">
        <v>0</v>
      </c>
      <c r="R317" s="122">
        <v>0</v>
      </c>
      <c r="S317" s="122">
        <v>0</v>
      </c>
      <c r="T317" s="122">
        <v>0</v>
      </c>
      <c r="U317" s="122">
        <v>0</v>
      </c>
      <c r="V317" s="122">
        <v>0</v>
      </c>
      <c r="W317" s="122">
        <v>0</v>
      </c>
      <c r="X317" s="122">
        <v>0</v>
      </c>
      <c r="Y317" s="122">
        <v>0</v>
      </c>
      <c r="Z317" s="122">
        <v>0</v>
      </c>
      <c r="AA317" s="122">
        <v>0</v>
      </c>
      <c r="AB317" s="122"/>
      <c r="AC317" s="122"/>
      <c r="AD317" s="122"/>
      <c r="AE317" s="122"/>
      <c r="AF317" s="122"/>
      <c r="AG317" s="122"/>
      <c r="AH317" s="122"/>
      <c r="AI317" s="122"/>
      <c r="AJ317" s="122"/>
      <c r="AK317" s="122"/>
      <c r="AL317" s="122"/>
      <c r="AM317" s="122"/>
      <c r="AN317" s="122"/>
      <c r="AO317" s="122"/>
      <c r="AP317" s="122"/>
      <c r="AQ317" s="122"/>
      <c r="AR317" s="122"/>
      <c r="AS317" s="122"/>
      <c r="AT317" s="122"/>
      <c r="AU317" s="122"/>
    </row>
    <row r="318" spans="1:48" s="90" customFormat="1" ht="62.2" x14ac:dyDescent="0.3">
      <c r="A318" s="106" t="s">
        <v>1661</v>
      </c>
      <c r="B318" s="107" t="s">
        <v>444</v>
      </c>
      <c r="C318" s="108" t="s">
        <v>529</v>
      </c>
      <c r="D318" s="122">
        <v>0</v>
      </c>
      <c r="E318" s="122">
        <v>0</v>
      </c>
      <c r="F318" s="122">
        <v>0</v>
      </c>
      <c r="G318" s="122">
        <v>0</v>
      </c>
      <c r="H318" s="122">
        <v>0</v>
      </c>
      <c r="I318" s="122">
        <v>0</v>
      </c>
      <c r="J318" s="122">
        <v>0</v>
      </c>
      <c r="K318" s="122">
        <v>0</v>
      </c>
      <c r="L318" s="122">
        <v>0</v>
      </c>
      <c r="M318" s="122">
        <v>0</v>
      </c>
      <c r="N318" s="122">
        <v>3.4</v>
      </c>
      <c r="O318" s="122">
        <v>0</v>
      </c>
      <c r="P318" s="122">
        <v>0</v>
      </c>
      <c r="Q318" s="122">
        <v>0</v>
      </c>
      <c r="R318" s="122">
        <v>0</v>
      </c>
      <c r="S318" s="122">
        <v>0</v>
      </c>
      <c r="T318" s="122">
        <v>0</v>
      </c>
      <c r="U318" s="122">
        <v>0</v>
      </c>
      <c r="V318" s="122">
        <v>0</v>
      </c>
      <c r="W318" s="122">
        <v>0</v>
      </c>
      <c r="X318" s="122">
        <v>0</v>
      </c>
      <c r="Y318" s="122">
        <v>0</v>
      </c>
      <c r="Z318" s="122">
        <v>0</v>
      </c>
      <c r="AA318" s="122">
        <v>0</v>
      </c>
      <c r="AB318" s="122"/>
      <c r="AC318" s="122"/>
      <c r="AD318" s="122"/>
      <c r="AE318" s="122"/>
      <c r="AF318" s="122"/>
      <c r="AG318" s="122"/>
      <c r="AH318" s="122"/>
      <c r="AI318" s="122"/>
      <c r="AJ318" s="122"/>
      <c r="AK318" s="122"/>
      <c r="AL318" s="122"/>
      <c r="AM318" s="122"/>
      <c r="AN318" s="122"/>
      <c r="AO318" s="122"/>
      <c r="AP318" s="122"/>
      <c r="AQ318" s="122"/>
      <c r="AR318" s="122"/>
      <c r="AS318" s="122"/>
      <c r="AT318" s="122"/>
      <c r="AU318" s="122"/>
    </row>
    <row r="319" spans="1:48" s="90" customFormat="1" ht="46.65" x14ac:dyDescent="0.3">
      <c r="A319" s="106" t="s">
        <v>1660</v>
      </c>
      <c r="B319" s="107" t="s">
        <v>854</v>
      </c>
      <c r="C319" s="108" t="s">
        <v>1299</v>
      </c>
      <c r="D319" s="122">
        <v>0</v>
      </c>
      <c r="E319" s="122">
        <v>0</v>
      </c>
      <c r="F319" s="122">
        <v>0</v>
      </c>
      <c r="G319" s="122">
        <v>0</v>
      </c>
      <c r="H319" s="122">
        <v>0</v>
      </c>
      <c r="I319" s="122">
        <v>0</v>
      </c>
      <c r="J319" s="122">
        <v>0</v>
      </c>
      <c r="K319" s="122">
        <v>0</v>
      </c>
      <c r="L319" s="122">
        <v>2</v>
      </c>
      <c r="M319" s="122">
        <v>2</v>
      </c>
      <c r="N319" s="122">
        <v>0</v>
      </c>
      <c r="O319" s="122">
        <v>0</v>
      </c>
      <c r="P319" s="122">
        <v>0</v>
      </c>
      <c r="Q319" s="122">
        <v>0</v>
      </c>
      <c r="R319" s="122">
        <v>0</v>
      </c>
      <c r="S319" s="122">
        <v>0</v>
      </c>
      <c r="T319" s="122">
        <v>0</v>
      </c>
      <c r="U319" s="122">
        <v>0</v>
      </c>
      <c r="V319" s="122">
        <v>0</v>
      </c>
      <c r="W319" s="122">
        <v>0</v>
      </c>
      <c r="X319" s="122">
        <v>0</v>
      </c>
      <c r="Y319" s="122">
        <v>0</v>
      </c>
      <c r="Z319" s="122">
        <v>0</v>
      </c>
      <c r="AA319" s="122">
        <v>0</v>
      </c>
      <c r="AB319" s="122"/>
      <c r="AC319" s="122"/>
      <c r="AD319" s="122"/>
      <c r="AE319" s="122"/>
      <c r="AF319" s="122"/>
      <c r="AG319" s="122"/>
      <c r="AH319" s="122"/>
      <c r="AI319" s="122"/>
      <c r="AJ319" s="122"/>
      <c r="AK319" s="122"/>
      <c r="AL319" s="122"/>
      <c r="AM319" s="122"/>
      <c r="AN319" s="122"/>
      <c r="AO319" s="122"/>
      <c r="AP319" s="122"/>
      <c r="AQ319" s="122"/>
      <c r="AR319" s="122"/>
      <c r="AS319" s="122"/>
      <c r="AT319" s="122"/>
      <c r="AU319" s="122"/>
    </row>
    <row r="320" spans="1:48" s="90" customFormat="1" ht="77.7" x14ac:dyDescent="0.3">
      <c r="A320" s="106" t="s">
        <v>1660</v>
      </c>
      <c r="B320" s="107" t="s">
        <v>855</v>
      </c>
      <c r="C320" s="108" t="s">
        <v>1300</v>
      </c>
      <c r="D320" s="122">
        <v>0</v>
      </c>
      <c r="E320" s="122">
        <v>0</v>
      </c>
      <c r="F320" s="122">
        <v>0</v>
      </c>
      <c r="G320" s="122">
        <v>0</v>
      </c>
      <c r="H320" s="122">
        <v>0</v>
      </c>
      <c r="I320" s="122">
        <v>0</v>
      </c>
      <c r="J320" s="122">
        <v>0</v>
      </c>
      <c r="K320" s="122">
        <v>0</v>
      </c>
      <c r="L320" s="122">
        <v>0</v>
      </c>
      <c r="M320" s="122">
        <v>0</v>
      </c>
      <c r="N320" s="122">
        <v>0</v>
      </c>
      <c r="O320" s="122">
        <v>0</v>
      </c>
      <c r="P320" s="122">
        <v>0</v>
      </c>
      <c r="Q320" s="122">
        <v>0</v>
      </c>
      <c r="R320" s="122">
        <v>0</v>
      </c>
      <c r="S320" s="122">
        <v>0</v>
      </c>
      <c r="T320" s="122">
        <v>0</v>
      </c>
      <c r="U320" s="122">
        <v>0</v>
      </c>
      <c r="V320" s="122">
        <v>0</v>
      </c>
      <c r="W320" s="122">
        <v>0</v>
      </c>
      <c r="X320" s="122">
        <v>0</v>
      </c>
      <c r="Y320" s="122">
        <v>0</v>
      </c>
      <c r="Z320" s="122">
        <v>0</v>
      </c>
      <c r="AA320" s="122">
        <v>0</v>
      </c>
      <c r="AB320" s="122"/>
      <c r="AC320" s="122"/>
      <c r="AD320" s="122"/>
      <c r="AE320" s="122"/>
      <c r="AF320" s="122"/>
      <c r="AG320" s="122"/>
      <c r="AH320" s="122"/>
      <c r="AI320" s="122"/>
      <c r="AJ320" s="122"/>
      <c r="AK320" s="122"/>
      <c r="AL320" s="122"/>
      <c r="AM320" s="122"/>
      <c r="AN320" s="122"/>
      <c r="AO320" s="122"/>
      <c r="AP320" s="122"/>
      <c r="AQ320" s="122"/>
      <c r="AR320" s="122"/>
      <c r="AS320" s="122"/>
      <c r="AT320" s="122"/>
      <c r="AU320" s="122"/>
    </row>
    <row r="321" spans="1:47" s="90" customFormat="1" x14ac:dyDescent="0.3">
      <c r="A321" s="103"/>
      <c r="B321" s="104" t="s">
        <v>81</v>
      </c>
      <c r="C321" s="105"/>
      <c r="D321" s="133">
        <f t="shared" ref="D321:AU321" si="38">SUM(D322:D330)</f>
        <v>0</v>
      </c>
      <c r="E321" s="133">
        <f t="shared" si="38"/>
        <v>2.08</v>
      </c>
      <c r="F321" s="133">
        <f t="shared" si="38"/>
        <v>0</v>
      </c>
      <c r="G321" s="133">
        <f t="shared" si="38"/>
        <v>0</v>
      </c>
      <c r="H321" s="133">
        <f t="shared" si="38"/>
        <v>0</v>
      </c>
      <c r="I321" s="133">
        <f t="shared" si="38"/>
        <v>0</v>
      </c>
      <c r="J321" s="133">
        <f t="shared" si="38"/>
        <v>0</v>
      </c>
      <c r="K321" s="133">
        <f t="shared" si="38"/>
        <v>0</v>
      </c>
      <c r="L321" s="133">
        <f t="shared" si="38"/>
        <v>2.2300000000000004</v>
      </c>
      <c r="M321" s="133">
        <f t="shared" si="38"/>
        <v>0.8</v>
      </c>
      <c r="N321" s="133">
        <f t="shared" si="38"/>
        <v>0</v>
      </c>
      <c r="O321" s="133">
        <f t="shared" si="38"/>
        <v>0.03</v>
      </c>
      <c r="P321" s="133">
        <f t="shared" si="38"/>
        <v>0</v>
      </c>
      <c r="Q321" s="133">
        <f t="shared" si="38"/>
        <v>0</v>
      </c>
      <c r="R321" s="133">
        <f t="shared" si="38"/>
        <v>0</v>
      </c>
      <c r="S321" s="133">
        <f t="shared" si="38"/>
        <v>0</v>
      </c>
      <c r="T321" s="133">
        <f t="shared" si="38"/>
        <v>0</v>
      </c>
      <c r="U321" s="133">
        <f t="shared" si="38"/>
        <v>0</v>
      </c>
      <c r="V321" s="133">
        <f t="shared" si="38"/>
        <v>0</v>
      </c>
      <c r="W321" s="133">
        <f t="shared" si="38"/>
        <v>0</v>
      </c>
      <c r="X321" s="133">
        <f t="shared" si="38"/>
        <v>0</v>
      </c>
      <c r="Y321" s="133">
        <f t="shared" si="38"/>
        <v>0</v>
      </c>
      <c r="Z321" s="133">
        <f t="shared" si="38"/>
        <v>0</v>
      </c>
      <c r="AA321" s="133">
        <f t="shared" si="38"/>
        <v>0</v>
      </c>
      <c r="AB321" s="133">
        <f t="shared" si="38"/>
        <v>0</v>
      </c>
      <c r="AC321" s="133">
        <f t="shared" si="38"/>
        <v>0</v>
      </c>
      <c r="AD321" s="133">
        <f t="shared" si="38"/>
        <v>0</v>
      </c>
      <c r="AE321" s="133">
        <f t="shared" si="38"/>
        <v>0</v>
      </c>
      <c r="AF321" s="133">
        <f t="shared" si="38"/>
        <v>0</v>
      </c>
      <c r="AG321" s="133">
        <f t="shared" si="38"/>
        <v>0</v>
      </c>
      <c r="AH321" s="133">
        <f t="shared" si="38"/>
        <v>0</v>
      </c>
      <c r="AI321" s="133">
        <f t="shared" si="38"/>
        <v>0</v>
      </c>
      <c r="AJ321" s="133">
        <f t="shared" si="38"/>
        <v>0</v>
      </c>
      <c r="AK321" s="133">
        <f t="shared" si="38"/>
        <v>0</v>
      </c>
      <c r="AL321" s="133">
        <f t="shared" si="38"/>
        <v>0</v>
      </c>
      <c r="AM321" s="133">
        <f t="shared" si="38"/>
        <v>0</v>
      </c>
      <c r="AN321" s="133">
        <f t="shared" si="38"/>
        <v>0</v>
      </c>
      <c r="AO321" s="133">
        <f t="shared" si="38"/>
        <v>0</v>
      </c>
      <c r="AP321" s="133">
        <f t="shared" si="38"/>
        <v>0</v>
      </c>
      <c r="AQ321" s="133">
        <f t="shared" si="38"/>
        <v>0</v>
      </c>
      <c r="AR321" s="133">
        <f t="shared" si="38"/>
        <v>0</v>
      </c>
      <c r="AS321" s="133">
        <f t="shared" si="38"/>
        <v>0</v>
      </c>
      <c r="AT321" s="133">
        <f t="shared" si="38"/>
        <v>0</v>
      </c>
      <c r="AU321" s="133">
        <f t="shared" si="38"/>
        <v>0</v>
      </c>
    </row>
    <row r="322" spans="1:47" s="90" customFormat="1" ht="46.65" x14ac:dyDescent="0.3">
      <c r="A322" s="106" t="s">
        <v>1661</v>
      </c>
      <c r="B322" s="107" t="s">
        <v>82</v>
      </c>
      <c r="C322" s="108" t="s">
        <v>83</v>
      </c>
      <c r="D322" s="122">
        <v>0</v>
      </c>
      <c r="E322" s="122">
        <v>0</v>
      </c>
      <c r="F322" s="122">
        <v>0</v>
      </c>
      <c r="G322" s="122">
        <v>0</v>
      </c>
      <c r="H322" s="122">
        <v>0</v>
      </c>
      <c r="I322" s="122">
        <v>0</v>
      </c>
      <c r="J322" s="122">
        <v>0</v>
      </c>
      <c r="K322" s="122">
        <v>0</v>
      </c>
      <c r="L322" s="122">
        <v>0</v>
      </c>
      <c r="M322" s="122">
        <v>0</v>
      </c>
      <c r="N322" s="122">
        <v>0</v>
      </c>
      <c r="O322" s="122">
        <v>0</v>
      </c>
      <c r="P322" s="122">
        <v>0</v>
      </c>
      <c r="Q322" s="122">
        <v>0</v>
      </c>
      <c r="R322" s="122">
        <v>0</v>
      </c>
      <c r="S322" s="122">
        <v>0</v>
      </c>
      <c r="T322" s="122">
        <v>0</v>
      </c>
      <c r="U322" s="122">
        <v>0</v>
      </c>
      <c r="V322" s="122">
        <v>0</v>
      </c>
      <c r="W322" s="122">
        <v>0</v>
      </c>
      <c r="X322" s="122">
        <v>0</v>
      </c>
      <c r="Y322" s="122">
        <v>0</v>
      </c>
      <c r="Z322" s="122">
        <v>0</v>
      </c>
      <c r="AA322" s="122">
        <v>0</v>
      </c>
      <c r="AB322" s="122"/>
      <c r="AC322" s="122"/>
      <c r="AD322" s="122"/>
      <c r="AE322" s="122"/>
      <c r="AF322" s="122"/>
      <c r="AG322" s="122"/>
      <c r="AH322" s="122"/>
      <c r="AI322" s="122"/>
      <c r="AJ322" s="122"/>
      <c r="AK322" s="122"/>
      <c r="AL322" s="122"/>
      <c r="AM322" s="122"/>
      <c r="AN322" s="122"/>
      <c r="AO322" s="122"/>
      <c r="AP322" s="122"/>
      <c r="AQ322" s="122"/>
      <c r="AR322" s="122"/>
      <c r="AS322" s="122"/>
      <c r="AT322" s="122"/>
      <c r="AU322" s="122"/>
    </row>
    <row r="323" spans="1:47" s="90" customFormat="1" ht="46.65" x14ac:dyDescent="0.3">
      <c r="A323" s="106" t="s">
        <v>1660</v>
      </c>
      <c r="B323" s="107" t="s">
        <v>856</v>
      </c>
      <c r="C323" s="108" t="s">
        <v>1301</v>
      </c>
      <c r="D323" s="122">
        <v>0</v>
      </c>
      <c r="E323" s="122">
        <v>0</v>
      </c>
      <c r="F323" s="122">
        <v>0</v>
      </c>
      <c r="G323" s="122">
        <v>0</v>
      </c>
      <c r="H323" s="122">
        <v>0</v>
      </c>
      <c r="I323" s="122">
        <v>0</v>
      </c>
      <c r="J323" s="122">
        <v>0</v>
      </c>
      <c r="K323" s="122">
        <v>0</v>
      </c>
      <c r="L323" s="122">
        <v>0.4</v>
      </c>
      <c r="M323" s="122">
        <v>0.4</v>
      </c>
      <c r="N323" s="122">
        <v>0</v>
      </c>
      <c r="O323" s="122">
        <v>0.03</v>
      </c>
      <c r="P323" s="122">
        <v>0</v>
      </c>
      <c r="Q323" s="122">
        <v>0</v>
      </c>
      <c r="R323" s="122">
        <v>0</v>
      </c>
      <c r="S323" s="122">
        <v>0</v>
      </c>
      <c r="T323" s="122">
        <v>0</v>
      </c>
      <c r="U323" s="122">
        <v>0</v>
      </c>
      <c r="V323" s="122">
        <v>0</v>
      </c>
      <c r="W323" s="122">
        <v>0</v>
      </c>
      <c r="X323" s="122">
        <v>0</v>
      </c>
      <c r="Y323" s="122">
        <v>0</v>
      </c>
      <c r="Z323" s="122">
        <v>0</v>
      </c>
      <c r="AA323" s="122">
        <v>0</v>
      </c>
      <c r="AB323" s="122"/>
      <c r="AC323" s="122"/>
      <c r="AD323" s="122"/>
      <c r="AE323" s="122"/>
      <c r="AF323" s="122"/>
      <c r="AG323" s="122"/>
      <c r="AH323" s="122"/>
      <c r="AI323" s="122"/>
      <c r="AJ323" s="122"/>
      <c r="AK323" s="122"/>
      <c r="AL323" s="122"/>
      <c r="AM323" s="122"/>
      <c r="AN323" s="122"/>
      <c r="AO323" s="122"/>
      <c r="AP323" s="122"/>
      <c r="AQ323" s="122"/>
      <c r="AR323" s="122"/>
      <c r="AS323" s="122"/>
      <c r="AT323" s="122"/>
      <c r="AU323" s="122"/>
    </row>
    <row r="324" spans="1:47" s="90" customFormat="1" ht="46.65" x14ac:dyDescent="0.3">
      <c r="A324" s="106" t="s">
        <v>1661</v>
      </c>
      <c r="B324" s="107" t="s">
        <v>84</v>
      </c>
      <c r="C324" s="108" t="s">
        <v>531</v>
      </c>
      <c r="D324" s="122">
        <v>0</v>
      </c>
      <c r="E324" s="122">
        <v>0</v>
      </c>
      <c r="F324" s="122">
        <v>0</v>
      </c>
      <c r="G324" s="122">
        <v>0</v>
      </c>
      <c r="H324" s="122">
        <v>0</v>
      </c>
      <c r="I324" s="122">
        <v>0</v>
      </c>
      <c r="J324" s="122">
        <v>0</v>
      </c>
      <c r="K324" s="122">
        <v>0</v>
      </c>
      <c r="L324" s="122">
        <v>0</v>
      </c>
      <c r="M324" s="122">
        <v>0</v>
      </c>
      <c r="N324" s="122">
        <v>0</v>
      </c>
      <c r="O324" s="122">
        <v>0</v>
      </c>
      <c r="P324" s="122">
        <v>0</v>
      </c>
      <c r="Q324" s="122">
        <v>0</v>
      </c>
      <c r="R324" s="122">
        <v>0</v>
      </c>
      <c r="S324" s="122">
        <v>0</v>
      </c>
      <c r="T324" s="122">
        <v>0</v>
      </c>
      <c r="U324" s="122">
        <v>0</v>
      </c>
      <c r="V324" s="122">
        <v>0</v>
      </c>
      <c r="W324" s="122">
        <v>0</v>
      </c>
      <c r="X324" s="122">
        <v>0</v>
      </c>
      <c r="Y324" s="122">
        <v>0</v>
      </c>
      <c r="Z324" s="122">
        <v>0</v>
      </c>
      <c r="AA324" s="122">
        <v>0</v>
      </c>
      <c r="AB324" s="122"/>
      <c r="AC324" s="122"/>
      <c r="AD324" s="122"/>
      <c r="AE324" s="122"/>
      <c r="AF324" s="122"/>
      <c r="AG324" s="122"/>
      <c r="AH324" s="122"/>
      <c r="AI324" s="122"/>
      <c r="AJ324" s="122"/>
      <c r="AK324" s="122"/>
      <c r="AL324" s="122"/>
      <c r="AM324" s="122"/>
      <c r="AN324" s="122"/>
      <c r="AO324" s="122"/>
      <c r="AP324" s="122"/>
      <c r="AQ324" s="122"/>
      <c r="AR324" s="122"/>
      <c r="AS324" s="122"/>
      <c r="AT324" s="122"/>
      <c r="AU324" s="122"/>
    </row>
    <row r="325" spans="1:47" s="90" customFormat="1" ht="77.7" x14ac:dyDescent="0.3">
      <c r="A325" s="106" t="s">
        <v>1660</v>
      </c>
      <c r="B325" s="107" t="s">
        <v>857</v>
      </c>
      <c r="C325" s="108" t="s">
        <v>1302</v>
      </c>
      <c r="D325" s="122">
        <v>0</v>
      </c>
      <c r="E325" s="122">
        <v>0.63</v>
      </c>
      <c r="F325" s="122">
        <v>0</v>
      </c>
      <c r="G325" s="122">
        <v>0</v>
      </c>
      <c r="H325" s="122">
        <v>0</v>
      </c>
      <c r="I325" s="122">
        <v>0</v>
      </c>
      <c r="J325" s="122">
        <v>0</v>
      </c>
      <c r="K325" s="122">
        <v>0</v>
      </c>
      <c r="L325" s="122">
        <v>0.63</v>
      </c>
      <c r="M325" s="122">
        <v>0</v>
      </c>
      <c r="N325" s="122">
        <v>0</v>
      </c>
      <c r="O325" s="122">
        <v>0</v>
      </c>
      <c r="P325" s="122">
        <v>0</v>
      </c>
      <c r="Q325" s="122">
        <v>0</v>
      </c>
      <c r="R325" s="122">
        <v>0</v>
      </c>
      <c r="S325" s="122">
        <v>0</v>
      </c>
      <c r="T325" s="122">
        <v>0</v>
      </c>
      <c r="U325" s="122">
        <v>0</v>
      </c>
      <c r="V325" s="122">
        <v>0</v>
      </c>
      <c r="W325" s="122">
        <v>0</v>
      </c>
      <c r="X325" s="122">
        <v>0</v>
      </c>
      <c r="Y325" s="122">
        <v>0</v>
      </c>
      <c r="Z325" s="122">
        <v>0</v>
      </c>
      <c r="AA325" s="122">
        <v>0</v>
      </c>
      <c r="AB325" s="122"/>
      <c r="AC325" s="122"/>
      <c r="AD325" s="122"/>
      <c r="AE325" s="122"/>
      <c r="AF325" s="122"/>
      <c r="AG325" s="122"/>
      <c r="AH325" s="122"/>
      <c r="AI325" s="122"/>
      <c r="AJ325" s="122"/>
      <c r="AK325" s="122"/>
      <c r="AL325" s="122"/>
      <c r="AM325" s="122"/>
      <c r="AN325" s="122"/>
      <c r="AO325" s="122"/>
      <c r="AP325" s="122"/>
      <c r="AQ325" s="122"/>
      <c r="AR325" s="122"/>
      <c r="AS325" s="122"/>
      <c r="AT325" s="122"/>
      <c r="AU325" s="122"/>
    </row>
    <row r="326" spans="1:47" s="90" customFormat="1" ht="77.7" x14ac:dyDescent="0.3">
      <c r="A326" s="106" t="s">
        <v>1660</v>
      </c>
      <c r="B326" s="107" t="s">
        <v>858</v>
      </c>
      <c r="C326" s="108" t="s">
        <v>1303</v>
      </c>
      <c r="D326" s="122">
        <v>0</v>
      </c>
      <c r="E326" s="122">
        <v>0</v>
      </c>
      <c r="F326" s="122">
        <v>0</v>
      </c>
      <c r="G326" s="122">
        <v>0</v>
      </c>
      <c r="H326" s="122">
        <v>0</v>
      </c>
      <c r="I326" s="122">
        <v>0</v>
      </c>
      <c r="J326" s="122">
        <v>0</v>
      </c>
      <c r="K326" s="122">
        <v>0</v>
      </c>
      <c r="L326" s="122">
        <v>0</v>
      </c>
      <c r="M326" s="122">
        <v>0</v>
      </c>
      <c r="N326" s="122">
        <v>0</v>
      </c>
      <c r="O326" s="122">
        <v>0</v>
      </c>
      <c r="P326" s="122">
        <v>0</v>
      </c>
      <c r="Q326" s="122">
        <v>0</v>
      </c>
      <c r="R326" s="122">
        <v>0</v>
      </c>
      <c r="S326" s="122">
        <v>0</v>
      </c>
      <c r="T326" s="122">
        <v>0</v>
      </c>
      <c r="U326" s="122">
        <v>0</v>
      </c>
      <c r="V326" s="122">
        <v>0</v>
      </c>
      <c r="W326" s="122">
        <v>0</v>
      </c>
      <c r="X326" s="122">
        <v>0</v>
      </c>
      <c r="Y326" s="122">
        <v>0</v>
      </c>
      <c r="Z326" s="122">
        <v>0</v>
      </c>
      <c r="AA326" s="122">
        <v>0</v>
      </c>
      <c r="AB326" s="122"/>
      <c r="AC326" s="122"/>
      <c r="AD326" s="122"/>
      <c r="AE326" s="122"/>
      <c r="AF326" s="122"/>
      <c r="AG326" s="122"/>
      <c r="AH326" s="122"/>
      <c r="AI326" s="122"/>
      <c r="AJ326" s="122"/>
      <c r="AK326" s="122"/>
      <c r="AL326" s="122"/>
      <c r="AM326" s="122"/>
      <c r="AN326" s="122"/>
      <c r="AO326" s="122"/>
      <c r="AP326" s="122"/>
      <c r="AQ326" s="122"/>
      <c r="AR326" s="122"/>
      <c r="AS326" s="122"/>
      <c r="AT326" s="122"/>
      <c r="AU326" s="122"/>
    </row>
    <row r="327" spans="1:47" s="90" customFormat="1" ht="77.7" x14ac:dyDescent="0.3">
      <c r="A327" s="106" t="s">
        <v>1660</v>
      </c>
      <c r="B327" s="107" t="s">
        <v>1754</v>
      </c>
      <c r="C327" s="108" t="s">
        <v>1304</v>
      </c>
      <c r="D327" s="122">
        <v>0</v>
      </c>
      <c r="E327" s="122">
        <v>0</v>
      </c>
      <c r="F327" s="122">
        <v>0</v>
      </c>
      <c r="G327" s="122">
        <v>0</v>
      </c>
      <c r="H327" s="122">
        <v>0</v>
      </c>
      <c r="I327" s="122">
        <v>0</v>
      </c>
      <c r="J327" s="122">
        <v>0</v>
      </c>
      <c r="K327" s="122">
        <v>0</v>
      </c>
      <c r="L327" s="122">
        <v>0.4</v>
      </c>
      <c r="M327" s="122">
        <v>0.4</v>
      </c>
      <c r="N327" s="122">
        <v>0</v>
      </c>
      <c r="O327" s="122">
        <v>0</v>
      </c>
      <c r="P327" s="122">
        <v>0</v>
      </c>
      <c r="Q327" s="122">
        <v>0</v>
      </c>
      <c r="R327" s="122">
        <v>0</v>
      </c>
      <c r="S327" s="122">
        <v>0</v>
      </c>
      <c r="T327" s="122">
        <v>0</v>
      </c>
      <c r="U327" s="122">
        <v>0</v>
      </c>
      <c r="V327" s="122">
        <v>0</v>
      </c>
      <c r="W327" s="122">
        <v>0</v>
      </c>
      <c r="X327" s="122">
        <v>0</v>
      </c>
      <c r="Y327" s="122">
        <v>0</v>
      </c>
      <c r="Z327" s="122">
        <v>0</v>
      </c>
      <c r="AA327" s="122">
        <v>0</v>
      </c>
      <c r="AB327" s="122"/>
      <c r="AC327" s="122"/>
      <c r="AD327" s="122"/>
      <c r="AE327" s="122"/>
      <c r="AF327" s="122"/>
      <c r="AG327" s="122"/>
      <c r="AH327" s="122"/>
      <c r="AI327" s="122"/>
      <c r="AJ327" s="122"/>
      <c r="AK327" s="122"/>
      <c r="AL327" s="122"/>
      <c r="AM327" s="122"/>
      <c r="AN327" s="122"/>
      <c r="AO327" s="122"/>
      <c r="AP327" s="122"/>
      <c r="AQ327" s="122"/>
      <c r="AR327" s="122"/>
      <c r="AS327" s="122"/>
      <c r="AT327" s="122"/>
      <c r="AU327" s="122"/>
    </row>
    <row r="328" spans="1:47" s="90" customFormat="1" ht="62.2" x14ac:dyDescent="0.3">
      <c r="A328" s="106" t="s">
        <v>1660</v>
      </c>
      <c r="B328" s="107" t="s">
        <v>1755</v>
      </c>
      <c r="C328" s="108" t="s">
        <v>1305</v>
      </c>
      <c r="D328" s="122">
        <v>0</v>
      </c>
      <c r="E328" s="122">
        <v>0.8</v>
      </c>
      <c r="F328" s="122">
        <v>0</v>
      </c>
      <c r="G328" s="122">
        <v>0</v>
      </c>
      <c r="H328" s="122">
        <v>0</v>
      </c>
      <c r="I328" s="122">
        <v>0</v>
      </c>
      <c r="J328" s="122">
        <v>0</v>
      </c>
      <c r="K328" s="122">
        <v>0</v>
      </c>
      <c r="L328" s="122">
        <v>0.8</v>
      </c>
      <c r="M328" s="122">
        <v>0</v>
      </c>
      <c r="N328" s="122">
        <v>0</v>
      </c>
      <c r="O328" s="122">
        <v>0</v>
      </c>
      <c r="P328" s="122">
        <v>0</v>
      </c>
      <c r="Q328" s="122">
        <v>0</v>
      </c>
      <c r="R328" s="122">
        <v>0</v>
      </c>
      <c r="S328" s="122">
        <v>0</v>
      </c>
      <c r="T328" s="122">
        <v>0</v>
      </c>
      <c r="U328" s="122">
        <v>0</v>
      </c>
      <c r="V328" s="122">
        <v>0</v>
      </c>
      <c r="W328" s="122">
        <v>0</v>
      </c>
      <c r="X328" s="122">
        <v>0</v>
      </c>
      <c r="Y328" s="122">
        <v>0</v>
      </c>
      <c r="Z328" s="122">
        <v>0</v>
      </c>
      <c r="AA328" s="122">
        <v>0</v>
      </c>
      <c r="AB328" s="122"/>
      <c r="AC328" s="122"/>
      <c r="AD328" s="122"/>
      <c r="AE328" s="122"/>
      <c r="AF328" s="122"/>
      <c r="AG328" s="122"/>
      <c r="AH328" s="122"/>
      <c r="AI328" s="122"/>
      <c r="AJ328" s="122"/>
      <c r="AK328" s="122"/>
      <c r="AL328" s="122"/>
      <c r="AM328" s="122"/>
      <c r="AN328" s="122"/>
      <c r="AO328" s="122"/>
      <c r="AP328" s="122"/>
      <c r="AQ328" s="122"/>
      <c r="AR328" s="122"/>
      <c r="AS328" s="122"/>
      <c r="AT328" s="122"/>
      <c r="AU328" s="122"/>
    </row>
    <row r="329" spans="1:47" s="90" customFormat="1" ht="46.65" x14ac:dyDescent="0.3">
      <c r="A329" s="106" t="s">
        <v>1660</v>
      </c>
      <c r="B329" s="107" t="s">
        <v>859</v>
      </c>
      <c r="C329" s="108" t="s">
        <v>1306</v>
      </c>
      <c r="D329" s="122">
        <v>0</v>
      </c>
      <c r="E329" s="122">
        <v>0.4</v>
      </c>
      <c r="F329" s="122">
        <v>0</v>
      </c>
      <c r="G329" s="122">
        <v>0</v>
      </c>
      <c r="H329" s="122">
        <v>0</v>
      </c>
      <c r="I329" s="122">
        <v>0</v>
      </c>
      <c r="J329" s="122">
        <v>0</v>
      </c>
      <c r="K329" s="122">
        <v>0</v>
      </c>
      <c r="L329" s="122">
        <v>0</v>
      </c>
      <c r="M329" s="122">
        <v>0</v>
      </c>
      <c r="N329" s="122">
        <v>0</v>
      </c>
      <c r="O329" s="122">
        <v>0</v>
      </c>
      <c r="P329" s="122">
        <v>0</v>
      </c>
      <c r="Q329" s="122">
        <v>0</v>
      </c>
      <c r="R329" s="122">
        <v>0</v>
      </c>
      <c r="S329" s="122">
        <v>0</v>
      </c>
      <c r="T329" s="122">
        <v>0</v>
      </c>
      <c r="U329" s="122">
        <v>0</v>
      </c>
      <c r="V329" s="122">
        <v>0</v>
      </c>
      <c r="W329" s="122">
        <v>0</v>
      </c>
      <c r="X329" s="122">
        <v>0</v>
      </c>
      <c r="Y329" s="122">
        <v>0</v>
      </c>
      <c r="Z329" s="122">
        <v>0</v>
      </c>
      <c r="AA329" s="122">
        <v>0</v>
      </c>
      <c r="AB329" s="122"/>
      <c r="AC329" s="122"/>
      <c r="AD329" s="122"/>
      <c r="AE329" s="122"/>
      <c r="AF329" s="122"/>
      <c r="AG329" s="122"/>
      <c r="AH329" s="122"/>
      <c r="AI329" s="122"/>
      <c r="AJ329" s="122"/>
      <c r="AK329" s="122"/>
      <c r="AL329" s="122"/>
      <c r="AM329" s="122"/>
      <c r="AN329" s="122"/>
      <c r="AO329" s="122"/>
      <c r="AP329" s="122"/>
      <c r="AQ329" s="122"/>
      <c r="AR329" s="122"/>
      <c r="AS329" s="122"/>
      <c r="AT329" s="122"/>
      <c r="AU329" s="122"/>
    </row>
    <row r="330" spans="1:47" s="90" customFormat="1" ht="77.7" x14ac:dyDescent="0.3">
      <c r="A330" s="106" t="s">
        <v>1660</v>
      </c>
      <c r="B330" s="107" t="s">
        <v>1756</v>
      </c>
      <c r="C330" s="108" t="s">
        <v>1936</v>
      </c>
      <c r="D330" s="122"/>
      <c r="E330" s="122">
        <v>0.25</v>
      </c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2"/>
      <c r="AC330" s="122"/>
      <c r="AD330" s="122"/>
      <c r="AE330" s="122"/>
      <c r="AF330" s="122"/>
      <c r="AG330" s="122"/>
      <c r="AH330" s="122"/>
      <c r="AI330" s="122"/>
      <c r="AJ330" s="122"/>
      <c r="AK330" s="122"/>
      <c r="AL330" s="122"/>
      <c r="AM330" s="122"/>
      <c r="AN330" s="122"/>
      <c r="AO330" s="122"/>
      <c r="AP330" s="122"/>
      <c r="AQ330" s="122"/>
      <c r="AR330" s="122"/>
      <c r="AS330" s="122"/>
      <c r="AT330" s="122"/>
      <c r="AU330" s="122"/>
    </row>
    <row r="331" spans="1:47" s="90" customFormat="1" x14ac:dyDescent="0.3">
      <c r="A331" s="103"/>
      <c r="B331" s="110" t="s">
        <v>85</v>
      </c>
      <c r="C331" s="105"/>
      <c r="D331" s="133">
        <f t="shared" ref="D331:AU331" si="39">SUM(D332:D333)</f>
        <v>0</v>
      </c>
      <c r="E331" s="133">
        <f t="shared" si="39"/>
        <v>0</v>
      </c>
      <c r="F331" s="133">
        <f t="shared" si="39"/>
        <v>0</v>
      </c>
      <c r="G331" s="133">
        <f t="shared" si="39"/>
        <v>0</v>
      </c>
      <c r="H331" s="133">
        <f t="shared" si="39"/>
        <v>0</v>
      </c>
      <c r="I331" s="133">
        <f t="shared" si="39"/>
        <v>0</v>
      </c>
      <c r="J331" s="133">
        <f t="shared" si="39"/>
        <v>0</v>
      </c>
      <c r="K331" s="133">
        <f t="shared" si="39"/>
        <v>0</v>
      </c>
      <c r="L331" s="133">
        <f t="shared" si="39"/>
        <v>0.4</v>
      </c>
      <c r="M331" s="133">
        <f t="shared" si="39"/>
        <v>0</v>
      </c>
      <c r="N331" s="133">
        <f t="shared" si="39"/>
        <v>2</v>
      </c>
      <c r="O331" s="133">
        <f t="shared" si="39"/>
        <v>3.2610000000000001</v>
      </c>
      <c r="P331" s="133">
        <f t="shared" si="39"/>
        <v>0</v>
      </c>
      <c r="Q331" s="133">
        <f t="shared" si="39"/>
        <v>0</v>
      </c>
      <c r="R331" s="133">
        <f t="shared" si="39"/>
        <v>0</v>
      </c>
      <c r="S331" s="133">
        <f t="shared" si="39"/>
        <v>0</v>
      </c>
      <c r="T331" s="133">
        <f t="shared" si="39"/>
        <v>0</v>
      </c>
      <c r="U331" s="133">
        <f t="shared" si="39"/>
        <v>0</v>
      </c>
      <c r="V331" s="133">
        <f t="shared" si="39"/>
        <v>0</v>
      </c>
      <c r="W331" s="133">
        <f t="shared" si="39"/>
        <v>0</v>
      </c>
      <c r="X331" s="133">
        <f t="shared" si="39"/>
        <v>0</v>
      </c>
      <c r="Y331" s="133">
        <f t="shared" si="39"/>
        <v>0</v>
      </c>
      <c r="Z331" s="133">
        <f t="shared" si="39"/>
        <v>0</v>
      </c>
      <c r="AA331" s="133">
        <f t="shared" si="39"/>
        <v>0</v>
      </c>
      <c r="AB331" s="133">
        <f t="shared" si="39"/>
        <v>0</v>
      </c>
      <c r="AC331" s="133">
        <f t="shared" si="39"/>
        <v>0</v>
      </c>
      <c r="AD331" s="133">
        <f t="shared" si="39"/>
        <v>0</v>
      </c>
      <c r="AE331" s="133">
        <f t="shared" si="39"/>
        <v>0</v>
      </c>
      <c r="AF331" s="133">
        <f t="shared" si="39"/>
        <v>0</v>
      </c>
      <c r="AG331" s="133">
        <f t="shared" si="39"/>
        <v>0</v>
      </c>
      <c r="AH331" s="133">
        <f t="shared" si="39"/>
        <v>0</v>
      </c>
      <c r="AI331" s="133">
        <f t="shared" si="39"/>
        <v>0</v>
      </c>
      <c r="AJ331" s="133">
        <f t="shared" si="39"/>
        <v>0</v>
      </c>
      <c r="AK331" s="133">
        <f t="shared" si="39"/>
        <v>0</v>
      </c>
      <c r="AL331" s="133">
        <f t="shared" si="39"/>
        <v>0</v>
      </c>
      <c r="AM331" s="133">
        <f t="shared" si="39"/>
        <v>0</v>
      </c>
      <c r="AN331" s="133">
        <f t="shared" si="39"/>
        <v>0</v>
      </c>
      <c r="AO331" s="133">
        <f t="shared" si="39"/>
        <v>0</v>
      </c>
      <c r="AP331" s="133">
        <f t="shared" si="39"/>
        <v>0</v>
      </c>
      <c r="AQ331" s="133">
        <f t="shared" si="39"/>
        <v>0</v>
      </c>
      <c r="AR331" s="133">
        <f t="shared" si="39"/>
        <v>0</v>
      </c>
      <c r="AS331" s="133">
        <f t="shared" si="39"/>
        <v>0</v>
      </c>
      <c r="AT331" s="133">
        <f t="shared" si="39"/>
        <v>0</v>
      </c>
      <c r="AU331" s="133">
        <f t="shared" si="39"/>
        <v>0</v>
      </c>
    </row>
    <row r="332" spans="1:47" s="90" customFormat="1" ht="31.1" x14ac:dyDescent="0.3">
      <c r="A332" s="106" t="s">
        <v>1661</v>
      </c>
      <c r="B332" s="107" t="s">
        <v>86</v>
      </c>
      <c r="C332" s="108" t="s">
        <v>87</v>
      </c>
      <c r="D332" s="122">
        <v>0</v>
      </c>
      <c r="E332" s="122">
        <v>0</v>
      </c>
      <c r="F332" s="122">
        <v>0</v>
      </c>
      <c r="G332" s="122">
        <v>0</v>
      </c>
      <c r="H332" s="122">
        <v>0</v>
      </c>
      <c r="I332" s="122">
        <v>0</v>
      </c>
      <c r="J332" s="122">
        <v>0</v>
      </c>
      <c r="K332" s="122">
        <v>0</v>
      </c>
      <c r="L332" s="122">
        <v>0</v>
      </c>
      <c r="M332" s="122">
        <v>0</v>
      </c>
      <c r="N332" s="122">
        <v>2</v>
      </c>
      <c r="O332" s="122">
        <v>3.2610000000000001</v>
      </c>
      <c r="P332" s="122">
        <v>0</v>
      </c>
      <c r="Q332" s="122">
        <v>0</v>
      </c>
      <c r="R332" s="122">
        <v>0</v>
      </c>
      <c r="S332" s="122">
        <v>0</v>
      </c>
      <c r="T332" s="122">
        <v>0</v>
      </c>
      <c r="U332" s="122">
        <v>0</v>
      </c>
      <c r="V332" s="122">
        <v>0</v>
      </c>
      <c r="W332" s="122">
        <v>0</v>
      </c>
      <c r="X332" s="122">
        <v>0</v>
      </c>
      <c r="Y332" s="122">
        <v>0</v>
      </c>
      <c r="Z332" s="122">
        <v>0</v>
      </c>
      <c r="AA332" s="122">
        <v>0</v>
      </c>
      <c r="AB332" s="122"/>
      <c r="AC332" s="122"/>
      <c r="AD332" s="122"/>
      <c r="AE332" s="122"/>
      <c r="AF332" s="122"/>
      <c r="AG332" s="122"/>
      <c r="AH332" s="122"/>
      <c r="AI332" s="122"/>
      <c r="AJ332" s="122"/>
      <c r="AK332" s="122"/>
      <c r="AL332" s="122"/>
      <c r="AM332" s="122"/>
      <c r="AN332" s="122"/>
      <c r="AO332" s="122"/>
      <c r="AP332" s="122"/>
      <c r="AQ332" s="122"/>
      <c r="AR332" s="122"/>
      <c r="AS332" s="122"/>
      <c r="AT332" s="122"/>
      <c r="AU332" s="122"/>
    </row>
    <row r="333" spans="1:47" s="90" customFormat="1" ht="46.65" x14ac:dyDescent="0.3">
      <c r="A333" s="106" t="s">
        <v>1660</v>
      </c>
      <c r="B333" s="107" t="s">
        <v>860</v>
      </c>
      <c r="C333" s="108" t="s">
        <v>1307</v>
      </c>
      <c r="D333" s="122">
        <v>0</v>
      </c>
      <c r="E333" s="122">
        <v>0</v>
      </c>
      <c r="F333" s="122">
        <v>0</v>
      </c>
      <c r="G333" s="122">
        <v>0</v>
      </c>
      <c r="H333" s="122">
        <v>0</v>
      </c>
      <c r="I333" s="122">
        <v>0</v>
      </c>
      <c r="J333" s="122">
        <v>0</v>
      </c>
      <c r="K333" s="122">
        <v>0</v>
      </c>
      <c r="L333" s="122">
        <v>0.4</v>
      </c>
      <c r="M333" s="122">
        <v>0</v>
      </c>
      <c r="N333" s="122">
        <v>0</v>
      </c>
      <c r="O333" s="122">
        <v>0</v>
      </c>
      <c r="P333" s="122">
        <v>0</v>
      </c>
      <c r="Q333" s="122">
        <v>0</v>
      </c>
      <c r="R333" s="122">
        <v>0</v>
      </c>
      <c r="S333" s="122">
        <v>0</v>
      </c>
      <c r="T333" s="122">
        <v>0</v>
      </c>
      <c r="U333" s="122">
        <v>0</v>
      </c>
      <c r="V333" s="122">
        <v>0</v>
      </c>
      <c r="W333" s="122">
        <v>0</v>
      </c>
      <c r="X333" s="122">
        <v>0</v>
      </c>
      <c r="Y333" s="122">
        <v>0</v>
      </c>
      <c r="Z333" s="122">
        <v>0</v>
      </c>
      <c r="AA333" s="122">
        <v>0</v>
      </c>
      <c r="AB333" s="122"/>
      <c r="AC333" s="122"/>
      <c r="AD333" s="122"/>
      <c r="AE333" s="122"/>
      <c r="AF333" s="122"/>
      <c r="AG333" s="122"/>
      <c r="AH333" s="122"/>
      <c r="AI333" s="122"/>
      <c r="AJ333" s="122"/>
      <c r="AK333" s="122"/>
      <c r="AL333" s="122"/>
      <c r="AM333" s="122"/>
      <c r="AN333" s="122"/>
      <c r="AO333" s="122"/>
      <c r="AP333" s="122"/>
      <c r="AQ333" s="122"/>
      <c r="AR333" s="122"/>
      <c r="AS333" s="122"/>
      <c r="AT333" s="122"/>
      <c r="AU333" s="122"/>
    </row>
    <row r="334" spans="1:47" s="90" customFormat="1" x14ac:dyDescent="0.3">
      <c r="A334" s="103"/>
      <c r="B334" s="110" t="s">
        <v>88</v>
      </c>
      <c r="C334" s="105"/>
      <c r="D334" s="133">
        <f t="shared" ref="D334:AU334" si="40">SUM(D335:D338)</f>
        <v>0</v>
      </c>
      <c r="E334" s="133">
        <f t="shared" si="40"/>
        <v>0</v>
      </c>
      <c r="F334" s="133">
        <f t="shared" si="40"/>
        <v>0</v>
      </c>
      <c r="G334" s="133">
        <f t="shared" si="40"/>
        <v>0</v>
      </c>
      <c r="H334" s="133">
        <f t="shared" si="40"/>
        <v>0</v>
      </c>
      <c r="I334" s="133">
        <f t="shared" si="40"/>
        <v>0</v>
      </c>
      <c r="J334" s="133">
        <f t="shared" si="40"/>
        <v>0</v>
      </c>
      <c r="K334" s="133">
        <f t="shared" si="40"/>
        <v>0</v>
      </c>
      <c r="L334" s="133">
        <f t="shared" si="40"/>
        <v>0</v>
      </c>
      <c r="M334" s="133">
        <f t="shared" si="40"/>
        <v>0</v>
      </c>
      <c r="N334" s="133">
        <f t="shared" si="40"/>
        <v>0.19</v>
      </c>
      <c r="O334" s="133">
        <f t="shared" si="40"/>
        <v>0</v>
      </c>
      <c r="P334" s="133">
        <f t="shared" si="40"/>
        <v>0</v>
      </c>
      <c r="Q334" s="133">
        <f t="shared" si="40"/>
        <v>0</v>
      </c>
      <c r="R334" s="133">
        <f t="shared" si="40"/>
        <v>0</v>
      </c>
      <c r="S334" s="133">
        <f t="shared" si="40"/>
        <v>0</v>
      </c>
      <c r="T334" s="133">
        <f t="shared" si="40"/>
        <v>0</v>
      </c>
      <c r="U334" s="133">
        <f t="shared" si="40"/>
        <v>0</v>
      </c>
      <c r="V334" s="133">
        <f t="shared" si="40"/>
        <v>0</v>
      </c>
      <c r="W334" s="133">
        <f t="shared" si="40"/>
        <v>0</v>
      </c>
      <c r="X334" s="133">
        <f t="shared" si="40"/>
        <v>0</v>
      </c>
      <c r="Y334" s="133">
        <f t="shared" si="40"/>
        <v>0</v>
      </c>
      <c r="Z334" s="133">
        <f t="shared" si="40"/>
        <v>0</v>
      </c>
      <c r="AA334" s="133">
        <f t="shared" si="40"/>
        <v>0</v>
      </c>
      <c r="AB334" s="133">
        <f t="shared" si="40"/>
        <v>0</v>
      </c>
      <c r="AC334" s="133">
        <f t="shared" si="40"/>
        <v>0</v>
      </c>
      <c r="AD334" s="133">
        <f t="shared" si="40"/>
        <v>0</v>
      </c>
      <c r="AE334" s="133">
        <f t="shared" si="40"/>
        <v>0</v>
      </c>
      <c r="AF334" s="133">
        <f t="shared" si="40"/>
        <v>0</v>
      </c>
      <c r="AG334" s="133">
        <f t="shared" si="40"/>
        <v>0</v>
      </c>
      <c r="AH334" s="133">
        <f t="shared" si="40"/>
        <v>0</v>
      </c>
      <c r="AI334" s="133">
        <f t="shared" si="40"/>
        <v>0</v>
      </c>
      <c r="AJ334" s="133">
        <f t="shared" si="40"/>
        <v>0</v>
      </c>
      <c r="AK334" s="133">
        <f t="shared" si="40"/>
        <v>0</v>
      </c>
      <c r="AL334" s="133">
        <f t="shared" si="40"/>
        <v>0</v>
      </c>
      <c r="AM334" s="133">
        <f t="shared" si="40"/>
        <v>0</v>
      </c>
      <c r="AN334" s="133">
        <f t="shared" si="40"/>
        <v>0</v>
      </c>
      <c r="AO334" s="133">
        <f t="shared" si="40"/>
        <v>0</v>
      </c>
      <c r="AP334" s="133">
        <f t="shared" si="40"/>
        <v>0</v>
      </c>
      <c r="AQ334" s="133">
        <f t="shared" si="40"/>
        <v>0</v>
      </c>
      <c r="AR334" s="133">
        <f t="shared" si="40"/>
        <v>0</v>
      </c>
      <c r="AS334" s="133">
        <f t="shared" si="40"/>
        <v>0</v>
      </c>
      <c r="AT334" s="133">
        <f t="shared" si="40"/>
        <v>0</v>
      </c>
      <c r="AU334" s="133">
        <f t="shared" si="40"/>
        <v>0</v>
      </c>
    </row>
    <row r="335" spans="1:47" s="90" customFormat="1" ht="46.65" x14ac:dyDescent="0.3">
      <c r="A335" s="106" t="s">
        <v>1660</v>
      </c>
      <c r="B335" s="107" t="s">
        <v>861</v>
      </c>
      <c r="C335" s="108" t="s">
        <v>1308</v>
      </c>
      <c r="D335" s="122">
        <v>0</v>
      </c>
      <c r="E335" s="122">
        <v>0</v>
      </c>
      <c r="F335" s="122">
        <v>0</v>
      </c>
      <c r="G335" s="122">
        <v>0</v>
      </c>
      <c r="H335" s="122">
        <v>0</v>
      </c>
      <c r="I335" s="122">
        <v>0</v>
      </c>
      <c r="J335" s="122">
        <v>0</v>
      </c>
      <c r="K335" s="122">
        <v>0</v>
      </c>
      <c r="L335" s="122">
        <v>0</v>
      </c>
      <c r="M335" s="122">
        <v>0</v>
      </c>
      <c r="N335" s="122">
        <v>0</v>
      </c>
      <c r="O335" s="122">
        <v>0</v>
      </c>
      <c r="P335" s="122">
        <v>0</v>
      </c>
      <c r="Q335" s="122">
        <v>0</v>
      </c>
      <c r="R335" s="122">
        <v>0</v>
      </c>
      <c r="S335" s="122">
        <v>0</v>
      </c>
      <c r="T335" s="122">
        <v>0</v>
      </c>
      <c r="U335" s="122">
        <v>0</v>
      </c>
      <c r="V335" s="122">
        <v>0</v>
      </c>
      <c r="W335" s="122">
        <v>0</v>
      </c>
      <c r="X335" s="122">
        <v>0</v>
      </c>
      <c r="Y335" s="122">
        <v>0</v>
      </c>
      <c r="Z335" s="122">
        <v>0</v>
      </c>
      <c r="AA335" s="122">
        <v>0</v>
      </c>
      <c r="AB335" s="122"/>
      <c r="AC335" s="122"/>
      <c r="AD335" s="122"/>
      <c r="AE335" s="122"/>
      <c r="AF335" s="122"/>
      <c r="AG335" s="122"/>
      <c r="AH335" s="122"/>
      <c r="AI335" s="122"/>
      <c r="AJ335" s="122"/>
      <c r="AK335" s="122"/>
      <c r="AL335" s="122"/>
      <c r="AM335" s="122"/>
      <c r="AN335" s="122"/>
      <c r="AO335" s="122"/>
      <c r="AP335" s="122"/>
      <c r="AQ335" s="122"/>
      <c r="AR335" s="122"/>
      <c r="AS335" s="122"/>
      <c r="AT335" s="122"/>
      <c r="AU335" s="122"/>
    </row>
    <row r="336" spans="1:47" s="90" customFormat="1" ht="46.65" x14ac:dyDescent="0.3">
      <c r="A336" s="106" t="s">
        <v>1661</v>
      </c>
      <c r="B336" s="107" t="s">
        <v>862</v>
      </c>
      <c r="C336" s="108" t="s">
        <v>1309</v>
      </c>
      <c r="D336" s="122">
        <v>0</v>
      </c>
      <c r="E336" s="122">
        <v>0</v>
      </c>
      <c r="F336" s="122">
        <v>0</v>
      </c>
      <c r="G336" s="122">
        <v>0</v>
      </c>
      <c r="H336" s="122">
        <v>0</v>
      </c>
      <c r="I336" s="122">
        <v>0</v>
      </c>
      <c r="J336" s="122">
        <v>0</v>
      </c>
      <c r="K336" s="122">
        <v>0</v>
      </c>
      <c r="L336" s="122">
        <v>0</v>
      </c>
      <c r="M336" s="122">
        <v>0</v>
      </c>
      <c r="N336" s="122">
        <v>0.19</v>
      </c>
      <c r="O336" s="122">
        <v>0</v>
      </c>
      <c r="P336" s="122">
        <v>0</v>
      </c>
      <c r="Q336" s="122">
        <v>0</v>
      </c>
      <c r="R336" s="122">
        <v>0</v>
      </c>
      <c r="S336" s="122">
        <v>0</v>
      </c>
      <c r="T336" s="122">
        <v>0</v>
      </c>
      <c r="U336" s="122">
        <v>0</v>
      </c>
      <c r="V336" s="122">
        <v>0</v>
      </c>
      <c r="W336" s="122">
        <v>0</v>
      </c>
      <c r="X336" s="122">
        <v>0</v>
      </c>
      <c r="Y336" s="122">
        <v>0</v>
      </c>
      <c r="Z336" s="122">
        <v>0</v>
      </c>
      <c r="AA336" s="122">
        <v>0</v>
      </c>
      <c r="AB336" s="122"/>
      <c r="AC336" s="122"/>
      <c r="AD336" s="122"/>
      <c r="AE336" s="122"/>
      <c r="AF336" s="122"/>
      <c r="AG336" s="122"/>
      <c r="AH336" s="122"/>
      <c r="AI336" s="122"/>
      <c r="AJ336" s="122"/>
      <c r="AK336" s="122"/>
      <c r="AL336" s="122"/>
      <c r="AM336" s="122"/>
      <c r="AN336" s="122"/>
      <c r="AO336" s="122"/>
      <c r="AP336" s="122"/>
      <c r="AQ336" s="122"/>
      <c r="AR336" s="122"/>
      <c r="AS336" s="122"/>
      <c r="AT336" s="122"/>
      <c r="AU336" s="122"/>
    </row>
    <row r="337" spans="1:47" s="90" customFormat="1" ht="46.65" x14ac:dyDescent="0.3">
      <c r="A337" s="106" t="s">
        <v>1661</v>
      </c>
      <c r="B337" s="107" t="s">
        <v>1757</v>
      </c>
      <c r="C337" s="108" t="s">
        <v>1310</v>
      </c>
      <c r="D337" s="122">
        <v>0</v>
      </c>
      <c r="E337" s="122">
        <v>0</v>
      </c>
      <c r="F337" s="122">
        <v>0</v>
      </c>
      <c r="G337" s="122">
        <v>0</v>
      </c>
      <c r="H337" s="122">
        <v>0</v>
      </c>
      <c r="I337" s="122">
        <v>0</v>
      </c>
      <c r="J337" s="122">
        <v>0</v>
      </c>
      <c r="K337" s="122">
        <v>0</v>
      </c>
      <c r="L337" s="122">
        <v>0</v>
      </c>
      <c r="M337" s="122">
        <v>0</v>
      </c>
      <c r="N337" s="122">
        <v>0</v>
      </c>
      <c r="O337" s="122">
        <v>0</v>
      </c>
      <c r="P337" s="122">
        <v>0</v>
      </c>
      <c r="Q337" s="122">
        <v>0</v>
      </c>
      <c r="R337" s="122">
        <v>0</v>
      </c>
      <c r="S337" s="122">
        <v>0</v>
      </c>
      <c r="T337" s="122">
        <v>0</v>
      </c>
      <c r="U337" s="122">
        <v>0</v>
      </c>
      <c r="V337" s="122">
        <v>0</v>
      </c>
      <c r="W337" s="122">
        <v>0</v>
      </c>
      <c r="X337" s="122">
        <v>0</v>
      </c>
      <c r="Y337" s="122">
        <v>0</v>
      </c>
      <c r="Z337" s="122">
        <v>0</v>
      </c>
      <c r="AA337" s="122">
        <v>0</v>
      </c>
      <c r="AB337" s="122"/>
      <c r="AC337" s="122"/>
      <c r="AD337" s="122"/>
      <c r="AE337" s="122"/>
      <c r="AF337" s="122"/>
      <c r="AG337" s="122"/>
      <c r="AH337" s="122"/>
      <c r="AI337" s="122"/>
      <c r="AJ337" s="122"/>
      <c r="AK337" s="122"/>
      <c r="AL337" s="122"/>
      <c r="AM337" s="122"/>
      <c r="AN337" s="122"/>
      <c r="AO337" s="122"/>
      <c r="AP337" s="122"/>
      <c r="AQ337" s="122"/>
      <c r="AR337" s="122"/>
      <c r="AS337" s="122"/>
      <c r="AT337" s="122"/>
      <c r="AU337" s="122"/>
    </row>
    <row r="338" spans="1:47" s="90" customFormat="1" ht="46.65" x14ac:dyDescent="0.3">
      <c r="A338" s="106" t="s">
        <v>1661</v>
      </c>
      <c r="B338" s="107" t="s">
        <v>1758</v>
      </c>
      <c r="C338" s="108" t="s">
        <v>1937</v>
      </c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2"/>
      <c r="AC338" s="122"/>
      <c r="AD338" s="122"/>
      <c r="AE338" s="122"/>
      <c r="AF338" s="122"/>
      <c r="AG338" s="122"/>
      <c r="AH338" s="122"/>
      <c r="AI338" s="122"/>
      <c r="AJ338" s="122"/>
      <c r="AK338" s="122"/>
      <c r="AL338" s="122"/>
      <c r="AM338" s="122"/>
      <c r="AN338" s="122"/>
      <c r="AO338" s="122"/>
      <c r="AP338" s="122"/>
      <c r="AQ338" s="122"/>
      <c r="AR338" s="122"/>
      <c r="AS338" s="122"/>
      <c r="AT338" s="122"/>
      <c r="AU338" s="122"/>
    </row>
    <row r="339" spans="1:47" s="90" customFormat="1" x14ac:dyDescent="0.3">
      <c r="A339" s="103"/>
      <c r="B339" s="110" t="s">
        <v>89</v>
      </c>
      <c r="C339" s="105"/>
      <c r="D339" s="133">
        <f t="shared" ref="D339:AU339" si="41">SUM(D340:D346)</f>
        <v>0</v>
      </c>
      <c r="E339" s="133">
        <f t="shared" si="41"/>
        <v>0.5</v>
      </c>
      <c r="F339" s="133">
        <f t="shared" si="41"/>
        <v>0</v>
      </c>
      <c r="G339" s="133">
        <f t="shared" si="41"/>
        <v>0</v>
      </c>
      <c r="H339" s="133">
        <f t="shared" si="41"/>
        <v>0</v>
      </c>
      <c r="I339" s="133">
        <f t="shared" si="41"/>
        <v>0</v>
      </c>
      <c r="J339" s="133">
        <f t="shared" si="41"/>
        <v>0</v>
      </c>
      <c r="K339" s="133">
        <f t="shared" si="41"/>
        <v>0</v>
      </c>
      <c r="L339" s="133">
        <f t="shared" si="41"/>
        <v>1.4</v>
      </c>
      <c r="M339" s="133">
        <f t="shared" si="41"/>
        <v>0.8</v>
      </c>
      <c r="N339" s="133">
        <f t="shared" si="41"/>
        <v>0.23</v>
      </c>
      <c r="O339" s="133">
        <f t="shared" si="41"/>
        <v>0.32800000000000001</v>
      </c>
      <c r="P339" s="133">
        <f t="shared" si="41"/>
        <v>0</v>
      </c>
      <c r="Q339" s="133">
        <f t="shared" si="41"/>
        <v>0</v>
      </c>
      <c r="R339" s="133">
        <f t="shared" si="41"/>
        <v>0</v>
      </c>
      <c r="S339" s="133">
        <f t="shared" si="41"/>
        <v>0</v>
      </c>
      <c r="T339" s="133">
        <f t="shared" si="41"/>
        <v>0</v>
      </c>
      <c r="U339" s="133">
        <f t="shared" si="41"/>
        <v>0</v>
      </c>
      <c r="V339" s="133">
        <f t="shared" si="41"/>
        <v>0</v>
      </c>
      <c r="W339" s="133">
        <f t="shared" si="41"/>
        <v>0</v>
      </c>
      <c r="X339" s="133">
        <f t="shared" si="41"/>
        <v>0</v>
      </c>
      <c r="Y339" s="133">
        <f t="shared" si="41"/>
        <v>0</v>
      </c>
      <c r="Z339" s="133">
        <f t="shared" si="41"/>
        <v>0</v>
      </c>
      <c r="AA339" s="133">
        <f t="shared" si="41"/>
        <v>0</v>
      </c>
      <c r="AB339" s="133">
        <f t="shared" si="41"/>
        <v>0</v>
      </c>
      <c r="AC339" s="133">
        <f t="shared" si="41"/>
        <v>0</v>
      </c>
      <c r="AD339" s="133">
        <f t="shared" si="41"/>
        <v>0</v>
      </c>
      <c r="AE339" s="133">
        <f t="shared" si="41"/>
        <v>0</v>
      </c>
      <c r="AF339" s="133">
        <f t="shared" si="41"/>
        <v>0</v>
      </c>
      <c r="AG339" s="133">
        <f t="shared" si="41"/>
        <v>0</v>
      </c>
      <c r="AH339" s="133">
        <f t="shared" si="41"/>
        <v>0</v>
      </c>
      <c r="AI339" s="133">
        <f t="shared" si="41"/>
        <v>0</v>
      </c>
      <c r="AJ339" s="133">
        <f t="shared" si="41"/>
        <v>0</v>
      </c>
      <c r="AK339" s="133">
        <f t="shared" si="41"/>
        <v>0</v>
      </c>
      <c r="AL339" s="133">
        <f t="shared" si="41"/>
        <v>0</v>
      </c>
      <c r="AM339" s="133">
        <f t="shared" si="41"/>
        <v>0</v>
      </c>
      <c r="AN339" s="133">
        <f t="shared" si="41"/>
        <v>0</v>
      </c>
      <c r="AO339" s="133">
        <f t="shared" si="41"/>
        <v>0</v>
      </c>
      <c r="AP339" s="133">
        <f t="shared" si="41"/>
        <v>0</v>
      </c>
      <c r="AQ339" s="133">
        <f t="shared" si="41"/>
        <v>0</v>
      </c>
      <c r="AR339" s="133">
        <f t="shared" si="41"/>
        <v>0</v>
      </c>
      <c r="AS339" s="133">
        <f t="shared" si="41"/>
        <v>0</v>
      </c>
      <c r="AT339" s="133">
        <f t="shared" si="41"/>
        <v>0</v>
      </c>
      <c r="AU339" s="133">
        <f t="shared" si="41"/>
        <v>0</v>
      </c>
    </row>
    <row r="340" spans="1:47" s="90" customFormat="1" ht="31.1" x14ac:dyDescent="0.3">
      <c r="A340" s="106" t="s">
        <v>1660</v>
      </c>
      <c r="B340" s="107" t="s">
        <v>446</v>
      </c>
      <c r="C340" s="108" t="s">
        <v>532</v>
      </c>
      <c r="D340" s="122">
        <v>0</v>
      </c>
      <c r="E340" s="122">
        <v>0.5</v>
      </c>
      <c r="F340" s="122">
        <v>0</v>
      </c>
      <c r="G340" s="122">
        <v>0</v>
      </c>
      <c r="H340" s="122">
        <v>0</v>
      </c>
      <c r="I340" s="122">
        <v>0</v>
      </c>
      <c r="J340" s="122">
        <v>0</v>
      </c>
      <c r="K340" s="122">
        <v>0</v>
      </c>
      <c r="L340" s="122">
        <v>0.5</v>
      </c>
      <c r="M340" s="122">
        <v>0</v>
      </c>
      <c r="N340" s="122">
        <v>0</v>
      </c>
      <c r="O340" s="122">
        <v>0</v>
      </c>
      <c r="P340" s="122">
        <v>0</v>
      </c>
      <c r="Q340" s="122">
        <v>0</v>
      </c>
      <c r="R340" s="122">
        <v>0</v>
      </c>
      <c r="S340" s="122">
        <v>0</v>
      </c>
      <c r="T340" s="122">
        <v>0</v>
      </c>
      <c r="U340" s="122">
        <v>0</v>
      </c>
      <c r="V340" s="122">
        <v>0</v>
      </c>
      <c r="W340" s="122">
        <v>0</v>
      </c>
      <c r="X340" s="122">
        <v>0</v>
      </c>
      <c r="Y340" s="122">
        <v>0</v>
      </c>
      <c r="Z340" s="122">
        <v>0</v>
      </c>
      <c r="AA340" s="122">
        <v>0</v>
      </c>
      <c r="AB340" s="122"/>
      <c r="AC340" s="122"/>
      <c r="AD340" s="122"/>
      <c r="AE340" s="122"/>
      <c r="AF340" s="122"/>
      <c r="AG340" s="122"/>
      <c r="AH340" s="122"/>
      <c r="AI340" s="122"/>
      <c r="AJ340" s="122"/>
      <c r="AK340" s="122"/>
      <c r="AL340" s="122"/>
      <c r="AM340" s="122"/>
      <c r="AN340" s="122"/>
      <c r="AO340" s="122"/>
      <c r="AP340" s="122"/>
      <c r="AQ340" s="122"/>
      <c r="AR340" s="122"/>
      <c r="AS340" s="122"/>
      <c r="AT340" s="122"/>
      <c r="AU340" s="122"/>
    </row>
    <row r="341" spans="1:47" s="90" customFormat="1" ht="31.1" x14ac:dyDescent="0.3">
      <c r="A341" s="106" t="s">
        <v>1660</v>
      </c>
      <c r="B341" s="107" t="s">
        <v>447</v>
      </c>
      <c r="C341" s="108" t="s">
        <v>533</v>
      </c>
      <c r="D341" s="122">
        <v>0</v>
      </c>
      <c r="E341" s="122">
        <v>0</v>
      </c>
      <c r="F341" s="122">
        <v>0</v>
      </c>
      <c r="G341" s="122">
        <v>0</v>
      </c>
      <c r="H341" s="122">
        <v>0</v>
      </c>
      <c r="I341" s="122">
        <v>0</v>
      </c>
      <c r="J341" s="122">
        <v>0</v>
      </c>
      <c r="K341" s="122">
        <v>0</v>
      </c>
      <c r="L341" s="122">
        <v>0.1</v>
      </c>
      <c r="M341" s="122">
        <v>0</v>
      </c>
      <c r="N341" s="122">
        <v>0</v>
      </c>
      <c r="O341" s="122">
        <v>0</v>
      </c>
      <c r="P341" s="122">
        <v>0</v>
      </c>
      <c r="Q341" s="122">
        <v>0</v>
      </c>
      <c r="R341" s="122">
        <v>0</v>
      </c>
      <c r="S341" s="122">
        <v>0</v>
      </c>
      <c r="T341" s="122">
        <v>0</v>
      </c>
      <c r="U341" s="122">
        <v>0</v>
      </c>
      <c r="V341" s="122">
        <v>0</v>
      </c>
      <c r="W341" s="122">
        <v>0</v>
      </c>
      <c r="X341" s="122">
        <v>0</v>
      </c>
      <c r="Y341" s="122">
        <v>0</v>
      </c>
      <c r="Z341" s="122">
        <v>0</v>
      </c>
      <c r="AA341" s="122">
        <v>0</v>
      </c>
      <c r="AB341" s="122"/>
      <c r="AC341" s="122"/>
      <c r="AD341" s="122"/>
      <c r="AE341" s="122"/>
      <c r="AF341" s="122"/>
      <c r="AG341" s="122"/>
      <c r="AH341" s="122"/>
      <c r="AI341" s="122"/>
      <c r="AJ341" s="122"/>
      <c r="AK341" s="122"/>
      <c r="AL341" s="122"/>
      <c r="AM341" s="122"/>
      <c r="AN341" s="122"/>
      <c r="AO341" s="122"/>
      <c r="AP341" s="122"/>
      <c r="AQ341" s="122"/>
      <c r="AR341" s="122"/>
      <c r="AS341" s="122"/>
      <c r="AT341" s="122"/>
      <c r="AU341" s="122"/>
    </row>
    <row r="342" spans="1:47" s="90" customFormat="1" ht="46.65" x14ac:dyDescent="0.3">
      <c r="A342" s="106" t="s">
        <v>1660</v>
      </c>
      <c r="B342" s="107" t="s">
        <v>1759</v>
      </c>
      <c r="C342" s="108" t="s">
        <v>1311</v>
      </c>
      <c r="D342" s="122">
        <v>0</v>
      </c>
      <c r="E342" s="122">
        <v>0</v>
      </c>
      <c r="F342" s="122">
        <v>0</v>
      </c>
      <c r="G342" s="122">
        <v>0</v>
      </c>
      <c r="H342" s="122">
        <v>0</v>
      </c>
      <c r="I342" s="122">
        <v>0</v>
      </c>
      <c r="J342" s="122">
        <v>0</v>
      </c>
      <c r="K342" s="122">
        <v>0</v>
      </c>
      <c r="L342" s="122">
        <v>0.8</v>
      </c>
      <c r="M342" s="122">
        <v>0.8</v>
      </c>
      <c r="N342" s="122">
        <v>0</v>
      </c>
      <c r="O342" s="122">
        <v>0</v>
      </c>
      <c r="P342" s="122">
        <v>0</v>
      </c>
      <c r="Q342" s="122">
        <v>0</v>
      </c>
      <c r="R342" s="122">
        <v>0</v>
      </c>
      <c r="S342" s="122">
        <v>0</v>
      </c>
      <c r="T342" s="122">
        <v>0</v>
      </c>
      <c r="U342" s="122">
        <v>0</v>
      </c>
      <c r="V342" s="122">
        <v>0</v>
      </c>
      <c r="W342" s="122">
        <v>0</v>
      </c>
      <c r="X342" s="122">
        <v>0</v>
      </c>
      <c r="Y342" s="122">
        <v>0</v>
      </c>
      <c r="Z342" s="122">
        <v>0</v>
      </c>
      <c r="AA342" s="122">
        <v>0</v>
      </c>
      <c r="AB342" s="122"/>
      <c r="AC342" s="122"/>
      <c r="AD342" s="122"/>
      <c r="AE342" s="122"/>
      <c r="AF342" s="122"/>
      <c r="AG342" s="122"/>
      <c r="AH342" s="122"/>
      <c r="AI342" s="122"/>
      <c r="AJ342" s="122"/>
      <c r="AK342" s="122"/>
      <c r="AL342" s="122"/>
      <c r="AM342" s="122"/>
      <c r="AN342" s="122"/>
      <c r="AO342" s="122"/>
      <c r="AP342" s="122"/>
      <c r="AQ342" s="122"/>
      <c r="AR342" s="122"/>
      <c r="AS342" s="122"/>
      <c r="AT342" s="122"/>
      <c r="AU342" s="122"/>
    </row>
    <row r="343" spans="1:47" s="90" customFormat="1" ht="62.2" x14ac:dyDescent="0.3">
      <c r="A343" s="106" t="s">
        <v>1661</v>
      </c>
      <c r="B343" s="107" t="s">
        <v>1760</v>
      </c>
      <c r="C343" s="108" t="s">
        <v>1312</v>
      </c>
      <c r="D343" s="122">
        <v>0</v>
      </c>
      <c r="E343" s="122">
        <v>0</v>
      </c>
      <c r="F343" s="122">
        <v>0</v>
      </c>
      <c r="G343" s="122">
        <v>0</v>
      </c>
      <c r="H343" s="122">
        <v>0</v>
      </c>
      <c r="I343" s="122">
        <v>0</v>
      </c>
      <c r="J343" s="122">
        <v>0</v>
      </c>
      <c r="K343" s="122">
        <v>0</v>
      </c>
      <c r="L343" s="122">
        <v>0</v>
      </c>
      <c r="M343" s="122">
        <v>0</v>
      </c>
      <c r="N343" s="122">
        <v>7.0000000000000007E-2</v>
      </c>
      <c r="O343" s="122">
        <v>4.9000000000000002E-2</v>
      </c>
      <c r="P343" s="122">
        <v>0</v>
      </c>
      <c r="Q343" s="122">
        <v>0</v>
      </c>
      <c r="R343" s="122">
        <v>0</v>
      </c>
      <c r="S343" s="122">
        <v>0</v>
      </c>
      <c r="T343" s="122">
        <v>0</v>
      </c>
      <c r="U343" s="122">
        <v>0</v>
      </c>
      <c r="V343" s="122">
        <v>0</v>
      </c>
      <c r="W343" s="122">
        <v>0</v>
      </c>
      <c r="X343" s="122">
        <v>0</v>
      </c>
      <c r="Y343" s="122">
        <v>0</v>
      </c>
      <c r="Z343" s="122">
        <v>0</v>
      </c>
      <c r="AA343" s="122">
        <v>0</v>
      </c>
      <c r="AB343" s="122"/>
      <c r="AC343" s="122"/>
      <c r="AD343" s="122"/>
      <c r="AE343" s="122"/>
      <c r="AF343" s="122"/>
      <c r="AG343" s="122"/>
      <c r="AH343" s="122"/>
      <c r="AI343" s="122"/>
      <c r="AJ343" s="122"/>
      <c r="AK343" s="122"/>
      <c r="AL343" s="122"/>
      <c r="AM343" s="122"/>
      <c r="AN343" s="122"/>
      <c r="AO343" s="122"/>
      <c r="AP343" s="122"/>
      <c r="AQ343" s="122"/>
      <c r="AR343" s="122"/>
      <c r="AS343" s="122"/>
      <c r="AT343" s="122"/>
      <c r="AU343" s="122"/>
    </row>
    <row r="344" spans="1:47" s="90" customFormat="1" ht="62.2" x14ac:dyDescent="0.3">
      <c r="A344" s="106" t="s">
        <v>1661</v>
      </c>
      <c r="B344" s="107" t="s">
        <v>863</v>
      </c>
      <c r="C344" s="108" t="s">
        <v>1313</v>
      </c>
      <c r="D344" s="122">
        <v>0</v>
      </c>
      <c r="E344" s="122">
        <v>0</v>
      </c>
      <c r="F344" s="122">
        <v>0</v>
      </c>
      <c r="G344" s="122">
        <v>0</v>
      </c>
      <c r="H344" s="122">
        <v>0</v>
      </c>
      <c r="I344" s="122">
        <v>0</v>
      </c>
      <c r="J344" s="122">
        <v>0</v>
      </c>
      <c r="K344" s="122">
        <v>0</v>
      </c>
      <c r="L344" s="122">
        <v>0</v>
      </c>
      <c r="M344" s="122">
        <v>0</v>
      </c>
      <c r="N344" s="122">
        <v>0.16</v>
      </c>
      <c r="O344" s="122">
        <v>0.27900000000000003</v>
      </c>
      <c r="P344" s="122">
        <v>0</v>
      </c>
      <c r="Q344" s="122">
        <v>0</v>
      </c>
      <c r="R344" s="122">
        <v>0</v>
      </c>
      <c r="S344" s="122">
        <v>0</v>
      </c>
      <c r="T344" s="122">
        <v>0</v>
      </c>
      <c r="U344" s="122">
        <v>0</v>
      </c>
      <c r="V344" s="122">
        <v>0</v>
      </c>
      <c r="W344" s="122">
        <v>0</v>
      </c>
      <c r="X344" s="122">
        <v>0</v>
      </c>
      <c r="Y344" s="122">
        <v>0</v>
      </c>
      <c r="Z344" s="122">
        <v>0</v>
      </c>
      <c r="AA344" s="122">
        <v>0</v>
      </c>
      <c r="AB344" s="122"/>
      <c r="AC344" s="122"/>
      <c r="AD344" s="122"/>
      <c r="AE344" s="122"/>
      <c r="AF344" s="122"/>
      <c r="AG344" s="122"/>
      <c r="AH344" s="122"/>
      <c r="AI344" s="122"/>
      <c r="AJ344" s="122"/>
      <c r="AK344" s="122"/>
      <c r="AL344" s="122"/>
      <c r="AM344" s="122"/>
      <c r="AN344" s="122"/>
      <c r="AO344" s="122"/>
      <c r="AP344" s="122"/>
      <c r="AQ344" s="122"/>
      <c r="AR344" s="122"/>
      <c r="AS344" s="122"/>
      <c r="AT344" s="122"/>
      <c r="AU344" s="122"/>
    </row>
    <row r="345" spans="1:47" s="90" customFormat="1" ht="77.7" x14ac:dyDescent="0.3">
      <c r="A345" s="106" t="s">
        <v>1661</v>
      </c>
      <c r="B345" s="107" t="s">
        <v>1761</v>
      </c>
      <c r="C345" s="108" t="s">
        <v>1938</v>
      </c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2"/>
      <c r="AC345" s="122"/>
      <c r="AD345" s="122"/>
      <c r="AE345" s="122"/>
      <c r="AF345" s="122"/>
      <c r="AG345" s="122"/>
      <c r="AH345" s="122"/>
      <c r="AI345" s="122"/>
      <c r="AJ345" s="122"/>
      <c r="AK345" s="122"/>
      <c r="AL345" s="122"/>
      <c r="AM345" s="122"/>
      <c r="AN345" s="122"/>
      <c r="AO345" s="122"/>
      <c r="AP345" s="122"/>
      <c r="AQ345" s="122"/>
      <c r="AR345" s="122"/>
      <c r="AS345" s="122"/>
      <c r="AT345" s="122"/>
      <c r="AU345" s="122"/>
    </row>
    <row r="346" spans="1:47" s="90" customFormat="1" ht="77.7" x14ac:dyDescent="0.3">
      <c r="A346" s="106" t="s">
        <v>1661</v>
      </c>
      <c r="B346" s="107" t="s">
        <v>1762</v>
      </c>
      <c r="C346" s="108" t="s">
        <v>1939</v>
      </c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2"/>
      <c r="AC346" s="122"/>
      <c r="AD346" s="122"/>
      <c r="AE346" s="122"/>
      <c r="AF346" s="122"/>
      <c r="AG346" s="122"/>
      <c r="AH346" s="122"/>
      <c r="AI346" s="122"/>
      <c r="AJ346" s="122"/>
      <c r="AK346" s="122"/>
      <c r="AL346" s="122"/>
      <c r="AM346" s="122"/>
      <c r="AN346" s="122"/>
      <c r="AO346" s="122"/>
      <c r="AP346" s="122"/>
      <c r="AQ346" s="122"/>
      <c r="AR346" s="122"/>
      <c r="AS346" s="122"/>
      <c r="AT346" s="122"/>
      <c r="AU346" s="122"/>
    </row>
    <row r="347" spans="1:47" s="90" customFormat="1" x14ac:dyDescent="0.3">
      <c r="A347" s="103"/>
      <c r="B347" s="110" t="s">
        <v>91</v>
      </c>
      <c r="C347" s="105"/>
      <c r="D347" s="133">
        <f t="shared" ref="D347:AU347" si="42">SUM(D348:D363)</f>
        <v>0</v>
      </c>
      <c r="E347" s="133">
        <f t="shared" si="42"/>
        <v>0.4</v>
      </c>
      <c r="F347" s="133">
        <f t="shared" si="42"/>
        <v>0</v>
      </c>
      <c r="G347" s="133">
        <f t="shared" si="42"/>
        <v>0</v>
      </c>
      <c r="H347" s="133">
        <f t="shared" si="42"/>
        <v>0</v>
      </c>
      <c r="I347" s="133">
        <f t="shared" si="42"/>
        <v>0.39</v>
      </c>
      <c r="J347" s="133">
        <f t="shared" si="42"/>
        <v>0</v>
      </c>
      <c r="K347" s="133">
        <f t="shared" si="42"/>
        <v>0</v>
      </c>
      <c r="L347" s="133">
        <f t="shared" si="42"/>
        <v>0</v>
      </c>
      <c r="M347" s="133">
        <f t="shared" si="42"/>
        <v>0</v>
      </c>
      <c r="N347" s="133">
        <f t="shared" si="42"/>
        <v>1.1299999999999999</v>
      </c>
      <c r="O347" s="133">
        <f t="shared" si="42"/>
        <v>0.6028</v>
      </c>
      <c r="P347" s="133">
        <f t="shared" si="42"/>
        <v>0</v>
      </c>
      <c r="Q347" s="133">
        <f t="shared" si="42"/>
        <v>0</v>
      </c>
      <c r="R347" s="133">
        <f t="shared" si="42"/>
        <v>0</v>
      </c>
      <c r="S347" s="133">
        <f t="shared" si="42"/>
        <v>0</v>
      </c>
      <c r="T347" s="133">
        <f t="shared" si="42"/>
        <v>0</v>
      </c>
      <c r="U347" s="133">
        <f t="shared" si="42"/>
        <v>0</v>
      </c>
      <c r="V347" s="133">
        <f t="shared" si="42"/>
        <v>0</v>
      </c>
      <c r="W347" s="133">
        <f t="shared" si="42"/>
        <v>0</v>
      </c>
      <c r="X347" s="133">
        <f t="shared" si="42"/>
        <v>0</v>
      </c>
      <c r="Y347" s="133">
        <f t="shared" si="42"/>
        <v>0</v>
      </c>
      <c r="Z347" s="133">
        <f t="shared" si="42"/>
        <v>0</v>
      </c>
      <c r="AA347" s="133">
        <f t="shared" si="42"/>
        <v>0</v>
      </c>
      <c r="AB347" s="133">
        <f t="shared" si="42"/>
        <v>0</v>
      </c>
      <c r="AC347" s="133">
        <f t="shared" si="42"/>
        <v>0</v>
      </c>
      <c r="AD347" s="133">
        <f t="shared" si="42"/>
        <v>0</v>
      </c>
      <c r="AE347" s="133">
        <f t="shared" si="42"/>
        <v>0</v>
      </c>
      <c r="AF347" s="133">
        <f t="shared" si="42"/>
        <v>0</v>
      </c>
      <c r="AG347" s="133">
        <f t="shared" si="42"/>
        <v>0</v>
      </c>
      <c r="AH347" s="133">
        <f t="shared" si="42"/>
        <v>0</v>
      </c>
      <c r="AI347" s="133">
        <f t="shared" si="42"/>
        <v>0</v>
      </c>
      <c r="AJ347" s="133">
        <f t="shared" si="42"/>
        <v>0</v>
      </c>
      <c r="AK347" s="133">
        <f t="shared" si="42"/>
        <v>0</v>
      </c>
      <c r="AL347" s="133">
        <f t="shared" si="42"/>
        <v>0</v>
      </c>
      <c r="AM347" s="133">
        <f t="shared" si="42"/>
        <v>0</v>
      </c>
      <c r="AN347" s="133">
        <f t="shared" si="42"/>
        <v>0</v>
      </c>
      <c r="AO347" s="133">
        <f t="shared" si="42"/>
        <v>0</v>
      </c>
      <c r="AP347" s="133">
        <f t="shared" si="42"/>
        <v>0</v>
      </c>
      <c r="AQ347" s="133">
        <f t="shared" si="42"/>
        <v>0</v>
      </c>
      <c r="AR347" s="133">
        <f t="shared" si="42"/>
        <v>0</v>
      </c>
      <c r="AS347" s="133">
        <f t="shared" si="42"/>
        <v>0</v>
      </c>
      <c r="AT347" s="133">
        <f t="shared" si="42"/>
        <v>0</v>
      </c>
      <c r="AU347" s="133">
        <f t="shared" si="42"/>
        <v>0</v>
      </c>
    </row>
    <row r="348" spans="1:47" s="90" customFormat="1" ht="31.1" x14ac:dyDescent="0.3">
      <c r="A348" s="106" t="s">
        <v>1660</v>
      </c>
      <c r="B348" s="107" t="s">
        <v>449</v>
      </c>
      <c r="C348" s="108" t="s">
        <v>534</v>
      </c>
      <c r="D348" s="122">
        <v>0</v>
      </c>
      <c r="E348" s="122">
        <v>0</v>
      </c>
      <c r="F348" s="122">
        <v>0</v>
      </c>
      <c r="G348" s="122">
        <v>0</v>
      </c>
      <c r="H348" s="122">
        <v>0</v>
      </c>
      <c r="I348" s="122">
        <v>0</v>
      </c>
      <c r="J348" s="122">
        <v>0</v>
      </c>
      <c r="K348" s="122">
        <v>0</v>
      </c>
      <c r="L348" s="122">
        <v>0</v>
      </c>
      <c r="M348" s="122">
        <v>0</v>
      </c>
      <c r="N348" s="122">
        <v>0</v>
      </c>
      <c r="O348" s="122">
        <v>0</v>
      </c>
      <c r="P348" s="122">
        <v>0</v>
      </c>
      <c r="Q348" s="122">
        <v>0</v>
      </c>
      <c r="R348" s="122">
        <v>0</v>
      </c>
      <c r="S348" s="122">
        <v>0</v>
      </c>
      <c r="T348" s="122">
        <v>0</v>
      </c>
      <c r="U348" s="122">
        <v>0</v>
      </c>
      <c r="V348" s="122">
        <v>0</v>
      </c>
      <c r="W348" s="122">
        <v>0</v>
      </c>
      <c r="X348" s="122">
        <v>0</v>
      </c>
      <c r="Y348" s="122">
        <v>0</v>
      </c>
      <c r="Z348" s="122">
        <v>0</v>
      </c>
      <c r="AA348" s="122">
        <v>0</v>
      </c>
      <c r="AB348" s="122"/>
      <c r="AC348" s="122"/>
      <c r="AD348" s="122"/>
      <c r="AE348" s="122"/>
      <c r="AF348" s="122"/>
      <c r="AG348" s="122"/>
      <c r="AH348" s="122"/>
      <c r="AI348" s="122"/>
      <c r="AJ348" s="122"/>
      <c r="AK348" s="122"/>
      <c r="AL348" s="122"/>
      <c r="AM348" s="122"/>
      <c r="AN348" s="122"/>
      <c r="AO348" s="122"/>
      <c r="AP348" s="122"/>
      <c r="AQ348" s="122"/>
      <c r="AR348" s="122"/>
      <c r="AS348" s="122"/>
      <c r="AT348" s="122"/>
      <c r="AU348" s="122"/>
    </row>
    <row r="349" spans="1:47" s="90" customFormat="1" ht="77.7" x14ac:dyDescent="0.3">
      <c r="A349" s="106" t="s">
        <v>1660</v>
      </c>
      <c r="B349" s="107" t="s">
        <v>1763</v>
      </c>
      <c r="C349" s="108" t="s">
        <v>1314</v>
      </c>
      <c r="D349" s="122">
        <v>0</v>
      </c>
      <c r="E349" s="122">
        <v>0</v>
      </c>
      <c r="F349" s="122">
        <v>0</v>
      </c>
      <c r="G349" s="122">
        <v>0</v>
      </c>
      <c r="H349" s="122">
        <v>0</v>
      </c>
      <c r="I349" s="122">
        <v>0</v>
      </c>
      <c r="J349" s="122">
        <v>0</v>
      </c>
      <c r="K349" s="122">
        <v>0</v>
      </c>
      <c r="L349" s="122">
        <v>0</v>
      </c>
      <c r="M349" s="122">
        <v>0</v>
      </c>
      <c r="N349" s="122">
        <v>0</v>
      </c>
      <c r="O349" s="122">
        <v>0</v>
      </c>
      <c r="P349" s="122">
        <v>0</v>
      </c>
      <c r="Q349" s="122">
        <v>0</v>
      </c>
      <c r="R349" s="122">
        <v>0</v>
      </c>
      <c r="S349" s="122">
        <v>0</v>
      </c>
      <c r="T349" s="122">
        <v>0</v>
      </c>
      <c r="U349" s="122">
        <v>0</v>
      </c>
      <c r="V349" s="122">
        <v>0</v>
      </c>
      <c r="W349" s="122">
        <v>0</v>
      </c>
      <c r="X349" s="122">
        <v>0</v>
      </c>
      <c r="Y349" s="122">
        <v>0</v>
      </c>
      <c r="Z349" s="122">
        <v>0</v>
      </c>
      <c r="AA349" s="122">
        <v>0</v>
      </c>
      <c r="AB349" s="122"/>
      <c r="AC349" s="122"/>
      <c r="AD349" s="122"/>
      <c r="AE349" s="122"/>
      <c r="AF349" s="122"/>
      <c r="AG349" s="122"/>
      <c r="AH349" s="122"/>
      <c r="AI349" s="122"/>
      <c r="AJ349" s="122"/>
      <c r="AK349" s="122"/>
      <c r="AL349" s="122"/>
      <c r="AM349" s="122"/>
      <c r="AN349" s="122"/>
      <c r="AO349" s="122"/>
      <c r="AP349" s="122"/>
      <c r="AQ349" s="122"/>
      <c r="AR349" s="122"/>
      <c r="AS349" s="122"/>
      <c r="AT349" s="122"/>
      <c r="AU349" s="122"/>
    </row>
    <row r="350" spans="1:47" s="90" customFormat="1" ht="93.25" x14ac:dyDescent="0.3">
      <c r="A350" s="106" t="s">
        <v>1660</v>
      </c>
      <c r="B350" s="107" t="s">
        <v>864</v>
      </c>
      <c r="C350" s="108" t="s">
        <v>686</v>
      </c>
      <c r="D350" s="122">
        <v>0</v>
      </c>
      <c r="E350" s="122">
        <v>0</v>
      </c>
      <c r="F350" s="122">
        <v>0</v>
      </c>
      <c r="G350" s="122">
        <v>0</v>
      </c>
      <c r="H350" s="122">
        <v>0</v>
      </c>
      <c r="I350" s="122">
        <v>0</v>
      </c>
      <c r="J350" s="122">
        <v>0</v>
      </c>
      <c r="K350" s="122">
        <v>0</v>
      </c>
      <c r="L350" s="122">
        <v>0</v>
      </c>
      <c r="M350" s="122">
        <v>0</v>
      </c>
      <c r="N350" s="122">
        <v>0</v>
      </c>
      <c r="O350" s="122">
        <v>0</v>
      </c>
      <c r="P350" s="122">
        <v>0</v>
      </c>
      <c r="Q350" s="122">
        <v>0</v>
      </c>
      <c r="R350" s="122">
        <v>0</v>
      </c>
      <c r="S350" s="122">
        <v>0</v>
      </c>
      <c r="T350" s="122">
        <v>0</v>
      </c>
      <c r="U350" s="122">
        <v>0</v>
      </c>
      <c r="V350" s="122">
        <v>0</v>
      </c>
      <c r="W350" s="122">
        <v>0</v>
      </c>
      <c r="X350" s="122">
        <v>0</v>
      </c>
      <c r="Y350" s="122">
        <v>0</v>
      </c>
      <c r="Z350" s="122">
        <v>0</v>
      </c>
      <c r="AA350" s="122">
        <v>0</v>
      </c>
      <c r="AB350" s="122"/>
      <c r="AC350" s="122"/>
      <c r="AD350" s="122"/>
      <c r="AE350" s="122"/>
      <c r="AF350" s="122"/>
      <c r="AG350" s="122"/>
      <c r="AH350" s="122"/>
      <c r="AI350" s="122"/>
      <c r="AJ350" s="122"/>
      <c r="AK350" s="122"/>
      <c r="AL350" s="122"/>
      <c r="AM350" s="122"/>
      <c r="AN350" s="122"/>
      <c r="AO350" s="122"/>
      <c r="AP350" s="122"/>
      <c r="AQ350" s="122"/>
      <c r="AR350" s="122"/>
      <c r="AS350" s="122"/>
      <c r="AT350" s="122"/>
      <c r="AU350" s="122"/>
    </row>
    <row r="351" spans="1:47" s="90" customFormat="1" ht="46.65" x14ac:dyDescent="0.3">
      <c r="A351" s="106" t="s">
        <v>1660</v>
      </c>
      <c r="B351" s="107" t="s">
        <v>450</v>
      </c>
      <c r="C351" s="108" t="s">
        <v>535</v>
      </c>
      <c r="D351" s="122">
        <v>0</v>
      </c>
      <c r="E351" s="122">
        <v>0</v>
      </c>
      <c r="F351" s="122">
        <v>0</v>
      </c>
      <c r="G351" s="122">
        <v>0</v>
      </c>
      <c r="H351" s="122">
        <v>0</v>
      </c>
      <c r="I351" s="122">
        <v>0</v>
      </c>
      <c r="J351" s="122">
        <v>0</v>
      </c>
      <c r="K351" s="122">
        <v>0</v>
      </c>
      <c r="L351" s="122">
        <v>0</v>
      </c>
      <c r="M351" s="122">
        <v>0</v>
      </c>
      <c r="N351" s="122">
        <v>0</v>
      </c>
      <c r="O351" s="122">
        <v>0</v>
      </c>
      <c r="P351" s="122">
        <v>0</v>
      </c>
      <c r="Q351" s="122">
        <v>0</v>
      </c>
      <c r="R351" s="122">
        <v>0</v>
      </c>
      <c r="S351" s="122">
        <v>0</v>
      </c>
      <c r="T351" s="122">
        <v>0</v>
      </c>
      <c r="U351" s="122">
        <v>0</v>
      </c>
      <c r="V351" s="122">
        <v>0</v>
      </c>
      <c r="W351" s="122">
        <v>0</v>
      </c>
      <c r="X351" s="122">
        <v>0</v>
      </c>
      <c r="Y351" s="122">
        <v>0</v>
      </c>
      <c r="Z351" s="122">
        <v>0</v>
      </c>
      <c r="AA351" s="122">
        <v>0</v>
      </c>
      <c r="AB351" s="122"/>
      <c r="AC351" s="122"/>
      <c r="AD351" s="122"/>
      <c r="AE351" s="122"/>
      <c r="AF351" s="122"/>
      <c r="AG351" s="122"/>
      <c r="AH351" s="122"/>
      <c r="AI351" s="122"/>
      <c r="AJ351" s="122"/>
      <c r="AK351" s="122"/>
      <c r="AL351" s="122"/>
      <c r="AM351" s="122"/>
      <c r="AN351" s="122"/>
      <c r="AO351" s="122"/>
      <c r="AP351" s="122"/>
      <c r="AQ351" s="122"/>
      <c r="AR351" s="122"/>
      <c r="AS351" s="122"/>
      <c r="AT351" s="122"/>
      <c r="AU351" s="122"/>
    </row>
    <row r="352" spans="1:47" s="90" customFormat="1" ht="46.65" x14ac:dyDescent="0.3">
      <c r="A352" s="106" t="s">
        <v>1661</v>
      </c>
      <c r="B352" s="107" t="s">
        <v>451</v>
      </c>
      <c r="C352" s="108" t="s">
        <v>536</v>
      </c>
      <c r="D352" s="122">
        <v>0</v>
      </c>
      <c r="E352" s="122">
        <v>0</v>
      </c>
      <c r="F352" s="122">
        <v>0</v>
      </c>
      <c r="G352" s="122">
        <v>0</v>
      </c>
      <c r="H352" s="122">
        <v>0</v>
      </c>
      <c r="I352" s="122">
        <v>0</v>
      </c>
      <c r="J352" s="122">
        <v>0</v>
      </c>
      <c r="K352" s="122">
        <v>0</v>
      </c>
      <c r="L352" s="122">
        <v>0</v>
      </c>
      <c r="M352" s="122">
        <v>0</v>
      </c>
      <c r="N352" s="122">
        <v>0.6</v>
      </c>
      <c r="O352" s="122">
        <v>0.54779999999999995</v>
      </c>
      <c r="P352" s="122">
        <v>0</v>
      </c>
      <c r="Q352" s="122">
        <v>0</v>
      </c>
      <c r="R352" s="122">
        <v>0</v>
      </c>
      <c r="S352" s="122">
        <v>0</v>
      </c>
      <c r="T352" s="122">
        <v>0</v>
      </c>
      <c r="U352" s="122">
        <v>0</v>
      </c>
      <c r="V352" s="122">
        <v>0</v>
      </c>
      <c r="W352" s="122">
        <v>0</v>
      </c>
      <c r="X352" s="122">
        <v>0</v>
      </c>
      <c r="Y352" s="122">
        <v>0</v>
      </c>
      <c r="Z352" s="122">
        <v>0</v>
      </c>
      <c r="AA352" s="122">
        <v>0</v>
      </c>
      <c r="AB352" s="122"/>
      <c r="AC352" s="122"/>
      <c r="AD352" s="122"/>
      <c r="AE352" s="122"/>
      <c r="AF352" s="122"/>
      <c r="AG352" s="122"/>
      <c r="AH352" s="122"/>
      <c r="AI352" s="122"/>
      <c r="AJ352" s="122"/>
      <c r="AK352" s="122"/>
      <c r="AL352" s="122"/>
      <c r="AM352" s="122"/>
      <c r="AN352" s="122"/>
      <c r="AO352" s="122"/>
      <c r="AP352" s="122"/>
      <c r="AQ352" s="122"/>
      <c r="AR352" s="122"/>
      <c r="AS352" s="122"/>
      <c r="AT352" s="122"/>
      <c r="AU352" s="122"/>
    </row>
    <row r="353" spans="1:47" s="90" customFormat="1" ht="46.65" x14ac:dyDescent="0.3">
      <c r="A353" s="106" t="s">
        <v>1661</v>
      </c>
      <c r="B353" s="107" t="s">
        <v>865</v>
      </c>
      <c r="C353" s="108" t="s">
        <v>1315</v>
      </c>
      <c r="D353" s="122">
        <v>0</v>
      </c>
      <c r="E353" s="122">
        <v>0</v>
      </c>
      <c r="F353" s="122">
        <v>0</v>
      </c>
      <c r="G353" s="122">
        <v>0</v>
      </c>
      <c r="H353" s="122">
        <v>0</v>
      </c>
      <c r="I353" s="122">
        <v>0</v>
      </c>
      <c r="J353" s="122">
        <v>0</v>
      </c>
      <c r="K353" s="122">
        <v>0</v>
      </c>
      <c r="L353" s="122">
        <v>0</v>
      </c>
      <c r="M353" s="122">
        <v>0</v>
      </c>
      <c r="N353" s="122">
        <v>0</v>
      </c>
      <c r="O353" s="122">
        <v>0</v>
      </c>
      <c r="P353" s="122">
        <v>0</v>
      </c>
      <c r="Q353" s="122">
        <v>0</v>
      </c>
      <c r="R353" s="122">
        <v>0</v>
      </c>
      <c r="S353" s="122">
        <v>0</v>
      </c>
      <c r="T353" s="122">
        <v>0</v>
      </c>
      <c r="U353" s="122">
        <v>0</v>
      </c>
      <c r="V353" s="122">
        <v>0</v>
      </c>
      <c r="W353" s="122">
        <v>0</v>
      </c>
      <c r="X353" s="122">
        <v>0</v>
      </c>
      <c r="Y353" s="122">
        <v>0</v>
      </c>
      <c r="Z353" s="122">
        <v>0</v>
      </c>
      <c r="AA353" s="122">
        <v>0</v>
      </c>
      <c r="AB353" s="122"/>
      <c r="AC353" s="122"/>
      <c r="AD353" s="122"/>
      <c r="AE353" s="122"/>
      <c r="AF353" s="122"/>
      <c r="AG353" s="122"/>
      <c r="AH353" s="122"/>
      <c r="AI353" s="122"/>
      <c r="AJ353" s="122"/>
      <c r="AK353" s="122"/>
      <c r="AL353" s="122"/>
      <c r="AM353" s="122"/>
      <c r="AN353" s="122"/>
      <c r="AO353" s="122"/>
      <c r="AP353" s="122"/>
      <c r="AQ353" s="122"/>
      <c r="AR353" s="122"/>
      <c r="AS353" s="122"/>
      <c r="AT353" s="122"/>
      <c r="AU353" s="122"/>
    </row>
    <row r="354" spans="1:47" s="90" customFormat="1" ht="62.2" x14ac:dyDescent="0.3">
      <c r="A354" s="106" t="s">
        <v>1661</v>
      </c>
      <c r="B354" s="107" t="s">
        <v>866</v>
      </c>
      <c r="C354" s="108" t="s">
        <v>1316</v>
      </c>
      <c r="D354" s="122">
        <v>0</v>
      </c>
      <c r="E354" s="122">
        <v>0</v>
      </c>
      <c r="F354" s="122">
        <v>0</v>
      </c>
      <c r="G354" s="122">
        <v>0</v>
      </c>
      <c r="H354" s="122">
        <v>0</v>
      </c>
      <c r="I354" s="122">
        <v>0</v>
      </c>
      <c r="J354" s="122">
        <v>0</v>
      </c>
      <c r="K354" s="122">
        <v>0</v>
      </c>
      <c r="L354" s="122">
        <v>0</v>
      </c>
      <c r="M354" s="122">
        <v>0</v>
      </c>
      <c r="N354" s="122">
        <v>0</v>
      </c>
      <c r="O354" s="122">
        <v>0</v>
      </c>
      <c r="P354" s="122">
        <v>0</v>
      </c>
      <c r="Q354" s="122">
        <v>0</v>
      </c>
      <c r="R354" s="122">
        <v>0</v>
      </c>
      <c r="S354" s="122">
        <v>0</v>
      </c>
      <c r="T354" s="122">
        <v>0</v>
      </c>
      <c r="U354" s="122">
        <v>0</v>
      </c>
      <c r="V354" s="122">
        <v>0</v>
      </c>
      <c r="W354" s="122">
        <v>0</v>
      </c>
      <c r="X354" s="122">
        <v>0</v>
      </c>
      <c r="Y354" s="122">
        <v>0</v>
      </c>
      <c r="Z354" s="122">
        <v>0</v>
      </c>
      <c r="AA354" s="122">
        <v>0</v>
      </c>
      <c r="AB354" s="122"/>
      <c r="AC354" s="122"/>
      <c r="AD354" s="122"/>
      <c r="AE354" s="122"/>
      <c r="AF354" s="122"/>
      <c r="AG354" s="122"/>
      <c r="AH354" s="122"/>
      <c r="AI354" s="122"/>
      <c r="AJ354" s="122"/>
      <c r="AK354" s="122"/>
      <c r="AL354" s="122"/>
      <c r="AM354" s="122"/>
      <c r="AN354" s="122"/>
      <c r="AO354" s="122"/>
      <c r="AP354" s="122"/>
      <c r="AQ354" s="122"/>
      <c r="AR354" s="122"/>
      <c r="AS354" s="122"/>
      <c r="AT354" s="122"/>
      <c r="AU354" s="122"/>
    </row>
    <row r="355" spans="1:47" s="90" customFormat="1" ht="46.65" x14ac:dyDescent="0.3">
      <c r="A355" s="106" t="s">
        <v>1661</v>
      </c>
      <c r="B355" s="107" t="s">
        <v>867</v>
      </c>
      <c r="C355" s="108" t="s">
        <v>1317</v>
      </c>
      <c r="D355" s="122">
        <v>0</v>
      </c>
      <c r="E355" s="122">
        <v>0</v>
      </c>
      <c r="F355" s="122">
        <v>0</v>
      </c>
      <c r="G355" s="122">
        <v>0</v>
      </c>
      <c r="H355" s="122">
        <v>0</v>
      </c>
      <c r="I355" s="122">
        <v>0</v>
      </c>
      <c r="J355" s="122">
        <v>0</v>
      </c>
      <c r="K355" s="122">
        <v>0</v>
      </c>
      <c r="L355" s="122">
        <v>0</v>
      </c>
      <c r="M355" s="122">
        <v>0</v>
      </c>
      <c r="N355" s="122">
        <v>0.2</v>
      </c>
      <c r="O355" s="122">
        <v>0</v>
      </c>
      <c r="P355" s="122">
        <v>0</v>
      </c>
      <c r="Q355" s="122">
        <v>0</v>
      </c>
      <c r="R355" s="122">
        <v>0</v>
      </c>
      <c r="S355" s="122">
        <v>0</v>
      </c>
      <c r="T355" s="122">
        <v>0</v>
      </c>
      <c r="U355" s="122">
        <v>0</v>
      </c>
      <c r="V355" s="122">
        <v>0</v>
      </c>
      <c r="W355" s="122">
        <v>0</v>
      </c>
      <c r="X355" s="122">
        <v>0</v>
      </c>
      <c r="Y355" s="122">
        <v>0</v>
      </c>
      <c r="Z355" s="122">
        <v>0</v>
      </c>
      <c r="AA355" s="122">
        <v>0</v>
      </c>
      <c r="AB355" s="122"/>
      <c r="AC355" s="122"/>
      <c r="AD355" s="122"/>
      <c r="AE355" s="122"/>
      <c r="AF355" s="122"/>
      <c r="AG355" s="122"/>
      <c r="AH355" s="122"/>
      <c r="AI355" s="122"/>
      <c r="AJ355" s="122"/>
      <c r="AK355" s="122"/>
      <c r="AL355" s="122"/>
      <c r="AM355" s="122"/>
      <c r="AN355" s="122"/>
      <c r="AO355" s="122"/>
      <c r="AP355" s="122"/>
      <c r="AQ355" s="122"/>
      <c r="AR355" s="122"/>
      <c r="AS355" s="122"/>
      <c r="AT355" s="122"/>
      <c r="AU355" s="122"/>
    </row>
    <row r="356" spans="1:47" s="90" customFormat="1" ht="62.2" x14ac:dyDescent="0.3">
      <c r="A356" s="106" t="s">
        <v>1661</v>
      </c>
      <c r="B356" s="107" t="s">
        <v>1764</v>
      </c>
      <c r="C356" s="108" t="s">
        <v>1318</v>
      </c>
      <c r="D356" s="122">
        <v>0</v>
      </c>
      <c r="E356" s="122">
        <v>0</v>
      </c>
      <c r="F356" s="122">
        <v>0</v>
      </c>
      <c r="G356" s="122">
        <v>0</v>
      </c>
      <c r="H356" s="122">
        <v>0</v>
      </c>
      <c r="I356" s="122">
        <v>0</v>
      </c>
      <c r="J356" s="122">
        <v>0</v>
      </c>
      <c r="K356" s="122">
        <v>0</v>
      </c>
      <c r="L356" s="122">
        <v>0</v>
      </c>
      <c r="M356" s="122">
        <v>0</v>
      </c>
      <c r="N356" s="122">
        <v>0.2</v>
      </c>
      <c r="O356" s="122">
        <v>5.5E-2</v>
      </c>
      <c r="P356" s="122">
        <v>0</v>
      </c>
      <c r="Q356" s="122">
        <v>0</v>
      </c>
      <c r="R356" s="122">
        <v>0</v>
      </c>
      <c r="S356" s="122">
        <v>0</v>
      </c>
      <c r="T356" s="122">
        <v>0</v>
      </c>
      <c r="U356" s="122">
        <v>0</v>
      </c>
      <c r="V356" s="122">
        <v>0</v>
      </c>
      <c r="W356" s="122">
        <v>0</v>
      </c>
      <c r="X356" s="122">
        <v>0</v>
      </c>
      <c r="Y356" s="122">
        <v>0</v>
      </c>
      <c r="Z356" s="122">
        <v>0</v>
      </c>
      <c r="AA356" s="122">
        <v>0</v>
      </c>
      <c r="AB356" s="122"/>
      <c r="AC356" s="122"/>
      <c r="AD356" s="122"/>
      <c r="AE356" s="122"/>
      <c r="AF356" s="122"/>
      <c r="AG356" s="122"/>
      <c r="AH356" s="122"/>
      <c r="AI356" s="122"/>
      <c r="AJ356" s="122"/>
      <c r="AK356" s="122"/>
      <c r="AL356" s="122"/>
      <c r="AM356" s="122"/>
      <c r="AN356" s="122"/>
      <c r="AO356" s="122"/>
      <c r="AP356" s="122"/>
      <c r="AQ356" s="122"/>
      <c r="AR356" s="122"/>
      <c r="AS356" s="122"/>
      <c r="AT356" s="122"/>
      <c r="AU356" s="122"/>
    </row>
    <row r="357" spans="1:47" s="90" customFormat="1" ht="46.65" x14ac:dyDescent="0.3">
      <c r="A357" s="106" t="s">
        <v>1661</v>
      </c>
      <c r="B357" s="107" t="s">
        <v>1765</v>
      </c>
      <c r="C357" s="108" t="s">
        <v>1319</v>
      </c>
      <c r="D357" s="122">
        <v>0</v>
      </c>
      <c r="E357" s="122">
        <v>0</v>
      </c>
      <c r="F357" s="122">
        <v>0</v>
      </c>
      <c r="G357" s="122">
        <v>0</v>
      </c>
      <c r="H357" s="122">
        <v>0</v>
      </c>
      <c r="I357" s="122">
        <v>0</v>
      </c>
      <c r="J357" s="122">
        <v>0</v>
      </c>
      <c r="K357" s="122">
        <v>0</v>
      </c>
      <c r="L357" s="122">
        <v>0</v>
      </c>
      <c r="M357" s="122">
        <v>0</v>
      </c>
      <c r="N357" s="122">
        <v>0.13</v>
      </c>
      <c r="O357" s="122">
        <v>0</v>
      </c>
      <c r="P357" s="122">
        <v>0</v>
      </c>
      <c r="Q357" s="122">
        <v>0</v>
      </c>
      <c r="R357" s="122">
        <v>0</v>
      </c>
      <c r="S357" s="122">
        <v>0</v>
      </c>
      <c r="T357" s="122">
        <v>0</v>
      </c>
      <c r="U357" s="122">
        <v>0</v>
      </c>
      <c r="V357" s="122">
        <v>0</v>
      </c>
      <c r="W357" s="122">
        <v>0</v>
      </c>
      <c r="X357" s="122">
        <v>0</v>
      </c>
      <c r="Y357" s="122">
        <v>0</v>
      </c>
      <c r="Z357" s="122">
        <v>0</v>
      </c>
      <c r="AA357" s="122">
        <v>0</v>
      </c>
      <c r="AB357" s="122"/>
      <c r="AC357" s="122"/>
      <c r="AD357" s="122"/>
      <c r="AE357" s="122"/>
      <c r="AF357" s="122"/>
      <c r="AG357" s="122"/>
      <c r="AH357" s="122"/>
      <c r="AI357" s="122"/>
      <c r="AJ357" s="122"/>
      <c r="AK357" s="122"/>
      <c r="AL357" s="122"/>
      <c r="AM357" s="122"/>
      <c r="AN357" s="122"/>
      <c r="AO357" s="122"/>
      <c r="AP357" s="122"/>
      <c r="AQ357" s="122"/>
      <c r="AR357" s="122"/>
      <c r="AS357" s="122"/>
      <c r="AT357" s="122"/>
      <c r="AU357" s="122"/>
    </row>
    <row r="358" spans="1:47" s="90" customFormat="1" ht="62.2" x14ac:dyDescent="0.3">
      <c r="A358" s="106" t="s">
        <v>1661</v>
      </c>
      <c r="B358" s="107" t="s">
        <v>1766</v>
      </c>
      <c r="C358" s="108" t="s">
        <v>1320</v>
      </c>
      <c r="D358" s="122">
        <v>0</v>
      </c>
      <c r="E358" s="122">
        <v>0</v>
      </c>
      <c r="F358" s="122">
        <v>0</v>
      </c>
      <c r="G358" s="122">
        <v>0</v>
      </c>
      <c r="H358" s="122">
        <v>0</v>
      </c>
      <c r="I358" s="122">
        <v>0</v>
      </c>
      <c r="J358" s="122">
        <v>0</v>
      </c>
      <c r="K358" s="122">
        <v>0</v>
      </c>
      <c r="L358" s="122">
        <v>0</v>
      </c>
      <c r="M358" s="122">
        <v>0</v>
      </c>
      <c r="N358" s="122">
        <v>0</v>
      </c>
      <c r="O358" s="122">
        <v>0</v>
      </c>
      <c r="P358" s="122">
        <v>0</v>
      </c>
      <c r="Q358" s="122">
        <v>0</v>
      </c>
      <c r="R358" s="122">
        <v>0</v>
      </c>
      <c r="S358" s="122">
        <v>0</v>
      </c>
      <c r="T358" s="122">
        <v>0</v>
      </c>
      <c r="U358" s="122">
        <v>0</v>
      </c>
      <c r="V358" s="122">
        <v>0</v>
      </c>
      <c r="W358" s="122">
        <v>0</v>
      </c>
      <c r="X358" s="122">
        <v>0</v>
      </c>
      <c r="Y358" s="122">
        <v>0</v>
      </c>
      <c r="Z358" s="122">
        <v>0</v>
      </c>
      <c r="AA358" s="122">
        <v>0</v>
      </c>
      <c r="AB358" s="122"/>
      <c r="AC358" s="122"/>
      <c r="AD358" s="122"/>
      <c r="AE358" s="122"/>
      <c r="AF358" s="122"/>
      <c r="AG358" s="122"/>
      <c r="AH358" s="122"/>
      <c r="AI358" s="122"/>
      <c r="AJ358" s="122"/>
      <c r="AK358" s="122"/>
      <c r="AL358" s="122"/>
      <c r="AM358" s="122"/>
      <c r="AN358" s="122"/>
      <c r="AO358" s="122"/>
      <c r="AP358" s="122"/>
      <c r="AQ358" s="122"/>
      <c r="AR358" s="122"/>
      <c r="AS358" s="122"/>
      <c r="AT358" s="122"/>
      <c r="AU358" s="122"/>
    </row>
    <row r="359" spans="1:47" s="90" customFormat="1" ht="46.65" x14ac:dyDescent="0.3">
      <c r="A359" s="106" t="s">
        <v>1661</v>
      </c>
      <c r="B359" s="107" t="s">
        <v>868</v>
      </c>
      <c r="C359" s="108" t="s">
        <v>1321</v>
      </c>
      <c r="D359" s="122">
        <v>0</v>
      </c>
      <c r="E359" s="122">
        <v>0</v>
      </c>
      <c r="F359" s="122">
        <v>0</v>
      </c>
      <c r="G359" s="122">
        <v>0</v>
      </c>
      <c r="H359" s="122">
        <v>0</v>
      </c>
      <c r="I359" s="122">
        <v>0</v>
      </c>
      <c r="J359" s="122">
        <v>0</v>
      </c>
      <c r="K359" s="122">
        <v>0</v>
      </c>
      <c r="L359" s="122">
        <v>0</v>
      </c>
      <c r="M359" s="122">
        <v>0</v>
      </c>
      <c r="N359" s="122">
        <v>0</v>
      </c>
      <c r="O359" s="122">
        <v>0</v>
      </c>
      <c r="P359" s="122">
        <v>0</v>
      </c>
      <c r="Q359" s="122">
        <v>0</v>
      </c>
      <c r="R359" s="122">
        <v>0</v>
      </c>
      <c r="S359" s="122">
        <v>0</v>
      </c>
      <c r="T359" s="122">
        <v>0</v>
      </c>
      <c r="U359" s="122">
        <v>0</v>
      </c>
      <c r="V359" s="122">
        <v>0</v>
      </c>
      <c r="W359" s="122">
        <v>0</v>
      </c>
      <c r="X359" s="122">
        <v>0</v>
      </c>
      <c r="Y359" s="122">
        <v>0</v>
      </c>
      <c r="Z359" s="122">
        <v>0</v>
      </c>
      <c r="AA359" s="122">
        <v>0</v>
      </c>
      <c r="AB359" s="122"/>
      <c r="AC359" s="122"/>
      <c r="AD359" s="122"/>
      <c r="AE359" s="122"/>
      <c r="AF359" s="122"/>
      <c r="AG359" s="122"/>
      <c r="AH359" s="122"/>
      <c r="AI359" s="122"/>
      <c r="AJ359" s="122"/>
      <c r="AK359" s="122"/>
      <c r="AL359" s="122"/>
      <c r="AM359" s="122"/>
      <c r="AN359" s="122"/>
      <c r="AO359" s="122"/>
      <c r="AP359" s="122"/>
      <c r="AQ359" s="122"/>
      <c r="AR359" s="122"/>
      <c r="AS359" s="122"/>
      <c r="AT359" s="122"/>
      <c r="AU359" s="122"/>
    </row>
    <row r="360" spans="1:47" s="90" customFormat="1" ht="31.1" x14ac:dyDescent="0.3">
      <c r="A360" s="106" t="s">
        <v>1660</v>
      </c>
      <c r="B360" s="107" t="s">
        <v>869</v>
      </c>
      <c r="C360" s="108" t="s">
        <v>1322</v>
      </c>
      <c r="D360" s="122">
        <v>0</v>
      </c>
      <c r="E360" s="122">
        <v>0.4</v>
      </c>
      <c r="F360" s="122">
        <v>0</v>
      </c>
      <c r="G360" s="122">
        <v>0</v>
      </c>
      <c r="H360" s="122">
        <v>0</v>
      </c>
      <c r="I360" s="122">
        <v>0</v>
      </c>
      <c r="J360" s="122">
        <v>0</v>
      </c>
      <c r="K360" s="122">
        <v>0</v>
      </c>
      <c r="L360" s="122">
        <v>0</v>
      </c>
      <c r="M360" s="122">
        <v>0</v>
      </c>
      <c r="N360" s="122">
        <v>0</v>
      </c>
      <c r="O360" s="122">
        <v>0</v>
      </c>
      <c r="P360" s="122">
        <v>0</v>
      </c>
      <c r="Q360" s="122">
        <v>0</v>
      </c>
      <c r="R360" s="122">
        <v>0</v>
      </c>
      <c r="S360" s="122">
        <v>0</v>
      </c>
      <c r="T360" s="122">
        <v>0</v>
      </c>
      <c r="U360" s="122">
        <v>0</v>
      </c>
      <c r="V360" s="122">
        <v>0</v>
      </c>
      <c r="W360" s="122">
        <v>0</v>
      </c>
      <c r="X360" s="122">
        <v>0</v>
      </c>
      <c r="Y360" s="122">
        <v>0</v>
      </c>
      <c r="Z360" s="122">
        <v>0</v>
      </c>
      <c r="AA360" s="122">
        <v>0</v>
      </c>
      <c r="AB360" s="122"/>
      <c r="AC360" s="122"/>
      <c r="AD360" s="122"/>
      <c r="AE360" s="122"/>
      <c r="AF360" s="122"/>
      <c r="AG360" s="122"/>
      <c r="AH360" s="122"/>
      <c r="AI360" s="122"/>
      <c r="AJ360" s="122"/>
      <c r="AK360" s="122"/>
      <c r="AL360" s="122"/>
      <c r="AM360" s="122"/>
      <c r="AN360" s="122"/>
      <c r="AO360" s="122"/>
      <c r="AP360" s="122"/>
      <c r="AQ360" s="122"/>
      <c r="AR360" s="122"/>
      <c r="AS360" s="122"/>
      <c r="AT360" s="122"/>
      <c r="AU360" s="122"/>
    </row>
    <row r="361" spans="1:47" s="90" customFormat="1" ht="62.2" x14ac:dyDescent="0.3">
      <c r="A361" s="106" t="s">
        <v>1661</v>
      </c>
      <c r="B361" s="107" t="s">
        <v>1767</v>
      </c>
      <c r="C361" s="108" t="s">
        <v>1940</v>
      </c>
      <c r="D361" s="122"/>
      <c r="E361" s="122"/>
      <c r="F361" s="122"/>
      <c r="G361" s="122"/>
      <c r="H361" s="122"/>
      <c r="I361" s="122">
        <v>0.39</v>
      </c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2"/>
      <c r="AC361" s="122"/>
      <c r="AD361" s="122"/>
      <c r="AE361" s="122"/>
      <c r="AF361" s="122"/>
      <c r="AG361" s="122"/>
      <c r="AH361" s="122"/>
      <c r="AI361" s="122"/>
      <c r="AJ361" s="122"/>
      <c r="AK361" s="122"/>
      <c r="AL361" s="122"/>
      <c r="AM361" s="122"/>
      <c r="AN361" s="122"/>
      <c r="AO361" s="122"/>
      <c r="AP361" s="122"/>
      <c r="AQ361" s="122"/>
      <c r="AR361" s="122"/>
      <c r="AS361" s="122"/>
      <c r="AT361" s="122"/>
      <c r="AU361" s="122"/>
    </row>
    <row r="362" spans="1:47" s="90" customFormat="1" ht="62.2" x14ac:dyDescent="0.3">
      <c r="A362" s="106" t="s">
        <v>1660</v>
      </c>
      <c r="B362" s="107" t="s">
        <v>1768</v>
      </c>
      <c r="C362" s="108" t="s">
        <v>1941</v>
      </c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2"/>
      <c r="AC362" s="122"/>
      <c r="AD362" s="122"/>
      <c r="AE362" s="122"/>
      <c r="AF362" s="122"/>
      <c r="AG362" s="122"/>
      <c r="AH362" s="122"/>
      <c r="AI362" s="122"/>
      <c r="AJ362" s="122"/>
      <c r="AK362" s="122"/>
      <c r="AL362" s="122"/>
      <c r="AM362" s="122"/>
      <c r="AN362" s="122"/>
      <c r="AO362" s="122"/>
      <c r="AP362" s="122"/>
      <c r="AQ362" s="122"/>
      <c r="AR362" s="122"/>
      <c r="AS362" s="122"/>
      <c r="AT362" s="122"/>
      <c r="AU362" s="122"/>
    </row>
    <row r="363" spans="1:47" s="90" customFormat="1" ht="46.65" x14ac:dyDescent="0.3">
      <c r="A363" s="106" t="s">
        <v>1661</v>
      </c>
      <c r="B363" s="107" t="s">
        <v>1769</v>
      </c>
      <c r="C363" s="108" t="s">
        <v>1942</v>
      </c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2"/>
      <c r="AC363" s="122"/>
      <c r="AD363" s="122"/>
      <c r="AE363" s="122"/>
      <c r="AF363" s="122"/>
      <c r="AG363" s="122"/>
      <c r="AH363" s="122"/>
      <c r="AI363" s="122"/>
      <c r="AJ363" s="122"/>
      <c r="AK363" s="122"/>
      <c r="AL363" s="122"/>
      <c r="AM363" s="122"/>
      <c r="AN363" s="122"/>
      <c r="AO363" s="122"/>
      <c r="AP363" s="122"/>
      <c r="AQ363" s="122"/>
      <c r="AR363" s="122"/>
      <c r="AS363" s="122"/>
      <c r="AT363" s="122"/>
      <c r="AU363" s="122"/>
    </row>
    <row r="364" spans="1:47" s="90" customFormat="1" ht="30.05" x14ac:dyDescent="0.3">
      <c r="A364" s="103"/>
      <c r="B364" s="110" t="s">
        <v>374</v>
      </c>
      <c r="C364" s="105"/>
      <c r="D364" s="133">
        <f t="shared" ref="D364:AU364" si="43">SUM(D365:D400)</f>
        <v>0</v>
      </c>
      <c r="E364" s="133">
        <f t="shared" si="43"/>
        <v>0</v>
      </c>
      <c r="F364" s="133">
        <f t="shared" si="43"/>
        <v>0</v>
      </c>
      <c r="G364" s="133">
        <f t="shared" si="43"/>
        <v>0</v>
      </c>
      <c r="H364" s="133">
        <f t="shared" si="43"/>
        <v>0</v>
      </c>
      <c r="I364" s="133">
        <f t="shared" si="43"/>
        <v>0</v>
      </c>
      <c r="J364" s="133">
        <f t="shared" si="43"/>
        <v>0</v>
      </c>
      <c r="K364" s="133">
        <f t="shared" si="43"/>
        <v>0</v>
      </c>
      <c r="L364" s="133">
        <f t="shared" si="43"/>
        <v>13.660000000000004</v>
      </c>
      <c r="M364" s="133">
        <f t="shared" si="43"/>
        <v>6.1200000000000019</v>
      </c>
      <c r="N364" s="133">
        <f t="shared" si="43"/>
        <v>2.16</v>
      </c>
      <c r="O364" s="133">
        <f t="shared" si="43"/>
        <v>1.3776000000000002</v>
      </c>
      <c r="P364" s="133">
        <f t="shared" si="43"/>
        <v>0</v>
      </c>
      <c r="Q364" s="133">
        <f t="shared" si="43"/>
        <v>0</v>
      </c>
      <c r="R364" s="133">
        <f t="shared" si="43"/>
        <v>0</v>
      </c>
      <c r="S364" s="133">
        <f t="shared" si="43"/>
        <v>0</v>
      </c>
      <c r="T364" s="133">
        <f t="shared" si="43"/>
        <v>0</v>
      </c>
      <c r="U364" s="133">
        <f t="shared" si="43"/>
        <v>0</v>
      </c>
      <c r="V364" s="133">
        <f t="shared" si="43"/>
        <v>0</v>
      </c>
      <c r="W364" s="133">
        <f t="shared" si="43"/>
        <v>0</v>
      </c>
      <c r="X364" s="133">
        <f t="shared" si="43"/>
        <v>0</v>
      </c>
      <c r="Y364" s="133">
        <f t="shared" si="43"/>
        <v>0</v>
      </c>
      <c r="Z364" s="133">
        <f t="shared" si="43"/>
        <v>0</v>
      </c>
      <c r="AA364" s="133">
        <f t="shared" si="43"/>
        <v>0</v>
      </c>
      <c r="AB364" s="133">
        <f t="shared" si="43"/>
        <v>0</v>
      </c>
      <c r="AC364" s="133">
        <f t="shared" si="43"/>
        <v>0</v>
      </c>
      <c r="AD364" s="133">
        <f t="shared" si="43"/>
        <v>0</v>
      </c>
      <c r="AE364" s="133">
        <f t="shared" si="43"/>
        <v>0</v>
      </c>
      <c r="AF364" s="133">
        <f t="shared" si="43"/>
        <v>0</v>
      </c>
      <c r="AG364" s="133">
        <f t="shared" si="43"/>
        <v>0</v>
      </c>
      <c r="AH364" s="133">
        <f t="shared" si="43"/>
        <v>0</v>
      </c>
      <c r="AI364" s="133">
        <f t="shared" si="43"/>
        <v>0</v>
      </c>
      <c r="AJ364" s="133">
        <f t="shared" si="43"/>
        <v>0</v>
      </c>
      <c r="AK364" s="133">
        <f t="shared" si="43"/>
        <v>0</v>
      </c>
      <c r="AL364" s="133">
        <f t="shared" si="43"/>
        <v>0</v>
      </c>
      <c r="AM364" s="133">
        <f t="shared" si="43"/>
        <v>0</v>
      </c>
      <c r="AN364" s="133">
        <f t="shared" si="43"/>
        <v>0</v>
      </c>
      <c r="AO364" s="133">
        <f t="shared" si="43"/>
        <v>0</v>
      </c>
      <c r="AP364" s="133">
        <f t="shared" si="43"/>
        <v>0</v>
      </c>
      <c r="AQ364" s="133">
        <f t="shared" si="43"/>
        <v>0</v>
      </c>
      <c r="AR364" s="133">
        <f t="shared" si="43"/>
        <v>0</v>
      </c>
      <c r="AS364" s="133">
        <f t="shared" si="43"/>
        <v>0</v>
      </c>
      <c r="AT364" s="133">
        <f t="shared" si="43"/>
        <v>0</v>
      </c>
      <c r="AU364" s="133">
        <f t="shared" si="43"/>
        <v>0</v>
      </c>
    </row>
    <row r="365" spans="1:47" s="90" customFormat="1" ht="93.25" x14ac:dyDescent="0.3">
      <c r="A365" s="106" t="s">
        <v>1660</v>
      </c>
      <c r="B365" s="107" t="s">
        <v>870</v>
      </c>
      <c r="C365" s="108" t="s">
        <v>540</v>
      </c>
      <c r="D365" s="122">
        <v>0</v>
      </c>
      <c r="E365" s="122">
        <v>0</v>
      </c>
      <c r="F365" s="122">
        <v>0</v>
      </c>
      <c r="G365" s="122">
        <v>0</v>
      </c>
      <c r="H365" s="122">
        <v>0</v>
      </c>
      <c r="I365" s="122">
        <v>0</v>
      </c>
      <c r="J365" s="122">
        <v>0</v>
      </c>
      <c r="K365" s="122">
        <v>0</v>
      </c>
      <c r="L365" s="122">
        <v>2</v>
      </c>
      <c r="M365" s="122">
        <v>0</v>
      </c>
      <c r="N365" s="122">
        <v>0</v>
      </c>
      <c r="O365" s="122">
        <v>0</v>
      </c>
      <c r="P365" s="122">
        <v>0</v>
      </c>
      <c r="Q365" s="122">
        <v>0</v>
      </c>
      <c r="R365" s="122">
        <v>0</v>
      </c>
      <c r="S365" s="122">
        <v>0</v>
      </c>
      <c r="T365" s="122">
        <v>0</v>
      </c>
      <c r="U365" s="122">
        <v>0</v>
      </c>
      <c r="V365" s="122">
        <v>0</v>
      </c>
      <c r="W365" s="122">
        <v>0</v>
      </c>
      <c r="X365" s="122">
        <v>0</v>
      </c>
      <c r="Y365" s="122">
        <v>0</v>
      </c>
      <c r="Z365" s="122">
        <v>0</v>
      </c>
      <c r="AA365" s="122">
        <v>0</v>
      </c>
      <c r="AB365" s="122"/>
      <c r="AC365" s="122"/>
      <c r="AD365" s="122"/>
      <c r="AE365" s="122"/>
      <c r="AF365" s="122"/>
      <c r="AG365" s="122"/>
      <c r="AH365" s="122"/>
      <c r="AI365" s="122"/>
      <c r="AJ365" s="122"/>
      <c r="AK365" s="122"/>
      <c r="AL365" s="122"/>
      <c r="AM365" s="122"/>
      <c r="AN365" s="122"/>
      <c r="AO365" s="122"/>
      <c r="AP365" s="122"/>
      <c r="AQ365" s="122"/>
      <c r="AR365" s="122"/>
      <c r="AS365" s="122"/>
      <c r="AT365" s="122"/>
      <c r="AU365" s="122"/>
    </row>
    <row r="366" spans="1:47" s="90" customFormat="1" ht="46.65" x14ac:dyDescent="0.3">
      <c r="A366" s="106" t="s">
        <v>1660</v>
      </c>
      <c r="B366" s="107" t="s">
        <v>1770</v>
      </c>
      <c r="C366" s="108" t="s">
        <v>1323</v>
      </c>
      <c r="D366" s="122">
        <v>0</v>
      </c>
      <c r="E366" s="122">
        <v>0</v>
      </c>
      <c r="F366" s="122">
        <v>0</v>
      </c>
      <c r="G366" s="122">
        <v>0</v>
      </c>
      <c r="H366" s="122">
        <v>0</v>
      </c>
      <c r="I366" s="122">
        <v>0</v>
      </c>
      <c r="J366" s="122">
        <v>0</v>
      </c>
      <c r="K366" s="122">
        <v>0</v>
      </c>
      <c r="L366" s="122">
        <v>1.26</v>
      </c>
      <c r="M366" s="122">
        <v>1.26</v>
      </c>
      <c r="N366" s="122">
        <v>0</v>
      </c>
      <c r="O366" s="122">
        <v>0</v>
      </c>
      <c r="P366" s="122">
        <v>0</v>
      </c>
      <c r="Q366" s="122">
        <v>0</v>
      </c>
      <c r="R366" s="122">
        <v>0</v>
      </c>
      <c r="S366" s="122">
        <v>0</v>
      </c>
      <c r="T366" s="122">
        <v>0</v>
      </c>
      <c r="U366" s="122">
        <v>0</v>
      </c>
      <c r="V366" s="122">
        <v>0</v>
      </c>
      <c r="W366" s="122">
        <v>0</v>
      </c>
      <c r="X366" s="122">
        <v>0</v>
      </c>
      <c r="Y366" s="122">
        <v>0</v>
      </c>
      <c r="Z366" s="122">
        <v>0</v>
      </c>
      <c r="AA366" s="122">
        <v>0</v>
      </c>
      <c r="AB366" s="122"/>
      <c r="AC366" s="122"/>
      <c r="AD366" s="122"/>
      <c r="AE366" s="122"/>
      <c r="AF366" s="122"/>
      <c r="AG366" s="122"/>
      <c r="AH366" s="122"/>
      <c r="AI366" s="122"/>
      <c r="AJ366" s="122"/>
      <c r="AK366" s="122"/>
      <c r="AL366" s="122"/>
      <c r="AM366" s="122"/>
      <c r="AN366" s="122"/>
      <c r="AO366" s="122"/>
      <c r="AP366" s="122"/>
      <c r="AQ366" s="122"/>
      <c r="AR366" s="122"/>
      <c r="AS366" s="122"/>
      <c r="AT366" s="122"/>
      <c r="AU366" s="122"/>
    </row>
    <row r="367" spans="1:47" s="90" customFormat="1" ht="62.2" x14ac:dyDescent="0.3">
      <c r="A367" s="106" t="s">
        <v>1660</v>
      </c>
      <c r="B367" s="107" t="s">
        <v>871</v>
      </c>
      <c r="C367" s="108" t="s">
        <v>1324</v>
      </c>
      <c r="D367" s="122">
        <v>0</v>
      </c>
      <c r="E367" s="122">
        <v>0</v>
      </c>
      <c r="F367" s="122">
        <v>0</v>
      </c>
      <c r="G367" s="122">
        <v>0</v>
      </c>
      <c r="H367" s="122">
        <v>0</v>
      </c>
      <c r="I367" s="122">
        <v>0</v>
      </c>
      <c r="J367" s="122">
        <v>0</v>
      </c>
      <c r="K367" s="122">
        <v>0</v>
      </c>
      <c r="L367" s="122">
        <v>0</v>
      </c>
      <c r="M367" s="122">
        <v>0</v>
      </c>
      <c r="N367" s="122">
        <v>0</v>
      </c>
      <c r="O367" s="122">
        <v>0</v>
      </c>
      <c r="P367" s="122">
        <v>0</v>
      </c>
      <c r="Q367" s="122">
        <v>0</v>
      </c>
      <c r="R367" s="122">
        <v>0</v>
      </c>
      <c r="S367" s="122">
        <v>0</v>
      </c>
      <c r="T367" s="122">
        <v>0</v>
      </c>
      <c r="U367" s="122">
        <v>0</v>
      </c>
      <c r="V367" s="122">
        <v>0</v>
      </c>
      <c r="W367" s="122">
        <v>0</v>
      </c>
      <c r="X367" s="122">
        <v>0</v>
      </c>
      <c r="Y367" s="122">
        <v>0</v>
      </c>
      <c r="Z367" s="122">
        <v>0</v>
      </c>
      <c r="AA367" s="122">
        <v>0</v>
      </c>
      <c r="AB367" s="122"/>
      <c r="AC367" s="122"/>
      <c r="AD367" s="122"/>
      <c r="AE367" s="122"/>
      <c r="AF367" s="122"/>
      <c r="AG367" s="122"/>
      <c r="AH367" s="122"/>
      <c r="AI367" s="122"/>
      <c r="AJ367" s="122"/>
      <c r="AK367" s="122"/>
      <c r="AL367" s="122"/>
      <c r="AM367" s="122"/>
      <c r="AN367" s="122"/>
      <c r="AO367" s="122"/>
      <c r="AP367" s="122"/>
      <c r="AQ367" s="122"/>
      <c r="AR367" s="122"/>
      <c r="AS367" s="122"/>
      <c r="AT367" s="122"/>
      <c r="AU367" s="122"/>
    </row>
    <row r="368" spans="1:47" s="90" customFormat="1" ht="108.8" x14ac:dyDescent="0.3">
      <c r="A368" s="106" t="s">
        <v>1660</v>
      </c>
      <c r="B368" s="107" t="s">
        <v>872</v>
      </c>
      <c r="C368" s="108" t="s">
        <v>1325</v>
      </c>
      <c r="D368" s="122">
        <v>0</v>
      </c>
      <c r="E368" s="122">
        <v>0</v>
      </c>
      <c r="F368" s="122">
        <v>0</v>
      </c>
      <c r="G368" s="122">
        <v>0</v>
      </c>
      <c r="H368" s="122">
        <v>0</v>
      </c>
      <c r="I368" s="122">
        <v>0</v>
      </c>
      <c r="J368" s="122">
        <v>0</v>
      </c>
      <c r="K368" s="122">
        <v>0</v>
      </c>
      <c r="L368" s="122">
        <v>0</v>
      </c>
      <c r="M368" s="122">
        <v>0</v>
      </c>
      <c r="N368" s="122">
        <v>0</v>
      </c>
      <c r="O368" s="122">
        <v>0</v>
      </c>
      <c r="P368" s="122">
        <v>0</v>
      </c>
      <c r="Q368" s="122">
        <v>0</v>
      </c>
      <c r="R368" s="122">
        <v>0</v>
      </c>
      <c r="S368" s="122">
        <v>0</v>
      </c>
      <c r="T368" s="122">
        <v>0</v>
      </c>
      <c r="U368" s="122">
        <v>0</v>
      </c>
      <c r="V368" s="122">
        <v>0</v>
      </c>
      <c r="W368" s="122">
        <v>0</v>
      </c>
      <c r="X368" s="122">
        <v>0</v>
      </c>
      <c r="Y368" s="122">
        <v>0</v>
      </c>
      <c r="Z368" s="122">
        <v>0</v>
      </c>
      <c r="AA368" s="122">
        <v>0</v>
      </c>
      <c r="AB368" s="122"/>
      <c r="AC368" s="122"/>
      <c r="AD368" s="122"/>
      <c r="AE368" s="122"/>
      <c r="AF368" s="122"/>
      <c r="AG368" s="122"/>
      <c r="AH368" s="122"/>
      <c r="AI368" s="122"/>
      <c r="AJ368" s="122"/>
      <c r="AK368" s="122"/>
      <c r="AL368" s="122"/>
      <c r="AM368" s="122"/>
      <c r="AN368" s="122"/>
      <c r="AO368" s="122"/>
      <c r="AP368" s="122"/>
      <c r="AQ368" s="122"/>
      <c r="AR368" s="122"/>
      <c r="AS368" s="122"/>
      <c r="AT368" s="122"/>
      <c r="AU368" s="122"/>
    </row>
    <row r="369" spans="1:47" s="90" customFormat="1" ht="77.7" x14ac:dyDescent="0.3">
      <c r="A369" s="106" t="s">
        <v>1660</v>
      </c>
      <c r="B369" s="107" t="s">
        <v>873</v>
      </c>
      <c r="C369" s="108" t="s">
        <v>1326</v>
      </c>
      <c r="D369" s="122">
        <v>0</v>
      </c>
      <c r="E369" s="122">
        <v>0</v>
      </c>
      <c r="F369" s="122">
        <v>0</v>
      </c>
      <c r="G369" s="122">
        <v>0</v>
      </c>
      <c r="H369" s="122">
        <v>0</v>
      </c>
      <c r="I369" s="122">
        <v>0</v>
      </c>
      <c r="J369" s="122">
        <v>0</v>
      </c>
      <c r="K369" s="122">
        <v>0</v>
      </c>
      <c r="L369" s="122">
        <v>2</v>
      </c>
      <c r="M369" s="122">
        <v>0</v>
      </c>
      <c r="N369" s="122">
        <v>0</v>
      </c>
      <c r="O369" s="122">
        <v>0</v>
      </c>
      <c r="P369" s="122">
        <v>0</v>
      </c>
      <c r="Q369" s="122">
        <v>0</v>
      </c>
      <c r="R369" s="122">
        <v>0</v>
      </c>
      <c r="S369" s="122">
        <v>0</v>
      </c>
      <c r="T369" s="122">
        <v>0</v>
      </c>
      <c r="U369" s="122">
        <v>0</v>
      </c>
      <c r="V369" s="122">
        <v>0</v>
      </c>
      <c r="W369" s="122">
        <v>0</v>
      </c>
      <c r="X369" s="122">
        <v>0</v>
      </c>
      <c r="Y369" s="122">
        <v>0</v>
      </c>
      <c r="Z369" s="122">
        <v>0</v>
      </c>
      <c r="AA369" s="122">
        <v>0</v>
      </c>
      <c r="AB369" s="122"/>
      <c r="AC369" s="122"/>
      <c r="AD369" s="122"/>
      <c r="AE369" s="122"/>
      <c r="AF369" s="122"/>
      <c r="AG369" s="122"/>
      <c r="AH369" s="122"/>
      <c r="AI369" s="122"/>
      <c r="AJ369" s="122"/>
      <c r="AK369" s="122"/>
      <c r="AL369" s="122"/>
      <c r="AM369" s="122"/>
      <c r="AN369" s="122"/>
      <c r="AO369" s="122"/>
      <c r="AP369" s="122"/>
      <c r="AQ369" s="122"/>
      <c r="AR369" s="122"/>
      <c r="AS369" s="122"/>
      <c r="AT369" s="122"/>
      <c r="AU369" s="122"/>
    </row>
    <row r="370" spans="1:47" s="90" customFormat="1" ht="31.1" x14ac:dyDescent="0.3">
      <c r="A370" s="106" t="s">
        <v>1661</v>
      </c>
      <c r="B370" s="107" t="s">
        <v>874</v>
      </c>
      <c r="C370" s="108" t="s">
        <v>1327</v>
      </c>
      <c r="D370" s="122">
        <v>0</v>
      </c>
      <c r="E370" s="122">
        <v>0</v>
      </c>
      <c r="F370" s="122">
        <v>0</v>
      </c>
      <c r="G370" s="122">
        <v>0</v>
      </c>
      <c r="H370" s="122">
        <v>0</v>
      </c>
      <c r="I370" s="122">
        <v>0</v>
      </c>
      <c r="J370" s="122">
        <v>0</v>
      </c>
      <c r="K370" s="122">
        <v>0</v>
      </c>
      <c r="L370" s="122">
        <v>0</v>
      </c>
      <c r="M370" s="122">
        <v>0</v>
      </c>
      <c r="N370" s="122">
        <v>0.4</v>
      </c>
      <c r="O370" s="122">
        <v>0</v>
      </c>
      <c r="P370" s="122">
        <v>0</v>
      </c>
      <c r="Q370" s="122">
        <v>0</v>
      </c>
      <c r="R370" s="122">
        <v>0</v>
      </c>
      <c r="S370" s="122">
        <v>0</v>
      </c>
      <c r="T370" s="122">
        <v>0</v>
      </c>
      <c r="U370" s="122">
        <v>0</v>
      </c>
      <c r="V370" s="122">
        <v>0</v>
      </c>
      <c r="W370" s="122">
        <v>0</v>
      </c>
      <c r="X370" s="122">
        <v>0</v>
      </c>
      <c r="Y370" s="122">
        <v>0</v>
      </c>
      <c r="Z370" s="122">
        <v>0</v>
      </c>
      <c r="AA370" s="122">
        <v>0</v>
      </c>
      <c r="AB370" s="122"/>
      <c r="AC370" s="122"/>
      <c r="AD370" s="122"/>
      <c r="AE370" s="122"/>
      <c r="AF370" s="122"/>
      <c r="AG370" s="122"/>
      <c r="AH370" s="122"/>
      <c r="AI370" s="122"/>
      <c r="AJ370" s="122"/>
      <c r="AK370" s="122"/>
      <c r="AL370" s="122"/>
      <c r="AM370" s="122"/>
      <c r="AN370" s="122"/>
      <c r="AO370" s="122"/>
      <c r="AP370" s="122"/>
      <c r="AQ370" s="122"/>
      <c r="AR370" s="122"/>
      <c r="AS370" s="122"/>
      <c r="AT370" s="122"/>
      <c r="AU370" s="122"/>
    </row>
    <row r="371" spans="1:47" s="90" customFormat="1" ht="31.1" x14ac:dyDescent="0.3">
      <c r="A371" s="106" t="s">
        <v>1661</v>
      </c>
      <c r="B371" s="107" t="s">
        <v>875</v>
      </c>
      <c r="C371" s="108" t="s">
        <v>1328</v>
      </c>
      <c r="D371" s="122">
        <v>0</v>
      </c>
      <c r="E371" s="122">
        <v>0</v>
      </c>
      <c r="F371" s="122">
        <v>0</v>
      </c>
      <c r="G371" s="122">
        <v>0</v>
      </c>
      <c r="H371" s="122">
        <v>0</v>
      </c>
      <c r="I371" s="122">
        <v>0</v>
      </c>
      <c r="J371" s="122">
        <v>0</v>
      </c>
      <c r="K371" s="122">
        <v>0</v>
      </c>
      <c r="L371" s="122">
        <v>0</v>
      </c>
      <c r="M371" s="122">
        <v>0</v>
      </c>
      <c r="N371" s="122">
        <v>0.5</v>
      </c>
      <c r="O371" s="122">
        <v>0</v>
      </c>
      <c r="P371" s="122">
        <v>0</v>
      </c>
      <c r="Q371" s="122">
        <v>0</v>
      </c>
      <c r="R371" s="122">
        <v>0</v>
      </c>
      <c r="S371" s="122">
        <v>0</v>
      </c>
      <c r="T371" s="122">
        <v>0</v>
      </c>
      <c r="U371" s="122">
        <v>0</v>
      </c>
      <c r="V371" s="122">
        <v>0</v>
      </c>
      <c r="W371" s="122">
        <v>0</v>
      </c>
      <c r="X371" s="122">
        <v>0</v>
      </c>
      <c r="Y371" s="122">
        <v>0</v>
      </c>
      <c r="Z371" s="122">
        <v>0</v>
      </c>
      <c r="AA371" s="122">
        <v>0</v>
      </c>
      <c r="AB371" s="122"/>
      <c r="AC371" s="122"/>
      <c r="AD371" s="122"/>
      <c r="AE371" s="122"/>
      <c r="AF371" s="122"/>
      <c r="AG371" s="122"/>
      <c r="AH371" s="122"/>
      <c r="AI371" s="122"/>
      <c r="AJ371" s="122"/>
      <c r="AK371" s="122"/>
      <c r="AL371" s="122"/>
      <c r="AM371" s="122"/>
      <c r="AN371" s="122"/>
      <c r="AO371" s="122"/>
      <c r="AP371" s="122"/>
      <c r="AQ371" s="122"/>
      <c r="AR371" s="122"/>
      <c r="AS371" s="122"/>
      <c r="AT371" s="122"/>
      <c r="AU371" s="122"/>
    </row>
    <row r="372" spans="1:47" s="90" customFormat="1" ht="31.1" x14ac:dyDescent="0.3">
      <c r="A372" s="106" t="s">
        <v>1660</v>
      </c>
      <c r="B372" s="107" t="s">
        <v>876</v>
      </c>
      <c r="C372" s="108" t="s">
        <v>1329</v>
      </c>
      <c r="D372" s="122">
        <v>0</v>
      </c>
      <c r="E372" s="122">
        <v>0</v>
      </c>
      <c r="F372" s="122">
        <v>0</v>
      </c>
      <c r="G372" s="122">
        <v>0</v>
      </c>
      <c r="H372" s="122">
        <v>0</v>
      </c>
      <c r="I372" s="122">
        <v>0</v>
      </c>
      <c r="J372" s="122">
        <v>0</v>
      </c>
      <c r="K372" s="122">
        <v>0</v>
      </c>
      <c r="L372" s="122">
        <v>0</v>
      </c>
      <c r="M372" s="122">
        <v>0</v>
      </c>
      <c r="N372" s="122">
        <v>0</v>
      </c>
      <c r="O372" s="122">
        <v>0</v>
      </c>
      <c r="P372" s="122">
        <v>0</v>
      </c>
      <c r="Q372" s="122">
        <v>0</v>
      </c>
      <c r="R372" s="122">
        <v>0</v>
      </c>
      <c r="S372" s="122">
        <v>0</v>
      </c>
      <c r="T372" s="122">
        <v>0</v>
      </c>
      <c r="U372" s="122">
        <v>0</v>
      </c>
      <c r="V372" s="122">
        <v>0</v>
      </c>
      <c r="W372" s="122">
        <v>0</v>
      </c>
      <c r="X372" s="122">
        <v>0</v>
      </c>
      <c r="Y372" s="122">
        <v>0</v>
      </c>
      <c r="Z372" s="122">
        <v>0</v>
      </c>
      <c r="AA372" s="122">
        <v>0</v>
      </c>
      <c r="AB372" s="122"/>
      <c r="AC372" s="122"/>
      <c r="AD372" s="122"/>
      <c r="AE372" s="122"/>
      <c r="AF372" s="122"/>
      <c r="AG372" s="122"/>
      <c r="AH372" s="122"/>
      <c r="AI372" s="122"/>
      <c r="AJ372" s="122"/>
      <c r="AK372" s="122"/>
      <c r="AL372" s="122"/>
      <c r="AM372" s="122"/>
      <c r="AN372" s="122"/>
      <c r="AO372" s="122"/>
      <c r="AP372" s="122"/>
      <c r="AQ372" s="122"/>
      <c r="AR372" s="122"/>
      <c r="AS372" s="122"/>
      <c r="AT372" s="122"/>
      <c r="AU372" s="122"/>
    </row>
    <row r="373" spans="1:47" s="90" customFormat="1" ht="77.7" x14ac:dyDescent="0.3">
      <c r="A373" s="106" t="s">
        <v>1660</v>
      </c>
      <c r="B373" s="107" t="s">
        <v>877</v>
      </c>
      <c r="C373" s="108" t="s">
        <v>687</v>
      </c>
      <c r="D373" s="122">
        <v>0</v>
      </c>
      <c r="E373" s="122">
        <v>0</v>
      </c>
      <c r="F373" s="122">
        <v>0</v>
      </c>
      <c r="G373" s="122">
        <v>0</v>
      </c>
      <c r="H373" s="122">
        <v>0</v>
      </c>
      <c r="I373" s="122">
        <v>0</v>
      </c>
      <c r="J373" s="122">
        <v>0</v>
      </c>
      <c r="K373" s="122">
        <v>0</v>
      </c>
      <c r="L373" s="122">
        <v>2</v>
      </c>
      <c r="M373" s="122">
        <v>0</v>
      </c>
      <c r="N373" s="122">
        <v>0</v>
      </c>
      <c r="O373" s="122">
        <v>0</v>
      </c>
      <c r="P373" s="122">
        <v>0</v>
      </c>
      <c r="Q373" s="122">
        <v>0</v>
      </c>
      <c r="R373" s="122">
        <v>0</v>
      </c>
      <c r="S373" s="122">
        <v>0</v>
      </c>
      <c r="T373" s="122">
        <v>0</v>
      </c>
      <c r="U373" s="122">
        <v>0</v>
      </c>
      <c r="V373" s="122">
        <v>0</v>
      </c>
      <c r="W373" s="122">
        <v>0</v>
      </c>
      <c r="X373" s="122">
        <v>0</v>
      </c>
      <c r="Y373" s="122">
        <v>0</v>
      </c>
      <c r="Z373" s="122">
        <v>0</v>
      </c>
      <c r="AA373" s="122">
        <v>0</v>
      </c>
      <c r="AB373" s="122"/>
      <c r="AC373" s="122"/>
      <c r="AD373" s="122"/>
      <c r="AE373" s="122"/>
      <c r="AF373" s="122"/>
      <c r="AG373" s="122"/>
      <c r="AH373" s="122"/>
      <c r="AI373" s="122"/>
      <c r="AJ373" s="122"/>
      <c r="AK373" s="122"/>
      <c r="AL373" s="122"/>
      <c r="AM373" s="122"/>
      <c r="AN373" s="122"/>
      <c r="AO373" s="122"/>
      <c r="AP373" s="122"/>
      <c r="AQ373" s="122"/>
      <c r="AR373" s="122"/>
      <c r="AS373" s="122"/>
      <c r="AT373" s="122"/>
      <c r="AU373" s="122"/>
    </row>
    <row r="374" spans="1:47" s="90" customFormat="1" ht="62.2" x14ac:dyDescent="0.3">
      <c r="A374" s="106" t="s">
        <v>1660</v>
      </c>
      <c r="B374" s="107" t="s">
        <v>452</v>
      </c>
      <c r="C374" s="108" t="s">
        <v>537</v>
      </c>
      <c r="D374" s="122">
        <v>0</v>
      </c>
      <c r="E374" s="122">
        <v>0</v>
      </c>
      <c r="F374" s="122">
        <v>0</v>
      </c>
      <c r="G374" s="122">
        <v>0</v>
      </c>
      <c r="H374" s="122">
        <v>0</v>
      </c>
      <c r="I374" s="122">
        <v>0</v>
      </c>
      <c r="J374" s="122">
        <v>0</v>
      </c>
      <c r="K374" s="122">
        <v>0</v>
      </c>
      <c r="L374" s="122">
        <v>0.4</v>
      </c>
      <c r="M374" s="122">
        <v>0.4</v>
      </c>
      <c r="N374" s="122">
        <v>0</v>
      </c>
      <c r="O374" s="122">
        <v>0</v>
      </c>
      <c r="P374" s="122">
        <v>0</v>
      </c>
      <c r="Q374" s="122">
        <v>0</v>
      </c>
      <c r="R374" s="122">
        <v>0</v>
      </c>
      <c r="S374" s="122">
        <v>0</v>
      </c>
      <c r="T374" s="122">
        <v>0</v>
      </c>
      <c r="U374" s="122">
        <v>0</v>
      </c>
      <c r="V374" s="122">
        <v>0</v>
      </c>
      <c r="W374" s="122">
        <v>0</v>
      </c>
      <c r="X374" s="122">
        <v>0</v>
      </c>
      <c r="Y374" s="122">
        <v>0</v>
      </c>
      <c r="Z374" s="122">
        <v>0</v>
      </c>
      <c r="AA374" s="122">
        <v>0</v>
      </c>
      <c r="AB374" s="122"/>
      <c r="AC374" s="122"/>
      <c r="AD374" s="122"/>
      <c r="AE374" s="122"/>
      <c r="AF374" s="122"/>
      <c r="AG374" s="122"/>
      <c r="AH374" s="122"/>
      <c r="AI374" s="122"/>
      <c r="AJ374" s="122"/>
      <c r="AK374" s="122"/>
      <c r="AL374" s="122"/>
      <c r="AM374" s="122"/>
      <c r="AN374" s="122"/>
      <c r="AO374" s="122"/>
      <c r="AP374" s="122"/>
      <c r="AQ374" s="122"/>
      <c r="AR374" s="122"/>
      <c r="AS374" s="122"/>
      <c r="AT374" s="122"/>
      <c r="AU374" s="122"/>
    </row>
    <row r="375" spans="1:47" s="90" customFormat="1" ht="77.7" x14ac:dyDescent="0.3">
      <c r="A375" s="106" t="s">
        <v>1660</v>
      </c>
      <c r="B375" s="107" t="s">
        <v>453</v>
      </c>
      <c r="C375" s="108" t="s">
        <v>538</v>
      </c>
      <c r="D375" s="122">
        <v>0</v>
      </c>
      <c r="E375" s="122">
        <v>0</v>
      </c>
      <c r="F375" s="122">
        <v>0</v>
      </c>
      <c r="G375" s="122">
        <v>0</v>
      </c>
      <c r="H375" s="122">
        <v>0</v>
      </c>
      <c r="I375" s="122">
        <v>0</v>
      </c>
      <c r="J375" s="122">
        <v>0</v>
      </c>
      <c r="K375" s="122">
        <v>0</v>
      </c>
      <c r="L375" s="122">
        <v>0.4</v>
      </c>
      <c r="M375" s="122">
        <v>0.4</v>
      </c>
      <c r="N375" s="122">
        <v>0.26</v>
      </c>
      <c r="O375" s="122">
        <v>0.23200000000000001</v>
      </c>
      <c r="P375" s="122">
        <v>0</v>
      </c>
      <c r="Q375" s="122">
        <v>0</v>
      </c>
      <c r="R375" s="122">
        <v>0</v>
      </c>
      <c r="S375" s="122">
        <v>0</v>
      </c>
      <c r="T375" s="122">
        <v>0</v>
      </c>
      <c r="U375" s="122">
        <v>0</v>
      </c>
      <c r="V375" s="122">
        <v>0</v>
      </c>
      <c r="W375" s="122">
        <v>0</v>
      </c>
      <c r="X375" s="122">
        <v>0</v>
      </c>
      <c r="Y375" s="122">
        <v>0</v>
      </c>
      <c r="Z375" s="122">
        <v>0</v>
      </c>
      <c r="AA375" s="122">
        <v>0</v>
      </c>
      <c r="AB375" s="122"/>
      <c r="AC375" s="122"/>
      <c r="AD375" s="122"/>
      <c r="AE375" s="122"/>
      <c r="AF375" s="122"/>
      <c r="AG375" s="122"/>
      <c r="AH375" s="122"/>
      <c r="AI375" s="122"/>
      <c r="AJ375" s="122"/>
      <c r="AK375" s="122"/>
      <c r="AL375" s="122"/>
      <c r="AM375" s="122"/>
      <c r="AN375" s="122"/>
      <c r="AO375" s="122"/>
      <c r="AP375" s="122"/>
      <c r="AQ375" s="122"/>
      <c r="AR375" s="122"/>
      <c r="AS375" s="122"/>
      <c r="AT375" s="122"/>
      <c r="AU375" s="122"/>
    </row>
    <row r="376" spans="1:47" s="90" customFormat="1" ht="31.1" x14ac:dyDescent="0.3">
      <c r="A376" s="106" t="s">
        <v>1661</v>
      </c>
      <c r="B376" s="107" t="s">
        <v>878</v>
      </c>
      <c r="C376" s="108" t="s">
        <v>1330</v>
      </c>
      <c r="D376" s="122">
        <v>0</v>
      </c>
      <c r="E376" s="122">
        <v>0</v>
      </c>
      <c r="F376" s="122">
        <v>0</v>
      </c>
      <c r="G376" s="122">
        <v>0</v>
      </c>
      <c r="H376" s="122">
        <v>0</v>
      </c>
      <c r="I376" s="122">
        <v>0</v>
      </c>
      <c r="J376" s="122">
        <v>0</v>
      </c>
      <c r="K376" s="122">
        <v>0</v>
      </c>
      <c r="L376" s="122">
        <v>0</v>
      </c>
      <c r="M376" s="122">
        <v>0</v>
      </c>
      <c r="N376" s="122">
        <v>0.36</v>
      </c>
      <c r="O376" s="122">
        <v>0</v>
      </c>
      <c r="P376" s="122">
        <v>0</v>
      </c>
      <c r="Q376" s="122">
        <v>0</v>
      </c>
      <c r="R376" s="122">
        <v>0</v>
      </c>
      <c r="S376" s="122">
        <v>0</v>
      </c>
      <c r="T376" s="122">
        <v>0</v>
      </c>
      <c r="U376" s="122">
        <v>0</v>
      </c>
      <c r="V376" s="122">
        <v>0</v>
      </c>
      <c r="W376" s="122">
        <v>0</v>
      </c>
      <c r="X376" s="122">
        <v>0</v>
      </c>
      <c r="Y376" s="122">
        <v>0</v>
      </c>
      <c r="Z376" s="122">
        <v>0</v>
      </c>
      <c r="AA376" s="122">
        <v>0</v>
      </c>
      <c r="AB376" s="122"/>
      <c r="AC376" s="122"/>
      <c r="AD376" s="122"/>
      <c r="AE376" s="122"/>
      <c r="AF376" s="122"/>
      <c r="AG376" s="122"/>
      <c r="AH376" s="122"/>
      <c r="AI376" s="122"/>
      <c r="AJ376" s="122"/>
      <c r="AK376" s="122"/>
      <c r="AL376" s="122"/>
      <c r="AM376" s="122"/>
      <c r="AN376" s="122"/>
      <c r="AO376" s="122"/>
      <c r="AP376" s="122"/>
      <c r="AQ376" s="122"/>
      <c r="AR376" s="122"/>
      <c r="AS376" s="122"/>
      <c r="AT376" s="122"/>
      <c r="AU376" s="122"/>
    </row>
    <row r="377" spans="1:47" s="90" customFormat="1" ht="62.2" x14ac:dyDescent="0.3">
      <c r="A377" s="106" t="s">
        <v>1660</v>
      </c>
      <c r="B377" s="107" t="s">
        <v>879</v>
      </c>
      <c r="C377" s="108" t="s">
        <v>539</v>
      </c>
      <c r="D377" s="122">
        <v>0</v>
      </c>
      <c r="E377" s="122">
        <v>0</v>
      </c>
      <c r="F377" s="122">
        <v>0</v>
      </c>
      <c r="G377" s="122">
        <v>0</v>
      </c>
      <c r="H377" s="122">
        <v>0</v>
      </c>
      <c r="I377" s="122">
        <v>0</v>
      </c>
      <c r="J377" s="122">
        <v>0</v>
      </c>
      <c r="K377" s="122">
        <v>0</v>
      </c>
      <c r="L377" s="122">
        <v>2</v>
      </c>
      <c r="M377" s="122">
        <v>0</v>
      </c>
      <c r="N377" s="122">
        <v>0.06</v>
      </c>
      <c r="O377" s="122">
        <v>0</v>
      </c>
      <c r="P377" s="122">
        <v>0</v>
      </c>
      <c r="Q377" s="122">
        <v>0</v>
      </c>
      <c r="R377" s="122">
        <v>0</v>
      </c>
      <c r="S377" s="122">
        <v>0</v>
      </c>
      <c r="T377" s="122">
        <v>0</v>
      </c>
      <c r="U377" s="122">
        <v>0</v>
      </c>
      <c r="V377" s="122">
        <v>0</v>
      </c>
      <c r="W377" s="122">
        <v>0</v>
      </c>
      <c r="X377" s="122">
        <v>0</v>
      </c>
      <c r="Y377" s="122">
        <v>0</v>
      </c>
      <c r="Z377" s="122">
        <v>0</v>
      </c>
      <c r="AA377" s="122">
        <v>0</v>
      </c>
      <c r="AB377" s="122"/>
      <c r="AC377" s="122"/>
      <c r="AD377" s="122"/>
      <c r="AE377" s="122"/>
      <c r="AF377" s="122"/>
      <c r="AG377" s="122"/>
      <c r="AH377" s="122"/>
      <c r="AI377" s="122"/>
      <c r="AJ377" s="122"/>
      <c r="AK377" s="122"/>
      <c r="AL377" s="122"/>
      <c r="AM377" s="122"/>
      <c r="AN377" s="122"/>
      <c r="AO377" s="122"/>
      <c r="AP377" s="122"/>
      <c r="AQ377" s="122"/>
      <c r="AR377" s="122"/>
      <c r="AS377" s="122"/>
      <c r="AT377" s="122"/>
      <c r="AU377" s="122"/>
    </row>
    <row r="378" spans="1:47" s="90" customFormat="1" ht="77.7" x14ac:dyDescent="0.3">
      <c r="A378" s="106" t="s">
        <v>1660</v>
      </c>
      <c r="B378" s="107" t="s">
        <v>880</v>
      </c>
      <c r="C378" s="108" t="s">
        <v>542</v>
      </c>
      <c r="D378" s="122">
        <v>0</v>
      </c>
      <c r="E378" s="122">
        <v>0</v>
      </c>
      <c r="F378" s="122">
        <v>0</v>
      </c>
      <c r="G378" s="122">
        <v>0</v>
      </c>
      <c r="H378" s="122">
        <v>0</v>
      </c>
      <c r="I378" s="122">
        <v>0</v>
      </c>
      <c r="J378" s="122">
        <v>0</v>
      </c>
      <c r="K378" s="122">
        <v>0</v>
      </c>
      <c r="L378" s="122">
        <v>0</v>
      </c>
      <c r="M378" s="122">
        <v>1.26</v>
      </c>
      <c r="N378" s="122">
        <v>0</v>
      </c>
      <c r="O378" s="122">
        <v>0.98260000000000003</v>
      </c>
      <c r="P378" s="122">
        <v>0</v>
      </c>
      <c r="Q378" s="122">
        <v>0</v>
      </c>
      <c r="R378" s="122">
        <v>0</v>
      </c>
      <c r="S378" s="122">
        <v>0</v>
      </c>
      <c r="T378" s="122">
        <v>0</v>
      </c>
      <c r="U378" s="122">
        <v>0</v>
      </c>
      <c r="V378" s="122">
        <v>0</v>
      </c>
      <c r="W378" s="122">
        <v>0</v>
      </c>
      <c r="X378" s="122">
        <v>0</v>
      </c>
      <c r="Y378" s="122">
        <v>0</v>
      </c>
      <c r="Z378" s="122">
        <v>0</v>
      </c>
      <c r="AA378" s="122">
        <v>0</v>
      </c>
      <c r="AB378" s="122"/>
      <c r="AC378" s="122"/>
      <c r="AD378" s="122"/>
      <c r="AE378" s="122"/>
      <c r="AF378" s="122"/>
      <c r="AG378" s="122"/>
      <c r="AH378" s="122"/>
      <c r="AI378" s="122"/>
      <c r="AJ378" s="122"/>
      <c r="AK378" s="122"/>
      <c r="AL378" s="122"/>
      <c r="AM378" s="122"/>
      <c r="AN378" s="122"/>
      <c r="AO378" s="122"/>
      <c r="AP378" s="122"/>
      <c r="AQ378" s="122"/>
      <c r="AR378" s="122"/>
      <c r="AS378" s="122"/>
      <c r="AT378" s="122"/>
      <c r="AU378" s="122"/>
    </row>
    <row r="379" spans="1:47" s="90" customFormat="1" ht="93.25" x14ac:dyDescent="0.3">
      <c r="A379" s="106" t="s">
        <v>1661</v>
      </c>
      <c r="B379" s="107" t="s">
        <v>881</v>
      </c>
      <c r="C379" s="108" t="s">
        <v>688</v>
      </c>
      <c r="D379" s="122">
        <v>0</v>
      </c>
      <c r="E379" s="122">
        <v>0</v>
      </c>
      <c r="F379" s="122">
        <v>0</v>
      </c>
      <c r="G379" s="122">
        <v>0</v>
      </c>
      <c r="H379" s="122">
        <v>0</v>
      </c>
      <c r="I379" s="122">
        <v>0</v>
      </c>
      <c r="J379" s="122">
        <v>0</v>
      </c>
      <c r="K379" s="122">
        <v>0</v>
      </c>
      <c r="L379" s="122">
        <v>0</v>
      </c>
      <c r="M379" s="122">
        <v>0</v>
      </c>
      <c r="N379" s="122">
        <v>0.18</v>
      </c>
      <c r="O379" s="122">
        <v>0.16300000000000001</v>
      </c>
      <c r="P379" s="122">
        <v>0</v>
      </c>
      <c r="Q379" s="122">
        <v>0</v>
      </c>
      <c r="R379" s="122">
        <v>0</v>
      </c>
      <c r="S379" s="122">
        <v>0</v>
      </c>
      <c r="T379" s="122">
        <v>0</v>
      </c>
      <c r="U379" s="122">
        <v>0</v>
      </c>
      <c r="V379" s="122">
        <v>0</v>
      </c>
      <c r="W379" s="122">
        <v>0</v>
      </c>
      <c r="X379" s="122">
        <v>0</v>
      </c>
      <c r="Y379" s="122">
        <v>0</v>
      </c>
      <c r="Z379" s="122">
        <v>0</v>
      </c>
      <c r="AA379" s="122">
        <v>0</v>
      </c>
      <c r="AB379" s="122"/>
      <c r="AC379" s="122"/>
      <c r="AD379" s="122"/>
      <c r="AE379" s="122"/>
      <c r="AF379" s="122"/>
      <c r="AG379" s="122"/>
      <c r="AH379" s="122"/>
      <c r="AI379" s="122"/>
      <c r="AJ379" s="122"/>
      <c r="AK379" s="122"/>
      <c r="AL379" s="122"/>
      <c r="AM379" s="122"/>
      <c r="AN379" s="122"/>
      <c r="AO379" s="122"/>
      <c r="AP379" s="122"/>
      <c r="AQ379" s="122"/>
      <c r="AR379" s="122"/>
      <c r="AS379" s="122"/>
      <c r="AT379" s="122"/>
      <c r="AU379" s="122"/>
    </row>
    <row r="380" spans="1:47" s="90" customFormat="1" ht="77.7" x14ac:dyDescent="0.3">
      <c r="A380" s="106" t="s">
        <v>1660</v>
      </c>
      <c r="B380" s="107" t="s">
        <v>882</v>
      </c>
      <c r="C380" s="108" t="s">
        <v>1331</v>
      </c>
      <c r="D380" s="122">
        <v>0</v>
      </c>
      <c r="E380" s="122">
        <v>0</v>
      </c>
      <c r="F380" s="122">
        <v>0</v>
      </c>
      <c r="G380" s="122">
        <v>0</v>
      </c>
      <c r="H380" s="122">
        <v>0</v>
      </c>
      <c r="I380" s="122">
        <v>0</v>
      </c>
      <c r="J380" s="122">
        <v>0</v>
      </c>
      <c r="K380" s="122">
        <v>0</v>
      </c>
      <c r="L380" s="122">
        <v>0.4</v>
      </c>
      <c r="M380" s="122">
        <v>0</v>
      </c>
      <c r="N380" s="122">
        <v>0</v>
      </c>
      <c r="O380" s="122">
        <v>0</v>
      </c>
      <c r="P380" s="122">
        <v>0</v>
      </c>
      <c r="Q380" s="122">
        <v>0</v>
      </c>
      <c r="R380" s="122">
        <v>0</v>
      </c>
      <c r="S380" s="122">
        <v>0</v>
      </c>
      <c r="T380" s="122">
        <v>0</v>
      </c>
      <c r="U380" s="122">
        <v>0</v>
      </c>
      <c r="V380" s="122">
        <v>0</v>
      </c>
      <c r="W380" s="122">
        <v>0</v>
      </c>
      <c r="X380" s="122">
        <v>0</v>
      </c>
      <c r="Y380" s="122">
        <v>0</v>
      </c>
      <c r="Z380" s="122">
        <v>0</v>
      </c>
      <c r="AA380" s="122">
        <v>0</v>
      </c>
      <c r="AB380" s="73"/>
      <c r="AC380" s="73"/>
      <c r="AD380" s="7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  <c r="AO380" s="73"/>
      <c r="AP380" s="73"/>
      <c r="AQ380" s="73"/>
      <c r="AR380" s="73"/>
      <c r="AS380" s="73"/>
      <c r="AT380" s="73"/>
      <c r="AU380" s="73"/>
    </row>
    <row r="381" spans="1:47" s="90" customFormat="1" ht="62.2" x14ac:dyDescent="0.3">
      <c r="A381" s="106" t="s">
        <v>1660</v>
      </c>
      <c r="B381" s="107" t="s">
        <v>1771</v>
      </c>
      <c r="C381" s="108" t="s">
        <v>1332</v>
      </c>
      <c r="D381" s="122">
        <v>0</v>
      </c>
      <c r="E381" s="122">
        <v>0</v>
      </c>
      <c r="F381" s="122">
        <v>0</v>
      </c>
      <c r="G381" s="122">
        <v>0</v>
      </c>
      <c r="H381" s="122">
        <v>0</v>
      </c>
      <c r="I381" s="122">
        <v>0</v>
      </c>
      <c r="J381" s="122">
        <v>0</v>
      </c>
      <c r="K381" s="122">
        <v>0</v>
      </c>
      <c r="L381" s="122">
        <v>0.25</v>
      </c>
      <c r="M381" s="122">
        <v>0.25</v>
      </c>
      <c r="N381" s="122">
        <v>0</v>
      </c>
      <c r="O381" s="122">
        <v>0</v>
      </c>
      <c r="P381" s="122">
        <v>0</v>
      </c>
      <c r="Q381" s="122">
        <v>0</v>
      </c>
      <c r="R381" s="122">
        <v>0</v>
      </c>
      <c r="S381" s="122">
        <v>0</v>
      </c>
      <c r="T381" s="122">
        <v>0</v>
      </c>
      <c r="U381" s="122">
        <v>0</v>
      </c>
      <c r="V381" s="122">
        <v>0</v>
      </c>
      <c r="W381" s="122">
        <v>0</v>
      </c>
      <c r="X381" s="122">
        <v>0</v>
      </c>
      <c r="Y381" s="122">
        <v>0</v>
      </c>
      <c r="Z381" s="122">
        <v>0</v>
      </c>
      <c r="AA381" s="122">
        <v>0</v>
      </c>
      <c r="AB381" s="122"/>
      <c r="AC381" s="122"/>
      <c r="AD381" s="122"/>
      <c r="AE381" s="122"/>
      <c r="AF381" s="122"/>
      <c r="AG381" s="122"/>
      <c r="AH381" s="122"/>
      <c r="AI381" s="122"/>
      <c r="AJ381" s="122"/>
      <c r="AK381" s="122"/>
      <c r="AL381" s="122"/>
      <c r="AM381" s="122"/>
      <c r="AN381" s="122"/>
      <c r="AO381" s="122"/>
      <c r="AP381" s="122"/>
      <c r="AQ381" s="122"/>
      <c r="AR381" s="122"/>
      <c r="AS381" s="122"/>
      <c r="AT381" s="122"/>
      <c r="AU381" s="122"/>
    </row>
    <row r="382" spans="1:47" s="90" customFormat="1" ht="46.65" x14ac:dyDescent="0.3">
      <c r="A382" s="106" t="s">
        <v>1660</v>
      </c>
      <c r="B382" s="107" t="s">
        <v>1772</v>
      </c>
      <c r="C382" s="108" t="s">
        <v>1333</v>
      </c>
      <c r="D382" s="122">
        <v>0</v>
      </c>
      <c r="E382" s="122">
        <v>0</v>
      </c>
      <c r="F382" s="122">
        <v>0</v>
      </c>
      <c r="G382" s="122">
        <v>0</v>
      </c>
      <c r="H382" s="122">
        <v>0</v>
      </c>
      <c r="I382" s="122">
        <v>0</v>
      </c>
      <c r="J382" s="122">
        <v>0</v>
      </c>
      <c r="K382" s="122">
        <v>0</v>
      </c>
      <c r="L382" s="122">
        <v>0.63</v>
      </c>
      <c r="M382" s="122">
        <v>0.63</v>
      </c>
      <c r="N382" s="122">
        <v>0</v>
      </c>
      <c r="O382" s="122">
        <v>0</v>
      </c>
      <c r="P382" s="122">
        <v>0</v>
      </c>
      <c r="Q382" s="122">
        <v>0</v>
      </c>
      <c r="R382" s="122">
        <v>0</v>
      </c>
      <c r="S382" s="122">
        <v>0</v>
      </c>
      <c r="T382" s="122">
        <v>0</v>
      </c>
      <c r="U382" s="122">
        <v>0</v>
      </c>
      <c r="V382" s="122">
        <v>0</v>
      </c>
      <c r="W382" s="122">
        <v>0</v>
      </c>
      <c r="X382" s="122">
        <v>0</v>
      </c>
      <c r="Y382" s="122">
        <v>0</v>
      </c>
      <c r="Z382" s="122">
        <v>0</v>
      </c>
      <c r="AA382" s="122">
        <v>0</v>
      </c>
      <c r="AB382" s="73"/>
      <c r="AC382" s="73"/>
      <c r="AD382" s="7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  <c r="AO382" s="73"/>
      <c r="AP382" s="73"/>
      <c r="AQ382" s="73"/>
      <c r="AR382" s="73"/>
      <c r="AS382" s="73"/>
      <c r="AT382" s="73"/>
      <c r="AU382" s="73"/>
    </row>
    <row r="383" spans="1:47" s="90" customFormat="1" ht="93.25" x14ac:dyDescent="0.3">
      <c r="A383" s="106" t="s">
        <v>1660</v>
      </c>
      <c r="B383" s="107" t="s">
        <v>1773</v>
      </c>
      <c r="C383" s="108" t="s">
        <v>1334</v>
      </c>
      <c r="D383" s="122">
        <v>0</v>
      </c>
      <c r="E383" s="122">
        <v>0</v>
      </c>
      <c r="F383" s="122">
        <v>0</v>
      </c>
      <c r="G383" s="122">
        <v>0</v>
      </c>
      <c r="H383" s="122">
        <v>0</v>
      </c>
      <c r="I383" s="122">
        <v>0</v>
      </c>
      <c r="J383" s="122">
        <v>0</v>
      </c>
      <c r="K383" s="122">
        <v>0</v>
      </c>
      <c r="L383" s="122">
        <v>0.4</v>
      </c>
      <c r="M383" s="122">
        <v>0.4</v>
      </c>
      <c r="N383" s="122">
        <v>0</v>
      </c>
      <c r="O383" s="122">
        <v>0</v>
      </c>
      <c r="P383" s="122">
        <v>0</v>
      </c>
      <c r="Q383" s="122">
        <v>0</v>
      </c>
      <c r="R383" s="122">
        <v>0</v>
      </c>
      <c r="S383" s="122">
        <v>0</v>
      </c>
      <c r="T383" s="122">
        <v>0</v>
      </c>
      <c r="U383" s="122">
        <v>0</v>
      </c>
      <c r="V383" s="122">
        <v>0</v>
      </c>
      <c r="W383" s="122">
        <v>0</v>
      </c>
      <c r="X383" s="122">
        <v>0</v>
      </c>
      <c r="Y383" s="122">
        <v>0</v>
      </c>
      <c r="Z383" s="122">
        <v>0</v>
      </c>
      <c r="AA383" s="122">
        <v>0</v>
      </c>
      <c r="AB383" s="73"/>
      <c r="AC383" s="73"/>
      <c r="AD383" s="7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  <c r="AO383" s="73"/>
      <c r="AP383" s="73"/>
      <c r="AQ383" s="73"/>
      <c r="AR383" s="73"/>
      <c r="AS383" s="73"/>
      <c r="AT383" s="73"/>
      <c r="AU383" s="73"/>
    </row>
    <row r="384" spans="1:47" s="90" customFormat="1" ht="46.65" x14ac:dyDescent="0.3">
      <c r="A384" s="106" t="s">
        <v>1660</v>
      </c>
      <c r="B384" s="107" t="s">
        <v>883</v>
      </c>
      <c r="C384" s="108" t="s">
        <v>1335</v>
      </c>
      <c r="D384" s="122">
        <v>0</v>
      </c>
      <c r="E384" s="122">
        <v>0</v>
      </c>
      <c r="F384" s="122">
        <v>0</v>
      </c>
      <c r="G384" s="122">
        <v>0</v>
      </c>
      <c r="H384" s="122">
        <v>0</v>
      </c>
      <c r="I384" s="122">
        <v>0</v>
      </c>
      <c r="J384" s="122">
        <v>0</v>
      </c>
      <c r="K384" s="122">
        <v>0</v>
      </c>
      <c r="L384" s="122">
        <v>0.16</v>
      </c>
      <c r="M384" s="122">
        <v>0.16</v>
      </c>
      <c r="N384" s="122">
        <v>0</v>
      </c>
      <c r="O384" s="122">
        <v>0</v>
      </c>
      <c r="P384" s="122">
        <v>0</v>
      </c>
      <c r="Q384" s="122">
        <v>0</v>
      </c>
      <c r="R384" s="122">
        <v>0</v>
      </c>
      <c r="S384" s="122">
        <v>0</v>
      </c>
      <c r="T384" s="122">
        <v>0</v>
      </c>
      <c r="U384" s="122">
        <v>0</v>
      </c>
      <c r="V384" s="122">
        <v>0</v>
      </c>
      <c r="W384" s="122">
        <v>0</v>
      </c>
      <c r="X384" s="122">
        <v>0</v>
      </c>
      <c r="Y384" s="122">
        <v>0</v>
      </c>
      <c r="Z384" s="122">
        <v>0</v>
      </c>
      <c r="AA384" s="122">
        <v>0</v>
      </c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  <c r="AR384" s="73"/>
      <c r="AS384" s="73"/>
      <c r="AT384" s="73"/>
      <c r="AU384" s="73"/>
    </row>
    <row r="385" spans="1:47" s="90" customFormat="1" ht="62.2" x14ac:dyDescent="0.3">
      <c r="A385" s="106" t="s">
        <v>1661</v>
      </c>
      <c r="B385" s="107" t="s">
        <v>884</v>
      </c>
      <c r="C385" s="108" t="s">
        <v>1336</v>
      </c>
      <c r="D385" s="122">
        <v>0</v>
      </c>
      <c r="E385" s="122">
        <v>0</v>
      </c>
      <c r="F385" s="122">
        <v>0</v>
      </c>
      <c r="G385" s="122">
        <v>0</v>
      </c>
      <c r="H385" s="122">
        <v>0</v>
      </c>
      <c r="I385" s="122">
        <v>0</v>
      </c>
      <c r="J385" s="122">
        <v>0</v>
      </c>
      <c r="K385" s="122">
        <v>0</v>
      </c>
      <c r="L385" s="122">
        <v>0</v>
      </c>
      <c r="M385" s="122">
        <v>0</v>
      </c>
      <c r="N385" s="122">
        <v>0.4</v>
      </c>
      <c r="O385" s="122">
        <v>0</v>
      </c>
      <c r="P385" s="122">
        <v>0</v>
      </c>
      <c r="Q385" s="122">
        <v>0</v>
      </c>
      <c r="R385" s="122">
        <v>0</v>
      </c>
      <c r="S385" s="122">
        <v>0</v>
      </c>
      <c r="T385" s="122">
        <v>0</v>
      </c>
      <c r="U385" s="122">
        <v>0</v>
      </c>
      <c r="V385" s="122">
        <v>0</v>
      </c>
      <c r="W385" s="122">
        <v>0</v>
      </c>
      <c r="X385" s="122">
        <v>0</v>
      </c>
      <c r="Y385" s="122">
        <v>0</v>
      </c>
      <c r="Z385" s="122">
        <v>0</v>
      </c>
      <c r="AA385" s="122">
        <v>0</v>
      </c>
      <c r="AB385" s="73"/>
      <c r="AC385" s="73"/>
      <c r="AD385" s="7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  <c r="AO385" s="73"/>
      <c r="AP385" s="73"/>
      <c r="AQ385" s="73"/>
      <c r="AR385" s="73"/>
      <c r="AS385" s="73"/>
      <c r="AT385" s="73"/>
      <c r="AU385" s="73"/>
    </row>
    <row r="386" spans="1:47" s="90" customFormat="1" ht="46.65" x14ac:dyDescent="0.3">
      <c r="A386" s="106" t="s">
        <v>1660</v>
      </c>
      <c r="B386" s="107" t="s">
        <v>885</v>
      </c>
      <c r="C386" s="108" t="s">
        <v>1337</v>
      </c>
      <c r="D386" s="122">
        <v>0</v>
      </c>
      <c r="E386" s="122">
        <v>0</v>
      </c>
      <c r="F386" s="122">
        <v>0</v>
      </c>
      <c r="G386" s="122">
        <v>0</v>
      </c>
      <c r="H386" s="122">
        <v>0</v>
      </c>
      <c r="I386" s="122">
        <v>0</v>
      </c>
      <c r="J386" s="122">
        <v>0</v>
      </c>
      <c r="K386" s="122">
        <v>0</v>
      </c>
      <c r="L386" s="122">
        <v>0.4</v>
      </c>
      <c r="M386" s="122">
        <v>0.4</v>
      </c>
      <c r="N386" s="122">
        <v>0</v>
      </c>
      <c r="O386" s="122">
        <v>0</v>
      </c>
      <c r="P386" s="122">
        <v>0</v>
      </c>
      <c r="Q386" s="122">
        <v>0</v>
      </c>
      <c r="R386" s="122">
        <v>0</v>
      </c>
      <c r="S386" s="122">
        <v>0</v>
      </c>
      <c r="T386" s="122">
        <v>0</v>
      </c>
      <c r="U386" s="122">
        <v>0</v>
      </c>
      <c r="V386" s="122">
        <v>0</v>
      </c>
      <c r="W386" s="122">
        <v>0</v>
      </c>
      <c r="X386" s="122">
        <v>0</v>
      </c>
      <c r="Y386" s="122">
        <v>0</v>
      </c>
      <c r="Z386" s="122">
        <v>0</v>
      </c>
      <c r="AA386" s="122">
        <v>0</v>
      </c>
      <c r="AB386" s="73"/>
      <c r="AC386" s="73"/>
      <c r="AD386" s="7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  <c r="AO386" s="73"/>
      <c r="AP386" s="73"/>
      <c r="AQ386" s="73"/>
      <c r="AR386" s="73"/>
      <c r="AS386" s="73"/>
      <c r="AT386" s="73"/>
      <c r="AU386" s="73"/>
    </row>
    <row r="387" spans="1:47" s="90" customFormat="1" ht="62.2" x14ac:dyDescent="0.3">
      <c r="A387" s="106" t="s">
        <v>1660</v>
      </c>
      <c r="B387" s="107" t="s">
        <v>1774</v>
      </c>
      <c r="C387" s="108" t="s">
        <v>1338</v>
      </c>
      <c r="D387" s="122">
        <v>0</v>
      </c>
      <c r="E387" s="122">
        <v>0</v>
      </c>
      <c r="F387" s="122">
        <v>0</v>
      </c>
      <c r="G387" s="122">
        <v>0</v>
      </c>
      <c r="H387" s="122">
        <v>0</v>
      </c>
      <c r="I387" s="122">
        <v>0</v>
      </c>
      <c r="J387" s="122">
        <v>0</v>
      </c>
      <c r="K387" s="122">
        <v>0</v>
      </c>
      <c r="L387" s="122">
        <v>0.4</v>
      </c>
      <c r="M387" s="122">
        <v>0.4</v>
      </c>
      <c r="N387" s="122">
        <v>0</v>
      </c>
      <c r="O387" s="122">
        <v>0</v>
      </c>
      <c r="P387" s="122">
        <v>0</v>
      </c>
      <c r="Q387" s="122">
        <v>0</v>
      </c>
      <c r="R387" s="122">
        <v>0</v>
      </c>
      <c r="S387" s="122">
        <v>0</v>
      </c>
      <c r="T387" s="122">
        <v>0</v>
      </c>
      <c r="U387" s="122">
        <v>0</v>
      </c>
      <c r="V387" s="122">
        <v>0</v>
      </c>
      <c r="W387" s="122">
        <v>0</v>
      </c>
      <c r="X387" s="122">
        <v>0</v>
      </c>
      <c r="Y387" s="122">
        <v>0</v>
      </c>
      <c r="Z387" s="122">
        <v>0</v>
      </c>
      <c r="AA387" s="122">
        <v>0</v>
      </c>
      <c r="AB387" s="73"/>
      <c r="AC387" s="73"/>
      <c r="AD387" s="7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  <c r="AU387" s="73"/>
    </row>
    <row r="388" spans="1:47" s="90" customFormat="1" ht="46.65" x14ac:dyDescent="0.3">
      <c r="A388" s="106" t="s">
        <v>1660</v>
      </c>
      <c r="B388" s="107" t="s">
        <v>1775</v>
      </c>
      <c r="C388" s="108" t="s">
        <v>1339</v>
      </c>
      <c r="D388" s="122">
        <v>0</v>
      </c>
      <c r="E388" s="122">
        <v>0</v>
      </c>
      <c r="F388" s="122">
        <v>0</v>
      </c>
      <c r="G388" s="122">
        <v>0</v>
      </c>
      <c r="H388" s="122">
        <v>0</v>
      </c>
      <c r="I388" s="122">
        <v>0</v>
      </c>
      <c r="J388" s="122">
        <v>0</v>
      </c>
      <c r="K388" s="122">
        <v>0</v>
      </c>
      <c r="L388" s="122">
        <v>0.4</v>
      </c>
      <c r="M388" s="122">
        <v>0.4</v>
      </c>
      <c r="N388" s="122">
        <v>0</v>
      </c>
      <c r="O388" s="122">
        <v>0</v>
      </c>
      <c r="P388" s="122">
        <v>0</v>
      </c>
      <c r="Q388" s="122">
        <v>0</v>
      </c>
      <c r="R388" s="122">
        <v>0</v>
      </c>
      <c r="S388" s="122">
        <v>0</v>
      </c>
      <c r="T388" s="122">
        <v>0</v>
      </c>
      <c r="U388" s="122">
        <v>0</v>
      </c>
      <c r="V388" s="122">
        <v>0</v>
      </c>
      <c r="W388" s="122">
        <v>0</v>
      </c>
      <c r="X388" s="122">
        <v>0</v>
      </c>
      <c r="Y388" s="122">
        <v>0</v>
      </c>
      <c r="Z388" s="122">
        <v>0</v>
      </c>
      <c r="AA388" s="122">
        <v>0</v>
      </c>
      <c r="AB388" s="73"/>
      <c r="AC388" s="73"/>
      <c r="AD388" s="7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  <c r="AO388" s="73"/>
      <c r="AP388" s="73"/>
      <c r="AQ388" s="73"/>
      <c r="AR388" s="73"/>
      <c r="AS388" s="73"/>
      <c r="AT388" s="73"/>
      <c r="AU388" s="73"/>
    </row>
    <row r="389" spans="1:47" s="90" customFormat="1" ht="62.2" x14ac:dyDescent="0.3">
      <c r="A389" s="106" t="s">
        <v>1660</v>
      </c>
      <c r="B389" s="107" t="s">
        <v>886</v>
      </c>
      <c r="C389" s="108" t="s">
        <v>1340</v>
      </c>
      <c r="D389" s="122">
        <v>0</v>
      </c>
      <c r="E389" s="122">
        <v>0</v>
      </c>
      <c r="F389" s="122">
        <v>0</v>
      </c>
      <c r="G389" s="122">
        <v>0</v>
      </c>
      <c r="H389" s="122">
        <v>0</v>
      </c>
      <c r="I389" s="122">
        <v>0</v>
      </c>
      <c r="J389" s="122">
        <v>0</v>
      </c>
      <c r="K389" s="122">
        <v>0</v>
      </c>
      <c r="L389" s="122">
        <v>0.16</v>
      </c>
      <c r="M389" s="122">
        <v>0.16</v>
      </c>
      <c r="N389" s="122">
        <v>0</v>
      </c>
      <c r="O389" s="122">
        <v>0</v>
      </c>
      <c r="P389" s="122">
        <v>0</v>
      </c>
      <c r="Q389" s="122">
        <v>0</v>
      </c>
      <c r="R389" s="122">
        <v>0</v>
      </c>
      <c r="S389" s="122">
        <v>0</v>
      </c>
      <c r="T389" s="122">
        <v>0</v>
      </c>
      <c r="U389" s="122">
        <v>0</v>
      </c>
      <c r="V389" s="122">
        <v>0</v>
      </c>
      <c r="W389" s="122">
        <v>0</v>
      </c>
      <c r="X389" s="122">
        <v>0</v>
      </c>
      <c r="Y389" s="122">
        <v>0</v>
      </c>
      <c r="Z389" s="122">
        <v>0</v>
      </c>
      <c r="AA389" s="122">
        <v>0</v>
      </c>
      <c r="AB389" s="73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  <c r="AR389" s="73"/>
      <c r="AS389" s="73"/>
      <c r="AT389" s="73"/>
      <c r="AU389" s="73"/>
    </row>
    <row r="390" spans="1:47" s="90" customFormat="1" ht="77.7" x14ac:dyDescent="0.3">
      <c r="A390" s="106" t="s">
        <v>1660</v>
      </c>
      <c r="B390" s="107" t="s">
        <v>887</v>
      </c>
      <c r="C390" s="108" t="s">
        <v>1341</v>
      </c>
      <c r="D390" s="122">
        <v>0</v>
      </c>
      <c r="E390" s="122">
        <v>0</v>
      </c>
      <c r="F390" s="122">
        <v>0</v>
      </c>
      <c r="G390" s="122">
        <v>0</v>
      </c>
      <c r="H390" s="122">
        <v>0</v>
      </c>
      <c r="I390" s="122">
        <v>0</v>
      </c>
      <c r="J390" s="122">
        <v>0</v>
      </c>
      <c r="K390" s="122">
        <v>0</v>
      </c>
      <c r="L390" s="122">
        <v>0.4</v>
      </c>
      <c r="M390" s="122">
        <v>0</v>
      </c>
      <c r="N390" s="122">
        <v>0</v>
      </c>
      <c r="O390" s="122">
        <v>0</v>
      </c>
      <c r="P390" s="122">
        <v>0</v>
      </c>
      <c r="Q390" s="122">
        <v>0</v>
      </c>
      <c r="R390" s="122">
        <v>0</v>
      </c>
      <c r="S390" s="122">
        <v>0</v>
      </c>
      <c r="T390" s="122">
        <v>0</v>
      </c>
      <c r="U390" s="122">
        <v>0</v>
      </c>
      <c r="V390" s="122">
        <v>0</v>
      </c>
      <c r="W390" s="122">
        <v>0</v>
      </c>
      <c r="X390" s="122">
        <v>0</v>
      </c>
      <c r="Y390" s="122">
        <v>0</v>
      </c>
      <c r="Z390" s="122">
        <v>0</v>
      </c>
      <c r="AA390" s="122">
        <v>0</v>
      </c>
      <c r="AB390" s="73"/>
      <c r="AC390" s="73"/>
      <c r="AD390" s="7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  <c r="AO390" s="73"/>
      <c r="AP390" s="73"/>
      <c r="AQ390" s="73"/>
      <c r="AR390" s="73"/>
      <c r="AS390" s="73"/>
      <c r="AT390" s="73"/>
      <c r="AU390" s="73"/>
    </row>
    <row r="391" spans="1:47" s="90" customFormat="1" ht="77.7" x14ac:dyDescent="0.3">
      <c r="A391" s="106" t="s">
        <v>1661</v>
      </c>
      <c r="B391" s="107" t="s">
        <v>1776</v>
      </c>
      <c r="C391" s="108" t="s">
        <v>1342</v>
      </c>
      <c r="D391" s="122">
        <v>0</v>
      </c>
      <c r="E391" s="122">
        <v>0</v>
      </c>
      <c r="F391" s="122">
        <v>0</v>
      </c>
      <c r="G391" s="122">
        <v>0</v>
      </c>
      <c r="H391" s="122">
        <v>0</v>
      </c>
      <c r="I391" s="122">
        <v>0</v>
      </c>
      <c r="J391" s="122">
        <v>0</v>
      </c>
      <c r="K391" s="122">
        <v>0</v>
      </c>
      <c r="L391" s="122">
        <v>0</v>
      </c>
      <c r="M391" s="122">
        <v>0</v>
      </c>
      <c r="N391" s="122">
        <v>0</v>
      </c>
      <c r="O391" s="122">
        <v>0</v>
      </c>
      <c r="P391" s="122">
        <v>0</v>
      </c>
      <c r="Q391" s="122">
        <v>0</v>
      </c>
      <c r="R391" s="122">
        <v>0</v>
      </c>
      <c r="S391" s="122">
        <v>0</v>
      </c>
      <c r="T391" s="122">
        <v>0</v>
      </c>
      <c r="U391" s="122">
        <v>0</v>
      </c>
      <c r="V391" s="122">
        <v>0</v>
      </c>
      <c r="W391" s="122">
        <v>0</v>
      </c>
      <c r="X391" s="122">
        <v>0</v>
      </c>
      <c r="Y391" s="122">
        <v>0</v>
      </c>
      <c r="Z391" s="122">
        <v>0</v>
      </c>
      <c r="AA391" s="122">
        <v>0</v>
      </c>
      <c r="AB391" s="73"/>
      <c r="AC391" s="73"/>
      <c r="AD391" s="7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  <c r="AO391" s="73"/>
      <c r="AP391" s="73"/>
      <c r="AQ391" s="73"/>
      <c r="AR391" s="73"/>
      <c r="AS391" s="73"/>
      <c r="AT391" s="73"/>
      <c r="AU391" s="73"/>
    </row>
    <row r="392" spans="1:47" s="90" customFormat="1" ht="62.2" x14ac:dyDescent="0.3">
      <c r="A392" s="106" t="s">
        <v>1660</v>
      </c>
      <c r="B392" s="107" t="s">
        <v>1777</v>
      </c>
      <c r="C392" s="108" t="s">
        <v>1343</v>
      </c>
      <c r="D392" s="122">
        <v>0</v>
      </c>
      <c r="E392" s="122">
        <v>0</v>
      </c>
      <c r="F392" s="122">
        <v>0</v>
      </c>
      <c r="G392" s="122">
        <v>0</v>
      </c>
      <c r="H392" s="122">
        <v>0</v>
      </c>
      <c r="I392" s="122">
        <v>0</v>
      </c>
      <c r="J392" s="122">
        <v>0</v>
      </c>
      <c r="K392" s="122">
        <v>0</v>
      </c>
      <c r="L392" s="122">
        <v>0</v>
      </c>
      <c r="M392" s="122">
        <v>0</v>
      </c>
      <c r="N392" s="122">
        <v>0</v>
      </c>
      <c r="O392" s="122">
        <v>0</v>
      </c>
      <c r="P392" s="122">
        <v>0</v>
      </c>
      <c r="Q392" s="122">
        <v>0</v>
      </c>
      <c r="R392" s="122">
        <v>0</v>
      </c>
      <c r="S392" s="122">
        <v>0</v>
      </c>
      <c r="T392" s="122">
        <v>0</v>
      </c>
      <c r="U392" s="122">
        <v>0</v>
      </c>
      <c r="V392" s="122">
        <v>0</v>
      </c>
      <c r="W392" s="122">
        <v>0</v>
      </c>
      <c r="X392" s="122">
        <v>0</v>
      </c>
      <c r="Y392" s="122">
        <v>0</v>
      </c>
      <c r="Z392" s="122">
        <v>0</v>
      </c>
      <c r="AA392" s="122">
        <v>0</v>
      </c>
      <c r="AB392" s="73"/>
      <c r="AC392" s="73"/>
      <c r="AD392" s="7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  <c r="AO392" s="73"/>
      <c r="AP392" s="73"/>
      <c r="AQ392" s="73"/>
      <c r="AR392" s="73"/>
      <c r="AS392" s="73"/>
      <c r="AT392" s="73"/>
      <c r="AU392" s="73"/>
    </row>
    <row r="393" spans="1:47" s="90" customFormat="1" ht="62.2" x14ac:dyDescent="0.3">
      <c r="A393" s="106" t="s">
        <v>1660</v>
      </c>
      <c r="B393" s="107" t="s">
        <v>454</v>
      </c>
      <c r="C393" s="108" t="s">
        <v>541</v>
      </c>
      <c r="D393" s="122">
        <v>0</v>
      </c>
      <c r="E393" s="122">
        <v>0</v>
      </c>
      <c r="F393" s="122">
        <v>0</v>
      </c>
      <c r="G393" s="122">
        <v>0</v>
      </c>
      <c r="H393" s="122">
        <v>0</v>
      </c>
      <c r="I393" s="122">
        <v>0</v>
      </c>
      <c r="J393" s="122">
        <v>0</v>
      </c>
      <c r="K393" s="122">
        <v>0</v>
      </c>
      <c r="L393" s="122">
        <v>0</v>
      </c>
      <c r="M393" s="122">
        <v>0</v>
      </c>
      <c r="N393" s="122">
        <v>0</v>
      </c>
      <c r="O393" s="122">
        <v>0</v>
      </c>
      <c r="P393" s="122">
        <v>0</v>
      </c>
      <c r="Q393" s="122">
        <v>0</v>
      </c>
      <c r="R393" s="122">
        <v>0</v>
      </c>
      <c r="S393" s="122">
        <v>0</v>
      </c>
      <c r="T393" s="122">
        <v>0</v>
      </c>
      <c r="U393" s="122">
        <v>0</v>
      </c>
      <c r="V393" s="122">
        <v>0</v>
      </c>
      <c r="W393" s="122">
        <v>0</v>
      </c>
      <c r="X393" s="122">
        <v>0</v>
      </c>
      <c r="Y393" s="122">
        <v>0</v>
      </c>
      <c r="Z393" s="122">
        <v>0</v>
      </c>
      <c r="AA393" s="122">
        <v>0</v>
      </c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  <c r="AO393" s="73"/>
      <c r="AP393" s="73"/>
      <c r="AQ393" s="73"/>
      <c r="AR393" s="73"/>
      <c r="AS393" s="73"/>
      <c r="AT393" s="73"/>
      <c r="AU393" s="73"/>
    </row>
    <row r="394" spans="1:47" s="90" customFormat="1" ht="77.7" x14ac:dyDescent="0.3">
      <c r="A394" s="106" t="s">
        <v>1660</v>
      </c>
      <c r="B394" s="107" t="s">
        <v>1778</v>
      </c>
      <c r="C394" s="108" t="s">
        <v>1943</v>
      </c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  <c r="AO394" s="73"/>
      <c r="AP394" s="73"/>
      <c r="AQ394" s="73"/>
      <c r="AR394" s="73"/>
      <c r="AS394" s="73"/>
      <c r="AT394" s="73"/>
      <c r="AU394" s="73"/>
    </row>
    <row r="395" spans="1:47" s="90" customFormat="1" ht="77.7" x14ac:dyDescent="0.3">
      <c r="A395" s="106" t="s">
        <v>1660</v>
      </c>
      <c r="B395" s="107" t="s">
        <v>1779</v>
      </c>
      <c r="C395" s="108" t="s">
        <v>1944</v>
      </c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73"/>
      <c r="AP395" s="73"/>
      <c r="AQ395" s="73"/>
      <c r="AR395" s="73"/>
      <c r="AS395" s="73"/>
      <c r="AT395" s="73"/>
      <c r="AU395" s="73"/>
    </row>
    <row r="396" spans="1:47" s="90" customFormat="1" ht="77.7" x14ac:dyDescent="0.3">
      <c r="A396" s="106" t="s">
        <v>1660</v>
      </c>
      <c r="B396" s="107" t="s">
        <v>1780</v>
      </c>
      <c r="C396" s="108" t="s">
        <v>1945</v>
      </c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73"/>
      <c r="AP396" s="73"/>
      <c r="AQ396" s="73"/>
      <c r="AR396" s="73"/>
      <c r="AS396" s="73"/>
      <c r="AT396" s="73"/>
      <c r="AU396" s="73"/>
    </row>
    <row r="397" spans="1:47" s="90" customFormat="1" ht="77.7" x14ac:dyDescent="0.3">
      <c r="A397" s="106" t="s">
        <v>1660</v>
      </c>
      <c r="B397" s="107" t="s">
        <v>1781</v>
      </c>
      <c r="C397" s="108" t="s">
        <v>1946</v>
      </c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  <c r="AR397" s="73"/>
      <c r="AS397" s="73"/>
      <c r="AT397" s="73"/>
      <c r="AU397" s="73"/>
    </row>
    <row r="398" spans="1:47" s="90" customFormat="1" ht="46.65" x14ac:dyDescent="0.3">
      <c r="A398" s="106" t="s">
        <v>1660</v>
      </c>
      <c r="B398" s="107" t="s">
        <v>1782</v>
      </c>
      <c r="C398" s="108" t="s">
        <v>1947</v>
      </c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73"/>
      <c r="AP398" s="73"/>
      <c r="AQ398" s="73"/>
      <c r="AR398" s="73"/>
      <c r="AS398" s="73"/>
      <c r="AT398" s="73"/>
      <c r="AU398" s="73"/>
    </row>
    <row r="399" spans="1:47" s="90" customFormat="1" ht="77.7" x14ac:dyDescent="0.3">
      <c r="A399" s="106" t="s">
        <v>1660</v>
      </c>
      <c r="B399" s="107" t="s">
        <v>1783</v>
      </c>
      <c r="C399" s="108" t="s">
        <v>1948</v>
      </c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73"/>
      <c r="AP399" s="73"/>
      <c r="AQ399" s="73"/>
      <c r="AR399" s="73"/>
      <c r="AS399" s="73"/>
      <c r="AT399" s="73"/>
      <c r="AU399" s="73"/>
    </row>
    <row r="400" spans="1:47" s="90" customFormat="1" ht="62.2" x14ac:dyDescent="0.3">
      <c r="A400" s="106" t="s">
        <v>1660</v>
      </c>
      <c r="B400" s="107" t="s">
        <v>1784</v>
      </c>
      <c r="C400" s="108" t="s">
        <v>1949</v>
      </c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  <c r="AR400" s="73"/>
      <c r="AS400" s="73"/>
      <c r="AT400" s="73"/>
      <c r="AU400" s="73"/>
    </row>
    <row r="401" spans="1:47" s="90" customFormat="1" x14ac:dyDescent="0.3">
      <c r="A401" s="103"/>
      <c r="B401" s="110" t="s">
        <v>448</v>
      </c>
      <c r="C401" s="105"/>
      <c r="D401" s="133">
        <f t="shared" ref="D401:AU401" si="44">SUM(D402:D408)</f>
        <v>0</v>
      </c>
      <c r="E401" s="133">
        <f t="shared" si="44"/>
        <v>0</v>
      </c>
      <c r="F401" s="133">
        <f t="shared" si="44"/>
        <v>0</v>
      </c>
      <c r="G401" s="133">
        <f t="shared" si="44"/>
        <v>0</v>
      </c>
      <c r="H401" s="133">
        <f t="shared" si="44"/>
        <v>0</v>
      </c>
      <c r="I401" s="133">
        <f t="shared" si="44"/>
        <v>0.35</v>
      </c>
      <c r="J401" s="133">
        <f t="shared" si="44"/>
        <v>0</v>
      </c>
      <c r="K401" s="133">
        <f t="shared" si="44"/>
        <v>0</v>
      </c>
      <c r="L401" s="133">
        <f t="shared" si="44"/>
        <v>2.4</v>
      </c>
      <c r="M401" s="133">
        <f t="shared" si="44"/>
        <v>0</v>
      </c>
      <c r="N401" s="133">
        <f t="shared" si="44"/>
        <v>0.88</v>
      </c>
      <c r="O401" s="133">
        <f t="shared" si="44"/>
        <v>0</v>
      </c>
      <c r="P401" s="133">
        <f t="shared" si="44"/>
        <v>0</v>
      </c>
      <c r="Q401" s="133">
        <f t="shared" si="44"/>
        <v>0</v>
      </c>
      <c r="R401" s="133">
        <f t="shared" si="44"/>
        <v>0</v>
      </c>
      <c r="S401" s="133">
        <f t="shared" si="44"/>
        <v>0</v>
      </c>
      <c r="T401" s="133">
        <f t="shared" si="44"/>
        <v>0</v>
      </c>
      <c r="U401" s="133">
        <f t="shared" si="44"/>
        <v>0</v>
      </c>
      <c r="V401" s="133">
        <f t="shared" si="44"/>
        <v>0</v>
      </c>
      <c r="W401" s="133">
        <f t="shared" si="44"/>
        <v>0</v>
      </c>
      <c r="X401" s="133">
        <f t="shared" si="44"/>
        <v>0</v>
      </c>
      <c r="Y401" s="133">
        <f t="shared" si="44"/>
        <v>0</v>
      </c>
      <c r="Z401" s="133">
        <f t="shared" si="44"/>
        <v>0</v>
      </c>
      <c r="AA401" s="133">
        <f t="shared" si="44"/>
        <v>0</v>
      </c>
      <c r="AB401" s="133">
        <f t="shared" si="44"/>
        <v>0</v>
      </c>
      <c r="AC401" s="133">
        <f t="shared" si="44"/>
        <v>0</v>
      </c>
      <c r="AD401" s="133">
        <f t="shared" si="44"/>
        <v>0</v>
      </c>
      <c r="AE401" s="133">
        <f t="shared" si="44"/>
        <v>0</v>
      </c>
      <c r="AF401" s="133">
        <f t="shared" si="44"/>
        <v>0</v>
      </c>
      <c r="AG401" s="133">
        <f t="shared" si="44"/>
        <v>0</v>
      </c>
      <c r="AH401" s="133">
        <f t="shared" si="44"/>
        <v>0</v>
      </c>
      <c r="AI401" s="133">
        <f t="shared" si="44"/>
        <v>0</v>
      </c>
      <c r="AJ401" s="133">
        <f t="shared" si="44"/>
        <v>0</v>
      </c>
      <c r="AK401" s="133">
        <f t="shared" si="44"/>
        <v>0</v>
      </c>
      <c r="AL401" s="133">
        <f t="shared" si="44"/>
        <v>0</v>
      </c>
      <c r="AM401" s="133">
        <f t="shared" si="44"/>
        <v>0</v>
      </c>
      <c r="AN401" s="133">
        <f t="shared" si="44"/>
        <v>0</v>
      </c>
      <c r="AO401" s="133">
        <f t="shared" si="44"/>
        <v>0</v>
      </c>
      <c r="AP401" s="133">
        <f t="shared" si="44"/>
        <v>0</v>
      </c>
      <c r="AQ401" s="133">
        <f t="shared" si="44"/>
        <v>0</v>
      </c>
      <c r="AR401" s="133">
        <f t="shared" si="44"/>
        <v>0</v>
      </c>
      <c r="AS401" s="133">
        <f t="shared" si="44"/>
        <v>0</v>
      </c>
      <c r="AT401" s="133">
        <f t="shared" si="44"/>
        <v>0</v>
      </c>
      <c r="AU401" s="133">
        <f t="shared" si="44"/>
        <v>0</v>
      </c>
    </row>
    <row r="402" spans="1:47" s="90" customFormat="1" ht="46.65" x14ac:dyDescent="0.3">
      <c r="A402" s="106" t="s">
        <v>1660</v>
      </c>
      <c r="B402" s="107" t="s">
        <v>888</v>
      </c>
      <c r="C402" s="108" t="s">
        <v>1344</v>
      </c>
      <c r="D402" s="122">
        <v>0</v>
      </c>
      <c r="E402" s="122">
        <v>0</v>
      </c>
      <c r="F402" s="122">
        <v>0</v>
      </c>
      <c r="G402" s="122">
        <v>0</v>
      </c>
      <c r="H402" s="122">
        <v>0</v>
      </c>
      <c r="I402" s="122">
        <v>0</v>
      </c>
      <c r="J402" s="122">
        <v>0</v>
      </c>
      <c r="K402" s="122">
        <v>0</v>
      </c>
      <c r="L402" s="122">
        <v>0</v>
      </c>
      <c r="M402" s="122">
        <v>0</v>
      </c>
      <c r="N402" s="122">
        <v>0</v>
      </c>
      <c r="O402" s="122">
        <v>0</v>
      </c>
      <c r="P402" s="122">
        <v>0</v>
      </c>
      <c r="Q402" s="122">
        <v>0</v>
      </c>
      <c r="R402" s="122">
        <v>0</v>
      </c>
      <c r="S402" s="122">
        <v>0</v>
      </c>
      <c r="T402" s="122">
        <v>0</v>
      </c>
      <c r="U402" s="122">
        <v>0</v>
      </c>
      <c r="V402" s="122">
        <v>0</v>
      </c>
      <c r="W402" s="122">
        <v>0</v>
      </c>
      <c r="X402" s="122">
        <v>0</v>
      </c>
      <c r="Y402" s="122">
        <v>0</v>
      </c>
      <c r="Z402" s="122">
        <v>0</v>
      </c>
      <c r="AA402" s="122">
        <v>0</v>
      </c>
      <c r="AB402" s="122"/>
      <c r="AC402" s="122"/>
      <c r="AD402" s="122"/>
      <c r="AE402" s="122"/>
      <c r="AF402" s="122"/>
      <c r="AG402" s="122"/>
      <c r="AH402" s="122"/>
      <c r="AI402" s="122"/>
      <c r="AJ402" s="122"/>
      <c r="AK402" s="122"/>
      <c r="AL402" s="122"/>
      <c r="AM402" s="122"/>
      <c r="AN402" s="122"/>
      <c r="AO402" s="122"/>
      <c r="AP402" s="122"/>
      <c r="AQ402" s="122"/>
      <c r="AR402" s="122"/>
      <c r="AS402" s="122"/>
      <c r="AT402" s="122"/>
      <c r="AU402" s="122"/>
    </row>
    <row r="403" spans="1:47" s="90" customFormat="1" ht="46.65" x14ac:dyDescent="0.3">
      <c r="A403" s="106" t="s">
        <v>1661</v>
      </c>
      <c r="B403" s="107" t="s">
        <v>640</v>
      </c>
      <c r="C403" s="108" t="s">
        <v>689</v>
      </c>
      <c r="D403" s="122">
        <v>0</v>
      </c>
      <c r="E403" s="122">
        <v>0</v>
      </c>
      <c r="F403" s="122">
        <v>0</v>
      </c>
      <c r="G403" s="122">
        <v>0</v>
      </c>
      <c r="H403" s="122">
        <v>0</v>
      </c>
      <c r="I403" s="122">
        <v>0</v>
      </c>
      <c r="J403" s="122">
        <v>0</v>
      </c>
      <c r="K403" s="122">
        <v>0</v>
      </c>
      <c r="L403" s="122">
        <v>0</v>
      </c>
      <c r="M403" s="122">
        <v>0</v>
      </c>
      <c r="N403" s="122">
        <v>0.72</v>
      </c>
      <c r="O403" s="122">
        <v>0</v>
      </c>
      <c r="P403" s="122">
        <v>0</v>
      </c>
      <c r="Q403" s="122">
        <v>0</v>
      </c>
      <c r="R403" s="122">
        <v>0</v>
      </c>
      <c r="S403" s="122">
        <v>0</v>
      </c>
      <c r="T403" s="122">
        <v>0</v>
      </c>
      <c r="U403" s="122">
        <v>0</v>
      </c>
      <c r="V403" s="122">
        <v>0</v>
      </c>
      <c r="W403" s="122">
        <v>0</v>
      </c>
      <c r="X403" s="122">
        <v>0</v>
      </c>
      <c r="Y403" s="122">
        <v>0</v>
      </c>
      <c r="Z403" s="122">
        <v>0</v>
      </c>
      <c r="AA403" s="122">
        <v>0</v>
      </c>
      <c r="AB403" s="122"/>
      <c r="AC403" s="122"/>
      <c r="AD403" s="122"/>
      <c r="AE403" s="122"/>
      <c r="AF403" s="122"/>
      <c r="AG403" s="122"/>
      <c r="AH403" s="122"/>
      <c r="AI403" s="122"/>
      <c r="AJ403" s="122"/>
      <c r="AK403" s="122"/>
      <c r="AL403" s="122"/>
      <c r="AM403" s="122"/>
      <c r="AN403" s="122"/>
      <c r="AO403" s="122"/>
      <c r="AP403" s="122"/>
      <c r="AQ403" s="122"/>
      <c r="AR403" s="122"/>
      <c r="AS403" s="122"/>
      <c r="AT403" s="122"/>
      <c r="AU403" s="122"/>
    </row>
    <row r="404" spans="1:47" s="90" customFormat="1" ht="62.2" x14ac:dyDescent="0.3">
      <c r="A404" s="106" t="s">
        <v>1660</v>
      </c>
      <c r="B404" s="107" t="s">
        <v>889</v>
      </c>
      <c r="C404" s="108" t="s">
        <v>1345</v>
      </c>
      <c r="D404" s="122">
        <v>0</v>
      </c>
      <c r="E404" s="122">
        <v>0</v>
      </c>
      <c r="F404" s="122">
        <v>0</v>
      </c>
      <c r="G404" s="122">
        <v>0</v>
      </c>
      <c r="H404" s="122">
        <v>0</v>
      </c>
      <c r="I404" s="122">
        <v>0</v>
      </c>
      <c r="J404" s="122">
        <v>0</v>
      </c>
      <c r="K404" s="122">
        <v>0</v>
      </c>
      <c r="L404" s="122">
        <v>0</v>
      </c>
      <c r="M404" s="122">
        <v>0</v>
      </c>
      <c r="N404" s="122">
        <v>0</v>
      </c>
      <c r="O404" s="122">
        <v>0</v>
      </c>
      <c r="P404" s="122">
        <v>0</v>
      </c>
      <c r="Q404" s="122">
        <v>0</v>
      </c>
      <c r="R404" s="122">
        <v>0</v>
      </c>
      <c r="S404" s="122">
        <v>0</v>
      </c>
      <c r="T404" s="122">
        <v>0</v>
      </c>
      <c r="U404" s="122">
        <v>0</v>
      </c>
      <c r="V404" s="122">
        <v>0</v>
      </c>
      <c r="W404" s="122">
        <v>0</v>
      </c>
      <c r="X404" s="122">
        <v>0</v>
      </c>
      <c r="Y404" s="122">
        <v>0</v>
      </c>
      <c r="Z404" s="122">
        <v>0</v>
      </c>
      <c r="AA404" s="122">
        <v>0</v>
      </c>
      <c r="AB404" s="122"/>
      <c r="AC404" s="122"/>
      <c r="AD404" s="122"/>
      <c r="AE404" s="122"/>
      <c r="AF404" s="122"/>
      <c r="AG404" s="122"/>
      <c r="AH404" s="122"/>
      <c r="AI404" s="122"/>
      <c r="AJ404" s="122"/>
      <c r="AK404" s="122"/>
      <c r="AL404" s="122"/>
      <c r="AM404" s="122"/>
      <c r="AN404" s="122"/>
      <c r="AO404" s="122"/>
      <c r="AP404" s="122"/>
      <c r="AQ404" s="122"/>
      <c r="AR404" s="122"/>
      <c r="AS404" s="122"/>
      <c r="AT404" s="122"/>
      <c r="AU404" s="122"/>
    </row>
    <row r="405" spans="1:47" s="90" customFormat="1" ht="46.65" x14ac:dyDescent="0.3">
      <c r="A405" s="106" t="s">
        <v>1660</v>
      </c>
      <c r="B405" s="107" t="s">
        <v>890</v>
      </c>
      <c r="C405" s="108" t="s">
        <v>1346</v>
      </c>
      <c r="D405" s="122">
        <v>0</v>
      </c>
      <c r="E405" s="122">
        <v>0</v>
      </c>
      <c r="F405" s="122">
        <v>0</v>
      </c>
      <c r="G405" s="122">
        <v>0</v>
      </c>
      <c r="H405" s="122">
        <v>0</v>
      </c>
      <c r="I405" s="122">
        <v>0</v>
      </c>
      <c r="J405" s="122">
        <v>0</v>
      </c>
      <c r="K405" s="122">
        <v>0</v>
      </c>
      <c r="L405" s="122">
        <v>2</v>
      </c>
      <c r="M405" s="122">
        <v>0</v>
      </c>
      <c r="N405" s="122">
        <v>0</v>
      </c>
      <c r="O405" s="122">
        <v>0</v>
      </c>
      <c r="P405" s="122">
        <v>0</v>
      </c>
      <c r="Q405" s="122">
        <v>0</v>
      </c>
      <c r="R405" s="122">
        <v>0</v>
      </c>
      <c r="S405" s="122">
        <v>0</v>
      </c>
      <c r="T405" s="122">
        <v>0</v>
      </c>
      <c r="U405" s="122">
        <v>0</v>
      </c>
      <c r="V405" s="122">
        <v>0</v>
      </c>
      <c r="W405" s="122">
        <v>0</v>
      </c>
      <c r="X405" s="122">
        <v>0</v>
      </c>
      <c r="Y405" s="122">
        <v>0</v>
      </c>
      <c r="Z405" s="122">
        <v>0</v>
      </c>
      <c r="AA405" s="122">
        <v>0</v>
      </c>
      <c r="AB405" s="122"/>
      <c r="AC405" s="122"/>
      <c r="AD405" s="122"/>
      <c r="AE405" s="122"/>
      <c r="AF405" s="122"/>
      <c r="AG405" s="122"/>
      <c r="AH405" s="122"/>
      <c r="AI405" s="122"/>
      <c r="AJ405" s="122"/>
      <c r="AK405" s="122"/>
      <c r="AL405" s="122"/>
      <c r="AM405" s="122"/>
      <c r="AN405" s="122"/>
      <c r="AO405" s="122"/>
      <c r="AP405" s="122"/>
      <c r="AQ405" s="122"/>
      <c r="AR405" s="122"/>
      <c r="AS405" s="122"/>
      <c r="AT405" s="122"/>
      <c r="AU405" s="122"/>
    </row>
    <row r="406" spans="1:47" s="90" customFormat="1" ht="93.25" x14ac:dyDescent="0.3">
      <c r="A406" s="106" t="s">
        <v>1660</v>
      </c>
      <c r="B406" s="107" t="s">
        <v>891</v>
      </c>
      <c r="C406" s="108" t="s">
        <v>1347</v>
      </c>
      <c r="D406" s="122">
        <v>0</v>
      </c>
      <c r="E406" s="122">
        <v>0</v>
      </c>
      <c r="F406" s="122">
        <v>0</v>
      </c>
      <c r="G406" s="122">
        <v>0</v>
      </c>
      <c r="H406" s="122">
        <v>0</v>
      </c>
      <c r="I406" s="122">
        <v>0</v>
      </c>
      <c r="J406" s="122">
        <v>0</v>
      </c>
      <c r="K406" s="122">
        <v>0</v>
      </c>
      <c r="L406" s="122">
        <v>0.4</v>
      </c>
      <c r="M406" s="122">
        <v>0</v>
      </c>
      <c r="N406" s="122">
        <v>0.16</v>
      </c>
      <c r="O406" s="122">
        <v>0</v>
      </c>
      <c r="P406" s="122">
        <v>0</v>
      </c>
      <c r="Q406" s="122">
        <v>0</v>
      </c>
      <c r="R406" s="122">
        <v>0</v>
      </c>
      <c r="S406" s="122">
        <v>0</v>
      </c>
      <c r="T406" s="122">
        <v>0</v>
      </c>
      <c r="U406" s="122">
        <v>0</v>
      </c>
      <c r="V406" s="122">
        <v>0</v>
      </c>
      <c r="W406" s="122">
        <v>0</v>
      </c>
      <c r="X406" s="122">
        <v>0</v>
      </c>
      <c r="Y406" s="122">
        <v>0</v>
      </c>
      <c r="Z406" s="122">
        <v>0</v>
      </c>
      <c r="AA406" s="122">
        <v>0</v>
      </c>
      <c r="AB406" s="122"/>
      <c r="AC406" s="122"/>
      <c r="AD406" s="122"/>
      <c r="AE406" s="122"/>
      <c r="AF406" s="122"/>
      <c r="AG406" s="122"/>
      <c r="AH406" s="122"/>
      <c r="AI406" s="122"/>
      <c r="AJ406" s="122"/>
      <c r="AK406" s="122"/>
      <c r="AL406" s="122"/>
      <c r="AM406" s="122"/>
      <c r="AN406" s="122"/>
      <c r="AO406" s="122"/>
      <c r="AP406" s="122"/>
      <c r="AQ406" s="122"/>
      <c r="AR406" s="122"/>
      <c r="AS406" s="122"/>
      <c r="AT406" s="122"/>
      <c r="AU406" s="122"/>
    </row>
    <row r="407" spans="1:47" s="90" customFormat="1" ht="46.65" x14ac:dyDescent="0.3">
      <c r="A407" s="106" t="s">
        <v>1660</v>
      </c>
      <c r="B407" s="107" t="s">
        <v>1785</v>
      </c>
      <c r="C407" s="108" t="s">
        <v>1950</v>
      </c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2"/>
      <c r="AC407" s="122"/>
      <c r="AD407" s="122"/>
      <c r="AE407" s="122"/>
      <c r="AF407" s="122"/>
      <c r="AG407" s="122"/>
      <c r="AH407" s="122"/>
      <c r="AI407" s="122"/>
      <c r="AJ407" s="122"/>
      <c r="AK407" s="122"/>
      <c r="AL407" s="122"/>
      <c r="AM407" s="122"/>
      <c r="AN407" s="122"/>
      <c r="AO407" s="122"/>
      <c r="AP407" s="122"/>
      <c r="AQ407" s="122"/>
      <c r="AR407" s="122"/>
      <c r="AS407" s="122"/>
      <c r="AT407" s="122"/>
      <c r="AU407" s="122"/>
    </row>
    <row r="408" spans="1:47" s="90" customFormat="1" ht="77.7" x14ac:dyDescent="0.3">
      <c r="A408" s="106" t="s">
        <v>1660</v>
      </c>
      <c r="B408" s="107" t="s">
        <v>1786</v>
      </c>
      <c r="C408" s="108" t="s">
        <v>1951</v>
      </c>
      <c r="D408" s="122"/>
      <c r="E408" s="122"/>
      <c r="F408" s="122"/>
      <c r="G408" s="122"/>
      <c r="H408" s="122"/>
      <c r="I408" s="122">
        <v>0.35</v>
      </c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2"/>
      <c r="AC408" s="122"/>
      <c r="AD408" s="122"/>
      <c r="AE408" s="122"/>
      <c r="AF408" s="122"/>
      <c r="AG408" s="122"/>
      <c r="AH408" s="122"/>
      <c r="AI408" s="122"/>
      <c r="AJ408" s="122"/>
      <c r="AK408" s="122"/>
      <c r="AL408" s="122"/>
      <c r="AM408" s="122"/>
      <c r="AN408" s="122"/>
      <c r="AO408" s="122"/>
      <c r="AP408" s="122"/>
      <c r="AQ408" s="122"/>
      <c r="AR408" s="122"/>
      <c r="AS408" s="122"/>
      <c r="AT408" s="122"/>
      <c r="AU408" s="122"/>
    </row>
    <row r="409" spans="1:47" s="90" customFormat="1" x14ac:dyDescent="0.3">
      <c r="A409" s="112"/>
      <c r="B409" s="113" t="s">
        <v>92</v>
      </c>
      <c r="C409" s="101"/>
      <c r="D409" s="132">
        <f t="shared" ref="D409:AU409" si="45">D410+D416+D430+D437+D456+D462+D473+D478+D483+D488+D491+D493+D497+D520+D527+D529+D535+D553+D563+D566+D571+D576+D590+D596+D606+D628+D630+D642+D645+D655+D660+D670+D691+D700+D703+D713+D746+D754+D757+D760+D771+D773+D775+D783+D786+D788</f>
        <v>0</v>
      </c>
      <c r="E409" s="132">
        <f t="shared" si="45"/>
        <v>6.476</v>
      </c>
      <c r="F409" s="132">
        <f t="shared" si="45"/>
        <v>0</v>
      </c>
      <c r="G409" s="132">
        <f t="shared" si="45"/>
        <v>0</v>
      </c>
      <c r="H409" s="132">
        <f t="shared" si="45"/>
        <v>0</v>
      </c>
      <c r="I409" s="132">
        <f t="shared" si="45"/>
        <v>14.956440000000001</v>
      </c>
      <c r="J409" s="132">
        <f t="shared" si="45"/>
        <v>0</v>
      </c>
      <c r="K409" s="132">
        <f t="shared" si="45"/>
        <v>0</v>
      </c>
      <c r="L409" s="132">
        <f t="shared" si="45"/>
        <v>0</v>
      </c>
      <c r="M409" s="132">
        <f t="shared" si="45"/>
        <v>0</v>
      </c>
      <c r="N409" s="132">
        <f t="shared" si="45"/>
        <v>0</v>
      </c>
      <c r="O409" s="132">
        <f t="shared" si="45"/>
        <v>0.87526000000000015</v>
      </c>
      <c r="P409" s="132">
        <f t="shared" si="45"/>
        <v>0</v>
      </c>
      <c r="Q409" s="132">
        <f t="shared" si="45"/>
        <v>0</v>
      </c>
      <c r="R409" s="132">
        <f t="shared" si="45"/>
        <v>27.846</v>
      </c>
      <c r="S409" s="132">
        <f t="shared" si="45"/>
        <v>6.52</v>
      </c>
      <c r="T409" s="132">
        <f t="shared" si="45"/>
        <v>91.734000000000023</v>
      </c>
      <c r="U409" s="132">
        <f t="shared" si="45"/>
        <v>7.5790900000000008</v>
      </c>
      <c r="V409" s="132">
        <f t="shared" si="45"/>
        <v>0</v>
      </c>
      <c r="W409" s="132">
        <f t="shared" si="45"/>
        <v>0</v>
      </c>
      <c r="X409" s="132">
        <f t="shared" si="45"/>
        <v>0</v>
      </c>
      <c r="Y409" s="132">
        <f t="shared" si="45"/>
        <v>0</v>
      </c>
      <c r="Z409" s="132">
        <f t="shared" si="45"/>
        <v>0</v>
      </c>
      <c r="AA409" s="132">
        <f t="shared" si="45"/>
        <v>17.132499999999997</v>
      </c>
      <c r="AB409" s="132">
        <f t="shared" si="45"/>
        <v>0</v>
      </c>
      <c r="AC409" s="132">
        <f t="shared" si="45"/>
        <v>0</v>
      </c>
      <c r="AD409" s="132">
        <f t="shared" si="45"/>
        <v>0</v>
      </c>
      <c r="AE409" s="132">
        <f t="shared" si="45"/>
        <v>0</v>
      </c>
      <c r="AF409" s="132">
        <f t="shared" si="45"/>
        <v>0</v>
      </c>
      <c r="AG409" s="132">
        <f t="shared" si="45"/>
        <v>0</v>
      </c>
      <c r="AH409" s="132">
        <f t="shared" si="45"/>
        <v>0</v>
      </c>
      <c r="AI409" s="132">
        <f t="shared" si="45"/>
        <v>0</v>
      </c>
      <c r="AJ409" s="132">
        <f t="shared" si="45"/>
        <v>0</v>
      </c>
      <c r="AK409" s="132">
        <f t="shared" si="45"/>
        <v>0</v>
      </c>
      <c r="AL409" s="132">
        <f t="shared" si="45"/>
        <v>0</v>
      </c>
      <c r="AM409" s="132">
        <f t="shared" si="45"/>
        <v>0</v>
      </c>
      <c r="AN409" s="132">
        <f t="shared" si="45"/>
        <v>0</v>
      </c>
      <c r="AO409" s="132">
        <f t="shared" si="45"/>
        <v>0</v>
      </c>
      <c r="AP409" s="132">
        <f t="shared" si="45"/>
        <v>0</v>
      </c>
      <c r="AQ409" s="132">
        <f t="shared" si="45"/>
        <v>0</v>
      </c>
      <c r="AR409" s="132">
        <f t="shared" si="45"/>
        <v>0</v>
      </c>
      <c r="AS409" s="132">
        <f t="shared" si="45"/>
        <v>0</v>
      </c>
      <c r="AT409" s="132">
        <f t="shared" si="45"/>
        <v>0</v>
      </c>
      <c r="AU409" s="132">
        <f t="shared" si="45"/>
        <v>0</v>
      </c>
    </row>
    <row r="410" spans="1:47" s="90" customFormat="1" x14ac:dyDescent="0.3">
      <c r="A410" s="103"/>
      <c r="B410" s="110" t="s">
        <v>26</v>
      </c>
      <c r="C410" s="105"/>
      <c r="D410" s="133">
        <f t="shared" ref="D410:AU410" si="46">SUM(D411:D415)</f>
        <v>0</v>
      </c>
      <c r="E410" s="133">
        <f t="shared" si="46"/>
        <v>0</v>
      </c>
      <c r="F410" s="133">
        <f t="shared" si="46"/>
        <v>0</v>
      </c>
      <c r="G410" s="133">
        <f t="shared" si="46"/>
        <v>0</v>
      </c>
      <c r="H410" s="133">
        <f t="shared" si="46"/>
        <v>0</v>
      </c>
      <c r="I410" s="133">
        <f t="shared" si="46"/>
        <v>0</v>
      </c>
      <c r="J410" s="133">
        <f t="shared" si="46"/>
        <v>0</v>
      </c>
      <c r="K410" s="133">
        <f t="shared" si="46"/>
        <v>0</v>
      </c>
      <c r="L410" s="133">
        <f t="shared" si="46"/>
        <v>0</v>
      </c>
      <c r="M410" s="133">
        <f t="shared" si="46"/>
        <v>0</v>
      </c>
      <c r="N410" s="133">
        <f t="shared" si="46"/>
        <v>0</v>
      </c>
      <c r="O410" s="133">
        <f t="shared" si="46"/>
        <v>0</v>
      </c>
      <c r="P410" s="133">
        <f t="shared" si="46"/>
        <v>0</v>
      </c>
      <c r="Q410" s="133">
        <f t="shared" si="46"/>
        <v>0</v>
      </c>
      <c r="R410" s="133">
        <f t="shared" si="46"/>
        <v>0</v>
      </c>
      <c r="S410" s="133">
        <f t="shared" si="46"/>
        <v>0</v>
      </c>
      <c r="T410" s="133">
        <f t="shared" si="46"/>
        <v>0</v>
      </c>
      <c r="U410" s="133">
        <f t="shared" si="46"/>
        <v>0</v>
      </c>
      <c r="V410" s="133">
        <f t="shared" si="46"/>
        <v>0</v>
      </c>
      <c r="W410" s="133">
        <f t="shared" si="46"/>
        <v>0</v>
      </c>
      <c r="X410" s="133">
        <f t="shared" si="46"/>
        <v>0</v>
      </c>
      <c r="Y410" s="133">
        <f t="shared" si="46"/>
        <v>0</v>
      </c>
      <c r="Z410" s="133">
        <f t="shared" si="46"/>
        <v>0</v>
      </c>
      <c r="AA410" s="133">
        <f t="shared" si="46"/>
        <v>0.66500000000000004</v>
      </c>
      <c r="AB410" s="133">
        <f t="shared" si="46"/>
        <v>0</v>
      </c>
      <c r="AC410" s="133">
        <f t="shared" si="46"/>
        <v>0</v>
      </c>
      <c r="AD410" s="133">
        <f t="shared" si="46"/>
        <v>0</v>
      </c>
      <c r="AE410" s="133">
        <f t="shared" si="46"/>
        <v>0</v>
      </c>
      <c r="AF410" s="133">
        <f t="shared" si="46"/>
        <v>0</v>
      </c>
      <c r="AG410" s="133">
        <f t="shared" si="46"/>
        <v>0</v>
      </c>
      <c r="AH410" s="133">
        <f t="shared" si="46"/>
        <v>0</v>
      </c>
      <c r="AI410" s="133">
        <f t="shared" si="46"/>
        <v>0</v>
      </c>
      <c r="AJ410" s="133">
        <f t="shared" si="46"/>
        <v>0</v>
      </c>
      <c r="AK410" s="133">
        <f t="shared" si="46"/>
        <v>0</v>
      </c>
      <c r="AL410" s="133">
        <f t="shared" si="46"/>
        <v>0</v>
      </c>
      <c r="AM410" s="133">
        <f t="shared" si="46"/>
        <v>0</v>
      </c>
      <c r="AN410" s="133">
        <f t="shared" si="46"/>
        <v>0</v>
      </c>
      <c r="AO410" s="133">
        <f t="shared" si="46"/>
        <v>0</v>
      </c>
      <c r="AP410" s="133">
        <f t="shared" si="46"/>
        <v>0</v>
      </c>
      <c r="AQ410" s="133">
        <f t="shared" si="46"/>
        <v>0</v>
      </c>
      <c r="AR410" s="133">
        <f t="shared" si="46"/>
        <v>0</v>
      </c>
      <c r="AS410" s="133">
        <f t="shared" si="46"/>
        <v>0</v>
      </c>
      <c r="AT410" s="133">
        <f t="shared" si="46"/>
        <v>0</v>
      </c>
      <c r="AU410" s="133">
        <f t="shared" si="46"/>
        <v>0</v>
      </c>
    </row>
    <row r="411" spans="1:47" s="90" customFormat="1" ht="62.2" x14ac:dyDescent="0.3">
      <c r="A411" s="106" t="s">
        <v>1662</v>
      </c>
      <c r="B411" s="107" t="s">
        <v>892</v>
      </c>
      <c r="C411" s="108" t="s">
        <v>1348</v>
      </c>
      <c r="D411" s="122">
        <v>0</v>
      </c>
      <c r="E411" s="122">
        <v>0</v>
      </c>
      <c r="F411" s="122">
        <v>0</v>
      </c>
      <c r="G411" s="122">
        <v>0</v>
      </c>
      <c r="H411" s="122">
        <v>0</v>
      </c>
      <c r="I411" s="122">
        <v>0</v>
      </c>
      <c r="J411" s="122">
        <v>0</v>
      </c>
      <c r="K411" s="122">
        <v>0</v>
      </c>
      <c r="L411" s="122">
        <v>0</v>
      </c>
      <c r="M411" s="122">
        <v>0</v>
      </c>
      <c r="N411" s="122">
        <v>0</v>
      </c>
      <c r="O411" s="122">
        <v>0</v>
      </c>
      <c r="P411" s="122">
        <v>0</v>
      </c>
      <c r="Q411" s="122">
        <v>0</v>
      </c>
      <c r="R411" s="122">
        <v>0</v>
      </c>
      <c r="S411" s="122">
        <v>0</v>
      </c>
      <c r="T411" s="122">
        <v>0</v>
      </c>
      <c r="U411" s="122">
        <v>0</v>
      </c>
      <c r="V411" s="122">
        <v>0</v>
      </c>
      <c r="W411" s="122">
        <v>0</v>
      </c>
      <c r="X411" s="122">
        <v>0</v>
      </c>
      <c r="Y411" s="122">
        <v>0</v>
      </c>
      <c r="Z411" s="122">
        <v>0</v>
      </c>
      <c r="AA411" s="122">
        <v>0</v>
      </c>
      <c r="AB411" s="122"/>
      <c r="AC411" s="122"/>
      <c r="AD411" s="122"/>
      <c r="AE411" s="122"/>
      <c r="AF411" s="122"/>
      <c r="AG411" s="122"/>
      <c r="AH411" s="122"/>
      <c r="AI411" s="122"/>
      <c r="AJ411" s="122"/>
      <c r="AK411" s="122"/>
      <c r="AL411" s="122"/>
      <c r="AM411" s="122"/>
      <c r="AN411" s="122"/>
      <c r="AO411" s="122"/>
      <c r="AP411" s="122"/>
      <c r="AQ411" s="122"/>
      <c r="AR411" s="122"/>
      <c r="AS411" s="122"/>
      <c r="AT411" s="122"/>
      <c r="AU411" s="122"/>
    </row>
    <row r="412" spans="1:47" s="90" customFormat="1" ht="46.65" x14ac:dyDescent="0.3">
      <c r="A412" s="106" t="s">
        <v>1662</v>
      </c>
      <c r="B412" s="107" t="s">
        <v>1787</v>
      </c>
      <c r="C412" s="108" t="s">
        <v>1349</v>
      </c>
      <c r="D412" s="122">
        <v>0</v>
      </c>
      <c r="E412" s="122">
        <v>0</v>
      </c>
      <c r="F412" s="122">
        <v>0</v>
      </c>
      <c r="G412" s="122">
        <v>0</v>
      </c>
      <c r="H412" s="122">
        <v>0</v>
      </c>
      <c r="I412" s="122">
        <v>0</v>
      </c>
      <c r="J412" s="122">
        <v>0</v>
      </c>
      <c r="K412" s="122">
        <v>0</v>
      </c>
      <c r="L412" s="122">
        <v>0</v>
      </c>
      <c r="M412" s="122">
        <v>0</v>
      </c>
      <c r="N412" s="122">
        <v>0</v>
      </c>
      <c r="O412" s="122">
        <v>0</v>
      </c>
      <c r="P412" s="122">
        <v>0</v>
      </c>
      <c r="Q412" s="122">
        <v>0</v>
      </c>
      <c r="R412" s="122">
        <v>0</v>
      </c>
      <c r="S412" s="122">
        <v>0</v>
      </c>
      <c r="T412" s="122">
        <v>0</v>
      </c>
      <c r="U412" s="122">
        <v>0</v>
      </c>
      <c r="V412" s="122">
        <v>0</v>
      </c>
      <c r="W412" s="122">
        <v>0</v>
      </c>
      <c r="X412" s="122">
        <v>0</v>
      </c>
      <c r="Y412" s="122">
        <v>0</v>
      </c>
      <c r="Z412" s="122">
        <v>0</v>
      </c>
      <c r="AA412" s="122">
        <v>0</v>
      </c>
      <c r="AB412" s="122"/>
      <c r="AC412" s="122"/>
      <c r="AD412" s="122"/>
      <c r="AE412" s="122"/>
      <c r="AF412" s="122"/>
      <c r="AG412" s="122"/>
      <c r="AH412" s="122"/>
      <c r="AI412" s="122"/>
      <c r="AJ412" s="122"/>
      <c r="AK412" s="122"/>
      <c r="AL412" s="122"/>
      <c r="AM412" s="122"/>
      <c r="AN412" s="122"/>
      <c r="AO412" s="122"/>
      <c r="AP412" s="122"/>
      <c r="AQ412" s="122"/>
      <c r="AR412" s="122"/>
      <c r="AS412" s="122"/>
      <c r="AT412" s="122"/>
      <c r="AU412" s="122"/>
    </row>
    <row r="413" spans="1:47" s="90" customFormat="1" ht="46.65" x14ac:dyDescent="0.3">
      <c r="A413" s="106" t="s">
        <v>1662</v>
      </c>
      <c r="B413" s="107" t="s">
        <v>1788</v>
      </c>
      <c r="C413" s="108" t="s">
        <v>1952</v>
      </c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>
        <v>0.29599999999999999</v>
      </c>
      <c r="AB413" s="122"/>
      <c r="AC413" s="122"/>
      <c r="AD413" s="122"/>
      <c r="AE413" s="122"/>
      <c r="AF413" s="122"/>
      <c r="AG413" s="122"/>
      <c r="AH413" s="122"/>
      <c r="AI413" s="122"/>
      <c r="AJ413" s="122"/>
      <c r="AK413" s="122"/>
      <c r="AL413" s="122"/>
      <c r="AM413" s="122"/>
      <c r="AN413" s="122"/>
      <c r="AO413" s="122"/>
      <c r="AP413" s="122"/>
      <c r="AQ413" s="122"/>
      <c r="AR413" s="122"/>
      <c r="AS413" s="122"/>
      <c r="AT413" s="122"/>
      <c r="AU413" s="122"/>
    </row>
    <row r="414" spans="1:47" s="90" customFormat="1" ht="62.2" x14ac:dyDescent="0.3">
      <c r="A414" s="106" t="s">
        <v>1662</v>
      </c>
      <c r="B414" s="107" t="s">
        <v>1789</v>
      </c>
      <c r="C414" s="108" t="s">
        <v>1953</v>
      </c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2"/>
      <c r="AC414" s="122"/>
      <c r="AD414" s="122"/>
      <c r="AE414" s="122"/>
      <c r="AF414" s="122"/>
      <c r="AG414" s="122"/>
      <c r="AH414" s="122"/>
      <c r="AI414" s="122"/>
      <c r="AJ414" s="122"/>
      <c r="AK414" s="122"/>
      <c r="AL414" s="122"/>
      <c r="AM414" s="122"/>
      <c r="AN414" s="122"/>
      <c r="AO414" s="122"/>
      <c r="AP414" s="122"/>
      <c r="AQ414" s="122"/>
      <c r="AR414" s="122"/>
      <c r="AS414" s="122"/>
      <c r="AT414" s="122"/>
      <c r="AU414" s="122"/>
    </row>
    <row r="415" spans="1:47" s="90" customFormat="1" ht="46.65" x14ac:dyDescent="0.3">
      <c r="A415" s="106" t="s">
        <v>1662</v>
      </c>
      <c r="B415" s="107" t="s">
        <v>1790</v>
      </c>
      <c r="C415" s="108" t="s">
        <v>1954</v>
      </c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>
        <v>0.36899999999999999</v>
      </c>
      <c r="AB415" s="122"/>
      <c r="AC415" s="122"/>
      <c r="AD415" s="122"/>
      <c r="AE415" s="122"/>
      <c r="AF415" s="122"/>
      <c r="AG415" s="122"/>
      <c r="AH415" s="122"/>
      <c r="AI415" s="122"/>
      <c r="AJ415" s="122"/>
      <c r="AK415" s="122"/>
      <c r="AL415" s="122"/>
      <c r="AM415" s="122"/>
      <c r="AN415" s="122"/>
      <c r="AO415" s="122"/>
      <c r="AP415" s="122"/>
      <c r="AQ415" s="122"/>
      <c r="AR415" s="122"/>
      <c r="AS415" s="122"/>
      <c r="AT415" s="122"/>
      <c r="AU415" s="122"/>
    </row>
    <row r="416" spans="1:47" s="90" customFormat="1" x14ac:dyDescent="0.3">
      <c r="A416" s="103"/>
      <c r="B416" s="110" t="s">
        <v>27</v>
      </c>
      <c r="C416" s="105"/>
      <c r="D416" s="133">
        <f t="shared" ref="D416:AU416" si="47">SUM(D417:D429)</f>
        <v>0</v>
      </c>
      <c r="E416" s="133">
        <f t="shared" si="47"/>
        <v>0.1</v>
      </c>
      <c r="F416" s="133">
        <f t="shared" si="47"/>
        <v>0</v>
      </c>
      <c r="G416" s="133">
        <f t="shared" si="47"/>
        <v>0</v>
      </c>
      <c r="H416" s="133">
        <f t="shared" si="47"/>
        <v>0</v>
      </c>
      <c r="I416" s="133">
        <f t="shared" si="47"/>
        <v>0.46230000000000004</v>
      </c>
      <c r="J416" s="133">
        <f t="shared" si="47"/>
        <v>0</v>
      </c>
      <c r="K416" s="133">
        <f t="shared" si="47"/>
        <v>0</v>
      </c>
      <c r="L416" s="133">
        <f t="shared" si="47"/>
        <v>0</v>
      </c>
      <c r="M416" s="133">
        <f t="shared" si="47"/>
        <v>0</v>
      </c>
      <c r="N416" s="133">
        <f t="shared" si="47"/>
        <v>0</v>
      </c>
      <c r="O416" s="133">
        <f t="shared" si="47"/>
        <v>0</v>
      </c>
      <c r="P416" s="133">
        <f t="shared" si="47"/>
        <v>0</v>
      </c>
      <c r="Q416" s="133">
        <f t="shared" si="47"/>
        <v>0</v>
      </c>
      <c r="R416" s="133">
        <f t="shared" si="47"/>
        <v>2.6</v>
      </c>
      <c r="S416" s="133">
        <f t="shared" si="47"/>
        <v>0</v>
      </c>
      <c r="T416" s="133">
        <f t="shared" si="47"/>
        <v>3.6630000000000003</v>
      </c>
      <c r="U416" s="133">
        <f t="shared" si="47"/>
        <v>9.2670000000000002E-2</v>
      </c>
      <c r="V416" s="133">
        <f t="shared" si="47"/>
        <v>0</v>
      </c>
      <c r="W416" s="133">
        <f t="shared" si="47"/>
        <v>0</v>
      </c>
      <c r="X416" s="133">
        <f t="shared" si="47"/>
        <v>0</v>
      </c>
      <c r="Y416" s="133">
        <f t="shared" si="47"/>
        <v>0</v>
      </c>
      <c r="Z416" s="133">
        <f t="shared" si="47"/>
        <v>0</v>
      </c>
      <c r="AA416" s="133">
        <f t="shared" si="47"/>
        <v>0</v>
      </c>
      <c r="AB416" s="133">
        <f t="shared" si="47"/>
        <v>0</v>
      </c>
      <c r="AC416" s="133">
        <f t="shared" si="47"/>
        <v>0</v>
      </c>
      <c r="AD416" s="133">
        <f t="shared" si="47"/>
        <v>0</v>
      </c>
      <c r="AE416" s="133">
        <f t="shared" si="47"/>
        <v>0</v>
      </c>
      <c r="AF416" s="133">
        <f t="shared" si="47"/>
        <v>0</v>
      </c>
      <c r="AG416" s="133">
        <f t="shared" si="47"/>
        <v>0</v>
      </c>
      <c r="AH416" s="133">
        <f t="shared" si="47"/>
        <v>0</v>
      </c>
      <c r="AI416" s="133">
        <f t="shared" si="47"/>
        <v>0</v>
      </c>
      <c r="AJ416" s="133">
        <f t="shared" si="47"/>
        <v>0</v>
      </c>
      <c r="AK416" s="133">
        <f t="shared" si="47"/>
        <v>0</v>
      </c>
      <c r="AL416" s="133">
        <f t="shared" si="47"/>
        <v>0</v>
      </c>
      <c r="AM416" s="133">
        <f t="shared" si="47"/>
        <v>0</v>
      </c>
      <c r="AN416" s="133">
        <f t="shared" si="47"/>
        <v>0</v>
      </c>
      <c r="AO416" s="133">
        <f t="shared" si="47"/>
        <v>0</v>
      </c>
      <c r="AP416" s="133">
        <f t="shared" si="47"/>
        <v>0</v>
      </c>
      <c r="AQ416" s="133">
        <f t="shared" si="47"/>
        <v>0</v>
      </c>
      <c r="AR416" s="133">
        <f t="shared" si="47"/>
        <v>0</v>
      </c>
      <c r="AS416" s="133">
        <f t="shared" si="47"/>
        <v>0</v>
      </c>
      <c r="AT416" s="133">
        <f t="shared" si="47"/>
        <v>0</v>
      </c>
      <c r="AU416" s="133">
        <f t="shared" si="47"/>
        <v>0</v>
      </c>
    </row>
    <row r="417" spans="1:47" s="90" customFormat="1" ht="46.65" x14ac:dyDescent="0.3">
      <c r="A417" s="106" t="s">
        <v>1662</v>
      </c>
      <c r="B417" s="107" t="s">
        <v>893</v>
      </c>
      <c r="C417" s="108" t="s">
        <v>1350</v>
      </c>
      <c r="D417" s="122">
        <v>0</v>
      </c>
      <c r="E417" s="122">
        <v>0</v>
      </c>
      <c r="F417" s="122">
        <v>0</v>
      </c>
      <c r="G417" s="122">
        <v>0</v>
      </c>
      <c r="H417" s="122">
        <v>0</v>
      </c>
      <c r="I417" s="122">
        <v>0</v>
      </c>
      <c r="J417" s="122">
        <v>0</v>
      </c>
      <c r="K417" s="122">
        <v>0</v>
      </c>
      <c r="L417" s="122">
        <v>0</v>
      </c>
      <c r="M417" s="122">
        <v>0</v>
      </c>
      <c r="N417" s="122">
        <v>0</v>
      </c>
      <c r="O417" s="122">
        <v>0</v>
      </c>
      <c r="P417" s="122">
        <v>0</v>
      </c>
      <c r="Q417" s="122">
        <v>0</v>
      </c>
      <c r="R417" s="122">
        <v>0</v>
      </c>
      <c r="S417" s="122">
        <v>0</v>
      </c>
      <c r="T417" s="122">
        <v>0</v>
      </c>
      <c r="U417" s="122">
        <v>0</v>
      </c>
      <c r="V417" s="122">
        <v>0</v>
      </c>
      <c r="W417" s="122">
        <v>0</v>
      </c>
      <c r="X417" s="122">
        <v>0</v>
      </c>
      <c r="Y417" s="122">
        <v>0</v>
      </c>
      <c r="Z417" s="122">
        <v>0</v>
      </c>
      <c r="AA417" s="122">
        <v>0</v>
      </c>
      <c r="AB417" s="122"/>
      <c r="AC417" s="122"/>
      <c r="AD417" s="122"/>
      <c r="AE417" s="122"/>
      <c r="AF417" s="122"/>
      <c r="AG417" s="122"/>
      <c r="AH417" s="122"/>
      <c r="AI417" s="122"/>
      <c r="AJ417" s="122"/>
      <c r="AK417" s="122"/>
      <c r="AL417" s="122"/>
      <c r="AM417" s="122"/>
      <c r="AN417" s="122"/>
      <c r="AO417" s="122"/>
      <c r="AP417" s="122"/>
      <c r="AQ417" s="122"/>
      <c r="AR417" s="122"/>
      <c r="AS417" s="122"/>
      <c r="AT417" s="122"/>
      <c r="AU417" s="122"/>
    </row>
    <row r="418" spans="1:47" s="90" customFormat="1" ht="46.65" x14ac:dyDescent="0.3">
      <c r="A418" s="106" t="s">
        <v>1662</v>
      </c>
      <c r="B418" s="107" t="s">
        <v>455</v>
      </c>
      <c r="C418" s="108" t="s">
        <v>93</v>
      </c>
      <c r="D418" s="122">
        <v>0</v>
      </c>
      <c r="E418" s="122">
        <v>0</v>
      </c>
      <c r="F418" s="122">
        <v>0</v>
      </c>
      <c r="G418" s="122">
        <v>0</v>
      </c>
      <c r="H418" s="122">
        <v>0</v>
      </c>
      <c r="I418" s="122">
        <v>0</v>
      </c>
      <c r="J418" s="122">
        <v>0</v>
      </c>
      <c r="K418" s="122">
        <v>0</v>
      </c>
      <c r="L418" s="122">
        <v>0</v>
      </c>
      <c r="M418" s="122">
        <v>0</v>
      </c>
      <c r="N418" s="122">
        <v>0</v>
      </c>
      <c r="O418" s="122">
        <v>0</v>
      </c>
      <c r="P418" s="122">
        <v>0</v>
      </c>
      <c r="Q418" s="122">
        <v>0</v>
      </c>
      <c r="R418" s="122">
        <v>0.8</v>
      </c>
      <c r="S418" s="122">
        <v>0</v>
      </c>
      <c r="T418" s="122">
        <v>1.25</v>
      </c>
      <c r="U418" s="122">
        <v>0</v>
      </c>
      <c r="V418" s="122">
        <v>0</v>
      </c>
      <c r="W418" s="122">
        <v>0</v>
      </c>
      <c r="X418" s="122">
        <v>0</v>
      </c>
      <c r="Y418" s="122">
        <v>0</v>
      </c>
      <c r="Z418" s="122">
        <v>0</v>
      </c>
      <c r="AA418" s="122">
        <v>0</v>
      </c>
      <c r="AB418" s="122"/>
      <c r="AC418" s="122"/>
      <c r="AD418" s="122"/>
      <c r="AE418" s="122"/>
      <c r="AF418" s="122"/>
      <c r="AG418" s="122"/>
      <c r="AH418" s="122"/>
      <c r="AI418" s="122"/>
      <c r="AJ418" s="122"/>
      <c r="AK418" s="122"/>
      <c r="AL418" s="122"/>
      <c r="AM418" s="122"/>
      <c r="AN418" s="122"/>
      <c r="AO418" s="122"/>
      <c r="AP418" s="122"/>
      <c r="AQ418" s="122"/>
      <c r="AR418" s="122"/>
      <c r="AS418" s="122"/>
      <c r="AT418" s="122"/>
      <c r="AU418" s="122"/>
    </row>
    <row r="419" spans="1:47" s="90" customFormat="1" ht="46.65" x14ac:dyDescent="0.3">
      <c r="A419" s="106" t="s">
        <v>1662</v>
      </c>
      <c r="B419" s="107" t="s">
        <v>94</v>
      </c>
      <c r="C419" s="108" t="s">
        <v>95</v>
      </c>
      <c r="D419" s="122">
        <v>0</v>
      </c>
      <c r="E419" s="122">
        <v>0</v>
      </c>
      <c r="F419" s="122">
        <v>0</v>
      </c>
      <c r="G419" s="122">
        <v>0</v>
      </c>
      <c r="H419" s="122">
        <v>0</v>
      </c>
      <c r="I419" s="122">
        <v>0</v>
      </c>
      <c r="J419" s="122">
        <v>0</v>
      </c>
      <c r="K419" s="122">
        <v>0</v>
      </c>
      <c r="L419" s="122">
        <v>0</v>
      </c>
      <c r="M419" s="122">
        <v>0</v>
      </c>
      <c r="N419" s="122">
        <v>0</v>
      </c>
      <c r="O419" s="122">
        <v>0</v>
      </c>
      <c r="P419" s="122">
        <v>0</v>
      </c>
      <c r="Q419" s="122">
        <v>0</v>
      </c>
      <c r="R419" s="122">
        <v>0.8</v>
      </c>
      <c r="S419" s="122">
        <v>0</v>
      </c>
      <c r="T419" s="122">
        <v>0.71299999999999997</v>
      </c>
      <c r="U419" s="122">
        <v>0</v>
      </c>
      <c r="V419" s="122">
        <v>0</v>
      </c>
      <c r="W419" s="122">
        <v>0</v>
      </c>
      <c r="X419" s="122">
        <v>0</v>
      </c>
      <c r="Y419" s="122">
        <v>0</v>
      </c>
      <c r="Z419" s="122">
        <v>0</v>
      </c>
      <c r="AA419" s="122">
        <v>0</v>
      </c>
      <c r="AB419" s="122"/>
      <c r="AC419" s="122"/>
      <c r="AD419" s="122"/>
      <c r="AE419" s="122"/>
      <c r="AF419" s="122"/>
      <c r="AG419" s="122"/>
      <c r="AH419" s="122"/>
      <c r="AI419" s="122"/>
      <c r="AJ419" s="122"/>
      <c r="AK419" s="122"/>
      <c r="AL419" s="122"/>
      <c r="AM419" s="122"/>
      <c r="AN419" s="122"/>
      <c r="AO419" s="122"/>
      <c r="AP419" s="122"/>
      <c r="AQ419" s="122"/>
      <c r="AR419" s="122"/>
      <c r="AS419" s="122"/>
      <c r="AT419" s="122"/>
      <c r="AU419" s="122"/>
    </row>
    <row r="420" spans="1:47" s="90" customFormat="1" ht="46.65" x14ac:dyDescent="0.3">
      <c r="A420" s="106" t="s">
        <v>1662</v>
      </c>
      <c r="B420" s="107" t="s">
        <v>96</v>
      </c>
      <c r="C420" s="108" t="s">
        <v>97</v>
      </c>
      <c r="D420" s="122">
        <v>0</v>
      </c>
      <c r="E420" s="122">
        <v>0</v>
      </c>
      <c r="F420" s="122">
        <v>0</v>
      </c>
      <c r="G420" s="122">
        <v>0</v>
      </c>
      <c r="H420" s="122">
        <v>0</v>
      </c>
      <c r="I420" s="122">
        <v>0</v>
      </c>
      <c r="J420" s="122">
        <v>0</v>
      </c>
      <c r="K420" s="122">
        <v>0</v>
      </c>
      <c r="L420" s="122">
        <v>0</v>
      </c>
      <c r="M420" s="122">
        <v>0</v>
      </c>
      <c r="N420" s="122">
        <v>0</v>
      </c>
      <c r="O420" s="122">
        <v>0</v>
      </c>
      <c r="P420" s="122">
        <v>0</v>
      </c>
      <c r="Q420" s="122">
        <v>0</v>
      </c>
      <c r="R420" s="122">
        <v>0</v>
      </c>
      <c r="S420" s="122">
        <v>0</v>
      </c>
      <c r="T420" s="122">
        <v>0</v>
      </c>
      <c r="U420" s="122">
        <v>0</v>
      </c>
      <c r="V420" s="122">
        <v>0</v>
      </c>
      <c r="W420" s="122">
        <v>0</v>
      </c>
      <c r="X420" s="122">
        <v>0</v>
      </c>
      <c r="Y420" s="122">
        <v>0</v>
      </c>
      <c r="Z420" s="122">
        <v>0</v>
      </c>
      <c r="AA420" s="122">
        <v>0</v>
      </c>
      <c r="AB420" s="122"/>
      <c r="AC420" s="122"/>
      <c r="AD420" s="122"/>
      <c r="AE420" s="122"/>
      <c r="AF420" s="122"/>
      <c r="AG420" s="122"/>
      <c r="AH420" s="122"/>
      <c r="AI420" s="122"/>
      <c r="AJ420" s="122"/>
      <c r="AK420" s="122"/>
      <c r="AL420" s="122"/>
      <c r="AM420" s="122"/>
      <c r="AN420" s="122"/>
      <c r="AO420" s="122"/>
      <c r="AP420" s="122"/>
      <c r="AQ420" s="122"/>
      <c r="AR420" s="122"/>
      <c r="AS420" s="122"/>
      <c r="AT420" s="122"/>
      <c r="AU420" s="122"/>
    </row>
    <row r="421" spans="1:47" s="90" customFormat="1" ht="62.2" x14ac:dyDescent="0.3">
      <c r="A421" s="106" t="s">
        <v>1662</v>
      </c>
      <c r="B421" s="107" t="s">
        <v>894</v>
      </c>
      <c r="C421" s="108" t="s">
        <v>1351</v>
      </c>
      <c r="D421" s="122">
        <v>0</v>
      </c>
      <c r="E421" s="122">
        <v>0</v>
      </c>
      <c r="F421" s="122">
        <v>0</v>
      </c>
      <c r="G421" s="122">
        <v>0</v>
      </c>
      <c r="H421" s="122">
        <v>0</v>
      </c>
      <c r="I421" s="122">
        <v>0</v>
      </c>
      <c r="J421" s="122">
        <v>0</v>
      </c>
      <c r="K421" s="122">
        <v>0</v>
      </c>
      <c r="L421" s="122">
        <v>0</v>
      </c>
      <c r="M421" s="122">
        <v>0</v>
      </c>
      <c r="N421" s="122">
        <v>0</v>
      </c>
      <c r="O421" s="122">
        <v>0</v>
      </c>
      <c r="P421" s="122">
        <v>0</v>
      </c>
      <c r="Q421" s="122">
        <v>0</v>
      </c>
      <c r="R421" s="122">
        <v>0</v>
      </c>
      <c r="S421" s="122">
        <v>0</v>
      </c>
      <c r="T421" s="122">
        <v>0.2</v>
      </c>
      <c r="U421" s="122">
        <v>0</v>
      </c>
      <c r="V421" s="122">
        <v>0</v>
      </c>
      <c r="W421" s="122">
        <v>0</v>
      </c>
      <c r="X421" s="122">
        <v>0</v>
      </c>
      <c r="Y421" s="122">
        <v>0</v>
      </c>
      <c r="Z421" s="122">
        <v>0</v>
      </c>
      <c r="AA421" s="122">
        <v>0</v>
      </c>
      <c r="AB421" s="122"/>
      <c r="AC421" s="122"/>
      <c r="AD421" s="122"/>
      <c r="AE421" s="122"/>
      <c r="AF421" s="122"/>
      <c r="AG421" s="122"/>
      <c r="AH421" s="122"/>
      <c r="AI421" s="122"/>
      <c r="AJ421" s="122"/>
      <c r="AK421" s="122"/>
      <c r="AL421" s="122"/>
      <c r="AM421" s="122"/>
      <c r="AN421" s="122"/>
      <c r="AO421" s="122"/>
      <c r="AP421" s="122"/>
      <c r="AQ421" s="122"/>
      <c r="AR421" s="122"/>
      <c r="AS421" s="122"/>
      <c r="AT421" s="122"/>
      <c r="AU421" s="122"/>
    </row>
    <row r="422" spans="1:47" s="90" customFormat="1" ht="62.2" x14ac:dyDescent="0.3">
      <c r="A422" s="106" t="s">
        <v>1662</v>
      </c>
      <c r="B422" s="107" t="s">
        <v>895</v>
      </c>
      <c r="C422" s="108" t="s">
        <v>1352</v>
      </c>
      <c r="D422" s="122">
        <v>0</v>
      </c>
      <c r="E422" s="122">
        <v>0</v>
      </c>
      <c r="F422" s="122">
        <v>0</v>
      </c>
      <c r="G422" s="122">
        <v>0</v>
      </c>
      <c r="H422" s="122">
        <v>0</v>
      </c>
      <c r="I422" s="122">
        <v>0</v>
      </c>
      <c r="J422" s="122">
        <v>0</v>
      </c>
      <c r="K422" s="122">
        <v>0</v>
      </c>
      <c r="L422" s="122">
        <v>0</v>
      </c>
      <c r="M422" s="122">
        <v>0</v>
      </c>
      <c r="N422" s="122">
        <v>0</v>
      </c>
      <c r="O422" s="122">
        <v>0</v>
      </c>
      <c r="P422" s="122">
        <v>0</v>
      </c>
      <c r="Q422" s="122">
        <v>0</v>
      </c>
      <c r="R422" s="122">
        <v>0</v>
      </c>
      <c r="S422" s="122">
        <v>0</v>
      </c>
      <c r="T422" s="122">
        <v>0.1</v>
      </c>
      <c r="U422" s="122">
        <v>0</v>
      </c>
      <c r="V422" s="122">
        <v>0</v>
      </c>
      <c r="W422" s="122">
        <v>0</v>
      </c>
      <c r="X422" s="122">
        <v>0</v>
      </c>
      <c r="Y422" s="122">
        <v>0</v>
      </c>
      <c r="Z422" s="122">
        <v>0</v>
      </c>
      <c r="AA422" s="122">
        <v>0</v>
      </c>
      <c r="AB422" s="122"/>
      <c r="AC422" s="122"/>
      <c r="AD422" s="122"/>
      <c r="AE422" s="122"/>
      <c r="AF422" s="122"/>
      <c r="AG422" s="122"/>
      <c r="AH422" s="122"/>
      <c r="AI422" s="122"/>
      <c r="AJ422" s="122"/>
      <c r="AK422" s="122"/>
      <c r="AL422" s="122"/>
      <c r="AM422" s="122"/>
      <c r="AN422" s="122"/>
      <c r="AO422" s="122"/>
      <c r="AP422" s="122"/>
      <c r="AQ422" s="122"/>
      <c r="AR422" s="122"/>
      <c r="AS422" s="122"/>
      <c r="AT422" s="122"/>
      <c r="AU422" s="122"/>
    </row>
    <row r="423" spans="1:47" s="90" customFormat="1" ht="77.7" x14ac:dyDescent="0.3">
      <c r="A423" s="106" t="s">
        <v>1662</v>
      </c>
      <c r="B423" s="107" t="s">
        <v>896</v>
      </c>
      <c r="C423" s="108" t="s">
        <v>1353</v>
      </c>
      <c r="D423" s="122">
        <v>0</v>
      </c>
      <c r="E423" s="122">
        <v>0</v>
      </c>
      <c r="F423" s="122">
        <v>0</v>
      </c>
      <c r="G423" s="122">
        <v>0</v>
      </c>
      <c r="H423" s="122">
        <v>0</v>
      </c>
      <c r="I423" s="122">
        <v>0</v>
      </c>
      <c r="J423" s="122">
        <v>0</v>
      </c>
      <c r="K423" s="122">
        <v>0</v>
      </c>
      <c r="L423" s="122">
        <v>0</v>
      </c>
      <c r="M423" s="122">
        <v>0</v>
      </c>
      <c r="N423" s="122">
        <v>0</v>
      </c>
      <c r="O423" s="122">
        <v>0</v>
      </c>
      <c r="P423" s="122">
        <v>0</v>
      </c>
      <c r="Q423" s="122">
        <v>0</v>
      </c>
      <c r="R423" s="122">
        <v>0</v>
      </c>
      <c r="S423" s="122">
        <v>0</v>
      </c>
      <c r="T423" s="122">
        <v>0.35</v>
      </c>
      <c r="U423" s="122">
        <v>0</v>
      </c>
      <c r="V423" s="122">
        <v>0</v>
      </c>
      <c r="W423" s="122">
        <v>0</v>
      </c>
      <c r="X423" s="122">
        <v>0</v>
      </c>
      <c r="Y423" s="122">
        <v>0</v>
      </c>
      <c r="Z423" s="122">
        <v>0</v>
      </c>
      <c r="AA423" s="122">
        <v>0</v>
      </c>
      <c r="AB423" s="122"/>
      <c r="AC423" s="122"/>
      <c r="AD423" s="122"/>
      <c r="AE423" s="122"/>
      <c r="AF423" s="122"/>
      <c r="AG423" s="122"/>
      <c r="AH423" s="122"/>
      <c r="AI423" s="122"/>
      <c r="AJ423" s="122"/>
      <c r="AK423" s="122"/>
      <c r="AL423" s="122"/>
      <c r="AM423" s="122"/>
      <c r="AN423" s="122"/>
      <c r="AO423" s="122"/>
      <c r="AP423" s="122"/>
      <c r="AQ423" s="122"/>
      <c r="AR423" s="122"/>
      <c r="AS423" s="122"/>
      <c r="AT423" s="122"/>
      <c r="AU423" s="122"/>
    </row>
    <row r="424" spans="1:47" s="90" customFormat="1" ht="62.2" x14ac:dyDescent="0.3">
      <c r="A424" s="106" t="s">
        <v>1662</v>
      </c>
      <c r="B424" s="107" t="s">
        <v>897</v>
      </c>
      <c r="C424" s="108" t="s">
        <v>1354</v>
      </c>
      <c r="D424" s="122">
        <v>0</v>
      </c>
      <c r="E424" s="122">
        <v>0</v>
      </c>
      <c r="F424" s="122">
        <v>0</v>
      </c>
      <c r="G424" s="122">
        <v>0</v>
      </c>
      <c r="H424" s="122">
        <v>0</v>
      </c>
      <c r="I424" s="122">
        <v>9.9000000000000005E-2</v>
      </c>
      <c r="J424" s="122">
        <v>0</v>
      </c>
      <c r="K424" s="122">
        <v>0</v>
      </c>
      <c r="L424" s="122">
        <v>0</v>
      </c>
      <c r="M424" s="122">
        <v>0</v>
      </c>
      <c r="N424" s="122">
        <v>0</v>
      </c>
      <c r="O424" s="122">
        <v>0</v>
      </c>
      <c r="P424" s="122">
        <v>0</v>
      </c>
      <c r="Q424" s="122">
        <v>0</v>
      </c>
      <c r="R424" s="122">
        <v>0</v>
      </c>
      <c r="S424" s="122">
        <v>0</v>
      </c>
      <c r="T424" s="122">
        <v>0.1</v>
      </c>
      <c r="U424" s="122">
        <v>0</v>
      </c>
      <c r="V424" s="122">
        <v>0</v>
      </c>
      <c r="W424" s="122">
        <v>0</v>
      </c>
      <c r="X424" s="122">
        <v>0</v>
      </c>
      <c r="Y424" s="122">
        <v>0</v>
      </c>
      <c r="Z424" s="122">
        <v>0</v>
      </c>
      <c r="AA424" s="122">
        <v>0</v>
      </c>
      <c r="AB424" s="122"/>
      <c r="AC424" s="122"/>
      <c r="AD424" s="122"/>
      <c r="AE424" s="122"/>
      <c r="AF424" s="122"/>
      <c r="AG424" s="122"/>
      <c r="AH424" s="122"/>
      <c r="AI424" s="122"/>
      <c r="AJ424" s="122"/>
      <c r="AK424" s="122"/>
      <c r="AL424" s="122"/>
      <c r="AM424" s="122"/>
      <c r="AN424" s="122"/>
      <c r="AO424" s="122"/>
      <c r="AP424" s="122"/>
      <c r="AQ424" s="122"/>
      <c r="AR424" s="122"/>
      <c r="AS424" s="122"/>
      <c r="AT424" s="122"/>
      <c r="AU424" s="122"/>
    </row>
    <row r="425" spans="1:47" s="90" customFormat="1" ht="46.65" x14ac:dyDescent="0.3">
      <c r="A425" s="106" t="s">
        <v>1662</v>
      </c>
      <c r="B425" s="107" t="s">
        <v>898</v>
      </c>
      <c r="C425" s="108" t="s">
        <v>1355</v>
      </c>
      <c r="D425" s="122">
        <v>0</v>
      </c>
      <c r="E425" s="122">
        <v>0</v>
      </c>
      <c r="F425" s="122">
        <v>0</v>
      </c>
      <c r="G425" s="122">
        <v>0</v>
      </c>
      <c r="H425" s="122">
        <v>0</v>
      </c>
      <c r="I425" s="122">
        <v>0</v>
      </c>
      <c r="J425" s="122">
        <v>0</v>
      </c>
      <c r="K425" s="122">
        <v>0</v>
      </c>
      <c r="L425" s="122">
        <v>0</v>
      </c>
      <c r="M425" s="122">
        <v>0</v>
      </c>
      <c r="N425" s="122">
        <v>0</v>
      </c>
      <c r="O425" s="122">
        <v>0</v>
      </c>
      <c r="P425" s="122">
        <v>0</v>
      </c>
      <c r="Q425" s="122">
        <v>0</v>
      </c>
      <c r="R425" s="122">
        <v>0</v>
      </c>
      <c r="S425" s="122">
        <v>0</v>
      </c>
      <c r="T425" s="122">
        <v>0.4</v>
      </c>
      <c r="U425" s="122">
        <v>0</v>
      </c>
      <c r="V425" s="122">
        <v>0</v>
      </c>
      <c r="W425" s="122">
        <v>0</v>
      </c>
      <c r="X425" s="122">
        <v>0</v>
      </c>
      <c r="Y425" s="122">
        <v>0</v>
      </c>
      <c r="Z425" s="122">
        <v>0</v>
      </c>
      <c r="AA425" s="122">
        <v>0</v>
      </c>
      <c r="AB425" s="122"/>
      <c r="AC425" s="122"/>
      <c r="AD425" s="122"/>
      <c r="AE425" s="122"/>
      <c r="AF425" s="122"/>
      <c r="AG425" s="122"/>
      <c r="AH425" s="122"/>
      <c r="AI425" s="122"/>
      <c r="AJ425" s="122"/>
      <c r="AK425" s="122"/>
      <c r="AL425" s="122"/>
      <c r="AM425" s="122"/>
      <c r="AN425" s="122"/>
      <c r="AO425" s="122"/>
      <c r="AP425" s="122"/>
      <c r="AQ425" s="122"/>
      <c r="AR425" s="122"/>
      <c r="AS425" s="122"/>
      <c r="AT425" s="122"/>
      <c r="AU425" s="122"/>
    </row>
    <row r="426" spans="1:47" s="90" customFormat="1" ht="46.65" x14ac:dyDescent="0.3">
      <c r="A426" s="106" t="s">
        <v>1662</v>
      </c>
      <c r="B426" s="107" t="s">
        <v>899</v>
      </c>
      <c r="C426" s="108" t="s">
        <v>1356</v>
      </c>
      <c r="D426" s="122">
        <v>0</v>
      </c>
      <c r="E426" s="122">
        <v>0</v>
      </c>
      <c r="F426" s="122">
        <v>0</v>
      </c>
      <c r="G426" s="122">
        <v>0</v>
      </c>
      <c r="H426" s="122">
        <v>0</v>
      </c>
      <c r="I426" s="122">
        <v>0</v>
      </c>
      <c r="J426" s="122">
        <v>0</v>
      </c>
      <c r="K426" s="122">
        <v>0</v>
      </c>
      <c r="L426" s="122">
        <v>0</v>
      </c>
      <c r="M426" s="122">
        <v>0</v>
      </c>
      <c r="N426" s="122">
        <v>0</v>
      </c>
      <c r="O426" s="122">
        <v>0</v>
      </c>
      <c r="P426" s="122">
        <v>0</v>
      </c>
      <c r="Q426" s="122">
        <v>0</v>
      </c>
      <c r="R426" s="122">
        <v>0</v>
      </c>
      <c r="S426" s="122">
        <v>0</v>
      </c>
      <c r="T426" s="122">
        <v>0.5</v>
      </c>
      <c r="U426" s="122">
        <v>0</v>
      </c>
      <c r="V426" s="122">
        <v>0</v>
      </c>
      <c r="W426" s="122">
        <v>0</v>
      </c>
      <c r="X426" s="122">
        <v>0</v>
      </c>
      <c r="Y426" s="122">
        <v>0</v>
      </c>
      <c r="Z426" s="122">
        <v>0</v>
      </c>
      <c r="AA426" s="122">
        <v>0</v>
      </c>
      <c r="AB426" s="122"/>
      <c r="AC426" s="122"/>
      <c r="AD426" s="122"/>
      <c r="AE426" s="122"/>
      <c r="AF426" s="122"/>
      <c r="AG426" s="122"/>
      <c r="AH426" s="122"/>
      <c r="AI426" s="122"/>
      <c r="AJ426" s="122"/>
      <c r="AK426" s="122"/>
      <c r="AL426" s="122"/>
      <c r="AM426" s="122"/>
      <c r="AN426" s="122"/>
      <c r="AO426" s="122"/>
      <c r="AP426" s="122"/>
      <c r="AQ426" s="122"/>
      <c r="AR426" s="122"/>
      <c r="AS426" s="122"/>
      <c r="AT426" s="122"/>
      <c r="AU426" s="122"/>
    </row>
    <row r="427" spans="1:47" s="90" customFormat="1" ht="62.2" x14ac:dyDescent="0.3">
      <c r="A427" s="106" t="s">
        <v>1662</v>
      </c>
      <c r="B427" s="107" t="s">
        <v>1791</v>
      </c>
      <c r="C427" s="108" t="s">
        <v>1357</v>
      </c>
      <c r="D427" s="122">
        <v>0</v>
      </c>
      <c r="E427" s="122">
        <v>0</v>
      </c>
      <c r="F427" s="122">
        <v>0</v>
      </c>
      <c r="G427" s="122">
        <v>0</v>
      </c>
      <c r="H427" s="122">
        <v>0</v>
      </c>
      <c r="I427" s="122">
        <v>0</v>
      </c>
      <c r="J427" s="122">
        <v>0</v>
      </c>
      <c r="K427" s="122">
        <v>0</v>
      </c>
      <c r="L427" s="122">
        <v>0</v>
      </c>
      <c r="M427" s="122">
        <v>0</v>
      </c>
      <c r="N427" s="122">
        <v>0</v>
      </c>
      <c r="O427" s="122">
        <v>0</v>
      </c>
      <c r="P427" s="122">
        <v>0</v>
      </c>
      <c r="Q427" s="122">
        <v>0</v>
      </c>
      <c r="R427" s="122">
        <v>1</v>
      </c>
      <c r="S427" s="122">
        <v>0</v>
      </c>
      <c r="T427" s="122">
        <v>0.05</v>
      </c>
      <c r="U427" s="122">
        <v>0</v>
      </c>
      <c r="V427" s="122">
        <v>0</v>
      </c>
      <c r="W427" s="122">
        <v>0</v>
      </c>
      <c r="X427" s="122">
        <v>0</v>
      </c>
      <c r="Y427" s="122">
        <v>0</v>
      </c>
      <c r="Z427" s="122">
        <v>0</v>
      </c>
      <c r="AA427" s="122">
        <v>0</v>
      </c>
      <c r="AB427" s="122"/>
      <c r="AC427" s="122"/>
      <c r="AD427" s="122"/>
      <c r="AE427" s="122"/>
      <c r="AF427" s="122"/>
      <c r="AG427" s="122"/>
      <c r="AH427" s="122"/>
      <c r="AI427" s="122"/>
      <c r="AJ427" s="122"/>
      <c r="AK427" s="122"/>
      <c r="AL427" s="122"/>
      <c r="AM427" s="122"/>
      <c r="AN427" s="122"/>
      <c r="AO427" s="122"/>
      <c r="AP427" s="122"/>
      <c r="AQ427" s="122"/>
      <c r="AR427" s="122"/>
      <c r="AS427" s="122"/>
      <c r="AT427" s="122"/>
      <c r="AU427" s="122"/>
    </row>
    <row r="428" spans="1:47" s="90" customFormat="1" ht="31.1" x14ac:dyDescent="0.3">
      <c r="A428" s="106" t="s">
        <v>1662</v>
      </c>
      <c r="B428" s="107" t="s">
        <v>900</v>
      </c>
      <c r="C428" s="108" t="s">
        <v>1358</v>
      </c>
      <c r="D428" s="122">
        <v>0</v>
      </c>
      <c r="E428" s="122">
        <v>0</v>
      </c>
      <c r="F428" s="122">
        <v>0</v>
      </c>
      <c r="G428" s="122">
        <v>0</v>
      </c>
      <c r="H428" s="122">
        <v>0</v>
      </c>
      <c r="I428" s="122">
        <v>0</v>
      </c>
      <c r="J428" s="122">
        <v>0</v>
      </c>
      <c r="K428" s="122">
        <v>0</v>
      </c>
      <c r="L428" s="122">
        <v>0</v>
      </c>
      <c r="M428" s="122">
        <v>0</v>
      </c>
      <c r="N428" s="122">
        <v>0</v>
      </c>
      <c r="O428" s="122">
        <v>0</v>
      </c>
      <c r="P428" s="122">
        <v>0</v>
      </c>
      <c r="Q428" s="122">
        <v>0</v>
      </c>
      <c r="R428" s="122">
        <v>0</v>
      </c>
      <c r="S428" s="122">
        <v>0</v>
      </c>
      <c r="T428" s="122">
        <v>0</v>
      </c>
      <c r="U428" s="122">
        <v>9.2670000000000002E-2</v>
      </c>
      <c r="V428" s="122">
        <v>0</v>
      </c>
      <c r="W428" s="122">
        <v>0</v>
      </c>
      <c r="X428" s="122">
        <v>0</v>
      </c>
      <c r="Y428" s="122">
        <v>0</v>
      </c>
      <c r="Z428" s="122">
        <v>0</v>
      </c>
      <c r="AA428" s="122">
        <v>0</v>
      </c>
      <c r="AB428" s="122"/>
      <c r="AC428" s="122"/>
      <c r="AD428" s="122"/>
      <c r="AE428" s="122"/>
      <c r="AF428" s="122"/>
      <c r="AG428" s="122"/>
      <c r="AH428" s="122"/>
      <c r="AI428" s="122"/>
      <c r="AJ428" s="122"/>
      <c r="AK428" s="122"/>
      <c r="AL428" s="122"/>
      <c r="AM428" s="122"/>
      <c r="AN428" s="122"/>
      <c r="AO428" s="122"/>
      <c r="AP428" s="122"/>
      <c r="AQ428" s="122"/>
      <c r="AR428" s="122"/>
      <c r="AS428" s="122"/>
      <c r="AT428" s="122"/>
      <c r="AU428" s="122"/>
    </row>
    <row r="429" spans="1:47" s="90" customFormat="1" ht="46.65" x14ac:dyDescent="0.3">
      <c r="A429" s="106" t="s">
        <v>1662</v>
      </c>
      <c r="B429" s="107" t="s">
        <v>1792</v>
      </c>
      <c r="C429" s="108" t="s">
        <v>1955</v>
      </c>
      <c r="D429" s="122"/>
      <c r="E429" s="122">
        <v>0.1</v>
      </c>
      <c r="F429" s="122"/>
      <c r="G429" s="122"/>
      <c r="H429" s="122"/>
      <c r="I429" s="122">
        <v>0.36330000000000001</v>
      </c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2"/>
      <c r="AC429" s="122"/>
      <c r="AD429" s="122"/>
      <c r="AE429" s="122"/>
      <c r="AF429" s="122"/>
      <c r="AG429" s="122"/>
      <c r="AH429" s="122"/>
      <c r="AI429" s="122"/>
      <c r="AJ429" s="122"/>
      <c r="AK429" s="122"/>
      <c r="AL429" s="122"/>
      <c r="AM429" s="122"/>
      <c r="AN429" s="122"/>
      <c r="AO429" s="122"/>
      <c r="AP429" s="122"/>
      <c r="AQ429" s="122"/>
      <c r="AR429" s="122"/>
      <c r="AS429" s="122"/>
      <c r="AT429" s="122"/>
      <c r="AU429" s="122"/>
    </row>
    <row r="430" spans="1:47" s="90" customFormat="1" x14ac:dyDescent="0.3">
      <c r="A430" s="103"/>
      <c r="B430" s="104" t="s">
        <v>416</v>
      </c>
      <c r="C430" s="105"/>
      <c r="D430" s="133">
        <f t="shared" ref="D430:AU430" si="48">SUM(D431:D436)</f>
        <v>0</v>
      </c>
      <c r="E430" s="133">
        <f t="shared" si="48"/>
        <v>0.25</v>
      </c>
      <c r="F430" s="133">
        <f t="shared" si="48"/>
        <v>0</v>
      </c>
      <c r="G430" s="133">
        <f t="shared" si="48"/>
        <v>0</v>
      </c>
      <c r="H430" s="133">
        <f t="shared" si="48"/>
        <v>0</v>
      </c>
      <c r="I430" s="133">
        <f t="shared" si="48"/>
        <v>0.19500000000000001</v>
      </c>
      <c r="J430" s="133">
        <f t="shared" si="48"/>
        <v>0</v>
      </c>
      <c r="K430" s="133">
        <f t="shared" si="48"/>
        <v>0</v>
      </c>
      <c r="L430" s="133">
        <f t="shared" si="48"/>
        <v>0</v>
      </c>
      <c r="M430" s="133">
        <f t="shared" si="48"/>
        <v>0</v>
      </c>
      <c r="N430" s="133">
        <f t="shared" si="48"/>
        <v>0</v>
      </c>
      <c r="O430" s="133">
        <f t="shared" si="48"/>
        <v>0</v>
      </c>
      <c r="P430" s="133">
        <f t="shared" si="48"/>
        <v>0</v>
      </c>
      <c r="Q430" s="133">
        <f t="shared" si="48"/>
        <v>0</v>
      </c>
      <c r="R430" s="133">
        <f t="shared" si="48"/>
        <v>1.1499999999999999</v>
      </c>
      <c r="S430" s="133">
        <f t="shared" si="48"/>
        <v>0.4</v>
      </c>
      <c r="T430" s="133">
        <f t="shared" si="48"/>
        <v>3.319</v>
      </c>
      <c r="U430" s="133">
        <f t="shared" si="48"/>
        <v>0.36099999999999999</v>
      </c>
      <c r="V430" s="133">
        <f t="shared" si="48"/>
        <v>0</v>
      </c>
      <c r="W430" s="133">
        <f t="shared" si="48"/>
        <v>0</v>
      </c>
      <c r="X430" s="133">
        <f t="shared" si="48"/>
        <v>0</v>
      </c>
      <c r="Y430" s="133">
        <f t="shared" si="48"/>
        <v>0</v>
      </c>
      <c r="Z430" s="133">
        <f t="shared" si="48"/>
        <v>0</v>
      </c>
      <c r="AA430" s="133">
        <f t="shared" si="48"/>
        <v>0</v>
      </c>
      <c r="AB430" s="133">
        <f t="shared" si="48"/>
        <v>0</v>
      </c>
      <c r="AC430" s="133">
        <f t="shared" si="48"/>
        <v>0</v>
      </c>
      <c r="AD430" s="133">
        <f t="shared" si="48"/>
        <v>0</v>
      </c>
      <c r="AE430" s="133">
        <f t="shared" si="48"/>
        <v>0</v>
      </c>
      <c r="AF430" s="133">
        <f t="shared" si="48"/>
        <v>0</v>
      </c>
      <c r="AG430" s="133">
        <f t="shared" si="48"/>
        <v>0</v>
      </c>
      <c r="AH430" s="133">
        <f t="shared" si="48"/>
        <v>0</v>
      </c>
      <c r="AI430" s="133">
        <f t="shared" si="48"/>
        <v>0</v>
      </c>
      <c r="AJ430" s="133">
        <f t="shared" si="48"/>
        <v>0</v>
      </c>
      <c r="AK430" s="133">
        <f t="shared" si="48"/>
        <v>0</v>
      </c>
      <c r="AL430" s="133">
        <f t="shared" si="48"/>
        <v>0</v>
      </c>
      <c r="AM430" s="133">
        <f t="shared" si="48"/>
        <v>0</v>
      </c>
      <c r="AN430" s="133">
        <f t="shared" si="48"/>
        <v>0</v>
      </c>
      <c r="AO430" s="133">
        <f t="shared" si="48"/>
        <v>0</v>
      </c>
      <c r="AP430" s="133">
        <f t="shared" si="48"/>
        <v>0</v>
      </c>
      <c r="AQ430" s="133">
        <f t="shared" si="48"/>
        <v>0</v>
      </c>
      <c r="AR430" s="133">
        <f t="shared" si="48"/>
        <v>0</v>
      </c>
      <c r="AS430" s="133">
        <f t="shared" si="48"/>
        <v>0</v>
      </c>
      <c r="AT430" s="133">
        <f t="shared" si="48"/>
        <v>0</v>
      </c>
      <c r="AU430" s="133">
        <f t="shared" si="48"/>
        <v>0</v>
      </c>
    </row>
    <row r="431" spans="1:47" s="90" customFormat="1" ht="62.2" x14ac:dyDescent="0.3">
      <c r="A431" s="106" t="s">
        <v>1662</v>
      </c>
      <c r="B431" s="107" t="s">
        <v>901</v>
      </c>
      <c r="C431" s="108" t="s">
        <v>1359</v>
      </c>
      <c r="D431" s="122">
        <v>0</v>
      </c>
      <c r="E431" s="122">
        <v>0</v>
      </c>
      <c r="F431" s="122">
        <v>0</v>
      </c>
      <c r="G431" s="122">
        <v>0</v>
      </c>
      <c r="H431" s="122">
        <v>0</v>
      </c>
      <c r="I431" s="122">
        <v>0</v>
      </c>
      <c r="J431" s="122">
        <v>0</v>
      </c>
      <c r="K431" s="122">
        <v>0</v>
      </c>
      <c r="L431" s="122">
        <v>0</v>
      </c>
      <c r="M431" s="122">
        <v>0</v>
      </c>
      <c r="N431" s="122">
        <v>0</v>
      </c>
      <c r="O431" s="122">
        <v>0</v>
      </c>
      <c r="P431" s="122">
        <v>0</v>
      </c>
      <c r="Q431" s="122">
        <v>0</v>
      </c>
      <c r="R431" s="122">
        <v>0</v>
      </c>
      <c r="S431" s="122">
        <v>0</v>
      </c>
      <c r="T431" s="122">
        <v>0.35</v>
      </c>
      <c r="U431" s="122">
        <v>0</v>
      </c>
      <c r="V431" s="122">
        <v>0</v>
      </c>
      <c r="W431" s="122">
        <v>0</v>
      </c>
      <c r="X431" s="122">
        <v>0</v>
      </c>
      <c r="Y431" s="122">
        <v>0</v>
      </c>
      <c r="Z431" s="122">
        <v>0</v>
      </c>
      <c r="AA431" s="122">
        <v>0</v>
      </c>
      <c r="AB431" s="122"/>
      <c r="AC431" s="122"/>
      <c r="AD431" s="122"/>
      <c r="AE431" s="122"/>
      <c r="AF431" s="122"/>
      <c r="AG431" s="122"/>
      <c r="AH431" s="122"/>
      <c r="AI431" s="122"/>
      <c r="AJ431" s="122"/>
      <c r="AK431" s="122"/>
      <c r="AL431" s="122"/>
      <c r="AM431" s="122"/>
      <c r="AN431" s="122"/>
      <c r="AO431" s="122"/>
      <c r="AP431" s="122"/>
      <c r="AQ431" s="122"/>
      <c r="AR431" s="122"/>
      <c r="AS431" s="122"/>
      <c r="AT431" s="122"/>
      <c r="AU431" s="122"/>
    </row>
    <row r="432" spans="1:47" s="90" customFormat="1" ht="62.2" x14ac:dyDescent="0.3">
      <c r="A432" s="106" t="s">
        <v>1662</v>
      </c>
      <c r="B432" s="107" t="s">
        <v>902</v>
      </c>
      <c r="C432" s="108" t="s">
        <v>1360</v>
      </c>
      <c r="D432" s="122">
        <v>0</v>
      </c>
      <c r="E432" s="122">
        <v>0</v>
      </c>
      <c r="F432" s="122">
        <v>0</v>
      </c>
      <c r="G432" s="122">
        <v>0</v>
      </c>
      <c r="H432" s="122">
        <v>0</v>
      </c>
      <c r="I432" s="122">
        <v>0</v>
      </c>
      <c r="J432" s="122">
        <v>0</v>
      </c>
      <c r="K432" s="122">
        <v>0</v>
      </c>
      <c r="L432" s="122">
        <v>0</v>
      </c>
      <c r="M432" s="122">
        <v>0</v>
      </c>
      <c r="N432" s="122">
        <v>0</v>
      </c>
      <c r="O432" s="122">
        <v>0</v>
      </c>
      <c r="P432" s="122">
        <v>0</v>
      </c>
      <c r="Q432" s="122">
        <v>0</v>
      </c>
      <c r="R432" s="122">
        <v>0</v>
      </c>
      <c r="S432" s="122">
        <v>0</v>
      </c>
      <c r="T432" s="122">
        <v>0.25</v>
      </c>
      <c r="U432" s="122">
        <v>0</v>
      </c>
      <c r="V432" s="122">
        <v>0</v>
      </c>
      <c r="W432" s="122">
        <v>0</v>
      </c>
      <c r="X432" s="122">
        <v>0</v>
      </c>
      <c r="Y432" s="122">
        <v>0</v>
      </c>
      <c r="Z432" s="122">
        <v>0</v>
      </c>
      <c r="AA432" s="122">
        <v>0</v>
      </c>
      <c r="AB432" s="122"/>
      <c r="AC432" s="122"/>
      <c r="AD432" s="122"/>
      <c r="AE432" s="122"/>
      <c r="AF432" s="122"/>
      <c r="AG432" s="122"/>
      <c r="AH432" s="122"/>
      <c r="AI432" s="122"/>
      <c r="AJ432" s="122"/>
      <c r="AK432" s="122"/>
      <c r="AL432" s="122"/>
      <c r="AM432" s="122"/>
      <c r="AN432" s="122"/>
      <c r="AO432" s="122"/>
      <c r="AP432" s="122"/>
      <c r="AQ432" s="122"/>
      <c r="AR432" s="122"/>
      <c r="AS432" s="122"/>
      <c r="AT432" s="122"/>
      <c r="AU432" s="122"/>
    </row>
    <row r="433" spans="1:47" s="90" customFormat="1" ht="46.65" x14ac:dyDescent="0.3">
      <c r="A433" s="106" t="s">
        <v>1662</v>
      </c>
      <c r="B433" s="107" t="s">
        <v>98</v>
      </c>
      <c r="C433" s="108" t="s">
        <v>99</v>
      </c>
      <c r="D433" s="122">
        <v>0</v>
      </c>
      <c r="E433" s="122">
        <v>0</v>
      </c>
      <c r="F433" s="122">
        <v>0</v>
      </c>
      <c r="G433" s="122">
        <v>0</v>
      </c>
      <c r="H433" s="122">
        <v>0</v>
      </c>
      <c r="I433" s="122">
        <v>0</v>
      </c>
      <c r="J433" s="122">
        <v>0</v>
      </c>
      <c r="K433" s="122">
        <v>0</v>
      </c>
      <c r="L433" s="122">
        <v>0</v>
      </c>
      <c r="M433" s="122">
        <v>0</v>
      </c>
      <c r="N433" s="122">
        <v>0</v>
      </c>
      <c r="O433" s="122">
        <v>0</v>
      </c>
      <c r="P433" s="122">
        <v>0</v>
      </c>
      <c r="Q433" s="122">
        <v>0</v>
      </c>
      <c r="R433" s="122">
        <v>0</v>
      </c>
      <c r="S433" s="122">
        <v>0</v>
      </c>
      <c r="T433" s="122">
        <v>1.4</v>
      </c>
      <c r="U433" s="122">
        <v>0</v>
      </c>
      <c r="V433" s="122">
        <v>0</v>
      </c>
      <c r="W433" s="122">
        <v>0</v>
      </c>
      <c r="X433" s="122">
        <v>0</v>
      </c>
      <c r="Y433" s="122">
        <v>0</v>
      </c>
      <c r="Z433" s="122">
        <v>0</v>
      </c>
      <c r="AA433" s="122">
        <v>0</v>
      </c>
      <c r="AB433" s="122"/>
      <c r="AC433" s="122"/>
      <c r="AD433" s="122"/>
      <c r="AE433" s="122"/>
      <c r="AF433" s="122"/>
      <c r="AG433" s="122"/>
      <c r="AH433" s="122"/>
      <c r="AI433" s="122"/>
      <c r="AJ433" s="122"/>
      <c r="AK433" s="122"/>
      <c r="AL433" s="122"/>
      <c r="AM433" s="122"/>
      <c r="AN433" s="122"/>
      <c r="AO433" s="122"/>
      <c r="AP433" s="122"/>
      <c r="AQ433" s="122"/>
      <c r="AR433" s="122"/>
      <c r="AS433" s="122"/>
      <c r="AT433" s="122"/>
      <c r="AU433" s="122"/>
    </row>
    <row r="434" spans="1:47" s="90" customFormat="1" ht="31.1" x14ac:dyDescent="0.3">
      <c r="A434" s="106" t="s">
        <v>1662</v>
      </c>
      <c r="B434" s="107" t="s">
        <v>100</v>
      </c>
      <c r="C434" s="108" t="s">
        <v>101</v>
      </c>
      <c r="D434" s="122">
        <v>0</v>
      </c>
      <c r="E434" s="122">
        <v>0.25</v>
      </c>
      <c r="F434" s="122">
        <v>0</v>
      </c>
      <c r="G434" s="122">
        <v>0</v>
      </c>
      <c r="H434" s="122">
        <v>0</v>
      </c>
      <c r="I434" s="122">
        <v>0.19500000000000001</v>
      </c>
      <c r="J434" s="122">
        <v>0</v>
      </c>
      <c r="K434" s="122">
        <v>0</v>
      </c>
      <c r="L434" s="122">
        <v>0</v>
      </c>
      <c r="M434" s="122">
        <v>0</v>
      </c>
      <c r="N434" s="122">
        <v>0</v>
      </c>
      <c r="O434" s="122">
        <v>0</v>
      </c>
      <c r="P434" s="122">
        <v>0</v>
      </c>
      <c r="Q434" s="122">
        <v>0</v>
      </c>
      <c r="R434" s="122">
        <v>0.25</v>
      </c>
      <c r="S434" s="122">
        <v>0</v>
      </c>
      <c r="T434" s="122">
        <v>0.52900000000000003</v>
      </c>
      <c r="U434" s="122">
        <v>0</v>
      </c>
      <c r="V434" s="122">
        <v>0</v>
      </c>
      <c r="W434" s="122">
        <v>0</v>
      </c>
      <c r="X434" s="122">
        <v>0</v>
      </c>
      <c r="Y434" s="122">
        <v>0</v>
      </c>
      <c r="Z434" s="122">
        <v>0</v>
      </c>
      <c r="AA434" s="122">
        <v>0</v>
      </c>
      <c r="AB434" s="122"/>
      <c r="AC434" s="122"/>
      <c r="AD434" s="122"/>
      <c r="AE434" s="122"/>
      <c r="AF434" s="122"/>
      <c r="AG434" s="122"/>
      <c r="AH434" s="122"/>
      <c r="AI434" s="122"/>
      <c r="AJ434" s="122"/>
      <c r="AK434" s="122"/>
      <c r="AL434" s="122"/>
      <c r="AM434" s="122"/>
      <c r="AN434" s="122"/>
      <c r="AO434" s="122"/>
      <c r="AP434" s="122"/>
      <c r="AQ434" s="122"/>
      <c r="AR434" s="122"/>
      <c r="AS434" s="122"/>
      <c r="AT434" s="122"/>
      <c r="AU434" s="122"/>
    </row>
    <row r="435" spans="1:47" s="90" customFormat="1" ht="31.1" x14ac:dyDescent="0.3">
      <c r="A435" s="106" t="s">
        <v>1662</v>
      </c>
      <c r="B435" s="107" t="s">
        <v>102</v>
      </c>
      <c r="C435" s="108" t="s">
        <v>103</v>
      </c>
      <c r="D435" s="122">
        <v>0</v>
      </c>
      <c r="E435" s="122">
        <v>0</v>
      </c>
      <c r="F435" s="122">
        <v>0</v>
      </c>
      <c r="G435" s="122">
        <v>0</v>
      </c>
      <c r="H435" s="122">
        <v>0</v>
      </c>
      <c r="I435" s="122">
        <v>0</v>
      </c>
      <c r="J435" s="122">
        <v>0</v>
      </c>
      <c r="K435" s="122">
        <v>0</v>
      </c>
      <c r="L435" s="122">
        <v>0</v>
      </c>
      <c r="M435" s="122">
        <v>0</v>
      </c>
      <c r="N435" s="122">
        <v>0</v>
      </c>
      <c r="O435" s="122">
        <v>0</v>
      </c>
      <c r="P435" s="122">
        <v>0</v>
      </c>
      <c r="Q435" s="122">
        <v>0</v>
      </c>
      <c r="R435" s="122">
        <v>0.5</v>
      </c>
      <c r="S435" s="122">
        <v>0</v>
      </c>
      <c r="T435" s="122">
        <v>0.39</v>
      </c>
      <c r="U435" s="122">
        <v>0</v>
      </c>
      <c r="V435" s="122">
        <v>0</v>
      </c>
      <c r="W435" s="122">
        <v>0</v>
      </c>
      <c r="X435" s="122">
        <v>0</v>
      </c>
      <c r="Y435" s="122">
        <v>0</v>
      </c>
      <c r="Z435" s="122">
        <v>0</v>
      </c>
      <c r="AA435" s="122">
        <v>0</v>
      </c>
      <c r="AB435" s="122"/>
      <c r="AC435" s="122"/>
      <c r="AD435" s="122"/>
      <c r="AE435" s="122"/>
      <c r="AF435" s="122"/>
      <c r="AG435" s="122"/>
      <c r="AH435" s="122"/>
      <c r="AI435" s="122"/>
      <c r="AJ435" s="122"/>
      <c r="AK435" s="122"/>
      <c r="AL435" s="122"/>
      <c r="AM435" s="122"/>
      <c r="AN435" s="122"/>
      <c r="AO435" s="122"/>
      <c r="AP435" s="122"/>
      <c r="AQ435" s="122"/>
      <c r="AR435" s="122"/>
      <c r="AS435" s="122"/>
      <c r="AT435" s="122"/>
      <c r="AU435" s="122"/>
    </row>
    <row r="436" spans="1:47" s="90" customFormat="1" ht="31.1" x14ac:dyDescent="0.3">
      <c r="A436" s="106" t="s">
        <v>1662</v>
      </c>
      <c r="B436" s="107" t="s">
        <v>903</v>
      </c>
      <c r="C436" s="108" t="s">
        <v>1361</v>
      </c>
      <c r="D436" s="122">
        <v>0</v>
      </c>
      <c r="E436" s="122">
        <v>0</v>
      </c>
      <c r="F436" s="122">
        <v>0</v>
      </c>
      <c r="G436" s="122">
        <v>0</v>
      </c>
      <c r="H436" s="122">
        <v>0</v>
      </c>
      <c r="I436" s="122">
        <v>0</v>
      </c>
      <c r="J436" s="122">
        <v>0</v>
      </c>
      <c r="K436" s="122">
        <v>0</v>
      </c>
      <c r="L436" s="122">
        <v>0</v>
      </c>
      <c r="M436" s="122">
        <v>0</v>
      </c>
      <c r="N436" s="122">
        <v>0</v>
      </c>
      <c r="O436" s="122">
        <v>0</v>
      </c>
      <c r="P436" s="122">
        <v>0</v>
      </c>
      <c r="Q436" s="122">
        <v>0</v>
      </c>
      <c r="R436" s="122">
        <v>0.4</v>
      </c>
      <c r="S436" s="122">
        <v>0.4</v>
      </c>
      <c r="T436" s="122">
        <v>0.4</v>
      </c>
      <c r="U436" s="122">
        <v>0.36099999999999999</v>
      </c>
      <c r="V436" s="122">
        <v>0</v>
      </c>
      <c r="W436" s="122">
        <v>0</v>
      </c>
      <c r="X436" s="122">
        <v>0</v>
      </c>
      <c r="Y436" s="122">
        <v>0</v>
      </c>
      <c r="Z436" s="122">
        <v>0</v>
      </c>
      <c r="AA436" s="122">
        <v>0</v>
      </c>
      <c r="AB436" s="122"/>
      <c r="AC436" s="122"/>
      <c r="AD436" s="122"/>
      <c r="AE436" s="122"/>
      <c r="AF436" s="122"/>
      <c r="AG436" s="122"/>
      <c r="AH436" s="122"/>
      <c r="AI436" s="122"/>
      <c r="AJ436" s="122"/>
      <c r="AK436" s="122"/>
      <c r="AL436" s="122"/>
      <c r="AM436" s="122"/>
      <c r="AN436" s="122"/>
      <c r="AO436" s="122"/>
      <c r="AP436" s="122"/>
      <c r="AQ436" s="122"/>
      <c r="AR436" s="122"/>
      <c r="AS436" s="122"/>
      <c r="AT436" s="122"/>
      <c r="AU436" s="122"/>
    </row>
    <row r="437" spans="1:47" s="90" customFormat="1" ht="30.05" x14ac:dyDescent="0.3">
      <c r="A437" s="103"/>
      <c r="B437" s="110" t="s">
        <v>29</v>
      </c>
      <c r="C437" s="105"/>
      <c r="D437" s="133">
        <f t="shared" ref="D437:AU437" si="49">SUM(D438:D455)</f>
        <v>0</v>
      </c>
      <c r="E437" s="133">
        <f t="shared" si="49"/>
        <v>0.25</v>
      </c>
      <c r="F437" s="133">
        <f t="shared" si="49"/>
        <v>0</v>
      </c>
      <c r="G437" s="133">
        <f t="shared" si="49"/>
        <v>0</v>
      </c>
      <c r="H437" s="133">
        <f t="shared" si="49"/>
        <v>0</v>
      </c>
      <c r="I437" s="133">
        <f t="shared" si="49"/>
        <v>3.4226999999999999</v>
      </c>
      <c r="J437" s="133">
        <f t="shared" si="49"/>
        <v>0</v>
      </c>
      <c r="K437" s="133">
        <f t="shared" si="49"/>
        <v>0</v>
      </c>
      <c r="L437" s="133">
        <f t="shared" si="49"/>
        <v>0</v>
      </c>
      <c r="M437" s="133">
        <f t="shared" si="49"/>
        <v>0</v>
      </c>
      <c r="N437" s="133">
        <f t="shared" si="49"/>
        <v>0</v>
      </c>
      <c r="O437" s="133">
        <f t="shared" si="49"/>
        <v>0</v>
      </c>
      <c r="P437" s="133">
        <f t="shared" si="49"/>
        <v>0</v>
      </c>
      <c r="Q437" s="133">
        <f t="shared" si="49"/>
        <v>0</v>
      </c>
      <c r="R437" s="133">
        <f t="shared" si="49"/>
        <v>1.41</v>
      </c>
      <c r="S437" s="133">
        <f t="shared" si="49"/>
        <v>0</v>
      </c>
      <c r="T437" s="133">
        <f t="shared" si="49"/>
        <v>3.2800000000000002</v>
      </c>
      <c r="U437" s="133">
        <f t="shared" si="49"/>
        <v>0</v>
      </c>
      <c r="V437" s="133">
        <f t="shared" si="49"/>
        <v>0</v>
      </c>
      <c r="W437" s="133">
        <f t="shared" si="49"/>
        <v>0</v>
      </c>
      <c r="X437" s="133">
        <f t="shared" si="49"/>
        <v>0</v>
      </c>
      <c r="Y437" s="133">
        <f t="shared" si="49"/>
        <v>0</v>
      </c>
      <c r="Z437" s="133">
        <f t="shared" si="49"/>
        <v>0</v>
      </c>
      <c r="AA437" s="133">
        <f t="shared" si="49"/>
        <v>0</v>
      </c>
      <c r="AB437" s="133">
        <f t="shared" si="49"/>
        <v>0</v>
      </c>
      <c r="AC437" s="133">
        <f t="shared" si="49"/>
        <v>0</v>
      </c>
      <c r="AD437" s="133">
        <f t="shared" si="49"/>
        <v>0</v>
      </c>
      <c r="AE437" s="133">
        <f t="shared" si="49"/>
        <v>0</v>
      </c>
      <c r="AF437" s="133">
        <f t="shared" si="49"/>
        <v>0</v>
      </c>
      <c r="AG437" s="133">
        <f t="shared" si="49"/>
        <v>0</v>
      </c>
      <c r="AH437" s="133">
        <f t="shared" si="49"/>
        <v>0</v>
      </c>
      <c r="AI437" s="133">
        <f t="shared" si="49"/>
        <v>0</v>
      </c>
      <c r="AJ437" s="133">
        <f t="shared" si="49"/>
        <v>0</v>
      </c>
      <c r="AK437" s="133">
        <f t="shared" si="49"/>
        <v>0</v>
      </c>
      <c r="AL437" s="133">
        <f t="shared" si="49"/>
        <v>0</v>
      </c>
      <c r="AM437" s="133">
        <f t="shared" si="49"/>
        <v>0</v>
      </c>
      <c r="AN437" s="133">
        <f t="shared" si="49"/>
        <v>0</v>
      </c>
      <c r="AO437" s="133">
        <f t="shared" si="49"/>
        <v>0</v>
      </c>
      <c r="AP437" s="133">
        <f t="shared" si="49"/>
        <v>0</v>
      </c>
      <c r="AQ437" s="133">
        <f t="shared" si="49"/>
        <v>0</v>
      </c>
      <c r="AR437" s="133">
        <f t="shared" si="49"/>
        <v>0</v>
      </c>
      <c r="AS437" s="133">
        <f t="shared" si="49"/>
        <v>0</v>
      </c>
      <c r="AT437" s="133">
        <f t="shared" si="49"/>
        <v>0</v>
      </c>
      <c r="AU437" s="133">
        <f t="shared" si="49"/>
        <v>0</v>
      </c>
    </row>
    <row r="438" spans="1:47" s="90" customFormat="1" ht="77.7" x14ac:dyDescent="0.3">
      <c r="A438" s="106" t="s">
        <v>1662</v>
      </c>
      <c r="B438" s="107" t="s">
        <v>904</v>
      </c>
      <c r="C438" s="108" t="s">
        <v>1362</v>
      </c>
      <c r="D438" s="122">
        <v>0</v>
      </c>
      <c r="E438" s="122">
        <v>0</v>
      </c>
      <c r="F438" s="122">
        <v>0</v>
      </c>
      <c r="G438" s="122">
        <v>0</v>
      </c>
      <c r="H438" s="122">
        <v>0</v>
      </c>
      <c r="I438" s="122">
        <v>0</v>
      </c>
      <c r="J438" s="122">
        <v>0</v>
      </c>
      <c r="K438" s="122">
        <v>0</v>
      </c>
      <c r="L438" s="122">
        <v>0</v>
      </c>
      <c r="M438" s="122">
        <v>0</v>
      </c>
      <c r="N438" s="122">
        <v>0</v>
      </c>
      <c r="O438" s="122">
        <v>0</v>
      </c>
      <c r="P438" s="122">
        <v>0</v>
      </c>
      <c r="Q438" s="122">
        <v>0</v>
      </c>
      <c r="R438" s="122">
        <v>0</v>
      </c>
      <c r="S438" s="122">
        <v>0</v>
      </c>
      <c r="T438" s="122">
        <v>0</v>
      </c>
      <c r="U438" s="122">
        <v>0</v>
      </c>
      <c r="V438" s="122">
        <v>0</v>
      </c>
      <c r="W438" s="122">
        <v>0</v>
      </c>
      <c r="X438" s="122">
        <v>0</v>
      </c>
      <c r="Y438" s="122">
        <v>0</v>
      </c>
      <c r="Z438" s="122">
        <v>0</v>
      </c>
      <c r="AA438" s="122">
        <v>0</v>
      </c>
      <c r="AB438" s="122"/>
      <c r="AC438" s="122"/>
      <c r="AD438" s="122"/>
      <c r="AE438" s="122"/>
      <c r="AF438" s="122"/>
      <c r="AG438" s="122"/>
      <c r="AH438" s="122"/>
      <c r="AI438" s="122"/>
      <c r="AJ438" s="122"/>
      <c r="AK438" s="122"/>
      <c r="AL438" s="122"/>
      <c r="AM438" s="122"/>
      <c r="AN438" s="122"/>
      <c r="AO438" s="122"/>
      <c r="AP438" s="122"/>
      <c r="AQ438" s="122"/>
      <c r="AR438" s="122"/>
      <c r="AS438" s="122"/>
      <c r="AT438" s="122"/>
      <c r="AU438" s="122"/>
    </row>
    <row r="439" spans="1:47" s="90" customFormat="1" ht="46.65" x14ac:dyDescent="0.3">
      <c r="A439" s="106" t="s">
        <v>1662</v>
      </c>
      <c r="B439" s="107" t="s">
        <v>905</v>
      </c>
      <c r="C439" s="108" t="s">
        <v>1363</v>
      </c>
      <c r="D439" s="122">
        <v>0</v>
      </c>
      <c r="E439" s="122">
        <v>0</v>
      </c>
      <c r="F439" s="122">
        <v>0</v>
      </c>
      <c r="G439" s="122">
        <v>0</v>
      </c>
      <c r="H439" s="122">
        <v>0</v>
      </c>
      <c r="I439" s="122">
        <v>0</v>
      </c>
      <c r="J439" s="122">
        <v>0</v>
      </c>
      <c r="K439" s="122">
        <v>0</v>
      </c>
      <c r="L439" s="122">
        <v>0</v>
      </c>
      <c r="M439" s="122">
        <v>0</v>
      </c>
      <c r="N439" s="122">
        <v>0</v>
      </c>
      <c r="O439" s="122">
        <v>0</v>
      </c>
      <c r="P439" s="122">
        <v>0</v>
      </c>
      <c r="Q439" s="122">
        <v>0</v>
      </c>
      <c r="R439" s="122">
        <v>0.25</v>
      </c>
      <c r="S439" s="122">
        <v>0</v>
      </c>
      <c r="T439" s="122">
        <v>0.1</v>
      </c>
      <c r="U439" s="122">
        <v>0</v>
      </c>
      <c r="V439" s="122">
        <v>0</v>
      </c>
      <c r="W439" s="122">
        <v>0</v>
      </c>
      <c r="X439" s="122">
        <v>0</v>
      </c>
      <c r="Y439" s="122">
        <v>0</v>
      </c>
      <c r="Z439" s="122">
        <v>0</v>
      </c>
      <c r="AA439" s="122">
        <v>0</v>
      </c>
      <c r="AB439" s="122"/>
      <c r="AC439" s="122"/>
      <c r="AD439" s="122"/>
      <c r="AE439" s="122"/>
      <c r="AF439" s="122"/>
      <c r="AG439" s="122"/>
      <c r="AH439" s="122"/>
      <c r="AI439" s="122"/>
      <c r="AJ439" s="122"/>
      <c r="AK439" s="122"/>
      <c r="AL439" s="122"/>
      <c r="AM439" s="122"/>
      <c r="AN439" s="122"/>
      <c r="AO439" s="122"/>
      <c r="AP439" s="122"/>
      <c r="AQ439" s="122"/>
      <c r="AR439" s="122"/>
      <c r="AS439" s="122"/>
      <c r="AT439" s="122"/>
      <c r="AU439" s="122"/>
    </row>
    <row r="440" spans="1:47" s="90" customFormat="1" ht="62.2" x14ac:dyDescent="0.3">
      <c r="A440" s="106" t="s">
        <v>1662</v>
      </c>
      <c r="B440" s="107" t="s">
        <v>906</v>
      </c>
      <c r="C440" s="108" t="s">
        <v>1364</v>
      </c>
      <c r="D440" s="122">
        <v>0</v>
      </c>
      <c r="E440" s="122">
        <v>0</v>
      </c>
      <c r="F440" s="122">
        <v>0</v>
      </c>
      <c r="G440" s="122">
        <v>0</v>
      </c>
      <c r="H440" s="122">
        <v>0</v>
      </c>
      <c r="I440" s="122">
        <v>0</v>
      </c>
      <c r="J440" s="122">
        <v>0</v>
      </c>
      <c r="K440" s="122">
        <v>0</v>
      </c>
      <c r="L440" s="122">
        <v>0</v>
      </c>
      <c r="M440" s="122">
        <v>0</v>
      </c>
      <c r="N440" s="122">
        <v>0</v>
      </c>
      <c r="O440" s="122">
        <v>0</v>
      </c>
      <c r="P440" s="122">
        <v>0</v>
      </c>
      <c r="Q440" s="122">
        <v>0</v>
      </c>
      <c r="R440" s="122">
        <v>0.25</v>
      </c>
      <c r="S440" s="122">
        <v>0</v>
      </c>
      <c r="T440" s="122">
        <v>0.1</v>
      </c>
      <c r="U440" s="122">
        <v>0</v>
      </c>
      <c r="V440" s="122">
        <v>0</v>
      </c>
      <c r="W440" s="122">
        <v>0</v>
      </c>
      <c r="X440" s="122">
        <v>0</v>
      </c>
      <c r="Y440" s="122">
        <v>0</v>
      </c>
      <c r="Z440" s="122">
        <v>0</v>
      </c>
      <c r="AA440" s="122">
        <v>0</v>
      </c>
      <c r="AB440" s="122"/>
      <c r="AC440" s="122"/>
      <c r="AD440" s="122"/>
      <c r="AE440" s="122"/>
      <c r="AF440" s="122"/>
      <c r="AG440" s="122"/>
      <c r="AH440" s="122"/>
      <c r="AI440" s="122"/>
      <c r="AJ440" s="122"/>
      <c r="AK440" s="122"/>
      <c r="AL440" s="122"/>
      <c r="AM440" s="122"/>
      <c r="AN440" s="122"/>
      <c r="AO440" s="122"/>
      <c r="AP440" s="122"/>
      <c r="AQ440" s="122"/>
      <c r="AR440" s="122"/>
      <c r="AS440" s="122"/>
      <c r="AT440" s="122"/>
      <c r="AU440" s="122"/>
    </row>
    <row r="441" spans="1:47" s="90" customFormat="1" ht="46.65" x14ac:dyDescent="0.3">
      <c r="A441" s="106" t="s">
        <v>1662</v>
      </c>
      <c r="B441" s="107" t="s">
        <v>907</v>
      </c>
      <c r="C441" s="108" t="s">
        <v>1365</v>
      </c>
      <c r="D441" s="122">
        <v>0</v>
      </c>
      <c r="E441" s="122">
        <v>0</v>
      </c>
      <c r="F441" s="122">
        <v>0</v>
      </c>
      <c r="G441" s="122">
        <v>0</v>
      </c>
      <c r="H441" s="122">
        <v>0</v>
      </c>
      <c r="I441" s="122">
        <v>0</v>
      </c>
      <c r="J441" s="122">
        <v>0</v>
      </c>
      <c r="K441" s="122">
        <v>0</v>
      </c>
      <c r="L441" s="122">
        <v>0</v>
      </c>
      <c r="M441" s="122">
        <v>0</v>
      </c>
      <c r="N441" s="122">
        <v>0</v>
      </c>
      <c r="O441" s="122">
        <v>0</v>
      </c>
      <c r="P441" s="122">
        <v>0</v>
      </c>
      <c r="Q441" s="122">
        <v>0</v>
      </c>
      <c r="R441" s="122">
        <v>0.25</v>
      </c>
      <c r="S441" s="122">
        <v>0</v>
      </c>
      <c r="T441" s="122">
        <v>0.1</v>
      </c>
      <c r="U441" s="122">
        <v>0</v>
      </c>
      <c r="V441" s="122">
        <v>0</v>
      </c>
      <c r="W441" s="122">
        <v>0</v>
      </c>
      <c r="X441" s="122">
        <v>0</v>
      </c>
      <c r="Y441" s="122">
        <v>0</v>
      </c>
      <c r="Z441" s="122">
        <v>0</v>
      </c>
      <c r="AA441" s="122">
        <v>0</v>
      </c>
      <c r="AB441" s="122"/>
      <c r="AC441" s="122"/>
      <c r="AD441" s="122"/>
      <c r="AE441" s="122"/>
      <c r="AF441" s="122"/>
      <c r="AG441" s="122"/>
      <c r="AH441" s="122"/>
      <c r="AI441" s="122"/>
      <c r="AJ441" s="122"/>
      <c r="AK441" s="122"/>
      <c r="AL441" s="122"/>
      <c r="AM441" s="122"/>
      <c r="AN441" s="122"/>
      <c r="AO441" s="122"/>
      <c r="AP441" s="122"/>
      <c r="AQ441" s="122"/>
      <c r="AR441" s="122"/>
      <c r="AS441" s="122"/>
      <c r="AT441" s="122"/>
      <c r="AU441" s="122"/>
    </row>
    <row r="442" spans="1:47" s="90" customFormat="1" ht="46.65" x14ac:dyDescent="0.3">
      <c r="A442" s="106" t="s">
        <v>1662</v>
      </c>
      <c r="B442" s="107" t="s">
        <v>908</v>
      </c>
      <c r="C442" s="108" t="s">
        <v>1366</v>
      </c>
      <c r="D442" s="122">
        <v>0</v>
      </c>
      <c r="E442" s="122">
        <v>0</v>
      </c>
      <c r="F442" s="122">
        <v>0</v>
      </c>
      <c r="G442" s="122">
        <v>0</v>
      </c>
      <c r="H442" s="122">
        <v>0</v>
      </c>
      <c r="I442" s="122">
        <v>0</v>
      </c>
      <c r="J442" s="122">
        <v>0</v>
      </c>
      <c r="K442" s="122">
        <v>0</v>
      </c>
      <c r="L442" s="122">
        <v>0</v>
      </c>
      <c r="M442" s="122">
        <v>0</v>
      </c>
      <c r="N442" s="122">
        <v>0</v>
      </c>
      <c r="O442" s="122">
        <v>0</v>
      </c>
      <c r="P442" s="122">
        <v>0</v>
      </c>
      <c r="Q442" s="122">
        <v>0</v>
      </c>
      <c r="R442" s="122">
        <v>0.25</v>
      </c>
      <c r="S442" s="122">
        <v>0</v>
      </c>
      <c r="T442" s="122">
        <v>0.21</v>
      </c>
      <c r="U442" s="122">
        <v>0</v>
      </c>
      <c r="V442" s="122">
        <v>0</v>
      </c>
      <c r="W442" s="122">
        <v>0</v>
      </c>
      <c r="X442" s="122">
        <v>0</v>
      </c>
      <c r="Y442" s="122">
        <v>0</v>
      </c>
      <c r="Z442" s="122">
        <v>0</v>
      </c>
      <c r="AA442" s="122">
        <v>0</v>
      </c>
      <c r="AB442" s="122"/>
      <c r="AC442" s="122"/>
      <c r="AD442" s="122"/>
      <c r="AE442" s="122"/>
      <c r="AF442" s="122"/>
      <c r="AG442" s="122"/>
      <c r="AH442" s="122"/>
      <c r="AI442" s="122"/>
      <c r="AJ442" s="122"/>
      <c r="AK442" s="122"/>
      <c r="AL442" s="122"/>
      <c r="AM442" s="122"/>
      <c r="AN442" s="122"/>
      <c r="AO442" s="122"/>
      <c r="AP442" s="122"/>
      <c r="AQ442" s="122"/>
      <c r="AR442" s="122"/>
      <c r="AS442" s="122"/>
      <c r="AT442" s="122"/>
      <c r="AU442" s="122"/>
    </row>
    <row r="443" spans="1:47" s="90" customFormat="1" ht="46.65" x14ac:dyDescent="0.3">
      <c r="A443" s="106" t="s">
        <v>1662</v>
      </c>
      <c r="B443" s="107" t="s">
        <v>909</v>
      </c>
      <c r="C443" s="108" t="s">
        <v>1367</v>
      </c>
      <c r="D443" s="122">
        <v>0</v>
      </c>
      <c r="E443" s="122">
        <v>0</v>
      </c>
      <c r="F443" s="122">
        <v>0</v>
      </c>
      <c r="G443" s="122">
        <v>0</v>
      </c>
      <c r="H443" s="122">
        <v>0</v>
      </c>
      <c r="I443" s="122">
        <v>0</v>
      </c>
      <c r="J443" s="122">
        <v>0</v>
      </c>
      <c r="K443" s="122">
        <v>0</v>
      </c>
      <c r="L443" s="122">
        <v>0</v>
      </c>
      <c r="M443" s="122">
        <v>0</v>
      </c>
      <c r="N443" s="122">
        <v>0</v>
      </c>
      <c r="O443" s="122">
        <v>0</v>
      </c>
      <c r="P443" s="122">
        <v>0</v>
      </c>
      <c r="Q443" s="122">
        <v>0</v>
      </c>
      <c r="R443" s="122">
        <v>0.16</v>
      </c>
      <c r="S443" s="122">
        <v>0</v>
      </c>
      <c r="T443" s="122">
        <v>0.1</v>
      </c>
      <c r="U443" s="122">
        <v>0</v>
      </c>
      <c r="V443" s="122">
        <v>0</v>
      </c>
      <c r="W443" s="122">
        <v>0</v>
      </c>
      <c r="X443" s="122">
        <v>0</v>
      </c>
      <c r="Y443" s="122">
        <v>0</v>
      </c>
      <c r="Z443" s="122">
        <v>0</v>
      </c>
      <c r="AA443" s="122">
        <v>0</v>
      </c>
      <c r="AB443" s="122"/>
      <c r="AC443" s="122"/>
      <c r="AD443" s="122"/>
      <c r="AE443" s="122"/>
      <c r="AF443" s="122"/>
      <c r="AG443" s="122"/>
      <c r="AH443" s="122"/>
      <c r="AI443" s="122"/>
      <c r="AJ443" s="122"/>
      <c r="AK443" s="122"/>
      <c r="AL443" s="122"/>
      <c r="AM443" s="122"/>
      <c r="AN443" s="122"/>
      <c r="AO443" s="122"/>
      <c r="AP443" s="122"/>
      <c r="AQ443" s="122"/>
      <c r="AR443" s="122"/>
      <c r="AS443" s="122"/>
      <c r="AT443" s="122"/>
      <c r="AU443" s="122"/>
    </row>
    <row r="444" spans="1:47" s="90" customFormat="1" ht="46.65" x14ac:dyDescent="0.3">
      <c r="A444" s="106" t="s">
        <v>1662</v>
      </c>
      <c r="B444" s="107" t="s">
        <v>910</v>
      </c>
      <c r="C444" s="108" t="s">
        <v>1368</v>
      </c>
      <c r="D444" s="122">
        <v>0</v>
      </c>
      <c r="E444" s="122">
        <v>0</v>
      </c>
      <c r="F444" s="122">
        <v>0</v>
      </c>
      <c r="G444" s="122">
        <v>0</v>
      </c>
      <c r="H444" s="122">
        <v>0</v>
      </c>
      <c r="I444" s="122">
        <v>0</v>
      </c>
      <c r="J444" s="122">
        <v>0</v>
      </c>
      <c r="K444" s="122">
        <v>0</v>
      </c>
      <c r="L444" s="122">
        <v>0</v>
      </c>
      <c r="M444" s="122">
        <v>0</v>
      </c>
      <c r="N444" s="122">
        <v>0</v>
      </c>
      <c r="O444" s="122">
        <v>0</v>
      </c>
      <c r="P444" s="122">
        <v>0</v>
      </c>
      <c r="Q444" s="122">
        <v>0</v>
      </c>
      <c r="R444" s="122">
        <v>0.25</v>
      </c>
      <c r="S444" s="122">
        <v>0</v>
      </c>
      <c r="T444" s="122">
        <v>0.1</v>
      </c>
      <c r="U444" s="122">
        <v>0</v>
      </c>
      <c r="V444" s="122">
        <v>0</v>
      </c>
      <c r="W444" s="122">
        <v>0</v>
      </c>
      <c r="X444" s="122">
        <v>0</v>
      </c>
      <c r="Y444" s="122">
        <v>0</v>
      </c>
      <c r="Z444" s="122">
        <v>0</v>
      </c>
      <c r="AA444" s="122">
        <v>0</v>
      </c>
      <c r="AB444" s="122"/>
      <c r="AC444" s="122"/>
      <c r="AD444" s="122"/>
      <c r="AE444" s="122"/>
      <c r="AF444" s="122"/>
      <c r="AG444" s="122"/>
      <c r="AH444" s="122"/>
      <c r="AI444" s="122"/>
      <c r="AJ444" s="122"/>
      <c r="AK444" s="122"/>
      <c r="AL444" s="122"/>
      <c r="AM444" s="122"/>
      <c r="AN444" s="122"/>
      <c r="AO444" s="122"/>
      <c r="AP444" s="122"/>
      <c r="AQ444" s="122"/>
      <c r="AR444" s="122"/>
      <c r="AS444" s="122"/>
      <c r="AT444" s="122"/>
      <c r="AU444" s="122"/>
    </row>
    <row r="445" spans="1:47" s="90" customFormat="1" ht="46.65" x14ac:dyDescent="0.3">
      <c r="A445" s="106" t="s">
        <v>1662</v>
      </c>
      <c r="B445" s="107" t="s">
        <v>911</v>
      </c>
      <c r="C445" s="108" t="s">
        <v>1369</v>
      </c>
      <c r="D445" s="122">
        <v>0</v>
      </c>
      <c r="E445" s="122">
        <v>0</v>
      </c>
      <c r="F445" s="122">
        <v>0</v>
      </c>
      <c r="G445" s="122">
        <v>0</v>
      </c>
      <c r="H445" s="122">
        <v>0</v>
      </c>
      <c r="I445" s="122">
        <v>0</v>
      </c>
      <c r="J445" s="122">
        <v>0</v>
      </c>
      <c r="K445" s="122">
        <v>0</v>
      </c>
      <c r="L445" s="122">
        <v>0</v>
      </c>
      <c r="M445" s="122">
        <v>0</v>
      </c>
      <c r="N445" s="122">
        <v>0</v>
      </c>
      <c r="O445" s="122">
        <v>0</v>
      </c>
      <c r="P445" s="122">
        <v>0</v>
      </c>
      <c r="Q445" s="122">
        <v>0</v>
      </c>
      <c r="R445" s="122">
        <v>0</v>
      </c>
      <c r="S445" s="122">
        <v>0</v>
      </c>
      <c r="T445" s="122">
        <v>0.22</v>
      </c>
      <c r="U445" s="122">
        <v>0</v>
      </c>
      <c r="V445" s="122">
        <v>0</v>
      </c>
      <c r="W445" s="122">
        <v>0</v>
      </c>
      <c r="X445" s="122">
        <v>0</v>
      </c>
      <c r="Y445" s="122">
        <v>0</v>
      </c>
      <c r="Z445" s="122">
        <v>0</v>
      </c>
      <c r="AA445" s="122">
        <v>0</v>
      </c>
      <c r="AB445" s="122"/>
      <c r="AC445" s="122"/>
      <c r="AD445" s="122"/>
      <c r="AE445" s="122"/>
      <c r="AF445" s="122"/>
      <c r="AG445" s="122"/>
      <c r="AH445" s="122"/>
      <c r="AI445" s="122"/>
      <c r="AJ445" s="122"/>
      <c r="AK445" s="122"/>
      <c r="AL445" s="122"/>
      <c r="AM445" s="122"/>
      <c r="AN445" s="122"/>
      <c r="AO445" s="122"/>
      <c r="AP445" s="122"/>
      <c r="AQ445" s="122"/>
      <c r="AR445" s="122"/>
      <c r="AS445" s="122"/>
      <c r="AT445" s="122"/>
      <c r="AU445" s="122"/>
    </row>
    <row r="446" spans="1:47" s="90" customFormat="1" ht="46.65" x14ac:dyDescent="0.3">
      <c r="A446" s="106" t="s">
        <v>1662</v>
      </c>
      <c r="B446" s="107" t="s">
        <v>912</v>
      </c>
      <c r="C446" s="108" t="s">
        <v>1370</v>
      </c>
      <c r="D446" s="122">
        <v>0</v>
      </c>
      <c r="E446" s="122">
        <v>0</v>
      </c>
      <c r="F446" s="122">
        <v>0</v>
      </c>
      <c r="G446" s="122">
        <v>0</v>
      </c>
      <c r="H446" s="122">
        <v>0</v>
      </c>
      <c r="I446" s="122">
        <v>0</v>
      </c>
      <c r="J446" s="122">
        <v>0</v>
      </c>
      <c r="K446" s="122">
        <v>0</v>
      </c>
      <c r="L446" s="122">
        <v>0</v>
      </c>
      <c r="M446" s="122">
        <v>0</v>
      </c>
      <c r="N446" s="122">
        <v>0</v>
      </c>
      <c r="O446" s="122">
        <v>0</v>
      </c>
      <c r="P446" s="122">
        <v>0</v>
      </c>
      <c r="Q446" s="122">
        <v>0</v>
      </c>
      <c r="R446" s="122">
        <v>0</v>
      </c>
      <c r="S446" s="122">
        <v>0</v>
      </c>
      <c r="T446" s="122">
        <v>0.2</v>
      </c>
      <c r="U446" s="122">
        <v>0</v>
      </c>
      <c r="V446" s="122">
        <v>0</v>
      </c>
      <c r="W446" s="122">
        <v>0</v>
      </c>
      <c r="X446" s="122">
        <v>0</v>
      </c>
      <c r="Y446" s="122">
        <v>0</v>
      </c>
      <c r="Z446" s="122">
        <v>0</v>
      </c>
      <c r="AA446" s="122">
        <v>0</v>
      </c>
      <c r="AB446" s="122"/>
      <c r="AC446" s="122"/>
      <c r="AD446" s="122"/>
      <c r="AE446" s="122"/>
      <c r="AF446" s="122"/>
      <c r="AG446" s="122"/>
      <c r="AH446" s="122"/>
      <c r="AI446" s="122"/>
      <c r="AJ446" s="122"/>
      <c r="AK446" s="122"/>
      <c r="AL446" s="122"/>
      <c r="AM446" s="122"/>
      <c r="AN446" s="122"/>
      <c r="AO446" s="122"/>
      <c r="AP446" s="122"/>
      <c r="AQ446" s="122"/>
      <c r="AR446" s="122"/>
      <c r="AS446" s="122"/>
      <c r="AT446" s="122"/>
      <c r="AU446" s="122"/>
    </row>
    <row r="447" spans="1:47" s="90" customFormat="1" ht="46.65" x14ac:dyDescent="0.3">
      <c r="A447" s="106" t="s">
        <v>1662</v>
      </c>
      <c r="B447" s="107" t="s">
        <v>913</v>
      </c>
      <c r="C447" s="108" t="s">
        <v>1371</v>
      </c>
      <c r="D447" s="122">
        <v>0</v>
      </c>
      <c r="E447" s="122">
        <v>0</v>
      </c>
      <c r="F447" s="122">
        <v>0</v>
      </c>
      <c r="G447" s="122">
        <v>0</v>
      </c>
      <c r="H447" s="122">
        <v>0</v>
      </c>
      <c r="I447" s="122">
        <v>0</v>
      </c>
      <c r="J447" s="122">
        <v>0</v>
      </c>
      <c r="K447" s="122">
        <v>0</v>
      </c>
      <c r="L447" s="122">
        <v>0</v>
      </c>
      <c r="M447" s="122">
        <v>0</v>
      </c>
      <c r="N447" s="122">
        <v>0</v>
      </c>
      <c r="O447" s="122">
        <v>0</v>
      </c>
      <c r="P447" s="122">
        <v>0</v>
      </c>
      <c r="Q447" s="122">
        <v>0</v>
      </c>
      <c r="R447" s="122">
        <v>0</v>
      </c>
      <c r="S447" s="122">
        <v>0</v>
      </c>
      <c r="T447" s="122">
        <v>0.21</v>
      </c>
      <c r="U447" s="122">
        <v>0</v>
      </c>
      <c r="V447" s="122">
        <v>0</v>
      </c>
      <c r="W447" s="122">
        <v>0</v>
      </c>
      <c r="X447" s="122">
        <v>0</v>
      </c>
      <c r="Y447" s="122">
        <v>0</v>
      </c>
      <c r="Z447" s="122">
        <v>0</v>
      </c>
      <c r="AA447" s="122">
        <v>0</v>
      </c>
      <c r="AB447" s="122"/>
      <c r="AC447" s="122"/>
      <c r="AD447" s="122"/>
      <c r="AE447" s="122"/>
      <c r="AF447" s="122"/>
      <c r="AG447" s="122"/>
      <c r="AH447" s="122"/>
      <c r="AI447" s="122"/>
      <c r="AJ447" s="122"/>
      <c r="AK447" s="122"/>
      <c r="AL447" s="122"/>
      <c r="AM447" s="122"/>
      <c r="AN447" s="122"/>
      <c r="AO447" s="122"/>
      <c r="AP447" s="122"/>
      <c r="AQ447" s="122"/>
      <c r="AR447" s="122"/>
      <c r="AS447" s="122"/>
      <c r="AT447" s="122"/>
      <c r="AU447" s="122"/>
    </row>
    <row r="448" spans="1:47" s="90" customFormat="1" ht="46.65" x14ac:dyDescent="0.3">
      <c r="A448" s="106" t="s">
        <v>1662</v>
      </c>
      <c r="B448" s="107" t="s">
        <v>914</v>
      </c>
      <c r="C448" s="108" t="s">
        <v>1372</v>
      </c>
      <c r="D448" s="122">
        <v>0</v>
      </c>
      <c r="E448" s="122">
        <v>0</v>
      </c>
      <c r="F448" s="122">
        <v>0</v>
      </c>
      <c r="G448" s="122">
        <v>0</v>
      </c>
      <c r="H448" s="122">
        <v>0</v>
      </c>
      <c r="I448" s="122">
        <v>0</v>
      </c>
      <c r="J448" s="122">
        <v>0</v>
      </c>
      <c r="K448" s="122">
        <v>0</v>
      </c>
      <c r="L448" s="122">
        <v>0</v>
      </c>
      <c r="M448" s="122">
        <v>0</v>
      </c>
      <c r="N448" s="122">
        <v>0</v>
      </c>
      <c r="O448" s="122">
        <v>0</v>
      </c>
      <c r="P448" s="122">
        <v>0</v>
      </c>
      <c r="Q448" s="122">
        <v>0</v>
      </c>
      <c r="R448" s="122">
        <v>0</v>
      </c>
      <c r="S448" s="122">
        <v>0</v>
      </c>
      <c r="T448" s="122">
        <v>0.14000000000000001</v>
      </c>
      <c r="U448" s="122">
        <v>0</v>
      </c>
      <c r="V448" s="122">
        <v>0</v>
      </c>
      <c r="W448" s="122">
        <v>0</v>
      </c>
      <c r="X448" s="122">
        <v>0</v>
      </c>
      <c r="Y448" s="122">
        <v>0</v>
      </c>
      <c r="Z448" s="122">
        <v>0</v>
      </c>
      <c r="AA448" s="122">
        <v>0</v>
      </c>
      <c r="AB448" s="122"/>
      <c r="AC448" s="122"/>
      <c r="AD448" s="122"/>
      <c r="AE448" s="122"/>
      <c r="AF448" s="122"/>
      <c r="AG448" s="122"/>
      <c r="AH448" s="122"/>
      <c r="AI448" s="122"/>
      <c r="AJ448" s="122"/>
      <c r="AK448" s="122"/>
      <c r="AL448" s="122"/>
      <c r="AM448" s="122"/>
      <c r="AN448" s="122"/>
      <c r="AO448" s="122"/>
      <c r="AP448" s="122"/>
      <c r="AQ448" s="122"/>
      <c r="AR448" s="122"/>
      <c r="AS448" s="122"/>
      <c r="AT448" s="122"/>
      <c r="AU448" s="122"/>
    </row>
    <row r="449" spans="1:47" s="90" customFormat="1" ht="62.2" x14ac:dyDescent="0.3">
      <c r="A449" s="106" t="s">
        <v>1662</v>
      </c>
      <c r="B449" s="107" t="s">
        <v>915</v>
      </c>
      <c r="C449" s="108" t="s">
        <v>1373</v>
      </c>
      <c r="D449" s="122">
        <v>0</v>
      </c>
      <c r="E449" s="122">
        <v>0</v>
      </c>
      <c r="F449" s="122">
        <v>0</v>
      </c>
      <c r="G449" s="122">
        <v>0</v>
      </c>
      <c r="H449" s="122">
        <v>0</v>
      </c>
      <c r="I449" s="122">
        <v>0</v>
      </c>
      <c r="J449" s="122">
        <v>0</v>
      </c>
      <c r="K449" s="122">
        <v>0</v>
      </c>
      <c r="L449" s="122">
        <v>0</v>
      </c>
      <c r="M449" s="122">
        <v>0</v>
      </c>
      <c r="N449" s="122">
        <v>0</v>
      </c>
      <c r="O449" s="122">
        <v>0</v>
      </c>
      <c r="P449" s="122">
        <v>0</v>
      </c>
      <c r="Q449" s="122">
        <v>0</v>
      </c>
      <c r="R449" s="122">
        <v>0</v>
      </c>
      <c r="S449" s="122">
        <v>0</v>
      </c>
      <c r="T449" s="122">
        <v>0.1</v>
      </c>
      <c r="U449" s="122">
        <v>0</v>
      </c>
      <c r="V449" s="122">
        <v>0</v>
      </c>
      <c r="W449" s="122">
        <v>0</v>
      </c>
      <c r="X449" s="122">
        <v>0</v>
      </c>
      <c r="Y449" s="122">
        <v>0</v>
      </c>
      <c r="Z449" s="122">
        <v>0</v>
      </c>
      <c r="AA449" s="122">
        <v>0</v>
      </c>
      <c r="AB449" s="122"/>
      <c r="AC449" s="122"/>
      <c r="AD449" s="122"/>
      <c r="AE449" s="122"/>
      <c r="AF449" s="122"/>
      <c r="AG449" s="122"/>
      <c r="AH449" s="122"/>
      <c r="AI449" s="122"/>
      <c r="AJ449" s="122"/>
      <c r="AK449" s="122"/>
      <c r="AL449" s="122"/>
      <c r="AM449" s="122"/>
      <c r="AN449" s="122"/>
      <c r="AO449" s="122"/>
      <c r="AP449" s="122"/>
      <c r="AQ449" s="122"/>
      <c r="AR449" s="122"/>
      <c r="AS449" s="122"/>
      <c r="AT449" s="122"/>
      <c r="AU449" s="122"/>
    </row>
    <row r="450" spans="1:47" s="90" customFormat="1" ht="46.65" x14ac:dyDescent="0.3">
      <c r="A450" s="106" t="s">
        <v>1662</v>
      </c>
      <c r="B450" s="107" t="s">
        <v>916</v>
      </c>
      <c r="C450" s="108" t="s">
        <v>1374</v>
      </c>
      <c r="D450" s="122">
        <v>0</v>
      </c>
      <c r="E450" s="122">
        <v>0</v>
      </c>
      <c r="F450" s="122">
        <v>0</v>
      </c>
      <c r="G450" s="122">
        <v>0</v>
      </c>
      <c r="H450" s="122">
        <v>0</v>
      </c>
      <c r="I450" s="122">
        <v>0</v>
      </c>
      <c r="J450" s="122">
        <v>0</v>
      </c>
      <c r="K450" s="122">
        <v>0</v>
      </c>
      <c r="L450" s="122">
        <v>0</v>
      </c>
      <c r="M450" s="122">
        <v>0</v>
      </c>
      <c r="N450" s="122">
        <v>0</v>
      </c>
      <c r="O450" s="122">
        <v>0</v>
      </c>
      <c r="P450" s="122">
        <v>0</v>
      </c>
      <c r="Q450" s="122">
        <v>0</v>
      </c>
      <c r="R450" s="122">
        <v>0</v>
      </c>
      <c r="S450" s="122">
        <v>0</v>
      </c>
      <c r="T450" s="122">
        <v>0.11</v>
      </c>
      <c r="U450" s="122">
        <v>0</v>
      </c>
      <c r="V450" s="122">
        <v>0</v>
      </c>
      <c r="W450" s="122">
        <v>0</v>
      </c>
      <c r="X450" s="122">
        <v>0</v>
      </c>
      <c r="Y450" s="122">
        <v>0</v>
      </c>
      <c r="Z450" s="122">
        <v>0</v>
      </c>
      <c r="AA450" s="122">
        <v>0</v>
      </c>
      <c r="AB450" s="122"/>
      <c r="AC450" s="122"/>
      <c r="AD450" s="122"/>
      <c r="AE450" s="122"/>
      <c r="AF450" s="122"/>
      <c r="AG450" s="122"/>
      <c r="AH450" s="122"/>
      <c r="AI450" s="122"/>
      <c r="AJ450" s="122"/>
      <c r="AK450" s="122"/>
      <c r="AL450" s="122"/>
      <c r="AM450" s="122"/>
      <c r="AN450" s="122"/>
      <c r="AO450" s="122"/>
      <c r="AP450" s="122"/>
      <c r="AQ450" s="122"/>
      <c r="AR450" s="122"/>
      <c r="AS450" s="122"/>
      <c r="AT450" s="122"/>
      <c r="AU450" s="122"/>
    </row>
    <row r="451" spans="1:47" s="90" customFormat="1" ht="46.65" x14ac:dyDescent="0.3">
      <c r="A451" s="106" t="s">
        <v>1662</v>
      </c>
      <c r="B451" s="107" t="s">
        <v>917</v>
      </c>
      <c r="C451" s="108" t="s">
        <v>1375</v>
      </c>
      <c r="D451" s="122">
        <v>0</v>
      </c>
      <c r="E451" s="122">
        <v>0</v>
      </c>
      <c r="F451" s="122">
        <v>0</v>
      </c>
      <c r="G451" s="122">
        <v>0</v>
      </c>
      <c r="H451" s="122">
        <v>0</v>
      </c>
      <c r="I451" s="122">
        <v>0</v>
      </c>
      <c r="J451" s="122">
        <v>0</v>
      </c>
      <c r="K451" s="122">
        <v>0</v>
      </c>
      <c r="L451" s="122">
        <v>0</v>
      </c>
      <c r="M451" s="122">
        <v>0</v>
      </c>
      <c r="N451" s="122">
        <v>0</v>
      </c>
      <c r="O451" s="122">
        <v>0</v>
      </c>
      <c r="P451" s="122">
        <v>0</v>
      </c>
      <c r="Q451" s="122">
        <v>0</v>
      </c>
      <c r="R451" s="122">
        <v>0</v>
      </c>
      <c r="S451" s="122">
        <v>0</v>
      </c>
      <c r="T451" s="122">
        <v>0.04</v>
      </c>
      <c r="U451" s="122">
        <v>0</v>
      </c>
      <c r="V451" s="122">
        <v>0</v>
      </c>
      <c r="W451" s="122">
        <v>0</v>
      </c>
      <c r="X451" s="122">
        <v>0</v>
      </c>
      <c r="Y451" s="122">
        <v>0</v>
      </c>
      <c r="Z451" s="122">
        <v>0</v>
      </c>
      <c r="AA451" s="122">
        <v>0</v>
      </c>
      <c r="AB451" s="122"/>
      <c r="AC451" s="122"/>
      <c r="AD451" s="122"/>
      <c r="AE451" s="122"/>
      <c r="AF451" s="122"/>
      <c r="AG451" s="122"/>
      <c r="AH451" s="122"/>
      <c r="AI451" s="122"/>
      <c r="AJ451" s="122"/>
      <c r="AK451" s="122"/>
      <c r="AL451" s="122"/>
      <c r="AM451" s="122"/>
      <c r="AN451" s="122"/>
      <c r="AO451" s="122"/>
      <c r="AP451" s="122"/>
      <c r="AQ451" s="122"/>
      <c r="AR451" s="122"/>
      <c r="AS451" s="122"/>
      <c r="AT451" s="122"/>
      <c r="AU451" s="122"/>
    </row>
    <row r="452" spans="1:47" s="90" customFormat="1" ht="62.2" x14ac:dyDescent="0.3">
      <c r="A452" s="106" t="s">
        <v>1662</v>
      </c>
      <c r="B452" s="107" t="s">
        <v>918</v>
      </c>
      <c r="C452" s="108" t="s">
        <v>1376</v>
      </c>
      <c r="D452" s="122">
        <v>0</v>
      </c>
      <c r="E452" s="122">
        <v>0</v>
      </c>
      <c r="F452" s="122">
        <v>0</v>
      </c>
      <c r="G452" s="122">
        <v>0</v>
      </c>
      <c r="H452" s="122">
        <v>0</v>
      </c>
      <c r="I452" s="122">
        <v>0</v>
      </c>
      <c r="J452" s="122">
        <v>0</v>
      </c>
      <c r="K452" s="122">
        <v>0</v>
      </c>
      <c r="L452" s="122">
        <v>0</v>
      </c>
      <c r="M452" s="122">
        <v>0</v>
      </c>
      <c r="N452" s="122">
        <v>0</v>
      </c>
      <c r="O452" s="122">
        <v>0</v>
      </c>
      <c r="P452" s="122">
        <v>0</v>
      </c>
      <c r="Q452" s="122">
        <v>0</v>
      </c>
      <c r="R452" s="122">
        <v>0</v>
      </c>
      <c r="S452" s="122">
        <v>0</v>
      </c>
      <c r="T452" s="122">
        <v>0.05</v>
      </c>
      <c r="U452" s="122">
        <v>0</v>
      </c>
      <c r="V452" s="122">
        <v>0</v>
      </c>
      <c r="W452" s="122">
        <v>0</v>
      </c>
      <c r="X452" s="122">
        <v>0</v>
      </c>
      <c r="Y452" s="122">
        <v>0</v>
      </c>
      <c r="Z452" s="122">
        <v>0</v>
      </c>
      <c r="AA452" s="122">
        <v>0</v>
      </c>
      <c r="AB452" s="122"/>
      <c r="AC452" s="122"/>
      <c r="AD452" s="122"/>
      <c r="AE452" s="122"/>
      <c r="AF452" s="122"/>
      <c r="AG452" s="122"/>
      <c r="AH452" s="122"/>
      <c r="AI452" s="122"/>
      <c r="AJ452" s="122"/>
      <c r="AK452" s="122"/>
      <c r="AL452" s="122"/>
      <c r="AM452" s="122"/>
      <c r="AN452" s="122"/>
      <c r="AO452" s="122"/>
      <c r="AP452" s="122"/>
      <c r="AQ452" s="122"/>
      <c r="AR452" s="122"/>
      <c r="AS452" s="122"/>
      <c r="AT452" s="122"/>
      <c r="AU452" s="122"/>
    </row>
    <row r="453" spans="1:47" s="90" customFormat="1" ht="31.1" x14ac:dyDescent="0.3">
      <c r="A453" s="106" t="s">
        <v>1662</v>
      </c>
      <c r="B453" s="107" t="s">
        <v>919</v>
      </c>
      <c r="C453" s="108" t="s">
        <v>1377</v>
      </c>
      <c r="D453" s="122">
        <v>0</v>
      </c>
      <c r="E453" s="122">
        <v>0</v>
      </c>
      <c r="F453" s="122">
        <v>0</v>
      </c>
      <c r="G453" s="122">
        <v>0</v>
      </c>
      <c r="H453" s="122">
        <v>0</v>
      </c>
      <c r="I453" s="122">
        <v>0</v>
      </c>
      <c r="J453" s="122">
        <v>0</v>
      </c>
      <c r="K453" s="122">
        <v>0</v>
      </c>
      <c r="L453" s="122">
        <v>0</v>
      </c>
      <c r="M453" s="122">
        <v>0</v>
      </c>
      <c r="N453" s="122">
        <v>0</v>
      </c>
      <c r="O453" s="122">
        <v>0</v>
      </c>
      <c r="P453" s="122">
        <v>0</v>
      </c>
      <c r="Q453" s="122">
        <v>0</v>
      </c>
      <c r="R453" s="122">
        <v>0</v>
      </c>
      <c r="S453" s="122">
        <v>0</v>
      </c>
      <c r="T453" s="122">
        <v>1.5</v>
      </c>
      <c r="U453" s="122">
        <v>0</v>
      </c>
      <c r="V453" s="122">
        <v>0</v>
      </c>
      <c r="W453" s="122">
        <v>0</v>
      </c>
      <c r="X453" s="122">
        <v>0</v>
      </c>
      <c r="Y453" s="122">
        <v>0</v>
      </c>
      <c r="Z453" s="122">
        <v>0</v>
      </c>
      <c r="AA453" s="122">
        <v>0</v>
      </c>
      <c r="AB453" s="122"/>
      <c r="AC453" s="122"/>
      <c r="AD453" s="122"/>
      <c r="AE453" s="122"/>
      <c r="AF453" s="122"/>
      <c r="AG453" s="122"/>
      <c r="AH453" s="122"/>
      <c r="AI453" s="122"/>
      <c r="AJ453" s="122"/>
      <c r="AK453" s="122"/>
      <c r="AL453" s="122"/>
      <c r="AM453" s="122"/>
      <c r="AN453" s="122"/>
      <c r="AO453" s="122"/>
      <c r="AP453" s="122"/>
      <c r="AQ453" s="122"/>
      <c r="AR453" s="122"/>
      <c r="AS453" s="122"/>
      <c r="AT453" s="122"/>
      <c r="AU453" s="122"/>
    </row>
    <row r="454" spans="1:47" s="90" customFormat="1" ht="31.1" x14ac:dyDescent="0.3">
      <c r="A454" s="106" t="s">
        <v>1662</v>
      </c>
      <c r="B454" s="107" t="s">
        <v>920</v>
      </c>
      <c r="C454" s="108" t="s">
        <v>1378</v>
      </c>
      <c r="D454" s="122">
        <v>0</v>
      </c>
      <c r="E454" s="122">
        <v>0</v>
      </c>
      <c r="F454" s="122">
        <v>0</v>
      </c>
      <c r="G454" s="122">
        <v>0</v>
      </c>
      <c r="H454" s="122">
        <v>0</v>
      </c>
      <c r="I454" s="122">
        <v>0.11070000000000002</v>
      </c>
      <c r="J454" s="122">
        <v>0</v>
      </c>
      <c r="K454" s="122">
        <v>0</v>
      </c>
      <c r="L454" s="122">
        <v>0</v>
      </c>
      <c r="M454" s="122">
        <v>0</v>
      </c>
      <c r="N454" s="122">
        <v>0</v>
      </c>
      <c r="O454" s="122">
        <v>0</v>
      </c>
      <c r="P454" s="122">
        <v>0</v>
      </c>
      <c r="Q454" s="122">
        <v>0</v>
      </c>
      <c r="R454" s="122">
        <v>0</v>
      </c>
      <c r="S454" s="122">
        <v>0</v>
      </c>
      <c r="T454" s="122">
        <v>0</v>
      </c>
      <c r="U454" s="122">
        <v>0</v>
      </c>
      <c r="V454" s="122">
        <v>0</v>
      </c>
      <c r="W454" s="122">
        <v>0</v>
      </c>
      <c r="X454" s="122">
        <v>0</v>
      </c>
      <c r="Y454" s="122">
        <v>0</v>
      </c>
      <c r="Z454" s="122">
        <v>0</v>
      </c>
      <c r="AA454" s="122">
        <v>0</v>
      </c>
      <c r="AB454" s="122"/>
      <c r="AC454" s="122"/>
      <c r="AD454" s="122"/>
      <c r="AE454" s="122"/>
      <c r="AF454" s="122"/>
      <c r="AG454" s="122"/>
      <c r="AH454" s="122"/>
      <c r="AI454" s="122"/>
      <c r="AJ454" s="122"/>
      <c r="AK454" s="122"/>
      <c r="AL454" s="122"/>
      <c r="AM454" s="122"/>
      <c r="AN454" s="122"/>
      <c r="AO454" s="122"/>
      <c r="AP454" s="122"/>
      <c r="AQ454" s="122"/>
      <c r="AR454" s="122"/>
      <c r="AS454" s="122"/>
      <c r="AT454" s="122"/>
      <c r="AU454" s="122"/>
    </row>
    <row r="455" spans="1:47" s="90" customFormat="1" ht="62.2" x14ac:dyDescent="0.3">
      <c r="A455" s="106" t="s">
        <v>1662</v>
      </c>
      <c r="B455" s="107" t="s">
        <v>1793</v>
      </c>
      <c r="C455" s="108" t="s">
        <v>1379</v>
      </c>
      <c r="D455" s="122">
        <v>0</v>
      </c>
      <c r="E455" s="122">
        <v>0.25</v>
      </c>
      <c r="F455" s="122">
        <v>0</v>
      </c>
      <c r="G455" s="122">
        <v>0</v>
      </c>
      <c r="H455" s="122">
        <v>0</v>
      </c>
      <c r="I455" s="122">
        <v>3.3119999999999998</v>
      </c>
      <c r="J455" s="122">
        <v>0</v>
      </c>
      <c r="K455" s="122">
        <v>0</v>
      </c>
      <c r="L455" s="122">
        <v>0</v>
      </c>
      <c r="M455" s="122">
        <v>0</v>
      </c>
      <c r="N455" s="122">
        <v>0</v>
      </c>
      <c r="O455" s="122">
        <v>0</v>
      </c>
      <c r="P455" s="122">
        <v>0</v>
      </c>
      <c r="Q455" s="122">
        <v>0</v>
      </c>
      <c r="R455" s="122">
        <v>0</v>
      </c>
      <c r="S455" s="122">
        <v>0</v>
      </c>
      <c r="T455" s="122">
        <v>0</v>
      </c>
      <c r="U455" s="122">
        <v>0</v>
      </c>
      <c r="V455" s="122">
        <v>0</v>
      </c>
      <c r="W455" s="122">
        <v>0</v>
      </c>
      <c r="X455" s="122">
        <v>0</v>
      </c>
      <c r="Y455" s="122">
        <v>0</v>
      </c>
      <c r="Z455" s="122">
        <v>0</v>
      </c>
      <c r="AA455" s="122">
        <v>0</v>
      </c>
      <c r="AB455" s="122"/>
      <c r="AC455" s="122"/>
      <c r="AD455" s="122"/>
      <c r="AE455" s="122"/>
      <c r="AF455" s="122"/>
      <c r="AG455" s="122"/>
      <c r="AH455" s="122"/>
      <c r="AI455" s="122"/>
      <c r="AJ455" s="122"/>
      <c r="AK455" s="122"/>
      <c r="AL455" s="122"/>
      <c r="AM455" s="122"/>
      <c r="AN455" s="122"/>
      <c r="AO455" s="122"/>
      <c r="AP455" s="122"/>
      <c r="AQ455" s="122"/>
      <c r="AR455" s="122"/>
      <c r="AS455" s="122"/>
      <c r="AT455" s="122"/>
      <c r="AU455" s="122"/>
    </row>
    <row r="456" spans="1:47" s="90" customFormat="1" x14ac:dyDescent="0.3">
      <c r="A456" s="103"/>
      <c r="B456" s="110" t="s">
        <v>30</v>
      </c>
      <c r="C456" s="105"/>
      <c r="D456" s="133">
        <f t="shared" ref="D456:AU456" si="50">SUM(D457:D461)</f>
        <v>0</v>
      </c>
      <c r="E456" s="133">
        <f t="shared" si="50"/>
        <v>0</v>
      </c>
      <c r="F456" s="133">
        <f t="shared" si="50"/>
        <v>0</v>
      </c>
      <c r="G456" s="133">
        <f t="shared" si="50"/>
        <v>0</v>
      </c>
      <c r="H456" s="133">
        <f t="shared" si="50"/>
        <v>0</v>
      </c>
      <c r="I456" s="133">
        <f t="shared" si="50"/>
        <v>0</v>
      </c>
      <c r="J456" s="133">
        <f t="shared" si="50"/>
        <v>0</v>
      </c>
      <c r="K456" s="133">
        <f t="shared" si="50"/>
        <v>0</v>
      </c>
      <c r="L456" s="133">
        <f t="shared" si="50"/>
        <v>0</v>
      </c>
      <c r="M456" s="133">
        <f t="shared" si="50"/>
        <v>0</v>
      </c>
      <c r="N456" s="133">
        <f t="shared" si="50"/>
        <v>0</v>
      </c>
      <c r="O456" s="133">
        <f t="shared" si="50"/>
        <v>0</v>
      </c>
      <c r="P456" s="133">
        <f t="shared" si="50"/>
        <v>0</v>
      </c>
      <c r="Q456" s="133">
        <f t="shared" si="50"/>
        <v>0</v>
      </c>
      <c r="R456" s="133">
        <f t="shared" si="50"/>
        <v>0.32</v>
      </c>
      <c r="S456" s="133">
        <f t="shared" si="50"/>
        <v>0.1</v>
      </c>
      <c r="T456" s="133">
        <f t="shared" si="50"/>
        <v>2.89</v>
      </c>
      <c r="U456" s="133">
        <f t="shared" si="50"/>
        <v>0.26900000000000002</v>
      </c>
      <c r="V456" s="133">
        <f t="shared" si="50"/>
        <v>0</v>
      </c>
      <c r="W456" s="133">
        <f t="shared" si="50"/>
        <v>0</v>
      </c>
      <c r="X456" s="133">
        <f t="shared" si="50"/>
        <v>0</v>
      </c>
      <c r="Y456" s="133">
        <f t="shared" si="50"/>
        <v>0</v>
      </c>
      <c r="Z456" s="133">
        <f t="shared" si="50"/>
        <v>0</v>
      </c>
      <c r="AA456" s="133">
        <f t="shared" si="50"/>
        <v>0</v>
      </c>
      <c r="AB456" s="133">
        <f t="shared" si="50"/>
        <v>0</v>
      </c>
      <c r="AC456" s="133">
        <f t="shared" si="50"/>
        <v>0</v>
      </c>
      <c r="AD456" s="133">
        <f t="shared" si="50"/>
        <v>0</v>
      </c>
      <c r="AE456" s="133">
        <f t="shared" si="50"/>
        <v>0</v>
      </c>
      <c r="AF456" s="133">
        <f t="shared" si="50"/>
        <v>0</v>
      </c>
      <c r="AG456" s="133">
        <f t="shared" si="50"/>
        <v>0</v>
      </c>
      <c r="AH456" s="133">
        <f t="shared" si="50"/>
        <v>0</v>
      </c>
      <c r="AI456" s="133">
        <f t="shared" si="50"/>
        <v>0</v>
      </c>
      <c r="AJ456" s="133">
        <f t="shared" si="50"/>
        <v>0</v>
      </c>
      <c r="AK456" s="133">
        <f t="shared" si="50"/>
        <v>0</v>
      </c>
      <c r="AL456" s="133">
        <f t="shared" si="50"/>
        <v>0</v>
      </c>
      <c r="AM456" s="133">
        <f t="shared" si="50"/>
        <v>0</v>
      </c>
      <c r="AN456" s="133">
        <f t="shared" si="50"/>
        <v>0</v>
      </c>
      <c r="AO456" s="133">
        <f t="shared" si="50"/>
        <v>0</v>
      </c>
      <c r="AP456" s="133">
        <f t="shared" si="50"/>
        <v>0</v>
      </c>
      <c r="AQ456" s="133">
        <f t="shared" si="50"/>
        <v>0</v>
      </c>
      <c r="AR456" s="133">
        <f t="shared" si="50"/>
        <v>0</v>
      </c>
      <c r="AS456" s="133">
        <f t="shared" si="50"/>
        <v>0</v>
      </c>
      <c r="AT456" s="133">
        <f t="shared" si="50"/>
        <v>0</v>
      </c>
      <c r="AU456" s="133">
        <f t="shared" si="50"/>
        <v>0</v>
      </c>
    </row>
    <row r="457" spans="1:47" s="90" customFormat="1" ht="46.65" x14ac:dyDescent="0.3">
      <c r="A457" s="106" t="s">
        <v>1662</v>
      </c>
      <c r="B457" s="107" t="s">
        <v>921</v>
      </c>
      <c r="C457" s="108" t="s">
        <v>1380</v>
      </c>
      <c r="D457" s="122">
        <v>0</v>
      </c>
      <c r="E457" s="122">
        <v>0</v>
      </c>
      <c r="F457" s="122">
        <v>0</v>
      </c>
      <c r="G457" s="122">
        <v>0</v>
      </c>
      <c r="H457" s="122">
        <v>0</v>
      </c>
      <c r="I457" s="122">
        <v>0</v>
      </c>
      <c r="J457" s="122">
        <v>0</v>
      </c>
      <c r="K457" s="122">
        <v>0</v>
      </c>
      <c r="L457" s="122">
        <v>0</v>
      </c>
      <c r="M457" s="122">
        <v>0</v>
      </c>
      <c r="N457" s="122">
        <v>0</v>
      </c>
      <c r="O457" s="122">
        <v>0</v>
      </c>
      <c r="P457" s="122">
        <v>0</v>
      </c>
      <c r="Q457" s="122">
        <v>0</v>
      </c>
      <c r="R457" s="122">
        <v>0.16</v>
      </c>
      <c r="S457" s="122">
        <v>0</v>
      </c>
      <c r="T457" s="122">
        <v>0.4</v>
      </c>
      <c r="U457" s="122">
        <v>0</v>
      </c>
      <c r="V457" s="122">
        <v>0</v>
      </c>
      <c r="W457" s="122">
        <v>0</v>
      </c>
      <c r="X457" s="122">
        <v>0</v>
      </c>
      <c r="Y457" s="122">
        <v>0</v>
      </c>
      <c r="Z457" s="122">
        <v>0</v>
      </c>
      <c r="AA457" s="122">
        <v>0</v>
      </c>
      <c r="AB457" s="122"/>
      <c r="AC457" s="122"/>
      <c r="AD457" s="122"/>
      <c r="AE457" s="122"/>
      <c r="AF457" s="122"/>
      <c r="AG457" s="122"/>
      <c r="AH457" s="122"/>
      <c r="AI457" s="122"/>
      <c r="AJ457" s="122"/>
      <c r="AK457" s="122"/>
      <c r="AL457" s="122"/>
      <c r="AM457" s="122"/>
      <c r="AN457" s="122"/>
      <c r="AO457" s="122"/>
      <c r="AP457" s="122"/>
      <c r="AQ457" s="122"/>
      <c r="AR457" s="122"/>
      <c r="AS457" s="122"/>
      <c r="AT457" s="122"/>
      <c r="AU457" s="122"/>
    </row>
    <row r="458" spans="1:47" s="90" customFormat="1" ht="46.65" x14ac:dyDescent="0.3">
      <c r="A458" s="106" t="s">
        <v>1662</v>
      </c>
      <c r="B458" s="107" t="s">
        <v>922</v>
      </c>
      <c r="C458" s="108" t="s">
        <v>1381</v>
      </c>
      <c r="D458" s="122">
        <v>0</v>
      </c>
      <c r="E458" s="122">
        <v>0</v>
      </c>
      <c r="F458" s="122">
        <v>0</v>
      </c>
      <c r="G458" s="122">
        <v>0</v>
      </c>
      <c r="H458" s="122">
        <v>0</v>
      </c>
      <c r="I458" s="122">
        <v>0</v>
      </c>
      <c r="J458" s="122">
        <v>0</v>
      </c>
      <c r="K458" s="122">
        <v>0</v>
      </c>
      <c r="L458" s="122">
        <v>0</v>
      </c>
      <c r="M458" s="122">
        <v>0</v>
      </c>
      <c r="N458" s="122">
        <v>0</v>
      </c>
      <c r="O458" s="122">
        <v>0</v>
      </c>
      <c r="P458" s="122">
        <v>0</v>
      </c>
      <c r="Q458" s="122">
        <v>0</v>
      </c>
      <c r="R458" s="122">
        <v>0.16</v>
      </c>
      <c r="S458" s="122">
        <v>0</v>
      </c>
      <c r="T458" s="122">
        <v>0.4</v>
      </c>
      <c r="U458" s="122">
        <v>0</v>
      </c>
      <c r="V458" s="122">
        <v>0</v>
      </c>
      <c r="W458" s="122">
        <v>0</v>
      </c>
      <c r="X458" s="122">
        <v>0</v>
      </c>
      <c r="Y458" s="122">
        <v>0</v>
      </c>
      <c r="Z458" s="122">
        <v>0</v>
      </c>
      <c r="AA458" s="122">
        <v>0</v>
      </c>
      <c r="AB458" s="122"/>
      <c r="AC458" s="122"/>
      <c r="AD458" s="122"/>
      <c r="AE458" s="122"/>
      <c r="AF458" s="122"/>
      <c r="AG458" s="122"/>
      <c r="AH458" s="122"/>
      <c r="AI458" s="122"/>
      <c r="AJ458" s="122"/>
      <c r="AK458" s="122"/>
      <c r="AL458" s="122"/>
      <c r="AM458" s="122"/>
      <c r="AN458" s="122"/>
      <c r="AO458" s="122"/>
      <c r="AP458" s="122"/>
      <c r="AQ458" s="122"/>
      <c r="AR458" s="122"/>
      <c r="AS458" s="122"/>
      <c r="AT458" s="122"/>
      <c r="AU458" s="122"/>
    </row>
    <row r="459" spans="1:47" s="90" customFormat="1" ht="62.2" x14ac:dyDescent="0.3">
      <c r="A459" s="106" t="s">
        <v>1662</v>
      </c>
      <c r="B459" s="107" t="s">
        <v>923</v>
      </c>
      <c r="C459" s="108" t="s">
        <v>1382</v>
      </c>
      <c r="D459" s="122">
        <v>0</v>
      </c>
      <c r="E459" s="122">
        <v>0</v>
      </c>
      <c r="F459" s="122">
        <v>0</v>
      </c>
      <c r="G459" s="122">
        <v>0</v>
      </c>
      <c r="H459" s="122">
        <v>0</v>
      </c>
      <c r="I459" s="122">
        <v>0</v>
      </c>
      <c r="J459" s="122">
        <v>0</v>
      </c>
      <c r="K459" s="122">
        <v>0</v>
      </c>
      <c r="L459" s="122">
        <v>0</v>
      </c>
      <c r="M459" s="122">
        <v>0</v>
      </c>
      <c r="N459" s="122">
        <v>0</v>
      </c>
      <c r="O459" s="122">
        <v>0</v>
      </c>
      <c r="P459" s="122">
        <v>0</v>
      </c>
      <c r="Q459" s="122">
        <v>0</v>
      </c>
      <c r="R459" s="122">
        <v>0</v>
      </c>
      <c r="S459" s="122">
        <v>0</v>
      </c>
      <c r="T459" s="122">
        <v>0.74</v>
      </c>
      <c r="U459" s="122">
        <v>0</v>
      </c>
      <c r="V459" s="122">
        <v>0</v>
      </c>
      <c r="W459" s="122">
        <v>0</v>
      </c>
      <c r="X459" s="122">
        <v>0</v>
      </c>
      <c r="Y459" s="122">
        <v>0</v>
      </c>
      <c r="Z459" s="122">
        <v>0</v>
      </c>
      <c r="AA459" s="122">
        <v>0</v>
      </c>
      <c r="AB459" s="122"/>
      <c r="AC459" s="122"/>
      <c r="AD459" s="122"/>
      <c r="AE459" s="122"/>
      <c r="AF459" s="122"/>
      <c r="AG459" s="122"/>
      <c r="AH459" s="122"/>
      <c r="AI459" s="122"/>
      <c r="AJ459" s="122"/>
      <c r="AK459" s="122"/>
      <c r="AL459" s="122"/>
      <c r="AM459" s="122"/>
      <c r="AN459" s="122"/>
      <c r="AO459" s="122"/>
      <c r="AP459" s="122"/>
      <c r="AQ459" s="122"/>
      <c r="AR459" s="122"/>
      <c r="AS459" s="122"/>
      <c r="AT459" s="122"/>
      <c r="AU459" s="122"/>
    </row>
    <row r="460" spans="1:47" s="90" customFormat="1" ht="31.1" x14ac:dyDescent="0.3">
      <c r="A460" s="106" t="s">
        <v>1662</v>
      </c>
      <c r="B460" s="107" t="s">
        <v>641</v>
      </c>
      <c r="C460" s="108" t="s">
        <v>690</v>
      </c>
      <c r="D460" s="122">
        <v>0</v>
      </c>
      <c r="E460" s="122">
        <v>0</v>
      </c>
      <c r="F460" s="122">
        <v>0</v>
      </c>
      <c r="G460" s="122">
        <v>0</v>
      </c>
      <c r="H460" s="122">
        <v>0</v>
      </c>
      <c r="I460" s="122">
        <v>0</v>
      </c>
      <c r="J460" s="122">
        <v>0</v>
      </c>
      <c r="K460" s="122">
        <v>0</v>
      </c>
      <c r="L460" s="122">
        <v>0</v>
      </c>
      <c r="M460" s="122">
        <v>0</v>
      </c>
      <c r="N460" s="122">
        <v>0</v>
      </c>
      <c r="O460" s="122">
        <v>0</v>
      </c>
      <c r="P460" s="122">
        <v>0</v>
      </c>
      <c r="Q460" s="122">
        <v>0</v>
      </c>
      <c r="R460" s="122">
        <v>0</v>
      </c>
      <c r="S460" s="122">
        <v>0</v>
      </c>
      <c r="T460" s="122">
        <v>1.35</v>
      </c>
      <c r="U460" s="122">
        <v>0</v>
      </c>
      <c r="V460" s="122">
        <v>0</v>
      </c>
      <c r="W460" s="122">
        <v>0</v>
      </c>
      <c r="X460" s="122">
        <v>0</v>
      </c>
      <c r="Y460" s="122">
        <v>0</v>
      </c>
      <c r="Z460" s="122">
        <v>0</v>
      </c>
      <c r="AA460" s="122">
        <v>0</v>
      </c>
      <c r="AB460" s="122"/>
      <c r="AC460" s="122"/>
      <c r="AD460" s="122"/>
      <c r="AE460" s="122"/>
      <c r="AF460" s="122"/>
      <c r="AG460" s="122"/>
      <c r="AH460" s="122"/>
      <c r="AI460" s="122"/>
      <c r="AJ460" s="122"/>
      <c r="AK460" s="122"/>
      <c r="AL460" s="122"/>
      <c r="AM460" s="122"/>
      <c r="AN460" s="122"/>
      <c r="AO460" s="122"/>
      <c r="AP460" s="122"/>
      <c r="AQ460" s="122"/>
      <c r="AR460" s="122"/>
      <c r="AS460" s="122"/>
      <c r="AT460" s="122"/>
      <c r="AU460" s="122"/>
    </row>
    <row r="461" spans="1:47" s="90" customFormat="1" ht="62.2" x14ac:dyDescent="0.3">
      <c r="A461" s="106" t="s">
        <v>1662</v>
      </c>
      <c r="B461" s="107" t="s">
        <v>1794</v>
      </c>
      <c r="C461" s="108" t="s">
        <v>1383</v>
      </c>
      <c r="D461" s="122">
        <v>0</v>
      </c>
      <c r="E461" s="122">
        <v>0</v>
      </c>
      <c r="F461" s="122">
        <v>0</v>
      </c>
      <c r="G461" s="122">
        <v>0</v>
      </c>
      <c r="H461" s="122">
        <v>0</v>
      </c>
      <c r="I461" s="122">
        <v>0</v>
      </c>
      <c r="J461" s="122">
        <v>0</v>
      </c>
      <c r="K461" s="122">
        <v>0</v>
      </c>
      <c r="L461" s="122">
        <v>0</v>
      </c>
      <c r="M461" s="122">
        <v>0</v>
      </c>
      <c r="N461" s="122">
        <v>0</v>
      </c>
      <c r="O461" s="122">
        <v>0</v>
      </c>
      <c r="P461" s="122">
        <v>0</v>
      </c>
      <c r="Q461" s="122">
        <v>0</v>
      </c>
      <c r="R461" s="122">
        <v>0</v>
      </c>
      <c r="S461" s="122">
        <v>0.1</v>
      </c>
      <c r="T461" s="122">
        <v>0</v>
      </c>
      <c r="U461" s="122">
        <v>0.26900000000000002</v>
      </c>
      <c r="V461" s="122">
        <v>0</v>
      </c>
      <c r="W461" s="122">
        <v>0</v>
      </c>
      <c r="X461" s="122">
        <v>0</v>
      </c>
      <c r="Y461" s="122">
        <v>0</v>
      </c>
      <c r="Z461" s="122">
        <v>0</v>
      </c>
      <c r="AA461" s="122">
        <v>0</v>
      </c>
      <c r="AB461" s="122"/>
      <c r="AC461" s="122"/>
      <c r="AD461" s="122"/>
      <c r="AE461" s="122"/>
      <c r="AF461" s="122"/>
      <c r="AG461" s="122"/>
      <c r="AH461" s="122"/>
      <c r="AI461" s="122"/>
      <c r="AJ461" s="122"/>
      <c r="AK461" s="122"/>
      <c r="AL461" s="122"/>
      <c r="AM461" s="122"/>
      <c r="AN461" s="122"/>
      <c r="AO461" s="122"/>
      <c r="AP461" s="122"/>
      <c r="AQ461" s="122"/>
      <c r="AR461" s="122"/>
      <c r="AS461" s="122"/>
      <c r="AT461" s="122"/>
      <c r="AU461" s="122"/>
    </row>
    <row r="462" spans="1:47" s="90" customFormat="1" x14ac:dyDescent="0.3">
      <c r="A462" s="103"/>
      <c r="B462" s="110" t="s">
        <v>31</v>
      </c>
      <c r="C462" s="105"/>
      <c r="D462" s="133">
        <f t="shared" ref="D462:AU462" si="51">SUM(D463:D472)</f>
        <v>0</v>
      </c>
      <c r="E462" s="133">
        <f t="shared" si="51"/>
        <v>0.5</v>
      </c>
      <c r="F462" s="133">
        <f t="shared" si="51"/>
        <v>0</v>
      </c>
      <c r="G462" s="133">
        <f t="shared" si="51"/>
        <v>0</v>
      </c>
      <c r="H462" s="133">
        <f t="shared" si="51"/>
        <v>0</v>
      </c>
      <c r="I462" s="133">
        <f t="shared" si="51"/>
        <v>0.126</v>
      </c>
      <c r="J462" s="133">
        <f t="shared" si="51"/>
        <v>0</v>
      </c>
      <c r="K462" s="133">
        <f t="shared" si="51"/>
        <v>0</v>
      </c>
      <c r="L462" s="133">
        <f t="shared" si="51"/>
        <v>0</v>
      </c>
      <c r="M462" s="133">
        <f t="shared" si="51"/>
        <v>0</v>
      </c>
      <c r="N462" s="133">
        <f t="shared" si="51"/>
        <v>0</v>
      </c>
      <c r="O462" s="133">
        <f t="shared" si="51"/>
        <v>0</v>
      </c>
      <c r="P462" s="133">
        <f t="shared" si="51"/>
        <v>0</v>
      </c>
      <c r="Q462" s="133">
        <f t="shared" si="51"/>
        <v>0</v>
      </c>
      <c r="R462" s="133">
        <f t="shared" si="51"/>
        <v>0.25</v>
      </c>
      <c r="S462" s="133">
        <f t="shared" si="51"/>
        <v>0.4</v>
      </c>
      <c r="T462" s="133">
        <f t="shared" si="51"/>
        <v>9.5000000000000001E-2</v>
      </c>
      <c r="U462" s="133">
        <f t="shared" si="51"/>
        <v>7.9000000000000001E-2</v>
      </c>
      <c r="V462" s="133">
        <f t="shared" si="51"/>
        <v>0</v>
      </c>
      <c r="W462" s="133">
        <f t="shared" si="51"/>
        <v>0</v>
      </c>
      <c r="X462" s="133">
        <f t="shared" si="51"/>
        <v>0</v>
      </c>
      <c r="Y462" s="133">
        <f t="shared" si="51"/>
        <v>0</v>
      </c>
      <c r="Z462" s="133">
        <f t="shared" si="51"/>
        <v>0</v>
      </c>
      <c r="AA462" s="133">
        <f t="shared" si="51"/>
        <v>0</v>
      </c>
      <c r="AB462" s="133">
        <f t="shared" si="51"/>
        <v>0</v>
      </c>
      <c r="AC462" s="133">
        <f t="shared" si="51"/>
        <v>0</v>
      </c>
      <c r="AD462" s="133">
        <f t="shared" si="51"/>
        <v>0</v>
      </c>
      <c r="AE462" s="133">
        <f t="shared" si="51"/>
        <v>0</v>
      </c>
      <c r="AF462" s="133">
        <f t="shared" si="51"/>
        <v>0</v>
      </c>
      <c r="AG462" s="133">
        <f t="shared" si="51"/>
        <v>0</v>
      </c>
      <c r="AH462" s="133">
        <f t="shared" si="51"/>
        <v>0</v>
      </c>
      <c r="AI462" s="133">
        <f t="shared" si="51"/>
        <v>0</v>
      </c>
      <c r="AJ462" s="133">
        <f t="shared" si="51"/>
        <v>0</v>
      </c>
      <c r="AK462" s="133">
        <f t="shared" si="51"/>
        <v>0</v>
      </c>
      <c r="AL462" s="133">
        <f t="shared" si="51"/>
        <v>0</v>
      </c>
      <c r="AM462" s="133">
        <f t="shared" si="51"/>
        <v>0</v>
      </c>
      <c r="AN462" s="133">
        <f t="shared" si="51"/>
        <v>0</v>
      </c>
      <c r="AO462" s="133">
        <f t="shared" si="51"/>
        <v>0</v>
      </c>
      <c r="AP462" s="133">
        <f t="shared" si="51"/>
        <v>0</v>
      </c>
      <c r="AQ462" s="133">
        <f t="shared" si="51"/>
        <v>0</v>
      </c>
      <c r="AR462" s="133">
        <f t="shared" si="51"/>
        <v>0</v>
      </c>
      <c r="AS462" s="133">
        <f t="shared" si="51"/>
        <v>0</v>
      </c>
      <c r="AT462" s="133">
        <f t="shared" si="51"/>
        <v>0</v>
      </c>
      <c r="AU462" s="133">
        <f t="shared" si="51"/>
        <v>0</v>
      </c>
    </row>
    <row r="463" spans="1:47" s="90" customFormat="1" ht="31.1" x14ac:dyDescent="0.3">
      <c r="A463" s="106" t="s">
        <v>1662</v>
      </c>
      <c r="B463" s="107" t="s">
        <v>924</v>
      </c>
      <c r="C463" s="108" t="s">
        <v>1384</v>
      </c>
      <c r="D463" s="122">
        <v>0</v>
      </c>
      <c r="E463" s="122">
        <v>0</v>
      </c>
      <c r="F463" s="122">
        <v>0</v>
      </c>
      <c r="G463" s="122">
        <v>0</v>
      </c>
      <c r="H463" s="122">
        <v>0</v>
      </c>
      <c r="I463" s="122">
        <v>0</v>
      </c>
      <c r="J463" s="122">
        <v>0</v>
      </c>
      <c r="K463" s="122">
        <v>0</v>
      </c>
      <c r="L463" s="122">
        <v>0</v>
      </c>
      <c r="M463" s="122">
        <v>0</v>
      </c>
      <c r="N463" s="122">
        <v>0</v>
      </c>
      <c r="O463" s="122">
        <v>0</v>
      </c>
      <c r="P463" s="122">
        <v>0</v>
      </c>
      <c r="Q463" s="122">
        <v>0</v>
      </c>
      <c r="R463" s="122">
        <v>0</v>
      </c>
      <c r="S463" s="122">
        <v>0.4</v>
      </c>
      <c r="T463" s="122">
        <v>0</v>
      </c>
      <c r="U463" s="122">
        <v>7.9000000000000001E-2</v>
      </c>
      <c r="V463" s="122">
        <v>0</v>
      </c>
      <c r="W463" s="122">
        <v>0</v>
      </c>
      <c r="X463" s="122">
        <v>0</v>
      </c>
      <c r="Y463" s="122">
        <v>0</v>
      </c>
      <c r="Z463" s="122">
        <v>0</v>
      </c>
      <c r="AA463" s="122">
        <v>0</v>
      </c>
      <c r="AB463" s="122"/>
      <c r="AC463" s="122"/>
      <c r="AD463" s="122"/>
      <c r="AE463" s="122"/>
      <c r="AF463" s="122"/>
      <c r="AG463" s="122"/>
      <c r="AH463" s="122"/>
      <c r="AI463" s="122"/>
      <c r="AJ463" s="122"/>
      <c r="AK463" s="122"/>
      <c r="AL463" s="122"/>
      <c r="AM463" s="122"/>
      <c r="AN463" s="122"/>
      <c r="AO463" s="122"/>
      <c r="AP463" s="122"/>
      <c r="AQ463" s="122"/>
      <c r="AR463" s="122"/>
      <c r="AS463" s="122"/>
      <c r="AT463" s="122"/>
      <c r="AU463" s="122"/>
    </row>
    <row r="464" spans="1:47" s="90" customFormat="1" ht="31.1" x14ac:dyDescent="0.3">
      <c r="A464" s="106" t="s">
        <v>1662</v>
      </c>
      <c r="B464" s="107" t="s">
        <v>642</v>
      </c>
      <c r="C464" s="108" t="s">
        <v>691</v>
      </c>
      <c r="D464" s="122">
        <v>0</v>
      </c>
      <c r="E464" s="122">
        <v>0</v>
      </c>
      <c r="F464" s="122">
        <v>0</v>
      </c>
      <c r="G464" s="122">
        <v>0</v>
      </c>
      <c r="H464" s="122">
        <v>0</v>
      </c>
      <c r="I464" s="122">
        <v>0</v>
      </c>
      <c r="J464" s="122">
        <v>0</v>
      </c>
      <c r="K464" s="122">
        <v>0</v>
      </c>
      <c r="L464" s="122">
        <v>0</v>
      </c>
      <c r="M464" s="122">
        <v>0</v>
      </c>
      <c r="N464" s="122">
        <v>0</v>
      </c>
      <c r="O464" s="122">
        <v>0</v>
      </c>
      <c r="P464" s="122">
        <v>0</v>
      </c>
      <c r="Q464" s="122">
        <v>0</v>
      </c>
      <c r="R464" s="122">
        <v>0</v>
      </c>
      <c r="S464" s="122">
        <v>0</v>
      </c>
      <c r="T464" s="122">
        <v>0</v>
      </c>
      <c r="U464" s="122">
        <v>0</v>
      </c>
      <c r="V464" s="122">
        <v>0</v>
      </c>
      <c r="W464" s="122">
        <v>0</v>
      </c>
      <c r="X464" s="122">
        <v>0</v>
      </c>
      <c r="Y464" s="122">
        <v>0</v>
      </c>
      <c r="Z464" s="122">
        <v>0</v>
      </c>
      <c r="AA464" s="122">
        <v>0</v>
      </c>
      <c r="AB464" s="122"/>
      <c r="AC464" s="122"/>
      <c r="AD464" s="122"/>
      <c r="AE464" s="122"/>
      <c r="AF464" s="122"/>
      <c r="AG464" s="122"/>
      <c r="AH464" s="122"/>
      <c r="AI464" s="122"/>
      <c r="AJ464" s="122"/>
      <c r="AK464" s="122"/>
      <c r="AL464" s="122"/>
      <c r="AM464" s="122"/>
      <c r="AN464" s="122"/>
      <c r="AO464" s="122"/>
      <c r="AP464" s="122"/>
      <c r="AQ464" s="122"/>
      <c r="AR464" s="122"/>
      <c r="AS464" s="122"/>
      <c r="AT464" s="122"/>
      <c r="AU464" s="122"/>
    </row>
    <row r="465" spans="1:47" s="90" customFormat="1" ht="31.1" x14ac:dyDescent="0.3">
      <c r="A465" s="106" t="s">
        <v>1662</v>
      </c>
      <c r="B465" s="107" t="s">
        <v>925</v>
      </c>
      <c r="C465" s="108" t="s">
        <v>1385</v>
      </c>
      <c r="D465" s="122">
        <v>0</v>
      </c>
      <c r="E465" s="122">
        <v>0</v>
      </c>
      <c r="F465" s="122">
        <v>0</v>
      </c>
      <c r="G465" s="122">
        <v>0</v>
      </c>
      <c r="H465" s="122">
        <v>0</v>
      </c>
      <c r="I465" s="122">
        <v>0</v>
      </c>
      <c r="J465" s="122">
        <v>0</v>
      </c>
      <c r="K465" s="122">
        <v>0</v>
      </c>
      <c r="L465" s="122">
        <v>0</v>
      </c>
      <c r="M465" s="122">
        <v>0</v>
      </c>
      <c r="N465" s="122">
        <v>0</v>
      </c>
      <c r="O465" s="122">
        <v>0</v>
      </c>
      <c r="P465" s="122">
        <v>0</v>
      </c>
      <c r="Q465" s="122">
        <v>0</v>
      </c>
      <c r="R465" s="122">
        <v>0</v>
      </c>
      <c r="S465" s="122">
        <v>0</v>
      </c>
      <c r="T465" s="122">
        <v>0</v>
      </c>
      <c r="U465" s="122">
        <v>0</v>
      </c>
      <c r="V465" s="122">
        <v>0</v>
      </c>
      <c r="W465" s="122">
        <v>0</v>
      </c>
      <c r="X465" s="122">
        <v>0</v>
      </c>
      <c r="Y465" s="122">
        <v>0</v>
      </c>
      <c r="Z465" s="122">
        <v>0</v>
      </c>
      <c r="AA465" s="122">
        <v>0</v>
      </c>
      <c r="AB465" s="122"/>
      <c r="AC465" s="122"/>
      <c r="AD465" s="122"/>
      <c r="AE465" s="122"/>
      <c r="AF465" s="122"/>
      <c r="AG465" s="122"/>
      <c r="AH465" s="122"/>
      <c r="AI465" s="122"/>
      <c r="AJ465" s="122"/>
      <c r="AK465" s="122"/>
      <c r="AL465" s="122"/>
      <c r="AM465" s="122"/>
      <c r="AN465" s="122"/>
      <c r="AO465" s="122"/>
      <c r="AP465" s="122"/>
      <c r="AQ465" s="122"/>
      <c r="AR465" s="122"/>
      <c r="AS465" s="122"/>
      <c r="AT465" s="122"/>
      <c r="AU465" s="122"/>
    </row>
    <row r="466" spans="1:47" s="90" customFormat="1" ht="31.1" x14ac:dyDescent="0.3">
      <c r="A466" s="106" t="s">
        <v>1662</v>
      </c>
      <c r="B466" s="107" t="s">
        <v>104</v>
      </c>
      <c r="C466" s="108" t="s">
        <v>105</v>
      </c>
      <c r="D466" s="122">
        <v>0</v>
      </c>
      <c r="E466" s="122">
        <v>0</v>
      </c>
      <c r="F466" s="122">
        <v>0</v>
      </c>
      <c r="G466" s="122">
        <v>0</v>
      </c>
      <c r="H466" s="122">
        <v>0</v>
      </c>
      <c r="I466" s="122">
        <v>0</v>
      </c>
      <c r="J466" s="122">
        <v>0</v>
      </c>
      <c r="K466" s="122">
        <v>0</v>
      </c>
      <c r="L466" s="122">
        <v>0</v>
      </c>
      <c r="M466" s="122">
        <v>0</v>
      </c>
      <c r="N466" s="122">
        <v>0</v>
      </c>
      <c r="O466" s="122">
        <v>0</v>
      </c>
      <c r="P466" s="122">
        <v>0</v>
      </c>
      <c r="Q466" s="122">
        <v>0</v>
      </c>
      <c r="R466" s="122">
        <v>0.25</v>
      </c>
      <c r="S466" s="122">
        <v>0</v>
      </c>
      <c r="T466" s="122">
        <v>4.4999999999999998E-2</v>
      </c>
      <c r="U466" s="122">
        <v>0</v>
      </c>
      <c r="V466" s="122">
        <v>0</v>
      </c>
      <c r="W466" s="122">
        <v>0</v>
      </c>
      <c r="X466" s="122">
        <v>0</v>
      </c>
      <c r="Y466" s="122">
        <v>0</v>
      </c>
      <c r="Z466" s="122">
        <v>0</v>
      </c>
      <c r="AA466" s="122">
        <v>0</v>
      </c>
      <c r="AB466" s="122"/>
      <c r="AC466" s="122"/>
      <c r="AD466" s="122"/>
      <c r="AE466" s="122"/>
      <c r="AF466" s="122"/>
      <c r="AG466" s="122"/>
      <c r="AH466" s="122"/>
      <c r="AI466" s="122"/>
      <c r="AJ466" s="122"/>
      <c r="AK466" s="122"/>
      <c r="AL466" s="122"/>
      <c r="AM466" s="122"/>
      <c r="AN466" s="122"/>
      <c r="AO466" s="122"/>
      <c r="AP466" s="122"/>
      <c r="AQ466" s="122"/>
      <c r="AR466" s="122"/>
      <c r="AS466" s="122"/>
      <c r="AT466" s="122"/>
      <c r="AU466" s="122"/>
    </row>
    <row r="467" spans="1:47" s="90" customFormat="1" ht="31.1" x14ac:dyDescent="0.3">
      <c r="A467" s="106" t="s">
        <v>1662</v>
      </c>
      <c r="B467" s="107" t="s">
        <v>926</v>
      </c>
      <c r="C467" s="108" t="s">
        <v>1386</v>
      </c>
      <c r="D467" s="122">
        <v>0</v>
      </c>
      <c r="E467" s="122">
        <v>0</v>
      </c>
      <c r="F467" s="122">
        <v>0</v>
      </c>
      <c r="G467" s="122">
        <v>0</v>
      </c>
      <c r="H467" s="122">
        <v>0</v>
      </c>
      <c r="I467" s="122">
        <v>0</v>
      </c>
      <c r="J467" s="122">
        <v>0</v>
      </c>
      <c r="K467" s="122">
        <v>0</v>
      </c>
      <c r="L467" s="122">
        <v>0</v>
      </c>
      <c r="M467" s="122">
        <v>0</v>
      </c>
      <c r="N467" s="122">
        <v>0</v>
      </c>
      <c r="O467" s="122">
        <v>0</v>
      </c>
      <c r="P467" s="122">
        <v>0</v>
      </c>
      <c r="Q467" s="122">
        <v>0</v>
      </c>
      <c r="R467" s="122">
        <v>0</v>
      </c>
      <c r="S467" s="122">
        <v>0</v>
      </c>
      <c r="T467" s="122">
        <v>0</v>
      </c>
      <c r="U467" s="122">
        <v>0</v>
      </c>
      <c r="V467" s="122">
        <v>0</v>
      </c>
      <c r="W467" s="122">
        <v>0</v>
      </c>
      <c r="X467" s="122">
        <v>0</v>
      </c>
      <c r="Y467" s="122">
        <v>0</v>
      </c>
      <c r="Z467" s="122">
        <v>0</v>
      </c>
      <c r="AA467" s="122">
        <v>0</v>
      </c>
      <c r="AB467" s="122"/>
      <c r="AC467" s="122"/>
      <c r="AD467" s="122"/>
      <c r="AE467" s="122"/>
      <c r="AF467" s="122"/>
      <c r="AG467" s="122"/>
      <c r="AH467" s="122"/>
      <c r="AI467" s="122"/>
      <c r="AJ467" s="122"/>
      <c r="AK467" s="122"/>
      <c r="AL467" s="122"/>
      <c r="AM467" s="122"/>
      <c r="AN467" s="122"/>
      <c r="AO467" s="122"/>
      <c r="AP467" s="122"/>
      <c r="AQ467" s="122"/>
      <c r="AR467" s="122"/>
      <c r="AS467" s="122"/>
      <c r="AT467" s="122"/>
      <c r="AU467" s="122"/>
    </row>
    <row r="468" spans="1:47" s="90" customFormat="1" ht="31.1" x14ac:dyDescent="0.3">
      <c r="A468" s="106" t="s">
        <v>1662</v>
      </c>
      <c r="B468" s="107" t="s">
        <v>106</v>
      </c>
      <c r="C468" s="108" t="s">
        <v>107</v>
      </c>
      <c r="D468" s="122">
        <v>0</v>
      </c>
      <c r="E468" s="122">
        <v>0</v>
      </c>
      <c r="F468" s="122">
        <v>0</v>
      </c>
      <c r="G468" s="122">
        <v>0</v>
      </c>
      <c r="H468" s="122">
        <v>0</v>
      </c>
      <c r="I468" s="122">
        <v>0</v>
      </c>
      <c r="J468" s="122">
        <v>0</v>
      </c>
      <c r="K468" s="122">
        <v>0</v>
      </c>
      <c r="L468" s="122">
        <v>0</v>
      </c>
      <c r="M468" s="122">
        <v>0</v>
      </c>
      <c r="N468" s="122">
        <v>0</v>
      </c>
      <c r="O468" s="122">
        <v>0</v>
      </c>
      <c r="P468" s="122">
        <v>0</v>
      </c>
      <c r="Q468" s="122">
        <v>0</v>
      </c>
      <c r="R468" s="122">
        <v>0</v>
      </c>
      <c r="S468" s="122">
        <v>0</v>
      </c>
      <c r="T468" s="122">
        <v>0</v>
      </c>
      <c r="U468" s="122">
        <v>0</v>
      </c>
      <c r="V468" s="122">
        <v>0</v>
      </c>
      <c r="W468" s="122">
        <v>0</v>
      </c>
      <c r="X468" s="122">
        <v>0</v>
      </c>
      <c r="Y468" s="122">
        <v>0</v>
      </c>
      <c r="Z468" s="122">
        <v>0</v>
      </c>
      <c r="AA468" s="122">
        <v>0</v>
      </c>
      <c r="AB468" s="122"/>
      <c r="AC468" s="122"/>
      <c r="AD468" s="122"/>
      <c r="AE468" s="122"/>
      <c r="AF468" s="122"/>
      <c r="AG468" s="122"/>
      <c r="AH468" s="122"/>
      <c r="AI468" s="122"/>
      <c r="AJ468" s="122"/>
      <c r="AK468" s="122"/>
      <c r="AL468" s="122"/>
      <c r="AM468" s="122"/>
      <c r="AN468" s="122"/>
      <c r="AO468" s="122"/>
      <c r="AP468" s="122"/>
      <c r="AQ468" s="122"/>
      <c r="AR468" s="122"/>
      <c r="AS468" s="122"/>
      <c r="AT468" s="122"/>
      <c r="AU468" s="122"/>
    </row>
    <row r="469" spans="1:47" s="90" customFormat="1" ht="46.65" x14ac:dyDescent="0.3">
      <c r="A469" s="106" t="s">
        <v>1662</v>
      </c>
      <c r="B469" s="107" t="s">
        <v>108</v>
      </c>
      <c r="C469" s="108" t="s">
        <v>109</v>
      </c>
      <c r="D469" s="122">
        <v>0</v>
      </c>
      <c r="E469" s="122">
        <v>0</v>
      </c>
      <c r="F469" s="122">
        <v>0</v>
      </c>
      <c r="G469" s="122">
        <v>0</v>
      </c>
      <c r="H469" s="122">
        <v>0</v>
      </c>
      <c r="I469" s="122">
        <v>0</v>
      </c>
      <c r="J469" s="122">
        <v>0</v>
      </c>
      <c r="K469" s="122">
        <v>0</v>
      </c>
      <c r="L469" s="122">
        <v>0</v>
      </c>
      <c r="M469" s="122">
        <v>0</v>
      </c>
      <c r="N469" s="122">
        <v>0</v>
      </c>
      <c r="O469" s="122">
        <v>0</v>
      </c>
      <c r="P469" s="122">
        <v>0</v>
      </c>
      <c r="Q469" s="122">
        <v>0</v>
      </c>
      <c r="R469" s="122">
        <v>0</v>
      </c>
      <c r="S469" s="122">
        <v>0</v>
      </c>
      <c r="T469" s="122">
        <v>0</v>
      </c>
      <c r="U469" s="122">
        <v>0</v>
      </c>
      <c r="V469" s="122">
        <v>0</v>
      </c>
      <c r="W469" s="122">
        <v>0</v>
      </c>
      <c r="X469" s="122">
        <v>0</v>
      </c>
      <c r="Y469" s="122">
        <v>0</v>
      </c>
      <c r="Z469" s="122">
        <v>0</v>
      </c>
      <c r="AA469" s="122">
        <v>0</v>
      </c>
      <c r="AB469" s="122"/>
      <c r="AC469" s="122"/>
      <c r="AD469" s="122"/>
      <c r="AE469" s="122"/>
      <c r="AF469" s="122"/>
      <c r="AG469" s="122"/>
      <c r="AH469" s="122"/>
      <c r="AI469" s="122"/>
      <c r="AJ469" s="122"/>
      <c r="AK469" s="122"/>
      <c r="AL469" s="122"/>
      <c r="AM469" s="122"/>
      <c r="AN469" s="122"/>
      <c r="AO469" s="122"/>
      <c r="AP469" s="122"/>
      <c r="AQ469" s="122"/>
      <c r="AR469" s="122"/>
      <c r="AS469" s="122"/>
      <c r="AT469" s="122"/>
      <c r="AU469" s="122"/>
    </row>
    <row r="470" spans="1:47" s="90" customFormat="1" ht="46.65" x14ac:dyDescent="0.3">
      <c r="A470" s="106" t="s">
        <v>1662</v>
      </c>
      <c r="B470" s="107" t="s">
        <v>927</v>
      </c>
      <c r="C470" s="108" t="s">
        <v>1387</v>
      </c>
      <c r="D470" s="122">
        <v>0</v>
      </c>
      <c r="E470" s="122">
        <v>0</v>
      </c>
      <c r="F470" s="122">
        <v>0</v>
      </c>
      <c r="G470" s="122">
        <v>0</v>
      </c>
      <c r="H470" s="122">
        <v>0</v>
      </c>
      <c r="I470" s="122">
        <v>0</v>
      </c>
      <c r="J470" s="122">
        <v>0</v>
      </c>
      <c r="K470" s="122">
        <v>0</v>
      </c>
      <c r="L470" s="122">
        <v>0</v>
      </c>
      <c r="M470" s="122">
        <v>0</v>
      </c>
      <c r="N470" s="122">
        <v>0</v>
      </c>
      <c r="O470" s="122">
        <v>0</v>
      </c>
      <c r="P470" s="122">
        <v>0</v>
      </c>
      <c r="Q470" s="122">
        <v>0</v>
      </c>
      <c r="R470" s="122">
        <v>0</v>
      </c>
      <c r="S470" s="122">
        <v>0</v>
      </c>
      <c r="T470" s="122">
        <v>0</v>
      </c>
      <c r="U470" s="122">
        <v>0</v>
      </c>
      <c r="V470" s="122">
        <v>0</v>
      </c>
      <c r="W470" s="122">
        <v>0</v>
      </c>
      <c r="X470" s="122">
        <v>0</v>
      </c>
      <c r="Y470" s="122">
        <v>0</v>
      </c>
      <c r="Z470" s="122">
        <v>0</v>
      </c>
      <c r="AA470" s="122">
        <v>0</v>
      </c>
      <c r="AB470" s="122"/>
      <c r="AC470" s="122"/>
      <c r="AD470" s="122"/>
      <c r="AE470" s="122"/>
      <c r="AF470" s="122"/>
      <c r="AG470" s="122"/>
      <c r="AH470" s="122"/>
      <c r="AI470" s="122"/>
      <c r="AJ470" s="122"/>
      <c r="AK470" s="122"/>
      <c r="AL470" s="122"/>
      <c r="AM470" s="122"/>
      <c r="AN470" s="122"/>
      <c r="AO470" s="122"/>
      <c r="AP470" s="122"/>
      <c r="AQ470" s="122"/>
      <c r="AR470" s="122"/>
      <c r="AS470" s="122"/>
      <c r="AT470" s="122"/>
      <c r="AU470" s="122"/>
    </row>
    <row r="471" spans="1:47" s="90" customFormat="1" ht="46.65" x14ac:dyDescent="0.3">
      <c r="A471" s="106" t="s">
        <v>1662</v>
      </c>
      <c r="B471" s="107" t="s">
        <v>928</v>
      </c>
      <c r="C471" s="108" t="s">
        <v>1388</v>
      </c>
      <c r="D471" s="122">
        <v>0</v>
      </c>
      <c r="E471" s="122">
        <v>0</v>
      </c>
      <c r="F471" s="122">
        <v>0</v>
      </c>
      <c r="G471" s="122">
        <v>0</v>
      </c>
      <c r="H471" s="122">
        <v>0</v>
      </c>
      <c r="I471" s="122">
        <v>0</v>
      </c>
      <c r="J471" s="122">
        <v>0</v>
      </c>
      <c r="K471" s="122">
        <v>0</v>
      </c>
      <c r="L471" s="122">
        <v>0</v>
      </c>
      <c r="M471" s="122">
        <v>0</v>
      </c>
      <c r="N471" s="122">
        <v>0</v>
      </c>
      <c r="O471" s="122">
        <v>0</v>
      </c>
      <c r="P471" s="122">
        <v>0</v>
      </c>
      <c r="Q471" s="122">
        <v>0</v>
      </c>
      <c r="R471" s="122">
        <v>0</v>
      </c>
      <c r="S471" s="122">
        <v>0</v>
      </c>
      <c r="T471" s="122">
        <v>0.05</v>
      </c>
      <c r="U471" s="122">
        <v>0</v>
      </c>
      <c r="V471" s="122">
        <v>0</v>
      </c>
      <c r="W471" s="122">
        <v>0</v>
      </c>
      <c r="X471" s="122">
        <v>0</v>
      </c>
      <c r="Y471" s="122">
        <v>0</v>
      </c>
      <c r="Z471" s="122">
        <v>0</v>
      </c>
      <c r="AA471" s="122">
        <v>0</v>
      </c>
      <c r="AB471" s="122"/>
      <c r="AC471" s="122"/>
      <c r="AD471" s="122"/>
      <c r="AE471" s="122"/>
      <c r="AF471" s="122"/>
      <c r="AG471" s="122"/>
      <c r="AH471" s="122"/>
      <c r="AI471" s="122"/>
      <c r="AJ471" s="122"/>
      <c r="AK471" s="122"/>
      <c r="AL471" s="122"/>
      <c r="AM471" s="122"/>
      <c r="AN471" s="122"/>
      <c r="AO471" s="122"/>
      <c r="AP471" s="122"/>
      <c r="AQ471" s="122"/>
      <c r="AR471" s="122"/>
      <c r="AS471" s="122"/>
      <c r="AT471" s="122"/>
      <c r="AU471" s="122"/>
    </row>
    <row r="472" spans="1:47" s="90" customFormat="1" ht="31.1" x14ac:dyDescent="0.3">
      <c r="A472" s="106" t="s">
        <v>1662</v>
      </c>
      <c r="B472" s="107" t="s">
        <v>1795</v>
      </c>
      <c r="C472" s="108" t="s">
        <v>1956</v>
      </c>
      <c r="D472" s="122"/>
      <c r="E472" s="122">
        <v>0.5</v>
      </c>
      <c r="F472" s="122"/>
      <c r="G472" s="122"/>
      <c r="H472" s="122"/>
      <c r="I472" s="122">
        <v>0.126</v>
      </c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2"/>
      <c r="AC472" s="122"/>
      <c r="AD472" s="122"/>
      <c r="AE472" s="122"/>
      <c r="AF472" s="122"/>
      <c r="AG472" s="122"/>
      <c r="AH472" s="122"/>
      <c r="AI472" s="122"/>
      <c r="AJ472" s="122"/>
      <c r="AK472" s="122"/>
      <c r="AL472" s="122"/>
      <c r="AM472" s="122"/>
      <c r="AN472" s="122"/>
      <c r="AO472" s="122"/>
      <c r="AP472" s="122"/>
      <c r="AQ472" s="122"/>
      <c r="AR472" s="122"/>
      <c r="AS472" s="122"/>
      <c r="AT472" s="122"/>
      <c r="AU472" s="122"/>
    </row>
    <row r="473" spans="1:47" s="90" customFormat="1" x14ac:dyDescent="0.3">
      <c r="A473" s="103"/>
      <c r="B473" s="110" t="s">
        <v>34</v>
      </c>
      <c r="C473" s="105"/>
      <c r="D473" s="133">
        <f t="shared" ref="D473:AU473" si="52">SUM(D474:D477)</f>
        <v>0</v>
      </c>
      <c r="E473" s="133">
        <f t="shared" si="52"/>
        <v>0.25</v>
      </c>
      <c r="F473" s="133">
        <f t="shared" si="52"/>
        <v>0</v>
      </c>
      <c r="G473" s="133">
        <f t="shared" si="52"/>
        <v>0</v>
      </c>
      <c r="H473" s="133">
        <f t="shared" si="52"/>
        <v>0</v>
      </c>
      <c r="I473" s="133">
        <f t="shared" si="52"/>
        <v>1.0169999999999999</v>
      </c>
      <c r="J473" s="133">
        <f t="shared" si="52"/>
        <v>0</v>
      </c>
      <c r="K473" s="133">
        <f t="shared" si="52"/>
        <v>0</v>
      </c>
      <c r="L473" s="133">
        <f t="shared" si="52"/>
        <v>0</v>
      </c>
      <c r="M473" s="133">
        <f t="shared" si="52"/>
        <v>0</v>
      </c>
      <c r="N473" s="133">
        <f t="shared" si="52"/>
        <v>0</v>
      </c>
      <c r="O473" s="133">
        <f t="shared" si="52"/>
        <v>0</v>
      </c>
      <c r="P473" s="133">
        <f t="shared" si="52"/>
        <v>0</v>
      </c>
      <c r="Q473" s="133">
        <f t="shared" si="52"/>
        <v>0</v>
      </c>
      <c r="R473" s="133">
        <f t="shared" si="52"/>
        <v>0.66</v>
      </c>
      <c r="S473" s="133">
        <f t="shared" si="52"/>
        <v>0</v>
      </c>
      <c r="T473" s="133">
        <f t="shared" si="52"/>
        <v>1.6</v>
      </c>
      <c r="U473" s="133">
        <f t="shared" si="52"/>
        <v>0</v>
      </c>
      <c r="V473" s="133">
        <f t="shared" si="52"/>
        <v>0</v>
      </c>
      <c r="W473" s="133">
        <f t="shared" si="52"/>
        <v>0</v>
      </c>
      <c r="X473" s="133">
        <f t="shared" si="52"/>
        <v>0</v>
      </c>
      <c r="Y473" s="133">
        <f t="shared" si="52"/>
        <v>0</v>
      </c>
      <c r="Z473" s="133">
        <f t="shared" si="52"/>
        <v>0</v>
      </c>
      <c r="AA473" s="133">
        <f t="shared" si="52"/>
        <v>0</v>
      </c>
      <c r="AB473" s="133">
        <f t="shared" si="52"/>
        <v>0</v>
      </c>
      <c r="AC473" s="133">
        <f t="shared" si="52"/>
        <v>0</v>
      </c>
      <c r="AD473" s="133">
        <f t="shared" si="52"/>
        <v>0</v>
      </c>
      <c r="AE473" s="133">
        <f t="shared" si="52"/>
        <v>0</v>
      </c>
      <c r="AF473" s="133">
        <f t="shared" si="52"/>
        <v>0</v>
      </c>
      <c r="AG473" s="133">
        <f t="shared" si="52"/>
        <v>0</v>
      </c>
      <c r="AH473" s="133">
        <f t="shared" si="52"/>
        <v>0</v>
      </c>
      <c r="AI473" s="133">
        <f t="shared" si="52"/>
        <v>0</v>
      </c>
      <c r="AJ473" s="133">
        <f t="shared" si="52"/>
        <v>0</v>
      </c>
      <c r="AK473" s="133">
        <f t="shared" si="52"/>
        <v>0</v>
      </c>
      <c r="AL473" s="133">
        <f t="shared" si="52"/>
        <v>0</v>
      </c>
      <c r="AM473" s="133">
        <f t="shared" si="52"/>
        <v>0</v>
      </c>
      <c r="AN473" s="133">
        <f t="shared" si="52"/>
        <v>0</v>
      </c>
      <c r="AO473" s="133">
        <f t="shared" si="52"/>
        <v>0</v>
      </c>
      <c r="AP473" s="133">
        <f t="shared" si="52"/>
        <v>0</v>
      </c>
      <c r="AQ473" s="133">
        <f t="shared" si="52"/>
        <v>0</v>
      </c>
      <c r="AR473" s="133">
        <f t="shared" si="52"/>
        <v>0</v>
      </c>
      <c r="AS473" s="133">
        <f t="shared" si="52"/>
        <v>0</v>
      </c>
      <c r="AT473" s="133">
        <f t="shared" si="52"/>
        <v>0</v>
      </c>
      <c r="AU473" s="133">
        <f t="shared" si="52"/>
        <v>0</v>
      </c>
    </row>
    <row r="474" spans="1:47" s="90" customFormat="1" ht="46.65" x14ac:dyDescent="0.3">
      <c r="A474" s="106" t="s">
        <v>1662</v>
      </c>
      <c r="B474" s="107" t="s">
        <v>929</v>
      </c>
      <c r="C474" s="108" t="s">
        <v>1389</v>
      </c>
      <c r="D474" s="122">
        <v>0</v>
      </c>
      <c r="E474" s="122">
        <v>0</v>
      </c>
      <c r="F474" s="122">
        <v>0</v>
      </c>
      <c r="G474" s="122">
        <v>0</v>
      </c>
      <c r="H474" s="122">
        <v>0</v>
      </c>
      <c r="I474" s="122">
        <v>0</v>
      </c>
      <c r="J474" s="122">
        <v>0</v>
      </c>
      <c r="K474" s="122">
        <v>0</v>
      </c>
      <c r="L474" s="122">
        <v>0</v>
      </c>
      <c r="M474" s="122">
        <v>0</v>
      </c>
      <c r="N474" s="122">
        <v>0</v>
      </c>
      <c r="O474" s="122">
        <v>0</v>
      </c>
      <c r="P474" s="122">
        <v>0</v>
      </c>
      <c r="Q474" s="122">
        <v>0</v>
      </c>
      <c r="R474" s="122">
        <v>0.25</v>
      </c>
      <c r="S474" s="122">
        <v>0</v>
      </c>
      <c r="T474" s="122">
        <v>0.6</v>
      </c>
      <c r="U474" s="122">
        <v>0</v>
      </c>
      <c r="V474" s="122">
        <v>0</v>
      </c>
      <c r="W474" s="122">
        <v>0</v>
      </c>
      <c r="X474" s="122">
        <v>0</v>
      </c>
      <c r="Y474" s="122">
        <v>0</v>
      </c>
      <c r="Z474" s="122">
        <v>0</v>
      </c>
      <c r="AA474" s="122">
        <v>0</v>
      </c>
      <c r="AB474" s="122"/>
      <c r="AC474" s="122"/>
      <c r="AD474" s="122"/>
      <c r="AE474" s="122"/>
      <c r="AF474" s="122"/>
      <c r="AG474" s="122"/>
      <c r="AH474" s="122"/>
      <c r="AI474" s="122"/>
      <c r="AJ474" s="122"/>
      <c r="AK474" s="122"/>
      <c r="AL474" s="122"/>
      <c r="AM474" s="122"/>
      <c r="AN474" s="122"/>
      <c r="AO474" s="122"/>
      <c r="AP474" s="122"/>
      <c r="AQ474" s="122"/>
      <c r="AR474" s="122"/>
      <c r="AS474" s="122"/>
      <c r="AT474" s="122"/>
      <c r="AU474" s="122"/>
    </row>
    <row r="475" spans="1:47" s="90" customFormat="1" ht="46.65" x14ac:dyDescent="0.3">
      <c r="A475" s="106" t="s">
        <v>1662</v>
      </c>
      <c r="B475" s="107" t="s">
        <v>110</v>
      </c>
      <c r="C475" s="108" t="s">
        <v>111</v>
      </c>
      <c r="D475" s="122">
        <v>0</v>
      </c>
      <c r="E475" s="122">
        <v>0</v>
      </c>
      <c r="F475" s="122">
        <v>0</v>
      </c>
      <c r="G475" s="122">
        <v>0</v>
      </c>
      <c r="H475" s="122">
        <v>0</v>
      </c>
      <c r="I475" s="122">
        <v>0</v>
      </c>
      <c r="J475" s="122">
        <v>0</v>
      </c>
      <c r="K475" s="122">
        <v>0</v>
      </c>
      <c r="L475" s="122">
        <v>0</v>
      </c>
      <c r="M475" s="122">
        <v>0</v>
      </c>
      <c r="N475" s="122">
        <v>0</v>
      </c>
      <c r="O475" s="122">
        <v>0</v>
      </c>
      <c r="P475" s="122">
        <v>0</v>
      </c>
      <c r="Q475" s="122">
        <v>0</v>
      </c>
      <c r="R475" s="122">
        <v>0</v>
      </c>
      <c r="S475" s="122">
        <v>0</v>
      </c>
      <c r="T475" s="122">
        <v>0</v>
      </c>
      <c r="U475" s="122">
        <v>0</v>
      </c>
      <c r="V475" s="122">
        <v>0</v>
      </c>
      <c r="W475" s="122">
        <v>0</v>
      </c>
      <c r="X475" s="122">
        <v>0</v>
      </c>
      <c r="Y475" s="122">
        <v>0</v>
      </c>
      <c r="Z475" s="122">
        <v>0</v>
      </c>
      <c r="AA475" s="122">
        <v>0</v>
      </c>
      <c r="AB475" s="122"/>
      <c r="AC475" s="122"/>
      <c r="AD475" s="122"/>
      <c r="AE475" s="122"/>
      <c r="AF475" s="122"/>
      <c r="AG475" s="122"/>
      <c r="AH475" s="122"/>
      <c r="AI475" s="122"/>
      <c r="AJ475" s="122"/>
      <c r="AK475" s="122"/>
      <c r="AL475" s="122"/>
      <c r="AM475" s="122"/>
      <c r="AN475" s="122"/>
      <c r="AO475" s="122"/>
      <c r="AP475" s="122"/>
      <c r="AQ475" s="122"/>
      <c r="AR475" s="122"/>
      <c r="AS475" s="122"/>
      <c r="AT475" s="122"/>
      <c r="AU475" s="122"/>
    </row>
    <row r="476" spans="1:47" s="90" customFormat="1" ht="46.65" x14ac:dyDescent="0.3">
      <c r="A476" s="106" t="s">
        <v>1662</v>
      </c>
      <c r="B476" s="107" t="s">
        <v>1796</v>
      </c>
      <c r="C476" s="108" t="s">
        <v>1390</v>
      </c>
      <c r="D476" s="122">
        <v>0</v>
      </c>
      <c r="E476" s="122">
        <v>0.25</v>
      </c>
      <c r="F476" s="122">
        <v>0</v>
      </c>
      <c r="G476" s="122">
        <v>0</v>
      </c>
      <c r="H476" s="122">
        <v>0</v>
      </c>
      <c r="I476" s="122">
        <v>1.0169999999999999</v>
      </c>
      <c r="J476" s="122">
        <v>0</v>
      </c>
      <c r="K476" s="122">
        <v>0</v>
      </c>
      <c r="L476" s="122">
        <v>0</v>
      </c>
      <c r="M476" s="122">
        <v>0</v>
      </c>
      <c r="N476" s="122">
        <v>0</v>
      </c>
      <c r="O476" s="122">
        <v>0</v>
      </c>
      <c r="P476" s="122">
        <v>0</v>
      </c>
      <c r="Q476" s="122">
        <v>0</v>
      </c>
      <c r="R476" s="122">
        <v>0.25</v>
      </c>
      <c r="S476" s="122">
        <v>0</v>
      </c>
      <c r="T476" s="122">
        <v>0.9</v>
      </c>
      <c r="U476" s="122">
        <v>0</v>
      </c>
      <c r="V476" s="122">
        <v>0</v>
      </c>
      <c r="W476" s="122">
        <v>0</v>
      </c>
      <c r="X476" s="122">
        <v>0</v>
      </c>
      <c r="Y476" s="122">
        <v>0</v>
      </c>
      <c r="Z476" s="122">
        <v>0</v>
      </c>
      <c r="AA476" s="122">
        <v>0</v>
      </c>
      <c r="AB476" s="122"/>
      <c r="AC476" s="122"/>
      <c r="AD476" s="122"/>
      <c r="AE476" s="122"/>
      <c r="AF476" s="122"/>
      <c r="AG476" s="122"/>
      <c r="AH476" s="122"/>
      <c r="AI476" s="122"/>
      <c r="AJ476" s="122"/>
      <c r="AK476" s="122"/>
      <c r="AL476" s="122"/>
      <c r="AM476" s="122"/>
      <c r="AN476" s="122"/>
      <c r="AO476" s="122"/>
      <c r="AP476" s="122"/>
      <c r="AQ476" s="122"/>
      <c r="AR476" s="122"/>
      <c r="AS476" s="122"/>
      <c r="AT476" s="122"/>
      <c r="AU476" s="122"/>
    </row>
    <row r="477" spans="1:47" s="90" customFormat="1" ht="62.2" x14ac:dyDescent="0.3">
      <c r="A477" s="106" t="s">
        <v>1662</v>
      </c>
      <c r="B477" s="107" t="s">
        <v>1797</v>
      </c>
      <c r="C477" s="108" t="s">
        <v>1391</v>
      </c>
      <c r="D477" s="122">
        <v>0</v>
      </c>
      <c r="E477" s="122">
        <v>0</v>
      </c>
      <c r="F477" s="122">
        <v>0</v>
      </c>
      <c r="G477" s="122">
        <v>0</v>
      </c>
      <c r="H477" s="122">
        <v>0</v>
      </c>
      <c r="I477" s="122">
        <v>0</v>
      </c>
      <c r="J477" s="122">
        <v>0</v>
      </c>
      <c r="K477" s="122">
        <v>0</v>
      </c>
      <c r="L477" s="122">
        <v>0</v>
      </c>
      <c r="M477" s="122">
        <v>0</v>
      </c>
      <c r="N477" s="122">
        <v>0</v>
      </c>
      <c r="O477" s="122">
        <v>0</v>
      </c>
      <c r="P477" s="122">
        <v>0</v>
      </c>
      <c r="Q477" s="122">
        <v>0</v>
      </c>
      <c r="R477" s="122">
        <v>0.16</v>
      </c>
      <c r="S477" s="122">
        <v>0</v>
      </c>
      <c r="T477" s="122">
        <v>0.1</v>
      </c>
      <c r="U477" s="122">
        <v>0</v>
      </c>
      <c r="V477" s="122">
        <v>0</v>
      </c>
      <c r="W477" s="122">
        <v>0</v>
      </c>
      <c r="X477" s="122">
        <v>0</v>
      </c>
      <c r="Y477" s="122">
        <v>0</v>
      </c>
      <c r="Z477" s="122">
        <v>0</v>
      </c>
      <c r="AA477" s="122">
        <v>0</v>
      </c>
      <c r="AB477" s="122"/>
      <c r="AC477" s="122"/>
      <c r="AD477" s="122"/>
      <c r="AE477" s="122"/>
      <c r="AF477" s="122"/>
      <c r="AG477" s="122"/>
      <c r="AH477" s="122"/>
      <c r="AI477" s="122"/>
      <c r="AJ477" s="122"/>
      <c r="AK477" s="122"/>
      <c r="AL477" s="122"/>
      <c r="AM477" s="122"/>
      <c r="AN477" s="122"/>
      <c r="AO477" s="122"/>
      <c r="AP477" s="122"/>
      <c r="AQ477" s="122"/>
      <c r="AR477" s="122"/>
      <c r="AS477" s="122"/>
      <c r="AT477" s="122"/>
      <c r="AU477" s="122"/>
    </row>
    <row r="478" spans="1:47" s="90" customFormat="1" x14ac:dyDescent="0.3">
      <c r="A478" s="103"/>
      <c r="B478" s="110" t="s">
        <v>35</v>
      </c>
      <c r="C478" s="105"/>
      <c r="D478" s="133">
        <f t="shared" ref="D478:AU478" si="53">SUM(D479:D482)</f>
        <v>0</v>
      </c>
      <c r="E478" s="133">
        <f t="shared" si="53"/>
        <v>0.16</v>
      </c>
      <c r="F478" s="133">
        <f t="shared" si="53"/>
        <v>0</v>
      </c>
      <c r="G478" s="133">
        <f t="shared" si="53"/>
        <v>0</v>
      </c>
      <c r="H478" s="133">
        <f t="shared" si="53"/>
        <v>0</v>
      </c>
      <c r="I478" s="133">
        <f t="shared" si="53"/>
        <v>0.10100000000000001</v>
      </c>
      <c r="J478" s="133">
        <f t="shared" si="53"/>
        <v>0</v>
      </c>
      <c r="K478" s="133">
        <f t="shared" si="53"/>
        <v>0</v>
      </c>
      <c r="L478" s="133">
        <f t="shared" si="53"/>
        <v>0</v>
      </c>
      <c r="M478" s="133">
        <f t="shared" si="53"/>
        <v>0</v>
      </c>
      <c r="N478" s="133">
        <f t="shared" si="53"/>
        <v>0</v>
      </c>
      <c r="O478" s="133">
        <f t="shared" si="53"/>
        <v>0</v>
      </c>
      <c r="P478" s="133">
        <f t="shared" si="53"/>
        <v>0</v>
      </c>
      <c r="Q478" s="133">
        <f t="shared" si="53"/>
        <v>0</v>
      </c>
      <c r="R478" s="133">
        <f t="shared" si="53"/>
        <v>1.21</v>
      </c>
      <c r="S478" s="133">
        <f t="shared" si="53"/>
        <v>0</v>
      </c>
      <c r="T478" s="133">
        <f t="shared" si="53"/>
        <v>1.2849999999999999</v>
      </c>
      <c r="U478" s="133">
        <f t="shared" si="53"/>
        <v>0</v>
      </c>
      <c r="V478" s="133">
        <f t="shared" si="53"/>
        <v>0</v>
      </c>
      <c r="W478" s="133">
        <f t="shared" si="53"/>
        <v>0</v>
      </c>
      <c r="X478" s="133">
        <f t="shared" si="53"/>
        <v>0</v>
      </c>
      <c r="Y478" s="133">
        <f t="shared" si="53"/>
        <v>0</v>
      </c>
      <c r="Z478" s="133">
        <f t="shared" si="53"/>
        <v>0</v>
      </c>
      <c r="AA478" s="133">
        <f t="shared" si="53"/>
        <v>0</v>
      </c>
      <c r="AB478" s="133">
        <f t="shared" si="53"/>
        <v>0</v>
      </c>
      <c r="AC478" s="133">
        <f t="shared" si="53"/>
        <v>0</v>
      </c>
      <c r="AD478" s="133">
        <f t="shared" si="53"/>
        <v>0</v>
      </c>
      <c r="AE478" s="133">
        <f t="shared" si="53"/>
        <v>0</v>
      </c>
      <c r="AF478" s="133">
        <f t="shared" si="53"/>
        <v>0</v>
      </c>
      <c r="AG478" s="133">
        <f t="shared" si="53"/>
        <v>0</v>
      </c>
      <c r="AH478" s="133">
        <f t="shared" si="53"/>
        <v>0</v>
      </c>
      <c r="AI478" s="133">
        <f t="shared" si="53"/>
        <v>0</v>
      </c>
      <c r="AJ478" s="133">
        <f t="shared" si="53"/>
        <v>0</v>
      </c>
      <c r="AK478" s="133">
        <f t="shared" si="53"/>
        <v>0</v>
      </c>
      <c r="AL478" s="133">
        <f t="shared" si="53"/>
        <v>0</v>
      </c>
      <c r="AM478" s="133">
        <f t="shared" si="53"/>
        <v>0</v>
      </c>
      <c r="AN478" s="133">
        <f t="shared" si="53"/>
        <v>0</v>
      </c>
      <c r="AO478" s="133">
        <f t="shared" si="53"/>
        <v>0</v>
      </c>
      <c r="AP478" s="133">
        <f t="shared" si="53"/>
        <v>0</v>
      </c>
      <c r="AQ478" s="133">
        <f t="shared" si="53"/>
        <v>0</v>
      </c>
      <c r="AR478" s="133">
        <f t="shared" si="53"/>
        <v>0</v>
      </c>
      <c r="AS478" s="133">
        <f t="shared" si="53"/>
        <v>0</v>
      </c>
      <c r="AT478" s="133">
        <f t="shared" si="53"/>
        <v>0</v>
      </c>
      <c r="AU478" s="133">
        <f t="shared" si="53"/>
        <v>0</v>
      </c>
    </row>
    <row r="479" spans="1:47" s="90" customFormat="1" ht="31.1" x14ac:dyDescent="0.3">
      <c r="A479" s="106" t="s">
        <v>1662</v>
      </c>
      <c r="B479" s="107" t="s">
        <v>930</v>
      </c>
      <c r="C479" s="108" t="s">
        <v>1392</v>
      </c>
      <c r="D479" s="122">
        <v>0</v>
      </c>
      <c r="E479" s="122">
        <v>0.16</v>
      </c>
      <c r="F479" s="122">
        <v>0</v>
      </c>
      <c r="G479" s="122">
        <v>0</v>
      </c>
      <c r="H479" s="122">
        <v>0</v>
      </c>
      <c r="I479" s="122">
        <v>0.10100000000000001</v>
      </c>
      <c r="J479" s="122">
        <v>0</v>
      </c>
      <c r="K479" s="122">
        <v>0</v>
      </c>
      <c r="L479" s="122">
        <v>0</v>
      </c>
      <c r="M479" s="122">
        <v>0</v>
      </c>
      <c r="N479" s="122">
        <v>0</v>
      </c>
      <c r="O479" s="122">
        <v>0</v>
      </c>
      <c r="P479" s="122">
        <v>0</v>
      </c>
      <c r="Q479" s="122">
        <v>0</v>
      </c>
      <c r="R479" s="122">
        <v>0.16</v>
      </c>
      <c r="S479" s="122">
        <v>0</v>
      </c>
      <c r="T479" s="122">
        <v>8.5000000000000006E-2</v>
      </c>
      <c r="U479" s="122">
        <v>0</v>
      </c>
      <c r="V479" s="122">
        <v>0</v>
      </c>
      <c r="W479" s="122">
        <v>0</v>
      </c>
      <c r="X479" s="122">
        <v>0</v>
      </c>
      <c r="Y479" s="122">
        <v>0</v>
      </c>
      <c r="Z479" s="122">
        <v>0</v>
      </c>
      <c r="AA479" s="122">
        <v>0</v>
      </c>
      <c r="AB479" s="122"/>
      <c r="AC479" s="122"/>
      <c r="AD479" s="122"/>
      <c r="AE479" s="122"/>
      <c r="AF479" s="122"/>
      <c r="AG479" s="122"/>
      <c r="AH479" s="122"/>
      <c r="AI479" s="122"/>
      <c r="AJ479" s="122"/>
      <c r="AK479" s="122"/>
      <c r="AL479" s="122"/>
      <c r="AM479" s="122"/>
      <c r="AN479" s="122"/>
      <c r="AO479" s="122"/>
      <c r="AP479" s="122"/>
      <c r="AQ479" s="122"/>
      <c r="AR479" s="122"/>
      <c r="AS479" s="122"/>
      <c r="AT479" s="122"/>
      <c r="AU479" s="122"/>
    </row>
    <row r="480" spans="1:47" s="90" customFormat="1" ht="46.65" x14ac:dyDescent="0.3">
      <c r="A480" s="106" t="s">
        <v>1662</v>
      </c>
      <c r="B480" s="107" t="s">
        <v>112</v>
      </c>
      <c r="C480" s="108" t="s">
        <v>543</v>
      </c>
      <c r="D480" s="122">
        <v>0</v>
      </c>
      <c r="E480" s="122">
        <v>0</v>
      </c>
      <c r="F480" s="122">
        <v>0</v>
      </c>
      <c r="G480" s="122">
        <v>0</v>
      </c>
      <c r="H480" s="122">
        <v>0</v>
      </c>
      <c r="I480" s="122">
        <v>0</v>
      </c>
      <c r="J480" s="122">
        <v>0</v>
      </c>
      <c r="K480" s="122">
        <v>0</v>
      </c>
      <c r="L480" s="122">
        <v>0</v>
      </c>
      <c r="M480" s="122">
        <v>0</v>
      </c>
      <c r="N480" s="122">
        <v>0</v>
      </c>
      <c r="O480" s="122">
        <v>0</v>
      </c>
      <c r="P480" s="122">
        <v>0</v>
      </c>
      <c r="Q480" s="122">
        <v>0</v>
      </c>
      <c r="R480" s="122">
        <v>0.25</v>
      </c>
      <c r="S480" s="122">
        <v>0</v>
      </c>
      <c r="T480" s="122">
        <v>0.7</v>
      </c>
      <c r="U480" s="122">
        <v>0</v>
      </c>
      <c r="V480" s="122">
        <v>0</v>
      </c>
      <c r="W480" s="122">
        <v>0</v>
      </c>
      <c r="X480" s="122">
        <v>0</v>
      </c>
      <c r="Y480" s="122">
        <v>0</v>
      </c>
      <c r="Z480" s="122">
        <v>0</v>
      </c>
      <c r="AA480" s="122">
        <v>0</v>
      </c>
      <c r="AB480" s="122"/>
      <c r="AC480" s="122"/>
      <c r="AD480" s="122"/>
      <c r="AE480" s="122"/>
      <c r="AF480" s="122"/>
      <c r="AG480" s="122"/>
      <c r="AH480" s="122"/>
      <c r="AI480" s="122"/>
      <c r="AJ480" s="122"/>
      <c r="AK480" s="122"/>
      <c r="AL480" s="122"/>
      <c r="AM480" s="122"/>
      <c r="AN480" s="122"/>
      <c r="AO480" s="122"/>
      <c r="AP480" s="122"/>
      <c r="AQ480" s="122"/>
      <c r="AR480" s="122"/>
      <c r="AS480" s="122"/>
      <c r="AT480" s="122"/>
      <c r="AU480" s="122"/>
    </row>
    <row r="481" spans="1:47" s="90" customFormat="1" ht="62.2" x14ac:dyDescent="0.3">
      <c r="A481" s="106" t="s">
        <v>1662</v>
      </c>
      <c r="B481" s="107" t="s">
        <v>643</v>
      </c>
      <c r="C481" s="108" t="s">
        <v>692</v>
      </c>
      <c r="D481" s="122">
        <v>0</v>
      </c>
      <c r="E481" s="122">
        <v>0</v>
      </c>
      <c r="F481" s="122">
        <v>0</v>
      </c>
      <c r="G481" s="122">
        <v>0</v>
      </c>
      <c r="H481" s="122">
        <v>0</v>
      </c>
      <c r="I481" s="122">
        <v>0</v>
      </c>
      <c r="J481" s="122">
        <v>0</v>
      </c>
      <c r="K481" s="122">
        <v>0</v>
      </c>
      <c r="L481" s="122">
        <v>0</v>
      </c>
      <c r="M481" s="122">
        <v>0</v>
      </c>
      <c r="N481" s="122">
        <v>0</v>
      </c>
      <c r="O481" s="122">
        <v>0</v>
      </c>
      <c r="P481" s="122">
        <v>0</v>
      </c>
      <c r="Q481" s="122">
        <v>0</v>
      </c>
      <c r="R481" s="122">
        <v>0.8</v>
      </c>
      <c r="S481" s="122">
        <v>0</v>
      </c>
      <c r="T481" s="122">
        <v>0.5</v>
      </c>
      <c r="U481" s="122">
        <v>0</v>
      </c>
      <c r="V481" s="122">
        <v>0</v>
      </c>
      <c r="W481" s="122">
        <v>0</v>
      </c>
      <c r="X481" s="122">
        <v>0</v>
      </c>
      <c r="Y481" s="122">
        <v>0</v>
      </c>
      <c r="Z481" s="122">
        <v>0</v>
      </c>
      <c r="AA481" s="122">
        <v>0</v>
      </c>
      <c r="AB481" s="122"/>
      <c r="AC481" s="122"/>
      <c r="AD481" s="122"/>
      <c r="AE481" s="122"/>
      <c r="AF481" s="122"/>
      <c r="AG481" s="122"/>
      <c r="AH481" s="122"/>
      <c r="AI481" s="122"/>
      <c r="AJ481" s="122"/>
      <c r="AK481" s="122"/>
      <c r="AL481" s="122"/>
      <c r="AM481" s="122"/>
      <c r="AN481" s="122"/>
      <c r="AO481" s="122"/>
      <c r="AP481" s="122"/>
      <c r="AQ481" s="122"/>
      <c r="AR481" s="122"/>
      <c r="AS481" s="122"/>
      <c r="AT481" s="122"/>
      <c r="AU481" s="122"/>
    </row>
    <row r="482" spans="1:47" s="90" customFormat="1" ht="31.1" x14ac:dyDescent="0.3">
      <c r="A482" s="106" t="s">
        <v>1662</v>
      </c>
      <c r="B482" s="107" t="s">
        <v>931</v>
      </c>
      <c r="C482" s="108" t="s">
        <v>1393</v>
      </c>
      <c r="D482" s="122">
        <v>0</v>
      </c>
      <c r="E482" s="122">
        <v>0</v>
      </c>
      <c r="F482" s="122">
        <v>0</v>
      </c>
      <c r="G482" s="122">
        <v>0</v>
      </c>
      <c r="H482" s="122">
        <v>0</v>
      </c>
      <c r="I482" s="122">
        <v>0</v>
      </c>
      <c r="J482" s="122">
        <v>0</v>
      </c>
      <c r="K482" s="122">
        <v>0</v>
      </c>
      <c r="L482" s="122">
        <v>0</v>
      </c>
      <c r="M482" s="122">
        <v>0</v>
      </c>
      <c r="N482" s="122">
        <v>0</v>
      </c>
      <c r="O482" s="122">
        <v>0</v>
      </c>
      <c r="P482" s="122">
        <v>0</v>
      </c>
      <c r="Q482" s="122">
        <v>0</v>
      </c>
      <c r="R482" s="122">
        <v>0</v>
      </c>
      <c r="S482" s="122">
        <v>0</v>
      </c>
      <c r="T482" s="122">
        <v>0</v>
      </c>
      <c r="U482" s="122">
        <v>0</v>
      </c>
      <c r="V482" s="122">
        <v>0</v>
      </c>
      <c r="W482" s="122">
        <v>0</v>
      </c>
      <c r="X482" s="122">
        <v>0</v>
      </c>
      <c r="Y482" s="122">
        <v>0</v>
      </c>
      <c r="Z482" s="122">
        <v>0</v>
      </c>
      <c r="AA482" s="122">
        <v>0</v>
      </c>
      <c r="AB482" s="122"/>
      <c r="AC482" s="122"/>
      <c r="AD482" s="122"/>
      <c r="AE482" s="122"/>
      <c r="AF482" s="122"/>
      <c r="AG482" s="122"/>
      <c r="AH482" s="122"/>
      <c r="AI482" s="122"/>
      <c r="AJ482" s="122"/>
      <c r="AK482" s="122"/>
      <c r="AL482" s="122"/>
      <c r="AM482" s="122"/>
      <c r="AN482" s="122"/>
      <c r="AO482" s="122"/>
      <c r="AP482" s="122"/>
      <c r="AQ482" s="122"/>
      <c r="AR482" s="122"/>
      <c r="AS482" s="122"/>
      <c r="AT482" s="122"/>
      <c r="AU482" s="122"/>
    </row>
    <row r="483" spans="1:47" s="90" customFormat="1" x14ac:dyDescent="0.3">
      <c r="A483" s="103"/>
      <c r="B483" s="110" t="s">
        <v>36</v>
      </c>
      <c r="C483" s="105"/>
      <c r="D483" s="133">
        <f t="shared" ref="D483:AU483" si="54">SUM(D484:D487)</f>
        <v>0</v>
      </c>
      <c r="E483" s="133">
        <f t="shared" si="54"/>
        <v>0</v>
      </c>
      <c r="F483" s="133">
        <f t="shared" si="54"/>
        <v>0</v>
      </c>
      <c r="G483" s="133">
        <f t="shared" si="54"/>
        <v>0</v>
      </c>
      <c r="H483" s="133">
        <f t="shared" si="54"/>
        <v>0</v>
      </c>
      <c r="I483" s="133">
        <f t="shared" si="54"/>
        <v>0</v>
      </c>
      <c r="J483" s="133">
        <f t="shared" si="54"/>
        <v>0</v>
      </c>
      <c r="K483" s="133">
        <f t="shared" si="54"/>
        <v>0</v>
      </c>
      <c r="L483" s="133">
        <f t="shared" si="54"/>
        <v>0</v>
      </c>
      <c r="M483" s="133">
        <f t="shared" si="54"/>
        <v>0</v>
      </c>
      <c r="N483" s="133">
        <f t="shared" si="54"/>
        <v>0</v>
      </c>
      <c r="O483" s="133">
        <f t="shared" si="54"/>
        <v>0</v>
      </c>
      <c r="P483" s="133">
        <f t="shared" si="54"/>
        <v>0</v>
      </c>
      <c r="Q483" s="133">
        <f t="shared" si="54"/>
        <v>0</v>
      </c>
      <c r="R483" s="133">
        <f t="shared" si="54"/>
        <v>0</v>
      </c>
      <c r="S483" s="133">
        <f t="shared" si="54"/>
        <v>0.5</v>
      </c>
      <c r="T483" s="133">
        <f t="shared" si="54"/>
        <v>0</v>
      </c>
      <c r="U483" s="133">
        <f t="shared" si="54"/>
        <v>0.27529999999999999</v>
      </c>
      <c r="V483" s="133">
        <f t="shared" si="54"/>
        <v>0</v>
      </c>
      <c r="W483" s="133">
        <f t="shared" si="54"/>
        <v>0</v>
      </c>
      <c r="X483" s="133">
        <f t="shared" si="54"/>
        <v>0</v>
      </c>
      <c r="Y483" s="133">
        <f t="shared" si="54"/>
        <v>0</v>
      </c>
      <c r="Z483" s="133">
        <f t="shared" si="54"/>
        <v>0</v>
      </c>
      <c r="AA483" s="133">
        <f t="shared" si="54"/>
        <v>0</v>
      </c>
      <c r="AB483" s="133">
        <f t="shared" si="54"/>
        <v>0</v>
      </c>
      <c r="AC483" s="133">
        <f t="shared" si="54"/>
        <v>0</v>
      </c>
      <c r="AD483" s="133">
        <f t="shared" si="54"/>
        <v>0</v>
      </c>
      <c r="AE483" s="133">
        <f t="shared" si="54"/>
        <v>0</v>
      </c>
      <c r="AF483" s="133">
        <f t="shared" si="54"/>
        <v>0</v>
      </c>
      <c r="AG483" s="133">
        <f t="shared" si="54"/>
        <v>0</v>
      </c>
      <c r="AH483" s="133">
        <f t="shared" si="54"/>
        <v>0</v>
      </c>
      <c r="AI483" s="133">
        <f t="shared" si="54"/>
        <v>0</v>
      </c>
      <c r="AJ483" s="133">
        <f t="shared" si="54"/>
        <v>0</v>
      </c>
      <c r="AK483" s="133">
        <f t="shared" si="54"/>
        <v>0</v>
      </c>
      <c r="AL483" s="133">
        <f t="shared" si="54"/>
        <v>0</v>
      </c>
      <c r="AM483" s="133">
        <f t="shared" si="54"/>
        <v>0</v>
      </c>
      <c r="AN483" s="133">
        <f t="shared" si="54"/>
        <v>0</v>
      </c>
      <c r="AO483" s="133">
        <f t="shared" si="54"/>
        <v>0</v>
      </c>
      <c r="AP483" s="133">
        <f t="shared" si="54"/>
        <v>0</v>
      </c>
      <c r="AQ483" s="133">
        <f t="shared" si="54"/>
        <v>0</v>
      </c>
      <c r="AR483" s="133">
        <f t="shared" si="54"/>
        <v>0</v>
      </c>
      <c r="AS483" s="133">
        <f t="shared" si="54"/>
        <v>0</v>
      </c>
      <c r="AT483" s="133">
        <f t="shared" si="54"/>
        <v>0</v>
      </c>
      <c r="AU483" s="133">
        <f t="shared" si="54"/>
        <v>0</v>
      </c>
    </row>
    <row r="484" spans="1:47" s="90" customFormat="1" ht="31.1" x14ac:dyDescent="0.3">
      <c r="A484" s="106" t="s">
        <v>1662</v>
      </c>
      <c r="B484" s="107" t="s">
        <v>932</v>
      </c>
      <c r="C484" s="108" t="s">
        <v>1394</v>
      </c>
      <c r="D484" s="122">
        <v>0</v>
      </c>
      <c r="E484" s="122">
        <v>0</v>
      </c>
      <c r="F484" s="122">
        <v>0</v>
      </c>
      <c r="G484" s="122">
        <v>0</v>
      </c>
      <c r="H484" s="122">
        <v>0</v>
      </c>
      <c r="I484" s="122">
        <v>0</v>
      </c>
      <c r="J484" s="122">
        <v>0</v>
      </c>
      <c r="K484" s="122">
        <v>0</v>
      </c>
      <c r="L484" s="122">
        <v>0</v>
      </c>
      <c r="M484" s="122">
        <v>0</v>
      </c>
      <c r="N484" s="122">
        <v>0</v>
      </c>
      <c r="O484" s="122">
        <v>0</v>
      </c>
      <c r="P484" s="122">
        <v>0</v>
      </c>
      <c r="Q484" s="122">
        <v>0</v>
      </c>
      <c r="R484" s="122">
        <v>0</v>
      </c>
      <c r="S484" s="122">
        <v>0.25</v>
      </c>
      <c r="T484" s="122">
        <v>0</v>
      </c>
      <c r="U484" s="122">
        <v>9.2300000000000007E-2</v>
      </c>
      <c r="V484" s="122">
        <v>0</v>
      </c>
      <c r="W484" s="122">
        <v>0</v>
      </c>
      <c r="X484" s="122">
        <v>0</v>
      </c>
      <c r="Y484" s="122">
        <v>0</v>
      </c>
      <c r="Z484" s="122">
        <v>0</v>
      </c>
      <c r="AA484" s="122">
        <v>0</v>
      </c>
      <c r="AB484" s="122"/>
      <c r="AC484" s="122"/>
      <c r="AD484" s="122"/>
      <c r="AE484" s="122"/>
      <c r="AF484" s="122"/>
      <c r="AG484" s="122"/>
      <c r="AH484" s="122"/>
      <c r="AI484" s="122"/>
      <c r="AJ484" s="122"/>
      <c r="AK484" s="122"/>
      <c r="AL484" s="122"/>
      <c r="AM484" s="122"/>
      <c r="AN484" s="122"/>
      <c r="AO484" s="122"/>
      <c r="AP484" s="122"/>
      <c r="AQ484" s="122"/>
      <c r="AR484" s="122"/>
      <c r="AS484" s="122"/>
      <c r="AT484" s="122"/>
      <c r="AU484" s="122"/>
    </row>
    <row r="485" spans="1:47" s="90" customFormat="1" ht="31.1" x14ac:dyDescent="0.3">
      <c r="A485" s="106" t="s">
        <v>1662</v>
      </c>
      <c r="B485" s="107" t="s">
        <v>933</v>
      </c>
      <c r="C485" s="108" t="s">
        <v>1395</v>
      </c>
      <c r="D485" s="122">
        <v>0</v>
      </c>
      <c r="E485" s="122">
        <v>0</v>
      </c>
      <c r="F485" s="122">
        <v>0</v>
      </c>
      <c r="G485" s="122">
        <v>0</v>
      </c>
      <c r="H485" s="122">
        <v>0</v>
      </c>
      <c r="I485" s="122">
        <v>0</v>
      </c>
      <c r="J485" s="122">
        <v>0</v>
      </c>
      <c r="K485" s="122">
        <v>0</v>
      </c>
      <c r="L485" s="122">
        <v>0</v>
      </c>
      <c r="M485" s="122">
        <v>0</v>
      </c>
      <c r="N485" s="122">
        <v>0</v>
      </c>
      <c r="O485" s="122">
        <v>0</v>
      </c>
      <c r="P485" s="122">
        <v>0</v>
      </c>
      <c r="Q485" s="122">
        <v>0</v>
      </c>
      <c r="R485" s="122">
        <v>0</v>
      </c>
      <c r="S485" s="122">
        <v>0.25</v>
      </c>
      <c r="T485" s="122">
        <v>0</v>
      </c>
      <c r="U485" s="122">
        <v>0.183</v>
      </c>
      <c r="V485" s="122">
        <v>0</v>
      </c>
      <c r="W485" s="122">
        <v>0</v>
      </c>
      <c r="X485" s="122">
        <v>0</v>
      </c>
      <c r="Y485" s="122">
        <v>0</v>
      </c>
      <c r="Z485" s="122">
        <v>0</v>
      </c>
      <c r="AA485" s="122">
        <v>0</v>
      </c>
      <c r="AB485" s="122"/>
      <c r="AC485" s="122"/>
      <c r="AD485" s="122"/>
      <c r="AE485" s="122"/>
      <c r="AF485" s="122"/>
      <c r="AG485" s="122"/>
      <c r="AH485" s="122"/>
      <c r="AI485" s="122"/>
      <c r="AJ485" s="122"/>
      <c r="AK485" s="122"/>
      <c r="AL485" s="122"/>
      <c r="AM485" s="122"/>
      <c r="AN485" s="122"/>
      <c r="AO485" s="122"/>
      <c r="AP485" s="122"/>
      <c r="AQ485" s="122"/>
      <c r="AR485" s="122"/>
      <c r="AS485" s="122"/>
      <c r="AT485" s="122"/>
      <c r="AU485" s="122"/>
    </row>
    <row r="486" spans="1:47" s="90" customFormat="1" ht="46.65" x14ac:dyDescent="0.3">
      <c r="A486" s="106" t="s">
        <v>1662</v>
      </c>
      <c r="B486" s="107" t="s">
        <v>934</v>
      </c>
      <c r="C486" s="108" t="s">
        <v>1396</v>
      </c>
      <c r="D486" s="122">
        <v>0</v>
      </c>
      <c r="E486" s="122">
        <v>0</v>
      </c>
      <c r="F486" s="122">
        <v>0</v>
      </c>
      <c r="G486" s="122">
        <v>0</v>
      </c>
      <c r="H486" s="122">
        <v>0</v>
      </c>
      <c r="I486" s="122">
        <v>0</v>
      </c>
      <c r="J486" s="122">
        <v>0</v>
      </c>
      <c r="K486" s="122">
        <v>0</v>
      </c>
      <c r="L486" s="122">
        <v>0</v>
      </c>
      <c r="M486" s="122">
        <v>0</v>
      </c>
      <c r="N486" s="122">
        <v>0</v>
      </c>
      <c r="O486" s="122">
        <v>0</v>
      </c>
      <c r="P486" s="122">
        <v>0</v>
      </c>
      <c r="Q486" s="122">
        <v>0</v>
      </c>
      <c r="R486" s="122">
        <v>0</v>
      </c>
      <c r="S486" s="122">
        <v>0</v>
      </c>
      <c r="T486" s="122">
        <v>0</v>
      </c>
      <c r="U486" s="122">
        <v>0</v>
      </c>
      <c r="V486" s="122">
        <v>0</v>
      </c>
      <c r="W486" s="122">
        <v>0</v>
      </c>
      <c r="X486" s="122">
        <v>0</v>
      </c>
      <c r="Y486" s="122">
        <v>0</v>
      </c>
      <c r="Z486" s="122">
        <v>0</v>
      </c>
      <c r="AA486" s="122">
        <v>0</v>
      </c>
      <c r="AB486" s="122"/>
      <c r="AC486" s="122"/>
      <c r="AD486" s="122"/>
      <c r="AE486" s="122"/>
      <c r="AF486" s="122"/>
      <c r="AG486" s="122"/>
      <c r="AH486" s="122"/>
      <c r="AI486" s="122"/>
      <c r="AJ486" s="122"/>
      <c r="AK486" s="122"/>
      <c r="AL486" s="122"/>
      <c r="AM486" s="122"/>
      <c r="AN486" s="122"/>
      <c r="AO486" s="122"/>
      <c r="AP486" s="122"/>
      <c r="AQ486" s="122"/>
      <c r="AR486" s="122"/>
      <c r="AS486" s="122"/>
      <c r="AT486" s="122"/>
      <c r="AU486" s="122"/>
    </row>
    <row r="487" spans="1:47" s="90" customFormat="1" ht="62.2" x14ac:dyDescent="0.3">
      <c r="A487" s="106" t="s">
        <v>1662</v>
      </c>
      <c r="B487" s="107" t="s">
        <v>644</v>
      </c>
      <c r="C487" s="108" t="s">
        <v>114</v>
      </c>
      <c r="D487" s="122">
        <v>0</v>
      </c>
      <c r="E487" s="122">
        <v>0</v>
      </c>
      <c r="F487" s="122">
        <v>0</v>
      </c>
      <c r="G487" s="122">
        <v>0</v>
      </c>
      <c r="H487" s="122">
        <v>0</v>
      </c>
      <c r="I487" s="122">
        <v>0</v>
      </c>
      <c r="J487" s="122">
        <v>0</v>
      </c>
      <c r="K487" s="122">
        <v>0</v>
      </c>
      <c r="L487" s="122">
        <v>0</v>
      </c>
      <c r="M487" s="122">
        <v>0</v>
      </c>
      <c r="N487" s="122">
        <v>0</v>
      </c>
      <c r="O487" s="122">
        <v>0</v>
      </c>
      <c r="P487" s="122">
        <v>0</v>
      </c>
      <c r="Q487" s="122">
        <v>0</v>
      </c>
      <c r="R487" s="122">
        <v>0</v>
      </c>
      <c r="S487" s="122">
        <v>0</v>
      </c>
      <c r="T487" s="122">
        <v>0</v>
      </c>
      <c r="U487" s="122">
        <v>0</v>
      </c>
      <c r="V487" s="122">
        <v>0</v>
      </c>
      <c r="W487" s="122">
        <v>0</v>
      </c>
      <c r="X487" s="122">
        <v>0</v>
      </c>
      <c r="Y487" s="122">
        <v>0</v>
      </c>
      <c r="Z487" s="122">
        <v>0</v>
      </c>
      <c r="AA487" s="122">
        <v>0</v>
      </c>
      <c r="AB487" s="122"/>
      <c r="AC487" s="122"/>
      <c r="AD487" s="122"/>
      <c r="AE487" s="122"/>
      <c r="AF487" s="122"/>
      <c r="AG487" s="122"/>
      <c r="AH487" s="122"/>
      <c r="AI487" s="122"/>
      <c r="AJ487" s="122"/>
      <c r="AK487" s="122"/>
      <c r="AL487" s="122"/>
      <c r="AM487" s="122"/>
      <c r="AN487" s="122"/>
      <c r="AO487" s="122"/>
      <c r="AP487" s="122"/>
      <c r="AQ487" s="122"/>
      <c r="AR487" s="122"/>
      <c r="AS487" s="122"/>
      <c r="AT487" s="122"/>
      <c r="AU487" s="122"/>
    </row>
    <row r="488" spans="1:47" s="90" customFormat="1" x14ac:dyDescent="0.3">
      <c r="A488" s="103"/>
      <c r="B488" s="110" t="s">
        <v>935</v>
      </c>
      <c r="C488" s="105"/>
      <c r="D488" s="133">
        <f t="shared" ref="D488:AU488" si="55">SUM(D489:D490)</f>
        <v>0</v>
      </c>
      <c r="E488" s="133">
        <f t="shared" si="55"/>
        <v>0</v>
      </c>
      <c r="F488" s="133">
        <f t="shared" si="55"/>
        <v>0</v>
      </c>
      <c r="G488" s="133">
        <f t="shared" si="55"/>
        <v>0</v>
      </c>
      <c r="H488" s="133">
        <f t="shared" si="55"/>
        <v>0</v>
      </c>
      <c r="I488" s="133">
        <f t="shared" si="55"/>
        <v>0</v>
      </c>
      <c r="J488" s="133">
        <f t="shared" si="55"/>
        <v>0</v>
      </c>
      <c r="K488" s="133">
        <f t="shared" si="55"/>
        <v>0</v>
      </c>
      <c r="L488" s="133">
        <f t="shared" si="55"/>
        <v>0</v>
      </c>
      <c r="M488" s="133">
        <f t="shared" si="55"/>
        <v>0</v>
      </c>
      <c r="N488" s="133">
        <f t="shared" si="55"/>
        <v>0</v>
      </c>
      <c r="O488" s="133">
        <f t="shared" si="55"/>
        <v>0</v>
      </c>
      <c r="P488" s="133">
        <f t="shared" si="55"/>
        <v>0</v>
      </c>
      <c r="Q488" s="133">
        <f t="shared" si="55"/>
        <v>0</v>
      </c>
      <c r="R488" s="133">
        <f t="shared" si="55"/>
        <v>0.32</v>
      </c>
      <c r="S488" s="133">
        <f t="shared" si="55"/>
        <v>0</v>
      </c>
      <c r="T488" s="133">
        <f t="shared" si="55"/>
        <v>0.59000000000000008</v>
      </c>
      <c r="U488" s="133">
        <f t="shared" si="55"/>
        <v>0</v>
      </c>
      <c r="V488" s="133">
        <f t="shared" si="55"/>
        <v>0</v>
      </c>
      <c r="W488" s="133">
        <f t="shared" si="55"/>
        <v>0</v>
      </c>
      <c r="X488" s="133">
        <f t="shared" si="55"/>
        <v>0</v>
      </c>
      <c r="Y488" s="133">
        <f t="shared" si="55"/>
        <v>0</v>
      </c>
      <c r="Z488" s="133">
        <f t="shared" si="55"/>
        <v>0</v>
      </c>
      <c r="AA488" s="133">
        <f t="shared" si="55"/>
        <v>0</v>
      </c>
      <c r="AB488" s="133">
        <f t="shared" si="55"/>
        <v>0</v>
      </c>
      <c r="AC488" s="133">
        <f t="shared" si="55"/>
        <v>0</v>
      </c>
      <c r="AD488" s="133">
        <f t="shared" si="55"/>
        <v>0</v>
      </c>
      <c r="AE488" s="133">
        <f t="shared" si="55"/>
        <v>0</v>
      </c>
      <c r="AF488" s="133">
        <f t="shared" si="55"/>
        <v>0</v>
      </c>
      <c r="AG488" s="133">
        <f t="shared" si="55"/>
        <v>0</v>
      </c>
      <c r="AH488" s="133">
        <f t="shared" si="55"/>
        <v>0</v>
      </c>
      <c r="AI488" s="133">
        <f t="shared" si="55"/>
        <v>0</v>
      </c>
      <c r="AJ488" s="133">
        <f t="shared" si="55"/>
        <v>0</v>
      </c>
      <c r="AK488" s="133">
        <f t="shared" si="55"/>
        <v>0</v>
      </c>
      <c r="AL488" s="133">
        <f t="shared" si="55"/>
        <v>0</v>
      </c>
      <c r="AM488" s="133">
        <f t="shared" si="55"/>
        <v>0</v>
      </c>
      <c r="AN488" s="133">
        <f t="shared" si="55"/>
        <v>0</v>
      </c>
      <c r="AO488" s="133">
        <f t="shared" si="55"/>
        <v>0</v>
      </c>
      <c r="AP488" s="133">
        <f t="shared" si="55"/>
        <v>0</v>
      </c>
      <c r="AQ488" s="133">
        <f t="shared" si="55"/>
        <v>0</v>
      </c>
      <c r="AR488" s="133">
        <f t="shared" si="55"/>
        <v>0</v>
      </c>
      <c r="AS488" s="133">
        <f t="shared" si="55"/>
        <v>0</v>
      </c>
      <c r="AT488" s="133">
        <f t="shared" si="55"/>
        <v>0</v>
      </c>
      <c r="AU488" s="133">
        <f t="shared" si="55"/>
        <v>0</v>
      </c>
    </row>
    <row r="489" spans="1:47" s="90" customFormat="1" ht="46.65" x14ac:dyDescent="0.3">
      <c r="A489" s="106" t="s">
        <v>1662</v>
      </c>
      <c r="B489" s="107" t="s">
        <v>936</v>
      </c>
      <c r="C489" s="108" t="s">
        <v>1397</v>
      </c>
      <c r="D489" s="122">
        <v>0</v>
      </c>
      <c r="E489" s="122">
        <v>0</v>
      </c>
      <c r="F489" s="122">
        <v>0</v>
      </c>
      <c r="G489" s="122">
        <v>0</v>
      </c>
      <c r="H489" s="122">
        <v>0</v>
      </c>
      <c r="I489" s="122">
        <v>0</v>
      </c>
      <c r="J489" s="122">
        <v>0</v>
      </c>
      <c r="K489" s="122">
        <v>0</v>
      </c>
      <c r="L489" s="122">
        <v>0</v>
      </c>
      <c r="M489" s="122">
        <v>0</v>
      </c>
      <c r="N489" s="122">
        <v>0</v>
      </c>
      <c r="O489" s="122">
        <v>0</v>
      </c>
      <c r="P489" s="122">
        <v>0</v>
      </c>
      <c r="Q489" s="122">
        <v>0</v>
      </c>
      <c r="R489" s="122">
        <v>0.16</v>
      </c>
      <c r="S489" s="122">
        <v>0</v>
      </c>
      <c r="T489" s="122">
        <v>0.25</v>
      </c>
      <c r="U489" s="122">
        <v>0</v>
      </c>
      <c r="V489" s="122">
        <v>0</v>
      </c>
      <c r="W489" s="122">
        <v>0</v>
      </c>
      <c r="X489" s="122">
        <v>0</v>
      </c>
      <c r="Y489" s="122">
        <v>0</v>
      </c>
      <c r="Z489" s="122">
        <v>0</v>
      </c>
      <c r="AA489" s="122">
        <v>0</v>
      </c>
      <c r="AB489" s="122"/>
      <c r="AC489" s="122"/>
      <c r="AD489" s="122"/>
      <c r="AE489" s="122"/>
      <c r="AF489" s="122"/>
      <c r="AG489" s="122"/>
      <c r="AH489" s="122"/>
      <c r="AI489" s="122"/>
      <c r="AJ489" s="122"/>
      <c r="AK489" s="122"/>
      <c r="AL489" s="122"/>
      <c r="AM489" s="122"/>
      <c r="AN489" s="122"/>
      <c r="AO489" s="122"/>
      <c r="AP489" s="122"/>
      <c r="AQ489" s="122"/>
      <c r="AR489" s="122"/>
      <c r="AS489" s="122"/>
      <c r="AT489" s="122"/>
      <c r="AU489" s="122"/>
    </row>
    <row r="490" spans="1:47" s="90" customFormat="1" ht="62.2" x14ac:dyDescent="0.3">
      <c r="A490" s="106" t="s">
        <v>1662</v>
      </c>
      <c r="B490" s="107" t="s">
        <v>937</v>
      </c>
      <c r="C490" s="108" t="s">
        <v>1398</v>
      </c>
      <c r="D490" s="122">
        <v>0</v>
      </c>
      <c r="E490" s="122">
        <v>0</v>
      </c>
      <c r="F490" s="122">
        <v>0</v>
      </c>
      <c r="G490" s="122">
        <v>0</v>
      </c>
      <c r="H490" s="122">
        <v>0</v>
      </c>
      <c r="I490" s="122">
        <v>0</v>
      </c>
      <c r="J490" s="122">
        <v>0</v>
      </c>
      <c r="K490" s="122">
        <v>0</v>
      </c>
      <c r="L490" s="122">
        <v>0</v>
      </c>
      <c r="M490" s="122">
        <v>0</v>
      </c>
      <c r="N490" s="122">
        <v>0</v>
      </c>
      <c r="O490" s="122">
        <v>0</v>
      </c>
      <c r="P490" s="122">
        <v>0</v>
      </c>
      <c r="Q490" s="122">
        <v>0</v>
      </c>
      <c r="R490" s="122">
        <v>0.16</v>
      </c>
      <c r="S490" s="122">
        <v>0</v>
      </c>
      <c r="T490" s="122">
        <v>0.34</v>
      </c>
      <c r="U490" s="122">
        <v>0</v>
      </c>
      <c r="V490" s="122">
        <v>0</v>
      </c>
      <c r="W490" s="122">
        <v>0</v>
      </c>
      <c r="X490" s="122">
        <v>0</v>
      </c>
      <c r="Y490" s="122">
        <v>0</v>
      </c>
      <c r="Z490" s="122">
        <v>0</v>
      </c>
      <c r="AA490" s="122">
        <v>0</v>
      </c>
      <c r="AB490" s="122"/>
      <c r="AC490" s="122"/>
      <c r="AD490" s="122"/>
      <c r="AE490" s="122"/>
      <c r="AF490" s="122"/>
      <c r="AG490" s="122"/>
      <c r="AH490" s="122"/>
      <c r="AI490" s="122"/>
      <c r="AJ490" s="122"/>
      <c r="AK490" s="122"/>
      <c r="AL490" s="122"/>
      <c r="AM490" s="122"/>
      <c r="AN490" s="122"/>
      <c r="AO490" s="122"/>
      <c r="AP490" s="122"/>
      <c r="AQ490" s="122"/>
      <c r="AR490" s="122"/>
      <c r="AS490" s="122"/>
      <c r="AT490" s="122"/>
      <c r="AU490" s="122"/>
    </row>
    <row r="491" spans="1:47" s="90" customFormat="1" x14ac:dyDescent="0.3">
      <c r="A491" s="103"/>
      <c r="B491" s="110" t="s">
        <v>1798</v>
      </c>
      <c r="C491" s="105"/>
      <c r="D491" s="133">
        <f t="shared" ref="D491:AU491" si="56">SUM(D492:D492)</f>
        <v>0</v>
      </c>
      <c r="E491" s="133">
        <f t="shared" si="56"/>
        <v>0</v>
      </c>
      <c r="F491" s="133">
        <f t="shared" si="56"/>
        <v>0</v>
      </c>
      <c r="G491" s="133">
        <f t="shared" si="56"/>
        <v>0</v>
      </c>
      <c r="H491" s="133">
        <f t="shared" si="56"/>
        <v>0</v>
      </c>
      <c r="I491" s="133">
        <f t="shared" si="56"/>
        <v>0</v>
      </c>
      <c r="J491" s="133">
        <f t="shared" si="56"/>
        <v>0</v>
      </c>
      <c r="K491" s="133">
        <f t="shared" si="56"/>
        <v>0</v>
      </c>
      <c r="L491" s="133">
        <f t="shared" si="56"/>
        <v>0</v>
      </c>
      <c r="M491" s="133">
        <f t="shared" si="56"/>
        <v>0</v>
      </c>
      <c r="N491" s="133">
        <f t="shared" si="56"/>
        <v>0</v>
      </c>
      <c r="O491" s="133">
        <f t="shared" si="56"/>
        <v>0</v>
      </c>
      <c r="P491" s="133">
        <f t="shared" si="56"/>
        <v>0</v>
      </c>
      <c r="Q491" s="133">
        <f t="shared" si="56"/>
        <v>0</v>
      </c>
      <c r="R491" s="133">
        <f t="shared" si="56"/>
        <v>0</v>
      </c>
      <c r="S491" s="133">
        <f t="shared" si="56"/>
        <v>0</v>
      </c>
      <c r="T491" s="133">
        <f t="shared" si="56"/>
        <v>0</v>
      </c>
      <c r="U491" s="133">
        <f t="shared" si="56"/>
        <v>0</v>
      </c>
      <c r="V491" s="133">
        <f t="shared" si="56"/>
        <v>0</v>
      </c>
      <c r="W491" s="133">
        <f t="shared" si="56"/>
        <v>0</v>
      </c>
      <c r="X491" s="133">
        <f t="shared" si="56"/>
        <v>0</v>
      </c>
      <c r="Y491" s="133">
        <f t="shared" si="56"/>
        <v>0</v>
      </c>
      <c r="Z491" s="133">
        <f t="shared" si="56"/>
        <v>0</v>
      </c>
      <c r="AA491" s="133">
        <f t="shared" si="56"/>
        <v>0</v>
      </c>
      <c r="AB491" s="133">
        <f t="shared" si="56"/>
        <v>0</v>
      </c>
      <c r="AC491" s="133">
        <f t="shared" si="56"/>
        <v>0</v>
      </c>
      <c r="AD491" s="133">
        <f t="shared" si="56"/>
        <v>0</v>
      </c>
      <c r="AE491" s="133">
        <f t="shared" si="56"/>
        <v>0</v>
      </c>
      <c r="AF491" s="133">
        <f t="shared" si="56"/>
        <v>0</v>
      </c>
      <c r="AG491" s="133">
        <f t="shared" si="56"/>
        <v>0</v>
      </c>
      <c r="AH491" s="133">
        <f t="shared" si="56"/>
        <v>0</v>
      </c>
      <c r="AI491" s="133">
        <f t="shared" si="56"/>
        <v>0</v>
      </c>
      <c r="AJ491" s="133">
        <f t="shared" si="56"/>
        <v>0</v>
      </c>
      <c r="AK491" s="133">
        <f t="shared" si="56"/>
        <v>0</v>
      </c>
      <c r="AL491" s="133">
        <f t="shared" si="56"/>
        <v>0</v>
      </c>
      <c r="AM491" s="133">
        <f t="shared" si="56"/>
        <v>0</v>
      </c>
      <c r="AN491" s="133">
        <f t="shared" si="56"/>
        <v>0</v>
      </c>
      <c r="AO491" s="133">
        <f t="shared" si="56"/>
        <v>0</v>
      </c>
      <c r="AP491" s="133">
        <f t="shared" si="56"/>
        <v>0</v>
      </c>
      <c r="AQ491" s="133">
        <f t="shared" si="56"/>
        <v>0</v>
      </c>
      <c r="AR491" s="133">
        <f t="shared" si="56"/>
        <v>0</v>
      </c>
      <c r="AS491" s="133">
        <f t="shared" si="56"/>
        <v>0</v>
      </c>
      <c r="AT491" s="133">
        <f t="shared" si="56"/>
        <v>0</v>
      </c>
      <c r="AU491" s="133">
        <f t="shared" si="56"/>
        <v>0</v>
      </c>
    </row>
    <row r="492" spans="1:47" s="90" customFormat="1" ht="62.2" x14ac:dyDescent="0.3">
      <c r="A492" s="106" t="s">
        <v>1662</v>
      </c>
      <c r="B492" s="107" t="s">
        <v>1799</v>
      </c>
      <c r="C492" s="108" t="s">
        <v>1957</v>
      </c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2"/>
      <c r="AC492" s="122"/>
      <c r="AD492" s="122"/>
      <c r="AE492" s="122"/>
      <c r="AF492" s="122"/>
      <c r="AG492" s="122"/>
      <c r="AH492" s="122"/>
      <c r="AI492" s="122"/>
      <c r="AJ492" s="122"/>
      <c r="AK492" s="122"/>
      <c r="AL492" s="122"/>
      <c r="AM492" s="122"/>
      <c r="AN492" s="122"/>
      <c r="AO492" s="122"/>
      <c r="AP492" s="122"/>
      <c r="AQ492" s="122"/>
      <c r="AR492" s="122"/>
      <c r="AS492" s="122"/>
      <c r="AT492" s="122"/>
      <c r="AU492" s="122"/>
    </row>
    <row r="493" spans="1:47" s="90" customFormat="1" x14ac:dyDescent="0.3">
      <c r="A493" s="103"/>
      <c r="B493" s="110" t="s">
        <v>37</v>
      </c>
      <c r="C493" s="105"/>
      <c r="D493" s="133">
        <f t="shared" ref="D493:AU493" si="57">SUM(D494:D496)</f>
        <v>0</v>
      </c>
      <c r="E493" s="133">
        <f t="shared" si="57"/>
        <v>0.25</v>
      </c>
      <c r="F493" s="133">
        <f t="shared" si="57"/>
        <v>0</v>
      </c>
      <c r="G493" s="133">
        <f t="shared" si="57"/>
        <v>0</v>
      </c>
      <c r="H493" s="133">
        <f t="shared" si="57"/>
        <v>0</v>
      </c>
      <c r="I493" s="133">
        <f t="shared" si="57"/>
        <v>0.77</v>
      </c>
      <c r="J493" s="133">
        <f t="shared" si="57"/>
        <v>0</v>
      </c>
      <c r="K493" s="133">
        <f t="shared" si="57"/>
        <v>0</v>
      </c>
      <c r="L493" s="133">
        <f t="shared" si="57"/>
        <v>0</v>
      </c>
      <c r="M493" s="133">
        <f t="shared" si="57"/>
        <v>0</v>
      </c>
      <c r="N493" s="133">
        <f t="shared" si="57"/>
        <v>0</v>
      </c>
      <c r="O493" s="133">
        <f t="shared" si="57"/>
        <v>0</v>
      </c>
      <c r="P493" s="133">
        <f t="shared" si="57"/>
        <v>0</v>
      </c>
      <c r="Q493" s="133">
        <f t="shared" si="57"/>
        <v>0</v>
      </c>
      <c r="R493" s="133">
        <f t="shared" si="57"/>
        <v>0</v>
      </c>
      <c r="S493" s="133">
        <f t="shared" si="57"/>
        <v>0</v>
      </c>
      <c r="T493" s="133">
        <f t="shared" si="57"/>
        <v>0</v>
      </c>
      <c r="U493" s="133">
        <f t="shared" si="57"/>
        <v>0</v>
      </c>
      <c r="V493" s="133">
        <f t="shared" si="57"/>
        <v>0</v>
      </c>
      <c r="W493" s="133">
        <f t="shared" si="57"/>
        <v>0</v>
      </c>
      <c r="X493" s="133">
        <f t="shared" si="57"/>
        <v>0</v>
      </c>
      <c r="Y493" s="133">
        <f t="shared" si="57"/>
        <v>0</v>
      </c>
      <c r="Z493" s="133">
        <f t="shared" si="57"/>
        <v>0</v>
      </c>
      <c r="AA493" s="133">
        <f t="shared" si="57"/>
        <v>0</v>
      </c>
      <c r="AB493" s="133">
        <f t="shared" si="57"/>
        <v>0</v>
      </c>
      <c r="AC493" s="133">
        <f t="shared" si="57"/>
        <v>0</v>
      </c>
      <c r="AD493" s="133">
        <f t="shared" si="57"/>
        <v>0</v>
      </c>
      <c r="AE493" s="133">
        <f t="shared" si="57"/>
        <v>0</v>
      </c>
      <c r="AF493" s="133">
        <f t="shared" si="57"/>
        <v>0</v>
      </c>
      <c r="AG493" s="133">
        <f t="shared" si="57"/>
        <v>0</v>
      </c>
      <c r="AH493" s="133">
        <f t="shared" si="57"/>
        <v>0</v>
      </c>
      <c r="AI493" s="133">
        <f t="shared" si="57"/>
        <v>0</v>
      </c>
      <c r="AJ493" s="133">
        <f t="shared" si="57"/>
        <v>0</v>
      </c>
      <c r="AK493" s="133">
        <f t="shared" si="57"/>
        <v>0</v>
      </c>
      <c r="AL493" s="133">
        <f t="shared" si="57"/>
        <v>0</v>
      </c>
      <c r="AM493" s="133">
        <f t="shared" si="57"/>
        <v>0</v>
      </c>
      <c r="AN493" s="133">
        <f t="shared" si="57"/>
        <v>0</v>
      </c>
      <c r="AO493" s="133">
        <f t="shared" si="57"/>
        <v>0</v>
      </c>
      <c r="AP493" s="133">
        <f t="shared" si="57"/>
        <v>0</v>
      </c>
      <c r="AQ493" s="133">
        <f t="shared" si="57"/>
        <v>0</v>
      </c>
      <c r="AR493" s="133">
        <f t="shared" si="57"/>
        <v>0</v>
      </c>
      <c r="AS493" s="133">
        <f t="shared" si="57"/>
        <v>0</v>
      </c>
      <c r="AT493" s="133">
        <f t="shared" si="57"/>
        <v>0</v>
      </c>
      <c r="AU493" s="133">
        <f t="shared" si="57"/>
        <v>0</v>
      </c>
    </row>
    <row r="494" spans="1:47" s="90" customFormat="1" ht="46.65" x14ac:dyDescent="0.3">
      <c r="A494" s="106" t="s">
        <v>1662</v>
      </c>
      <c r="B494" s="107" t="s">
        <v>938</v>
      </c>
      <c r="C494" s="108" t="s">
        <v>1399</v>
      </c>
      <c r="D494" s="122">
        <v>0</v>
      </c>
      <c r="E494" s="122">
        <v>0</v>
      </c>
      <c r="F494" s="122">
        <v>0</v>
      </c>
      <c r="G494" s="122">
        <v>0</v>
      </c>
      <c r="H494" s="122">
        <v>0</v>
      </c>
      <c r="I494" s="122">
        <v>0</v>
      </c>
      <c r="J494" s="122">
        <v>0</v>
      </c>
      <c r="K494" s="122">
        <v>0</v>
      </c>
      <c r="L494" s="122">
        <v>0</v>
      </c>
      <c r="M494" s="122">
        <v>0</v>
      </c>
      <c r="N494" s="122">
        <v>0</v>
      </c>
      <c r="O494" s="122">
        <v>0</v>
      </c>
      <c r="P494" s="122">
        <v>0</v>
      </c>
      <c r="Q494" s="122">
        <v>0</v>
      </c>
      <c r="R494" s="122">
        <v>0</v>
      </c>
      <c r="S494" s="122">
        <v>0</v>
      </c>
      <c r="T494" s="122">
        <v>0</v>
      </c>
      <c r="U494" s="122">
        <v>0</v>
      </c>
      <c r="V494" s="122">
        <v>0</v>
      </c>
      <c r="W494" s="122">
        <v>0</v>
      </c>
      <c r="X494" s="122">
        <v>0</v>
      </c>
      <c r="Y494" s="122">
        <v>0</v>
      </c>
      <c r="Z494" s="122">
        <v>0</v>
      </c>
      <c r="AA494" s="122">
        <v>0</v>
      </c>
      <c r="AB494" s="122"/>
      <c r="AC494" s="122"/>
      <c r="AD494" s="122"/>
      <c r="AE494" s="122"/>
      <c r="AF494" s="122"/>
      <c r="AG494" s="122"/>
      <c r="AH494" s="122"/>
      <c r="AI494" s="122"/>
      <c r="AJ494" s="122"/>
      <c r="AK494" s="122"/>
      <c r="AL494" s="122"/>
      <c r="AM494" s="122"/>
      <c r="AN494" s="122"/>
      <c r="AO494" s="122"/>
      <c r="AP494" s="122"/>
      <c r="AQ494" s="122"/>
      <c r="AR494" s="122"/>
      <c r="AS494" s="122"/>
      <c r="AT494" s="122"/>
      <c r="AU494" s="122"/>
    </row>
    <row r="495" spans="1:47" s="90" customFormat="1" ht="46.65" x14ac:dyDescent="0.3">
      <c r="A495" s="106" t="s">
        <v>1662</v>
      </c>
      <c r="B495" s="107" t="s">
        <v>939</v>
      </c>
      <c r="C495" s="108" t="s">
        <v>1400</v>
      </c>
      <c r="D495" s="122">
        <v>0</v>
      </c>
      <c r="E495" s="122">
        <v>0.25</v>
      </c>
      <c r="F495" s="122">
        <v>0</v>
      </c>
      <c r="G495" s="122">
        <v>0</v>
      </c>
      <c r="H495" s="122">
        <v>0</v>
      </c>
      <c r="I495" s="122">
        <v>0.77</v>
      </c>
      <c r="J495" s="122">
        <v>0</v>
      </c>
      <c r="K495" s="122">
        <v>0</v>
      </c>
      <c r="L495" s="122">
        <v>0</v>
      </c>
      <c r="M495" s="122">
        <v>0</v>
      </c>
      <c r="N495" s="122">
        <v>0</v>
      </c>
      <c r="O495" s="122">
        <v>0</v>
      </c>
      <c r="P495" s="122">
        <v>0</v>
      </c>
      <c r="Q495" s="122">
        <v>0</v>
      </c>
      <c r="R495" s="122">
        <v>0</v>
      </c>
      <c r="S495" s="122">
        <v>0</v>
      </c>
      <c r="T495" s="122">
        <v>0</v>
      </c>
      <c r="U495" s="122">
        <v>0</v>
      </c>
      <c r="V495" s="122">
        <v>0</v>
      </c>
      <c r="W495" s="122">
        <v>0</v>
      </c>
      <c r="X495" s="122">
        <v>0</v>
      </c>
      <c r="Y495" s="122">
        <v>0</v>
      </c>
      <c r="Z495" s="122">
        <v>0</v>
      </c>
      <c r="AA495" s="122">
        <v>0</v>
      </c>
      <c r="AB495" s="122"/>
      <c r="AC495" s="122"/>
      <c r="AD495" s="122"/>
      <c r="AE495" s="122"/>
      <c r="AF495" s="122"/>
      <c r="AG495" s="122"/>
      <c r="AH495" s="122"/>
      <c r="AI495" s="122"/>
      <c r="AJ495" s="122"/>
      <c r="AK495" s="122"/>
      <c r="AL495" s="122"/>
      <c r="AM495" s="122"/>
      <c r="AN495" s="122"/>
      <c r="AO495" s="122"/>
      <c r="AP495" s="122"/>
      <c r="AQ495" s="122"/>
      <c r="AR495" s="122"/>
      <c r="AS495" s="122"/>
      <c r="AT495" s="122"/>
      <c r="AU495" s="122"/>
    </row>
    <row r="496" spans="1:47" s="90" customFormat="1" ht="46.65" x14ac:dyDescent="0.3">
      <c r="A496" s="106" t="s">
        <v>1662</v>
      </c>
      <c r="B496" s="107" t="s">
        <v>750</v>
      </c>
      <c r="C496" s="108" t="s">
        <v>1155</v>
      </c>
      <c r="D496" s="122">
        <v>0</v>
      </c>
      <c r="E496" s="122">
        <v>0</v>
      </c>
      <c r="F496" s="122">
        <v>0</v>
      </c>
      <c r="G496" s="122">
        <v>0</v>
      </c>
      <c r="H496" s="122">
        <v>0</v>
      </c>
      <c r="I496" s="122">
        <v>0</v>
      </c>
      <c r="J496" s="122">
        <v>0</v>
      </c>
      <c r="K496" s="122">
        <v>0</v>
      </c>
      <c r="L496" s="122">
        <v>0</v>
      </c>
      <c r="M496" s="122">
        <v>0</v>
      </c>
      <c r="N496" s="122">
        <v>0</v>
      </c>
      <c r="O496" s="122">
        <v>0</v>
      </c>
      <c r="P496" s="122">
        <v>0</v>
      </c>
      <c r="Q496" s="122">
        <v>0</v>
      </c>
      <c r="R496" s="122">
        <v>0</v>
      </c>
      <c r="S496" s="122">
        <v>0</v>
      </c>
      <c r="T496" s="122">
        <v>0</v>
      </c>
      <c r="U496" s="122">
        <v>0</v>
      </c>
      <c r="V496" s="122">
        <v>0</v>
      </c>
      <c r="W496" s="122">
        <v>0</v>
      </c>
      <c r="X496" s="122">
        <v>0</v>
      </c>
      <c r="Y496" s="122">
        <v>0</v>
      </c>
      <c r="Z496" s="122">
        <v>0</v>
      </c>
      <c r="AA496" s="122">
        <v>0</v>
      </c>
      <c r="AB496" s="122"/>
      <c r="AC496" s="122"/>
      <c r="AD496" s="122"/>
      <c r="AE496" s="122"/>
      <c r="AF496" s="122"/>
      <c r="AG496" s="122"/>
      <c r="AH496" s="122"/>
      <c r="AI496" s="122"/>
      <c r="AJ496" s="122"/>
      <c r="AK496" s="122"/>
      <c r="AL496" s="122"/>
      <c r="AM496" s="122"/>
      <c r="AN496" s="122"/>
      <c r="AO496" s="122"/>
      <c r="AP496" s="122"/>
      <c r="AQ496" s="122"/>
      <c r="AR496" s="122"/>
      <c r="AS496" s="122"/>
      <c r="AT496" s="122"/>
      <c r="AU496" s="122"/>
    </row>
    <row r="497" spans="1:47" s="90" customFormat="1" x14ac:dyDescent="0.3">
      <c r="A497" s="103"/>
      <c r="B497" s="110" t="s">
        <v>39</v>
      </c>
      <c r="C497" s="105"/>
      <c r="D497" s="133">
        <f t="shared" ref="D497:AU497" si="58">SUM(D498:D519)</f>
        <v>0</v>
      </c>
      <c r="E497" s="133">
        <f t="shared" si="58"/>
        <v>0</v>
      </c>
      <c r="F497" s="133">
        <f t="shared" si="58"/>
        <v>0</v>
      </c>
      <c r="G497" s="133">
        <f t="shared" si="58"/>
        <v>0</v>
      </c>
      <c r="H497" s="133">
        <f t="shared" si="58"/>
        <v>0</v>
      </c>
      <c r="I497" s="133">
        <f t="shared" si="58"/>
        <v>0</v>
      </c>
      <c r="J497" s="133">
        <f t="shared" si="58"/>
        <v>0</v>
      </c>
      <c r="K497" s="133">
        <f t="shared" si="58"/>
        <v>0</v>
      </c>
      <c r="L497" s="133">
        <f t="shared" si="58"/>
        <v>0</v>
      </c>
      <c r="M497" s="133">
        <f t="shared" si="58"/>
        <v>0</v>
      </c>
      <c r="N497" s="133">
        <f t="shared" si="58"/>
        <v>0</v>
      </c>
      <c r="O497" s="133">
        <f t="shared" si="58"/>
        <v>0</v>
      </c>
      <c r="P497" s="133">
        <f t="shared" si="58"/>
        <v>0</v>
      </c>
      <c r="Q497" s="133">
        <f t="shared" si="58"/>
        <v>0</v>
      </c>
      <c r="R497" s="133">
        <f t="shared" si="58"/>
        <v>0</v>
      </c>
      <c r="S497" s="133">
        <f t="shared" si="58"/>
        <v>0</v>
      </c>
      <c r="T497" s="133">
        <f t="shared" si="58"/>
        <v>2.1100000000000008</v>
      </c>
      <c r="U497" s="133">
        <f t="shared" si="58"/>
        <v>0</v>
      </c>
      <c r="V497" s="133">
        <f t="shared" si="58"/>
        <v>0</v>
      </c>
      <c r="W497" s="133">
        <f t="shared" si="58"/>
        <v>0</v>
      </c>
      <c r="X497" s="133">
        <f t="shared" si="58"/>
        <v>0</v>
      </c>
      <c r="Y497" s="133">
        <f t="shared" si="58"/>
        <v>0</v>
      </c>
      <c r="Z497" s="133">
        <f t="shared" si="58"/>
        <v>0</v>
      </c>
      <c r="AA497" s="133">
        <f t="shared" si="58"/>
        <v>0</v>
      </c>
      <c r="AB497" s="133">
        <f t="shared" si="58"/>
        <v>0</v>
      </c>
      <c r="AC497" s="133">
        <f t="shared" si="58"/>
        <v>0</v>
      </c>
      <c r="AD497" s="133">
        <f t="shared" si="58"/>
        <v>0</v>
      </c>
      <c r="AE497" s="133">
        <f t="shared" si="58"/>
        <v>0</v>
      </c>
      <c r="AF497" s="133">
        <f t="shared" si="58"/>
        <v>0</v>
      </c>
      <c r="AG497" s="133">
        <f t="shared" si="58"/>
        <v>0</v>
      </c>
      <c r="AH497" s="133">
        <f t="shared" si="58"/>
        <v>0</v>
      </c>
      <c r="AI497" s="133">
        <f t="shared" si="58"/>
        <v>0</v>
      </c>
      <c r="AJ497" s="133">
        <f t="shared" si="58"/>
        <v>0</v>
      </c>
      <c r="AK497" s="133">
        <f t="shared" si="58"/>
        <v>0</v>
      </c>
      <c r="AL497" s="133">
        <f t="shared" si="58"/>
        <v>0</v>
      </c>
      <c r="AM497" s="133">
        <f t="shared" si="58"/>
        <v>0</v>
      </c>
      <c r="AN497" s="133">
        <f t="shared" si="58"/>
        <v>0</v>
      </c>
      <c r="AO497" s="133">
        <f t="shared" si="58"/>
        <v>0</v>
      </c>
      <c r="AP497" s="133">
        <f t="shared" si="58"/>
        <v>0</v>
      </c>
      <c r="AQ497" s="133">
        <f t="shared" si="58"/>
        <v>0</v>
      </c>
      <c r="AR497" s="133">
        <f t="shared" si="58"/>
        <v>0</v>
      </c>
      <c r="AS497" s="133">
        <f t="shared" si="58"/>
        <v>0</v>
      </c>
      <c r="AT497" s="133">
        <f t="shared" si="58"/>
        <v>0</v>
      </c>
      <c r="AU497" s="133">
        <f t="shared" si="58"/>
        <v>0</v>
      </c>
    </row>
    <row r="498" spans="1:47" s="90" customFormat="1" ht="46.65" x14ac:dyDescent="0.3">
      <c r="A498" s="106" t="s">
        <v>1662</v>
      </c>
      <c r="B498" s="107" t="s">
        <v>940</v>
      </c>
      <c r="C498" s="108" t="s">
        <v>1401</v>
      </c>
      <c r="D498" s="122">
        <v>0</v>
      </c>
      <c r="E498" s="122">
        <v>0</v>
      </c>
      <c r="F498" s="122">
        <v>0</v>
      </c>
      <c r="G498" s="122">
        <v>0</v>
      </c>
      <c r="H498" s="122">
        <v>0</v>
      </c>
      <c r="I498" s="122">
        <v>0</v>
      </c>
      <c r="J498" s="122">
        <v>0</v>
      </c>
      <c r="K498" s="122">
        <v>0</v>
      </c>
      <c r="L498" s="122">
        <v>0</v>
      </c>
      <c r="M498" s="122">
        <v>0</v>
      </c>
      <c r="N498" s="122">
        <v>0</v>
      </c>
      <c r="O498" s="122">
        <v>0</v>
      </c>
      <c r="P498" s="122">
        <v>0</v>
      </c>
      <c r="Q498" s="122">
        <v>0</v>
      </c>
      <c r="R498" s="122">
        <v>0</v>
      </c>
      <c r="S498" s="122">
        <v>0</v>
      </c>
      <c r="T498" s="122">
        <v>0.11</v>
      </c>
      <c r="U498" s="122">
        <v>0</v>
      </c>
      <c r="V498" s="122">
        <v>0</v>
      </c>
      <c r="W498" s="122">
        <v>0</v>
      </c>
      <c r="X498" s="122">
        <v>0</v>
      </c>
      <c r="Y498" s="122">
        <v>0</v>
      </c>
      <c r="Z498" s="122">
        <v>0</v>
      </c>
      <c r="AA498" s="122">
        <v>0</v>
      </c>
      <c r="AB498" s="122"/>
      <c r="AC498" s="122"/>
      <c r="AD498" s="122"/>
      <c r="AE498" s="122"/>
      <c r="AF498" s="122"/>
      <c r="AG498" s="122"/>
      <c r="AH498" s="122"/>
      <c r="AI498" s="122"/>
      <c r="AJ498" s="122"/>
      <c r="AK498" s="122"/>
      <c r="AL498" s="122"/>
      <c r="AM498" s="122"/>
      <c r="AN498" s="122"/>
      <c r="AO498" s="122"/>
      <c r="AP498" s="122"/>
      <c r="AQ498" s="122"/>
      <c r="AR498" s="122"/>
      <c r="AS498" s="122"/>
      <c r="AT498" s="122"/>
      <c r="AU498" s="122"/>
    </row>
    <row r="499" spans="1:47" s="90" customFormat="1" ht="46.65" x14ac:dyDescent="0.3">
      <c r="A499" s="106" t="s">
        <v>1662</v>
      </c>
      <c r="B499" s="107" t="s">
        <v>941</v>
      </c>
      <c r="C499" s="108" t="s">
        <v>1402</v>
      </c>
      <c r="D499" s="122">
        <v>0</v>
      </c>
      <c r="E499" s="122">
        <v>0</v>
      </c>
      <c r="F499" s="122">
        <v>0</v>
      </c>
      <c r="G499" s="122">
        <v>0</v>
      </c>
      <c r="H499" s="122">
        <v>0</v>
      </c>
      <c r="I499" s="122">
        <v>0</v>
      </c>
      <c r="J499" s="122">
        <v>0</v>
      </c>
      <c r="K499" s="122">
        <v>0</v>
      </c>
      <c r="L499" s="122">
        <v>0</v>
      </c>
      <c r="M499" s="122">
        <v>0</v>
      </c>
      <c r="N499" s="122">
        <v>0</v>
      </c>
      <c r="O499" s="122">
        <v>0</v>
      </c>
      <c r="P499" s="122">
        <v>0</v>
      </c>
      <c r="Q499" s="122">
        <v>0</v>
      </c>
      <c r="R499" s="122">
        <v>0</v>
      </c>
      <c r="S499" s="122">
        <v>0</v>
      </c>
      <c r="T499" s="122">
        <v>0.04</v>
      </c>
      <c r="U499" s="122">
        <v>0</v>
      </c>
      <c r="V499" s="122">
        <v>0</v>
      </c>
      <c r="W499" s="122">
        <v>0</v>
      </c>
      <c r="X499" s="122">
        <v>0</v>
      </c>
      <c r="Y499" s="122">
        <v>0</v>
      </c>
      <c r="Z499" s="122">
        <v>0</v>
      </c>
      <c r="AA499" s="122">
        <v>0</v>
      </c>
      <c r="AB499" s="122"/>
      <c r="AC499" s="122"/>
      <c r="AD499" s="122"/>
      <c r="AE499" s="122"/>
      <c r="AF499" s="122"/>
      <c r="AG499" s="122"/>
      <c r="AH499" s="122"/>
      <c r="AI499" s="122"/>
      <c r="AJ499" s="122"/>
      <c r="AK499" s="122"/>
      <c r="AL499" s="122"/>
      <c r="AM499" s="122"/>
      <c r="AN499" s="122"/>
      <c r="AO499" s="122"/>
      <c r="AP499" s="122"/>
      <c r="AQ499" s="122"/>
      <c r="AR499" s="122"/>
      <c r="AS499" s="122"/>
      <c r="AT499" s="122"/>
      <c r="AU499" s="122"/>
    </row>
    <row r="500" spans="1:47" s="90" customFormat="1" ht="46.65" x14ac:dyDescent="0.3">
      <c r="A500" s="106" t="s">
        <v>1662</v>
      </c>
      <c r="B500" s="107" t="s">
        <v>942</v>
      </c>
      <c r="C500" s="108" t="s">
        <v>1403</v>
      </c>
      <c r="D500" s="122">
        <v>0</v>
      </c>
      <c r="E500" s="122">
        <v>0</v>
      </c>
      <c r="F500" s="122">
        <v>0</v>
      </c>
      <c r="G500" s="122">
        <v>0</v>
      </c>
      <c r="H500" s="122">
        <v>0</v>
      </c>
      <c r="I500" s="122">
        <v>0</v>
      </c>
      <c r="J500" s="122">
        <v>0</v>
      </c>
      <c r="K500" s="122">
        <v>0</v>
      </c>
      <c r="L500" s="122">
        <v>0</v>
      </c>
      <c r="M500" s="122">
        <v>0</v>
      </c>
      <c r="N500" s="122">
        <v>0</v>
      </c>
      <c r="O500" s="122">
        <v>0</v>
      </c>
      <c r="P500" s="122">
        <v>0</v>
      </c>
      <c r="Q500" s="122">
        <v>0</v>
      </c>
      <c r="R500" s="122">
        <v>0</v>
      </c>
      <c r="S500" s="122">
        <v>0</v>
      </c>
      <c r="T500" s="122">
        <v>0.04</v>
      </c>
      <c r="U500" s="122">
        <v>0</v>
      </c>
      <c r="V500" s="122">
        <v>0</v>
      </c>
      <c r="W500" s="122">
        <v>0</v>
      </c>
      <c r="X500" s="122">
        <v>0</v>
      </c>
      <c r="Y500" s="122">
        <v>0</v>
      </c>
      <c r="Z500" s="122">
        <v>0</v>
      </c>
      <c r="AA500" s="122">
        <v>0</v>
      </c>
      <c r="AB500" s="122"/>
      <c r="AC500" s="122"/>
      <c r="AD500" s="122"/>
      <c r="AE500" s="122"/>
      <c r="AF500" s="122"/>
      <c r="AG500" s="122"/>
      <c r="AH500" s="122"/>
      <c r="AI500" s="122"/>
      <c r="AJ500" s="122"/>
      <c r="AK500" s="122"/>
      <c r="AL500" s="122"/>
      <c r="AM500" s="122"/>
      <c r="AN500" s="122"/>
      <c r="AO500" s="122"/>
      <c r="AP500" s="122"/>
      <c r="AQ500" s="122"/>
      <c r="AR500" s="122"/>
      <c r="AS500" s="122"/>
      <c r="AT500" s="122"/>
      <c r="AU500" s="122"/>
    </row>
    <row r="501" spans="1:47" s="90" customFormat="1" ht="46.65" x14ac:dyDescent="0.3">
      <c r="A501" s="106" t="s">
        <v>1662</v>
      </c>
      <c r="B501" s="107" t="s">
        <v>943</v>
      </c>
      <c r="C501" s="108" t="s">
        <v>1404</v>
      </c>
      <c r="D501" s="122">
        <v>0</v>
      </c>
      <c r="E501" s="122">
        <v>0</v>
      </c>
      <c r="F501" s="122">
        <v>0</v>
      </c>
      <c r="G501" s="122">
        <v>0</v>
      </c>
      <c r="H501" s="122">
        <v>0</v>
      </c>
      <c r="I501" s="122">
        <v>0</v>
      </c>
      <c r="J501" s="122">
        <v>0</v>
      </c>
      <c r="K501" s="122">
        <v>0</v>
      </c>
      <c r="L501" s="122">
        <v>0</v>
      </c>
      <c r="M501" s="122">
        <v>0</v>
      </c>
      <c r="N501" s="122">
        <v>0</v>
      </c>
      <c r="O501" s="122">
        <v>0</v>
      </c>
      <c r="P501" s="122">
        <v>0</v>
      </c>
      <c r="Q501" s="122">
        <v>0</v>
      </c>
      <c r="R501" s="122">
        <v>0</v>
      </c>
      <c r="S501" s="122">
        <v>0</v>
      </c>
      <c r="T501" s="122">
        <v>0.12</v>
      </c>
      <c r="U501" s="122">
        <v>0</v>
      </c>
      <c r="V501" s="122">
        <v>0</v>
      </c>
      <c r="W501" s="122">
        <v>0</v>
      </c>
      <c r="X501" s="122">
        <v>0</v>
      </c>
      <c r="Y501" s="122">
        <v>0</v>
      </c>
      <c r="Z501" s="122">
        <v>0</v>
      </c>
      <c r="AA501" s="122">
        <v>0</v>
      </c>
      <c r="AB501" s="122"/>
      <c r="AC501" s="122"/>
      <c r="AD501" s="122"/>
      <c r="AE501" s="122"/>
      <c r="AF501" s="122"/>
      <c r="AG501" s="122"/>
      <c r="AH501" s="122"/>
      <c r="AI501" s="122"/>
      <c r="AJ501" s="122"/>
      <c r="AK501" s="122"/>
      <c r="AL501" s="122"/>
      <c r="AM501" s="122"/>
      <c r="AN501" s="122"/>
      <c r="AO501" s="122"/>
      <c r="AP501" s="122"/>
      <c r="AQ501" s="122"/>
      <c r="AR501" s="122"/>
      <c r="AS501" s="122"/>
      <c r="AT501" s="122"/>
      <c r="AU501" s="122"/>
    </row>
    <row r="502" spans="1:47" s="90" customFormat="1" ht="46.65" x14ac:dyDescent="0.3">
      <c r="A502" s="106" t="s">
        <v>1662</v>
      </c>
      <c r="B502" s="107" t="s">
        <v>944</v>
      </c>
      <c r="C502" s="108" t="s">
        <v>1405</v>
      </c>
      <c r="D502" s="122">
        <v>0</v>
      </c>
      <c r="E502" s="122">
        <v>0</v>
      </c>
      <c r="F502" s="122">
        <v>0</v>
      </c>
      <c r="G502" s="122">
        <v>0</v>
      </c>
      <c r="H502" s="122">
        <v>0</v>
      </c>
      <c r="I502" s="122">
        <v>0</v>
      </c>
      <c r="J502" s="122">
        <v>0</v>
      </c>
      <c r="K502" s="122">
        <v>0</v>
      </c>
      <c r="L502" s="122">
        <v>0</v>
      </c>
      <c r="M502" s="122">
        <v>0</v>
      </c>
      <c r="N502" s="122">
        <v>0</v>
      </c>
      <c r="O502" s="122">
        <v>0</v>
      </c>
      <c r="P502" s="122">
        <v>0</v>
      </c>
      <c r="Q502" s="122">
        <v>0</v>
      </c>
      <c r="R502" s="122">
        <v>0</v>
      </c>
      <c r="S502" s="122">
        <v>0</v>
      </c>
      <c r="T502" s="122">
        <v>0.14000000000000001</v>
      </c>
      <c r="U502" s="122">
        <v>0</v>
      </c>
      <c r="V502" s="122">
        <v>0</v>
      </c>
      <c r="W502" s="122">
        <v>0</v>
      </c>
      <c r="X502" s="122">
        <v>0</v>
      </c>
      <c r="Y502" s="122">
        <v>0</v>
      </c>
      <c r="Z502" s="122">
        <v>0</v>
      </c>
      <c r="AA502" s="122">
        <v>0</v>
      </c>
      <c r="AB502" s="122"/>
      <c r="AC502" s="122"/>
      <c r="AD502" s="122"/>
      <c r="AE502" s="122"/>
      <c r="AF502" s="122"/>
      <c r="AG502" s="122"/>
      <c r="AH502" s="122"/>
      <c r="AI502" s="122"/>
      <c r="AJ502" s="122"/>
      <c r="AK502" s="122"/>
      <c r="AL502" s="122"/>
      <c r="AM502" s="122"/>
      <c r="AN502" s="122"/>
      <c r="AO502" s="122"/>
      <c r="AP502" s="122"/>
      <c r="AQ502" s="122"/>
      <c r="AR502" s="122"/>
      <c r="AS502" s="122"/>
      <c r="AT502" s="122"/>
      <c r="AU502" s="122"/>
    </row>
    <row r="503" spans="1:47" s="90" customFormat="1" ht="46.65" x14ac:dyDescent="0.3">
      <c r="A503" s="106" t="s">
        <v>1662</v>
      </c>
      <c r="B503" s="107" t="s">
        <v>945</v>
      </c>
      <c r="C503" s="108" t="s">
        <v>1406</v>
      </c>
      <c r="D503" s="122">
        <v>0</v>
      </c>
      <c r="E503" s="122">
        <v>0</v>
      </c>
      <c r="F503" s="122">
        <v>0</v>
      </c>
      <c r="G503" s="122">
        <v>0</v>
      </c>
      <c r="H503" s="122">
        <v>0</v>
      </c>
      <c r="I503" s="122">
        <v>0</v>
      </c>
      <c r="J503" s="122">
        <v>0</v>
      </c>
      <c r="K503" s="122">
        <v>0</v>
      </c>
      <c r="L503" s="122">
        <v>0</v>
      </c>
      <c r="M503" s="122">
        <v>0</v>
      </c>
      <c r="N503" s="122">
        <v>0</v>
      </c>
      <c r="O503" s="122">
        <v>0</v>
      </c>
      <c r="P503" s="122">
        <v>0</v>
      </c>
      <c r="Q503" s="122">
        <v>0</v>
      </c>
      <c r="R503" s="122">
        <v>0</v>
      </c>
      <c r="S503" s="122">
        <v>0</v>
      </c>
      <c r="T503" s="122">
        <v>0.05</v>
      </c>
      <c r="U503" s="122">
        <v>0</v>
      </c>
      <c r="V503" s="122">
        <v>0</v>
      </c>
      <c r="W503" s="122">
        <v>0</v>
      </c>
      <c r="X503" s="122">
        <v>0</v>
      </c>
      <c r="Y503" s="122">
        <v>0</v>
      </c>
      <c r="Z503" s="122">
        <v>0</v>
      </c>
      <c r="AA503" s="122">
        <v>0</v>
      </c>
      <c r="AB503" s="122"/>
      <c r="AC503" s="122"/>
      <c r="AD503" s="122"/>
      <c r="AE503" s="122"/>
      <c r="AF503" s="122"/>
      <c r="AG503" s="122"/>
      <c r="AH503" s="122"/>
      <c r="AI503" s="122"/>
      <c r="AJ503" s="122"/>
      <c r="AK503" s="122"/>
      <c r="AL503" s="122"/>
      <c r="AM503" s="122"/>
      <c r="AN503" s="122"/>
      <c r="AO503" s="122"/>
      <c r="AP503" s="122"/>
      <c r="AQ503" s="122"/>
      <c r="AR503" s="122"/>
      <c r="AS503" s="122"/>
      <c r="AT503" s="122"/>
      <c r="AU503" s="122"/>
    </row>
    <row r="504" spans="1:47" s="90" customFormat="1" ht="46.65" x14ac:dyDescent="0.3">
      <c r="A504" s="106" t="s">
        <v>1662</v>
      </c>
      <c r="B504" s="107" t="s">
        <v>946</v>
      </c>
      <c r="C504" s="108" t="s">
        <v>1407</v>
      </c>
      <c r="D504" s="122">
        <v>0</v>
      </c>
      <c r="E504" s="122">
        <v>0</v>
      </c>
      <c r="F504" s="122">
        <v>0</v>
      </c>
      <c r="G504" s="122">
        <v>0</v>
      </c>
      <c r="H504" s="122">
        <v>0</v>
      </c>
      <c r="I504" s="122">
        <v>0</v>
      </c>
      <c r="J504" s="122">
        <v>0</v>
      </c>
      <c r="K504" s="122">
        <v>0</v>
      </c>
      <c r="L504" s="122">
        <v>0</v>
      </c>
      <c r="M504" s="122">
        <v>0</v>
      </c>
      <c r="N504" s="122">
        <v>0</v>
      </c>
      <c r="O504" s="122">
        <v>0</v>
      </c>
      <c r="P504" s="122">
        <v>0</v>
      </c>
      <c r="Q504" s="122">
        <v>0</v>
      </c>
      <c r="R504" s="122">
        <v>0</v>
      </c>
      <c r="S504" s="122">
        <v>0</v>
      </c>
      <c r="T504" s="122">
        <v>0.12</v>
      </c>
      <c r="U504" s="122">
        <v>0</v>
      </c>
      <c r="V504" s="122">
        <v>0</v>
      </c>
      <c r="W504" s="122">
        <v>0</v>
      </c>
      <c r="X504" s="122">
        <v>0</v>
      </c>
      <c r="Y504" s="122">
        <v>0</v>
      </c>
      <c r="Z504" s="122">
        <v>0</v>
      </c>
      <c r="AA504" s="122">
        <v>0</v>
      </c>
      <c r="AB504" s="122"/>
      <c r="AC504" s="122"/>
      <c r="AD504" s="122"/>
      <c r="AE504" s="122"/>
      <c r="AF504" s="122"/>
      <c r="AG504" s="122"/>
      <c r="AH504" s="122"/>
      <c r="AI504" s="122"/>
      <c r="AJ504" s="122"/>
      <c r="AK504" s="122"/>
      <c r="AL504" s="122"/>
      <c r="AM504" s="122"/>
      <c r="AN504" s="122"/>
      <c r="AO504" s="122"/>
      <c r="AP504" s="122"/>
      <c r="AQ504" s="122"/>
      <c r="AR504" s="122"/>
      <c r="AS504" s="122"/>
      <c r="AT504" s="122"/>
      <c r="AU504" s="122"/>
    </row>
    <row r="505" spans="1:47" s="90" customFormat="1" ht="46.65" x14ac:dyDescent="0.3">
      <c r="A505" s="106" t="s">
        <v>1662</v>
      </c>
      <c r="B505" s="107" t="s">
        <v>947</v>
      </c>
      <c r="C505" s="108" t="s">
        <v>1408</v>
      </c>
      <c r="D505" s="122">
        <v>0</v>
      </c>
      <c r="E505" s="122">
        <v>0</v>
      </c>
      <c r="F505" s="122">
        <v>0</v>
      </c>
      <c r="G505" s="122">
        <v>0</v>
      </c>
      <c r="H505" s="122">
        <v>0</v>
      </c>
      <c r="I505" s="122">
        <v>0</v>
      </c>
      <c r="J505" s="122">
        <v>0</v>
      </c>
      <c r="K505" s="122">
        <v>0</v>
      </c>
      <c r="L505" s="122">
        <v>0</v>
      </c>
      <c r="M505" s="122">
        <v>0</v>
      </c>
      <c r="N505" s="122">
        <v>0</v>
      </c>
      <c r="O505" s="122">
        <v>0</v>
      </c>
      <c r="P505" s="122">
        <v>0</v>
      </c>
      <c r="Q505" s="122">
        <v>0</v>
      </c>
      <c r="R505" s="122">
        <v>0</v>
      </c>
      <c r="S505" s="122">
        <v>0</v>
      </c>
      <c r="T505" s="122">
        <v>0.21</v>
      </c>
      <c r="U505" s="122">
        <v>0</v>
      </c>
      <c r="V505" s="122">
        <v>0</v>
      </c>
      <c r="W505" s="122">
        <v>0</v>
      </c>
      <c r="X505" s="122">
        <v>0</v>
      </c>
      <c r="Y505" s="122">
        <v>0</v>
      </c>
      <c r="Z505" s="122">
        <v>0</v>
      </c>
      <c r="AA505" s="122">
        <v>0</v>
      </c>
      <c r="AB505" s="122"/>
      <c r="AC505" s="122"/>
      <c r="AD505" s="122"/>
      <c r="AE505" s="122"/>
      <c r="AF505" s="122"/>
      <c r="AG505" s="122"/>
      <c r="AH505" s="122"/>
      <c r="AI505" s="122"/>
      <c r="AJ505" s="122"/>
      <c r="AK505" s="122"/>
      <c r="AL505" s="122"/>
      <c r="AM505" s="122"/>
      <c r="AN505" s="122"/>
      <c r="AO505" s="122"/>
      <c r="AP505" s="122"/>
      <c r="AQ505" s="122"/>
      <c r="AR505" s="122"/>
      <c r="AS505" s="122"/>
      <c r="AT505" s="122"/>
      <c r="AU505" s="122"/>
    </row>
    <row r="506" spans="1:47" s="90" customFormat="1" ht="46.65" x14ac:dyDescent="0.3">
      <c r="A506" s="106" t="s">
        <v>1662</v>
      </c>
      <c r="B506" s="107" t="s">
        <v>948</v>
      </c>
      <c r="C506" s="108" t="s">
        <v>1409</v>
      </c>
      <c r="D506" s="122">
        <v>0</v>
      </c>
      <c r="E506" s="122">
        <v>0</v>
      </c>
      <c r="F506" s="122">
        <v>0</v>
      </c>
      <c r="G506" s="122">
        <v>0</v>
      </c>
      <c r="H506" s="122">
        <v>0</v>
      </c>
      <c r="I506" s="122">
        <v>0</v>
      </c>
      <c r="J506" s="122">
        <v>0</v>
      </c>
      <c r="K506" s="122">
        <v>0</v>
      </c>
      <c r="L506" s="122">
        <v>0</v>
      </c>
      <c r="M506" s="122">
        <v>0</v>
      </c>
      <c r="N506" s="122">
        <v>0</v>
      </c>
      <c r="O506" s="122">
        <v>0</v>
      </c>
      <c r="P506" s="122">
        <v>0</v>
      </c>
      <c r="Q506" s="122">
        <v>0</v>
      </c>
      <c r="R506" s="122">
        <v>0</v>
      </c>
      <c r="S506" s="122">
        <v>0</v>
      </c>
      <c r="T506" s="122">
        <v>0.15</v>
      </c>
      <c r="U506" s="122">
        <v>0</v>
      </c>
      <c r="V506" s="122">
        <v>0</v>
      </c>
      <c r="W506" s="122">
        <v>0</v>
      </c>
      <c r="X506" s="122">
        <v>0</v>
      </c>
      <c r="Y506" s="122">
        <v>0</v>
      </c>
      <c r="Z506" s="122">
        <v>0</v>
      </c>
      <c r="AA506" s="122">
        <v>0</v>
      </c>
      <c r="AB506" s="122"/>
      <c r="AC506" s="122"/>
      <c r="AD506" s="122"/>
      <c r="AE506" s="122"/>
      <c r="AF506" s="122"/>
      <c r="AG506" s="122"/>
      <c r="AH506" s="122"/>
      <c r="AI506" s="122"/>
      <c r="AJ506" s="122"/>
      <c r="AK506" s="122"/>
      <c r="AL506" s="122"/>
      <c r="AM506" s="122"/>
      <c r="AN506" s="122"/>
      <c r="AO506" s="122"/>
      <c r="AP506" s="122"/>
      <c r="AQ506" s="122"/>
      <c r="AR506" s="122"/>
      <c r="AS506" s="122"/>
      <c r="AT506" s="122"/>
      <c r="AU506" s="122"/>
    </row>
    <row r="507" spans="1:47" s="90" customFormat="1" ht="46.65" x14ac:dyDescent="0.3">
      <c r="A507" s="106" t="s">
        <v>1662</v>
      </c>
      <c r="B507" s="107" t="s">
        <v>949</v>
      </c>
      <c r="C507" s="108" t="s">
        <v>1410</v>
      </c>
      <c r="D507" s="122">
        <v>0</v>
      </c>
      <c r="E507" s="122">
        <v>0</v>
      </c>
      <c r="F507" s="122">
        <v>0</v>
      </c>
      <c r="G507" s="122">
        <v>0</v>
      </c>
      <c r="H507" s="122">
        <v>0</v>
      </c>
      <c r="I507" s="122">
        <v>0</v>
      </c>
      <c r="J507" s="122">
        <v>0</v>
      </c>
      <c r="K507" s="122">
        <v>0</v>
      </c>
      <c r="L507" s="122">
        <v>0</v>
      </c>
      <c r="M507" s="122">
        <v>0</v>
      </c>
      <c r="N507" s="122">
        <v>0</v>
      </c>
      <c r="O507" s="122">
        <v>0</v>
      </c>
      <c r="P507" s="122">
        <v>0</v>
      </c>
      <c r="Q507" s="122">
        <v>0</v>
      </c>
      <c r="R507" s="122">
        <v>0</v>
      </c>
      <c r="S507" s="122">
        <v>0</v>
      </c>
      <c r="T507" s="122">
        <v>0.11</v>
      </c>
      <c r="U507" s="122">
        <v>0</v>
      </c>
      <c r="V507" s="122">
        <v>0</v>
      </c>
      <c r="W507" s="122">
        <v>0</v>
      </c>
      <c r="X507" s="122">
        <v>0</v>
      </c>
      <c r="Y507" s="122">
        <v>0</v>
      </c>
      <c r="Z507" s="122">
        <v>0</v>
      </c>
      <c r="AA507" s="122">
        <v>0</v>
      </c>
      <c r="AB507" s="122"/>
      <c r="AC507" s="122"/>
      <c r="AD507" s="122"/>
      <c r="AE507" s="122"/>
      <c r="AF507" s="122"/>
      <c r="AG507" s="122"/>
      <c r="AH507" s="122"/>
      <c r="AI507" s="122"/>
      <c r="AJ507" s="122"/>
      <c r="AK507" s="122"/>
      <c r="AL507" s="122"/>
      <c r="AM507" s="122"/>
      <c r="AN507" s="122"/>
      <c r="AO507" s="122"/>
      <c r="AP507" s="122"/>
      <c r="AQ507" s="122"/>
      <c r="AR507" s="122"/>
      <c r="AS507" s="122"/>
      <c r="AT507" s="122"/>
      <c r="AU507" s="122"/>
    </row>
    <row r="508" spans="1:47" s="90" customFormat="1" ht="46.65" x14ac:dyDescent="0.3">
      <c r="A508" s="106" t="s">
        <v>1662</v>
      </c>
      <c r="B508" s="107" t="s">
        <v>950</v>
      </c>
      <c r="C508" s="108" t="s">
        <v>1411</v>
      </c>
      <c r="D508" s="122">
        <v>0</v>
      </c>
      <c r="E508" s="122">
        <v>0</v>
      </c>
      <c r="F508" s="122">
        <v>0</v>
      </c>
      <c r="G508" s="122">
        <v>0</v>
      </c>
      <c r="H508" s="122">
        <v>0</v>
      </c>
      <c r="I508" s="122">
        <v>0</v>
      </c>
      <c r="J508" s="122">
        <v>0</v>
      </c>
      <c r="K508" s="122">
        <v>0</v>
      </c>
      <c r="L508" s="122">
        <v>0</v>
      </c>
      <c r="M508" s="122">
        <v>0</v>
      </c>
      <c r="N508" s="122">
        <v>0</v>
      </c>
      <c r="O508" s="122">
        <v>0</v>
      </c>
      <c r="P508" s="122">
        <v>0</v>
      </c>
      <c r="Q508" s="122">
        <v>0</v>
      </c>
      <c r="R508" s="122">
        <v>0</v>
      </c>
      <c r="S508" s="122">
        <v>0</v>
      </c>
      <c r="T508" s="122">
        <v>7.0000000000000007E-2</v>
      </c>
      <c r="U508" s="122">
        <v>0</v>
      </c>
      <c r="V508" s="122">
        <v>0</v>
      </c>
      <c r="W508" s="122">
        <v>0</v>
      </c>
      <c r="X508" s="122">
        <v>0</v>
      </c>
      <c r="Y508" s="122">
        <v>0</v>
      </c>
      <c r="Z508" s="122">
        <v>0</v>
      </c>
      <c r="AA508" s="122">
        <v>0</v>
      </c>
      <c r="AB508" s="122"/>
      <c r="AC508" s="122"/>
      <c r="AD508" s="122"/>
      <c r="AE508" s="122"/>
      <c r="AF508" s="122"/>
      <c r="AG508" s="122"/>
      <c r="AH508" s="122"/>
      <c r="AI508" s="122"/>
      <c r="AJ508" s="122"/>
      <c r="AK508" s="122"/>
      <c r="AL508" s="122"/>
      <c r="AM508" s="122"/>
      <c r="AN508" s="122"/>
      <c r="AO508" s="122"/>
      <c r="AP508" s="122"/>
      <c r="AQ508" s="122"/>
      <c r="AR508" s="122"/>
      <c r="AS508" s="122"/>
      <c r="AT508" s="122"/>
      <c r="AU508" s="122"/>
    </row>
    <row r="509" spans="1:47" s="90" customFormat="1" ht="46.65" x14ac:dyDescent="0.3">
      <c r="A509" s="106" t="s">
        <v>1662</v>
      </c>
      <c r="B509" s="107" t="s">
        <v>951</v>
      </c>
      <c r="C509" s="108" t="s">
        <v>1412</v>
      </c>
      <c r="D509" s="122">
        <v>0</v>
      </c>
      <c r="E509" s="122">
        <v>0</v>
      </c>
      <c r="F509" s="122">
        <v>0</v>
      </c>
      <c r="G509" s="122">
        <v>0</v>
      </c>
      <c r="H509" s="122">
        <v>0</v>
      </c>
      <c r="I509" s="122">
        <v>0</v>
      </c>
      <c r="J509" s="122">
        <v>0</v>
      </c>
      <c r="K509" s="122">
        <v>0</v>
      </c>
      <c r="L509" s="122">
        <v>0</v>
      </c>
      <c r="M509" s="122">
        <v>0</v>
      </c>
      <c r="N509" s="122">
        <v>0</v>
      </c>
      <c r="O509" s="122">
        <v>0</v>
      </c>
      <c r="P509" s="122">
        <v>0</v>
      </c>
      <c r="Q509" s="122">
        <v>0</v>
      </c>
      <c r="R509" s="122">
        <v>0</v>
      </c>
      <c r="S509" s="122">
        <v>0</v>
      </c>
      <c r="T509" s="122">
        <v>0.1</v>
      </c>
      <c r="U509" s="122">
        <v>0</v>
      </c>
      <c r="V509" s="122">
        <v>0</v>
      </c>
      <c r="W509" s="122">
        <v>0</v>
      </c>
      <c r="X509" s="122">
        <v>0</v>
      </c>
      <c r="Y509" s="122">
        <v>0</v>
      </c>
      <c r="Z509" s="122">
        <v>0</v>
      </c>
      <c r="AA509" s="122">
        <v>0</v>
      </c>
      <c r="AB509" s="122"/>
      <c r="AC509" s="122"/>
      <c r="AD509" s="122"/>
      <c r="AE509" s="122"/>
      <c r="AF509" s="122"/>
      <c r="AG509" s="122"/>
      <c r="AH509" s="122"/>
      <c r="AI509" s="122"/>
      <c r="AJ509" s="122"/>
      <c r="AK509" s="122"/>
      <c r="AL509" s="122"/>
      <c r="AM509" s="122"/>
      <c r="AN509" s="122"/>
      <c r="AO509" s="122"/>
      <c r="AP509" s="122"/>
      <c r="AQ509" s="122"/>
      <c r="AR509" s="122"/>
      <c r="AS509" s="122"/>
      <c r="AT509" s="122"/>
      <c r="AU509" s="122"/>
    </row>
    <row r="510" spans="1:47" s="90" customFormat="1" ht="46.65" x14ac:dyDescent="0.3">
      <c r="A510" s="106" t="s">
        <v>1662</v>
      </c>
      <c r="B510" s="107" t="s">
        <v>952</v>
      </c>
      <c r="C510" s="108" t="s">
        <v>1413</v>
      </c>
      <c r="D510" s="122">
        <v>0</v>
      </c>
      <c r="E510" s="122">
        <v>0</v>
      </c>
      <c r="F510" s="122">
        <v>0</v>
      </c>
      <c r="G510" s="122">
        <v>0</v>
      </c>
      <c r="H510" s="122">
        <v>0</v>
      </c>
      <c r="I510" s="122">
        <v>0</v>
      </c>
      <c r="J510" s="122">
        <v>0</v>
      </c>
      <c r="K510" s="122">
        <v>0</v>
      </c>
      <c r="L510" s="122">
        <v>0</v>
      </c>
      <c r="M510" s="122">
        <v>0</v>
      </c>
      <c r="N510" s="122">
        <v>0</v>
      </c>
      <c r="O510" s="122">
        <v>0</v>
      </c>
      <c r="P510" s="122">
        <v>0</v>
      </c>
      <c r="Q510" s="122">
        <v>0</v>
      </c>
      <c r="R510" s="122">
        <v>0</v>
      </c>
      <c r="S510" s="122">
        <v>0</v>
      </c>
      <c r="T510" s="122">
        <v>0.03</v>
      </c>
      <c r="U510" s="122">
        <v>0</v>
      </c>
      <c r="V510" s="122">
        <v>0</v>
      </c>
      <c r="W510" s="122">
        <v>0</v>
      </c>
      <c r="X510" s="122">
        <v>0</v>
      </c>
      <c r="Y510" s="122">
        <v>0</v>
      </c>
      <c r="Z510" s="122">
        <v>0</v>
      </c>
      <c r="AA510" s="122">
        <v>0</v>
      </c>
      <c r="AB510" s="122"/>
      <c r="AC510" s="122"/>
      <c r="AD510" s="122"/>
      <c r="AE510" s="122"/>
      <c r="AF510" s="122"/>
      <c r="AG510" s="122"/>
      <c r="AH510" s="122"/>
      <c r="AI510" s="122"/>
      <c r="AJ510" s="122"/>
      <c r="AK510" s="122"/>
      <c r="AL510" s="122"/>
      <c r="AM510" s="122"/>
      <c r="AN510" s="122"/>
      <c r="AO510" s="122"/>
      <c r="AP510" s="122"/>
      <c r="AQ510" s="122"/>
      <c r="AR510" s="122"/>
      <c r="AS510" s="122"/>
      <c r="AT510" s="122"/>
      <c r="AU510" s="122"/>
    </row>
    <row r="511" spans="1:47" s="90" customFormat="1" ht="46.65" x14ac:dyDescent="0.3">
      <c r="A511" s="106" t="s">
        <v>1662</v>
      </c>
      <c r="B511" s="107" t="s">
        <v>953</v>
      </c>
      <c r="C511" s="108" t="s">
        <v>1414</v>
      </c>
      <c r="D511" s="122">
        <v>0</v>
      </c>
      <c r="E511" s="122">
        <v>0</v>
      </c>
      <c r="F511" s="122">
        <v>0</v>
      </c>
      <c r="G511" s="122">
        <v>0</v>
      </c>
      <c r="H511" s="122">
        <v>0</v>
      </c>
      <c r="I511" s="122">
        <v>0</v>
      </c>
      <c r="J511" s="122">
        <v>0</v>
      </c>
      <c r="K511" s="122">
        <v>0</v>
      </c>
      <c r="L511" s="122">
        <v>0</v>
      </c>
      <c r="M511" s="122">
        <v>0</v>
      </c>
      <c r="N511" s="122">
        <v>0</v>
      </c>
      <c r="O511" s="122">
        <v>0</v>
      </c>
      <c r="P511" s="122">
        <v>0</v>
      </c>
      <c r="Q511" s="122">
        <v>0</v>
      </c>
      <c r="R511" s="122">
        <v>0</v>
      </c>
      <c r="S511" s="122">
        <v>0</v>
      </c>
      <c r="T511" s="122">
        <v>0.11</v>
      </c>
      <c r="U511" s="122">
        <v>0</v>
      </c>
      <c r="V511" s="122">
        <v>0</v>
      </c>
      <c r="W511" s="122">
        <v>0</v>
      </c>
      <c r="X511" s="122">
        <v>0</v>
      </c>
      <c r="Y511" s="122">
        <v>0</v>
      </c>
      <c r="Z511" s="122">
        <v>0</v>
      </c>
      <c r="AA511" s="122">
        <v>0</v>
      </c>
      <c r="AB511" s="122"/>
      <c r="AC511" s="122"/>
      <c r="AD511" s="122"/>
      <c r="AE511" s="122"/>
      <c r="AF511" s="122"/>
      <c r="AG511" s="122"/>
      <c r="AH511" s="122"/>
      <c r="AI511" s="122"/>
      <c r="AJ511" s="122"/>
      <c r="AK511" s="122"/>
      <c r="AL511" s="122"/>
      <c r="AM511" s="122"/>
      <c r="AN511" s="122"/>
      <c r="AO511" s="122"/>
      <c r="AP511" s="122"/>
      <c r="AQ511" s="122"/>
      <c r="AR511" s="122"/>
      <c r="AS511" s="122"/>
      <c r="AT511" s="122"/>
      <c r="AU511" s="122"/>
    </row>
    <row r="512" spans="1:47" s="90" customFormat="1" ht="46.65" x14ac:dyDescent="0.3">
      <c r="A512" s="106" t="s">
        <v>1662</v>
      </c>
      <c r="B512" s="107" t="s">
        <v>954</v>
      </c>
      <c r="C512" s="108" t="s">
        <v>1415</v>
      </c>
      <c r="D512" s="122">
        <v>0</v>
      </c>
      <c r="E512" s="122">
        <v>0</v>
      </c>
      <c r="F512" s="122">
        <v>0</v>
      </c>
      <c r="G512" s="122">
        <v>0</v>
      </c>
      <c r="H512" s="122">
        <v>0</v>
      </c>
      <c r="I512" s="122">
        <v>0</v>
      </c>
      <c r="J512" s="122">
        <v>0</v>
      </c>
      <c r="K512" s="122">
        <v>0</v>
      </c>
      <c r="L512" s="122">
        <v>0</v>
      </c>
      <c r="M512" s="122">
        <v>0</v>
      </c>
      <c r="N512" s="122">
        <v>0</v>
      </c>
      <c r="O512" s="122">
        <v>0</v>
      </c>
      <c r="P512" s="122">
        <v>0</v>
      </c>
      <c r="Q512" s="122">
        <v>0</v>
      </c>
      <c r="R512" s="122">
        <v>0</v>
      </c>
      <c r="S512" s="122">
        <v>0</v>
      </c>
      <c r="T512" s="122">
        <v>7.0000000000000007E-2</v>
      </c>
      <c r="U512" s="122">
        <v>0</v>
      </c>
      <c r="V512" s="122">
        <v>0</v>
      </c>
      <c r="W512" s="122">
        <v>0</v>
      </c>
      <c r="X512" s="122">
        <v>0</v>
      </c>
      <c r="Y512" s="122">
        <v>0</v>
      </c>
      <c r="Z512" s="122">
        <v>0</v>
      </c>
      <c r="AA512" s="122">
        <v>0</v>
      </c>
      <c r="AB512" s="122"/>
      <c r="AC512" s="122"/>
      <c r="AD512" s="122"/>
      <c r="AE512" s="122"/>
      <c r="AF512" s="122"/>
      <c r="AG512" s="122"/>
      <c r="AH512" s="122"/>
      <c r="AI512" s="122"/>
      <c r="AJ512" s="122"/>
      <c r="AK512" s="122"/>
      <c r="AL512" s="122"/>
      <c r="AM512" s="122"/>
      <c r="AN512" s="122"/>
      <c r="AO512" s="122"/>
      <c r="AP512" s="122"/>
      <c r="AQ512" s="122"/>
      <c r="AR512" s="122"/>
      <c r="AS512" s="122"/>
      <c r="AT512" s="122"/>
      <c r="AU512" s="122"/>
    </row>
    <row r="513" spans="1:47" s="90" customFormat="1" ht="46.65" x14ac:dyDescent="0.3">
      <c r="A513" s="106" t="s">
        <v>1662</v>
      </c>
      <c r="B513" s="107" t="s">
        <v>955</v>
      </c>
      <c r="C513" s="108" t="s">
        <v>1416</v>
      </c>
      <c r="D513" s="122">
        <v>0</v>
      </c>
      <c r="E513" s="122">
        <v>0</v>
      </c>
      <c r="F513" s="122">
        <v>0</v>
      </c>
      <c r="G513" s="122">
        <v>0</v>
      </c>
      <c r="H513" s="122">
        <v>0</v>
      </c>
      <c r="I513" s="122">
        <v>0</v>
      </c>
      <c r="J513" s="122">
        <v>0</v>
      </c>
      <c r="K513" s="122">
        <v>0</v>
      </c>
      <c r="L513" s="122">
        <v>0</v>
      </c>
      <c r="M513" s="122">
        <v>0</v>
      </c>
      <c r="N513" s="122">
        <v>0</v>
      </c>
      <c r="O513" s="122">
        <v>0</v>
      </c>
      <c r="P513" s="122">
        <v>0</v>
      </c>
      <c r="Q513" s="122">
        <v>0</v>
      </c>
      <c r="R513" s="122">
        <v>0</v>
      </c>
      <c r="S513" s="122">
        <v>0</v>
      </c>
      <c r="T513" s="122">
        <v>7.0000000000000007E-2</v>
      </c>
      <c r="U513" s="122">
        <v>0</v>
      </c>
      <c r="V513" s="122">
        <v>0</v>
      </c>
      <c r="W513" s="122">
        <v>0</v>
      </c>
      <c r="X513" s="122">
        <v>0</v>
      </c>
      <c r="Y513" s="122">
        <v>0</v>
      </c>
      <c r="Z513" s="122">
        <v>0</v>
      </c>
      <c r="AA513" s="122">
        <v>0</v>
      </c>
      <c r="AB513" s="122"/>
      <c r="AC513" s="122"/>
      <c r="AD513" s="122"/>
      <c r="AE513" s="122"/>
      <c r="AF513" s="122"/>
      <c r="AG513" s="122"/>
      <c r="AH513" s="122"/>
      <c r="AI513" s="122"/>
      <c r="AJ513" s="122"/>
      <c r="AK513" s="122"/>
      <c r="AL513" s="122"/>
      <c r="AM513" s="122"/>
      <c r="AN513" s="122"/>
      <c r="AO513" s="122"/>
      <c r="AP513" s="122"/>
      <c r="AQ513" s="122"/>
      <c r="AR513" s="122"/>
      <c r="AS513" s="122"/>
      <c r="AT513" s="122"/>
      <c r="AU513" s="122"/>
    </row>
    <row r="514" spans="1:47" s="90" customFormat="1" ht="46.65" x14ac:dyDescent="0.3">
      <c r="A514" s="106" t="s">
        <v>1662</v>
      </c>
      <c r="B514" s="107" t="s">
        <v>956</v>
      </c>
      <c r="C514" s="108" t="s">
        <v>1417</v>
      </c>
      <c r="D514" s="122">
        <v>0</v>
      </c>
      <c r="E514" s="122">
        <v>0</v>
      </c>
      <c r="F514" s="122">
        <v>0</v>
      </c>
      <c r="G514" s="122">
        <v>0</v>
      </c>
      <c r="H514" s="122">
        <v>0</v>
      </c>
      <c r="I514" s="122">
        <v>0</v>
      </c>
      <c r="J514" s="122">
        <v>0</v>
      </c>
      <c r="K514" s="122">
        <v>0</v>
      </c>
      <c r="L514" s="122">
        <v>0</v>
      </c>
      <c r="M514" s="122">
        <v>0</v>
      </c>
      <c r="N514" s="122">
        <v>0</v>
      </c>
      <c r="O514" s="122">
        <v>0</v>
      </c>
      <c r="P514" s="122">
        <v>0</v>
      </c>
      <c r="Q514" s="122">
        <v>0</v>
      </c>
      <c r="R514" s="122">
        <v>0</v>
      </c>
      <c r="S514" s="122">
        <v>0</v>
      </c>
      <c r="T514" s="122">
        <v>0.03</v>
      </c>
      <c r="U514" s="122">
        <v>0</v>
      </c>
      <c r="V514" s="122">
        <v>0</v>
      </c>
      <c r="W514" s="122">
        <v>0</v>
      </c>
      <c r="X514" s="122">
        <v>0</v>
      </c>
      <c r="Y514" s="122">
        <v>0</v>
      </c>
      <c r="Z514" s="122">
        <v>0</v>
      </c>
      <c r="AA514" s="122">
        <v>0</v>
      </c>
      <c r="AB514" s="122"/>
      <c r="AC514" s="122"/>
      <c r="AD514" s="122"/>
      <c r="AE514" s="122"/>
      <c r="AF514" s="122"/>
      <c r="AG514" s="122"/>
      <c r="AH514" s="122"/>
      <c r="AI514" s="122"/>
      <c r="AJ514" s="122"/>
      <c r="AK514" s="122"/>
      <c r="AL514" s="122"/>
      <c r="AM514" s="122"/>
      <c r="AN514" s="122"/>
      <c r="AO514" s="122"/>
      <c r="AP514" s="122"/>
      <c r="AQ514" s="122"/>
      <c r="AR514" s="122"/>
      <c r="AS514" s="122"/>
      <c r="AT514" s="122"/>
      <c r="AU514" s="122"/>
    </row>
    <row r="515" spans="1:47" s="90" customFormat="1" ht="46.65" x14ac:dyDescent="0.3">
      <c r="A515" s="106" t="s">
        <v>1662</v>
      </c>
      <c r="B515" s="107" t="s">
        <v>957</v>
      </c>
      <c r="C515" s="108" t="s">
        <v>1418</v>
      </c>
      <c r="D515" s="122">
        <v>0</v>
      </c>
      <c r="E515" s="122">
        <v>0</v>
      </c>
      <c r="F515" s="122">
        <v>0</v>
      </c>
      <c r="G515" s="122">
        <v>0</v>
      </c>
      <c r="H515" s="122">
        <v>0</v>
      </c>
      <c r="I515" s="122">
        <v>0</v>
      </c>
      <c r="J515" s="122">
        <v>0</v>
      </c>
      <c r="K515" s="122">
        <v>0</v>
      </c>
      <c r="L515" s="122">
        <v>0</v>
      </c>
      <c r="M515" s="122">
        <v>0</v>
      </c>
      <c r="N515" s="122">
        <v>0</v>
      </c>
      <c r="O515" s="122">
        <v>0</v>
      </c>
      <c r="P515" s="122">
        <v>0</v>
      </c>
      <c r="Q515" s="122">
        <v>0</v>
      </c>
      <c r="R515" s="122">
        <v>0</v>
      </c>
      <c r="S515" s="122">
        <v>0</v>
      </c>
      <c r="T515" s="122">
        <v>0.09</v>
      </c>
      <c r="U515" s="122">
        <v>0</v>
      </c>
      <c r="V515" s="122">
        <v>0</v>
      </c>
      <c r="W515" s="122">
        <v>0</v>
      </c>
      <c r="X515" s="122">
        <v>0</v>
      </c>
      <c r="Y515" s="122">
        <v>0</v>
      </c>
      <c r="Z515" s="122">
        <v>0</v>
      </c>
      <c r="AA515" s="122">
        <v>0</v>
      </c>
      <c r="AB515" s="122"/>
      <c r="AC515" s="122"/>
      <c r="AD515" s="122"/>
      <c r="AE515" s="122"/>
      <c r="AF515" s="122"/>
      <c r="AG515" s="122"/>
      <c r="AH515" s="122"/>
      <c r="AI515" s="122"/>
      <c r="AJ515" s="122"/>
      <c r="AK515" s="122"/>
      <c r="AL515" s="122"/>
      <c r="AM515" s="122"/>
      <c r="AN515" s="122"/>
      <c r="AO515" s="122"/>
      <c r="AP515" s="122"/>
      <c r="AQ515" s="122"/>
      <c r="AR515" s="122"/>
      <c r="AS515" s="122"/>
      <c r="AT515" s="122"/>
      <c r="AU515" s="122"/>
    </row>
    <row r="516" spans="1:47" s="90" customFormat="1" ht="46.65" x14ac:dyDescent="0.3">
      <c r="A516" s="106" t="s">
        <v>1662</v>
      </c>
      <c r="B516" s="107" t="s">
        <v>958</v>
      </c>
      <c r="C516" s="108" t="s">
        <v>1419</v>
      </c>
      <c r="D516" s="122">
        <v>0</v>
      </c>
      <c r="E516" s="122">
        <v>0</v>
      </c>
      <c r="F516" s="122">
        <v>0</v>
      </c>
      <c r="G516" s="122">
        <v>0</v>
      </c>
      <c r="H516" s="122">
        <v>0</v>
      </c>
      <c r="I516" s="122">
        <v>0</v>
      </c>
      <c r="J516" s="122">
        <v>0</v>
      </c>
      <c r="K516" s="122">
        <v>0</v>
      </c>
      <c r="L516" s="122">
        <v>0</v>
      </c>
      <c r="M516" s="122">
        <v>0</v>
      </c>
      <c r="N516" s="122">
        <v>0</v>
      </c>
      <c r="O516" s="122">
        <v>0</v>
      </c>
      <c r="P516" s="122">
        <v>0</v>
      </c>
      <c r="Q516" s="122">
        <v>0</v>
      </c>
      <c r="R516" s="122">
        <v>0</v>
      </c>
      <c r="S516" s="122">
        <v>0</v>
      </c>
      <c r="T516" s="122">
        <v>7.0000000000000007E-2</v>
      </c>
      <c r="U516" s="122">
        <v>0</v>
      </c>
      <c r="V516" s="122">
        <v>0</v>
      </c>
      <c r="W516" s="122">
        <v>0</v>
      </c>
      <c r="X516" s="122">
        <v>0</v>
      </c>
      <c r="Y516" s="122">
        <v>0</v>
      </c>
      <c r="Z516" s="122">
        <v>0</v>
      </c>
      <c r="AA516" s="122">
        <v>0</v>
      </c>
      <c r="AB516" s="122"/>
      <c r="AC516" s="122"/>
      <c r="AD516" s="122"/>
      <c r="AE516" s="122"/>
      <c r="AF516" s="122"/>
      <c r="AG516" s="122"/>
      <c r="AH516" s="122"/>
      <c r="AI516" s="122"/>
      <c r="AJ516" s="122"/>
      <c r="AK516" s="122"/>
      <c r="AL516" s="122"/>
      <c r="AM516" s="122"/>
      <c r="AN516" s="122"/>
      <c r="AO516" s="122"/>
      <c r="AP516" s="122"/>
      <c r="AQ516" s="122"/>
      <c r="AR516" s="122"/>
      <c r="AS516" s="122"/>
      <c r="AT516" s="122"/>
      <c r="AU516" s="122"/>
    </row>
    <row r="517" spans="1:47" s="90" customFormat="1" ht="46.65" x14ac:dyDescent="0.3">
      <c r="A517" s="106" t="s">
        <v>1662</v>
      </c>
      <c r="B517" s="107" t="s">
        <v>959</v>
      </c>
      <c r="C517" s="108" t="s">
        <v>1420</v>
      </c>
      <c r="D517" s="122">
        <v>0</v>
      </c>
      <c r="E517" s="122">
        <v>0</v>
      </c>
      <c r="F517" s="122">
        <v>0</v>
      </c>
      <c r="G517" s="122">
        <v>0</v>
      </c>
      <c r="H517" s="122">
        <v>0</v>
      </c>
      <c r="I517" s="122">
        <v>0</v>
      </c>
      <c r="J517" s="122">
        <v>0</v>
      </c>
      <c r="K517" s="122">
        <v>0</v>
      </c>
      <c r="L517" s="122">
        <v>0</v>
      </c>
      <c r="M517" s="122">
        <v>0</v>
      </c>
      <c r="N517" s="122">
        <v>0</v>
      </c>
      <c r="O517" s="122">
        <v>0</v>
      </c>
      <c r="P517" s="122">
        <v>0</v>
      </c>
      <c r="Q517" s="122">
        <v>0</v>
      </c>
      <c r="R517" s="122">
        <v>0</v>
      </c>
      <c r="S517" s="122">
        <v>0</v>
      </c>
      <c r="T517" s="122">
        <v>0.1</v>
      </c>
      <c r="U517" s="122">
        <v>0</v>
      </c>
      <c r="V517" s="122">
        <v>0</v>
      </c>
      <c r="W517" s="122">
        <v>0</v>
      </c>
      <c r="X517" s="122">
        <v>0</v>
      </c>
      <c r="Y517" s="122">
        <v>0</v>
      </c>
      <c r="Z517" s="122">
        <v>0</v>
      </c>
      <c r="AA517" s="122">
        <v>0</v>
      </c>
      <c r="AB517" s="122"/>
      <c r="AC517" s="122"/>
      <c r="AD517" s="122"/>
      <c r="AE517" s="122"/>
      <c r="AF517" s="122"/>
      <c r="AG517" s="122"/>
      <c r="AH517" s="122"/>
      <c r="AI517" s="122"/>
      <c r="AJ517" s="122"/>
      <c r="AK517" s="122"/>
      <c r="AL517" s="122"/>
      <c r="AM517" s="122"/>
      <c r="AN517" s="122"/>
      <c r="AO517" s="122"/>
      <c r="AP517" s="122"/>
      <c r="AQ517" s="122"/>
      <c r="AR517" s="122"/>
      <c r="AS517" s="122"/>
      <c r="AT517" s="122"/>
      <c r="AU517" s="122"/>
    </row>
    <row r="518" spans="1:47" s="90" customFormat="1" ht="46.65" x14ac:dyDescent="0.3">
      <c r="A518" s="106" t="s">
        <v>1662</v>
      </c>
      <c r="B518" s="107" t="s">
        <v>960</v>
      </c>
      <c r="C518" s="108" t="s">
        <v>1421</v>
      </c>
      <c r="D518" s="122">
        <v>0</v>
      </c>
      <c r="E518" s="122">
        <v>0</v>
      </c>
      <c r="F518" s="122">
        <v>0</v>
      </c>
      <c r="G518" s="122">
        <v>0</v>
      </c>
      <c r="H518" s="122">
        <v>0</v>
      </c>
      <c r="I518" s="122">
        <v>0</v>
      </c>
      <c r="J518" s="122">
        <v>0</v>
      </c>
      <c r="K518" s="122">
        <v>0</v>
      </c>
      <c r="L518" s="122">
        <v>0</v>
      </c>
      <c r="M518" s="122">
        <v>0</v>
      </c>
      <c r="N518" s="122">
        <v>0</v>
      </c>
      <c r="O518" s="122">
        <v>0</v>
      </c>
      <c r="P518" s="122">
        <v>0</v>
      </c>
      <c r="Q518" s="122">
        <v>0</v>
      </c>
      <c r="R518" s="122">
        <v>0</v>
      </c>
      <c r="S518" s="122">
        <v>0</v>
      </c>
      <c r="T518" s="122">
        <v>0.16</v>
      </c>
      <c r="U518" s="122">
        <v>0</v>
      </c>
      <c r="V518" s="122">
        <v>0</v>
      </c>
      <c r="W518" s="122">
        <v>0</v>
      </c>
      <c r="X518" s="122">
        <v>0</v>
      </c>
      <c r="Y518" s="122">
        <v>0</v>
      </c>
      <c r="Z518" s="122">
        <v>0</v>
      </c>
      <c r="AA518" s="122">
        <v>0</v>
      </c>
      <c r="AB518" s="122"/>
      <c r="AC518" s="122"/>
      <c r="AD518" s="122"/>
      <c r="AE518" s="122"/>
      <c r="AF518" s="122"/>
      <c r="AG518" s="122"/>
      <c r="AH518" s="122"/>
      <c r="AI518" s="122"/>
      <c r="AJ518" s="122"/>
      <c r="AK518" s="122"/>
      <c r="AL518" s="122"/>
      <c r="AM518" s="122"/>
      <c r="AN518" s="122"/>
      <c r="AO518" s="122"/>
      <c r="AP518" s="122"/>
      <c r="AQ518" s="122"/>
      <c r="AR518" s="122"/>
      <c r="AS518" s="122"/>
      <c r="AT518" s="122"/>
      <c r="AU518" s="122"/>
    </row>
    <row r="519" spans="1:47" s="90" customFormat="1" ht="46.65" x14ac:dyDescent="0.3">
      <c r="A519" s="106" t="s">
        <v>1662</v>
      </c>
      <c r="B519" s="107" t="s">
        <v>961</v>
      </c>
      <c r="C519" s="108" t="s">
        <v>1422</v>
      </c>
      <c r="D519" s="122">
        <v>0</v>
      </c>
      <c r="E519" s="122">
        <v>0</v>
      </c>
      <c r="F519" s="122">
        <v>0</v>
      </c>
      <c r="G519" s="122">
        <v>0</v>
      </c>
      <c r="H519" s="122">
        <v>0</v>
      </c>
      <c r="I519" s="122">
        <v>0</v>
      </c>
      <c r="J519" s="122">
        <v>0</v>
      </c>
      <c r="K519" s="122">
        <v>0</v>
      </c>
      <c r="L519" s="122">
        <v>0</v>
      </c>
      <c r="M519" s="122">
        <v>0</v>
      </c>
      <c r="N519" s="122">
        <v>0</v>
      </c>
      <c r="O519" s="122">
        <v>0</v>
      </c>
      <c r="P519" s="122">
        <v>0</v>
      </c>
      <c r="Q519" s="122">
        <v>0</v>
      </c>
      <c r="R519" s="122">
        <v>0</v>
      </c>
      <c r="S519" s="122">
        <v>0</v>
      </c>
      <c r="T519" s="122">
        <v>0.12</v>
      </c>
      <c r="U519" s="122">
        <v>0</v>
      </c>
      <c r="V519" s="122">
        <v>0</v>
      </c>
      <c r="W519" s="122">
        <v>0</v>
      </c>
      <c r="X519" s="122">
        <v>0</v>
      </c>
      <c r="Y519" s="122">
        <v>0</v>
      </c>
      <c r="Z519" s="122">
        <v>0</v>
      </c>
      <c r="AA519" s="122">
        <v>0</v>
      </c>
      <c r="AB519" s="122"/>
      <c r="AC519" s="122"/>
      <c r="AD519" s="122"/>
      <c r="AE519" s="122"/>
      <c r="AF519" s="122"/>
      <c r="AG519" s="122"/>
      <c r="AH519" s="122"/>
      <c r="AI519" s="122"/>
      <c r="AJ519" s="122"/>
      <c r="AK519" s="122"/>
      <c r="AL519" s="122"/>
      <c r="AM519" s="122"/>
      <c r="AN519" s="122"/>
      <c r="AO519" s="122"/>
      <c r="AP519" s="122"/>
      <c r="AQ519" s="122"/>
      <c r="AR519" s="122"/>
      <c r="AS519" s="122"/>
      <c r="AT519" s="122"/>
      <c r="AU519" s="122"/>
    </row>
    <row r="520" spans="1:47" s="90" customFormat="1" x14ac:dyDescent="0.3">
      <c r="A520" s="103"/>
      <c r="B520" s="110" t="s">
        <v>40</v>
      </c>
      <c r="C520" s="105"/>
      <c r="D520" s="133">
        <f t="shared" ref="D520:AU520" si="59">SUM(D521:D526)</f>
        <v>0</v>
      </c>
      <c r="E520" s="133">
        <f t="shared" si="59"/>
        <v>0.8</v>
      </c>
      <c r="F520" s="133">
        <f t="shared" si="59"/>
        <v>0</v>
      </c>
      <c r="G520" s="133">
        <f t="shared" si="59"/>
        <v>0</v>
      </c>
      <c r="H520" s="133">
        <f t="shared" si="59"/>
        <v>0</v>
      </c>
      <c r="I520" s="133">
        <f t="shared" si="59"/>
        <v>0.36549999999999999</v>
      </c>
      <c r="J520" s="133">
        <f t="shared" si="59"/>
        <v>0</v>
      </c>
      <c r="K520" s="133">
        <f t="shared" si="59"/>
        <v>0</v>
      </c>
      <c r="L520" s="133">
        <f t="shared" si="59"/>
        <v>0</v>
      </c>
      <c r="M520" s="133">
        <f t="shared" si="59"/>
        <v>0</v>
      </c>
      <c r="N520" s="133">
        <f t="shared" si="59"/>
        <v>0</v>
      </c>
      <c r="O520" s="133">
        <f t="shared" si="59"/>
        <v>3.9660000000000001E-2</v>
      </c>
      <c r="P520" s="133">
        <f t="shared" si="59"/>
        <v>0</v>
      </c>
      <c r="Q520" s="133">
        <f t="shared" si="59"/>
        <v>0</v>
      </c>
      <c r="R520" s="133">
        <f t="shared" si="59"/>
        <v>1.7999999999999998</v>
      </c>
      <c r="S520" s="133">
        <f t="shared" si="59"/>
        <v>0.25</v>
      </c>
      <c r="T520" s="133">
        <f t="shared" si="59"/>
        <v>1.952</v>
      </c>
      <c r="U520" s="133">
        <f t="shared" si="59"/>
        <v>0.12769999999999998</v>
      </c>
      <c r="V520" s="133">
        <f t="shared" si="59"/>
        <v>0</v>
      </c>
      <c r="W520" s="133">
        <f t="shared" si="59"/>
        <v>0</v>
      </c>
      <c r="X520" s="133">
        <f t="shared" si="59"/>
        <v>0</v>
      </c>
      <c r="Y520" s="133">
        <f t="shared" si="59"/>
        <v>0</v>
      </c>
      <c r="Z520" s="133">
        <f t="shared" si="59"/>
        <v>0</v>
      </c>
      <c r="AA520" s="133">
        <f t="shared" si="59"/>
        <v>0</v>
      </c>
      <c r="AB520" s="133">
        <f t="shared" si="59"/>
        <v>0</v>
      </c>
      <c r="AC520" s="133">
        <f t="shared" si="59"/>
        <v>0</v>
      </c>
      <c r="AD520" s="133">
        <f t="shared" si="59"/>
        <v>0</v>
      </c>
      <c r="AE520" s="133">
        <f t="shared" si="59"/>
        <v>0</v>
      </c>
      <c r="AF520" s="133">
        <f t="shared" si="59"/>
        <v>0</v>
      </c>
      <c r="AG520" s="133">
        <f t="shared" si="59"/>
        <v>0</v>
      </c>
      <c r="AH520" s="133">
        <f t="shared" si="59"/>
        <v>0</v>
      </c>
      <c r="AI520" s="133">
        <f t="shared" si="59"/>
        <v>0</v>
      </c>
      <c r="AJ520" s="133">
        <f t="shared" si="59"/>
        <v>0</v>
      </c>
      <c r="AK520" s="133">
        <f t="shared" si="59"/>
        <v>0</v>
      </c>
      <c r="AL520" s="133">
        <f t="shared" si="59"/>
        <v>0</v>
      </c>
      <c r="AM520" s="133">
        <f t="shared" si="59"/>
        <v>0</v>
      </c>
      <c r="AN520" s="133">
        <f t="shared" si="59"/>
        <v>0</v>
      </c>
      <c r="AO520" s="133">
        <f t="shared" si="59"/>
        <v>0</v>
      </c>
      <c r="AP520" s="133">
        <f t="shared" si="59"/>
        <v>0</v>
      </c>
      <c r="AQ520" s="133">
        <f t="shared" si="59"/>
        <v>0</v>
      </c>
      <c r="AR520" s="133">
        <f t="shared" si="59"/>
        <v>0</v>
      </c>
      <c r="AS520" s="133">
        <f t="shared" si="59"/>
        <v>0</v>
      </c>
      <c r="AT520" s="133">
        <f t="shared" si="59"/>
        <v>0</v>
      </c>
      <c r="AU520" s="133">
        <f t="shared" si="59"/>
        <v>0</v>
      </c>
    </row>
    <row r="521" spans="1:47" s="90" customFormat="1" ht="46.65" x14ac:dyDescent="0.3">
      <c r="A521" s="106" t="s">
        <v>1662</v>
      </c>
      <c r="B521" s="107" t="s">
        <v>962</v>
      </c>
      <c r="C521" s="108" t="s">
        <v>1423</v>
      </c>
      <c r="D521" s="122">
        <v>0</v>
      </c>
      <c r="E521" s="122">
        <v>0</v>
      </c>
      <c r="F521" s="122">
        <v>0</v>
      </c>
      <c r="G521" s="122">
        <v>0</v>
      </c>
      <c r="H521" s="122">
        <v>0</v>
      </c>
      <c r="I521" s="122">
        <v>0</v>
      </c>
      <c r="J521" s="122">
        <v>0</v>
      </c>
      <c r="K521" s="122">
        <v>0</v>
      </c>
      <c r="L521" s="122">
        <v>0</v>
      </c>
      <c r="M521" s="122">
        <v>0</v>
      </c>
      <c r="N521" s="122">
        <v>0</v>
      </c>
      <c r="O521" s="122">
        <v>0</v>
      </c>
      <c r="P521" s="122">
        <v>0</v>
      </c>
      <c r="Q521" s="122">
        <v>0</v>
      </c>
      <c r="R521" s="122">
        <v>0.25</v>
      </c>
      <c r="S521" s="122">
        <v>0</v>
      </c>
      <c r="T521" s="122">
        <v>0.3</v>
      </c>
      <c r="U521" s="122">
        <v>0</v>
      </c>
      <c r="V521" s="122">
        <v>0</v>
      </c>
      <c r="W521" s="122">
        <v>0</v>
      </c>
      <c r="X521" s="122">
        <v>0</v>
      </c>
      <c r="Y521" s="122">
        <v>0</v>
      </c>
      <c r="Z521" s="122">
        <v>0</v>
      </c>
      <c r="AA521" s="122">
        <v>0</v>
      </c>
      <c r="AB521" s="122"/>
      <c r="AC521" s="122"/>
      <c r="AD521" s="122"/>
      <c r="AE521" s="122"/>
      <c r="AF521" s="122"/>
      <c r="AG521" s="122"/>
      <c r="AH521" s="122"/>
      <c r="AI521" s="122"/>
      <c r="AJ521" s="122"/>
      <c r="AK521" s="122"/>
      <c r="AL521" s="122"/>
      <c r="AM521" s="122"/>
      <c r="AN521" s="122"/>
      <c r="AO521" s="122"/>
      <c r="AP521" s="122"/>
      <c r="AQ521" s="122"/>
      <c r="AR521" s="122"/>
      <c r="AS521" s="122"/>
      <c r="AT521" s="122"/>
      <c r="AU521" s="122"/>
    </row>
    <row r="522" spans="1:47" s="90" customFormat="1" ht="46.65" x14ac:dyDescent="0.3">
      <c r="A522" s="106" t="s">
        <v>1662</v>
      </c>
      <c r="B522" s="107" t="s">
        <v>963</v>
      </c>
      <c r="C522" s="108" t="s">
        <v>1424</v>
      </c>
      <c r="D522" s="122">
        <v>0</v>
      </c>
      <c r="E522" s="122">
        <v>0</v>
      </c>
      <c r="F522" s="122">
        <v>0</v>
      </c>
      <c r="G522" s="122">
        <v>0</v>
      </c>
      <c r="H522" s="122">
        <v>0</v>
      </c>
      <c r="I522" s="122">
        <v>0</v>
      </c>
      <c r="J522" s="122">
        <v>0</v>
      </c>
      <c r="K522" s="122">
        <v>0</v>
      </c>
      <c r="L522" s="122">
        <v>0</v>
      </c>
      <c r="M522" s="122">
        <v>0</v>
      </c>
      <c r="N522" s="122">
        <v>0</v>
      </c>
      <c r="O522" s="122">
        <v>3.9660000000000001E-2</v>
      </c>
      <c r="P522" s="122">
        <v>0</v>
      </c>
      <c r="Q522" s="122">
        <v>0</v>
      </c>
      <c r="R522" s="122">
        <v>0</v>
      </c>
      <c r="S522" s="122">
        <v>0</v>
      </c>
      <c r="T522" s="122">
        <v>0</v>
      </c>
      <c r="U522" s="122">
        <v>0</v>
      </c>
      <c r="V522" s="122">
        <v>0</v>
      </c>
      <c r="W522" s="122">
        <v>0</v>
      </c>
      <c r="X522" s="122">
        <v>0</v>
      </c>
      <c r="Y522" s="122">
        <v>0</v>
      </c>
      <c r="Z522" s="122">
        <v>0</v>
      </c>
      <c r="AA522" s="122">
        <v>0</v>
      </c>
      <c r="AB522" s="122"/>
      <c r="AC522" s="122"/>
      <c r="AD522" s="122"/>
      <c r="AE522" s="122"/>
      <c r="AF522" s="122"/>
      <c r="AG522" s="122"/>
      <c r="AH522" s="122"/>
      <c r="AI522" s="122"/>
      <c r="AJ522" s="122"/>
      <c r="AK522" s="122"/>
      <c r="AL522" s="122"/>
      <c r="AM522" s="122"/>
      <c r="AN522" s="122"/>
      <c r="AO522" s="122"/>
      <c r="AP522" s="122"/>
      <c r="AQ522" s="122"/>
      <c r="AR522" s="122"/>
      <c r="AS522" s="122"/>
      <c r="AT522" s="122"/>
      <c r="AU522" s="122"/>
    </row>
    <row r="523" spans="1:47" s="90" customFormat="1" ht="31.1" x14ac:dyDescent="0.3">
      <c r="A523" s="106" t="s">
        <v>1662</v>
      </c>
      <c r="B523" s="107" t="s">
        <v>645</v>
      </c>
      <c r="C523" s="108" t="s">
        <v>693</v>
      </c>
      <c r="D523" s="122">
        <v>0</v>
      </c>
      <c r="E523" s="122">
        <v>0</v>
      </c>
      <c r="F523" s="122">
        <v>0</v>
      </c>
      <c r="G523" s="122">
        <v>0</v>
      </c>
      <c r="H523" s="122">
        <v>0</v>
      </c>
      <c r="I523" s="122">
        <v>0</v>
      </c>
      <c r="J523" s="122">
        <v>0</v>
      </c>
      <c r="K523" s="122">
        <v>0</v>
      </c>
      <c r="L523" s="122">
        <v>0</v>
      </c>
      <c r="M523" s="122">
        <v>0</v>
      </c>
      <c r="N523" s="122">
        <v>0</v>
      </c>
      <c r="O523" s="122">
        <v>0</v>
      </c>
      <c r="P523" s="122">
        <v>0</v>
      </c>
      <c r="Q523" s="122">
        <v>0</v>
      </c>
      <c r="R523" s="122">
        <v>0.5</v>
      </c>
      <c r="S523" s="122">
        <v>0</v>
      </c>
      <c r="T523" s="122">
        <v>1</v>
      </c>
      <c r="U523" s="122">
        <v>0</v>
      </c>
      <c r="V523" s="122">
        <v>0</v>
      </c>
      <c r="W523" s="122">
        <v>0</v>
      </c>
      <c r="X523" s="122">
        <v>0</v>
      </c>
      <c r="Y523" s="122">
        <v>0</v>
      </c>
      <c r="Z523" s="122">
        <v>0</v>
      </c>
      <c r="AA523" s="122">
        <v>0</v>
      </c>
      <c r="AB523" s="122"/>
      <c r="AC523" s="122"/>
      <c r="AD523" s="122"/>
      <c r="AE523" s="122"/>
      <c r="AF523" s="122"/>
      <c r="AG523" s="122"/>
      <c r="AH523" s="122"/>
      <c r="AI523" s="122"/>
      <c r="AJ523" s="122"/>
      <c r="AK523" s="122"/>
      <c r="AL523" s="122"/>
      <c r="AM523" s="122"/>
      <c r="AN523" s="122"/>
      <c r="AO523" s="122"/>
      <c r="AP523" s="122"/>
      <c r="AQ523" s="122"/>
      <c r="AR523" s="122"/>
      <c r="AS523" s="122"/>
      <c r="AT523" s="122"/>
      <c r="AU523" s="122"/>
    </row>
    <row r="524" spans="1:47" s="90" customFormat="1" ht="46.65" x14ac:dyDescent="0.3">
      <c r="A524" s="106" t="s">
        <v>1662</v>
      </c>
      <c r="B524" s="107" t="s">
        <v>456</v>
      </c>
      <c r="C524" s="108" t="s">
        <v>491</v>
      </c>
      <c r="D524" s="122">
        <v>0</v>
      </c>
      <c r="E524" s="122">
        <v>0</v>
      </c>
      <c r="F524" s="122">
        <v>0</v>
      </c>
      <c r="G524" s="122">
        <v>0</v>
      </c>
      <c r="H524" s="122">
        <v>0</v>
      </c>
      <c r="I524" s="122">
        <v>0</v>
      </c>
      <c r="J524" s="122">
        <v>0</v>
      </c>
      <c r="K524" s="122">
        <v>0</v>
      </c>
      <c r="L524" s="122">
        <v>0</v>
      </c>
      <c r="M524" s="122">
        <v>0</v>
      </c>
      <c r="N524" s="122">
        <v>0</v>
      </c>
      <c r="O524" s="122">
        <v>0</v>
      </c>
      <c r="P524" s="122">
        <v>0</v>
      </c>
      <c r="Q524" s="122">
        <v>0</v>
      </c>
      <c r="R524" s="122">
        <v>0.25</v>
      </c>
      <c r="S524" s="122">
        <v>0.25</v>
      </c>
      <c r="T524" s="122">
        <v>0.19400000000000001</v>
      </c>
      <c r="U524" s="122">
        <v>0.12769999999999998</v>
      </c>
      <c r="V524" s="122">
        <v>0</v>
      </c>
      <c r="W524" s="122">
        <v>0</v>
      </c>
      <c r="X524" s="122">
        <v>0</v>
      </c>
      <c r="Y524" s="122">
        <v>0</v>
      </c>
      <c r="Z524" s="122">
        <v>0</v>
      </c>
      <c r="AA524" s="122">
        <v>0</v>
      </c>
      <c r="AB524" s="122"/>
      <c r="AC524" s="122"/>
      <c r="AD524" s="122"/>
      <c r="AE524" s="122"/>
      <c r="AF524" s="122"/>
      <c r="AG524" s="122"/>
      <c r="AH524" s="122"/>
      <c r="AI524" s="122"/>
      <c r="AJ524" s="122"/>
      <c r="AK524" s="122"/>
      <c r="AL524" s="122"/>
      <c r="AM524" s="122"/>
      <c r="AN524" s="122"/>
      <c r="AO524" s="122"/>
      <c r="AP524" s="122"/>
      <c r="AQ524" s="122"/>
      <c r="AR524" s="122"/>
      <c r="AS524" s="122"/>
      <c r="AT524" s="122"/>
      <c r="AU524" s="122"/>
    </row>
    <row r="525" spans="1:47" s="90" customFormat="1" ht="46.65" x14ac:dyDescent="0.3">
      <c r="A525" s="106" t="s">
        <v>1662</v>
      </c>
      <c r="B525" s="107" t="s">
        <v>457</v>
      </c>
      <c r="C525" s="108" t="s">
        <v>492</v>
      </c>
      <c r="D525" s="122">
        <v>0</v>
      </c>
      <c r="E525" s="122">
        <v>0.4</v>
      </c>
      <c r="F525" s="122">
        <v>0</v>
      </c>
      <c r="G525" s="122">
        <v>0</v>
      </c>
      <c r="H525" s="122">
        <v>0</v>
      </c>
      <c r="I525" s="122">
        <v>0.23149999999999998</v>
      </c>
      <c r="J525" s="122">
        <v>0</v>
      </c>
      <c r="K525" s="122">
        <v>0</v>
      </c>
      <c r="L525" s="122">
        <v>0</v>
      </c>
      <c r="M525" s="122">
        <v>0</v>
      </c>
      <c r="N525" s="122">
        <v>0</v>
      </c>
      <c r="O525" s="122">
        <v>0</v>
      </c>
      <c r="P525" s="122">
        <v>0</v>
      </c>
      <c r="Q525" s="122">
        <v>0</v>
      </c>
      <c r="R525" s="122">
        <v>0.4</v>
      </c>
      <c r="S525" s="122">
        <v>0</v>
      </c>
      <c r="T525" s="122">
        <v>0.35799999999999998</v>
      </c>
      <c r="U525" s="122">
        <v>0</v>
      </c>
      <c r="V525" s="122">
        <v>0</v>
      </c>
      <c r="W525" s="122">
        <v>0</v>
      </c>
      <c r="X525" s="122">
        <v>0</v>
      </c>
      <c r="Y525" s="122">
        <v>0</v>
      </c>
      <c r="Z525" s="122">
        <v>0</v>
      </c>
      <c r="AA525" s="122">
        <v>0</v>
      </c>
      <c r="AB525" s="122"/>
      <c r="AC525" s="122"/>
      <c r="AD525" s="122"/>
      <c r="AE525" s="122"/>
      <c r="AF525" s="122"/>
      <c r="AG525" s="122"/>
      <c r="AH525" s="122"/>
      <c r="AI525" s="122"/>
      <c r="AJ525" s="122"/>
      <c r="AK525" s="122"/>
      <c r="AL525" s="122"/>
      <c r="AM525" s="122"/>
      <c r="AN525" s="122"/>
      <c r="AO525" s="122"/>
      <c r="AP525" s="122"/>
      <c r="AQ525" s="122"/>
      <c r="AR525" s="122"/>
      <c r="AS525" s="122"/>
      <c r="AT525" s="122"/>
      <c r="AU525" s="122"/>
    </row>
    <row r="526" spans="1:47" s="90" customFormat="1" ht="62.2" x14ac:dyDescent="0.3">
      <c r="A526" s="106" t="s">
        <v>1662</v>
      </c>
      <c r="B526" s="107" t="s">
        <v>964</v>
      </c>
      <c r="C526" s="108" t="s">
        <v>1425</v>
      </c>
      <c r="D526" s="122">
        <v>0</v>
      </c>
      <c r="E526" s="122">
        <v>0.4</v>
      </c>
      <c r="F526" s="122">
        <v>0</v>
      </c>
      <c r="G526" s="122">
        <v>0</v>
      </c>
      <c r="H526" s="122">
        <v>0</v>
      </c>
      <c r="I526" s="122">
        <v>0.13400000000000001</v>
      </c>
      <c r="J526" s="122">
        <v>0</v>
      </c>
      <c r="K526" s="122">
        <v>0</v>
      </c>
      <c r="L526" s="122">
        <v>0</v>
      </c>
      <c r="M526" s="122">
        <v>0</v>
      </c>
      <c r="N526" s="122">
        <v>0</v>
      </c>
      <c r="O526" s="122">
        <v>0</v>
      </c>
      <c r="P526" s="122">
        <v>0</v>
      </c>
      <c r="Q526" s="122">
        <v>0</v>
      </c>
      <c r="R526" s="122">
        <v>0.4</v>
      </c>
      <c r="S526" s="122">
        <v>0</v>
      </c>
      <c r="T526" s="122">
        <v>0.1</v>
      </c>
      <c r="U526" s="122">
        <v>0</v>
      </c>
      <c r="V526" s="122">
        <v>0</v>
      </c>
      <c r="W526" s="122">
        <v>0</v>
      </c>
      <c r="X526" s="122">
        <v>0</v>
      </c>
      <c r="Y526" s="122">
        <v>0</v>
      </c>
      <c r="Z526" s="122">
        <v>0</v>
      </c>
      <c r="AA526" s="122">
        <v>0</v>
      </c>
      <c r="AB526" s="122"/>
      <c r="AC526" s="122"/>
      <c r="AD526" s="122"/>
      <c r="AE526" s="122"/>
      <c r="AF526" s="122"/>
      <c r="AG526" s="122"/>
      <c r="AH526" s="122"/>
      <c r="AI526" s="122"/>
      <c r="AJ526" s="122"/>
      <c r="AK526" s="122"/>
      <c r="AL526" s="122"/>
      <c r="AM526" s="122"/>
      <c r="AN526" s="122"/>
      <c r="AO526" s="122"/>
      <c r="AP526" s="122"/>
      <c r="AQ526" s="122"/>
      <c r="AR526" s="122"/>
      <c r="AS526" s="122"/>
      <c r="AT526" s="122"/>
      <c r="AU526" s="122"/>
    </row>
    <row r="527" spans="1:47" s="90" customFormat="1" x14ac:dyDescent="0.3">
      <c r="A527" s="103"/>
      <c r="B527" s="110" t="s">
        <v>635</v>
      </c>
      <c r="C527" s="105"/>
      <c r="D527" s="133">
        <f t="shared" ref="D527:AU527" si="60">SUM(D528:D528)</f>
        <v>0</v>
      </c>
      <c r="E527" s="133">
        <f t="shared" si="60"/>
        <v>0</v>
      </c>
      <c r="F527" s="133">
        <f t="shared" si="60"/>
        <v>0</v>
      </c>
      <c r="G527" s="133">
        <f t="shared" si="60"/>
        <v>0</v>
      </c>
      <c r="H527" s="133">
        <f t="shared" si="60"/>
        <v>0</v>
      </c>
      <c r="I527" s="133">
        <f t="shared" si="60"/>
        <v>0</v>
      </c>
      <c r="J527" s="133">
        <f t="shared" si="60"/>
        <v>0</v>
      </c>
      <c r="K527" s="133">
        <f t="shared" si="60"/>
        <v>0</v>
      </c>
      <c r="L527" s="133">
        <f t="shared" si="60"/>
        <v>0</v>
      </c>
      <c r="M527" s="133">
        <f t="shared" si="60"/>
        <v>0</v>
      </c>
      <c r="N527" s="133">
        <f t="shared" si="60"/>
        <v>0</v>
      </c>
      <c r="O527" s="133">
        <f t="shared" si="60"/>
        <v>0</v>
      </c>
      <c r="P527" s="133">
        <f t="shared" si="60"/>
        <v>0</v>
      </c>
      <c r="Q527" s="133">
        <f t="shared" si="60"/>
        <v>0</v>
      </c>
      <c r="R527" s="133">
        <f t="shared" si="60"/>
        <v>0</v>
      </c>
      <c r="S527" s="133">
        <f t="shared" si="60"/>
        <v>0</v>
      </c>
      <c r="T527" s="133">
        <f t="shared" si="60"/>
        <v>0</v>
      </c>
      <c r="U527" s="133">
        <f t="shared" si="60"/>
        <v>0</v>
      </c>
      <c r="V527" s="133">
        <f t="shared" si="60"/>
        <v>0</v>
      </c>
      <c r="W527" s="133">
        <f t="shared" si="60"/>
        <v>0</v>
      </c>
      <c r="X527" s="133">
        <f t="shared" si="60"/>
        <v>0</v>
      </c>
      <c r="Y527" s="133">
        <f t="shared" si="60"/>
        <v>0</v>
      </c>
      <c r="Z527" s="133">
        <f t="shared" si="60"/>
        <v>0</v>
      </c>
      <c r="AA527" s="133">
        <f t="shared" si="60"/>
        <v>0</v>
      </c>
      <c r="AB527" s="133">
        <f t="shared" si="60"/>
        <v>0</v>
      </c>
      <c r="AC527" s="133">
        <f t="shared" si="60"/>
        <v>0</v>
      </c>
      <c r="AD527" s="133">
        <f t="shared" si="60"/>
        <v>0</v>
      </c>
      <c r="AE527" s="133">
        <f t="shared" si="60"/>
        <v>0</v>
      </c>
      <c r="AF527" s="133">
        <f t="shared" si="60"/>
        <v>0</v>
      </c>
      <c r="AG527" s="133">
        <f t="shared" si="60"/>
        <v>0</v>
      </c>
      <c r="AH527" s="133">
        <f t="shared" si="60"/>
        <v>0</v>
      </c>
      <c r="AI527" s="133">
        <f t="shared" si="60"/>
        <v>0</v>
      </c>
      <c r="AJ527" s="133">
        <f t="shared" si="60"/>
        <v>0</v>
      </c>
      <c r="AK527" s="133">
        <f t="shared" si="60"/>
        <v>0</v>
      </c>
      <c r="AL527" s="133">
        <f t="shared" si="60"/>
        <v>0</v>
      </c>
      <c r="AM527" s="133">
        <f t="shared" si="60"/>
        <v>0</v>
      </c>
      <c r="AN527" s="133">
        <f t="shared" si="60"/>
        <v>0</v>
      </c>
      <c r="AO527" s="133">
        <f t="shared" si="60"/>
        <v>0</v>
      </c>
      <c r="AP527" s="133">
        <f t="shared" si="60"/>
        <v>0</v>
      </c>
      <c r="AQ527" s="133">
        <f t="shared" si="60"/>
        <v>0</v>
      </c>
      <c r="AR527" s="133">
        <f t="shared" si="60"/>
        <v>0</v>
      </c>
      <c r="AS527" s="133">
        <f t="shared" si="60"/>
        <v>0</v>
      </c>
      <c r="AT527" s="133">
        <f t="shared" si="60"/>
        <v>0</v>
      </c>
      <c r="AU527" s="133">
        <f t="shared" si="60"/>
        <v>0</v>
      </c>
    </row>
    <row r="528" spans="1:47" s="90" customFormat="1" ht="62.2" x14ac:dyDescent="0.3">
      <c r="A528" s="106" t="s">
        <v>1662</v>
      </c>
      <c r="B528" s="107" t="s">
        <v>646</v>
      </c>
      <c r="C528" s="108" t="s">
        <v>694</v>
      </c>
      <c r="D528" s="122">
        <v>0</v>
      </c>
      <c r="E528" s="122">
        <v>0</v>
      </c>
      <c r="F528" s="122">
        <v>0</v>
      </c>
      <c r="G528" s="122">
        <v>0</v>
      </c>
      <c r="H528" s="122">
        <v>0</v>
      </c>
      <c r="I528" s="122">
        <v>0</v>
      </c>
      <c r="J528" s="122">
        <v>0</v>
      </c>
      <c r="K528" s="122">
        <v>0</v>
      </c>
      <c r="L528" s="122">
        <v>0</v>
      </c>
      <c r="M528" s="122">
        <v>0</v>
      </c>
      <c r="N528" s="122">
        <v>0</v>
      </c>
      <c r="O528" s="122">
        <v>0</v>
      </c>
      <c r="P528" s="122">
        <v>0</v>
      </c>
      <c r="Q528" s="122">
        <v>0</v>
      </c>
      <c r="R528" s="122">
        <v>0</v>
      </c>
      <c r="S528" s="122">
        <v>0</v>
      </c>
      <c r="T528" s="122">
        <v>0</v>
      </c>
      <c r="U528" s="122">
        <v>0</v>
      </c>
      <c r="V528" s="122">
        <v>0</v>
      </c>
      <c r="W528" s="122">
        <v>0</v>
      </c>
      <c r="X528" s="122">
        <v>0</v>
      </c>
      <c r="Y528" s="122">
        <v>0</v>
      </c>
      <c r="Z528" s="122">
        <v>0</v>
      </c>
      <c r="AA528" s="122">
        <v>0</v>
      </c>
      <c r="AB528" s="122"/>
      <c r="AC528" s="122"/>
      <c r="AD528" s="122"/>
      <c r="AE528" s="122"/>
      <c r="AF528" s="122"/>
      <c r="AG528" s="122"/>
      <c r="AH528" s="122"/>
      <c r="AI528" s="122"/>
      <c r="AJ528" s="122"/>
      <c r="AK528" s="122"/>
      <c r="AL528" s="122"/>
      <c r="AM528" s="122"/>
      <c r="AN528" s="122"/>
      <c r="AO528" s="122"/>
      <c r="AP528" s="122"/>
      <c r="AQ528" s="122"/>
      <c r="AR528" s="122"/>
      <c r="AS528" s="122"/>
      <c r="AT528" s="122"/>
      <c r="AU528" s="122"/>
    </row>
    <row r="529" spans="1:47" s="90" customFormat="1" x14ac:dyDescent="0.3">
      <c r="A529" s="103"/>
      <c r="B529" s="110" t="s">
        <v>43</v>
      </c>
      <c r="C529" s="105"/>
      <c r="D529" s="133">
        <f t="shared" ref="D529:AU529" si="61">SUM(D530:D534)</f>
        <v>0</v>
      </c>
      <c r="E529" s="133">
        <f t="shared" si="61"/>
        <v>0.26600000000000001</v>
      </c>
      <c r="F529" s="133">
        <f t="shared" si="61"/>
        <v>0</v>
      </c>
      <c r="G529" s="133">
        <f t="shared" si="61"/>
        <v>0</v>
      </c>
      <c r="H529" s="133">
        <f t="shared" si="61"/>
        <v>0</v>
      </c>
      <c r="I529" s="133">
        <f t="shared" si="61"/>
        <v>0.17499999999999999</v>
      </c>
      <c r="J529" s="133">
        <f t="shared" si="61"/>
        <v>0</v>
      </c>
      <c r="K529" s="133">
        <f t="shared" si="61"/>
        <v>0</v>
      </c>
      <c r="L529" s="133">
        <f t="shared" si="61"/>
        <v>0</v>
      </c>
      <c r="M529" s="133">
        <f t="shared" si="61"/>
        <v>0</v>
      </c>
      <c r="N529" s="133">
        <f t="shared" si="61"/>
        <v>0</v>
      </c>
      <c r="O529" s="133">
        <f t="shared" si="61"/>
        <v>0</v>
      </c>
      <c r="P529" s="133">
        <f t="shared" si="61"/>
        <v>0</v>
      </c>
      <c r="Q529" s="133">
        <f t="shared" si="61"/>
        <v>0</v>
      </c>
      <c r="R529" s="133">
        <f t="shared" si="61"/>
        <v>0.26600000000000001</v>
      </c>
      <c r="S529" s="133">
        <f t="shared" si="61"/>
        <v>0</v>
      </c>
      <c r="T529" s="133">
        <f t="shared" si="61"/>
        <v>0.12</v>
      </c>
      <c r="U529" s="133">
        <f t="shared" si="61"/>
        <v>0</v>
      </c>
      <c r="V529" s="133">
        <f t="shared" si="61"/>
        <v>0</v>
      </c>
      <c r="W529" s="133">
        <f t="shared" si="61"/>
        <v>0</v>
      </c>
      <c r="X529" s="133">
        <f t="shared" si="61"/>
        <v>0</v>
      </c>
      <c r="Y529" s="133">
        <f t="shared" si="61"/>
        <v>0</v>
      </c>
      <c r="Z529" s="133">
        <f t="shared" si="61"/>
        <v>0</v>
      </c>
      <c r="AA529" s="133">
        <f t="shared" si="61"/>
        <v>0</v>
      </c>
      <c r="AB529" s="133">
        <f t="shared" si="61"/>
        <v>0</v>
      </c>
      <c r="AC529" s="133">
        <f t="shared" si="61"/>
        <v>0</v>
      </c>
      <c r="AD529" s="133">
        <f t="shared" si="61"/>
        <v>0</v>
      </c>
      <c r="AE529" s="133">
        <f t="shared" si="61"/>
        <v>0</v>
      </c>
      <c r="AF529" s="133">
        <f t="shared" si="61"/>
        <v>0</v>
      </c>
      <c r="AG529" s="133">
        <f t="shared" si="61"/>
        <v>0</v>
      </c>
      <c r="AH529" s="133">
        <f t="shared" si="61"/>
        <v>0</v>
      </c>
      <c r="AI529" s="133">
        <f t="shared" si="61"/>
        <v>0</v>
      </c>
      <c r="AJ529" s="133">
        <f t="shared" si="61"/>
        <v>0</v>
      </c>
      <c r="AK529" s="133">
        <f t="shared" si="61"/>
        <v>0</v>
      </c>
      <c r="AL529" s="133">
        <f t="shared" si="61"/>
        <v>0</v>
      </c>
      <c r="AM529" s="133">
        <f t="shared" si="61"/>
        <v>0</v>
      </c>
      <c r="AN529" s="133">
        <f t="shared" si="61"/>
        <v>0</v>
      </c>
      <c r="AO529" s="133">
        <f t="shared" si="61"/>
        <v>0</v>
      </c>
      <c r="AP529" s="133">
        <f t="shared" si="61"/>
        <v>0</v>
      </c>
      <c r="AQ529" s="133">
        <f t="shared" si="61"/>
        <v>0</v>
      </c>
      <c r="AR529" s="133">
        <f t="shared" si="61"/>
        <v>0</v>
      </c>
      <c r="AS529" s="133">
        <f t="shared" si="61"/>
        <v>0</v>
      </c>
      <c r="AT529" s="133">
        <f t="shared" si="61"/>
        <v>0</v>
      </c>
      <c r="AU529" s="133">
        <f t="shared" si="61"/>
        <v>0</v>
      </c>
    </row>
    <row r="530" spans="1:47" s="90" customFormat="1" ht="46.65" x14ac:dyDescent="0.3">
      <c r="A530" s="106" t="s">
        <v>1662</v>
      </c>
      <c r="B530" s="107" t="s">
        <v>965</v>
      </c>
      <c r="C530" s="108" t="s">
        <v>1426</v>
      </c>
      <c r="D530" s="122">
        <v>0</v>
      </c>
      <c r="E530" s="122">
        <v>0</v>
      </c>
      <c r="F530" s="122">
        <v>0</v>
      </c>
      <c r="G530" s="122">
        <v>0</v>
      </c>
      <c r="H530" s="122">
        <v>0</v>
      </c>
      <c r="I530" s="122">
        <v>0</v>
      </c>
      <c r="J530" s="122">
        <v>0</v>
      </c>
      <c r="K530" s="122">
        <v>0</v>
      </c>
      <c r="L530" s="122">
        <v>0</v>
      </c>
      <c r="M530" s="122">
        <v>0</v>
      </c>
      <c r="N530" s="122">
        <v>0</v>
      </c>
      <c r="O530" s="122">
        <v>0</v>
      </c>
      <c r="P530" s="122">
        <v>0</v>
      </c>
      <c r="Q530" s="122">
        <v>0</v>
      </c>
      <c r="R530" s="122">
        <v>0</v>
      </c>
      <c r="S530" s="122">
        <v>0</v>
      </c>
      <c r="T530" s="122">
        <v>0</v>
      </c>
      <c r="U530" s="122">
        <v>0</v>
      </c>
      <c r="V530" s="122">
        <v>0</v>
      </c>
      <c r="W530" s="122">
        <v>0</v>
      </c>
      <c r="X530" s="122">
        <v>0</v>
      </c>
      <c r="Y530" s="122">
        <v>0</v>
      </c>
      <c r="Z530" s="122">
        <v>0</v>
      </c>
      <c r="AA530" s="122">
        <v>0</v>
      </c>
      <c r="AB530" s="122"/>
      <c r="AC530" s="122"/>
      <c r="AD530" s="122"/>
      <c r="AE530" s="122"/>
      <c r="AF530" s="122"/>
      <c r="AG530" s="122"/>
      <c r="AH530" s="122"/>
      <c r="AI530" s="122"/>
      <c r="AJ530" s="122"/>
      <c r="AK530" s="122"/>
      <c r="AL530" s="122"/>
      <c r="AM530" s="122"/>
      <c r="AN530" s="122"/>
      <c r="AO530" s="122"/>
      <c r="AP530" s="122"/>
      <c r="AQ530" s="122"/>
      <c r="AR530" s="122"/>
      <c r="AS530" s="122"/>
      <c r="AT530" s="122"/>
      <c r="AU530" s="122"/>
    </row>
    <row r="531" spans="1:47" s="90" customFormat="1" ht="46.65" x14ac:dyDescent="0.3">
      <c r="A531" s="106" t="s">
        <v>1662</v>
      </c>
      <c r="B531" s="107" t="s">
        <v>119</v>
      </c>
      <c r="C531" s="108" t="s">
        <v>120</v>
      </c>
      <c r="D531" s="122">
        <v>0</v>
      </c>
      <c r="E531" s="122">
        <v>0</v>
      </c>
      <c r="F531" s="122">
        <v>0</v>
      </c>
      <c r="G531" s="122">
        <v>0</v>
      </c>
      <c r="H531" s="122">
        <v>0</v>
      </c>
      <c r="I531" s="122">
        <v>0</v>
      </c>
      <c r="J531" s="122">
        <v>0</v>
      </c>
      <c r="K531" s="122">
        <v>0</v>
      </c>
      <c r="L531" s="122">
        <v>0</v>
      </c>
      <c r="M531" s="122">
        <v>0</v>
      </c>
      <c r="N531" s="122">
        <v>0</v>
      </c>
      <c r="O531" s="122">
        <v>0</v>
      </c>
      <c r="P531" s="122">
        <v>0</v>
      </c>
      <c r="Q531" s="122">
        <v>0</v>
      </c>
      <c r="R531" s="122">
        <v>0</v>
      </c>
      <c r="S531" s="122">
        <v>0</v>
      </c>
      <c r="T531" s="122">
        <v>0</v>
      </c>
      <c r="U531" s="122">
        <v>0</v>
      </c>
      <c r="V531" s="122">
        <v>0</v>
      </c>
      <c r="W531" s="122">
        <v>0</v>
      </c>
      <c r="X531" s="122">
        <v>0</v>
      </c>
      <c r="Y531" s="122">
        <v>0</v>
      </c>
      <c r="Z531" s="122">
        <v>0</v>
      </c>
      <c r="AA531" s="122">
        <v>0</v>
      </c>
      <c r="AB531" s="122"/>
      <c r="AC531" s="122"/>
      <c r="AD531" s="122"/>
      <c r="AE531" s="122"/>
      <c r="AF531" s="122"/>
      <c r="AG531" s="122"/>
      <c r="AH531" s="122"/>
      <c r="AI531" s="122"/>
      <c r="AJ531" s="122"/>
      <c r="AK531" s="122"/>
      <c r="AL531" s="122"/>
      <c r="AM531" s="122"/>
      <c r="AN531" s="122"/>
      <c r="AO531" s="122"/>
      <c r="AP531" s="122"/>
      <c r="AQ531" s="122"/>
      <c r="AR531" s="122"/>
      <c r="AS531" s="122"/>
      <c r="AT531" s="122"/>
      <c r="AU531" s="122"/>
    </row>
    <row r="532" spans="1:47" s="90" customFormat="1" ht="46.65" x14ac:dyDescent="0.3">
      <c r="A532" s="106" t="s">
        <v>1662</v>
      </c>
      <c r="B532" s="107" t="s">
        <v>1800</v>
      </c>
      <c r="C532" s="108" t="s">
        <v>1427</v>
      </c>
      <c r="D532" s="122">
        <v>0</v>
      </c>
      <c r="E532" s="122">
        <v>1.6E-2</v>
      </c>
      <c r="F532" s="122">
        <v>0</v>
      </c>
      <c r="G532" s="122">
        <v>0</v>
      </c>
      <c r="H532" s="122">
        <v>0</v>
      </c>
      <c r="I532" s="122">
        <v>8.4000000000000005E-2</v>
      </c>
      <c r="J532" s="122">
        <v>0</v>
      </c>
      <c r="K532" s="122">
        <v>0</v>
      </c>
      <c r="L532" s="122">
        <v>0</v>
      </c>
      <c r="M532" s="122">
        <v>0</v>
      </c>
      <c r="N532" s="122">
        <v>0</v>
      </c>
      <c r="O532" s="122">
        <v>0</v>
      </c>
      <c r="P532" s="122">
        <v>0</v>
      </c>
      <c r="Q532" s="122">
        <v>0</v>
      </c>
      <c r="R532" s="122">
        <v>1.6E-2</v>
      </c>
      <c r="S532" s="122">
        <v>0</v>
      </c>
      <c r="T532" s="122">
        <v>0.06</v>
      </c>
      <c r="U532" s="122">
        <v>0</v>
      </c>
      <c r="V532" s="122">
        <v>0</v>
      </c>
      <c r="W532" s="122">
        <v>0</v>
      </c>
      <c r="X532" s="122">
        <v>0</v>
      </c>
      <c r="Y532" s="122">
        <v>0</v>
      </c>
      <c r="Z532" s="122">
        <v>0</v>
      </c>
      <c r="AA532" s="122">
        <v>0</v>
      </c>
      <c r="AB532" s="122"/>
      <c r="AC532" s="122"/>
      <c r="AD532" s="122"/>
      <c r="AE532" s="122"/>
      <c r="AF532" s="122"/>
      <c r="AG532" s="122"/>
      <c r="AH532" s="122"/>
      <c r="AI532" s="122"/>
      <c r="AJ532" s="122"/>
      <c r="AK532" s="122"/>
      <c r="AL532" s="122"/>
      <c r="AM532" s="122"/>
      <c r="AN532" s="122"/>
      <c r="AO532" s="122"/>
      <c r="AP532" s="122"/>
      <c r="AQ532" s="122"/>
      <c r="AR532" s="122"/>
      <c r="AS532" s="122"/>
      <c r="AT532" s="122"/>
      <c r="AU532" s="122"/>
    </row>
    <row r="533" spans="1:47" s="90" customFormat="1" ht="62.2" x14ac:dyDescent="0.3">
      <c r="A533" s="106" t="s">
        <v>1662</v>
      </c>
      <c r="B533" s="107" t="s">
        <v>1801</v>
      </c>
      <c r="C533" s="108" t="s">
        <v>1428</v>
      </c>
      <c r="D533" s="122">
        <v>0</v>
      </c>
      <c r="E533" s="122">
        <v>0.25</v>
      </c>
      <c r="F533" s="122">
        <v>0</v>
      </c>
      <c r="G533" s="122">
        <v>0</v>
      </c>
      <c r="H533" s="122">
        <v>0</v>
      </c>
      <c r="I533" s="122">
        <v>9.0999999999999998E-2</v>
      </c>
      <c r="J533" s="122">
        <v>0</v>
      </c>
      <c r="K533" s="122">
        <v>0</v>
      </c>
      <c r="L533" s="122">
        <v>0</v>
      </c>
      <c r="M533" s="122">
        <v>0</v>
      </c>
      <c r="N533" s="122">
        <v>0</v>
      </c>
      <c r="O533" s="122">
        <v>0</v>
      </c>
      <c r="P533" s="122">
        <v>0</v>
      </c>
      <c r="Q533" s="122">
        <v>0</v>
      </c>
      <c r="R533" s="122">
        <v>0.25</v>
      </c>
      <c r="S533" s="122">
        <v>0</v>
      </c>
      <c r="T533" s="122">
        <v>0.06</v>
      </c>
      <c r="U533" s="122">
        <v>0</v>
      </c>
      <c r="V533" s="122">
        <v>0</v>
      </c>
      <c r="W533" s="122">
        <v>0</v>
      </c>
      <c r="X533" s="122">
        <v>0</v>
      </c>
      <c r="Y533" s="122">
        <v>0</v>
      </c>
      <c r="Z533" s="122">
        <v>0</v>
      </c>
      <c r="AA533" s="122">
        <v>0</v>
      </c>
      <c r="AB533" s="122"/>
      <c r="AC533" s="122"/>
      <c r="AD533" s="122"/>
      <c r="AE533" s="122"/>
      <c r="AF533" s="122"/>
      <c r="AG533" s="122"/>
      <c r="AH533" s="122"/>
      <c r="AI533" s="122"/>
      <c r="AJ533" s="122"/>
      <c r="AK533" s="122"/>
      <c r="AL533" s="122"/>
      <c r="AM533" s="122"/>
      <c r="AN533" s="122"/>
      <c r="AO533" s="122"/>
      <c r="AP533" s="122"/>
      <c r="AQ533" s="122"/>
      <c r="AR533" s="122"/>
      <c r="AS533" s="122"/>
      <c r="AT533" s="122"/>
      <c r="AU533" s="122"/>
    </row>
    <row r="534" spans="1:47" s="90" customFormat="1" ht="46.65" x14ac:dyDescent="0.3">
      <c r="A534" s="106" t="s">
        <v>1662</v>
      </c>
      <c r="B534" s="107" t="s">
        <v>1802</v>
      </c>
      <c r="C534" s="108" t="s">
        <v>1958</v>
      </c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2"/>
      <c r="AC534" s="122"/>
      <c r="AD534" s="122"/>
      <c r="AE534" s="122"/>
      <c r="AF534" s="122"/>
      <c r="AG534" s="122"/>
      <c r="AH534" s="122"/>
      <c r="AI534" s="122"/>
      <c r="AJ534" s="122"/>
      <c r="AK534" s="122"/>
      <c r="AL534" s="122"/>
      <c r="AM534" s="122"/>
      <c r="AN534" s="122"/>
      <c r="AO534" s="122"/>
      <c r="AP534" s="122"/>
      <c r="AQ534" s="122"/>
      <c r="AR534" s="122"/>
      <c r="AS534" s="122"/>
      <c r="AT534" s="122"/>
      <c r="AU534" s="122"/>
    </row>
    <row r="535" spans="1:47" s="90" customFormat="1" x14ac:dyDescent="0.3">
      <c r="A535" s="103"/>
      <c r="B535" s="110" t="s">
        <v>46</v>
      </c>
      <c r="C535" s="105"/>
      <c r="D535" s="133">
        <f t="shared" ref="D535:AU535" si="62">SUM(D536:D552)</f>
        <v>0</v>
      </c>
      <c r="E535" s="133">
        <f t="shared" si="62"/>
        <v>0</v>
      </c>
      <c r="F535" s="133">
        <f t="shared" si="62"/>
        <v>0</v>
      </c>
      <c r="G535" s="133">
        <f t="shared" si="62"/>
        <v>0</v>
      </c>
      <c r="H535" s="133">
        <f t="shared" si="62"/>
        <v>0</v>
      </c>
      <c r="I535" s="133">
        <f t="shared" si="62"/>
        <v>0.36699999999999999</v>
      </c>
      <c r="J535" s="133">
        <f t="shared" si="62"/>
        <v>0</v>
      </c>
      <c r="K535" s="133">
        <f t="shared" si="62"/>
        <v>0</v>
      </c>
      <c r="L535" s="133">
        <f t="shared" si="62"/>
        <v>0</v>
      </c>
      <c r="M535" s="133">
        <f t="shared" si="62"/>
        <v>0</v>
      </c>
      <c r="N535" s="133">
        <f t="shared" si="62"/>
        <v>0</v>
      </c>
      <c r="O535" s="133">
        <f t="shared" si="62"/>
        <v>0</v>
      </c>
      <c r="P535" s="133">
        <f t="shared" si="62"/>
        <v>0</v>
      </c>
      <c r="Q535" s="133">
        <f t="shared" si="62"/>
        <v>0</v>
      </c>
      <c r="R535" s="133">
        <f t="shared" si="62"/>
        <v>0</v>
      </c>
      <c r="S535" s="133">
        <f t="shared" si="62"/>
        <v>0</v>
      </c>
      <c r="T535" s="133">
        <f t="shared" si="62"/>
        <v>4.830000000000001</v>
      </c>
      <c r="U535" s="133">
        <f t="shared" si="62"/>
        <v>1.22</v>
      </c>
      <c r="V535" s="133">
        <f t="shared" si="62"/>
        <v>0</v>
      </c>
      <c r="W535" s="133">
        <f t="shared" si="62"/>
        <v>0</v>
      </c>
      <c r="X535" s="133">
        <f t="shared" si="62"/>
        <v>0</v>
      </c>
      <c r="Y535" s="133">
        <f t="shared" si="62"/>
        <v>0</v>
      </c>
      <c r="Z535" s="133">
        <f t="shared" si="62"/>
        <v>0</v>
      </c>
      <c r="AA535" s="133">
        <f t="shared" si="62"/>
        <v>0</v>
      </c>
      <c r="AB535" s="133">
        <f t="shared" si="62"/>
        <v>0</v>
      </c>
      <c r="AC535" s="133">
        <f t="shared" si="62"/>
        <v>0</v>
      </c>
      <c r="AD535" s="133">
        <f t="shared" si="62"/>
        <v>0</v>
      </c>
      <c r="AE535" s="133">
        <f t="shared" si="62"/>
        <v>0</v>
      </c>
      <c r="AF535" s="133">
        <f t="shared" si="62"/>
        <v>0</v>
      </c>
      <c r="AG535" s="133">
        <f t="shared" si="62"/>
        <v>0</v>
      </c>
      <c r="AH535" s="133">
        <f t="shared" si="62"/>
        <v>0</v>
      </c>
      <c r="AI535" s="133">
        <f t="shared" si="62"/>
        <v>0</v>
      </c>
      <c r="AJ535" s="133">
        <f t="shared" si="62"/>
        <v>0</v>
      </c>
      <c r="AK535" s="133">
        <f t="shared" si="62"/>
        <v>0</v>
      </c>
      <c r="AL535" s="133">
        <f t="shared" si="62"/>
        <v>0</v>
      </c>
      <c r="AM535" s="133">
        <f t="shared" si="62"/>
        <v>0</v>
      </c>
      <c r="AN535" s="133">
        <f t="shared" si="62"/>
        <v>0</v>
      </c>
      <c r="AO535" s="133">
        <f t="shared" si="62"/>
        <v>0</v>
      </c>
      <c r="AP535" s="133">
        <f t="shared" si="62"/>
        <v>0</v>
      </c>
      <c r="AQ535" s="133">
        <f t="shared" si="62"/>
        <v>0</v>
      </c>
      <c r="AR535" s="133">
        <f t="shared" si="62"/>
        <v>0</v>
      </c>
      <c r="AS535" s="133">
        <f t="shared" si="62"/>
        <v>0</v>
      </c>
      <c r="AT535" s="133">
        <f t="shared" si="62"/>
        <v>0</v>
      </c>
      <c r="AU535" s="133">
        <f t="shared" si="62"/>
        <v>0</v>
      </c>
    </row>
    <row r="536" spans="1:47" s="90" customFormat="1" ht="46.65" x14ac:dyDescent="0.3">
      <c r="A536" s="106" t="s">
        <v>1662</v>
      </c>
      <c r="B536" s="107" t="s">
        <v>966</v>
      </c>
      <c r="C536" s="108" t="s">
        <v>1429</v>
      </c>
      <c r="D536" s="122">
        <v>0</v>
      </c>
      <c r="E536" s="122">
        <v>0</v>
      </c>
      <c r="F536" s="122">
        <v>0</v>
      </c>
      <c r="G536" s="122">
        <v>0</v>
      </c>
      <c r="H536" s="122">
        <v>0</v>
      </c>
      <c r="I536" s="122">
        <v>0</v>
      </c>
      <c r="J536" s="122">
        <v>0</v>
      </c>
      <c r="K536" s="122">
        <v>0</v>
      </c>
      <c r="L536" s="122">
        <v>0</v>
      </c>
      <c r="M536" s="122">
        <v>0</v>
      </c>
      <c r="N536" s="122">
        <v>0</v>
      </c>
      <c r="O536" s="122">
        <v>0</v>
      </c>
      <c r="P536" s="122">
        <v>0</v>
      </c>
      <c r="Q536" s="122">
        <v>0</v>
      </c>
      <c r="R536" s="122">
        <v>0</v>
      </c>
      <c r="S536" s="122">
        <v>0</v>
      </c>
      <c r="T536" s="122">
        <v>1.04</v>
      </c>
      <c r="U536" s="122">
        <v>1.22</v>
      </c>
      <c r="V536" s="122">
        <v>0</v>
      </c>
      <c r="W536" s="122">
        <v>0</v>
      </c>
      <c r="X536" s="122">
        <v>0</v>
      </c>
      <c r="Y536" s="122">
        <v>0</v>
      </c>
      <c r="Z536" s="122">
        <v>0</v>
      </c>
      <c r="AA536" s="122">
        <v>0</v>
      </c>
      <c r="AB536" s="122"/>
      <c r="AC536" s="122"/>
      <c r="AD536" s="122"/>
      <c r="AE536" s="122"/>
      <c r="AF536" s="122"/>
      <c r="AG536" s="122"/>
      <c r="AH536" s="122"/>
      <c r="AI536" s="122"/>
      <c r="AJ536" s="122"/>
      <c r="AK536" s="122"/>
      <c r="AL536" s="122"/>
      <c r="AM536" s="122"/>
      <c r="AN536" s="122"/>
      <c r="AO536" s="122"/>
      <c r="AP536" s="122"/>
      <c r="AQ536" s="122"/>
      <c r="AR536" s="122"/>
      <c r="AS536" s="122"/>
      <c r="AT536" s="122"/>
      <c r="AU536" s="122"/>
    </row>
    <row r="537" spans="1:47" s="90" customFormat="1" ht="46.65" x14ac:dyDescent="0.3">
      <c r="A537" s="106" t="s">
        <v>1662</v>
      </c>
      <c r="B537" s="107" t="s">
        <v>967</v>
      </c>
      <c r="C537" s="108" t="s">
        <v>1430</v>
      </c>
      <c r="D537" s="122">
        <v>0</v>
      </c>
      <c r="E537" s="122">
        <v>0</v>
      </c>
      <c r="F537" s="122">
        <v>0</v>
      </c>
      <c r="G537" s="122">
        <v>0</v>
      </c>
      <c r="H537" s="122">
        <v>0</v>
      </c>
      <c r="I537" s="122">
        <v>0</v>
      </c>
      <c r="J537" s="122">
        <v>0</v>
      </c>
      <c r="K537" s="122">
        <v>0</v>
      </c>
      <c r="L537" s="122">
        <v>0</v>
      </c>
      <c r="M537" s="122">
        <v>0</v>
      </c>
      <c r="N537" s="122">
        <v>0</v>
      </c>
      <c r="O537" s="122">
        <v>0</v>
      </c>
      <c r="P537" s="122">
        <v>0</v>
      </c>
      <c r="Q537" s="122">
        <v>0</v>
      </c>
      <c r="R537" s="122">
        <v>0</v>
      </c>
      <c r="S537" s="122">
        <v>0</v>
      </c>
      <c r="T537" s="122">
        <v>0.24</v>
      </c>
      <c r="U537" s="122">
        <v>0</v>
      </c>
      <c r="V537" s="122">
        <v>0</v>
      </c>
      <c r="W537" s="122">
        <v>0</v>
      </c>
      <c r="X537" s="122">
        <v>0</v>
      </c>
      <c r="Y537" s="122">
        <v>0</v>
      </c>
      <c r="Z537" s="122">
        <v>0</v>
      </c>
      <c r="AA537" s="122">
        <v>0</v>
      </c>
      <c r="AB537" s="122"/>
      <c r="AC537" s="122"/>
      <c r="AD537" s="122"/>
      <c r="AE537" s="122"/>
      <c r="AF537" s="122"/>
      <c r="AG537" s="122"/>
      <c r="AH537" s="122"/>
      <c r="AI537" s="122"/>
      <c r="AJ537" s="122"/>
      <c r="AK537" s="122"/>
      <c r="AL537" s="122"/>
      <c r="AM537" s="122"/>
      <c r="AN537" s="122"/>
      <c r="AO537" s="122"/>
      <c r="AP537" s="122"/>
      <c r="AQ537" s="122"/>
      <c r="AR537" s="122"/>
      <c r="AS537" s="122"/>
      <c r="AT537" s="122"/>
      <c r="AU537" s="122"/>
    </row>
    <row r="538" spans="1:47" s="90" customFormat="1" ht="62.2" x14ac:dyDescent="0.3">
      <c r="A538" s="106" t="s">
        <v>1662</v>
      </c>
      <c r="B538" s="107" t="s">
        <v>968</v>
      </c>
      <c r="C538" s="108" t="s">
        <v>1431</v>
      </c>
      <c r="D538" s="122">
        <v>0</v>
      </c>
      <c r="E538" s="122">
        <v>0</v>
      </c>
      <c r="F538" s="122">
        <v>0</v>
      </c>
      <c r="G538" s="122">
        <v>0</v>
      </c>
      <c r="H538" s="122">
        <v>0</v>
      </c>
      <c r="I538" s="122">
        <v>0</v>
      </c>
      <c r="J538" s="122">
        <v>0</v>
      </c>
      <c r="K538" s="122">
        <v>0</v>
      </c>
      <c r="L538" s="122">
        <v>0</v>
      </c>
      <c r="M538" s="122">
        <v>0</v>
      </c>
      <c r="N538" s="122">
        <v>0</v>
      </c>
      <c r="O538" s="122">
        <v>0</v>
      </c>
      <c r="P538" s="122">
        <v>0</v>
      </c>
      <c r="Q538" s="122">
        <v>0</v>
      </c>
      <c r="R538" s="122">
        <v>0</v>
      </c>
      <c r="S538" s="122">
        <v>0</v>
      </c>
      <c r="T538" s="122">
        <v>0.67999999999999994</v>
      </c>
      <c r="U538" s="122">
        <v>0</v>
      </c>
      <c r="V538" s="122">
        <v>0</v>
      </c>
      <c r="W538" s="122">
        <v>0</v>
      </c>
      <c r="X538" s="122">
        <v>0</v>
      </c>
      <c r="Y538" s="122">
        <v>0</v>
      </c>
      <c r="Z538" s="122">
        <v>0</v>
      </c>
      <c r="AA538" s="122">
        <v>0</v>
      </c>
      <c r="AB538" s="122"/>
      <c r="AC538" s="122"/>
      <c r="AD538" s="122"/>
      <c r="AE538" s="122"/>
      <c r="AF538" s="122"/>
      <c r="AG538" s="122"/>
      <c r="AH538" s="122"/>
      <c r="AI538" s="122"/>
      <c r="AJ538" s="122"/>
      <c r="AK538" s="122"/>
      <c r="AL538" s="122"/>
      <c r="AM538" s="122"/>
      <c r="AN538" s="122"/>
      <c r="AO538" s="122"/>
      <c r="AP538" s="122"/>
      <c r="AQ538" s="122"/>
      <c r="AR538" s="122"/>
      <c r="AS538" s="122"/>
      <c r="AT538" s="122"/>
      <c r="AU538" s="122"/>
    </row>
    <row r="539" spans="1:47" s="90" customFormat="1" ht="46.65" x14ac:dyDescent="0.3">
      <c r="A539" s="106" t="s">
        <v>1662</v>
      </c>
      <c r="B539" s="107" t="s">
        <v>969</v>
      </c>
      <c r="C539" s="108" t="s">
        <v>1432</v>
      </c>
      <c r="D539" s="122">
        <v>0</v>
      </c>
      <c r="E539" s="122">
        <v>0</v>
      </c>
      <c r="F539" s="122">
        <v>0</v>
      </c>
      <c r="G539" s="122">
        <v>0</v>
      </c>
      <c r="H539" s="122">
        <v>0</v>
      </c>
      <c r="I539" s="122">
        <v>0.36699999999999999</v>
      </c>
      <c r="J539" s="122">
        <v>0</v>
      </c>
      <c r="K539" s="122">
        <v>0</v>
      </c>
      <c r="L539" s="122">
        <v>0</v>
      </c>
      <c r="M539" s="122">
        <v>0</v>
      </c>
      <c r="N539" s="122">
        <v>0</v>
      </c>
      <c r="O539" s="122">
        <v>0</v>
      </c>
      <c r="P539" s="122">
        <v>0</v>
      </c>
      <c r="Q539" s="122">
        <v>0</v>
      </c>
      <c r="R539" s="122">
        <v>0</v>
      </c>
      <c r="S539" s="122">
        <v>0</v>
      </c>
      <c r="T539" s="122">
        <v>0.43</v>
      </c>
      <c r="U539" s="122">
        <v>0</v>
      </c>
      <c r="V539" s="122">
        <v>0</v>
      </c>
      <c r="W539" s="122">
        <v>0</v>
      </c>
      <c r="X539" s="122">
        <v>0</v>
      </c>
      <c r="Y539" s="122">
        <v>0</v>
      </c>
      <c r="Z539" s="122">
        <v>0</v>
      </c>
      <c r="AA539" s="122">
        <v>0</v>
      </c>
      <c r="AB539" s="122"/>
      <c r="AC539" s="122"/>
      <c r="AD539" s="122"/>
      <c r="AE539" s="122"/>
      <c r="AF539" s="122"/>
      <c r="AG539" s="122"/>
      <c r="AH539" s="122"/>
      <c r="AI539" s="122"/>
      <c r="AJ539" s="122"/>
      <c r="AK539" s="122"/>
      <c r="AL539" s="122"/>
      <c r="AM539" s="122"/>
      <c r="AN539" s="122"/>
      <c r="AO539" s="122"/>
      <c r="AP539" s="122"/>
      <c r="AQ539" s="122"/>
      <c r="AR539" s="122"/>
      <c r="AS539" s="122"/>
      <c r="AT539" s="122"/>
      <c r="AU539" s="122"/>
    </row>
    <row r="540" spans="1:47" s="90" customFormat="1" ht="46.65" x14ac:dyDescent="0.3">
      <c r="A540" s="106" t="s">
        <v>1662</v>
      </c>
      <c r="B540" s="107" t="s">
        <v>970</v>
      </c>
      <c r="C540" s="108" t="s">
        <v>1433</v>
      </c>
      <c r="D540" s="122">
        <v>0</v>
      </c>
      <c r="E540" s="122">
        <v>0</v>
      </c>
      <c r="F540" s="122">
        <v>0</v>
      </c>
      <c r="G540" s="122">
        <v>0</v>
      </c>
      <c r="H540" s="122">
        <v>0</v>
      </c>
      <c r="I540" s="122">
        <v>0</v>
      </c>
      <c r="J540" s="122">
        <v>0</v>
      </c>
      <c r="K540" s="122">
        <v>0</v>
      </c>
      <c r="L540" s="122">
        <v>0</v>
      </c>
      <c r="M540" s="122">
        <v>0</v>
      </c>
      <c r="N540" s="122">
        <v>0</v>
      </c>
      <c r="O540" s="122">
        <v>0</v>
      </c>
      <c r="P540" s="122">
        <v>0</v>
      </c>
      <c r="Q540" s="122">
        <v>0</v>
      </c>
      <c r="R540" s="122">
        <v>0</v>
      </c>
      <c r="S540" s="122">
        <v>0</v>
      </c>
      <c r="T540" s="122">
        <v>0.16</v>
      </c>
      <c r="U540" s="122">
        <v>0</v>
      </c>
      <c r="V540" s="122">
        <v>0</v>
      </c>
      <c r="W540" s="122">
        <v>0</v>
      </c>
      <c r="X540" s="122">
        <v>0</v>
      </c>
      <c r="Y540" s="122">
        <v>0</v>
      </c>
      <c r="Z540" s="122">
        <v>0</v>
      </c>
      <c r="AA540" s="122">
        <v>0</v>
      </c>
      <c r="AB540" s="122"/>
      <c r="AC540" s="122"/>
      <c r="AD540" s="122"/>
      <c r="AE540" s="122"/>
      <c r="AF540" s="122"/>
      <c r="AG540" s="122"/>
      <c r="AH540" s="122"/>
      <c r="AI540" s="122"/>
      <c r="AJ540" s="122"/>
      <c r="AK540" s="122"/>
      <c r="AL540" s="122"/>
      <c r="AM540" s="122"/>
      <c r="AN540" s="122"/>
      <c r="AO540" s="122"/>
      <c r="AP540" s="122"/>
      <c r="AQ540" s="122"/>
      <c r="AR540" s="122"/>
      <c r="AS540" s="122"/>
      <c r="AT540" s="122"/>
      <c r="AU540" s="122"/>
    </row>
    <row r="541" spans="1:47" s="90" customFormat="1" ht="46.65" x14ac:dyDescent="0.3">
      <c r="A541" s="106" t="s">
        <v>1662</v>
      </c>
      <c r="B541" s="107" t="s">
        <v>971</v>
      </c>
      <c r="C541" s="108" t="s">
        <v>1434</v>
      </c>
      <c r="D541" s="122">
        <v>0</v>
      </c>
      <c r="E541" s="122">
        <v>0</v>
      </c>
      <c r="F541" s="122">
        <v>0</v>
      </c>
      <c r="G541" s="122">
        <v>0</v>
      </c>
      <c r="H541" s="122">
        <v>0</v>
      </c>
      <c r="I541" s="122">
        <v>0</v>
      </c>
      <c r="J541" s="122">
        <v>0</v>
      </c>
      <c r="K541" s="122">
        <v>0</v>
      </c>
      <c r="L541" s="122">
        <v>0</v>
      </c>
      <c r="M541" s="122">
        <v>0</v>
      </c>
      <c r="N541" s="122">
        <v>0</v>
      </c>
      <c r="O541" s="122">
        <v>0</v>
      </c>
      <c r="P541" s="122">
        <v>0</v>
      </c>
      <c r="Q541" s="122">
        <v>0</v>
      </c>
      <c r="R541" s="122">
        <v>0</v>
      </c>
      <c r="S541" s="122">
        <v>0</v>
      </c>
      <c r="T541" s="122">
        <v>0.18</v>
      </c>
      <c r="U541" s="122">
        <v>0</v>
      </c>
      <c r="V541" s="122">
        <v>0</v>
      </c>
      <c r="W541" s="122">
        <v>0</v>
      </c>
      <c r="X541" s="122">
        <v>0</v>
      </c>
      <c r="Y541" s="122">
        <v>0</v>
      </c>
      <c r="Z541" s="122">
        <v>0</v>
      </c>
      <c r="AA541" s="122">
        <v>0</v>
      </c>
      <c r="AB541" s="122"/>
      <c r="AC541" s="122"/>
      <c r="AD541" s="122"/>
      <c r="AE541" s="122"/>
      <c r="AF541" s="122"/>
      <c r="AG541" s="122"/>
      <c r="AH541" s="122"/>
      <c r="AI541" s="122"/>
      <c r="AJ541" s="122"/>
      <c r="AK541" s="122"/>
      <c r="AL541" s="122"/>
      <c r="AM541" s="122"/>
      <c r="AN541" s="122"/>
      <c r="AO541" s="122"/>
      <c r="AP541" s="122"/>
      <c r="AQ541" s="122"/>
      <c r="AR541" s="122"/>
      <c r="AS541" s="122"/>
      <c r="AT541" s="122"/>
      <c r="AU541" s="122"/>
    </row>
    <row r="542" spans="1:47" s="90" customFormat="1" ht="46.65" x14ac:dyDescent="0.3">
      <c r="A542" s="106" t="s">
        <v>1662</v>
      </c>
      <c r="B542" s="107" t="s">
        <v>972</v>
      </c>
      <c r="C542" s="108" t="s">
        <v>1435</v>
      </c>
      <c r="D542" s="122">
        <v>0</v>
      </c>
      <c r="E542" s="122">
        <v>0</v>
      </c>
      <c r="F542" s="122">
        <v>0</v>
      </c>
      <c r="G542" s="122">
        <v>0</v>
      </c>
      <c r="H542" s="122">
        <v>0</v>
      </c>
      <c r="I542" s="122">
        <v>0</v>
      </c>
      <c r="J542" s="122">
        <v>0</v>
      </c>
      <c r="K542" s="122">
        <v>0</v>
      </c>
      <c r="L542" s="122">
        <v>0</v>
      </c>
      <c r="M542" s="122">
        <v>0</v>
      </c>
      <c r="N542" s="122">
        <v>0</v>
      </c>
      <c r="O542" s="122">
        <v>0</v>
      </c>
      <c r="P542" s="122">
        <v>0</v>
      </c>
      <c r="Q542" s="122">
        <v>0</v>
      </c>
      <c r="R542" s="122">
        <v>0</v>
      </c>
      <c r="S542" s="122">
        <v>0</v>
      </c>
      <c r="T542" s="122">
        <v>0.16</v>
      </c>
      <c r="U542" s="122">
        <v>0</v>
      </c>
      <c r="V542" s="122">
        <v>0</v>
      </c>
      <c r="W542" s="122">
        <v>0</v>
      </c>
      <c r="X542" s="122">
        <v>0</v>
      </c>
      <c r="Y542" s="122">
        <v>0</v>
      </c>
      <c r="Z542" s="122">
        <v>0</v>
      </c>
      <c r="AA542" s="122">
        <v>0</v>
      </c>
      <c r="AB542" s="122"/>
      <c r="AC542" s="122"/>
      <c r="AD542" s="122"/>
      <c r="AE542" s="122"/>
      <c r="AF542" s="122"/>
      <c r="AG542" s="122"/>
      <c r="AH542" s="122"/>
      <c r="AI542" s="122"/>
      <c r="AJ542" s="122"/>
      <c r="AK542" s="122"/>
      <c r="AL542" s="122"/>
      <c r="AM542" s="122"/>
      <c r="AN542" s="122"/>
      <c r="AO542" s="122"/>
      <c r="AP542" s="122"/>
      <c r="AQ542" s="122"/>
      <c r="AR542" s="122"/>
      <c r="AS542" s="122"/>
      <c r="AT542" s="122"/>
      <c r="AU542" s="122"/>
    </row>
    <row r="543" spans="1:47" s="90" customFormat="1" ht="62.2" x14ac:dyDescent="0.3">
      <c r="A543" s="106" t="s">
        <v>1662</v>
      </c>
      <c r="B543" s="107" t="s">
        <v>973</v>
      </c>
      <c r="C543" s="108" t="s">
        <v>1436</v>
      </c>
      <c r="D543" s="122">
        <v>0</v>
      </c>
      <c r="E543" s="122">
        <v>0</v>
      </c>
      <c r="F543" s="122">
        <v>0</v>
      </c>
      <c r="G543" s="122">
        <v>0</v>
      </c>
      <c r="H543" s="122">
        <v>0</v>
      </c>
      <c r="I543" s="122">
        <v>0</v>
      </c>
      <c r="J543" s="122">
        <v>0</v>
      </c>
      <c r="K543" s="122">
        <v>0</v>
      </c>
      <c r="L543" s="122">
        <v>0</v>
      </c>
      <c r="M543" s="122">
        <v>0</v>
      </c>
      <c r="N543" s="122">
        <v>0</v>
      </c>
      <c r="O543" s="122">
        <v>0</v>
      </c>
      <c r="P543" s="122">
        <v>0</v>
      </c>
      <c r="Q543" s="122">
        <v>0</v>
      </c>
      <c r="R543" s="122">
        <v>0</v>
      </c>
      <c r="S543" s="122">
        <v>0</v>
      </c>
      <c r="T543" s="122">
        <v>0.17</v>
      </c>
      <c r="U543" s="122">
        <v>0</v>
      </c>
      <c r="V543" s="122">
        <v>0</v>
      </c>
      <c r="W543" s="122">
        <v>0</v>
      </c>
      <c r="X543" s="122">
        <v>0</v>
      </c>
      <c r="Y543" s="122">
        <v>0</v>
      </c>
      <c r="Z543" s="122">
        <v>0</v>
      </c>
      <c r="AA543" s="122">
        <v>0</v>
      </c>
      <c r="AB543" s="122"/>
      <c r="AC543" s="122"/>
      <c r="AD543" s="122"/>
      <c r="AE543" s="122"/>
      <c r="AF543" s="122"/>
      <c r="AG543" s="122"/>
      <c r="AH543" s="122"/>
      <c r="AI543" s="122"/>
      <c r="AJ543" s="122"/>
      <c r="AK543" s="122"/>
      <c r="AL543" s="122"/>
      <c r="AM543" s="122"/>
      <c r="AN543" s="122"/>
      <c r="AO543" s="122"/>
      <c r="AP543" s="122"/>
      <c r="AQ543" s="122"/>
      <c r="AR543" s="122"/>
      <c r="AS543" s="122"/>
      <c r="AT543" s="122"/>
      <c r="AU543" s="122"/>
    </row>
    <row r="544" spans="1:47" s="90" customFormat="1" ht="46.65" x14ac:dyDescent="0.3">
      <c r="A544" s="106" t="s">
        <v>1662</v>
      </c>
      <c r="B544" s="107" t="s">
        <v>974</v>
      </c>
      <c r="C544" s="108" t="s">
        <v>1437</v>
      </c>
      <c r="D544" s="122">
        <v>0</v>
      </c>
      <c r="E544" s="122">
        <v>0</v>
      </c>
      <c r="F544" s="122">
        <v>0</v>
      </c>
      <c r="G544" s="122">
        <v>0</v>
      </c>
      <c r="H544" s="122">
        <v>0</v>
      </c>
      <c r="I544" s="122">
        <v>0</v>
      </c>
      <c r="J544" s="122">
        <v>0</v>
      </c>
      <c r="K544" s="122">
        <v>0</v>
      </c>
      <c r="L544" s="122">
        <v>0</v>
      </c>
      <c r="M544" s="122">
        <v>0</v>
      </c>
      <c r="N544" s="122">
        <v>0</v>
      </c>
      <c r="O544" s="122">
        <v>0</v>
      </c>
      <c r="P544" s="122">
        <v>0</v>
      </c>
      <c r="Q544" s="122">
        <v>0</v>
      </c>
      <c r="R544" s="122">
        <v>0</v>
      </c>
      <c r="S544" s="122">
        <v>0</v>
      </c>
      <c r="T544" s="122">
        <v>0.05</v>
      </c>
      <c r="U544" s="122">
        <v>0</v>
      </c>
      <c r="V544" s="122">
        <v>0</v>
      </c>
      <c r="W544" s="122">
        <v>0</v>
      </c>
      <c r="X544" s="122">
        <v>0</v>
      </c>
      <c r="Y544" s="122">
        <v>0</v>
      </c>
      <c r="Z544" s="122">
        <v>0</v>
      </c>
      <c r="AA544" s="122">
        <v>0</v>
      </c>
      <c r="AB544" s="122"/>
      <c r="AC544" s="122"/>
      <c r="AD544" s="122"/>
      <c r="AE544" s="122"/>
      <c r="AF544" s="122"/>
      <c r="AG544" s="122"/>
      <c r="AH544" s="122"/>
      <c r="AI544" s="122"/>
      <c r="AJ544" s="122"/>
      <c r="AK544" s="122"/>
      <c r="AL544" s="122"/>
      <c r="AM544" s="122"/>
      <c r="AN544" s="122"/>
      <c r="AO544" s="122"/>
      <c r="AP544" s="122"/>
      <c r="AQ544" s="122"/>
      <c r="AR544" s="122"/>
      <c r="AS544" s="122"/>
      <c r="AT544" s="122"/>
      <c r="AU544" s="122"/>
    </row>
    <row r="545" spans="1:47" s="90" customFormat="1" ht="46.65" x14ac:dyDescent="0.3">
      <c r="A545" s="106" t="s">
        <v>1662</v>
      </c>
      <c r="B545" s="107" t="s">
        <v>975</v>
      </c>
      <c r="C545" s="108" t="s">
        <v>1438</v>
      </c>
      <c r="D545" s="122">
        <v>0</v>
      </c>
      <c r="E545" s="122">
        <v>0</v>
      </c>
      <c r="F545" s="122">
        <v>0</v>
      </c>
      <c r="G545" s="122">
        <v>0</v>
      </c>
      <c r="H545" s="122">
        <v>0</v>
      </c>
      <c r="I545" s="122">
        <v>0</v>
      </c>
      <c r="J545" s="122">
        <v>0</v>
      </c>
      <c r="K545" s="122">
        <v>0</v>
      </c>
      <c r="L545" s="122">
        <v>0</v>
      </c>
      <c r="M545" s="122">
        <v>0</v>
      </c>
      <c r="N545" s="122">
        <v>0</v>
      </c>
      <c r="O545" s="122">
        <v>0</v>
      </c>
      <c r="P545" s="122">
        <v>0</v>
      </c>
      <c r="Q545" s="122">
        <v>0</v>
      </c>
      <c r="R545" s="122">
        <v>0</v>
      </c>
      <c r="S545" s="122">
        <v>0</v>
      </c>
      <c r="T545" s="122">
        <v>0.08</v>
      </c>
      <c r="U545" s="122">
        <v>0</v>
      </c>
      <c r="V545" s="122">
        <v>0</v>
      </c>
      <c r="W545" s="122">
        <v>0</v>
      </c>
      <c r="X545" s="122">
        <v>0</v>
      </c>
      <c r="Y545" s="122">
        <v>0</v>
      </c>
      <c r="Z545" s="122">
        <v>0</v>
      </c>
      <c r="AA545" s="122">
        <v>0</v>
      </c>
      <c r="AB545" s="122"/>
      <c r="AC545" s="122"/>
      <c r="AD545" s="122"/>
      <c r="AE545" s="122"/>
      <c r="AF545" s="122"/>
      <c r="AG545" s="122"/>
      <c r="AH545" s="122"/>
      <c r="AI545" s="122"/>
      <c r="AJ545" s="122"/>
      <c r="AK545" s="122"/>
      <c r="AL545" s="122"/>
      <c r="AM545" s="122"/>
      <c r="AN545" s="122"/>
      <c r="AO545" s="122"/>
      <c r="AP545" s="122"/>
      <c r="AQ545" s="122"/>
      <c r="AR545" s="122"/>
      <c r="AS545" s="122"/>
      <c r="AT545" s="122"/>
      <c r="AU545" s="122"/>
    </row>
    <row r="546" spans="1:47" s="90" customFormat="1" ht="46.65" x14ac:dyDescent="0.3">
      <c r="A546" s="106" t="s">
        <v>1662</v>
      </c>
      <c r="B546" s="107" t="s">
        <v>976</v>
      </c>
      <c r="C546" s="108" t="s">
        <v>1439</v>
      </c>
      <c r="D546" s="122">
        <v>0</v>
      </c>
      <c r="E546" s="122">
        <v>0</v>
      </c>
      <c r="F546" s="122">
        <v>0</v>
      </c>
      <c r="G546" s="122">
        <v>0</v>
      </c>
      <c r="H546" s="122">
        <v>0</v>
      </c>
      <c r="I546" s="122">
        <v>0</v>
      </c>
      <c r="J546" s="122">
        <v>0</v>
      </c>
      <c r="K546" s="122">
        <v>0</v>
      </c>
      <c r="L546" s="122">
        <v>0</v>
      </c>
      <c r="M546" s="122">
        <v>0</v>
      </c>
      <c r="N546" s="122">
        <v>0</v>
      </c>
      <c r="O546" s="122">
        <v>0</v>
      </c>
      <c r="P546" s="122">
        <v>0</v>
      </c>
      <c r="Q546" s="122">
        <v>0</v>
      </c>
      <c r="R546" s="122">
        <v>0</v>
      </c>
      <c r="S546" s="122">
        <v>0</v>
      </c>
      <c r="T546" s="122">
        <v>0.5</v>
      </c>
      <c r="U546" s="122">
        <v>0</v>
      </c>
      <c r="V546" s="122">
        <v>0</v>
      </c>
      <c r="W546" s="122">
        <v>0</v>
      </c>
      <c r="X546" s="122">
        <v>0</v>
      </c>
      <c r="Y546" s="122">
        <v>0</v>
      </c>
      <c r="Z546" s="122">
        <v>0</v>
      </c>
      <c r="AA546" s="122">
        <v>0</v>
      </c>
      <c r="AB546" s="122"/>
      <c r="AC546" s="122"/>
      <c r="AD546" s="122"/>
      <c r="AE546" s="122"/>
      <c r="AF546" s="122"/>
      <c r="AG546" s="122"/>
      <c r="AH546" s="122"/>
      <c r="AI546" s="122"/>
      <c r="AJ546" s="122"/>
      <c r="AK546" s="122"/>
      <c r="AL546" s="122"/>
      <c r="AM546" s="122"/>
      <c r="AN546" s="122"/>
      <c r="AO546" s="122"/>
      <c r="AP546" s="122"/>
      <c r="AQ546" s="122"/>
      <c r="AR546" s="122"/>
      <c r="AS546" s="122"/>
      <c r="AT546" s="122"/>
      <c r="AU546" s="122"/>
    </row>
    <row r="547" spans="1:47" s="90" customFormat="1" ht="46.65" x14ac:dyDescent="0.3">
      <c r="A547" s="106" t="s">
        <v>1662</v>
      </c>
      <c r="B547" s="107" t="s">
        <v>977</v>
      </c>
      <c r="C547" s="108" t="s">
        <v>1440</v>
      </c>
      <c r="D547" s="122">
        <v>0</v>
      </c>
      <c r="E547" s="122">
        <v>0</v>
      </c>
      <c r="F547" s="122">
        <v>0</v>
      </c>
      <c r="G547" s="122">
        <v>0</v>
      </c>
      <c r="H547" s="122">
        <v>0</v>
      </c>
      <c r="I547" s="122">
        <v>0</v>
      </c>
      <c r="J547" s="122">
        <v>0</v>
      </c>
      <c r="K547" s="122">
        <v>0</v>
      </c>
      <c r="L547" s="122">
        <v>0</v>
      </c>
      <c r="M547" s="122">
        <v>0</v>
      </c>
      <c r="N547" s="122">
        <v>0</v>
      </c>
      <c r="O547" s="122">
        <v>0</v>
      </c>
      <c r="P547" s="122">
        <v>0</v>
      </c>
      <c r="Q547" s="122">
        <v>0</v>
      </c>
      <c r="R547" s="122">
        <v>0</v>
      </c>
      <c r="S547" s="122">
        <v>0</v>
      </c>
      <c r="T547" s="122">
        <v>0.2</v>
      </c>
      <c r="U547" s="122">
        <v>0</v>
      </c>
      <c r="V547" s="122">
        <v>0</v>
      </c>
      <c r="W547" s="122">
        <v>0</v>
      </c>
      <c r="X547" s="122">
        <v>0</v>
      </c>
      <c r="Y547" s="122">
        <v>0</v>
      </c>
      <c r="Z547" s="122">
        <v>0</v>
      </c>
      <c r="AA547" s="122">
        <v>0</v>
      </c>
      <c r="AB547" s="122"/>
      <c r="AC547" s="122"/>
      <c r="AD547" s="122"/>
      <c r="AE547" s="122"/>
      <c r="AF547" s="122"/>
      <c r="AG547" s="122"/>
      <c r="AH547" s="122"/>
      <c r="AI547" s="122"/>
      <c r="AJ547" s="122"/>
      <c r="AK547" s="122"/>
      <c r="AL547" s="122"/>
      <c r="AM547" s="122"/>
      <c r="AN547" s="122"/>
      <c r="AO547" s="122"/>
      <c r="AP547" s="122"/>
      <c r="AQ547" s="122"/>
      <c r="AR547" s="122"/>
      <c r="AS547" s="122"/>
      <c r="AT547" s="122"/>
      <c r="AU547" s="122"/>
    </row>
    <row r="548" spans="1:47" s="90" customFormat="1" ht="46.65" x14ac:dyDescent="0.3">
      <c r="A548" s="106" t="s">
        <v>1662</v>
      </c>
      <c r="B548" s="107" t="s">
        <v>1803</v>
      </c>
      <c r="C548" s="108" t="s">
        <v>1441</v>
      </c>
      <c r="D548" s="122">
        <v>0</v>
      </c>
      <c r="E548" s="122">
        <v>0</v>
      </c>
      <c r="F548" s="122">
        <v>0</v>
      </c>
      <c r="G548" s="122">
        <v>0</v>
      </c>
      <c r="H548" s="122">
        <v>0</v>
      </c>
      <c r="I548" s="122">
        <v>0</v>
      </c>
      <c r="J548" s="122">
        <v>0</v>
      </c>
      <c r="K548" s="122">
        <v>0</v>
      </c>
      <c r="L548" s="122">
        <v>0</v>
      </c>
      <c r="M548" s="122">
        <v>0</v>
      </c>
      <c r="N548" s="122">
        <v>0</v>
      </c>
      <c r="O548" s="122">
        <v>0</v>
      </c>
      <c r="P548" s="122">
        <v>0</v>
      </c>
      <c r="Q548" s="122">
        <v>0</v>
      </c>
      <c r="R548" s="122">
        <v>0</v>
      </c>
      <c r="S548" s="122">
        <v>0</v>
      </c>
      <c r="T548" s="122">
        <v>0</v>
      </c>
      <c r="U548" s="122">
        <v>0</v>
      </c>
      <c r="V548" s="122">
        <v>0</v>
      </c>
      <c r="W548" s="122">
        <v>0</v>
      </c>
      <c r="X548" s="122">
        <v>0</v>
      </c>
      <c r="Y548" s="122">
        <v>0</v>
      </c>
      <c r="Z548" s="122">
        <v>0</v>
      </c>
      <c r="AA548" s="122">
        <v>0</v>
      </c>
      <c r="AB548" s="122"/>
      <c r="AC548" s="122"/>
      <c r="AD548" s="122"/>
      <c r="AE548" s="122"/>
      <c r="AF548" s="122"/>
      <c r="AG548" s="122"/>
      <c r="AH548" s="122"/>
      <c r="AI548" s="122"/>
      <c r="AJ548" s="122"/>
      <c r="AK548" s="122"/>
      <c r="AL548" s="122"/>
      <c r="AM548" s="122"/>
      <c r="AN548" s="122"/>
      <c r="AO548" s="122"/>
      <c r="AP548" s="122"/>
      <c r="AQ548" s="122"/>
      <c r="AR548" s="122"/>
      <c r="AS548" s="122"/>
      <c r="AT548" s="122"/>
      <c r="AU548" s="122"/>
    </row>
    <row r="549" spans="1:47" s="90" customFormat="1" ht="46.65" x14ac:dyDescent="0.3">
      <c r="A549" s="106" t="s">
        <v>1662</v>
      </c>
      <c r="B549" s="107" t="s">
        <v>978</v>
      </c>
      <c r="C549" s="108" t="s">
        <v>1442</v>
      </c>
      <c r="D549" s="122">
        <v>0</v>
      </c>
      <c r="E549" s="122">
        <v>0</v>
      </c>
      <c r="F549" s="122">
        <v>0</v>
      </c>
      <c r="G549" s="122">
        <v>0</v>
      </c>
      <c r="H549" s="122">
        <v>0</v>
      </c>
      <c r="I549" s="122">
        <v>0</v>
      </c>
      <c r="J549" s="122">
        <v>0</v>
      </c>
      <c r="K549" s="122">
        <v>0</v>
      </c>
      <c r="L549" s="122">
        <v>0</v>
      </c>
      <c r="M549" s="122">
        <v>0</v>
      </c>
      <c r="N549" s="122">
        <v>0</v>
      </c>
      <c r="O549" s="122">
        <v>0</v>
      </c>
      <c r="P549" s="122">
        <v>0</v>
      </c>
      <c r="Q549" s="122">
        <v>0</v>
      </c>
      <c r="R549" s="122">
        <v>0</v>
      </c>
      <c r="S549" s="122">
        <v>0</v>
      </c>
      <c r="T549" s="122">
        <v>0.19</v>
      </c>
      <c r="U549" s="122">
        <v>0</v>
      </c>
      <c r="V549" s="122">
        <v>0</v>
      </c>
      <c r="W549" s="122">
        <v>0</v>
      </c>
      <c r="X549" s="122">
        <v>0</v>
      </c>
      <c r="Y549" s="122">
        <v>0</v>
      </c>
      <c r="Z549" s="122">
        <v>0</v>
      </c>
      <c r="AA549" s="122">
        <v>0</v>
      </c>
      <c r="AB549" s="122"/>
      <c r="AC549" s="122"/>
      <c r="AD549" s="122"/>
      <c r="AE549" s="122"/>
      <c r="AF549" s="122"/>
      <c r="AG549" s="122"/>
      <c r="AH549" s="122"/>
      <c r="AI549" s="122"/>
      <c r="AJ549" s="122"/>
      <c r="AK549" s="122"/>
      <c r="AL549" s="122"/>
      <c r="AM549" s="122"/>
      <c r="AN549" s="122"/>
      <c r="AO549" s="122"/>
      <c r="AP549" s="122"/>
      <c r="AQ549" s="122"/>
      <c r="AR549" s="122"/>
      <c r="AS549" s="122"/>
      <c r="AT549" s="122"/>
      <c r="AU549" s="122"/>
    </row>
    <row r="550" spans="1:47" s="90" customFormat="1" ht="46.65" x14ac:dyDescent="0.3">
      <c r="A550" s="106" t="s">
        <v>1662</v>
      </c>
      <c r="B550" s="107" t="s">
        <v>979</v>
      </c>
      <c r="C550" s="108" t="s">
        <v>1443</v>
      </c>
      <c r="D550" s="122">
        <v>0</v>
      </c>
      <c r="E550" s="122">
        <v>0</v>
      </c>
      <c r="F550" s="122">
        <v>0</v>
      </c>
      <c r="G550" s="122">
        <v>0</v>
      </c>
      <c r="H550" s="122">
        <v>0</v>
      </c>
      <c r="I550" s="122">
        <v>0</v>
      </c>
      <c r="J550" s="122">
        <v>0</v>
      </c>
      <c r="K550" s="122">
        <v>0</v>
      </c>
      <c r="L550" s="122">
        <v>0</v>
      </c>
      <c r="M550" s="122">
        <v>0</v>
      </c>
      <c r="N550" s="122">
        <v>0</v>
      </c>
      <c r="O550" s="122">
        <v>0</v>
      </c>
      <c r="P550" s="122">
        <v>0</v>
      </c>
      <c r="Q550" s="122">
        <v>0</v>
      </c>
      <c r="R550" s="122">
        <v>0</v>
      </c>
      <c r="S550" s="122">
        <v>0</v>
      </c>
      <c r="T550" s="122">
        <v>0.42</v>
      </c>
      <c r="U550" s="122">
        <v>0</v>
      </c>
      <c r="V550" s="122">
        <v>0</v>
      </c>
      <c r="W550" s="122">
        <v>0</v>
      </c>
      <c r="X550" s="122">
        <v>0</v>
      </c>
      <c r="Y550" s="122">
        <v>0</v>
      </c>
      <c r="Z550" s="122">
        <v>0</v>
      </c>
      <c r="AA550" s="122">
        <v>0</v>
      </c>
      <c r="AB550" s="122"/>
      <c r="AC550" s="122"/>
      <c r="AD550" s="122"/>
      <c r="AE550" s="122"/>
      <c r="AF550" s="122"/>
      <c r="AG550" s="122"/>
      <c r="AH550" s="122"/>
      <c r="AI550" s="122"/>
      <c r="AJ550" s="122"/>
      <c r="AK550" s="122"/>
      <c r="AL550" s="122"/>
      <c r="AM550" s="122"/>
      <c r="AN550" s="122"/>
      <c r="AO550" s="122"/>
      <c r="AP550" s="122"/>
      <c r="AQ550" s="122"/>
      <c r="AR550" s="122"/>
      <c r="AS550" s="122"/>
      <c r="AT550" s="122"/>
      <c r="AU550" s="122"/>
    </row>
    <row r="551" spans="1:47" s="90" customFormat="1" ht="46.65" x14ac:dyDescent="0.3">
      <c r="A551" s="106" t="s">
        <v>1662</v>
      </c>
      <c r="B551" s="107" t="s">
        <v>980</v>
      </c>
      <c r="C551" s="108" t="s">
        <v>1444</v>
      </c>
      <c r="D551" s="122">
        <v>0</v>
      </c>
      <c r="E551" s="122">
        <v>0</v>
      </c>
      <c r="F551" s="122">
        <v>0</v>
      </c>
      <c r="G551" s="122">
        <v>0</v>
      </c>
      <c r="H551" s="122">
        <v>0</v>
      </c>
      <c r="I551" s="122">
        <v>0</v>
      </c>
      <c r="J551" s="122">
        <v>0</v>
      </c>
      <c r="K551" s="122">
        <v>0</v>
      </c>
      <c r="L551" s="122">
        <v>0</v>
      </c>
      <c r="M551" s="122">
        <v>0</v>
      </c>
      <c r="N551" s="122">
        <v>0</v>
      </c>
      <c r="O551" s="122">
        <v>0</v>
      </c>
      <c r="P551" s="122">
        <v>0</v>
      </c>
      <c r="Q551" s="122">
        <v>0</v>
      </c>
      <c r="R551" s="122">
        <v>0</v>
      </c>
      <c r="S551" s="122">
        <v>0</v>
      </c>
      <c r="T551" s="122">
        <v>0.13</v>
      </c>
      <c r="U551" s="122">
        <v>0</v>
      </c>
      <c r="V551" s="122">
        <v>0</v>
      </c>
      <c r="W551" s="122">
        <v>0</v>
      </c>
      <c r="X551" s="122">
        <v>0</v>
      </c>
      <c r="Y551" s="122">
        <v>0</v>
      </c>
      <c r="Z551" s="122">
        <v>0</v>
      </c>
      <c r="AA551" s="122">
        <v>0</v>
      </c>
      <c r="AB551" s="122"/>
      <c r="AC551" s="122"/>
      <c r="AD551" s="122"/>
      <c r="AE551" s="122"/>
      <c r="AF551" s="122"/>
      <c r="AG551" s="122"/>
      <c r="AH551" s="122"/>
      <c r="AI551" s="122"/>
      <c r="AJ551" s="122"/>
      <c r="AK551" s="122"/>
      <c r="AL551" s="122"/>
      <c r="AM551" s="122"/>
      <c r="AN551" s="122"/>
      <c r="AO551" s="122"/>
      <c r="AP551" s="122"/>
      <c r="AQ551" s="122"/>
      <c r="AR551" s="122"/>
      <c r="AS551" s="122"/>
      <c r="AT551" s="122"/>
      <c r="AU551" s="122"/>
    </row>
    <row r="552" spans="1:47" s="90" customFormat="1" ht="46.65" x14ac:dyDescent="0.3">
      <c r="A552" s="106" t="s">
        <v>1662</v>
      </c>
      <c r="B552" s="107" t="s">
        <v>981</v>
      </c>
      <c r="C552" s="108" t="s">
        <v>1445</v>
      </c>
      <c r="D552" s="122">
        <v>0</v>
      </c>
      <c r="E552" s="122">
        <v>0</v>
      </c>
      <c r="F552" s="122">
        <v>0</v>
      </c>
      <c r="G552" s="122">
        <v>0</v>
      </c>
      <c r="H552" s="122">
        <v>0</v>
      </c>
      <c r="I552" s="122">
        <v>0</v>
      </c>
      <c r="J552" s="122">
        <v>0</v>
      </c>
      <c r="K552" s="122">
        <v>0</v>
      </c>
      <c r="L552" s="122">
        <v>0</v>
      </c>
      <c r="M552" s="122">
        <v>0</v>
      </c>
      <c r="N552" s="122">
        <v>0</v>
      </c>
      <c r="O552" s="122">
        <v>0</v>
      </c>
      <c r="P552" s="122">
        <v>0</v>
      </c>
      <c r="Q552" s="122">
        <v>0</v>
      </c>
      <c r="R552" s="122">
        <v>0</v>
      </c>
      <c r="S552" s="122">
        <v>0</v>
      </c>
      <c r="T552" s="122">
        <v>0.2</v>
      </c>
      <c r="U552" s="122">
        <v>0</v>
      </c>
      <c r="V552" s="122">
        <v>0</v>
      </c>
      <c r="W552" s="122">
        <v>0</v>
      </c>
      <c r="X552" s="122">
        <v>0</v>
      </c>
      <c r="Y552" s="122">
        <v>0</v>
      </c>
      <c r="Z552" s="122">
        <v>0</v>
      </c>
      <c r="AA552" s="122">
        <v>0</v>
      </c>
      <c r="AB552" s="122"/>
      <c r="AC552" s="122"/>
      <c r="AD552" s="122"/>
      <c r="AE552" s="122"/>
      <c r="AF552" s="122"/>
      <c r="AG552" s="122"/>
      <c r="AH552" s="122"/>
      <c r="AI552" s="122"/>
      <c r="AJ552" s="122"/>
      <c r="AK552" s="122"/>
      <c r="AL552" s="122"/>
      <c r="AM552" s="122"/>
      <c r="AN552" s="122"/>
      <c r="AO552" s="122"/>
      <c r="AP552" s="122"/>
      <c r="AQ552" s="122"/>
      <c r="AR552" s="122"/>
      <c r="AS552" s="122"/>
      <c r="AT552" s="122"/>
      <c r="AU552" s="122"/>
    </row>
    <row r="553" spans="1:47" s="90" customFormat="1" x14ac:dyDescent="0.3">
      <c r="A553" s="103"/>
      <c r="B553" s="110" t="s">
        <v>47</v>
      </c>
      <c r="C553" s="105"/>
      <c r="D553" s="133">
        <f t="shared" ref="D553:AU553" si="63">SUM(D554:D562)</f>
        <v>0</v>
      </c>
      <c r="E553" s="133">
        <f t="shared" si="63"/>
        <v>0</v>
      </c>
      <c r="F553" s="133">
        <f t="shared" si="63"/>
        <v>0</v>
      </c>
      <c r="G553" s="133">
        <f t="shared" si="63"/>
        <v>0</v>
      </c>
      <c r="H553" s="133">
        <f t="shared" si="63"/>
        <v>0</v>
      </c>
      <c r="I553" s="133">
        <f t="shared" si="63"/>
        <v>9.5939999999999998E-2</v>
      </c>
      <c r="J553" s="133">
        <f t="shared" si="63"/>
        <v>0</v>
      </c>
      <c r="K553" s="133">
        <f t="shared" si="63"/>
        <v>0</v>
      </c>
      <c r="L553" s="133">
        <f t="shared" si="63"/>
        <v>0</v>
      </c>
      <c r="M553" s="133">
        <f t="shared" si="63"/>
        <v>0</v>
      </c>
      <c r="N553" s="133">
        <f t="shared" si="63"/>
        <v>0</v>
      </c>
      <c r="O553" s="133">
        <f t="shared" si="63"/>
        <v>0</v>
      </c>
      <c r="P553" s="133">
        <f t="shared" si="63"/>
        <v>0</v>
      </c>
      <c r="Q553" s="133">
        <f t="shared" si="63"/>
        <v>0</v>
      </c>
      <c r="R553" s="133">
        <f t="shared" si="63"/>
        <v>0.35</v>
      </c>
      <c r="S553" s="133">
        <f t="shared" si="63"/>
        <v>0</v>
      </c>
      <c r="T553" s="133">
        <f t="shared" si="63"/>
        <v>0.32</v>
      </c>
      <c r="U553" s="133">
        <f t="shared" si="63"/>
        <v>0</v>
      </c>
      <c r="V553" s="133">
        <f t="shared" si="63"/>
        <v>0</v>
      </c>
      <c r="W553" s="133">
        <f t="shared" si="63"/>
        <v>0</v>
      </c>
      <c r="X553" s="133">
        <f t="shared" si="63"/>
        <v>0</v>
      </c>
      <c r="Y553" s="133">
        <f t="shared" si="63"/>
        <v>0</v>
      </c>
      <c r="Z553" s="133">
        <f t="shared" si="63"/>
        <v>0</v>
      </c>
      <c r="AA553" s="133">
        <f t="shared" si="63"/>
        <v>0</v>
      </c>
      <c r="AB553" s="133">
        <f t="shared" si="63"/>
        <v>0</v>
      </c>
      <c r="AC553" s="133">
        <f t="shared" si="63"/>
        <v>0</v>
      </c>
      <c r="AD553" s="133">
        <f t="shared" si="63"/>
        <v>0</v>
      </c>
      <c r="AE553" s="133">
        <f t="shared" si="63"/>
        <v>0</v>
      </c>
      <c r="AF553" s="133">
        <f t="shared" si="63"/>
        <v>0</v>
      </c>
      <c r="AG553" s="133">
        <f t="shared" si="63"/>
        <v>0</v>
      </c>
      <c r="AH553" s="133">
        <f t="shared" si="63"/>
        <v>0</v>
      </c>
      <c r="AI553" s="133">
        <f t="shared" si="63"/>
        <v>0</v>
      </c>
      <c r="AJ553" s="133">
        <f t="shared" si="63"/>
        <v>0</v>
      </c>
      <c r="AK553" s="133">
        <f t="shared" si="63"/>
        <v>0</v>
      </c>
      <c r="AL553" s="133">
        <f t="shared" si="63"/>
        <v>0</v>
      </c>
      <c r="AM553" s="133">
        <f t="shared" si="63"/>
        <v>0</v>
      </c>
      <c r="AN553" s="133">
        <f t="shared" si="63"/>
        <v>0</v>
      </c>
      <c r="AO553" s="133">
        <f t="shared" si="63"/>
        <v>0</v>
      </c>
      <c r="AP553" s="133">
        <f t="shared" si="63"/>
        <v>0</v>
      </c>
      <c r="AQ553" s="133">
        <f t="shared" si="63"/>
        <v>0</v>
      </c>
      <c r="AR553" s="133">
        <f t="shared" si="63"/>
        <v>0</v>
      </c>
      <c r="AS553" s="133">
        <f t="shared" si="63"/>
        <v>0</v>
      </c>
      <c r="AT553" s="133">
        <f t="shared" si="63"/>
        <v>0</v>
      </c>
      <c r="AU553" s="133">
        <f t="shared" si="63"/>
        <v>0</v>
      </c>
    </row>
    <row r="554" spans="1:47" s="90" customFormat="1" ht="46.65" x14ac:dyDescent="0.3">
      <c r="A554" s="106" t="s">
        <v>1662</v>
      </c>
      <c r="B554" s="107" t="s">
        <v>982</v>
      </c>
      <c r="C554" s="108" t="s">
        <v>1446</v>
      </c>
      <c r="D554" s="122">
        <v>0</v>
      </c>
      <c r="E554" s="122">
        <v>0</v>
      </c>
      <c r="F554" s="122">
        <v>0</v>
      </c>
      <c r="G554" s="122">
        <v>0</v>
      </c>
      <c r="H554" s="122">
        <v>0</v>
      </c>
      <c r="I554" s="122">
        <v>0</v>
      </c>
      <c r="J554" s="122">
        <v>0</v>
      </c>
      <c r="K554" s="122">
        <v>0</v>
      </c>
      <c r="L554" s="122">
        <v>0</v>
      </c>
      <c r="M554" s="122">
        <v>0</v>
      </c>
      <c r="N554" s="122">
        <v>0</v>
      </c>
      <c r="O554" s="122">
        <v>0</v>
      </c>
      <c r="P554" s="122">
        <v>0</v>
      </c>
      <c r="Q554" s="122">
        <v>0</v>
      </c>
      <c r="R554" s="122">
        <v>0</v>
      </c>
      <c r="S554" s="122">
        <v>0</v>
      </c>
      <c r="T554" s="122">
        <v>0</v>
      </c>
      <c r="U554" s="122">
        <v>0</v>
      </c>
      <c r="V554" s="122">
        <v>0</v>
      </c>
      <c r="W554" s="122">
        <v>0</v>
      </c>
      <c r="X554" s="122">
        <v>0</v>
      </c>
      <c r="Y554" s="122">
        <v>0</v>
      </c>
      <c r="Z554" s="122">
        <v>0</v>
      </c>
      <c r="AA554" s="122">
        <v>0</v>
      </c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</row>
    <row r="555" spans="1:47" s="90" customFormat="1" ht="46.65" x14ac:dyDescent="0.3">
      <c r="A555" s="106" t="s">
        <v>1662</v>
      </c>
      <c r="B555" s="107" t="s">
        <v>983</v>
      </c>
      <c r="C555" s="108" t="s">
        <v>1447</v>
      </c>
      <c r="D555" s="122">
        <v>0</v>
      </c>
      <c r="E555" s="122">
        <v>0</v>
      </c>
      <c r="F555" s="122">
        <v>0</v>
      </c>
      <c r="G555" s="122">
        <v>0</v>
      </c>
      <c r="H555" s="122">
        <v>0</v>
      </c>
      <c r="I555" s="122">
        <v>0</v>
      </c>
      <c r="J555" s="122">
        <v>0</v>
      </c>
      <c r="K555" s="122">
        <v>0</v>
      </c>
      <c r="L555" s="122">
        <v>0</v>
      </c>
      <c r="M555" s="122">
        <v>0</v>
      </c>
      <c r="N555" s="122">
        <v>0</v>
      </c>
      <c r="O555" s="122">
        <v>0</v>
      </c>
      <c r="P555" s="122">
        <v>0</v>
      </c>
      <c r="Q555" s="122">
        <v>0</v>
      </c>
      <c r="R555" s="122">
        <v>0</v>
      </c>
      <c r="S555" s="122">
        <v>0</v>
      </c>
      <c r="T555" s="122">
        <v>0</v>
      </c>
      <c r="U555" s="122">
        <v>0</v>
      </c>
      <c r="V555" s="122">
        <v>0</v>
      </c>
      <c r="W555" s="122">
        <v>0</v>
      </c>
      <c r="X555" s="122">
        <v>0</v>
      </c>
      <c r="Y555" s="122">
        <v>0</v>
      </c>
      <c r="Z555" s="122">
        <v>0</v>
      </c>
      <c r="AA555" s="122">
        <v>0</v>
      </c>
      <c r="AB555" s="122"/>
      <c r="AC555" s="122"/>
      <c r="AD555" s="122"/>
      <c r="AE555" s="122"/>
      <c r="AF555" s="122"/>
      <c r="AG555" s="122"/>
      <c r="AH555" s="122"/>
      <c r="AI555" s="122"/>
      <c r="AJ555" s="122"/>
      <c r="AK555" s="122"/>
      <c r="AL555" s="122"/>
      <c r="AM555" s="122"/>
      <c r="AN555" s="122"/>
      <c r="AO555" s="122"/>
      <c r="AP555" s="122"/>
      <c r="AQ555" s="122"/>
      <c r="AR555" s="122"/>
      <c r="AS555" s="122"/>
      <c r="AT555" s="122"/>
      <c r="AU555" s="122"/>
    </row>
    <row r="556" spans="1:47" s="90" customFormat="1" ht="46.65" x14ac:dyDescent="0.3">
      <c r="A556" s="106" t="s">
        <v>1662</v>
      </c>
      <c r="B556" s="107" t="s">
        <v>984</v>
      </c>
      <c r="C556" s="108" t="s">
        <v>1448</v>
      </c>
      <c r="D556" s="122">
        <v>0</v>
      </c>
      <c r="E556" s="122">
        <v>0</v>
      </c>
      <c r="F556" s="122">
        <v>0</v>
      </c>
      <c r="G556" s="122">
        <v>0</v>
      </c>
      <c r="H556" s="122">
        <v>0</v>
      </c>
      <c r="I556" s="122">
        <v>0</v>
      </c>
      <c r="J556" s="122">
        <v>0</v>
      </c>
      <c r="K556" s="122">
        <v>0</v>
      </c>
      <c r="L556" s="122">
        <v>0</v>
      </c>
      <c r="M556" s="122">
        <v>0</v>
      </c>
      <c r="N556" s="122">
        <v>0</v>
      </c>
      <c r="O556" s="122">
        <v>0</v>
      </c>
      <c r="P556" s="122">
        <v>0</v>
      </c>
      <c r="Q556" s="122">
        <v>0</v>
      </c>
      <c r="R556" s="122">
        <v>0</v>
      </c>
      <c r="S556" s="122">
        <v>0</v>
      </c>
      <c r="T556" s="122">
        <v>0</v>
      </c>
      <c r="U556" s="122">
        <v>0</v>
      </c>
      <c r="V556" s="122">
        <v>0</v>
      </c>
      <c r="W556" s="122">
        <v>0</v>
      </c>
      <c r="X556" s="122">
        <v>0</v>
      </c>
      <c r="Y556" s="122">
        <v>0</v>
      </c>
      <c r="Z556" s="122">
        <v>0</v>
      </c>
      <c r="AA556" s="122">
        <v>0</v>
      </c>
      <c r="AB556" s="122"/>
      <c r="AC556" s="122"/>
      <c r="AD556" s="122"/>
      <c r="AE556" s="122"/>
      <c r="AF556" s="122"/>
      <c r="AG556" s="122"/>
      <c r="AH556" s="122"/>
      <c r="AI556" s="122"/>
      <c r="AJ556" s="122"/>
      <c r="AK556" s="122"/>
      <c r="AL556" s="122"/>
      <c r="AM556" s="122"/>
      <c r="AN556" s="122"/>
      <c r="AO556" s="122"/>
      <c r="AP556" s="122"/>
      <c r="AQ556" s="122"/>
      <c r="AR556" s="122"/>
      <c r="AS556" s="122"/>
      <c r="AT556" s="122"/>
      <c r="AU556" s="122"/>
    </row>
    <row r="557" spans="1:47" s="90" customFormat="1" ht="46.65" x14ac:dyDescent="0.3">
      <c r="A557" s="106" t="s">
        <v>1662</v>
      </c>
      <c r="B557" s="107" t="s">
        <v>985</v>
      </c>
      <c r="C557" s="108" t="s">
        <v>1449</v>
      </c>
      <c r="D557" s="122">
        <v>0</v>
      </c>
      <c r="E557" s="122">
        <v>0</v>
      </c>
      <c r="F557" s="122">
        <v>0</v>
      </c>
      <c r="G557" s="122">
        <v>0</v>
      </c>
      <c r="H557" s="122">
        <v>0</v>
      </c>
      <c r="I557" s="122">
        <v>9.5939999999999998E-2</v>
      </c>
      <c r="J557" s="122">
        <v>0</v>
      </c>
      <c r="K557" s="122">
        <v>0</v>
      </c>
      <c r="L557" s="122">
        <v>0</v>
      </c>
      <c r="M557" s="122">
        <v>0</v>
      </c>
      <c r="N557" s="122">
        <v>0</v>
      </c>
      <c r="O557" s="122">
        <v>0</v>
      </c>
      <c r="P557" s="122">
        <v>0</v>
      </c>
      <c r="Q557" s="122">
        <v>0</v>
      </c>
      <c r="R557" s="122">
        <v>0.25</v>
      </c>
      <c r="S557" s="122">
        <v>0</v>
      </c>
      <c r="T557" s="122">
        <v>0.25</v>
      </c>
      <c r="U557" s="122">
        <v>0</v>
      </c>
      <c r="V557" s="122">
        <v>0</v>
      </c>
      <c r="W557" s="122">
        <v>0</v>
      </c>
      <c r="X557" s="122">
        <v>0</v>
      </c>
      <c r="Y557" s="122">
        <v>0</v>
      </c>
      <c r="Z557" s="122">
        <v>0</v>
      </c>
      <c r="AA557" s="122">
        <v>0</v>
      </c>
      <c r="AB557" s="122"/>
      <c r="AC557" s="122"/>
      <c r="AD557" s="122"/>
      <c r="AE557" s="122"/>
      <c r="AF557" s="122"/>
      <c r="AG557" s="122"/>
      <c r="AH557" s="122"/>
      <c r="AI557" s="122"/>
      <c r="AJ557" s="122"/>
      <c r="AK557" s="122"/>
      <c r="AL557" s="122"/>
      <c r="AM557" s="122"/>
      <c r="AN557" s="122"/>
      <c r="AO557" s="122"/>
      <c r="AP557" s="122"/>
      <c r="AQ557" s="122"/>
      <c r="AR557" s="122"/>
      <c r="AS557" s="122"/>
      <c r="AT557" s="122"/>
      <c r="AU557" s="122"/>
    </row>
    <row r="558" spans="1:47" s="90" customFormat="1" ht="46.65" x14ac:dyDescent="0.3">
      <c r="A558" s="106" t="s">
        <v>1662</v>
      </c>
      <c r="B558" s="107" t="s">
        <v>986</v>
      </c>
      <c r="C558" s="108" t="s">
        <v>1450</v>
      </c>
      <c r="D558" s="122">
        <v>0</v>
      </c>
      <c r="E558" s="122">
        <v>0</v>
      </c>
      <c r="F558" s="122">
        <v>0</v>
      </c>
      <c r="G558" s="122">
        <v>0</v>
      </c>
      <c r="H558" s="122">
        <v>0</v>
      </c>
      <c r="I558" s="122">
        <v>0</v>
      </c>
      <c r="J558" s="122">
        <v>0</v>
      </c>
      <c r="K558" s="122">
        <v>0</v>
      </c>
      <c r="L558" s="122">
        <v>0</v>
      </c>
      <c r="M558" s="122">
        <v>0</v>
      </c>
      <c r="N558" s="122">
        <v>0</v>
      </c>
      <c r="O558" s="122">
        <v>0</v>
      </c>
      <c r="P558" s="122">
        <v>0</v>
      </c>
      <c r="Q558" s="122">
        <v>0</v>
      </c>
      <c r="R558" s="122">
        <v>0</v>
      </c>
      <c r="S558" s="122">
        <v>0</v>
      </c>
      <c r="T558" s="122">
        <v>0</v>
      </c>
      <c r="U558" s="122">
        <v>0</v>
      </c>
      <c r="V558" s="122">
        <v>0</v>
      </c>
      <c r="W558" s="122">
        <v>0</v>
      </c>
      <c r="X558" s="122">
        <v>0</v>
      </c>
      <c r="Y558" s="122">
        <v>0</v>
      </c>
      <c r="Z558" s="122">
        <v>0</v>
      </c>
      <c r="AA558" s="122">
        <v>0</v>
      </c>
      <c r="AB558" s="122"/>
      <c r="AC558" s="122"/>
      <c r="AD558" s="122"/>
      <c r="AE558" s="122"/>
      <c r="AF558" s="122"/>
      <c r="AG558" s="122"/>
      <c r="AH558" s="122"/>
      <c r="AI558" s="122"/>
      <c r="AJ558" s="122"/>
      <c r="AK558" s="122"/>
      <c r="AL558" s="122"/>
      <c r="AM558" s="122"/>
      <c r="AN558" s="122"/>
      <c r="AO558" s="122"/>
      <c r="AP558" s="122"/>
      <c r="AQ558" s="122"/>
      <c r="AR558" s="122"/>
      <c r="AS558" s="122"/>
      <c r="AT558" s="122"/>
      <c r="AU558" s="122"/>
    </row>
    <row r="559" spans="1:47" s="90" customFormat="1" ht="77.7" x14ac:dyDescent="0.3">
      <c r="A559" s="106" t="s">
        <v>1662</v>
      </c>
      <c r="B559" s="107" t="s">
        <v>987</v>
      </c>
      <c r="C559" s="108" t="s">
        <v>1451</v>
      </c>
      <c r="D559" s="122">
        <v>0</v>
      </c>
      <c r="E559" s="122">
        <v>0</v>
      </c>
      <c r="F559" s="122">
        <v>0</v>
      </c>
      <c r="G559" s="122">
        <v>0</v>
      </c>
      <c r="H559" s="122">
        <v>0</v>
      </c>
      <c r="I559" s="122">
        <v>0</v>
      </c>
      <c r="J559" s="122">
        <v>0</v>
      </c>
      <c r="K559" s="122">
        <v>0</v>
      </c>
      <c r="L559" s="122">
        <v>0</v>
      </c>
      <c r="M559" s="122">
        <v>0</v>
      </c>
      <c r="N559" s="122">
        <v>0</v>
      </c>
      <c r="O559" s="122">
        <v>0</v>
      </c>
      <c r="P559" s="122">
        <v>0</v>
      </c>
      <c r="Q559" s="122">
        <v>0</v>
      </c>
      <c r="R559" s="122">
        <v>0</v>
      </c>
      <c r="S559" s="122">
        <v>0</v>
      </c>
      <c r="T559" s="122">
        <v>0</v>
      </c>
      <c r="U559" s="122">
        <v>0</v>
      </c>
      <c r="V559" s="122">
        <v>0</v>
      </c>
      <c r="W559" s="122">
        <v>0</v>
      </c>
      <c r="X559" s="122">
        <v>0</v>
      </c>
      <c r="Y559" s="122">
        <v>0</v>
      </c>
      <c r="Z559" s="122">
        <v>0</v>
      </c>
      <c r="AA559" s="122">
        <v>0</v>
      </c>
      <c r="AB559" s="122"/>
      <c r="AC559" s="122"/>
      <c r="AD559" s="122"/>
      <c r="AE559" s="122"/>
      <c r="AF559" s="122"/>
      <c r="AG559" s="122"/>
      <c r="AH559" s="122"/>
      <c r="AI559" s="122"/>
      <c r="AJ559" s="122"/>
      <c r="AK559" s="122"/>
      <c r="AL559" s="122"/>
      <c r="AM559" s="122"/>
      <c r="AN559" s="122"/>
      <c r="AO559" s="122"/>
      <c r="AP559" s="122"/>
      <c r="AQ559" s="122"/>
      <c r="AR559" s="122"/>
      <c r="AS559" s="122"/>
      <c r="AT559" s="122"/>
      <c r="AU559" s="122"/>
    </row>
    <row r="560" spans="1:47" s="90" customFormat="1" ht="77.7" x14ac:dyDescent="0.3">
      <c r="A560" s="106" t="s">
        <v>1662</v>
      </c>
      <c r="B560" s="107" t="s">
        <v>988</v>
      </c>
      <c r="C560" s="108" t="s">
        <v>1452</v>
      </c>
      <c r="D560" s="122">
        <v>0</v>
      </c>
      <c r="E560" s="122">
        <v>0</v>
      </c>
      <c r="F560" s="122">
        <v>0</v>
      </c>
      <c r="G560" s="122">
        <v>0</v>
      </c>
      <c r="H560" s="122">
        <v>0</v>
      </c>
      <c r="I560" s="122">
        <v>0</v>
      </c>
      <c r="J560" s="122">
        <v>0</v>
      </c>
      <c r="K560" s="122">
        <v>0</v>
      </c>
      <c r="L560" s="122">
        <v>0</v>
      </c>
      <c r="M560" s="122">
        <v>0</v>
      </c>
      <c r="N560" s="122">
        <v>0</v>
      </c>
      <c r="O560" s="122">
        <v>0</v>
      </c>
      <c r="P560" s="122">
        <v>0</v>
      </c>
      <c r="Q560" s="122">
        <v>0</v>
      </c>
      <c r="R560" s="122">
        <v>0.1</v>
      </c>
      <c r="S560" s="122">
        <v>0</v>
      </c>
      <c r="T560" s="122">
        <v>7.0000000000000007E-2</v>
      </c>
      <c r="U560" s="122">
        <v>0</v>
      </c>
      <c r="V560" s="122">
        <v>0</v>
      </c>
      <c r="W560" s="122">
        <v>0</v>
      </c>
      <c r="X560" s="122">
        <v>0</v>
      </c>
      <c r="Y560" s="122">
        <v>0</v>
      </c>
      <c r="Z560" s="122">
        <v>0</v>
      </c>
      <c r="AA560" s="122">
        <v>0</v>
      </c>
      <c r="AB560" s="122"/>
      <c r="AC560" s="122"/>
      <c r="AD560" s="122"/>
      <c r="AE560" s="122"/>
      <c r="AF560" s="122"/>
      <c r="AG560" s="122"/>
      <c r="AH560" s="122"/>
      <c r="AI560" s="122"/>
      <c r="AJ560" s="122"/>
      <c r="AK560" s="122"/>
      <c r="AL560" s="122"/>
      <c r="AM560" s="122"/>
      <c r="AN560" s="122"/>
      <c r="AO560" s="122"/>
      <c r="AP560" s="122"/>
      <c r="AQ560" s="122"/>
      <c r="AR560" s="122"/>
      <c r="AS560" s="122"/>
      <c r="AT560" s="122"/>
      <c r="AU560" s="122"/>
    </row>
    <row r="561" spans="1:47" s="90" customFormat="1" ht="62.2" x14ac:dyDescent="0.3">
      <c r="A561" s="106" t="s">
        <v>1662</v>
      </c>
      <c r="B561" s="107" t="s">
        <v>1804</v>
      </c>
      <c r="C561" s="108" t="s">
        <v>1453</v>
      </c>
      <c r="D561" s="122">
        <v>0</v>
      </c>
      <c r="E561" s="122">
        <v>0</v>
      </c>
      <c r="F561" s="122">
        <v>0</v>
      </c>
      <c r="G561" s="122">
        <v>0</v>
      </c>
      <c r="H561" s="122">
        <v>0</v>
      </c>
      <c r="I561" s="122">
        <v>0</v>
      </c>
      <c r="J561" s="122">
        <v>0</v>
      </c>
      <c r="K561" s="122">
        <v>0</v>
      </c>
      <c r="L561" s="122">
        <v>0</v>
      </c>
      <c r="M561" s="122">
        <v>0</v>
      </c>
      <c r="N561" s="122">
        <v>0</v>
      </c>
      <c r="O561" s="122">
        <v>0</v>
      </c>
      <c r="P561" s="122">
        <v>0</v>
      </c>
      <c r="Q561" s="122">
        <v>0</v>
      </c>
      <c r="R561" s="122">
        <v>0</v>
      </c>
      <c r="S561" s="122">
        <v>0</v>
      </c>
      <c r="T561" s="122">
        <v>0</v>
      </c>
      <c r="U561" s="122">
        <v>0</v>
      </c>
      <c r="V561" s="122">
        <v>0</v>
      </c>
      <c r="W561" s="122">
        <v>0</v>
      </c>
      <c r="X561" s="122">
        <v>0</v>
      </c>
      <c r="Y561" s="122">
        <v>0</v>
      </c>
      <c r="Z561" s="122">
        <v>0</v>
      </c>
      <c r="AA561" s="122">
        <v>0</v>
      </c>
      <c r="AB561" s="122"/>
      <c r="AC561" s="122"/>
      <c r="AD561" s="122"/>
      <c r="AE561" s="122"/>
      <c r="AF561" s="122"/>
      <c r="AG561" s="122"/>
      <c r="AH561" s="122"/>
      <c r="AI561" s="122"/>
      <c r="AJ561" s="122"/>
      <c r="AK561" s="122"/>
      <c r="AL561" s="122"/>
      <c r="AM561" s="122"/>
      <c r="AN561" s="122"/>
      <c r="AO561" s="122"/>
      <c r="AP561" s="122"/>
      <c r="AQ561" s="122"/>
      <c r="AR561" s="122"/>
      <c r="AS561" s="122"/>
      <c r="AT561" s="122"/>
      <c r="AU561" s="122"/>
    </row>
    <row r="562" spans="1:47" s="90" customFormat="1" ht="46.65" x14ac:dyDescent="0.3">
      <c r="A562" s="106" t="s">
        <v>1662</v>
      </c>
      <c r="B562" s="107" t="s">
        <v>121</v>
      </c>
      <c r="C562" s="108" t="s">
        <v>122</v>
      </c>
      <c r="D562" s="122">
        <v>0</v>
      </c>
      <c r="E562" s="122">
        <v>0</v>
      </c>
      <c r="F562" s="122">
        <v>0</v>
      </c>
      <c r="G562" s="122">
        <v>0</v>
      </c>
      <c r="H562" s="122">
        <v>0</v>
      </c>
      <c r="I562" s="122">
        <v>0</v>
      </c>
      <c r="J562" s="122">
        <v>0</v>
      </c>
      <c r="K562" s="122">
        <v>0</v>
      </c>
      <c r="L562" s="122">
        <v>0</v>
      </c>
      <c r="M562" s="122">
        <v>0</v>
      </c>
      <c r="N562" s="122">
        <v>0</v>
      </c>
      <c r="O562" s="122">
        <v>0</v>
      </c>
      <c r="P562" s="122">
        <v>0</v>
      </c>
      <c r="Q562" s="122">
        <v>0</v>
      </c>
      <c r="R562" s="122">
        <v>0</v>
      </c>
      <c r="S562" s="122">
        <v>0</v>
      </c>
      <c r="T562" s="122">
        <v>0</v>
      </c>
      <c r="U562" s="122">
        <v>0</v>
      </c>
      <c r="V562" s="122">
        <v>0</v>
      </c>
      <c r="W562" s="122">
        <v>0</v>
      </c>
      <c r="X562" s="122">
        <v>0</v>
      </c>
      <c r="Y562" s="122">
        <v>0</v>
      </c>
      <c r="Z562" s="122">
        <v>0</v>
      </c>
      <c r="AA562" s="122">
        <v>0</v>
      </c>
      <c r="AB562" s="122"/>
      <c r="AC562" s="122"/>
      <c r="AD562" s="122"/>
      <c r="AE562" s="122"/>
      <c r="AF562" s="122"/>
      <c r="AG562" s="122"/>
      <c r="AH562" s="122"/>
      <c r="AI562" s="122"/>
      <c r="AJ562" s="122"/>
      <c r="AK562" s="122"/>
      <c r="AL562" s="122"/>
      <c r="AM562" s="122"/>
      <c r="AN562" s="122"/>
      <c r="AO562" s="122"/>
      <c r="AP562" s="122"/>
      <c r="AQ562" s="122"/>
      <c r="AR562" s="122"/>
      <c r="AS562" s="122"/>
      <c r="AT562" s="122"/>
      <c r="AU562" s="122"/>
    </row>
    <row r="563" spans="1:47" s="90" customFormat="1" x14ac:dyDescent="0.3">
      <c r="A563" s="103"/>
      <c r="B563" s="110" t="s">
        <v>665</v>
      </c>
      <c r="C563" s="105"/>
      <c r="D563" s="133">
        <f t="shared" ref="D563:AU563" si="64">SUM(D564:D565)</f>
        <v>0</v>
      </c>
      <c r="E563" s="133">
        <f t="shared" si="64"/>
        <v>0</v>
      </c>
      <c r="F563" s="133">
        <f t="shared" si="64"/>
        <v>0</v>
      </c>
      <c r="G563" s="133">
        <f t="shared" si="64"/>
        <v>0</v>
      </c>
      <c r="H563" s="133">
        <f t="shared" si="64"/>
        <v>0</v>
      </c>
      <c r="I563" s="133">
        <f t="shared" si="64"/>
        <v>0</v>
      </c>
      <c r="J563" s="133">
        <f t="shared" si="64"/>
        <v>0</v>
      </c>
      <c r="K563" s="133">
        <f t="shared" si="64"/>
        <v>0</v>
      </c>
      <c r="L563" s="133">
        <f t="shared" si="64"/>
        <v>0</v>
      </c>
      <c r="M563" s="133">
        <f t="shared" si="64"/>
        <v>0</v>
      </c>
      <c r="N563" s="133">
        <f t="shared" si="64"/>
        <v>0</v>
      </c>
      <c r="O563" s="133">
        <f t="shared" si="64"/>
        <v>0</v>
      </c>
      <c r="P563" s="133">
        <f t="shared" si="64"/>
        <v>0</v>
      </c>
      <c r="Q563" s="133">
        <f t="shared" si="64"/>
        <v>0</v>
      </c>
      <c r="R563" s="133">
        <f t="shared" si="64"/>
        <v>0.4</v>
      </c>
      <c r="S563" s="133">
        <f t="shared" si="64"/>
        <v>0</v>
      </c>
      <c r="T563" s="133">
        <f t="shared" si="64"/>
        <v>1.5</v>
      </c>
      <c r="U563" s="133">
        <f t="shared" si="64"/>
        <v>0</v>
      </c>
      <c r="V563" s="133">
        <f t="shared" si="64"/>
        <v>0</v>
      </c>
      <c r="W563" s="133">
        <f t="shared" si="64"/>
        <v>0</v>
      </c>
      <c r="X563" s="133">
        <f t="shared" si="64"/>
        <v>0</v>
      </c>
      <c r="Y563" s="133">
        <f t="shared" si="64"/>
        <v>0</v>
      </c>
      <c r="Z563" s="133">
        <f t="shared" si="64"/>
        <v>0</v>
      </c>
      <c r="AA563" s="133">
        <f t="shared" si="64"/>
        <v>0</v>
      </c>
      <c r="AB563" s="133">
        <f t="shared" si="64"/>
        <v>0</v>
      </c>
      <c r="AC563" s="133">
        <f t="shared" si="64"/>
        <v>0</v>
      </c>
      <c r="AD563" s="133">
        <f t="shared" si="64"/>
        <v>0</v>
      </c>
      <c r="AE563" s="133">
        <f t="shared" si="64"/>
        <v>0</v>
      </c>
      <c r="AF563" s="133">
        <f t="shared" si="64"/>
        <v>0</v>
      </c>
      <c r="AG563" s="133">
        <f t="shared" si="64"/>
        <v>0</v>
      </c>
      <c r="AH563" s="133">
        <f t="shared" si="64"/>
        <v>0</v>
      </c>
      <c r="AI563" s="133">
        <f t="shared" si="64"/>
        <v>0</v>
      </c>
      <c r="AJ563" s="133">
        <f t="shared" si="64"/>
        <v>0</v>
      </c>
      <c r="AK563" s="133">
        <f t="shared" si="64"/>
        <v>0</v>
      </c>
      <c r="AL563" s="133">
        <f t="shared" si="64"/>
        <v>0</v>
      </c>
      <c r="AM563" s="133">
        <f t="shared" si="64"/>
        <v>0</v>
      </c>
      <c r="AN563" s="133">
        <f t="shared" si="64"/>
        <v>0</v>
      </c>
      <c r="AO563" s="133">
        <f t="shared" si="64"/>
        <v>0</v>
      </c>
      <c r="AP563" s="133">
        <f t="shared" si="64"/>
        <v>0</v>
      </c>
      <c r="AQ563" s="133">
        <f t="shared" si="64"/>
        <v>0</v>
      </c>
      <c r="AR563" s="133">
        <f t="shared" si="64"/>
        <v>0</v>
      </c>
      <c r="AS563" s="133">
        <f t="shared" si="64"/>
        <v>0</v>
      </c>
      <c r="AT563" s="133">
        <f t="shared" si="64"/>
        <v>0</v>
      </c>
      <c r="AU563" s="133">
        <f t="shared" si="64"/>
        <v>0</v>
      </c>
    </row>
    <row r="564" spans="1:47" s="90" customFormat="1" ht="46.65" x14ac:dyDescent="0.3">
      <c r="A564" s="106" t="s">
        <v>1662</v>
      </c>
      <c r="B564" s="107" t="s">
        <v>1805</v>
      </c>
      <c r="C564" s="108" t="s">
        <v>1454</v>
      </c>
      <c r="D564" s="122">
        <v>0</v>
      </c>
      <c r="E564" s="122">
        <v>0</v>
      </c>
      <c r="F564" s="122">
        <v>0</v>
      </c>
      <c r="G564" s="122">
        <v>0</v>
      </c>
      <c r="H564" s="122">
        <v>0</v>
      </c>
      <c r="I564" s="122">
        <v>0</v>
      </c>
      <c r="J564" s="122">
        <v>0</v>
      </c>
      <c r="K564" s="122">
        <v>0</v>
      </c>
      <c r="L564" s="122">
        <v>0</v>
      </c>
      <c r="M564" s="122">
        <v>0</v>
      </c>
      <c r="N564" s="122">
        <v>0</v>
      </c>
      <c r="O564" s="122">
        <v>0</v>
      </c>
      <c r="P564" s="122">
        <v>0</v>
      </c>
      <c r="Q564" s="122">
        <v>0</v>
      </c>
      <c r="R564" s="122">
        <v>0.4</v>
      </c>
      <c r="S564" s="122">
        <v>0</v>
      </c>
      <c r="T564" s="122">
        <v>1.5</v>
      </c>
      <c r="U564" s="122">
        <v>0</v>
      </c>
      <c r="V564" s="122">
        <v>0</v>
      </c>
      <c r="W564" s="122">
        <v>0</v>
      </c>
      <c r="X564" s="122">
        <v>0</v>
      </c>
      <c r="Y564" s="122">
        <v>0</v>
      </c>
      <c r="Z564" s="122">
        <v>0</v>
      </c>
      <c r="AA564" s="122">
        <v>0</v>
      </c>
      <c r="AB564" s="122"/>
      <c r="AC564" s="122"/>
      <c r="AD564" s="122"/>
      <c r="AE564" s="122"/>
      <c r="AF564" s="122"/>
      <c r="AG564" s="122"/>
      <c r="AH564" s="122"/>
      <c r="AI564" s="122"/>
      <c r="AJ564" s="122"/>
      <c r="AK564" s="122"/>
      <c r="AL564" s="122"/>
      <c r="AM564" s="122"/>
      <c r="AN564" s="122"/>
      <c r="AO564" s="122"/>
      <c r="AP564" s="122"/>
      <c r="AQ564" s="122"/>
      <c r="AR564" s="122"/>
      <c r="AS564" s="122"/>
      <c r="AT564" s="122"/>
      <c r="AU564" s="122"/>
    </row>
    <row r="565" spans="1:47" s="90" customFormat="1" ht="62.2" x14ac:dyDescent="0.3">
      <c r="A565" s="106" t="s">
        <v>1662</v>
      </c>
      <c r="B565" s="107" t="s">
        <v>666</v>
      </c>
      <c r="C565" s="108" t="s">
        <v>715</v>
      </c>
      <c r="D565" s="122">
        <v>0</v>
      </c>
      <c r="E565" s="122">
        <v>0</v>
      </c>
      <c r="F565" s="122">
        <v>0</v>
      </c>
      <c r="G565" s="122">
        <v>0</v>
      </c>
      <c r="H565" s="122">
        <v>0</v>
      </c>
      <c r="I565" s="122">
        <v>0</v>
      </c>
      <c r="J565" s="122">
        <v>0</v>
      </c>
      <c r="K565" s="122">
        <v>0</v>
      </c>
      <c r="L565" s="122">
        <v>0</v>
      </c>
      <c r="M565" s="122">
        <v>0</v>
      </c>
      <c r="N565" s="122">
        <v>0</v>
      </c>
      <c r="O565" s="122">
        <v>0</v>
      </c>
      <c r="P565" s="122">
        <v>0</v>
      </c>
      <c r="Q565" s="122">
        <v>0</v>
      </c>
      <c r="R565" s="122">
        <v>0</v>
      </c>
      <c r="S565" s="122">
        <v>0</v>
      </c>
      <c r="T565" s="122">
        <v>0</v>
      </c>
      <c r="U565" s="122">
        <v>0</v>
      </c>
      <c r="V565" s="122">
        <v>0</v>
      </c>
      <c r="W565" s="122">
        <v>0</v>
      </c>
      <c r="X565" s="122">
        <v>0</v>
      </c>
      <c r="Y565" s="122">
        <v>0</v>
      </c>
      <c r="Z565" s="122">
        <v>0</v>
      </c>
      <c r="AA565" s="122">
        <v>0</v>
      </c>
      <c r="AB565" s="122"/>
      <c r="AC565" s="122"/>
      <c r="AD565" s="122"/>
      <c r="AE565" s="122"/>
      <c r="AF565" s="122"/>
      <c r="AG565" s="122"/>
      <c r="AH565" s="122"/>
      <c r="AI565" s="122"/>
      <c r="AJ565" s="122"/>
      <c r="AK565" s="122"/>
      <c r="AL565" s="122"/>
      <c r="AM565" s="122"/>
      <c r="AN565" s="122"/>
      <c r="AO565" s="122"/>
      <c r="AP565" s="122"/>
      <c r="AQ565" s="122"/>
      <c r="AR565" s="122"/>
      <c r="AS565" s="122"/>
      <c r="AT565" s="122"/>
      <c r="AU565" s="122"/>
    </row>
    <row r="566" spans="1:47" s="90" customFormat="1" x14ac:dyDescent="0.3">
      <c r="A566" s="103"/>
      <c r="B566" s="110" t="s">
        <v>48</v>
      </c>
      <c r="C566" s="105"/>
      <c r="D566" s="133">
        <f t="shared" ref="D566:AU566" si="65">SUM(D567:D570)</f>
        <v>0</v>
      </c>
      <c r="E566" s="133">
        <f t="shared" si="65"/>
        <v>0</v>
      </c>
      <c r="F566" s="133">
        <f t="shared" si="65"/>
        <v>0</v>
      </c>
      <c r="G566" s="133">
        <f t="shared" si="65"/>
        <v>0</v>
      </c>
      <c r="H566" s="133">
        <f t="shared" si="65"/>
        <v>0</v>
      </c>
      <c r="I566" s="133">
        <f t="shared" si="65"/>
        <v>0</v>
      </c>
      <c r="J566" s="133">
        <f t="shared" si="65"/>
        <v>0</v>
      </c>
      <c r="K566" s="133">
        <f t="shared" si="65"/>
        <v>0</v>
      </c>
      <c r="L566" s="133">
        <f t="shared" si="65"/>
        <v>0</v>
      </c>
      <c r="M566" s="133">
        <f t="shared" si="65"/>
        <v>0</v>
      </c>
      <c r="N566" s="133">
        <f t="shared" si="65"/>
        <v>0</v>
      </c>
      <c r="O566" s="133">
        <f t="shared" si="65"/>
        <v>0</v>
      </c>
      <c r="P566" s="133">
        <f t="shared" si="65"/>
        <v>0</v>
      </c>
      <c r="Q566" s="133">
        <f t="shared" si="65"/>
        <v>0</v>
      </c>
      <c r="R566" s="133">
        <f t="shared" si="65"/>
        <v>0</v>
      </c>
      <c r="S566" s="133">
        <f t="shared" si="65"/>
        <v>0</v>
      </c>
      <c r="T566" s="133">
        <f t="shared" si="65"/>
        <v>0.2</v>
      </c>
      <c r="U566" s="133">
        <f t="shared" si="65"/>
        <v>0</v>
      </c>
      <c r="V566" s="133">
        <f t="shared" si="65"/>
        <v>0</v>
      </c>
      <c r="W566" s="133">
        <f t="shared" si="65"/>
        <v>0</v>
      </c>
      <c r="X566" s="133">
        <f t="shared" si="65"/>
        <v>0</v>
      </c>
      <c r="Y566" s="133">
        <f t="shared" si="65"/>
        <v>0</v>
      </c>
      <c r="Z566" s="133">
        <f t="shared" si="65"/>
        <v>0</v>
      </c>
      <c r="AA566" s="133">
        <f t="shared" si="65"/>
        <v>0</v>
      </c>
      <c r="AB566" s="133">
        <f t="shared" si="65"/>
        <v>0</v>
      </c>
      <c r="AC566" s="133">
        <f t="shared" si="65"/>
        <v>0</v>
      </c>
      <c r="AD566" s="133">
        <f t="shared" si="65"/>
        <v>0</v>
      </c>
      <c r="AE566" s="133">
        <f t="shared" si="65"/>
        <v>0</v>
      </c>
      <c r="AF566" s="133">
        <f t="shared" si="65"/>
        <v>0</v>
      </c>
      <c r="AG566" s="133">
        <f t="shared" si="65"/>
        <v>0</v>
      </c>
      <c r="AH566" s="133">
        <f t="shared" si="65"/>
        <v>0</v>
      </c>
      <c r="AI566" s="133">
        <f t="shared" si="65"/>
        <v>0</v>
      </c>
      <c r="AJ566" s="133">
        <f t="shared" si="65"/>
        <v>0</v>
      </c>
      <c r="AK566" s="133">
        <f t="shared" si="65"/>
        <v>0</v>
      </c>
      <c r="AL566" s="133">
        <f t="shared" si="65"/>
        <v>0</v>
      </c>
      <c r="AM566" s="133">
        <f t="shared" si="65"/>
        <v>0</v>
      </c>
      <c r="AN566" s="133">
        <f t="shared" si="65"/>
        <v>0</v>
      </c>
      <c r="AO566" s="133">
        <f t="shared" si="65"/>
        <v>0</v>
      </c>
      <c r="AP566" s="133">
        <f t="shared" si="65"/>
        <v>0</v>
      </c>
      <c r="AQ566" s="133">
        <f t="shared" si="65"/>
        <v>0</v>
      </c>
      <c r="AR566" s="133">
        <f t="shared" si="65"/>
        <v>0</v>
      </c>
      <c r="AS566" s="133">
        <f t="shared" si="65"/>
        <v>0</v>
      </c>
      <c r="AT566" s="133">
        <f t="shared" si="65"/>
        <v>0</v>
      </c>
      <c r="AU566" s="133">
        <f t="shared" si="65"/>
        <v>0</v>
      </c>
    </row>
    <row r="567" spans="1:47" s="90" customFormat="1" ht="46.65" x14ac:dyDescent="0.3">
      <c r="A567" s="106" t="s">
        <v>1662</v>
      </c>
      <c r="B567" s="107" t="s">
        <v>989</v>
      </c>
      <c r="C567" s="108" t="s">
        <v>1455</v>
      </c>
      <c r="D567" s="122">
        <v>0</v>
      </c>
      <c r="E567" s="122">
        <v>0</v>
      </c>
      <c r="F567" s="122">
        <v>0</v>
      </c>
      <c r="G567" s="122">
        <v>0</v>
      </c>
      <c r="H567" s="122">
        <v>0</v>
      </c>
      <c r="I567" s="122">
        <v>0</v>
      </c>
      <c r="J567" s="122">
        <v>0</v>
      </c>
      <c r="K567" s="122">
        <v>0</v>
      </c>
      <c r="L567" s="122">
        <v>0</v>
      </c>
      <c r="M567" s="122">
        <v>0</v>
      </c>
      <c r="N567" s="122">
        <v>0</v>
      </c>
      <c r="O567" s="122">
        <v>0</v>
      </c>
      <c r="P567" s="122">
        <v>0</v>
      </c>
      <c r="Q567" s="122">
        <v>0</v>
      </c>
      <c r="R567" s="122">
        <v>0</v>
      </c>
      <c r="S567" s="122">
        <v>0</v>
      </c>
      <c r="T567" s="122">
        <v>0</v>
      </c>
      <c r="U567" s="122">
        <v>0</v>
      </c>
      <c r="V567" s="122">
        <v>0</v>
      </c>
      <c r="W567" s="122">
        <v>0</v>
      </c>
      <c r="X567" s="122">
        <v>0</v>
      </c>
      <c r="Y567" s="122">
        <v>0</v>
      </c>
      <c r="Z567" s="122">
        <v>0</v>
      </c>
      <c r="AA567" s="122">
        <v>0</v>
      </c>
      <c r="AB567" s="122"/>
      <c r="AC567" s="122"/>
      <c r="AD567" s="122"/>
      <c r="AE567" s="122"/>
      <c r="AF567" s="122"/>
      <c r="AG567" s="122"/>
      <c r="AH567" s="122"/>
      <c r="AI567" s="122"/>
      <c r="AJ567" s="122"/>
      <c r="AK567" s="122"/>
      <c r="AL567" s="122"/>
      <c r="AM567" s="122"/>
      <c r="AN567" s="122"/>
      <c r="AO567" s="122"/>
      <c r="AP567" s="122"/>
      <c r="AQ567" s="122"/>
      <c r="AR567" s="122"/>
      <c r="AS567" s="122"/>
      <c r="AT567" s="122"/>
      <c r="AU567" s="122"/>
    </row>
    <row r="568" spans="1:47" s="90" customFormat="1" ht="46.65" x14ac:dyDescent="0.3">
      <c r="A568" s="106" t="s">
        <v>1662</v>
      </c>
      <c r="B568" s="107" t="s">
        <v>990</v>
      </c>
      <c r="C568" s="108" t="s">
        <v>1456</v>
      </c>
      <c r="D568" s="122">
        <v>0</v>
      </c>
      <c r="E568" s="122">
        <v>0</v>
      </c>
      <c r="F568" s="122">
        <v>0</v>
      </c>
      <c r="G568" s="122">
        <v>0</v>
      </c>
      <c r="H568" s="122">
        <v>0</v>
      </c>
      <c r="I568" s="122">
        <v>0</v>
      </c>
      <c r="J568" s="122">
        <v>0</v>
      </c>
      <c r="K568" s="122">
        <v>0</v>
      </c>
      <c r="L568" s="122">
        <v>0</v>
      </c>
      <c r="M568" s="122">
        <v>0</v>
      </c>
      <c r="N568" s="122">
        <v>0</v>
      </c>
      <c r="O568" s="122">
        <v>0</v>
      </c>
      <c r="P568" s="122">
        <v>0</v>
      </c>
      <c r="Q568" s="122">
        <v>0</v>
      </c>
      <c r="R568" s="122">
        <v>0</v>
      </c>
      <c r="S568" s="122">
        <v>0</v>
      </c>
      <c r="T568" s="122">
        <v>0.2</v>
      </c>
      <c r="U568" s="122">
        <v>0</v>
      </c>
      <c r="V568" s="122">
        <v>0</v>
      </c>
      <c r="W568" s="122">
        <v>0</v>
      </c>
      <c r="X568" s="122">
        <v>0</v>
      </c>
      <c r="Y568" s="122">
        <v>0</v>
      </c>
      <c r="Z568" s="122">
        <v>0</v>
      </c>
      <c r="AA568" s="122">
        <v>0</v>
      </c>
      <c r="AB568" s="122"/>
      <c r="AC568" s="122"/>
      <c r="AD568" s="122"/>
      <c r="AE568" s="122"/>
      <c r="AF568" s="122"/>
      <c r="AG568" s="122"/>
      <c r="AH568" s="122"/>
      <c r="AI568" s="122"/>
      <c r="AJ568" s="122"/>
      <c r="AK568" s="122"/>
      <c r="AL568" s="122"/>
      <c r="AM568" s="122"/>
      <c r="AN568" s="122"/>
      <c r="AO568" s="122"/>
      <c r="AP568" s="122"/>
      <c r="AQ568" s="122"/>
      <c r="AR568" s="122"/>
      <c r="AS568" s="122"/>
      <c r="AT568" s="122"/>
      <c r="AU568" s="122"/>
    </row>
    <row r="569" spans="1:47" s="90" customFormat="1" ht="31.1" x14ac:dyDescent="0.3">
      <c r="A569" s="106" t="s">
        <v>1662</v>
      </c>
      <c r="B569" s="107" t="s">
        <v>458</v>
      </c>
      <c r="C569" s="108" t="s">
        <v>123</v>
      </c>
      <c r="D569" s="122">
        <v>0</v>
      </c>
      <c r="E569" s="122">
        <v>0</v>
      </c>
      <c r="F569" s="122">
        <v>0</v>
      </c>
      <c r="G569" s="122">
        <v>0</v>
      </c>
      <c r="H569" s="122">
        <v>0</v>
      </c>
      <c r="I569" s="122">
        <v>0</v>
      </c>
      <c r="J569" s="122">
        <v>0</v>
      </c>
      <c r="K569" s="122">
        <v>0</v>
      </c>
      <c r="L569" s="122">
        <v>0</v>
      </c>
      <c r="M569" s="122">
        <v>0</v>
      </c>
      <c r="N569" s="122">
        <v>0</v>
      </c>
      <c r="O569" s="122">
        <v>0</v>
      </c>
      <c r="P569" s="122">
        <v>0</v>
      </c>
      <c r="Q569" s="122">
        <v>0</v>
      </c>
      <c r="R569" s="122">
        <v>0</v>
      </c>
      <c r="S569" s="122">
        <v>0</v>
      </c>
      <c r="T569" s="122">
        <v>0</v>
      </c>
      <c r="U569" s="122">
        <v>0</v>
      </c>
      <c r="V569" s="122">
        <v>0</v>
      </c>
      <c r="W569" s="122">
        <v>0</v>
      </c>
      <c r="X569" s="122">
        <v>0</v>
      </c>
      <c r="Y569" s="122">
        <v>0</v>
      </c>
      <c r="Z569" s="122">
        <v>0</v>
      </c>
      <c r="AA569" s="122">
        <v>0</v>
      </c>
      <c r="AB569" s="122"/>
      <c r="AC569" s="122"/>
      <c r="AD569" s="122"/>
      <c r="AE569" s="122"/>
      <c r="AF569" s="122"/>
      <c r="AG569" s="122"/>
      <c r="AH569" s="122"/>
      <c r="AI569" s="122"/>
      <c r="AJ569" s="122"/>
      <c r="AK569" s="122"/>
      <c r="AL569" s="122"/>
      <c r="AM569" s="122"/>
      <c r="AN569" s="122"/>
      <c r="AO569" s="122"/>
      <c r="AP569" s="122"/>
      <c r="AQ569" s="122"/>
      <c r="AR569" s="122"/>
      <c r="AS569" s="122"/>
      <c r="AT569" s="122"/>
      <c r="AU569" s="122"/>
    </row>
    <row r="570" spans="1:47" s="90" customFormat="1" ht="46.65" x14ac:dyDescent="0.3">
      <c r="A570" s="106" t="s">
        <v>1662</v>
      </c>
      <c r="B570" s="107" t="s">
        <v>1806</v>
      </c>
      <c r="C570" s="108" t="s">
        <v>1959</v>
      </c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2"/>
      <c r="AC570" s="122"/>
      <c r="AD570" s="122"/>
      <c r="AE570" s="122"/>
      <c r="AF570" s="122"/>
      <c r="AG570" s="122"/>
      <c r="AH570" s="122"/>
      <c r="AI570" s="122"/>
      <c r="AJ570" s="122"/>
      <c r="AK570" s="122"/>
      <c r="AL570" s="122"/>
      <c r="AM570" s="122"/>
      <c r="AN570" s="122"/>
      <c r="AO570" s="122"/>
      <c r="AP570" s="122"/>
      <c r="AQ570" s="122"/>
      <c r="AR570" s="122"/>
      <c r="AS570" s="122"/>
      <c r="AT570" s="122"/>
      <c r="AU570" s="122"/>
    </row>
    <row r="571" spans="1:47" s="90" customFormat="1" x14ac:dyDescent="0.3">
      <c r="A571" s="103"/>
      <c r="B571" s="110" t="s">
        <v>124</v>
      </c>
      <c r="C571" s="105"/>
      <c r="D571" s="133">
        <f t="shared" ref="D571:AU571" si="66">SUM(D572:D575)</f>
        <v>0</v>
      </c>
      <c r="E571" s="133">
        <f t="shared" si="66"/>
        <v>0</v>
      </c>
      <c r="F571" s="133">
        <f t="shared" si="66"/>
        <v>0</v>
      </c>
      <c r="G571" s="133">
        <f t="shared" si="66"/>
        <v>0</v>
      </c>
      <c r="H571" s="133">
        <f t="shared" si="66"/>
        <v>0</v>
      </c>
      <c r="I571" s="133">
        <f t="shared" si="66"/>
        <v>0</v>
      </c>
      <c r="J571" s="133">
        <f t="shared" si="66"/>
        <v>0</v>
      </c>
      <c r="K571" s="133">
        <f t="shared" si="66"/>
        <v>0</v>
      </c>
      <c r="L571" s="133">
        <f t="shared" si="66"/>
        <v>0</v>
      </c>
      <c r="M571" s="133">
        <f t="shared" si="66"/>
        <v>0</v>
      </c>
      <c r="N571" s="133">
        <f t="shared" si="66"/>
        <v>0</v>
      </c>
      <c r="O571" s="133">
        <f t="shared" si="66"/>
        <v>0</v>
      </c>
      <c r="P571" s="133">
        <f t="shared" si="66"/>
        <v>0</v>
      </c>
      <c r="Q571" s="133">
        <f t="shared" si="66"/>
        <v>0</v>
      </c>
      <c r="R571" s="133">
        <f t="shared" si="66"/>
        <v>0</v>
      </c>
      <c r="S571" s="133">
        <f t="shared" si="66"/>
        <v>0</v>
      </c>
      <c r="T571" s="133">
        <f t="shared" si="66"/>
        <v>0</v>
      </c>
      <c r="U571" s="133">
        <f t="shared" si="66"/>
        <v>0</v>
      </c>
      <c r="V571" s="133">
        <f t="shared" si="66"/>
        <v>0</v>
      </c>
      <c r="W571" s="133">
        <f t="shared" si="66"/>
        <v>0</v>
      </c>
      <c r="X571" s="133">
        <f t="shared" si="66"/>
        <v>0</v>
      </c>
      <c r="Y571" s="133">
        <f t="shared" si="66"/>
        <v>0</v>
      </c>
      <c r="Z571" s="133">
        <f t="shared" si="66"/>
        <v>0</v>
      </c>
      <c r="AA571" s="133">
        <f t="shared" si="66"/>
        <v>0</v>
      </c>
      <c r="AB571" s="133">
        <f t="shared" si="66"/>
        <v>0</v>
      </c>
      <c r="AC571" s="133">
        <f t="shared" si="66"/>
        <v>0</v>
      </c>
      <c r="AD571" s="133">
        <f t="shared" si="66"/>
        <v>0</v>
      </c>
      <c r="AE571" s="133">
        <f t="shared" si="66"/>
        <v>0</v>
      </c>
      <c r="AF571" s="133">
        <f t="shared" si="66"/>
        <v>0</v>
      </c>
      <c r="AG571" s="133">
        <f t="shared" si="66"/>
        <v>0</v>
      </c>
      <c r="AH571" s="133">
        <f t="shared" si="66"/>
        <v>0</v>
      </c>
      <c r="AI571" s="133">
        <f t="shared" si="66"/>
        <v>0</v>
      </c>
      <c r="AJ571" s="133">
        <f t="shared" si="66"/>
        <v>0</v>
      </c>
      <c r="AK571" s="133">
        <f t="shared" si="66"/>
        <v>0</v>
      </c>
      <c r="AL571" s="133">
        <f t="shared" si="66"/>
        <v>0</v>
      </c>
      <c r="AM571" s="133">
        <f t="shared" si="66"/>
        <v>0</v>
      </c>
      <c r="AN571" s="133">
        <f t="shared" si="66"/>
        <v>0</v>
      </c>
      <c r="AO571" s="133">
        <f t="shared" si="66"/>
        <v>0</v>
      </c>
      <c r="AP571" s="133">
        <f t="shared" si="66"/>
        <v>0</v>
      </c>
      <c r="AQ571" s="133">
        <f t="shared" si="66"/>
        <v>0</v>
      </c>
      <c r="AR571" s="133">
        <f t="shared" si="66"/>
        <v>0</v>
      </c>
      <c r="AS571" s="133">
        <f t="shared" si="66"/>
        <v>0</v>
      </c>
      <c r="AT571" s="133">
        <f t="shared" si="66"/>
        <v>0</v>
      </c>
      <c r="AU571" s="133">
        <f t="shared" si="66"/>
        <v>0</v>
      </c>
    </row>
    <row r="572" spans="1:47" s="90" customFormat="1" ht="46.65" x14ac:dyDescent="0.3">
      <c r="A572" s="106" t="s">
        <v>1662</v>
      </c>
      <c r="B572" s="107" t="s">
        <v>991</v>
      </c>
      <c r="C572" s="108" t="s">
        <v>1457</v>
      </c>
      <c r="D572" s="122">
        <v>0</v>
      </c>
      <c r="E572" s="122">
        <v>0</v>
      </c>
      <c r="F572" s="122">
        <v>0</v>
      </c>
      <c r="G572" s="122">
        <v>0</v>
      </c>
      <c r="H572" s="122">
        <v>0</v>
      </c>
      <c r="I572" s="122">
        <v>0</v>
      </c>
      <c r="J572" s="122">
        <v>0</v>
      </c>
      <c r="K572" s="122">
        <v>0</v>
      </c>
      <c r="L572" s="122">
        <v>0</v>
      </c>
      <c r="M572" s="122">
        <v>0</v>
      </c>
      <c r="N572" s="122">
        <v>0</v>
      </c>
      <c r="O572" s="122">
        <v>0</v>
      </c>
      <c r="P572" s="122">
        <v>0</v>
      </c>
      <c r="Q572" s="122">
        <v>0</v>
      </c>
      <c r="R572" s="122">
        <v>0</v>
      </c>
      <c r="S572" s="122">
        <v>0</v>
      </c>
      <c r="T572" s="122">
        <v>0</v>
      </c>
      <c r="U572" s="122">
        <v>0</v>
      </c>
      <c r="V572" s="122">
        <v>0</v>
      </c>
      <c r="W572" s="122">
        <v>0</v>
      </c>
      <c r="X572" s="122">
        <v>0</v>
      </c>
      <c r="Y572" s="122">
        <v>0</v>
      </c>
      <c r="Z572" s="122">
        <v>0</v>
      </c>
      <c r="AA572" s="122">
        <v>0</v>
      </c>
      <c r="AB572" s="122"/>
      <c r="AC572" s="122"/>
      <c r="AD572" s="122"/>
      <c r="AE572" s="122"/>
      <c r="AF572" s="122"/>
      <c r="AG572" s="122"/>
      <c r="AH572" s="122"/>
      <c r="AI572" s="122"/>
      <c r="AJ572" s="122"/>
      <c r="AK572" s="122"/>
      <c r="AL572" s="122"/>
      <c r="AM572" s="122"/>
      <c r="AN572" s="122"/>
      <c r="AO572" s="122"/>
      <c r="AP572" s="122"/>
      <c r="AQ572" s="122"/>
      <c r="AR572" s="122"/>
      <c r="AS572" s="122"/>
      <c r="AT572" s="122"/>
      <c r="AU572" s="122"/>
    </row>
    <row r="573" spans="1:47" s="90" customFormat="1" ht="62.2" x14ac:dyDescent="0.3">
      <c r="A573" s="106" t="s">
        <v>1662</v>
      </c>
      <c r="B573" s="107" t="s">
        <v>647</v>
      </c>
      <c r="C573" s="108" t="s">
        <v>695</v>
      </c>
      <c r="D573" s="122">
        <v>0</v>
      </c>
      <c r="E573" s="122">
        <v>0</v>
      </c>
      <c r="F573" s="122">
        <v>0</v>
      </c>
      <c r="G573" s="122">
        <v>0</v>
      </c>
      <c r="H573" s="122">
        <v>0</v>
      </c>
      <c r="I573" s="122">
        <v>0</v>
      </c>
      <c r="J573" s="122">
        <v>0</v>
      </c>
      <c r="K573" s="122">
        <v>0</v>
      </c>
      <c r="L573" s="122">
        <v>0</v>
      </c>
      <c r="M573" s="122">
        <v>0</v>
      </c>
      <c r="N573" s="122">
        <v>0</v>
      </c>
      <c r="O573" s="122">
        <v>0</v>
      </c>
      <c r="P573" s="122">
        <v>0</v>
      </c>
      <c r="Q573" s="122">
        <v>0</v>
      </c>
      <c r="R573" s="122">
        <v>0</v>
      </c>
      <c r="S573" s="122">
        <v>0</v>
      </c>
      <c r="T573" s="122">
        <v>0</v>
      </c>
      <c r="U573" s="122">
        <v>0</v>
      </c>
      <c r="V573" s="122">
        <v>0</v>
      </c>
      <c r="W573" s="122">
        <v>0</v>
      </c>
      <c r="X573" s="122">
        <v>0</v>
      </c>
      <c r="Y573" s="122">
        <v>0</v>
      </c>
      <c r="Z573" s="122">
        <v>0</v>
      </c>
      <c r="AA573" s="122">
        <v>0</v>
      </c>
      <c r="AB573" s="122"/>
      <c r="AC573" s="122"/>
      <c r="AD573" s="122"/>
      <c r="AE573" s="122"/>
      <c r="AF573" s="122"/>
      <c r="AG573" s="122"/>
      <c r="AH573" s="122"/>
      <c r="AI573" s="122"/>
      <c r="AJ573" s="122"/>
      <c r="AK573" s="122"/>
      <c r="AL573" s="122"/>
      <c r="AM573" s="122"/>
      <c r="AN573" s="122"/>
      <c r="AO573" s="122"/>
      <c r="AP573" s="122"/>
      <c r="AQ573" s="122"/>
      <c r="AR573" s="122"/>
      <c r="AS573" s="122"/>
      <c r="AT573" s="122"/>
      <c r="AU573" s="122"/>
    </row>
    <row r="574" spans="1:47" s="90" customFormat="1" ht="46.65" x14ac:dyDescent="0.3">
      <c r="A574" s="106" t="s">
        <v>1662</v>
      </c>
      <c r="B574" s="107" t="s">
        <v>992</v>
      </c>
      <c r="C574" s="108" t="s">
        <v>1458</v>
      </c>
      <c r="D574" s="122">
        <v>0</v>
      </c>
      <c r="E574" s="122">
        <v>0</v>
      </c>
      <c r="F574" s="122">
        <v>0</v>
      </c>
      <c r="G574" s="122">
        <v>0</v>
      </c>
      <c r="H574" s="122">
        <v>0</v>
      </c>
      <c r="I574" s="122">
        <v>0</v>
      </c>
      <c r="J574" s="122">
        <v>0</v>
      </c>
      <c r="K574" s="122">
        <v>0</v>
      </c>
      <c r="L574" s="122">
        <v>0</v>
      </c>
      <c r="M574" s="122">
        <v>0</v>
      </c>
      <c r="N574" s="122">
        <v>0</v>
      </c>
      <c r="O574" s="122">
        <v>0</v>
      </c>
      <c r="P574" s="122">
        <v>0</v>
      </c>
      <c r="Q574" s="122">
        <v>0</v>
      </c>
      <c r="R574" s="122">
        <v>0</v>
      </c>
      <c r="S574" s="122">
        <v>0</v>
      </c>
      <c r="T574" s="122">
        <v>0</v>
      </c>
      <c r="U574" s="122">
        <v>0</v>
      </c>
      <c r="V574" s="122">
        <v>0</v>
      </c>
      <c r="W574" s="122">
        <v>0</v>
      </c>
      <c r="X574" s="122">
        <v>0</v>
      </c>
      <c r="Y574" s="122">
        <v>0</v>
      </c>
      <c r="Z574" s="122">
        <v>0</v>
      </c>
      <c r="AA574" s="122">
        <v>0</v>
      </c>
      <c r="AB574" s="122"/>
      <c r="AC574" s="122"/>
      <c r="AD574" s="122"/>
      <c r="AE574" s="122"/>
      <c r="AF574" s="122"/>
      <c r="AG574" s="122"/>
      <c r="AH574" s="122"/>
      <c r="AI574" s="122"/>
      <c r="AJ574" s="122"/>
      <c r="AK574" s="122"/>
      <c r="AL574" s="122"/>
      <c r="AM574" s="122"/>
      <c r="AN574" s="122"/>
      <c r="AO574" s="122"/>
      <c r="AP574" s="122"/>
      <c r="AQ574" s="122"/>
      <c r="AR574" s="122"/>
      <c r="AS574" s="122"/>
      <c r="AT574" s="122"/>
      <c r="AU574" s="122"/>
    </row>
    <row r="575" spans="1:47" s="90" customFormat="1" ht="31.1" x14ac:dyDescent="0.3">
      <c r="A575" s="106" t="s">
        <v>1662</v>
      </c>
      <c r="B575" s="107" t="s">
        <v>993</v>
      </c>
      <c r="C575" s="108" t="s">
        <v>1459</v>
      </c>
      <c r="D575" s="122">
        <v>0</v>
      </c>
      <c r="E575" s="122">
        <v>0</v>
      </c>
      <c r="F575" s="122">
        <v>0</v>
      </c>
      <c r="G575" s="122">
        <v>0</v>
      </c>
      <c r="H575" s="122">
        <v>0</v>
      </c>
      <c r="I575" s="122">
        <v>0</v>
      </c>
      <c r="J575" s="122">
        <v>0</v>
      </c>
      <c r="K575" s="122">
        <v>0</v>
      </c>
      <c r="L575" s="122">
        <v>0</v>
      </c>
      <c r="M575" s="122">
        <v>0</v>
      </c>
      <c r="N575" s="122">
        <v>0</v>
      </c>
      <c r="O575" s="122">
        <v>0</v>
      </c>
      <c r="P575" s="122">
        <v>0</v>
      </c>
      <c r="Q575" s="122">
        <v>0</v>
      </c>
      <c r="R575" s="122">
        <v>0</v>
      </c>
      <c r="S575" s="122">
        <v>0</v>
      </c>
      <c r="T575" s="122">
        <v>0</v>
      </c>
      <c r="U575" s="122">
        <v>0</v>
      </c>
      <c r="V575" s="122">
        <v>0</v>
      </c>
      <c r="W575" s="122">
        <v>0</v>
      </c>
      <c r="X575" s="122">
        <v>0</v>
      </c>
      <c r="Y575" s="122">
        <v>0</v>
      </c>
      <c r="Z575" s="122">
        <v>0</v>
      </c>
      <c r="AA575" s="122">
        <v>0</v>
      </c>
      <c r="AB575" s="122"/>
      <c r="AC575" s="122"/>
      <c r="AD575" s="122"/>
      <c r="AE575" s="122"/>
      <c r="AF575" s="122"/>
      <c r="AG575" s="122"/>
      <c r="AH575" s="122"/>
      <c r="AI575" s="122"/>
      <c r="AJ575" s="122"/>
      <c r="AK575" s="122"/>
      <c r="AL575" s="122"/>
      <c r="AM575" s="122"/>
      <c r="AN575" s="122"/>
      <c r="AO575" s="122"/>
      <c r="AP575" s="122"/>
      <c r="AQ575" s="122"/>
      <c r="AR575" s="122"/>
      <c r="AS575" s="122"/>
      <c r="AT575" s="122"/>
      <c r="AU575" s="122"/>
    </row>
    <row r="576" spans="1:47" s="90" customFormat="1" x14ac:dyDescent="0.3">
      <c r="A576" s="103"/>
      <c r="B576" s="110" t="s">
        <v>49</v>
      </c>
      <c r="C576" s="105"/>
      <c r="D576" s="133">
        <f t="shared" ref="D576:AU576" si="67">SUM(D577:D589)</f>
        <v>0</v>
      </c>
      <c r="E576" s="133">
        <f t="shared" si="67"/>
        <v>0</v>
      </c>
      <c r="F576" s="133">
        <f t="shared" si="67"/>
        <v>0</v>
      </c>
      <c r="G576" s="133">
        <f t="shared" si="67"/>
        <v>0</v>
      </c>
      <c r="H576" s="133">
        <f t="shared" si="67"/>
        <v>0</v>
      </c>
      <c r="I576" s="133">
        <f t="shared" si="67"/>
        <v>0.22700000000000001</v>
      </c>
      <c r="J576" s="133">
        <f t="shared" si="67"/>
        <v>0</v>
      </c>
      <c r="K576" s="133">
        <f t="shared" si="67"/>
        <v>0</v>
      </c>
      <c r="L576" s="133">
        <f t="shared" si="67"/>
        <v>0</v>
      </c>
      <c r="M576" s="133">
        <f t="shared" si="67"/>
        <v>0</v>
      </c>
      <c r="N576" s="133">
        <f t="shared" si="67"/>
        <v>0</v>
      </c>
      <c r="O576" s="133">
        <f t="shared" si="67"/>
        <v>0</v>
      </c>
      <c r="P576" s="133">
        <f t="shared" si="67"/>
        <v>0</v>
      </c>
      <c r="Q576" s="133">
        <f t="shared" si="67"/>
        <v>0</v>
      </c>
      <c r="R576" s="133">
        <f t="shared" si="67"/>
        <v>0.4</v>
      </c>
      <c r="S576" s="133">
        <f t="shared" si="67"/>
        <v>0</v>
      </c>
      <c r="T576" s="133">
        <f t="shared" si="67"/>
        <v>1.7499999999999998</v>
      </c>
      <c r="U576" s="133">
        <f t="shared" si="67"/>
        <v>0</v>
      </c>
      <c r="V576" s="133">
        <f t="shared" si="67"/>
        <v>0</v>
      </c>
      <c r="W576" s="133">
        <f t="shared" si="67"/>
        <v>0</v>
      </c>
      <c r="X576" s="133">
        <f t="shared" si="67"/>
        <v>0</v>
      </c>
      <c r="Y576" s="133">
        <f t="shared" si="67"/>
        <v>0</v>
      </c>
      <c r="Z576" s="133">
        <f t="shared" si="67"/>
        <v>0</v>
      </c>
      <c r="AA576" s="133">
        <f t="shared" si="67"/>
        <v>0</v>
      </c>
      <c r="AB576" s="133">
        <f t="shared" si="67"/>
        <v>0</v>
      </c>
      <c r="AC576" s="133">
        <f t="shared" si="67"/>
        <v>0</v>
      </c>
      <c r="AD576" s="133">
        <f t="shared" si="67"/>
        <v>0</v>
      </c>
      <c r="AE576" s="133">
        <f t="shared" si="67"/>
        <v>0</v>
      </c>
      <c r="AF576" s="133">
        <f t="shared" si="67"/>
        <v>0</v>
      </c>
      <c r="AG576" s="133">
        <f t="shared" si="67"/>
        <v>0</v>
      </c>
      <c r="AH576" s="133">
        <f t="shared" si="67"/>
        <v>0</v>
      </c>
      <c r="AI576" s="133">
        <f t="shared" si="67"/>
        <v>0</v>
      </c>
      <c r="AJ576" s="133">
        <f t="shared" si="67"/>
        <v>0</v>
      </c>
      <c r="AK576" s="133">
        <f t="shared" si="67"/>
        <v>0</v>
      </c>
      <c r="AL576" s="133">
        <f t="shared" si="67"/>
        <v>0</v>
      </c>
      <c r="AM576" s="133">
        <f t="shared" si="67"/>
        <v>0</v>
      </c>
      <c r="AN576" s="133">
        <f t="shared" si="67"/>
        <v>0</v>
      </c>
      <c r="AO576" s="133">
        <f t="shared" si="67"/>
        <v>0</v>
      </c>
      <c r="AP576" s="133">
        <f t="shared" si="67"/>
        <v>0</v>
      </c>
      <c r="AQ576" s="133">
        <f t="shared" si="67"/>
        <v>0</v>
      </c>
      <c r="AR576" s="133">
        <f t="shared" si="67"/>
        <v>0</v>
      </c>
      <c r="AS576" s="133">
        <f t="shared" si="67"/>
        <v>0</v>
      </c>
      <c r="AT576" s="133">
        <f t="shared" si="67"/>
        <v>0</v>
      </c>
      <c r="AU576" s="133">
        <f t="shared" si="67"/>
        <v>0</v>
      </c>
    </row>
    <row r="577" spans="1:47" s="90" customFormat="1" ht="46.65" x14ac:dyDescent="0.3">
      <c r="A577" s="106" t="s">
        <v>1662</v>
      </c>
      <c r="B577" s="107" t="s">
        <v>1807</v>
      </c>
      <c r="C577" s="108" t="s">
        <v>1460</v>
      </c>
      <c r="D577" s="122">
        <v>0</v>
      </c>
      <c r="E577" s="122">
        <v>0</v>
      </c>
      <c r="F577" s="122">
        <v>0</v>
      </c>
      <c r="G577" s="122">
        <v>0</v>
      </c>
      <c r="H577" s="122">
        <v>0</v>
      </c>
      <c r="I577" s="122">
        <v>0</v>
      </c>
      <c r="J577" s="122">
        <v>0</v>
      </c>
      <c r="K577" s="122">
        <v>0</v>
      </c>
      <c r="L577" s="122">
        <v>0</v>
      </c>
      <c r="M577" s="122">
        <v>0</v>
      </c>
      <c r="N577" s="122">
        <v>0</v>
      </c>
      <c r="O577" s="122">
        <v>0</v>
      </c>
      <c r="P577" s="122">
        <v>0</v>
      </c>
      <c r="Q577" s="122">
        <v>0</v>
      </c>
      <c r="R577" s="122">
        <v>0</v>
      </c>
      <c r="S577" s="122">
        <v>0</v>
      </c>
      <c r="T577" s="122">
        <v>0</v>
      </c>
      <c r="U577" s="122">
        <v>0</v>
      </c>
      <c r="V577" s="122">
        <v>0</v>
      </c>
      <c r="W577" s="122">
        <v>0</v>
      </c>
      <c r="X577" s="122">
        <v>0</v>
      </c>
      <c r="Y577" s="122">
        <v>0</v>
      </c>
      <c r="Z577" s="122">
        <v>0</v>
      </c>
      <c r="AA577" s="122">
        <v>0</v>
      </c>
      <c r="AB577" s="122"/>
      <c r="AC577" s="122"/>
      <c r="AD577" s="122"/>
      <c r="AE577" s="122"/>
      <c r="AF577" s="122"/>
      <c r="AG577" s="122"/>
      <c r="AH577" s="122"/>
      <c r="AI577" s="122"/>
      <c r="AJ577" s="122"/>
      <c r="AK577" s="122"/>
      <c r="AL577" s="122"/>
      <c r="AM577" s="122"/>
      <c r="AN577" s="122"/>
      <c r="AO577" s="122"/>
      <c r="AP577" s="122"/>
      <c r="AQ577" s="122"/>
      <c r="AR577" s="122"/>
      <c r="AS577" s="122"/>
      <c r="AT577" s="122"/>
      <c r="AU577" s="122"/>
    </row>
    <row r="578" spans="1:47" s="90" customFormat="1" ht="46.65" x14ac:dyDescent="0.3">
      <c r="A578" s="106" t="s">
        <v>1662</v>
      </c>
      <c r="B578" s="107" t="s">
        <v>648</v>
      </c>
      <c r="C578" s="108" t="s">
        <v>696</v>
      </c>
      <c r="D578" s="122">
        <v>0</v>
      </c>
      <c r="E578" s="122">
        <v>0</v>
      </c>
      <c r="F578" s="122">
        <v>0</v>
      </c>
      <c r="G578" s="122">
        <v>0</v>
      </c>
      <c r="H578" s="122">
        <v>0</v>
      </c>
      <c r="I578" s="122">
        <v>0</v>
      </c>
      <c r="J578" s="122">
        <v>0</v>
      </c>
      <c r="K578" s="122">
        <v>0</v>
      </c>
      <c r="L578" s="122">
        <v>0</v>
      </c>
      <c r="M578" s="122">
        <v>0</v>
      </c>
      <c r="N578" s="122">
        <v>0</v>
      </c>
      <c r="O578" s="122">
        <v>0</v>
      </c>
      <c r="P578" s="122">
        <v>0</v>
      </c>
      <c r="Q578" s="122">
        <v>0</v>
      </c>
      <c r="R578" s="122">
        <v>0</v>
      </c>
      <c r="S578" s="122">
        <v>0</v>
      </c>
      <c r="T578" s="122">
        <v>0.05</v>
      </c>
      <c r="U578" s="122">
        <v>0</v>
      </c>
      <c r="V578" s="122">
        <v>0</v>
      </c>
      <c r="W578" s="122">
        <v>0</v>
      </c>
      <c r="X578" s="122">
        <v>0</v>
      </c>
      <c r="Y578" s="122">
        <v>0</v>
      </c>
      <c r="Z578" s="122">
        <v>0</v>
      </c>
      <c r="AA578" s="122">
        <v>0</v>
      </c>
      <c r="AB578" s="122"/>
      <c r="AC578" s="122"/>
      <c r="AD578" s="122"/>
      <c r="AE578" s="122"/>
      <c r="AF578" s="122"/>
      <c r="AG578" s="122"/>
      <c r="AH578" s="122"/>
      <c r="AI578" s="122"/>
      <c r="AJ578" s="122"/>
      <c r="AK578" s="122"/>
      <c r="AL578" s="122"/>
      <c r="AM578" s="122"/>
      <c r="AN578" s="122"/>
      <c r="AO578" s="122"/>
      <c r="AP578" s="122"/>
      <c r="AQ578" s="122"/>
      <c r="AR578" s="122"/>
      <c r="AS578" s="122"/>
      <c r="AT578" s="122"/>
      <c r="AU578" s="122"/>
    </row>
    <row r="579" spans="1:47" s="90" customFormat="1" ht="46.65" x14ac:dyDescent="0.3">
      <c r="A579" s="106" t="s">
        <v>1662</v>
      </c>
      <c r="B579" s="107" t="s">
        <v>649</v>
      </c>
      <c r="C579" s="108" t="s">
        <v>697</v>
      </c>
      <c r="D579" s="122">
        <v>0</v>
      </c>
      <c r="E579" s="122">
        <v>0</v>
      </c>
      <c r="F579" s="122">
        <v>0</v>
      </c>
      <c r="G579" s="122">
        <v>0</v>
      </c>
      <c r="H579" s="122">
        <v>0</v>
      </c>
      <c r="I579" s="122">
        <v>0</v>
      </c>
      <c r="J579" s="122">
        <v>0</v>
      </c>
      <c r="K579" s="122">
        <v>0</v>
      </c>
      <c r="L579" s="122">
        <v>0</v>
      </c>
      <c r="M579" s="122">
        <v>0</v>
      </c>
      <c r="N579" s="122">
        <v>0</v>
      </c>
      <c r="O579" s="122">
        <v>0</v>
      </c>
      <c r="P579" s="122">
        <v>0</v>
      </c>
      <c r="Q579" s="122">
        <v>0</v>
      </c>
      <c r="R579" s="122">
        <v>0</v>
      </c>
      <c r="S579" s="122">
        <v>0</v>
      </c>
      <c r="T579" s="122">
        <v>0.3</v>
      </c>
      <c r="U579" s="122">
        <v>0</v>
      </c>
      <c r="V579" s="122">
        <v>0</v>
      </c>
      <c r="W579" s="122">
        <v>0</v>
      </c>
      <c r="X579" s="122">
        <v>0</v>
      </c>
      <c r="Y579" s="122">
        <v>0</v>
      </c>
      <c r="Z579" s="122">
        <v>0</v>
      </c>
      <c r="AA579" s="122">
        <v>0</v>
      </c>
      <c r="AB579" s="122"/>
      <c r="AC579" s="122"/>
      <c r="AD579" s="122"/>
      <c r="AE579" s="122"/>
      <c r="AF579" s="122"/>
      <c r="AG579" s="122"/>
      <c r="AH579" s="122"/>
      <c r="AI579" s="122"/>
      <c r="AJ579" s="122"/>
      <c r="AK579" s="122"/>
      <c r="AL579" s="122"/>
      <c r="AM579" s="122"/>
      <c r="AN579" s="122"/>
      <c r="AO579" s="122"/>
      <c r="AP579" s="122"/>
      <c r="AQ579" s="122"/>
      <c r="AR579" s="122"/>
      <c r="AS579" s="122"/>
      <c r="AT579" s="122"/>
      <c r="AU579" s="122"/>
    </row>
    <row r="580" spans="1:47" s="90" customFormat="1" ht="46.65" x14ac:dyDescent="0.3">
      <c r="A580" s="106" t="s">
        <v>1662</v>
      </c>
      <c r="B580" s="107" t="s">
        <v>650</v>
      </c>
      <c r="C580" s="108" t="s">
        <v>698</v>
      </c>
      <c r="D580" s="122">
        <v>0</v>
      </c>
      <c r="E580" s="122">
        <v>0</v>
      </c>
      <c r="F580" s="122">
        <v>0</v>
      </c>
      <c r="G580" s="122">
        <v>0</v>
      </c>
      <c r="H580" s="122">
        <v>0</v>
      </c>
      <c r="I580" s="122">
        <v>0</v>
      </c>
      <c r="J580" s="122">
        <v>0</v>
      </c>
      <c r="K580" s="122">
        <v>0</v>
      </c>
      <c r="L580" s="122">
        <v>0</v>
      </c>
      <c r="M580" s="122">
        <v>0</v>
      </c>
      <c r="N580" s="122">
        <v>0</v>
      </c>
      <c r="O580" s="122">
        <v>0</v>
      </c>
      <c r="P580" s="122">
        <v>0</v>
      </c>
      <c r="Q580" s="122">
        <v>0</v>
      </c>
      <c r="R580" s="122">
        <v>0</v>
      </c>
      <c r="S580" s="122">
        <v>0</v>
      </c>
      <c r="T580" s="122">
        <v>0.26</v>
      </c>
      <c r="U580" s="122">
        <v>0</v>
      </c>
      <c r="V580" s="122">
        <v>0</v>
      </c>
      <c r="W580" s="122">
        <v>0</v>
      </c>
      <c r="X580" s="122">
        <v>0</v>
      </c>
      <c r="Y580" s="122">
        <v>0</v>
      </c>
      <c r="Z580" s="122">
        <v>0</v>
      </c>
      <c r="AA580" s="122">
        <v>0</v>
      </c>
      <c r="AB580" s="122"/>
      <c r="AC580" s="122"/>
      <c r="AD580" s="122"/>
      <c r="AE580" s="122"/>
      <c r="AF580" s="122"/>
      <c r="AG580" s="122"/>
      <c r="AH580" s="122"/>
      <c r="AI580" s="122"/>
      <c r="AJ580" s="122"/>
      <c r="AK580" s="122"/>
      <c r="AL580" s="122"/>
      <c r="AM580" s="122"/>
      <c r="AN580" s="122"/>
      <c r="AO580" s="122"/>
      <c r="AP580" s="122"/>
      <c r="AQ580" s="122"/>
      <c r="AR580" s="122"/>
      <c r="AS580" s="122"/>
      <c r="AT580" s="122"/>
      <c r="AU580" s="122"/>
    </row>
    <row r="581" spans="1:47" s="90" customFormat="1" ht="46.65" x14ac:dyDescent="0.3">
      <c r="A581" s="106" t="s">
        <v>1662</v>
      </c>
      <c r="B581" s="107" t="s">
        <v>651</v>
      </c>
      <c r="C581" s="108" t="s">
        <v>699</v>
      </c>
      <c r="D581" s="122">
        <v>0</v>
      </c>
      <c r="E581" s="122">
        <v>0</v>
      </c>
      <c r="F581" s="122">
        <v>0</v>
      </c>
      <c r="G581" s="122">
        <v>0</v>
      </c>
      <c r="H581" s="122">
        <v>0</v>
      </c>
      <c r="I581" s="122">
        <v>0</v>
      </c>
      <c r="J581" s="122">
        <v>0</v>
      </c>
      <c r="K581" s="122">
        <v>0</v>
      </c>
      <c r="L581" s="122">
        <v>0</v>
      </c>
      <c r="M581" s="122">
        <v>0</v>
      </c>
      <c r="N581" s="122">
        <v>0</v>
      </c>
      <c r="O581" s="122">
        <v>0</v>
      </c>
      <c r="P581" s="122">
        <v>0</v>
      </c>
      <c r="Q581" s="122">
        <v>0</v>
      </c>
      <c r="R581" s="122">
        <v>0</v>
      </c>
      <c r="S581" s="122">
        <v>0</v>
      </c>
      <c r="T581" s="122">
        <v>0.4</v>
      </c>
      <c r="U581" s="122">
        <v>0</v>
      </c>
      <c r="V581" s="122">
        <v>0</v>
      </c>
      <c r="W581" s="122">
        <v>0</v>
      </c>
      <c r="X581" s="122">
        <v>0</v>
      </c>
      <c r="Y581" s="122">
        <v>0</v>
      </c>
      <c r="Z581" s="122">
        <v>0</v>
      </c>
      <c r="AA581" s="122">
        <v>0</v>
      </c>
      <c r="AB581" s="122"/>
      <c r="AC581" s="122"/>
      <c r="AD581" s="122"/>
      <c r="AE581" s="122"/>
      <c r="AF581" s="122"/>
      <c r="AG581" s="122"/>
      <c r="AH581" s="122"/>
      <c r="AI581" s="122"/>
      <c r="AJ581" s="122"/>
      <c r="AK581" s="122"/>
      <c r="AL581" s="122"/>
      <c r="AM581" s="122"/>
      <c r="AN581" s="122"/>
      <c r="AO581" s="122"/>
      <c r="AP581" s="122"/>
      <c r="AQ581" s="122"/>
      <c r="AR581" s="122"/>
      <c r="AS581" s="122"/>
      <c r="AT581" s="122"/>
      <c r="AU581" s="122"/>
    </row>
    <row r="582" spans="1:47" s="90" customFormat="1" ht="46.65" x14ac:dyDescent="0.3">
      <c r="A582" s="106" t="s">
        <v>1662</v>
      </c>
      <c r="B582" s="107" t="s">
        <v>994</v>
      </c>
      <c r="C582" s="108" t="s">
        <v>700</v>
      </c>
      <c r="D582" s="122">
        <v>0</v>
      </c>
      <c r="E582" s="122">
        <v>0</v>
      </c>
      <c r="F582" s="122">
        <v>0</v>
      </c>
      <c r="G582" s="122">
        <v>0</v>
      </c>
      <c r="H582" s="122">
        <v>0</v>
      </c>
      <c r="I582" s="122">
        <v>0.22700000000000001</v>
      </c>
      <c r="J582" s="122">
        <v>0</v>
      </c>
      <c r="K582" s="122">
        <v>0</v>
      </c>
      <c r="L582" s="122">
        <v>0</v>
      </c>
      <c r="M582" s="122">
        <v>0</v>
      </c>
      <c r="N582" s="122">
        <v>0</v>
      </c>
      <c r="O582" s="122">
        <v>0</v>
      </c>
      <c r="P582" s="122">
        <v>0</v>
      </c>
      <c r="Q582" s="122">
        <v>0</v>
      </c>
      <c r="R582" s="122">
        <v>0</v>
      </c>
      <c r="S582" s="122">
        <v>0</v>
      </c>
      <c r="T582" s="122">
        <v>0.15</v>
      </c>
      <c r="U582" s="122">
        <v>0</v>
      </c>
      <c r="V582" s="122">
        <v>0</v>
      </c>
      <c r="W582" s="122">
        <v>0</v>
      </c>
      <c r="X582" s="122">
        <v>0</v>
      </c>
      <c r="Y582" s="122">
        <v>0</v>
      </c>
      <c r="Z582" s="122">
        <v>0</v>
      </c>
      <c r="AA582" s="122">
        <v>0</v>
      </c>
      <c r="AB582" s="122"/>
      <c r="AC582" s="122"/>
      <c r="AD582" s="122"/>
      <c r="AE582" s="122"/>
      <c r="AF582" s="122"/>
      <c r="AG582" s="122"/>
      <c r="AH582" s="122"/>
      <c r="AI582" s="122"/>
      <c r="AJ582" s="122"/>
      <c r="AK582" s="122"/>
      <c r="AL582" s="122"/>
      <c r="AM582" s="122"/>
      <c r="AN582" s="122"/>
      <c r="AO582" s="122"/>
      <c r="AP582" s="122"/>
      <c r="AQ582" s="122"/>
      <c r="AR582" s="122"/>
      <c r="AS582" s="122"/>
      <c r="AT582" s="122"/>
      <c r="AU582" s="122"/>
    </row>
    <row r="583" spans="1:47" s="90" customFormat="1" ht="46.65" x14ac:dyDescent="0.3">
      <c r="A583" s="106" t="s">
        <v>1662</v>
      </c>
      <c r="B583" s="107" t="s">
        <v>653</v>
      </c>
      <c r="C583" s="108" t="s">
        <v>702</v>
      </c>
      <c r="D583" s="122">
        <v>0</v>
      </c>
      <c r="E583" s="122">
        <v>0</v>
      </c>
      <c r="F583" s="122">
        <v>0</v>
      </c>
      <c r="G583" s="122">
        <v>0</v>
      </c>
      <c r="H583" s="122">
        <v>0</v>
      </c>
      <c r="I583" s="122">
        <v>0</v>
      </c>
      <c r="J583" s="122">
        <v>0</v>
      </c>
      <c r="K583" s="122">
        <v>0</v>
      </c>
      <c r="L583" s="122">
        <v>0</v>
      </c>
      <c r="M583" s="122">
        <v>0</v>
      </c>
      <c r="N583" s="122">
        <v>0</v>
      </c>
      <c r="O583" s="122">
        <v>0</v>
      </c>
      <c r="P583" s="122">
        <v>0</v>
      </c>
      <c r="Q583" s="122">
        <v>0</v>
      </c>
      <c r="R583" s="122">
        <v>0</v>
      </c>
      <c r="S583" s="122">
        <v>0</v>
      </c>
      <c r="T583" s="122">
        <v>0.35</v>
      </c>
      <c r="U583" s="122">
        <v>0</v>
      </c>
      <c r="V583" s="122">
        <v>0</v>
      </c>
      <c r="W583" s="122">
        <v>0</v>
      </c>
      <c r="X583" s="122">
        <v>0</v>
      </c>
      <c r="Y583" s="122">
        <v>0</v>
      </c>
      <c r="Z583" s="122">
        <v>0</v>
      </c>
      <c r="AA583" s="122">
        <v>0</v>
      </c>
      <c r="AB583" s="122"/>
      <c r="AC583" s="122"/>
      <c r="AD583" s="122"/>
      <c r="AE583" s="122"/>
      <c r="AF583" s="122"/>
      <c r="AG583" s="122"/>
      <c r="AH583" s="122"/>
      <c r="AI583" s="122"/>
      <c r="AJ583" s="122"/>
      <c r="AK583" s="122"/>
      <c r="AL583" s="122"/>
      <c r="AM583" s="122"/>
      <c r="AN583" s="122"/>
      <c r="AO583" s="122"/>
      <c r="AP583" s="122"/>
      <c r="AQ583" s="122"/>
      <c r="AR583" s="122"/>
      <c r="AS583" s="122"/>
      <c r="AT583" s="122"/>
      <c r="AU583" s="122"/>
    </row>
    <row r="584" spans="1:47" s="90" customFormat="1" ht="46.65" x14ac:dyDescent="0.3">
      <c r="A584" s="106" t="s">
        <v>1662</v>
      </c>
      <c r="B584" s="107" t="s">
        <v>995</v>
      </c>
      <c r="C584" s="108" t="s">
        <v>703</v>
      </c>
      <c r="D584" s="122">
        <v>0</v>
      </c>
      <c r="E584" s="122">
        <v>0</v>
      </c>
      <c r="F584" s="122">
        <v>0</v>
      </c>
      <c r="G584" s="122">
        <v>0</v>
      </c>
      <c r="H584" s="122">
        <v>0</v>
      </c>
      <c r="I584" s="122">
        <v>0</v>
      </c>
      <c r="J584" s="122">
        <v>0</v>
      </c>
      <c r="K584" s="122">
        <v>0</v>
      </c>
      <c r="L584" s="122">
        <v>0</v>
      </c>
      <c r="M584" s="122">
        <v>0</v>
      </c>
      <c r="N584" s="122">
        <v>0</v>
      </c>
      <c r="O584" s="122">
        <v>0</v>
      </c>
      <c r="P584" s="122">
        <v>0</v>
      </c>
      <c r="Q584" s="122">
        <v>0</v>
      </c>
      <c r="R584" s="122">
        <v>0</v>
      </c>
      <c r="S584" s="122">
        <v>0</v>
      </c>
      <c r="T584" s="122">
        <v>0.22</v>
      </c>
      <c r="U584" s="122">
        <v>0</v>
      </c>
      <c r="V584" s="122">
        <v>0</v>
      </c>
      <c r="W584" s="122">
        <v>0</v>
      </c>
      <c r="X584" s="122">
        <v>0</v>
      </c>
      <c r="Y584" s="122">
        <v>0</v>
      </c>
      <c r="Z584" s="122">
        <v>0</v>
      </c>
      <c r="AA584" s="122">
        <v>0</v>
      </c>
      <c r="AB584" s="122"/>
      <c r="AC584" s="122"/>
      <c r="AD584" s="122"/>
      <c r="AE584" s="122"/>
      <c r="AF584" s="122"/>
      <c r="AG584" s="122"/>
      <c r="AH584" s="122"/>
      <c r="AI584" s="122"/>
      <c r="AJ584" s="122"/>
      <c r="AK584" s="122"/>
      <c r="AL584" s="122"/>
      <c r="AM584" s="122"/>
      <c r="AN584" s="122"/>
      <c r="AO584" s="122"/>
      <c r="AP584" s="122"/>
      <c r="AQ584" s="122"/>
      <c r="AR584" s="122"/>
      <c r="AS584" s="122"/>
      <c r="AT584" s="122"/>
      <c r="AU584" s="122"/>
    </row>
    <row r="585" spans="1:47" s="90" customFormat="1" ht="31.1" x14ac:dyDescent="0.3">
      <c r="A585" s="106" t="s">
        <v>1662</v>
      </c>
      <c r="B585" s="107" t="s">
        <v>654</v>
      </c>
      <c r="C585" s="108" t="s">
        <v>704</v>
      </c>
      <c r="D585" s="122">
        <v>0</v>
      </c>
      <c r="E585" s="122">
        <v>0</v>
      </c>
      <c r="F585" s="122">
        <v>0</v>
      </c>
      <c r="G585" s="122">
        <v>0</v>
      </c>
      <c r="H585" s="122">
        <v>0</v>
      </c>
      <c r="I585" s="122">
        <v>0</v>
      </c>
      <c r="J585" s="122">
        <v>0</v>
      </c>
      <c r="K585" s="122">
        <v>0</v>
      </c>
      <c r="L585" s="122">
        <v>0</v>
      </c>
      <c r="M585" s="122">
        <v>0</v>
      </c>
      <c r="N585" s="122">
        <v>0</v>
      </c>
      <c r="O585" s="122">
        <v>0</v>
      </c>
      <c r="P585" s="122">
        <v>0</v>
      </c>
      <c r="Q585" s="122">
        <v>0</v>
      </c>
      <c r="R585" s="122">
        <v>0</v>
      </c>
      <c r="S585" s="122">
        <v>0</v>
      </c>
      <c r="T585" s="122">
        <v>0</v>
      </c>
      <c r="U585" s="122">
        <v>0</v>
      </c>
      <c r="V585" s="122">
        <v>0</v>
      </c>
      <c r="W585" s="122">
        <v>0</v>
      </c>
      <c r="X585" s="122">
        <v>0</v>
      </c>
      <c r="Y585" s="122">
        <v>0</v>
      </c>
      <c r="Z585" s="122">
        <v>0</v>
      </c>
      <c r="AA585" s="122">
        <v>0</v>
      </c>
      <c r="AB585" s="122"/>
      <c r="AC585" s="122"/>
      <c r="AD585" s="122"/>
      <c r="AE585" s="122"/>
      <c r="AF585" s="122"/>
      <c r="AG585" s="122"/>
      <c r="AH585" s="122"/>
      <c r="AI585" s="122"/>
      <c r="AJ585" s="122"/>
      <c r="AK585" s="122"/>
      <c r="AL585" s="122"/>
      <c r="AM585" s="122"/>
      <c r="AN585" s="122"/>
      <c r="AO585" s="122"/>
      <c r="AP585" s="122"/>
      <c r="AQ585" s="122"/>
      <c r="AR585" s="122"/>
      <c r="AS585" s="122"/>
      <c r="AT585" s="122"/>
      <c r="AU585" s="122"/>
    </row>
    <row r="586" spans="1:47" s="90" customFormat="1" ht="77.7" x14ac:dyDescent="0.3">
      <c r="A586" s="106" t="s">
        <v>1662</v>
      </c>
      <c r="B586" s="107" t="s">
        <v>996</v>
      </c>
      <c r="C586" s="108" t="s">
        <v>1461</v>
      </c>
      <c r="D586" s="122">
        <v>0</v>
      </c>
      <c r="E586" s="122">
        <v>0</v>
      </c>
      <c r="F586" s="122">
        <v>0</v>
      </c>
      <c r="G586" s="122">
        <v>0</v>
      </c>
      <c r="H586" s="122">
        <v>0</v>
      </c>
      <c r="I586" s="122">
        <v>0</v>
      </c>
      <c r="J586" s="122">
        <v>0</v>
      </c>
      <c r="K586" s="122">
        <v>0</v>
      </c>
      <c r="L586" s="122">
        <v>0</v>
      </c>
      <c r="M586" s="122">
        <v>0</v>
      </c>
      <c r="N586" s="122">
        <v>0</v>
      </c>
      <c r="O586" s="122">
        <v>0</v>
      </c>
      <c r="P586" s="122">
        <v>0</v>
      </c>
      <c r="Q586" s="122">
        <v>0</v>
      </c>
      <c r="R586" s="122">
        <v>0</v>
      </c>
      <c r="S586" s="122">
        <v>0</v>
      </c>
      <c r="T586" s="122">
        <v>0</v>
      </c>
      <c r="U586" s="122">
        <v>0</v>
      </c>
      <c r="V586" s="122">
        <v>0</v>
      </c>
      <c r="W586" s="122">
        <v>0</v>
      </c>
      <c r="X586" s="122">
        <v>0</v>
      </c>
      <c r="Y586" s="122">
        <v>0</v>
      </c>
      <c r="Z586" s="122">
        <v>0</v>
      </c>
      <c r="AA586" s="122">
        <v>0</v>
      </c>
      <c r="AB586" s="122"/>
      <c r="AC586" s="122"/>
      <c r="AD586" s="122"/>
      <c r="AE586" s="122"/>
      <c r="AF586" s="122"/>
      <c r="AG586" s="122"/>
      <c r="AH586" s="122"/>
      <c r="AI586" s="122"/>
      <c r="AJ586" s="122"/>
      <c r="AK586" s="122"/>
      <c r="AL586" s="122"/>
      <c r="AM586" s="122"/>
      <c r="AN586" s="122"/>
      <c r="AO586" s="122"/>
      <c r="AP586" s="122"/>
      <c r="AQ586" s="122"/>
      <c r="AR586" s="122"/>
      <c r="AS586" s="122"/>
      <c r="AT586" s="122"/>
      <c r="AU586" s="122"/>
    </row>
    <row r="587" spans="1:47" s="90" customFormat="1" ht="77.7" x14ac:dyDescent="0.3">
      <c r="A587" s="106" t="s">
        <v>1662</v>
      </c>
      <c r="B587" s="107" t="s">
        <v>1808</v>
      </c>
      <c r="C587" s="108" t="s">
        <v>1462</v>
      </c>
      <c r="D587" s="122">
        <v>0</v>
      </c>
      <c r="E587" s="122">
        <v>0</v>
      </c>
      <c r="F587" s="122">
        <v>0</v>
      </c>
      <c r="G587" s="122">
        <v>0</v>
      </c>
      <c r="H587" s="122">
        <v>0</v>
      </c>
      <c r="I587" s="122">
        <v>0</v>
      </c>
      <c r="J587" s="122">
        <v>0</v>
      </c>
      <c r="K587" s="122">
        <v>0</v>
      </c>
      <c r="L587" s="122">
        <v>0</v>
      </c>
      <c r="M587" s="122">
        <v>0</v>
      </c>
      <c r="N587" s="122">
        <v>0</v>
      </c>
      <c r="O587" s="122">
        <v>0</v>
      </c>
      <c r="P587" s="122">
        <v>0</v>
      </c>
      <c r="Q587" s="122">
        <v>0</v>
      </c>
      <c r="R587" s="122">
        <v>0</v>
      </c>
      <c r="S587" s="122">
        <v>0</v>
      </c>
      <c r="T587" s="122">
        <v>0</v>
      </c>
      <c r="U587" s="122">
        <v>0</v>
      </c>
      <c r="V587" s="122">
        <v>0</v>
      </c>
      <c r="W587" s="122">
        <v>0</v>
      </c>
      <c r="X587" s="122">
        <v>0</v>
      </c>
      <c r="Y587" s="122">
        <v>0</v>
      </c>
      <c r="Z587" s="122">
        <v>0</v>
      </c>
      <c r="AA587" s="122">
        <v>0</v>
      </c>
      <c r="AB587" s="122"/>
      <c r="AC587" s="122"/>
      <c r="AD587" s="122"/>
      <c r="AE587" s="122"/>
      <c r="AF587" s="122"/>
      <c r="AG587" s="122"/>
      <c r="AH587" s="122"/>
      <c r="AI587" s="122"/>
      <c r="AJ587" s="122"/>
      <c r="AK587" s="122"/>
      <c r="AL587" s="122"/>
      <c r="AM587" s="122"/>
      <c r="AN587" s="122"/>
      <c r="AO587" s="122"/>
      <c r="AP587" s="122"/>
      <c r="AQ587" s="122"/>
      <c r="AR587" s="122"/>
      <c r="AS587" s="122"/>
      <c r="AT587" s="122"/>
      <c r="AU587" s="122"/>
    </row>
    <row r="588" spans="1:47" s="90" customFormat="1" ht="77.7" x14ac:dyDescent="0.3">
      <c r="A588" s="106" t="s">
        <v>1662</v>
      </c>
      <c r="B588" s="107" t="s">
        <v>997</v>
      </c>
      <c r="C588" s="108" t="s">
        <v>1463</v>
      </c>
      <c r="D588" s="122">
        <v>0</v>
      </c>
      <c r="E588" s="122">
        <v>0</v>
      </c>
      <c r="F588" s="122">
        <v>0</v>
      </c>
      <c r="G588" s="122">
        <v>0</v>
      </c>
      <c r="H588" s="122">
        <v>0</v>
      </c>
      <c r="I588" s="122">
        <v>0</v>
      </c>
      <c r="J588" s="122">
        <v>0</v>
      </c>
      <c r="K588" s="122">
        <v>0</v>
      </c>
      <c r="L588" s="122">
        <v>0</v>
      </c>
      <c r="M588" s="122">
        <v>0</v>
      </c>
      <c r="N588" s="122">
        <v>0</v>
      </c>
      <c r="O588" s="122">
        <v>0</v>
      </c>
      <c r="P588" s="122">
        <v>0</v>
      </c>
      <c r="Q588" s="122">
        <v>0</v>
      </c>
      <c r="R588" s="122">
        <v>0.4</v>
      </c>
      <c r="S588" s="122">
        <v>0</v>
      </c>
      <c r="T588" s="122">
        <v>0.02</v>
      </c>
      <c r="U588" s="122">
        <v>0</v>
      </c>
      <c r="V588" s="122">
        <v>0</v>
      </c>
      <c r="W588" s="122">
        <v>0</v>
      </c>
      <c r="X588" s="122">
        <v>0</v>
      </c>
      <c r="Y588" s="122">
        <v>0</v>
      </c>
      <c r="Z588" s="122">
        <v>0</v>
      </c>
      <c r="AA588" s="122">
        <v>0</v>
      </c>
      <c r="AB588" s="122"/>
      <c r="AC588" s="122"/>
      <c r="AD588" s="122"/>
      <c r="AE588" s="122"/>
      <c r="AF588" s="122"/>
      <c r="AG588" s="122"/>
      <c r="AH588" s="122"/>
      <c r="AI588" s="122"/>
      <c r="AJ588" s="122"/>
      <c r="AK588" s="122"/>
      <c r="AL588" s="122"/>
      <c r="AM588" s="122"/>
      <c r="AN588" s="122"/>
      <c r="AO588" s="122"/>
      <c r="AP588" s="122"/>
      <c r="AQ588" s="122"/>
      <c r="AR588" s="122"/>
      <c r="AS588" s="122"/>
      <c r="AT588" s="122"/>
      <c r="AU588" s="122"/>
    </row>
    <row r="589" spans="1:47" s="90" customFormat="1" ht="46.65" x14ac:dyDescent="0.3">
      <c r="A589" s="106" t="s">
        <v>1662</v>
      </c>
      <c r="B589" s="107" t="s">
        <v>652</v>
      </c>
      <c r="C589" s="108" t="s">
        <v>701</v>
      </c>
      <c r="D589" s="122">
        <v>0</v>
      </c>
      <c r="E589" s="122">
        <v>0</v>
      </c>
      <c r="F589" s="122">
        <v>0</v>
      </c>
      <c r="G589" s="122">
        <v>0</v>
      </c>
      <c r="H589" s="122">
        <v>0</v>
      </c>
      <c r="I589" s="122">
        <v>0</v>
      </c>
      <c r="J589" s="122">
        <v>0</v>
      </c>
      <c r="K589" s="122">
        <v>0</v>
      </c>
      <c r="L589" s="122">
        <v>0</v>
      </c>
      <c r="M589" s="122">
        <v>0</v>
      </c>
      <c r="N589" s="122">
        <v>0</v>
      </c>
      <c r="O589" s="122">
        <v>0</v>
      </c>
      <c r="P589" s="122">
        <v>0</v>
      </c>
      <c r="Q589" s="122">
        <v>0</v>
      </c>
      <c r="R589" s="122">
        <v>0</v>
      </c>
      <c r="S589" s="122">
        <v>0</v>
      </c>
      <c r="T589" s="122">
        <v>0</v>
      </c>
      <c r="U589" s="122">
        <v>0</v>
      </c>
      <c r="V589" s="122">
        <v>0</v>
      </c>
      <c r="W589" s="122">
        <v>0</v>
      </c>
      <c r="X589" s="122">
        <v>0</v>
      </c>
      <c r="Y589" s="122">
        <v>0</v>
      </c>
      <c r="Z589" s="122">
        <v>0</v>
      </c>
      <c r="AA589" s="122">
        <v>0</v>
      </c>
      <c r="AB589" s="122"/>
      <c r="AC589" s="122"/>
      <c r="AD589" s="122"/>
      <c r="AE589" s="122"/>
      <c r="AF589" s="122"/>
      <c r="AG589" s="122"/>
      <c r="AH589" s="122"/>
      <c r="AI589" s="122"/>
      <c r="AJ589" s="122"/>
      <c r="AK589" s="122"/>
      <c r="AL589" s="122"/>
      <c r="AM589" s="122"/>
      <c r="AN589" s="122"/>
      <c r="AO589" s="122"/>
      <c r="AP589" s="122"/>
      <c r="AQ589" s="122"/>
      <c r="AR589" s="122"/>
      <c r="AS589" s="122"/>
      <c r="AT589" s="122"/>
      <c r="AU589" s="122"/>
    </row>
    <row r="590" spans="1:47" s="90" customFormat="1" x14ac:dyDescent="0.3">
      <c r="A590" s="103"/>
      <c r="B590" s="110" t="s">
        <v>50</v>
      </c>
      <c r="C590" s="105"/>
      <c r="D590" s="133">
        <f t="shared" ref="D590:AU590" si="68">SUM(D591:D595)</f>
        <v>0</v>
      </c>
      <c r="E590" s="133">
        <f t="shared" si="68"/>
        <v>0</v>
      </c>
      <c r="F590" s="133">
        <f t="shared" si="68"/>
        <v>0</v>
      </c>
      <c r="G590" s="133">
        <f t="shared" si="68"/>
        <v>0</v>
      </c>
      <c r="H590" s="133">
        <f t="shared" si="68"/>
        <v>0</v>
      </c>
      <c r="I590" s="133">
        <f t="shared" si="68"/>
        <v>0</v>
      </c>
      <c r="J590" s="133">
        <f t="shared" si="68"/>
        <v>0</v>
      </c>
      <c r="K590" s="133">
        <f t="shared" si="68"/>
        <v>0</v>
      </c>
      <c r="L590" s="133">
        <f t="shared" si="68"/>
        <v>0</v>
      </c>
      <c r="M590" s="133">
        <f t="shared" si="68"/>
        <v>0</v>
      </c>
      <c r="N590" s="133">
        <f t="shared" si="68"/>
        <v>0</v>
      </c>
      <c r="O590" s="133">
        <f t="shared" si="68"/>
        <v>0.36</v>
      </c>
      <c r="P590" s="133">
        <f t="shared" si="68"/>
        <v>0</v>
      </c>
      <c r="Q590" s="133">
        <f t="shared" si="68"/>
        <v>0</v>
      </c>
      <c r="R590" s="133">
        <f t="shared" si="68"/>
        <v>0.36</v>
      </c>
      <c r="S590" s="133">
        <f t="shared" si="68"/>
        <v>0</v>
      </c>
      <c r="T590" s="133">
        <f t="shared" si="68"/>
        <v>0.60000000000000009</v>
      </c>
      <c r="U590" s="133">
        <f t="shared" si="68"/>
        <v>0</v>
      </c>
      <c r="V590" s="133">
        <f t="shared" si="68"/>
        <v>0</v>
      </c>
      <c r="W590" s="133">
        <f t="shared" si="68"/>
        <v>0</v>
      </c>
      <c r="X590" s="133">
        <f t="shared" si="68"/>
        <v>0</v>
      </c>
      <c r="Y590" s="133">
        <f t="shared" si="68"/>
        <v>0</v>
      </c>
      <c r="Z590" s="133">
        <f t="shared" si="68"/>
        <v>0</v>
      </c>
      <c r="AA590" s="133">
        <f t="shared" si="68"/>
        <v>0</v>
      </c>
      <c r="AB590" s="133">
        <f t="shared" si="68"/>
        <v>0</v>
      </c>
      <c r="AC590" s="133">
        <f t="shared" si="68"/>
        <v>0</v>
      </c>
      <c r="AD590" s="133">
        <f t="shared" si="68"/>
        <v>0</v>
      </c>
      <c r="AE590" s="133">
        <f t="shared" si="68"/>
        <v>0</v>
      </c>
      <c r="AF590" s="133">
        <f t="shared" si="68"/>
        <v>0</v>
      </c>
      <c r="AG590" s="133">
        <f t="shared" si="68"/>
        <v>0</v>
      </c>
      <c r="AH590" s="133">
        <f t="shared" si="68"/>
        <v>0</v>
      </c>
      <c r="AI590" s="133">
        <f t="shared" si="68"/>
        <v>0</v>
      </c>
      <c r="AJ590" s="133">
        <f t="shared" si="68"/>
        <v>0</v>
      </c>
      <c r="AK590" s="133">
        <f t="shared" si="68"/>
        <v>0</v>
      </c>
      <c r="AL590" s="133">
        <f t="shared" si="68"/>
        <v>0</v>
      </c>
      <c r="AM590" s="133">
        <f t="shared" si="68"/>
        <v>0</v>
      </c>
      <c r="AN590" s="133">
        <f t="shared" si="68"/>
        <v>0</v>
      </c>
      <c r="AO590" s="133">
        <f t="shared" si="68"/>
        <v>0</v>
      </c>
      <c r="AP590" s="133">
        <f t="shared" si="68"/>
        <v>0</v>
      </c>
      <c r="AQ590" s="133">
        <f t="shared" si="68"/>
        <v>0</v>
      </c>
      <c r="AR590" s="133">
        <f t="shared" si="68"/>
        <v>0</v>
      </c>
      <c r="AS590" s="133">
        <f t="shared" si="68"/>
        <v>0</v>
      </c>
      <c r="AT590" s="133">
        <f t="shared" si="68"/>
        <v>0</v>
      </c>
      <c r="AU590" s="133">
        <f t="shared" si="68"/>
        <v>0</v>
      </c>
    </row>
    <row r="591" spans="1:47" s="90" customFormat="1" ht="62.2" x14ac:dyDescent="0.3">
      <c r="A591" s="106" t="s">
        <v>1662</v>
      </c>
      <c r="B591" s="107" t="s">
        <v>655</v>
      </c>
      <c r="C591" s="108" t="s">
        <v>705</v>
      </c>
      <c r="D591" s="122">
        <v>0</v>
      </c>
      <c r="E591" s="122">
        <v>0</v>
      </c>
      <c r="F591" s="122">
        <v>0</v>
      </c>
      <c r="G591" s="122">
        <v>0</v>
      </c>
      <c r="H591" s="122">
        <v>0</v>
      </c>
      <c r="I591" s="122">
        <v>0</v>
      </c>
      <c r="J591" s="122">
        <v>0</v>
      </c>
      <c r="K591" s="122">
        <v>0</v>
      </c>
      <c r="L591" s="122">
        <v>0</v>
      </c>
      <c r="M591" s="122">
        <v>0</v>
      </c>
      <c r="N591" s="122">
        <v>0</v>
      </c>
      <c r="O591" s="122">
        <v>0</v>
      </c>
      <c r="P591" s="122">
        <v>0</v>
      </c>
      <c r="Q591" s="122">
        <v>0</v>
      </c>
      <c r="R591" s="122">
        <v>0</v>
      </c>
      <c r="S591" s="122">
        <v>0</v>
      </c>
      <c r="T591" s="122">
        <v>0</v>
      </c>
      <c r="U591" s="122">
        <v>0</v>
      </c>
      <c r="V591" s="122">
        <v>0</v>
      </c>
      <c r="W591" s="122">
        <v>0</v>
      </c>
      <c r="X591" s="122">
        <v>0</v>
      </c>
      <c r="Y591" s="122">
        <v>0</v>
      </c>
      <c r="Z591" s="122">
        <v>0</v>
      </c>
      <c r="AA591" s="122">
        <v>0</v>
      </c>
      <c r="AB591" s="122"/>
      <c r="AC591" s="122"/>
      <c r="AD591" s="122"/>
      <c r="AE591" s="122"/>
      <c r="AF591" s="122"/>
      <c r="AG591" s="122"/>
      <c r="AH591" s="122"/>
      <c r="AI591" s="122"/>
      <c r="AJ591" s="122"/>
      <c r="AK591" s="122"/>
      <c r="AL591" s="122"/>
      <c r="AM591" s="122"/>
      <c r="AN591" s="122"/>
      <c r="AO591" s="122"/>
      <c r="AP591" s="122"/>
      <c r="AQ591" s="122"/>
      <c r="AR591" s="122"/>
      <c r="AS591" s="122"/>
      <c r="AT591" s="122"/>
      <c r="AU591" s="122"/>
    </row>
    <row r="592" spans="1:47" s="90" customFormat="1" ht="31.1" x14ac:dyDescent="0.3">
      <c r="A592" s="106" t="s">
        <v>1662</v>
      </c>
      <c r="B592" s="107" t="s">
        <v>656</v>
      </c>
      <c r="C592" s="108" t="s">
        <v>706</v>
      </c>
      <c r="D592" s="122">
        <v>0</v>
      </c>
      <c r="E592" s="122">
        <v>0</v>
      </c>
      <c r="F592" s="122">
        <v>0</v>
      </c>
      <c r="G592" s="122">
        <v>0</v>
      </c>
      <c r="H592" s="122">
        <v>0</v>
      </c>
      <c r="I592" s="122">
        <v>0</v>
      </c>
      <c r="J592" s="122">
        <v>0</v>
      </c>
      <c r="K592" s="122">
        <v>0</v>
      </c>
      <c r="L592" s="122">
        <v>0</v>
      </c>
      <c r="M592" s="122">
        <v>0</v>
      </c>
      <c r="N592" s="122">
        <v>0</v>
      </c>
      <c r="O592" s="122">
        <v>0.36</v>
      </c>
      <c r="P592" s="122">
        <v>0</v>
      </c>
      <c r="Q592" s="122">
        <v>0</v>
      </c>
      <c r="R592" s="122">
        <v>0</v>
      </c>
      <c r="S592" s="122">
        <v>0</v>
      </c>
      <c r="T592" s="122">
        <v>0</v>
      </c>
      <c r="U592" s="122">
        <v>0</v>
      </c>
      <c r="V592" s="122">
        <v>0</v>
      </c>
      <c r="W592" s="122">
        <v>0</v>
      </c>
      <c r="X592" s="122">
        <v>0</v>
      </c>
      <c r="Y592" s="122">
        <v>0</v>
      </c>
      <c r="Z592" s="122">
        <v>0</v>
      </c>
      <c r="AA592" s="122">
        <v>0</v>
      </c>
      <c r="AB592" s="122"/>
      <c r="AC592" s="122"/>
      <c r="AD592" s="122"/>
      <c r="AE592" s="122"/>
      <c r="AF592" s="122"/>
      <c r="AG592" s="122"/>
      <c r="AH592" s="122"/>
      <c r="AI592" s="122"/>
      <c r="AJ592" s="122"/>
      <c r="AK592" s="122"/>
      <c r="AL592" s="122"/>
      <c r="AM592" s="122"/>
      <c r="AN592" s="122"/>
      <c r="AO592" s="122"/>
      <c r="AP592" s="122"/>
      <c r="AQ592" s="122"/>
      <c r="AR592" s="122"/>
      <c r="AS592" s="122"/>
      <c r="AT592" s="122"/>
      <c r="AU592" s="122"/>
    </row>
    <row r="593" spans="1:47" s="90" customFormat="1" ht="46.65" x14ac:dyDescent="0.3">
      <c r="A593" s="106" t="s">
        <v>1662</v>
      </c>
      <c r="B593" s="107" t="s">
        <v>1809</v>
      </c>
      <c r="C593" s="108" t="s">
        <v>1464</v>
      </c>
      <c r="D593" s="122">
        <v>0</v>
      </c>
      <c r="E593" s="122">
        <v>0</v>
      </c>
      <c r="F593" s="122">
        <v>0</v>
      </c>
      <c r="G593" s="122">
        <v>0</v>
      </c>
      <c r="H593" s="122">
        <v>0</v>
      </c>
      <c r="I593" s="122">
        <v>0</v>
      </c>
      <c r="J593" s="122">
        <v>0</v>
      </c>
      <c r="K593" s="122">
        <v>0</v>
      </c>
      <c r="L593" s="122">
        <v>0</v>
      </c>
      <c r="M593" s="122">
        <v>0</v>
      </c>
      <c r="N593" s="122">
        <v>0</v>
      </c>
      <c r="O593" s="122">
        <v>0</v>
      </c>
      <c r="P593" s="122">
        <v>0</v>
      </c>
      <c r="Q593" s="122">
        <v>0</v>
      </c>
      <c r="R593" s="122">
        <v>0.1</v>
      </c>
      <c r="S593" s="122">
        <v>0</v>
      </c>
      <c r="T593" s="122">
        <v>0.3</v>
      </c>
      <c r="U593" s="122">
        <v>0</v>
      </c>
      <c r="V593" s="122">
        <v>0</v>
      </c>
      <c r="W593" s="122">
        <v>0</v>
      </c>
      <c r="X593" s="122">
        <v>0</v>
      </c>
      <c r="Y593" s="122">
        <v>0</v>
      </c>
      <c r="Z593" s="122">
        <v>0</v>
      </c>
      <c r="AA593" s="122">
        <v>0</v>
      </c>
      <c r="AB593" s="122"/>
      <c r="AC593" s="122"/>
      <c r="AD593" s="122"/>
      <c r="AE593" s="122"/>
      <c r="AF593" s="122"/>
      <c r="AG593" s="122"/>
      <c r="AH593" s="122"/>
      <c r="AI593" s="122"/>
      <c r="AJ593" s="122"/>
      <c r="AK593" s="122"/>
      <c r="AL593" s="122"/>
      <c r="AM593" s="122"/>
      <c r="AN593" s="122"/>
      <c r="AO593" s="122"/>
      <c r="AP593" s="122"/>
      <c r="AQ593" s="122"/>
      <c r="AR593" s="122"/>
      <c r="AS593" s="122"/>
      <c r="AT593" s="122"/>
      <c r="AU593" s="122"/>
    </row>
    <row r="594" spans="1:47" s="90" customFormat="1" ht="62.2" x14ac:dyDescent="0.3">
      <c r="A594" s="106" t="s">
        <v>1662</v>
      </c>
      <c r="B594" s="107" t="s">
        <v>1810</v>
      </c>
      <c r="C594" s="108" t="s">
        <v>1465</v>
      </c>
      <c r="D594" s="122">
        <v>0</v>
      </c>
      <c r="E594" s="122">
        <v>0</v>
      </c>
      <c r="F594" s="122">
        <v>0</v>
      </c>
      <c r="G594" s="122">
        <v>0</v>
      </c>
      <c r="H594" s="122">
        <v>0</v>
      </c>
      <c r="I594" s="122">
        <v>0</v>
      </c>
      <c r="J594" s="122">
        <v>0</v>
      </c>
      <c r="K594" s="122">
        <v>0</v>
      </c>
      <c r="L594" s="122">
        <v>0</v>
      </c>
      <c r="M594" s="122">
        <v>0</v>
      </c>
      <c r="N594" s="122">
        <v>0</v>
      </c>
      <c r="O594" s="122">
        <v>0</v>
      </c>
      <c r="P594" s="122">
        <v>0</v>
      </c>
      <c r="Q594" s="122">
        <v>0</v>
      </c>
      <c r="R594" s="122">
        <v>0.16</v>
      </c>
      <c r="S594" s="122">
        <v>0</v>
      </c>
      <c r="T594" s="122">
        <v>0.25</v>
      </c>
      <c r="U594" s="122">
        <v>0</v>
      </c>
      <c r="V594" s="122">
        <v>0</v>
      </c>
      <c r="W594" s="122">
        <v>0</v>
      </c>
      <c r="X594" s="122">
        <v>0</v>
      </c>
      <c r="Y594" s="122">
        <v>0</v>
      </c>
      <c r="Z594" s="122">
        <v>0</v>
      </c>
      <c r="AA594" s="122">
        <v>0</v>
      </c>
      <c r="AB594" s="122"/>
      <c r="AC594" s="122"/>
      <c r="AD594" s="122"/>
      <c r="AE594" s="122"/>
      <c r="AF594" s="122"/>
      <c r="AG594" s="122"/>
      <c r="AH594" s="122"/>
      <c r="AI594" s="122"/>
      <c r="AJ594" s="122"/>
      <c r="AK594" s="122"/>
      <c r="AL594" s="122"/>
      <c r="AM594" s="122"/>
      <c r="AN594" s="122"/>
      <c r="AO594" s="122"/>
      <c r="AP594" s="122"/>
      <c r="AQ594" s="122"/>
      <c r="AR594" s="122"/>
      <c r="AS594" s="122"/>
      <c r="AT594" s="122"/>
      <c r="AU594" s="122"/>
    </row>
    <row r="595" spans="1:47" s="90" customFormat="1" ht="46.65" x14ac:dyDescent="0.3">
      <c r="A595" s="106" t="s">
        <v>1662</v>
      </c>
      <c r="B595" s="107" t="s">
        <v>998</v>
      </c>
      <c r="C595" s="108" t="s">
        <v>1466</v>
      </c>
      <c r="D595" s="122">
        <v>0</v>
      </c>
      <c r="E595" s="122">
        <v>0</v>
      </c>
      <c r="F595" s="122">
        <v>0</v>
      </c>
      <c r="G595" s="122">
        <v>0</v>
      </c>
      <c r="H595" s="122">
        <v>0</v>
      </c>
      <c r="I595" s="122">
        <v>0</v>
      </c>
      <c r="J595" s="122">
        <v>0</v>
      </c>
      <c r="K595" s="122">
        <v>0</v>
      </c>
      <c r="L595" s="122">
        <v>0</v>
      </c>
      <c r="M595" s="122">
        <v>0</v>
      </c>
      <c r="N595" s="122">
        <v>0</v>
      </c>
      <c r="O595" s="122">
        <v>0</v>
      </c>
      <c r="P595" s="122">
        <v>0</v>
      </c>
      <c r="Q595" s="122">
        <v>0</v>
      </c>
      <c r="R595" s="122">
        <v>0.1</v>
      </c>
      <c r="S595" s="122">
        <v>0</v>
      </c>
      <c r="T595" s="122">
        <v>0.05</v>
      </c>
      <c r="U595" s="122">
        <v>0</v>
      </c>
      <c r="V595" s="122">
        <v>0</v>
      </c>
      <c r="W595" s="122">
        <v>0</v>
      </c>
      <c r="X595" s="122">
        <v>0</v>
      </c>
      <c r="Y595" s="122">
        <v>0</v>
      </c>
      <c r="Z595" s="122">
        <v>0</v>
      </c>
      <c r="AA595" s="122">
        <v>0</v>
      </c>
      <c r="AB595" s="122"/>
      <c r="AC595" s="122"/>
      <c r="AD595" s="122"/>
      <c r="AE595" s="122"/>
      <c r="AF595" s="122"/>
      <c r="AG595" s="122"/>
      <c r="AH595" s="122"/>
      <c r="AI595" s="122"/>
      <c r="AJ595" s="122"/>
      <c r="AK595" s="122"/>
      <c r="AL595" s="122"/>
      <c r="AM595" s="122"/>
      <c r="AN595" s="122"/>
      <c r="AO595" s="122"/>
      <c r="AP595" s="122"/>
      <c r="AQ595" s="122"/>
      <c r="AR595" s="122"/>
      <c r="AS595" s="122"/>
      <c r="AT595" s="122"/>
      <c r="AU595" s="122"/>
    </row>
    <row r="596" spans="1:47" s="90" customFormat="1" x14ac:dyDescent="0.3">
      <c r="A596" s="103"/>
      <c r="B596" s="110" t="s">
        <v>52</v>
      </c>
      <c r="C596" s="105"/>
      <c r="D596" s="133">
        <f t="shared" ref="D596:AU596" si="69">SUM(D597:D605)</f>
        <v>0</v>
      </c>
      <c r="E596" s="133">
        <f t="shared" si="69"/>
        <v>0</v>
      </c>
      <c r="F596" s="133">
        <f t="shared" si="69"/>
        <v>0</v>
      </c>
      <c r="G596" s="133">
        <f t="shared" si="69"/>
        <v>0</v>
      </c>
      <c r="H596" s="133">
        <f t="shared" si="69"/>
        <v>0</v>
      </c>
      <c r="I596" s="133">
        <f t="shared" si="69"/>
        <v>0</v>
      </c>
      <c r="J596" s="133">
        <f t="shared" si="69"/>
        <v>0</v>
      </c>
      <c r="K596" s="133">
        <f t="shared" si="69"/>
        <v>0</v>
      </c>
      <c r="L596" s="133">
        <f t="shared" si="69"/>
        <v>0</v>
      </c>
      <c r="M596" s="133">
        <f t="shared" si="69"/>
        <v>0</v>
      </c>
      <c r="N596" s="133">
        <f t="shared" si="69"/>
        <v>0</v>
      </c>
      <c r="O596" s="133">
        <f t="shared" si="69"/>
        <v>0</v>
      </c>
      <c r="P596" s="133">
        <f t="shared" si="69"/>
        <v>0</v>
      </c>
      <c r="Q596" s="133">
        <f t="shared" si="69"/>
        <v>0</v>
      </c>
      <c r="R596" s="133">
        <f t="shared" si="69"/>
        <v>0.81</v>
      </c>
      <c r="S596" s="133">
        <f t="shared" si="69"/>
        <v>0</v>
      </c>
      <c r="T596" s="133">
        <f t="shared" si="69"/>
        <v>1.19</v>
      </c>
      <c r="U596" s="133">
        <f t="shared" si="69"/>
        <v>0</v>
      </c>
      <c r="V596" s="133">
        <f t="shared" si="69"/>
        <v>0</v>
      </c>
      <c r="W596" s="133">
        <f t="shared" si="69"/>
        <v>0</v>
      </c>
      <c r="X596" s="133">
        <f t="shared" si="69"/>
        <v>0</v>
      </c>
      <c r="Y596" s="133">
        <f t="shared" si="69"/>
        <v>0</v>
      </c>
      <c r="Z596" s="133">
        <f t="shared" si="69"/>
        <v>0</v>
      </c>
      <c r="AA596" s="133">
        <f t="shared" si="69"/>
        <v>0</v>
      </c>
      <c r="AB596" s="133">
        <f t="shared" si="69"/>
        <v>0</v>
      </c>
      <c r="AC596" s="133">
        <f t="shared" si="69"/>
        <v>0</v>
      </c>
      <c r="AD596" s="133">
        <f t="shared" si="69"/>
        <v>0</v>
      </c>
      <c r="AE596" s="133">
        <f t="shared" si="69"/>
        <v>0</v>
      </c>
      <c r="AF596" s="133">
        <f t="shared" si="69"/>
        <v>0</v>
      </c>
      <c r="AG596" s="133">
        <f t="shared" si="69"/>
        <v>0</v>
      </c>
      <c r="AH596" s="133">
        <f t="shared" si="69"/>
        <v>0</v>
      </c>
      <c r="AI596" s="133">
        <f t="shared" si="69"/>
        <v>0</v>
      </c>
      <c r="AJ596" s="133">
        <f t="shared" si="69"/>
        <v>0</v>
      </c>
      <c r="AK596" s="133">
        <f t="shared" si="69"/>
        <v>0</v>
      </c>
      <c r="AL596" s="133">
        <f t="shared" si="69"/>
        <v>0</v>
      </c>
      <c r="AM596" s="133">
        <f t="shared" si="69"/>
        <v>0</v>
      </c>
      <c r="AN596" s="133">
        <f t="shared" si="69"/>
        <v>0</v>
      </c>
      <c r="AO596" s="133">
        <f t="shared" si="69"/>
        <v>0</v>
      </c>
      <c r="AP596" s="133">
        <f t="shared" si="69"/>
        <v>0</v>
      </c>
      <c r="AQ596" s="133">
        <f t="shared" si="69"/>
        <v>0</v>
      </c>
      <c r="AR596" s="133">
        <f t="shared" si="69"/>
        <v>0</v>
      </c>
      <c r="AS596" s="133">
        <f t="shared" si="69"/>
        <v>0</v>
      </c>
      <c r="AT596" s="133">
        <f t="shared" si="69"/>
        <v>0</v>
      </c>
      <c r="AU596" s="133">
        <f t="shared" si="69"/>
        <v>0</v>
      </c>
    </row>
    <row r="597" spans="1:47" s="90" customFormat="1" ht="46.65" x14ac:dyDescent="0.3">
      <c r="A597" s="106" t="s">
        <v>1662</v>
      </c>
      <c r="B597" s="107" t="s">
        <v>999</v>
      </c>
      <c r="C597" s="108" t="s">
        <v>1467</v>
      </c>
      <c r="D597" s="122">
        <v>0</v>
      </c>
      <c r="E597" s="122">
        <v>0</v>
      </c>
      <c r="F597" s="122">
        <v>0</v>
      </c>
      <c r="G597" s="122">
        <v>0</v>
      </c>
      <c r="H597" s="122">
        <v>0</v>
      </c>
      <c r="I597" s="122">
        <v>0</v>
      </c>
      <c r="J597" s="122">
        <v>0</v>
      </c>
      <c r="K597" s="122">
        <v>0</v>
      </c>
      <c r="L597" s="122">
        <v>0</v>
      </c>
      <c r="M597" s="122">
        <v>0</v>
      </c>
      <c r="N597" s="122">
        <v>0</v>
      </c>
      <c r="O597" s="122">
        <v>0</v>
      </c>
      <c r="P597" s="122">
        <v>0</v>
      </c>
      <c r="Q597" s="122">
        <v>0</v>
      </c>
      <c r="R597" s="122">
        <v>0</v>
      </c>
      <c r="S597" s="122">
        <v>0</v>
      </c>
      <c r="T597" s="122">
        <v>0</v>
      </c>
      <c r="U597" s="122">
        <v>0</v>
      </c>
      <c r="V597" s="122">
        <v>0</v>
      </c>
      <c r="W597" s="122">
        <v>0</v>
      </c>
      <c r="X597" s="122">
        <v>0</v>
      </c>
      <c r="Y597" s="122">
        <v>0</v>
      </c>
      <c r="Z597" s="122">
        <v>0</v>
      </c>
      <c r="AA597" s="122">
        <v>0</v>
      </c>
      <c r="AB597" s="122"/>
      <c r="AC597" s="122"/>
      <c r="AD597" s="122"/>
      <c r="AE597" s="122"/>
      <c r="AF597" s="122"/>
      <c r="AG597" s="122"/>
      <c r="AH597" s="122"/>
      <c r="AI597" s="122"/>
      <c r="AJ597" s="122"/>
      <c r="AK597" s="122"/>
      <c r="AL597" s="122"/>
      <c r="AM597" s="122"/>
      <c r="AN597" s="122"/>
      <c r="AO597" s="122"/>
      <c r="AP597" s="122"/>
      <c r="AQ597" s="122"/>
      <c r="AR597" s="122"/>
      <c r="AS597" s="122"/>
      <c r="AT597" s="122"/>
      <c r="AU597" s="122"/>
    </row>
    <row r="598" spans="1:47" s="90" customFormat="1" ht="62.2" x14ac:dyDescent="0.3">
      <c r="A598" s="106" t="s">
        <v>1662</v>
      </c>
      <c r="B598" s="107" t="s">
        <v>1811</v>
      </c>
      <c r="C598" s="108" t="s">
        <v>125</v>
      </c>
      <c r="D598" s="122">
        <v>0</v>
      </c>
      <c r="E598" s="122">
        <v>0</v>
      </c>
      <c r="F598" s="122">
        <v>0</v>
      </c>
      <c r="G598" s="122">
        <v>0</v>
      </c>
      <c r="H598" s="122">
        <v>0</v>
      </c>
      <c r="I598" s="122">
        <v>0</v>
      </c>
      <c r="J598" s="122">
        <v>0</v>
      </c>
      <c r="K598" s="122">
        <v>0</v>
      </c>
      <c r="L598" s="122">
        <v>0</v>
      </c>
      <c r="M598" s="122">
        <v>0</v>
      </c>
      <c r="N598" s="122">
        <v>0</v>
      </c>
      <c r="O598" s="122">
        <v>0</v>
      </c>
      <c r="P598" s="122">
        <v>0</v>
      </c>
      <c r="Q598" s="122">
        <v>0</v>
      </c>
      <c r="R598" s="122">
        <v>0</v>
      </c>
      <c r="S598" s="122">
        <v>0</v>
      </c>
      <c r="T598" s="122">
        <v>0.4</v>
      </c>
      <c r="U598" s="122">
        <v>0</v>
      </c>
      <c r="V598" s="122">
        <v>0</v>
      </c>
      <c r="W598" s="122">
        <v>0</v>
      </c>
      <c r="X598" s="122">
        <v>0</v>
      </c>
      <c r="Y598" s="122">
        <v>0</v>
      </c>
      <c r="Z598" s="122">
        <v>0</v>
      </c>
      <c r="AA598" s="122">
        <v>0</v>
      </c>
      <c r="AB598" s="122"/>
      <c r="AC598" s="122"/>
      <c r="AD598" s="122"/>
      <c r="AE598" s="122"/>
      <c r="AF598" s="122"/>
      <c r="AG598" s="122"/>
      <c r="AH598" s="122"/>
      <c r="AI598" s="122"/>
      <c r="AJ598" s="122"/>
      <c r="AK598" s="122"/>
      <c r="AL598" s="122"/>
      <c r="AM598" s="122"/>
      <c r="AN598" s="122"/>
      <c r="AO598" s="122"/>
      <c r="AP598" s="122"/>
      <c r="AQ598" s="122"/>
      <c r="AR598" s="122"/>
      <c r="AS598" s="122"/>
      <c r="AT598" s="122"/>
      <c r="AU598" s="122"/>
    </row>
    <row r="599" spans="1:47" s="90" customFormat="1" ht="46.65" x14ac:dyDescent="0.3">
      <c r="A599" s="106" t="s">
        <v>1662</v>
      </c>
      <c r="B599" s="107" t="s">
        <v>1812</v>
      </c>
      <c r="C599" s="108" t="s">
        <v>1468</v>
      </c>
      <c r="D599" s="122">
        <v>0</v>
      </c>
      <c r="E599" s="122">
        <v>0</v>
      </c>
      <c r="F599" s="122">
        <v>0</v>
      </c>
      <c r="G599" s="122">
        <v>0</v>
      </c>
      <c r="H599" s="122">
        <v>0</v>
      </c>
      <c r="I599" s="122">
        <v>0</v>
      </c>
      <c r="J599" s="122">
        <v>0</v>
      </c>
      <c r="K599" s="122">
        <v>0</v>
      </c>
      <c r="L599" s="122">
        <v>0</v>
      </c>
      <c r="M599" s="122">
        <v>0</v>
      </c>
      <c r="N599" s="122">
        <v>0</v>
      </c>
      <c r="O599" s="122">
        <v>0</v>
      </c>
      <c r="P599" s="122">
        <v>0</v>
      </c>
      <c r="Q599" s="122">
        <v>0</v>
      </c>
      <c r="R599" s="122">
        <v>0</v>
      </c>
      <c r="S599" s="122">
        <v>0</v>
      </c>
      <c r="T599" s="122">
        <v>0</v>
      </c>
      <c r="U599" s="122">
        <v>0</v>
      </c>
      <c r="V599" s="122">
        <v>0</v>
      </c>
      <c r="W599" s="122">
        <v>0</v>
      </c>
      <c r="X599" s="122">
        <v>0</v>
      </c>
      <c r="Y599" s="122">
        <v>0</v>
      </c>
      <c r="Z599" s="122">
        <v>0</v>
      </c>
      <c r="AA599" s="122">
        <v>0</v>
      </c>
      <c r="AB599" s="122"/>
      <c r="AC599" s="122"/>
      <c r="AD599" s="122"/>
      <c r="AE599" s="122"/>
      <c r="AF599" s="122"/>
      <c r="AG599" s="122"/>
      <c r="AH599" s="122"/>
      <c r="AI599" s="122"/>
      <c r="AJ599" s="122"/>
      <c r="AK599" s="122"/>
      <c r="AL599" s="122"/>
      <c r="AM599" s="122"/>
      <c r="AN599" s="122"/>
      <c r="AO599" s="122"/>
      <c r="AP599" s="122"/>
      <c r="AQ599" s="122"/>
      <c r="AR599" s="122"/>
      <c r="AS599" s="122"/>
      <c r="AT599" s="122"/>
      <c r="AU599" s="122"/>
    </row>
    <row r="600" spans="1:47" s="90" customFormat="1" ht="46.65" x14ac:dyDescent="0.3">
      <c r="A600" s="106" t="s">
        <v>1662</v>
      </c>
      <c r="B600" s="107" t="s">
        <v>1000</v>
      </c>
      <c r="C600" s="108" t="s">
        <v>1469</v>
      </c>
      <c r="D600" s="122">
        <v>0</v>
      </c>
      <c r="E600" s="122">
        <v>0</v>
      </c>
      <c r="F600" s="122">
        <v>0</v>
      </c>
      <c r="G600" s="122">
        <v>0</v>
      </c>
      <c r="H600" s="122">
        <v>0</v>
      </c>
      <c r="I600" s="122">
        <v>0</v>
      </c>
      <c r="J600" s="122">
        <v>0</v>
      </c>
      <c r="K600" s="122">
        <v>0</v>
      </c>
      <c r="L600" s="122">
        <v>0</v>
      </c>
      <c r="M600" s="122">
        <v>0</v>
      </c>
      <c r="N600" s="122">
        <v>0</v>
      </c>
      <c r="O600" s="122">
        <v>0</v>
      </c>
      <c r="P600" s="122">
        <v>0</v>
      </c>
      <c r="Q600" s="122">
        <v>0</v>
      </c>
      <c r="R600" s="122">
        <v>0</v>
      </c>
      <c r="S600" s="122">
        <v>0</v>
      </c>
      <c r="T600" s="122">
        <v>0.2</v>
      </c>
      <c r="U600" s="122">
        <v>0</v>
      </c>
      <c r="V600" s="122">
        <v>0</v>
      </c>
      <c r="W600" s="122">
        <v>0</v>
      </c>
      <c r="X600" s="122">
        <v>0</v>
      </c>
      <c r="Y600" s="122">
        <v>0</v>
      </c>
      <c r="Z600" s="122">
        <v>0</v>
      </c>
      <c r="AA600" s="122">
        <v>0</v>
      </c>
      <c r="AB600" s="122"/>
      <c r="AC600" s="122"/>
      <c r="AD600" s="122"/>
      <c r="AE600" s="122"/>
      <c r="AF600" s="122"/>
      <c r="AG600" s="122"/>
      <c r="AH600" s="122"/>
      <c r="AI600" s="122"/>
      <c r="AJ600" s="122"/>
      <c r="AK600" s="122"/>
      <c r="AL600" s="122"/>
      <c r="AM600" s="122"/>
      <c r="AN600" s="122"/>
      <c r="AO600" s="122"/>
      <c r="AP600" s="122"/>
      <c r="AQ600" s="122"/>
      <c r="AR600" s="122"/>
      <c r="AS600" s="122"/>
      <c r="AT600" s="122"/>
      <c r="AU600" s="122"/>
    </row>
    <row r="601" spans="1:47" s="90" customFormat="1" ht="46.65" x14ac:dyDescent="0.3">
      <c r="A601" s="106" t="s">
        <v>1662</v>
      </c>
      <c r="B601" s="107" t="s">
        <v>1001</v>
      </c>
      <c r="C601" s="108" t="s">
        <v>1470</v>
      </c>
      <c r="D601" s="122">
        <v>0</v>
      </c>
      <c r="E601" s="122">
        <v>0</v>
      </c>
      <c r="F601" s="122">
        <v>0</v>
      </c>
      <c r="G601" s="122">
        <v>0</v>
      </c>
      <c r="H601" s="122">
        <v>0</v>
      </c>
      <c r="I601" s="122">
        <v>0</v>
      </c>
      <c r="J601" s="122">
        <v>0</v>
      </c>
      <c r="K601" s="122">
        <v>0</v>
      </c>
      <c r="L601" s="122">
        <v>0</v>
      </c>
      <c r="M601" s="122">
        <v>0</v>
      </c>
      <c r="N601" s="122">
        <v>0</v>
      </c>
      <c r="O601" s="122">
        <v>0</v>
      </c>
      <c r="P601" s="122">
        <v>0</v>
      </c>
      <c r="Q601" s="122">
        <v>0</v>
      </c>
      <c r="R601" s="122">
        <v>0.16</v>
      </c>
      <c r="S601" s="122">
        <v>0</v>
      </c>
      <c r="T601" s="122">
        <v>0.4</v>
      </c>
      <c r="U601" s="122">
        <v>0</v>
      </c>
      <c r="V601" s="122">
        <v>0</v>
      </c>
      <c r="W601" s="122">
        <v>0</v>
      </c>
      <c r="X601" s="122">
        <v>0</v>
      </c>
      <c r="Y601" s="122">
        <v>0</v>
      </c>
      <c r="Z601" s="122">
        <v>0</v>
      </c>
      <c r="AA601" s="122">
        <v>0</v>
      </c>
      <c r="AB601" s="122"/>
      <c r="AC601" s="122"/>
      <c r="AD601" s="122"/>
      <c r="AE601" s="122"/>
      <c r="AF601" s="122"/>
      <c r="AG601" s="122"/>
      <c r="AH601" s="122"/>
      <c r="AI601" s="122"/>
      <c r="AJ601" s="122"/>
      <c r="AK601" s="122"/>
      <c r="AL601" s="122"/>
      <c r="AM601" s="122"/>
      <c r="AN601" s="122"/>
      <c r="AO601" s="122"/>
      <c r="AP601" s="122"/>
      <c r="AQ601" s="122"/>
      <c r="AR601" s="122"/>
      <c r="AS601" s="122"/>
      <c r="AT601" s="122"/>
      <c r="AU601" s="122"/>
    </row>
    <row r="602" spans="1:47" s="90" customFormat="1" ht="62.2" x14ac:dyDescent="0.3">
      <c r="A602" s="106" t="s">
        <v>1662</v>
      </c>
      <c r="B602" s="107" t="s">
        <v>1813</v>
      </c>
      <c r="C602" s="108" t="s">
        <v>1471</v>
      </c>
      <c r="D602" s="122">
        <v>0</v>
      </c>
      <c r="E602" s="122">
        <v>0</v>
      </c>
      <c r="F602" s="122">
        <v>0</v>
      </c>
      <c r="G602" s="122">
        <v>0</v>
      </c>
      <c r="H602" s="122">
        <v>0</v>
      </c>
      <c r="I602" s="122">
        <v>0</v>
      </c>
      <c r="J602" s="122">
        <v>0</v>
      </c>
      <c r="K602" s="122">
        <v>0</v>
      </c>
      <c r="L602" s="122">
        <v>0</v>
      </c>
      <c r="M602" s="122">
        <v>0</v>
      </c>
      <c r="N602" s="122">
        <v>0</v>
      </c>
      <c r="O602" s="122">
        <v>0</v>
      </c>
      <c r="P602" s="122">
        <v>0</v>
      </c>
      <c r="Q602" s="122">
        <v>0</v>
      </c>
      <c r="R602" s="122">
        <v>0</v>
      </c>
      <c r="S602" s="122">
        <v>0</v>
      </c>
      <c r="T602" s="122">
        <v>0</v>
      </c>
      <c r="U602" s="122">
        <v>0</v>
      </c>
      <c r="V602" s="122">
        <v>0</v>
      </c>
      <c r="W602" s="122">
        <v>0</v>
      </c>
      <c r="X602" s="122">
        <v>0</v>
      </c>
      <c r="Y602" s="122">
        <v>0</v>
      </c>
      <c r="Z602" s="122">
        <v>0</v>
      </c>
      <c r="AA602" s="122">
        <v>0</v>
      </c>
      <c r="AB602" s="122"/>
      <c r="AC602" s="122"/>
      <c r="AD602" s="122"/>
      <c r="AE602" s="122"/>
      <c r="AF602" s="122"/>
      <c r="AG602" s="122"/>
      <c r="AH602" s="122"/>
      <c r="AI602" s="122"/>
      <c r="AJ602" s="122"/>
      <c r="AK602" s="122"/>
      <c r="AL602" s="122"/>
      <c r="AM602" s="122"/>
      <c r="AN602" s="122"/>
      <c r="AO602" s="122"/>
      <c r="AP602" s="122"/>
      <c r="AQ602" s="122"/>
      <c r="AR602" s="122"/>
      <c r="AS602" s="122"/>
      <c r="AT602" s="122"/>
      <c r="AU602" s="122"/>
    </row>
    <row r="603" spans="1:47" s="90" customFormat="1" ht="93.25" x14ac:dyDescent="0.3">
      <c r="A603" s="106" t="s">
        <v>1662</v>
      </c>
      <c r="B603" s="107" t="s">
        <v>1002</v>
      </c>
      <c r="C603" s="108" t="s">
        <v>1472</v>
      </c>
      <c r="D603" s="122">
        <v>0</v>
      </c>
      <c r="E603" s="122">
        <v>0</v>
      </c>
      <c r="F603" s="122">
        <v>0</v>
      </c>
      <c r="G603" s="122">
        <v>0</v>
      </c>
      <c r="H603" s="122">
        <v>0</v>
      </c>
      <c r="I603" s="122">
        <v>0</v>
      </c>
      <c r="J603" s="122">
        <v>0</v>
      </c>
      <c r="K603" s="122">
        <v>0</v>
      </c>
      <c r="L603" s="122">
        <v>0</v>
      </c>
      <c r="M603" s="122">
        <v>0</v>
      </c>
      <c r="N603" s="122">
        <v>0</v>
      </c>
      <c r="O603" s="122">
        <v>0</v>
      </c>
      <c r="P603" s="122">
        <v>0</v>
      </c>
      <c r="Q603" s="122">
        <v>0</v>
      </c>
      <c r="R603" s="122">
        <v>0.4</v>
      </c>
      <c r="S603" s="122">
        <v>0</v>
      </c>
      <c r="T603" s="122">
        <v>0.15</v>
      </c>
      <c r="U603" s="122">
        <v>0</v>
      </c>
      <c r="V603" s="122">
        <v>0</v>
      </c>
      <c r="W603" s="122">
        <v>0</v>
      </c>
      <c r="X603" s="122">
        <v>0</v>
      </c>
      <c r="Y603" s="122">
        <v>0</v>
      </c>
      <c r="Z603" s="122">
        <v>0</v>
      </c>
      <c r="AA603" s="122">
        <v>0</v>
      </c>
      <c r="AB603" s="122"/>
      <c r="AC603" s="122"/>
      <c r="AD603" s="122"/>
      <c r="AE603" s="122"/>
      <c r="AF603" s="122"/>
      <c r="AG603" s="122"/>
      <c r="AH603" s="122"/>
      <c r="AI603" s="122"/>
      <c r="AJ603" s="122"/>
      <c r="AK603" s="122"/>
      <c r="AL603" s="122"/>
      <c r="AM603" s="122"/>
      <c r="AN603" s="122"/>
      <c r="AO603" s="122"/>
      <c r="AP603" s="122"/>
      <c r="AQ603" s="122"/>
      <c r="AR603" s="122"/>
      <c r="AS603" s="122"/>
      <c r="AT603" s="122"/>
      <c r="AU603" s="122"/>
    </row>
    <row r="604" spans="1:47" s="90" customFormat="1" ht="46.65" x14ac:dyDescent="0.3">
      <c r="A604" s="106" t="s">
        <v>1662</v>
      </c>
      <c r="B604" s="107" t="s">
        <v>1814</v>
      </c>
      <c r="C604" s="108" t="s">
        <v>1473</v>
      </c>
      <c r="D604" s="122">
        <v>0</v>
      </c>
      <c r="E604" s="122">
        <v>0</v>
      </c>
      <c r="F604" s="122">
        <v>0</v>
      </c>
      <c r="G604" s="122">
        <v>0</v>
      </c>
      <c r="H604" s="122">
        <v>0</v>
      </c>
      <c r="I604" s="122">
        <v>0</v>
      </c>
      <c r="J604" s="122">
        <v>0</v>
      </c>
      <c r="K604" s="122">
        <v>0</v>
      </c>
      <c r="L604" s="122">
        <v>0</v>
      </c>
      <c r="M604" s="122">
        <v>0</v>
      </c>
      <c r="N604" s="122">
        <v>0</v>
      </c>
      <c r="O604" s="122">
        <v>0</v>
      </c>
      <c r="P604" s="122">
        <v>0</v>
      </c>
      <c r="Q604" s="122">
        <v>0</v>
      </c>
      <c r="R604" s="122">
        <v>0.25</v>
      </c>
      <c r="S604" s="122">
        <v>0</v>
      </c>
      <c r="T604" s="122">
        <v>0.04</v>
      </c>
      <c r="U604" s="122">
        <v>0</v>
      </c>
      <c r="V604" s="122">
        <v>0</v>
      </c>
      <c r="W604" s="122">
        <v>0</v>
      </c>
      <c r="X604" s="122">
        <v>0</v>
      </c>
      <c r="Y604" s="122">
        <v>0</v>
      </c>
      <c r="Z604" s="122">
        <v>0</v>
      </c>
      <c r="AA604" s="122">
        <v>0</v>
      </c>
      <c r="AB604" s="122"/>
      <c r="AC604" s="122"/>
      <c r="AD604" s="122"/>
      <c r="AE604" s="122"/>
      <c r="AF604" s="122"/>
      <c r="AG604" s="122"/>
      <c r="AH604" s="122"/>
      <c r="AI604" s="122"/>
      <c r="AJ604" s="122"/>
      <c r="AK604" s="122"/>
      <c r="AL604" s="122"/>
      <c r="AM604" s="122"/>
      <c r="AN604" s="122"/>
      <c r="AO604" s="122"/>
      <c r="AP604" s="122"/>
      <c r="AQ604" s="122"/>
      <c r="AR604" s="122"/>
      <c r="AS604" s="122"/>
      <c r="AT604" s="122"/>
      <c r="AU604" s="122"/>
    </row>
    <row r="605" spans="1:47" s="90" customFormat="1" ht="46.65" x14ac:dyDescent="0.3">
      <c r="A605" s="106" t="s">
        <v>1662</v>
      </c>
      <c r="B605" s="107" t="s">
        <v>1003</v>
      </c>
      <c r="C605" s="108" t="s">
        <v>1474</v>
      </c>
      <c r="D605" s="122">
        <v>0</v>
      </c>
      <c r="E605" s="122">
        <v>0</v>
      </c>
      <c r="F605" s="122">
        <v>0</v>
      </c>
      <c r="G605" s="122">
        <v>0</v>
      </c>
      <c r="H605" s="122">
        <v>0</v>
      </c>
      <c r="I605" s="122">
        <v>0</v>
      </c>
      <c r="J605" s="122">
        <v>0</v>
      </c>
      <c r="K605" s="122">
        <v>0</v>
      </c>
      <c r="L605" s="122">
        <v>0</v>
      </c>
      <c r="M605" s="122">
        <v>0</v>
      </c>
      <c r="N605" s="122">
        <v>0</v>
      </c>
      <c r="O605" s="122">
        <v>0</v>
      </c>
      <c r="P605" s="122">
        <v>0</v>
      </c>
      <c r="Q605" s="122">
        <v>0</v>
      </c>
      <c r="R605" s="122">
        <v>0</v>
      </c>
      <c r="S605" s="122">
        <v>0</v>
      </c>
      <c r="T605" s="122">
        <v>0</v>
      </c>
      <c r="U605" s="122">
        <v>0</v>
      </c>
      <c r="V605" s="122">
        <v>0</v>
      </c>
      <c r="W605" s="122">
        <v>0</v>
      </c>
      <c r="X605" s="122">
        <v>0</v>
      </c>
      <c r="Y605" s="122">
        <v>0</v>
      </c>
      <c r="Z605" s="122">
        <v>0</v>
      </c>
      <c r="AA605" s="122">
        <v>0</v>
      </c>
      <c r="AB605" s="122"/>
      <c r="AC605" s="122"/>
      <c r="AD605" s="122"/>
      <c r="AE605" s="122"/>
      <c r="AF605" s="122"/>
      <c r="AG605" s="122"/>
      <c r="AH605" s="122"/>
      <c r="AI605" s="122"/>
      <c r="AJ605" s="122"/>
      <c r="AK605" s="122"/>
      <c r="AL605" s="122"/>
      <c r="AM605" s="122"/>
      <c r="AN605" s="122"/>
      <c r="AO605" s="122"/>
      <c r="AP605" s="122"/>
      <c r="AQ605" s="122"/>
      <c r="AR605" s="122"/>
      <c r="AS605" s="122"/>
      <c r="AT605" s="122"/>
      <c r="AU605" s="122"/>
    </row>
    <row r="606" spans="1:47" s="90" customFormat="1" x14ac:dyDescent="0.3">
      <c r="A606" s="103"/>
      <c r="B606" s="110" t="s">
        <v>53</v>
      </c>
      <c r="C606" s="105"/>
      <c r="D606" s="133">
        <f t="shared" ref="D606:AU606" si="70">SUM(D607:D627)</f>
        <v>0</v>
      </c>
      <c r="E606" s="133">
        <f t="shared" si="70"/>
        <v>0.96000000000000008</v>
      </c>
      <c r="F606" s="133">
        <f t="shared" si="70"/>
        <v>0</v>
      </c>
      <c r="G606" s="133">
        <f t="shared" si="70"/>
        <v>0</v>
      </c>
      <c r="H606" s="133">
        <f t="shared" si="70"/>
        <v>0</v>
      </c>
      <c r="I606" s="133">
        <f t="shared" si="70"/>
        <v>1.2130000000000001</v>
      </c>
      <c r="J606" s="133">
        <f t="shared" si="70"/>
        <v>0</v>
      </c>
      <c r="K606" s="133">
        <f t="shared" si="70"/>
        <v>0</v>
      </c>
      <c r="L606" s="133">
        <f t="shared" si="70"/>
        <v>0</v>
      </c>
      <c r="M606" s="133">
        <f t="shared" si="70"/>
        <v>0</v>
      </c>
      <c r="N606" s="133">
        <f t="shared" si="70"/>
        <v>0</v>
      </c>
      <c r="O606" s="133">
        <f t="shared" si="70"/>
        <v>0</v>
      </c>
      <c r="P606" s="133">
        <f t="shared" si="70"/>
        <v>0</v>
      </c>
      <c r="Q606" s="133">
        <f t="shared" si="70"/>
        <v>0</v>
      </c>
      <c r="R606" s="133">
        <f t="shared" si="70"/>
        <v>2.06</v>
      </c>
      <c r="S606" s="133">
        <f t="shared" si="70"/>
        <v>0.4</v>
      </c>
      <c r="T606" s="133">
        <f t="shared" si="70"/>
        <v>4.32</v>
      </c>
      <c r="U606" s="133">
        <f t="shared" si="70"/>
        <v>0.33</v>
      </c>
      <c r="V606" s="133">
        <f t="shared" si="70"/>
        <v>0</v>
      </c>
      <c r="W606" s="133">
        <f t="shared" si="70"/>
        <v>0</v>
      </c>
      <c r="X606" s="133">
        <f t="shared" si="70"/>
        <v>0</v>
      </c>
      <c r="Y606" s="133">
        <f t="shared" si="70"/>
        <v>0</v>
      </c>
      <c r="Z606" s="133">
        <f t="shared" si="70"/>
        <v>0</v>
      </c>
      <c r="AA606" s="133">
        <f t="shared" si="70"/>
        <v>0</v>
      </c>
      <c r="AB606" s="133">
        <f t="shared" si="70"/>
        <v>0</v>
      </c>
      <c r="AC606" s="133">
        <f t="shared" si="70"/>
        <v>0</v>
      </c>
      <c r="AD606" s="133">
        <f t="shared" si="70"/>
        <v>0</v>
      </c>
      <c r="AE606" s="133">
        <f t="shared" si="70"/>
        <v>0</v>
      </c>
      <c r="AF606" s="133">
        <f t="shared" si="70"/>
        <v>0</v>
      </c>
      <c r="AG606" s="133">
        <f t="shared" si="70"/>
        <v>0</v>
      </c>
      <c r="AH606" s="133">
        <f t="shared" si="70"/>
        <v>0</v>
      </c>
      <c r="AI606" s="133">
        <f t="shared" si="70"/>
        <v>0</v>
      </c>
      <c r="AJ606" s="133">
        <f t="shared" si="70"/>
        <v>0</v>
      </c>
      <c r="AK606" s="133">
        <f t="shared" si="70"/>
        <v>0</v>
      </c>
      <c r="AL606" s="133">
        <f t="shared" si="70"/>
        <v>0</v>
      </c>
      <c r="AM606" s="133">
        <f t="shared" si="70"/>
        <v>0</v>
      </c>
      <c r="AN606" s="133">
        <f t="shared" si="70"/>
        <v>0</v>
      </c>
      <c r="AO606" s="133">
        <f t="shared" si="70"/>
        <v>0</v>
      </c>
      <c r="AP606" s="133">
        <f t="shared" si="70"/>
        <v>0</v>
      </c>
      <c r="AQ606" s="133">
        <f t="shared" si="70"/>
        <v>0</v>
      </c>
      <c r="AR606" s="133">
        <f t="shared" si="70"/>
        <v>0</v>
      </c>
      <c r="AS606" s="133">
        <f t="shared" si="70"/>
        <v>0</v>
      </c>
      <c r="AT606" s="133">
        <f t="shared" si="70"/>
        <v>0</v>
      </c>
      <c r="AU606" s="133">
        <f t="shared" si="70"/>
        <v>0</v>
      </c>
    </row>
    <row r="607" spans="1:47" s="90" customFormat="1" ht="62.2" x14ac:dyDescent="0.3">
      <c r="A607" s="106" t="s">
        <v>1662</v>
      </c>
      <c r="B607" s="107" t="s">
        <v>1004</v>
      </c>
      <c r="C607" s="108" t="s">
        <v>1475</v>
      </c>
      <c r="D607" s="122">
        <v>0</v>
      </c>
      <c r="E607" s="122">
        <v>0</v>
      </c>
      <c r="F607" s="122">
        <v>0</v>
      </c>
      <c r="G607" s="122">
        <v>0</v>
      </c>
      <c r="H607" s="122">
        <v>0</v>
      </c>
      <c r="I607" s="122">
        <v>0</v>
      </c>
      <c r="J607" s="122">
        <v>0</v>
      </c>
      <c r="K607" s="122">
        <v>0</v>
      </c>
      <c r="L607" s="122">
        <v>0</v>
      </c>
      <c r="M607" s="122">
        <v>0</v>
      </c>
      <c r="N607" s="122">
        <v>0</v>
      </c>
      <c r="O607" s="122">
        <v>0</v>
      </c>
      <c r="P607" s="122">
        <v>0</v>
      </c>
      <c r="Q607" s="122">
        <v>0</v>
      </c>
      <c r="R607" s="122">
        <v>0</v>
      </c>
      <c r="S607" s="122">
        <v>0</v>
      </c>
      <c r="T607" s="122">
        <v>0.3</v>
      </c>
      <c r="U607" s="122">
        <v>0</v>
      </c>
      <c r="V607" s="122">
        <v>0</v>
      </c>
      <c r="W607" s="122">
        <v>0</v>
      </c>
      <c r="X607" s="122">
        <v>0</v>
      </c>
      <c r="Y607" s="122">
        <v>0</v>
      </c>
      <c r="Z607" s="122">
        <v>0</v>
      </c>
      <c r="AA607" s="122">
        <v>0</v>
      </c>
      <c r="AB607" s="122"/>
      <c r="AC607" s="122"/>
      <c r="AD607" s="122"/>
      <c r="AE607" s="122"/>
      <c r="AF607" s="122"/>
      <c r="AG607" s="122"/>
      <c r="AH607" s="122"/>
      <c r="AI607" s="122"/>
      <c r="AJ607" s="122"/>
      <c r="AK607" s="122"/>
      <c r="AL607" s="122"/>
      <c r="AM607" s="122"/>
      <c r="AN607" s="122"/>
      <c r="AO607" s="122"/>
      <c r="AP607" s="122"/>
      <c r="AQ607" s="122"/>
      <c r="AR607" s="122"/>
      <c r="AS607" s="122"/>
      <c r="AT607" s="122"/>
      <c r="AU607" s="122"/>
    </row>
    <row r="608" spans="1:47" s="90" customFormat="1" ht="77.7" x14ac:dyDescent="0.3">
      <c r="A608" s="106" t="s">
        <v>1662</v>
      </c>
      <c r="B608" s="107" t="s">
        <v>1815</v>
      </c>
      <c r="C608" s="108" t="s">
        <v>493</v>
      </c>
      <c r="D608" s="122">
        <v>0</v>
      </c>
      <c r="E608" s="122">
        <v>0</v>
      </c>
      <c r="F608" s="122">
        <v>0</v>
      </c>
      <c r="G608" s="122">
        <v>0</v>
      </c>
      <c r="H608" s="122">
        <v>0</v>
      </c>
      <c r="I608" s="122">
        <v>0</v>
      </c>
      <c r="J608" s="122">
        <v>0</v>
      </c>
      <c r="K608" s="122">
        <v>0</v>
      </c>
      <c r="L608" s="122">
        <v>0</v>
      </c>
      <c r="M608" s="122">
        <v>0</v>
      </c>
      <c r="N608" s="122">
        <v>0</v>
      </c>
      <c r="O608" s="122">
        <v>0</v>
      </c>
      <c r="P608" s="122">
        <v>0</v>
      </c>
      <c r="Q608" s="122">
        <v>0</v>
      </c>
      <c r="R608" s="122">
        <v>0</v>
      </c>
      <c r="S608" s="122">
        <v>0</v>
      </c>
      <c r="T608" s="122">
        <v>0</v>
      </c>
      <c r="U608" s="122">
        <v>0</v>
      </c>
      <c r="V608" s="122">
        <v>0</v>
      </c>
      <c r="W608" s="122">
        <v>0</v>
      </c>
      <c r="X608" s="122">
        <v>0</v>
      </c>
      <c r="Y608" s="122">
        <v>0</v>
      </c>
      <c r="Z608" s="122">
        <v>0</v>
      </c>
      <c r="AA608" s="122">
        <v>0</v>
      </c>
      <c r="AB608" s="122"/>
      <c r="AC608" s="122"/>
      <c r="AD608" s="122"/>
      <c r="AE608" s="122"/>
      <c r="AF608" s="122"/>
      <c r="AG608" s="122"/>
      <c r="AH608" s="122"/>
      <c r="AI608" s="122"/>
      <c r="AJ608" s="122"/>
      <c r="AK608" s="122"/>
      <c r="AL608" s="122"/>
      <c r="AM608" s="122"/>
      <c r="AN608" s="122"/>
      <c r="AO608" s="122"/>
      <c r="AP608" s="122"/>
      <c r="AQ608" s="122"/>
      <c r="AR608" s="122"/>
      <c r="AS608" s="122"/>
      <c r="AT608" s="122"/>
      <c r="AU608" s="122"/>
    </row>
    <row r="609" spans="1:47" s="90" customFormat="1" ht="62.2" x14ac:dyDescent="0.3">
      <c r="A609" s="106" t="s">
        <v>1662</v>
      </c>
      <c r="B609" s="107" t="s">
        <v>126</v>
      </c>
      <c r="C609" s="108" t="s">
        <v>127</v>
      </c>
      <c r="D609" s="122">
        <v>0</v>
      </c>
      <c r="E609" s="122">
        <v>0</v>
      </c>
      <c r="F609" s="122">
        <v>0</v>
      </c>
      <c r="G609" s="122">
        <v>0</v>
      </c>
      <c r="H609" s="122">
        <v>0</v>
      </c>
      <c r="I609" s="122">
        <v>0</v>
      </c>
      <c r="J609" s="122">
        <v>0</v>
      </c>
      <c r="K609" s="122">
        <v>0</v>
      </c>
      <c r="L609" s="122">
        <v>0</v>
      </c>
      <c r="M609" s="122">
        <v>0</v>
      </c>
      <c r="N609" s="122">
        <v>0</v>
      </c>
      <c r="O609" s="122">
        <v>0</v>
      </c>
      <c r="P609" s="122">
        <v>0</v>
      </c>
      <c r="Q609" s="122">
        <v>0</v>
      </c>
      <c r="R609" s="122">
        <v>0</v>
      </c>
      <c r="S609" s="122">
        <v>0</v>
      </c>
      <c r="T609" s="122">
        <v>0</v>
      </c>
      <c r="U609" s="122">
        <v>0</v>
      </c>
      <c r="V609" s="122">
        <v>0</v>
      </c>
      <c r="W609" s="122">
        <v>0</v>
      </c>
      <c r="X609" s="122">
        <v>0</v>
      </c>
      <c r="Y609" s="122">
        <v>0</v>
      </c>
      <c r="Z609" s="122">
        <v>0</v>
      </c>
      <c r="AA609" s="122">
        <v>0</v>
      </c>
      <c r="AB609" s="122"/>
      <c r="AC609" s="122"/>
      <c r="AD609" s="122"/>
      <c r="AE609" s="122"/>
      <c r="AF609" s="122"/>
      <c r="AG609" s="122"/>
      <c r="AH609" s="122"/>
      <c r="AI609" s="122"/>
      <c r="AJ609" s="122"/>
      <c r="AK609" s="122"/>
      <c r="AL609" s="122"/>
      <c r="AM609" s="122"/>
      <c r="AN609" s="122"/>
      <c r="AO609" s="122"/>
      <c r="AP609" s="122"/>
      <c r="AQ609" s="122"/>
      <c r="AR609" s="122"/>
      <c r="AS609" s="122"/>
      <c r="AT609" s="122"/>
      <c r="AU609" s="122"/>
    </row>
    <row r="610" spans="1:47" s="90" customFormat="1" ht="108.8" x14ac:dyDescent="0.3">
      <c r="A610" s="106" t="s">
        <v>1662</v>
      </c>
      <c r="B610" s="107" t="s">
        <v>1005</v>
      </c>
      <c r="C610" s="108" t="s">
        <v>1476</v>
      </c>
      <c r="D610" s="122">
        <v>0</v>
      </c>
      <c r="E610" s="122">
        <v>0</v>
      </c>
      <c r="F610" s="122">
        <v>0</v>
      </c>
      <c r="G610" s="122">
        <v>0</v>
      </c>
      <c r="H610" s="122">
        <v>0</v>
      </c>
      <c r="I610" s="122">
        <v>0</v>
      </c>
      <c r="J610" s="122">
        <v>0</v>
      </c>
      <c r="K610" s="122">
        <v>0</v>
      </c>
      <c r="L610" s="122">
        <v>0</v>
      </c>
      <c r="M610" s="122">
        <v>0</v>
      </c>
      <c r="N610" s="122">
        <v>0</v>
      </c>
      <c r="O610" s="122">
        <v>0</v>
      </c>
      <c r="P610" s="122">
        <v>0</v>
      </c>
      <c r="Q610" s="122">
        <v>0</v>
      </c>
      <c r="R610" s="122">
        <v>0</v>
      </c>
      <c r="S610" s="122">
        <v>0</v>
      </c>
      <c r="T610" s="122">
        <v>0</v>
      </c>
      <c r="U610" s="122">
        <v>0</v>
      </c>
      <c r="V610" s="122">
        <v>0</v>
      </c>
      <c r="W610" s="122">
        <v>0</v>
      </c>
      <c r="X610" s="122">
        <v>0</v>
      </c>
      <c r="Y610" s="122">
        <v>0</v>
      </c>
      <c r="Z610" s="122">
        <v>0</v>
      </c>
      <c r="AA610" s="122">
        <v>0</v>
      </c>
      <c r="AB610" s="122"/>
      <c r="AC610" s="122"/>
      <c r="AD610" s="122"/>
      <c r="AE610" s="122"/>
      <c r="AF610" s="122"/>
      <c r="AG610" s="122"/>
      <c r="AH610" s="122"/>
      <c r="AI610" s="122"/>
      <c r="AJ610" s="122"/>
      <c r="AK610" s="122"/>
      <c r="AL610" s="122"/>
      <c r="AM610" s="122"/>
      <c r="AN610" s="122"/>
      <c r="AO610" s="122"/>
      <c r="AP610" s="122"/>
      <c r="AQ610" s="122"/>
      <c r="AR610" s="122"/>
      <c r="AS610" s="122"/>
      <c r="AT610" s="122"/>
      <c r="AU610" s="122"/>
    </row>
    <row r="611" spans="1:47" s="90" customFormat="1" ht="46.65" x14ac:dyDescent="0.3">
      <c r="A611" s="106" t="s">
        <v>1662</v>
      </c>
      <c r="B611" s="107" t="s">
        <v>1006</v>
      </c>
      <c r="C611" s="108" t="s">
        <v>1477</v>
      </c>
      <c r="D611" s="122">
        <v>0</v>
      </c>
      <c r="E611" s="122">
        <v>0</v>
      </c>
      <c r="F611" s="122">
        <v>0</v>
      </c>
      <c r="G611" s="122">
        <v>0</v>
      </c>
      <c r="H611" s="122">
        <v>0</v>
      </c>
      <c r="I611" s="122">
        <v>0</v>
      </c>
      <c r="J611" s="122">
        <v>0</v>
      </c>
      <c r="K611" s="122">
        <v>0</v>
      </c>
      <c r="L611" s="122">
        <v>0</v>
      </c>
      <c r="M611" s="122">
        <v>0</v>
      </c>
      <c r="N611" s="122">
        <v>0</v>
      </c>
      <c r="O611" s="122">
        <v>0</v>
      </c>
      <c r="P611" s="122">
        <v>0</v>
      </c>
      <c r="Q611" s="122">
        <v>0</v>
      </c>
      <c r="R611" s="122">
        <v>0</v>
      </c>
      <c r="S611" s="122">
        <v>0</v>
      </c>
      <c r="T611" s="122">
        <v>0.05</v>
      </c>
      <c r="U611" s="122">
        <v>0</v>
      </c>
      <c r="V611" s="122">
        <v>0</v>
      </c>
      <c r="W611" s="122">
        <v>0</v>
      </c>
      <c r="X611" s="122">
        <v>0</v>
      </c>
      <c r="Y611" s="122">
        <v>0</v>
      </c>
      <c r="Z611" s="122">
        <v>0</v>
      </c>
      <c r="AA611" s="122">
        <v>0</v>
      </c>
      <c r="AB611" s="122"/>
      <c r="AC611" s="122"/>
      <c r="AD611" s="122"/>
      <c r="AE611" s="122"/>
      <c r="AF611" s="122"/>
      <c r="AG611" s="122"/>
      <c r="AH611" s="122"/>
      <c r="AI611" s="122"/>
      <c r="AJ611" s="122"/>
      <c r="AK611" s="122"/>
      <c r="AL611" s="122"/>
      <c r="AM611" s="122"/>
      <c r="AN611" s="122"/>
      <c r="AO611" s="122"/>
      <c r="AP611" s="122"/>
      <c r="AQ611" s="122"/>
      <c r="AR611" s="122"/>
      <c r="AS611" s="122"/>
      <c r="AT611" s="122"/>
      <c r="AU611" s="122"/>
    </row>
    <row r="612" spans="1:47" s="90" customFormat="1" ht="46.65" x14ac:dyDescent="0.3">
      <c r="A612" s="106" t="s">
        <v>1662</v>
      </c>
      <c r="B612" s="107" t="s">
        <v>1007</v>
      </c>
      <c r="C612" s="108" t="s">
        <v>1478</v>
      </c>
      <c r="D612" s="122">
        <v>0</v>
      </c>
      <c r="E612" s="122">
        <v>0</v>
      </c>
      <c r="F612" s="122">
        <v>0</v>
      </c>
      <c r="G612" s="122">
        <v>0</v>
      </c>
      <c r="H612" s="122">
        <v>0</v>
      </c>
      <c r="I612" s="122">
        <v>0</v>
      </c>
      <c r="J612" s="122">
        <v>0</v>
      </c>
      <c r="K612" s="122">
        <v>0</v>
      </c>
      <c r="L612" s="122">
        <v>0</v>
      </c>
      <c r="M612" s="122">
        <v>0</v>
      </c>
      <c r="N612" s="122">
        <v>0</v>
      </c>
      <c r="O612" s="122">
        <v>0</v>
      </c>
      <c r="P612" s="122">
        <v>0</v>
      </c>
      <c r="Q612" s="122">
        <v>0</v>
      </c>
      <c r="R612" s="122">
        <v>0.25</v>
      </c>
      <c r="S612" s="122">
        <v>0</v>
      </c>
      <c r="T612" s="122">
        <v>0.15</v>
      </c>
      <c r="U612" s="122">
        <v>0</v>
      </c>
      <c r="V612" s="122">
        <v>0</v>
      </c>
      <c r="W612" s="122">
        <v>0</v>
      </c>
      <c r="X612" s="122">
        <v>0</v>
      </c>
      <c r="Y612" s="122">
        <v>0</v>
      </c>
      <c r="Z612" s="122">
        <v>0</v>
      </c>
      <c r="AA612" s="122">
        <v>0</v>
      </c>
      <c r="AB612" s="122"/>
      <c r="AC612" s="122"/>
      <c r="AD612" s="122"/>
      <c r="AE612" s="122"/>
      <c r="AF612" s="122"/>
      <c r="AG612" s="122"/>
      <c r="AH612" s="122"/>
      <c r="AI612" s="122"/>
      <c r="AJ612" s="122"/>
      <c r="AK612" s="122"/>
      <c r="AL612" s="122"/>
      <c r="AM612" s="122"/>
      <c r="AN612" s="122"/>
      <c r="AO612" s="122"/>
      <c r="AP612" s="122"/>
      <c r="AQ612" s="122"/>
      <c r="AR612" s="122"/>
      <c r="AS612" s="122"/>
      <c r="AT612" s="122"/>
      <c r="AU612" s="122"/>
    </row>
    <row r="613" spans="1:47" s="90" customFormat="1" ht="46.65" x14ac:dyDescent="0.3">
      <c r="A613" s="106" t="s">
        <v>1662</v>
      </c>
      <c r="B613" s="107" t="s">
        <v>1008</v>
      </c>
      <c r="C613" s="108" t="s">
        <v>1479</v>
      </c>
      <c r="D613" s="122">
        <v>0</v>
      </c>
      <c r="E613" s="122">
        <v>0</v>
      </c>
      <c r="F613" s="122">
        <v>0</v>
      </c>
      <c r="G613" s="122">
        <v>0</v>
      </c>
      <c r="H613" s="122">
        <v>0</v>
      </c>
      <c r="I613" s="122">
        <v>0</v>
      </c>
      <c r="J613" s="122">
        <v>0</v>
      </c>
      <c r="K613" s="122">
        <v>0</v>
      </c>
      <c r="L613" s="122">
        <v>0</v>
      </c>
      <c r="M613" s="122">
        <v>0</v>
      </c>
      <c r="N613" s="122">
        <v>0</v>
      </c>
      <c r="O613" s="122">
        <v>0</v>
      </c>
      <c r="P613" s="122">
        <v>0</v>
      </c>
      <c r="Q613" s="122">
        <v>0</v>
      </c>
      <c r="R613" s="122">
        <v>0</v>
      </c>
      <c r="S613" s="122">
        <v>0</v>
      </c>
      <c r="T613" s="122">
        <v>0.55000000000000004</v>
      </c>
      <c r="U613" s="122">
        <v>0</v>
      </c>
      <c r="V613" s="122">
        <v>0</v>
      </c>
      <c r="W613" s="122">
        <v>0</v>
      </c>
      <c r="X613" s="122">
        <v>0</v>
      </c>
      <c r="Y613" s="122">
        <v>0</v>
      </c>
      <c r="Z613" s="122">
        <v>0</v>
      </c>
      <c r="AA613" s="122">
        <v>0</v>
      </c>
      <c r="AB613" s="122"/>
      <c r="AC613" s="122"/>
      <c r="AD613" s="122"/>
      <c r="AE613" s="122"/>
      <c r="AF613" s="122"/>
      <c r="AG613" s="122"/>
      <c r="AH613" s="122"/>
      <c r="AI613" s="122"/>
      <c r="AJ613" s="122"/>
      <c r="AK613" s="122"/>
      <c r="AL613" s="122"/>
      <c r="AM613" s="122"/>
      <c r="AN613" s="122"/>
      <c r="AO613" s="122"/>
      <c r="AP613" s="122"/>
      <c r="AQ613" s="122"/>
      <c r="AR613" s="122"/>
      <c r="AS613" s="122"/>
      <c r="AT613" s="122"/>
      <c r="AU613" s="122"/>
    </row>
    <row r="614" spans="1:47" s="90" customFormat="1" ht="31.1" x14ac:dyDescent="0.3">
      <c r="A614" s="106" t="s">
        <v>1662</v>
      </c>
      <c r="B614" s="107" t="s">
        <v>128</v>
      </c>
      <c r="C614" s="108" t="s">
        <v>129</v>
      </c>
      <c r="D614" s="122">
        <v>0</v>
      </c>
      <c r="E614" s="122">
        <v>0</v>
      </c>
      <c r="F614" s="122">
        <v>0</v>
      </c>
      <c r="G614" s="122">
        <v>0</v>
      </c>
      <c r="H614" s="122">
        <v>0</v>
      </c>
      <c r="I614" s="122">
        <v>0</v>
      </c>
      <c r="J614" s="122">
        <v>0</v>
      </c>
      <c r="K614" s="122">
        <v>0</v>
      </c>
      <c r="L614" s="122">
        <v>0</v>
      </c>
      <c r="M614" s="122">
        <v>0</v>
      </c>
      <c r="N614" s="122">
        <v>0</v>
      </c>
      <c r="O614" s="122">
        <v>0</v>
      </c>
      <c r="P614" s="122">
        <v>0</v>
      </c>
      <c r="Q614" s="122">
        <v>0</v>
      </c>
      <c r="R614" s="122">
        <v>0.4</v>
      </c>
      <c r="S614" s="122">
        <v>0</v>
      </c>
      <c r="T614" s="122">
        <v>0.8</v>
      </c>
      <c r="U614" s="122">
        <v>0</v>
      </c>
      <c r="V614" s="122">
        <v>0</v>
      </c>
      <c r="W614" s="122">
        <v>0</v>
      </c>
      <c r="X614" s="122">
        <v>0</v>
      </c>
      <c r="Y614" s="122">
        <v>0</v>
      </c>
      <c r="Z614" s="122">
        <v>0</v>
      </c>
      <c r="AA614" s="122">
        <v>0</v>
      </c>
      <c r="AB614" s="122"/>
      <c r="AC614" s="122"/>
      <c r="AD614" s="122"/>
      <c r="AE614" s="122"/>
      <c r="AF614" s="122"/>
      <c r="AG614" s="122"/>
      <c r="AH614" s="122"/>
      <c r="AI614" s="122"/>
      <c r="AJ614" s="122"/>
      <c r="AK614" s="122"/>
      <c r="AL614" s="122"/>
      <c r="AM614" s="122"/>
      <c r="AN614" s="122"/>
      <c r="AO614" s="122"/>
      <c r="AP614" s="122"/>
      <c r="AQ614" s="122"/>
      <c r="AR614" s="122"/>
      <c r="AS614" s="122"/>
      <c r="AT614" s="122"/>
      <c r="AU614" s="122"/>
    </row>
    <row r="615" spans="1:47" s="90" customFormat="1" ht="46.65" x14ac:dyDescent="0.3">
      <c r="A615" s="106" t="s">
        <v>1662</v>
      </c>
      <c r="B615" s="107" t="s">
        <v>1816</v>
      </c>
      <c r="C615" s="108" t="s">
        <v>1480</v>
      </c>
      <c r="D615" s="122">
        <v>0</v>
      </c>
      <c r="E615" s="122">
        <v>0</v>
      </c>
      <c r="F615" s="122">
        <v>0</v>
      </c>
      <c r="G615" s="122">
        <v>0</v>
      </c>
      <c r="H615" s="122">
        <v>0</v>
      </c>
      <c r="I615" s="122">
        <v>0</v>
      </c>
      <c r="J615" s="122">
        <v>0</v>
      </c>
      <c r="K615" s="122">
        <v>0</v>
      </c>
      <c r="L615" s="122">
        <v>0</v>
      </c>
      <c r="M615" s="122">
        <v>0</v>
      </c>
      <c r="N615" s="122">
        <v>0</v>
      </c>
      <c r="O615" s="122">
        <v>0</v>
      </c>
      <c r="P615" s="122">
        <v>0</v>
      </c>
      <c r="Q615" s="122">
        <v>0</v>
      </c>
      <c r="R615" s="122">
        <v>0.4</v>
      </c>
      <c r="S615" s="122">
        <v>0.4</v>
      </c>
      <c r="T615" s="122">
        <v>0.4</v>
      </c>
      <c r="U615" s="122">
        <v>0.33</v>
      </c>
      <c r="V615" s="122">
        <v>0</v>
      </c>
      <c r="W615" s="122">
        <v>0</v>
      </c>
      <c r="X615" s="122">
        <v>0</v>
      </c>
      <c r="Y615" s="122">
        <v>0</v>
      </c>
      <c r="Z615" s="122">
        <v>0</v>
      </c>
      <c r="AA615" s="122">
        <v>0</v>
      </c>
      <c r="AB615" s="122"/>
      <c r="AC615" s="122"/>
      <c r="AD615" s="122"/>
      <c r="AE615" s="122"/>
      <c r="AF615" s="122"/>
      <c r="AG615" s="122"/>
      <c r="AH615" s="122"/>
      <c r="AI615" s="122"/>
      <c r="AJ615" s="122"/>
      <c r="AK615" s="122"/>
      <c r="AL615" s="122"/>
      <c r="AM615" s="122"/>
      <c r="AN615" s="122"/>
      <c r="AO615" s="122"/>
      <c r="AP615" s="122"/>
      <c r="AQ615" s="122"/>
      <c r="AR615" s="122"/>
      <c r="AS615" s="122"/>
      <c r="AT615" s="122"/>
      <c r="AU615" s="122"/>
    </row>
    <row r="616" spans="1:47" s="90" customFormat="1" ht="62.2" x14ac:dyDescent="0.3">
      <c r="A616" s="106" t="s">
        <v>1662</v>
      </c>
      <c r="B616" s="107" t="s">
        <v>1009</v>
      </c>
      <c r="C616" s="108" t="s">
        <v>1481</v>
      </c>
      <c r="D616" s="122">
        <v>0</v>
      </c>
      <c r="E616" s="122">
        <v>0</v>
      </c>
      <c r="F616" s="122">
        <v>0</v>
      </c>
      <c r="G616" s="122">
        <v>0</v>
      </c>
      <c r="H616" s="122">
        <v>0</v>
      </c>
      <c r="I616" s="122">
        <v>0</v>
      </c>
      <c r="J616" s="122">
        <v>0</v>
      </c>
      <c r="K616" s="122">
        <v>0</v>
      </c>
      <c r="L616" s="122">
        <v>0</v>
      </c>
      <c r="M616" s="122">
        <v>0</v>
      </c>
      <c r="N616" s="122">
        <v>0</v>
      </c>
      <c r="O616" s="122">
        <v>0</v>
      </c>
      <c r="P616" s="122">
        <v>0</v>
      </c>
      <c r="Q616" s="122">
        <v>0</v>
      </c>
      <c r="R616" s="122">
        <v>0.25</v>
      </c>
      <c r="S616" s="122">
        <v>0</v>
      </c>
      <c r="T616" s="122">
        <v>0.06</v>
      </c>
      <c r="U616" s="122">
        <v>0</v>
      </c>
      <c r="V616" s="122">
        <v>0</v>
      </c>
      <c r="W616" s="122">
        <v>0</v>
      </c>
      <c r="X616" s="122">
        <v>0</v>
      </c>
      <c r="Y616" s="122">
        <v>0</v>
      </c>
      <c r="Z616" s="122">
        <v>0</v>
      </c>
      <c r="AA616" s="122">
        <v>0</v>
      </c>
      <c r="AB616" s="122"/>
      <c r="AC616" s="122"/>
      <c r="AD616" s="122"/>
      <c r="AE616" s="122"/>
      <c r="AF616" s="122"/>
      <c r="AG616" s="122"/>
      <c r="AH616" s="122"/>
      <c r="AI616" s="122"/>
      <c r="AJ616" s="122"/>
      <c r="AK616" s="122"/>
      <c r="AL616" s="122"/>
      <c r="AM616" s="122"/>
      <c r="AN616" s="122"/>
      <c r="AO616" s="122"/>
      <c r="AP616" s="122"/>
      <c r="AQ616" s="122"/>
      <c r="AR616" s="122"/>
      <c r="AS616" s="122"/>
      <c r="AT616" s="122"/>
      <c r="AU616" s="122"/>
    </row>
    <row r="617" spans="1:47" s="90" customFormat="1" ht="62.2" x14ac:dyDescent="0.3">
      <c r="A617" s="106" t="s">
        <v>1662</v>
      </c>
      <c r="B617" s="107" t="s">
        <v>1010</v>
      </c>
      <c r="C617" s="108" t="s">
        <v>1482</v>
      </c>
      <c r="D617" s="122">
        <v>0</v>
      </c>
      <c r="E617" s="122">
        <v>0</v>
      </c>
      <c r="F617" s="122">
        <v>0</v>
      </c>
      <c r="G617" s="122">
        <v>0</v>
      </c>
      <c r="H617" s="122">
        <v>0</v>
      </c>
      <c r="I617" s="122">
        <v>0.6</v>
      </c>
      <c r="J617" s="122">
        <v>0</v>
      </c>
      <c r="K617" s="122">
        <v>0</v>
      </c>
      <c r="L617" s="122">
        <v>0</v>
      </c>
      <c r="M617" s="122">
        <v>0</v>
      </c>
      <c r="N617" s="122">
        <v>0</v>
      </c>
      <c r="O617" s="122">
        <v>0</v>
      </c>
      <c r="P617" s="122">
        <v>0</v>
      </c>
      <c r="Q617" s="122">
        <v>0</v>
      </c>
      <c r="R617" s="122">
        <v>0.1</v>
      </c>
      <c r="S617" s="122">
        <v>0</v>
      </c>
      <c r="T617" s="122">
        <v>0.7</v>
      </c>
      <c r="U617" s="122">
        <v>0</v>
      </c>
      <c r="V617" s="122">
        <v>0</v>
      </c>
      <c r="W617" s="122">
        <v>0</v>
      </c>
      <c r="X617" s="122">
        <v>0</v>
      </c>
      <c r="Y617" s="122">
        <v>0</v>
      </c>
      <c r="Z617" s="122">
        <v>0</v>
      </c>
      <c r="AA617" s="122">
        <v>0</v>
      </c>
      <c r="AB617" s="122"/>
      <c r="AC617" s="122"/>
      <c r="AD617" s="122"/>
      <c r="AE617" s="122"/>
      <c r="AF617" s="122"/>
      <c r="AG617" s="122"/>
      <c r="AH617" s="122"/>
      <c r="AI617" s="122"/>
      <c r="AJ617" s="122"/>
      <c r="AK617" s="122"/>
      <c r="AL617" s="122"/>
      <c r="AM617" s="122"/>
      <c r="AN617" s="122"/>
      <c r="AO617" s="122"/>
      <c r="AP617" s="122"/>
      <c r="AQ617" s="122"/>
      <c r="AR617" s="122"/>
      <c r="AS617" s="122"/>
      <c r="AT617" s="122"/>
      <c r="AU617" s="122"/>
    </row>
    <row r="618" spans="1:47" s="90" customFormat="1" ht="46.65" x14ac:dyDescent="0.3">
      <c r="A618" s="106" t="s">
        <v>1662</v>
      </c>
      <c r="B618" s="107" t="s">
        <v>459</v>
      </c>
      <c r="C618" s="108" t="s">
        <v>494</v>
      </c>
      <c r="D618" s="122">
        <v>0</v>
      </c>
      <c r="E618" s="122">
        <v>0</v>
      </c>
      <c r="F618" s="122">
        <v>0</v>
      </c>
      <c r="G618" s="122">
        <v>0</v>
      </c>
      <c r="H618" s="122">
        <v>0</v>
      </c>
      <c r="I618" s="122">
        <v>0</v>
      </c>
      <c r="J618" s="122">
        <v>0</v>
      </c>
      <c r="K618" s="122">
        <v>0</v>
      </c>
      <c r="L618" s="122">
        <v>0</v>
      </c>
      <c r="M618" s="122">
        <v>0</v>
      </c>
      <c r="N618" s="122">
        <v>0</v>
      </c>
      <c r="O618" s="122">
        <v>0</v>
      </c>
      <c r="P618" s="122">
        <v>0</v>
      </c>
      <c r="Q618" s="122">
        <v>0</v>
      </c>
      <c r="R618" s="122">
        <v>0</v>
      </c>
      <c r="S618" s="122">
        <v>0</v>
      </c>
      <c r="T618" s="122">
        <v>0</v>
      </c>
      <c r="U618" s="122">
        <v>0</v>
      </c>
      <c r="V618" s="122">
        <v>0</v>
      </c>
      <c r="W618" s="122">
        <v>0</v>
      </c>
      <c r="X618" s="122">
        <v>0</v>
      </c>
      <c r="Y618" s="122">
        <v>0</v>
      </c>
      <c r="Z618" s="122">
        <v>0</v>
      </c>
      <c r="AA618" s="122">
        <v>0</v>
      </c>
      <c r="AB618" s="122"/>
      <c r="AC618" s="122"/>
      <c r="AD618" s="122"/>
      <c r="AE618" s="122"/>
      <c r="AF618" s="122"/>
      <c r="AG618" s="122"/>
      <c r="AH618" s="122"/>
      <c r="AI618" s="122"/>
      <c r="AJ618" s="122"/>
      <c r="AK618" s="122"/>
      <c r="AL618" s="122"/>
      <c r="AM618" s="122"/>
      <c r="AN618" s="122"/>
      <c r="AO618" s="122"/>
      <c r="AP618" s="122"/>
      <c r="AQ618" s="122"/>
      <c r="AR618" s="122"/>
      <c r="AS618" s="122"/>
      <c r="AT618" s="122"/>
      <c r="AU618" s="122"/>
    </row>
    <row r="619" spans="1:47" s="90" customFormat="1" ht="62.2" x14ac:dyDescent="0.3">
      <c r="A619" s="106" t="s">
        <v>1662</v>
      </c>
      <c r="B619" s="107" t="s">
        <v>1817</v>
      </c>
      <c r="C619" s="108" t="s">
        <v>1483</v>
      </c>
      <c r="D619" s="122">
        <v>0</v>
      </c>
      <c r="E619" s="122">
        <v>0</v>
      </c>
      <c r="F619" s="122">
        <v>0</v>
      </c>
      <c r="G619" s="122">
        <v>0</v>
      </c>
      <c r="H619" s="122">
        <v>0</v>
      </c>
      <c r="I619" s="122">
        <v>0</v>
      </c>
      <c r="J619" s="122">
        <v>0</v>
      </c>
      <c r="K619" s="122">
        <v>0</v>
      </c>
      <c r="L619" s="122">
        <v>0</v>
      </c>
      <c r="M619" s="122">
        <v>0</v>
      </c>
      <c r="N619" s="122">
        <v>0</v>
      </c>
      <c r="O619" s="122">
        <v>0</v>
      </c>
      <c r="P619" s="122">
        <v>0</v>
      </c>
      <c r="Q619" s="122">
        <v>0</v>
      </c>
      <c r="R619" s="122">
        <v>0</v>
      </c>
      <c r="S619" s="122">
        <v>0</v>
      </c>
      <c r="T619" s="122">
        <v>0.12</v>
      </c>
      <c r="U619" s="122">
        <v>0</v>
      </c>
      <c r="V619" s="122">
        <v>0</v>
      </c>
      <c r="W619" s="122">
        <v>0</v>
      </c>
      <c r="X619" s="122">
        <v>0</v>
      </c>
      <c r="Y619" s="122">
        <v>0</v>
      </c>
      <c r="Z619" s="122">
        <v>0</v>
      </c>
      <c r="AA619" s="122">
        <v>0</v>
      </c>
      <c r="AB619" s="122"/>
      <c r="AC619" s="122"/>
      <c r="AD619" s="122"/>
      <c r="AE619" s="122"/>
      <c r="AF619" s="122"/>
      <c r="AG619" s="122"/>
      <c r="AH619" s="122"/>
      <c r="AI619" s="122"/>
      <c r="AJ619" s="122"/>
      <c r="AK619" s="122"/>
      <c r="AL619" s="122"/>
      <c r="AM619" s="122"/>
      <c r="AN619" s="122"/>
      <c r="AO619" s="122"/>
      <c r="AP619" s="122"/>
      <c r="AQ619" s="122"/>
      <c r="AR619" s="122"/>
      <c r="AS619" s="122"/>
      <c r="AT619" s="122"/>
      <c r="AU619" s="122"/>
    </row>
    <row r="620" spans="1:47" s="90" customFormat="1" ht="46.65" x14ac:dyDescent="0.3">
      <c r="A620" s="106" t="s">
        <v>1662</v>
      </c>
      <c r="B620" s="107" t="s">
        <v>1011</v>
      </c>
      <c r="C620" s="108" t="s">
        <v>1484</v>
      </c>
      <c r="D620" s="122">
        <v>0</v>
      </c>
      <c r="E620" s="122">
        <v>0.16</v>
      </c>
      <c r="F620" s="122">
        <v>0</v>
      </c>
      <c r="G620" s="122">
        <v>0</v>
      </c>
      <c r="H620" s="122">
        <v>0</v>
      </c>
      <c r="I620" s="122">
        <v>0.53100000000000003</v>
      </c>
      <c r="J620" s="122">
        <v>0</v>
      </c>
      <c r="K620" s="122">
        <v>0</v>
      </c>
      <c r="L620" s="122">
        <v>0</v>
      </c>
      <c r="M620" s="122">
        <v>0</v>
      </c>
      <c r="N620" s="122">
        <v>0</v>
      </c>
      <c r="O620" s="122">
        <v>0</v>
      </c>
      <c r="P620" s="122">
        <v>0</v>
      </c>
      <c r="Q620" s="122">
        <v>0</v>
      </c>
      <c r="R620" s="122">
        <v>0.16</v>
      </c>
      <c r="S620" s="122">
        <v>0</v>
      </c>
      <c r="T620" s="122">
        <v>0.99</v>
      </c>
      <c r="U620" s="122">
        <v>0</v>
      </c>
      <c r="V620" s="122">
        <v>0</v>
      </c>
      <c r="W620" s="122">
        <v>0</v>
      </c>
      <c r="X620" s="122">
        <v>0</v>
      </c>
      <c r="Y620" s="122">
        <v>0</v>
      </c>
      <c r="Z620" s="122">
        <v>0</v>
      </c>
      <c r="AA620" s="122">
        <v>0</v>
      </c>
      <c r="AB620" s="122"/>
      <c r="AC620" s="122"/>
      <c r="AD620" s="122"/>
      <c r="AE620" s="122"/>
      <c r="AF620" s="122"/>
      <c r="AG620" s="122"/>
      <c r="AH620" s="122"/>
      <c r="AI620" s="122"/>
      <c r="AJ620" s="122"/>
      <c r="AK620" s="122"/>
      <c r="AL620" s="122"/>
      <c r="AM620" s="122"/>
      <c r="AN620" s="122"/>
      <c r="AO620" s="122"/>
      <c r="AP620" s="122"/>
      <c r="AQ620" s="122"/>
      <c r="AR620" s="122"/>
      <c r="AS620" s="122"/>
      <c r="AT620" s="122"/>
      <c r="AU620" s="122"/>
    </row>
    <row r="621" spans="1:47" s="90" customFormat="1" ht="46.65" x14ac:dyDescent="0.3">
      <c r="A621" s="106" t="s">
        <v>1662</v>
      </c>
      <c r="B621" s="107" t="s">
        <v>1818</v>
      </c>
      <c r="C621" s="108" t="s">
        <v>1485</v>
      </c>
      <c r="D621" s="122">
        <v>0</v>
      </c>
      <c r="E621" s="122">
        <v>0</v>
      </c>
      <c r="F621" s="122">
        <v>0</v>
      </c>
      <c r="G621" s="122">
        <v>0</v>
      </c>
      <c r="H621" s="122">
        <v>0</v>
      </c>
      <c r="I621" s="122">
        <v>0</v>
      </c>
      <c r="J621" s="122">
        <v>0</v>
      </c>
      <c r="K621" s="122">
        <v>0</v>
      </c>
      <c r="L621" s="122">
        <v>0</v>
      </c>
      <c r="M621" s="122">
        <v>0</v>
      </c>
      <c r="N621" s="122">
        <v>0</v>
      </c>
      <c r="O621" s="122">
        <v>0</v>
      </c>
      <c r="P621" s="122">
        <v>0</v>
      </c>
      <c r="Q621" s="122">
        <v>0</v>
      </c>
      <c r="R621" s="122">
        <v>0</v>
      </c>
      <c r="S621" s="122">
        <v>0</v>
      </c>
      <c r="T621" s="122">
        <v>0</v>
      </c>
      <c r="U621" s="122">
        <v>0</v>
      </c>
      <c r="V621" s="122">
        <v>0</v>
      </c>
      <c r="W621" s="122">
        <v>0</v>
      </c>
      <c r="X621" s="122">
        <v>0</v>
      </c>
      <c r="Y621" s="122">
        <v>0</v>
      </c>
      <c r="Z621" s="122">
        <v>0</v>
      </c>
      <c r="AA621" s="122">
        <v>0</v>
      </c>
      <c r="AB621" s="122"/>
      <c r="AC621" s="122"/>
      <c r="AD621" s="122"/>
      <c r="AE621" s="122"/>
      <c r="AF621" s="122"/>
      <c r="AG621" s="122"/>
      <c r="AH621" s="122"/>
      <c r="AI621" s="122"/>
      <c r="AJ621" s="122"/>
      <c r="AK621" s="122"/>
      <c r="AL621" s="122"/>
      <c r="AM621" s="122"/>
      <c r="AN621" s="122"/>
      <c r="AO621" s="122"/>
      <c r="AP621" s="122"/>
      <c r="AQ621" s="122"/>
      <c r="AR621" s="122"/>
      <c r="AS621" s="122"/>
      <c r="AT621" s="122"/>
      <c r="AU621" s="122"/>
    </row>
    <row r="622" spans="1:47" s="90" customFormat="1" ht="46.65" x14ac:dyDescent="0.3">
      <c r="A622" s="106" t="s">
        <v>1662</v>
      </c>
      <c r="B622" s="107" t="s">
        <v>1819</v>
      </c>
      <c r="C622" s="108" t="s">
        <v>1486</v>
      </c>
      <c r="D622" s="122">
        <v>0</v>
      </c>
      <c r="E622" s="122">
        <v>0</v>
      </c>
      <c r="F622" s="122">
        <v>0</v>
      </c>
      <c r="G622" s="122">
        <v>0</v>
      </c>
      <c r="H622" s="122">
        <v>0</v>
      </c>
      <c r="I622" s="122">
        <v>0</v>
      </c>
      <c r="J622" s="122">
        <v>0</v>
      </c>
      <c r="K622" s="122">
        <v>0</v>
      </c>
      <c r="L622" s="122">
        <v>0</v>
      </c>
      <c r="M622" s="122">
        <v>0</v>
      </c>
      <c r="N622" s="122">
        <v>0</v>
      </c>
      <c r="O622" s="122">
        <v>0</v>
      </c>
      <c r="P622" s="122">
        <v>0</v>
      </c>
      <c r="Q622" s="122">
        <v>0</v>
      </c>
      <c r="R622" s="122">
        <v>0</v>
      </c>
      <c r="S622" s="122">
        <v>0</v>
      </c>
      <c r="T622" s="122">
        <v>0</v>
      </c>
      <c r="U622" s="122">
        <v>0</v>
      </c>
      <c r="V622" s="122">
        <v>0</v>
      </c>
      <c r="W622" s="122">
        <v>0</v>
      </c>
      <c r="X622" s="122">
        <v>0</v>
      </c>
      <c r="Y622" s="122">
        <v>0</v>
      </c>
      <c r="Z622" s="122">
        <v>0</v>
      </c>
      <c r="AA622" s="122">
        <v>0</v>
      </c>
      <c r="AB622" s="122"/>
      <c r="AC622" s="122"/>
      <c r="AD622" s="122"/>
      <c r="AE622" s="122"/>
      <c r="AF622" s="122"/>
      <c r="AG622" s="122"/>
      <c r="AH622" s="122"/>
      <c r="AI622" s="122"/>
      <c r="AJ622" s="122"/>
      <c r="AK622" s="122"/>
      <c r="AL622" s="122"/>
      <c r="AM622" s="122"/>
      <c r="AN622" s="122"/>
      <c r="AO622" s="122"/>
      <c r="AP622" s="122"/>
      <c r="AQ622" s="122"/>
      <c r="AR622" s="122"/>
      <c r="AS622" s="122"/>
      <c r="AT622" s="122"/>
      <c r="AU622" s="122"/>
    </row>
    <row r="623" spans="1:47" s="90" customFormat="1" ht="46.65" x14ac:dyDescent="0.3">
      <c r="A623" s="106" t="s">
        <v>1662</v>
      </c>
      <c r="B623" s="107" t="s">
        <v>1820</v>
      </c>
      <c r="C623" s="108" t="s">
        <v>1487</v>
      </c>
      <c r="D623" s="122">
        <v>0</v>
      </c>
      <c r="E623" s="122">
        <v>0.8</v>
      </c>
      <c r="F623" s="122">
        <v>0</v>
      </c>
      <c r="G623" s="122">
        <v>0</v>
      </c>
      <c r="H623" s="122">
        <v>0</v>
      </c>
      <c r="I623" s="122">
        <v>8.2000000000000003E-2</v>
      </c>
      <c r="J623" s="122">
        <v>0</v>
      </c>
      <c r="K623" s="122">
        <v>0</v>
      </c>
      <c r="L623" s="122">
        <v>0</v>
      </c>
      <c r="M623" s="122">
        <v>0</v>
      </c>
      <c r="N623" s="122">
        <v>0</v>
      </c>
      <c r="O623" s="122">
        <v>0</v>
      </c>
      <c r="P623" s="122">
        <v>0</v>
      </c>
      <c r="Q623" s="122">
        <v>0</v>
      </c>
      <c r="R623" s="122">
        <v>0</v>
      </c>
      <c r="S623" s="122">
        <v>0</v>
      </c>
      <c r="T623" s="122">
        <v>0</v>
      </c>
      <c r="U623" s="122">
        <v>0</v>
      </c>
      <c r="V623" s="122">
        <v>0</v>
      </c>
      <c r="W623" s="122">
        <v>0</v>
      </c>
      <c r="X623" s="122">
        <v>0</v>
      </c>
      <c r="Y623" s="122">
        <v>0</v>
      </c>
      <c r="Z623" s="122">
        <v>0</v>
      </c>
      <c r="AA623" s="122">
        <v>0</v>
      </c>
      <c r="AB623" s="122"/>
      <c r="AC623" s="122"/>
      <c r="AD623" s="122"/>
      <c r="AE623" s="122"/>
      <c r="AF623" s="122"/>
      <c r="AG623" s="122"/>
      <c r="AH623" s="122"/>
      <c r="AI623" s="122"/>
      <c r="AJ623" s="122"/>
      <c r="AK623" s="122"/>
      <c r="AL623" s="122"/>
      <c r="AM623" s="122"/>
      <c r="AN623" s="122"/>
      <c r="AO623" s="122"/>
      <c r="AP623" s="122"/>
      <c r="AQ623" s="122"/>
      <c r="AR623" s="122"/>
      <c r="AS623" s="122"/>
      <c r="AT623" s="122"/>
      <c r="AU623" s="122"/>
    </row>
    <row r="624" spans="1:47" s="90" customFormat="1" ht="46.65" x14ac:dyDescent="0.3">
      <c r="A624" s="106" t="s">
        <v>1662</v>
      </c>
      <c r="B624" s="107" t="s">
        <v>1821</v>
      </c>
      <c r="C624" s="108" t="s">
        <v>1488</v>
      </c>
      <c r="D624" s="122">
        <v>0</v>
      </c>
      <c r="E624" s="122">
        <v>0</v>
      </c>
      <c r="F624" s="122">
        <v>0</v>
      </c>
      <c r="G624" s="122">
        <v>0</v>
      </c>
      <c r="H624" s="122">
        <v>0</v>
      </c>
      <c r="I624" s="122">
        <v>0</v>
      </c>
      <c r="J624" s="122">
        <v>0</v>
      </c>
      <c r="K624" s="122">
        <v>0</v>
      </c>
      <c r="L624" s="122">
        <v>0</v>
      </c>
      <c r="M624" s="122">
        <v>0</v>
      </c>
      <c r="N624" s="122">
        <v>0</v>
      </c>
      <c r="O624" s="122">
        <v>0</v>
      </c>
      <c r="P624" s="122">
        <v>0</v>
      </c>
      <c r="Q624" s="122">
        <v>0</v>
      </c>
      <c r="R624" s="122">
        <v>0</v>
      </c>
      <c r="S624" s="122">
        <v>0</v>
      </c>
      <c r="T624" s="122">
        <v>0</v>
      </c>
      <c r="U624" s="122">
        <v>0</v>
      </c>
      <c r="V624" s="122">
        <v>0</v>
      </c>
      <c r="W624" s="122">
        <v>0</v>
      </c>
      <c r="X624" s="122">
        <v>0</v>
      </c>
      <c r="Y624" s="122">
        <v>0</v>
      </c>
      <c r="Z624" s="122">
        <v>0</v>
      </c>
      <c r="AA624" s="122">
        <v>0</v>
      </c>
      <c r="AB624" s="122"/>
      <c r="AC624" s="122"/>
      <c r="AD624" s="122"/>
      <c r="AE624" s="122"/>
      <c r="AF624" s="122"/>
      <c r="AG624" s="122"/>
      <c r="AH624" s="122"/>
      <c r="AI624" s="122"/>
      <c r="AJ624" s="122"/>
      <c r="AK624" s="122"/>
      <c r="AL624" s="122"/>
      <c r="AM624" s="122"/>
      <c r="AN624" s="122"/>
      <c r="AO624" s="122"/>
      <c r="AP624" s="122"/>
      <c r="AQ624" s="122"/>
      <c r="AR624" s="122"/>
      <c r="AS624" s="122"/>
      <c r="AT624" s="122"/>
      <c r="AU624" s="122"/>
    </row>
    <row r="625" spans="1:47" s="90" customFormat="1" ht="46.65" x14ac:dyDescent="0.3">
      <c r="A625" s="106" t="s">
        <v>1662</v>
      </c>
      <c r="B625" s="107" t="s">
        <v>1012</v>
      </c>
      <c r="C625" s="108" t="s">
        <v>1489</v>
      </c>
      <c r="D625" s="122">
        <v>0</v>
      </c>
      <c r="E625" s="122">
        <v>0</v>
      </c>
      <c r="F625" s="122">
        <v>0</v>
      </c>
      <c r="G625" s="122">
        <v>0</v>
      </c>
      <c r="H625" s="122">
        <v>0</v>
      </c>
      <c r="I625" s="122">
        <v>0</v>
      </c>
      <c r="J625" s="122">
        <v>0</v>
      </c>
      <c r="K625" s="122">
        <v>0</v>
      </c>
      <c r="L625" s="122">
        <v>0</v>
      </c>
      <c r="M625" s="122">
        <v>0</v>
      </c>
      <c r="N625" s="122">
        <v>0</v>
      </c>
      <c r="O625" s="122">
        <v>0</v>
      </c>
      <c r="P625" s="122">
        <v>0</v>
      </c>
      <c r="Q625" s="122">
        <v>0</v>
      </c>
      <c r="R625" s="122">
        <v>0.25</v>
      </c>
      <c r="S625" s="122">
        <v>0</v>
      </c>
      <c r="T625" s="122">
        <v>0.05</v>
      </c>
      <c r="U625" s="122">
        <v>0</v>
      </c>
      <c r="V625" s="122">
        <v>0</v>
      </c>
      <c r="W625" s="122">
        <v>0</v>
      </c>
      <c r="X625" s="122">
        <v>0</v>
      </c>
      <c r="Y625" s="122">
        <v>0</v>
      </c>
      <c r="Z625" s="122">
        <v>0</v>
      </c>
      <c r="AA625" s="122">
        <v>0</v>
      </c>
      <c r="AB625" s="122"/>
      <c r="AC625" s="122"/>
      <c r="AD625" s="122"/>
      <c r="AE625" s="122"/>
      <c r="AF625" s="122"/>
      <c r="AG625" s="122"/>
      <c r="AH625" s="122"/>
      <c r="AI625" s="122"/>
      <c r="AJ625" s="122"/>
      <c r="AK625" s="122"/>
      <c r="AL625" s="122"/>
      <c r="AM625" s="122"/>
      <c r="AN625" s="122"/>
      <c r="AO625" s="122"/>
      <c r="AP625" s="122"/>
      <c r="AQ625" s="122"/>
      <c r="AR625" s="122"/>
      <c r="AS625" s="122"/>
      <c r="AT625" s="122"/>
      <c r="AU625" s="122"/>
    </row>
    <row r="626" spans="1:47" s="90" customFormat="1" ht="46.65" x14ac:dyDescent="0.3">
      <c r="A626" s="106" t="s">
        <v>1662</v>
      </c>
      <c r="B626" s="107" t="s">
        <v>1013</v>
      </c>
      <c r="C626" s="108" t="s">
        <v>1490</v>
      </c>
      <c r="D626" s="122">
        <v>0</v>
      </c>
      <c r="E626" s="122">
        <v>0</v>
      </c>
      <c r="F626" s="122">
        <v>0</v>
      </c>
      <c r="G626" s="122">
        <v>0</v>
      </c>
      <c r="H626" s="122">
        <v>0</v>
      </c>
      <c r="I626" s="122">
        <v>0</v>
      </c>
      <c r="J626" s="122">
        <v>0</v>
      </c>
      <c r="K626" s="122">
        <v>0</v>
      </c>
      <c r="L626" s="122">
        <v>0</v>
      </c>
      <c r="M626" s="122">
        <v>0</v>
      </c>
      <c r="N626" s="122">
        <v>0</v>
      </c>
      <c r="O626" s="122">
        <v>0</v>
      </c>
      <c r="P626" s="122">
        <v>0</v>
      </c>
      <c r="Q626" s="122">
        <v>0</v>
      </c>
      <c r="R626" s="122">
        <v>0.25</v>
      </c>
      <c r="S626" s="122">
        <v>0</v>
      </c>
      <c r="T626" s="122">
        <v>0.15</v>
      </c>
      <c r="U626" s="122">
        <v>0</v>
      </c>
      <c r="V626" s="122">
        <v>0</v>
      </c>
      <c r="W626" s="122">
        <v>0</v>
      </c>
      <c r="X626" s="122">
        <v>0</v>
      </c>
      <c r="Y626" s="122">
        <v>0</v>
      </c>
      <c r="Z626" s="122">
        <v>0</v>
      </c>
      <c r="AA626" s="122">
        <v>0</v>
      </c>
      <c r="AB626" s="122"/>
      <c r="AC626" s="122"/>
      <c r="AD626" s="122"/>
      <c r="AE626" s="122"/>
      <c r="AF626" s="122"/>
      <c r="AG626" s="122"/>
      <c r="AH626" s="122"/>
      <c r="AI626" s="122"/>
      <c r="AJ626" s="122"/>
      <c r="AK626" s="122"/>
      <c r="AL626" s="122"/>
      <c r="AM626" s="122"/>
      <c r="AN626" s="122"/>
      <c r="AO626" s="122"/>
      <c r="AP626" s="122"/>
      <c r="AQ626" s="122"/>
      <c r="AR626" s="122"/>
      <c r="AS626" s="122"/>
      <c r="AT626" s="122"/>
      <c r="AU626" s="122"/>
    </row>
    <row r="627" spans="1:47" s="90" customFormat="1" ht="46.65" x14ac:dyDescent="0.3">
      <c r="A627" s="106" t="s">
        <v>1662</v>
      </c>
      <c r="B627" s="107" t="s">
        <v>1822</v>
      </c>
      <c r="C627" s="108" t="s">
        <v>1491</v>
      </c>
      <c r="D627" s="122">
        <v>0</v>
      </c>
      <c r="E627" s="122">
        <v>0</v>
      </c>
      <c r="F627" s="122">
        <v>0</v>
      </c>
      <c r="G627" s="122">
        <v>0</v>
      </c>
      <c r="H627" s="122">
        <v>0</v>
      </c>
      <c r="I627" s="122">
        <v>0</v>
      </c>
      <c r="J627" s="122">
        <v>0</v>
      </c>
      <c r="K627" s="122">
        <v>0</v>
      </c>
      <c r="L627" s="122">
        <v>0</v>
      </c>
      <c r="M627" s="122">
        <v>0</v>
      </c>
      <c r="N627" s="122">
        <v>0</v>
      </c>
      <c r="O627" s="122">
        <v>0</v>
      </c>
      <c r="P627" s="122">
        <v>0</v>
      </c>
      <c r="Q627" s="122">
        <v>0</v>
      </c>
      <c r="R627" s="122">
        <v>0</v>
      </c>
      <c r="S627" s="122">
        <v>0</v>
      </c>
      <c r="T627" s="122">
        <v>0</v>
      </c>
      <c r="U627" s="122">
        <v>0</v>
      </c>
      <c r="V627" s="122">
        <v>0</v>
      </c>
      <c r="W627" s="122">
        <v>0</v>
      </c>
      <c r="X627" s="122">
        <v>0</v>
      </c>
      <c r="Y627" s="122">
        <v>0</v>
      </c>
      <c r="Z627" s="122">
        <v>0</v>
      </c>
      <c r="AA627" s="122">
        <v>0</v>
      </c>
      <c r="AB627" s="122"/>
      <c r="AC627" s="122"/>
      <c r="AD627" s="122"/>
      <c r="AE627" s="122"/>
      <c r="AF627" s="122"/>
      <c r="AG627" s="122"/>
      <c r="AH627" s="122"/>
      <c r="AI627" s="122"/>
      <c r="AJ627" s="122"/>
      <c r="AK627" s="122"/>
      <c r="AL627" s="122"/>
      <c r="AM627" s="122"/>
      <c r="AN627" s="122"/>
      <c r="AO627" s="122"/>
      <c r="AP627" s="122"/>
      <c r="AQ627" s="122"/>
      <c r="AR627" s="122"/>
      <c r="AS627" s="122"/>
      <c r="AT627" s="122"/>
      <c r="AU627" s="122"/>
    </row>
    <row r="628" spans="1:47" s="90" customFormat="1" x14ac:dyDescent="0.3">
      <c r="A628" s="103"/>
      <c r="B628" s="110" t="s">
        <v>56</v>
      </c>
      <c r="C628" s="105"/>
      <c r="D628" s="133">
        <f t="shared" ref="D628:AU628" si="71">SUM(D629:D629)</f>
        <v>0</v>
      </c>
      <c r="E628" s="133">
        <f t="shared" si="71"/>
        <v>0</v>
      </c>
      <c r="F628" s="133">
        <f t="shared" si="71"/>
        <v>0</v>
      </c>
      <c r="G628" s="133">
        <f t="shared" si="71"/>
        <v>0</v>
      </c>
      <c r="H628" s="133">
        <f t="shared" si="71"/>
        <v>0</v>
      </c>
      <c r="I628" s="133">
        <f t="shared" si="71"/>
        <v>0</v>
      </c>
      <c r="J628" s="133">
        <f t="shared" si="71"/>
        <v>0</v>
      </c>
      <c r="K628" s="133">
        <f t="shared" si="71"/>
        <v>0</v>
      </c>
      <c r="L628" s="133">
        <f t="shared" si="71"/>
        <v>0</v>
      </c>
      <c r="M628" s="133">
        <f t="shared" si="71"/>
        <v>0</v>
      </c>
      <c r="N628" s="133">
        <f t="shared" si="71"/>
        <v>0</v>
      </c>
      <c r="O628" s="133">
        <f t="shared" si="71"/>
        <v>0</v>
      </c>
      <c r="P628" s="133">
        <f t="shared" si="71"/>
        <v>0</v>
      </c>
      <c r="Q628" s="133">
        <f t="shared" si="71"/>
        <v>0</v>
      </c>
      <c r="R628" s="133">
        <f t="shared" si="71"/>
        <v>0</v>
      </c>
      <c r="S628" s="133">
        <f t="shared" si="71"/>
        <v>0</v>
      </c>
      <c r="T628" s="133">
        <f t="shared" si="71"/>
        <v>3.5000000000000003E-2</v>
      </c>
      <c r="U628" s="133">
        <f t="shared" si="71"/>
        <v>0</v>
      </c>
      <c r="V628" s="133">
        <f t="shared" si="71"/>
        <v>0</v>
      </c>
      <c r="W628" s="133">
        <f t="shared" si="71"/>
        <v>0</v>
      </c>
      <c r="X628" s="133">
        <f t="shared" si="71"/>
        <v>0</v>
      </c>
      <c r="Y628" s="133">
        <f t="shared" si="71"/>
        <v>0</v>
      </c>
      <c r="Z628" s="133">
        <f t="shared" si="71"/>
        <v>0</v>
      </c>
      <c r="AA628" s="133">
        <f t="shared" si="71"/>
        <v>0</v>
      </c>
      <c r="AB628" s="133">
        <f t="shared" si="71"/>
        <v>0</v>
      </c>
      <c r="AC628" s="133">
        <f t="shared" si="71"/>
        <v>0</v>
      </c>
      <c r="AD628" s="133">
        <f t="shared" si="71"/>
        <v>0</v>
      </c>
      <c r="AE628" s="133">
        <f t="shared" si="71"/>
        <v>0</v>
      </c>
      <c r="AF628" s="133">
        <f t="shared" si="71"/>
        <v>0</v>
      </c>
      <c r="AG628" s="133">
        <f t="shared" si="71"/>
        <v>0</v>
      </c>
      <c r="AH628" s="133">
        <f t="shared" si="71"/>
        <v>0</v>
      </c>
      <c r="AI628" s="133">
        <f t="shared" si="71"/>
        <v>0</v>
      </c>
      <c r="AJ628" s="133">
        <f t="shared" si="71"/>
        <v>0</v>
      </c>
      <c r="AK628" s="133">
        <f t="shared" si="71"/>
        <v>0</v>
      </c>
      <c r="AL628" s="133">
        <f t="shared" si="71"/>
        <v>0</v>
      </c>
      <c r="AM628" s="133">
        <f t="shared" si="71"/>
        <v>0</v>
      </c>
      <c r="AN628" s="133">
        <f t="shared" si="71"/>
        <v>0</v>
      </c>
      <c r="AO628" s="133">
        <f t="shared" si="71"/>
        <v>0</v>
      </c>
      <c r="AP628" s="133">
        <f t="shared" si="71"/>
        <v>0</v>
      </c>
      <c r="AQ628" s="133">
        <f t="shared" si="71"/>
        <v>0</v>
      </c>
      <c r="AR628" s="133">
        <f t="shared" si="71"/>
        <v>0</v>
      </c>
      <c r="AS628" s="133">
        <f t="shared" si="71"/>
        <v>0</v>
      </c>
      <c r="AT628" s="133">
        <f t="shared" si="71"/>
        <v>0</v>
      </c>
      <c r="AU628" s="133">
        <f t="shared" si="71"/>
        <v>0</v>
      </c>
    </row>
    <row r="629" spans="1:47" s="90" customFormat="1" ht="31.1" x14ac:dyDescent="0.3">
      <c r="A629" s="106" t="s">
        <v>1662</v>
      </c>
      <c r="B629" s="107" t="s">
        <v>1014</v>
      </c>
      <c r="C629" s="108" t="s">
        <v>1492</v>
      </c>
      <c r="D629" s="122">
        <v>0</v>
      </c>
      <c r="E629" s="122">
        <v>0</v>
      </c>
      <c r="F629" s="122">
        <v>0</v>
      </c>
      <c r="G629" s="122">
        <v>0</v>
      </c>
      <c r="H629" s="122">
        <v>0</v>
      </c>
      <c r="I629" s="122">
        <v>0</v>
      </c>
      <c r="J629" s="122">
        <v>0</v>
      </c>
      <c r="K629" s="122">
        <v>0</v>
      </c>
      <c r="L629" s="122">
        <v>0</v>
      </c>
      <c r="M629" s="122">
        <v>0</v>
      </c>
      <c r="N629" s="122">
        <v>0</v>
      </c>
      <c r="O629" s="122">
        <v>0</v>
      </c>
      <c r="P629" s="122">
        <v>0</v>
      </c>
      <c r="Q629" s="122">
        <v>0</v>
      </c>
      <c r="R629" s="122">
        <v>0</v>
      </c>
      <c r="S629" s="122">
        <v>0</v>
      </c>
      <c r="T629" s="122">
        <v>3.5000000000000003E-2</v>
      </c>
      <c r="U629" s="122">
        <v>0</v>
      </c>
      <c r="V629" s="122">
        <v>0</v>
      </c>
      <c r="W629" s="122">
        <v>0</v>
      </c>
      <c r="X629" s="122">
        <v>0</v>
      </c>
      <c r="Y629" s="122">
        <v>0</v>
      </c>
      <c r="Z629" s="122">
        <v>0</v>
      </c>
      <c r="AA629" s="122">
        <v>0</v>
      </c>
      <c r="AB629" s="122"/>
      <c r="AC629" s="122"/>
      <c r="AD629" s="122"/>
      <c r="AE629" s="122"/>
      <c r="AF629" s="122"/>
      <c r="AG629" s="122"/>
      <c r="AH629" s="122"/>
      <c r="AI629" s="122"/>
      <c r="AJ629" s="122"/>
      <c r="AK629" s="122"/>
      <c r="AL629" s="122"/>
      <c r="AM629" s="122"/>
      <c r="AN629" s="122"/>
      <c r="AO629" s="122"/>
      <c r="AP629" s="122"/>
      <c r="AQ629" s="122"/>
      <c r="AR629" s="122"/>
      <c r="AS629" s="122"/>
      <c r="AT629" s="122"/>
      <c r="AU629" s="122"/>
    </row>
    <row r="630" spans="1:47" s="90" customFormat="1" x14ac:dyDescent="0.3">
      <c r="A630" s="103"/>
      <c r="B630" s="110" t="s">
        <v>57</v>
      </c>
      <c r="C630" s="105"/>
      <c r="D630" s="133">
        <f t="shared" ref="D630:AU630" si="72">SUM(D631:D641)</f>
        <v>0</v>
      </c>
      <c r="E630" s="133">
        <f t="shared" si="72"/>
        <v>0</v>
      </c>
      <c r="F630" s="133">
        <f t="shared" si="72"/>
        <v>0</v>
      </c>
      <c r="G630" s="133">
        <f t="shared" si="72"/>
        <v>0</v>
      </c>
      <c r="H630" s="133">
        <f t="shared" si="72"/>
        <v>0</v>
      </c>
      <c r="I630" s="133">
        <f t="shared" si="72"/>
        <v>0</v>
      </c>
      <c r="J630" s="133">
        <f t="shared" si="72"/>
        <v>0</v>
      </c>
      <c r="K630" s="133">
        <f t="shared" si="72"/>
        <v>0</v>
      </c>
      <c r="L630" s="133">
        <f t="shared" si="72"/>
        <v>0</v>
      </c>
      <c r="M630" s="133">
        <f t="shared" si="72"/>
        <v>0</v>
      </c>
      <c r="N630" s="133">
        <f t="shared" si="72"/>
        <v>0</v>
      </c>
      <c r="O630" s="133">
        <f t="shared" si="72"/>
        <v>0</v>
      </c>
      <c r="P630" s="133">
        <f t="shared" si="72"/>
        <v>0</v>
      </c>
      <c r="Q630" s="133">
        <f t="shared" si="72"/>
        <v>0</v>
      </c>
      <c r="R630" s="133">
        <f t="shared" si="72"/>
        <v>4.67</v>
      </c>
      <c r="S630" s="133">
        <f t="shared" si="72"/>
        <v>0.63</v>
      </c>
      <c r="T630" s="133">
        <f t="shared" si="72"/>
        <v>1.7000000000000002</v>
      </c>
      <c r="U630" s="133">
        <f t="shared" si="72"/>
        <v>0.31</v>
      </c>
      <c r="V630" s="133">
        <f t="shared" si="72"/>
        <v>0</v>
      </c>
      <c r="W630" s="133">
        <f t="shared" si="72"/>
        <v>0</v>
      </c>
      <c r="X630" s="133">
        <f t="shared" si="72"/>
        <v>0</v>
      </c>
      <c r="Y630" s="133">
        <f t="shared" si="72"/>
        <v>0</v>
      </c>
      <c r="Z630" s="133">
        <f t="shared" si="72"/>
        <v>0</v>
      </c>
      <c r="AA630" s="133">
        <f t="shared" si="72"/>
        <v>0</v>
      </c>
      <c r="AB630" s="133">
        <f t="shared" si="72"/>
        <v>0</v>
      </c>
      <c r="AC630" s="133">
        <f t="shared" si="72"/>
        <v>0</v>
      </c>
      <c r="AD630" s="133">
        <f t="shared" si="72"/>
        <v>0</v>
      </c>
      <c r="AE630" s="133">
        <f t="shared" si="72"/>
        <v>0</v>
      </c>
      <c r="AF630" s="133">
        <f t="shared" si="72"/>
        <v>0</v>
      </c>
      <c r="AG630" s="133">
        <f t="shared" si="72"/>
        <v>0</v>
      </c>
      <c r="AH630" s="133">
        <f t="shared" si="72"/>
        <v>0</v>
      </c>
      <c r="AI630" s="133">
        <f t="shared" si="72"/>
        <v>0</v>
      </c>
      <c r="AJ630" s="133">
        <f t="shared" si="72"/>
        <v>0</v>
      </c>
      <c r="AK630" s="133">
        <f t="shared" si="72"/>
        <v>0</v>
      </c>
      <c r="AL630" s="133">
        <f t="shared" si="72"/>
        <v>0</v>
      </c>
      <c r="AM630" s="133">
        <f t="shared" si="72"/>
        <v>0</v>
      </c>
      <c r="AN630" s="133">
        <f t="shared" si="72"/>
        <v>0</v>
      </c>
      <c r="AO630" s="133">
        <f t="shared" si="72"/>
        <v>0</v>
      </c>
      <c r="AP630" s="133">
        <f t="shared" si="72"/>
        <v>0</v>
      </c>
      <c r="AQ630" s="133">
        <f t="shared" si="72"/>
        <v>0</v>
      </c>
      <c r="AR630" s="133">
        <f t="shared" si="72"/>
        <v>0</v>
      </c>
      <c r="AS630" s="133">
        <f t="shared" si="72"/>
        <v>0</v>
      </c>
      <c r="AT630" s="133">
        <f t="shared" si="72"/>
        <v>0</v>
      </c>
      <c r="AU630" s="133">
        <f t="shared" si="72"/>
        <v>0</v>
      </c>
    </row>
    <row r="631" spans="1:47" s="90" customFormat="1" ht="31.1" x14ac:dyDescent="0.3">
      <c r="A631" s="106" t="s">
        <v>1662</v>
      </c>
      <c r="B631" s="107" t="s">
        <v>1015</v>
      </c>
      <c r="C631" s="108" t="s">
        <v>1493</v>
      </c>
      <c r="D631" s="122">
        <v>0</v>
      </c>
      <c r="E631" s="122">
        <v>0</v>
      </c>
      <c r="F631" s="122">
        <v>0</v>
      </c>
      <c r="G631" s="122">
        <v>0</v>
      </c>
      <c r="H631" s="122">
        <v>0</v>
      </c>
      <c r="I631" s="122">
        <v>0</v>
      </c>
      <c r="J631" s="122">
        <v>0</v>
      </c>
      <c r="K631" s="122">
        <v>0</v>
      </c>
      <c r="L631" s="122">
        <v>0</v>
      </c>
      <c r="M631" s="122">
        <v>0</v>
      </c>
      <c r="N631" s="122">
        <v>0</v>
      </c>
      <c r="O631" s="122">
        <v>0</v>
      </c>
      <c r="P631" s="122">
        <v>0</v>
      </c>
      <c r="Q631" s="122">
        <v>0</v>
      </c>
      <c r="R631" s="122">
        <v>0</v>
      </c>
      <c r="S631" s="122">
        <v>0</v>
      </c>
      <c r="T631" s="122">
        <v>0.02</v>
      </c>
      <c r="U631" s="122">
        <v>0</v>
      </c>
      <c r="V631" s="122">
        <v>0</v>
      </c>
      <c r="W631" s="122">
        <v>0</v>
      </c>
      <c r="X631" s="122">
        <v>0</v>
      </c>
      <c r="Y631" s="122">
        <v>0</v>
      </c>
      <c r="Z631" s="122">
        <v>0</v>
      </c>
      <c r="AA631" s="122">
        <v>0</v>
      </c>
      <c r="AB631" s="122"/>
      <c r="AC631" s="122"/>
      <c r="AD631" s="122"/>
      <c r="AE631" s="122"/>
      <c r="AF631" s="122"/>
      <c r="AG631" s="122"/>
      <c r="AH631" s="122"/>
      <c r="AI631" s="122"/>
      <c r="AJ631" s="122"/>
      <c r="AK631" s="122"/>
      <c r="AL631" s="122"/>
      <c r="AM631" s="122"/>
      <c r="AN631" s="122"/>
      <c r="AO631" s="122"/>
      <c r="AP631" s="122"/>
      <c r="AQ631" s="122"/>
      <c r="AR631" s="122"/>
      <c r="AS631" s="122"/>
      <c r="AT631" s="122"/>
      <c r="AU631" s="122"/>
    </row>
    <row r="632" spans="1:47" s="90" customFormat="1" ht="31.1" x14ac:dyDescent="0.3">
      <c r="A632" s="106" t="s">
        <v>1662</v>
      </c>
      <c r="B632" s="107" t="s">
        <v>461</v>
      </c>
      <c r="C632" s="108" t="s">
        <v>495</v>
      </c>
      <c r="D632" s="122">
        <v>0</v>
      </c>
      <c r="E632" s="122">
        <v>0</v>
      </c>
      <c r="F632" s="122">
        <v>0</v>
      </c>
      <c r="G632" s="122">
        <v>0</v>
      </c>
      <c r="H632" s="122">
        <v>0</v>
      </c>
      <c r="I632" s="122">
        <v>0</v>
      </c>
      <c r="J632" s="122">
        <v>0</v>
      </c>
      <c r="K632" s="122">
        <v>0</v>
      </c>
      <c r="L632" s="122">
        <v>0</v>
      </c>
      <c r="M632" s="122">
        <v>0</v>
      </c>
      <c r="N632" s="122">
        <v>0</v>
      </c>
      <c r="O632" s="122">
        <v>0</v>
      </c>
      <c r="P632" s="122">
        <v>0</v>
      </c>
      <c r="Q632" s="122">
        <v>0</v>
      </c>
      <c r="R632" s="122">
        <v>0</v>
      </c>
      <c r="S632" s="122">
        <v>0</v>
      </c>
      <c r="T632" s="122">
        <v>0</v>
      </c>
      <c r="U632" s="122">
        <v>0</v>
      </c>
      <c r="V632" s="122">
        <v>0</v>
      </c>
      <c r="W632" s="122">
        <v>0</v>
      </c>
      <c r="X632" s="122">
        <v>0</v>
      </c>
      <c r="Y632" s="122">
        <v>0</v>
      </c>
      <c r="Z632" s="122">
        <v>0</v>
      </c>
      <c r="AA632" s="122">
        <v>0</v>
      </c>
      <c r="AB632" s="122"/>
      <c r="AC632" s="122"/>
      <c r="AD632" s="122"/>
      <c r="AE632" s="122"/>
      <c r="AF632" s="122"/>
      <c r="AG632" s="122"/>
      <c r="AH632" s="122"/>
      <c r="AI632" s="122"/>
      <c r="AJ632" s="122"/>
      <c r="AK632" s="122"/>
      <c r="AL632" s="122"/>
      <c r="AM632" s="122"/>
      <c r="AN632" s="122"/>
      <c r="AO632" s="122"/>
      <c r="AP632" s="122"/>
      <c r="AQ632" s="122"/>
      <c r="AR632" s="122"/>
      <c r="AS632" s="122"/>
      <c r="AT632" s="122"/>
      <c r="AU632" s="122"/>
    </row>
    <row r="633" spans="1:47" s="90" customFormat="1" ht="46.65" x14ac:dyDescent="0.3">
      <c r="A633" s="106" t="s">
        <v>1662</v>
      </c>
      <c r="B633" s="107" t="s">
        <v>657</v>
      </c>
      <c r="C633" s="108" t="s">
        <v>707</v>
      </c>
      <c r="D633" s="122">
        <v>0</v>
      </c>
      <c r="E633" s="122">
        <v>0</v>
      </c>
      <c r="F633" s="122">
        <v>0</v>
      </c>
      <c r="G633" s="122">
        <v>0</v>
      </c>
      <c r="H633" s="122">
        <v>0</v>
      </c>
      <c r="I633" s="122">
        <v>0</v>
      </c>
      <c r="J633" s="122">
        <v>0</v>
      </c>
      <c r="K633" s="122">
        <v>0</v>
      </c>
      <c r="L633" s="122">
        <v>0</v>
      </c>
      <c r="M633" s="122">
        <v>0</v>
      </c>
      <c r="N633" s="122">
        <v>0</v>
      </c>
      <c r="O633" s="122">
        <v>0</v>
      </c>
      <c r="P633" s="122">
        <v>0</v>
      </c>
      <c r="Q633" s="122">
        <v>0</v>
      </c>
      <c r="R633" s="122">
        <v>2</v>
      </c>
      <c r="S633" s="122">
        <v>0</v>
      </c>
      <c r="T633" s="122">
        <v>0.5</v>
      </c>
      <c r="U633" s="122">
        <v>0</v>
      </c>
      <c r="V633" s="122">
        <v>0</v>
      </c>
      <c r="W633" s="122">
        <v>0</v>
      </c>
      <c r="X633" s="122">
        <v>0</v>
      </c>
      <c r="Y633" s="122">
        <v>0</v>
      </c>
      <c r="Z633" s="122">
        <v>0</v>
      </c>
      <c r="AA633" s="122">
        <v>0</v>
      </c>
      <c r="AB633" s="122"/>
      <c r="AC633" s="122"/>
      <c r="AD633" s="122"/>
      <c r="AE633" s="122"/>
      <c r="AF633" s="122"/>
      <c r="AG633" s="122"/>
      <c r="AH633" s="122"/>
      <c r="AI633" s="122"/>
      <c r="AJ633" s="122"/>
      <c r="AK633" s="122"/>
      <c r="AL633" s="122"/>
      <c r="AM633" s="122"/>
      <c r="AN633" s="122"/>
      <c r="AO633" s="122"/>
      <c r="AP633" s="122"/>
      <c r="AQ633" s="122"/>
      <c r="AR633" s="122"/>
      <c r="AS633" s="122"/>
      <c r="AT633" s="122"/>
      <c r="AU633" s="122"/>
    </row>
    <row r="634" spans="1:47" s="90" customFormat="1" ht="31.1" x14ac:dyDescent="0.3">
      <c r="A634" s="106" t="s">
        <v>1662</v>
      </c>
      <c r="B634" s="107" t="s">
        <v>460</v>
      </c>
      <c r="C634" s="108" t="s">
        <v>544</v>
      </c>
      <c r="D634" s="122">
        <v>0</v>
      </c>
      <c r="E634" s="122">
        <v>0</v>
      </c>
      <c r="F634" s="122">
        <v>0</v>
      </c>
      <c r="G634" s="122">
        <v>0</v>
      </c>
      <c r="H634" s="122">
        <v>0</v>
      </c>
      <c r="I634" s="122">
        <v>0</v>
      </c>
      <c r="J634" s="122">
        <v>0</v>
      </c>
      <c r="K634" s="122">
        <v>0</v>
      </c>
      <c r="L634" s="122">
        <v>0</v>
      </c>
      <c r="M634" s="122">
        <v>0</v>
      </c>
      <c r="N634" s="122">
        <v>0</v>
      </c>
      <c r="O634" s="122">
        <v>0</v>
      </c>
      <c r="P634" s="122">
        <v>0</v>
      </c>
      <c r="Q634" s="122">
        <v>0</v>
      </c>
      <c r="R634" s="122">
        <v>1</v>
      </c>
      <c r="S634" s="122">
        <v>0</v>
      </c>
      <c r="T634" s="122">
        <v>0.4</v>
      </c>
      <c r="U634" s="122">
        <v>0</v>
      </c>
      <c r="V634" s="122">
        <v>0</v>
      </c>
      <c r="W634" s="122">
        <v>0</v>
      </c>
      <c r="X634" s="122">
        <v>0</v>
      </c>
      <c r="Y634" s="122">
        <v>0</v>
      </c>
      <c r="Z634" s="122">
        <v>0</v>
      </c>
      <c r="AA634" s="122">
        <v>0</v>
      </c>
      <c r="AB634" s="122"/>
      <c r="AC634" s="122"/>
      <c r="AD634" s="122"/>
      <c r="AE634" s="122"/>
      <c r="AF634" s="122"/>
      <c r="AG634" s="122"/>
      <c r="AH634" s="122"/>
      <c r="AI634" s="122"/>
      <c r="AJ634" s="122"/>
      <c r="AK634" s="122"/>
      <c r="AL634" s="122"/>
      <c r="AM634" s="122"/>
      <c r="AN634" s="122"/>
      <c r="AO634" s="122"/>
      <c r="AP634" s="122"/>
      <c r="AQ634" s="122"/>
      <c r="AR634" s="122"/>
      <c r="AS634" s="122"/>
      <c r="AT634" s="122"/>
      <c r="AU634" s="122"/>
    </row>
    <row r="635" spans="1:47" s="90" customFormat="1" ht="46.65" x14ac:dyDescent="0.3">
      <c r="A635" s="106" t="s">
        <v>1662</v>
      </c>
      <c r="B635" s="107" t="s">
        <v>1823</v>
      </c>
      <c r="C635" s="108" t="s">
        <v>1494</v>
      </c>
      <c r="D635" s="122">
        <v>0</v>
      </c>
      <c r="E635" s="122">
        <v>0</v>
      </c>
      <c r="F635" s="122">
        <v>0</v>
      </c>
      <c r="G635" s="122">
        <v>0</v>
      </c>
      <c r="H635" s="122">
        <v>0</v>
      </c>
      <c r="I635" s="122">
        <v>0</v>
      </c>
      <c r="J635" s="122">
        <v>0</v>
      </c>
      <c r="K635" s="122">
        <v>0</v>
      </c>
      <c r="L635" s="122">
        <v>0</v>
      </c>
      <c r="M635" s="122">
        <v>0</v>
      </c>
      <c r="N635" s="122">
        <v>0</v>
      </c>
      <c r="O635" s="122">
        <v>0</v>
      </c>
      <c r="P635" s="122">
        <v>0</v>
      </c>
      <c r="Q635" s="122">
        <v>0</v>
      </c>
      <c r="R635" s="122">
        <v>0.63</v>
      </c>
      <c r="S635" s="122">
        <v>0</v>
      </c>
      <c r="T635" s="122">
        <v>0.5</v>
      </c>
      <c r="U635" s="122">
        <v>0</v>
      </c>
      <c r="V635" s="122">
        <v>0</v>
      </c>
      <c r="W635" s="122">
        <v>0</v>
      </c>
      <c r="X635" s="122">
        <v>0</v>
      </c>
      <c r="Y635" s="122">
        <v>0</v>
      </c>
      <c r="Z635" s="122">
        <v>0</v>
      </c>
      <c r="AA635" s="122">
        <v>0</v>
      </c>
      <c r="AB635" s="122"/>
      <c r="AC635" s="122"/>
      <c r="AD635" s="122"/>
      <c r="AE635" s="122"/>
      <c r="AF635" s="122"/>
      <c r="AG635" s="122"/>
      <c r="AH635" s="122"/>
      <c r="AI635" s="122"/>
      <c r="AJ635" s="122"/>
      <c r="AK635" s="122"/>
      <c r="AL635" s="122"/>
      <c r="AM635" s="122"/>
      <c r="AN635" s="122"/>
      <c r="AO635" s="122"/>
      <c r="AP635" s="122"/>
      <c r="AQ635" s="122"/>
      <c r="AR635" s="122"/>
      <c r="AS635" s="122"/>
      <c r="AT635" s="122"/>
      <c r="AU635" s="122"/>
    </row>
    <row r="636" spans="1:47" s="90" customFormat="1" ht="46.65" x14ac:dyDescent="0.3">
      <c r="A636" s="106" t="s">
        <v>1662</v>
      </c>
      <c r="B636" s="107" t="s">
        <v>1824</v>
      </c>
      <c r="C636" s="108" t="s">
        <v>1495</v>
      </c>
      <c r="D636" s="122">
        <v>0</v>
      </c>
      <c r="E636" s="122">
        <v>0</v>
      </c>
      <c r="F636" s="122">
        <v>0</v>
      </c>
      <c r="G636" s="122">
        <v>0</v>
      </c>
      <c r="H636" s="122">
        <v>0</v>
      </c>
      <c r="I636" s="122">
        <v>0</v>
      </c>
      <c r="J636" s="122">
        <v>0</v>
      </c>
      <c r="K636" s="122">
        <v>0</v>
      </c>
      <c r="L636" s="122">
        <v>0</v>
      </c>
      <c r="M636" s="122">
        <v>0</v>
      </c>
      <c r="N636" s="122">
        <v>0</v>
      </c>
      <c r="O636" s="122">
        <v>0</v>
      </c>
      <c r="P636" s="122">
        <v>0</v>
      </c>
      <c r="Q636" s="122">
        <v>0</v>
      </c>
      <c r="R636" s="122">
        <v>0</v>
      </c>
      <c r="S636" s="122">
        <v>0</v>
      </c>
      <c r="T636" s="122">
        <v>0.06</v>
      </c>
      <c r="U636" s="122">
        <v>0</v>
      </c>
      <c r="V636" s="122">
        <v>0</v>
      </c>
      <c r="W636" s="122">
        <v>0</v>
      </c>
      <c r="X636" s="122">
        <v>0</v>
      </c>
      <c r="Y636" s="122">
        <v>0</v>
      </c>
      <c r="Z636" s="122">
        <v>0</v>
      </c>
      <c r="AA636" s="122">
        <v>0</v>
      </c>
      <c r="AB636" s="122"/>
      <c r="AC636" s="122"/>
      <c r="AD636" s="122"/>
      <c r="AE636" s="122"/>
      <c r="AF636" s="122"/>
      <c r="AG636" s="122"/>
      <c r="AH636" s="122"/>
      <c r="AI636" s="122"/>
      <c r="AJ636" s="122"/>
      <c r="AK636" s="122"/>
      <c r="AL636" s="122"/>
      <c r="AM636" s="122"/>
      <c r="AN636" s="122"/>
      <c r="AO636" s="122"/>
      <c r="AP636" s="122"/>
      <c r="AQ636" s="122"/>
      <c r="AR636" s="122"/>
      <c r="AS636" s="122"/>
      <c r="AT636" s="122"/>
      <c r="AU636" s="122"/>
    </row>
    <row r="637" spans="1:47" s="90" customFormat="1" ht="46.65" x14ac:dyDescent="0.3">
      <c r="A637" s="106" t="s">
        <v>1662</v>
      </c>
      <c r="B637" s="107" t="s">
        <v>1825</v>
      </c>
      <c r="C637" s="108" t="s">
        <v>1496</v>
      </c>
      <c r="D637" s="122">
        <v>0</v>
      </c>
      <c r="E637" s="122">
        <v>0</v>
      </c>
      <c r="F637" s="122">
        <v>0</v>
      </c>
      <c r="G637" s="122">
        <v>0</v>
      </c>
      <c r="H637" s="122">
        <v>0</v>
      </c>
      <c r="I637" s="122">
        <v>0</v>
      </c>
      <c r="J637" s="122">
        <v>0</v>
      </c>
      <c r="K637" s="122">
        <v>0</v>
      </c>
      <c r="L637" s="122">
        <v>0</v>
      </c>
      <c r="M637" s="122">
        <v>0</v>
      </c>
      <c r="N637" s="122">
        <v>0</v>
      </c>
      <c r="O637" s="122">
        <v>0</v>
      </c>
      <c r="P637" s="122">
        <v>0</v>
      </c>
      <c r="Q637" s="122">
        <v>0</v>
      </c>
      <c r="R637" s="122">
        <v>0.63</v>
      </c>
      <c r="S637" s="122">
        <v>0</v>
      </c>
      <c r="T637" s="122">
        <v>0.12</v>
      </c>
      <c r="U637" s="122">
        <v>0</v>
      </c>
      <c r="V637" s="122">
        <v>0</v>
      </c>
      <c r="W637" s="122">
        <v>0</v>
      </c>
      <c r="X637" s="122">
        <v>0</v>
      </c>
      <c r="Y637" s="122">
        <v>0</v>
      </c>
      <c r="Z637" s="122">
        <v>0</v>
      </c>
      <c r="AA637" s="122">
        <v>0</v>
      </c>
      <c r="AB637" s="122"/>
      <c r="AC637" s="122"/>
      <c r="AD637" s="122"/>
      <c r="AE637" s="122"/>
      <c r="AF637" s="122"/>
      <c r="AG637" s="122"/>
      <c r="AH637" s="122"/>
      <c r="AI637" s="122"/>
      <c r="AJ637" s="122"/>
      <c r="AK637" s="122"/>
      <c r="AL637" s="122"/>
      <c r="AM637" s="122"/>
      <c r="AN637" s="122"/>
      <c r="AO637" s="122"/>
      <c r="AP637" s="122"/>
      <c r="AQ637" s="122"/>
      <c r="AR637" s="122"/>
      <c r="AS637" s="122"/>
      <c r="AT637" s="122"/>
      <c r="AU637" s="122"/>
    </row>
    <row r="638" spans="1:47" s="90" customFormat="1" ht="46.65" x14ac:dyDescent="0.3">
      <c r="A638" s="106" t="s">
        <v>1662</v>
      </c>
      <c r="B638" s="107" t="s">
        <v>1826</v>
      </c>
      <c r="C638" s="108" t="s">
        <v>1497</v>
      </c>
      <c r="D638" s="122">
        <v>0</v>
      </c>
      <c r="E638" s="122">
        <v>0</v>
      </c>
      <c r="F638" s="122">
        <v>0</v>
      </c>
      <c r="G638" s="122">
        <v>0</v>
      </c>
      <c r="H638" s="122">
        <v>0</v>
      </c>
      <c r="I638" s="122">
        <v>0</v>
      </c>
      <c r="J638" s="122">
        <v>0</v>
      </c>
      <c r="K638" s="122">
        <v>0</v>
      </c>
      <c r="L638" s="122">
        <v>0</v>
      </c>
      <c r="M638" s="122">
        <v>0</v>
      </c>
      <c r="N638" s="122">
        <v>0</v>
      </c>
      <c r="O638" s="122">
        <v>0</v>
      </c>
      <c r="P638" s="122">
        <v>0</v>
      </c>
      <c r="Q638" s="122">
        <v>0</v>
      </c>
      <c r="R638" s="122">
        <v>0.25</v>
      </c>
      <c r="S638" s="122">
        <v>0</v>
      </c>
      <c r="T638" s="122">
        <v>0.04</v>
      </c>
      <c r="U638" s="122">
        <v>0</v>
      </c>
      <c r="V638" s="122">
        <v>0</v>
      </c>
      <c r="W638" s="122">
        <v>0</v>
      </c>
      <c r="X638" s="122">
        <v>0</v>
      </c>
      <c r="Y638" s="122">
        <v>0</v>
      </c>
      <c r="Z638" s="122">
        <v>0</v>
      </c>
      <c r="AA638" s="122">
        <v>0</v>
      </c>
      <c r="AB638" s="122"/>
      <c r="AC638" s="122"/>
      <c r="AD638" s="122"/>
      <c r="AE638" s="122"/>
      <c r="AF638" s="122"/>
      <c r="AG638" s="122"/>
      <c r="AH638" s="122"/>
      <c r="AI638" s="122"/>
      <c r="AJ638" s="122"/>
      <c r="AK638" s="122"/>
      <c r="AL638" s="122"/>
      <c r="AM638" s="122"/>
      <c r="AN638" s="122"/>
      <c r="AO638" s="122"/>
      <c r="AP638" s="122"/>
      <c r="AQ638" s="122"/>
      <c r="AR638" s="122"/>
      <c r="AS638" s="122"/>
      <c r="AT638" s="122"/>
      <c r="AU638" s="122"/>
    </row>
    <row r="639" spans="1:47" s="90" customFormat="1" ht="46.65" x14ac:dyDescent="0.3">
      <c r="A639" s="106" t="s">
        <v>1662</v>
      </c>
      <c r="B639" s="107" t="s">
        <v>1016</v>
      </c>
      <c r="C639" s="108" t="s">
        <v>1498</v>
      </c>
      <c r="D639" s="122">
        <v>0</v>
      </c>
      <c r="E639" s="122">
        <v>0</v>
      </c>
      <c r="F639" s="122">
        <v>0</v>
      </c>
      <c r="G639" s="122">
        <v>0</v>
      </c>
      <c r="H639" s="122">
        <v>0</v>
      </c>
      <c r="I639" s="122">
        <v>0</v>
      </c>
      <c r="J639" s="122">
        <v>0</v>
      </c>
      <c r="K639" s="122">
        <v>0</v>
      </c>
      <c r="L639" s="122">
        <v>0</v>
      </c>
      <c r="M639" s="122">
        <v>0</v>
      </c>
      <c r="N639" s="122">
        <v>0</v>
      </c>
      <c r="O639" s="122">
        <v>0</v>
      </c>
      <c r="P639" s="122">
        <v>0</v>
      </c>
      <c r="Q639" s="122">
        <v>0</v>
      </c>
      <c r="R639" s="122">
        <v>0</v>
      </c>
      <c r="S639" s="122">
        <v>0.63</v>
      </c>
      <c r="T639" s="122">
        <v>0</v>
      </c>
      <c r="U639" s="122">
        <v>0.31</v>
      </c>
      <c r="V639" s="122">
        <v>0</v>
      </c>
      <c r="W639" s="122">
        <v>0</v>
      </c>
      <c r="X639" s="122">
        <v>0</v>
      </c>
      <c r="Y639" s="122">
        <v>0</v>
      </c>
      <c r="Z639" s="122">
        <v>0</v>
      </c>
      <c r="AA639" s="122">
        <v>0</v>
      </c>
      <c r="AB639" s="122"/>
      <c r="AC639" s="122"/>
      <c r="AD639" s="122"/>
      <c r="AE639" s="122"/>
      <c r="AF639" s="122"/>
      <c r="AG639" s="122"/>
      <c r="AH639" s="122"/>
      <c r="AI639" s="122"/>
      <c r="AJ639" s="122"/>
      <c r="AK639" s="122"/>
      <c r="AL639" s="122"/>
      <c r="AM639" s="122"/>
      <c r="AN639" s="122"/>
      <c r="AO639" s="122"/>
      <c r="AP639" s="122"/>
      <c r="AQ639" s="122"/>
      <c r="AR639" s="122"/>
      <c r="AS639" s="122"/>
      <c r="AT639" s="122"/>
      <c r="AU639" s="122"/>
    </row>
    <row r="640" spans="1:47" s="90" customFormat="1" ht="46.65" x14ac:dyDescent="0.3">
      <c r="A640" s="106" t="s">
        <v>1662</v>
      </c>
      <c r="B640" s="107" t="s">
        <v>1017</v>
      </c>
      <c r="C640" s="108" t="s">
        <v>1499</v>
      </c>
      <c r="D640" s="122">
        <v>0</v>
      </c>
      <c r="E640" s="122">
        <v>0</v>
      </c>
      <c r="F640" s="122">
        <v>0</v>
      </c>
      <c r="G640" s="122">
        <v>0</v>
      </c>
      <c r="H640" s="122">
        <v>0</v>
      </c>
      <c r="I640" s="122">
        <v>0</v>
      </c>
      <c r="J640" s="122">
        <v>0</v>
      </c>
      <c r="K640" s="122">
        <v>0</v>
      </c>
      <c r="L640" s="122">
        <v>0</v>
      </c>
      <c r="M640" s="122">
        <v>0</v>
      </c>
      <c r="N640" s="122">
        <v>0</v>
      </c>
      <c r="O640" s="122">
        <v>0</v>
      </c>
      <c r="P640" s="122">
        <v>0</v>
      </c>
      <c r="Q640" s="122">
        <v>0</v>
      </c>
      <c r="R640" s="122">
        <v>0.16</v>
      </c>
      <c r="S640" s="122">
        <v>0</v>
      </c>
      <c r="T640" s="122">
        <v>0.06</v>
      </c>
      <c r="U640" s="122">
        <v>0</v>
      </c>
      <c r="V640" s="122">
        <v>0</v>
      </c>
      <c r="W640" s="122">
        <v>0</v>
      </c>
      <c r="X640" s="122">
        <v>0</v>
      </c>
      <c r="Y640" s="122">
        <v>0</v>
      </c>
      <c r="Z640" s="122">
        <v>0</v>
      </c>
      <c r="AA640" s="122">
        <v>0</v>
      </c>
      <c r="AB640" s="122"/>
      <c r="AC640" s="122"/>
      <c r="AD640" s="122"/>
      <c r="AE640" s="122"/>
      <c r="AF640" s="122"/>
      <c r="AG640" s="122"/>
      <c r="AH640" s="122"/>
      <c r="AI640" s="122"/>
      <c r="AJ640" s="122"/>
      <c r="AK640" s="122"/>
      <c r="AL640" s="122"/>
      <c r="AM640" s="122"/>
      <c r="AN640" s="122"/>
      <c r="AO640" s="122"/>
      <c r="AP640" s="122"/>
      <c r="AQ640" s="122"/>
      <c r="AR640" s="122"/>
      <c r="AS640" s="122"/>
      <c r="AT640" s="122"/>
      <c r="AU640" s="122"/>
    </row>
    <row r="641" spans="1:47" s="90" customFormat="1" ht="31.1" x14ac:dyDescent="0.3">
      <c r="A641" s="106" t="s">
        <v>1662</v>
      </c>
      <c r="B641" s="107" t="s">
        <v>1018</v>
      </c>
      <c r="C641" s="108" t="s">
        <v>1500</v>
      </c>
      <c r="D641" s="122">
        <v>0</v>
      </c>
      <c r="E641" s="122">
        <v>0</v>
      </c>
      <c r="F641" s="122">
        <v>0</v>
      </c>
      <c r="G641" s="122">
        <v>0</v>
      </c>
      <c r="H641" s="122">
        <v>0</v>
      </c>
      <c r="I641" s="122">
        <v>0</v>
      </c>
      <c r="J641" s="122">
        <v>0</v>
      </c>
      <c r="K641" s="122">
        <v>0</v>
      </c>
      <c r="L641" s="122">
        <v>0</v>
      </c>
      <c r="M641" s="122">
        <v>0</v>
      </c>
      <c r="N641" s="122">
        <v>0</v>
      </c>
      <c r="O641" s="122">
        <v>0</v>
      </c>
      <c r="P641" s="122">
        <v>0</v>
      </c>
      <c r="Q641" s="122">
        <v>0</v>
      </c>
      <c r="R641" s="122">
        <v>0</v>
      </c>
      <c r="S641" s="122">
        <v>0</v>
      </c>
      <c r="T641" s="122">
        <v>0</v>
      </c>
      <c r="U641" s="122">
        <v>0</v>
      </c>
      <c r="V641" s="122">
        <v>0</v>
      </c>
      <c r="W641" s="122">
        <v>0</v>
      </c>
      <c r="X641" s="122">
        <v>0</v>
      </c>
      <c r="Y641" s="122">
        <v>0</v>
      </c>
      <c r="Z641" s="122">
        <v>0</v>
      </c>
      <c r="AA641" s="122">
        <v>0</v>
      </c>
      <c r="AB641" s="122"/>
      <c r="AC641" s="122"/>
      <c r="AD641" s="122"/>
      <c r="AE641" s="122"/>
      <c r="AF641" s="122"/>
      <c r="AG641" s="122"/>
      <c r="AH641" s="122"/>
      <c r="AI641" s="122"/>
      <c r="AJ641" s="122"/>
      <c r="AK641" s="122"/>
      <c r="AL641" s="122"/>
      <c r="AM641" s="122"/>
      <c r="AN641" s="122"/>
      <c r="AO641" s="122"/>
      <c r="AP641" s="122"/>
      <c r="AQ641" s="122"/>
      <c r="AR641" s="122"/>
      <c r="AS641" s="122"/>
      <c r="AT641" s="122"/>
      <c r="AU641" s="122"/>
    </row>
    <row r="642" spans="1:47" s="90" customFormat="1" ht="15.05" x14ac:dyDescent="0.3">
      <c r="A642" s="114"/>
      <c r="B642" s="104" t="s">
        <v>58</v>
      </c>
      <c r="C642" s="105"/>
      <c r="D642" s="133">
        <f t="shared" ref="D642:AU642" si="73">SUM(D643:D644)</f>
        <v>0</v>
      </c>
      <c r="E642" s="133">
        <f t="shared" si="73"/>
        <v>0.25</v>
      </c>
      <c r="F642" s="133">
        <f t="shared" si="73"/>
        <v>0</v>
      </c>
      <c r="G642" s="133">
        <f t="shared" si="73"/>
        <v>0</v>
      </c>
      <c r="H642" s="133">
        <f t="shared" si="73"/>
        <v>0</v>
      </c>
      <c r="I642" s="133">
        <f t="shared" si="73"/>
        <v>0.20399999999999999</v>
      </c>
      <c r="J642" s="133">
        <f t="shared" si="73"/>
        <v>0</v>
      </c>
      <c r="K642" s="133">
        <f t="shared" si="73"/>
        <v>0</v>
      </c>
      <c r="L642" s="133">
        <f t="shared" si="73"/>
        <v>0</v>
      </c>
      <c r="M642" s="133">
        <f t="shared" si="73"/>
        <v>0</v>
      </c>
      <c r="N642" s="133">
        <f t="shared" si="73"/>
        <v>0</v>
      </c>
      <c r="O642" s="133">
        <f t="shared" si="73"/>
        <v>0</v>
      </c>
      <c r="P642" s="133">
        <f t="shared" si="73"/>
        <v>0</v>
      </c>
      <c r="Q642" s="133">
        <f t="shared" si="73"/>
        <v>0</v>
      </c>
      <c r="R642" s="133">
        <f t="shared" si="73"/>
        <v>0</v>
      </c>
      <c r="S642" s="133">
        <f t="shared" si="73"/>
        <v>0</v>
      </c>
      <c r="T642" s="133">
        <f t="shared" si="73"/>
        <v>0</v>
      </c>
      <c r="U642" s="133">
        <f t="shared" si="73"/>
        <v>0</v>
      </c>
      <c r="V642" s="133">
        <f t="shared" si="73"/>
        <v>0</v>
      </c>
      <c r="W642" s="133">
        <f t="shared" si="73"/>
        <v>0</v>
      </c>
      <c r="X642" s="133">
        <f t="shared" si="73"/>
        <v>0</v>
      </c>
      <c r="Y642" s="133">
        <f t="shared" si="73"/>
        <v>0</v>
      </c>
      <c r="Z642" s="133">
        <f t="shared" si="73"/>
        <v>0</v>
      </c>
      <c r="AA642" s="133">
        <f t="shared" si="73"/>
        <v>0</v>
      </c>
      <c r="AB642" s="133">
        <f t="shared" si="73"/>
        <v>0</v>
      </c>
      <c r="AC642" s="133">
        <f t="shared" si="73"/>
        <v>0</v>
      </c>
      <c r="AD642" s="133">
        <f t="shared" si="73"/>
        <v>0</v>
      </c>
      <c r="AE642" s="133">
        <f t="shared" si="73"/>
        <v>0</v>
      </c>
      <c r="AF642" s="133">
        <f t="shared" si="73"/>
        <v>0</v>
      </c>
      <c r="AG642" s="133">
        <f t="shared" si="73"/>
        <v>0</v>
      </c>
      <c r="AH642" s="133">
        <f t="shared" si="73"/>
        <v>0</v>
      </c>
      <c r="AI642" s="133">
        <f t="shared" si="73"/>
        <v>0</v>
      </c>
      <c r="AJ642" s="133">
        <f t="shared" si="73"/>
        <v>0</v>
      </c>
      <c r="AK642" s="133">
        <f t="shared" si="73"/>
        <v>0</v>
      </c>
      <c r="AL642" s="133">
        <f t="shared" si="73"/>
        <v>0</v>
      </c>
      <c r="AM642" s="133">
        <f t="shared" si="73"/>
        <v>0</v>
      </c>
      <c r="AN642" s="133">
        <f t="shared" si="73"/>
        <v>0</v>
      </c>
      <c r="AO642" s="133">
        <f t="shared" si="73"/>
        <v>0</v>
      </c>
      <c r="AP642" s="133">
        <f t="shared" si="73"/>
        <v>0</v>
      </c>
      <c r="AQ642" s="133">
        <f t="shared" si="73"/>
        <v>0</v>
      </c>
      <c r="AR642" s="133">
        <f t="shared" si="73"/>
        <v>0</v>
      </c>
      <c r="AS642" s="133">
        <f t="shared" si="73"/>
        <v>0</v>
      </c>
      <c r="AT642" s="133">
        <f t="shared" si="73"/>
        <v>0</v>
      </c>
      <c r="AU642" s="133">
        <f t="shared" si="73"/>
        <v>0</v>
      </c>
    </row>
    <row r="643" spans="1:47" s="90" customFormat="1" ht="46.65" x14ac:dyDescent="0.3">
      <c r="A643" s="106" t="s">
        <v>1662</v>
      </c>
      <c r="B643" s="107" t="s">
        <v>1827</v>
      </c>
      <c r="C643" s="108" t="s">
        <v>1501</v>
      </c>
      <c r="D643" s="122">
        <v>0</v>
      </c>
      <c r="E643" s="122">
        <v>0.25</v>
      </c>
      <c r="F643" s="122">
        <v>0</v>
      </c>
      <c r="G643" s="122">
        <v>0</v>
      </c>
      <c r="H643" s="122">
        <v>0</v>
      </c>
      <c r="I643" s="122">
        <v>0.20399999999999999</v>
      </c>
      <c r="J643" s="122">
        <v>0</v>
      </c>
      <c r="K643" s="122">
        <v>0</v>
      </c>
      <c r="L643" s="122">
        <v>0</v>
      </c>
      <c r="M643" s="122">
        <v>0</v>
      </c>
      <c r="N643" s="122">
        <v>0</v>
      </c>
      <c r="O643" s="122">
        <v>0</v>
      </c>
      <c r="P643" s="122">
        <v>0</v>
      </c>
      <c r="Q643" s="122">
        <v>0</v>
      </c>
      <c r="R643" s="122">
        <v>0</v>
      </c>
      <c r="S643" s="122">
        <v>0</v>
      </c>
      <c r="T643" s="122">
        <v>0</v>
      </c>
      <c r="U643" s="122">
        <v>0</v>
      </c>
      <c r="V643" s="122">
        <v>0</v>
      </c>
      <c r="W643" s="122">
        <v>0</v>
      </c>
      <c r="X643" s="122">
        <v>0</v>
      </c>
      <c r="Y643" s="122">
        <v>0</v>
      </c>
      <c r="Z643" s="122">
        <v>0</v>
      </c>
      <c r="AA643" s="122">
        <v>0</v>
      </c>
      <c r="AB643" s="122"/>
      <c r="AC643" s="122"/>
      <c r="AD643" s="122"/>
      <c r="AE643" s="122"/>
      <c r="AF643" s="122"/>
      <c r="AG643" s="122"/>
      <c r="AH643" s="122"/>
      <c r="AI643" s="122"/>
      <c r="AJ643" s="122"/>
      <c r="AK643" s="122"/>
      <c r="AL643" s="122"/>
      <c r="AM643" s="122"/>
      <c r="AN643" s="122"/>
      <c r="AO643" s="122"/>
      <c r="AP643" s="122"/>
      <c r="AQ643" s="122"/>
      <c r="AR643" s="122"/>
      <c r="AS643" s="122"/>
      <c r="AT643" s="122"/>
      <c r="AU643" s="122"/>
    </row>
    <row r="644" spans="1:47" s="90" customFormat="1" ht="77.7" x14ac:dyDescent="0.3">
      <c r="A644" s="115" t="s">
        <v>1662</v>
      </c>
      <c r="B644" s="111" t="s">
        <v>1019</v>
      </c>
      <c r="C644" s="108" t="s">
        <v>1502</v>
      </c>
      <c r="D644" s="122">
        <v>0</v>
      </c>
      <c r="E644" s="122">
        <v>0</v>
      </c>
      <c r="F644" s="122">
        <v>0</v>
      </c>
      <c r="G644" s="122">
        <v>0</v>
      </c>
      <c r="H644" s="122">
        <v>0</v>
      </c>
      <c r="I644" s="122">
        <v>0</v>
      </c>
      <c r="J644" s="122">
        <v>0</v>
      </c>
      <c r="K644" s="122">
        <v>0</v>
      </c>
      <c r="L644" s="122">
        <v>0</v>
      </c>
      <c r="M644" s="122">
        <v>0</v>
      </c>
      <c r="N644" s="122">
        <v>0</v>
      </c>
      <c r="O644" s="122">
        <v>0</v>
      </c>
      <c r="P644" s="122">
        <v>0</v>
      </c>
      <c r="Q644" s="122">
        <v>0</v>
      </c>
      <c r="R644" s="122">
        <v>0</v>
      </c>
      <c r="S644" s="122">
        <v>0</v>
      </c>
      <c r="T644" s="122">
        <v>0</v>
      </c>
      <c r="U644" s="122">
        <v>0</v>
      </c>
      <c r="V644" s="122">
        <v>0</v>
      </c>
      <c r="W644" s="122">
        <v>0</v>
      </c>
      <c r="X644" s="122">
        <v>0</v>
      </c>
      <c r="Y644" s="122">
        <v>0</v>
      </c>
      <c r="Z644" s="122">
        <v>0</v>
      </c>
      <c r="AA644" s="122">
        <v>0</v>
      </c>
      <c r="AB644" s="123"/>
      <c r="AC644" s="123"/>
      <c r="AD644" s="123"/>
      <c r="AE644" s="123"/>
      <c r="AF644" s="123"/>
      <c r="AG644" s="123"/>
      <c r="AH644" s="123"/>
      <c r="AI644" s="123"/>
      <c r="AJ644" s="123"/>
      <c r="AK644" s="123"/>
      <c r="AL644" s="123"/>
      <c r="AM644" s="123"/>
      <c r="AN644" s="123"/>
      <c r="AO644" s="123"/>
      <c r="AP644" s="123"/>
      <c r="AQ644" s="123"/>
      <c r="AR644" s="123"/>
      <c r="AS644" s="123"/>
      <c r="AT644" s="123"/>
      <c r="AU644" s="123"/>
    </row>
    <row r="645" spans="1:47" s="90" customFormat="1" x14ac:dyDescent="0.3">
      <c r="A645" s="103"/>
      <c r="B645" s="110" t="s">
        <v>59</v>
      </c>
      <c r="C645" s="105"/>
      <c r="D645" s="133">
        <f t="shared" ref="D645:AU645" si="74">SUM(D646:D654)</f>
        <v>0</v>
      </c>
      <c r="E645" s="133">
        <f t="shared" si="74"/>
        <v>0.5</v>
      </c>
      <c r="F645" s="133">
        <f t="shared" si="74"/>
        <v>0</v>
      </c>
      <c r="G645" s="133">
        <f t="shared" si="74"/>
        <v>0</v>
      </c>
      <c r="H645" s="133">
        <f t="shared" si="74"/>
        <v>0</v>
      </c>
      <c r="I645" s="133">
        <f t="shared" si="74"/>
        <v>0.83799999999999997</v>
      </c>
      <c r="J645" s="133">
        <f t="shared" si="74"/>
        <v>0</v>
      </c>
      <c r="K645" s="133">
        <f t="shared" si="74"/>
        <v>0</v>
      </c>
      <c r="L645" s="133">
        <f t="shared" si="74"/>
        <v>0</v>
      </c>
      <c r="M645" s="133">
        <f t="shared" si="74"/>
        <v>0</v>
      </c>
      <c r="N645" s="133">
        <f t="shared" si="74"/>
        <v>0</v>
      </c>
      <c r="O645" s="133">
        <f t="shared" si="74"/>
        <v>0</v>
      </c>
      <c r="P645" s="133">
        <f t="shared" si="74"/>
        <v>0</v>
      </c>
      <c r="Q645" s="133">
        <f t="shared" si="74"/>
        <v>0</v>
      </c>
      <c r="R645" s="133">
        <f t="shared" si="74"/>
        <v>0.5</v>
      </c>
      <c r="S645" s="133">
        <f t="shared" si="74"/>
        <v>0.5</v>
      </c>
      <c r="T645" s="133">
        <f t="shared" si="74"/>
        <v>3.0779999999999998</v>
      </c>
      <c r="U645" s="133">
        <f t="shared" si="74"/>
        <v>0.63200000000000001</v>
      </c>
      <c r="V645" s="133">
        <f t="shared" si="74"/>
        <v>0</v>
      </c>
      <c r="W645" s="133">
        <f t="shared" si="74"/>
        <v>0</v>
      </c>
      <c r="X645" s="133">
        <f t="shared" si="74"/>
        <v>0</v>
      </c>
      <c r="Y645" s="133">
        <f t="shared" si="74"/>
        <v>0</v>
      </c>
      <c r="Z645" s="133">
        <f t="shared" si="74"/>
        <v>0</v>
      </c>
      <c r="AA645" s="133">
        <f t="shared" si="74"/>
        <v>5.992</v>
      </c>
      <c r="AB645" s="133">
        <f t="shared" si="74"/>
        <v>0</v>
      </c>
      <c r="AC645" s="133">
        <f t="shared" si="74"/>
        <v>0</v>
      </c>
      <c r="AD645" s="133">
        <f t="shared" si="74"/>
        <v>0</v>
      </c>
      <c r="AE645" s="133">
        <f t="shared" si="74"/>
        <v>0</v>
      </c>
      <c r="AF645" s="133">
        <f t="shared" si="74"/>
        <v>0</v>
      </c>
      <c r="AG645" s="133">
        <f t="shared" si="74"/>
        <v>0</v>
      </c>
      <c r="AH645" s="133">
        <f t="shared" si="74"/>
        <v>0</v>
      </c>
      <c r="AI645" s="133">
        <f t="shared" si="74"/>
        <v>0</v>
      </c>
      <c r="AJ645" s="133">
        <f t="shared" si="74"/>
        <v>0</v>
      </c>
      <c r="AK645" s="133">
        <f t="shared" si="74"/>
        <v>0</v>
      </c>
      <c r="AL645" s="133">
        <f t="shared" si="74"/>
        <v>0</v>
      </c>
      <c r="AM645" s="133">
        <f t="shared" si="74"/>
        <v>0</v>
      </c>
      <c r="AN645" s="133">
        <f t="shared" si="74"/>
        <v>0</v>
      </c>
      <c r="AO645" s="133">
        <f t="shared" si="74"/>
        <v>0</v>
      </c>
      <c r="AP645" s="133">
        <f t="shared" si="74"/>
        <v>0</v>
      </c>
      <c r="AQ645" s="133">
        <f t="shared" si="74"/>
        <v>0</v>
      </c>
      <c r="AR645" s="133">
        <f t="shared" si="74"/>
        <v>0</v>
      </c>
      <c r="AS645" s="133">
        <f t="shared" si="74"/>
        <v>0</v>
      </c>
      <c r="AT645" s="133">
        <f t="shared" si="74"/>
        <v>0</v>
      </c>
      <c r="AU645" s="133">
        <f t="shared" si="74"/>
        <v>0</v>
      </c>
    </row>
    <row r="646" spans="1:47" s="90" customFormat="1" ht="62.2" x14ac:dyDescent="0.3">
      <c r="A646" s="106" t="s">
        <v>1662</v>
      </c>
      <c r="B646" s="107" t="s">
        <v>1020</v>
      </c>
      <c r="C646" s="108" t="s">
        <v>1503</v>
      </c>
      <c r="D646" s="122">
        <v>0</v>
      </c>
      <c r="E646" s="122">
        <v>0</v>
      </c>
      <c r="F646" s="122">
        <v>0</v>
      </c>
      <c r="G646" s="122">
        <v>0</v>
      </c>
      <c r="H646" s="122">
        <v>0</v>
      </c>
      <c r="I646" s="122">
        <v>0</v>
      </c>
      <c r="J646" s="122">
        <v>0</v>
      </c>
      <c r="K646" s="122">
        <v>0</v>
      </c>
      <c r="L646" s="122">
        <v>0</v>
      </c>
      <c r="M646" s="122">
        <v>0</v>
      </c>
      <c r="N646" s="122">
        <v>0</v>
      </c>
      <c r="O646" s="122">
        <v>0</v>
      </c>
      <c r="P646" s="122">
        <v>0</v>
      </c>
      <c r="Q646" s="122">
        <v>0</v>
      </c>
      <c r="R646" s="122">
        <v>0</v>
      </c>
      <c r="S646" s="122">
        <v>0</v>
      </c>
      <c r="T646" s="122">
        <v>0.4</v>
      </c>
      <c r="U646" s="122">
        <v>0</v>
      </c>
      <c r="V646" s="122">
        <v>0</v>
      </c>
      <c r="W646" s="122">
        <v>0</v>
      </c>
      <c r="X646" s="122">
        <v>0</v>
      </c>
      <c r="Y646" s="122">
        <v>0</v>
      </c>
      <c r="Z646" s="122">
        <v>0</v>
      </c>
      <c r="AA646" s="122">
        <v>0</v>
      </c>
      <c r="AB646" s="122"/>
      <c r="AC646" s="122"/>
      <c r="AD646" s="122"/>
      <c r="AE646" s="122"/>
      <c r="AF646" s="122"/>
      <c r="AG646" s="122"/>
      <c r="AH646" s="122"/>
      <c r="AI646" s="122"/>
      <c r="AJ646" s="122"/>
      <c r="AK646" s="122"/>
      <c r="AL646" s="122"/>
      <c r="AM646" s="122"/>
      <c r="AN646" s="122"/>
      <c r="AO646" s="122"/>
      <c r="AP646" s="122"/>
      <c r="AQ646" s="122"/>
      <c r="AR646" s="122"/>
      <c r="AS646" s="122"/>
      <c r="AT646" s="122"/>
      <c r="AU646" s="122"/>
    </row>
    <row r="647" spans="1:47" s="90" customFormat="1" ht="77.7" x14ac:dyDescent="0.3">
      <c r="A647" s="106" t="s">
        <v>1662</v>
      </c>
      <c r="B647" s="107" t="s">
        <v>1021</v>
      </c>
      <c r="C647" s="108" t="s">
        <v>1504</v>
      </c>
      <c r="D647" s="122">
        <v>0</v>
      </c>
      <c r="E647" s="122">
        <v>0</v>
      </c>
      <c r="F647" s="122">
        <v>0</v>
      </c>
      <c r="G647" s="122">
        <v>0</v>
      </c>
      <c r="H647" s="122">
        <v>0</v>
      </c>
      <c r="I647" s="122">
        <v>0</v>
      </c>
      <c r="J647" s="122">
        <v>0</v>
      </c>
      <c r="K647" s="122">
        <v>0</v>
      </c>
      <c r="L647" s="122">
        <v>0</v>
      </c>
      <c r="M647" s="122">
        <v>0</v>
      </c>
      <c r="N647" s="122">
        <v>0</v>
      </c>
      <c r="O647" s="122">
        <v>0</v>
      </c>
      <c r="P647" s="122">
        <v>0</v>
      </c>
      <c r="Q647" s="122">
        <v>0</v>
      </c>
      <c r="R647" s="122">
        <v>0</v>
      </c>
      <c r="S647" s="122">
        <v>0</v>
      </c>
      <c r="T647" s="122">
        <v>0.26</v>
      </c>
      <c r="U647" s="122">
        <v>0</v>
      </c>
      <c r="V647" s="122">
        <v>0</v>
      </c>
      <c r="W647" s="122">
        <v>0</v>
      </c>
      <c r="X647" s="122">
        <v>0</v>
      </c>
      <c r="Y647" s="122">
        <v>0</v>
      </c>
      <c r="Z647" s="122">
        <v>0</v>
      </c>
      <c r="AA647" s="122">
        <v>0</v>
      </c>
      <c r="AB647" s="122"/>
      <c r="AC647" s="122"/>
      <c r="AD647" s="122"/>
      <c r="AE647" s="122"/>
      <c r="AF647" s="122"/>
      <c r="AG647" s="122"/>
      <c r="AH647" s="122"/>
      <c r="AI647" s="122"/>
      <c r="AJ647" s="122"/>
      <c r="AK647" s="122"/>
      <c r="AL647" s="122"/>
      <c r="AM647" s="122"/>
      <c r="AN647" s="122"/>
      <c r="AO647" s="122"/>
      <c r="AP647" s="122"/>
      <c r="AQ647" s="122"/>
      <c r="AR647" s="122"/>
      <c r="AS647" s="122"/>
      <c r="AT647" s="122"/>
      <c r="AU647" s="122"/>
    </row>
    <row r="648" spans="1:47" s="90" customFormat="1" ht="46.65" x14ac:dyDescent="0.3">
      <c r="A648" s="106" t="s">
        <v>1662</v>
      </c>
      <c r="B648" s="107" t="s">
        <v>1022</v>
      </c>
      <c r="C648" s="108" t="s">
        <v>1505</v>
      </c>
      <c r="D648" s="122">
        <v>0</v>
      </c>
      <c r="E648" s="122">
        <v>0</v>
      </c>
      <c r="F648" s="122">
        <v>0</v>
      </c>
      <c r="G648" s="122">
        <v>0</v>
      </c>
      <c r="H648" s="122">
        <v>0</v>
      </c>
      <c r="I648" s="122">
        <v>0</v>
      </c>
      <c r="J648" s="122">
        <v>0</v>
      </c>
      <c r="K648" s="122">
        <v>0</v>
      </c>
      <c r="L648" s="122">
        <v>0</v>
      </c>
      <c r="M648" s="122">
        <v>0</v>
      </c>
      <c r="N648" s="122">
        <v>0</v>
      </c>
      <c r="O648" s="122">
        <v>0</v>
      </c>
      <c r="P648" s="122">
        <v>0</v>
      </c>
      <c r="Q648" s="122">
        <v>0</v>
      </c>
      <c r="R648" s="122">
        <v>0</v>
      </c>
      <c r="S648" s="122">
        <v>0</v>
      </c>
      <c r="T648" s="122">
        <v>0.33</v>
      </c>
      <c r="U648" s="122">
        <v>0</v>
      </c>
      <c r="V648" s="122">
        <v>0</v>
      </c>
      <c r="W648" s="122">
        <v>0</v>
      </c>
      <c r="X648" s="122">
        <v>0</v>
      </c>
      <c r="Y648" s="122">
        <v>0</v>
      </c>
      <c r="Z648" s="122">
        <v>0</v>
      </c>
      <c r="AA648" s="122">
        <v>0</v>
      </c>
      <c r="AB648" s="122"/>
      <c r="AC648" s="122"/>
      <c r="AD648" s="122"/>
      <c r="AE648" s="122"/>
      <c r="AF648" s="122"/>
      <c r="AG648" s="122"/>
      <c r="AH648" s="122"/>
      <c r="AI648" s="122"/>
      <c r="AJ648" s="122"/>
      <c r="AK648" s="122"/>
      <c r="AL648" s="122"/>
      <c r="AM648" s="122"/>
      <c r="AN648" s="122"/>
      <c r="AO648" s="122"/>
      <c r="AP648" s="122"/>
      <c r="AQ648" s="122"/>
      <c r="AR648" s="122"/>
      <c r="AS648" s="122"/>
      <c r="AT648" s="122"/>
      <c r="AU648" s="122"/>
    </row>
    <row r="649" spans="1:47" s="90" customFormat="1" ht="77.7" x14ac:dyDescent="0.3">
      <c r="A649" s="106" t="s">
        <v>1662</v>
      </c>
      <c r="B649" s="107" t="s">
        <v>1023</v>
      </c>
      <c r="C649" s="108" t="s">
        <v>1506</v>
      </c>
      <c r="D649" s="122">
        <v>0</v>
      </c>
      <c r="E649" s="122">
        <v>0</v>
      </c>
      <c r="F649" s="122">
        <v>0</v>
      </c>
      <c r="G649" s="122">
        <v>0</v>
      </c>
      <c r="H649" s="122">
        <v>0</v>
      </c>
      <c r="I649" s="122">
        <v>0</v>
      </c>
      <c r="J649" s="122">
        <v>0</v>
      </c>
      <c r="K649" s="122">
        <v>0</v>
      </c>
      <c r="L649" s="122">
        <v>0</v>
      </c>
      <c r="M649" s="122">
        <v>0</v>
      </c>
      <c r="N649" s="122">
        <v>0</v>
      </c>
      <c r="O649" s="122">
        <v>0</v>
      </c>
      <c r="P649" s="122">
        <v>0</v>
      </c>
      <c r="Q649" s="122">
        <v>0</v>
      </c>
      <c r="R649" s="122">
        <v>0</v>
      </c>
      <c r="S649" s="122">
        <v>0</v>
      </c>
      <c r="T649" s="122">
        <v>0.37</v>
      </c>
      <c r="U649" s="122">
        <v>0</v>
      </c>
      <c r="V649" s="122">
        <v>0</v>
      </c>
      <c r="W649" s="122">
        <v>0</v>
      </c>
      <c r="X649" s="122">
        <v>0</v>
      </c>
      <c r="Y649" s="122">
        <v>0</v>
      </c>
      <c r="Z649" s="122">
        <v>0</v>
      </c>
      <c r="AA649" s="122">
        <v>0</v>
      </c>
      <c r="AB649" s="122"/>
      <c r="AC649" s="122"/>
      <c r="AD649" s="122"/>
      <c r="AE649" s="122"/>
      <c r="AF649" s="122"/>
      <c r="AG649" s="122"/>
      <c r="AH649" s="122"/>
      <c r="AI649" s="122"/>
      <c r="AJ649" s="122"/>
      <c r="AK649" s="122"/>
      <c r="AL649" s="122"/>
      <c r="AM649" s="122"/>
      <c r="AN649" s="122"/>
      <c r="AO649" s="122"/>
      <c r="AP649" s="122"/>
      <c r="AQ649" s="122"/>
      <c r="AR649" s="122"/>
      <c r="AS649" s="122"/>
      <c r="AT649" s="122"/>
      <c r="AU649" s="122"/>
    </row>
    <row r="650" spans="1:47" s="90" customFormat="1" ht="62.2" x14ac:dyDescent="0.3">
      <c r="A650" s="106" t="s">
        <v>1662</v>
      </c>
      <c r="B650" s="107" t="s">
        <v>1024</v>
      </c>
      <c r="C650" s="108" t="s">
        <v>1507</v>
      </c>
      <c r="D650" s="122">
        <v>0</v>
      </c>
      <c r="E650" s="122">
        <v>0</v>
      </c>
      <c r="F650" s="122">
        <v>0</v>
      </c>
      <c r="G650" s="122">
        <v>0</v>
      </c>
      <c r="H650" s="122">
        <v>0</v>
      </c>
      <c r="I650" s="122">
        <v>0</v>
      </c>
      <c r="J650" s="122">
        <v>0</v>
      </c>
      <c r="K650" s="122">
        <v>0</v>
      </c>
      <c r="L650" s="122">
        <v>0</v>
      </c>
      <c r="M650" s="122">
        <v>0</v>
      </c>
      <c r="N650" s="122">
        <v>0</v>
      </c>
      <c r="O650" s="122">
        <v>0</v>
      </c>
      <c r="P650" s="122">
        <v>0</v>
      </c>
      <c r="Q650" s="122">
        <v>0</v>
      </c>
      <c r="R650" s="122">
        <v>0</v>
      </c>
      <c r="S650" s="122">
        <v>0</v>
      </c>
      <c r="T650" s="122">
        <v>0.95</v>
      </c>
      <c r="U650" s="122">
        <v>0</v>
      </c>
      <c r="V650" s="122">
        <v>0</v>
      </c>
      <c r="W650" s="122">
        <v>0</v>
      </c>
      <c r="X650" s="122">
        <v>0</v>
      </c>
      <c r="Y650" s="122">
        <v>0</v>
      </c>
      <c r="Z650" s="122">
        <v>0</v>
      </c>
      <c r="AA650" s="122">
        <v>0</v>
      </c>
      <c r="AB650" s="122"/>
      <c r="AC650" s="122"/>
      <c r="AD650" s="122"/>
      <c r="AE650" s="122"/>
      <c r="AF650" s="122"/>
      <c r="AG650" s="122"/>
      <c r="AH650" s="122"/>
      <c r="AI650" s="122"/>
      <c r="AJ650" s="122"/>
      <c r="AK650" s="122"/>
      <c r="AL650" s="122"/>
      <c r="AM650" s="122"/>
      <c r="AN650" s="122"/>
      <c r="AO650" s="122"/>
      <c r="AP650" s="122"/>
      <c r="AQ650" s="122"/>
      <c r="AR650" s="122"/>
      <c r="AS650" s="122"/>
      <c r="AT650" s="122"/>
      <c r="AU650" s="122"/>
    </row>
    <row r="651" spans="1:47" s="90" customFormat="1" ht="46.65" x14ac:dyDescent="0.3">
      <c r="A651" s="106" t="s">
        <v>1662</v>
      </c>
      <c r="B651" s="107" t="s">
        <v>130</v>
      </c>
      <c r="C651" s="108" t="s">
        <v>131</v>
      </c>
      <c r="D651" s="122">
        <v>0</v>
      </c>
      <c r="E651" s="122">
        <v>0.5</v>
      </c>
      <c r="F651" s="122">
        <v>0</v>
      </c>
      <c r="G651" s="122">
        <v>0</v>
      </c>
      <c r="H651" s="122">
        <v>0</v>
      </c>
      <c r="I651" s="122">
        <v>0.83799999999999997</v>
      </c>
      <c r="J651" s="122">
        <v>0</v>
      </c>
      <c r="K651" s="122">
        <v>0</v>
      </c>
      <c r="L651" s="122">
        <v>0</v>
      </c>
      <c r="M651" s="122">
        <v>0</v>
      </c>
      <c r="N651" s="122">
        <v>0</v>
      </c>
      <c r="O651" s="122">
        <v>0</v>
      </c>
      <c r="P651" s="122">
        <v>0</v>
      </c>
      <c r="Q651" s="122">
        <v>0</v>
      </c>
      <c r="R651" s="122">
        <v>0</v>
      </c>
      <c r="S651" s="122">
        <v>0</v>
      </c>
      <c r="T651" s="122">
        <v>0</v>
      </c>
      <c r="U651" s="122">
        <v>0</v>
      </c>
      <c r="V651" s="122">
        <v>0</v>
      </c>
      <c r="W651" s="122">
        <v>0</v>
      </c>
      <c r="X651" s="122">
        <v>0</v>
      </c>
      <c r="Y651" s="122">
        <v>0</v>
      </c>
      <c r="Z651" s="122">
        <v>0</v>
      </c>
      <c r="AA651" s="122">
        <v>0</v>
      </c>
      <c r="AB651" s="122"/>
      <c r="AC651" s="122"/>
      <c r="AD651" s="122"/>
      <c r="AE651" s="122"/>
      <c r="AF651" s="122"/>
      <c r="AG651" s="122"/>
      <c r="AH651" s="122"/>
      <c r="AI651" s="122"/>
      <c r="AJ651" s="122"/>
      <c r="AK651" s="122"/>
      <c r="AL651" s="122"/>
      <c r="AM651" s="122"/>
      <c r="AN651" s="122"/>
      <c r="AO651" s="122"/>
      <c r="AP651" s="122"/>
      <c r="AQ651" s="122"/>
      <c r="AR651" s="122"/>
      <c r="AS651" s="122"/>
      <c r="AT651" s="122"/>
      <c r="AU651" s="122"/>
    </row>
    <row r="652" spans="1:47" s="90" customFormat="1" ht="46.65" x14ac:dyDescent="0.3">
      <c r="A652" s="106" t="s">
        <v>1662</v>
      </c>
      <c r="B652" s="107" t="s">
        <v>132</v>
      </c>
      <c r="C652" s="108" t="s">
        <v>133</v>
      </c>
      <c r="D652" s="122">
        <v>0</v>
      </c>
      <c r="E652" s="122">
        <v>0</v>
      </c>
      <c r="F652" s="122">
        <v>0</v>
      </c>
      <c r="G652" s="122">
        <v>0</v>
      </c>
      <c r="H652" s="122">
        <v>0</v>
      </c>
      <c r="I652" s="122">
        <v>0</v>
      </c>
      <c r="J652" s="122">
        <v>0</v>
      </c>
      <c r="K652" s="122">
        <v>0</v>
      </c>
      <c r="L652" s="122">
        <v>0</v>
      </c>
      <c r="M652" s="122">
        <v>0</v>
      </c>
      <c r="N652" s="122">
        <v>0</v>
      </c>
      <c r="O652" s="122">
        <v>0</v>
      </c>
      <c r="P652" s="122">
        <v>0</v>
      </c>
      <c r="Q652" s="122">
        <v>0</v>
      </c>
      <c r="R652" s="122">
        <v>0.5</v>
      </c>
      <c r="S652" s="122">
        <v>0.5</v>
      </c>
      <c r="T652" s="122">
        <v>0.628</v>
      </c>
      <c r="U652" s="122">
        <v>0.63200000000000001</v>
      </c>
      <c r="V652" s="122">
        <v>0</v>
      </c>
      <c r="W652" s="122">
        <v>0</v>
      </c>
      <c r="X652" s="122">
        <v>0</v>
      </c>
      <c r="Y652" s="122">
        <v>0</v>
      </c>
      <c r="Z652" s="122">
        <v>0</v>
      </c>
      <c r="AA652" s="122">
        <v>0</v>
      </c>
      <c r="AB652" s="122"/>
      <c r="AC652" s="122"/>
      <c r="AD652" s="122"/>
      <c r="AE652" s="122"/>
      <c r="AF652" s="122"/>
      <c r="AG652" s="122"/>
      <c r="AH652" s="122"/>
      <c r="AI652" s="122"/>
      <c r="AJ652" s="122"/>
      <c r="AK652" s="122"/>
      <c r="AL652" s="122"/>
      <c r="AM652" s="122"/>
      <c r="AN652" s="122"/>
      <c r="AO652" s="122"/>
      <c r="AP652" s="122"/>
      <c r="AQ652" s="122"/>
      <c r="AR652" s="122"/>
      <c r="AS652" s="122"/>
      <c r="AT652" s="122"/>
      <c r="AU652" s="122"/>
    </row>
    <row r="653" spans="1:47" s="90" customFormat="1" ht="77.7" x14ac:dyDescent="0.3">
      <c r="A653" s="106" t="s">
        <v>1662</v>
      </c>
      <c r="B653" s="107" t="s">
        <v>244</v>
      </c>
      <c r="C653" s="108" t="s">
        <v>134</v>
      </c>
      <c r="D653" s="122">
        <v>0</v>
      </c>
      <c r="E653" s="122">
        <v>0</v>
      </c>
      <c r="F653" s="122">
        <v>0</v>
      </c>
      <c r="G653" s="122">
        <v>0</v>
      </c>
      <c r="H653" s="122">
        <v>0</v>
      </c>
      <c r="I653" s="122">
        <v>0</v>
      </c>
      <c r="J653" s="122">
        <v>0</v>
      </c>
      <c r="K653" s="122">
        <v>0</v>
      </c>
      <c r="L653" s="122">
        <v>0</v>
      </c>
      <c r="M653" s="122">
        <v>0</v>
      </c>
      <c r="N653" s="122">
        <v>0</v>
      </c>
      <c r="O653" s="122">
        <v>0</v>
      </c>
      <c r="P653" s="122">
        <v>0</v>
      </c>
      <c r="Q653" s="122">
        <v>0</v>
      </c>
      <c r="R653" s="122">
        <v>0</v>
      </c>
      <c r="S653" s="122">
        <v>0</v>
      </c>
      <c r="T653" s="122">
        <v>0</v>
      </c>
      <c r="U653" s="122">
        <v>0</v>
      </c>
      <c r="V653" s="122">
        <v>0</v>
      </c>
      <c r="W653" s="122">
        <v>0</v>
      </c>
      <c r="X653" s="122">
        <v>0</v>
      </c>
      <c r="Y653" s="122">
        <v>0</v>
      </c>
      <c r="Z653" s="122"/>
      <c r="AA653" s="122">
        <v>5.992</v>
      </c>
      <c r="AB653" s="122"/>
      <c r="AC653" s="122"/>
      <c r="AD653" s="122"/>
      <c r="AE653" s="122"/>
      <c r="AF653" s="122"/>
      <c r="AG653" s="122"/>
      <c r="AH653" s="122"/>
      <c r="AI653" s="122"/>
      <c r="AJ653" s="122"/>
      <c r="AK653" s="122"/>
      <c r="AL653" s="122"/>
      <c r="AM653" s="122"/>
      <c r="AN653" s="122"/>
      <c r="AO653" s="122"/>
      <c r="AP653" s="122"/>
      <c r="AQ653" s="122"/>
      <c r="AR653" s="122"/>
      <c r="AS653" s="122"/>
      <c r="AT653" s="122"/>
      <c r="AU653" s="122"/>
    </row>
    <row r="654" spans="1:47" s="90" customFormat="1" ht="77.7" x14ac:dyDescent="0.3">
      <c r="A654" s="106" t="s">
        <v>1662</v>
      </c>
      <c r="B654" s="107" t="s">
        <v>1025</v>
      </c>
      <c r="C654" s="108" t="s">
        <v>1508</v>
      </c>
      <c r="D654" s="122">
        <v>0</v>
      </c>
      <c r="E654" s="122">
        <v>0</v>
      </c>
      <c r="F654" s="122">
        <v>0</v>
      </c>
      <c r="G654" s="122">
        <v>0</v>
      </c>
      <c r="H654" s="122">
        <v>0</v>
      </c>
      <c r="I654" s="122">
        <v>0</v>
      </c>
      <c r="J654" s="122">
        <v>0</v>
      </c>
      <c r="K654" s="122">
        <v>0</v>
      </c>
      <c r="L654" s="122">
        <v>0</v>
      </c>
      <c r="M654" s="122">
        <v>0</v>
      </c>
      <c r="N654" s="122">
        <v>0</v>
      </c>
      <c r="O654" s="122">
        <v>0</v>
      </c>
      <c r="P654" s="122">
        <v>0</v>
      </c>
      <c r="Q654" s="122">
        <v>0</v>
      </c>
      <c r="R654" s="122">
        <v>0</v>
      </c>
      <c r="S654" s="122">
        <v>0</v>
      </c>
      <c r="T654" s="122">
        <v>0.14000000000000001</v>
      </c>
      <c r="U654" s="122">
        <v>0</v>
      </c>
      <c r="V654" s="122">
        <v>0</v>
      </c>
      <c r="W654" s="122">
        <v>0</v>
      </c>
      <c r="X654" s="122">
        <v>0</v>
      </c>
      <c r="Y654" s="122">
        <v>0</v>
      </c>
      <c r="Z654" s="122">
        <v>0</v>
      </c>
      <c r="AA654" s="122">
        <v>0</v>
      </c>
      <c r="AB654" s="122"/>
      <c r="AC654" s="122"/>
      <c r="AD654" s="122"/>
      <c r="AE654" s="122"/>
      <c r="AF654" s="122"/>
      <c r="AG654" s="122"/>
      <c r="AH654" s="122"/>
      <c r="AI654" s="122"/>
      <c r="AJ654" s="122"/>
      <c r="AK654" s="122"/>
      <c r="AL654" s="122"/>
      <c r="AM654" s="122"/>
      <c r="AN654" s="122"/>
      <c r="AO654" s="122"/>
      <c r="AP654" s="122"/>
      <c r="AQ654" s="122"/>
      <c r="AR654" s="122"/>
      <c r="AS654" s="122"/>
      <c r="AT654" s="122"/>
      <c r="AU654" s="122"/>
    </row>
    <row r="655" spans="1:47" s="90" customFormat="1" x14ac:dyDescent="0.3">
      <c r="A655" s="103"/>
      <c r="B655" s="110" t="s">
        <v>90</v>
      </c>
      <c r="C655" s="105"/>
      <c r="D655" s="133">
        <f t="shared" ref="D655:AU655" si="75">SUM(D656:D659)</f>
        <v>0</v>
      </c>
      <c r="E655" s="133">
        <f t="shared" si="75"/>
        <v>0</v>
      </c>
      <c r="F655" s="133">
        <f t="shared" si="75"/>
        <v>0</v>
      </c>
      <c r="G655" s="133">
        <f t="shared" si="75"/>
        <v>0</v>
      </c>
      <c r="H655" s="133">
        <f t="shared" si="75"/>
        <v>0</v>
      </c>
      <c r="I655" s="133">
        <f t="shared" si="75"/>
        <v>0</v>
      </c>
      <c r="J655" s="133">
        <f t="shared" si="75"/>
        <v>0</v>
      </c>
      <c r="K655" s="133">
        <f t="shared" si="75"/>
        <v>0</v>
      </c>
      <c r="L655" s="133">
        <f t="shared" si="75"/>
        <v>0</v>
      </c>
      <c r="M655" s="133">
        <f t="shared" si="75"/>
        <v>0</v>
      </c>
      <c r="N655" s="133">
        <f t="shared" si="75"/>
        <v>0</v>
      </c>
      <c r="O655" s="133">
        <f t="shared" si="75"/>
        <v>0</v>
      </c>
      <c r="P655" s="133">
        <f t="shared" si="75"/>
        <v>0</v>
      </c>
      <c r="Q655" s="133">
        <f t="shared" si="75"/>
        <v>0</v>
      </c>
      <c r="R655" s="133">
        <f t="shared" si="75"/>
        <v>0</v>
      </c>
      <c r="S655" s="133">
        <f t="shared" si="75"/>
        <v>0</v>
      </c>
      <c r="T655" s="133">
        <f t="shared" si="75"/>
        <v>1.02</v>
      </c>
      <c r="U655" s="133">
        <f t="shared" si="75"/>
        <v>0</v>
      </c>
      <c r="V655" s="133">
        <f t="shared" si="75"/>
        <v>0</v>
      </c>
      <c r="W655" s="133">
        <f t="shared" si="75"/>
        <v>0</v>
      </c>
      <c r="X655" s="133">
        <f t="shared" si="75"/>
        <v>0</v>
      </c>
      <c r="Y655" s="133">
        <f t="shared" si="75"/>
        <v>0</v>
      </c>
      <c r="Z655" s="133">
        <f t="shared" si="75"/>
        <v>0</v>
      </c>
      <c r="AA655" s="133">
        <f t="shared" si="75"/>
        <v>0</v>
      </c>
      <c r="AB655" s="133">
        <f t="shared" si="75"/>
        <v>0</v>
      </c>
      <c r="AC655" s="133">
        <f t="shared" si="75"/>
        <v>0</v>
      </c>
      <c r="AD655" s="133">
        <f t="shared" si="75"/>
        <v>0</v>
      </c>
      <c r="AE655" s="133">
        <f t="shared" si="75"/>
        <v>0</v>
      </c>
      <c r="AF655" s="133">
        <f t="shared" si="75"/>
        <v>0</v>
      </c>
      <c r="AG655" s="133">
        <f t="shared" si="75"/>
        <v>0</v>
      </c>
      <c r="AH655" s="133">
        <f t="shared" si="75"/>
        <v>0</v>
      </c>
      <c r="AI655" s="133">
        <f t="shared" si="75"/>
        <v>0</v>
      </c>
      <c r="AJ655" s="133">
        <f t="shared" si="75"/>
        <v>0</v>
      </c>
      <c r="AK655" s="133">
        <f t="shared" si="75"/>
        <v>0</v>
      </c>
      <c r="AL655" s="133">
        <f t="shared" si="75"/>
        <v>0</v>
      </c>
      <c r="AM655" s="133">
        <f t="shared" si="75"/>
        <v>0</v>
      </c>
      <c r="AN655" s="133">
        <f t="shared" si="75"/>
        <v>0</v>
      </c>
      <c r="AO655" s="133">
        <f t="shared" si="75"/>
        <v>0</v>
      </c>
      <c r="AP655" s="133">
        <f t="shared" si="75"/>
        <v>0</v>
      </c>
      <c r="AQ655" s="133">
        <f t="shared" si="75"/>
        <v>0</v>
      </c>
      <c r="AR655" s="133">
        <f t="shared" si="75"/>
        <v>0</v>
      </c>
      <c r="AS655" s="133">
        <f t="shared" si="75"/>
        <v>0</v>
      </c>
      <c r="AT655" s="133">
        <f t="shared" si="75"/>
        <v>0</v>
      </c>
      <c r="AU655" s="133">
        <f t="shared" si="75"/>
        <v>0</v>
      </c>
    </row>
    <row r="656" spans="1:47" s="90" customFormat="1" ht="46.65" x14ac:dyDescent="0.3">
      <c r="A656" s="106" t="s">
        <v>1662</v>
      </c>
      <c r="B656" s="107" t="s">
        <v>1026</v>
      </c>
      <c r="C656" s="108" t="s">
        <v>1509</v>
      </c>
      <c r="D656" s="122">
        <v>0</v>
      </c>
      <c r="E656" s="122">
        <v>0</v>
      </c>
      <c r="F656" s="122">
        <v>0</v>
      </c>
      <c r="G656" s="122">
        <v>0</v>
      </c>
      <c r="H656" s="122">
        <v>0</v>
      </c>
      <c r="I656" s="122">
        <v>0</v>
      </c>
      <c r="J656" s="122">
        <v>0</v>
      </c>
      <c r="K656" s="122">
        <v>0</v>
      </c>
      <c r="L656" s="122">
        <v>0</v>
      </c>
      <c r="M656" s="122">
        <v>0</v>
      </c>
      <c r="N656" s="122">
        <v>0</v>
      </c>
      <c r="O656" s="122">
        <v>0</v>
      </c>
      <c r="P656" s="122">
        <v>0</v>
      </c>
      <c r="Q656" s="122">
        <v>0</v>
      </c>
      <c r="R656" s="122">
        <v>0</v>
      </c>
      <c r="S656" s="122">
        <v>0</v>
      </c>
      <c r="T656" s="122">
        <v>0.2</v>
      </c>
      <c r="U656" s="122">
        <v>0</v>
      </c>
      <c r="V656" s="122">
        <v>0</v>
      </c>
      <c r="W656" s="122">
        <v>0</v>
      </c>
      <c r="X656" s="122">
        <v>0</v>
      </c>
      <c r="Y656" s="122">
        <v>0</v>
      </c>
      <c r="Z656" s="122">
        <v>0</v>
      </c>
      <c r="AA656" s="122">
        <v>0</v>
      </c>
      <c r="AB656" s="122"/>
      <c r="AC656" s="122"/>
      <c r="AD656" s="122"/>
      <c r="AE656" s="122"/>
      <c r="AF656" s="122"/>
      <c r="AG656" s="122"/>
      <c r="AH656" s="122"/>
      <c r="AI656" s="122"/>
      <c r="AJ656" s="122"/>
      <c r="AK656" s="122"/>
      <c r="AL656" s="122"/>
      <c r="AM656" s="122"/>
      <c r="AN656" s="122"/>
      <c r="AO656" s="122"/>
      <c r="AP656" s="122"/>
      <c r="AQ656" s="122"/>
      <c r="AR656" s="122"/>
      <c r="AS656" s="122"/>
      <c r="AT656" s="122"/>
      <c r="AU656" s="122"/>
    </row>
    <row r="657" spans="1:47" s="90" customFormat="1" ht="46.65" x14ac:dyDescent="0.3">
      <c r="A657" s="106" t="s">
        <v>1662</v>
      </c>
      <c r="B657" s="107" t="s">
        <v>1027</v>
      </c>
      <c r="C657" s="108" t="s">
        <v>1510</v>
      </c>
      <c r="D657" s="122">
        <v>0</v>
      </c>
      <c r="E657" s="122">
        <v>0</v>
      </c>
      <c r="F657" s="122">
        <v>0</v>
      </c>
      <c r="G657" s="122">
        <v>0</v>
      </c>
      <c r="H657" s="122">
        <v>0</v>
      </c>
      <c r="I657" s="122">
        <v>0</v>
      </c>
      <c r="J657" s="122">
        <v>0</v>
      </c>
      <c r="K657" s="122">
        <v>0</v>
      </c>
      <c r="L657" s="122">
        <v>0</v>
      </c>
      <c r="M657" s="122">
        <v>0</v>
      </c>
      <c r="N657" s="122">
        <v>0</v>
      </c>
      <c r="O657" s="122">
        <v>0</v>
      </c>
      <c r="P657" s="122">
        <v>0</v>
      </c>
      <c r="Q657" s="122">
        <v>0</v>
      </c>
      <c r="R657" s="122">
        <v>0</v>
      </c>
      <c r="S657" s="122">
        <v>0</v>
      </c>
      <c r="T657" s="122">
        <v>0.44</v>
      </c>
      <c r="U657" s="122">
        <v>0</v>
      </c>
      <c r="V657" s="122">
        <v>0</v>
      </c>
      <c r="W657" s="122">
        <v>0</v>
      </c>
      <c r="X657" s="122">
        <v>0</v>
      </c>
      <c r="Y657" s="122">
        <v>0</v>
      </c>
      <c r="Z657" s="122">
        <v>0</v>
      </c>
      <c r="AA657" s="122">
        <v>0</v>
      </c>
      <c r="AB657" s="122"/>
      <c r="AC657" s="122"/>
      <c r="AD657" s="122"/>
      <c r="AE657" s="122"/>
      <c r="AF657" s="122"/>
      <c r="AG657" s="122"/>
      <c r="AH657" s="122"/>
      <c r="AI657" s="122"/>
      <c r="AJ657" s="122"/>
      <c r="AK657" s="122"/>
      <c r="AL657" s="122"/>
      <c r="AM657" s="122"/>
      <c r="AN657" s="122"/>
      <c r="AO657" s="122"/>
      <c r="AP657" s="122"/>
      <c r="AQ657" s="122"/>
      <c r="AR657" s="122"/>
      <c r="AS657" s="122"/>
      <c r="AT657" s="122"/>
      <c r="AU657" s="122"/>
    </row>
    <row r="658" spans="1:47" s="90" customFormat="1" ht="46.65" x14ac:dyDescent="0.3">
      <c r="A658" s="106" t="s">
        <v>1662</v>
      </c>
      <c r="B658" s="107" t="s">
        <v>1028</v>
      </c>
      <c r="C658" s="108" t="s">
        <v>1511</v>
      </c>
      <c r="D658" s="122">
        <v>0</v>
      </c>
      <c r="E658" s="122">
        <v>0</v>
      </c>
      <c r="F658" s="122">
        <v>0</v>
      </c>
      <c r="G658" s="122">
        <v>0</v>
      </c>
      <c r="H658" s="122">
        <v>0</v>
      </c>
      <c r="I658" s="122">
        <v>0</v>
      </c>
      <c r="J658" s="122">
        <v>0</v>
      </c>
      <c r="K658" s="122">
        <v>0</v>
      </c>
      <c r="L658" s="122">
        <v>0</v>
      </c>
      <c r="M658" s="122">
        <v>0</v>
      </c>
      <c r="N658" s="122">
        <v>0</v>
      </c>
      <c r="O658" s="122">
        <v>0</v>
      </c>
      <c r="P658" s="122">
        <v>0</v>
      </c>
      <c r="Q658" s="122">
        <v>0</v>
      </c>
      <c r="R658" s="122">
        <v>0</v>
      </c>
      <c r="S658" s="122">
        <v>0</v>
      </c>
      <c r="T658" s="122">
        <v>0.28999999999999998</v>
      </c>
      <c r="U658" s="122">
        <v>0</v>
      </c>
      <c r="V658" s="122">
        <v>0</v>
      </c>
      <c r="W658" s="122">
        <v>0</v>
      </c>
      <c r="X658" s="122">
        <v>0</v>
      </c>
      <c r="Y658" s="122">
        <v>0</v>
      </c>
      <c r="Z658" s="122">
        <v>0</v>
      </c>
      <c r="AA658" s="122">
        <v>0</v>
      </c>
      <c r="AB658" s="122"/>
      <c r="AC658" s="122"/>
      <c r="AD658" s="122"/>
      <c r="AE658" s="122"/>
      <c r="AF658" s="122"/>
      <c r="AG658" s="122"/>
      <c r="AH658" s="122"/>
      <c r="AI658" s="122"/>
      <c r="AJ658" s="122"/>
      <c r="AK658" s="122"/>
      <c r="AL658" s="122"/>
      <c r="AM658" s="122"/>
      <c r="AN658" s="122"/>
      <c r="AO658" s="122"/>
      <c r="AP658" s="122"/>
      <c r="AQ658" s="122"/>
      <c r="AR658" s="122"/>
      <c r="AS658" s="122"/>
      <c r="AT658" s="122"/>
      <c r="AU658" s="122"/>
    </row>
    <row r="659" spans="1:47" s="90" customFormat="1" ht="46.65" x14ac:dyDescent="0.3">
      <c r="A659" s="106" t="s">
        <v>1662</v>
      </c>
      <c r="B659" s="107" t="s">
        <v>1029</v>
      </c>
      <c r="C659" s="108" t="s">
        <v>1512</v>
      </c>
      <c r="D659" s="122">
        <v>0</v>
      </c>
      <c r="E659" s="122">
        <v>0</v>
      </c>
      <c r="F659" s="122">
        <v>0</v>
      </c>
      <c r="G659" s="122">
        <v>0</v>
      </c>
      <c r="H659" s="122">
        <v>0</v>
      </c>
      <c r="I659" s="122">
        <v>0</v>
      </c>
      <c r="J659" s="122">
        <v>0</v>
      </c>
      <c r="K659" s="122">
        <v>0</v>
      </c>
      <c r="L659" s="122">
        <v>0</v>
      </c>
      <c r="M659" s="122">
        <v>0</v>
      </c>
      <c r="N659" s="122">
        <v>0</v>
      </c>
      <c r="O659" s="122">
        <v>0</v>
      </c>
      <c r="P659" s="122">
        <v>0</v>
      </c>
      <c r="Q659" s="122">
        <v>0</v>
      </c>
      <c r="R659" s="122">
        <v>0</v>
      </c>
      <c r="S659" s="122">
        <v>0</v>
      </c>
      <c r="T659" s="122">
        <v>0.09</v>
      </c>
      <c r="U659" s="122">
        <v>0</v>
      </c>
      <c r="V659" s="122">
        <v>0</v>
      </c>
      <c r="W659" s="122">
        <v>0</v>
      </c>
      <c r="X659" s="122">
        <v>0</v>
      </c>
      <c r="Y659" s="122">
        <v>0</v>
      </c>
      <c r="Z659" s="122">
        <v>0</v>
      </c>
      <c r="AA659" s="122">
        <v>0</v>
      </c>
      <c r="AB659" s="122"/>
      <c r="AC659" s="122"/>
      <c r="AD659" s="122"/>
      <c r="AE659" s="122"/>
      <c r="AF659" s="122"/>
      <c r="AG659" s="122"/>
      <c r="AH659" s="122"/>
      <c r="AI659" s="122"/>
      <c r="AJ659" s="122"/>
      <c r="AK659" s="122"/>
      <c r="AL659" s="122"/>
      <c r="AM659" s="122"/>
      <c r="AN659" s="122"/>
      <c r="AO659" s="122"/>
      <c r="AP659" s="122"/>
      <c r="AQ659" s="122"/>
      <c r="AR659" s="122"/>
      <c r="AS659" s="122"/>
      <c r="AT659" s="122"/>
      <c r="AU659" s="122"/>
    </row>
    <row r="660" spans="1:47" s="90" customFormat="1" x14ac:dyDescent="0.3">
      <c r="A660" s="103"/>
      <c r="B660" s="110" t="s">
        <v>81</v>
      </c>
      <c r="C660" s="105"/>
      <c r="D660" s="133">
        <f t="shared" ref="D660:AU660" si="76">SUM(D661:D669)</f>
        <v>0</v>
      </c>
      <c r="E660" s="133">
        <f t="shared" si="76"/>
        <v>0</v>
      </c>
      <c r="F660" s="133">
        <f t="shared" si="76"/>
        <v>0</v>
      </c>
      <c r="G660" s="133">
        <f t="shared" si="76"/>
        <v>0</v>
      </c>
      <c r="H660" s="133">
        <f t="shared" si="76"/>
        <v>0</v>
      </c>
      <c r="I660" s="133">
        <f t="shared" si="76"/>
        <v>0</v>
      </c>
      <c r="J660" s="133">
        <f t="shared" si="76"/>
        <v>0</v>
      </c>
      <c r="K660" s="133">
        <f t="shared" si="76"/>
        <v>0</v>
      </c>
      <c r="L660" s="133">
        <f t="shared" si="76"/>
        <v>0</v>
      </c>
      <c r="M660" s="133">
        <f t="shared" si="76"/>
        <v>0</v>
      </c>
      <c r="N660" s="133">
        <f t="shared" si="76"/>
        <v>0</v>
      </c>
      <c r="O660" s="133">
        <f t="shared" si="76"/>
        <v>0</v>
      </c>
      <c r="P660" s="133">
        <f t="shared" si="76"/>
        <v>0</v>
      </c>
      <c r="Q660" s="133">
        <f t="shared" si="76"/>
        <v>0</v>
      </c>
      <c r="R660" s="133">
        <f t="shared" si="76"/>
        <v>1.52</v>
      </c>
      <c r="S660" s="133">
        <f t="shared" si="76"/>
        <v>0.1</v>
      </c>
      <c r="T660" s="133">
        <f t="shared" si="76"/>
        <v>0.95</v>
      </c>
      <c r="U660" s="133">
        <f t="shared" si="76"/>
        <v>3.3000000000000002E-2</v>
      </c>
      <c r="V660" s="133">
        <f t="shared" si="76"/>
        <v>0</v>
      </c>
      <c r="W660" s="133">
        <f t="shared" si="76"/>
        <v>0</v>
      </c>
      <c r="X660" s="133">
        <f t="shared" si="76"/>
        <v>0</v>
      </c>
      <c r="Y660" s="133">
        <f t="shared" si="76"/>
        <v>0</v>
      </c>
      <c r="Z660" s="133">
        <f t="shared" si="76"/>
        <v>0</v>
      </c>
      <c r="AA660" s="133">
        <f t="shared" si="76"/>
        <v>0</v>
      </c>
      <c r="AB660" s="133">
        <f t="shared" si="76"/>
        <v>0</v>
      </c>
      <c r="AC660" s="133">
        <f t="shared" si="76"/>
        <v>0</v>
      </c>
      <c r="AD660" s="133">
        <f t="shared" si="76"/>
        <v>0</v>
      </c>
      <c r="AE660" s="133">
        <f t="shared" si="76"/>
        <v>0</v>
      </c>
      <c r="AF660" s="133">
        <f t="shared" si="76"/>
        <v>0</v>
      </c>
      <c r="AG660" s="133">
        <f t="shared" si="76"/>
        <v>0</v>
      </c>
      <c r="AH660" s="133">
        <f t="shared" si="76"/>
        <v>0</v>
      </c>
      <c r="AI660" s="133">
        <f t="shared" si="76"/>
        <v>0</v>
      </c>
      <c r="AJ660" s="133">
        <f t="shared" si="76"/>
        <v>0</v>
      </c>
      <c r="AK660" s="133">
        <f t="shared" si="76"/>
        <v>0</v>
      </c>
      <c r="AL660" s="133">
        <f t="shared" si="76"/>
        <v>0</v>
      </c>
      <c r="AM660" s="133">
        <f t="shared" si="76"/>
        <v>0</v>
      </c>
      <c r="AN660" s="133">
        <f t="shared" si="76"/>
        <v>0</v>
      </c>
      <c r="AO660" s="133">
        <f t="shared" si="76"/>
        <v>0</v>
      </c>
      <c r="AP660" s="133">
        <f t="shared" si="76"/>
        <v>0</v>
      </c>
      <c r="AQ660" s="133">
        <f t="shared" si="76"/>
        <v>0</v>
      </c>
      <c r="AR660" s="133">
        <f t="shared" si="76"/>
        <v>0</v>
      </c>
      <c r="AS660" s="133">
        <f t="shared" si="76"/>
        <v>0</v>
      </c>
      <c r="AT660" s="133">
        <f t="shared" si="76"/>
        <v>0</v>
      </c>
      <c r="AU660" s="133">
        <f t="shared" si="76"/>
        <v>0</v>
      </c>
    </row>
    <row r="661" spans="1:47" s="90" customFormat="1" ht="46.65" x14ac:dyDescent="0.3">
      <c r="A661" s="106" t="s">
        <v>1662</v>
      </c>
      <c r="B661" s="107" t="s">
        <v>1828</v>
      </c>
      <c r="C661" s="108" t="s">
        <v>1513</v>
      </c>
      <c r="D661" s="122">
        <v>0</v>
      </c>
      <c r="E661" s="122">
        <v>0</v>
      </c>
      <c r="F661" s="122">
        <v>0</v>
      </c>
      <c r="G661" s="122">
        <v>0</v>
      </c>
      <c r="H661" s="122">
        <v>0</v>
      </c>
      <c r="I661" s="122">
        <v>0</v>
      </c>
      <c r="J661" s="122">
        <v>0</v>
      </c>
      <c r="K661" s="122">
        <v>0</v>
      </c>
      <c r="L661" s="122">
        <v>0</v>
      </c>
      <c r="M661" s="122">
        <v>0</v>
      </c>
      <c r="N661" s="122">
        <v>0</v>
      </c>
      <c r="O661" s="122">
        <v>0</v>
      </c>
      <c r="P661" s="122">
        <v>0</v>
      </c>
      <c r="Q661" s="122">
        <v>0</v>
      </c>
      <c r="R661" s="122">
        <v>0</v>
      </c>
      <c r="S661" s="122">
        <v>0</v>
      </c>
      <c r="T661" s="122">
        <v>0</v>
      </c>
      <c r="U661" s="122">
        <v>0</v>
      </c>
      <c r="V661" s="122">
        <v>0</v>
      </c>
      <c r="W661" s="122">
        <v>0</v>
      </c>
      <c r="X661" s="122">
        <v>0</v>
      </c>
      <c r="Y661" s="122">
        <v>0</v>
      </c>
      <c r="Z661" s="122">
        <v>0</v>
      </c>
      <c r="AA661" s="122">
        <v>0</v>
      </c>
      <c r="AB661" s="122"/>
      <c r="AC661" s="122"/>
      <c r="AD661" s="122"/>
      <c r="AE661" s="122"/>
      <c r="AF661" s="122"/>
      <c r="AG661" s="122"/>
      <c r="AH661" s="122"/>
      <c r="AI661" s="122"/>
      <c r="AJ661" s="122"/>
      <c r="AK661" s="122"/>
      <c r="AL661" s="122"/>
      <c r="AM661" s="122"/>
      <c r="AN661" s="122"/>
      <c r="AO661" s="122"/>
      <c r="AP661" s="122"/>
      <c r="AQ661" s="122"/>
      <c r="AR661" s="122"/>
      <c r="AS661" s="122"/>
      <c r="AT661" s="122"/>
      <c r="AU661" s="122"/>
    </row>
    <row r="662" spans="1:47" s="90" customFormat="1" ht="62.2" x14ac:dyDescent="0.3">
      <c r="A662" s="106" t="s">
        <v>1662</v>
      </c>
      <c r="B662" s="107" t="s">
        <v>1829</v>
      </c>
      <c r="C662" s="108" t="s">
        <v>1514</v>
      </c>
      <c r="D662" s="122">
        <v>0</v>
      </c>
      <c r="E662" s="122">
        <v>0</v>
      </c>
      <c r="F662" s="122">
        <v>0</v>
      </c>
      <c r="G662" s="122">
        <v>0</v>
      </c>
      <c r="H662" s="122">
        <v>0</v>
      </c>
      <c r="I662" s="122">
        <v>0</v>
      </c>
      <c r="J662" s="122">
        <v>0</v>
      </c>
      <c r="K662" s="122">
        <v>0</v>
      </c>
      <c r="L662" s="122">
        <v>0</v>
      </c>
      <c r="M662" s="122">
        <v>0</v>
      </c>
      <c r="N662" s="122">
        <v>0</v>
      </c>
      <c r="O662" s="122">
        <v>0</v>
      </c>
      <c r="P662" s="122">
        <v>0</v>
      </c>
      <c r="Q662" s="122">
        <v>0</v>
      </c>
      <c r="R662" s="122">
        <v>0.1</v>
      </c>
      <c r="S662" s="122">
        <v>0.1</v>
      </c>
      <c r="T662" s="122">
        <v>0.03</v>
      </c>
      <c r="U662" s="122">
        <v>3.3000000000000002E-2</v>
      </c>
      <c r="V662" s="122">
        <v>0</v>
      </c>
      <c r="W662" s="122">
        <v>0</v>
      </c>
      <c r="X662" s="122">
        <v>0</v>
      </c>
      <c r="Y662" s="122">
        <v>0</v>
      </c>
      <c r="Z662" s="122">
        <v>0</v>
      </c>
      <c r="AA662" s="122">
        <v>0</v>
      </c>
      <c r="AB662" s="122"/>
      <c r="AC662" s="122"/>
      <c r="AD662" s="122"/>
      <c r="AE662" s="122"/>
      <c r="AF662" s="122"/>
      <c r="AG662" s="122"/>
      <c r="AH662" s="122"/>
      <c r="AI662" s="122"/>
      <c r="AJ662" s="122"/>
      <c r="AK662" s="122"/>
      <c r="AL662" s="122"/>
      <c r="AM662" s="122"/>
      <c r="AN662" s="122"/>
      <c r="AO662" s="122"/>
      <c r="AP662" s="122"/>
      <c r="AQ662" s="122"/>
      <c r="AR662" s="122"/>
      <c r="AS662" s="122"/>
      <c r="AT662" s="122"/>
      <c r="AU662" s="122"/>
    </row>
    <row r="663" spans="1:47" s="90" customFormat="1" ht="46.65" x14ac:dyDescent="0.3">
      <c r="A663" s="106" t="s">
        <v>1662</v>
      </c>
      <c r="B663" s="107" t="s">
        <v>1830</v>
      </c>
      <c r="C663" s="108" t="s">
        <v>1515</v>
      </c>
      <c r="D663" s="122">
        <v>0</v>
      </c>
      <c r="E663" s="122">
        <v>0</v>
      </c>
      <c r="F663" s="122">
        <v>0</v>
      </c>
      <c r="G663" s="122">
        <v>0</v>
      </c>
      <c r="H663" s="122">
        <v>0</v>
      </c>
      <c r="I663" s="122">
        <v>0</v>
      </c>
      <c r="J663" s="122">
        <v>0</v>
      </c>
      <c r="K663" s="122">
        <v>0</v>
      </c>
      <c r="L663" s="122">
        <v>0</v>
      </c>
      <c r="M663" s="122">
        <v>0</v>
      </c>
      <c r="N663" s="122">
        <v>0</v>
      </c>
      <c r="O663" s="122">
        <v>0</v>
      </c>
      <c r="P663" s="122">
        <v>0</v>
      </c>
      <c r="Q663" s="122">
        <v>0</v>
      </c>
      <c r="R663" s="122">
        <v>1.26</v>
      </c>
      <c r="S663" s="122">
        <v>0</v>
      </c>
      <c r="T663" s="122">
        <v>0.3</v>
      </c>
      <c r="U663" s="122">
        <v>0</v>
      </c>
      <c r="V663" s="122">
        <v>0</v>
      </c>
      <c r="W663" s="122">
        <v>0</v>
      </c>
      <c r="X663" s="122">
        <v>0</v>
      </c>
      <c r="Y663" s="122">
        <v>0</v>
      </c>
      <c r="Z663" s="122">
        <v>0</v>
      </c>
      <c r="AA663" s="122">
        <v>0</v>
      </c>
      <c r="AB663" s="122"/>
      <c r="AC663" s="122"/>
      <c r="AD663" s="122"/>
      <c r="AE663" s="122"/>
      <c r="AF663" s="122"/>
      <c r="AG663" s="122"/>
      <c r="AH663" s="122"/>
      <c r="AI663" s="122"/>
      <c r="AJ663" s="122"/>
      <c r="AK663" s="122"/>
      <c r="AL663" s="122"/>
      <c r="AM663" s="122"/>
      <c r="AN663" s="122"/>
      <c r="AO663" s="122"/>
      <c r="AP663" s="122"/>
      <c r="AQ663" s="122"/>
      <c r="AR663" s="122"/>
      <c r="AS663" s="122"/>
      <c r="AT663" s="122"/>
      <c r="AU663" s="122"/>
    </row>
    <row r="664" spans="1:47" s="90" customFormat="1" ht="46.65" x14ac:dyDescent="0.3">
      <c r="A664" s="106" t="s">
        <v>1662</v>
      </c>
      <c r="B664" s="107" t="s">
        <v>1831</v>
      </c>
      <c r="C664" s="108" t="s">
        <v>1516</v>
      </c>
      <c r="D664" s="122">
        <v>0</v>
      </c>
      <c r="E664" s="122">
        <v>0</v>
      </c>
      <c r="F664" s="122">
        <v>0</v>
      </c>
      <c r="G664" s="122">
        <v>0</v>
      </c>
      <c r="H664" s="122">
        <v>0</v>
      </c>
      <c r="I664" s="122">
        <v>0</v>
      </c>
      <c r="J664" s="122">
        <v>0</v>
      </c>
      <c r="K664" s="122">
        <v>0</v>
      </c>
      <c r="L664" s="122">
        <v>0</v>
      </c>
      <c r="M664" s="122">
        <v>0</v>
      </c>
      <c r="N664" s="122">
        <v>0</v>
      </c>
      <c r="O664" s="122">
        <v>0</v>
      </c>
      <c r="P664" s="122">
        <v>0</v>
      </c>
      <c r="Q664" s="122">
        <v>0</v>
      </c>
      <c r="R664" s="122">
        <v>0</v>
      </c>
      <c r="S664" s="122">
        <v>0</v>
      </c>
      <c r="T664" s="122">
        <v>0</v>
      </c>
      <c r="U664" s="122">
        <v>0</v>
      </c>
      <c r="V664" s="122">
        <v>0</v>
      </c>
      <c r="W664" s="122">
        <v>0</v>
      </c>
      <c r="X664" s="122">
        <v>0</v>
      </c>
      <c r="Y664" s="122">
        <v>0</v>
      </c>
      <c r="Z664" s="122">
        <v>0</v>
      </c>
      <c r="AA664" s="122">
        <v>0</v>
      </c>
      <c r="AB664" s="122"/>
      <c r="AC664" s="122"/>
      <c r="AD664" s="122"/>
      <c r="AE664" s="122"/>
      <c r="AF664" s="122"/>
      <c r="AG664" s="122"/>
      <c r="AH664" s="122"/>
      <c r="AI664" s="122"/>
      <c r="AJ664" s="122"/>
      <c r="AK664" s="122"/>
      <c r="AL664" s="122"/>
      <c r="AM664" s="122"/>
      <c r="AN664" s="122"/>
      <c r="AO664" s="122"/>
      <c r="AP664" s="122"/>
      <c r="AQ664" s="122"/>
      <c r="AR664" s="122"/>
      <c r="AS664" s="122"/>
      <c r="AT664" s="122"/>
      <c r="AU664" s="122"/>
    </row>
    <row r="665" spans="1:47" s="90" customFormat="1" ht="46.65" x14ac:dyDescent="0.3">
      <c r="A665" s="106" t="s">
        <v>1662</v>
      </c>
      <c r="B665" s="107" t="s">
        <v>1832</v>
      </c>
      <c r="C665" s="108" t="s">
        <v>1517</v>
      </c>
      <c r="D665" s="122">
        <v>0</v>
      </c>
      <c r="E665" s="122">
        <v>0</v>
      </c>
      <c r="F665" s="122">
        <v>0</v>
      </c>
      <c r="G665" s="122">
        <v>0</v>
      </c>
      <c r="H665" s="122">
        <v>0</v>
      </c>
      <c r="I665" s="122">
        <v>0</v>
      </c>
      <c r="J665" s="122">
        <v>0</v>
      </c>
      <c r="K665" s="122">
        <v>0</v>
      </c>
      <c r="L665" s="122">
        <v>0</v>
      </c>
      <c r="M665" s="122">
        <v>0</v>
      </c>
      <c r="N665" s="122">
        <v>0</v>
      </c>
      <c r="O665" s="122">
        <v>0</v>
      </c>
      <c r="P665" s="122">
        <v>0</v>
      </c>
      <c r="Q665" s="122">
        <v>0</v>
      </c>
      <c r="R665" s="122">
        <v>0.16</v>
      </c>
      <c r="S665" s="122">
        <v>0</v>
      </c>
      <c r="T665" s="122">
        <v>0.62</v>
      </c>
      <c r="U665" s="122">
        <v>0</v>
      </c>
      <c r="V665" s="122">
        <v>0</v>
      </c>
      <c r="W665" s="122">
        <v>0</v>
      </c>
      <c r="X665" s="122">
        <v>0</v>
      </c>
      <c r="Y665" s="122">
        <v>0</v>
      </c>
      <c r="Z665" s="122">
        <v>0</v>
      </c>
      <c r="AA665" s="122">
        <v>0</v>
      </c>
      <c r="AB665" s="122"/>
      <c r="AC665" s="122"/>
      <c r="AD665" s="122"/>
      <c r="AE665" s="122"/>
      <c r="AF665" s="122"/>
      <c r="AG665" s="122"/>
      <c r="AH665" s="122"/>
      <c r="AI665" s="122"/>
      <c r="AJ665" s="122"/>
      <c r="AK665" s="122"/>
      <c r="AL665" s="122"/>
      <c r="AM665" s="122"/>
      <c r="AN665" s="122"/>
      <c r="AO665" s="122"/>
      <c r="AP665" s="122"/>
      <c r="AQ665" s="122"/>
      <c r="AR665" s="122"/>
      <c r="AS665" s="122"/>
      <c r="AT665" s="122"/>
      <c r="AU665" s="122"/>
    </row>
    <row r="666" spans="1:47" s="90" customFormat="1" ht="46.65" x14ac:dyDescent="0.3">
      <c r="A666" s="106" t="s">
        <v>1662</v>
      </c>
      <c r="B666" s="107" t="s">
        <v>1030</v>
      </c>
      <c r="C666" s="108" t="s">
        <v>1518</v>
      </c>
      <c r="D666" s="122">
        <v>0</v>
      </c>
      <c r="E666" s="122">
        <v>0</v>
      </c>
      <c r="F666" s="122">
        <v>0</v>
      </c>
      <c r="G666" s="122">
        <v>0</v>
      </c>
      <c r="H666" s="122">
        <v>0</v>
      </c>
      <c r="I666" s="122">
        <v>0</v>
      </c>
      <c r="J666" s="122">
        <v>0</v>
      </c>
      <c r="K666" s="122">
        <v>0</v>
      </c>
      <c r="L666" s="122">
        <v>0</v>
      </c>
      <c r="M666" s="122">
        <v>0</v>
      </c>
      <c r="N666" s="122">
        <v>0</v>
      </c>
      <c r="O666" s="122">
        <v>0</v>
      </c>
      <c r="P666" s="122">
        <v>0</v>
      </c>
      <c r="Q666" s="122">
        <v>0</v>
      </c>
      <c r="R666" s="122">
        <v>0</v>
      </c>
      <c r="S666" s="122">
        <v>0</v>
      </c>
      <c r="T666" s="122">
        <v>0</v>
      </c>
      <c r="U666" s="122">
        <v>0</v>
      </c>
      <c r="V666" s="122">
        <v>0</v>
      </c>
      <c r="W666" s="122">
        <v>0</v>
      </c>
      <c r="X666" s="122">
        <v>0</v>
      </c>
      <c r="Y666" s="122">
        <v>0</v>
      </c>
      <c r="Z666" s="122">
        <v>0</v>
      </c>
      <c r="AA666" s="122">
        <v>0</v>
      </c>
      <c r="AB666" s="122"/>
      <c r="AC666" s="122"/>
      <c r="AD666" s="122"/>
      <c r="AE666" s="122"/>
      <c r="AF666" s="122"/>
      <c r="AG666" s="122"/>
      <c r="AH666" s="122"/>
      <c r="AI666" s="122"/>
      <c r="AJ666" s="122"/>
      <c r="AK666" s="122"/>
      <c r="AL666" s="122"/>
      <c r="AM666" s="122"/>
      <c r="AN666" s="122"/>
      <c r="AO666" s="122"/>
      <c r="AP666" s="122"/>
      <c r="AQ666" s="122"/>
      <c r="AR666" s="122"/>
      <c r="AS666" s="122"/>
      <c r="AT666" s="122"/>
      <c r="AU666" s="122"/>
    </row>
    <row r="667" spans="1:47" s="90" customFormat="1" ht="46.65" x14ac:dyDescent="0.3">
      <c r="A667" s="106" t="s">
        <v>1662</v>
      </c>
      <c r="B667" s="107" t="s">
        <v>1833</v>
      </c>
      <c r="C667" s="108" t="s">
        <v>1519</v>
      </c>
      <c r="D667" s="122">
        <v>0</v>
      </c>
      <c r="E667" s="122">
        <v>0</v>
      </c>
      <c r="F667" s="122">
        <v>0</v>
      </c>
      <c r="G667" s="122">
        <v>0</v>
      </c>
      <c r="H667" s="122">
        <v>0</v>
      </c>
      <c r="I667" s="122">
        <v>0</v>
      </c>
      <c r="J667" s="122">
        <v>0</v>
      </c>
      <c r="K667" s="122">
        <v>0</v>
      </c>
      <c r="L667" s="122">
        <v>0</v>
      </c>
      <c r="M667" s="122">
        <v>0</v>
      </c>
      <c r="N667" s="122">
        <v>0</v>
      </c>
      <c r="O667" s="122">
        <v>0</v>
      </c>
      <c r="P667" s="122">
        <v>0</v>
      </c>
      <c r="Q667" s="122">
        <v>0</v>
      </c>
      <c r="R667" s="122">
        <v>0</v>
      </c>
      <c r="S667" s="122">
        <v>0</v>
      </c>
      <c r="T667" s="122">
        <v>0</v>
      </c>
      <c r="U667" s="122">
        <v>0</v>
      </c>
      <c r="V667" s="122">
        <v>0</v>
      </c>
      <c r="W667" s="122">
        <v>0</v>
      </c>
      <c r="X667" s="122">
        <v>0</v>
      </c>
      <c r="Y667" s="122">
        <v>0</v>
      </c>
      <c r="Z667" s="122">
        <v>0</v>
      </c>
      <c r="AA667" s="122">
        <v>0</v>
      </c>
      <c r="AB667" s="122"/>
      <c r="AC667" s="122"/>
      <c r="AD667" s="122"/>
      <c r="AE667" s="122"/>
      <c r="AF667" s="122"/>
      <c r="AG667" s="122"/>
      <c r="AH667" s="122"/>
      <c r="AI667" s="122"/>
      <c r="AJ667" s="122"/>
      <c r="AK667" s="122"/>
      <c r="AL667" s="122"/>
      <c r="AM667" s="122"/>
      <c r="AN667" s="122"/>
      <c r="AO667" s="122"/>
      <c r="AP667" s="122"/>
      <c r="AQ667" s="122"/>
      <c r="AR667" s="122"/>
      <c r="AS667" s="122"/>
      <c r="AT667" s="122"/>
      <c r="AU667" s="122"/>
    </row>
    <row r="668" spans="1:47" s="90" customFormat="1" ht="46.65" x14ac:dyDescent="0.3">
      <c r="A668" s="106" t="s">
        <v>1662</v>
      </c>
      <c r="B668" s="107" t="s">
        <v>1031</v>
      </c>
      <c r="C668" s="108" t="s">
        <v>1520</v>
      </c>
      <c r="D668" s="122">
        <v>0</v>
      </c>
      <c r="E668" s="122">
        <v>0</v>
      </c>
      <c r="F668" s="122">
        <v>0</v>
      </c>
      <c r="G668" s="122">
        <v>0</v>
      </c>
      <c r="H668" s="122">
        <v>0</v>
      </c>
      <c r="I668" s="122">
        <v>0</v>
      </c>
      <c r="J668" s="122">
        <v>0</v>
      </c>
      <c r="K668" s="122">
        <v>0</v>
      </c>
      <c r="L668" s="122">
        <v>0</v>
      </c>
      <c r="M668" s="122">
        <v>0</v>
      </c>
      <c r="N668" s="122">
        <v>0</v>
      </c>
      <c r="O668" s="122">
        <v>0</v>
      </c>
      <c r="P668" s="122">
        <v>0</v>
      </c>
      <c r="Q668" s="122">
        <v>0</v>
      </c>
      <c r="R668" s="122">
        <v>0</v>
      </c>
      <c r="S668" s="122">
        <v>0</v>
      </c>
      <c r="T668" s="122">
        <v>0</v>
      </c>
      <c r="U668" s="122">
        <v>0</v>
      </c>
      <c r="V668" s="122">
        <v>0</v>
      </c>
      <c r="W668" s="122">
        <v>0</v>
      </c>
      <c r="X668" s="122">
        <v>0</v>
      </c>
      <c r="Y668" s="122">
        <v>0</v>
      </c>
      <c r="Z668" s="122">
        <v>0</v>
      </c>
      <c r="AA668" s="122">
        <v>0</v>
      </c>
      <c r="AB668" s="122"/>
      <c r="AC668" s="122"/>
      <c r="AD668" s="122"/>
      <c r="AE668" s="122"/>
      <c r="AF668" s="122"/>
      <c r="AG668" s="122"/>
      <c r="AH668" s="122"/>
      <c r="AI668" s="122"/>
      <c r="AJ668" s="122"/>
      <c r="AK668" s="122"/>
      <c r="AL668" s="122"/>
      <c r="AM668" s="122"/>
      <c r="AN668" s="122"/>
      <c r="AO668" s="122"/>
      <c r="AP668" s="122"/>
      <c r="AQ668" s="122"/>
      <c r="AR668" s="122"/>
      <c r="AS668" s="122"/>
      <c r="AT668" s="122"/>
      <c r="AU668" s="122"/>
    </row>
    <row r="669" spans="1:47" s="90" customFormat="1" ht="46.65" x14ac:dyDescent="0.3">
      <c r="A669" s="106" t="s">
        <v>1662</v>
      </c>
      <c r="B669" s="107" t="s">
        <v>1032</v>
      </c>
      <c r="C669" s="108" t="s">
        <v>1521</v>
      </c>
      <c r="D669" s="122">
        <v>0</v>
      </c>
      <c r="E669" s="122">
        <v>0</v>
      </c>
      <c r="F669" s="122">
        <v>0</v>
      </c>
      <c r="G669" s="122">
        <v>0</v>
      </c>
      <c r="H669" s="122">
        <v>0</v>
      </c>
      <c r="I669" s="122">
        <v>0</v>
      </c>
      <c r="J669" s="122">
        <v>0</v>
      </c>
      <c r="K669" s="122">
        <v>0</v>
      </c>
      <c r="L669" s="122">
        <v>0</v>
      </c>
      <c r="M669" s="122">
        <v>0</v>
      </c>
      <c r="N669" s="122">
        <v>0</v>
      </c>
      <c r="O669" s="122">
        <v>0</v>
      </c>
      <c r="P669" s="122">
        <v>0</v>
      </c>
      <c r="Q669" s="122">
        <v>0</v>
      </c>
      <c r="R669" s="122">
        <v>0</v>
      </c>
      <c r="S669" s="122">
        <v>0</v>
      </c>
      <c r="T669" s="122">
        <v>0</v>
      </c>
      <c r="U669" s="122">
        <v>0</v>
      </c>
      <c r="V669" s="122">
        <v>0</v>
      </c>
      <c r="W669" s="122">
        <v>0</v>
      </c>
      <c r="X669" s="122">
        <v>0</v>
      </c>
      <c r="Y669" s="122">
        <v>0</v>
      </c>
      <c r="Z669" s="122">
        <v>0</v>
      </c>
      <c r="AA669" s="122">
        <v>0</v>
      </c>
      <c r="AB669" s="122"/>
      <c r="AC669" s="122"/>
      <c r="AD669" s="122"/>
      <c r="AE669" s="122"/>
      <c r="AF669" s="122"/>
      <c r="AG669" s="122"/>
      <c r="AH669" s="122"/>
      <c r="AI669" s="122"/>
      <c r="AJ669" s="122"/>
      <c r="AK669" s="122"/>
      <c r="AL669" s="122"/>
      <c r="AM669" s="122"/>
      <c r="AN669" s="122"/>
      <c r="AO669" s="122"/>
      <c r="AP669" s="122"/>
      <c r="AQ669" s="122"/>
      <c r="AR669" s="122"/>
      <c r="AS669" s="122"/>
      <c r="AT669" s="122"/>
      <c r="AU669" s="122"/>
    </row>
    <row r="670" spans="1:47" s="90" customFormat="1" x14ac:dyDescent="0.3">
      <c r="A670" s="103"/>
      <c r="B670" s="110" t="s">
        <v>76</v>
      </c>
      <c r="C670" s="105"/>
      <c r="D670" s="133">
        <f t="shared" ref="D670:AU670" si="77">SUM(D671:D690)</f>
        <v>0</v>
      </c>
      <c r="E670" s="133">
        <f t="shared" si="77"/>
        <v>0.25</v>
      </c>
      <c r="F670" s="133">
        <f t="shared" si="77"/>
        <v>0</v>
      </c>
      <c r="G670" s="133">
        <f t="shared" si="77"/>
        <v>0</v>
      </c>
      <c r="H670" s="133">
        <f t="shared" si="77"/>
        <v>0</v>
      </c>
      <c r="I670" s="133">
        <f t="shared" si="77"/>
        <v>4.1000000000000002E-2</v>
      </c>
      <c r="J670" s="133">
        <f t="shared" si="77"/>
        <v>0</v>
      </c>
      <c r="K670" s="133">
        <f t="shared" si="77"/>
        <v>0</v>
      </c>
      <c r="L670" s="133">
        <f t="shared" si="77"/>
        <v>0</v>
      </c>
      <c r="M670" s="133">
        <f t="shared" si="77"/>
        <v>0</v>
      </c>
      <c r="N670" s="133">
        <f t="shared" si="77"/>
        <v>0</v>
      </c>
      <c r="O670" s="133">
        <f t="shared" si="77"/>
        <v>0</v>
      </c>
      <c r="P670" s="133">
        <f t="shared" si="77"/>
        <v>0</v>
      </c>
      <c r="Q670" s="133">
        <f t="shared" si="77"/>
        <v>0</v>
      </c>
      <c r="R670" s="133">
        <f t="shared" si="77"/>
        <v>1.25</v>
      </c>
      <c r="S670" s="133">
        <f t="shared" si="77"/>
        <v>0.5</v>
      </c>
      <c r="T670" s="133">
        <f t="shared" si="77"/>
        <v>2.5700000000000003</v>
      </c>
      <c r="U670" s="133">
        <f t="shared" si="77"/>
        <v>0.90599999999999992</v>
      </c>
      <c r="V670" s="133">
        <f t="shared" si="77"/>
        <v>0</v>
      </c>
      <c r="W670" s="133">
        <f t="shared" si="77"/>
        <v>0</v>
      </c>
      <c r="X670" s="133">
        <f t="shared" si="77"/>
        <v>0</v>
      </c>
      <c r="Y670" s="133">
        <f t="shared" si="77"/>
        <v>0</v>
      </c>
      <c r="Z670" s="133">
        <f t="shared" si="77"/>
        <v>0</v>
      </c>
      <c r="AA670" s="133">
        <f t="shared" si="77"/>
        <v>0</v>
      </c>
      <c r="AB670" s="133">
        <f t="shared" si="77"/>
        <v>0</v>
      </c>
      <c r="AC670" s="133">
        <f t="shared" si="77"/>
        <v>0</v>
      </c>
      <c r="AD670" s="133">
        <f t="shared" si="77"/>
        <v>0</v>
      </c>
      <c r="AE670" s="133">
        <f t="shared" si="77"/>
        <v>0</v>
      </c>
      <c r="AF670" s="133">
        <f t="shared" si="77"/>
        <v>0</v>
      </c>
      <c r="AG670" s="133">
        <f t="shared" si="77"/>
        <v>0</v>
      </c>
      <c r="AH670" s="133">
        <f t="shared" si="77"/>
        <v>0</v>
      </c>
      <c r="AI670" s="133">
        <f t="shared" si="77"/>
        <v>0</v>
      </c>
      <c r="AJ670" s="133">
        <f t="shared" si="77"/>
        <v>0</v>
      </c>
      <c r="AK670" s="133">
        <f t="shared" si="77"/>
        <v>0</v>
      </c>
      <c r="AL670" s="133">
        <f t="shared" si="77"/>
        <v>0</v>
      </c>
      <c r="AM670" s="133">
        <f t="shared" si="77"/>
        <v>0</v>
      </c>
      <c r="AN670" s="133">
        <f t="shared" si="77"/>
        <v>0</v>
      </c>
      <c r="AO670" s="133">
        <f t="shared" si="77"/>
        <v>0</v>
      </c>
      <c r="AP670" s="133">
        <f t="shared" si="77"/>
        <v>0</v>
      </c>
      <c r="AQ670" s="133">
        <f t="shared" si="77"/>
        <v>0</v>
      </c>
      <c r="AR670" s="133">
        <f t="shared" si="77"/>
        <v>0</v>
      </c>
      <c r="AS670" s="133">
        <f t="shared" si="77"/>
        <v>0</v>
      </c>
      <c r="AT670" s="133">
        <f t="shared" si="77"/>
        <v>0</v>
      </c>
      <c r="AU670" s="133">
        <f t="shared" si="77"/>
        <v>0</v>
      </c>
    </row>
    <row r="671" spans="1:47" s="90" customFormat="1" ht="46.65" x14ac:dyDescent="0.3">
      <c r="A671" s="106" t="s">
        <v>1662</v>
      </c>
      <c r="B671" s="107" t="s">
        <v>135</v>
      </c>
      <c r="C671" s="108" t="s">
        <v>136</v>
      </c>
      <c r="D671" s="122">
        <v>0</v>
      </c>
      <c r="E671" s="122">
        <v>0</v>
      </c>
      <c r="F671" s="122">
        <v>0</v>
      </c>
      <c r="G671" s="122">
        <v>0</v>
      </c>
      <c r="H671" s="122">
        <v>0</v>
      </c>
      <c r="I671" s="122">
        <v>0</v>
      </c>
      <c r="J671" s="122">
        <v>0</v>
      </c>
      <c r="K671" s="122">
        <v>0</v>
      </c>
      <c r="L671" s="122">
        <v>0</v>
      </c>
      <c r="M671" s="122">
        <v>0</v>
      </c>
      <c r="N671" s="122">
        <v>0</v>
      </c>
      <c r="O671" s="122">
        <v>0</v>
      </c>
      <c r="P671" s="122">
        <v>0</v>
      </c>
      <c r="Q671" s="122">
        <v>0</v>
      </c>
      <c r="R671" s="122">
        <v>0</v>
      </c>
      <c r="S671" s="122">
        <v>0</v>
      </c>
      <c r="T671" s="122">
        <v>0</v>
      </c>
      <c r="U671" s="122">
        <v>0</v>
      </c>
      <c r="V671" s="122">
        <v>0</v>
      </c>
      <c r="W671" s="122">
        <v>0</v>
      </c>
      <c r="X671" s="122">
        <v>0</v>
      </c>
      <c r="Y671" s="122">
        <v>0</v>
      </c>
      <c r="Z671" s="122">
        <v>0</v>
      </c>
      <c r="AA671" s="122">
        <v>0</v>
      </c>
      <c r="AB671" s="122"/>
      <c r="AC671" s="122"/>
      <c r="AD671" s="122"/>
      <c r="AE671" s="122"/>
      <c r="AF671" s="122"/>
      <c r="AG671" s="122"/>
      <c r="AH671" s="122"/>
      <c r="AI671" s="122"/>
      <c r="AJ671" s="122"/>
      <c r="AK671" s="122"/>
      <c r="AL671" s="122"/>
      <c r="AM671" s="122"/>
      <c r="AN671" s="122"/>
      <c r="AO671" s="122"/>
      <c r="AP671" s="122"/>
      <c r="AQ671" s="122"/>
      <c r="AR671" s="122"/>
      <c r="AS671" s="122"/>
      <c r="AT671" s="122"/>
      <c r="AU671" s="122"/>
    </row>
    <row r="672" spans="1:47" s="90" customFormat="1" ht="46.65" x14ac:dyDescent="0.3">
      <c r="A672" s="106" t="s">
        <v>1662</v>
      </c>
      <c r="B672" s="107" t="s">
        <v>1834</v>
      </c>
      <c r="C672" s="108" t="s">
        <v>1522</v>
      </c>
      <c r="D672" s="122">
        <v>0</v>
      </c>
      <c r="E672" s="122">
        <v>0</v>
      </c>
      <c r="F672" s="122">
        <v>0</v>
      </c>
      <c r="G672" s="122">
        <v>0</v>
      </c>
      <c r="H672" s="122">
        <v>0</v>
      </c>
      <c r="I672" s="122">
        <v>0</v>
      </c>
      <c r="J672" s="122">
        <v>0</v>
      </c>
      <c r="K672" s="122">
        <v>0</v>
      </c>
      <c r="L672" s="122">
        <v>0</v>
      </c>
      <c r="M672" s="122">
        <v>0</v>
      </c>
      <c r="N672" s="122">
        <v>0</v>
      </c>
      <c r="O672" s="122">
        <v>0</v>
      </c>
      <c r="P672" s="122">
        <v>0</v>
      </c>
      <c r="Q672" s="122">
        <v>0</v>
      </c>
      <c r="R672" s="122">
        <v>0.4</v>
      </c>
      <c r="S672" s="122">
        <v>0</v>
      </c>
      <c r="T672" s="122">
        <v>0.6</v>
      </c>
      <c r="U672" s="122">
        <v>0</v>
      </c>
      <c r="V672" s="122">
        <v>0</v>
      </c>
      <c r="W672" s="122">
        <v>0</v>
      </c>
      <c r="X672" s="122">
        <v>0</v>
      </c>
      <c r="Y672" s="122">
        <v>0</v>
      </c>
      <c r="Z672" s="122">
        <v>0</v>
      </c>
      <c r="AA672" s="122">
        <v>0</v>
      </c>
      <c r="AB672" s="122"/>
      <c r="AC672" s="122"/>
      <c r="AD672" s="122"/>
      <c r="AE672" s="122"/>
      <c r="AF672" s="122"/>
      <c r="AG672" s="122"/>
      <c r="AH672" s="122"/>
      <c r="AI672" s="122"/>
      <c r="AJ672" s="122"/>
      <c r="AK672" s="122"/>
      <c r="AL672" s="122"/>
      <c r="AM672" s="122"/>
      <c r="AN672" s="122"/>
      <c r="AO672" s="122"/>
      <c r="AP672" s="122"/>
      <c r="AQ672" s="122"/>
      <c r="AR672" s="122"/>
      <c r="AS672" s="122"/>
      <c r="AT672" s="122"/>
      <c r="AU672" s="122"/>
    </row>
    <row r="673" spans="1:47" s="90" customFormat="1" ht="46.65" x14ac:dyDescent="0.3">
      <c r="A673" s="106" t="s">
        <v>1662</v>
      </c>
      <c r="B673" s="107" t="s">
        <v>658</v>
      </c>
      <c r="C673" s="108" t="s">
        <v>708</v>
      </c>
      <c r="D673" s="122">
        <v>0</v>
      </c>
      <c r="E673" s="122">
        <v>0</v>
      </c>
      <c r="F673" s="122">
        <v>0</v>
      </c>
      <c r="G673" s="122">
        <v>0</v>
      </c>
      <c r="H673" s="122">
        <v>0</v>
      </c>
      <c r="I673" s="122">
        <v>0</v>
      </c>
      <c r="J673" s="122">
        <v>0</v>
      </c>
      <c r="K673" s="122">
        <v>0</v>
      </c>
      <c r="L673" s="122">
        <v>0</v>
      </c>
      <c r="M673" s="122">
        <v>0</v>
      </c>
      <c r="N673" s="122">
        <v>0</v>
      </c>
      <c r="O673" s="122">
        <v>0</v>
      </c>
      <c r="P673" s="122">
        <v>0</v>
      </c>
      <c r="Q673" s="122">
        <v>0</v>
      </c>
      <c r="R673" s="122">
        <v>0.25</v>
      </c>
      <c r="S673" s="122">
        <v>0.25</v>
      </c>
      <c r="T673" s="122">
        <v>0.2</v>
      </c>
      <c r="U673" s="122">
        <v>0.32600000000000001</v>
      </c>
      <c r="V673" s="122">
        <v>0</v>
      </c>
      <c r="W673" s="122">
        <v>0</v>
      </c>
      <c r="X673" s="122">
        <v>0</v>
      </c>
      <c r="Y673" s="122">
        <v>0</v>
      </c>
      <c r="Z673" s="122">
        <v>0</v>
      </c>
      <c r="AA673" s="122">
        <v>0</v>
      </c>
      <c r="AB673" s="122"/>
      <c r="AC673" s="122"/>
      <c r="AD673" s="122"/>
      <c r="AE673" s="122"/>
      <c r="AF673" s="122"/>
      <c r="AG673" s="122"/>
      <c r="AH673" s="122"/>
      <c r="AI673" s="122"/>
      <c r="AJ673" s="122"/>
      <c r="AK673" s="122"/>
      <c r="AL673" s="122"/>
      <c r="AM673" s="122"/>
      <c r="AN673" s="122"/>
      <c r="AO673" s="122"/>
      <c r="AP673" s="122"/>
      <c r="AQ673" s="122"/>
      <c r="AR673" s="122"/>
      <c r="AS673" s="122"/>
      <c r="AT673" s="122"/>
      <c r="AU673" s="122"/>
    </row>
    <row r="674" spans="1:47" s="90" customFormat="1" ht="31.1" x14ac:dyDescent="0.3">
      <c r="A674" s="106" t="s">
        <v>1662</v>
      </c>
      <c r="B674" s="107" t="s">
        <v>137</v>
      </c>
      <c r="C674" s="108" t="s">
        <v>545</v>
      </c>
      <c r="D674" s="122">
        <v>0</v>
      </c>
      <c r="E674" s="122">
        <v>0</v>
      </c>
      <c r="F674" s="122">
        <v>0</v>
      </c>
      <c r="G674" s="122">
        <v>0</v>
      </c>
      <c r="H674" s="122">
        <v>0</v>
      </c>
      <c r="I674" s="122">
        <v>0</v>
      </c>
      <c r="J674" s="122">
        <v>0</v>
      </c>
      <c r="K674" s="122">
        <v>0</v>
      </c>
      <c r="L674" s="122">
        <v>0</v>
      </c>
      <c r="M674" s="122">
        <v>0</v>
      </c>
      <c r="N674" s="122">
        <v>0</v>
      </c>
      <c r="O674" s="122">
        <v>0</v>
      </c>
      <c r="P674" s="122">
        <v>0</v>
      </c>
      <c r="Q674" s="122">
        <v>0</v>
      </c>
      <c r="R674" s="122">
        <v>0</v>
      </c>
      <c r="S674" s="122">
        <v>0</v>
      </c>
      <c r="T674" s="122">
        <v>0</v>
      </c>
      <c r="U674" s="122">
        <v>0</v>
      </c>
      <c r="V674" s="122">
        <v>0</v>
      </c>
      <c r="W674" s="122">
        <v>0</v>
      </c>
      <c r="X674" s="122">
        <v>0</v>
      </c>
      <c r="Y674" s="122">
        <v>0</v>
      </c>
      <c r="Z674" s="122">
        <v>0</v>
      </c>
      <c r="AA674" s="122">
        <v>0</v>
      </c>
      <c r="AB674" s="122"/>
      <c r="AC674" s="122"/>
      <c r="AD674" s="122"/>
      <c r="AE674" s="122"/>
      <c r="AF674" s="122"/>
      <c r="AG674" s="122"/>
      <c r="AH674" s="122"/>
      <c r="AI674" s="122"/>
      <c r="AJ674" s="122"/>
      <c r="AK674" s="122"/>
      <c r="AL674" s="122"/>
      <c r="AM674" s="122"/>
      <c r="AN674" s="122"/>
      <c r="AO674" s="122"/>
      <c r="AP674" s="122"/>
      <c r="AQ674" s="122"/>
      <c r="AR674" s="122"/>
      <c r="AS674" s="122"/>
      <c r="AT674" s="122"/>
      <c r="AU674" s="122"/>
    </row>
    <row r="675" spans="1:47" s="90" customFormat="1" ht="46.65" x14ac:dyDescent="0.3">
      <c r="A675" s="106" t="s">
        <v>1662</v>
      </c>
      <c r="B675" s="107" t="s">
        <v>462</v>
      </c>
      <c r="C675" s="108" t="s">
        <v>496</v>
      </c>
      <c r="D675" s="122">
        <v>0</v>
      </c>
      <c r="E675" s="122">
        <v>0</v>
      </c>
      <c r="F675" s="122">
        <v>0</v>
      </c>
      <c r="G675" s="122">
        <v>0</v>
      </c>
      <c r="H675" s="122">
        <v>0</v>
      </c>
      <c r="I675" s="122">
        <v>0</v>
      </c>
      <c r="J675" s="122">
        <v>0</v>
      </c>
      <c r="K675" s="122">
        <v>0</v>
      </c>
      <c r="L675" s="122">
        <v>0</v>
      </c>
      <c r="M675" s="122">
        <v>0</v>
      </c>
      <c r="N675" s="122">
        <v>0</v>
      </c>
      <c r="O675" s="122">
        <v>0</v>
      </c>
      <c r="P675" s="122">
        <v>0</v>
      </c>
      <c r="Q675" s="122">
        <v>0</v>
      </c>
      <c r="R675" s="122">
        <v>0</v>
      </c>
      <c r="S675" s="122">
        <v>0</v>
      </c>
      <c r="T675" s="122">
        <v>0</v>
      </c>
      <c r="U675" s="122">
        <v>0</v>
      </c>
      <c r="V675" s="122">
        <v>0</v>
      </c>
      <c r="W675" s="122">
        <v>0</v>
      </c>
      <c r="X675" s="122">
        <v>0</v>
      </c>
      <c r="Y675" s="122">
        <v>0</v>
      </c>
      <c r="Z675" s="122">
        <v>0</v>
      </c>
      <c r="AA675" s="122">
        <v>0</v>
      </c>
      <c r="AB675" s="122"/>
      <c r="AC675" s="122"/>
      <c r="AD675" s="122"/>
      <c r="AE675" s="122"/>
      <c r="AF675" s="122"/>
      <c r="AG675" s="122"/>
      <c r="AH675" s="122"/>
      <c r="AI675" s="122"/>
      <c r="AJ675" s="122"/>
      <c r="AK675" s="122"/>
      <c r="AL675" s="122"/>
      <c r="AM675" s="122"/>
      <c r="AN675" s="122"/>
      <c r="AO675" s="122"/>
      <c r="AP675" s="122"/>
      <c r="AQ675" s="122"/>
      <c r="AR675" s="122"/>
      <c r="AS675" s="122"/>
      <c r="AT675" s="122"/>
      <c r="AU675" s="122"/>
    </row>
    <row r="676" spans="1:47" s="90" customFormat="1" ht="62.2" x14ac:dyDescent="0.3">
      <c r="A676" s="106" t="s">
        <v>1662</v>
      </c>
      <c r="B676" s="107" t="s">
        <v>1033</v>
      </c>
      <c r="C676" s="108" t="s">
        <v>1523</v>
      </c>
      <c r="D676" s="122">
        <v>0</v>
      </c>
      <c r="E676" s="122">
        <v>0</v>
      </c>
      <c r="F676" s="122">
        <v>0</v>
      </c>
      <c r="G676" s="122">
        <v>0</v>
      </c>
      <c r="H676" s="122">
        <v>0</v>
      </c>
      <c r="I676" s="122">
        <v>0</v>
      </c>
      <c r="J676" s="122">
        <v>0</v>
      </c>
      <c r="K676" s="122">
        <v>0</v>
      </c>
      <c r="L676" s="122">
        <v>0</v>
      </c>
      <c r="M676" s="122">
        <v>0</v>
      </c>
      <c r="N676" s="122">
        <v>0</v>
      </c>
      <c r="O676" s="122">
        <v>0</v>
      </c>
      <c r="P676" s="122">
        <v>0</v>
      </c>
      <c r="Q676" s="122">
        <v>0</v>
      </c>
      <c r="R676" s="122">
        <v>0</v>
      </c>
      <c r="S676" s="122">
        <v>0</v>
      </c>
      <c r="T676" s="122">
        <v>0.4</v>
      </c>
      <c r="U676" s="122">
        <v>0</v>
      </c>
      <c r="V676" s="122">
        <v>0</v>
      </c>
      <c r="W676" s="122">
        <v>0</v>
      </c>
      <c r="X676" s="122">
        <v>0</v>
      </c>
      <c r="Y676" s="122">
        <v>0</v>
      </c>
      <c r="Z676" s="122">
        <v>0</v>
      </c>
      <c r="AA676" s="122">
        <v>0</v>
      </c>
      <c r="AB676" s="122"/>
      <c r="AC676" s="122"/>
      <c r="AD676" s="122"/>
      <c r="AE676" s="122"/>
      <c r="AF676" s="122"/>
      <c r="AG676" s="122"/>
      <c r="AH676" s="122"/>
      <c r="AI676" s="122"/>
      <c r="AJ676" s="122"/>
      <c r="AK676" s="122"/>
      <c r="AL676" s="122"/>
      <c r="AM676" s="122"/>
      <c r="AN676" s="122"/>
      <c r="AO676" s="122"/>
      <c r="AP676" s="122"/>
      <c r="AQ676" s="122"/>
      <c r="AR676" s="122"/>
      <c r="AS676" s="122"/>
      <c r="AT676" s="122"/>
      <c r="AU676" s="122"/>
    </row>
    <row r="677" spans="1:47" s="90" customFormat="1" ht="46.65" x14ac:dyDescent="0.3">
      <c r="A677" s="106" t="s">
        <v>1662</v>
      </c>
      <c r="B677" s="107" t="s">
        <v>1034</v>
      </c>
      <c r="C677" s="108" t="s">
        <v>1524</v>
      </c>
      <c r="D677" s="122">
        <v>0</v>
      </c>
      <c r="E677" s="122">
        <v>0</v>
      </c>
      <c r="F677" s="122">
        <v>0</v>
      </c>
      <c r="G677" s="122">
        <v>0</v>
      </c>
      <c r="H677" s="122">
        <v>0</v>
      </c>
      <c r="I677" s="122">
        <v>0</v>
      </c>
      <c r="J677" s="122">
        <v>0</v>
      </c>
      <c r="K677" s="122">
        <v>0</v>
      </c>
      <c r="L677" s="122">
        <v>0</v>
      </c>
      <c r="M677" s="122">
        <v>0</v>
      </c>
      <c r="N677" s="122">
        <v>0</v>
      </c>
      <c r="O677" s="122">
        <v>0</v>
      </c>
      <c r="P677" s="122">
        <v>0</v>
      </c>
      <c r="Q677" s="122">
        <v>0</v>
      </c>
      <c r="R677" s="122">
        <v>0</v>
      </c>
      <c r="S677" s="122">
        <v>0</v>
      </c>
      <c r="T677" s="122">
        <v>1.1000000000000001</v>
      </c>
      <c r="U677" s="122">
        <v>0</v>
      </c>
      <c r="V677" s="122">
        <v>0</v>
      </c>
      <c r="W677" s="122">
        <v>0</v>
      </c>
      <c r="X677" s="122">
        <v>0</v>
      </c>
      <c r="Y677" s="122">
        <v>0</v>
      </c>
      <c r="Z677" s="122">
        <v>0</v>
      </c>
      <c r="AA677" s="122">
        <v>0</v>
      </c>
      <c r="AB677" s="122"/>
      <c r="AC677" s="122"/>
      <c r="AD677" s="122"/>
      <c r="AE677" s="122"/>
      <c r="AF677" s="122"/>
      <c r="AG677" s="122"/>
      <c r="AH677" s="122"/>
      <c r="AI677" s="122"/>
      <c r="AJ677" s="122"/>
      <c r="AK677" s="122"/>
      <c r="AL677" s="122"/>
      <c r="AM677" s="122"/>
      <c r="AN677" s="122"/>
      <c r="AO677" s="122"/>
      <c r="AP677" s="122"/>
      <c r="AQ677" s="122"/>
      <c r="AR677" s="122"/>
      <c r="AS677" s="122"/>
      <c r="AT677" s="122"/>
      <c r="AU677" s="122"/>
    </row>
    <row r="678" spans="1:47" s="90" customFormat="1" ht="62.2" x14ac:dyDescent="0.3">
      <c r="A678" s="106" t="s">
        <v>1662</v>
      </c>
      <c r="B678" s="107" t="s">
        <v>243</v>
      </c>
      <c r="C678" s="108" t="s">
        <v>77</v>
      </c>
      <c r="D678" s="122">
        <v>0</v>
      </c>
      <c r="E678" s="122">
        <v>0</v>
      </c>
      <c r="F678" s="122">
        <v>0</v>
      </c>
      <c r="G678" s="122">
        <v>0</v>
      </c>
      <c r="H678" s="122">
        <v>0</v>
      </c>
      <c r="I678" s="122">
        <v>0</v>
      </c>
      <c r="J678" s="122">
        <v>0</v>
      </c>
      <c r="K678" s="122">
        <v>0</v>
      </c>
      <c r="L678" s="122">
        <v>0</v>
      </c>
      <c r="M678" s="122">
        <v>0</v>
      </c>
      <c r="N678" s="122">
        <v>0</v>
      </c>
      <c r="O678" s="122">
        <v>0</v>
      </c>
      <c r="P678" s="122">
        <v>0</v>
      </c>
      <c r="Q678" s="122">
        <v>0</v>
      </c>
      <c r="R678" s="122">
        <v>0</v>
      </c>
      <c r="S678" s="122">
        <v>0</v>
      </c>
      <c r="T678" s="122">
        <v>0</v>
      </c>
      <c r="U678" s="122">
        <v>0</v>
      </c>
      <c r="V678" s="122">
        <v>0</v>
      </c>
      <c r="W678" s="122">
        <v>0</v>
      </c>
      <c r="X678" s="122">
        <v>0</v>
      </c>
      <c r="Y678" s="122">
        <v>0</v>
      </c>
      <c r="Z678" s="122">
        <v>0</v>
      </c>
      <c r="AA678" s="122">
        <v>0</v>
      </c>
      <c r="AB678" s="122"/>
      <c r="AC678" s="122"/>
      <c r="AD678" s="122"/>
      <c r="AE678" s="122"/>
      <c r="AF678" s="122"/>
      <c r="AG678" s="122"/>
      <c r="AH678" s="122"/>
      <c r="AI678" s="122"/>
      <c r="AJ678" s="122"/>
      <c r="AK678" s="122"/>
      <c r="AL678" s="122"/>
      <c r="AM678" s="122"/>
      <c r="AN678" s="122"/>
      <c r="AO678" s="122"/>
      <c r="AP678" s="122"/>
      <c r="AQ678" s="122"/>
      <c r="AR678" s="122"/>
      <c r="AS678" s="122"/>
      <c r="AT678" s="122"/>
      <c r="AU678" s="122"/>
    </row>
    <row r="679" spans="1:47" s="90" customFormat="1" ht="46.65" x14ac:dyDescent="0.3">
      <c r="A679" s="106" t="s">
        <v>1662</v>
      </c>
      <c r="B679" s="107" t="s">
        <v>1835</v>
      </c>
      <c r="C679" s="108" t="s">
        <v>1525</v>
      </c>
      <c r="D679" s="122">
        <v>0</v>
      </c>
      <c r="E679" s="122">
        <v>0</v>
      </c>
      <c r="F679" s="122">
        <v>0</v>
      </c>
      <c r="G679" s="122">
        <v>0</v>
      </c>
      <c r="H679" s="122">
        <v>0</v>
      </c>
      <c r="I679" s="122">
        <v>0</v>
      </c>
      <c r="J679" s="122">
        <v>0</v>
      </c>
      <c r="K679" s="122">
        <v>0</v>
      </c>
      <c r="L679" s="122">
        <v>0</v>
      </c>
      <c r="M679" s="122">
        <v>0</v>
      </c>
      <c r="N679" s="122">
        <v>0</v>
      </c>
      <c r="O679" s="122">
        <v>0</v>
      </c>
      <c r="P679" s="122">
        <v>0</v>
      </c>
      <c r="Q679" s="122">
        <v>0</v>
      </c>
      <c r="R679" s="122">
        <v>0</v>
      </c>
      <c r="S679" s="122">
        <v>0</v>
      </c>
      <c r="T679" s="122">
        <v>0</v>
      </c>
      <c r="U679" s="122">
        <v>0</v>
      </c>
      <c r="V679" s="122">
        <v>0</v>
      </c>
      <c r="W679" s="122">
        <v>0</v>
      </c>
      <c r="X679" s="122">
        <v>0</v>
      </c>
      <c r="Y679" s="122">
        <v>0</v>
      </c>
      <c r="Z679" s="122">
        <v>0</v>
      </c>
      <c r="AA679" s="122">
        <v>0</v>
      </c>
      <c r="AB679" s="122"/>
      <c r="AC679" s="122"/>
      <c r="AD679" s="122"/>
      <c r="AE679" s="122"/>
      <c r="AF679" s="122"/>
      <c r="AG679" s="122"/>
      <c r="AH679" s="122"/>
      <c r="AI679" s="122"/>
      <c r="AJ679" s="122"/>
      <c r="AK679" s="122"/>
      <c r="AL679" s="122"/>
      <c r="AM679" s="122"/>
      <c r="AN679" s="122"/>
      <c r="AO679" s="122"/>
      <c r="AP679" s="122"/>
      <c r="AQ679" s="122"/>
      <c r="AR679" s="122"/>
      <c r="AS679" s="122"/>
      <c r="AT679" s="122"/>
      <c r="AU679" s="122"/>
    </row>
    <row r="680" spans="1:47" s="90" customFormat="1" ht="62.2" x14ac:dyDescent="0.3">
      <c r="A680" s="106" t="s">
        <v>1662</v>
      </c>
      <c r="B680" s="107" t="s">
        <v>1035</v>
      </c>
      <c r="C680" s="108" t="s">
        <v>1526</v>
      </c>
      <c r="D680" s="122">
        <v>0</v>
      </c>
      <c r="E680" s="122">
        <v>0</v>
      </c>
      <c r="F680" s="122">
        <v>0</v>
      </c>
      <c r="G680" s="122">
        <v>0</v>
      </c>
      <c r="H680" s="122">
        <v>0</v>
      </c>
      <c r="I680" s="122">
        <v>0</v>
      </c>
      <c r="J680" s="122">
        <v>0</v>
      </c>
      <c r="K680" s="122">
        <v>0</v>
      </c>
      <c r="L680" s="122">
        <v>0</v>
      </c>
      <c r="M680" s="122">
        <v>0</v>
      </c>
      <c r="N680" s="122">
        <v>0</v>
      </c>
      <c r="O680" s="122">
        <v>0</v>
      </c>
      <c r="P680" s="122">
        <v>0</v>
      </c>
      <c r="Q680" s="122">
        <v>0</v>
      </c>
      <c r="R680" s="122">
        <v>0</v>
      </c>
      <c r="S680" s="122">
        <v>0.25</v>
      </c>
      <c r="T680" s="122">
        <v>0</v>
      </c>
      <c r="U680" s="122">
        <v>0.57999999999999996</v>
      </c>
      <c r="V680" s="122">
        <v>0</v>
      </c>
      <c r="W680" s="122">
        <v>0</v>
      </c>
      <c r="X680" s="122">
        <v>0</v>
      </c>
      <c r="Y680" s="122">
        <v>0</v>
      </c>
      <c r="Z680" s="122">
        <v>0</v>
      </c>
      <c r="AA680" s="122">
        <v>0</v>
      </c>
      <c r="AB680" s="122"/>
      <c r="AC680" s="122"/>
      <c r="AD680" s="122"/>
      <c r="AE680" s="122"/>
      <c r="AF680" s="122"/>
      <c r="AG680" s="122"/>
      <c r="AH680" s="122"/>
      <c r="AI680" s="122"/>
      <c r="AJ680" s="122"/>
      <c r="AK680" s="122"/>
      <c r="AL680" s="122"/>
      <c r="AM680" s="122"/>
      <c r="AN680" s="122"/>
      <c r="AO680" s="122"/>
      <c r="AP680" s="122"/>
      <c r="AQ680" s="122"/>
      <c r="AR680" s="122"/>
      <c r="AS680" s="122"/>
      <c r="AT680" s="122"/>
      <c r="AU680" s="122"/>
    </row>
    <row r="681" spans="1:47" s="90" customFormat="1" ht="46.65" x14ac:dyDescent="0.3">
      <c r="A681" s="106" t="s">
        <v>1662</v>
      </c>
      <c r="B681" s="107" t="s">
        <v>1836</v>
      </c>
      <c r="C681" s="108" t="s">
        <v>1527</v>
      </c>
      <c r="D681" s="122">
        <v>0</v>
      </c>
      <c r="E681" s="122">
        <v>0</v>
      </c>
      <c r="F681" s="122">
        <v>0</v>
      </c>
      <c r="G681" s="122">
        <v>0</v>
      </c>
      <c r="H681" s="122">
        <v>0</v>
      </c>
      <c r="I681" s="122">
        <v>0</v>
      </c>
      <c r="J681" s="122">
        <v>0</v>
      </c>
      <c r="K681" s="122">
        <v>0</v>
      </c>
      <c r="L681" s="122">
        <v>0</v>
      </c>
      <c r="M681" s="122">
        <v>0</v>
      </c>
      <c r="N681" s="122">
        <v>0</v>
      </c>
      <c r="O681" s="122">
        <v>0</v>
      </c>
      <c r="P681" s="122">
        <v>0</v>
      </c>
      <c r="Q681" s="122">
        <v>0</v>
      </c>
      <c r="R681" s="122">
        <v>0</v>
      </c>
      <c r="S681" s="122">
        <v>0</v>
      </c>
      <c r="T681" s="122">
        <v>0</v>
      </c>
      <c r="U681" s="122">
        <v>0</v>
      </c>
      <c r="V681" s="122">
        <v>0</v>
      </c>
      <c r="W681" s="122">
        <v>0</v>
      </c>
      <c r="X681" s="122">
        <v>0</v>
      </c>
      <c r="Y681" s="122">
        <v>0</v>
      </c>
      <c r="Z681" s="122">
        <v>0</v>
      </c>
      <c r="AA681" s="122">
        <v>0</v>
      </c>
      <c r="AB681" s="122"/>
      <c r="AC681" s="122"/>
      <c r="AD681" s="122"/>
      <c r="AE681" s="122"/>
      <c r="AF681" s="122"/>
      <c r="AG681" s="122"/>
      <c r="AH681" s="122"/>
      <c r="AI681" s="122"/>
      <c r="AJ681" s="122"/>
      <c r="AK681" s="122"/>
      <c r="AL681" s="122"/>
      <c r="AM681" s="122"/>
      <c r="AN681" s="122"/>
      <c r="AO681" s="122"/>
      <c r="AP681" s="122"/>
      <c r="AQ681" s="122"/>
      <c r="AR681" s="122"/>
      <c r="AS681" s="122"/>
      <c r="AT681" s="122"/>
      <c r="AU681" s="122"/>
    </row>
    <row r="682" spans="1:47" s="90" customFormat="1" ht="46.65" x14ac:dyDescent="0.3">
      <c r="A682" s="106" t="s">
        <v>1662</v>
      </c>
      <c r="B682" s="107" t="s">
        <v>1837</v>
      </c>
      <c r="C682" s="108" t="s">
        <v>1528</v>
      </c>
      <c r="D682" s="122">
        <v>0</v>
      </c>
      <c r="E682" s="122">
        <v>0</v>
      </c>
      <c r="F682" s="122">
        <v>0</v>
      </c>
      <c r="G682" s="122">
        <v>0</v>
      </c>
      <c r="H682" s="122">
        <v>0</v>
      </c>
      <c r="I682" s="122">
        <v>0</v>
      </c>
      <c r="J682" s="122">
        <v>0</v>
      </c>
      <c r="K682" s="122">
        <v>0</v>
      </c>
      <c r="L682" s="122">
        <v>0</v>
      </c>
      <c r="M682" s="122">
        <v>0</v>
      </c>
      <c r="N682" s="122">
        <v>0</v>
      </c>
      <c r="O682" s="122">
        <v>0</v>
      </c>
      <c r="P682" s="122">
        <v>0</v>
      </c>
      <c r="Q682" s="122">
        <v>0</v>
      </c>
      <c r="R682" s="122">
        <v>0.25</v>
      </c>
      <c r="S682" s="122">
        <v>0</v>
      </c>
      <c r="T682" s="122">
        <v>0.05</v>
      </c>
      <c r="U682" s="122">
        <v>0</v>
      </c>
      <c r="V682" s="122">
        <v>0</v>
      </c>
      <c r="W682" s="122">
        <v>0</v>
      </c>
      <c r="X682" s="122">
        <v>0</v>
      </c>
      <c r="Y682" s="122">
        <v>0</v>
      </c>
      <c r="Z682" s="122">
        <v>0</v>
      </c>
      <c r="AA682" s="122">
        <v>0</v>
      </c>
      <c r="AB682" s="122"/>
      <c r="AC682" s="122"/>
      <c r="AD682" s="122"/>
      <c r="AE682" s="122"/>
      <c r="AF682" s="122"/>
      <c r="AG682" s="122"/>
      <c r="AH682" s="122"/>
      <c r="AI682" s="122"/>
      <c r="AJ682" s="122"/>
      <c r="AK682" s="122"/>
      <c r="AL682" s="122"/>
      <c r="AM682" s="122"/>
      <c r="AN682" s="122"/>
      <c r="AO682" s="122"/>
      <c r="AP682" s="122"/>
      <c r="AQ682" s="122"/>
      <c r="AR682" s="122"/>
      <c r="AS682" s="122"/>
      <c r="AT682" s="122"/>
      <c r="AU682" s="122"/>
    </row>
    <row r="683" spans="1:47" s="90" customFormat="1" ht="93.25" x14ac:dyDescent="0.3">
      <c r="A683" s="106" t="s">
        <v>1662</v>
      </c>
      <c r="B683" s="107" t="s">
        <v>1036</v>
      </c>
      <c r="C683" s="108" t="s">
        <v>1529</v>
      </c>
      <c r="D683" s="122">
        <v>0</v>
      </c>
      <c r="E683" s="122">
        <v>0</v>
      </c>
      <c r="F683" s="122">
        <v>0</v>
      </c>
      <c r="G683" s="122">
        <v>0</v>
      </c>
      <c r="H683" s="122">
        <v>0</v>
      </c>
      <c r="I683" s="122">
        <v>0</v>
      </c>
      <c r="J683" s="122">
        <v>0</v>
      </c>
      <c r="K683" s="122">
        <v>0</v>
      </c>
      <c r="L683" s="122">
        <v>0</v>
      </c>
      <c r="M683" s="122">
        <v>0</v>
      </c>
      <c r="N683" s="122">
        <v>0</v>
      </c>
      <c r="O683" s="122">
        <v>0</v>
      </c>
      <c r="P683" s="122">
        <v>0</v>
      </c>
      <c r="Q683" s="122">
        <v>0</v>
      </c>
      <c r="R683" s="122">
        <v>0</v>
      </c>
      <c r="S683" s="122">
        <v>0</v>
      </c>
      <c r="T683" s="122">
        <v>0</v>
      </c>
      <c r="U683" s="122">
        <v>0</v>
      </c>
      <c r="V683" s="122">
        <v>0</v>
      </c>
      <c r="W683" s="122">
        <v>0</v>
      </c>
      <c r="X683" s="122">
        <v>0</v>
      </c>
      <c r="Y683" s="122">
        <v>0</v>
      </c>
      <c r="Z683" s="122">
        <v>0</v>
      </c>
      <c r="AA683" s="122">
        <v>0</v>
      </c>
      <c r="AB683" s="122"/>
      <c r="AC683" s="122"/>
      <c r="AD683" s="122"/>
      <c r="AE683" s="122"/>
      <c r="AF683" s="122"/>
      <c r="AG683" s="122"/>
      <c r="AH683" s="122"/>
      <c r="AI683" s="122"/>
      <c r="AJ683" s="122"/>
      <c r="AK683" s="122"/>
      <c r="AL683" s="122"/>
      <c r="AM683" s="122"/>
      <c r="AN683" s="122"/>
      <c r="AO683" s="122"/>
      <c r="AP683" s="122"/>
      <c r="AQ683" s="122"/>
      <c r="AR683" s="122"/>
      <c r="AS683" s="122"/>
      <c r="AT683" s="122"/>
      <c r="AU683" s="122"/>
    </row>
    <row r="684" spans="1:47" s="90" customFormat="1" ht="77.7" x14ac:dyDescent="0.3">
      <c r="A684" s="106" t="s">
        <v>1662</v>
      </c>
      <c r="B684" s="107" t="s">
        <v>1037</v>
      </c>
      <c r="C684" s="108" t="s">
        <v>1530</v>
      </c>
      <c r="D684" s="122">
        <v>0</v>
      </c>
      <c r="E684" s="122">
        <v>0</v>
      </c>
      <c r="F684" s="122">
        <v>0</v>
      </c>
      <c r="G684" s="122">
        <v>0</v>
      </c>
      <c r="H684" s="122">
        <v>0</v>
      </c>
      <c r="I684" s="122">
        <v>0</v>
      </c>
      <c r="J684" s="122">
        <v>0</v>
      </c>
      <c r="K684" s="122">
        <v>0</v>
      </c>
      <c r="L684" s="122">
        <v>0</v>
      </c>
      <c r="M684" s="122">
        <v>0</v>
      </c>
      <c r="N684" s="122">
        <v>0</v>
      </c>
      <c r="O684" s="122">
        <v>0</v>
      </c>
      <c r="P684" s="122">
        <v>0</v>
      </c>
      <c r="Q684" s="122">
        <v>0</v>
      </c>
      <c r="R684" s="122">
        <v>0</v>
      </c>
      <c r="S684" s="122">
        <v>0</v>
      </c>
      <c r="T684" s="122">
        <v>0</v>
      </c>
      <c r="U684" s="122">
        <v>0</v>
      </c>
      <c r="V684" s="122">
        <v>0</v>
      </c>
      <c r="W684" s="122">
        <v>0</v>
      </c>
      <c r="X684" s="122">
        <v>0</v>
      </c>
      <c r="Y684" s="122">
        <v>0</v>
      </c>
      <c r="Z684" s="122">
        <v>0</v>
      </c>
      <c r="AA684" s="122">
        <v>0</v>
      </c>
      <c r="AB684" s="122"/>
      <c r="AC684" s="122"/>
      <c r="AD684" s="122"/>
      <c r="AE684" s="122"/>
      <c r="AF684" s="122"/>
      <c r="AG684" s="122"/>
      <c r="AH684" s="122"/>
      <c r="AI684" s="122"/>
      <c r="AJ684" s="122"/>
      <c r="AK684" s="122"/>
      <c r="AL684" s="122"/>
      <c r="AM684" s="122"/>
      <c r="AN684" s="122"/>
      <c r="AO684" s="122"/>
      <c r="AP684" s="122"/>
      <c r="AQ684" s="122"/>
      <c r="AR684" s="122"/>
      <c r="AS684" s="122"/>
      <c r="AT684" s="122"/>
      <c r="AU684" s="122"/>
    </row>
    <row r="685" spans="1:47" s="90" customFormat="1" ht="62.2" x14ac:dyDescent="0.3">
      <c r="A685" s="106" t="s">
        <v>1662</v>
      </c>
      <c r="B685" s="107" t="s">
        <v>1038</v>
      </c>
      <c r="C685" s="108" t="s">
        <v>1531</v>
      </c>
      <c r="D685" s="122">
        <v>0</v>
      </c>
      <c r="E685" s="122">
        <v>0</v>
      </c>
      <c r="F685" s="122">
        <v>0</v>
      </c>
      <c r="G685" s="122">
        <v>0</v>
      </c>
      <c r="H685" s="122">
        <v>0</v>
      </c>
      <c r="I685" s="122">
        <v>0</v>
      </c>
      <c r="J685" s="122">
        <v>0</v>
      </c>
      <c r="K685" s="122">
        <v>0</v>
      </c>
      <c r="L685" s="122">
        <v>0</v>
      </c>
      <c r="M685" s="122">
        <v>0</v>
      </c>
      <c r="N685" s="122">
        <v>0</v>
      </c>
      <c r="O685" s="122">
        <v>0</v>
      </c>
      <c r="P685" s="122">
        <v>0</v>
      </c>
      <c r="Q685" s="122">
        <v>0</v>
      </c>
      <c r="R685" s="122">
        <v>0</v>
      </c>
      <c r="S685" s="122">
        <v>0</v>
      </c>
      <c r="T685" s="122">
        <v>0</v>
      </c>
      <c r="U685" s="122">
        <v>0</v>
      </c>
      <c r="V685" s="122">
        <v>0</v>
      </c>
      <c r="W685" s="122">
        <v>0</v>
      </c>
      <c r="X685" s="122">
        <v>0</v>
      </c>
      <c r="Y685" s="122">
        <v>0</v>
      </c>
      <c r="Z685" s="122">
        <v>0</v>
      </c>
      <c r="AA685" s="122">
        <v>0</v>
      </c>
      <c r="AB685" s="122"/>
      <c r="AC685" s="122"/>
      <c r="AD685" s="122"/>
      <c r="AE685" s="122"/>
      <c r="AF685" s="122"/>
      <c r="AG685" s="122"/>
      <c r="AH685" s="122"/>
      <c r="AI685" s="122"/>
      <c r="AJ685" s="122"/>
      <c r="AK685" s="122"/>
      <c r="AL685" s="122"/>
      <c r="AM685" s="122"/>
      <c r="AN685" s="122"/>
      <c r="AO685" s="122"/>
      <c r="AP685" s="122"/>
      <c r="AQ685" s="122"/>
      <c r="AR685" s="122"/>
      <c r="AS685" s="122"/>
      <c r="AT685" s="122"/>
      <c r="AU685" s="122"/>
    </row>
    <row r="686" spans="1:47" s="90" customFormat="1" ht="62.2" x14ac:dyDescent="0.3">
      <c r="A686" s="106" t="s">
        <v>1662</v>
      </c>
      <c r="B686" s="107" t="s">
        <v>1039</v>
      </c>
      <c r="C686" s="108" t="s">
        <v>1532</v>
      </c>
      <c r="D686" s="122">
        <v>0</v>
      </c>
      <c r="E686" s="122">
        <v>0</v>
      </c>
      <c r="F686" s="122">
        <v>0</v>
      </c>
      <c r="G686" s="122">
        <v>0</v>
      </c>
      <c r="H686" s="122">
        <v>0</v>
      </c>
      <c r="I686" s="122">
        <v>0</v>
      </c>
      <c r="J686" s="122">
        <v>0</v>
      </c>
      <c r="K686" s="122">
        <v>0</v>
      </c>
      <c r="L686" s="122">
        <v>0</v>
      </c>
      <c r="M686" s="122">
        <v>0</v>
      </c>
      <c r="N686" s="122">
        <v>0</v>
      </c>
      <c r="O686" s="122">
        <v>0</v>
      </c>
      <c r="P686" s="122">
        <v>0</v>
      </c>
      <c r="Q686" s="122">
        <v>0</v>
      </c>
      <c r="R686" s="122">
        <v>0.1</v>
      </c>
      <c r="S686" s="122">
        <v>0</v>
      </c>
      <c r="T686" s="122">
        <v>0.12</v>
      </c>
      <c r="U686" s="122">
        <v>0</v>
      </c>
      <c r="V686" s="122">
        <v>0</v>
      </c>
      <c r="W686" s="122">
        <v>0</v>
      </c>
      <c r="X686" s="122">
        <v>0</v>
      </c>
      <c r="Y686" s="122">
        <v>0</v>
      </c>
      <c r="Z686" s="122">
        <v>0</v>
      </c>
      <c r="AA686" s="122">
        <v>0</v>
      </c>
      <c r="AB686" s="122"/>
      <c r="AC686" s="122"/>
      <c r="AD686" s="122"/>
      <c r="AE686" s="122"/>
      <c r="AF686" s="122"/>
      <c r="AG686" s="122"/>
      <c r="AH686" s="122"/>
      <c r="AI686" s="122"/>
      <c r="AJ686" s="122"/>
      <c r="AK686" s="122"/>
      <c r="AL686" s="122"/>
      <c r="AM686" s="122"/>
      <c r="AN686" s="122"/>
      <c r="AO686" s="122"/>
      <c r="AP686" s="122"/>
      <c r="AQ686" s="122"/>
      <c r="AR686" s="122"/>
      <c r="AS686" s="122"/>
      <c r="AT686" s="122"/>
      <c r="AU686" s="122"/>
    </row>
    <row r="687" spans="1:47" s="90" customFormat="1" ht="46.65" x14ac:dyDescent="0.3">
      <c r="A687" s="106" t="s">
        <v>1662</v>
      </c>
      <c r="B687" s="107" t="s">
        <v>1838</v>
      </c>
      <c r="C687" s="108" t="s">
        <v>1533</v>
      </c>
      <c r="D687" s="122">
        <v>0</v>
      </c>
      <c r="E687" s="122">
        <v>0</v>
      </c>
      <c r="F687" s="122">
        <v>0</v>
      </c>
      <c r="G687" s="122">
        <v>0</v>
      </c>
      <c r="H687" s="122">
        <v>0</v>
      </c>
      <c r="I687" s="122">
        <v>0</v>
      </c>
      <c r="J687" s="122">
        <v>0</v>
      </c>
      <c r="K687" s="122">
        <v>0</v>
      </c>
      <c r="L687" s="122">
        <v>0</v>
      </c>
      <c r="M687" s="122">
        <v>0</v>
      </c>
      <c r="N687" s="122">
        <v>0</v>
      </c>
      <c r="O687" s="122">
        <v>0</v>
      </c>
      <c r="P687" s="122">
        <v>0</v>
      </c>
      <c r="Q687" s="122">
        <v>0</v>
      </c>
      <c r="R687" s="122">
        <v>0</v>
      </c>
      <c r="S687" s="122">
        <v>0</v>
      </c>
      <c r="T687" s="122">
        <v>0</v>
      </c>
      <c r="U687" s="122">
        <v>0</v>
      </c>
      <c r="V687" s="122">
        <v>0</v>
      </c>
      <c r="W687" s="122">
        <v>0</v>
      </c>
      <c r="X687" s="122">
        <v>0</v>
      </c>
      <c r="Y687" s="122">
        <v>0</v>
      </c>
      <c r="Z687" s="122">
        <v>0</v>
      </c>
      <c r="AA687" s="122">
        <v>0</v>
      </c>
      <c r="AB687" s="122"/>
      <c r="AC687" s="122"/>
      <c r="AD687" s="122"/>
      <c r="AE687" s="122"/>
      <c r="AF687" s="122"/>
      <c r="AG687" s="122"/>
      <c r="AH687" s="122"/>
      <c r="AI687" s="122"/>
      <c r="AJ687" s="122"/>
      <c r="AK687" s="122"/>
      <c r="AL687" s="122"/>
      <c r="AM687" s="122"/>
      <c r="AN687" s="122"/>
      <c r="AO687" s="122"/>
      <c r="AP687" s="122"/>
      <c r="AQ687" s="122"/>
      <c r="AR687" s="122"/>
      <c r="AS687" s="122"/>
      <c r="AT687" s="122"/>
      <c r="AU687" s="122"/>
    </row>
    <row r="688" spans="1:47" s="90" customFormat="1" ht="46.65" x14ac:dyDescent="0.3">
      <c r="A688" s="106" t="s">
        <v>1662</v>
      </c>
      <c r="B688" s="107" t="s">
        <v>1839</v>
      </c>
      <c r="C688" s="108" t="s">
        <v>1534</v>
      </c>
      <c r="D688" s="122">
        <v>0</v>
      </c>
      <c r="E688" s="122">
        <v>0</v>
      </c>
      <c r="F688" s="122">
        <v>0</v>
      </c>
      <c r="G688" s="122">
        <v>0</v>
      </c>
      <c r="H688" s="122">
        <v>0</v>
      </c>
      <c r="I688" s="122">
        <v>0</v>
      </c>
      <c r="J688" s="122">
        <v>0</v>
      </c>
      <c r="K688" s="122">
        <v>0</v>
      </c>
      <c r="L688" s="122">
        <v>0</v>
      </c>
      <c r="M688" s="122">
        <v>0</v>
      </c>
      <c r="N688" s="122">
        <v>0</v>
      </c>
      <c r="O688" s="122">
        <v>0</v>
      </c>
      <c r="P688" s="122">
        <v>0</v>
      </c>
      <c r="Q688" s="122">
        <v>0</v>
      </c>
      <c r="R688" s="122">
        <v>0</v>
      </c>
      <c r="S688" s="122">
        <v>0</v>
      </c>
      <c r="T688" s="122">
        <v>0</v>
      </c>
      <c r="U688" s="122">
        <v>0</v>
      </c>
      <c r="V688" s="122">
        <v>0</v>
      </c>
      <c r="W688" s="122">
        <v>0</v>
      </c>
      <c r="X688" s="122">
        <v>0</v>
      </c>
      <c r="Y688" s="122">
        <v>0</v>
      </c>
      <c r="Z688" s="122">
        <v>0</v>
      </c>
      <c r="AA688" s="122">
        <v>0</v>
      </c>
      <c r="AB688" s="122"/>
      <c r="AC688" s="122"/>
      <c r="AD688" s="122"/>
      <c r="AE688" s="122"/>
      <c r="AF688" s="122"/>
      <c r="AG688" s="122"/>
      <c r="AH688" s="122"/>
      <c r="AI688" s="122"/>
      <c r="AJ688" s="122"/>
      <c r="AK688" s="122"/>
      <c r="AL688" s="122"/>
      <c r="AM688" s="122"/>
      <c r="AN688" s="122"/>
      <c r="AO688" s="122"/>
      <c r="AP688" s="122"/>
      <c r="AQ688" s="122"/>
      <c r="AR688" s="122"/>
      <c r="AS688" s="122"/>
      <c r="AT688" s="122"/>
      <c r="AU688" s="122"/>
    </row>
    <row r="689" spans="1:47" s="90" customFormat="1" ht="62.2" x14ac:dyDescent="0.3">
      <c r="A689" s="106" t="s">
        <v>1662</v>
      </c>
      <c r="B689" s="107" t="s">
        <v>1040</v>
      </c>
      <c r="C689" s="108" t="s">
        <v>1535</v>
      </c>
      <c r="D689" s="122">
        <v>0</v>
      </c>
      <c r="E689" s="122">
        <v>0</v>
      </c>
      <c r="F689" s="122">
        <v>0</v>
      </c>
      <c r="G689" s="122">
        <v>0</v>
      </c>
      <c r="H689" s="122">
        <v>0</v>
      </c>
      <c r="I689" s="122">
        <v>0</v>
      </c>
      <c r="J689" s="122">
        <v>0</v>
      </c>
      <c r="K689" s="122">
        <v>0</v>
      </c>
      <c r="L689" s="122">
        <v>0</v>
      </c>
      <c r="M689" s="122">
        <v>0</v>
      </c>
      <c r="N689" s="122">
        <v>0</v>
      </c>
      <c r="O689" s="122">
        <v>0</v>
      </c>
      <c r="P689" s="122">
        <v>0</v>
      </c>
      <c r="Q689" s="122">
        <v>0</v>
      </c>
      <c r="R689" s="122">
        <v>0</v>
      </c>
      <c r="S689" s="122">
        <v>0</v>
      </c>
      <c r="T689" s="122">
        <v>0</v>
      </c>
      <c r="U689" s="122">
        <v>0</v>
      </c>
      <c r="V689" s="122">
        <v>0</v>
      </c>
      <c r="W689" s="122">
        <v>0</v>
      </c>
      <c r="X689" s="122">
        <v>0</v>
      </c>
      <c r="Y689" s="122">
        <v>0</v>
      </c>
      <c r="Z689" s="122">
        <v>0</v>
      </c>
      <c r="AA689" s="122">
        <v>0</v>
      </c>
      <c r="AB689" s="122"/>
      <c r="AC689" s="122"/>
      <c r="AD689" s="122"/>
      <c r="AE689" s="122"/>
      <c r="AF689" s="122"/>
      <c r="AG689" s="122"/>
      <c r="AH689" s="122"/>
      <c r="AI689" s="122"/>
      <c r="AJ689" s="122"/>
      <c r="AK689" s="122"/>
      <c r="AL689" s="122"/>
      <c r="AM689" s="122"/>
      <c r="AN689" s="122"/>
      <c r="AO689" s="122"/>
      <c r="AP689" s="122"/>
      <c r="AQ689" s="122"/>
      <c r="AR689" s="122"/>
      <c r="AS689" s="122"/>
      <c r="AT689" s="122"/>
      <c r="AU689" s="122"/>
    </row>
    <row r="690" spans="1:47" s="90" customFormat="1" ht="46.65" x14ac:dyDescent="0.3">
      <c r="A690" s="106" t="s">
        <v>1662</v>
      </c>
      <c r="B690" s="107" t="s">
        <v>1041</v>
      </c>
      <c r="C690" s="108" t="s">
        <v>1536</v>
      </c>
      <c r="D690" s="122">
        <v>0</v>
      </c>
      <c r="E690" s="122">
        <v>0.25</v>
      </c>
      <c r="F690" s="122">
        <v>0</v>
      </c>
      <c r="G690" s="122">
        <v>0</v>
      </c>
      <c r="H690" s="122">
        <v>0</v>
      </c>
      <c r="I690" s="122">
        <v>4.1000000000000002E-2</v>
      </c>
      <c r="J690" s="122">
        <v>0</v>
      </c>
      <c r="K690" s="122">
        <v>0</v>
      </c>
      <c r="L690" s="122">
        <v>0</v>
      </c>
      <c r="M690" s="122">
        <v>0</v>
      </c>
      <c r="N690" s="122">
        <v>0</v>
      </c>
      <c r="O690" s="122">
        <v>0</v>
      </c>
      <c r="P690" s="122">
        <v>0</v>
      </c>
      <c r="Q690" s="122">
        <v>0</v>
      </c>
      <c r="R690" s="122">
        <v>0.25</v>
      </c>
      <c r="S690" s="122">
        <v>0</v>
      </c>
      <c r="T690" s="122">
        <v>0.1</v>
      </c>
      <c r="U690" s="122">
        <v>0</v>
      </c>
      <c r="V690" s="122">
        <v>0</v>
      </c>
      <c r="W690" s="122">
        <v>0</v>
      </c>
      <c r="X690" s="122">
        <v>0</v>
      </c>
      <c r="Y690" s="122">
        <v>0</v>
      </c>
      <c r="Z690" s="122">
        <v>0</v>
      </c>
      <c r="AA690" s="122">
        <v>0</v>
      </c>
      <c r="AB690" s="122"/>
      <c r="AC690" s="122"/>
      <c r="AD690" s="122"/>
      <c r="AE690" s="122"/>
      <c r="AF690" s="122"/>
      <c r="AG690" s="122"/>
      <c r="AH690" s="122"/>
      <c r="AI690" s="122"/>
      <c r="AJ690" s="122"/>
      <c r="AK690" s="122"/>
      <c r="AL690" s="122"/>
      <c r="AM690" s="122"/>
      <c r="AN690" s="122"/>
      <c r="AO690" s="122"/>
      <c r="AP690" s="122"/>
      <c r="AQ690" s="122"/>
      <c r="AR690" s="122"/>
      <c r="AS690" s="122"/>
      <c r="AT690" s="122"/>
      <c r="AU690" s="122"/>
    </row>
    <row r="691" spans="1:47" s="90" customFormat="1" x14ac:dyDescent="0.3">
      <c r="A691" s="103"/>
      <c r="B691" s="110" t="s">
        <v>61</v>
      </c>
      <c r="C691" s="105"/>
      <c r="D691" s="133">
        <f t="shared" ref="D691:AU691" si="78">SUM(D692:D699)</f>
        <v>0</v>
      </c>
      <c r="E691" s="133">
        <f t="shared" si="78"/>
        <v>0</v>
      </c>
      <c r="F691" s="133">
        <f t="shared" si="78"/>
        <v>0</v>
      </c>
      <c r="G691" s="133">
        <f t="shared" si="78"/>
        <v>0</v>
      </c>
      <c r="H691" s="133">
        <f t="shared" si="78"/>
        <v>0</v>
      </c>
      <c r="I691" s="133">
        <f t="shared" si="78"/>
        <v>0</v>
      </c>
      <c r="J691" s="133">
        <f t="shared" si="78"/>
        <v>0</v>
      </c>
      <c r="K691" s="133">
        <f t="shared" si="78"/>
        <v>0</v>
      </c>
      <c r="L691" s="133">
        <f t="shared" si="78"/>
        <v>0</v>
      </c>
      <c r="M691" s="133">
        <f t="shared" si="78"/>
        <v>0</v>
      </c>
      <c r="N691" s="133">
        <f t="shared" si="78"/>
        <v>0</v>
      </c>
      <c r="O691" s="133">
        <f t="shared" si="78"/>
        <v>0</v>
      </c>
      <c r="P691" s="133">
        <f t="shared" si="78"/>
        <v>0</v>
      </c>
      <c r="Q691" s="133">
        <f t="shared" si="78"/>
        <v>0</v>
      </c>
      <c r="R691" s="133">
        <f t="shared" si="78"/>
        <v>0.1</v>
      </c>
      <c r="S691" s="133">
        <f t="shared" si="78"/>
        <v>0</v>
      </c>
      <c r="T691" s="133">
        <f t="shared" si="78"/>
        <v>4.7300000000000004</v>
      </c>
      <c r="U691" s="133">
        <f t="shared" si="78"/>
        <v>0</v>
      </c>
      <c r="V691" s="133">
        <f t="shared" si="78"/>
        <v>0</v>
      </c>
      <c r="W691" s="133">
        <f t="shared" si="78"/>
        <v>0</v>
      </c>
      <c r="X691" s="133">
        <f t="shared" si="78"/>
        <v>0</v>
      </c>
      <c r="Y691" s="133">
        <f t="shared" si="78"/>
        <v>0</v>
      </c>
      <c r="Z691" s="133">
        <f t="shared" si="78"/>
        <v>0</v>
      </c>
      <c r="AA691" s="133">
        <f t="shared" si="78"/>
        <v>4.0299999999999994</v>
      </c>
      <c r="AB691" s="133">
        <f t="shared" si="78"/>
        <v>0</v>
      </c>
      <c r="AC691" s="133">
        <f t="shared" si="78"/>
        <v>0</v>
      </c>
      <c r="AD691" s="133">
        <f t="shared" si="78"/>
        <v>0</v>
      </c>
      <c r="AE691" s="133">
        <f t="shared" si="78"/>
        <v>0</v>
      </c>
      <c r="AF691" s="133">
        <f t="shared" si="78"/>
        <v>0</v>
      </c>
      <c r="AG691" s="133">
        <f t="shared" si="78"/>
        <v>0</v>
      </c>
      <c r="AH691" s="133">
        <f t="shared" si="78"/>
        <v>0</v>
      </c>
      <c r="AI691" s="133">
        <f t="shared" si="78"/>
        <v>0</v>
      </c>
      <c r="AJ691" s="133">
        <f t="shared" si="78"/>
        <v>0</v>
      </c>
      <c r="AK691" s="133">
        <f t="shared" si="78"/>
        <v>0</v>
      </c>
      <c r="AL691" s="133">
        <f t="shared" si="78"/>
        <v>0</v>
      </c>
      <c r="AM691" s="133">
        <f t="shared" si="78"/>
        <v>0</v>
      </c>
      <c r="AN691" s="133">
        <f t="shared" si="78"/>
        <v>0</v>
      </c>
      <c r="AO691" s="133">
        <f t="shared" si="78"/>
        <v>0</v>
      </c>
      <c r="AP691" s="133">
        <f t="shared" si="78"/>
        <v>0</v>
      </c>
      <c r="AQ691" s="133">
        <f t="shared" si="78"/>
        <v>0</v>
      </c>
      <c r="AR691" s="133">
        <f t="shared" si="78"/>
        <v>0</v>
      </c>
      <c r="AS691" s="133">
        <f t="shared" si="78"/>
        <v>0</v>
      </c>
      <c r="AT691" s="133">
        <f t="shared" si="78"/>
        <v>0</v>
      </c>
      <c r="AU691" s="133">
        <f t="shared" si="78"/>
        <v>0</v>
      </c>
    </row>
    <row r="692" spans="1:47" s="90" customFormat="1" ht="62.2" x14ac:dyDescent="0.3">
      <c r="A692" s="106" t="s">
        <v>1662</v>
      </c>
      <c r="B692" s="107" t="s">
        <v>1840</v>
      </c>
      <c r="C692" s="108" t="s">
        <v>138</v>
      </c>
      <c r="D692" s="122">
        <v>0</v>
      </c>
      <c r="E692" s="122">
        <v>0</v>
      </c>
      <c r="F692" s="122">
        <v>0</v>
      </c>
      <c r="G692" s="122">
        <v>0</v>
      </c>
      <c r="H692" s="122">
        <v>0</v>
      </c>
      <c r="I692" s="122">
        <v>0</v>
      </c>
      <c r="J692" s="122">
        <v>0</v>
      </c>
      <c r="K692" s="122">
        <v>0</v>
      </c>
      <c r="L692" s="122">
        <v>0</v>
      </c>
      <c r="M692" s="122">
        <v>0</v>
      </c>
      <c r="N692" s="122">
        <v>0</v>
      </c>
      <c r="O692" s="122">
        <v>0</v>
      </c>
      <c r="P692" s="122">
        <v>0</v>
      </c>
      <c r="Q692" s="122">
        <v>0</v>
      </c>
      <c r="R692" s="122">
        <v>0</v>
      </c>
      <c r="S692" s="122">
        <v>0</v>
      </c>
      <c r="T692" s="122">
        <v>1.75</v>
      </c>
      <c r="U692" s="122">
        <v>0</v>
      </c>
      <c r="V692" s="122">
        <v>0</v>
      </c>
      <c r="W692" s="122">
        <v>0</v>
      </c>
      <c r="X692" s="122">
        <v>0</v>
      </c>
      <c r="Y692" s="122">
        <v>0</v>
      </c>
      <c r="Z692" s="122"/>
      <c r="AA692" s="122">
        <v>2</v>
      </c>
      <c r="AB692" s="122"/>
      <c r="AC692" s="122"/>
      <c r="AD692" s="122"/>
      <c r="AE692" s="122"/>
      <c r="AF692" s="122"/>
      <c r="AG692" s="122"/>
      <c r="AH692" s="122"/>
      <c r="AI692" s="122"/>
      <c r="AJ692" s="122"/>
      <c r="AK692" s="122"/>
      <c r="AL692" s="122"/>
      <c r="AM692" s="122"/>
      <c r="AN692" s="122"/>
      <c r="AO692" s="122"/>
      <c r="AP692" s="122"/>
      <c r="AQ692" s="122"/>
      <c r="AR692" s="122"/>
      <c r="AS692" s="122"/>
      <c r="AT692" s="122"/>
      <c r="AU692" s="122"/>
    </row>
    <row r="693" spans="1:47" s="90" customFormat="1" ht="46.65" x14ac:dyDescent="0.3">
      <c r="A693" s="106" t="s">
        <v>1662</v>
      </c>
      <c r="B693" s="107" t="s">
        <v>1042</v>
      </c>
      <c r="C693" s="108" t="s">
        <v>1537</v>
      </c>
      <c r="D693" s="122">
        <v>0</v>
      </c>
      <c r="E693" s="122">
        <v>0</v>
      </c>
      <c r="F693" s="122">
        <v>0</v>
      </c>
      <c r="G693" s="122">
        <v>0</v>
      </c>
      <c r="H693" s="122">
        <v>0</v>
      </c>
      <c r="I693" s="122">
        <v>0</v>
      </c>
      <c r="J693" s="122">
        <v>0</v>
      </c>
      <c r="K693" s="122">
        <v>0</v>
      </c>
      <c r="L693" s="122">
        <v>0</v>
      </c>
      <c r="M693" s="122">
        <v>0</v>
      </c>
      <c r="N693" s="122">
        <v>0</v>
      </c>
      <c r="O693" s="122">
        <v>0</v>
      </c>
      <c r="P693" s="122">
        <v>0</v>
      </c>
      <c r="Q693" s="122">
        <v>0</v>
      </c>
      <c r="R693" s="122">
        <v>0</v>
      </c>
      <c r="S693" s="122">
        <v>0</v>
      </c>
      <c r="T693" s="122">
        <v>0</v>
      </c>
      <c r="U693" s="122">
        <v>0</v>
      </c>
      <c r="V693" s="122">
        <v>0</v>
      </c>
      <c r="W693" s="122">
        <v>0</v>
      </c>
      <c r="X693" s="122">
        <v>0</v>
      </c>
      <c r="Y693" s="122">
        <v>0</v>
      </c>
      <c r="Z693" s="122">
        <v>0</v>
      </c>
      <c r="AA693" s="122">
        <v>0</v>
      </c>
      <c r="AB693" s="122"/>
      <c r="AC693" s="122"/>
      <c r="AD693" s="122"/>
      <c r="AE693" s="122"/>
      <c r="AF693" s="122"/>
      <c r="AG693" s="122"/>
      <c r="AH693" s="122"/>
      <c r="AI693" s="122"/>
      <c r="AJ693" s="122"/>
      <c r="AK693" s="122"/>
      <c r="AL693" s="122"/>
      <c r="AM693" s="122"/>
      <c r="AN693" s="122"/>
      <c r="AO693" s="122"/>
      <c r="AP693" s="122"/>
      <c r="AQ693" s="122"/>
      <c r="AR693" s="122"/>
      <c r="AS693" s="122"/>
      <c r="AT693" s="122"/>
      <c r="AU693" s="122"/>
    </row>
    <row r="694" spans="1:47" s="90" customFormat="1" ht="93.25" x14ac:dyDescent="0.3">
      <c r="A694" s="106" t="s">
        <v>1662</v>
      </c>
      <c r="B694" s="107" t="s">
        <v>659</v>
      </c>
      <c r="C694" s="108" t="s">
        <v>709</v>
      </c>
      <c r="D694" s="122">
        <v>0</v>
      </c>
      <c r="E694" s="122">
        <v>0</v>
      </c>
      <c r="F694" s="122">
        <v>0</v>
      </c>
      <c r="G694" s="122">
        <v>0</v>
      </c>
      <c r="H694" s="122">
        <v>0</v>
      </c>
      <c r="I694" s="122">
        <v>0</v>
      </c>
      <c r="J694" s="122">
        <v>0</v>
      </c>
      <c r="K694" s="122">
        <v>0</v>
      </c>
      <c r="L694" s="122">
        <v>0</v>
      </c>
      <c r="M694" s="122">
        <v>0</v>
      </c>
      <c r="N694" s="122">
        <v>0</v>
      </c>
      <c r="O694" s="122">
        <v>0</v>
      </c>
      <c r="P694" s="122">
        <v>0</v>
      </c>
      <c r="Q694" s="122">
        <v>0</v>
      </c>
      <c r="R694" s="122">
        <v>0</v>
      </c>
      <c r="S694" s="122">
        <v>0</v>
      </c>
      <c r="T694" s="122">
        <v>0.45</v>
      </c>
      <c r="U694" s="122">
        <v>0</v>
      </c>
      <c r="V694" s="122">
        <v>0</v>
      </c>
      <c r="W694" s="122">
        <v>0</v>
      </c>
      <c r="X694" s="122">
        <v>0</v>
      </c>
      <c r="Y694" s="122">
        <v>0</v>
      </c>
      <c r="Z694" s="122">
        <v>0</v>
      </c>
      <c r="AA694" s="122">
        <v>0</v>
      </c>
      <c r="AB694" s="122"/>
      <c r="AC694" s="122"/>
      <c r="AD694" s="122"/>
      <c r="AE694" s="122"/>
      <c r="AF694" s="122"/>
      <c r="AG694" s="122"/>
      <c r="AH694" s="122"/>
      <c r="AI694" s="122"/>
      <c r="AJ694" s="122"/>
      <c r="AK694" s="122"/>
      <c r="AL694" s="122"/>
      <c r="AM694" s="122"/>
      <c r="AN694" s="122"/>
      <c r="AO694" s="122"/>
      <c r="AP694" s="122"/>
      <c r="AQ694" s="122"/>
      <c r="AR694" s="122"/>
      <c r="AS694" s="122"/>
      <c r="AT694" s="122"/>
      <c r="AU694" s="122"/>
    </row>
    <row r="695" spans="1:47" s="90" customFormat="1" ht="31.1" x14ac:dyDescent="0.3">
      <c r="A695" s="106" t="s">
        <v>1662</v>
      </c>
      <c r="B695" s="107" t="s">
        <v>463</v>
      </c>
      <c r="C695" s="108" t="s">
        <v>497</v>
      </c>
      <c r="D695" s="122">
        <v>0</v>
      </c>
      <c r="E695" s="122">
        <v>0</v>
      </c>
      <c r="F695" s="122">
        <v>0</v>
      </c>
      <c r="G695" s="122">
        <v>0</v>
      </c>
      <c r="H695" s="122">
        <v>0</v>
      </c>
      <c r="I695" s="122">
        <v>0</v>
      </c>
      <c r="J695" s="122">
        <v>0</v>
      </c>
      <c r="K695" s="122">
        <v>0</v>
      </c>
      <c r="L695" s="122">
        <v>0</v>
      </c>
      <c r="M695" s="122">
        <v>0</v>
      </c>
      <c r="N695" s="122">
        <v>0</v>
      </c>
      <c r="O695" s="122">
        <v>0</v>
      </c>
      <c r="P695" s="122">
        <v>0</v>
      </c>
      <c r="Q695" s="122">
        <v>0</v>
      </c>
      <c r="R695" s="122">
        <v>0</v>
      </c>
      <c r="S695" s="122">
        <v>0</v>
      </c>
      <c r="T695" s="122">
        <v>0</v>
      </c>
      <c r="U695" s="122">
        <v>0</v>
      </c>
      <c r="V695" s="122">
        <v>0</v>
      </c>
      <c r="W695" s="122">
        <v>0</v>
      </c>
      <c r="X695" s="122">
        <v>0</v>
      </c>
      <c r="Y695" s="122">
        <v>0</v>
      </c>
      <c r="Z695" s="122">
        <v>0</v>
      </c>
      <c r="AA695" s="122">
        <v>0</v>
      </c>
      <c r="AB695" s="122"/>
      <c r="AC695" s="122"/>
      <c r="AD695" s="122"/>
      <c r="AE695" s="122"/>
      <c r="AF695" s="122"/>
      <c r="AG695" s="122"/>
      <c r="AH695" s="122"/>
      <c r="AI695" s="122"/>
      <c r="AJ695" s="122"/>
      <c r="AK695" s="122"/>
      <c r="AL695" s="122"/>
      <c r="AM695" s="122"/>
      <c r="AN695" s="122"/>
      <c r="AO695" s="122"/>
      <c r="AP695" s="122"/>
      <c r="AQ695" s="122"/>
      <c r="AR695" s="122"/>
      <c r="AS695" s="122"/>
      <c r="AT695" s="122"/>
      <c r="AU695" s="122"/>
    </row>
    <row r="696" spans="1:47" s="90" customFormat="1" ht="62.2" x14ac:dyDescent="0.3">
      <c r="A696" s="106" t="s">
        <v>1662</v>
      </c>
      <c r="B696" s="107" t="s">
        <v>1841</v>
      </c>
      <c r="C696" s="108" t="s">
        <v>139</v>
      </c>
      <c r="D696" s="122">
        <v>0</v>
      </c>
      <c r="E696" s="122">
        <v>0</v>
      </c>
      <c r="F696" s="122">
        <v>0</v>
      </c>
      <c r="G696" s="122">
        <v>0</v>
      </c>
      <c r="H696" s="122">
        <v>0</v>
      </c>
      <c r="I696" s="122">
        <v>0</v>
      </c>
      <c r="J696" s="122">
        <v>0</v>
      </c>
      <c r="K696" s="122">
        <v>0</v>
      </c>
      <c r="L696" s="122">
        <v>0</v>
      </c>
      <c r="M696" s="122">
        <v>0</v>
      </c>
      <c r="N696" s="122">
        <v>0</v>
      </c>
      <c r="O696" s="122">
        <v>0</v>
      </c>
      <c r="P696" s="122">
        <v>0</v>
      </c>
      <c r="Q696" s="122">
        <v>0</v>
      </c>
      <c r="R696" s="122">
        <v>0</v>
      </c>
      <c r="S696" s="122">
        <v>0</v>
      </c>
      <c r="T696" s="122">
        <v>2.0299999999999998</v>
      </c>
      <c r="U696" s="122">
        <v>0</v>
      </c>
      <c r="V696" s="122">
        <v>0</v>
      </c>
      <c r="W696" s="122">
        <v>0</v>
      </c>
      <c r="X696" s="122">
        <v>0</v>
      </c>
      <c r="Y696" s="122">
        <v>0</v>
      </c>
      <c r="Z696" s="122"/>
      <c r="AA696" s="122">
        <v>2.0299999999999998</v>
      </c>
      <c r="AB696" s="122"/>
      <c r="AC696" s="122"/>
      <c r="AD696" s="122"/>
      <c r="AE696" s="122"/>
      <c r="AF696" s="122"/>
      <c r="AG696" s="122"/>
      <c r="AH696" s="122"/>
      <c r="AI696" s="122"/>
      <c r="AJ696" s="122"/>
      <c r="AK696" s="122"/>
      <c r="AL696" s="122"/>
      <c r="AM696" s="122"/>
      <c r="AN696" s="122"/>
      <c r="AO696" s="122"/>
      <c r="AP696" s="122"/>
      <c r="AQ696" s="122"/>
      <c r="AR696" s="122"/>
      <c r="AS696" s="122"/>
      <c r="AT696" s="122"/>
      <c r="AU696" s="122"/>
    </row>
    <row r="697" spans="1:47" s="90" customFormat="1" ht="62.2" x14ac:dyDescent="0.3">
      <c r="A697" s="106" t="s">
        <v>1662</v>
      </c>
      <c r="B697" s="107" t="s">
        <v>464</v>
      </c>
      <c r="C697" s="108" t="s">
        <v>140</v>
      </c>
      <c r="D697" s="122">
        <v>0</v>
      </c>
      <c r="E697" s="122">
        <v>0</v>
      </c>
      <c r="F697" s="122">
        <v>0</v>
      </c>
      <c r="G697" s="122">
        <v>0</v>
      </c>
      <c r="H697" s="122">
        <v>0</v>
      </c>
      <c r="I697" s="122">
        <v>0</v>
      </c>
      <c r="J697" s="122">
        <v>0</v>
      </c>
      <c r="K697" s="122">
        <v>0</v>
      </c>
      <c r="L697" s="122">
        <v>0</v>
      </c>
      <c r="M697" s="122">
        <v>0</v>
      </c>
      <c r="N697" s="122">
        <v>0</v>
      </c>
      <c r="O697" s="122">
        <v>0</v>
      </c>
      <c r="P697" s="122">
        <v>0</v>
      </c>
      <c r="Q697" s="122">
        <v>0</v>
      </c>
      <c r="R697" s="122">
        <v>0</v>
      </c>
      <c r="S697" s="122">
        <v>0</v>
      </c>
      <c r="T697" s="122">
        <v>0</v>
      </c>
      <c r="U697" s="122">
        <v>0</v>
      </c>
      <c r="V697" s="122">
        <v>0</v>
      </c>
      <c r="W697" s="122">
        <v>0</v>
      </c>
      <c r="X697" s="122">
        <v>0</v>
      </c>
      <c r="Y697" s="122">
        <v>0</v>
      </c>
      <c r="Z697" s="122">
        <v>0</v>
      </c>
      <c r="AA697" s="122">
        <v>0</v>
      </c>
      <c r="AB697" s="122"/>
      <c r="AC697" s="122"/>
      <c r="AD697" s="122"/>
      <c r="AE697" s="122"/>
      <c r="AF697" s="122"/>
      <c r="AG697" s="122"/>
      <c r="AH697" s="122"/>
      <c r="AI697" s="122"/>
      <c r="AJ697" s="122"/>
      <c r="AK697" s="122"/>
      <c r="AL697" s="122"/>
      <c r="AM697" s="122"/>
      <c r="AN697" s="122"/>
      <c r="AO697" s="122"/>
      <c r="AP697" s="122"/>
      <c r="AQ697" s="122"/>
      <c r="AR697" s="122"/>
      <c r="AS697" s="122"/>
      <c r="AT697" s="122"/>
      <c r="AU697" s="122"/>
    </row>
    <row r="698" spans="1:47" s="90" customFormat="1" ht="46.65" x14ac:dyDescent="0.3">
      <c r="A698" s="106" t="s">
        <v>1662</v>
      </c>
      <c r="B698" s="107" t="s">
        <v>1842</v>
      </c>
      <c r="C698" s="108" t="s">
        <v>1538</v>
      </c>
      <c r="D698" s="122">
        <v>0</v>
      </c>
      <c r="E698" s="122">
        <v>0</v>
      </c>
      <c r="F698" s="122">
        <v>0</v>
      </c>
      <c r="G698" s="122">
        <v>0</v>
      </c>
      <c r="H698" s="122">
        <v>0</v>
      </c>
      <c r="I698" s="122">
        <v>0</v>
      </c>
      <c r="J698" s="122">
        <v>0</v>
      </c>
      <c r="K698" s="122">
        <v>0</v>
      </c>
      <c r="L698" s="122">
        <v>0</v>
      </c>
      <c r="M698" s="122">
        <v>0</v>
      </c>
      <c r="N698" s="122">
        <v>0</v>
      </c>
      <c r="O698" s="122">
        <v>0</v>
      </c>
      <c r="P698" s="122">
        <v>0</v>
      </c>
      <c r="Q698" s="122">
        <v>0</v>
      </c>
      <c r="R698" s="122">
        <v>0.1</v>
      </c>
      <c r="S698" s="122">
        <v>0</v>
      </c>
      <c r="T698" s="122">
        <v>0.5</v>
      </c>
      <c r="U698" s="122">
        <v>0</v>
      </c>
      <c r="V698" s="122">
        <v>0</v>
      </c>
      <c r="W698" s="122">
        <v>0</v>
      </c>
      <c r="X698" s="122">
        <v>0</v>
      </c>
      <c r="Y698" s="122">
        <v>0</v>
      </c>
      <c r="Z698" s="122">
        <v>0</v>
      </c>
      <c r="AA698" s="122">
        <v>0</v>
      </c>
      <c r="AB698" s="122"/>
      <c r="AC698" s="122"/>
      <c r="AD698" s="122"/>
      <c r="AE698" s="122"/>
      <c r="AF698" s="122"/>
      <c r="AG698" s="122"/>
      <c r="AH698" s="122"/>
      <c r="AI698" s="122"/>
      <c r="AJ698" s="122"/>
      <c r="AK698" s="122"/>
      <c r="AL698" s="122"/>
      <c r="AM698" s="122"/>
      <c r="AN698" s="122"/>
      <c r="AO698" s="122"/>
      <c r="AP698" s="122"/>
      <c r="AQ698" s="122"/>
      <c r="AR698" s="122"/>
      <c r="AS698" s="122"/>
      <c r="AT698" s="122"/>
      <c r="AU698" s="122"/>
    </row>
    <row r="699" spans="1:47" s="90" customFormat="1" ht="46.65" x14ac:dyDescent="0.3">
      <c r="A699" s="106" t="s">
        <v>1662</v>
      </c>
      <c r="B699" s="107" t="s">
        <v>1843</v>
      </c>
      <c r="C699" s="108" t="s">
        <v>1539</v>
      </c>
      <c r="D699" s="122">
        <v>0</v>
      </c>
      <c r="E699" s="122">
        <v>0</v>
      </c>
      <c r="F699" s="122">
        <v>0</v>
      </c>
      <c r="G699" s="122">
        <v>0</v>
      </c>
      <c r="H699" s="122">
        <v>0</v>
      </c>
      <c r="I699" s="122">
        <v>0</v>
      </c>
      <c r="J699" s="122">
        <v>0</v>
      </c>
      <c r="K699" s="122">
        <v>0</v>
      </c>
      <c r="L699" s="122">
        <v>0</v>
      </c>
      <c r="M699" s="122">
        <v>0</v>
      </c>
      <c r="N699" s="122">
        <v>0</v>
      </c>
      <c r="O699" s="122">
        <v>0</v>
      </c>
      <c r="P699" s="122">
        <v>0</v>
      </c>
      <c r="Q699" s="122">
        <v>0</v>
      </c>
      <c r="R699" s="122">
        <v>0</v>
      </c>
      <c r="S699" s="122">
        <v>0</v>
      </c>
      <c r="T699" s="122">
        <v>0</v>
      </c>
      <c r="U699" s="122">
        <v>0</v>
      </c>
      <c r="V699" s="122">
        <v>0</v>
      </c>
      <c r="W699" s="122">
        <v>0</v>
      </c>
      <c r="X699" s="122">
        <v>0</v>
      </c>
      <c r="Y699" s="122">
        <v>0</v>
      </c>
      <c r="Z699" s="122">
        <v>0</v>
      </c>
      <c r="AA699" s="122">
        <v>0</v>
      </c>
      <c r="AB699" s="122"/>
      <c r="AC699" s="122"/>
      <c r="AD699" s="122"/>
      <c r="AE699" s="122"/>
      <c r="AF699" s="122"/>
      <c r="AG699" s="122"/>
      <c r="AH699" s="122"/>
      <c r="AI699" s="122"/>
      <c r="AJ699" s="122"/>
      <c r="AK699" s="122"/>
      <c r="AL699" s="122"/>
      <c r="AM699" s="122"/>
      <c r="AN699" s="122"/>
      <c r="AO699" s="122"/>
      <c r="AP699" s="122"/>
      <c r="AQ699" s="122"/>
      <c r="AR699" s="122"/>
      <c r="AS699" s="122"/>
      <c r="AT699" s="122"/>
      <c r="AU699" s="122"/>
    </row>
    <row r="700" spans="1:47" s="90" customFormat="1" x14ac:dyDescent="0.3">
      <c r="A700" s="103"/>
      <c r="B700" s="110" t="s">
        <v>148</v>
      </c>
      <c r="C700" s="105"/>
      <c r="D700" s="133">
        <f t="shared" ref="D700:AU700" si="79">SUM(D701:D702)</f>
        <v>0</v>
      </c>
      <c r="E700" s="133">
        <f t="shared" si="79"/>
        <v>0</v>
      </c>
      <c r="F700" s="133">
        <f t="shared" si="79"/>
        <v>0</v>
      </c>
      <c r="G700" s="133">
        <f t="shared" si="79"/>
        <v>0</v>
      </c>
      <c r="H700" s="133">
        <f t="shared" si="79"/>
        <v>0</v>
      </c>
      <c r="I700" s="133">
        <f t="shared" si="79"/>
        <v>0</v>
      </c>
      <c r="J700" s="133">
        <f t="shared" si="79"/>
        <v>0</v>
      </c>
      <c r="K700" s="133">
        <f t="shared" si="79"/>
        <v>0</v>
      </c>
      <c r="L700" s="133">
        <f t="shared" si="79"/>
        <v>0</v>
      </c>
      <c r="M700" s="133">
        <f t="shared" si="79"/>
        <v>0</v>
      </c>
      <c r="N700" s="133">
        <f t="shared" si="79"/>
        <v>0</v>
      </c>
      <c r="O700" s="133">
        <f t="shared" si="79"/>
        <v>0</v>
      </c>
      <c r="P700" s="133">
        <f t="shared" si="79"/>
        <v>0</v>
      </c>
      <c r="Q700" s="133">
        <f t="shared" si="79"/>
        <v>0</v>
      </c>
      <c r="R700" s="133">
        <f t="shared" si="79"/>
        <v>0</v>
      </c>
      <c r="S700" s="133">
        <f t="shared" si="79"/>
        <v>0</v>
      </c>
      <c r="T700" s="133">
        <f t="shared" si="79"/>
        <v>5.6</v>
      </c>
      <c r="U700" s="133">
        <f t="shared" si="79"/>
        <v>0</v>
      </c>
      <c r="V700" s="133">
        <f t="shared" si="79"/>
        <v>0</v>
      </c>
      <c r="W700" s="133">
        <f t="shared" si="79"/>
        <v>0</v>
      </c>
      <c r="X700" s="133">
        <f t="shared" si="79"/>
        <v>0</v>
      </c>
      <c r="Y700" s="133">
        <f t="shared" si="79"/>
        <v>0</v>
      </c>
      <c r="Z700" s="133">
        <f t="shared" si="79"/>
        <v>0</v>
      </c>
      <c r="AA700" s="133">
        <f t="shared" si="79"/>
        <v>5.7999999999999989</v>
      </c>
      <c r="AB700" s="133">
        <f t="shared" si="79"/>
        <v>0</v>
      </c>
      <c r="AC700" s="133">
        <f t="shared" si="79"/>
        <v>0</v>
      </c>
      <c r="AD700" s="133">
        <f t="shared" si="79"/>
        <v>0</v>
      </c>
      <c r="AE700" s="133">
        <f t="shared" si="79"/>
        <v>0</v>
      </c>
      <c r="AF700" s="133">
        <f t="shared" si="79"/>
        <v>0</v>
      </c>
      <c r="AG700" s="133">
        <f t="shared" si="79"/>
        <v>0</v>
      </c>
      <c r="AH700" s="133">
        <f t="shared" si="79"/>
        <v>0</v>
      </c>
      <c r="AI700" s="133">
        <f t="shared" si="79"/>
        <v>0</v>
      </c>
      <c r="AJ700" s="133">
        <f t="shared" si="79"/>
        <v>0</v>
      </c>
      <c r="AK700" s="133">
        <f t="shared" si="79"/>
        <v>0</v>
      </c>
      <c r="AL700" s="133">
        <f t="shared" si="79"/>
        <v>0</v>
      </c>
      <c r="AM700" s="133">
        <f t="shared" si="79"/>
        <v>0</v>
      </c>
      <c r="AN700" s="133">
        <f t="shared" si="79"/>
        <v>0</v>
      </c>
      <c r="AO700" s="133">
        <f t="shared" si="79"/>
        <v>0</v>
      </c>
      <c r="AP700" s="133">
        <f t="shared" si="79"/>
        <v>0</v>
      </c>
      <c r="AQ700" s="133">
        <f t="shared" si="79"/>
        <v>0</v>
      </c>
      <c r="AR700" s="133">
        <f t="shared" si="79"/>
        <v>0</v>
      </c>
      <c r="AS700" s="133">
        <f t="shared" si="79"/>
        <v>0</v>
      </c>
      <c r="AT700" s="133">
        <f t="shared" si="79"/>
        <v>0</v>
      </c>
      <c r="AU700" s="133">
        <f t="shared" si="79"/>
        <v>0</v>
      </c>
    </row>
    <row r="701" spans="1:47" s="90" customFormat="1" ht="46.65" x14ac:dyDescent="0.3">
      <c r="A701" s="106" t="s">
        <v>1662</v>
      </c>
      <c r="B701" s="107" t="s">
        <v>149</v>
      </c>
      <c r="C701" s="108" t="s">
        <v>150</v>
      </c>
      <c r="D701" s="122">
        <v>0</v>
      </c>
      <c r="E701" s="122">
        <v>0</v>
      </c>
      <c r="F701" s="122">
        <v>0</v>
      </c>
      <c r="G701" s="122">
        <v>0</v>
      </c>
      <c r="H701" s="122">
        <v>0</v>
      </c>
      <c r="I701" s="122">
        <v>0</v>
      </c>
      <c r="J701" s="122">
        <v>0</v>
      </c>
      <c r="K701" s="122">
        <v>0</v>
      </c>
      <c r="L701" s="122">
        <v>0</v>
      </c>
      <c r="M701" s="122">
        <v>0</v>
      </c>
      <c r="N701" s="122">
        <v>0</v>
      </c>
      <c r="O701" s="122">
        <v>0</v>
      </c>
      <c r="P701" s="122">
        <v>0</v>
      </c>
      <c r="Q701" s="122">
        <v>0</v>
      </c>
      <c r="R701" s="122">
        <v>0</v>
      </c>
      <c r="S701" s="122">
        <v>0</v>
      </c>
      <c r="T701" s="122">
        <v>5.6</v>
      </c>
      <c r="U701" s="122">
        <v>0</v>
      </c>
      <c r="V701" s="122">
        <v>0</v>
      </c>
      <c r="W701" s="122">
        <v>0</v>
      </c>
      <c r="X701" s="122">
        <v>0</v>
      </c>
      <c r="Y701" s="122">
        <v>0</v>
      </c>
      <c r="Z701" s="122"/>
      <c r="AA701" s="122">
        <v>5.7999999999999989</v>
      </c>
      <c r="AB701" s="122"/>
      <c r="AC701" s="122"/>
      <c r="AD701" s="122"/>
      <c r="AE701" s="122"/>
      <c r="AF701" s="122"/>
      <c r="AG701" s="122"/>
      <c r="AH701" s="122"/>
      <c r="AI701" s="122"/>
      <c r="AJ701" s="122"/>
      <c r="AK701" s="122"/>
      <c r="AL701" s="122"/>
      <c r="AM701" s="122"/>
      <c r="AN701" s="122"/>
      <c r="AO701" s="122"/>
      <c r="AP701" s="122"/>
      <c r="AQ701" s="122"/>
      <c r="AR701" s="122"/>
      <c r="AS701" s="122"/>
      <c r="AT701" s="122"/>
      <c r="AU701" s="122"/>
    </row>
    <row r="702" spans="1:47" s="90" customFormat="1" ht="31.1" x14ac:dyDescent="0.3">
      <c r="A702" s="106" t="s">
        <v>1660</v>
      </c>
      <c r="B702" s="107" t="s">
        <v>1043</v>
      </c>
      <c r="C702" s="108" t="s">
        <v>1540</v>
      </c>
      <c r="D702" s="122">
        <v>0</v>
      </c>
      <c r="E702" s="122">
        <v>0</v>
      </c>
      <c r="F702" s="122">
        <v>0</v>
      </c>
      <c r="G702" s="122">
        <v>0</v>
      </c>
      <c r="H702" s="122">
        <v>0</v>
      </c>
      <c r="I702" s="122">
        <v>0</v>
      </c>
      <c r="J702" s="122">
        <v>0</v>
      </c>
      <c r="K702" s="122">
        <v>0</v>
      </c>
      <c r="L702" s="122">
        <v>0</v>
      </c>
      <c r="M702" s="122">
        <v>0</v>
      </c>
      <c r="N702" s="122">
        <v>0</v>
      </c>
      <c r="O702" s="122">
        <v>0</v>
      </c>
      <c r="P702" s="122">
        <v>0</v>
      </c>
      <c r="Q702" s="122">
        <v>0</v>
      </c>
      <c r="R702" s="122">
        <v>0</v>
      </c>
      <c r="S702" s="122">
        <v>0</v>
      </c>
      <c r="T702" s="122">
        <v>0</v>
      </c>
      <c r="U702" s="122">
        <v>0</v>
      </c>
      <c r="V702" s="122">
        <v>0</v>
      </c>
      <c r="W702" s="122">
        <v>0</v>
      </c>
      <c r="X702" s="122">
        <v>0</v>
      </c>
      <c r="Y702" s="122">
        <v>0</v>
      </c>
      <c r="Z702" s="122">
        <v>0</v>
      </c>
      <c r="AA702" s="122">
        <v>0</v>
      </c>
      <c r="AB702" s="122"/>
      <c r="AC702" s="122"/>
      <c r="AD702" s="122"/>
      <c r="AE702" s="122"/>
      <c r="AF702" s="122"/>
      <c r="AG702" s="122"/>
      <c r="AH702" s="122"/>
      <c r="AI702" s="122"/>
      <c r="AJ702" s="122"/>
      <c r="AK702" s="122"/>
      <c r="AL702" s="122"/>
      <c r="AM702" s="122"/>
      <c r="AN702" s="122"/>
      <c r="AO702" s="122"/>
      <c r="AP702" s="122"/>
      <c r="AQ702" s="122"/>
      <c r="AR702" s="122"/>
      <c r="AS702" s="122"/>
      <c r="AT702" s="122"/>
      <c r="AU702" s="122"/>
    </row>
    <row r="703" spans="1:47" s="90" customFormat="1" x14ac:dyDescent="0.3">
      <c r="A703" s="103"/>
      <c r="B703" s="110" t="s">
        <v>146</v>
      </c>
      <c r="C703" s="105"/>
      <c r="D703" s="133">
        <f t="shared" ref="D703:AU703" si="80">SUM(D704:D712)</f>
        <v>0</v>
      </c>
      <c r="E703" s="133">
        <f t="shared" si="80"/>
        <v>0</v>
      </c>
      <c r="F703" s="133">
        <f t="shared" si="80"/>
        <v>0</v>
      </c>
      <c r="G703" s="133">
        <f t="shared" si="80"/>
        <v>0</v>
      </c>
      <c r="H703" s="133">
        <f t="shared" si="80"/>
        <v>0</v>
      </c>
      <c r="I703" s="133">
        <f t="shared" si="80"/>
        <v>0</v>
      </c>
      <c r="J703" s="133">
        <f t="shared" si="80"/>
        <v>0</v>
      </c>
      <c r="K703" s="133">
        <f t="shared" si="80"/>
        <v>0</v>
      </c>
      <c r="L703" s="133">
        <f t="shared" si="80"/>
        <v>0</v>
      </c>
      <c r="M703" s="133">
        <f t="shared" si="80"/>
        <v>0</v>
      </c>
      <c r="N703" s="133">
        <f t="shared" si="80"/>
        <v>0</v>
      </c>
      <c r="O703" s="133">
        <f t="shared" si="80"/>
        <v>0</v>
      </c>
      <c r="P703" s="133">
        <f t="shared" si="80"/>
        <v>0</v>
      </c>
      <c r="Q703" s="133">
        <f t="shared" si="80"/>
        <v>0</v>
      </c>
      <c r="R703" s="133">
        <f t="shared" si="80"/>
        <v>1.1299999999999999</v>
      </c>
      <c r="S703" s="133">
        <f t="shared" si="80"/>
        <v>0.5</v>
      </c>
      <c r="T703" s="133">
        <f t="shared" si="80"/>
        <v>0.8600000000000001</v>
      </c>
      <c r="U703" s="133">
        <f t="shared" si="80"/>
        <v>1.24</v>
      </c>
      <c r="V703" s="133">
        <f t="shared" si="80"/>
        <v>0</v>
      </c>
      <c r="W703" s="133">
        <f t="shared" si="80"/>
        <v>0</v>
      </c>
      <c r="X703" s="133">
        <f t="shared" si="80"/>
        <v>0</v>
      </c>
      <c r="Y703" s="133">
        <f t="shared" si="80"/>
        <v>0</v>
      </c>
      <c r="Z703" s="133">
        <f t="shared" si="80"/>
        <v>0</v>
      </c>
      <c r="AA703" s="133">
        <f t="shared" si="80"/>
        <v>0.64549999999999996</v>
      </c>
      <c r="AB703" s="133">
        <f t="shared" si="80"/>
        <v>0</v>
      </c>
      <c r="AC703" s="133">
        <f t="shared" si="80"/>
        <v>0</v>
      </c>
      <c r="AD703" s="133">
        <f t="shared" si="80"/>
        <v>0</v>
      </c>
      <c r="AE703" s="133">
        <f t="shared" si="80"/>
        <v>0</v>
      </c>
      <c r="AF703" s="133">
        <f t="shared" si="80"/>
        <v>0</v>
      </c>
      <c r="AG703" s="133">
        <f t="shared" si="80"/>
        <v>0</v>
      </c>
      <c r="AH703" s="133">
        <f t="shared" si="80"/>
        <v>0</v>
      </c>
      <c r="AI703" s="133">
        <f t="shared" si="80"/>
        <v>0</v>
      </c>
      <c r="AJ703" s="133">
        <f t="shared" si="80"/>
        <v>0</v>
      </c>
      <c r="AK703" s="133">
        <f t="shared" si="80"/>
        <v>0</v>
      </c>
      <c r="AL703" s="133">
        <f t="shared" si="80"/>
        <v>0</v>
      </c>
      <c r="AM703" s="133">
        <f t="shared" si="80"/>
        <v>0</v>
      </c>
      <c r="AN703" s="133">
        <f t="shared" si="80"/>
        <v>0</v>
      </c>
      <c r="AO703" s="133">
        <f t="shared" si="80"/>
        <v>0</v>
      </c>
      <c r="AP703" s="133">
        <f t="shared" si="80"/>
        <v>0</v>
      </c>
      <c r="AQ703" s="133">
        <f t="shared" si="80"/>
        <v>0</v>
      </c>
      <c r="AR703" s="133">
        <f t="shared" si="80"/>
        <v>0</v>
      </c>
      <c r="AS703" s="133">
        <f t="shared" si="80"/>
        <v>0</v>
      </c>
      <c r="AT703" s="133">
        <f t="shared" si="80"/>
        <v>0</v>
      </c>
      <c r="AU703" s="133">
        <f t="shared" si="80"/>
        <v>0</v>
      </c>
    </row>
    <row r="704" spans="1:47" s="90" customFormat="1" ht="46.65" x14ac:dyDescent="0.3">
      <c r="A704" s="106" t="s">
        <v>1662</v>
      </c>
      <c r="B704" s="107" t="s">
        <v>660</v>
      </c>
      <c r="C704" s="108" t="s">
        <v>710</v>
      </c>
      <c r="D704" s="122">
        <v>0</v>
      </c>
      <c r="E704" s="122">
        <v>0</v>
      </c>
      <c r="F704" s="122">
        <v>0</v>
      </c>
      <c r="G704" s="122">
        <v>0</v>
      </c>
      <c r="H704" s="122">
        <v>0</v>
      </c>
      <c r="I704" s="122">
        <v>0</v>
      </c>
      <c r="J704" s="122">
        <v>0</v>
      </c>
      <c r="K704" s="122">
        <v>0</v>
      </c>
      <c r="L704" s="122">
        <v>0</v>
      </c>
      <c r="M704" s="122">
        <v>0</v>
      </c>
      <c r="N704" s="122">
        <v>0</v>
      </c>
      <c r="O704" s="122">
        <v>0</v>
      </c>
      <c r="P704" s="122">
        <v>0</v>
      </c>
      <c r="Q704" s="122">
        <v>0</v>
      </c>
      <c r="R704" s="122">
        <v>0</v>
      </c>
      <c r="S704" s="122">
        <v>0.25</v>
      </c>
      <c r="T704" s="122">
        <v>0</v>
      </c>
      <c r="U704" s="122">
        <v>0.46699999999999997</v>
      </c>
      <c r="V704" s="122">
        <v>0</v>
      </c>
      <c r="W704" s="122">
        <v>0</v>
      </c>
      <c r="X704" s="122">
        <v>0</v>
      </c>
      <c r="Y704" s="122">
        <v>0</v>
      </c>
      <c r="Z704" s="122">
        <v>0</v>
      </c>
      <c r="AA704" s="122">
        <v>0</v>
      </c>
      <c r="AB704" s="122"/>
      <c r="AC704" s="122"/>
      <c r="AD704" s="122"/>
      <c r="AE704" s="122"/>
      <c r="AF704" s="122"/>
      <c r="AG704" s="122"/>
      <c r="AH704" s="122"/>
      <c r="AI704" s="122"/>
      <c r="AJ704" s="122"/>
      <c r="AK704" s="122"/>
      <c r="AL704" s="122"/>
      <c r="AM704" s="122"/>
      <c r="AN704" s="122"/>
      <c r="AO704" s="122"/>
      <c r="AP704" s="122"/>
      <c r="AQ704" s="122"/>
      <c r="AR704" s="122"/>
      <c r="AS704" s="122"/>
      <c r="AT704" s="122"/>
      <c r="AU704" s="122"/>
    </row>
    <row r="705" spans="1:47" s="90" customFormat="1" ht="62.2" x14ac:dyDescent="0.3">
      <c r="A705" s="106" t="s">
        <v>1662</v>
      </c>
      <c r="B705" s="107" t="s">
        <v>1844</v>
      </c>
      <c r="C705" s="108" t="s">
        <v>1541</v>
      </c>
      <c r="D705" s="122">
        <v>0</v>
      </c>
      <c r="E705" s="122">
        <v>0</v>
      </c>
      <c r="F705" s="122">
        <v>0</v>
      </c>
      <c r="G705" s="122">
        <v>0</v>
      </c>
      <c r="H705" s="122">
        <v>0</v>
      </c>
      <c r="I705" s="122">
        <v>0</v>
      </c>
      <c r="J705" s="122">
        <v>0</v>
      </c>
      <c r="K705" s="122">
        <v>0</v>
      </c>
      <c r="L705" s="122">
        <v>0</v>
      </c>
      <c r="M705" s="122">
        <v>0</v>
      </c>
      <c r="N705" s="122">
        <v>0</v>
      </c>
      <c r="O705" s="122">
        <v>0</v>
      </c>
      <c r="P705" s="122">
        <v>0</v>
      </c>
      <c r="Q705" s="122">
        <v>0</v>
      </c>
      <c r="R705" s="122">
        <v>0</v>
      </c>
      <c r="S705" s="122">
        <v>0</v>
      </c>
      <c r="T705" s="122">
        <v>0.45</v>
      </c>
      <c r="U705" s="122">
        <v>0</v>
      </c>
      <c r="V705" s="122">
        <v>0</v>
      </c>
      <c r="W705" s="122">
        <v>0</v>
      </c>
      <c r="X705" s="122">
        <v>0</v>
      </c>
      <c r="Y705" s="122">
        <v>0</v>
      </c>
      <c r="Z705" s="122"/>
      <c r="AA705" s="122">
        <v>0.47799999999999998</v>
      </c>
      <c r="AB705" s="122"/>
      <c r="AC705" s="122"/>
      <c r="AD705" s="122"/>
      <c r="AE705" s="122"/>
      <c r="AF705" s="122"/>
      <c r="AG705" s="122"/>
      <c r="AH705" s="122"/>
      <c r="AI705" s="122"/>
      <c r="AJ705" s="122"/>
      <c r="AK705" s="122"/>
      <c r="AL705" s="122"/>
      <c r="AM705" s="122"/>
      <c r="AN705" s="122"/>
      <c r="AO705" s="122"/>
      <c r="AP705" s="122"/>
      <c r="AQ705" s="122"/>
      <c r="AR705" s="122"/>
      <c r="AS705" s="122"/>
      <c r="AT705" s="122"/>
      <c r="AU705" s="122"/>
    </row>
    <row r="706" spans="1:47" s="90" customFormat="1" ht="46.65" x14ac:dyDescent="0.3">
      <c r="A706" s="106" t="s">
        <v>1662</v>
      </c>
      <c r="B706" s="107" t="s">
        <v>1845</v>
      </c>
      <c r="C706" s="108" t="s">
        <v>1542</v>
      </c>
      <c r="D706" s="122">
        <v>0</v>
      </c>
      <c r="E706" s="122">
        <v>0</v>
      </c>
      <c r="F706" s="122">
        <v>0</v>
      </c>
      <c r="G706" s="122">
        <v>0</v>
      </c>
      <c r="H706" s="122">
        <v>0</v>
      </c>
      <c r="I706" s="122">
        <v>0</v>
      </c>
      <c r="J706" s="122">
        <v>0</v>
      </c>
      <c r="K706" s="122">
        <v>0</v>
      </c>
      <c r="L706" s="122">
        <v>0</v>
      </c>
      <c r="M706" s="122">
        <v>0</v>
      </c>
      <c r="N706" s="122">
        <v>0</v>
      </c>
      <c r="O706" s="122">
        <v>0</v>
      </c>
      <c r="P706" s="122">
        <v>0</v>
      </c>
      <c r="Q706" s="122">
        <v>0</v>
      </c>
      <c r="R706" s="122">
        <v>0</v>
      </c>
      <c r="S706" s="122">
        <v>0.25</v>
      </c>
      <c r="T706" s="122">
        <v>0</v>
      </c>
      <c r="U706" s="122">
        <v>0.77300000000000002</v>
      </c>
      <c r="V706" s="122">
        <v>0</v>
      </c>
      <c r="W706" s="122">
        <v>0</v>
      </c>
      <c r="X706" s="122">
        <v>0</v>
      </c>
      <c r="Y706" s="122">
        <v>0</v>
      </c>
      <c r="Z706" s="122">
        <v>0</v>
      </c>
      <c r="AA706" s="122">
        <v>0</v>
      </c>
      <c r="AB706" s="122"/>
      <c r="AC706" s="122"/>
      <c r="AD706" s="122"/>
      <c r="AE706" s="122"/>
      <c r="AF706" s="122"/>
      <c r="AG706" s="122"/>
      <c r="AH706" s="122"/>
      <c r="AI706" s="122"/>
      <c r="AJ706" s="122"/>
      <c r="AK706" s="122"/>
      <c r="AL706" s="122"/>
      <c r="AM706" s="122"/>
      <c r="AN706" s="122"/>
      <c r="AO706" s="122"/>
      <c r="AP706" s="122"/>
      <c r="AQ706" s="122"/>
      <c r="AR706" s="122"/>
      <c r="AS706" s="122"/>
      <c r="AT706" s="122"/>
      <c r="AU706" s="122"/>
    </row>
    <row r="707" spans="1:47" s="90" customFormat="1" ht="46.65" x14ac:dyDescent="0.3">
      <c r="A707" s="106" t="s">
        <v>1662</v>
      </c>
      <c r="B707" s="107" t="s">
        <v>1846</v>
      </c>
      <c r="C707" s="108" t="s">
        <v>1543</v>
      </c>
      <c r="D707" s="122">
        <v>0</v>
      </c>
      <c r="E707" s="122">
        <v>0</v>
      </c>
      <c r="F707" s="122">
        <v>0</v>
      </c>
      <c r="G707" s="122">
        <v>0</v>
      </c>
      <c r="H707" s="122">
        <v>0</v>
      </c>
      <c r="I707" s="122">
        <v>0</v>
      </c>
      <c r="J707" s="122">
        <v>0</v>
      </c>
      <c r="K707" s="122">
        <v>0</v>
      </c>
      <c r="L707" s="122">
        <v>0</v>
      </c>
      <c r="M707" s="122">
        <v>0</v>
      </c>
      <c r="N707" s="122">
        <v>0</v>
      </c>
      <c r="O707" s="122">
        <v>0</v>
      </c>
      <c r="P707" s="122">
        <v>0</v>
      </c>
      <c r="Q707" s="122">
        <v>0</v>
      </c>
      <c r="R707" s="122">
        <v>0.25</v>
      </c>
      <c r="S707" s="122">
        <v>0</v>
      </c>
      <c r="T707" s="122">
        <v>7.0000000000000007E-2</v>
      </c>
      <c r="U707" s="122">
        <v>0</v>
      </c>
      <c r="V707" s="122">
        <v>0</v>
      </c>
      <c r="W707" s="122">
        <v>0</v>
      </c>
      <c r="X707" s="122">
        <v>0</v>
      </c>
      <c r="Y707" s="122">
        <v>0</v>
      </c>
      <c r="Z707" s="122">
        <v>0</v>
      </c>
      <c r="AA707" s="122">
        <v>0</v>
      </c>
      <c r="AB707" s="122"/>
      <c r="AC707" s="122"/>
      <c r="AD707" s="122"/>
      <c r="AE707" s="122"/>
      <c r="AF707" s="122"/>
      <c r="AG707" s="122"/>
      <c r="AH707" s="122"/>
      <c r="AI707" s="122"/>
      <c r="AJ707" s="122"/>
      <c r="AK707" s="122"/>
      <c r="AL707" s="122"/>
      <c r="AM707" s="122"/>
      <c r="AN707" s="122"/>
      <c r="AO707" s="122"/>
      <c r="AP707" s="122"/>
      <c r="AQ707" s="122"/>
      <c r="AR707" s="122"/>
      <c r="AS707" s="122"/>
      <c r="AT707" s="122"/>
      <c r="AU707" s="122"/>
    </row>
    <row r="708" spans="1:47" s="90" customFormat="1" ht="62.2" x14ac:dyDescent="0.3">
      <c r="A708" s="106" t="s">
        <v>1662</v>
      </c>
      <c r="B708" s="107" t="s">
        <v>1847</v>
      </c>
      <c r="C708" s="108" t="s">
        <v>1544</v>
      </c>
      <c r="D708" s="122">
        <v>0</v>
      </c>
      <c r="E708" s="122">
        <v>0</v>
      </c>
      <c r="F708" s="122">
        <v>0</v>
      </c>
      <c r="G708" s="122">
        <v>0</v>
      </c>
      <c r="H708" s="122">
        <v>0</v>
      </c>
      <c r="I708" s="122">
        <v>0</v>
      </c>
      <c r="J708" s="122">
        <v>0</v>
      </c>
      <c r="K708" s="122">
        <v>0</v>
      </c>
      <c r="L708" s="122">
        <v>0</v>
      </c>
      <c r="M708" s="122">
        <v>0</v>
      </c>
      <c r="N708" s="122">
        <v>0</v>
      </c>
      <c r="O708" s="122">
        <v>0</v>
      </c>
      <c r="P708" s="122">
        <v>0</v>
      </c>
      <c r="Q708" s="122">
        <v>0</v>
      </c>
      <c r="R708" s="122">
        <v>0.63</v>
      </c>
      <c r="S708" s="122">
        <v>0</v>
      </c>
      <c r="T708" s="122">
        <v>0.3</v>
      </c>
      <c r="U708" s="122">
        <v>0</v>
      </c>
      <c r="V708" s="122">
        <v>0</v>
      </c>
      <c r="W708" s="122">
        <v>0</v>
      </c>
      <c r="X708" s="122">
        <v>0</v>
      </c>
      <c r="Y708" s="122">
        <v>0</v>
      </c>
      <c r="Z708" s="122">
        <v>0</v>
      </c>
      <c r="AA708" s="122">
        <v>0</v>
      </c>
      <c r="AB708" s="122"/>
      <c r="AC708" s="122"/>
      <c r="AD708" s="122"/>
      <c r="AE708" s="122"/>
      <c r="AF708" s="122"/>
      <c r="AG708" s="122"/>
      <c r="AH708" s="122"/>
      <c r="AI708" s="122"/>
      <c r="AJ708" s="122"/>
      <c r="AK708" s="122"/>
      <c r="AL708" s="122"/>
      <c r="AM708" s="122"/>
      <c r="AN708" s="122"/>
      <c r="AO708" s="122"/>
      <c r="AP708" s="122"/>
      <c r="AQ708" s="122"/>
      <c r="AR708" s="122"/>
      <c r="AS708" s="122"/>
      <c r="AT708" s="122"/>
      <c r="AU708" s="122"/>
    </row>
    <row r="709" spans="1:47" s="90" customFormat="1" ht="77.7" x14ac:dyDescent="0.3">
      <c r="A709" s="106" t="s">
        <v>1662</v>
      </c>
      <c r="B709" s="107" t="s">
        <v>1044</v>
      </c>
      <c r="C709" s="108" t="s">
        <v>1545</v>
      </c>
      <c r="D709" s="122">
        <v>0</v>
      </c>
      <c r="E709" s="122">
        <v>0</v>
      </c>
      <c r="F709" s="122">
        <v>0</v>
      </c>
      <c r="G709" s="122">
        <v>0</v>
      </c>
      <c r="H709" s="122">
        <v>0</v>
      </c>
      <c r="I709" s="122">
        <v>0</v>
      </c>
      <c r="J709" s="122">
        <v>0</v>
      </c>
      <c r="K709" s="122">
        <v>0</v>
      </c>
      <c r="L709" s="122">
        <v>0</v>
      </c>
      <c r="M709" s="122">
        <v>0</v>
      </c>
      <c r="N709" s="122">
        <v>0</v>
      </c>
      <c r="O709" s="122">
        <v>0</v>
      </c>
      <c r="P709" s="122">
        <v>0</v>
      </c>
      <c r="Q709" s="122">
        <v>0</v>
      </c>
      <c r="R709" s="122">
        <v>0</v>
      </c>
      <c r="S709" s="122">
        <v>0</v>
      </c>
      <c r="T709" s="122">
        <v>0</v>
      </c>
      <c r="U709" s="122">
        <v>0</v>
      </c>
      <c r="V709" s="122">
        <v>0</v>
      </c>
      <c r="W709" s="122">
        <v>0</v>
      </c>
      <c r="X709" s="122">
        <v>0</v>
      </c>
      <c r="Y709" s="122">
        <v>0</v>
      </c>
      <c r="Z709" s="122">
        <v>0</v>
      </c>
      <c r="AA709" s="122">
        <v>0</v>
      </c>
      <c r="AB709" s="122"/>
      <c r="AC709" s="122"/>
      <c r="AD709" s="122"/>
      <c r="AE709" s="122"/>
      <c r="AF709" s="122"/>
      <c r="AG709" s="122"/>
      <c r="AH709" s="122"/>
      <c r="AI709" s="122"/>
      <c r="AJ709" s="122"/>
      <c r="AK709" s="122"/>
      <c r="AL709" s="122"/>
      <c r="AM709" s="122"/>
      <c r="AN709" s="122"/>
      <c r="AO709" s="122"/>
      <c r="AP709" s="122"/>
      <c r="AQ709" s="122"/>
      <c r="AR709" s="122"/>
      <c r="AS709" s="122"/>
      <c r="AT709" s="122"/>
      <c r="AU709" s="122"/>
    </row>
    <row r="710" spans="1:47" s="90" customFormat="1" ht="46.65" x14ac:dyDescent="0.3">
      <c r="A710" s="106" t="s">
        <v>1662</v>
      </c>
      <c r="B710" s="107" t="s">
        <v>1848</v>
      </c>
      <c r="C710" s="108" t="s">
        <v>1546</v>
      </c>
      <c r="D710" s="122">
        <v>0</v>
      </c>
      <c r="E710" s="122">
        <v>0</v>
      </c>
      <c r="F710" s="122">
        <v>0</v>
      </c>
      <c r="G710" s="122">
        <v>0</v>
      </c>
      <c r="H710" s="122">
        <v>0</v>
      </c>
      <c r="I710" s="122">
        <v>0</v>
      </c>
      <c r="J710" s="122">
        <v>0</v>
      </c>
      <c r="K710" s="122">
        <v>0</v>
      </c>
      <c r="L710" s="122">
        <v>0</v>
      </c>
      <c r="M710" s="122">
        <v>0</v>
      </c>
      <c r="N710" s="122">
        <v>0</v>
      </c>
      <c r="O710" s="122">
        <v>0</v>
      </c>
      <c r="P710" s="122">
        <v>0</v>
      </c>
      <c r="Q710" s="122">
        <v>0</v>
      </c>
      <c r="R710" s="122">
        <v>0.25</v>
      </c>
      <c r="S710" s="122">
        <v>0</v>
      </c>
      <c r="T710" s="122">
        <v>0.04</v>
      </c>
      <c r="U710" s="122">
        <v>0</v>
      </c>
      <c r="V710" s="122">
        <v>0</v>
      </c>
      <c r="W710" s="122">
        <v>0</v>
      </c>
      <c r="X710" s="122">
        <v>0</v>
      </c>
      <c r="Y710" s="122">
        <v>0</v>
      </c>
      <c r="Z710" s="122">
        <v>0</v>
      </c>
      <c r="AA710" s="122">
        <v>0</v>
      </c>
      <c r="AB710" s="122"/>
      <c r="AC710" s="122"/>
      <c r="AD710" s="122"/>
      <c r="AE710" s="122"/>
      <c r="AF710" s="122"/>
      <c r="AG710" s="122"/>
      <c r="AH710" s="122"/>
      <c r="AI710" s="122"/>
      <c r="AJ710" s="122"/>
      <c r="AK710" s="122"/>
      <c r="AL710" s="122"/>
      <c r="AM710" s="122"/>
      <c r="AN710" s="122"/>
      <c r="AO710" s="122"/>
      <c r="AP710" s="122"/>
      <c r="AQ710" s="122"/>
      <c r="AR710" s="122"/>
      <c r="AS710" s="122"/>
      <c r="AT710" s="122"/>
      <c r="AU710" s="122"/>
    </row>
    <row r="711" spans="1:47" s="90" customFormat="1" ht="46.65" x14ac:dyDescent="0.3">
      <c r="A711" s="106" t="s">
        <v>1662</v>
      </c>
      <c r="B711" s="107" t="s">
        <v>1045</v>
      </c>
      <c r="C711" s="108" t="s">
        <v>1547</v>
      </c>
      <c r="D711" s="122">
        <v>0</v>
      </c>
      <c r="E711" s="122">
        <v>0</v>
      </c>
      <c r="F711" s="122">
        <v>0</v>
      </c>
      <c r="G711" s="122">
        <v>0</v>
      </c>
      <c r="H711" s="122">
        <v>0</v>
      </c>
      <c r="I711" s="122">
        <v>0</v>
      </c>
      <c r="J711" s="122">
        <v>0</v>
      </c>
      <c r="K711" s="122">
        <v>0</v>
      </c>
      <c r="L711" s="122">
        <v>0</v>
      </c>
      <c r="M711" s="122">
        <v>0</v>
      </c>
      <c r="N711" s="122">
        <v>0</v>
      </c>
      <c r="O711" s="122">
        <v>0</v>
      </c>
      <c r="P711" s="122">
        <v>0</v>
      </c>
      <c r="Q711" s="122">
        <v>0</v>
      </c>
      <c r="R711" s="122">
        <v>0</v>
      </c>
      <c r="S711" s="122">
        <v>0</v>
      </c>
      <c r="T711" s="122">
        <v>0</v>
      </c>
      <c r="U711" s="122">
        <v>0</v>
      </c>
      <c r="V711" s="122">
        <v>0</v>
      </c>
      <c r="W711" s="122">
        <v>0</v>
      </c>
      <c r="X711" s="122">
        <v>0</v>
      </c>
      <c r="Y711" s="122">
        <v>0</v>
      </c>
      <c r="Z711" s="122">
        <v>0</v>
      </c>
      <c r="AA711" s="122">
        <v>0</v>
      </c>
      <c r="AB711" s="122"/>
      <c r="AC711" s="122"/>
      <c r="AD711" s="122"/>
      <c r="AE711" s="122"/>
      <c r="AF711" s="122"/>
      <c r="AG711" s="122"/>
      <c r="AH711" s="122"/>
      <c r="AI711" s="122"/>
      <c r="AJ711" s="122"/>
      <c r="AK711" s="122"/>
      <c r="AL711" s="122"/>
      <c r="AM711" s="122"/>
      <c r="AN711" s="122"/>
      <c r="AO711" s="122"/>
      <c r="AP711" s="122"/>
      <c r="AQ711" s="122"/>
      <c r="AR711" s="122"/>
      <c r="AS711" s="122"/>
      <c r="AT711" s="122"/>
      <c r="AU711" s="122"/>
    </row>
    <row r="712" spans="1:47" s="90" customFormat="1" ht="46.65" x14ac:dyDescent="0.3">
      <c r="A712" s="106" t="s">
        <v>1662</v>
      </c>
      <c r="B712" s="107" t="s">
        <v>147</v>
      </c>
      <c r="C712" s="108" t="s">
        <v>546</v>
      </c>
      <c r="D712" s="122">
        <v>0</v>
      </c>
      <c r="E712" s="122">
        <v>0</v>
      </c>
      <c r="F712" s="122">
        <v>0</v>
      </c>
      <c r="G712" s="122">
        <v>0</v>
      </c>
      <c r="H712" s="122">
        <v>0</v>
      </c>
      <c r="I712" s="122">
        <v>0</v>
      </c>
      <c r="J712" s="122">
        <v>0</v>
      </c>
      <c r="K712" s="122">
        <v>0</v>
      </c>
      <c r="L712" s="122">
        <v>0</v>
      </c>
      <c r="M712" s="122">
        <v>0</v>
      </c>
      <c r="N712" s="122">
        <v>0</v>
      </c>
      <c r="O712" s="122">
        <v>0</v>
      </c>
      <c r="P712" s="122">
        <v>0</v>
      </c>
      <c r="Q712" s="122">
        <v>0</v>
      </c>
      <c r="R712" s="122">
        <v>0</v>
      </c>
      <c r="S712" s="122">
        <v>0</v>
      </c>
      <c r="T712" s="122">
        <v>0</v>
      </c>
      <c r="U712" s="122">
        <v>0</v>
      </c>
      <c r="V712" s="122">
        <v>0</v>
      </c>
      <c r="W712" s="122">
        <v>0</v>
      </c>
      <c r="X712" s="122">
        <v>0</v>
      </c>
      <c r="Y712" s="122">
        <v>0</v>
      </c>
      <c r="Z712" s="122">
        <v>0</v>
      </c>
      <c r="AA712" s="122">
        <v>0.16750000000000001</v>
      </c>
      <c r="AB712" s="122"/>
      <c r="AC712" s="122"/>
      <c r="AD712" s="122"/>
      <c r="AE712" s="122"/>
      <c r="AF712" s="122"/>
      <c r="AG712" s="122"/>
      <c r="AH712" s="122"/>
      <c r="AI712" s="122"/>
      <c r="AJ712" s="122"/>
      <c r="AK712" s="122"/>
      <c r="AL712" s="122"/>
      <c r="AM712" s="122"/>
      <c r="AN712" s="122"/>
      <c r="AO712" s="122"/>
      <c r="AP712" s="122"/>
      <c r="AQ712" s="122"/>
      <c r="AR712" s="122"/>
      <c r="AS712" s="122"/>
      <c r="AT712" s="122"/>
      <c r="AU712" s="122"/>
    </row>
    <row r="713" spans="1:47" s="90" customFormat="1" x14ac:dyDescent="0.3">
      <c r="A713" s="103"/>
      <c r="B713" s="110" t="s">
        <v>62</v>
      </c>
      <c r="C713" s="105"/>
      <c r="D713" s="133">
        <f t="shared" ref="D713:AU713" si="81">SUM(D714:D745)</f>
        <v>0</v>
      </c>
      <c r="E713" s="133">
        <f t="shared" si="81"/>
        <v>0.65</v>
      </c>
      <c r="F713" s="133">
        <f t="shared" si="81"/>
        <v>0</v>
      </c>
      <c r="G713" s="133">
        <f t="shared" si="81"/>
        <v>0</v>
      </c>
      <c r="H713" s="133">
        <f t="shared" si="81"/>
        <v>0</v>
      </c>
      <c r="I713" s="133">
        <f t="shared" si="81"/>
        <v>3.9550000000000001</v>
      </c>
      <c r="J713" s="133">
        <f t="shared" si="81"/>
        <v>0</v>
      </c>
      <c r="K713" s="133">
        <f t="shared" si="81"/>
        <v>0</v>
      </c>
      <c r="L713" s="133">
        <f t="shared" si="81"/>
        <v>0</v>
      </c>
      <c r="M713" s="133">
        <f t="shared" si="81"/>
        <v>0</v>
      </c>
      <c r="N713" s="133">
        <f t="shared" si="81"/>
        <v>0</v>
      </c>
      <c r="O713" s="133">
        <f t="shared" si="81"/>
        <v>0.47560000000000013</v>
      </c>
      <c r="P713" s="133">
        <f t="shared" si="81"/>
        <v>0</v>
      </c>
      <c r="Q713" s="133">
        <f t="shared" si="81"/>
        <v>0</v>
      </c>
      <c r="R713" s="133">
        <f t="shared" si="81"/>
        <v>0.91</v>
      </c>
      <c r="S713" s="133">
        <f t="shared" si="81"/>
        <v>1.21</v>
      </c>
      <c r="T713" s="133">
        <f t="shared" si="81"/>
        <v>14.930000000000001</v>
      </c>
      <c r="U713" s="133">
        <f t="shared" si="81"/>
        <v>1.3704200000000002</v>
      </c>
      <c r="V713" s="133">
        <f t="shared" si="81"/>
        <v>0</v>
      </c>
      <c r="W713" s="133">
        <f t="shared" si="81"/>
        <v>0</v>
      </c>
      <c r="X713" s="133">
        <f t="shared" si="81"/>
        <v>0</v>
      </c>
      <c r="Y713" s="133">
        <f t="shared" si="81"/>
        <v>0</v>
      </c>
      <c r="Z713" s="133">
        <f t="shared" si="81"/>
        <v>0</v>
      </c>
      <c r="AA713" s="133">
        <f t="shared" si="81"/>
        <v>0</v>
      </c>
      <c r="AB713" s="133">
        <f t="shared" si="81"/>
        <v>0</v>
      </c>
      <c r="AC713" s="133">
        <f t="shared" si="81"/>
        <v>0</v>
      </c>
      <c r="AD713" s="133">
        <f t="shared" si="81"/>
        <v>0</v>
      </c>
      <c r="AE713" s="133">
        <f t="shared" si="81"/>
        <v>0</v>
      </c>
      <c r="AF713" s="133">
        <f t="shared" si="81"/>
        <v>0</v>
      </c>
      <c r="AG713" s="133">
        <f t="shared" si="81"/>
        <v>0</v>
      </c>
      <c r="AH713" s="133">
        <f t="shared" si="81"/>
        <v>0</v>
      </c>
      <c r="AI713" s="133">
        <f t="shared" si="81"/>
        <v>0</v>
      </c>
      <c r="AJ713" s="133">
        <f t="shared" si="81"/>
        <v>0</v>
      </c>
      <c r="AK713" s="133">
        <f t="shared" si="81"/>
        <v>0</v>
      </c>
      <c r="AL713" s="133">
        <f t="shared" si="81"/>
        <v>0</v>
      </c>
      <c r="AM713" s="133">
        <f t="shared" si="81"/>
        <v>0</v>
      </c>
      <c r="AN713" s="133">
        <f t="shared" si="81"/>
        <v>0</v>
      </c>
      <c r="AO713" s="133">
        <f t="shared" si="81"/>
        <v>0</v>
      </c>
      <c r="AP713" s="133">
        <f t="shared" si="81"/>
        <v>0</v>
      </c>
      <c r="AQ713" s="133">
        <f t="shared" si="81"/>
        <v>0</v>
      </c>
      <c r="AR713" s="133">
        <f t="shared" si="81"/>
        <v>0</v>
      </c>
      <c r="AS713" s="133">
        <f t="shared" si="81"/>
        <v>0</v>
      </c>
      <c r="AT713" s="133">
        <f t="shared" si="81"/>
        <v>0</v>
      </c>
      <c r="AU713" s="133">
        <f t="shared" si="81"/>
        <v>0</v>
      </c>
    </row>
    <row r="714" spans="1:47" s="90" customFormat="1" ht="31.1" x14ac:dyDescent="0.3">
      <c r="A714" s="106" t="s">
        <v>1662</v>
      </c>
      <c r="B714" s="107" t="s">
        <v>1046</v>
      </c>
      <c r="C714" s="108" t="s">
        <v>1548</v>
      </c>
      <c r="D714" s="122">
        <v>0</v>
      </c>
      <c r="E714" s="122">
        <v>0.25</v>
      </c>
      <c r="F714" s="122">
        <v>0</v>
      </c>
      <c r="G714" s="122">
        <v>0</v>
      </c>
      <c r="H714" s="122">
        <v>0</v>
      </c>
      <c r="I714" s="122">
        <v>1.7250000000000001</v>
      </c>
      <c r="J714" s="122">
        <v>0</v>
      </c>
      <c r="K714" s="122">
        <v>0</v>
      </c>
      <c r="L714" s="122">
        <v>0</v>
      </c>
      <c r="M714" s="122">
        <v>0</v>
      </c>
      <c r="N714" s="122">
        <v>0</v>
      </c>
      <c r="O714" s="122">
        <v>0</v>
      </c>
      <c r="P714" s="122">
        <v>0</v>
      </c>
      <c r="Q714" s="122">
        <v>0</v>
      </c>
      <c r="R714" s="122">
        <v>0</v>
      </c>
      <c r="S714" s="122">
        <v>0</v>
      </c>
      <c r="T714" s="122">
        <v>0</v>
      </c>
      <c r="U714" s="122">
        <v>0</v>
      </c>
      <c r="V714" s="122">
        <v>0</v>
      </c>
      <c r="W714" s="122">
        <v>0</v>
      </c>
      <c r="X714" s="122">
        <v>0</v>
      </c>
      <c r="Y714" s="122">
        <v>0</v>
      </c>
      <c r="Z714" s="122">
        <v>0</v>
      </c>
      <c r="AA714" s="122">
        <v>0</v>
      </c>
      <c r="AB714" s="122"/>
      <c r="AC714" s="122"/>
      <c r="AD714" s="122"/>
      <c r="AE714" s="122"/>
      <c r="AF714" s="122"/>
      <c r="AG714" s="122"/>
      <c r="AH714" s="122"/>
      <c r="AI714" s="122"/>
      <c r="AJ714" s="122"/>
      <c r="AK714" s="122"/>
      <c r="AL714" s="122"/>
      <c r="AM714" s="122"/>
      <c r="AN714" s="122"/>
      <c r="AO714" s="122"/>
      <c r="AP714" s="122"/>
      <c r="AQ714" s="122"/>
      <c r="AR714" s="122"/>
      <c r="AS714" s="122"/>
      <c r="AT714" s="122"/>
      <c r="AU714" s="122"/>
    </row>
    <row r="715" spans="1:47" s="90" customFormat="1" ht="93.25" x14ac:dyDescent="0.3">
      <c r="A715" s="106" t="s">
        <v>1662</v>
      </c>
      <c r="B715" s="107" t="s">
        <v>1849</v>
      </c>
      <c r="C715" s="108" t="s">
        <v>1549</v>
      </c>
      <c r="D715" s="122">
        <v>0</v>
      </c>
      <c r="E715" s="122">
        <v>0</v>
      </c>
      <c r="F715" s="122">
        <v>0</v>
      </c>
      <c r="G715" s="122">
        <v>0</v>
      </c>
      <c r="H715" s="122">
        <v>0</v>
      </c>
      <c r="I715" s="122">
        <v>0</v>
      </c>
      <c r="J715" s="122">
        <v>0</v>
      </c>
      <c r="K715" s="122">
        <v>0</v>
      </c>
      <c r="L715" s="122">
        <v>0</v>
      </c>
      <c r="M715" s="122">
        <v>0</v>
      </c>
      <c r="N715" s="122">
        <v>0</v>
      </c>
      <c r="O715" s="122">
        <v>0</v>
      </c>
      <c r="P715" s="122">
        <v>0</v>
      </c>
      <c r="Q715" s="122">
        <v>0</v>
      </c>
      <c r="R715" s="122">
        <v>0</v>
      </c>
      <c r="S715" s="122">
        <v>0</v>
      </c>
      <c r="T715" s="122">
        <v>0</v>
      </c>
      <c r="U715" s="122">
        <v>0</v>
      </c>
      <c r="V715" s="122">
        <v>0</v>
      </c>
      <c r="W715" s="122">
        <v>0</v>
      </c>
      <c r="X715" s="122">
        <v>0</v>
      </c>
      <c r="Y715" s="122">
        <v>0</v>
      </c>
      <c r="Z715" s="122">
        <v>0</v>
      </c>
      <c r="AA715" s="122">
        <v>0</v>
      </c>
      <c r="AB715" s="122"/>
      <c r="AC715" s="122"/>
      <c r="AD715" s="122"/>
      <c r="AE715" s="122"/>
      <c r="AF715" s="122"/>
      <c r="AG715" s="122"/>
      <c r="AH715" s="122"/>
      <c r="AI715" s="122"/>
      <c r="AJ715" s="122"/>
      <c r="AK715" s="122"/>
      <c r="AL715" s="122"/>
      <c r="AM715" s="122"/>
      <c r="AN715" s="122"/>
      <c r="AO715" s="122"/>
      <c r="AP715" s="122"/>
      <c r="AQ715" s="122"/>
      <c r="AR715" s="122"/>
      <c r="AS715" s="122"/>
      <c r="AT715" s="122"/>
      <c r="AU715" s="122"/>
    </row>
    <row r="716" spans="1:47" s="90" customFormat="1" ht="46.65" x14ac:dyDescent="0.3">
      <c r="A716" s="106" t="s">
        <v>1662</v>
      </c>
      <c r="B716" s="107" t="s">
        <v>1047</v>
      </c>
      <c r="C716" s="108" t="s">
        <v>1550</v>
      </c>
      <c r="D716" s="122">
        <v>0</v>
      </c>
      <c r="E716" s="122">
        <v>0</v>
      </c>
      <c r="F716" s="122">
        <v>0</v>
      </c>
      <c r="G716" s="122">
        <v>0</v>
      </c>
      <c r="H716" s="122">
        <v>0</v>
      </c>
      <c r="I716" s="122">
        <v>0</v>
      </c>
      <c r="J716" s="122">
        <v>0</v>
      </c>
      <c r="K716" s="122">
        <v>0</v>
      </c>
      <c r="L716" s="122">
        <v>0</v>
      </c>
      <c r="M716" s="122">
        <v>0</v>
      </c>
      <c r="N716" s="122">
        <v>0</v>
      </c>
      <c r="O716" s="122">
        <v>0</v>
      </c>
      <c r="P716" s="122">
        <v>0</v>
      </c>
      <c r="Q716" s="122">
        <v>0</v>
      </c>
      <c r="R716" s="122">
        <v>0</v>
      </c>
      <c r="S716" s="122">
        <v>0</v>
      </c>
      <c r="T716" s="122">
        <v>14.5</v>
      </c>
      <c r="U716" s="122">
        <v>0</v>
      </c>
      <c r="V716" s="122">
        <v>0</v>
      </c>
      <c r="W716" s="122">
        <v>0</v>
      </c>
      <c r="X716" s="122">
        <v>0</v>
      </c>
      <c r="Y716" s="122">
        <v>0</v>
      </c>
      <c r="Z716" s="122">
        <v>0</v>
      </c>
      <c r="AA716" s="122">
        <v>0</v>
      </c>
      <c r="AB716" s="122"/>
      <c r="AC716" s="122"/>
      <c r="AD716" s="122"/>
      <c r="AE716" s="122"/>
      <c r="AF716" s="122"/>
      <c r="AG716" s="122"/>
      <c r="AH716" s="122"/>
      <c r="AI716" s="122"/>
      <c r="AJ716" s="122"/>
      <c r="AK716" s="122"/>
      <c r="AL716" s="122"/>
      <c r="AM716" s="122"/>
      <c r="AN716" s="122"/>
      <c r="AO716" s="122"/>
      <c r="AP716" s="122"/>
      <c r="AQ716" s="122"/>
      <c r="AR716" s="122"/>
      <c r="AS716" s="122"/>
      <c r="AT716" s="122"/>
      <c r="AU716" s="122"/>
    </row>
    <row r="717" spans="1:47" s="90" customFormat="1" ht="46.65" x14ac:dyDescent="0.3">
      <c r="A717" s="106" t="s">
        <v>1662</v>
      </c>
      <c r="B717" s="107" t="s">
        <v>1048</v>
      </c>
      <c r="C717" s="108" t="s">
        <v>1551</v>
      </c>
      <c r="D717" s="122">
        <v>0</v>
      </c>
      <c r="E717" s="122">
        <v>0</v>
      </c>
      <c r="F717" s="122">
        <v>0</v>
      </c>
      <c r="G717" s="122">
        <v>0</v>
      </c>
      <c r="H717" s="122">
        <v>0</v>
      </c>
      <c r="I717" s="122">
        <v>0</v>
      </c>
      <c r="J717" s="122">
        <v>0</v>
      </c>
      <c r="K717" s="122">
        <v>0</v>
      </c>
      <c r="L717" s="122">
        <v>0</v>
      </c>
      <c r="M717" s="122">
        <v>0</v>
      </c>
      <c r="N717" s="122">
        <v>0</v>
      </c>
      <c r="O717" s="122">
        <v>0</v>
      </c>
      <c r="P717" s="122">
        <v>0</v>
      </c>
      <c r="Q717" s="122">
        <v>0</v>
      </c>
      <c r="R717" s="122">
        <v>0</v>
      </c>
      <c r="S717" s="122">
        <v>0</v>
      </c>
      <c r="T717" s="122">
        <v>0</v>
      </c>
      <c r="U717" s="122">
        <v>0</v>
      </c>
      <c r="V717" s="122">
        <v>0</v>
      </c>
      <c r="W717" s="122">
        <v>0</v>
      </c>
      <c r="X717" s="122">
        <v>0</v>
      </c>
      <c r="Y717" s="122">
        <v>0</v>
      </c>
      <c r="Z717" s="122">
        <v>0</v>
      </c>
      <c r="AA717" s="122">
        <v>0</v>
      </c>
      <c r="AB717" s="122"/>
      <c r="AC717" s="122"/>
      <c r="AD717" s="122"/>
      <c r="AE717" s="122"/>
      <c r="AF717" s="122"/>
      <c r="AG717" s="122"/>
      <c r="AH717" s="122"/>
      <c r="AI717" s="122"/>
      <c r="AJ717" s="122"/>
      <c r="AK717" s="122"/>
      <c r="AL717" s="122"/>
      <c r="AM717" s="122"/>
      <c r="AN717" s="122"/>
      <c r="AO717" s="122"/>
      <c r="AP717" s="122"/>
      <c r="AQ717" s="122"/>
      <c r="AR717" s="122"/>
      <c r="AS717" s="122"/>
      <c r="AT717" s="122"/>
      <c r="AU717" s="122"/>
    </row>
    <row r="718" spans="1:47" s="90" customFormat="1" ht="46.65" x14ac:dyDescent="0.3">
      <c r="A718" s="106" t="s">
        <v>1662</v>
      </c>
      <c r="B718" s="107" t="s">
        <v>1049</v>
      </c>
      <c r="C718" s="108" t="s">
        <v>1552</v>
      </c>
      <c r="D718" s="122">
        <v>0</v>
      </c>
      <c r="E718" s="122">
        <v>0</v>
      </c>
      <c r="F718" s="122">
        <v>0</v>
      </c>
      <c r="G718" s="122">
        <v>0</v>
      </c>
      <c r="H718" s="122">
        <v>0</v>
      </c>
      <c r="I718" s="122">
        <v>0</v>
      </c>
      <c r="J718" s="122">
        <v>0</v>
      </c>
      <c r="K718" s="122">
        <v>0</v>
      </c>
      <c r="L718" s="122">
        <v>0</v>
      </c>
      <c r="M718" s="122">
        <v>0</v>
      </c>
      <c r="N718" s="122">
        <v>0</v>
      </c>
      <c r="O718" s="122">
        <v>0</v>
      </c>
      <c r="P718" s="122">
        <v>0</v>
      </c>
      <c r="Q718" s="122">
        <v>0</v>
      </c>
      <c r="R718" s="122">
        <v>0</v>
      </c>
      <c r="S718" s="122">
        <v>0.25</v>
      </c>
      <c r="T718" s="122">
        <v>0</v>
      </c>
      <c r="U718" s="122">
        <v>0.84</v>
      </c>
      <c r="V718" s="122">
        <v>0</v>
      </c>
      <c r="W718" s="122">
        <v>0</v>
      </c>
      <c r="X718" s="122">
        <v>0</v>
      </c>
      <c r="Y718" s="122">
        <v>0</v>
      </c>
      <c r="Z718" s="122">
        <v>0</v>
      </c>
      <c r="AA718" s="122">
        <v>0</v>
      </c>
      <c r="AB718" s="122"/>
      <c r="AC718" s="122"/>
      <c r="AD718" s="122"/>
      <c r="AE718" s="122"/>
      <c r="AF718" s="122"/>
      <c r="AG718" s="122"/>
      <c r="AH718" s="122"/>
      <c r="AI718" s="122"/>
      <c r="AJ718" s="122"/>
      <c r="AK718" s="122"/>
      <c r="AL718" s="122"/>
      <c r="AM718" s="122"/>
      <c r="AN718" s="122"/>
      <c r="AO718" s="122"/>
      <c r="AP718" s="122"/>
      <c r="AQ718" s="122"/>
      <c r="AR718" s="122"/>
      <c r="AS718" s="122"/>
      <c r="AT718" s="122"/>
      <c r="AU718" s="122"/>
    </row>
    <row r="719" spans="1:47" s="90" customFormat="1" ht="62.2" x14ac:dyDescent="0.3">
      <c r="A719" s="106" t="s">
        <v>1662</v>
      </c>
      <c r="B719" s="107" t="s">
        <v>661</v>
      </c>
      <c r="C719" s="108" t="s">
        <v>711</v>
      </c>
      <c r="D719" s="122">
        <v>0</v>
      </c>
      <c r="E719" s="122">
        <v>0</v>
      </c>
      <c r="F719" s="122">
        <v>0</v>
      </c>
      <c r="G719" s="122">
        <v>0</v>
      </c>
      <c r="H719" s="122">
        <v>0</v>
      </c>
      <c r="I719" s="122">
        <v>0</v>
      </c>
      <c r="J719" s="122">
        <v>0</v>
      </c>
      <c r="K719" s="122">
        <v>0</v>
      </c>
      <c r="L719" s="122">
        <v>0</v>
      </c>
      <c r="M719" s="122">
        <v>0</v>
      </c>
      <c r="N719" s="122">
        <v>0</v>
      </c>
      <c r="O719" s="122">
        <v>0</v>
      </c>
      <c r="P719" s="122">
        <v>0</v>
      </c>
      <c r="Q719" s="122">
        <v>0</v>
      </c>
      <c r="R719" s="122">
        <v>0</v>
      </c>
      <c r="S719" s="122">
        <v>0</v>
      </c>
      <c r="T719" s="122">
        <v>0</v>
      </c>
      <c r="U719" s="122">
        <v>0</v>
      </c>
      <c r="V719" s="122">
        <v>0</v>
      </c>
      <c r="W719" s="122">
        <v>0</v>
      </c>
      <c r="X719" s="122">
        <v>0</v>
      </c>
      <c r="Y719" s="122">
        <v>0</v>
      </c>
      <c r="Z719" s="122">
        <v>0</v>
      </c>
      <c r="AA719" s="122">
        <v>0</v>
      </c>
      <c r="AB719" s="122"/>
      <c r="AC719" s="122"/>
      <c r="AD719" s="122"/>
      <c r="AE719" s="122"/>
      <c r="AF719" s="122"/>
      <c r="AG719" s="122"/>
      <c r="AH719" s="122"/>
      <c r="AI719" s="122"/>
      <c r="AJ719" s="122"/>
      <c r="AK719" s="122"/>
      <c r="AL719" s="122"/>
      <c r="AM719" s="122"/>
      <c r="AN719" s="122"/>
      <c r="AO719" s="122"/>
      <c r="AP719" s="122"/>
      <c r="AQ719" s="122"/>
      <c r="AR719" s="122"/>
      <c r="AS719" s="122"/>
      <c r="AT719" s="122"/>
      <c r="AU719" s="122"/>
    </row>
    <row r="720" spans="1:47" s="90" customFormat="1" ht="46.65" x14ac:dyDescent="0.3">
      <c r="A720" s="106" t="s">
        <v>1662</v>
      </c>
      <c r="B720" s="107" t="s">
        <v>1050</v>
      </c>
      <c r="C720" s="108" t="s">
        <v>1553</v>
      </c>
      <c r="D720" s="122">
        <v>0</v>
      </c>
      <c r="E720" s="122">
        <v>0</v>
      </c>
      <c r="F720" s="122">
        <v>0</v>
      </c>
      <c r="G720" s="122">
        <v>0</v>
      </c>
      <c r="H720" s="122">
        <v>0</v>
      </c>
      <c r="I720" s="122">
        <v>0</v>
      </c>
      <c r="J720" s="122">
        <v>0</v>
      </c>
      <c r="K720" s="122">
        <v>0</v>
      </c>
      <c r="L720" s="122">
        <v>0</v>
      </c>
      <c r="M720" s="122">
        <v>0</v>
      </c>
      <c r="N720" s="122">
        <v>0</v>
      </c>
      <c r="O720" s="122">
        <v>0</v>
      </c>
      <c r="P720" s="122">
        <v>0</v>
      </c>
      <c r="Q720" s="122">
        <v>0</v>
      </c>
      <c r="R720" s="122">
        <v>0</v>
      </c>
      <c r="S720" s="122">
        <v>0</v>
      </c>
      <c r="T720" s="122">
        <v>0</v>
      </c>
      <c r="U720" s="122">
        <v>7.0000000000000001E-3</v>
      </c>
      <c r="V720" s="122">
        <v>0</v>
      </c>
      <c r="W720" s="122">
        <v>0</v>
      </c>
      <c r="X720" s="122">
        <v>0</v>
      </c>
      <c r="Y720" s="122">
        <v>0</v>
      </c>
      <c r="Z720" s="122">
        <v>0</v>
      </c>
      <c r="AA720" s="122">
        <v>0</v>
      </c>
      <c r="AB720" s="122"/>
      <c r="AC720" s="122"/>
      <c r="AD720" s="122"/>
      <c r="AE720" s="122"/>
      <c r="AF720" s="122"/>
      <c r="AG720" s="122"/>
      <c r="AH720" s="122"/>
      <c r="AI720" s="122"/>
      <c r="AJ720" s="122"/>
      <c r="AK720" s="122"/>
      <c r="AL720" s="122"/>
      <c r="AM720" s="122"/>
      <c r="AN720" s="122"/>
      <c r="AO720" s="122"/>
      <c r="AP720" s="122"/>
      <c r="AQ720" s="122"/>
      <c r="AR720" s="122"/>
      <c r="AS720" s="122"/>
      <c r="AT720" s="122"/>
      <c r="AU720" s="122"/>
    </row>
    <row r="721" spans="1:47" s="90" customFormat="1" ht="31.1" x14ac:dyDescent="0.3">
      <c r="A721" s="106" t="s">
        <v>1662</v>
      </c>
      <c r="B721" s="107" t="s">
        <v>1051</v>
      </c>
      <c r="C721" s="108" t="s">
        <v>1554</v>
      </c>
      <c r="D721" s="122">
        <v>0</v>
      </c>
      <c r="E721" s="122">
        <v>0</v>
      </c>
      <c r="F721" s="122">
        <v>0</v>
      </c>
      <c r="G721" s="122">
        <v>0</v>
      </c>
      <c r="H721" s="122">
        <v>0</v>
      </c>
      <c r="I721" s="122">
        <v>0</v>
      </c>
      <c r="J721" s="122">
        <v>0</v>
      </c>
      <c r="K721" s="122">
        <v>0</v>
      </c>
      <c r="L721" s="122">
        <v>0</v>
      </c>
      <c r="M721" s="122">
        <v>0</v>
      </c>
      <c r="N721" s="122">
        <v>0</v>
      </c>
      <c r="O721" s="122">
        <v>6.6000000000000003E-2</v>
      </c>
      <c r="P721" s="122">
        <v>0</v>
      </c>
      <c r="Q721" s="122">
        <v>0</v>
      </c>
      <c r="R721" s="122">
        <v>0</v>
      </c>
      <c r="S721" s="122">
        <v>0</v>
      </c>
      <c r="T721" s="122">
        <v>0</v>
      </c>
      <c r="U721" s="122">
        <v>0</v>
      </c>
      <c r="V721" s="122">
        <v>0</v>
      </c>
      <c r="W721" s="122">
        <v>0</v>
      </c>
      <c r="X721" s="122">
        <v>0</v>
      </c>
      <c r="Y721" s="122">
        <v>0</v>
      </c>
      <c r="Z721" s="122">
        <v>0</v>
      </c>
      <c r="AA721" s="122">
        <v>0</v>
      </c>
      <c r="AB721" s="122"/>
      <c r="AC721" s="122"/>
      <c r="AD721" s="122"/>
      <c r="AE721" s="122"/>
      <c r="AF721" s="122"/>
      <c r="AG721" s="122"/>
      <c r="AH721" s="122"/>
      <c r="AI721" s="122"/>
      <c r="AJ721" s="122"/>
      <c r="AK721" s="122"/>
      <c r="AL721" s="122"/>
      <c r="AM721" s="122"/>
      <c r="AN721" s="122"/>
      <c r="AO721" s="122"/>
      <c r="AP721" s="122"/>
      <c r="AQ721" s="122"/>
      <c r="AR721" s="122"/>
      <c r="AS721" s="122"/>
      <c r="AT721" s="122"/>
      <c r="AU721" s="122"/>
    </row>
    <row r="722" spans="1:47" s="90" customFormat="1" ht="46.65" x14ac:dyDescent="0.3">
      <c r="A722" s="106" t="s">
        <v>1662</v>
      </c>
      <c r="B722" s="107" t="s">
        <v>1052</v>
      </c>
      <c r="C722" s="108" t="s">
        <v>1555</v>
      </c>
      <c r="D722" s="122">
        <v>0</v>
      </c>
      <c r="E722" s="122">
        <v>0</v>
      </c>
      <c r="F722" s="122">
        <v>0</v>
      </c>
      <c r="G722" s="122">
        <v>0</v>
      </c>
      <c r="H722" s="122">
        <v>0</v>
      </c>
      <c r="I722" s="122">
        <v>0</v>
      </c>
      <c r="J722" s="122">
        <v>0</v>
      </c>
      <c r="K722" s="122">
        <v>0</v>
      </c>
      <c r="L722" s="122">
        <v>0</v>
      </c>
      <c r="M722" s="122">
        <v>0</v>
      </c>
      <c r="N722" s="122">
        <v>0</v>
      </c>
      <c r="O722" s="122">
        <v>0.08</v>
      </c>
      <c r="P722" s="122">
        <v>0</v>
      </c>
      <c r="Q722" s="122">
        <v>0</v>
      </c>
      <c r="R722" s="122">
        <v>0</v>
      </c>
      <c r="S722" s="122">
        <v>0</v>
      </c>
      <c r="T722" s="122">
        <v>0</v>
      </c>
      <c r="U722" s="122">
        <v>0</v>
      </c>
      <c r="V722" s="122">
        <v>0</v>
      </c>
      <c r="W722" s="122">
        <v>0</v>
      </c>
      <c r="X722" s="122">
        <v>0</v>
      </c>
      <c r="Y722" s="122">
        <v>0</v>
      </c>
      <c r="Z722" s="122">
        <v>0</v>
      </c>
      <c r="AA722" s="122">
        <v>0</v>
      </c>
      <c r="AB722" s="122"/>
      <c r="AC722" s="122"/>
      <c r="AD722" s="122"/>
      <c r="AE722" s="122"/>
      <c r="AF722" s="122"/>
      <c r="AG722" s="122"/>
      <c r="AH722" s="122"/>
      <c r="AI722" s="122"/>
      <c r="AJ722" s="122"/>
      <c r="AK722" s="122"/>
      <c r="AL722" s="122"/>
      <c r="AM722" s="122"/>
      <c r="AN722" s="122"/>
      <c r="AO722" s="122"/>
      <c r="AP722" s="122"/>
      <c r="AQ722" s="122"/>
      <c r="AR722" s="122"/>
      <c r="AS722" s="122"/>
      <c r="AT722" s="122"/>
      <c r="AU722" s="122"/>
    </row>
    <row r="723" spans="1:47" s="90" customFormat="1" ht="31.1" x14ac:dyDescent="0.3">
      <c r="A723" s="106" t="s">
        <v>1662</v>
      </c>
      <c r="B723" s="107" t="s">
        <v>1053</v>
      </c>
      <c r="C723" s="108" t="s">
        <v>1556</v>
      </c>
      <c r="D723" s="122">
        <v>0</v>
      </c>
      <c r="E723" s="122">
        <v>0</v>
      </c>
      <c r="F723" s="122">
        <v>0</v>
      </c>
      <c r="G723" s="122">
        <v>0</v>
      </c>
      <c r="H723" s="122">
        <v>0</v>
      </c>
      <c r="I723" s="122">
        <v>0</v>
      </c>
      <c r="J723" s="122">
        <v>0</v>
      </c>
      <c r="K723" s="122">
        <v>0</v>
      </c>
      <c r="L723" s="122">
        <v>0</v>
      </c>
      <c r="M723" s="122">
        <v>0</v>
      </c>
      <c r="N723" s="122">
        <v>0</v>
      </c>
      <c r="O723" s="122">
        <v>5.2699999999999997E-2</v>
      </c>
      <c r="P723" s="122">
        <v>0</v>
      </c>
      <c r="Q723" s="122">
        <v>0</v>
      </c>
      <c r="R723" s="122">
        <v>0</v>
      </c>
      <c r="S723" s="122">
        <v>0</v>
      </c>
      <c r="T723" s="122">
        <v>0</v>
      </c>
      <c r="U723" s="122">
        <v>0</v>
      </c>
      <c r="V723" s="122">
        <v>0</v>
      </c>
      <c r="W723" s="122">
        <v>0</v>
      </c>
      <c r="X723" s="122">
        <v>0</v>
      </c>
      <c r="Y723" s="122">
        <v>0</v>
      </c>
      <c r="Z723" s="122">
        <v>0</v>
      </c>
      <c r="AA723" s="122">
        <v>0</v>
      </c>
      <c r="AB723" s="122"/>
      <c r="AC723" s="122"/>
      <c r="AD723" s="122"/>
      <c r="AE723" s="122"/>
      <c r="AF723" s="122"/>
      <c r="AG723" s="122"/>
      <c r="AH723" s="122"/>
      <c r="AI723" s="122"/>
      <c r="AJ723" s="122"/>
      <c r="AK723" s="122"/>
      <c r="AL723" s="122"/>
      <c r="AM723" s="122"/>
      <c r="AN723" s="122"/>
      <c r="AO723" s="122"/>
      <c r="AP723" s="122"/>
      <c r="AQ723" s="122"/>
      <c r="AR723" s="122"/>
      <c r="AS723" s="122"/>
      <c r="AT723" s="122"/>
      <c r="AU723" s="122"/>
    </row>
    <row r="724" spans="1:47" s="90" customFormat="1" ht="46.65" x14ac:dyDescent="0.3">
      <c r="A724" s="106" t="s">
        <v>1662</v>
      </c>
      <c r="B724" s="107" t="s">
        <v>1054</v>
      </c>
      <c r="C724" s="108" t="s">
        <v>1557</v>
      </c>
      <c r="D724" s="122">
        <v>0</v>
      </c>
      <c r="E724" s="122">
        <v>0</v>
      </c>
      <c r="F724" s="122">
        <v>0</v>
      </c>
      <c r="G724" s="122">
        <v>0</v>
      </c>
      <c r="H724" s="122">
        <v>0</v>
      </c>
      <c r="I724" s="122">
        <v>0</v>
      </c>
      <c r="J724" s="122">
        <v>0</v>
      </c>
      <c r="K724" s="122">
        <v>0</v>
      </c>
      <c r="L724" s="122">
        <v>0</v>
      </c>
      <c r="M724" s="122">
        <v>0</v>
      </c>
      <c r="N724" s="122">
        <v>0</v>
      </c>
      <c r="O724" s="122">
        <v>0</v>
      </c>
      <c r="P724" s="122">
        <v>0</v>
      </c>
      <c r="Q724" s="122">
        <v>0</v>
      </c>
      <c r="R724" s="122">
        <v>0</v>
      </c>
      <c r="S724" s="122">
        <v>0</v>
      </c>
      <c r="T724" s="122">
        <v>0</v>
      </c>
      <c r="U724" s="122">
        <v>0</v>
      </c>
      <c r="V724" s="122">
        <v>0</v>
      </c>
      <c r="W724" s="122">
        <v>0</v>
      </c>
      <c r="X724" s="122">
        <v>0</v>
      </c>
      <c r="Y724" s="122">
        <v>0</v>
      </c>
      <c r="Z724" s="122">
        <v>0</v>
      </c>
      <c r="AA724" s="122">
        <v>0</v>
      </c>
      <c r="AB724" s="122"/>
      <c r="AC724" s="122"/>
      <c r="AD724" s="122"/>
      <c r="AE724" s="122"/>
      <c r="AF724" s="122"/>
      <c r="AG724" s="122"/>
      <c r="AH724" s="122"/>
      <c r="AI724" s="122"/>
      <c r="AJ724" s="122"/>
      <c r="AK724" s="122"/>
      <c r="AL724" s="122"/>
      <c r="AM724" s="122"/>
      <c r="AN724" s="122"/>
      <c r="AO724" s="122"/>
      <c r="AP724" s="122"/>
      <c r="AQ724" s="122"/>
      <c r="AR724" s="122"/>
      <c r="AS724" s="122"/>
      <c r="AT724" s="122"/>
      <c r="AU724" s="122"/>
    </row>
    <row r="725" spans="1:47" s="90" customFormat="1" ht="46.65" x14ac:dyDescent="0.3">
      <c r="A725" s="106" t="s">
        <v>1662</v>
      </c>
      <c r="B725" s="107" t="s">
        <v>1055</v>
      </c>
      <c r="C725" s="108" t="s">
        <v>1558</v>
      </c>
      <c r="D725" s="122">
        <v>0</v>
      </c>
      <c r="E725" s="122">
        <v>0</v>
      </c>
      <c r="F725" s="122">
        <v>0</v>
      </c>
      <c r="G725" s="122">
        <v>0</v>
      </c>
      <c r="H725" s="122">
        <v>0</v>
      </c>
      <c r="I725" s="122">
        <v>0</v>
      </c>
      <c r="J725" s="122">
        <v>0</v>
      </c>
      <c r="K725" s="122">
        <v>0</v>
      </c>
      <c r="L725" s="122">
        <v>0</v>
      </c>
      <c r="M725" s="122">
        <v>0</v>
      </c>
      <c r="N725" s="122">
        <v>0</v>
      </c>
      <c r="O725" s="122">
        <v>6.3E-2</v>
      </c>
      <c r="P725" s="122">
        <v>0</v>
      </c>
      <c r="Q725" s="122">
        <v>0</v>
      </c>
      <c r="R725" s="122">
        <v>0</v>
      </c>
      <c r="S725" s="122">
        <v>0</v>
      </c>
      <c r="T725" s="122">
        <v>0</v>
      </c>
      <c r="U725" s="122">
        <v>0</v>
      </c>
      <c r="V725" s="122">
        <v>0</v>
      </c>
      <c r="W725" s="122">
        <v>0</v>
      </c>
      <c r="X725" s="122">
        <v>0</v>
      </c>
      <c r="Y725" s="122">
        <v>0</v>
      </c>
      <c r="Z725" s="122">
        <v>0</v>
      </c>
      <c r="AA725" s="122">
        <v>0</v>
      </c>
      <c r="AB725" s="122"/>
      <c r="AC725" s="122"/>
      <c r="AD725" s="122"/>
      <c r="AE725" s="122"/>
      <c r="AF725" s="122"/>
      <c r="AG725" s="122"/>
      <c r="AH725" s="122"/>
      <c r="AI725" s="122"/>
      <c r="AJ725" s="122"/>
      <c r="AK725" s="122"/>
      <c r="AL725" s="122"/>
      <c r="AM725" s="122"/>
      <c r="AN725" s="122"/>
      <c r="AO725" s="122"/>
      <c r="AP725" s="122"/>
      <c r="AQ725" s="122"/>
      <c r="AR725" s="122"/>
      <c r="AS725" s="122"/>
      <c r="AT725" s="122"/>
      <c r="AU725" s="122"/>
    </row>
    <row r="726" spans="1:47" s="90" customFormat="1" ht="31.1" x14ac:dyDescent="0.3">
      <c r="A726" s="106" t="s">
        <v>1662</v>
      </c>
      <c r="B726" s="107" t="s">
        <v>1056</v>
      </c>
      <c r="C726" s="108" t="s">
        <v>1559</v>
      </c>
      <c r="D726" s="122">
        <v>0</v>
      </c>
      <c r="E726" s="122">
        <v>0</v>
      </c>
      <c r="F726" s="122">
        <v>0</v>
      </c>
      <c r="G726" s="122">
        <v>0</v>
      </c>
      <c r="H726" s="122">
        <v>0</v>
      </c>
      <c r="I726" s="122">
        <v>0</v>
      </c>
      <c r="J726" s="122">
        <v>0</v>
      </c>
      <c r="K726" s="122">
        <v>0</v>
      </c>
      <c r="L726" s="122">
        <v>0</v>
      </c>
      <c r="M726" s="122">
        <v>0</v>
      </c>
      <c r="N726" s="122">
        <v>0</v>
      </c>
      <c r="O726" s="122">
        <v>0</v>
      </c>
      <c r="P726" s="122">
        <v>0</v>
      </c>
      <c r="Q726" s="122">
        <v>0</v>
      </c>
      <c r="R726" s="122">
        <v>0</v>
      </c>
      <c r="S726" s="122">
        <v>0</v>
      </c>
      <c r="T726" s="122">
        <v>0</v>
      </c>
      <c r="U726" s="122">
        <v>0</v>
      </c>
      <c r="V726" s="122">
        <v>0</v>
      </c>
      <c r="W726" s="122">
        <v>0</v>
      </c>
      <c r="X726" s="122">
        <v>0</v>
      </c>
      <c r="Y726" s="122">
        <v>0</v>
      </c>
      <c r="Z726" s="122">
        <v>0</v>
      </c>
      <c r="AA726" s="122">
        <v>0</v>
      </c>
      <c r="AB726" s="122"/>
      <c r="AC726" s="122"/>
      <c r="AD726" s="122"/>
      <c r="AE726" s="122"/>
      <c r="AF726" s="122"/>
      <c r="AG726" s="122"/>
      <c r="AH726" s="122"/>
      <c r="AI726" s="122"/>
      <c r="AJ726" s="122"/>
      <c r="AK726" s="122"/>
      <c r="AL726" s="122"/>
      <c r="AM726" s="122"/>
      <c r="AN726" s="122"/>
      <c r="AO726" s="122"/>
      <c r="AP726" s="122"/>
      <c r="AQ726" s="122"/>
      <c r="AR726" s="122"/>
      <c r="AS726" s="122"/>
      <c r="AT726" s="122"/>
      <c r="AU726" s="122"/>
    </row>
    <row r="727" spans="1:47" s="90" customFormat="1" ht="46.65" x14ac:dyDescent="0.3">
      <c r="A727" s="106" t="s">
        <v>1662</v>
      </c>
      <c r="B727" s="107" t="s">
        <v>1057</v>
      </c>
      <c r="C727" s="108" t="s">
        <v>1560</v>
      </c>
      <c r="D727" s="122">
        <v>0</v>
      </c>
      <c r="E727" s="122">
        <v>0</v>
      </c>
      <c r="F727" s="122">
        <v>0</v>
      </c>
      <c r="G727" s="122">
        <v>0</v>
      </c>
      <c r="H727" s="122">
        <v>0</v>
      </c>
      <c r="I727" s="122">
        <v>0</v>
      </c>
      <c r="J727" s="122">
        <v>0</v>
      </c>
      <c r="K727" s="122">
        <v>0</v>
      </c>
      <c r="L727" s="122">
        <v>0</v>
      </c>
      <c r="M727" s="122">
        <v>0</v>
      </c>
      <c r="N727" s="122">
        <v>0</v>
      </c>
      <c r="O727" s="122">
        <v>3.2000000000000001E-2</v>
      </c>
      <c r="P727" s="122">
        <v>0</v>
      </c>
      <c r="Q727" s="122">
        <v>0</v>
      </c>
      <c r="R727" s="122">
        <v>0</v>
      </c>
      <c r="S727" s="122">
        <v>0</v>
      </c>
      <c r="T727" s="122">
        <v>0</v>
      </c>
      <c r="U727" s="122">
        <v>0</v>
      </c>
      <c r="V727" s="122">
        <v>0</v>
      </c>
      <c r="W727" s="122">
        <v>0</v>
      </c>
      <c r="X727" s="122">
        <v>0</v>
      </c>
      <c r="Y727" s="122">
        <v>0</v>
      </c>
      <c r="Z727" s="122">
        <v>0</v>
      </c>
      <c r="AA727" s="122">
        <v>0</v>
      </c>
      <c r="AB727" s="122"/>
      <c r="AC727" s="122"/>
      <c r="AD727" s="122"/>
      <c r="AE727" s="122"/>
      <c r="AF727" s="122"/>
      <c r="AG727" s="122"/>
      <c r="AH727" s="122"/>
      <c r="AI727" s="122"/>
      <c r="AJ727" s="122"/>
      <c r="AK727" s="122"/>
      <c r="AL727" s="122"/>
      <c r="AM727" s="122"/>
      <c r="AN727" s="122"/>
      <c r="AO727" s="122"/>
      <c r="AP727" s="122"/>
      <c r="AQ727" s="122"/>
      <c r="AR727" s="122"/>
      <c r="AS727" s="122"/>
      <c r="AT727" s="122"/>
      <c r="AU727" s="122"/>
    </row>
    <row r="728" spans="1:47" s="90" customFormat="1" ht="46.65" x14ac:dyDescent="0.3">
      <c r="A728" s="106" t="s">
        <v>1662</v>
      </c>
      <c r="B728" s="107" t="s">
        <v>1058</v>
      </c>
      <c r="C728" s="108" t="s">
        <v>1561</v>
      </c>
      <c r="D728" s="122">
        <v>0</v>
      </c>
      <c r="E728" s="122">
        <v>0</v>
      </c>
      <c r="F728" s="122">
        <v>0</v>
      </c>
      <c r="G728" s="122">
        <v>0</v>
      </c>
      <c r="H728" s="122">
        <v>0</v>
      </c>
      <c r="I728" s="122">
        <v>0</v>
      </c>
      <c r="J728" s="122">
        <v>0</v>
      </c>
      <c r="K728" s="122">
        <v>0</v>
      </c>
      <c r="L728" s="122">
        <v>0</v>
      </c>
      <c r="M728" s="122">
        <v>0</v>
      </c>
      <c r="N728" s="122">
        <v>0</v>
      </c>
      <c r="O728" s="122">
        <v>3.2000000000000001E-2</v>
      </c>
      <c r="P728" s="122">
        <v>0</v>
      </c>
      <c r="Q728" s="122">
        <v>0</v>
      </c>
      <c r="R728" s="122">
        <v>0</v>
      </c>
      <c r="S728" s="122">
        <v>0</v>
      </c>
      <c r="T728" s="122">
        <v>0</v>
      </c>
      <c r="U728" s="122">
        <v>0</v>
      </c>
      <c r="V728" s="122">
        <v>0</v>
      </c>
      <c r="W728" s="122">
        <v>0</v>
      </c>
      <c r="X728" s="122">
        <v>0</v>
      </c>
      <c r="Y728" s="122">
        <v>0</v>
      </c>
      <c r="Z728" s="122">
        <v>0</v>
      </c>
      <c r="AA728" s="122">
        <v>0</v>
      </c>
      <c r="AB728" s="122"/>
      <c r="AC728" s="122"/>
      <c r="AD728" s="122"/>
      <c r="AE728" s="122"/>
      <c r="AF728" s="122"/>
      <c r="AG728" s="122"/>
      <c r="AH728" s="122"/>
      <c r="AI728" s="122"/>
      <c r="AJ728" s="122"/>
      <c r="AK728" s="122"/>
      <c r="AL728" s="122"/>
      <c r="AM728" s="122"/>
      <c r="AN728" s="122"/>
      <c r="AO728" s="122"/>
      <c r="AP728" s="122"/>
      <c r="AQ728" s="122"/>
      <c r="AR728" s="122"/>
      <c r="AS728" s="122"/>
      <c r="AT728" s="122"/>
      <c r="AU728" s="122"/>
    </row>
    <row r="729" spans="1:47" s="90" customFormat="1" ht="46.65" x14ac:dyDescent="0.3">
      <c r="A729" s="106" t="s">
        <v>1662</v>
      </c>
      <c r="B729" s="107" t="s">
        <v>1059</v>
      </c>
      <c r="C729" s="108" t="s">
        <v>1562</v>
      </c>
      <c r="D729" s="122">
        <v>0</v>
      </c>
      <c r="E729" s="122">
        <v>0</v>
      </c>
      <c r="F729" s="122">
        <v>0</v>
      </c>
      <c r="G729" s="122">
        <v>0</v>
      </c>
      <c r="H729" s="122">
        <v>0</v>
      </c>
      <c r="I729" s="122">
        <v>0</v>
      </c>
      <c r="J729" s="122">
        <v>0</v>
      </c>
      <c r="K729" s="122">
        <v>0</v>
      </c>
      <c r="L729" s="122">
        <v>0</v>
      </c>
      <c r="M729" s="122">
        <v>0</v>
      </c>
      <c r="N729" s="122">
        <v>0</v>
      </c>
      <c r="O729" s="122">
        <v>3.2000000000000001E-2</v>
      </c>
      <c r="P729" s="122">
        <v>0</v>
      </c>
      <c r="Q729" s="122">
        <v>0</v>
      </c>
      <c r="R729" s="122">
        <v>0</v>
      </c>
      <c r="S729" s="122">
        <v>0</v>
      </c>
      <c r="T729" s="122">
        <v>0</v>
      </c>
      <c r="U729" s="122">
        <v>0</v>
      </c>
      <c r="V729" s="122">
        <v>0</v>
      </c>
      <c r="W729" s="122">
        <v>0</v>
      </c>
      <c r="X729" s="122">
        <v>0</v>
      </c>
      <c r="Y729" s="122">
        <v>0</v>
      </c>
      <c r="Z729" s="122">
        <v>0</v>
      </c>
      <c r="AA729" s="122">
        <v>0</v>
      </c>
      <c r="AB729" s="122"/>
      <c r="AC729" s="122"/>
      <c r="AD729" s="122"/>
      <c r="AE729" s="122"/>
      <c r="AF729" s="122"/>
      <c r="AG729" s="122"/>
      <c r="AH729" s="122"/>
      <c r="AI729" s="122"/>
      <c r="AJ729" s="122"/>
      <c r="AK729" s="122"/>
      <c r="AL729" s="122"/>
      <c r="AM729" s="122"/>
      <c r="AN729" s="122"/>
      <c r="AO729" s="122"/>
      <c r="AP729" s="122"/>
      <c r="AQ729" s="122"/>
      <c r="AR729" s="122"/>
      <c r="AS729" s="122"/>
      <c r="AT729" s="122"/>
      <c r="AU729" s="122"/>
    </row>
    <row r="730" spans="1:47" s="90" customFormat="1" ht="46.65" x14ac:dyDescent="0.3">
      <c r="A730" s="106" t="s">
        <v>1662</v>
      </c>
      <c r="B730" s="107" t="s">
        <v>1060</v>
      </c>
      <c r="C730" s="108" t="s">
        <v>1563</v>
      </c>
      <c r="D730" s="122">
        <v>0</v>
      </c>
      <c r="E730" s="122">
        <v>0</v>
      </c>
      <c r="F730" s="122">
        <v>0</v>
      </c>
      <c r="G730" s="122">
        <v>0</v>
      </c>
      <c r="H730" s="122">
        <v>0</v>
      </c>
      <c r="I730" s="122">
        <v>0</v>
      </c>
      <c r="J730" s="122">
        <v>0</v>
      </c>
      <c r="K730" s="122">
        <v>0</v>
      </c>
      <c r="L730" s="122">
        <v>0</v>
      </c>
      <c r="M730" s="122">
        <v>0</v>
      </c>
      <c r="N730" s="122">
        <v>0</v>
      </c>
      <c r="O730" s="122">
        <v>0</v>
      </c>
      <c r="P730" s="122">
        <v>0</v>
      </c>
      <c r="Q730" s="122">
        <v>0</v>
      </c>
      <c r="R730" s="122">
        <v>0</v>
      </c>
      <c r="S730" s="122">
        <v>0</v>
      </c>
      <c r="T730" s="122">
        <v>0</v>
      </c>
      <c r="U730" s="122">
        <v>0</v>
      </c>
      <c r="V730" s="122">
        <v>0</v>
      </c>
      <c r="W730" s="122">
        <v>0</v>
      </c>
      <c r="X730" s="122">
        <v>0</v>
      </c>
      <c r="Y730" s="122">
        <v>0</v>
      </c>
      <c r="Z730" s="122">
        <v>0</v>
      </c>
      <c r="AA730" s="122">
        <v>0</v>
      </c>
      <c r="AB730" s="122"/>
      <c r="AC730" s="122"/>
      <c r="AD730" s="122"/>
      <c r="AE730" s="122"/>
      <c r="AF730" s="122"/>
      <c r="AG730" s="122"/>
      <c r="AH730" s="122"/>
      <c r="AI730" s="122"/>
      <c r="AJ730" s="122"/>
      <c r="AK730" s="122"/>
      <c r="AL730" s="122"/>
      <c r="AM730" s="122"/>
      <c r="AN730" s="122"/>
      <c r="AO730" s="122"/>
      <c r="AP730" s="122"/>
      <c r="AQ730" s="122"/>
      <c r="AR730" s="122"/>
      <c r="AS730" s="122"/>
      <c r="AT730" s="122"/>
      <c r="AU730" s="122"/>
    </row>
    <row r="731" spans="1:47" s="90" customFormat="1" ht="46.65" x14ac:dyDescent="0.3">
      <c r="A731" s="106" t="s">
        <v>1662</v>
      </c>
      <c r="B731" s="107" t="s">
        <v>1061</v>
      </c>
      <c r="C731" s="108" t="s">
        <v>1564</v>
      </c>
      <c r="D731" s="122">
        <v>0</v>
      </c>
      <c r="E731" s="122">
        <v>0</v>
      </c>
      <c r="F731" s="122">
        <v>0</v>
      </c>
      <c r="G731" s="122">
        <v>0</v>
      </c>
      <c r="H731" s="122">
        <v>0</v>
      </c>
      <c r="I731" s="122">
        <v>0</v>
      </c>
      <c r="J731" s="122">
        <v>0</v>
      </c>
      <c r="K731" s="122">
        <v>0</v>
      </c>
      <c r="L731" s="122">
        <v>0</v>
      </c>
      <c r="M731" s="122">
        <v>0</v>
      </c>
      <c r="N731" s="122">
        <v>0</v>
      </c>
      <c r="O731" s="122">
        <v>0</v>
      </c>
      <c r="P731" s="122">
        <v>0</v>
      </c>
      <c r="Q731" s="122">
        <v>0</v>
      </c>
      <c r="R731" s="122">
        <v>0</v>
      </c>
      <c r="S731" s="122">
        <v>0</v>
      </c>
      <c r="T731" s="122">
        <v>0</v>
      </c>
      <c r="U731" s="122">
        <v>1.4E-2</v>
      </c>
      <c r="V731" s="122">
        <v>0</v>
      </c>
      <c r="W731" s="122">
        <v>0</v>
      </c>
      <c r="X731" s="122">
        <v>0</v>
      </c>
      <c r="Y731" s="122">
        <v>0</v>
      </c>
      <c r="Z731" s="122">
        <v>0</v>
      </c>
      <c r="AA731" s="122">
        <v>0</v>
      </c>
      <c r="AB731" s="122"/>
      <c r="AC731" s="122"/>
      <c r="AD731" s="122"/>
      <c r="AE731" s="122"/>
      <c r="AF731" s="122"/>
      <c r="AG731" s="122"/>
      <c r="AH731" s="122"/>
      <c r="AI731" s="122"/>
      <c r="AJ731" s="122"/>
      <c r="AK731" s="122"/>
      <c r="AL731" s="122"/>
      <c r="AM731" s="122"/>
      <c r="AN731" s="122"/>
      <c r="AO731" s="122"/>
      <c r="AP731" s="122"/>
      <c r="AQ731" s="122"/>
      <c r="AR731" s="122"/>
      <c r="AS731" s="122"/>
      <c r="AT731" s="122"/>
      <c r="AU731" s="122"/>
    </row>
    <row r="732" spans="1:47" s="90" customFormat="1" ht="46.65" x14ac:dyDescent="0.3">
      <c r="A732" s="106" t="s">
        <v>1662</v>
      </c>
      <c r="B732" s="107" t="s">
        <v>1062</v>
      </c>
      <c r="C732" s="108" t="s">
        <v>1565</v>
      </c>
      <c r="D732" s="122">
        <v>0</v>
      </c>
      <c r="E732" s="122">
        <v>0</v>
      </c>
      <c r="F732" s="122">
        <v>0</v>
      </c>
      <c r="G732" s="122">
        <v>0</v>
      </c>
      <c r="H732" s="122">
        <v>0</v>
      </c>
      <c r="I732" s="122">
        <v>0</v>
      </c>
      <c r="J732" s="122">
        <v>0</v>
      </c>
      <c r="K732" s="122">
        <v>0</v>
      </c>
      <c r="L732" s="122">
        <v>0</v>
      </c>
      <c r="M732" s="122">
        <v>0</v>
      </c>
      <c r="N732" s="122">
        <v>0</v>
      </c>
      <c r="O732" s="122">
        <v>4.2299999999999997E-2</v>
      </c>
      <c r="P732" s="122">
        <v>0</v>
      </c>
      <c r="Q732" s="122">
        <v>0</v>
      </c>
      <c r="R732" s="122">
        <v>0</v>
      </c>
      <c r="S732" s="122">
        <v>0</v>
      </c>
      <c r="T732" s="122">
        <v>0</v>
      </c>
      <c r="U732" s="122">
        <v>0</v>
      </c>
      <c r="V732" s="122">
        <v>0</v>
      </c>
      <c r="W732" s="122">
        <v>0</v>
      </c>
      <c r="X732" s="122">
        <v>0</v>
      </c>
      <c r="Y732" s="122">
        <v>0</v>
      </c>
      <c r="Z732" s="122">
        <v>0</v>
      </c>
      <c r="AA732" s="122">
        <v>0</v>
      </c>
      <c r="AB732" s="122"/>
      <c r="AC732" s="122"/>
      <c r="AD732" s="122"/>
      <c r="AE732" s="122"/>
      <c r="AF732" s="122"/>
      <c r="AG732" s="122"/>
      <c r="AH732" s="122"/>
      <c r="AI732" s="122"/>
      <c r="AJ732" s="122"/>
      <c r="AK732" s="122"/>
      <c r="AL732" s="122"/>
      <c r="AM732" s="122"/>
      <c r="AN732" s="122"/>
      <c r="AO732" s="122"/>
      <c r="AP732" s="122"/>
      <c r="AQ732" s="122"/>
      <c r="AR732" s="122"/>
      <c r="AS732" s="122"/>
      <c r="AT732" s="122"/>
      <c r="AU732" s="122"/>
    </row>
    <row r="733" spans="1:47" s="90" customFormat="1" ht="31.1" x14ac:dyDescent="0.3">
      <c r="A733" s="106" t="s">
        <v>1662</v>
      </c>
      <c r="B733" s="107" t="s">
        <v>1063</v>
      </c>
      <c r="C733" s="108" t="s">
        <v>1566</v>
      </c>
      <c r="D733" s="122">
        <v>0</v>
      </c>
      <c r="E733" s="122">
        <v>0</v>
      </c>
      <c r="F733" s="122">
        <v>0</v>
      </c>
      <c r="G733" s="122">
        <v>0</v>
      </c>
      <c r="H733" s="122">
        <v>0</v>
      </c>
      <c r="I733" s="122">
        <v>0</v>
      </c>
      <c r="J733" s="122">
        <v>0</v>
      </c>
      <c r="K733" s="122">
        <v>0</v>
      </c>
      <c r="L733" s="122">
        <v>0</v>
      </c>
      <c r="M733" s="122">
        <v>0</v>
      </c>
      <c r="N733" s="122">
        <v>0</v>
      </c>
      <c r="O733" s="122">
        <v>7.5600000000000001E-2</v>
      </c>
      <c r="P733" s="122">
        <v>0</v>
      </c>
      <c r="Q733" s="122">
        <v>0</v>
      </c>
      <c r="R733" s="122">
        <v>0</v>
      </c>
      <c r="S733" s="122">
        <v>0</v>
      </c>
      <c r="T733" s="122">
        <v>0</v>
      </c>
      <c r="U733" s="122">
        <v>0</v>
      </c>
      <c r="V733" s="122">
        <v>0</v>
      </c>
      <c r="W733" s="122">
        <v>0</v>
      </c>
      <c r="X733" s="122">
        <v>0</v>
      </c>
      <c r="Y733" s="122">
        <v>0</v>
      </c>
      <c r="Z733" s="122">
        <v>0</v>
      </c>
      <c r="AA733" s="122">
        <v>0</v>
      </c>
      <c r="AB733" s="122"/>
      <c r="AC733" s="122"/>
      <c r="AD733" s="122"/>
      <c r="AE733" s="122"/>
      <c r="AF733" s="122"/>
      <c r="AG733" s="122"/>
      <c r="AH733" s="122"/>
      <c r="AI733" s="122"/>
      <c r="AJ733" s="122"/>
      <c r="AK733" s="122"/>
      <c r="AL733" s="122"/>
      <c r="AM733" s="122"/>
      <c r="AN733" s="122"/>
      <c r="AO733" s="122"/>
      <c r="AP733" s="122"/>
      <c r="AQ733" s="122"/>
      <c r="AR733" s="122"/>
      <c r="AS733" s="122"/>
      <c r="AT733" s="122"/>
      <c r="AU733" s="122"/>
    </row>
    <row r="734" spans="1:47" s="90" customFormat="1" ht="62.2" x14ac:dyDescent="0.3">
      <c r="A734" s="106" t="s">
        <v>1662</v>
      </c>
      <c r="B734" s="107" t="s">
        <v>1064</v>
      </c>
      <c r="C734" s="108" t="s">
        <v>1567</v>
      </c>
      <c r="D734" s="122">
        <v>0</v>
      </c>
      <c r="E734" s="122">
        <v>0</v>
      </c>
      <c r="F734" s="122">
        <v>0</v>
      </c>
      <c r="G734" s="122">
        <v>0</v>
      </c>
      <c r="H734" s="122">
        <v>0</v>
      </c>
      <c r="I734" s="122">
        <v>0</v>
      </c>
      <c r="J734" s="122">
        <v>0</v>
      </c>
      <c r="K734" s="122">
        <v>0</v>
      </c>
      <c r="L734" s="122">
        <v>0</v>
      </c>
      <c r="M734" s="122">
        <v>0</v>
      </c>
      <c r="N734" s="122">
        <v>0</v>
      </c>
      <c r="O734" s="122">
        <v>0</v>
      </c>
      <c r="P734" s="122">
        <v>0</v>
      </c>
      <c r="Q734" s="122">
        <v>0</v>
      </c>
      <c r="R734" s="122">
        <v>0.25</v>
      </c>
      <c r="S734" s="122">
        <v>0.25</v>
      </c>
      <c r="T734" s="122">
        <v>0.05</v>
      </c>
      <c r="U734" s="122">
        <v>5.5E-2</v>
      </c>
      <c r="V734" s="122">
        <v>0</v>
      </c>
      <c r="W734" s="122">
        <v>0</v>
      </c>
      <c r="X734" s="122">
        <v>0</v>
      </c>
      <c r="Y734" s="122">
        <v>0</v>
      </c>
      <c r="Z734" s="122">
        <v>0</v>
      </c>
      <c r="AA734" s="122">
        <v>0</v>
      </c>
      <c r="AB734" s="122"/>
      <c r="AC734" s="122"/>
      <c r="AD734" s="122"/>
      <c r="AE734" s="122"/>
      <c r="AF734" s="122"/>
      <c r="AG734" s="122"/>
      <c r="AH734" s="122"/>
      <c r="AI734" s="122"/>
      <c r="AJ734" s="122"/>
      <c r="AK734" s="122"/>
      <c r="AL734" s="122"/>
      <c r="AM734" s="122"/>
      <c r="AN734" s="122"/>
      <c r="AO734" s="122"/>
      <c r="AP734" s="122"/>
      <c r="AQ734" s="122"/>
      <c r="AR734" s="122"/>
      <c r="AS734" s="122"/>
      <c r="AT734" s="122"/>
      <c r="AU734" s="122"/>
    </row>
    <row r="735" spans="1:47" s="90" customFormat="1" ht="46.65" x14ac:dyDescent="0.3">
      <c r="A735" s="106" t="s">
        <v>1662</v>
      </c>
      <c r="B735" s="107" t="s">
        <v>1850</v>
      </c>
      <c r="C735" s="108" t="s">
        <v>1568</v>
      </c>
      <c r="D735" s="122">
        <v>0</v>
      </c>
      <c r="E735" s="122">
        <v>0</v>
      </c>
      <c r="F735" s="122">
        <v>0</v>
      </c>
      <c r="G735" s="122">
        <v>0</v>
      </c>
      <c r="H735" s="122">
        <v>0</v>
      </c>
      <c r="I735" s="122">
        <v>0</v>
      </c>
      <c r="J735" s="122">
        <v>0</v>
      </c>
      <c r="K735" s="122">
        <v>0</v>
      </c>
      <c r="L735" s="122">
        <v>0</v>
      </c>
      <c r="M735" s="122">
        <v>0</v>
      </c>
      <c r="N735" s="122">
        <v>0</v>
      </c>
      <c r="O735" s="122">
        <v>0</v>
      </c>
      <c r="P735" s="122">
        <v>0</v>
      </c>
      <c r="Q735" s="122">
        <v>0</v>
      </c>
      <c r="R735" s="122">
        <v>0</v>
      </c>
      <c r="S735" s="122">
        <v>0</v>
      </c>
      <c r="T735" s="122">
        <v>0</v>
      </c>
      <c r="U735" s="122">
        <v>0</v>
      </c>
      <c r="V735" s="122">
        <v>0</v>
      </c>
      <c r="W735" s="122">
        <v>0</v>
      </c>
      <c r="X735" s="122">
        <v>0</v>
      </c>
      <c r="Y735" s="122">
        <v>0</v>
      </c>
      <c r="Z735" s="122">
        <v>0</v>
      </c>
      <c r="AA735" s="122">
        <v>0</v>
      </c>
      <c r="AB735" s="73"/>
      <c r="AC735" s="73"/>
      <c r="AD735" s="73"/>
      <c r="AE735" s="73"/>
      <c r="AF735" s="73"/>
      <c r="AG735" s="73"/>
      <c r="AH735" s="73"/>
      <c r="AI735" s="73"/>
      <c r="AJ735" s="73"/>
      <c r="AK735" s="73"/>
      <c r="AL735" s="73"/>
      <c r="AM735" s="73"/>
      <c r="AN735" s="73"/>
      <c r="AO735" s="73"/>
      <c r="AP735" s="73"/>
      <c r="AQ735" s="73"/>
      <c r="AR735" s="73"/>
      <c r="AS735" s="73"/>
      <c r="AT735" s="73"/>
      <c r="AU735" s="73"/>
    </row>
    <row r="736" spans="1:47" s="90" customFormat="1" ht="62.2" x14ac:dyDescent="0.3">
      <c r="A736" s="106" t="s">
        <v>1662</v>
      </c>
      <c r="B736" s="107" t="s">
        <v>1851</v>
      </c>
      <c r="C736" s="108" t="s">
        <v>1569</v>
      </c>
      <c r="D736" s="122">
        <v>0</v>
      </c>
      <c r="E736" s="122">
        <v>0</v>
      </c>
      <c r="F736" s="122">
        <v>0</v>
      </c>
      <c r="G736" s="122">
        <v>0</v>
      </c>
      <c r="H736" s="122">
        <v>0</v>
      </c>
      <c r="I736" s="122">
        <v>0</v>
      </c>
      <c r="J736" s="122">
        <v>0</v>
      </c>
      <c r="K736" s="122">
        <v>0</v>
      </c>
      <c r="L736" s="122">
        <v>0</v>
      </c>
      <c r="M736" s="122">
        <v>0</v>
      </c>
      <c r="N736" s="122">
        <v>0</v>
      </c>
      <c r="O736" s="122">
        <v>0</v>
      </c>
      <c r="P736" s="122">
        <v>0</v>
      </c>
      <c r="Q736" s="122">
        <v>0</v>
      </c>
      <c r="R736" s="122">
        <v>0.1</v>
      </c>
      <c r="S736" s="122">
        <v>0.1</v>
      </c>
      <c r="T736" s="122">
        <v>7.0000000000000007E-2</v>
      </c>
      <c r="U736" s="122">
        <v>0.04</v>
      </c>
      <c r="V736" s="122">
        <v>0</v>
      </c>
      <c r="W736" s="122">
        <v>0</v>
      </c>
      <c r="X736" s="122">
        <v>0</v>
      </c>
      <c r="Y736" s="122">
        <v>0</v>
      </c>
      <c r="Z736" s="122">
        <v>0</v>
      </c>
      <c r="AA736" s="122">
        <v>0</v>
      </c>
      <c r="AB736" s="122"/>
      <c r="AC736" s="122"/>
      <c r="AD736" s="122"/>
      <c r="AE736" s="122"/>
      <c r="AF736" s="122"/>
      <c r="AG736" s="122"/>
      <c r="AH736" s="122"/>
      <c r="AI736" s="122"/>
      <c r="AJ736" s="122"/>
      <c r="AK736" s="122"/>
      <c r="AL736" s="122"/>
      <c r="AM736" s="122"/>
      <c r="AN736" s="122"/>
      <c r="AO736" s="122"/>
      <c r="AP736" s="122"/>
      <c r="AQ736" s="122"/>
      <c r="AR736" s="122"/>
      <c r="AS736" s="122"/>
      <c r="AT736" s="122"/>
      <c r="AU736" s="122"/>
    </row>
    <row r="737" spans="1:47" s="90" customFormat="1" ht="77.7" x14ac:dyDescent="0.3">
      <c r="A737" s="106" t="s">
        <v>1662</v>
      </c>
      <c r="B737" s="107" t="s">
        <v>1852</v>
      </c>
      <c r="C737" s="108" t="s">
        <v>1570</v>
      </c>
      <c r="D737" s="122">
        <v>0</v>
      </c>
      <c r="E737" s="122">
        <v>0</v>
      </c>
      <c r="F737" s="122">
        <v>0</v>
      </c>
      <c r="G737" s="122">
        <v>0</v>
      </c>
      <c r="H737" s="122">
        <v>0</v>
      </c>
      <c r="I737" s="122">
        <v>0</v>
      </c>
      <c r="J737" s="122">
        <v>0</v>
      </c>
      <c r="K737" s="122">
        <v>0</v>
      </c>
      <c r="L737" s="122">
        <v>0</v>
      </c>
      <c r="M737" s="122">
        <v>0</v>
      </c>
      <c r="N737" s="122">
        <v>0</v>
      </c>
      <c r="O737" s="122">
        <v>0</v>
      </c>
      <c r="P737" s="122">
        <v>0</v>
      </c>
      <c r="Q737" s="122">
        <v>0</v>
      </c>
      <c r="R737" s="122">
        <v>0.16</v>
      </c>
      <c r="S737" s="122">
        <v>0.16</v>
      </c>
      <c r="T737" s="122">
        <v>0.05</v>
      </c>
      <c r="U737" s="122">
        <v>0.126</v>
      </c>
      <c r="V737" s="122">
        <v>0</v>
      </c>
      <c r="W737" s="122">
        <v>0</v>
      </c>
      <c r="X737" s="122">
        <v>0</v>
      </c>
      <c r="Y737" s="122">
        <v>0</v>
      </c>
      <c r="Z737" s="122">
        <v>0</v>
      </c>
      <c r="AA737" s="122">
        <v>0</v>
      </c>
      <c r="AB737" s="122"/>
      <c r="AC737" s="122"/>
      <c r="AD737" s="122"/>
      <c r="AE737" s="122"/>
      <c r="AF737" s="122"/>
      <c r="AG737" s="122"/>
      <c r="AH737" s="122"/>
      <c r="AI737" s="122"/>
      <c r="AJ737" s="122"/>
      <c r="AK737" s="122"/>
      <c r="AL737" s="122"/>
      <c r="AM737" s="122"/>
      <c r="AN737" s="122"/>
      <c r="AO737" s="122"/>
      <c r="AP737" s="122"/>
      <c r="AQ737" s="122"/>
      <c r="AR737" s="122"/>
      <c r="AS737" s="122"/>
      <c r="AT737" s="122"/>
      <c r="AU737" s="122"/>
    </row>
    <row r="738" spans="1:47" s="90" customFormat="1" ht="62.2" x14ac:dyDescent="0.3">
      <c r="A738" s="106" t="s">
        <v>1662</v>
      </c>
      <c r="B738" s="107" t="s">
        <v>1853</v>
      </c>
      <c r="C738" s="108" t="s">
        <v>1571</v>
      </c>
      <c r="D738" s="122">
        <v>0</v>
      </c>
      <c r="E738" s="122">
        <v>0</v>
      </c>
      <c r="F738" s="122">
        <v>0</v>
      </c>
      <c r="G738" s="122">
        <v>0</v>
      </c>
      <c r="H738" s="122">
        <v>0</v>
      </c>
      <c r="I738" s="122">
        <v>0</v>
      </c>
      <c r="J738" s="122">
        <v>0</v>
      </c>
      <c r="K738" s="122">
        <v>0</v>
      </c>
      <c r="L738" s="122">
        <v>0</v>
      </c>
      <c r="M738" s="122">
        <v>0</v>
      </c>
      <c r="N738" s="122">
        <v>0</v>
      </c>
      <c r="O738" s="122">
        <v>0</v>
      </c>
      <c r="P738" s="122">
        <v>0</v>
      </c>
      <c r="Q738" s="122">
        <v>0</v>
      </c>
      <c r="R738" s="122">
        <v>0</v>
      </c>
      <c r="S738" s="122">
        <v>0.2</v>
      </c>
      <c r="T738" s="122">
        <v>0</v>
      </c>
      <c r="U738" s="122">
        <v>0.10058</v>
      </c>
      <c r="V738" s="122">
        <v>0</v>
      </c>
      <c r="W738" s="122">
        <v>0</v>
      </c>
      <c r="X738" s="122">
        <v>0</v>
      </c>
      <c r="Y738" s="122">
        <v>0</v>
      </c>
      <c r="Z738" s="122">
        <v>0</v>
      </c>
      <c r="AA738" s="122">
        <v>0</v>
      </c>
      <c r="AB738" s="122"/>
      <c r="AC738" s="122"/>
      <c r="AD738" s="122"/>
      <c r="AE738" s="122"/>
      <c r="AF738" s="122"/>
      <c r="AG738" s="122"/>
      <c r="AH738" s="122"/>
      <c r="AI738" s="122"/>
      <c r="AJ738" s="122"/>
      <c r="AK738" s="122"/>
      <c r="AL738" s="122"/>
      <c r="AM738" s="122"/>
      <c r="AN738" s="122"/>
      <c r="AO738" s="122"/>
      <c r="AP738" s="122"/>
      <c r="AQ738" s="122"/>
      <c r="AR738" s="122"/>
      <c r="AS738" s="122"/>
      <c r="AT738" s="122"/>
      <c r="AU738" s="122"/>
    </row>
    <row r="739" spans="1:47" s="90" customFormat="1" ht="46.65" x14ac:dyDescent="0.3">
      <c r="A739" s="106" t="s">
        <v>1662</v>
      </c>
      <c r="B739" s="107" t="s">
        <v>1854</v>
      </c>
      <c r="C739" s="108" t="s">
        <v>1572</v>
      </c>
      <c r="D739" s="122">
        <v>0</v>
      </c>
      <c r="E739" s="122">
        <v>0</v>
      </c>
      <c r="F739" s="122">
        <v>0</v>
      </c>
      <c r="G739" s="122">
        <v>0</v>
      </c>
      <c r="H739" s="122">
        <v>0</v>
      </c>
      <c r="I739" s="122">
        <v>0</v>
      </c>
      <c r="J739" s="122">
        <v>0</v>
      </c>
      <c r="K739" s="122">
        <v>0</v>
      </c>
      <c r="L739" s="122">
        <v>0</v>
      </c>
      <c r="M739" s="122">
        <v>0</v>
      </c>
      <c r="N739" s="122">
        <v>0</v>
      </c>
      <c r="O739" s="122">
        <v>0</v>
      </c>
      <c r="P739" s="122">
        <v>0</v>
      </c>
      <c r="Q739" s="122">
        <v>0</v>
      </c>
      <c r="R739" s="122">
        <v>0</v>
      </c>
      <c r="S739" s="122">
        <v>0.25</v>
      </c>
      <c r="T739" s="122">
        <v>0.2</v>
      </c>
      <c r="U739" s="122">
        <v>0.18784000000000001</v>
      </c>
      <c r="V739" s="122">
        <v>0</v>
      </c>
      <c r="W739" s="122">
        <v>0</v>
      </c>
      <c r="X739" s="122">
        <v>0</v>
      </c>
      <c r="Y739" s="122">
        <v>0</v>
      </c>
      <c r="Z739" s="122">
        <v>0</v>
      </c>
      <c r="AA739" s="122">
        <v>0</v>
      </c>
      <c r="AB739" s="122"/>
      <c r="AC739" s="122"/>
      <c r="AD739" s="122"/>
      <c r="AE739" s="122"/>
      <c r="AF739" s="122"/>
      <c r="AG739" s="122"/>
      <c r="AH739" s="122"/>
      <c r="AI739" s="122"/>
      <c r="AJ739" s="122"/>
      <c r="AK739" s="122"/>
      <c r="AL739" s="122"/>
      <c r="AM739" s="122"/>
      <c r="AN739" s="122"/>
      <c r="AO739" s="122"/>
      <c r="AP739" s="122"/>
      <c r="AQ739" s="122"/>
      <c r="AR739" s="122"/>
      <c r="AS739" s="122"/>
      <c r="AT739" s="122"/>
      <c r="AU739" s="122"/>
    </row>
    <row r="740" spans="1:47" s="90" customFormat="1" ht="46.65" x14ac:dyDescent="0.3">
      <c r="A740" s="106" t="s">
        <v>1662</v>
      </c>
      <c r="B740" s="107" t="s">
        <v>1065</v>
      </c>
      <c r="C740" s="108" t="s">
        <v>1573</v>
      </c>
      <c r="D740" s="122">
        <v>0</v>
      </c>
      <c r="E740" s="122">
        <v>0</v>
      </c>
      <c r="F740" s="122">
        <v>0</v>
      </c>
      <c r="G740" s="122">
        <v>0</v>
      </c>
      <c r="H740" s="122">
        <v>0</v>
      </c>
      <c r="I740" s="122">
        <v>0</v>
      </c>
      <c r="J740" s="122">
        <v>0</v>
      </c>
      <c r="K740" s="122">
        <v>0</v>
      </c>
      <c r="L740" s="122">
        <v>0</v>
      </c>
      <c r="M740" s="122">
        <v>0</v>
      </c>
      <c r="N740" s="122">
        <v>0</v>
      </c>
      <c r="O740" s="122">
        <v>0</v>
      </c>
      <c r="P740" s="122">
        <v>0</v>
      </c>
      <c r="Q740" s="122">
        <v>0</v>
      </c>
      <c r="R740" s="122">
        <v>0.4</v>
      </c>
      <c r="S740" s="122">
        <v>0</v>
      </c>
      <c r="T740" s="122">
        <v>0.06</v>
      </c>
      <c r="U740" s="122">
        <v>0</v>
      </c>
      <c r="V740" s="122">
        <v>0</v>
      </c>
      <c r="W740" s="122">
        <v>0</v>
      </c>
      <c r="X740" s="122">
        <v>0</v>
      </c>
      <c r="Y740" s="122">
        <v>0</v>
      </c>
      <c r="Z740" s="122">
        <v>0</v>
      </c>
      <c r="AA740" s="122">
        <v>0</v>
      </c>
      <c r="AB740" s="122"/>
      <c r="AC740" s="122"/>
      <c r="AD740" s="122"/>
      <c r="AE740" s="122"/>
      <c r="AF740" s="122"/>
      <c r="AG740" s="122"/>
      <c r="AH740" s="122"/>
      <c r="AI740" s="122"/>
      <c r="AJ740" s="122"/>
      <c r="AK740" s="122"/>
      <c r="AL740" s="122"/>
      <c r="AM740" s="122"/>
      <c r="AN740" s="122"/>
      <c r="AO740" s="122"/>
      <c r="AP740" s="122"/>
      <c r="AQ740" s="122"/>
      <c r="AR740" s="122"/>
      <c r="AS740" s="122"/>
      <c r="AT740" s="122"/>
      <c r="AU740" s="122"/>
    </row>
    <row r="741" spans="1:47" s="90" customFormat="1" ht="62.2" x14ac:dyDescent="0.3">
      <c r="A741" s="106" t="s">
        <v>1662</v>
      </c>
      <c r="B741" s="107" t="s">
        <v>1066</v>
      </c>
      <c r="C741" s="108" t="s">
        <v>1574</v>
      </c>
      <c r="D741" s="122">
        <v>0</v>
      </c>
      <c r="E741" s="122">
        <v>0.4</v>
      </c>
      <c r="F741" s="122">
        <v>0</v>
      </c>
      <c r="G741" s="122">
        <v>0</v>
      </c>
      <c r="H741" s="122">
        <v>0</v>
      </c>
      <c r="I741" s="122">
        <v>2.23</v>
      </c>
      <c r="J741" s="122">
        <v>0</v>
      </c>
      <c r="K741" s="122">
        <v>0</v>
      </c>
      <c r="L741" s="122">
        <v>0</v>
      </c>
      <c r="M741" s="122">
        <v>0</v>
      </c>
      <c r="N741" s="122">
        <v>0</v>
      </c>
      <c r="O741" s="122">
        <v>0</v>
      </c>
      <c r="P741" s="122">
        <v>0</v>
      </c>
      <c r="Q741" s="122">
        <v>0</v>
      </c>
      <c r="R741" s="122">
        <v>0</v>
      </c>
      <c r="S741" s="122">
        <v>0</v>
      </c>
      <c r="T741" s="122">
        <v>0</v>
      </c>
      <c r="U741" s="122">
        <v>0</v>
      </c>
      <c r="V741" s="122">
        <v>0</v>
      </c>
      <c r="W741" s="122">
        <v>0</v>
      </c>
      <c r="X741" s="122">
        <v>0</v>
      </c>
      <c r="Y741" s="122">
        <v>0</v>
      </c>
      <c r="Z741" s="122">
        <v>0</v>
      </c>
      <c r="AA741" s="122">
        <v>0</v>
      </c>
      <c r="AB741" s="122"/>
      <c r="AC741" s="122"/>
      <c r="AD741" s="122"/>
      <c r="AE741" s="122"/>
      <c r="AF741" s="122"/>
      <c r="AG741" s="122"/>
      <c r="AH741" s="122"/>
      <c r="AI741" s="122"/>
      <c r="AJ741" s="122"/>
      <c r="AK741" s="122"/>
      <c r="AL741" s="122"/>
      <c r="AM741" s="122"/>
      <c r="AN741" s="122"/>
      <c r="AO741" s="122"/>
      <c r="AP741" s="122"/>
      <c r="AQ741" s="122"/>
      <c r="AR741" s="122"/>
      <c r="AS741" s="122"/>
      <c r="AT741" s="122"/>
      <c r="AU741" s="122"/>
    </row>
    <row r="742" spans="1:47" s="90" customFormat="1" ht="31.1" x14ac:dyDescent="0.3">
      <c r="A742" s="106" t="s">
        <v>1662</v>
      </c>
      <c r="B742" s="107" t="s">
        <v>1855</v>
      </c>
      <c r="C742" s="108" t="s">
        <v>1960</v>
      </c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2"/>
      <c r="AC742" s="122"/>
      <c r="AD742" s="122"/>
      <c r="AE742" s="122"/>
      <c r="AF742" s="122"/>
      <c r="AG742" s="122"/>
      <c r="AH742" s="122"/>
      <c r="AI742" s="122"/>
      <c r="AJ742" s="122"/>
      <c r="AK742" s="122"/>
      <c r="AL742" s="122"/>
      <c r="AM742" s="122"/>
      <c r="AN742" s="122"/>
      <c r="AO742" s="122"/>
      <c r="AP742" s="122"/>
      <c r="AQ742" s="122"/>
      <c r="AR742" s="122"/>
      <c r="AS742" s="122"/>
      <c r="AT742" s="122"/>
      <c r="AU742" s="122"/>
    </row>
    <row r="743" spans="1:47" s="90" customFormat="1" ht="46.65" x14ac:dyDescent="0.3">
      <c r="A743" s="106" t="s">
        <v>1662</v>
      </c>
      <c r="B743" s="107" t="s">
        <v>1856</v>
      </c>
      <c r="C743" s="108" t="s">
        <v>1961</v>
      </c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2"/>
      <c r="AC743" s="122"/>
      <c r="AD743" s="122"/>
      <c r="AE743" s="122"/>
      <c r="AF743" s="122"/>
      <c r="AG743" s="122"/>
      <c r="AH743" s="122"/>
      <c r="AI743" s="122"/>
      <c r="AJ743" s="122"/>
      <c r="AK743" s="122"/>
      <c r="AL743" s="122"/>
      <c r="AM743" s="122"/>
      <c r="AN743" s="122"/>
      <c r="AO743" s="122"/>
      <c r="AP743" s="122"/>
      <c r="AQ743" s="122"/>
      <c r="AR743" s="122"/>
      <c r="AS743" s="122"/>
      <c r="AT743" s="122"/>
      <c r="AU743" s="122"/>
    </row>
    <row r="744" spans="1:47" s="90" customFormat="1" ht="46.65" x14ac:dyDescent="0.3">
      <c r="A744" s="106" t="s">
        <v>1662</v>
      </c>
      <c r="B744" s="107" t="s">
        <v>1857</v>
      </c>
      <c r="C744" s="108" t="s">
        <v>1962</v>
      </c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2"/>
      <c r="AC744" s="122"/>
      <c r="AD744" s="122"/>
      <c r="AE744" s="122"/>
      <c r="AF744" s="122"/>
      <c r="AG744" s="122"/>
      <c r="AH744" s="122"/>
      <c r="AI744" s="122"/>
      <c r="AJ744" s="122"/>
      <c r="AK744" s="122"/>
      <c r="AL744" s="122"/>
      <c r="AM744" s="122"/>
      <c r="AN744" s="122"/>
      <c r="AO744" s="122"/>
      <c r="AP744" s="122"/>
      <c r="AQ744" s="122"/>
      <c r="AR744" s="122"/>
      <c r="AS744" s="122"/>
      <c r="AT744" s="122"/>
      <c r="AU744" s="122"/>
    </row>
    <row r="745" spans="1:47" s="90" customFormat="1" ht="46.65" x14ac:dyDescent="0.3">
      <c r="A745" s="106" t="s">
        <v>1662</v>
      </c>
      <c r="B745" s="107" t="s">
        <v>1858</v>
      </c>
      <c r="C745" s="108" t="s">
        <v>1963</v>
      </c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2"/>
      <c r="AC745" s="122"/>
      <c r="AD745" s="122"/>
      <c r="AE745" s="122"/>
      <c r="AF745" s="122"/>
      <c r="AG745" s="122"/>
      <c r="AH745" s="122"/>
      <c r="AI745" s="122"/>
      <c r="AJ745" s="122"/>
      <c r="AK745" s="122"/>
      <c r="AL745" s="122"/>
      <c r="AM745" s="122"/>
      <c r="AN745" s="122"/>
      <c r="AO745" s="122"/>
      <c r="AP745" s="122"/>
      <c r="AQ745" s="122"/>
      <c r="AR745" s="122"/>
      <c r="AS745" s="122"/>
      <c r="AT745" s="122"/>
      <c r="AU745" s="122"/>
    </row>
    <row r="746" spans="1:47" s="90" customFormat="1" x14ac:dyDescent="0.3">
      <c r="A746" s="103"/>
      <c r="B746" s="110" t="s">
        <v>63</v>
      </c>
      <c r="C746" s="105"/>
      <c r="D746" s="133">
        <f t="shared" ref="D746:AU746" si="82">SUM(D747:D753)</f>
        <v>0</v>
      </c>
      <c r="E746" s="133">
        <f t="shared" si="82"/>
        <v>0</v>
      </c>
      <c r="F746" s="133">
        <f t="shared" si="82"/>
        <v>0</v>
      </c>
      <c r="G746" s="133">
        <f t="shared" si="82"/>
        <v>0</v>
      </c>
      <c r="H746" s="133">
        <f t="shared" si="82"/>
        <v>0</v>
      </c>
      <c r="I746" s="133">
        <f t="shared" si="82"/>
        <v>0</v>
      </c>
      <c r="J746" s="133">
        <f t="shared" si="82"/>
        <v>0</v>
      </c>
      <c r="K746" s="133">
        <f t="shared" si="82"/>
        <v>0</v>
      </c>
      <c r="L746" s="133">
        <f t="shared" si="82"/>
        <v>0</v>
      </c>
      <c r="M746" s="133">
        <f t="shared" si="82"/>
        <v>0</v>
      </c>
      <c r="N746" s="133">
        <f t="shared" si="82"/>
        <v>0</v>
      </c>
      <c r="O746" s="133">
        <f t="shared" si="82"/>
        <v>0</v>
      </c>
      <c r="P746" s="133">
        <f t="shared" si="82"/>
        <v>0</v>
      </c>
      <c r="Q746" s="133">
        <f t="shared" si="82"/>
        <v>0</v>
      </c>
      <c r="R746" s="133">
        <f t="shared" si="82"/>
        <v>0.32</v>
      </c>
      <c r="S746" s="133">
        <f t="shared" si="82"/>
        <v>0</v>
      </c>
      <c r="T746" s="133">
        <f t="shared" si="82"/>
        <v>0.17699999999999999</v>
      </c>
      <c r="U746" s="133">
        <f t="shared" si="82"/>
        <v>0</v>
      </c>
      <c r="V746" s="133">
        <f t="shared" si="82"/>
        <v>0</v>
      </c>
      <c r="W746" s="133">
        <f t="shared" si="82"/>
        <v>0</v>
      </c>
      <c r="X746" s="133">
        <f t="shared" si="82"/>
        <v>0</v>
      </c>
      <c r="Y746" s="133">
        <f t="shared" si="82"/>
        <v>0</v>
      </c>
      <c r="Z746" s="133">
        <f t="shared" si="82"/>
        <v>0</v>
      </c>
      <c r="AA746" s="133">
        <f t="shared" si="82"/>
        <v>0</v>
      </c>
      <c r="AB746" s="133">
        <f t="shared" si="82"/>
        <v>0</v>
      </c>
      <c r="AC746" s="133">
        <f t="shared" si="82"/>
        <v>0</v>
      </c>
      <c r="AD746" s="133">
        <f t="shared" si="82"/>
        <v>0</v>
      </c>
      <c r="AE746" s="133">
        <f t="shared" si="82"/>
        <v>0</v>
      </c>
      <c r="AF746" s="133">
        <f t="shared" si="82"/>
        <v>0</v>
      </c>
      <c r="AG746" s="133">
        <f t="shared" si="82"/>
        <v>0</v>
      </c>
      <c r="AH746" s="133">
        <f t="shared" si="82"/>
        <v>0</v>
      </c>
      <c r="AI746" s="133">
        <f t="shared" si="82"/>
        <v>0</v>
      </c>
      <c r="AJ746" s="133">
        <f t="shared" si="82"/>
        <v>0</v>
      </c>
      <c r="AK746" s="133">
        <f t="shared" si="82"/>
        <v>0</v>
      </c>
      <c r="AL746" s="133">
        <f t="shared" si="82"/>
        <v>0</v>
      </c>
      <c r="AM746" s="133">
        <f t="shared" si="82"/>
        <v>0</v>
      </c>
      <c r="AN746" s="133">
        <f t="shared" si="82"/>
        <v>0</v>
      </c>
      <c r="AO746" s="133">
        <f t="shared" si="82"/>
        <v>0</v>
      </c>
      <c r="AP746" s="133">
        <f t="shared" si="82"/>
        <v>0</v>
      </c>
      <c r="AQ746" s="133">
        <f t="shared" si="82"/>
        <v>0</v>
      </c>
      <c r="AR746" s="133">
        <f t="shared" si="82"/>
        <v>0</v>
      </c>
      <c r="AS746" s="133">
        <f t="shared" si="82"/>
        <v>0</v>
      </c>
      <c r="AT746" s="133">
        <f t="shared" si="82"/>
        <v>0</v>
      </c>
      <c r="AU746" s="133">
        <f t="shared" si="82"/>
        <v>0</v>
      </c>
    </row>
    <row r="747" spans="1:47" s="90" customFormat="1" ht="93.25" x14ac:dyDescent="0.3">
      <c r="A747" s="106" t="s">
        <v>1662</v>
      </c>
      <c r="B747" s="107" t="s">
        <v>1067</v>
      </c>
      <c r="C747" s="108" t="s">
        <v>1575</v>
      </c>
      <c r="D747" s="122">
        <v>0</v>
      </c>
      <c r="E747" s="122">
        <v>0</v>
      </c>
      <c r="F747" s="122">
        <v>0</v>
      </c>
      <c r="G747" s="122">
        <v>0</v>
      </c>
      <c r="H747" s="122">
        <v>0</v>
      </c>
      <c r="I747" s="122">
        <v>0</v>
      </c>
      <c r="J747" s="122">
        <v>0</v>
      </c>
      <c r="K747" s="122">
        <v>0</v>
      </c>
      <c r="L747" s="122">
        <v>0</v>
      </c>
      <c r="M747" s="122">
        <v>0</v>
      </c>
      <c r="N747" s="122">
        <v>0</v>
      </c>
      <c r="O747" s="122">
        <v>0</v>
      </c>
      <c r="P747" s="122">
        <v>0</v>
      </c>
      <c r="Q747" s="122">
        <v>0</v>
      </c>
      <c r="R747" s="122">
        <v>0</v>
      </c>
      <c r="S747" s="122">
        <v>0</v>
      </c>
      <c r="T747" s="122">
        <v>0</v>
      </c>
      <c r="U747" s="122">
        <v>0</v>
      </c>
      <c r="V747" s="122">
        <v>0</v>
      </c>
      <c r="W747" s="122">
        <v>0</v>
      </c>
      <c r="X747" s="122">
        <v>0</v>
      </c>
      <c r="Y747" s="122">
        <v>0</v>
      </c>
      <c r="Z747" s="122">
        <v>0</v>
      </c>
      <c r="AA747" s="122">
        <v>0</v>
      </c>
      <c r="AB747" s="122"/>
      <c r="AC747" s="122"/>
      <c r="AD747" s="122"/>
      <c r="AE747" s="122"/>
      <c r="AF747" s="122"/>
      <c r="AG747" s="122"/>
      <c r="AH747" s="122"/>
      <c r="AI747" s="122"/>
      <c r="AJ747" s="122"/>
      <c r="AK747" s="122"/>
      <c r="AL747" s="122"/>
      <c r="AM747" s="122"/>
      <c r="AN747" s="122"/>
      <c r="AO747" s="122"/>
      <c r="AP747" s="122"/>
      <c r="AQ747" s="122"/>
      <c r="AR747" s="122"/>
      <c r="AS747" s="122"/>
      <c r="AT747" s="122"/>
      <c r="AU747" s="122"/>
    </row>
    <row r="748" spans="1:47" s="90" customFormat="1" ht="46.65" x14ac:dyDescent="0.3">
      <c r="A748" s="106" t="s">
        <v>1662</v>
      </c>
      <c r="B748" s="107" t="s">
        <v>1068</v>
      </c>
      <c r="C748" s="108" t="s">
        <v>1576</v>
      </c>
      <c r="D748" s="122">
        <v>0</v>
      </c>
      <c r="E748" s="122">
        <v>0</v>
      </c>
      <c r="F748" s="122">
        <v>0</v>
      </c>
      <c r="G748" s="122">
        <v>0</v>
      </c>
      <c r="H748" s="122">
        <v>0</v>
      </c>
      <c r="I748" s="122">
        <v>0</v>
      </c>
      <c r="J748" s="122">
        <v>0</v>
      </c>
      <c r="K748" s="122">
        <v>0</v>
      </c>
      <c r="L748" s="122">
        <v>0</v>
      </c>
      <c r="M748" s="122">
        <v>0</v>
      </c>
      <c r="N748" s="122">
        <v>0</v>
      </c>
      <c r="O748" s="122">
        <v>0</v>
      </c>
      <c r="P748" s="122">
        <v>0</v>
      </c>
      <c r="Q748" s="122">
        <v>0</v>
      </c>
      <c r="R748" s="122">
        <v>0</v>
      </c>
      <c r="S748" s="122">
        <v>0</v>
      </c>
      <c r="T748" s="122">
        <v>0</v>
      </c>
      <c r="U748" s="122">
        <v>0</v>
      </c>
      <c r="V748" s="122">
        <v>0</v>
      </c>
      <c r="W748" s="122">
        <v>0</v>
      </c>
      <c r="X748" s="122">
        <v>0</v>
      </c>
      <c r="Y748" s="122">
        <v>0</v>
      </c>
      <c r="Z748" s="122">
        <v>0</v>
      </c>
      <c r="AA748" s="122">
        <v>0</v>
      </c>
      <c r="AB748" s="122"/>
      <c r="AC748" s="122"/>
      <c r="AD748" s="122"/>
      <c r="AE748" s="122"/>
      <c r="AF748" s="122"/>
      <c r="AG748" s="122"/>
      <c r="AH748" s="122"/>
      <c r="AI748" s="122"/>
      <c r="AJ748" s="122"/>
      <c r="AK748" s="122"/>
      <c r="AL748" s="122"/>
      <c r="AM748" s="122"/>
      <c r="AN748" s="122"/>
      <c r="AO748" s="122"/>
      <c r="AP748" s="122"/>
      <c r="AQ748" s="122"/>
      <c r="AR748" s="122"/>
      <c r="AS748" s="122"/>
      <c r="AT748" s="122"/>
      <c r="AU748" s="122"/>
    </row>
    <row r="749" spans="1:47" s="90" customFormat="1" ht="46.65" x14ac:dyDescent="0.3">
      <c r="A749" s="106" t="s">
        <v>1662</v>
      </c>
      <c r="B749" s="107" t="s">
        <v>1069</v>
      </c>
      <c r="C749" s="108" t="s">
        <v>1577</v>
      </c>
      <c r="D749" s="122">
        <v>0</v>
      </c>
      <c r="E749" s="122">
        <v>0</v>
      </c>
      <c r="F749" s="122">
        <v>0</v>
      </c>
      <c r="G749" s="122">
        <v>0</v>
      </c>
      <c r="H749" s="122">
        <v>0</v>
      </c>
      <c r="I749" s="122">
        <v>0</v>
      </c>
      <c r="J749" s="122">
        <v>0</v>
      </c>
      <c r="K749" s="122">
        <v>0</v>
      </c>
      <c r="L749" s="122">
        <v>0</v>
      </c>
      <c r="M749" s="122">
        <v>0</v>
      </c>
      <c r="N749" s="122">
        <v>0</v>
      </c>
      <c r="O749" s="122">
        <v>0</v>
      </c>
      <c r="P749" s="122">
        <v>0</v>
      </c>
      <c r="Q749" s="122">
        <v>0</v>
      </c>
      <c r="R749" s="122">
        <v>0</v>
      </c>
      <c r="S749" s="122">
        <v>0</v>
      </c>
      <c r="T749" s="122">
        <v>0</v>
      </c>
      <c r="U749" s="122">
        <v>0</v>
      </c>
      <c r="V749" s="122">
        <v>0</v>
      </c>
      <c r="W749" s="122">
        <v>0</v>
      </c>
      <c r="X749" s="122">
        <v>0</v>
      </c>
      <c r="Y749" s="122">
        <v>0</v>
      </c>
      <c r="Z749" s="122">
        <v>0</v>
      </c>
      <c r="AA749" s="122">
        <v>0</v>
      </c>
      <c r="AB749" s="122"/>
      <c r="AC749" s="122"/>
      <c r="AD749" s="122"/>
      <c r="AE749" s="122"/>
      <c r="AF749" s="122"/>
      <c r="AG749" s="122"/>
      <c r="AH749" s="122"/>
      <c r="AI749" s="122"/>
      <c r="AJ749" s="122"/>
      <c r="AK749" s="122"/>
      <c r="AL749" s="122"/>
      <c r="AM749" s="122"/>
      <c r="AN749" s="122"/>
      <c r="AO749" s="122"/>
      <c r="AP749" s="122"/>
      <c r="AQ749" s="122"/>
      <c r="AR749" s="122"/>
      <c r="AS749" s="122"/>
      <c r="AT749" s="122"/>
      <c r="AU749" s="122"/>
    </row>
    <row r="750" spans="1:47" s="90" customFormat="1" ht="46.65" x14ac:dyDescent="0.3">
      <c r="A750" s="106" t="s">
        <v>1662</v>
      </c>
      <c r="B750" s="107" t="s">
        <v>1070</v>
      </c>
      <c r="C750" s="108" t="s">
        <v>1578</v>
      </c>
      <c r="D750" s="122">
        <v>0</v>
      </c>
      <c r="E750" s="122">
        <v>0</v>
      </c>
      <c r="F750" s="122">
        <v>0</v>
      </c>
      <c r="G750" s="122">
        <v>0</v>
      </c>
      <c r="H750" s="122">
        <v>0</v>
      </c>
      <c r="I750" s="122">
        <v>0</v>
      </c>
      <c r="J750" s="122">
        <v>0</v>
      </c>
      <c r="K750" s="122">
        <v>0</v>
      </c>
      <c r="L750" s="122">
        <v>0</v>
      </c>
      <c r="M750" s="122">
        <v>0</v>
      </c>
      <c r="N750" s="122">
        <v>0</v>
      </c>
      <c r="O750" s="122">
        <v>0</v>
      </c>
      <c r="P750" s="122">
        <v>0</v>
      </c>
      <c r="Q750" s="122">
        <v>0</v>
      </c>
      <c r="R750" s="122">
        <v>0</v>
      </c>
      <c r="S750" s="122">
        <v>0</v>
      </c>
      <c r="T750" s="122">
        <v>0</v>
      </c>
      <c r="U750" s="122">
        <v>0</v>
      </c>
      <c r="V750" s="122">
        <v>0</v>
      </c>
      <c r="W750" s="122">
        <v>0</v>
      </c>
      <c r="X750" s="122">
        <v>0</v>
      </c>
      <c r="Y750" s="122">
        <v>0</v>
      </c>
      <c r="Z750" s="122">
        <v>0</v>
      </c>
      <c r="AA750" s="122">
        <v>0</v>
      </c>
      <c r="AB750" s="122"/>
      <c r="AC750" s="122"/>
      <c r="AD750" s="122"/>
      <c r="AE750" s="122"/>
      <c r="AF750" s="122"/>
      <c r="AG750" s="122"/>
      <c r="AH750" s="122"/>
      <c r="AI750" s="122"/>
      <c r="AJ750" s="122"/>
      <c r="AK750" s="122"/>
      <c r="AL750" s="122"/>
      <c r="AM750" s="122"/>
      <c r="AN750" s="122"/>
      <c r="AO750" s="122"/>
      <c r="AP750" s="122"/>
      <c r="AQ750" s="122"/>
      <c r="AR750" s="122"/>
      <c r="AS750" s="122"/>
      <c r="AT750" s="122"/>
      <c r="AU750" s="122"/>
    </row>
    <row r="751" spans="1:47" s="90" customFormat="1" ht="31.1" x14ac:dyDescent="0.3">
      <c r="A751" s="106" t="s">
        <v>1662</v>
      </c>
      <c r="B751" s="107" t="s">
        <v>141</v>
      </c>
      <c r="C751" s="108" t="s">
        <v>142</v>
      </c>
      <c r="D751" s="122">
        <v>0</v>
      </c>
      <c r="E751" s="122">
        <v>0</v>
      </c>
      <c r="F751" s="122">
        <v>0</v>
      </c>
      <c r="G751" s="122">
        <v>0</v>
      </c>
      <c r="H751" s="122">
        <v>0</v>
      </c>
      <c r="I751" s="122">
        <v>0</v>
      </c>
      <c r="J751" s="122">
        <v>0</v>
      </c>
      <c r="K751" s="122">
        <v>0</v>
      </c>
      <c r="L751" s="122">
        <v>0</v>
      </c>
      <c r="M751" s="122">
        <v>0</v>
      </c>
      <c r="N751" s="122">
        <v>0</v>
      </c>
      <c r="O751" s="122">
        <v>0</v>
      </c>
      <c r="P751" s="122">
        <v>0</v>
      </c>
      <c r="Q751" s="122">
        <v>0</v>
      </c>
      <c r="R751" s="122">
        <v>0.32</v>
      </c>
      <c r="S751" s="122">
        <v>0</v>
      </c>
      <c r="T751" s="122">
        <v>0.17699999999999999</v>
      </c>
      <c r="U751" s="122">
        <v>0</v>
      </c>
      <c r="V751" s="122">
        <v>0</v>
      </c>
      <c r="W751" s="122">
        <v>0</v>
      </c>
      <c r="X751" s="122">
        <v>0</v>
      </c>
      <c r="Y751" s="122">
        <v>0</v>
      </c>
      <c r="Z751" s="122">
        <v>0</v>
      </c>
      <c r="AA751" s="122">
        <v>0</v>
      </c>
      <c r="AB751" s="122"/>
      <c r="AC751" s="122"/>
      <c r="AD751" s="122"/>
      <c r="AE751" s="122"/>
      <c r="AF751" s="122"/>
      <c r="AG751" s="122"/>
      <c r="AH751" s="122"/>
      <c r="AI751" s="122"/>
      <c r="AJ751" s="122"/>
      <c r="AK751" s="122"/>
      <c r="AL751" s="122"/>
      <c r="AM751" s="122"/>
      <c r="AN751" s="122"/>
      <c r="AO751" s="122"/>
      <c r="AP751" s="122"/>
      <c r="AQ751" s="122"/>
      <c r="AR751" s="122"/>
      <c r="AS751" s="122"/>
      <c r="AT751" s="122"/>
      <c r="AU751" s="122"/>
    </row>
    <row r="752" spans="1:47" s="90" customFormat="1" ht="46.65" x14ac:dyDescent="0.3">
      <c r="A752" s="106" t="s">
        <v>1662</v>
      </c>
      <c r="B752" s="107" t="s">
        <v>662</v>
      </c>
      <c r="C752" s="108" t="s">
        <v>712</v>
      </c>
      <c r="D752" s="122">
        <v>0</v>
      </c>
      <c r="E752" s="122">
        <v>0</v>
      </c>
      <c r="F752" s="122">
        <v>0</v>
      </c>
      <c r="G752" s="122">
        <v>0</v>
      </c>
      <c r="H752" s="122">
        <v>0</v>
      </c>
      <c r="I752" s="122">
        <v>0</v>
      </c>
      <c r="J752" s="122">
        <v>0</v>
      </c>
      <c r="K752" s="122">
        <v>0</v>
      </c>
      <c r="L752" s="122">
        <v>0</v>
      </c>
      <c r="M752" s="122">
        <v>0</v>
      </c>
      <c r="N752" s="122">
        <v>0</v>
      </c>
      <c r="O752" s="122">
        <v>0</v>
      </c>
      <c r="P752" s="122">
        <v>0</v>
      </c>
      <c r="Q752" s="122">
        <v>0</v>
      </c>
      <c r="R752" s="122">
        <v>0</v>
      </c>
      <c r="S752" s="122">
        <v>0</v>
      </c>
      <c r="T752" s="122">
        <v>0</v>
      </c>
      <c r="U752" s="122">
        <v>0</v>
      </c>
      <c r="V752" s="122">
        <v>0</v>
      </c>
      <c r="W752" s="122">
        <v>0</v>
      </c>
      <c r="X752" s="122">
        <v>0</v>
      </c>
      <c r="Y752" s="122">
        <v>0</v>
      </c>
      <c r="Z752" s="122">
        <v>0</v>
      </c>
      <c r="AA752" s="122">
        <v>0</v>
      </c>
      <c r="AB752" s="122"/>
      <c r="AC752" s="122"/>
      <c r="AD752" s="122"/>
      <c r="AE752" s="122"/>
      <c r="AF752" s="122"/>
      <c r="AG752" s="122"/>
      <c r="AH752" s="122"/>
      <c r="AI752" s="122"/>
      <c r="AJ752" s="122"/>
      <c r="AK752" s="122"/>
      <c r="AL752" s="122"/>
      <c r="AM752" s="122"/>
      <c r="AN752" s="122"/>
      <c r="AO752" s="122"/>
      <c r="AP752" s="122"/>
      <c r="AQ752" s="122"/>
      <c r="AR752" s="122"/>
      <c r="AS752" s="122"/>
      <c r="AT752" s="122"/>
      <c r="AU752" s="122"/>
    </row>
    <row r="753" spans="1:47" s="90" customFormat="1" ht="62.2" x14ac:dyDescent="0.3">
      <c r="A753" s="106" t="s">
        <v>1662</v>
      </c>
      <c r="B753" s="107" t="s">
        <v>1859</v>
      </c>
      <c r="C753" s="108" t="s">
        <v>1964</v>
      </c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2"/>
      <c r="AC753" s="122"/>
      <c r="AD753" s="122"/>
      <c r="AE753" s="122"/>
      <c r="AF753" s="122"/>
      <c r="AG753" s="122"/>
      <c r="AH753" s="122"/>
      <c r="AI753" s="122"/>
      <c r="AJ753" s="122"/>
      <c r="AK753" s="122"/>
      <c r="AL753" s="122"/>
      <c r="AM753" s="122"/>
      <c r="AN753" s="122"/>
      <c r="AO753" s="122"/>
      <c r="AP753" s="122"/>
      <c r="AQ753" s="122"/>
      <c r="AR753" s="122"/>
      <c r="AS753" s="122"/>
      <c r="AT753" s="122"/>
      <c r="AU753" s="122"/>
    </row>
    <row r="754" spans="1:47" s="90" customFormat="1" x14ac:dyDescent="0.3">
      <c r="A754" s="103"/>
      <c r="B754" s="110" t="s">
        <v>663</v>
      </c>
      <c r="C754" s="105"/>
      <c r="D754" s="133">
        <f t="shared" ref="D754:AU754" si="83">SUM(D755:D756)</f>
        <v>0</v>
      </c>
      <c r="E754" s="133">
        <f t="shared" si="83"/>
        <v>0</v>
      </c>
      <c r="F754" s="133">
        <f t="shared" si="83"/>
        <v>0</v>
      </c>
      <c r="G754" s="133">
        <f t="shared" si="83"/>
        <v>0</v>
      </c>
      <c r="H754" s="133">
        <f t="shared" si="83"/>
        <v>0</v>
      </c>
      <c r="I754" s="133">
        <f t="shared" si="83"/>
        <v>0</v>
      </c>
      <c r="J754" s="133">
        <f t="shared" si="83"/>
        <v>0</v>
      </c>
      <c r="K754" s="133">
        <f t="shared" si="83"/>
        <v>0</v>
      </c>
      <c r="L754" s="133">
        <f t="shared" si="83"/>
        <v>0</v>
      </c>
      <c r="M754" s="133">
        <f t="shared" si="83"/>
        <v>0</v>
      </c>
      <c r="N754" s="133">
        <f t="shared" si="83"/>
        <v>0</v>
      </c>
      <c r="O754" s="133">
        <f t="shared" si="83"/>
        <v>0</v>
      </c>
      <c r="P754" s="133">
        <f t="shared" si="83"/>
        <v>0</v>
      </c>
      <c r="Q754" s="133">
        <f t="shared" si="83"/>
        <v>0</v>
      </c>
      <c r="R754" s="133">
        <f t="shared" si="83"/>
        <v>0.4</v>
      </c>
      <c r="S754" s="133">
        <f t="shared" si="83"/>
        <v>0</v>
      </c>
      <c r="T754" s="133">
        <f t="shared" si="83"/>
        <v>0.64</v>
      </c>
      <c r="U754" s="133">
        <f t="shared" si="83"/>
        <v>0</v>
      </c>
      <c r="V754" s="133">
        <f t="shared" si="83"/>
        <v>0</v>
      </c>
      <c r="W754" s="133">
        <f t="shared" si="83"/>
        <v>0</v>
      </c>
      <c r="X754" s="133">
        <f t="shared" si="83"/>
        <v>0</v>
      </c>
      <c r="Y754" s="133">
        <f t="shared" si="83"/>
        <v>0</v>
      </c>
      <c r="Z754" s="133">
        <f t="shared" si="83"/>
        <v>0</v>
      </c>
      <c r="AA754" s="133">
        <f t="shared" si="83"/>
        <v>0</v>
      </c>
      <c r="AB754" s="133">
        <f t="shared" si="83"/>
        <v>0</v>
      </c>
      <c r="AC754" s="133">
        <f t="shared" si="83"/>
        <v>0</v>
      </c>
      <c r="AD754" s="133">
        <f t="shared" si="83"/>
        <v>0</v>
      </c>
      <c r="AE754" s="133">
        <f t="shared" si="83"/>
        <v>0</v>
      </c>
      <c r="AF754" s="133">
        <f t="shared" si="83"/>
        <v>0</v>
      </c>
      <c r="AG754" s="133">
        <f t="shared" si="83"/>
        <v>0</v>
      </c>
      <c r="AH754" s="133">
        <f t="shared" si="83"/>
        <v>0</v>
      </c>
      <c r="AI754" s="133">
        <f t="shared" si="83"/>
        <v>0</v>
      </c>
      <c r="AJ754" s="133">
        <f t="shared" si="83"/>
        <v>0</v>
      </c>
      <c r="AK754" s="133">
        <f t="shared" si="83"/>
        <v>0</v>
      </c>
      <c r="AL754" s="133">
        <f t="shared" si="83"/>
        <v>0</v>
      </c>
      <c r="AM754" s="133">
        <f t="shared" si="83"/>
        <v>0</v>
      </c>
      <c r="AN754" s="133">
        <f t="shared" si="83"/>
        <v>0</v>
      </c>
      <c r="AO754" s="133">
        <f t="shared" si="83"/>
        <v>0</v>
      </c>
      <c r="AP754" s="133">
        <f t="shared" si="83"/>
        <v>0</v>
      </c>
      <c r="AQ754" s="133">
        <f t="shared" si="83"/>
        <v>0</v>
      </c>
      <c r="AR754" s="133">
        <f t="shared" si="83"/>
        <v>0</v>
      </c>
      <c r="AS754" s="133">
        <f t="shared" si="83"/>
        <v>0</v>
      </c>
      <c r="AT754" s="133">
        <f t="shared" si="83"/>
        <v>0</v>
      </c>
      <c r="AU754" s="133">
        <f t="shared" si="83"/>
        <v>0</v>
      </c>
    </row>
    <row r="755" spans="1:47" s="90" customFormat="1" ht="31.1" x14ac:dyDescent="0.3">
      <c r="A755" s="106" t="s">
        <v>1662</v>
      </c>
      <c r="B755" s="107" t="s">
        <v>664</v>
      </c>
      <c r="C755" s="108" t="s">
        <v>713</v>
      </c>
      <c r="D755" s="122">
        <v>0</v>
      </c>
      <c r="E755" s="122">
        <v>0</v>
      </c>
      <c r="F755" s="122">
        <v>0</v>
      </c>
      <c r="G755" s="122">
        <v>0</v>
      </c>
      <c r="H755" s="122">
        <v>0</v>
      </c>
      <c r="I755" s="122">
        <v>0</v>
      </c>
      <c r="J755" s="122">
        <v>0</v>
      </c>
      <c r="K755" s="122">
        <v>0</v>
      </c>
      <c r="L755" s="122">
        <v>0</v>
      </c>
      <c r="M755" s="122">
        <v>0</v>
      </c>
      <c r="N755" s="122">
        <v>0</v>
      </c>
      <c r="O755" s="122">
        <v>0</v>
      </c>
      <c r="P755" s="122">
        <v>0</v>
      </c>
      <c r="Q755" s="122">
        <v>0</v>
      </c>
      <c r="R755" s="122">
        <v>0.4</v>
      </c>
      <c r="S755" s="122">
        <v>0</v>
      </c>
      <c r="T755" s="122">
        <v>0.64</v>
      </c>
      <c r="U755" s="122">
        <v>0</v>
      </c>
      <c r="V755" s="122">
        <v>0</v>
      </c>
      <c r="W755" s="122">
        <v>0</v>
      </c>
      <c r="X755" s="122">
        <v>0</v>
      </c>
      <c r="Y755" s="122">
        <v>0</v>
      </c>
      <c r="Z755" s="122">
        <v>0</v>
      </c>
      <c r="AA755" s="122">
        <v>0</v>
      </c>
      <c r="AB755" s="122"/>
      <c r="AC755" s="122"/>
      <c r="AD755" s="122"/>
      <c r="AE755" s="122"/>
      <c r="AF755" s="122"/>
      <c r="AG755" s="122"/>
      <c r="AH755" s="122"/>
      <c r="AI755" s="122"/>
      <c r="AJ755" s="122"/>
      <c r="AK755" s="122"/>
      <c r="AL755" s="122"/>
      <c r="AM755" s="122"/>
      <c r="AN755" s="122"/>
      <c r="AO755" s="122"/>
      <c r="AP755" s="122"/>
      <c r="AQ755" s="122"/>
      <c r="AR755" s="122"/>
      <c r="AS755" s="122"/>
      <c r="AT755" s="122"/>
      <c r="AU755" s="122"/>
    </row>
    <row r="756" spans="1:47" s="90" customFormat="1" ht="31.1" x14ac:dyDescent="0.3">
      <c r="A756" s="106" t="s">
        <v>1662</v>
      </c>
      <c r="B756" s="107" t="s">
        <v>1071</v>
      </c>
      <c r="C756" s="108" t="s">
        <v>1579</v>
      </c>
      <c r="D756" s="122">
        <v>0</v>
      </c>
      <c r="E756" s="122">
        <v>0</v>
      </c>
      <c r="F756" s="122">
        <v>0</v>
      </c>
      <c r="G756" s="122">
        <v>0</v>
      </c>
      <c r="H756" s="122">
        <v>0</v>
      </c>
      <c r="I756" s="122">
        <v>0</v>
      </c>
      <c r="J756" s="122">
        <v>0</v>
      </c>
      <c r="K756" s="122">
        <v>0</v>
      </c>
      <c r="L756" s="122">
        <v>0</v>
      </c>
      <c r="M756" s="122">
        <v>0</v>
      </c>
      <c r="N756" s="122">
        <v>0</v>
      </c>
      <c r="O756" s="122">
        <v>0</v>
      </c>
      <c r="P756" s="122">
        <v>0</v>
      </c>
      <c r="Q756" s="122">
        <v>0</v>
      </c>
      <c r="R756" s="122">
        <v>0</v>
      </c>
      <c r="S756" s="122">
        <v>0</v>
      </c>
      <c r="T756" s="122">
        <v>0</v>
      </c>
      <c r="U756" s="122">
        <v>0</v>
      </c>
      <c r="V756" s="122">
        <v>0</v>
      </c>
      <c r="W756" s="122">
        <v>0</v>
      </c>
      <c r="X756" s="122">
        <v>0</v>
      </c>
      <c r="Y756" s="122">
        <v>0</v>
      </c>
      <c r="Z756" s="122">
        <v>0</v>
      </c>
      <c r="AA756" s="122">
        <v>0</v>
      </c>
      <c r="AB756" s="122"/>
      <c r="AC756" s="122"/>
      <c r="AD756" s="122"/>
      <c r="AE756" s="122"/>
      <c r="AF756" s="122"/>
      <c r="AG756" s="122"/>
      <c r="AH756" s="122"/>
      <c r="AI756" s="122"/>
      <c r="AJ756" s="122"/>
      <c r="AK756" s="122"/>
      <c r="AL756" s="122"/>
      <c r="AM756" s="122"/>
      <c r="AN756" s="122"/>
      <c r="AO756" s="122"/>
      <c r="AP756" s="122"/>
      <c r="AQ756" s="122"/>
      <c r="AR756" s="122"/>
      <c r="AS756" s="122"/>
      <c r="AT756" s="122"/>
      <c r="AU756" s="122"/>
    </row>
    <row r="757" spans="1:47" s="90" customFormat="1" x14ac:dyDescent="0.3">
      <c r="A757" s="103"/>
      <c r="B757" s="110" t="s">
        <v>71</v>
      </c>
      <c r="C757" s="105"/>
      <c r="D757" s="133">
        <f t="shared" ref="D757:AU757" si="84">SUM(D758:D759)</f>
        <v>0</v>
      </c>
      <c r="E757" s="133">
        <f t="shared" si="84"/>
        <v>0</v>
      </c>
      <c r="F757" s="133">
        <f t="shared" si="84"/>
        <v>0</v>
      </c>
      <c r="G757" s="133">
        <f t="shared" si="84"/>
        <v>0</v>
      </c>
      <c r="H757" s="133">
        <f t="shared" si="84"/>
        <v>0</v>
      </c>
      <c r="I757" s="133">
        <f t="shared" si="84"/>
        <v>0</v>
      </c>
      <c r="J757" s="133">
        <f t="shared" si="84"/>
        <v>0</v>
      </c>
      <c r="K757" s="133">
        <f t="shared" si="84"/>
        <v>0</v>
      </c>
      <c r="L757" s="133">
        <f t="shared" si="84"/>
        <v>0</v>
      </c>
      <c r="M757" s="133">
        <f t="shared" si="84"/>
        <v>0</v>
      </c>
      <c r="N757" s="133">
        <f t="shared" si="84"/>
        <v>0</v>
      </c>
      <c r="O757" s="133">
        <f t="shared" si="84"/>
        <v>0</v>
      </c>
      <c r="P757" s="133">
        <f t="shared" si="84"/>
        <v>0</v>
      </c>
      <c r="Q757" s="133">
        <f t="shared" si="84"/>
        <v>0</v>
      </c>
      <c r="R757" s="133">
        <f t="shared" si="84"/>
        <v>0.25</v>
      </c>
      <c r="S757" s="133">
        <f t="shared" si="84"/>
        <v>0</v>
      </c>
      <c r="T757" s="133">
        <f t="shared" si="84"/>
        <v>0.01</v>
      </c>
      <c r="U757" s="133">
        <f t="shared" si="84"/>
        <v>0</v>
      </c>
      <c r="V757" s="133">
        <f t="shared" si="84"/>
        <v>0</v>
      </c>
      <c r="W757" s="133">
        <f t="shared" si="84"/>
        <v>0</v>
      </c>
      <c r="X757" s="133">
        <f t="shared" si="84"/>
        <v>0</v>
      </c>
      <c r="Y757" s="133">
        <f t="shared" si="84"/>
        <v>0</v>
      </c>
      <c r="Z757" s="133">
        <f t="shared" si="84"/>
        <v>0</v>
      </c>
      <c r="AA757" s="133">
        <f t="shared" si="84"/>
        <v>0</v>
      </c>
      <c r="AB757" s="133">
        <f t="shared" si="84"/>
        <v>0</v>
      </c>
      <c r="AC757" s="133">
        <f t="shared" si="84"/>
        <v>0</v>
      </c>
      <c r="AD757" s="133">
        <f t="shared" si="84"/>
        <v>0</v>
      </c>
      <c r="AE757" s="133">
        <f t="shared" si="84"/>
        <v>0</v>
      </c>
      <c r="AF757" s="133">
        <f t="shared" si="84"/>
        <v>0</v>
      </c>
      <c r="AG757" s="133">
        <f t="shared" si="84"/>
        <v>0</v>
      </c>
      <c r="AH757" s="133">
        <f t="shared" si="84"/>
        <v>0</v>
      </c>
      <c r="AI757" s="133">
        <f t="shared" si="84"/>
        <v>0</v>
      </c>
      <c r="AJ757" s="133">
        <f t="shared" si="84"/>
        <v>0</v>
      </c>
      <c r="AK757" s="133">
        <f t="shared" si="84"/>
        <v>0</v>
      </c>
      <c r="AL757" s="133">
        <f t="shared" si="84"/>
        <v>0</v>
      </c>
      <c r="AM757" s="133">
        <f t="shared" si="84"/>
        <v>0</v>
      </c>
      <c r="AN757" s="133">
        <f t="shared" si="84"/>
        <v>0</v>
      </c>
      <c r="AO757" s="133">
        <f t="shared" si="84"/>
        <v>0</v>
      </c>
      <c r="AP757" s="133">
        <f t="shared" si="84"/>
        <v>0</v>
      </c>
      <c r="AQ757" s="133">
        <f t="shared" si="84"/>
        <v>0</v>
      </c>
      <c r="AR757" s="133">
        <f t="shared" si="84"/>
        <v>0</v>
      </c>
      <c r="AS757" s="133">
        <f t="shared" si="84"/>
        <v>0</v>
      </c>
      <c r="AT757" s="133">
        <f t="shared" si="84"/>
        <v>0</v>
      </c>
      <c r="AU757" s="133">
        <f t="shared" si="84"/>
        <v>0</v>
      </c>
    </row>
    <row r="758" spans="1:47" s="90" customFormat="1" ht="31.1" x14ac:dyDescent="0.3">
      <c r="A758" s="106" t="s">
        <v>1662</v>
      </c>
      <c r="B758" s="107" t="s">
        <v>1072</v>
      </c>
      <c r="C758" s="108" t="s">
        <v>1580</v>
      </c>
      <c r="D758" s="122">
        <v>0</v>
      </c>
      <c r="E758" s="122">
        <v>0</v>
      </c>
      <c r="F758" s="122">
        <v>0</v>
      </c>
      <c r="G758" s="122">
        <v>0</v>
      </c>
      <c r="H758" s="122">
        <v>0</v>
      </c>
      <c r="I758" s="122">
        <v>0</v>
      </c>
      <c r="J758" s="122">
        <v>0</v>
      </c>
      <c r="K758" s="122">
        <v>0</v>
      </c>
      <c r="L758" s="122">
        <v>0</v>
      </c>
      <c r="M758" s="122">
        <v>0</v>
      </c>
      <c r="N758" s="122">
        <v>0</v>
      </c>
      <c r="O758" s="122">
        <v>0</v>
      </c>
      <c r="P758" s="122">
        <v>0</v>
      </c>
      <c r="Q758" s="122">
        <v>0</v>
      </c>
      <c r="R758" s="122">
        <v>0.25</v>
      </c>
      <c r="S758" s="122">
        <v>0</v>
      </c>
      <c r="T758" s="122">
        <v>0.01</v>
      </c>
      <c r="U758" s="122">
        <v>0</v>
      </c>
      <c r="V758" s="122">
        <v>0</v>
      </c>
      <c r="W758" s="122">
        <v>0</v>
      </c>
      <c r="X758" s="122">
        <v>0</v>
      </c>
      <c r="Y758" s="122">
        <v>0</v>
      </c>
      <c r="Z758" s="122">
        <v>0</v>
      </c>
      <c r="AA758" s="122">
        <v>0</v>
      </c>
      <c r="AB758" s="122"/>
      <c r="AC758" s="122"/>
      <c r="AD758" s="122"/>
      <c r="AE758" s="122"/>
      <c r="AF758" s="122"/>
      <c r="AG758" s="122"/>
      <c r="AH758" s="122"/>
      <c r="AI758" s="122"/>
      <c r="AJ758" s="122"/>
      <c r="AK758" s="122"/>
      <c r="AL758" s="122"/>
      <c r="AM758" s="122"/>
      <c r="AN758" s="122"/>
      <c r="AO758" s="122"/>
      <c r="AP758" s="122"/>
      <c r="AQ758" s="122"/>
      <c r="AR758" s="122"/>
      <c r="AS758" s="122"/>
      <c r="AT758" s="122"/>
      <c r="AU758" s="122"/>
    </row>
    <row r="759" spans="1:47" s="90" customFormat="1" ht="93.25" x14ac:dyDescent="0.3">
      <c r="A759" s="106" t="s">
        <v>1662</v>
      </c>
      <c r="B759" s="107" t="s">
        <v>1860</v>
      </c>
      <c r="C759" s="108" t="s">
        <v>1965</v>
      </c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2"/>
      <c r="AC759" s="122"/>
      <c r="AD759" s="122"/>
      <c r="AE759" s="122"/>
      <c r="AF759" s="122"/>
      <c r="AG759" s="122"/>
      <c r="AH759" s="122"/>
      <c r="AI759" s="122"/>
      <c r="AJ759" s="122"/>
      <c r="AK759" s="122"/>
      <c r="AL759" s="122"/>
      <c r="AM759" s="122"/>
      <c r="AN759" s="122"/>
      <c r="AO759" s="122"/>
      <c r="AP759" s="122"/>
      <c r="AQ759" s="122"/>
      <c r="AR759" s="122"/>
      <c r="AS759" s="122"/>
      <c r="AT759" s="122"/>
      <c r="AU759" s="122"/>
    </row>
    <row r="760" spans="1:47" s="90" customFormat="1" x14ac:dyDescent="0.3">
      <c r="A760" s="103"/>
      <c r="B760" s="110" t="s">
        <v>448</v>
      </c>
      <c r="C760" s="105"/>
      <c r="D760" s="133">
        <f t="shared" ref="D760:AU760" si="85">SUM(D761:D770)</f>
        <v>0</v>
      </c>
      <c r="E760" s="133">
        <f t="shared" si="85"/>
        <v>0.63</v>
      </c>
      <c r="F760" s="133">
        <f t="shared" si="85"/>
        <v>0</v>
      </c>
      <c r="G760" s="133">
        <f t="shared" si="85"/>
        <v>0</v>
      </c>
      <c r="H760" s="133">
        <f t="shared" si="85"/>
        <v>0</v>
      </c>
      <c r="I760" s="133">
        <f t="shared" si="85"/>
        <v>0.09</v>
      </c>
      <c r="J760" s="133">
        <f t="shared" si="85"/>
        <v>0</v>
      </c>
      <c r="K760" s="133">
        <f t="shared" si="85"/>
        <v>0</v>
      </c>
      <c r="L760" s="133">
        <f t="shared" si="85"/>
        <v>0</v>
      </c>
      <c r="M760" s="133">
        <f t="shared" si="85"/>
        <v>0</v>
      </c>
      <c r="N760" s="133">
        <f t="shared" si="85"/>
        <v>0</v>
      </c>
      <c r="O760" s="133">
        <f t="shared" si="85"/>
        <v>0</v>
      </c>
      <c r="P760" s="133">
        <f t="shared" si="85"/>
        <v>0</v>
      </c>
      <c r="Q760" s="133">
        <f t="shared" si="85"/>
        <v>0</v>
      </c>
      <c r="R760" s="133">
        <f t="shared" si="85"/>
        <v>1.04</v>
      </c>
      <c r="S760" s="133">
        <f t="shared" si="85"/>
        <v>1.03</v>
      </c>
      <c r="T760" s="133">
        <f t="shared" si="85"/>
        <v>18.020000000000003</v>
      </c>
      <c r="U760" s="133">
        <f t="shared" si="85"/>
        <v>0.33300000000000002</v>
      </c>
      <c r="V760" s="133">
        <f t="shared" si="85"/>
        <v>0</v>
      </c>
      <c r="W760" s="133">
        <f t="shared" si="85"/>
        <v>0</v>
      </c>
      <c r="X760" s="133">
        <f t="shared" si="85"/>
        <v>0</v>
      </c>
      <c r="Y760" s="133">
        <f t="shared" si="85"/>
        <v>0</v>
      </c>
      <c r="Z760" s="133">
        <f t="shared" si="85"/>
        <v>0</v>
      </c>
      <c r="AA760" s="133">
        <f t="shared" si="85"/>
        <v>0</v>
      </c>
      <c r="AB760" s="133">
        <f t="shared" si="85"/>
        <v>0</v>
      </c>
      <c r="AC760" s="133">
        <f t="shared" si="85"/>
        <v>0</v>
      </c>
      <c r="AD760" s="133">
        <f t="shared" si="85"/>
        <v>0</v>
      </c>
      <c r="AE760" s="133">
        <f t="shared" si="85"/>
        <v>0</v>
      </c>
      <c r="AF760" s="133">
        <f t="shared" si="85"/>
        <v>0</v>
      </c>
      <c r="AG760" s="133">
        <f t="shared" si="85"/>
        <v>0</v>
      </c>
      <c r="AH760" s="133">
        <f t="shared" si="85"/>
        <v>0</v>
      </c>
      <c r="AI760" s="133">
        <f t="shared" si="85"/>
        <v>0</v>
      </c>
      <c r="AJ760" s="133">
        <f t="shared" si="85"/>
        <v>0</v>
      </c>
      <c r="AK760" s="133">
        <f t="shared" si="85"/>
        <v>0</v>
      </c>
      <c r="AL760" s="133">
        <f t="shared" si="85"/>
        <v>0</v>
      </c>
      <c r="AM760" s="133">
        <f t="shared" si="85"/>
        <v>0</v>
      </c>
      <c r="AN760" s="133">
        <f t="shared" si="85"/>
        <v>0</v>
      </c>
      <c r="AO760" s="133">
        <f t="shared" si="85"/>
        <v>0</v>
      </c>
      <c r="AP760" s="133">
        <f t="shared" si="85"/>
        <v>0</v>
      </c>
      <c r="AQ760" s="133">
        <f t="shared" si="85"/>
        <v>0</v>
      </c>
      <c r="AR760" s="133">
        <f t="shared" si="85"/>
        <v>0</v>
      </c>
      <c r="AS760" s="133">
        <f t="shared" si="85"/>
        <v>0</v>
      </c>
      <c r="AT760" s="133">
        <f t="shared" si="85"/>
        <v>0</v>
      </c>
      <c r="AU760" s="133">
        <f t="shared" si="85"/>
        <v>0</v>
      </c>
    </row>
    <row r="761" spans="1:47" s="90" customFormat="1" ht="62.2" x14ac:dyDescent="0.3">
      <c r="A761" s="106" t="s">
        <v>1662</v>
      </c>
      <c r="B761" s="107" t="s">
        <v>1861</v>
      </c>
      <c r="C761" s="108" t="s">
        <v>1581</v>
      </c>
      <c r="D761" s="122">
        <v>0</v>
      </c>
      <c r="E761" s="122">
        <v>0</v>
      </c>
      <c r="F761" s="122">
        <v>0</v>
      </c>
      <c r="G761" s="122">
        <v>0</v>
      </c>
      <c r="H761" s="122">
        <v>0</v>
      </c>
      <c r="I761" s="122">
        <v>0</v>
      </c>
      <c r="J761" s="122">
        <v>0</v>
      </c>
      <c r="K761" s="122">
        <v>0</v>
      </c>
      <c r="L761" s="122">
        <v>0</v>
      </c>
      <c r="M761" s="122">
        <v>0</v>
      </c>
      <c r="N761" s="122">
        <v>0</v>
      </c>
      <c r="O761" s="122">
        <v>0</v>
      </c>
      <c r="P761" s="122">
        <v>0</v>
      </c>
      <c r="Q761" s="122">
        <v>0</v>
      </c>
      <c r="R761" s="122">
        <v>0</v>
      </c>
      <c r="S761" s="122">
        <v>0</v>
      </c>
      <c r="T761" s="122">
        <v>0</v>
      </c>
      <c r="U761" s="122">
        <v>0</v>
      </c>
      <c r="V761" s="122">
        <v>0</v>
      </c>
      <c r="W761" s="122">
        <v>0</v>
      </c>
      <c r="X761" s="122">
        <v>0</v>
      </c>
      <c r="Y761" s="122">
        <v>0</v>
      </c>
      <c r="Z761" s="122">
        <v>0</v>
      </c>
      <c r="AA761" s="122">
        <v>0</v>
      </c>
      <c r="AB761" s="122"/>
      <c r="AC761" s="122"/>
      <c r="AD761" s="122"/>
      <c r="AE761" s="122"/>
      <c r="AF761" s="122"/>
      <c r="AG761" s="122"/>
      <c r="AH761" s="122"/>
      <c r="AI761" s="122"/>
      <c r="AJ761" s="122"/>
      <c r="AK761" s="122"/>
      <c r="AL761" s="122"/>
      <c r="AM761" s="122"/>
      <c r="AN761" s="122"/>
      <c r="AO761" s="122"/>
      <c r="AP761" s="122"/>
      <c r="AQ761" s="122"/>
      <c r="AR761" s="122"/>
      <c r="AS761" s="122"/>
      <c r="AT761" s="122"/>
      <c r="AU761" s="122"/>
    </row>
    <row r="762" spans="1:47" s="90" customFormat="1" ht="46.65" x14ac:dyDescent="0.3">
      <c r="A762" s="106" t="s">
        <v>1662</v>
      </c>
      <c r="B762" s="107" t="s">
        <v>1862</v>
      </c>
      <c r="C762" s="108" t="s">
        <v>1582</v>
      </c>
      <c r="D762" s="122">
        <v>0</v>
      </c>
      <c r="E762" s="122">
        <v>0</v>
      </c>
      <c r="F762" s="122">
        <v>0</v>
      </c>
      <c r="G762" s="122">
        <v>0</v>
      </c>
      <c r="H762" s="122">
        <v>0</v>
      </c>
      <c r="I762" s="122">
        <v>0</v>
      </c>
      <c r="J762" s="122">
        <v>0</v>
      </c>
      <c r="K762" s="122">
        <v>0</v>
      </c>
      <c r="L762" s="122">
        <v>0</v>
      </c>
      <c r="M762" s="122">
        <v>0</v>
      </c>
      <c r="N762" s="122">
        <v>0</v>
      </c>
      <c r="O762" s="122">
        <v>0</v>
      </c>
      <c r="P762" s="122">
        <v>0</v>
      </c>
      <c r="Q762" s="122">
        <v>0</v>
      </c>
      <c r="R762" s="122">
        <v>0.63</v>
      </c>
      <c r="S762" s="122">
        <v>0.63</v>
      </c>
      <c r="T762" s="122">
        <v>0.26</v>
      </c>
      <c r="U762" s="122">
        <v>0.26200000000000001</v>
      </c>
      <c r="V762" s="122">
        <v>0</v>
      </c>
      <c r="W762" s="122">
        <v>0</v>
      </c>
      <c r="X762" s="122">
        <v>0</v>
      </c>
      <c r="Y762" s="122">
        <v>0</v>
      </c>
      <c r="Z762" s="122">
        <v>0</v>
      </c>
      <c r="AA762" s="122">
        <v>0</v>
      </c>
      <c r="AB762" s="122"/>
      <c r="AC762" s="122"/>
      <c r="AD762" s="122"/>
      <c r="AE762" s="122"/>
      <c r="AF762" s="122"/>
      <c r="AG762" s="122"/>
      <c r="AH762" s="122"/>
      <c r="AI762" s="122"/>
      <c r="AJ762" s="122"/>
      <c r="AK762" s="122"/>
      <c r="AL762" s="122"/>
      <c r="AM762" s="122"/>
      <c r="AN762" s="122"/>
      <c r="AO762" s="122"/>
      <c r="AP762" s="122"/>
      <c r="AQ762" s="122"/>
      <c r="AR762" s="122"/>
      <c r="AS762" s="122"/>
      <c r="AT762" s="122"/>
      <c r="AU762" s="122"/>
    </row>
    <row r="763" spans="1:47" s="90" customFormat="1" ht="62.2" x14ac:dyDescent="0.3">
      <c r="A763" s="106" t="s">
        <v>1662</v>
      </c>
      <c r="B763" s="107" t="s">
        <v>245</v>
      </c>
      <c r="C763" s="108" t="s">
        <v>143</v>
      </c>
      <c r="D763" s="122">
        <v>0</v>
      </c>
      <c r="E763" s="122">
        <v>0</v>
      </c>
      <c r="F763" s="122">
        <v>0</v>
      </c>
      <c r="G763" s="122">
        <v>0</v>
      </c>
      <c r="H763" s="122">
        <v>0</v>
      </c>
      <c r="I763" s="122">
        <v>0</v>
      </c>
      <c r="J763" s="122">
        <v>0</v>
      </c>
      <c r="K763" s="122">
        <v>0</v>
      </c>
      <c r="L763" s="122">
        <v>0</v>
      </c>
      <c r="M763" s="122">
        <v>0</v>
      </c>
      <c r="N763" s="122">
        <v>0</v>
      </c>
      <c r="O763" s="122">
        <v>0</v>
      </c>
      <c r="P763" s="122">
        <v>0</v>
      </c>
      <c r="Q763" s="122">
        <v>0</v>
      </c>
      <c r="R763" s="122">
        <v>0.25</v>
      </c>
      <c r="S763" s="122">
        <v>0</v>
      </c>
      <c r="T763" s="122">
        <v>17.66</v>
      </c>
      <c r="U763" s="122">
        <v>0</v>
      </c>
      <c r="V763" s="122">
        <v>0</v>
      </c>
      <c r="W763" s="122">
        <v>0</v>
      </c>
      <c r="X763" s="122">
        <v>0</v>
      </c>
      <c r="Y763" s="122">
        <v>0</v>
      </c>
      <c r="Z763" s="122">
        <v>0</v>
      </c>
      <c r="AA763" s="122">
        <v>0</v>
      </c>
      <c r="AB763" s="122"/>
      <c r="AC763" s="122"/>
      <c r="AD763" s="122"/>
      <c r="AE763" s="122"/>
      <c r="AF763" s="122"/>
      <c r="AG763" s="122"/>
      <c r="AH763" s="122"/>
      <c r="AI763" s="122"/>
      <c r="AJ763" s="122"/>
      <c r="AK763" s="122"/>
      <c r="AL763" s="122"/>
      <c r="AM763" s="122"/>
      <c r="AN763" s="122"/>
      <c r="AO763" s="122"/>
      <c r="AP763" s="122"/>
      <c r="AQ763" s="122"/>
      <c r="AR763" s="122"/>
      <c r="AS763" s="122"/>
      <c r="AT763" s="122"/>
      <c r="AU763" s="122"/>
    </row>
    <row r="764" spans="1:47" s="90" customFormat="1" ht="62.2" x14ac:dyDescent="0.3">
      <c r="A764" s="106" t="s">
        <v>1662</v>
      </c>
      <c r="B764" s="107" t="s">
        <v>1863</v>
      </c>
      <c r="C764" s="108" t="s">
        <v>1583</v>
      </c>
      <c r="D764" s="122">
        <v>0</v>
      </c>
      <c r="E764" s="122">
        <v>0</v>
      </c>
      <c r="F764" s="122">
        <v>0</v>
      </c>
      <c r="G764" s="122">
        <v>0</v>
      </c>
      <c r="H764" s="122">
        <v>0</v>
      </c>
      <c r="I764" s="122">
        <v>0</v>
      </c>
      <c r="J764" s="122">
        <v>0</v>
      </c>
      <c r="K764" s="122">
        <v>0</v>
      </c>
      <c r="L764" s="122">
        <v>0</v>
      </c>
      <c r="M764" s="122">
        <v>0</v>
      </c>
      <c r="N764" s="122">
        <v>0</v>
      </c>
      <c r="O764" s="122">
        <v>0</v>
      </c>
      <c r="P764" s="122">
        <v>0</v>
      </c>
      <c r="Q764" s="122">
        <v>0</v>
      </c>
      <c r="R764" s="122">
        <v>0</v>
      </c>
      <c r="S764" s="122">
        <v>0</v>
      </c>
      <c r="T764" s="122">
        <v>0</v>
      </c>
      <c r="U764" s="122">
        <v>0</v>
      </c>
      <c r="V764" s="122">
        <v>0</v>
      </c>
      <c r="W764" s="122">
        <v>0</v>
      </c>
      <c r="X764" s="122">
        <v>0</v>
      </c>
      <c r="Y764" s="122">
        <v>0</v>
      </c>
      <c r="Z764" s="122">
        <v>0</v>
      </c>
      <c r="AA764" s="122">
        <v>0</v>
      </c>
      <c r="AB764" s="73"/>
      <c r="AC764" s="73"/>
      <c r="AD764" s="73"/>
      <c r="AE764" s="73"/>
      <c r="AF764" s="73"/>
      <c r="AG764" s="73"/>
      <c r="AH764" s="73"/>
      <c r="AI764" s="73"/>
      <c r="AJ764" s="73"/>
      <c r="AK764" s="73"/>
      <c r="AL764" s="73"/>
      <c r="AM764" s="73"/>
      <c r="AN764" s="73"/>
      <c r="AO764" s="73"/>
      <c r="AP764" s="73"/>
      <c r="AQ764" s="73"/>
      <c r="AR764" s="73"/>
      <c r="AS764" s="73"/>
      <c r="AT764" s="73"/>
      <c r="AU764" s="73"/>
    </row>
    <row r="765" spans="1:47" s="90" customFormat="1" ht="46.65" x14ac:dyDescent="0.3">
      <c r="A765" s="106" t="s">
        <v>1662</v>
      </c>
      <c r="B765" s="107" t="s">
        <v>1864</v>
      </c>
      <c r="C765" s="108" t="s">
        <v>1584</v>
      </c>
      <c r="D765" s="122">
        <v>0</v>
      </c>
      <c r="E765" s="122">
        <v>0</v>
      </c>
      <c r="F765" s="122">
        <v>0</v>
      </c>
      <c r="G765" s="122">
        <v>0</v>
      </c>
      <c r="H765" s="122">
        <v>0</v>
      </c>
      <c r="I765" s="122">
        <v>0</v>
      </c>
      <c r="J765" s="122">
        <v>0</v>
      </c>
      <c r="K765" s="122">
        <v>0</v>
      </c>
      <c r="L765" s="122">
        <v>0</v>
      </c>
      <c r="M765" s="122">
        <v>0</v>
      </c>
      <c r="N765" s="122">
        <v>0</v>
      </c>
      <c r="O765" s="122">
        <v>0</v>
      </c>
      <c r="P765" s="122">
        <v>0</v>
      </c>
      <c r="Q765" s="122">
        <v>0</v>
      </c>
      <c r="R765" s="122">
        <v>0.16</v>
      </c>
      <c r="S765" s="122">
        <v>0.4</v>
      </c>
      <c r="T765" s="122">
        <v>0.1</v>
      </c>
      <c r="U765" s="122">
        <v>7.0999999999999994E-2</v>
      </c>
      <c r="V765" s="122">
        <v>0</v>
      </c>
      <c r="W765" s="122">
        <v>0</v>
      </c>
      <c r="X765" s="122">
        <v>0</v>
      </c>
      <c r="Y765" s="122">
        <v>0</v>
      </c>
      <c r="Z765" s="122">
        <v>0</v>
      </c>
      <c r="AA765" s="122">
        <v>0</v>
      </c>
      <c r="AB765" s="73"/>
      <c r="AC765" s="73"/>
      <c r="AD765" s="73"/>
      <c r="AE765" s="73"/>
      <c r="AF765" s="73"/>
      <c r="AG765" s="73"/>
      <c r="AH765" s="73"/>
      <c r="AI765" s="73"/>
      <c r="AJ765" s="73"/>
      <c r="AK765" s="73"/>
      <c r="AL765" s="73"/>
      <c r="AM765" s="73"/>
      <c r="AN765" s="73"/>
      <c r="AO765" s="73"/>
      <c r="AP765" s="73"/>
      <c r="AQ765" s="73"/>
      <c r="AR765" s="73"/>
      <c r="AS765" s="73"/>
      <c r="AT765" s="73"/>
      <c r="AU765" s="73"/>
    </row>
    <row r="766" spans="1:47" s="90" customFormat="1" ht="77.7" x14ac:dyDescent="0.3">
      <c r="A766" s="106" t="s">
        <v>1662</v>
      </c>
      <c r="B766" s="107" t="s">
        <v>1073</v>
      </c>
      <c r="C766" s="108" t="s">
        <v>1585</v>
      </c>
      <c r="D766" s="122">
        <v>0</v>
      </c>
      <c r="E766" s="122">
        <v>0</v>
      </c>
      <c r="F766" s="122">
        <v>0</v>
      </c>
      <c r="G766" s="122">
        <v>0</v>
      </c>
      <c r="H766" s="122">
        <v>0</v>
      </c>
      <c r="I766" s="122">
        <v>0</v>
      </c>
      <c r="J766" s="122">
        <v>0</v>
      </c>
      <c r="K766" s="122">
        <v>0</v>
      </c>
      <c r="L766" s="122">
        <v>0</v>
      </c>
      <c r="M766" s="122">
        <v>0</v>
      </c>
      <c r="N766" s="122">
        <v>0</v>
      </c>
      <c r="O766" s="122">
        <v>0</v>
      </c>
      <c r="P766" s="122">
        <v>0</v>
      </c>
      <c r="Q766" s="122">
        <v>0</v>
      </c>
      <c r="R766" s="122">
        <v>0</v>
      </c>
      <c r="S766" s="122">
        <v>0</v>
      </c>
      <c r="T766" s="122">
        <v>0</v>
      </c>
      <c r="U766" s="122">
        <v>0</v>
      </c>
      <c r="V766" s="122">
        <v>0</v>
      </c>
      <c r="W766" s="122">
        <v>0</v>
      </c>
      <c r="X766" s="122">
        <v>0</v>
      </c>
      <c r="Y766" s="122">
        <v>0</v>
      </c>
      <c r="Z766" s="122">
        <v>0</v>
      </c>
      <c r="AA766" s="122">
        <v>0</v>
      </c>
      <c r="AB766" s="122"/>
      <c r="AC766" s="122"/>
      <c r="AD766" s="122"/>
      <c r="AE766" s="122"/>
      <c r="AF766" s="122"/>
      <c r="AG766" s="122"/>
      <c r="AH766" s="122"/>
      <c r="AI766" s="122"/>
      <c r="AJ766" s="122"/>
      <c r="AK766" s="122"/>
      <c r="AL766" s="122"/>
      <c r="AM766" s="122"/>
      <c r="AN766" s="122"/>
      <c r="AO766" s="122"/>
      <c r="AP766" s="122"/>
      <c r="AQ766" s="122"/>
      <c r="AR766" s="122"/>
      <c r="AS766" s="122"/>
      <c r="AT766" s="122"/>
      <c r="AU766" s="122"/>
    </row>
    <row r="767" spans="1:47" s="90" customFormat="1" ht="77.7" x14ac:dyDescent="0.3">
      <c r="A767" s="106" t="s">
        <v>1662</v>
      </c>
      <c r="B767" s="107" t="s">
        <v>1074</v>
      </c>
      <c r="C767" s="108" t="s">
        <v>1586</v>
      </c>
      <c r="D767" s="122">
        <v>0</v>
      </c>
      <c r="E767" s="122">
        <v>0.63</v>
      </c>
      <c r="F767" s="122">
        <v>0</v>
      </c>
      <c r="G767" s="122">
        <v>0</v>
      </c>
      <c r="H767" s="122">
        <v>0</v>
      </c>
      <c r="I767" s="122">
        <v>0.09</v>
      </c>
      <c r="J767" s="122">
        <v>0</v>
      </c>
      <c r="K767" s="122">
        <v>0</v>
      </c>
      <c r="L767" s="122">
        <v>0</v>
      </c>
      <c r="M767" s="122">
        <v>0</v>
      </c>
      <c r="N767" s="122">
        <v>0</v>
      </c>
      <c r="O767" s="122">
        <v>0</v>
      </c>
      <c r="P767" s="122">
        <v>0</v>
      </c>
      <c r="Q767" s="122">
        <v>0</v>
      </c>
      <c r="R767" s="122">
        <v>0</v>
      </c>
      <c r="S767" s="122">
        <v>0</v>
      </c>
      <c r="T767" s="122">
        <v>0</v>
      </c>
      <c r="U767" s="122">
        <v>0</v>
      </c>
      <c r="V767" s="122">
        <v>0</v>
      </c>
      <c r="W767" s="122">
        <v>0</v>
      </c>
      <c r="X767" s="122">
        <v>0</v>
      </c>
      <c r="Y767" s="122">
        <v>0</v>
      </c>
      <c r="Z767" s="122">
        <v>0</v>
      </c>
      <c r="AA767" s="122">
        <v>0</v>
      </c>
      <c r="AB767" s="122"/>
      <c r="AC767" s="122"/>
      <c r="AD767" s="122"/>
      <c r="AE767" s="122"/>
      <c r="AF767" s="122"/>
      <c r="AG767" s="122"/>
      <c r="AH767" s="122"/>
      <c r="AI767" s="122"/>
      <c r="AJ767" s="122"/>
      <c r="AK767" s="122"/>
      <c r="AL767" s="122"/>
      <c r="AM767" s="122"/>
      <c r="AN767" s="122"/>
      <c r="AO767" s="122"/>
      <c r="AP767" s="122"/>
      <c r="AQ767" s="122"/>
      <c r="AR767" s="122"/>
      <c r="AS767" s="122"/>
      <c r="AT767" s="122"/>
      <c r="AU767" s="122"/>
    </row>
    <row r="768" spans="1:47" s="90" customFormat="1" ht="46.65" x14ac:dyDescent="0.3">
      <c r="A768" s="106" t="s">
        <v>1660</v>
      </c>
      <c r="B768" s="107" t="s">
        <v>1865</v>
      </c>
      <c r="C768" s="108" t="s">
        <v>1587</v>
      </c>
      <c r="D768" s="122">
        <v>0</v>
      </c>
      <c r="E768" s="122">
        <v>0</v>
      </c>
      <c r="F768" s="122">
        <v>0</v>
      </c>
      <c r="G768" s="122">
        <v>0</v>
      </c>
      <c r="H768" s="122">
        <v>0</v>
      </c>
      <c r="I768" s="122">
        <v>0</v>
      </c>
      <c r="J768" s="122">
        <v>0</v>
      </c>
      <c r="K768" s="122">
        <v>0</v>
      </c>
      <c r="L768" s="122">
        <v>0</v>
      </c>
      <c r="M768" s="122">
        <v>0</v>
      </c>
      <c r="N768" s="122">
        <v>0</v>
      </c>
      <c r="O768" s="122">
        <v>0</v>
      </c>
      <c r="P768" s="122">
        <v>0</v>
      </c>
      <c r="Q768" s="122">
        <v>0</v>
      </c>
      <c r="R768" s="122">
        <v>0</v>
      </c>
      <c r="S768" s="122">
        <v>0</v>
      </c>
      <c r="T768" s="122">
        <v>0</v>
      </c>
      <c r="U768" s="122">
        <v>0</v>
      </c>
      <c r="V768" s="122">
        <v>0</v>
      </c>
      <c r="W768" s="122">
        <v>0</v>
      </c>
      <c r="X768" s="122">
        <v>0</v>
      </c>
      <c r="Y768" s="122">
        <v>0</v>
      </c>
      <c r="Z768" s="122">
        <v>0</v>
      </c>
      <c r="AA768" s="122">
        <v>0</v>
      </c>
      <c r="AB768" s="122"/>
      <c r="AC768" s="122"/>
      <c r="AD768" s="122"/>
      <c r="AE768" s="122"/>
      <c r="AF768" s="122"/>
      <c r="AG768" s="122"/>
      <c r="AH768" s="122"/>
      <c r="AI768" s="122"/>
      <c r="AJ768" s="122"/>
      <c r="AK768" s="122"/>
      <c r="AL768" s="122"/>
      <c r="AM768" s="122"/>
      <c r="AN768" s="122"/>
      <c r="AO768" s="122"/>
      <c r="AP768" s="122"/>
      <c r="AQ768" s="122"/>
      <c r="AR768" s="122"/>
      <c r="AS768" s="122"/>
      <c r="AT768" s="122"/>
      <c r="AU768" s="122"/>
    </row>
    <row r="769" spans="1:47" s="90" customFormat="1" ht="62.2" x14ac:dyDescent="0.3">
      <c r="A769" s="106" t="s">
        <v>1662</v>
      </c>
      <c r="B769" s="107" t="s">
        <v>1075</v>
      </c>
      <c r="C769" s="108" t="s">
        <v>1658</v>
      </c>
      <c r="D769" s="122">
        <v>0</v>
      </c>
      <c r="E769" s="122">
        <v>0</v>
      </c>
      <c r="F769" s="122">
        <v>0</v>
      </c>
      <c r="G769" s="122">
        <v>0</v>
      </c>
      <c r="H769" s="122">
        <v>0</v>
      </c>
      <c r="I769" s="122">
        <v>0</v>
      </c>
      <c r="J769" s="122">
        <v>0</v>
      </c>
      <c r="K769" s="122">
        <v>0</v>
      </c>
      <c r="L769" s="122">
        <v>0</v>
      </c>
      <c r="M769" s="122">
        <v>0</v>
      </c>
      <c r="N769" s="122">
        <v>0</v>
      </c>
      <c r="O769" s="122">
        <v>0</v>
      </c>
      <c r="P769" s="122">
        <v>0</v>
      </c>
      <c r="Q769" s="122">
        <v>0</v>
      </c>
      <c r="R769" s="122">
        <v>0</v>
      </c>
      <c r="S769" s="122">
        <v>0</v>
      </c>
      <c r="T769" s="122">
        <v>0</v>
      </c>
      <c r="U769" s="122">
        <v>0</v>
      </c>
      <c r="V769" s="122">
        <v>0</v>
      </c>
      <c r="W769" s="122">
        <v>0</v>
      </c>
      <c r="X769" s="122">
        <v>0</v>
      </c>
      <c r="Y769" s="122">
        <v>0</v>
      </c>
      <c r="Z769" s="122">
        <v>0</v>
      </c>
      <c r="AA769" s="122">
        <v>0</v>
      </c>
      <c r="AB769" s="122"/>
      <c r="AC769" s="122"/>
      <c r="AD769" s="122"/>
      <c r="AE769" s="122"/>
      <c r="AF769" s="122"/>
      <c r="AG769" s="122"/>
      <c r="AH769" s="122"/>
      <c r="AI769" s="122"/>
      <c r="AJ769" s="122"/>
      <c r="AK769" s="122"/>
      <c r="AL769" s="122"/>
      <c r="AM769" s="122"/>
      <c r="AN769" s="122"/>
      <c r="AO769" s="122"/>
      <c r="AP769" s="122"/>
      <c r="AQ769" s="122"/>
      <c r="AR769" s="122"/>
      <c r="AS769" s="122"/>
      <c r="AT769" s="122"/>
      <c r="AU769" s="122"/>
    </row>
    <row r="770" spans="1:47" s="90" customFormat="1" ht="46.65" x14ac:dyDescent="0.3">
      <c r="A770" s="106" t="s">
        <v>1662</v>
      </c>
      <c r="B770" s="107" t="s">
        <v>1866</v>
      </c>
      <c r="C770" s="108" t="s">
        <v>1588</v>
      </c>
      <c r="D770" s="122">
        <v>0</v>
      </c>
      <c r="E770" s="122">
        <v>0</v>
      </c>
      <c r="F770" s="122">
        <v>0</v>
      </c>
      <c r="G770" s="122">
        <v>0</v>
      </c>
      <c r="H770" s="122">
        <v>0</v>
      </c>
      <c r="I770" s="122">
        <v>0</v>
      </c>
      <c r="J770" s="122">
        <v>0</v>
      </c>
      <c r="K770" s="122">
        <v>0</v>
      </c>
      <c r="L770" s="122">
        <v>0</v>
      </c>
      <c r="M770" s="122">
        <v>0</v>
      </c>
      <c r="N770" s="122">
        <v>0</v>
      </c>
      <c r="O770" s="122">
        <v>0</v>
      </c>
      <c r="P770" s="122">
        <v>0</v>
      </c>
      <c r="Q770" s="122">
        <v>0</v>
      </c>
      <c r="R770" s="122">
        <v>0</v>
      </c>
      <c r="S770" s="122">
        <v>0</v>
      </c>
      <c r="T770" s="122">
        <v>0</v>
      </c>
      <c r="U770" s="122">
        <v>0</v>
      </c>
      <c r="V770" s="122">
        <v>0</v>
      </c>
      <c r="W770" s="122">
        <v>0</v>
      </c>
      <c r="X770" s="122">
        <v>0</v>
      </c>
      <c r="Y770" s="122">
        <v>0</v>
      </c>
      <c r="Z770" s="122">
        <v>0</v>
      </c>
      <c r="AA770" s="122">
        <v>0</v>
      </c>
      <c r="AB770" s="122"/>
      <c r="AC770" s="122"/>
      <c r="AD770" s="122"/>
      <c r="AE770" s="122"/>
      <c r="AF770" s="122"/>
      <c r="AG770" s="122"/>
      <c r="AH770" s="122"/>
      <c r="AI770" s="122"/>
      <c r="AJ770" s="122"/>
      <c r="AK770" s="122"/>
      <c r="AL770" s="122"/>
      <c r="AM770" s="122"/>
      <c r="AN770" s="122"/>
      <c r="AO770" s="122"/>
      <c r="AP770" s="122"/>
      <c r="AQ770" s="122"/>
      <c r="AR770" s="122"/>
      <c r="AS770" s="122"/>
      <c r="AT770" s="122"/>
      <c r="AU770" s="122"/>
    </row>
    <row r="771" spans="1:47" s="90" customFormat="1" x14ac:dyDescent="0.3">
      <c r="A771" s="103"/>
      <c r="B771" s="110" t="s">
        <v>85</v>
      </c>
      <c r="C771" s="105"/>
      <c r="D771" s="133">
        <f t="shared" ref="D771:AU771" si="86">SUM(D772:D772)</f>
        <v>0</v>
      </c>
      <c r="E771" s="133">
        <f t="shared" si="86"/>
        <v>0</v>
      </c>
      <c r="F771" s="133">
        <f t="shared" si="86"/>
        <v>0</v>
      </c>
      <c r="G771" s="133">
        <f t="shared" si="86"/>
        <v>0</v>
      </c>
      <c r="H771" s="133">
        <f t="shared" si="86"/>
        <v>0</v>
      </c>
      <c r="I771" s="133">
        <f t="shared" si="86"/>
        <v>0</v>
      </c>
      <c r="J771" s="133">
        <f t="shared" si="86"/>
        <v>0</v>
      </c>
      <c r="K771" s="133">
        <f t="shared" si="86"/>
        <v>0</v>
      </c>
      <c r="L771" s="133">
        <f t="shared" si="86"/>
        <v>0</v>
      </c>
      <c r="M771" s="133">
        <f t="shared" si="86"/>
        <v>0</v>
      </c>
      <c r="N771" s="133">
        <f t="shared" si="86"/>
        <v>0</v>
      </c>
      <c r="O771" s="133">
        <f t="shared" si="86"/>
        <v>0</v>
      </c>
      <c r="P771" s="133">
        <f t="shared" si="86"/>
        <v>0</v>
      </c>
      <c r="Q771" s="133">
        <f t="shared" si="86"/>
        <v>0</v>
      </c>
      <c r="R771" s="133">
        <f t="shared" si="86"/>
        <v>0</v>
      </c>
      <c r="S771" s="133">
        <f t="shared" si="86"/>
        <v>0</v>
      </c>
      <c r="T771" s="133">
        <f t="shared" si="86"/>
        <v>0</v>
      </c>
      <c r="U771" s="133">
        <f t="shared" si="86"/>
        <v>0</v>
      </c>
      <c r="V771" s="133">
        <f t="shared" si="86"/>
        <v>0</v>
      </c>
      <c r="W771" s="133">
        <f t="shared" si="86"/>
        <v>0</v>
      </c>
      <c r="X771" s="133">
        <f t="shared" si="86"/>
        <v>0</v>
      </c>
      <c r="Y771" s="133">
        <f t="shared" si="86"/>
        <v>0</v>
      </c>
      <c r="Z771" s="133">
        <f t="shared" si="86"/>
        <v>0</v>
      </c>
      <c r="AA771" s="133">
        <f t="shared" si="86"/>
        <v>0</v>
      </c>
      <c r="AB771" s="133">
        <f t="shared" si="86"/>
        <v>0</v>
      </c>
      <c r="AC771" s="133">
        <f t="shared" si="86"/>
        <v>0</v>
      </c>
      <c r="AD771" s="133">
        <f t="shared" si="86"/>
        <v>0</v>
      </c>
      <c r="AE771" s="133">
        <f t="shared" si="86"/>
        <v>0</v>
      </c>
      <c r="AF771" s="133">
        <f t="shared" si="86"/>
        <v>0</v>
      </c>
      <c r="AG771" s="133">
        <f t="shared" si="86"/>
        <v>0</v>
      </c>
      <c r="AH771" s="133">
        <f t="shared" si="86"/>
        <v>0</v>
      </c>
      <c r="AI771" s="133">
        <f t="shared" si="86"/>
        <v>0</v>
      </c>
      <c r="AJ771" s="133">
        <f t="shared" si="86"/>
        <v>0</v>
      </c>
      <c r="AK771" s="133">
        <f t="shared" si="86"/>
        <v>0</v>
      </c>
      <c r="AL771" s="133">
        <f t="shared" si="86"/>
        <v>0</v>
      </c>
      <c r="AM771" s="133">
        <f t="shared" si="86"/>
        <v>0</v>
      </c>
      <c r="AN771" s="133">
        <f t="shared" si="86"/>
        <v>0</v>
      </c>
      <c r="AO771" s="133">
        <f t="shared" si="86"/>
        <v>0</v>
      </c>
      <c r="AP771" s="133">
        <f t="shared" si="86"/>
        <v>0</v>
      </c>
      <c r="AQ771" s="133">
        <f t="shared" si="86"/>
        <v>0</v>
      </c>
      <c r="AR771" s="133">
        <f t="shared" si="86"/>
        <v>0</v>
      </c>
      <c r="AS771" s="133">
        <f t="shared" si="86"/>
        <v>0</v>
      </c>
      <c r="AT771" s="133">
        <f t="shared" si="86"/>
        <v>0</v>
      </c>
      <c r="AU771" s="133">
        <f t="shared" si="86"/>
        <v>0</v>
      </c>
    </row>
    <row r="772" spans="1:47" ht="46.65" x14ac:dyDescent="0.35">
      <c r="A772" s="106" t="s">
        <v>1662</v>
      </c>
      <c r="B772" s="107" t="s">
        <v>1076</v>
      </c>
      <c r="C772" s="108" t="s">
        <v>714</v>
      </c>
      <c r="D772" s="122">
        <v>0</v>
      </c>
      <c r="E772" s="122">
        <v>0</v>
      </c>
      <c r="F772" s="122">
        <v>0</v>
      </c>
      <c r="G772" s="122">
        <v>0</v>
      </c>
      <c r="H772" s="122">
        <v>0</v>
      </c>
      <c r="I772" s="122">
        <v>0</v>
      </c>
      <c r="J772" s="122">
        <v>0</v>
      </c>
      <c r="K772" s="122">
        <v>0</v>
      </c>
      <c r="L772" s="122">
        <v>0</v>
      </c>
      <c r="M772" s="122">
        <v>0</v>
      </c>
      <c r="N772" s="122">
        <v>0</v>
      </c>
      <c r="O772" s="122">
        <v>0</v>
      </c>
      <c r="P772" s="122">
        <v>0</v>
      </c>
      <c r="Q772" s="122">
        <v>0</v>
      </c>
      <c r="R772" s="122">
        <v>0</v>
      </c>
      <c r="S772" s="122">
        <v>0</v>
      </c>
      <c r="T772" s="122">
        <v>0</v>
      </c>
      <c r="U772" s="122">
        <v>0</v>
      </c>
      <c r="V772" s="122">
        <v>0</v>
      </c>
      <c r="W772" s="122">
        <v>0</v>
      </c>
      <c r="X772" s="122">
        <v>0</v>
      </c>
      <c r="Y772" s="122">
        <v>0</v>
      </c>
      <c r="Z772" s="122">
        <v>0</v>
      </c>
      <c r="AA772" s="122">
        <v>0</v>
      </c>
      <c r="AB772" s="122"/>
      <c r="AC772" s="122"/>
      <c r="AD772" s="122"/>
      <c r="AE772" s="122"/>
      <c r="AF772" s="122"/>
      <c r="AG772" s="122"/>
      <c r="AH772" s="122"/>
      <c r="AI772" s="122"/>
      <c r="AJ772" s="122"/>
      <c r="AK772" s="122"/>
      <c r="AL772" s="122"/>
      <c r="AM772" s="122"/>
      <c r="AN772" s="122"/>
      <c r="AO772" s="122"/>
      <c r="AP772" s="122"/>
      <c r="AQ772" s="122"/>
      <c r="AR772" s="122"/>
      <c r="AS772" s="122"/>
      <c r="AT772" s="122"/>
      <c r="AU772" s="122"/>
    </row>
    <row r="773" spans="1:47" x14ac:dyDescent="0.35">
      <c r="A773" s="103"/>
      <c r="B773" s="110" t="s">
        <v>89</v>
      </c>
      <c r="C773" s="105"/>
      <c r="D773" s="133">
        <f t="shared" ref="D773:AU773" si="87">SUM(D774:D774)</f>
        <v>0</v>
      </c>
      <c r="E773" s="133">
        <f t="shared" si="87"/>
        <v>0</v>
      </c>
      <c r="F773" s="133">
        <f t="shared" si="87"/>
        <v>0</v>
      </c>
      <c r="G773" s="133">
        <f t="shared" si="87"/>
        <v>0</v>
      </c>
      <c r="H773" s="133">
        <f t="shared" si="87"/>
        <v>0</v>
      </c>
      <c r="I773" s="133">
        <f t="shared" si="87"/>
        <v>0</v>
      </c>
      <c r="J773" s="133">
        <f t="shared" si="87"/>
        <v>0</v>
      </c>
      <c r="K773" s="133">
        <f t="shared" si="87"/>
        <v>0</v>
      </c>
      <c r="L773" s="133">
        <f t="shared" si="87"/>
        <v>0</v>
      </c>
      <c r="M773" s="133">
        <f t="shared" si="87"/>
        <v>0</v>
      </c>
      <c r="N773" s="133">
        <f t="shared" si="87"/>
        <v>0</v>
      </c>
      <c r="O773" s="133">
        <f t="shared" si="87"/>
        <v>0</v>
      </c>
      <c r="P773" s="133">
        <f t="shared" si="87"/>
        <v>0</v>
      </c>
      <c r="Q773" s="133">
        <f t="shared" si="87"/>
        <v>0</v>
      </c>
      <c r="R773" s="133">
        <f t="shared" si="87"/>
        <v>0</v>
      </c>
      <c r="S773" s="133">
        <f t="shared" si="87"/>
        <v>0</v>
      </c>
      <c r="T773" s="133">
        <f t="shared" si="87"/>
        <v>0</v>
      </c>
      <c r="U773" s="133">
        <f t="shared" si="87"/>
        <v>0</v>
      </c>
      <c r="V773" s="133">
        <f t="shared" si="87"/>
        <v>0</v>
      </c>
      <c r="W773" s="133">
        <f t="shared" si="87"/>
        <v>0</v>
      </c>
      <c r="X773" s="133">
        <f t="shared" si="87"/>
        <v>0</v>
      </c>
      <c r="Y773" s="133">
        <f t="shared" si="87"/>
        <v>0</v>
      </c>
      <c r="Z773" s="133">
        <f t="shared" si="87"/>
        <v>0</v>
      </c>
      <c r="AA773" s="133">
        <f t="shared" si="87"/>
        <v>0</v>
      </c>
      <c r="AB773" s="133">
        <f t="shared" si="87"/>
        <v>0</v>
      </c>
      <c r="AC773" s="133">
        <f t="shared" si="87"/>
        <v>0</v>
      </c>
      <c r="AD773" s="133">
        <f t="shared" si="87"/>
        <v>0</v>
      </c>
      <c r="AE773" s="133">
        <f t="shared" si="87"/>
        <v>0</v>
      </c>
      <c r="AF773" s="133">
        <f t="shared" si="87"/>
        <v>0</v>
      </c>
      <c r="AG773" s="133">
        <f t="shared" si="87"/>
        <v>0</v>
      </c>
      <c r="AH773" s="133">
        <f t="shared" si="87"/>
        <v>0</v>
      </c>
      <c r="AI773" s="133">
        <f t="shared" si="87"/>
        <v>0</v>
      </c>
      <c r="AJ773" s="133">
        <f t="shared" si="87"/>
        <v>0</v>
      </c>
      <c r="AK773" s="133">
        <f t="shared" si="87"/>
        <v>0</v>
      </c>
      <c r="AL773" s="133">
        <f t="shared" si="87"/>
        <v>0</v>
      </c>
      <c r="AM773" s="133">
        <f t="shared" si="87"/>
        <v>0</v>
      </c>
      <c r="AN773" s="133">
        <f t="shared" si="87"/>
        <v>0</v>
      </c>
      <c r="AO773" s="133">
        <f t="shared" si="87"/>
        <v>0</v>
      </c>
      <c r="AP773" s="133">
        <f t="shared" si="87"/>
        <v>0</v>
      </c>
      <c r="AQ773" s="133">
        <f t="shared" si="87"/>
        <v>0</v>
      </c>
      <c r="AR773" s="133">
        <f t="shared" si="87"/>
        <v>0</v>
      </c>
      <c r="AS773" s="133">
        <f t="shared" si="87"/>
        <v>0</v>
      </c>
      <c r="AT773" s="133">
        <f t="shared" si="87"/>
        <v>0</v>
      </c>
      <c r="AU773" s="133">
        <f t="shared" si="87"/>
        <v>0</v>
      </c>
    </row>
    <row r="774" spans="1:47" ht="46.65" x14ac:dyDescent="0.35">
      <c r="A774" s="106" t="s">
        <v>1662</v>
      </c>
      <c r="B774" s="107" t="s">
        <v>144</v>
      </c>
      <c r="C774" s="108" t="s">
        <v>548</v>
      </c>
      <c r="D774" s="122">
        <v>0</v>
      </c>
      <c r="E774" s="122">
        <v>0</v>
      </c>
      <c r="F774" s="122">
        <v>0</v>
      </c>
      <c r="G774" s="122">
        <v>0</v>
      </c>
      <c r="H774" s="122">
        <v>0</v>
      </c>
      <c r="I774" s="122">
        <v>0</v>
      </c>
      <c r="J774" s="122">
        <v>0</v>
      </c>
      <c r="K774" s="122">
        <v>0</v>
      </c>
      <c r="L774" s="122">
        <v>0</v>
      </c>
      <c r="M774" s="122">
        <v>0</v>
      </c>
      <c r="N774" s="122">
        <v>0</v>
      </c>
      <c r="O774" s="122">
        <v>0</v>
      </c>
      <c r="P774" s="122">
        <v>0</v>
      </c>
      <c r="Q774" s="122">
        <v>0</v>
      </c>
      <c r="R774" s="122">
        <v>0</v>
      </c>
      <c r="S774" s="122">
        <v>0</v>
      </c>
      <c r="T774" s="122">
        <v>0</v>
      </c>
      <c r="U774" s="122">
        <v>0</v>
      </c>
      <c r="V774" s="122">
        <v>0</v>
      </c>
      <c r="W774" s="122">
        <v>0</v>
      </c>
      <c r="X774" s="122">
        <v>0</v>
      </c>
      <c r="Y774" s="122">
        <v>0</v>
      </c>
      <c r="Z774" s="122">
        <v>0</v>
      </c>
      <c r="AA774" s="122">
        <v>0</v>
      </c>
      <c r="AB774" s="122"/>
      <c r="AC774" s="122"/>
      <c r="AD774" s="122"/>
      <c r="AE774" s="122"/>
      <c r="AF774" s="122"/>
      <c r="AG774" s="122"/>
      <c r="AH774" s="122"/>
      <c r="AI774" s="122"/>
      <c r="AJ774" s="122"/>
      <c r="AK774" s="122"/>
      <c r="AL774" s="122"/>
      <c r="AM774" s="122"/>
      <c r="AN774" s="122"/>
      <c r="AO774" s="122"/>
      <c r="AP774" s="122"/>
      <c r="AQ774" s="122"/>
      <c r="AR774" s="122"/>
      <c r="AS774" s="122"/>
      <c r="AT774" s="122"/>
      <c r="AU774" s="122"/>
    </row>
    <row r="775" spans="1:47" ht="30.05" x14ac:dyDescent="0.35">
      <c r="A775" s="103"/>
      <c r="B775" s="110" t="s">
        <v>374</v>
      </c>
      <c r="C775" s="105"/>
      <c r="D775" s="133">
        <f t="shared" ref="D775:AU775" si="88">SUM(D776:D782)</f>
        <v>0</v>
      </c>
      <c r="E775" s="133">
        <f t="shared" si="88"/>
        <v>0</v>
      </c>
      <c r="F775" s="133">
        <f t="shared" si="88"/>
        <v>0</v>
      </c>
      <c r="G775" s="133">
        <f t="shared" si="88"/>
        <v>0</v>
      </c>
      <c r="H775" s="133">
        <f t="shared" si="88"/>
        <v>0</v>
      </c>
      <c r="I775" s="133">
        <f t="shared" si="88"/>
        <v>0</v>
      </c>
      <c r="J775" s="133">
        <f t="shared" si="88"/>
        <v>0</v>
      </c>
      <c r="K775" s="133">
        <f t="shared" si="88"/>
        <v>0</v>
      </c>
      <c r="L775" s="133">
        <f t="shared" si="88"/>
        <v>0</v>
      </c>
      <c r="M775" s="133">
        <f t="shared" si="88"/>
        <v>0</v>
      </c>
      <c r="N775" s="133">
        <f t="shared" si="88"/>
        <v>0</v>
      </c>
      <c r="O775" s="133">
        <f t="shared" si="88"/>
        <v>0</v>
      </c>
      <c r="P775" s="133">
        <f t="shared" si="88"/>
        <v>0</v>
      </c>
      <c r="Q775" s="133">
        <f t="shared" si="88"/>
        <v>0</v>
      </c>
      <c r="R775" s="133">
        <f t="shared" si="88"/>
        <v>0.98</v>
      </c>
      <c r="S775" s="133">
        <f t="shared" si="88"/>
        <v>0</v>
      </c>
      <c r="T775" s="133">
        <f t="shared" si="88"/>
        <v>0.5</v>
      </c>
      <c r="U775" s="133">
        <f t="shared" si="88"/>
        <v>0</v>
      </c>
      <c r="V775" s="133">
        <f t="shared" si="88"/>
        <v>0</v>
      </c>
      <c r="W775" s="133">
        <f t="shared" si="88"/>
        <v>0</v>
      </c>
      <c r="X775" s="133">
        <f t="shared" si="88"/>
        <v>0</v>
      </c>
      <c r="Y775" s="133">
        <f t="shared" si="88"/>
        <v>0</v>
      </c>
      <c r="Z775" s="133">
        <f t="shared" si="88"/>
        <v>0</v>
      </c>
      <c r="AA775" s="133">
        <f t="shared" si="88"/>
        <v>0</v>
      </c>
      <c r="AB775" s="133">
        <f t="shared" si="88"/>
        <v>0</v>
      </c>
      <c r="AC775" s="133">
        <f t="shared" si="88"/>
        <v>0</v>
      </c>
      <c r="AD775" s="133">
        <f t="shared" si="88"/>
        <v>0</v>
      </c>
      <c r="AE775" s="133">
        <f t="shared" si="88"/>
        <v>0</v>
      </c>
      <c r="AF775" s="133">
        <f t="shared" si="88"/>
        <v>0</v>
      </c>
      <c r="AG775" s="133">
        <f t="shared" si="88"/>
        <v>0</v>
      </c>
      <c r="AH775" s="133">
        <f t="shared" si="88"/>
        <v>0</v>
      </c>
      <c r="AI775" s="133">
        <f t="shared" si="88"/>
        <v>0</v>
      </c>
      <c r="AJ775" s="133">
        <f t="shared" si="88"/>
        <v>0</v>
      </c>
      <c r="AK775" s="133">
        <f t="shared" si="88"/>
        <v>0</v>
      </c>
      <c r="AL775" s="133">
        <f t="shared" si="88"/>
        <v>0</v>
      </c>
      <c r="AM775" s="133">
        <f t="shared" si="88"/>
        <v>0</v>
      </c>
      <c r="AN775" s="133">
        <f t="shared" si="88"/>
        <v>0</v>
      </c>
      <c r="AO775" s="133">
        <f t="shared" si="88"/>
        <v>0</v>
      </c>
      <c r="AP775" s="133">
        <f t="shared" si="88"/>
        <v>0</v>
      </c>
      <c r="AQ775" s="133">
        <f t="shared" si="88"/>
        <v>0</v>
      </c>
      <c r="AR775" s="133">
        <f t="shared" si="88"/>
        <v>0</v>
      </c>
      <c r="AS775" s="133">
        <f t="shared" si="88"/>
        <v>0</v>
      </c>
      <c r="AT775" s="133">
        <f t="shared" si="88"/>
        <v>0</v>
      </c>
      <c r="AU775" s="133">
        <f t="shared" si="88"/>
        <v>0</v>
      </c>
    </row>
    <row r="776" spans="1:47" ht="62.2" x14ac:dyDescent="0.35">
      <c r="A776" s="106" t="s">
        <v>1662</v>
      </c>
      <c r="B776" s="107" t="s">
        <v>1867</v>
      </c>
      <c r="C776" s="108" t="s">
        <v>1589</v>
      </c>
      <c r="D776" s="122">
        <v>0</v>
      </c>
      <c r="E776" s="122">
        <v>0</v>
      </c>
      <c r="F776" s="122">
        <v>0</v>
      </c>
      <c r="G776" s="122">
        <v>0</v>
      </c>
      <c r="H776" s="122">
        <v>0</v>
      </c>
      <c r="I776" s="122">
        <v>0</v>
      </c>
      <c r="J776" s="122">
        <v>0</v>
      </c>
      <c r="K776" s="122">
        <v>0</v>
      </c>
      <c r="L776" s="122">
        <v>0</v>
      </c>
      <c r="M776" s="122">
        <v>0</v>
      </c>
      <c r="N776" s="122">
        <v>0</v>
      </c>
      <c r="O776" s="122">
        <v>0</v>
      </c>
      <c r="P776" s="122">
        <v>0</v>
      </c>
      <c r="Q776" s="122">
        <v>0</v>
      </c>
      <c r="R776" s="122">
        <v>0</v>
      </c>
      <c r="S776" s="122">
        <v>0</v>
      </c>
      <c r="T776" s="122">
        <v>0</v>
      </c>
      <c r="U776" s="122">
        <v>0</v>
      </c>
      <c r="V776" s="122">
        <v>0</v>
      </c>
      <c r="W776" s="122">
        <v>0</v>
      </c>
      <c r="X776" s="122">
        <v>0</v>
      </c>
      <c r="Y776" s="122">
        <v>0</v>
      </c>
      <c r="Z776" s="122">
        <v>0</v>
      </c>
      <c r="AA776" s="122">
        <v>0</v>
      </c>
      <c r="AB776" s="122"/>
      <c r="AC776" s="122"/>
      <c r="AD776" s="122"/>
      <c r="AE776" s="122"/>
      <c r="AF776" s="122"/>
      <c r="AG776" s="122"/>
      <c r="AH776" s="122"/>
      <c r="AI776" s="122"/>
      <c r="AJ776" s="122"/>
      <c r="AK776" s="122"/>
      <c r="AL776" s="122"/>
      <c r="AM776" s="122"/>
      <c r="AN776" s="122"/>
      <c r="AO776" s="122"/>
      <c r="AP776" s="122"/>
      <c r="AQ776" s="122"/>
      <c r="AR776" s="122"/>
      <c r="AS776" s="122"/>
      <c r="AT776" s="122"/>
      <c r="AU776" s="122"/>
    </row>
    <row r="777" spans="1:47" ht="46.65" x14ac:dyDescent="0.35">
      <c r="A777" s="106" t="s">
        <v>1662</v>
      </c>
      <c r="B777" s="107" t="s">
        <v>1868</v>
      </c>
      <c r="C777" s="108" t="s">
        <v>1590</v>
      </c>
      <c r="D777" s="122">
        <v>0</v>
      </c>
      <c r="E777" s="122">
        <v>0</v>
      </c>
      <c r="F777" s="122">
        <v>0</v>
      </c>
      <c r="G777" s="122">
        <v>0</v>
      </c>
      <c r="H777" s="122">
        <v>0</v>
      </c>
      <c r="I777" s="122">
        <v>0</v>
      </c>
      <c r="J777" s="122">
        <v>0</v>
      </c>
      <c r="K777" s="122">
        <v>0</v>
      </c>
      <c r="L777" s="122">
        <v>0</v>
      </c>
      <c r="M777" s="122">
        <v>0</v>
      </c>
      <c r="N777" s="122">
        <v>0</v>
      </c>
      <c r="O777" s="122">
        <v>0</v>
      </c>
      <c r="P777" s="122">
        <v>0</v>
      </c>
      <c r="Q777" s="122">
        <v>0</v>
      </c>
      <c r="R777" s="122">
        <v>0</v>
      </c>
      <c r="S777" s="122">
        <v>0</v>
      </c>
      <c r="T777" s="122">
        <v>0</v>
      </c>
      <c r="U777" s="122">
        <v>0</v>
      </c>
      <c r="V777" s="122">
        <v>0</v>
      </c>
      <c r="W777" s="122">
        <v>0</v>
      </c>
      <c r="X777" s="122">
        <v>0</v>
      </c>
      <c r="Y777" s="122">
        <v>0</v>
      </c>
      <c r="Z777" s="122">
        <v>0</v>
      </c>
      <c r="AA777" s="122">
        <v>0</v>
      </c>
      <c r="AB777" s="122"/>
      <c r="AC777" s="122"/>
      <c r="AD777" s="122"/>
      <c r="AE777" s="122"/>
      <c r="AF777" s="122"/>
      <c r="AG777" s="122"/>
      <c r="AH777" s="122"/>
      <c r="AI777" s="122"/>
      <c r="AJ777" s="122"/>
      <c r="AK777" s="122"/>
      <c r="AL777" s="122"/>
      <c r="AM777" s="122"/>
      <c r="AN777" s="122"/>
      <c r="AO777" s="122"/>
      <c r="AP777" s="122"/>
      <c r="AQ777" s="122"/>
      <c r="AR777" s="122"/>
      <c r="AS777" s="122"/>
      <c r="AT777" s="122"/>
      <c r="AU777" s="122"/>
    </row>
    <row r="778" spans="1:47" ht="31.1" x14ac:dyDescent="0.35">
      <c r="A778" s="106" t="s">
        <v>1662</v>
      </c>
      <c r="B778" s="107" t="s">
        <v>1077</v>
      </c>
      <c r="C778" s="108" t="s">
        <v>1591</v>
      </c>
      <c r="D778" s="122">
        <v>0</v>
      </c>
      <c r="E778" s="122">
        <v>0</v>
      </c>
      <c r="F778" s="122">
        <v>0</v>
      </c>
      <c r="G778" s="122">
        <v>0</v>
      </c>
      <c r="H778" s="122">
        <v>0</v>
      </c>
      <c r="I778" s="122">
        <v>0</v>
      </c>
      <c r="J778" s="122">
        <v>0</v>
      </c>
      <c r="K778" s="122">
        <v>0</v>
      </c>
      <c r="L778" s="122">
        <v>0</v>
      </c>
      <c r="M778" s="122">
        <v>0</v>
      </c>
      <c r="N778" s="122">
        <v>0</v>
      </c>
      <c r="O778" s="122">
        <v>0</v>
      </c>
      <c r="P778" s="122">
        <v>0</v>
      </c>
      <c r="Q778" s="122">
        <v>0</v>
      </c>
      <c r="R778" s="122">
        <v>0</v>
      </c>
      <c r="S778" s="122">
        <v>0</v>
      </c>
      <c r="T778" s="122">
        <v>0</v>
      </c>
      <c r="U778" s="122">
        <v>0</v>
      </c>
      <c r="V778" s="122">
        <v>0</v>
      </c>
      <c r="W778" s="122">
        <v>0</v>
      </c>
      <c r="X778" s="122">
        <v>0</v>
      </c>
      <c r="Y778" s="122">
        <v>0</v>
      </c>
      <c r="Z778" s="122">
        <v>0</v>
      </c>
      <c r="AA778" s="122">
        <v>0</v>
      </c>
      <c r="AB778" s="122"/>
      <c r="AC778" s="122"/>
      <c r="AD778" s="122"/>
      <c r="AE778" s="122"/>
      <c r="AF778" s="122"/>
      <c r="AG778" s="122"/>
      <c r="AH778" s="122"/>
      <c r="AI778" s="122"/>
      <c r="AJ778" s="122"/>
      <c r="AK778" s="122"/>
      <c r="AL778" s="122"/>
      <c r="AM778" s="122"/>
      <c r="AN778" s="122"/>
      <c r="AO778" s="122"/>
      <c r="AP778" s="122"/>
      <c r="AQ778" s="122"/>
      <c r="AR778" s="122"/>
      <c r="AS778" s="122"/>
      <c r="AT778" s="122"/>
      <c r="AU778" s="122"/>
    </row>
    <row r="779" spans="1:47" ht="46.65" x14ac:dyDescent="0.35">
      <c r="A779" s="106" t="s">
        <v>1662</v>
      </c>
      <c r="B779" s="107" t="s">
        <v>1869</v>
      </c>
      <c r="C779" s="108" t="s">
        <v>1592</v>
      </c>
      <c r="D779" s="122">
        <v>0</v>
      </c>
      <c r="E779" s="122">
        <v>0</v>
      </c>
      <c r="F779" s="122">
        <v>0</v>
      </c>
      <c r="G779" s="122">
        <v>0</v>
      </c>
      <c r="H779" s="122">
        <v>0</v>
      </c>
      <c r="I779" s="122">
        <v>0</v>
      </c>
      <c r="J779" s="122">
        <v>0</v>
      </c>
      <c r="K779" s="122">
        <v>0</v>
      </c>
      <c r="L779" s="122">
        <v>0</v>
      </c>
      <c r="M779" s="122">
        <v>0</v>
      </c>
      <c r="N779" s="122">
        <v>0</v>
      </c>
      <c r="O779" s="122">
        <v>0</v>
      </c>
      <c r="P779" s="122">
        <v>0</v>
      </c>
      <c r="Q779" s="122">
        <v>0</v>
      </c>
      <c r="R779" s="122">
        <v>0</v>
      </c>
      <c r="S779" s="122">
        <v>0</v>
      </c>
      <c r="T779" s="122">
        <v>0</v>
      </c>
      <c r="U779" s="122">
        <v>0</v>
      </c>
      <c r="V779" s="122">
        <v>0</v>
      </c>
      <c r="W779" s="122">
        <v>0</v>
      </c>
      <c r="X779" s="122">
        <v>0</v>
      </c>
      <c r="Y779" s="122">
        <v>0</v>
      </c>
      <c r="Z779" s="122">
        <v>0</v>
      </c>
      <c r="AA779" s="122">
        <v>0</v>
      </c>
      <c r="AB779" s="122"/>
      <c r="AC779" s="122"/>
      <c r="AD779" s="122"/>
      <c r="AE779" s="122"/>
      <c r="AF779" s="122"/>
      <c r="AG779" s="122"/>
      <c r="AH779" s="122"/>
      <c r="AI779" s="122"/>
      <c r="AJ779" s="122"/>
      <c r="AK779" s="122"/>
      <c r="AL779" s="122"/>
      <c r="AM779" s="122"/>
      <c r="AN779" s="122"/>
      <c r="AO779" s="122"/>
      <c r="AP779" s="122"/>
      <c r="AQ779" s="122"/>
      <c r="AR779" s="122"/>
      <c r="AS779" s="122"/>
      <c r="AT779" s="122"/>
      <c r="AU779" s="122"/>
    </row>
    <row r="780" spans="1:47" ht="62.2" x14ac:dyDescent="0.35">
      <c r="A780" s="106" t="s">
        <v>1662</v>
      </c>
      <c r="B780" s="107" t="s">
        <v>1870</v>
      </c>
      <c r="C780" s="108" t="s">
        <v>1593</v>
      </c>
      <c r="D780" s="122">
        <v>0</v>
      </c>
      <c r="E780" s="122">
        <v>0</v>
      </c>
      <c r="F780" s="122">
        <v>0</v>
      </c>
      <c r="G780" s="122">
        <v>0</v>
      </c>
      <c r="H780" s="122">
        <v>0</v>
      </c>
      <c r="I780" s="122">
        <v>0</v>
      </c>
      <c r="J780" s="122">
        <v>0</v>
      </c>
      <c r="K780" s="122">
        <v>0</v>
      </c>
      <c r="L780" s="122">
        <v>0</v>
      </c>
      <c r="M780" s="122">
        <v>0</v>
      </c>
      <c r="N780" s="122">
        <v>0</v>
      </c>
      <c r="O780" s="122">
        <v>0</v>
      </c>
      <c r="P780" s="122">
        <v>0</v>
      </c>
      <c r="Q780" s="122">
        <v>0</v>
      </c>
      <c r="R780" s="122">
        <v>0.1</v>
      </c>
      <c r="S780" s="122">
        <v>0</v>
      </c>
      <c r="T780" s="122">
        <v>0.42</v>
      </c>
      <c r="U780" s="122">
        <v>0</v>
      </c>
      <c r="V780" s="122">
        <v>0</v>
      </c>
      <c r="W780" s="122">
        <v>0</v>
      </c>
      <c r="X780" s="122">
        <v>0</v>
      </c>
      <c r="Y780" s="122">
        <v>0</v>
      </c>
      <c r="Z780" s="122">
        <v>0</v>
      </c>
      <c r="AA780" s="122">
        <v>0</v>
      </c>
      <c r="AB780" s="122"/>
      <c r="AC780" s="122"/>
      <c r="AD780" s="122"/>
      <c r="AE780" s="122"/>
      <c r="AF780" s="122"/>
      <c r="AG780" s="122"/>
      <c r="AH780" s="122"/>
      <c r="AI780" s="122"/>
      <c r="AJ780" s="122"/>
      <c r="AK780" s="122"/>
      <c r="AL780" s="122"/>
      <c r="AM780" s="122"/>
      <c r="AN780" s="122"/>
      <c r="AO780" s="122"/>
      <c r="AP780" s="122"/>
      <c r="AQ780" s="122"/>
      <c r="AR780" s="122"/>
      <c r="AS780" s="122"/>
      <c r="AT780" s="122"/>
      <c r="AU780" s="122"/>
    </row>
    <row r="781" spans="1:47" ht="46.65" x14ac:dyDescent="0.35">
      <c r="A781" s="106" t="s">
        <v>1662</v>
      </c>
      <c r="B781" s="107" t="s">
        <v>1871</v>
      </c>
      <c r="C781" s="108" t="s">
        <v>1594</v>
      </c>
      <c r="D781" s="122">
        <v>0</v>
      </c>
      <c r="E781" s="122">
        <v>0</v>
      </c>
      <c r="F781" s="122">
        <v>0</v>
      </c>
      <c r="G781" s="122">
        <v>0</v>
      </c>
      <c r="H781" s="122">
        <v>0</v>
      </c>
      <c r="I781" s="122">
        <v>0</v>
      </c>
      <c r="J781" s="122">
        <v>0</v>
      </c>
      <c r="K781" s="122">
        <v>0</v>
      </c>
      <c r="L781" s="122">
        <v>0</v>
      </c>
      <c r="M781" s="122">
        <v>0</v>
      </c>
      <c r="N781" s="122">
        <v>0</v>
      </c>
      <c r="O781" s="122">
        <v>0</v>
      </c>
      <c r="P781" s="122">
        <v>0</v>
      </c>
      <c r="Q781" s="122">
        <v>0</v>
      </c>
      <c r="R781" s="122">
        <v>0.25</v>
      </c>
      <c r="S781" s="122">
        <v>0</v>
      </c>
      <c r="T781" s="122">
        <v>0.08</v>
      </c>
      <c r="U781" s="122">
        <v>0</v>
      </c>
      <c r="V781" s="122">
        <v>0</v>
      </c>
      <c r="W781" s="122">
        <v>0</v>
      </c>
      <c r="X781" s="122">
        <v>0</v>
      </c>
      <c r="Y781" s="122">
        <v>0</v>
      </c>
      <c r="Z781" s="122">
        <v>0</v>
      </c>
      <c r="AA781" s="122">
        <v>0</v>
      </c>
      <c r="AB781" s="122"/>
      <c r="AC781" s="122"/>
      <c r="AD781" s="122"/>
      <c r="AE781" s="122"/>
      <c r="AF781" s="122"/>
      <c r="AG781" s="122"/>
      <c r="AH781" s="122"/>
      <c r="AI781" s="122"/>
      <c r="AJ781" s="122"/>
      <c r="AK781" s="122"/>
      <c r="AL781" s="122"/>
      <c r="AM781" s="122"/>
      <c r="AN781" s="122"/>
      <c r="AO781" s="122"/>
      <c r="AP781" s="122"/>
      <c r="AQ781" s="122"/>
      <c r="AR781" s="122"/>
      <c r="AS781" s="122"/>
      <c r="AT781" s="122"/>
      <c r="AU781" s="122"/>
    </row>
    <row r="782" spans="1:47" ht="77.7" x14ac:dyDescent="0.35">
      <c r="A782" s="106" t="s">
        <v>1662</v>
      </c>
      <c r="B782" s="107" t="s">
        <v>1078</v>
      </c>
      <c r="C782" s="108" t="s">
        <v>1595</v>
      </c>
      <c r="D782" s="122">
        <v>0</v>
      </c>
      <c r="E782" s="122">
        <v>0</v>
      </c>
      <c r="F782" s="122">
        <v>0</v>
      </c>
      <c r="G782" s="122">
        <v>0</v>
      </c>
      <c r="H782" s="122">
        <v>0</v>
      </c>
      <c r="I782" s="122">
        <v>0</v>
      </c>
      <c r="J782" s="122">
        <v>0</v>
      </c>
      <c r="K782" s="122">
        <v>0</v>
      </c>
      <c r="L782" s="122">
        <v>0</v>
      </c>
      <c r="M782" s="122">
        <v>0</v>
      </c>
      <c r="N782" s="122">
        <v>0</v>
      </c>
      <c r="O782" s="122">
        <v>0</v>
      </c>
      <c r="P782" s="122">
        <v>0</v>
      </c>
      <c r="Q782" s="122">
        <v>0</v>
      </c>
      <c r="R782" s="122">
        <v>0.63</v>
      </c>
      <c r="S782" s="122">
        <v>0</v>
      </c>
      <c r="T782" s="122">
        <v>0</v>
      </c>
      <c r="U782" s="122">
        <v>0</v>
      </c>
      <c r="V782" s="122">
        <v>0</v>
      </c>
      <c r="W782" s="122">
        <v>0</v>
      </c>
      <c r="X782" s="122">
        <v>0</v>
      </c>
      <c r="Y782" s="122">
        <v>0</v>
      </c>
      <c r="Z782" s="122">
        <v>0</v>
      </c>
      <c r="AA782" s="122">
        <v>0</v>
      </c>
      <c r="AB782" s="122"/>
      <c r="AC782" s="122"/>
      <c r="AD782" s="122"/>
      <c r="AE782" s="122"/>
      <c r="AF782" s="122"/>
      <c r="AG782" s="122"/>
      <c r="AH782" s="122"/>
      <c r="AI782" s="122"/>
      <c r="AJ782" s="122"/>
      <c r="AK782" s="122"/>
      <c r="AL782" s="122"/>
      <c r="AM782" s="122"/>
      <c r="AN782" s="122"/>
      <c r="AO782" s="122"/>
      <c r="AP782" s="122"/>
      <c r="AQ782" s="122"/>
      <c r="AR782" s="122"/>
      <c r="AS782" s="122"/>
      <c r="AT782" s="122"/>
      <c r="AU782" s="122"/>
    </row>
    <row r="783" spans="1:47" x14ac:dyDescent="0.35">
      <c r="A783" s="103"/>
      <c r="B783" s="110" t="s">
        <v>91</v>
      </c>
      <c r="C783" s="105"/>
      <c r="D783" s="133">
        <f t="shared" ref="D783:AU783" si="89">SUM(D784:D785)</f>
        <v>0</v>
      </c>
      <c r="E783" s="133">
        <f t="shared" si="89"/>
        <v>0</v>
      </c>
      <c r="F783" s="133">
        <f t="shared" si="89"/>
        <v>0</v>
      </c>
      <c r="G783" s="133">
        <f t="shared" si="89"/>
        <v>0</v>
      </c>
      <c r="H783" s="133">
        <f t="shared" si="89"/>
        <v>0</v>
      </c>
      <c r="I783" s="133">
        <f t="shared" si="89"/>
        <v>0</v>
      </c>
      <c r="J783" s="133">
        <f t="shared" si="89"/>
        <v>0</v>
      </c>
      <c r="K783" s="133">
        <f t="shared" si="89"/>
        <v>0</v>
      </c>
      <c r="L783" s="133">
        <f t="shared" si="89"/>
        <v>0</v>
      </c>
      <c r="M783" s="133">
        <f t="shared" si="89"/>
        <v>0</v>
      </c>
      <c r="N783" s="133">
        <f t="shared" si="89"/>
        <v>0</v>
      </c>
      <c r="O783" s="133">
        <f t="shared" si="89"/>
        <v>0</v>
      </c>
      <c r="P783" s="133">
        <f t="shared" si="89"/>
        <v>0</v>
      </c>
      <c r="Q783" s="133">
        <f t="shared" si="89"/>
        <v>0</v>
      </c>
      <c r="R783" s="133">
        <f t="shared" si="89"/>
        <v>0</v>
      </c>
      <c r="S783" s="133">
        <f t="shared" si="89"/>
        <v>0</v>
      </c>
      <c r="T783" s="133">
        <f t="shared" si="89"/>
        <v>0</v>
      </c>
      <c r="U783" s="133">
        <f t="shared" si="89"/>
        <v>0</v>
      </c>
      <c r="V783" s="133">
        <f t="shared" si="89"/>
        <v>0</v>
      </c>
      <c r="W783" s="133">
        <f t="shared" si="89"/>
        <v>0</v>
      </c>
      <c r="X783" s="133">
        <f t="shared" si="89"/>
        <v>0</v>
      </c>
      <c r="Y783" s="133">
        <f t="shared" si="89"/>
        <v>0</v>
      </c>
      <c r="Z783" s="133">
        <f t="shared" si="89"/>
        <v>0</v>
      </c>
      <c r="AA783" s="133">
        <f t="shared" si="89"/>
        <v>0</v>
      </c>
      <c r="AB783" s="133">
        <f t="shared" si="89"/>
        <v>0</v>
      </c>
      <c r="AC783" s="133">
        <f t="shared" si="89"/>
        <v>0</v>
      </c>
      <c r="AD783" s="133">
        <f t="shared" si="89"/>
        <v>0</v>
      </c>
      <c r="AE783" s="133">
        <f t="shared" si="89"/>
        <v>0</v>
      </c>
      <c r="AF783" s="133">
        <f t="shared" si="89"/>
        <v>0</v>
      </c>
      <c r="AG783" s="133">
        <f t="shared" si="89"/>
        <v>0</v>
      </c>
      <c r="AH783" s="133">
        <f t="shared" si="89"/>
        <v>0</v>
      </c>
      <c r="AI783" s="133">
        <f t="shared" si="89"/>
        <v>0</v>
      </c>
      <c r="AJ783" s="133">
        <f t="shared" si="89"/>
        <v>0</v>
      </c>
      <c r="AK783" s="133">
        <f t="shared" si="89"/>
        <v>0</v>
      </c>
      <c r="AL783" s="133">
        <f t="shared" si="89"/>
        <v>0</v>
      </c>
      <c r="AM783" s="133">
        <f t="shared" si="89"/>
        <v>0</v>
      </c>
      <c r="AN783" s="133">
        <f t="shared" si="89"/>
        <v>0</v>
      </c>
      <c r="AO783" s="133">
        <f t="shared" si="89"/>
        <v>0</v>
      </c>
      <c r="AP783" s="133">
        <f t="shared" si="89"/>
        <v>0</v>
      </c>
      <c r="AQ783" s="133">
        <f t="shared" si="89"/>
        <v>0</v>
      </c>
      <c r="AR783" s="133">
        <f t="shared" si="89"/>
        <v>0</v>
      </c>
      <c r="AS783" s="133">
        <f t="shared" si="89"/>
        <v>0</v>
      </c>
      <c r="AT783" s="133">
        <f t="shared" si="89"/>
        <v>0</v>
      </c>
      <c r="AU783" s="133">
        <f t="shared" si="89"/>
        <v>0</v>
      </c>
    </row>
    <row r="784" spans="1:47" ht="62.2" x14ac:dyDescent="0.35">
      <c r="A784" s="106" t="s">
        <v>1662</v>
      </c>
      <c r="B784" s="107" t="s">
        <v>466</v>
      </c>
      <c r="C784" s="108" t="s">
        <v>549</v>
      </c>
      <c r="D784" s="122">
        <v>0</v>
      </c>
      <c r="E784" s="122">
        <v>0</v>
      </c>
      <c r="F784" s="122">
        <v>0</v>
      </c>
      <c r="G784" s="122">
        <v>0</v>
      </c>
      <c r="H784" s="122">
        <v>0</v>
      </c>
      <c r="I784" s="122">
        <v>0</v>
      </c>
      <c r="J784" s="122">
        <v>0</v>
      </c>
      <c r="K784" s="122">
        <v>0</v>
      </c>
      <c r="L784" s="122">
        <v>0</v>
      </c>
      <c r="M784" s="122">
        <v>0</v>
      </c>
      <c r="N784" s="122">
        <v>0</v>
      </c>
      <c r="O784" s="122">
        <v>0</v>
      </c>
      <c r="P784" s="122">
        <v>0</v>
      </c>
      <c r="Q784" s="122">
        <v>0</v>
      </c>
      <c r="R784" s="122">
        <v>0</v>
      </c>
      <c r="S784" s="122">
        <v>0</v>
      </c>
      <c r="T784" s="122">
        <v>0</v>
      </c>
      <c r="U784" s="122">
        <v>0</v>
      </c>
      <c r="V784" s="122">
        <v>0</v>
      </c>
      <c r="W784" s="122">
        <v>0</v>
      </c>
      <c r="X784" s="122">
        <v>0</v>
      </c>
      <c r="Y784" s="122">
        <v>0</v>
      </c>
      <c r="Z784" s="122">
        <v>0</v>
      </c>
      <c r="AA784" s="122">
        <v>0</v>
      </c>
      <c r="AB784" s="122"/>
      <c r="AC784" s="122"/>
      <c r="AD784" s="122"/>
      <c r="AE784" s="122"/>
      <c r="AF784" s="122"/>
      <c r="AG784" s="122"/>
      <c r="AH784" s="122"/>
      <c r="AI784" s="122"/>
      <c r="AJ784" s="122"/>
      <c r="AK784" s="122"/>
      <c r="AL784" s="122"/>
      <c r="AM784" s="122"/>
      <c r="AN784" s="122"/>
      <c r="AO784" s="122"/>
      <c r="AP784" s="122"/>
      <c r="AQ784" s="122"/>
      <c r="AR784" s="122"/>
      <c r="AS784" s="122"/>
      <c r="AT784" s="122"/>
      <c r="AU784" s="122"/>
    </row>
    <row r="785" spans="1:47" ht="31.1" x14ac:dyDescent="0.35">
      <c r="A785" s="106" t="s">
        <v>1662</v>
      </c>
      <c r="B785" s="107" t="s">
        <v>1872</v>
      </c>
      <c r="C785" s="108" t="s">
        <v>1966</v>
      </c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2"/>
      <c r="AC785" s="122"/>
      <c r="AD785" s="122"/>
      <c r="AE785" s="122"/>
      <c r="AF785" s="122"/>
      <c r="AG785" s="122"/>
      <c r="AH785" s="122"/>
      <c r="AI785" s="122"/>
      <c r="AJ785" s="122"/>
      <c r="AK785" s="122"/>
      <c r="AL785" s="122"/>
      <c r="AM785" s="122"/>
      <c r="AN785" s="122"/>
      <c r="AO785" s="122"/>
      <c r="AP785" s="122"/>
      <c r="AQ785" s="122"/>
      <c r="AR785" s="122"/>
      <c r="AS785" s="122"/>
      <c r="AT785" s="122"/>
      <c r="AU785" s="122"/>
    </row>
    <row r="786" spans="1:47" x14ac:dyDescent="0.35">
      <c r="A786" s="103"/>
      <c r="B786" s="110" t="s">
        <v>88</v>
      </c>
      <c r="C786" s="105"/>
      <c r="D786" s="133">
        <f t="shared" ref="D786:AU786" si="90">SUM(D787:D787)</f>
        <v>0</v>
      </c>
      <c r="E786" s="133">
        <f t="shared" si="90"/>
        <v>0.16</v>
      </c>
      <c r="F786" s="133">
        <f t="shared" si="90"/>
        <v>0</v>
      </c>
      <c r="G786" s="133">
        <f t="shared" si="90"/>
        <v>0</v>
      </c>
      <c r="H786" s="133">
        <f t="shared" si="90"/>
        <v>0</v>
      </c>
      <c r="I786" s="133">
        <f t="shared" si="90"/>
        <v>1.252</v>
      </c>
      <c r="J786" s="133">
        <f t="shared" si="90"/>
        <v>0</v>
      </c>
      <c r="K786" s="133">
        <f t="shared" si="90"/>
        <v>0</v>
      </c>
      <c r="L786" s="133">
        <f t="shared" si="90"/>
        <v>0</v>
      </c>
      <c r="M786" s="133">
        <f t="shared" si="90"/>
        <v>0</v>
      </c>
      <c r="N786" s="133">
        <f t="shared" si="90"/>
        <v>0</v>
      </c>
      <c r="O786" s="133">
        <f t="shared" si="90"/>
        <v>0</v>
      </c>
      <c r="P786" s="133">
        <f t="shared" si="90"/>
        <v>0</v>
      </c>
      <c r="Q786" s="133">
        <f t="shared" si="90"/>
        <v>0</v>
      </c>
      <c r="R786" s="133">
        <f t="shared" si="90"/>
        <v>0.16</v>
      </c>
      <c r="S786" s="133">
        <f t="shared" si="90"/>
        <v>0</v>
      </c>
      <c r="T786" s="133">
        <f t="shared" si="90"/>
        <v>1.2</v>
      </c>
      <c r="U786" s="133">
        <f t="shared" si="90"/>
        <v>0</v>
      </c>
      <c r="V786" s="133">
        <f t="shared" si="90"/>
        <v>0</v>
      </c>
      <c r="W786" s="133">
        <f t="shared" si="90"/>
        <v>0</v>
      </c>
      <c r="X786" s="133">
        <f t="shared" si="90"/>
        <v>0</v>
      </c>
      <c r="Y786" s="133">
        <f t="shared" si="90"/>
        <v>0</v>
      </c>
      <c r="Z786" s="133">
        <f t="shared" si="90"/>
        <v>0</v>
      </c>
      <c r="AA786" s="133">
        <f t="shared" si="90"/>
        <v>0</v>
      </c>
      <c r="AB786" s="133">
        <f t="shared" si="90"/>
        <v>0</v>
      </c>
      <c r="AC786" s="133">
        <f t="shared" si="90"/>
        <v>0</v>
      </c>
      <c r="AD786" s="133">
        <f t="shared" si="90"/>
        <v>0</v>
      </c>
      <c r="AE786" s="133">
        <f t="shared" si="90"/>
        <v>0</v>
      </c>
      <c r="AF786" s="133">
        <f t="shared" si="90"/>
        <v>0</v>
      </c>
      <c r="AG786" s="133">
        <f t="shared" si="90"/>
        <v>0</v>
      </c>
      <c r="AH786" s="133">
        <f t="shared" si="90"/>
        <v>0</v>
      </c>
      <c r="AI786" s="133">
        <f t="shared" si="90"/>
        <v>0</v>
      </c>
      <c r="AJ786" s="133">
        <f t="shared" si="90"/>
        <v>0</v>
      </c>
      <c r="AK786" s="133">
        <f t="shared" si="90"/>
        <v>0</v>
      </c>
      <c r="AL786" s="133">
        <f t="shared" si="90"/>
        <v>0</v>
      </c>
      <c r="AM786" s="133">
        <f t="shared" si="90"/>
        <v>0</v>
      </c>
      <c r="AN786" s="133">
        <f t="shared" si="90"/>
        <v>0</v>
      </c>
      <c r="AO786" s="133">
        <f t="shared" si="90"/>
        <v>0</v>
      </c>
      <c r="AP786" s="133">
        <f t="shared" si="90"/>
        <v>0</v>
      </c>
      <c r="AQ786" s="133">
        <f t="shared" si="90"/>
        <v>0</v>
      </c>
      <c r="AR786" s="133">
        <f t="shared" si="90"/>
        <v>0</v>
      </c>
      <c r="AS786" s="133">
        <f t="shared" si="90"/>
        <v>0</v>
      </c>
      <c r="AT786" s="133">
        <f t="shared" si="90"/>
        <v>0</v>
      </c>
      <c r="AU786" s="133">
        <f t="shared" si="90"/>
        <v>0</v>
      </c>
    </row>
    <row r="787" spans="1:47" ht="62.2" x14ac:dyDescent="0.35">
      <c r="A787" s="106" t="s">
        <v>1662</v>
      </c>
      <c r="B787" s="107" t="s">
        <v>1873</v>
      </c>
      <c r="C787" s="108" t="s">
        <v>1596</v>
      </c>
      <c r="D787" s="122">
        <v>0</v>
      </c>
      <c r="E787" s="122">
        <v>0.16</v>
      </c>
      <c r="F787" s="122">
        <v>0</v>
      </c>
      <c r="G787" s="122">
        <v>0</v>
      </c>
      <c r="H787" s="122">
        <v>0</v>
      </c>
      <c r="I787" s="122">
        <v>1.252</v>
      </c>
      <c r="J787" s="122">
        <v>0</v>
      </c>
      <c r="K787" s="122">
        <v>0</v>
      </c>
      <c r="L787" s="122">
        <v>0</v>
      </c>
      <c r="M787" s="122">
        <v>0</v>
      </c>
      <c r="N787" s="122">
        <v>0</v>
      </c>
      <c r="O787" s="122">
        <v>0</v>
      </c>
      <c r="P787" s="122">
        <v>0</v>
      </c>
      <c r="Q787" s="122">
        <v>0</v>
      </c>
      <c r="R787" s="122">
        <v>0.16</v>
      </c>
      <c r="S787" s="122">
        <v>0</v>
      </c>
      <c r="T787" s="122">
        <v>1.2</v>
      </c>
      <c r="U787" s="122">
        <v>0</v>
      </c>
      <c r="V787" s="122">
        <v>0</v>
      </c>
      <c r="W787" s="122">
        <v>0</v>
      </c>
      <c r="X787" s="122">
        <v>0</v>
      </c>
      <c r="Y787" s="122">
        <v>0</v>
      </c>
      <c r="Z787" s="122">
        <v>0</v>
      </c>
      <c r="AA787" s="122">
        <v>0</v>
      </c>
      <c r="AB787" s="122"/>
      <c r="AC787" s="122"/>
      <c r="AD787" s="122"/>
      <c r="AE787" s="122"/>
      <c r="AF787" s="122"/>
      <c r="AG787" s="122"/>
      <c r="AH787" s="122"/>
      <c r="AI787" s="122"/>
      <c r="AJ787" s="122"/>
      <c r="AK787" s="122"/>
      <c r="AL787" s="122"/>
      <c r="AM787" s="122"/>
      <c r="AN787" s="122"/>
      <c r="AO787" s="122"/>
      <c r="AP787" s="122"/>
      <c r="AQ787" s="122"/>
      <c r="AR787" s="122"/>
      <c r="AS787" s="122"/>
      <c r="AT787" s="122"/>
      <c r="AU787" s="122"/>
    </row>
    <row r="788" spans="1:47" x14ac:dyDescent="0.35">
      <c r="A788" s="114"/>
      <c r="B788" s="104" t="s">
        <v>65</v>
      </c>
      <c r="C788" s="105"/>
      <c r="D788" s="133">
        <f t="shared" ref="D788:AU788" si="91">SUM(D789)</f>
        <v>0</v>
      </c>
      <c r="E788" s="133">
        <f t="shared" si="91"/>
        <v>0.25</v>
      </c>
      <c r="F788" s="133">
        <f t="shared" si="91"/>
        <v>0</v>
      </c>
      <c r="G788" s="133">
        <f t="shared" si="91"/>
        <v>0</v>
      </c>
      <c r="H788" s="133">
        <f t="shared" si="91"/>
        <v>0</v>
      </c>
      <c r="I788" s="133">
        <f t="shared" si="91"/>
        <v>3.9E-2</v>
      </c>
      <c r="J788" s="133">
        <f t="shared" si="91"/>
        <v>0</v>
      </c>
      <c r="K788" s="133">
        <f t="shared" si="91"/>
        <v>0</v>
      </c>
      <c r="L788" s="133">
        <f t="shared" si="91"/>
        <v>0</v>
      </c>
      <c r="M788" s="133">
        <f t="shared" si="91"/>
        <v>0</v>
      </c>
      <c r="N788" s="133">
        <f t="shared" si="91"/>
        <v>0</v>
      </c>
      <c r="O788" s="133">
        <f t="shared" si="91"/>
        <v>0</v>
      </c>
      <c r="P788" s="133">
        <f t="shared" si="91"/>
        <v>0</v>
      </c>
      <c r="Q788" s="133">
        <f t="shared" si="91"/>
        <v>0</v>
      </c>
      <c r="R788" s="133">
        <f t="shared" si="91"/>
        <v>0.25</v>
      </c>
      <c r="S788" s="133">
        <f t="shared" si="91"/>
        <v>0</v>
      </c>
      <c r="T788" s="133">
        <f t="shared" si="91"/>
        <v>0.1</v>
      </c>
      <c r="U788" s="133">
        <f t="shared" si="91"/>
        <v>0</v>
      </c>
      <c r="V788" s="133">
        <f t="shared" si="91"/>
        <v>0</v>
      </c>
      <c r="W788" s="133">
        <f t="shared" si="91"/>
        <v>0</v>
      </c>
      <c r="X788" s="133">
        <f t="shared" si="91"/>
        <v>0</v>
      </c>
      <c r="Y788" s="133">
        <f t="shared" si="91"/>
        <v>0</v>
      </c>
      <c r="Z788" s="133">
        <f t="shared" si="91"/>
        <v>0</v>
      </c>
      <c r="AA788" s="133">
        <f t="shared" si="91"/>
        <v>0</v>
      </c>
      <c r="AB788" s="133">
        <f t="shared" si="91"/>
        <v>0</v>
      </c>
      <c r="AC788" s="133">
        <f t="shared" si="91"/>
        <v>0</v>
      </c>
      <c r="AD788" s="133">
        <f t="shared" si="91"/>
        <v>0</v>
      </c>
      <c r="AE788" s="133">
        <f t="shared" si="91"/>
        <v>0</v>
      </c>
      <c r="AF788" s="133">
        <f t="shared" si="91"/>
        <v>0</v>
      </c>
      <c r="AG788" s="133">
        <f t="shared" si="91"/>
        <v>0</v>
      </c>
      <c r="AH788" s="133">
        <f t="shared" si="91"/>
        <v>0</v>
      </c>
      <c r="AI788" s="133">
        <f t="shared" si="91"/>
        <v>0</v>
      </c>
      <c r="AJ788" s="133">
        <f t="shared" si="91"/>
        <v>0</v>
      </c>
      <c r="AK788" s="133">
        <f t="shared" si="91"/>
        <v>0</v>
      </c>
      <c r="AL788" s="133">
        <f t="shared" si="91"/>
        <v>0</v>
      </c>
      <c r="AM788" s="133">
        <f t="shared" si="91"/>
        <v>0</v>
      </c>
      <c r="AN788" s="133">
        <f t="shared" si="91"/>
        <v>0</v>
      </c>
      <c r="AO788" s="133">
        <f t="shared" si="91"/>
        <v>0</v>
      </c>
      <c r="AP788" s="133">
        <f t="shared" si="91"/>
        <v>0</v>
      </c>
      <c r="AQ788" s="133">
        <f t="shared" si="91"/>
        <v>0</v>
      </c>
      <c r="AR788" s="133">
        <f t="shared" si="91"/>
        <v>0</v>
      </c>
      <c r="AS788" s="133">
        <f t="shared" si="91"/>
        <v>0</v>
      </c>
      <c r="AT788" s="133">
        <f t="shared" si="91"/>
        <v>0</v>
      </c>
      <c r="AU788" s="133">
        <f t="shared" si="91"/>
        <v>0</v>
      </c>
    </row>
    <row r="789" spans="1:47" ht="46.65" x14ac:dyDescent="0.35">
      <c r="A789" s="106" t="s">
        <v>1662</v>
      </c>
      <c r="B789" s="107" t="s">
        <v>1874</v>
      </c>
      <c r="C789" s="108" t="s">
        <v>1597</v>
      </c>
      <c r="D789" s="122">
        <v>0</v>
      </c>
      <c r="E789" s="122">
        <v>0.25</v>
      </c>
      <c r="F789" s="122">
        <v>0</v>
      </c>
      <c r="G789" s="122">
        <v>0</v>
      </c>
      <c r="H789" s="122">
        <v>0</v>
      </c>
      <c r="I789" s="122">
        <v>3.9E-2</v>
      </c>
      <c r="J789" s="122">
        <v>0</v>
      </c>
      <c r="K789" s="122">
        <v>0</v>
      </c>
      <c r="L789" s="122">
        <v>0</v>
      </c>
      <c r="M789" s="122">
        <v>0</v>
      </c>
      <c r="N789" s="122">
        <v>0</v>
      </c>
      <c r="O789" s="122">
        <v>0</v>
      </c>
      <c r="P789" s="122">
        <v>0</v>
      </c>
      <c r="Q789" s="122">
        <v>0</v>
      </c>
      <c r="R789" s="122">
        <v>0.25</v>
      </c>
      <c r="S789" s="122">
        <v>0</v>
      </c>
      <c r="T789" s="122">
        <v>0.1</v>
      </c>
      <c r="U789" s="122">
        <v>0</v>
      </c>
      <c r="V789" s="122">
        <v>0</v>
      </c>
      <c r="W789" s="122">
        <v>0</v>
      </c>
      <c r="X789" s="122">
        <v>0</v>
      </c>
      <c r="Y789" s="122">
        <v>0</v>
      </c>
      <c r="Z789" s="122">
        <v>0</v>
      </c>
      <c r="AA789" s="122">
        <v>0</v>
      </c>
      <c r="AB789" s="122"/>
      <c r="AC789" s="122"/>
      <c r="AD789" s="122"/>
      <c r="AE789" s="122"/>
      <c r="AF789" s="122"/>
      <c r="AG789" s="122"/>
      <c r="AH789" s="122"/>
      <c r="AI789" s="122"/>
      <c r="AJ789" s="122"/>
      <c r="AK789" s="122"/>
      <c r="AL789" s="122"/>
      <c r="AM789" s="122"/>
      <c r="AN789" s="122"/>
      <c r="AO789" s="122"/>
      <c r="AP789" s="122"/>
      <c r="AQ789" s="122"/>
      <c r="AR789" s="122"/>
      <c r="AS789" s="122"/>
      <c r="AT789" s="122"/>
      <c r="AU789" s="122"/>
    </row>
    <row r="790" spans="1:47" x14ac:dyDescent="0.35">
      <c r="A790" s="102"/>
      <c r="B790" s="116" t="s">
        <v>151</v>
      </c>
      <c r="C790" s="101"/>
      <c r="D790" s="132">
        <f t="shared" ref="D790:AU790" si="92">D791+D796+D801+D804+D808+D810+D815+D829+D834+D836+D838+D840+D842+D847+D857+D859+D865+D867+D870+D878+D881+D884+D904+D918+D933+D938+D940+D943+D950+D960+D806+D965+D973+D967+D979+D981+D983+D988+D985+D948+D991</f>
        <v>0.8</v>
      </c>
      <c r="E790" s="132">
        <f t="shared" si="92"/>
        <v>7.9799999999999995</v>
      </c>
      <c r="F790" s="132">
        <f t="shared" si="92"/>
        <v>0</v>
      </c>
      <c r="G790" s="132">
        <f t="shared" si="92"/>
        <v>0</v>
      </c>
      <c r="H790" s="132">
        <f t="shared" si="92"/>
        <v>1.2590000000000001</v>
      </c>
      <c r="I790" s="132">
        <f t="shared" si="92"/>
        <v>22.4389</v>
      </c>
      <c r="J790" s="132">
        <f t="shared" si="92"/>
        <v>0</v>
      </c>
      <c r="K790" s="132">
        <f t="shared" si="92"/>
        <v>0</v>
      </c>
      <c r="L790" s="132">
        <f t="shared" si="92"/>
        <v>1.26</v>
      </c>
      <c r="M790" s="132">
        <f t="shared" si="92"/>
        <v>0</v>
      </c>
      <c r="N790" s="132">
        <f t="shared" si="92"/>
        <v>5.32</v>
      </c>
      <c r="O790" s="132">
        <f t="shared" si="92"/>
        <v>1.2469999999999999</v>
      </c>
      <c r="P790" s="132">
        <f t="shared" si="92"/>
        <v>0</v>
      </c>
      <c r="Q790" s="132">
        <f t="shared" si="92"/>
        <v>0</v>
      </c>
      <c r="R790" s="132">
        <f t="shared" si="92"/>
        <v>28.169999999999998</v>
      </c>
      <c r="S790" s="132">
        <f t="shared" si="92"/>
        <v>2.52</v>
      </c>
      <c r="T790" s="132">
        <f t="shared" si="92"/>
        <v>73.209999999999994</v>
      </c>
      <c r="U790" s="132">
        <f t="shared" si="92"/>
        <v>15.950999999999999</v>
      </c>
      <c r="V790" s="132">
        <f t="shared" si="92"/>
        <v>0</v>
      </c>
      <c r="W790" s="132">
        <f t="shared" si="92"/>
        <v>0</v>
      </c>
      <c r="X790" s="132">
        <f t="shared" si="92"/>
        <v>0</v>
      </c>
      <c r="Y790" s="132">
        <f t="shared" si="92"/>
        <v>0</v>
      </c>
      <c r="Z790" s="132">
        <f t="shared" si="92"/>
        <v>0</v>
      </c>
      <c r="AA790" s="132">
        <f t="shared" si="92"/>
        <v>0</v>
      </c>
      <c r="AB790" s="132">
        <f t="shared" si="92"/>
        <v>0</v>
      </c>
      <c r="AC790" s="132">
        <f t="shared" si="92"/>
        <v>0</v>
      </c>
      <c r="AD790" s="132">
        <f t="shared" si="92"/>
        <v>0</v>
      </c>
      <c r="AE790" s="132">
        <f t="shared" si="92"/>
        <v>0</v>
      </c>
      <c r="AF790" s="132">
        <f t="shared" si="92"/>
        <v>0</v>
      </c>
      <c r="AG790" s="132">
        <f t="shared" si="92"/>
        <v>0</v>
      </c>
      <c r="AH790" s="132">
        <f t="shared" si="92"/>
        <v>0</v>
      </c>
      <c r="AI790" s="132">
        <f t="shared" si="92"/>
        <v>0</v>
      </c>
      <c r="AJ790" s="132">
        <f t="shared" si="92"/>
        <v>0</v>
      </c>
      <c r="AK790" s="132">
        <f t="shared" si="92"/>
        <v>0</v>
      </c>
      <c r="AL790" s="132">
        <f t="shared" si="92"/>
        <v>0</v>
      </c>
      <c r="AM790" s="132">
        <f t="shared" si="92"/>
        <v>0</v>
      </c>
      <c r="AN790" s="132">
        <f t="shared" si="92"/>
        <v>0</v>
      </c>
      <c r="AO790" s="132">
        <f t="shared" si="92"/>
        <v>0</v>
      </c>
      <c r="AP790" s="132">
        <f t="shared" si="92"/>
        <v>0</v>
      </c>
      <c r="AQ790" s="132">
        <f t="shared" si="92"/>
        <v>0</v>
      </c>
      <c r="AR790" s="132">
        <f t="shared" si="92"/>
        <v>0</v>
      </c>
      <c r="AS790" s="132">
        <f t="shared" si="92"/>
        <v>0</v>
      </c>
      <c r="AT790" s="132">
        <f t="shared" si="92"/>
        <v>0</v>
      </c>
      <c r="AU790" s="132">
        <f t="shared" si="92"/>
        <v>0</v>
      </c>
    </row>
    <row r="791" spans="1:47" x14ac:dyDescent="0.35">
      <c r="A791" s="117"/>
      <c r="B791" s="118" t="s">
        <v>26</v>
      </c>
      <c r="C791" s="105"/>
      <c r="D791" s="133">
        <f t="shared" ref="D791:AU791" si="93">SUM(D792:D795)</f>
        <v>0</v>
      </c>
      <c r="E791" s="133">
        <f t="shared" si="93"/>
        <v>1.26</v>
      </c>
      <c r="F791" s="133">
        <f t="shared" si="93"/>
        <v>0</v>
      </c>
      <c r="G791" s="133">
        <f t="shared" si="93"/>
        <v>0</v>
      </c>
      <c r="H791" s="133">
        <f t="shared" si="93"/>
        <v>0</v>
      </c>
      <c r="I791" s="133">
        <f t="shared" si="93"/>
        <v>1.4279999999999999</v>
      </c>
      <c r="J791" s="133">
        <f t="shared" si="93"/>
        <v>0</v>
      </c>
      <c r="K791" s="133">
        <f t="shared" si="93"/>
        <v>0</v>
      </c>
      <c r="L791" s="133">
        <f t="shared" si="93"/>
        <v>0</v>
      </c>
      <c r="M791" s="133">
        <f t="shared" si="93"/>
        <v>0</v>
      </c>
      <c r="N791" s="133">
        <f t="shared" si="93"/>
        <v>0</v>
      </c>
      <c r="O791" s="133">
        <f t="shared" si="93"/>
        <v>0</v>
      </c>
      <c r="P791" s="133">
        <f t="shared" si="93"/>
        <v>0</v>
      </c>
      <c r="Q791" s="133">
        <f t="shared" si="93"/>
        <v>0</v>
      </c>
      <c r="R791" s="133">
        <f t="shared" si="93"/>
        <v>0</v>
      </c>
      <c r="S791" s="133">
        <f t="shared" si="93"/>
        <v>0</v>
      </c>
      <c r="T791" s="133">
        <f t="shared" si="93"/>
        <v>0.2</v>
      </c>
      <c r="U791" s="133">
        <f t="shared" si="93"/>
        <v>0</v>
      </c>
      <c r="V791" s="133">
        <f t="shared" si="93"/>
        <v>0</v>
      </c>
      <c r="W791" s="133">
        <f t="shared" si="93"/>
        <v>0</v>
      </c>
      <c r="X791" s="133">
        <f t="shared" si="93"/>
        <v>0</v>
      </c>
      <c r="Y791" s="133">
        <f t="shared" si="93"/>
        <v>0</v>
      </c>
      <c r="Z791" s="133">
        <f t="shared" si="93"/>
        <v>0</v>
      </c>
      <c r="AA791" s="133">
        <f t="shared" si="93"/>
        <v>0</v>
      </c>
      <c r="AB791" s="133">
        <f t="shared" si="93"/>
        <v>0</v>
      </c>
      <c r="AC791" s="133">
        <f t="shared" si="93"/>
        <v>0</v>
      </c>
      <c r="AD791" s="133">
        <f t="shared" si="93"/>
        <v>0</v>
      </c>
      <c r="AE791" s="133">
        <f t="shared" si="93"/>
        <v>0</v>
      </c>
      <c r="AF791" s="133">
        <f t="shared" si="93"/>
        <v>0</v>
      </c>
      <c r="AG791" s="133">
        <f t="shared" si="93"/>
        <v>0</v>
      </c>
      <c r="AH791" s="133">
        <f t="shared" si="93"/>
        <v>0</v>
      </c>
      <c r="AI791" s="133">
        <f t="shared" si="93"/>
        <v>0</v>
      </c>
      <c r="AJ791" s="133">
        <f t="shared" si="93"/>
        <v>0</v>
      </c>
      <c r="AK791" s="133">
        <f t="shared" si="93"/>
        <v>0</v>
      </c>
      <c r="AL791" s="133">
        <f t="shared" si="93"/>
        <v>0</v>
      </c>
      <c r="AM791" s="133">
        <f t="shared" si="93"/>
        <v>0</v>
      </c>
      <c r="AN791" s="133">
        <f t="shared" si="93"/>
        <v>0</v>
      </c>
      <c r="AO791" s="133">
        <f t="shared" si="93"/>
        <v>0</v>
      </c>
      <c r="AP791" s="133">
        <f t="shared" si="93"/>
        <v>0</v>
      </c>
      <c r="AQ791" s="133">
        <f t="shared" si="93"/>
        <v>0</v>
      </c>
      <c r="AR791" s="133">
        <f t="shared" si="93"/>
        <v>0</v>
      </c>
      <c r="AS791" s="133">
        <f t="shared" si="93"/>
        <v>0</v>
      </c>
      <c r="AT791" s="133">
        <f t="shared" si="93"/>
        <v>0</v>
      </c>
      <c r="AU791" s="133">
        <f t="shared" si="93"/>
        <v>0</v>
      </c>
    </row>
    <row r="792" spans="1:47" ht="62.2" x14ac:dyDescent="0.35">
      <c r="A792" s="115" t="s">
        <v>1663</v>
      </c>
      <c r="B792" s="111" t="s">
        <v>152</v>
      </c>
      <c r="C792" s="108" t="s">
        <v>550</v>
      </c>
      <c r="D792" s="122">
        <v>0</v>
      </c>
      <c r="E792" s="122">
        <v>0</v>
      </c>
      <c r="F792" s="122">
        <v>0</v>
      </c>
      <c r="G792" s="122">
        <v>0</v>
      </c>
      <c r="H792" s="122">
        <v>0</v>
      </c>
      <c r="I792" s="122">
        <v>0</v>
      </c>
      <c r="J792" s="122">
        <v>0</v>
      </c>
      <c r="K792" s="122">
        <v>0</v>
      </c>
      <c r="L792" s="122">
        <v>0</v>
      </c>
      <c r="M792" s="122">
        <v>0</v>
      </c>
      <c r="N792" s="122">
        <v>0</v>
      </c>
      <c r="O792" s="122">
        <v>0</v>
      </c>
      <c r="P792" s="122">
        <v>0</v>
      </c>
      <c r="Q792" s="122">
        <v>0</v>
      </c>
      <c r="R792" s="122">
        <v>0</v>
      </c>
      <c r="S792" s="122">
        <v>0</v>
      </c>
      <c r="T792" s="122">
        <v>0</v>
      </c>
      <c r="U792" s="122">
        <v>0</v>
      </c>
      <c r="V792" s="122">
        <v>0</v>
      </c>
      <c r="W792" s="122">
        <v>0</v>
      </c>
      <c r="X792" s="122">
        <v>0</v>
      </c>
      <c r="Y792" s="122">
        <v>0</v>
      </c>
      <c r="Z792" s="122">
        <v>0</v>
      </c>
      <c r="AA792" s="122">
        <v>0</v>
      </c>
      <c r="AB792" s="123"/>
      <c r="AC792" s="123"/>
      <c r="AD792" s="123"/>
      <c r="AE792" s="123"/>
      <c r="AF792" s="123"/>
      <c r="AG792" s="123"/>
      <c r="AH792" s="123"/>
      <c r="AI792" s="123"/>
      <c r="AJ792" s="123"/>
      <c r="AK792" s="123"/>
      <c r="AL792" s="123"/>
      <c r="AM792" s="123"/>
      <c r="AN792" s="123"/>
      <c r="AO792" s="123"/>
      <c r="AP792" s="123"/>
      <c r="AQ792" s="123"/>
      <c r="AR792" s="123"/>
      <c r="AS792" s="123"/>
      <c r="AT792" s="123"/>
      <c r="AU792" s="123"/>
    </row>
    <row r="793" spans="1:47" ht="62.2" x14ac:dyDescent="0.35">
      <c r="A793" s="106" t="s">
        <v>1663</v>
      </c>
      <c r="B793" s="111" t="s">
        <v>1079</v>
      </c>
      <c r="C793" s="108" t="s">
        <v>1598</v>
      </c>
      <c r="D793" s="122">
        <v>0</v>
      </c>
      <c r="E793" s="122">
        <v>1.26</v>
      </c>
      <c r="F793" s="122">
        <v>0</v>
      </c>
      <c r="G793" s="122">
        <v>0</v>
      </c>
      <c r="H793" s="122">
        <v>0</v>
      </c>
      <c r="I793" s="122">
        <v>1.1879999999999999</v>
      </c>
      <c r="J793" s="122">
        <v>0</v>
      </c>
      <c r="K793" s="122">
        <v>0</v>
      </c>
      <c r="L793" s="122">
        <v>0</v>
      </c>
      <c r="M793" s="122">
        <v>0</v>
      </c>
      <c r="N793" s="122">
        <v>0</v>
      </c>
      <c r="O793" s="122">
        <v>0</v>
      </c>
      <c r="P793" s="122">
        <v>0</v>
      </c>
      <c r="Q793" s="122">
        <v>0</v>
      </c>
      <c r="R793" s="122">
        <v>0</v>
      </c>
      <c r="S793" s="122">
        <v>0</v>
      </c>
      <c r="T793" s="122">
        <v>0</v>
      </c>
      <c r="U793" s="122">
        <v>0</v>
      </c>
      <c r="V793" s="122">
        <v>0</v>
      </c>
      <c r="W793" s="122">
        <v>0</v>
      </c>
      <c r="X793" s="122">
        <v>0</v>
      </c>
      <c r="Y793" s="122">
        <v>0</v>
      </c>
      <c r="Z793" s="122">
        <v>0</v>
      </c>
      <c r="AA793" s="122">
        <v>0</v>
      </c>
      <c r="AB793" s="123"/>
      <c r="AC793" s="123"/>
      <c r="AD793" s="123"/>
      <c r="AE793" s="123"/>
      <c r="AF793" s="123"/>
      <c r="AG793" s="123"/>
      <c r="AH793" s="123"/>
      <c r="AI793" s="123"/>
      <c r="AJ793" s="123"/>
      <c r="AK793" s="123"/>
      <c r="AL793" s="123"/>
      <c r="AM793" s="123"/>
      <c r="AN793" s="123"/>
      <c r="AO793" s="123"/>
      <c r="AP793" s="123"/>
      <c r="AQ793" s="123"/>
      <c r="AR793" s="123"/>
      <c r="AS793" s="123"/>
      <c r="AT793" s="123"/>
      <c r="AU793" s="123"/>
    </row>
    <row r="794" spans="1:47" ht="46.65" x14ac:dyDescent="0.35">
      <c r="A794" s="115" t="s">
        <v>1663</v>
      </c>
      <c r="B794" s="111" t="s">
        <v>1080</v>
      </c>
      <c r="C794" s="108" t="s">
        <v>1599</v>
      </c>
      <c r="D794" s="122">
        <v>0</v>
      </c>
      <c r="E794" s="122">
        <v>0</v>
      </c>
      <c r="F794" s="122">
        <v>0</v>
      </c>
      <c r="G794" s="122">
        <v>0</v>
      </c>
      <c r="H794" s="122">
        <v>0</v>
      </c>
      <c r="I794" s="122">
        <v>0.24</v>
      </c>
      <c r="J794" s="122">
        <v>0</v>
      </c>
      <c r="K794" s="122">
        <v>0</v>
      </c>
      <c r="L794" s="122">
        <v>0</v>
      </c>
      <c r="M794" s="122">
        <v>0</v>
      </c>
      <c r="N794" s="122">
        <v>0</v>
      </c>
      <c r="O794" s="122">
        <v>0</v>
      </c>
      <c r="P794" s="122">
        <v>0</v>
      </c>
      <c r="Q794" s="122">
        <v>0</v>
      </c>
      <c r="R794" s="122">
        <v>0</v>
      </c>
      <c r="S794" s="122">
        <v>0</v>
      </c>
      <c r="T794" s="122">
        <v>0.2</v>
      </c>
      <c r="U794" s="122">
        <v>0</v>
      </c>
      <c r="V794" s="122">
        <v>0</v>
      </c>
      <c r="W794" s="122">
        <v>0</v>
      </c>
      <c r="X794" s="122">
        <v>0</v>
      </c>
      <c r="Y794" s="122">
        <v>0</v>
      </c>
      <c r="Z794" s="122">
        <v>0</v>
      </c>
      <c r="AA794" s="122">
        <v>0</v>
      </c>
      <c r="AB794" s="123"/>
      <c r="AC794" s="123"/>
      <c r="AD794" s="123"/>
      <c r="AE794" s="123"/>
      <c r="AF794" s="123"/>
      <c r="AG794" s="123"/>
      <c r="AH794" s="123"/>
      <c r="AI794" s="123"/>
      <c r="AJ794" s="123"/>
      <c r="AK794" s="123"/>
      <c r="AL794" s="123"/>
      <c r="AM794" s="123"/>
      <c r="AN794" s="123"/>
      <c r="AO794" s="123"/>
      <c r="AP794" s="123"/>
      <c r="AQ794" s="123"/>
      <c r="AR794" s="123"/>
      <c r="AS794" s="123"/>
      <c r="AT794" s="123"/>
      <c r="AU794" s="123"/>
    </row>
    <row r="795" spans="1:47" ht="62.2" x14ac:dyDescent="0.35">
      <c r="A795" s="106" t="s">
        <v>1663</v>
      </c>
      <c r="B795" s="111" t="s">
        <v>153</v>
      </c>
      <c r="C795" s="108" t="s">
        <v>154</v>
      </c>
      <c r="D795" s="122">
        <v>0</v>
      </c>
      <c r="E795" s="122">
        <v>0</v>
      </c>
      <c r="F795" s="122">
        <v>0</v>
      </c>
      <c r="G795" s="122">
        <v>0</v>
      </c>
      <c r="H795" s="122">
        <v>0</v>
      </c>
      <c r="I795" s="122">
        <v>0</v>
      </c>
      <c r="J795" s="122">
        <v>0</v>
      </c>
      <c r="K795" s="122">
        <v>0</v>
      </c>
      <c r="L795" s="122">
        <v>0</v>
      </c>
      <c r="M795" s="122">
        <v>0</v>
      </c>
      <c r="N795" s="122">
        <v>0</v>
      </c>
      <c r="O795" s="122">
        <v>0</v>
      </c>
      <c r="P795" s="122">
        <v>0</v>
      </c>
      <c r="Q795" s="122">
        <v>0</v>
      </c>
      <c r="R795" s="122">
        <v>0</v>
      </c>
      <c r="S795" s="122">
        <v>0</v>
      </c>
      <c r="T795" s="122">
        <v>0</v>
      </c>
      <c r="U795" s="122">
        <v>0</v>
      </c>
      <c r="V795" s="122">
        <v>0</v>
      </c>
      <c r="W795" s="122">
        <v>0</v>
      </c>
      <c r="X795" s="122">
        <v>0</v>
      </c>
      <c r="Y795" s="122">
        <v>0</v>
      </c>
      <c r="Z795" s="122">
        <v>0</v>
      </c>
      <c r="AA795" s="122">
        <v>0</v>
      </c>
      <c r="AB795" s="123"/>
      <c r="AC795" s="123"/>
      <c r="AD795" s="123"/>
      <c r="AE795" s="123"/>
      <c r="AF795" s="123"/>
      <c r="AG795" s="123"/>
      <c r="AH795" s="123"/>
      <c r="AI795" s="123"/>
      <c r="AJ795" s="123"/>
      <c r="AK795" s="123"/>
      <c r="AL795" s="123"/>
      <c r="AM795" s="123"/>
      <c r="AN795" s="123"/>
      <c r="AO795" s="123"/>
      <c r="AP795" s="123"/>
      <c r="AQ795" s="123"/>
      <c r="AR795" s="123"/>
      <c r="AS795" s="123"/>
      <c r="AT795" s="123"/>
      <c r="AU795" s="123"/>
    </row>
    <row r="796" spans="1:47" x14ac:dyDescent="0.35">
      <c r="A796" s="119"/>
      <c r="B796" s="118" t="s">
        <v>27</v>
      </c>
      <c r="C796" s="105"/>
      <c r="D796" s="133">
        <f t="shared" ref="D796:AU796" si="94">SUM(D797:D800)</f>
        <v>0</v>
      </c>
      <c r="E796" s="133">
        <f t="shared" si="94"/>
        <v>0</v>
      </c>
      <c r="F796" s="133">
        <f t="shared" si="94"/>
        <v>0</v>
      </c>
      <c r="G796" s="133">
        <f t="shared" si="94"/>
        <v>0</v>
      </c>
      <c r="H796" s="133">
        <f t="shared" si="94"/>
        <v>0</v>
      </c>
      <c r="I796" s="133">
        <f t="shared" si="94"/>
        <v>0</v>
      </c>
      <c r="J796" s="133">
        <f t="shared" si="94"/>
        <v>0</v>
      </c>
      <c r="K796" s="133">
        <f t="shared" si="94"/>
        <v>0</v>
      </c>
      <c r="L796" s="133">
        <f t="shared" si="94"/>
        <v>0</v>
      </c>
      <c r="M796" s="133">
        <f t="shared" si="94"/>
        <v>0</v>
      </c>
      <c r="N796" s="133">
        <f t="shared" si="94"/>
        <v>0</v>
      </c>
      <c r="O796" s="133">
        <f t="shared" si="94"/>
        <v>0</v>
      </c>
      <c r="P796" s="133">
        <f t="shared" si="94"/>
        <v>0</v>
      </c>
      <c r="Q796" s="133">
        <f t="shared" si="94"/>
        <v>0</v>
      </c>
      <c r="R796" s="133">
        <f t="shared" si="94"/>
        <v>0</v>
      </c>
      <c r="S796" s="133">
        <f t="shared" si="94"/>
        <v>0</v>
      </c>
      <c r="T796" s="133">
        <f t="shared" si="94"/>
        <v>0</v>
      </c>
      <c r="U796" s="133">
        <f t="shared" si="94"/>
        <v>0</v>
      </c>
      <c r="V796" s="133">
        <f t="shared" si="94"/>
        <v>0</v>
      </c>
      <c r="W796" s="133">
        <f t="shared" si="94"/>
        <v>0</v>
      </c>
      <c r="X796" s="133">
        <f t="shared" si="94"/>
        <v>0</v>
      </c>
      <c r="Y796" s="133">
        <f t="shared" si="94"/>
        <v>0</v>
      </c>
      <c r="Z796" s="133">
        <f t="shared" si="94"/>
        <v>0</v>
      </c>
      <c r="AA796" s="133">
        <f t="shared" si="94"/>
        <v>0</v>
      </c>
      <c r="AB796" s="133">
        <f t="shared" si="94"/>
        <v>0</v>
      </c>
      <c r="AC796" s="133">
        <f t="shared" si="94"/>
        <v>0</v>
      </c>
      <c r="AD796" s="133">
        <f t="shared" si="94"/>
        <v>0</v>
      </c>
      <c r="AE796" s="133">
        <f t="shared" si="94"/>
        <v>0</v>
      </c>
      <c r="AF796" s="133">
        <f t="shared" si="94"/>
        <v>0</v>
      </c>
      <c r="AG796" s="133">
        <f t="shared" si="94"/>
        <v>0</v>
      </c>
      <c r="AH796" s="133">
        <f t="shared" si="94"/>
        <v>0</v>
      </c>
      <c r="AI796" s="133">
        <f t="shared" si="94"/>
        <v>0</v>
      </c>
      <c r="AJ796" s="133">
        <f t="shared" si="94"/>
        <v>0</v>
      </c>
      <c r="AK796" s="133">
        <f t="shared" si="94"/>
        <v>0</v>
      </c>
      <c r="AL796" s="133">
        <f t="shared" si="94"/>
        <v>0</v>
      </c>
      <c r="AM796" s="133">
        <f t="shared" si="94"/>
        <v>0</v>
      </c>
      <c r="AN796" s="133">
        <f t="shared" si="94"/>
        <v>0</v>
      </c>
      <c r="AO796" s="133">
        <f t="shared" si="94"/>
        <v>0</v>
      </c>
      <c r="AP796" s="133">
        <f t="shared" si="94"/>
        <v>0</v>
      </c>
      <c r="AQ796" s="133">
        <f t="shared" si="94"/>
        <v>0</v>
      </c>
      <c r="AR796" s="133">
        <f t="shared" si="94"/>
        <v>0</v>
      </c>
      <c r="AS796" s="133">
        <f t="shared" si="94"/>
        <v>0</v>
      </c>
      <c r="AT796" s="133">
        <f t="shared" si="94"/>
        <v>0</v>
      </c>
      <c r="AU796" s="133">
        <f t="shared" si="94"/>
        <v>0</v>
      </c>
    </row>
    <row r="797" spans="1:47" ht="62.2" x14ac:dyDescent="0.35">
      <c r="A797" s="115" t="s">
        <v>1663</v>
      </c>
      <c r="B797" s="111" t="s">
        <v>155</v>
      </c>
      <c r="C797" s="108" t="s">
        <v>551</v>
      </c>
      <c r="D797" s="122">
        <v>0</v>
      </c>
      <c r="E797" s="122">
        <v>0</v>
      </c>
      <c r="F797" s="122">
        <v>0</v>
      </c>
      <c r="G797" s="122">
        <v>0</v>
      </c>
      <c r="H797" s="122">
        <v>0</v>
      </c>
      <c r="I797" s="122">
        <v>0</v>
      </c>
      <c r="J797" s="122">
        <v>0</v>
      </c>
      <c r="K797" s="122">
        <v>0</v>
      </c>
      <c r="L797" s="122">
        <v>0</v>
      </c>
      <c r="M797" s="122">
        <v>0</v>
      </c>
      <c r="N797" s="122">
        <v>0</v>
      </c>
      <c r="O797" s="122">
        <v>0</v>
      </c>
      <c r="P797" s="122">
        <v>0</v>
      </c>
      <c r="Q797" s="122">
        <v>0</v>
      </c>
      <c r="R797" s="122">
        <v>0</v>
      </c>
      <c r="S797" s="122">
        <v>0</v>
      </c>
      <c r="T797" s="122">
        <v>0</v>
      </c>
      <c r="U797" s="122">
        <v>0</v>
      </c>
      <c r="V797" s="122">
        <v>0</v>
      </c>
      <c r="W797" s="122">
        <v>0</v>
      </c>
      <c r="X797" s="122">
        <v>0</v>
      </c>
      <c r="Y797" s="122">
        <v>0</v>
      </c>
      <c r="Z797" s="122">
        <v>0</v>
      </c>
      <c r="AA797" s="122">
        <v>0</v>
      </c>
      <c r="AB797" s="123"/>
      <c r="AC797" s="123"/>
      <c r="AD797" s="123"/>
      <c r="AE797" s="123"/>
      <c r="AF797" s="123"/>
      <c r="AG797" s="123"/>
      <c r="AH797" s="123"/>
      <c r="AI797" s="123"/>
      <c r="AJ797" s="123"/>
      <c r="AK797" s="123"/>
      <c r="AL797" s="123"/>
      <c r="AM797" s="123"/>
      <c r="AN797" s="123"/>
      <c r="AO797" s="123"/>
      <c r="AP797" s="123"/>
      <c r="AQ797" s="123"/>
      <c r="AR797" s="123"/>
      <c r="AS797" s="123"/>
      <c r="AT797" s="123"/>
      <c r="AU797" s="123"/>
    </row>
    <row r="798" spans="1:47" ht="62.2" x14ac:dyDescent="0.35">
      <c r="A798" s="115" t="s">
        <v>1663</v>
      </c>
      <c r="B798" s="111" t="s">
        <v>1875</v>
      </c>
      <c r="C798" s="108" t="s">
        <v>1967</v>
      </c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3"/>
      <c r="AD798" s="123"/>
      <c r="AE798" s="123"/>
      <c r="AF798" s="123"/>
      <c r="AG798" s="123"/>
      <c r="AH798" s="123"/>
      <c r="AI798" s="123"/>
      <c r="AJ798" s="123"/>
      <c r="AK798" s="123"/>
      <c r="AL798" s="123"/>
      <c r="AM798" s="123"/>
      <c r="AN798" s="123"/>
      <c r="AO798" s="123"/>
      <c r="AP798" s="123"/>
      <c r="AQ798" s="123"/>
      <c r="AR798" s="123"/>
      <c r="AS798" s="123"/>
      <c r="AT798" s="123"/>
      <c r="AU798" s="123"/>
    </row>
    <row r="799" spans="1:47" ht="93.25" x14ac:dyDescent="0.35">
      <c r="A799" s="115" t="s">
        <v>1663</v>
      </c>
      <c r="B799" s="111" t="s">
        <v>1876</v>
      </c>
      <c r="C799" s="108" t="s">
        <v>1968</v>
      </c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3"/>
      <c r="AD799" s="123"/>
      <c r="AE799" s="123"/>
      <c r="AF799" s="123"/>
      <c r="AG799" s="123"/>
      <c r="AH799" s="123"/>
      <c r="AI799" s="123"/>
      <c r="AJ799" s="123"/>
      <c r="AK799" s="123"/>
      <c r="AL799" s="123"/>
      <c r="AM799" s="123"/>
      <c r="AN799" s="123"/>
      <c r="AO799" s="123"/>
      <c r="AP799" s="123"/>
      <c r="AQ799" s="123"/>
      <c r="AR799" s="123"/>
      <c r="AS799" s="123"/>
      <c r="AT799" s="123"/>
      <c r="AU799" s="123"/>
    </row>
    <row r="800" spans="1:47" ht="62.2" x14ac:dyDescent="0.35">
      <c r="A800" s="115" t="s">
        <v>1663</v>
      </c>
      <c r="B800" s="111" t="s">
        <v>1877</v>
      </c>
      <c r="C800" s="108" t="s">
        <v>1969</v>
      </c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3"/>
      <c r="AD800" s="123"/>
      <c r="AE800" s="123"/>
      <c r="AF800" s="123"/>
      <c r="AG800" s="123"/>
      <c r="AH800" s="123"/>
      <c r="AI800" s="123"/>
      <c r="AJ800" s="123"/>
      <c r="AK800" s="123"/>
      <c r="AL800" s="123"/>
      <c r="AM800" s="123"/>
      <c r="AN800" s="123"/>
      <c r="AO800" s="123"/>
      <c r="AP800" s="123"/>
      <c r="AQ800" s="123"/>
      <c r="AR800" s="123"/>
      <c r="AS800" s="123"/>
      <c r="AT800" s="123"/>
      <c r="AU800" s="123"/>
    </row>
    <row r="801" spans="1:47" x14ac:dyDescent="0.35">
      <c r="A801" s="119"/>
      <c r="B801" s="118" t="s">
        <v>416</v>
      </c>
      <c r="C801" s="105"/>
      <c r="D801" s="133">
        <f t="shared" ref="D801:AU801" si="95">SUM(D802:D803)</f>
        <v>0</v>
      </c>
      <c r="E801" s="133">
        <f t="shared" si="95"/>
        <v>0</v>
      </c>
      <c r="F801" s="133">
        <f t="shared" si="95"/>
        <v>0</v>
      </c>
      <c r="G801" s="133">
        <f t="shared" si="95"/>
        <v>0</v>
      </c>
      <c r="H801" s="133">
        <f t="shared" si="95"/>
        <v>0</v>
      </c>
      <c r="I801" s="133">
        <f t="shared" si="95"/>
        <v>0</v>
      </c>
      <c r="J801" s="133">
        <f t="shared" si="95"/>
        <v>0</v>
      </c>
      <c r="K801" s="133">
        <f t="shared" si="95"/>
        <v>0</v>
      </c>
      <c r="L801" s="133">
        <f t="shared" si="95"/>
        <v>0</v>
      </c>
      <c r="M801" s="133">
        <f t="shared" si="95"/>
        <v>0</v>
      </c>
      <c r="N801" s="133">
        <f t="shared" si="95"/>
        <v>0</v>
      </c>
      <c r="O801" s="133">
        <f t="shared" si="95"/>
        <v>0</v>
      </c>
      <c r="P801" s="133">
        <f t="shared" si="95"/>
        <v>0</v>
      </c>
      <c r="Q801" s="133">
        <f t="shared" si="95"/>
        <v>0</v>
      </c>
      <c r="R801" s="133">
        <f t="shared" si="95"/>
        <v>0</v>
      </c>
      <c r="S801" s="133">
        <f t="shared" si="95"/>
        <v>0</v>
      </c>
      <c r="T801" s="133">
        <f t="shared" si="95"/>
        <v>0</v>
      </c>
      <c r="U801" s="133">
        <f t="shared" si="95"/>
        <v>0</v>
      </c>
      <c r="V801" s="133">
        <f t="shared" si="95"/>
        <v>0</v>
      </c>
      <c r="W801" s="133">
        <f t="shared" si="95"/>
        <v>0</v>
      </c>
      <c r="X801" s="133">
        <f t="shared" si="95"/>
        <v>0</v>
      </c>
      <c r="Y801" s="133">
        <f t="shared" si="95"/>
        <v>0</v>
      </c>
      <c r="Z801" s="133">
        <f t="shared" si="95"/>
        <v>0</v>
      </c>
      <c r="AA801" s="133">
        <f t="shared" si="95"/>
        <v>0</v>
      </c>
      <c r="AB801" s="133">
        <f t="shared" si="95"/>
        <v>0</v>
      </c>
      <c r="AC801" s="133">
        <f t="shared" si="95"/>
        <v>0</v>
      </c>
      <c r="AD801" s="133">
        <f t="shared" si="95"/>
        <v>0</v>
      </c>
      <c r="AE801" s="133">
        <f t="shared" si="95"/>
        <v>0</v>
      </c>
      <c r="AF801" s="133">
        <f t="shared" si="95"/>
        <v>0</v>
      </c>
      <c r="AG801" s="133">
        <f t="shared" si="95"/>
        <v>0</v>
      </c>
      <c r="AH801" s="133">
        <f t="shared" si="95"/>
        <v>0</v>
      </c>
      <c r="AI801" s="133">
        <f t="shared" si="95"/>
        <v>0</v>
      </c>
      <c r="AJ801" s="133">
        <f t="shared" si="95"/>
        <v>0</v>
      </c>
      <c r="AK801" s="133">
        <f t="shared" si="95"/>
        <v>0</v>
      </c>
      <c r="AL801" s="133">
        <f t="shared" si="95"/>
        <v>0</v>
      </c>
      <c r="AM801" s="133">
        <f t="shared" si="95"/>
        <v>0</v>
      </c>
      <c r="AN801" s="133">
        <f t="shared" si="95"/>
        <v>0</v>
      </c>
      <c r="AO801" s="133">
        <f t="shared" si="95"/>
        <v>0</v>
      </c>
      <c r="AP801" s="133">
        <f t="shared" si="95"/>
        <v>0</v>
      </c>
      <c r="AQ801" s="133">
        <f t="shared" si="95"/>
        <v>0</v>
      </c>
      <c r="AR801" s="133">
        <f t="shared" si="95"/>
        <v>0</v>
      </c>
      <c r="AS801" s="133">
        <f t="shared" si="95"/>
        <v>0</v>
      </c>
      <c r="AT801" s="133">
        <f t="shared" si="95"/>
        <v>0</v>
      </c>
      <c r="AU801" s="133">
        <f t="shared" si="95"/>
        <v>0</v>
      </c>
    </row>
    <row r="802" spans="1:47" ht="77.7" x14ac:dyDescent="0.35">
      <c r="A802" s="115" t="s">
        <v>1663</v>
      </c>
      <c r="B802" s="111" t="s">
        <v>246</v>
      </c>
      <c r="C802" s="108" t="s">
        <v>156</v>
      </c>
      <c r="D802" s="122">
        <v>0</v>
      </c>
      <c r="E802" s="122">
        <v>0</v>
      </c>
      <c r="F802" s="122">
        <v>0</v>
      </c>
      <c r="G802" s="122">
        <v>0</v>
      </c>
      <c r="H802" s="122">
        <v>0</v>
      </c>
      <c r="I802" s="122">
        <v>0</v>
      </c>
      <c r="J802" s="122">
        <v>0</v>
      </c>
      <c r="K802" s="122">
        <v>0</v>
      </c>
      <c r="L802" s="122">
        <v>0</v>
      </c>
      <c r="M802" s="122">
        <v>0</v>
      </c>
      <c r="N802" s="122">
        <v>0</v>
      </c>
      <c r="O802" s="122">
        <v>0</v>
      </c>
      <c r="P802" s="122">
        <v>0</v>
      </c>
      <c r="Q802" s="122">
        <v>0</v>
      </c>
      <c r="R802" s="122">
        <v>0</v>
      </c>
      <c r="S802" s="122">
        <v>0</v>
      </c>
      <c r="T802" s="122">
        <v>0</v>
      </c>
      <c r="U802" s="122">
        <v>0</v>
      </c>
      <c r="V802" s="122">
        <v>0</v>
      </c>
      <c r="W802" s="122">
        <v>0</v>
      </c>
      <c r="X802" s="122">
        <v>0</v>
      </c>
      <c r="Y802" s="122">
        <v>0</v>
      </c>
      <c r="Z802" s="122">
        <v>0</v>
      </c>
      <c r="AA802" s="122">
        <v>0</v>
      </c>
      <c r="AB802" s="123"/>
      <c r="AC802" s="123"/>
      <c r="AD802" s="123"/>
      <c r="AE802" s="123"/>
      <c r="AF802" s="123"/>
      <c r="AG802" s="123"/>
      <c r="AH802" s="123"/>
      <c r="AI802" s="123"/>
      <c r="AJ802" s="123"/>
      <c r="AK802" s="123"/>
      <c r="AL802" s="123"/>
      <c r="AM802" s="123"/>
      <c r="AN802" s="123"/>
      <c r="AO802" s="123"/>
      <c r="AP802" s="123"/>
      <c r="AQ802" s="123"/>
      <c r="AR802" s="123"/>
      <c r="AS802" s="123"/>
      <c r="AT802" s="123"/>
      <c r="AU802" s="123"/>
    </row>
    <row r="803" spans="1:47" ht="46.65" x14ac:dyDescent="0.35">
      <c r="A803" s="106" t="s">
        <v>1663</v>
      </c>
      <c r="B803" s="111" t="s">
        <v>1081</v>
      </c>
      <c r="C803" s="108" t="s">
        <v>552</v>
      </c>
      <c r="D803" s="122">
        <v>0</v>
      </c>
      <c r="E803" s="122">
        <v>0</v>
      </c>
      <c r="F803" s="122">
        <v>0</v>
      </c>
      <c r="G803" s="122">
        <v>0</v>
      </c>
      <c r="H803" s="122">
        <v>0</v>
      </c>
      <c r="I803" s="122">
        <v>0</v>
      </c>
      <c r="J803" s="122">
        <v>0</v>
      </c>
      <c r="K803" s="122">
        <v>0</v>
      </c>
      <c r="L803" s="122">
        <v>0</v>
      </c>
      <c r="M803" s="122">
        <v>0</v>
      </c>
      <c r="N803" s="122">
        <v>0</v>
      </c>
      <c r="O803" s="122">
        <v>0</v>
      </c>
      <c r="P803" s="122">
        <v>0</v>
      </c>
      <c r="Q803" s="122">
        <v>0</v>
      </c>
      <c r="R803" s="122">
        <v>0</v>
      </c>
      <c r="S803" s="122">
        <v>0</v>
      </c>
      <c r="T803" s="122">
        <v>0</v>
      </c>
      <c r="U803" s="122">
        <v>0</v>
      </c>
      <c r="V803" s="122">
        <v>0</v>
      </c>
      <c r="W803" s="122">
        <v>0</v>
      </c>
      <c r="X803" s="122">
        <v>0</v>
      </c>
      <c r="Y803" s="122">
        <v>0</v>
      </c>
      <c r="Z803" s="122">
        <v>0</v>
      </c>
      <c r="AA803" s="122">
        <v>0</v>
      </c>
      <c r="AB803" s="123"/>
      <c r="AC803" s="123"/>
      <c r="AD803" s="123"/>
      <c r="AE803" s="123"/>
      <c r="AF803" s="123"/>
      <c r="AG803" s="123"/>
      <c r="AH803" s="123"/>
      <c r="AI803" s="123"/>
      <c r="AJ803" s="123"/>
      <c r="AK803" s="123"/>
      <c r="AL803" s="123"/>
      <c r="AM803" s="123"/>
      <c r="AN803" s="123"/>
      <c r="AO803" s="123"/>
      <c r="AP803" s="123"/>
      <c r="AQ803" s="123"/>
      <c r="AR803" s="123"/>
      <c r="AS803" s="123"/>
      <c r="AT803" s="123"/>
      <c r="AU803" s="123"/>
    </row>
    <row r="804" spans="1:47" x14ac:dyDescent="0.35">
      <c r="A804" s="119"/>
      <c r="B804" s="118" t="s">
        <v>30</v>
      </c>
      <c r="C804" s="105"/>
      <c r="D804" s="133">
        <f t="shared" ref="D804:AU804" si="96">SUM(D805:D805)</f>
        <v>0</v>
      </c>
      <c r="E804" s="133">
        <f t="shared" si="96"/>
        <v>0</v>
      </c>
      <c r="F804" s="133">
        <f t="shared" si="96"/>
        <v>0</v>
      </c>
      <c r="G804" s="133">
        <f t="shared" si="96"/>
        <v>0</v>
      </c>
      <c r="H804" s="133">
        <f t="shared" si="96"/>
        <v>0</v>
      </c>
      <c r="I804" s="133">
        <f t="shared" si="96"/>
        <v>0</v>
      </c>
      <c r="J804" s="133">
        <f t="shared" si="96"/>
        <v>0</v>
      </c>
      <c r="K804" s="133">
        <f t="shared" si="96"/>
        <v>0</v>
      </c>
      <c r="L804" s="133">
        <f t="shared" si="96"/>
        <v>0</v>
      </c>
      <c r="M804" s="133">
        <f t="shared" si="96"/>
        <v>0</v>
      </c>
      <c r="N804" s="133">
        <f t="shared" si="96"/>
        <v>0</v>
      </c>
      <c r="O804" s="133">
        <f t="shared" si="96"/>
        <v>0</v>
      </c>
      <c r="P804" s="133">
        <f t="shared" si="96"/>
        <v>0</v>
      </c>
      <c r="Q804" s="133">
        <f t="shared" si="96"/>
        <v>0</v>
      </c>
      <c r="R804" s="133">
        <f t="shared" si="96"/>
        <v>0</v>
      </c>
      <c r="S804" s="133">
        <f t="shared" si="96"/>
        <v>0</v>
      </c>
      <c r="T804" s="133">
        <f t="shared" si="96"/>
        <v>0.1</v>
      </c>
      <c r="U804" s="133">
        <f t="shared" si="96"/>
        <v>0</v>
      </c>
      <c r="V804" s="133">
        <f t="shared" si="96"/>
        <v>0</v>
      </c>
      <c r="W804" s="133">
        <f t="shared" si="96"/>
        <v>0</v>
      </c>
      <c r="X804" s="133">
        <f t="shared" si="96"/>
        <v>0</v>
      </c>
      <c r="Y804" s="133">
        <f t="shared" si="96"/>
        <v>0</v>
      </c>
      <c r="Z804" s="133">
        <f t="shared" si="96"/>
        <v>0</v>
      </c>
      <c r="AA804" s="133">
        <f t="shared" si="96"/>
        <v>0</v>
      </c>
      <c r="AB804" s="133">
        <f t="shared" si="96"/>
        <v>0</v>
      </c>
      <c r="AC804" s="133">
        <f t="shared" si="96"/>
        <v>0</v>
      </c>
      <c r="AD804" s="133">
        <f t="shared" si="96"/>
        <v>0</v>
      </c>
      <c r="AE804" s="133">
        <f t="shared" si="96"/>
        <v>0</v>
      </c>
      <c r="AF804" s="133">
        <f t="shared" si="96"/>
        <v>0</v>
      </c>
      <c r="AG804" s="133">
        <f t="shared" si="96"/>
        <v>0</v>
      </c>
      <c r="AH804" s="133">
        <f t="shared" si="96"/>
        <v>0</v>
      </c>
      <c r="AI804" s="133">
        <f t="shared" si="96"/>
        <v>0</v>
      </c>
      <c r="AJ804" s="133">
        <f t="shared" si="96"/>
        <v>0</v>
      </c>
      <c r="AK804" s="133">
        <f t="shared" si="96"/>
        <v>0</v>
      </c>
      <c r="AL804" s="133">
        <f t="shared" si="96"/>
        <v>0</v>
      </c>
      <c r="AM804" s="133">
        <f t="shared" si="96"/>
        <v>0</v>
      </c>
      <c r="AN804" s="133">
        <f t="shared" si="96"/>
        <v>0</v>
      </c>
      <c r="AO804" s="133">
        <f t="shared" si="96"/>
        <v>0</v>
      </c>
      <c r="AP804" s="133">
        <f t="shared" si="96"/>
        <v>0</v>
      </c>
      <c r="AQ804" s="133">
        <f t="shared" si="96"/>
        <v>0</v>
      </c>
      <c r="AR804" s="133">
        <f t="shared" si="96"/>
        <v>0</v>
      </c>
      <c r="AS804" s="133">
        <f t="shared" si="96"/>
        <v>0</v>
      </c>
      <c r="AT804" s="133">
        <f t="shared" si="96"/>
        <v>0</v>
      </c>
      <c r="AU804" s="133">
        <f t="shared" si="96"/>
        <v>0</v>
      </c>
    </row>
    <row r="805" spans="1:47" ht="46.65" x14ac:dyDescent="0.35">
      <c r="A805" s="106" t="s">
        <v>1663</v>
      </c>
      <c r="B805" s="111" t="s">
        <v>157</v>
      </c>
      <c r="C805" s="108" t="s">
        <v>553</v>
      </c>
      <c r="D805" s="122">
        <v>0</v>
      </c>
      <c r="E805" s="122">
        <v>0</v>
      </c>
      <c r="F805" s="122">
        <v>0</v>
      </c>
      <c r="G805" s="122">
        <v>0</v>
      </c>
      <c r="H805" s="122">
        <v>0</v>
      </c>
      <c r="I805" s="122">
        <v>0</v>
      </c>
      <c r="J805" s="122">
        <v>0</v>
      </c>
      <c r="K805" s="122">
        <v>0</v>
      </c>
      <c r="L805" s="122">
        <v>0</v>
      </c>
      <c r="M805" s="122">
        <v>0</v>
      </c>
      <c r="N805" s="122">
        <v>0</v>
      </c>
      <c r="O805" s="122">
        <v>0</v>
      </c>
      <c r="P805" s="122">
        <v>0</v>
      </c>
      <c r="Q805" s="122">
        <v>0</v>
      </c>
      <c r="R805" s="122">
        <v>0</v>
      </c>
      <c r="S805" s="122">
        <v>0</v>
      </c>
      <c r="T805" s="122">
        <v>0.1</v>
      </c>
      <c r="U805" s="122">
        <v>0</v>
      </c>
      <c r="V805" s="122">
        <v>0</v>
      </c>
      <c r="W805" s="122">
        <v>0</v>
      </c>
      <c r="X805" s="122">
        <v>0</v>
      </c>
      <c r="Y805" s="122">
        <v>0</v>
      </c>
      <c r="Z805" s="122">
        <v>0</v>
      </c>
      <c r="AA805" s="122">
        <v>0</v>
      </c>
      <c r="AB805" s="123"/>
      <c r="AC805" s="123"/>
      <c r="AD805" s="123"/>
      <c r="AE805" s="123"/>
      <c r="AF805" s="123"/>
      <c r="AG805" s="123"/>
      <c r="AH805" s="123"/>
      <c r="AI805" s="123"/>
      <c r="AJ805" s="123"/>
      <c r="AK805" s="123"/>
      <c r="AL805" s="123"/>
      <c r="AM805" s="123"/>
      <c r="AN805" s="123"/>
      <c r="AO805" s="123"/>
      <c r="AP805" s="123"/>
      <c r="AQ805" s="123"/>
      <c r="AR805" s="123"/>
      <c r="AS805" s="123"/>
      <c r="AT805" s="123"/>
      <c r="AU805" s="123"/>
    </row>
    <row r="806" spans="1:47" x14ac:dyDescent="0.35">
      <c r="A806" s="119"/>
      <c r="B806" s="118" t="s">
        <v>34</v>
      </c>
      <c r="C806" s="105"/>
      <c r="D806" s="133">
        <f t="shared" ref="D806:AU806" si="97">SUM(D807:D807)</f>
        <v>0</v>
      </c>
      <c r="E806" s="133">
        <f t="shared" si="97"/>
        <v>0</v>
      </c>
      <c r="F806" s="133">
        <f t="shared" si="97"/>
        <v>0</v>
      </c>
      <c r="G806" s="133">
        <f t="shared" si="97"/>
        <v>0</v>
      </c>
      <c r="H806" s="133">
        <f t="shared" si="97"/>
        <v>0</v>
      </c>
      <c r="I806" s="133">
        <f t="shared" si="97"/>
        <v>0</v>
      </c>
      <c r="J806" s="133">
        <f t="shared" si="97"/>
        <v>0</v>
      </c>
      <c r="K806" s="133">
        <f t="shared" si="97"/>
        <v>0</v>
      </c>
      <c r="L806" s="133">
        <f t="shared" si="97"/>
        <v>0</v>
      </c>
      <c r="M806" s="133">
        <f t="shared" si="97"/>
        <v>0</v>
      </c>
      <c r="N806" s="133">
        <f t="shared" si="97"/>
        <v>0</v>
      </c>
      <c r="O806" s="133">
        <f t="shared" si="97"/>
        <v>0</v>
      </c>
      <c r="P806" s="133">
        <f t="shared" si="97"/>
        <v>0</v>
      </c>
      <c r="Q806" s="133">
        <f t="shared" si="97"/>
        <v>0</v>
      </c>
      <c r="R806" s="133">
        <f t="shared" si="97"/>
        <v>0</v>
      </c>
      <c r="S806" s="133">
        <f t="shared" si="97"/>
        <v>0</v>
      </c>
      <c r="T806" s="133">
        <f t="shared" si="97"/>
        <v>1</v>
      </c>
      <c r="U806" s="133">
        <f t="shared" si="97"/>
        <v>1.0900000000000001</v>
      </c>
      <c r="V806" s="133">
        <f t="shared" si="97"/>
        <v>0</v>
      </c>
      <c r="W806" s="133">
        <f t="shared" si="97"/>
        <v>0</v>
      </c>
      <c r="X806" s="133">
        <f t="shared" si="97"/>
        <v>0</v>
      </c>
      <c r="Y806" s="133">
        <f t="shared" si="97"/>
        <v>0</v>
      </c>
      <c r="Z806" s="133">
        <f t="shared" si="97"/>
        <v>0</v>
      </c>
      <c r="AA806" s="133">
        <f t="shared" si="97"/>
        <v>0</v>
      </c>
      <c r="AB806" s="133">
        <f t="shared" si="97"/>
        <v>0</v>
      </c>
      <c r="AC806" s="133">
        <f t="shared" si="97"/>
        <v>0</v>
      </c>
      <c r="AD806" s="133">
        <f t="shared" si="97"/>
        <v>0</v>
      </c>
      <c r="AE806" s="133">
        <f t="shared" si="97"/>
        <v>0</v>
      </c>
      <c r="AF806" s="133">
        <f t="shared" si="97"/>
        <v>0</v>
      </c>
      <c r="AG806" s="133">
        <f t="shared" si="97"/>
        <v>0</v>
      </c>
      <c r="AH806" s="133">
        <f t="shared" si="97"/>
        <v>0</v>
      </c>
      <c r="AI806" s="133">
        <f t="shared" si="97"/>
        <v>0</v>
      </c>
      <c r="AJ806" s="133">
        <f t="shared" si="97"/>
        <v>0</v>
      </c>
      <c r="AK806" s="133">
        <f t="shared" si="97"/>
        <v>0</v>
      </c>
      <c r="AL806" s="133">
        <f t="shared" si="97"/>
        <v>0</v>
      </c>
      <c r="AM806" s="133">
        <f t="shared" si="97"/>
        <v>0</v>
      </c>
      <c r="AN806" s="133">
        <f t="shared" si="97"/>
        <v>0</v>
      </c>
      <c r="AO806" s="133">
        <f t="shared" si="97"/>
        <v>0</v>
      </c>
      <c r="AP806" s="133">
        <f t="shared" si="97"/>
        <v>0</v>
      </c>
      <c r="AQ806" s="133">
        <f t="shared" si="97"/>
        <v>0</v>
      </c>
      <c r="AR806" s="133">
        <f t="shared" si="97"/>
        <v>0</v>
      </c>
      <c r="AS806" s="133">
        <f t="shared" si="97"/>
        <v>0</v>
      </c>
      <c r="AT806" s="133">
        <f t="shared" si="97"/>
        <v>0</v>
      </c>
      <c r="AU806" s="133">
        <f t="shared" si="97"/>
        <v>0</v>
      </c>
    </row>
    <row r="807" spans="1:47" ht="46.65" x14ac:dyDescent="0.35">
      <c r="A807" s="106" t="s">
        <v>1663</v>
      </c>
      <c r="B807" s="111" t="s">
        <v>667</v>
      </c>
      <c r="C807" s="108" t="s">
        <v>716</v>
      </c>
      <c r="D807" s="122">
        <v>0</v>
      </c>
      <c r="E807" s="122">
        <v>0</v>
      </c>
      <c r="F807" s="122">
        <v>0</v>
      </c>
      <c r="G807" s="122">
        <v>0</v>
      </c>
      <c r="H807" s="122">
        <v>0</v>
      </c>
      <c r="I807" s="122">
        <v>0</v>
      </c>
      <c r="J807" s="122">
        <v>0</v>
      </c>
      <c r="K807" s="122">
        <v>0</v>
      </c>
      <c r="L807" s="122">
        <v>0</v>
      </c>
      <c r="M807" s="122">
        <v>0</v>
      </c>
      <c r="N807" s="122">
        <v>0</v>
      </c>
      <c r="O807" s="122">
        <v>0</v>
      </c>
      <c r="P807" s="122">
        <v>0</v>
      </c>
      <c r="Q807" s="122">
        <v>0</v>
      </c>
      <c r="R807" s="122">
        <v>0</v>
      </c>
      <c r="S807" s="122">
        <v>0</v>
      </c>
      <c r="T807" s="122">
        <v>1</v>
      </c>
      <c r="U807" s="122">
        <v>1.0900000000000001</v>
      </c>
      <c r="V807" s="122">
        <v>0</v>
      </c>
      <c r="W807" s="122">
        <v>0</v>
      </c>
      <c r="X807" s="122">
        <v>0</v>
      </c>
      <c r="Y807" s="122">
        <v>0</v>
      </c>
      <c r="Z807" s="122">
        <v>0</v>
      </c>
      <c r="AA807" s="122">
        <v>0</v>
      </c>
      <c r="AB807" s="123"/>
      <c r="AC807" s="123"/>
      <c r="AD807" s="123"/>
      <c r="AE807" s="123"/>
      <c r="AF807" s="123"/>
      <c r="AG807" s="123"/>
      <c r="AH807" s="123"/>
      <c r="AI807" s="123"/>
      <c r="AJ807" s="123"/>
      <c r="AK807" s="123"/>
      <c r="AL807" s="123"/>
      <c r="AM807" s="123"/>
      <c r="AN807" s="123"/>
      <c r="AO807" s="123"/>
      <c r="AP807" s="123"/>
      <c r="AQ807" s="123"/>
      <c r="AR807" s="123"/>
      <c r="AS807" s="123"/>
      <c r="AT807" s="123"/>
      <c r="AU807" s="123"/>
    </row>
    <row r="808" spans="1:47" x14ac:dyDescent="0.35">
      <c r="A808" s="119"/>
      <c r="B808" s="118" t="s">
        <v>35</v>
      </c>
      <c r="C808" s="105"/>
      <c r="D808" s="133">
        <f t="shared" ref="D808:AU808" si="98">SUM(D809:D809)</f>
        <v>0</v>
      </c>
      <c r="E808" s="133">
        <f t="shared" si="98"/>
        <v>0</v>
      </c>
      <c r="F808" s="133">
        <f t="shared" si="98"/>
        <v>0</v>
      </c>
      <c r="G808" s="133">
        <f t="shared" si="98"/>
        <v>0</v>
      </c>
      <c r="H808" s="133">
        <f t="shared" si="98"/>
        <v>0</v>
      </c>
      <c r="I808" s="133">
        <f t="shared" si="98"/>
        <v>0</v>
      </c>
      <c r="J808" s="133">
        <f t="shared" si="98"/>
        <v>0</v>
      </c>
      <c r="K808" s="133">
        <f t="shared" si="98"/>
        <v>0</v>
      </c>
      <c r="L808" s="133">
        <f t="shared" si="98"/>
        <v>0</v>
      </c>
      <c r="M808" s="133">
        <f t="shared" si="98"/>
        <v>0</v>
      </c>
      <c r="N808" s="133">
        <f t="shared" si="98"/>
        <v>0</v>
      </c>
      <c r="O808" s="133">
        <f t="shared" si="98"/>
        <v>0</v>
      </c>
      <c r="P808" s="133">
        <f t="shared" si="98"/>
        <v>0</v>
      </c>
      <c r="Q808" s="133">
        <f t="shared" si="98"/>
        <v>0</v>
      </c>
      <c r="R808" s="133">
        <f t="shared" si="98"/>
        <v>1.26</v>
      </c>
      <c r="S808" s="133">
        <f t="shared" si="98"/>
        <v>0</v>
      </c>
      <c r="T808" s="133">
        <f t="shared" si="98"/>
        <v>0.37</v>
      </c>
      <c r="U808" s="133">
        <f t="shared" si="98"/>
        <v>0</v>
      </c>
      <c r="V808" s="133">
        <f t="shared" si="98"/>
        <v>0</v>
      </c>
      <c r="W808" s="133">
        <f t="shared" si="98"/>
        <v>0</v>
      </c>
      <c r="X808" s="133">
        <f t="shared" si="98"/>
        <v>0</v>
      </c>
      <c r="Y808" s="133">
        <f t="shared" si="98"/>
        <v>0</v>
      </c>
      <c r="Z808" s="133">
        <f t="shared" si="98"/>
        <v>0</v>
      </c>
      <c r="AA808" s="133">
        <f t="shared" si="98"/>
        <v>0</v>
      </c>
      <c r="AB808" s="133">
        <f t="shared" si="98"/>
        <v>0</v>
      </c>
      <c r="AC808" s="133">
        <f t="shared" si="98"/>
        <v>0</v>
      </c>
      <c r="AD808" s="133">
        <f t="shared" si="98"/>
        <v>0</v>
      </c>
      <c r="AE808" s="133">
        <f t="shared" si="98"/>
        <v>0</v>
      </c>
      <c r="AF808" s="133">
        <f t="shared" si="98"/>
        <v>0</v>
      </c>
      <c r="AG808" s="133">
        <f t="shared" si="98"/>
        <v>0</v>
      </c>
      <c r="AH808" s="133">
        <f t="shared" si="98"/>
        <v>0</v>
      </c>
      <c r="AI808" s="133">
        <f t="shared" si="98"/>
        <v>0</v>
      </c>
      <c r="AJ808" s="133">
        <f t="shared" si="98"/>
        <v>0</v>
      </c>
      <c r="AK808" s="133">
        <f t="shared" si="98"/>
        <v>0</v>
      </c>
      <c r="AL808" s="133">
        <f t="shared" si="98"/>
        <v>0</v>
      </c>
      <c r="AM808" s="133">
        <f t="shared" si="98"/>
        <v>0</v>
      </c>
      <c r="AN808" s="133">
        <f t="shared" si="98"/>
        <v>0</v>
      </c>
      <c r="AO808" s="133">
        <f t="shared" si="98"/>
        <v>0</v>
      </c>
      <c r="AP808" s="133">
        <f t="shared" si="98"/>
        <v>0</v>
      </c>
      <c r="AQ808" s="133">
        <f t="shared" si="98"/>
        <v>0</v>
      </c>
      <c r="AR808" s="133">
        <f t="shared" si="98"/>
        <v>0</v>
      </c>
      <c r="AS808" s="133">
        <f t="shared" si="98"/>
        <v>0</v>
      </c>
      <c r="AT808" s="133">
        <f t="shared" si="98"/>
        <v>0</v>
      </c>
      <c r="AU808" s="133">
        <f t="shared" si="98"/>
        <v>0</v>
      </c>
    </row>
    <row r="809" spans="1:47" ht="77.7" x14ac:dyDescent="0.35">
      <c r="A809" s="106" t="s">
        <v>1663</v>
      </c>
      <c r="B809" s="111" t="s">
        <v>1082</v>
      </c>
      <c r="C809" s="108" t="s">
        <v>1600</v>
      </c>
      <c r="D809" s="122">
        <v>0</v>
      </c>
      <c r="E809" s="122">
        <v>0</v>
      </c>
      <c r="F809" s="122">
        <v>0</v>
      </c>
      <c r="G809" s="122">
        <v>0</v>
      </c>
      <c r="H809" s="122">
        <v>0</v>
      </c>
      <c r="I809" s="122">
        <v>0</v>
      </c>
      <c r="J809" s="122">
        <v>0</v>
      </c>
      <c r="K809" s="122">
        <v>0</v>
      </c>
      <c r="L809" s="122">
        <v>0</v>
      </c>
      <c r="M809" s="122">
        <v>0</v>
      </c>
      <c r="N809" s="122">
        <v>0</v>
      </c>
      <c r="O809" s="122">
        <v>0</v>
      </c>
      <c r="P809" s="122">
        <v>0</v>
      </c>
      <c r="Q809" s="122">
        <v>0</v>
      </c>
      <c r="R809" s="122">
        <v>1.26</v>
      </c>
      <c r="S809" s="122">
        <v>0</v>
      </c>
      <c r="T809" s="122">
        <v>0.37</v>
      </c>
      <c r="U809" s="122">
        <v>0</v>
      </c>
      <c r="V809" s="122">
        <v>0</v>
      </c>
      <c r="W809" s="122">
        <v>0</v>
      </c>
      <c r="X809" s="122">
        <v>0</v>
      </c>
      <c r="Y809" s="122">
        <v>0</v>
      </c>
      <c r="Z809" s="122">
        <v>0</v>
      </c>
      <c r="AA809" s="122">
        <v>0</v>
      </c>
      <c r="AB809" s="123"/>
      <c r="AC809" s="123"/>
      <c r="AD809" s="123"/>
      <c r="AE809" s="123"/>
      <c r="AF809" s="123"/>
      <c r="AG809" s="123"/>
      <c r="AH809" s="123"/>
      <c r="AI809" s="123"/>
      <c r="AJ809" s="123"/>
      <c r="AK809" s="123"/>
      <c r="AL809" s="123"/>
      <c r="AM809" s="123"/>
      <c r="AN809" s="123"/>
      <c r="AO809" s="123"/>
      <c r="AP809" s="123"/>
      <c r="AQ809" s="123"/>
      <c r="AR809" s="123"/>
      <c r="AS809" s="123"/>
      <c r="AT809" s="123"/>
      <c r="AU809" s="123"/>
    </row>
    <row r="810" spans="1:47" x14ac:dyDescent="0.35">
      <c r="A810" s="119"/>
      <c r="B810" s="118" t="s">
        <v>37</v>
      </c>
      <c r="C810" s="105"/>
      <c r="D810" s="133">
        <f t="shared" ref="D810:AU810" si="99">SUM(D811:D814)</f>
        <v>0</v>
      </c>
      <c r="E810" s="133">
        <f t="shared" si="99"/>
        <v>0</v>
      </c>
      <c r="F810" s="133">
        <f t="shared" si="99"/>
        <v>0</v>
      </c>
      <c r="G810" s="133">
        <f t="shared" si="99"/>
        <v>0</v>
      </c>
      <c r="H810" s="133">
        <f t="shared" si="99"/>
        <v>0</v>
      </c>
      <c r="I810" s="133">
        <f t="shared" si="99"/>
        <v>0</v>
      </c>
      <c r="J810" s="133">
        <f t="shared" si="99"/>
        <v>0</v>
      </c>
      <c r="K810" s="133">
        <f t="shared" si="99"/>
        <v>0</v>
      </c>
      <c r="L810" s="133">
        <f t="shared" si="99"/>
        <v>0</v>
      </c>
      <c r="M810" s="133">
        <f t="shared" si="99"/>
        <v>0</v>
      </c>
      <c r="N810" s="133">
        <f t="shared" si="99"/>
        <v>0</v>
      </c>
      <c r="O810" s="133">
        <f t="shared" si="99"/>
        <v>0</v>
      </c>
      <c r="P810" s="133">
        <f t="shared" si="99"/>
        <v>0</v>
      </c>
      <c r="Q810" s="133">
        <f t="shared" si="99"/>
        <v>0</v>
      </c>
      <c r="R810" s="133">
        <f t="shared" si="99"/>
        <v>0</v>
      </c>
      <c r="S810" s="133">
        <f t="shared" si="99"/>
        <v>0</v>
      </c>
      <c r="T810" s="133">
        <f t="shared" si="99"/>
        <v>0.78</v>
      </c>
      <c r="U810" s="133">
        <f t="shared" si="99"/>
        <v>0</v>
      </c>
      <c r="V810" s="133">
        <f t="shared" si="99"/>
        <v>0</v>
      </c>
      <c r="W810" s="133">
        <f t="shared" si="99"/>
        <v>0</v>
      </c>
      <c r="X810" s="133">
        <f t="shared" si="99"/>
        <v>0</v>
      </c>
      <c r="Y810" s="133">
        <f t="shared" si="99"/>
        <v>0</v>
      </c>
      <c r="Z810" s="133">
        <f t="shared" si="99"/>
        <v>0</v>
      </c>
      <c r="AA810" s="133">
        <f t="shared" si="99"/>
        <v>0</v>
      </c>
      <c r="AB810" s="133">
        <f t="shared" si="99"/>
        <v>0</v>
      </c>
      <c r="AC810" s="133">
        <f t="shared" si="99"/>
        <v>0</v>
      </c>
      <c r="AD810" s="133">
        <f t="shared" si="99"/>
        <v>0</v>
      </c>
      <c r="AE810" s="133">
        <f t="shared" si="99"/>
        <v>0</v>
      </c>
      <c r="AF810" s="133">
        <f t="shared" si="99"/>
        <v>0</v>
      </c>
      <c r="AG810" s="133">
        <f t="shared" si="99"/>
        <v>0</v>
      </c>
      <c r="AH810" s="133">
        <f t="shared" si="99"/>
        <v>0</v>
      </c>
      <c r="AI810" s="133">
        <f t="shared" si="99"/>
        <v>0</v>
      </c>
      <c r="AJ810" s="133">
        <f t="shared" si="99"/>
        <v>0</v>
      </c>
      <c r="AK810" s="133">
        <f t="shared" si="99"/>
        <v>0</v>
      </c>
      <c r="AL810" s="133">
        <f t="shared" si="99"/>
        <v>0</v>
      </c>
      <c r="AM810" s="133">
        <f t="shared" si="99"/>
        <v>0</v>
      </c>
      <c r="AN810" s="133">
        <f t="shared" si="99"/>
        <v>0</v>
      </c>
      <c r="AO810" s="133">
        <f t="shared" si="99"/>
        <v>0</v>
      </c>
      <c r="AP810" s="133">
        <f t="shared" si="99"/>
        <v>0</v>
      </c>
      <c r="AQ810" s="133">
        <f t="shared" si="99"/>
        <v>0</v>
      </c>
      <c r="AR810" s="133">
        <f t="shared" si="99"/>
        <v>0</v>
      </c>
      <c r="AS810" s="133">
        <f t="shared" si="99"/>
        <v>0</v>
      </c>
      <c r="AT810" s="133">
        <f t="shared" si="99"/>
        <v>0</v>
      </c>
      <c r="AU810" s="133">
        <f t="shared" si="99"/>
        <v>0</v>
      </c>
    </row>
    <row r="811" spans="1:47" ht="93.25" x14ac:dyDescent="0.35">
      <c r="A811" s="106" t="s">
        <v>1663</v>
      </c>
      <c r="B811" s="111" t="s">
        <v>159</v>
      </c>
      <c r="C811" s="108" t="s">
        <v>160</v>
      </c>
      <c r="D811" s="122">
        <v>0</v>
      </c>
      <c r="E811" s="122">
        <v>0</v>
      </c>
      <c r="F811" s="122">
        <v>0</v>
      </c>
      <c r="G811" s="122">
        <v>0</v>
      </c>
      <c r="H811" s="122">
        <v>0</v>
      </c>
      <c r="I811" s="122">
        <v>0</v>
      </c>
      <c r="J811" s="122">
        <v>0</v>
      </c>
      <c r="K811" s="122">
        <v>0</v>
      </c>
      <c r="L811" s="122">
        <v>0</v>
      </c>
      <c r="M811" s="122">
        <v>0</v>
      </c>
      <c r="N811" s="122">
        <v>0</v>
      </c>
      <c r="O811" s="122">
        <v>0</v>
      </c>
      <c r="P811" s="122">
        <v>0</v>
      </c>
      <c r="Q811" s="122">
        <v>0</v>
      </c>
      <c r="R811" s="122">
        <v>0</v>
      </c>
      <c r="S811" s="122">
        <v>0</v>
      </c>
      <c r="T811" s="122">
        <v>0</v>
      </c>
      <c r="U811" s="122">
        <v>0</v>
      </c>
      <c r="V811" s="122">
        <v>0</v>
      </c>
      <c r="W811" s="122">
        <v>0</v>
      </c>
      <c r="X811" s="122">
        <v>0</v>
      </c>
      <c r="Y811" s="122">
        <v>0</v>
      </c>
      <c r="Z811" s="122">
        <v>0</v>
      </c>
      <c r="AA811" s="122">
        <v>0</v>
      </c>
      <c r="AB811" s="123"/>
      <c r="AC811" s="123"/>
      <c r="AD811" s="123"/>
      <c r="AE811" s="123"/>
      <c r="AF811" s="123"/>
      <c r="AG811" s="123"/>
      <c r="AH811" s="123"/>
      <c r="AI811" s="123"/>
      <c r="AJ811" s="123"/>
      <c r="AK811" s="123"/>
      <c r="AL811" s="123"/>
      <c r="AM811" s="123"/>
      <c r="AN811" s="123"/>
      <c r="AO811" s="123"/>
      <c r="AP811" s="123"/>
      <c r="AQ811" s="123"/>
      <c r="AR811" s="123"/>
      <c r="AS811" s="123"/>
      <c r="AT811" s="123"/>
      <c r="AU811" s="123"/>
    </row>
    <row r="812" spans="1:47" ht="77.7" x14ac:dyDescent="0.35">
      <c r="A812" s="115" t="s">
        <v>1663</v>
      </c>
      <c r="B812" s="111" t="s">
        <v>467</v>
      </c>
      <c r="C812" s="108" t="s">
        <v>164</v>
      </c>
      <c r="D812" s="122">
        <v>0</v>
      </c>
      <c r="E812" s="122">
        <v>0</v>
      </c>
      <c r="F812" s="122">
        <v>0</v>
      </c>
      <c r="G812" s="122">
        <v>0</v>
      </c>
      <c r="H812" s="122">
        <v>0</v>
      </c>
      <c r="I812" s="122">
        <v>0</v>
      </c>
      <c r="J812" s="122">
        <v>0</v>
      </c>
      <c r="K812" s="122">
        <v>0</v>
      </c>
      <c r="L812" s="122">
        <v>0</v>
      </c>
      <c r="M812" s="122">
        <v>0</v>
      </c>
      <c r="N812" s="122">
        <v>0</v>
      </c>
      <c r="O812" s="122">
        <v>0</v>
      </c>
      <c r="P812" s="122">
        <v>0</v>
      </c>
      <c r="Q812" s="122">
        <v>0</v>
      </c>
      <c r="R812" s="122">
        <v>0</v>
      </c>
      <c r="S812" s="122">
        <v>0</v>
      </c>
      <c r="T812" s="122">
        <v>0.26</v>
      </c>
      <c r="U812" s="122">
        <v>0</v>
      </c>
      <c r="V812" s="122">
        <v>0</v>
      </c>
      <c r="W812" s="122">
        <v>0</v>
      </c>
      <c r="X812" s="122">
        <v>0</v>
      </c>
      <c r="Y812" s="122">
        <v>0</v>
      </c>
      <c r="Z812" s="122">
        <v>0</v>
      </c>
      <c r="AA812" s="122">
        <v>0</v>
      </c>
      <c r="AB812" s="123"/>
      <c r="AC812" s="123"/>
      <c r="AD812" s="123"/>
      <c r="AE812" s="123"/>
      <c r="AF812" s="123"/>
      <c r="AG812" s="123"/>
      <c r="AH812" s="123"/>
      <c r="AI812" s="123"/>
      <c r="AJ812" s="123"/>
      <c r="AK812" s="123"/>
      <c r="AL812" s="123"/>
      <c r="AM812" s="123"/>
      <c r="AN812" s="123"/>
      <c r="AO812" s="123"/>
      <c r="AP812" s="123"/>
      <c r="AQ812" s="123"/>
      <c r="AR812" s="123"/>
      <c r="AS812" s="123"/>
      <c r="AT812" s="123"/>
      <c r="AU812" s="123"/>
    </row>
    <row r="813" spans="1:47" ht="62.2" x14ac:dyDescent="0.35">
      <c r="A813" s="106" t="s">
        <v>1663</v>
      </c>
      <c r="B813" s="111" t="s">
        <v>163</v>
      </c>
      <c r="C813" s="108" t="s">
        <v>554</v>
      </c>
      <c r="D813" s="122">
        <v>0</v>
      </c>
      <c r="E813" s="122">
        <v>0</v>
      </c>
      <c r="F813" s="122">
        <v>0</v>
      </c>
      <c r="G813" s="122">
        <v>0</v>
      </c>
      <c r="H813" s="122">
        <v>0</v>
      </c>
      <c r="I813" s="122">
        <v>0</v>
      </c>
      <c r="J813" s="122">
        <v>0</v>
      </c>
      <c r="K813" s="122">
        <v>0</v>
      </c>
      <c r="L813" s="122">
        <v>0</v>
      </c>
      <c r="M813" s="122">
        <v>0</v>
      </c>
      <c r="N813" s="122">
        <v>0</v>
      </c>
      <c r="O813" s="122">
        <v>0</v>
      </c>
      <c r="P813" s="122">
        <v>0</v>
      </c>
      <c r="Q813" s="122">
        <v>0</v>
      </c>
      <c r="R813" s="122">
        <v>0</v>
      </c>
      <c r="S813" s="122">
        <v>0</v>
      </c>
      <c r="T813" s="122">
        <v>0.52</v>
      </c>
      <c r="U813" s="122">
        <v>0</v>
      </c>
      <c r="V813" s="122">
        <v>0</v>
      </c>
      <c r="W813" s="122">
        <v>0</v>
      </c>
      <c r="X813" s="122">
        <v>0</v>
      </c>
      <c r="Y813" s="122">
        <v>0</v>
      </c>
      <c r="Z813" s="122">
        <v>0</v>
      </c>
      <c r="AA813" s="122">
        <v>0</v>
      </c>
      <c r="AB813" s="123"/>
      <c r="AC813" s="123"/>
      <c r="AD813" s="123"/>
      <c r="AE813" s="123"/>
      <c r="AF813" s="123"/>
      <c r="AG813" s="123"/>
      <c r="AH813" s="123"/>
      <c r="AI813" s="123"/>
      <c r="AJ813" s="123"/>
      <c r="AK813" s="123"/>
      <c r="AL813" s="123"/>
      <c r="AM813" s="123"/>
      <c r="AN813" s="123"/>
      <c r="AO813" s="123"/>
      <c r="AP813" s="123"/>
      <c r="AQ813" s="123"/>
      <c r="AR813" s="123"/>
      <c r="AS813" s="123"/>
      <c r="AT813" s="123"/>
      <c r="AU813" s="123"/>
    </row>
    <row r="814" spans="1:47" ht="62.2" x14ac:dyDescent="0.35">
      <c r="A814" s="115" t="s">
        <v>1663</v>
      </c>
      <c r="B814" s="111" t="s">
        <v>161</v>
      </c>
      <c r="C814" s="108" t="s">
        <v>162</v>
      </c>
      <c r="D814" s="122">
        <v>0</v>
      </c>
      <c r="E814" s="122">
        <v>0</v>
      </c>
      <c r="F814" s="122">
        <v>0</v>
      </c>
      <c r="G814" s="122">
        <v>0</v>
      </c>
      <c r="H814" s="122">
        <v>0</v>
      </c>
      <c r="I814" s="122">
        <v>0</v>
      </c>
      <c r="J814" s="122">
        <v>0</v>
      </c>
      <c r="K814" s="122">
        <v>0</v>
      </c>
      <c r="L814" s="122">
        <v>0</v>
      </c>
      <c r="M814" s="122">
        <v>0</v>
      </c>
      <c r="N814" s="122">
        <v>0</v>
      </c>
      <c r="O814" s="122">
        <v>0</v>
      </c>
      <c r="P814" s="122">
        <v>0</v>
      </c>
      <c r="Q814" s="122">
        <v>0</v>
      </c>
      <c r="R814" s="122">
        <v>0</v>
      </c>
      <c r="S814" s="122">
        <v>0</v>
      </c>
      <c r="T814" s="122">
        <v>0</v>
      </c>
      <c r="U814" s="122">
        <v>0</v>
      </c>
      <c r="V814" s="122">
        <v>0</v>
      </c>
      <c r="W814" s="122">
        <v>0</v>
      </c>
      <c r="X814" s="122">
        <v>0</v>
      </c>
      <c r="Y814" s="122">
        <v>0</v>
      </c>
      <c r="Z814" s="122">
        <v>0</v>
      </c>
      <c r="AA814" s="122">
        <v>0</v>
      </c>
      <c r="AB814" s="123"/>
      <c r="AC814" s="123"/>
      <c r="AD814" s="123"/>
      <c r="AE814" s="123"/>
      <c r="AF814" s="123"/>
      <c r="AG814" s="123"/>
      <c r="AH814" s="123"/>
      <c r="AI814" s="123"/>
      <c r="AJ814" s="123"/>
      <c r="AK814" s="123"/>
      <c r="AL814" s="123"/>
      <c r="AM814" s="123"/>
      <c r="AN814" s="123"/>
      <c r="AO814" s="123"/>
      <c r="AP814" s="123"/>
      <c r="AQ814" s="123"/>
      <c r="AR814" s="123"/>
      <c r="AS814" s="123"/>
      <c r="AT814" s="123"/>
      <c r="AU814" s="123"/>
    </row>
    <row r="815" spans="1:47" x14ac:dyDescent="0.35">
      <c r="A815" s="119"/>
      <c r="B815" s="118" t="s">
        <v>43</v>
      </c>
      <c r="C815" s="105"/>
      <c r="D815" s="133">
        <f t="shared" ref="D815:AU815" si="100">SUM(D816:D828)</f>
        <v>0</v>
      </c>
      <c r="E815" s="133">
        <f t="shared" si="100"/>
        <v>0</v>
      </c>
      <c r="F815" s="133">
        <f t="shared" si="100"/>
        <v>0</v>
      </c>
      <c r="G815" s="133">
        <f t="shared" si="100"/>
        <v>0</v>
      </c>
      <c r="H815" s="133">
        <f t="shared" si="100"/>
        <v>0</v>
      </c>
      <c r="I815" s="133">
        <f t="shared" si="100"/>
        <v>7.1070000000000002</v>
      </c>
      <c r="J815" s="133">
        <f t="shared" si="100"/>
        <v>0</v>
      </c>
      <c r="K815" s="133">
        <f t="shared" si="100"/>
        <v>0</v>
      </c>
      <c r="L815" s="133">
        <f t="shared" si="100"/>
        <v>0</v>
      </c>
      <c r="M815" s="133">
        <f t="shared" si="100"/>
        <v>0</v>
      </c>
      <c r="N815" s="133">
        <f t="shared" si="100"/>
        <v>0</v>
      </c>
      <c r="O815" s="133">
        <f t="shared" si="100"/>
        <v>0</v>
      </c>
      <c r="P815" s="133">
        <f t="shared" si="100"/>
        <v>0</v>
      </c>
      <c r="Q815" s="133">
        <f t="shared" si="100"/>
        <v>0</v>
      </c>
      <c r="R815" s="133">
        <f t="shared" si="100"/>
        <v>0.5</v>
      </c>
      <c r="S815" s="133">
        <f t="shared" si="100"/>
        <v>0</v>
      </c>
      <c r="T815" s="133">
        <f t="shared" si="100"/>
        <v>1.31</v>
      </c>
      <c r="U815" s="133">
        <f t="shared" si="100"/>
        <v>0</v>
      </c>
      <c r="V815" s="133">
        <f t="shared" si="100"/>
        <v>0</v>
      </c>
      <c r="W815" s="133">
        <f t="shared" si="100"/>
        <v>0</v>
      </c>
      <c r="X815" s="133">
        <f t="shared" si="100"/>
        <v>0</v>
      </c>
      <c r="Y815" s="133">
        <f t="shared" si="100"/>
        <v>0</v>
      </c>
      <c r="Z815" s="133">
        <f t="shared" si="100"/>
        <v>0</v>
      </c>
      <c r="AA815" s="133">
        <f t="shared" si="100"/>
        <v>0</v>
      </c>
      <c r="AB815" s="133">
        <f t="shared" si="100"/>
        <v>0</v>
      </c>
      <c r="AC815" s="133">
        <f t="shared" si="100"/>
        <v>0</v>
      </c>
      <c r="AD815" s="133">
        <f t="shared" si="100"/>
        <v>0</v>
      </c>
      <c r="AE815" s="133">
        <f t="shared" si="100"/>
        <v>0</v>
      </c>
      <c r="AF815" s="133">
        <f t="shared" si="100"/>
        <v>0</v>
      </c>
      <c r="AG815" s="133">
        <f t="shared" si="100"/>
        <v>0</v>
      </c>
      <c r="AH815" s="133">
        <f t="shared" si="100"/>
        <v>0</v>
      </c>
      <c r="AI815" s="133">
        <f t="shared" si="100"/>
        <v>0</v>
      </c>
      <c r="AJ815" s="133">
        <f t="shared" si="100"/>
        <v>0</v>
      </c>
      <c r="AK815" s="133">
        <f t="shared" si="100"/>
        <v>0</v>
      </c>
      <c r="AL815" s="133">
        <f t="shared" si="100"/>
        <v>0</v>
      </c>
      <c r="AM815" s="133">
        <f t="shared" si="100"/>
        <v>0</v>
      </c>
      <c r="AN815" s="133">
        <f t="shared" si="100"/>
        <v>0</v>
      </c>
      <c r="AO815" s="133">
        <f t="shared" si="100"/>
        <v>0</v>
      </c>
      <c r="AP815" s="133">
        <f t="shared" si="100"/>
        <v>0</v>
      </c>
      <c r="AQ815" s="133">
        <f t="shared" si="100"/>
        <v>0</v>
      </c>
      <c r="AR815" s="133">
        <f t="shared" si="100"/>
        <v>0</v>
      </c>
      <c r="AS815" s="133">
        <f t="shared" si="100"/>
        <v>0</v>
      </c>
      <c r="AT815" s="133">
        <f t="shared" si="100"/>
        <v>0</v>
      </c>
      <c r="AU815" s="133">
        <f t="shared" si="100"/>
        <v>0</v>
      </c>
    </row>
    <row r="816" spans="1:47" ht="62.2" x14ac:dyDescent="0.35">
      <c r="A816" s="115" t="s">
        <v>1663</v>
      </c>
      <c r="B816" s="111" t="s">
        <v>668</v>
      </c>
      <c r="C816" s="108" t="s">
        <v>717</v>
      </c>
      <c r="D816" s="122">
        <v>0</v>
      </c>
      <c r="E816" s="122">
        <v>0</v>
      </c>
      <c r="F816" s="122">
        <v>0</v>
      </c>
      <c r="G816" s="122">
        <v>0</v>
      </c>
      <c r="H816" s="122">
        <v>0</v>
      </c>
      <c r="I816" s="122">
        <v>0</v>
      </c>
      <c r="J816" s="122">
        <v>0</v>
      </c>
      <c r="K816" s="122">
        <v>0</v>
      </c>
      <c r="L816" s="122">
        <v>0</v>
      </c>
      <c r="M816" s="122">
        <v>0</v>
      </c>
      <c r="N816" s="122">
        <v>0</v>
      </c>
      <c r="O816" s="122">
        <v>0</v>
      </c>
      <c r="P816" s="122">
        <v>0</v>
      </c>
      <c r="Q816" s="122">
        <v>0</v>
      </c>
      <c r="R816" s="122">
        <v>0</v>
      </c>
      <c r="S816" s="122">
        <v>0</v>
      </c>
      <c r="T816" s="122">
        <v>0</v>
      </c>
      <c r="U816" s="122">
        <v>0</v>
      </c>
      <c r="V816" s="122">
        <v>0</v>
      </c>
      <c r="W816" s="122">
        <v>0</v>
      </c>
      <c r="X816" s="122">
        <v>0</v>
      </c>
      <c r="Y816" s="122">
        <v>0</v>
      </c>
      <c r="Z816" s="122">
        <v>0</v>
      </c>
      <c r="AA816" s="122">
        <v>0</v>
      </c>
      <c r="AB816" s="123"/>
      <c r="AC816" s="123"/>
      <c r="AD816" s="123"/>
      <c r="AE816" s="123"/>
      <c r="AF816" s="123"/>
      <c r="AG816" s="123"/>
      <c r="AH816" s="123"/>
      <c r="AI816" s="123"/>
      <c r="AJ816" s="123"/>
      <c r="AK816" s="123"/>
      <c r="AL816" s="123"/>
      <c r="AM816" s="123"/>
      <c r="AN816" s="123"/>
      <c r="AO816" s="123"/>
      <c r="AP816" s="123"/>
      <c r="AQ816" s="123"/>
      <c r="AR816" s="123"/>
      <c r="AS816" s="123"/>
      <c r="AT816" s="123"/>
      <c r="AU816" s="123"/>
    </row>
    <row r="817" spans="1:47" ht="46.65" x14ac:dyDescent="0.35">
      <c r="A817" s="115" t="s">
        <v>1663</v>
      </c>
      <c r="B817" s="111" t="s">
        <v>468</v>
      </c>
      <c r="C817" s="108" t="s">
        <v>555</v>
      </c>
      <c r="D817" s="122">
        <v>0</v>
      </c>
      <c r="E817" s="122">
        <v>0</v>
      </c>
      <c r="F817" s="122">
        <v>0</v>
      </c>
      <c r="G817" s="122">
        <v>0</v>
      </c>
      <c r="H817" s="122">
        <v>0</v>
      </c>
      <c r="I817" s="122">
        <v>0</v>
      </c>
      <c r="J817" s="122">
        <v>0</v>
      </c>
      <c r="K817" s="122">
        <v>0</v>
      </c>
      <c r="L817" s="122">
        <v>0</v>
      </c>
      <c r="M817" s="122">
        <v>0</v>
      </c>
      <c r="N817" s="122">
        <v>0</v>
      </c>
      <c r="O817" s="122">
        <v>0</v>
      </c>
      <c r="P817" s="122">
        <v>0</v>
      </c>
      <c r="Q817" s="122">
        <v>0</v>
      </c>
      <c r="R817" s="122">
        <v>0.5</v>
      </c>
      <c r="S817" s="122">
        <v>0</v>
      </c>
      <c r="T817" s="122">
        <v>0.5</v>
      </c>
      <c r="U817" s="122">
        <v>0</v>
      </c>
      <c r="V817" s="122">
        <v>0</v>
      </c>
      <c r="W817" s="122">
        <v>0</v>
      </c>
      <c r="X817" s="122">
        <v>0</v>
      </c>
      <c r="Y817" s="122">
        <v>0</v>
      </c>
      <c r="Z817" s="122">
        <v>0</v>
      </c>
      <c r="AA817" s="122">
        <v>0</v>
      </c>
      <c r="AB817" s="123"/>
      <c r="AC817" s="123"/>
      <c r="AD817" s="123"/>
      <c r="AE817" s="123"/>
      <c r="AF817" s="123"/>
      <c r="AG817" s="123"/>
      <c r="AH817" s="123"/>
      <c r="AI817" s="123"/>
      <c r="AJ817" s="123"/>
      <c r="AK817" s="123"/>
      <c r="AL817" s="123"/>
      <c r="AM817" s="123"/>
      <c r="AN817" s="123"/>
      <c r="AO817" s="123"/>
      <c r="AP817" s="123"/>
      <c r="AQ817" s="123"/>
      <c r="AR817" s="123"/>
      <c r="AS817" s="123"/>
      <c r="AT817" s="123"/>
      <c r="AU817" s="123"/>
    </row>
    <row r="818" spans="1:47" ht="77.7" x14ac:dyDescent="0.35">
      <c r="A818" s="115" t="s">
        <v>1663</v>
      </c>
      <c r="B818" s="111" t="s">
        <v>167</v>
      </c>
      <c r="C818" s="108" t="s">
        <v>556</v>
      </c>
      <c r="D818" s="122">
        <v>0</v>
      </c>
      <c r="E818" s="122">
        <v>0</v>
      </c>
      <c r="F818" s="122">
        <v>0</v>
      </c>
      <c r="G818" s="122">
        <v>0</v>
      </c>
      <c r="H818" s="122">
        <v>0</v>
      </c>
      <c r="I818" s="122">
        <v>0</v>
      </c>
      <c r="J818" s="122">
        <v>0</v>
      </c>
      <c r="K818" s="122">
        <v>0</v>
      </c>
      <c r="L818" s="122">
        <v>0</v>
      </c>
      <c r="M818" s="122">
        <v>0</v>
      </c>
      <c r="N818" s="122">
        <v>0</v>
      </c>
      <c r="O818" s="122">
        <v>0</v>
      </c>
      <c r="P818" s="122">
        <v>0</v>
      </c>
      <c r="Q818" s="122">
        <v>0</v>
      </c>
      <c r="R818" s="122">
        <v>0</v>
      </c>
      <c r="S818" s="122">
        <v>0</v>
      </c>
      <c r="T818" s="122">
        <v>0</v>
      </c>
      <c r="U818" s="122">
        <v>0</v>
      </c>
      <c r="V818" s="122">
        <v>0</v>
      </c>
      <c r="W818" s="122">
        <v>0</v>
      </c>
      <c r="X818" s="122">
        <v>0</v>
      </c>
      <c r="Y818" s="122">
        <v>0</v>
      </c>
      <c r="Z818" s="122">
        <v>0</v>
      </c>
      <c r="AA818" s="122">
        <v>0</v>
      </c>
      <c r="AB818" s="123"/>
      <c r="AC818" s="123"/>
      <c r="AD818" s="123"/>
      <c r="AE818" s="123"/>
      <c r="AF818" s="123"/>
      <c r="AG818" s="123"/>
      <c r="AH818" s="123"/>
      <c r="AI818" s="123"/>
      <c r="AJ818" s="123"/>
      <c r="AK818" s="123"/>
      <c r="AL818" s="123"/>
      <c r="AM818" s="123"/>
      <c r="AN818" s="123"/>
      <c r="AO818" s="123"/>
      <c r="AP818" s="123"/>
      <c r="AQ818" s="123"/>
      <c r="AR818" s="123"/>
      <c r="AS818" s="123"/>
      <c r="AT818" s="123"/>
      <c r="AU818" s="123"/>
    </row>
    <row r="819" spans="1:47" ht="93.25" x14ac:dyDescent="0.35">
      <c r="A819" s="115" t="s">
        <v>1663</v>
      </c>
      <c r="B819" s="111" t="s">
        <v>168</v>
      </c>
      <c r="C819" s="108" t="s">
        <v>169</v>
      </c>
      <c r="D819" s="122">
        <v>0</v>
      </c>
      <c r="E819" s="122">
        <v>0</v>
      </c>
      <c r="F819" s="122">
        <v>0</v>
      </c>
      <c r="G819" s="122">
        <v>0</v>
      </c>
      <c r="H819" s="122">
        <v>0</v>
      </c>
      <c r="I819" s="122">
        <v>0</v>
      </c>
      <c r="J819" s="122">
        <v>0</v>
      </c>
      <c r="K819" s="122">
        <v>0</v>
      </c>
      <c r="L819" s="122">
        <v>0</v>
      </c>
      <c r="M819" s="122">
        <v>0</v>
      </c>
      <c r="N819" s="122">
        <v>0</v>
      </c>
      <c r="O819" s="122">
        <v>0</v>
      </c>
      <c r="P819" s="122">
        <v>0</v>
      </c>
      <c r="Q819" s="122">
        <v>0</v>
      </c>
      <c r="R819" s="122">
        <v>0</v>
      </c>
      <c r="S819" s="122">
        <v>0</v>
      </c>
      <c r="T819" s="122">
        <v>0.09</v>
      </c>
      <c r="U819" s="122">
        <v>0</v>
      </c>
      <c r="V819" s="122">
        <v>0</v>
      </c>
      <c r="W819" s="122">
        <v>0</v>
      </c>
      <c r="X819" s="122">
        <v>0</v>
      </c>
      <c r="Y819" s="122">
        <v>0</v>
      </c>
      <c r="Z819" s="122">
        <v>0</v>
      </c>
      <c r="AA819" s="122">
        <v>0</v>
      </c>
      <c r="AB819" s="123"/>
      <c r="AC819" s="123"/>
      <c r="AD819" s="123"/>
      <c r="AE819" s="123"/>
      <c r="AF819" s="123"/>
      <c r="AG819" s="123"/>
      <c r="AH819" s="123"/>
      <c r="AI819" s="123"/>
      <c r="AJ819" s="123"/>
      <c r="AK819" s="123"/>
      <c r="AL819" s="123"/>
      <c r="AM819" s="123"/>
      <c r="AN819" s="123"/>
      <c r="AO819" s="123"/>
      <c r="AP819" s="123"/>
      <c r="AQ819" s="123"/>
      <c r="AR819" s="123"/>
      <c r="AS819" s="123"/>
      <c r="AT819" s="123"/>
      <c r="AU819" s="123"/>
    </row>
    <row r="820" spans="1:47" ht="124.35" x14ac:dyDescent="0.35">
      <c r="A820" s="115" t="s">
        <v>1663</v>
      </c>
      <c r="B820" s="111" t="s">
        <v>170</v>
      </c>
      <c r="C820" s="108" t="s">
        <v>171</v>
      </c>
      <c r="D820" s="122">
        <v>0</v>
      </c>
      <c r="E820" s="122">
        <v>0</v>
      </c>
      <c r="F820" s="122">
        <v>0</v>
      </c>
      <c r="G820" s="122">
        <v>0</v>
      </c>
      <c r="H820" s="122">
        <v>0</v>
      </c>
      <c r="I820" s="122">
        <v>0</v>
      </c>
      <c r="J820" s="122">
        <v>0</v>
      </c>
      <c r="K820" s="122">
        <v>0</v>
      </c>
      <c r="L820" s="122">
        <v>0</v>
      </c>
      <c r="M820" s="122">
        <v>0</v>
      </c>
      <c r="N820" s="122">
        <v>0</v>
      </c>
      <c r="O820" s="122">
        <v>0</v>
      </c>
      <c r="P820" s="122">
        <v>0</v>
      </c>
      <c r="Q820" s="122">
        <v>0</v>
      </c>
      <c r="R820" s="122">
        <v>0</v>
      </c>
      <c r="S820" s="122">
        <v>0</v>
      </c>
      <c r="T820" s="122">
        <v>0</v>
      </c>
      <c r="U820" s="122">
        <v>0</v>
      </c>
      <c r="V820" s="122">
        <v>0</v>
      </c>
      <c r="W820" s="122">
        <v>0</v>
      </c>
      <c r="X820" s="122">
        <v>0</v>
      </c>
      <c r="Y820" s="122">
        <v>0</v>
      </c>
      <c r="Z820" s="122">
        <v>0</v>
      </c>
      <c r="AA820" s="122">
        <v>0</v>
      </c>
      <c r="AB820" s="123"/>
      <c r="AC820" s="123"/>
      <c r="AD820" s="123"/>
      <c r="AE820" s="123"/>
      <c r="AF820" s="123"/>
      <c r="AG820" s="123"/>
      <c r="AH820" s="123"/>
      <c r="AI820" s="123"/>
      <c r="AJ820" s="123"/>
      <c r="AK820" s="123"/>
      <c r="AL820" s="123"/>
      <c r="AM820" s="123"/>
      <c r="AN820" s="123"/>
      <c r="AO820" s="123"/>
      <c r="AP820" s="123"/>
      <c r="AQ820" s="123"/>
      <c r="AR820" s="123"/>
      <c r="AS820" s="123"/>
      <c r="AT820" s="123"/>
      <c r="AU820" s="123"/>
    </row>
    <row r="821" spans="1:47" ht="62.2" x14ac:dyDescent="0.35">
      <c r="A821" s="115" t="s">
        <v>1663</v>
      </c>
      <c r="B821" s="111" t="s">
        <v>172</v>
      </c>
      <c r="C821" s="108" t="s">
        <v>173</v>
      </c>
      <c r="D821" s="122">
        <v>0</v>
      </c>
      <c r="E821" s="122">
        <v>0</v>
      </c>
      <c r="F821" s="122">
        <v>0</v>
      </c>
      <c r="G821" s="122">
        <v>0</v>
      </c>
      <c r="H821" s="122">
        <v>0</v>
      </c>
      <c r="I821" s="122">
        <v>0</v>
      </c>
      <c r="J821" s="122">
        <v>0</v>
      </c>
      <c r="K821" s="122">
        <v>0</v>
      </c>
      <c r="L821" s="122">
        <v>0</v>
      </c>
      <c r="M821" s="122">
        <v>0</v>
      </c>
      <c r="N821" s="122">
        <v>0</v>
      </c>
      <c r="O821" s="122">
        <v>0</v>
      </c>
      <c r="P821" s="122">
        <v>0</v>
      </c>
      <c r="Q821" s="122">
        <v>0</v>
      </c>
      <c r="R821" s="122">
        <v>0</v>
      </c>
      <c r="S821" s="122">
        <v>0</v>
      </c>
      <c r="T821" s="122">
        <v>0</v>
      </c>
      <c r="U821" s="122">
        <v>0</v>
      </c>
      <c r="V821" s="122">
        <v>0</v>
      </c>
      <c r="W821" s="122">
        <v>0</v>
      </c>
      <c r="X821" s="122">
        <v>0</v>
      </c>
      <c r="Y821" s="122">
        <v>0</v>
      </c>
      <c r="Z821" s="122">
        <v>0</v>
      </c>
      <c r="AA821" s="122">
        <v>0</v>
      </c>
      <c r="AB821" s="123"/>
      <c r="AC821" s="123"/>
      <c r="AD821" s="123"/>
      <c r="AE821" s="123"/>
      <c r="AF821" s="123"/>
      <c r="AG821" s="123"/>
      <c r="AH821" s="123"/>
      <c r="AI821" s="123"/>
      <c r="AJ821" s="123"/>
      <c r="AK821" s="123"/>
      <c r="AL821" s="123"/>
      <c r="AM821" s="123"/>
      <c r="AN821" s="123"/>
      <c r="AO821" s="123"/>
      <c r="AP821" s="123"/>
      <c r="AQ821" s="123"/>
      <c r="AR821" s="123"/>
      <c r="AS821" s="123"/>
      <c r="AT821" s="123"/>
      <c r="AU821" s="123"/>
    </row>
    <row r="822" spans="1:47" ht="77.7" x14ac:dyDescent="0.35">
      <c r="A822" s="115" t="s">
        <v>1663</v>
      </c>
      <c r="B822" s="111" t="s">
        <v>1083</v>
      </c>
      <c r="C822" s="108" t="s">
        <v>174</v>
      </c>
      <c r="D822" s="122">
        <v>0</v>
      </c>
      <c r="E822" s="122">
        <v>0</v>
      </c>
      <c r="F822" s="122">
        <v>0</v>
      </c>
      <c r="G822" s="122">
        <v>0</v>
      </c>
      <c r="H822" s="122">
        <v>0</v>
      </c>
      <c r="I822" s="122">
        <v>7.1070000000000002</v>
      </c>
      <c r="J822" s="122">
        <v>0</v>
      </c>
      <c r="K822" s="122">
        <v>0</v>
      </c>
      <c r="L822" s="122">
        <v>0</v>
      </c>
      <c r="M822" s="122">
        <v>0</v>
      </c>
      <c r="N822" s="122">
        <v>0</v>
      </c>
      <c r="O822" s="122">
        <v>0</v>
      </c>
      <c r="P822" s="122">
        <v>0</v>
      </c>
      <c r="Q822" s="122">
        <v>0</v>
      </c>
      <c r="R822" s="122">
        <v>0</v>
      </c>
      <c r="S822" s="122">
        <v>0</v>
      </c>
      <c r="T822" s="122">
        <v>0</v>
      </c>
      <c r="U822" s="122">
        <v>0</v>
      </c>
      <c r="V822" s="122">
        <v>0</v>
      </c>
      <c r="W822" s="122">
        <v>0</v>
      </c>
      <c r="X822" s="122">
        <v>0</v>
      </c>
      <c r="Y822" s="122">
        <v>0</v>
      </c>
      <c r="Z822" s="122">
        <v>0</v>
      </c>
      <c r="AA822" s="122">
        <v>0</v>
      </c>
      <c r="AB822" s="123"/>
      <c r="AC822" s="123"/>
      <c r="AD822" s="123"/>
      <c r="AE822" s="123"/>
      <c r="AF822" s="123"/>
      <c r="AG822" s="123"/>
      <c r="AH822" s="123"/>
      <c r="AI822" s="123"/>
      <c r="AJ822" s="123"/>
      <c r="AK822" s="123"/>
      <c r="AL822" s="123"/>
      <c r="AM822" s="123"/>
      <c r="AN822" s="123"/>
      <c r="AO822" s="123"/>
      <c r="AP822" s="123"/>
      <c r="AQ822" s="123"/>
      <c r="AR822" s="123"/>
      <c r="AS822" s="123"/>
      <c r="AT822" s="123"/>
      <c r="AU822" s="123"/>
    </row>
    <row r="823" spans="1:47" ht="62.2" x14ac:dyDescent="0.35">
      <c r="A823" s="115" t="s">
        <v>1663</v>
      </c>
      <c r="B823" s="111" t="s">
        <v>175</v>
      </c>
      <c r="C823" s="108" t="s">
        <v>557</v>
      </c>
      <c r="D823" s="122">
        <v>0</v>
      </c>
      <c r="E823" s="122">
        <v>0</v>
      </c>
      <c r="F823" s="122">
        <v>0</v>
      </c>
      <c r="G823" s="122">
        <v>0</v>
      </c>
      <c r="H823" s="122">
        <v>0</v>
      </c>
      <c r="I823" s="122">
        <v>0</v>
      </c>
      <c r="J823" s="122">
        <v>0</v>
      </c>
      <c r="K823" s="122">
        <v>0</v>
      </c>
      <c r="L823" s="122">
        <v>0</v>
      </c>
      <c r="M823" s="122">
        <v>0</v>
      </c>
      <c r="N823" s="122">
        <v>0</v>
      </c>
      <c r="O823" s="122">
        <v>0</v>
      </c>
      <c r="P823" s="122">
        <v>0</v>
      </c>
      <c r="Q823" s="122">
        <v>0</v>
      </c>
      <c r="R823" s="122">
        <v>0</v>
      </c>
      <c r="S823" s="122">
        <v>0</v>
      </c>
      <c r="T823" s="122">
        <v>0</v>
      </c>
      <c r="U823" s="122">
        <v>0</v>
      </c>
      <c r="V823" s="122">
        <v>0</v>
      </c>
      <c r="W823" s="122">
        <v>0</v>
      </c>
      <c r="X823" s="122">
        <v>0</v>
      </c>
      <c r="Y823" s="122">
        <v>0</v>
      </c>
      <c r="Z823" s="122">
        <v>0</v>
      </c>
      <c r="AA823" s="122">
        <v>0</v>
      </c>
      <c r="AB823" s="123"/>
      <c r="AC823" s="123"/>
      <c r="AD823" s="123"/>
      <c r="AE823" s="123"/>
      <c r="AF823" s="123"/>
      <c r="AG823" s="123"/>
      <c r="AH823" s="123"/>
      <c r="AI823" s="123"/>
      <c r="AJ823" s="123"/>
      <c r="AK823" s="123"/>
      <c r="AL823" s="123"/>
      <c r="AM823" s="123"/>
      <c r="AN823" s="123"/>
      <c r="AO823" s="123"/>
      <c r="AP823" s="123"/>
      <c r="AQ823" s="123"/>
      <c r="AR823" s="123"/>
      <c r="AS823" s="123"/>
      <c r="AT823" s="123"/>
      <c r="AU823" s="123"/>
    </row>
    <row r="824" spans="1:47" ht="46.65" x14ac:dyDescent="0.35">
      <c r="A824" s="115" t="s">
        <v>1663</v>
      </c>
      <c r="B824" s="111" t="s">
        <v>176</v>
      </c>
      <c r="C824" s="108" t="s">
        <v>558</v>
      </c>
      <c r="D824" s="122">
        <v>0</v>
      </c>
      <c r="E824" s="122">
        <v>0</v>
      </c>
      <c r="F824" s="122">
        <v>0</v>
      </c>
      <c r="G824" s="122">
        <v>0</v>
      </c>
      <c r="H824" s="122">
        <v>0</v>
      </c>
      <c r="I824" s="122">
        <v>0</v>
      </c>
      <c r="J824" s="122">
        <v>0</v>
      </c>
      <c r="K824" s="122">
        <v>0</v>
      </c>
      <c r="L824" s="122">
        <v>0</v>
      </c>
      <c r="M824" s="122">
        <v>0</v>
      </c>
      <c r="N824" s="122">
        <v>0</v>
      </c>
      <c r="O824" s="122">
        <v>0</v>
      </c>
      <c r="P824" s="122">
        <v>0</v>
      </c>
      <c r="Q824" s="122">
        <v>0</v>
      </c>
      <c r="R824" s="122">
        <v>0</v>
      </c>
      <c r="S824" s="122">
        <v>0</v>
      </c>
      <c r="T824" s="122">
        <v>0</v>
      </c>
      <c r="U824" s="122">
        <v>0</v>
      </c>
      <c r="V824" s="122">
        <v>0</v>
      </c>
      <c r="W824" s="122">
        <v>0</v>
      </c>
      <c r="X824" s="122">
        <v>0</v>
      </c>
      <c r="Y824" s="122">
        <v>0</v>
      </c>
      <c r="Z824" s="122">
        <v>0</v>
      </c>
      <c r="AA824" s="122">
        <v>0</v>
      </c>
      <c r="AB824" s="123"/>
      <c r="AC824" s="123"/>
      <c r="AD824" s="123"/>
      <c r="AE824" s="123"/>
      <c r="AF824" s="123"/>
      <c r="AG824" s="123"/>
      <c r="AH824" s="123"/>
      <c r="AI824" s="123"/>
      <c r="AJ824" s="123"/>
      <c r="AK824" s="123"/>
      <c r="AL824" s="123"/>
      <c r="AM824" s="123"/>
      <c r="AN824" s="123"/>
      <c r="AO824" s="123"/>
      <c r="AP824" s="123"/>
      <c r="AQ824" s="123"/>
      <c r="AR824" s="123"/>
      <c r="AS824" s="123"/>
      <c r="AT824" s="123"/>
      <c r="AU824" s="123"/>
    </row>
    <row r="825" spans="1:47" ht="46.65" x14ac:dyDescent="0.35">
      <c r="A825" s="115" t="s">
        <v>1663</v>
      </c>
      <c r="B825" s="111" t="s">
        <v>1878</v>
      </c>
      <c r="C825" s="108" t="s">
        <v>1601</v>
      </c>
      <c r="D825" s="122">
        <v>0</v>
      </c>
      <c r="E825" s="122">
        <v>0</v>
      </c>
      <c r="F825" s="122">
        <v>0</v>
      </c>
      <c r="G825" s="122">
        <v>0</v>
      </c>
      <c r="H825" s="122">
        <v>0</v>
      </c>
      <c r="I825" s="122">
        <v>0</v>
      </c>
      <c r="J825" s="122">
        <v>0</v>
      </c>
      <c r="K825" s="122">
        <v>0</v>
      </c>
      <c r="L825" s="122">
        <v>0</v>
      </c>
      <c r="M825" s="122">
        <v>0</v>
      </c>
      <c r="N825" s="122">
        <v>0</v>
      </c>
      <c r="O825" s="122">
        <v>0</v>
      </c>
      <c r="P825" s="122">
        <v>0</v>
      </c>
      <c r="Q825" s="122">
        <v>0</v>
      </c>
      <c r="R825" s="122">
        <v>0</v>
      </c>
      <c r="S825" s="122">
        <v>0</v>
      </c>
      <c r="T825" s="122">
        <v>0.08</v>
      </c>
      <c r="U825" s="122">
        <v>0</v>
      </c>
      <c r="V825" s="122">
        <v>0</v>
      </c>
      <c r="W825" s="122">
        <v>0</v>
      </c>
      <c r="X825" s="122">
        <v>0</v>
      </c>
      <c r="Y825" s="122">
        <v>0</v>
      </c>
      <c r="Z825" s="122">
        <v>0</v>
      </c>
      <c r="AA825" s="122">
        <v>0</v>
      </c>
      <c r="AB825" s="123"/>
      <c r="AC825" s="123"/>
      <c r="AD825" s="123"/>
      <c r="AE825" s="123"/>
      <c r="AF825" s="123"/>
      <c r="AG825" s="123"/>
      <c r="AH825" s="123"/>
      <c r="AI825" s="123"/>
      <c r="AJ825" s="123"/>
      <c r="AK825" s="123"/>
      <c r="AL825" s="123"/>
      <c r="AM825" s="123"/>
      <c r="AN825" s="123"/>
      <c r="AO825" s="123"/>
      <c r="AP825" s="123"/>
      <c r="AQ825" s="123"/>
      <c r="AR825" s="123"/>
      <c r="AS825" s="123"/>
      <c r="AT825" s="123"/>
      <c r="AU825" s="123"/>
    </row>
    <row r="826" spans="1:47" ht="46.65" x14ac:dyDescent="0.35">
      <c r="A826" s="115" t="s">
        <v>1663</v>
      </c>
      <c r="B826" s="111" t="s">
        <v>1879</v>
      </c>
      <c r="C826" s="108" t="s">
        <v>1602</v>
      </c>
      <c r="D826" s="122">
        <v>0</v>
      </c>
      <c r="E826" s="122">
        <v>0</v>
      </c>
      <c r="F826" s="122">
        <v>0</v>
      </c>
      <c r="G826" s="122">
        <v>0</v>
      </c>
      <c r="H826" s="122">
        <v>0</v>
      </c>
      <c r="I826" s="122">
        <v>0</v>
      </c>
      <c r="J826" s="122">
        <v>0</v>
      </c>
      <c r="K826" s="122">
        <v>0</v>
      </c>
      <c r="L826" s="122">
        <v>0</v>
      </c>
      <c r="M826" s="122">
        <v>0</v>
      </c>
      <c r="N826" s="122">
        <v>0</v>
      </c>
      <c r="O826" s="122">
        <v>0</v>
      </c>
      <c r="P826" s="122">
        <v>0</v>
      </c>
      <c r="Q826" s="122">
        <v>0</v>
      </c>
      <c r="R826" s="122">
        <v>0</v>
      </c>
      <c r="S826" s="122">
        <v>0</v>
      </c>
      <c r="T826" s="122">
        <v>0.6</v>
      </c>
      <c r="U826" s="122">
        <v>0</v>
      </c>
      <c r="V826" s="122">
        <v>0</v>
      </c>
      <c r="W826" s="122">
        <v>0</v>
      </c>
      <c r="X826" s="122">
        <v>0</v>
      </c>
      <c r="Y826" s="122">
        <v>0</v>
      </c>
      <c r="Z826" s="122">
        <v>0</v>
      </c>
      <c r="AA826" s="122">
        <v>0</v>
      </c>
      <c r="AB826" s="123"/>
      <c r="AC826" s="123"/>
      <c r="AD826" s="123"/>
      <c r="AE826" s="123"/>
      <c r="AF826" s="123"/>
      <c r="AG826" s="123"/>
      <c r="AH826" s="123"/>
      <c r="AI826" s="123"/>
      <c r="AJ826" s="123"/>
      <c r="AK826" s="123"/>
      <c r="AL826" s="123"/>
      <c r="AM826" s="123"/>
      <c r="AN826" s="123"/>
      <c r="AO826" s="123"/>
      <c r="AP826" s="123"/>
      <c r="AQ826" s="123"/>
      <c r="AR826" s="123"/>
      <c r="AS826" s="123"/>
      <c r="AT826" s="123"/>
      <c r="AU826" s="123"/>
    </row>
    <row r="827" spans="1:47" ht="62.2" x14ac:dyDescent="0.35">
      <c r="A827" s="115" t="s">
        <v>1663</v>
      </c>
      <c r="B827" s="111" t="s">
        <v>1084</v>
      </c>
      <c r="C827" s="108" t="s">
        <v>1603</v>
      </c>
      <c r="D827" s="122">
        <v>0</v>
      </c>
      <c r="E827" s="122">
        <v>0</v>
      </c>
      <c r="F827" s="122">
        <v>0</v>
      </c>
      <c r="G827" s="122">
        <v>0</v>
      </c>
      <c r="H827" s="122">
        <v>0</v>
      </c>
      <c r="I827" s="122">
        <v>0</v>
      </c>
      <c r="J827" s="122">
        <v>0</v>
      </c>
      <c r="K827" s="122">
        <v>0</v>
      </c>
      <c r="L827" s="122">
        <v>0</v>
      </c>
      <c r="M827" s="122">
        <v>0</v>
      </c>
      <c r="N827" s="122">
        <v>0</v>
      </c>
      <c r="O827" s="122">
        <v>0</v>
      </c>
      <c r="P827" s="122">
        <v>0</v>
      </c>
      <c r="Q827" s="122">
        <v>0</v>
      </c>
      <c r="R827" s="122">
        <v>0</v>
      </c>
      <c r="S827" s="122">
        <v>0</v>
      </c>
      <c r="T827" s="122">
        <v>0.04</v>
      </c>
      <c r="U827" s="122">
        <v>0</v>
      </c>
      <c r="V827" s="122">
        <v>0</v>
      </c>
      <c r="W827" s="122">
        <v>0</v>
      </c>
      <c r="X827" s="122">
        <v>0</v>
      </c>
      <c r="Y827" s="122">
        <v>0</v>
      </c>
      <c r="Z827" s="122">
        <v>0</v>
      </c>
      <c r="AA827" s="122">
        <v>0</v>
      </c>
      <c r="AB827" s="123"/>
      <c r="AC827" s="123"/>
      <c r="AD827" s="123"/>
      <c r="AE827" s="123"/>
      <c r="AF827" s="123"/>
      <c r="AG827" s="123"/>
      <c r="AH827" s="123"/>
      <c r="AI827" s="123"/>
      <c r="AJ827" s="123"/>
      <c r="AK827" s="123"/>
      <c r="AL827" s="123"/>
      <c r="AM827" s="123"/>
      <c r="AN827" s="123"/>
      <c r="AO827" s="123"/>
      <c r="AP827" s="123"/>
      <c r="AQ827" s="123"/>
      <c r="AR827" s="123"/>
      <c r="AS827" s="123"/>
      <c r="AT827" s="123"/>
      <c r="AU827" s="123"/>
    </row>
    <row r="828" spans="1:47" ht="62.2" x14ac:dyDescent="0.35">
      <c r="A828" s="115" t="s">
        <v>1663</v>
      </c>
      <c r="B828" s="111" t="s">
        <v>165</v>
      </c>
      <c r="C828" s="108" t="s">
        <v>166</v>
      </c>
      <c r="D828" s="122">
        <v>0</v>
      </c>
      <c r="E828" s="122">
        <v>0</v>
      </c>
      <c r="F828" s="122">
        <v>0</v>
      </c>
      <c r="G828" s="122">
        <v>0</v>
      </c>
      <c r="H828" s="122">
        <v>0</v>
      </c>
      <c r="I828" s="122">
        <v>0</v>
      </c>
      <c r="J828" s="122">
        <v>0</v>
      </c>
      <c r="K828" s="122">
        <v>0</v>
      </c>
      <c r="L828" s="122">
        <v>0</v>
      </c>
      <c r="M828" s="122">
        <v>0</v>
      </c>
      <c r="N828" s="122">
        <v>0</v>
      </c>
      <c r="O828" s="122">
        <v>0</v>
      </c>
      <c r="P828" s="122">
        <v>0</v>
      </c>
      <c r="Q828" s="122">
        <v>0</v>
      </c>
      <c r="R828" s="122">
        <v>0</v>
      </c>
      <c r="S828" s="122">
        <v>0</v>
      </c>
      <c r="T828" s="122">
        <v>0</v>
      </c>
      <c r="U828" s="122">
        <v>0</v>
      </c>
      <c r="V828" s="122">
        <v>0</v>
      </c>
      <c r="W828" s="122">
        <v>0</v>
      </c>
      <c r="X828" s="122">
        <v>0</v>
      </c>
      <c r="Y828" s="122">
        <v>0</v>
      </c>
      <c r="Z828" s="122">
        <v>0</v>
      </c>
      <c r="AA828" s="122">
        <v>0</v>
      </c>
      <c r="AB828" s="123"/>
      <c r="AC828" s="123"/>
      <c r="AD828" s="123"/>
      <c r="AE828" s="123"/>
      <c r="AF828" s="123"/>
      <c r="AG828" s="123"/>
      <c r="AH828" s="123"/>
      <c r="AI828" s="123"/>
      <c r="AJ828" s="123"/>
      <c r="AK828" s="123"/>
      <c r="AL828" s="123"/>
      <c r="AM828" s="123"/>
      <c r="AN828" s="123"/>
      <c r="AO828" s="123"/>
      <c r="AP828" s="123"/>
      <c r="AQ828" s="123"/>
      <c r="AR828" s="123"/>
      <c r="AS828" s="123"/>
      <c r="AT828" s="123"/>
      <c r="AU828" s="123"/>
    </row>
    <row r="829" spans="1:47" x14ac:dyDescent="0.35">
      <c r="A829" s="119"/>
      <c r="B829" s="118" t="s">
        <v>46</v>
      </c>
      <c r="C829" s="105"/>
      <c r="D829" s="133">
        <f t="shared" ref="D829:AU829" si="101">SUM(D830:D833)</f>
        <v>0</v>
      </c>
      <c r="E829" s="133">
        <f t="shared" si="101"/>
        <v>0</v>
      </c>
      <c r="F829" s="133">
        <f t="shared" si="101"/>
        <v>0</v>
      </c>
      <c r="G829" s="133">
        <f t="shared" si="101"/>
        <v>0</v>
      </c>
      <c r="H829" s="133">
        <f t="shared" si="101"/>
        <v>0</v>
      </c>
      <c r="I829" s="133">
        <f t="shared" si="101"/>
        <v>0</v>
      </c>
      <c r="J829" s="133">
        <f t="shared" si="101"/>
        <v>0</v>
      </c>
      <c r="K829" s="133">
        <f t="shared" si="101"/>
        <v>0</v>
      </c>
      <c r="L829" s="133">
        <f t="shared" si="101"/>
        <v>0</v>
      </c>
      <c r="M829" s="133">
        <f t="shared" si="101"/>
        <v>0</v>
      </c>
      <c r="N829" s="133">
        <f t="shared" si="101"/>
        <v>2.0999999999999996</v>
      </c>
      <c r="O829" s="133">
        <f t="shared" si="101"/>
        <v>0</v>
      </c>
      <c r="P829" s="133">
        <f t="shared" si="101"/>
        <v>0</v>
      </c>
      <c r="Q829" s="133">
        <f t="shared" si="101"/>
        <v>0</v>
      </c>
      <c r="R829" s="133">
        <f t="shared" si="101"/>
        <v>0</v>
      </c>
      <c r="S829" s="133">
        <f t="shared" si="101"/>
        <v>0</v>
      </c>
      <c r="T829" s="133">
        <f t="shared" si="101"/>
        <v>0</v>
      </c>
      <c r="U829" s="133">
        <f t="shared" si="101"/>
        <v>0</v>
      </c>
      <c r="V829" s="133">
        <f t="shared" si="101"/>
        <v>0</v>
      </c>
      <c r="W829" s="133">
        <f t="shared" si="101"/>
        <v>0</v>
      </c>
      <c r="X829" s="133">
        <f t="shared" si="101"/>
        <v>0</v>
      </c>
      <c r="Y829" s="133">
        <f t="shared" si="101"/>
        <v>0</v>
      </c>
      <c r="Z829" s="133">
        <f t="shared" si="101"/>
        <v>0</v>
      </c>
      <c r="AA829" s="133">
        <f t="shared" si="101"/>
        <v>0</v>
      </c>
      <c r="AB829" s="133">
        <f t="shared" si="101"/>
        <v>0</v>
      </c>
      <c r="AC829" s="133">
        <f t="shared" si="101"/>
        <v>0</v>
      </c>
      <c r="AD829" s="133">
        <f t="shared" si="101"/>
        <v>0</v>
      </c>
      <c r="AE829" s="133">
        <f t="shared" si="101"/>
        <v>0</v>
      </c>
      <c r="AF829" s="133">
        <f t="shared" si="101"/>
        <v>0</v>
      </c>
      <c r="AG829" s="133">
        <f t="shared" si="101"/>
        <v>0</v>
      </c>
      <c r="AH829" s="133">
        <f t="shared" si="101"/>
        <v>0</v>
      </c>
      <c r="AI829" s="133">
        <f t="shared" si="101"/>
        <v>0</v>
      </c>
      <c r="AJ829" s="133">
        <f t="shared" si="101"/>
        <v>0</v>
      </c>
      <c r="AK829" s="133">
        <f t="shared" si="101"/>
        <v>0</v>
      </c>
      <c r="AL829" s="133">
        <f t="shared" si="101"/>
        <v>0</v>
      </c>
      <c r="AM829" s="133">
        <f t="shared" si="101"/>
        <v>0</v>
      </c>
      <c r="AN829" s="133">
        <f t="shared" si="101"/>
        <v>0</v>
      </c>
      <c r="AO829" s="133">
        <f t="shared" si="101"/>
        <v>0</v>
      </c>
      <c r="AP829" s="133">
        <f t="shared" si="101"/>
        <v>0</v>
      </c>
      <c r="AQ829" s="133">
        <f t="shared" si="101"/>
        <v>0</v>
      </c>
      <c r="AR829" s="133">
        <f t="shared" si="101"/>
        <v>0</v>
      </c>
      <c r="AS829" s="133">
        <f t="shared" si="101"/>
        <v>0</v>
      </c>
      <c r="AT829" s="133">
        <f t="shared" si="101"/>
        <v>0</v>
      </c>
      <c r="AU829" s="133">
        <f t="shared" si="101"/>
        <v>0</v>
      </c>
    </row>
    <row r="830" spans="1:47" ht="77.7" x14ac:dyDescent="0.35">
      <c r="A830" s="115" t="s">
        <v>1663</v>
      </c>
      <c r="B830" s="111" t="s">
        <v>1085</v>
      </c>
      <c r="C830" s="108" t="s">
        <v>559</v>
      </c>
      <c r="D830" s="122">
        <v>0</v>
      </c>
      <c r="E830" s="122">
        <v>0</v>
      </c>
      <c r="F830" s="122">
        <v>0</v>
      </c>
      <c r="G830" s="122">
        <v>0</v>
      </c>
      <c r="H830" s="122">
        <v>0</v>
      </c>
      <c r="I830" s="122">
        <v>0</v>
      </c>
      <c r="J830" s="122">
        <v>0</v>
      </c>
      <c r="K830" s="122">
        <v>0</v>
      </c>
      <c r="L830" s="122">
        <v>0</v>
      </c>
      <c r="M830" s="122">
        <v>0</v>
      </c>
      <c r="N830" s="122">
        <v>0.7</v>
      </c>
      <c r="O830" s="122">
        <v>0</v>
      </c>
      <c r="P830" s="122">
        <v>0</v>
      </c>
      <c r="Q830" s="122">
        <v>0</v>
      </c>
      <c r="R830" s="122">
        <v>0</v>
      </c>
      <c r="S830" s="122">
        <v>0</v>
      </c>
      <c r="T830" s="122">
        <v>0</v>
      </c>
      <c r="U830" s="122">
        <v>0</v>
      </c>
      <c r="V830" s="122">
        <v>0</v>
      </c>
      <c r="W830" s="122">
        <v>0</v>
      </c>
      <c r="X830" s="122">
        <v>0</v>
      </c>
      <c r="Y830" s="122">
        <v>0</v>
      </c>
      <c r="Z830" s="122">
        <v>0</v>
      </c>
      <c r="AA830" s="122">
        <v>0</v>
      </c>
      <c r="AB830" s="123"/>
      <c r="AC830" s="123"/>
      <c r="AD830" s="123"/>
      <c r="AE830" s="123"/>
      <c r="AF830" s="123"/>
      <c r="AG830" s="123"/>
      <c r="AH830" s="123"/>
      <c r="AI830" s="123"/>
      <c r="AJ830" s="123"/>
      <c r="AK830" s="123"/>
      <c r="AL830" s="123"/>
      <c r="AM830" s="123"/>
      <c r="AN830" s="123"/>
      <c r="AO830" s="123"/>
      <c r="AP830" s="123"/>
      <c r="AQ830" s="123"/>
      <c r="AR830" s="123"/>
      <c r="AS830" s="123"/>
      <c r="AT830" s="123"/>
      <c r="AU830" s="123"/>
    </row>
    <row r="831" spans="1:47" ht="62.2" x14ac:dyDescent="0.35">
      <c r="A831" s="115" t="s">
        <v>1663</v>
      </c>
      <c r="B831" s="111" t="s">
        <v>1086</v>
      </c>
      <c r="C831" s="108" t="s">
        <v>560</v>
      </c>
      <c r="D831" s="122">
        <v>0</v>
      </c>
      <c r="E831" s="122">
        <v>0</v>
      </c>
      <c r="F831" s="122">
        <v>0</v>
      </c>
      <c r="G831" s="122">
        <v>0</v>
      </c>
      <c r="H831" s="122">
        <v>0</v>
      </c>
      <c r="I831" s="122">
        <v>0</v>
      </c>
      <c r="J831" s="122">
        <v>0</v>
      </c>
      <c r="K831" s="122">
        <v>0</v>
      </c>
      <c r="L831" s="122">
        <v>0</v>
      </c>
      <c r="M831" s="122">
        <v>0</v>
      </c>
      <c r="N831" s="122">
        <v>1.4</v>
      </c>
      <c r="O831" s="122">
        <v>0</v>
      </c>
      <c r="P831" s="122">
        <v>0</v>
      </c>
      <c r="Q831" s="122">
        <v>0</v>
      </c>
      <c r="R831" s="122">
        <v>0</v>
      </c>
      <c r="S831" s="122">
        <v>0</v>
      </c>
      <c r="T831" s="122">
        <v>0</v>
      </c>
      <c r="U831" s="122">
        <v>0</v>
      </c>
      <c r="V831" s="122">
        <v>0</v>
      </c>
      <c r="W831" s="122">
        <v>0</v>
      </c>
      <c r="X831" s="122">
        <v>0</v>
      </c>
      <c r="Y831" s="122">
        <v>0</v>
      </c>
      <c r="Z831" s="122">
        <v>0</v>
      </c>
      <c r="AA831" s="122">
        <v>0</v>
      </c>
      <c r="AB831" s="123"/>
      <c r="AC831" s="123"/>
      <c r="AD831" s="123"/>
      <c r="AE831" s="123"/>
      <c r="AF831" s="123"/>
      <c r="AG831" s="123"/>
      <c r="AH831" s="123"/>
      <c r="AI831" s="123"/>
      <c r="AJ831" s="123"/>
      <c r="AK831" s="123"/>
      <c r="AL831" s="123"/>
      <c r="AM831" s="123"/>
      <c r="AN831" s="123"/>
      <c r="AO831" s="123"/>
      <c r="AP831" s="123"/>
      <c r="AQ831" s="123"/>
      <c r="AR831" s="123"/>
      <c r="AS831" s="123"/>
      <c r="AT831" s="123"/>
      <c r="AU831" s="123"/>
    </row>
    <row r="832" spans="1:47" ht="62.2" x14ac:dyDescent="0.35">
      <c r="A832" s="115" t="s">
        <v>1663</v>
      </c>
      <c r="B832" s="111" t="s">
        <v>177</v>
      </c>
      <c r="C832" s="108" t="s">
        <v>561</v>
      </c>
      <c r="D832" s="122">
        <v>0</v>
      </c>
      <c r="E832" s="122">
        <v>0</v>
      </c>
      <c r="F832" s="122">
        <v>0</v>
      </c>
      <c r="G832" s="122">
        <v>0</v>
      </c>
      <c r="H832" s="122">
        <v>0</v>
      </c>
      <c r="I832" s="122">
        <v>0</v>
      </c>
      <c r="J832" s="122">
        <v>0</v>
      </c>
      <c r="K832" s="122">
        <v>0</v>
      </c>
      <c r="L832" s="122">
        <v>0</v>
      </c>
      <c r="M832" s="122">
        <v>0</v>
      </c>
      <c r="N832" s="122">
        <v>0</v>
      </c>
      <c r="O832" s="122">
        <v>0</v>
      </c>
      <c r="P832" s="122">
        <v>0</v>
      </c>
      <c r="Q832" s="122">
        <v>0</v>
      </c>
      <c r="R832" s="122">
        <v>0</v>
      </c>
      <c r="S832" s="122">
        <v>0</v>
      </c>
      <c r="T832" s="122">
        <v>0</v>
      </c>
      <c r="U832" s="122">
        <v>0</v>
      </c>
      <c r="V832" s="122">
        <v>0</v>
      </c>
      <c r="W832" s="122">
        <v>0</v>
      </c>
      <c r="X832" s="122">
        <v>0</v>
      </c>
      <c r="Y832" s="122">
        <v>0</v>
      </c>
      <c r="Z832" s="122">
        <v>0</v>
      </c>
      <c r="AA832" s="122">
        <v>0</v>
      </c>
      <c r="AB832" s="123"/>
      <c r="AC832" s="123"/>
      <c r="AD832" s="123"/>
      <c r="AE832" s="123"/>
      <c r="AF832" s="123"/>
      <c r="AG832" s="123"/>
      <c r="AH832" s="123"/>
      <c r="AI832" s="123"/>
      <c r="AJ832" s="123"/>
      <c r="AK832" s="123"/>
      <c r="AL832" s="123"/>
      <c r="AM832" s="123"/>
      <c r="AN832" s="123"/>
      <c r="AO832" s="123"/>
      <c r="AP832" s="123"/>
      <c r="AQ832" s="123"/>
      <c r="AR832" s="123"/>
      <c r="AS832" s="123"/>
      <c r="AT832" s="123"/>
      <c r="AU832" s="123"/>
    </row>
    <row r="833" spans="1:47" ht="46.65" x14ac:dyDescent="0.35">
      <c r="A833" s="115" t="s">
        <v>1663</v>
      </c>
      <c r="B833" s="111" t="s">
        <v>1087</v>
      </c>
      <c r="C833" s="108" t="s">
        <v>1604</v>
      </c>
      <c r="D833" s="122">
        <v>0</v>
      </c>
      <c r="E833" s="122">
        <v>0</v>
      </c>
      <c r="F833" s="122">
        <v>0</v>
      </c>
      <c r="G833" s="122">
        <v>0</v>
      </c>
      <c r="H833" s="122">
        <v>0</v>
      </c>
      <c r="I833" s="122">
        <v>0</v>
      </c>
      <c r="J833" s="122">
        <v>0</v>
      </c>
      <c r="K833" s="122">
        <v>0</v>
      </c>
      <c r="L833" s="122">
        <v>0</v>
      </c>
      <c r="M833" s="122">
        <v>0</v>
      </c>
      <c r="N833" s="122">
        <v>0</v>
      </c>
      <c r="O833" s="122">
        <v>0</v>
      </c>
      <c r="P833" s="122">
        <v>0</v>
      </c>
      <c r="Q833" s="122">
        <v>0</v>
      </c>
      <c r="R833" s="122">
        <v>0</v>
      </c>
      <c r="S833" s="122">
        <v>0</v>
      </c>
      <c r="T833" s="122">
        <v>0</v>
      </c>
      <c r="U833" s="122">
        <v>0</v>
      </c>
      <c r="V833" s="122">
        <v>0</v>
      </c>
      <c r="W833" s="122">
        <v>0</v>
      </c>
      <c r="X833" s="122">
        <v>0</v>
      </c>
      <c r="Y833" s="122">
        <v>0</v>
      </c>
      <c r="Z833" s="122">
        <v>0</v>
      </c>
      <c r="AA833" s="122">
        <v>0</v>
      </c>
      <c r="AB833" s="123"/>
      <c r="AC833" s="123"/>
      <c r="AD833" s="123"/>
      <c r="AE833" s="123"/>
      <c r="AF833" s="123"/>
      <c r="AG833" s="123"/>
      <c r="AH833" s="123"/>
      <c r="AI833" s="123"/>
      <c r="AJ833" s="123"/>
      <c r="AK833" s="123"/>
      <c r="AL833" s="123"/>
      <c r="AM833" s="123"/>
      <c r="AN833" s="123"/>
      <c r="AO833" s="123"/>
      <c r="AP833" s="123"/>
      <c r="AQ833" s="123"/>
      <c r="AR833" s="123"/>
      <c r="AS833" s="123"/>
      <c r="AT833" s="123"/>
      <c r="AU833" s="123"/>
    </row>
    <row r="834" spans="1:47" x14ac:dyDescent="0.35">
      <c r="A834" s="119"/>
      <c r="B834" s="118" t="s">
        <v>47</v>
      </c>
      <c r="C834" s="105"/>
      <c r="D834" s="133">
        <f t="shared" ref="D834:AU834" si="102">SUM(D835:D835)</f>
        <v>0</v>
      </c>
      <c r="E834" s="133">
        <f t="shared" si="102"/>
        <v>0</v>
      </c>
      <c r="F834" s="133">
        <f t="shared" si="102"/>
        <v>0</v>
      </c>
      <c r="G834" s="133">
        <f t="shared" si="102"/>
        <v>0</v>
      </c>
      <c r="H834" s="133">
        <f t="shared" si="102"/>
        <v>0</v>
      </c>
      <c r="I834" s="133">
        <f t="shared" si="102"/>
        <v>0</v>
      </c>
      <c r="J834" s="133">
        <f t="shared" si="102"/>
        <v>0</v>
      </c>
      <c r="K834" s="133">
        <f t="shared" si="102"/>
        <v>0</v>
      </c>
      <c r="L834" s="133">
        <f t="shared" si="102"/>
        <v>0</v>
      </c>
      <c r="M834" s="133">
        <f t="shared" si="102"/>
        <v>0</v>
      </c>
      <c r="N834" s="133">
        <f t="shared" si="102"/>
        <v>0</v>
      </c>
      <c r="O834" s="133">
        <f t="shared" si="102"/>
        <v>0</v>
      </c>
      <c r="P834" s="133">
        <f t="shared" si="102"/>
        <v>0</v>
      </c>
      <c r="Q834" s="133">
        <f t="shared" si="102"/>
        <v>0</v>
      </c>
      <c r="R834" s="133">
        <f t="shared" si="102"/>
        <v>0</v>
      </c>
      <c r="S834" s="133">
        <f t="shared" si="102"/>
        <v>0</v>
      </c>
      <c r="T834" s="133">
        <f t="shared" si="102"/>
        <v>0</v>
      </c>
      <c r="U834" s="133">
        <f t="shared" si="102"/>
        <v>0</v>
      </c>
      <c r="V834" s="133">
        <f t="shared" si="102"/>
        <v>0</v>
      </c>
      <c r="W834" s="133">
        <f t="shared" si="102"/>
        <v>0</v>
      </c>
      <c r="X834" s="133">
        <f t="shared" si="102"/>
        <v>0</v>
      </c>
      <c r="Y834" s="133">
        <f t="shared" si="102"/>
        <v>0</v>
      </c>
      <c r="Z834" s="133">
        <f t="shared" si="102"/>
        <v>0</v>
      </c>
      <c r="AA834" s="133">
        <f t="shared" si="102"/>
        <v>0</v>
      </c>
      <c r="AB834" s="133">
        <f t="shared" si="102"/>
        <v>0</v>
      </c>
      <c r="AC834" s="133">
        <f t="shared" si="102"/>
        <v>0</v>
      </c>
      <c r="AD834" s="133">
        <f t="shared" si="102"/>
        <v>0</v>
      </c>
      <c r="AE834" s="133">
        <f t="shared" si="102"/>
        <v>0</v>
      </c>
      <c r="AF834" s="133">
        <f t="shared" si="102"/>
        <v>0</v>
      </c>
      <c r="AG834" s="133">
        <f t="shared" si="102"/>
        <v>0</v>
      </c>
      <c r="AH834" s="133">
        <f t="shared" si="102"/>
        <v>0</v>
      </c>
      <c r="AI834" s="133">
        <f t="shared" si="102"/>
        <v>0</v>
      </c>
      <c r="AJ834" s="133">
        <f t="shared" si="102"/>
        <v>0</v>
      </c>
      <c r="AK834" s="133">
        <f t="shared" si="102"/>
        <v>0</v>
      </c>
      <c r="AL834" s="133">
        <f t="shared" si="102"/>
        <v>0</v>
      </c>
      <c r="AM834" s="133">
        <f t="shared" si="102"/>
        <v>0</v>
      </c>
      <c r="AN834" s="133">
        <f t="shared" si="102"/>
        <v>0</v>
      </c>
      <c r="AO834" s="133">
        <f t="shared" si="102"/>
        <v>0</v>
      </c>
      <c r="AP834" s="133">
        <f t="shared" si="102"/>
        <v>0</v>
      </c>
      <c r="AQ834" s="133">
        <f t="shared" si="102"/>
        <v>0</v>
      </c>
      <c r="AR834" s="133">
        <f t="shared" si="102"/>
        <v>0</v>
      </c>
      <c r="AS834" s="133">
        <f t="shared" si="102"/>
        <v>0</v>
      </c>
      <c r="AT834" s="133">
        <f t="shared" si="102"/>
        <v>0</v>
      </c>
      <c r="AU834" s="133">
        <f t="shared" si="102"/>
        <v>0</v>
      </c>
    </row>
    <row r="835" spans="1:47" ht="77.7" x14ac:dyDescent="0.35">
      <c r="A835" s="115" t="s">
        <v>1663</v>
      </c>
      <c r="B835" s="111" t="s">
        <v>1088</v>
      </c>
      <c r="C835" s="108" t="s">
        <v>562</v>
      </c>
      <c r="D835" s="122">
        <v>0</v>
      </c>
      <c r="E835" s="122">
        <v>0</v>
      </c>
      <c r="F835" s="122">
        <v>0</v>
      </c>
      <c r="G835" s="122">
        <v>0</v>
      </c>
      <c r="H835" s="122">
        <v>0</v>
      </c>
      <c r="I835" s="122">
        <v>0</v>
      </c>
      <c r="J835" s="122">
        <v>0</v>
      </c>
      <c r="K835" s="122">
        <v>0</v>
      </c>
      <c r="L835" s="122">
        <v>0</v>
      </c>
      <c r="M835" s="122">
        <v>0</v>
      </c>
      <c r="N835" s="122">
        <v>0</v>
      </c>
      <c r="O835" s="122">
        <v>0</v>
      </c>
      <c r="P835" s="122">
        <v>0</v>
      </c>
      <c r="Q835" s="122">
        <v>0</v>
      </c>
      <c r="R835" s="122">
        <v>0</v>
      </c>
      <c r="S835" s="122">
        <v>0</v>
      </c>
      <c r="T835" s="122">
        <v>0</v>
      </c>
      <c r="U835" s="122">
        <v>0</v>
      </c>
      <c r="V835" s="122">
        <v>0</v>
      </c>
      <c r="W835" s="122">
        <v>0</v>
      </c>
      <c r="X835" s="122">
        <v>0</v>
      </c>
      <c r="Y835" s="122">
        <v>0</v>
      </c>
      <c r="Z835" s="122">
        <v>0</v>
      </c>
      <c r="AA835" s="122">
        <v>0</v>
      </c>
      <c r="AB835" s="123"/>
      <c r="AC835" s="123"/>
      <c r="AD835" s="123"/>
      <c r="AE835" s="123"/>
      <c r="AF835" s="123"/>
      <c r="AG835" s="123"/>
      <c r="AH835" s="123"/>
      <c r="AI835" s="123"/>
      <c r="AJ835" s="123"/>
      <c r="AK835" s="123"/>
      <c r="AL835" s="123"/>
      <c r="AM835" s="123"/>
      <c r="AN835" s="123"/>
      <c r="AO835" s="123"/>
      <c r="AP835" s="123"/>
      <c r="AQ835" s="123"/>
      <c r="AR835" s="123"/>
      <c r="AS835" s="123"/>
      <c r="AT835" s="123"/>
      <c r="AU835" s="123"/>
    </row>
    <row r="836" spans="1:47" x14ac:dyDescent="0.35">
      <c r="A836" s="119"/>
      <c r="B836" s="118" t="s">
        <v>124</v>
      </c>
      <c r="C836" s="105"/>
      <c r="D836" s="133">
        <f t="shared" ref="D836" si="103">SUM(D837)</f>
        <v>0</v>
      </c>
      <c r="E836" s="133">
        <f t="shared" ref="E836" si="104">SUM(E837)</f>
        <v>0</v>
      </c>
      <c r="F836" s="133">
        <f t="shared" ref="F836" si="105">SUM(F837)</f>
        <v>0</v>
      </c>
      <c r="G836" s="133">
        <f t="shared" ref="G836" si="106">SUM(G837)</f>
        <v>0</v>
      </c>
      <c r="H836" s="133">
        <f t="shared" ref="H836" si="107">SUM(H837)</f>
        <v>0</v>
      </c>
      <c r="I836" s="133">
        <f t="shared" ref="I836" si="108">SUM(I837)</f>
        <v>0</v>
      </c>
      <c r="J836" s="133">
        <f t="shared" ref="J836" si="109">SUM(J837)</f>
        <v>0</v>
      </c>
      <c r="K836" s="133">
        <f t="shared" ref="K836" si="110">SUM(K837)</f>
        <v>0</v>
      </c>
      <c r="L836" s="133">
        <f t="shared" ref="L836" si="111">SUM(L837)</f>
        <v>0</v>
      </c>
      <c r="M836" s="133">
        <f t="shared" ref="M836" si="112">SUM(M837)</f>
        <v>0</v>
      </c>
      <c r="N836" s="133">
        <f t="shared" ref="N836" si="113">SUM(N837)</f>
        <v>0</v>
      </c>
      <c r="O836" s="133">
        <f t="shared" ref="O836" si="114">SUM(O837)</f>
        <v>0</v>
      </c>
      <c r="P836" s="133">
        <f t="shared" ref="P836" si="115">SUM(P837)</f>
        <v>0</v>
      </c>
      <c r="Q836" s="133">
        <f t="shared" ref="Q836" si="116">SUM(Q837)</f>
        <v>0</v>
      </c>
      <c r="R836" s="133">
        <f t="shared" ref="R836" si="117">SUM(R837)</f>
        <v>0</v>
      </c>
      <c r="S836" s="133">
        <f t="shared" ref="S836" si="118">SUM(S837)</f>
        <v>0</v>
      </c>
      <c r="T836" s="133">
        <f t="shared" ref="T836" si="119">SUM(T837)</f>
        <v>0</v>
      </c>
      <c r="U836" s="133">
        <f t="shared" ref="U836" si="120">SUM(U837)</f>
        <v>0</v>
      </c>
      <c r="V836" s="133">
        <f t="shared" ref="V836" si="121">SUM(V837)</f>
        <v>0</v>
      </c>
      <c r="W836" s="133">
        <f t="shared" ref="W836" si="122">SUM(W837)</f>
        <v>0</v>
      </c>
      <c r="X836" s="133">
        <f t="shared" ref="X836" si="123">SUM(X837)</f>
        <v>0</v>
      </c>
      <c r="Y836" s="133">
        <f t="shared" ref="Y836" si="124">SUM(Y837)</f>
        <v>0</v>
      </c>
      <c r="Z836" s="133">
        <f t="shared" ref="Z836" si="125">SUM(Z837)</f>
        <v>0</v>
      </c>
      <c r="AA836" s="133">
        <f t="shared" ref="AA836" si="126">SUM(AA837)</f>
        <v>0</v>
      </c>
      <c r="AB836" s="133">
        <f t="shared" ref="AB836" si="127">SUM(AB837)</f>
        <v>0</v>
      </c>
      <c r="AC836" s="133">
        <f t="shared" ref="AC836" si="128">SUM(AC837)</f>
        <v>0</v>
      </c>
      <c r="AD836" s="133">
        <f t="shared" ref="AD836" si="129">SUM(AD837)</f>
        <v>0</v>
      </c>
      <c r="AE836" s="133">
        <f t="shared" ref="AE836" si="130">SUM(AE837)</f>
        <v>0</v>
      </c>
      <c r="AF836" s="133">
        <f t="shared" ref="AF836" si="131">SUM(AF837)</f>
        <v>0</v>
      </c>
      <c r="AG836" s="133">
        <f t="shared" ref="AG836" si="132">SUM(AG837)</f>
        <v>0</v>
      </c>
      <c r="AH836" s="133">
        <f t="shared" ref="AH836" si="133">SUM(AH837)</f>
        <v>0</v>
      </c>
      <c r="AI836" s="133">
        <f t="shared" ref="AI836" si="134">SUM(AI837)</f>
        <v>0</v>
      </c>
      <c r="AJ836" s="133">
        <f t="shared" ref="AJ836" si="135">SUM(AJ837)</f>
        <v>0</v>
      </c>
      <c r="AK836" s="133">
        <f t="shared" ref="AK836" si="136">SUM(AK837)</f>
        <v>0</v>
      </c>
      <c r="AL836" s="133">
        <f t="shared" ref="AL836" si="137">SUM(AL837)</f>
        <v>0</v>
      </c>
      <c r="AM836" s="133">
        <f t="shared" ref="AM836" si="138">SUM(AM837)</f>
        <v>0</v>
      </c>
      <c r="AN836" s="133">
        <f t="shared" ref="AN836" si="139">SUM(AN837)</f>
        <v>0</v>
      </c>
      <c r="AO836" s="133">
        <f t="shared" ref="AO836" si="140">SUM(AO837)</f>
        <v>0</v>
      </c>
      <c r="AP836" s="133">
        <f t="shared" ref="AP836" si="141">SUM(AP837)</f>
        <v>0</v>
      </c>
      <c r="AQ836" s="133">
        <f t="shared" ref="AQ836" si="142">SUM(AQ837)</f>
        <v>0</v>
      </c>
      <c r="AR836" s="133">
        <f t="shared" ref="AR836" si="143">SUM(AR837)</f>
        <v>0</v>
      </c>
      <c r="AS836" s="133">
        <f t="shared" ref="AS836" si="144">SUM(AS837)</f>
        <v>0</v>
      </c>
      <c r="AT836" s="133">
        <f t="shared" ref="AT836" si="145">SUM(AT837)</f>
        <v>0</v>
      </c>
      <c r="AU836" s="133">
        <f t="shared" ref="AU836" si="146">SUM(AU837)</f>
        <v>0</v>
      </c>
    </row>
    <row r="837" spans="1:47" ht="93.25" x14ac:dyDescent="0.35">
      <c r="A837" s="115" t="s">
        <v>1663</v>
      </c>
      <c r="B837" s="111" t="s">
        <v>178</v>
      </c>
      <c r="C837" s="108" t="s">
        <v>563</v>
      </c>
      <c r="D837" s="122">
        <v>0</v>
      </c>
      <c r="E837" s="122">
        <v>0</v>
      </c>
      <c r="F837" s="122">
        <v>0</v>
      </c>
      <c r="G837" s="122">
        <v>0</v>
      </c>
      <c r="H837" s="122">
        <v>0</v>
      </c>
      <c r="I837" s="122">
        <v>0</v>
      </c>
      <c r="J837" s="122">
        <v>0</v>
      </c>
      <c r="K837" s="122">
        <v>0</v>
      </c>
      <c r="L837" s="122">
        <v>0</v>
      </c>
      <c r="M837" s="122">
        <v>0</v>
      </c>
      <c r="N837" s="122">
        <v>0</v>
      </c>
      <c r="O837" s="122">
        <v>0</v>
      </c>
      <c r="P837" s="122">
        <v>0</v>
      </c>
      <c r="Q837" s="122">
        <v>0</v>
      </c>
      <c r="R837" s="122">
        <v>0</v>
      </c>
      <c r="S837" s="122">
        <v>0</v>
      </c>
      <c r="T837" s="122">
        <v>0</v>
      </c>
      <c r="U837" s="122">
        <v>0</v>
      </c>
      <c r="V837" s="122">
        <v>0</v>
      </c>
      <c r="W837" s="122">
        <v>0</v>
      </c>
      <c r="X837" s="122">
        <v>0</v>
      </c>
      <c r="Y837" s="122">
        <v>0</v>
      </c>
      <c r="Z837" s="122">
        <v>0</v>
      </c>
      <c r="AA837" s="122">
        <v>0</v>
      </c>
      <c r="AB837" s="123"/>
      <c r="AC837" s="123"/>
      <c r="AD837" s="123"/>
      <c r="AE837" s="123"/>
      <c r="AF837" s="123"/>
      <c r="AG837" s="123"/>
      <c r="AH837" s="123"/>
      <c r="AI837" s="123"/>
      <c r="AJ837" s="123"/>
      <c r="AK837" s="123"/>
      <c r="AL837" s="123"/>
      <c r="AM837" s="123"/>
      <c r="AN837" s="123"/>
      <c r="AO837" s="123"/>
      <c r="AP837" s="123"/>
      <c r="AQ837" s="123"/>
      <c r="AR837" s="123"/>
      <c r="AS837" s="123"/>
      <c r="AT837" s="123"/>
      <c r="AU837" s="123"/>
    </row>
    <row r="838" spans="1:47" x14ac:dyDescent="0.35">
      <c r="A838" s="119"/>
      <c r="B838" s="118" t="s">
        <v>1089</v>
      </c>
      <c r="C838" s="105"/>
      <c r="D838" s="133">
        <f t="shared" ref="D838" si="147">SUM(D839)</f>
        <v>0</v>
      </c>
      <c r="E838" s="133">
        <f t="shared" ref="E838" si="148">SUM(E839)</f>
        <v>0</v>
      </c>
      <c r="F838" s="133">
        <f t="shared" ref="F838" si="149">SUM(F839)</f>
        <v>0</v>
      </c>
      <c r="G838" s="133">
        <f t="shared" ref="G838" si="150">SUM(G839)</f>
        <v>0</v>
      </c>
      <c r="H838" s="133">
        <f t="shared" ref="H838" si="151">SUM(H839)</f>
        <v>0</v>
      </c>
      <c r="I838" s="133">
        <f t="shared" ref="I838" si="152">SUM(I839)</f>
        <v>0.09</v>
      </c>
      <c r="J838" s="133">
        <f t="shared" ref="J838" si="153">SUM(J839)</f>
        <v>0</v>
      </c>
      <c r="K838" s="133">
        <f t="shared" ref="K838" si="154">SUM(K839)</f>
        <v>0</v>
      </c>
      <c r="L838" s="133">
        <f t="shared" ref="L838" si="155">SUM(L839)</f>
        <v>0</v>
      </c>
      <c r="M838" s="133">
        <f t="shared" ref="M838" si="156">SUM(M839)</f>
        <v>0</v>
      </c>
      <c r="N838" s="133">
        <f t="shared" ref="N838" si="157">SUM(N839)</f>
        <v>0</v>
      </c>
      <c r="O838" s="133">
        <f t="shared" ref="O838" si="158">SUM(O839)</f>
        <v>0</v>
      </c>
      <c r="P838" s="133">
        <f t="shared" ref="P838" si="159">SUM(P839)</f>
        <v>0</v>
      </c>
      <c r="Q838" s="133">
        <f t="shared" ref="Q838" si="160">SUM(Q839)</f>
        <v>0</v>
      </c>
      <c r="R838" s="133">
        <f t="shared" ref="R838" si="161">SUM(R839)</f>
        <v>0</v>
      </c>
      <c r="S838" s="133">
        <f t="shared" ref="S838" si="162">SUM(S839)</f>
        <v>0</v>
      </c>
      <c r="T838" s="133">
        <f t="shared" ref="T838" si="163">SUM(T839)</f>
        <v>0</v>
      </c>
      <c r="U838" s="133">
        <f t="shared" ref="U838" si="164">SUM(U839)</f>
        <v>0</v>
      </c>
      <c r="V838" s="133">
        <f t="shared" ref="V838" si="165">SUM(V839)</f>
        <v>0</v>
      </c>
      <c r="W838" s="133">
        <f t="shared" ref="W838" si="166">SUM(W839)</f>
        <v>0</v>
      </c>
      <c r="X838" s="133">
        <f t="shared" ref="X838" si="167">SUM(X839)</f>
        <v>0</v>
      </c>
      <c r="Y838" s="133">
        <f t="shared" ref="Y838" si="168">SUM(Y839)</f>
        <v>0</v>
      </c>
      <c r="Z838" s="133">
        <f t="shared" ref="Z838" si="169">SUM(Z839)</f>
        <v>0</v>
      </c>
      <c r="AA838" s="133">
        <f t="shared" ref="AA838" si="170">SUM(AA839)</f>
        <v>0</v>
      </c>
      <c r="AB838" s="133">
        <f t="shared" ref="AB838" si="171">SUM(AB839)</f>
        <v>0</v>
      </c>
      <c r="AC838" s="133">
        <f t="shared" ref="AC838" si="172">SUM(AC839)</f>
        <v>0</v>
      </c>
      <c r="AD838" s="133">
        <f t="shared" ref="AD838" si="173">SUM(AD839)</f>
        <v>0</v>
      </c>
      <c r="AE838" s="133">
        <f t="shared" ref="AE838" si="174">SUM(AE839)</f>
        <v>0</v>
      </c>
      <c r="AF838" s="133">
        <f t="shared" ref="AF838" si="175">SUM(AF839)</f>
        <v>0</v>
      </c>
      <c r="AG838" s="133">
        <f t="shared" ref="AG838" si="176">SUM(AG839)</f>
        <v>0</v>
      </c>
      <c r="AH838" s="133">
        <f t="shared" ref="AH838" si="177">SUM(AH839)</f>
        <v>0</v>
      </c>
      <c r="AI838" s="133">
        <f t="shared" ref="AI838" si="178">SUM(AI839)</f>
        <v>0</v>
      </c>
      <c r="AJ838" s="133">
        <f t="shared" ref="AJ838" si="179">SUM(AJ839)</f>
        <v>0</v>
      </c>
      <c r="AK838" s="133">
        <f t="shared" ref="AK838" si="180">SUM(AK839)</f>
        <v>0</v>
      </c>
      <c r="AL838" s="133">
        <f t="shared" ref="AL838" si="181">SUM(AL839)</f>
        <v>0</v>
      </c>
      <c r="AM838" s="133">
        <f t="shared" ref="AM838" si="182">SUM(AM839)</f>
        <v>0</v>
      </c>
      <c r="AN838" s="133">
        <f t="shared" ref="AN838" si="183">SUM(AN839)</f>
        <v>0</v>
      </c>
      <c r="AO838" s="133">
        <f t="shared" ref="AO838" si="184">SUM(AO839)</f>
        <v>0</v>
      </c>
      <c r="AP838" s="133">
        <f t="shared" ref="AP838" si="185">SUM(AP839)</f>
        <v>0</v>
      </c>
      <c r="AQ838" s="133">
        <f t="shared" ref="AQ838" si="186">SUM(AQ839)</f>
        <v>0</v>
      </c>
      <c r="AR838" s="133">
        <f t="shared" ref="AR838" si="187">SUM(AR839)</f>
        <v>0</v>
      </c>
      <c r="AS838" s="133">
        <f t="shared" ref="AS838" si="188">SUM(AS839)</f>
        <v>0</v>
      </c>
      <c r="AT838" s="133">
        <f t="shared" ref="AT838" si="189">SUM(AT839)</f>
        <v>0</v>
      </c>
      <c r="AU838" s="133">
        <f t="shared" ref="AU838" si="190">SUM(AU839)</f>
        <v>0</v>
      </c>
    </row>
    <row r="839" spans="1:47" ht="46.65" x14ac:dyDescent="0.35">
      <c r="A839" s="115" t="s">
        <v>1663</v>
      </c>
      <c r="B839" s="111" t="s">
        <v>1090</v>
      </c>
      <c r="C839" s="108" t="s">
        <v>1605</v>
      </c>
      <c r="D839" s="122">
        <v>0</v>
      </c>
      <c r="E839" s="122">
        <v>0</v>
      </c>
      <c r="F839" s="122">
        <v>0</v>
      </c>
      <c r="G839" s="122">
        <v>0</v>
      </c>
      <c r="H839" s="122">
        <v>0</v>
      </c>
      <c r="I839" s="122">
        <v>0.09</v>
      </c>
      <c r="J839" s="122">
        <v>0</v>
      </c>
      <c r="K839" s="122">
        <v>0</v>
      </c>
      <c r="L839" s="122">
        <v>0</v>
      </c>
      <c r="M839" s="122">
        <v>0</v>
      </c>
      <c r="N839" s="122">
        <v>0</v>
      </c>
      <c r="O839" s="122">
        <v>0</v>
      </c>
      <c r="P839" s="122">
        <v>0</v>
      </c>
      <c r="Q839" s="122">
        <v>0</v>
      </c>
      <c r="R839" s="122">
        <v>0</v>
      </c>
      <c r="S839" s="122">
        <v>0</v>
      </c>
      <c r="T839" s="122">
        <v>0</v>
      </c>
      <c r="U839" s="122">
        <v>0</v>
      </c>
      <c r="V839" s="122">
        <v>0</v>
      </c>
      <c r="W839" s="122">
        <v>0</v>
      </c>
      <c r="X839" s="122">
        <v>0</v>
      </c>
      <c r="Y839" s="122">
        <v>0</v>
      </c>
      <c r="Z839" s="122">
        <v>0</v>
      </c>
      <c r="AA839" s="122">
        <v>0</v>
      </c>
      <c r="AB839" s="123"/>
      <c r="AC839" s="123"/>
      <c r="AD839" s="123"/>
      <c r="AE839" s="123"/>
      <c r="AF839" s="123"/>
      <c r="AG839" s="123"/>
      <c r="AH839" s="123"/>
      <c r="AI839" s="123"/>
      <c r="AJ839" s="123"/>
      <c r="AK839" s="123"/>
      <c r="AL839" s="123"/>
      <c r="AM839" s="123"/>
      <c r="AN839" s="123"/>
      <c r="AO839" s="123"/>
      <c r="AP839" s="123"/>
      <c r="AQ839" s="123"/>
      <c r="AR839" s="123"/>
      <c r="AS839" s="123"/>
      <c r="AT839" s="123"/>
      <c r="AU839" s="123"/>
    </row>
    <row r="840" spans="1:47" x14ac:dyDescent="0.35">
      <c r="A840" s="119"/>
      <c r="B840" s="118" t="s">
        <v>90</v>
      </c>
      <c r="C840" s="105"/>
      <c r="D840" s="133">
        <f t="shared" ref="D840" si="191">SUM(D841)</f>
        <v>0</v>
      </c>
      <c r="E840" s="133">
        <f t="shared" ref="E840" si="192">SUM(E841)</f>
        <v>0</v>
      </c>
      <c r="F840" s="133">
        <f t="shared" ref="F840" si="193">SUM(F841)</f>
        <v>0</v>
      </c>
      <c r="G840" s="133">
        <f t="shared" ref="G840" si="194">SUM(G841)</f>
        <v>0</v>
      </c>
      <c r="H840" s="133">
        <f t="shared" ref="H840" si="195">SUM(H841)</f>
        <v>0</v>
      </c>
      <c r="I840" s="133">
        <f t="shared" ref="I840" si="196">SUM(I841)</f>
        <v>0</v>
      </c>
      <c r="J840" s="133">
        <f t="shared" ref="J840" si="197">SUM(J841)</f>
        <v>0</v>
      </c>
      <c r="K840" s="133">
        <f t="shared" ref="K840" si="198">SUM(K841)</f>
        <v>0</v>
      </c>
      <c r="L840" s="133">
        <f t="shared" ref="L840" si="199">SUM(L841)</f>
        <v>0</v>
      </c>
      <c r="M840" s="133">
        <f t="shared" ref="M840" si="200">SUM(M841)</f>
        <v>0</v>
      </c>
      <c r="N840" s="133">
        <f t="shared" ref="N840" si="201">SUM(N841)</f>
        <v>0</v>
      </c>
      <c r="O840" s="133">
        <f t="shared" ref="O840" si="202">SUM(O841)</f>
        <v>0</v>
      </c>
      <c r="P840" s="133">
        <f t="shared" ref="P840" si="203">SUM(P841)</f>
        <v>0</v>
      </c>
      <c r="Q840" s="133">
        <f t="shared" ref="Q840" si="204">SUM(Q841)</f>
        <v>0</v>
      </c>
      <c r="R840" s="133">
        <f t="shared" ref="R840" si="205">SUM(R841)</f>
        <v>0</v>
      </c>
      <c r="S840" s="133">
        <f t="shared" ref="S840" si="206">SUM(S841)</f>
        <v>0</v>
      </c>
      <c r="T840" s="133">
        <f t="shared" ref="T840" si="207">SUM(T841)</f>
        <v>0</v>
      </c>
      <c r="U840" s="133">
        <f t="shared" ref="U840" si="208">SUM(U841)</f>
        <v>0</v>
      </c>
      <c r="V840" s="133">
        <f t="shared" ref="V840" si="209">SUM(V841)</f>
        <v>0</v>
      </c>
      <c r="W840" s="133">
        <f t="shared" ref="W840" si="210">SUM(W841)</f>
        <v>0</v>
      </c>
      <c r="X840" s="133">
        <f t="shared" ref="X840" si="211">SUM(X841)</f>
        <v>0</v>
      </c>
      <c r="Y840" s="133">
        <f t="shared" ref="Y840" si="212">SUM(Y841)</f>
        <v>0</v>
      </c>
      <c r="Z840" s="133">
        <f t="shared" ref="Z840" si="213">SUM(Z841)</f>
        <v>0</v>
      </c>
      <c r="AA840" s="133">
        <f t="shared" ref="AA840" si="214">SUM(AA841)</f>
        <v>0</v>
      </c>
      <c r="AB840" s="133">
        <f t="shared" ref="AB840" si="215">SUM(AB841)</f>
        <v>0</v>
      </c>
      <c r="AC840" s="133">
        <f t="shared" ref="AC840" si="216">SUM(AC841)</f>
        <v>0</v>
      </c>
      <c r="AD840" s="133">
        <f t="shared" ref="AD840" si="217">SUM(AD841)</f>
        <v>0</v>
      </c>
      <c r="AE840" s="133">
        <f t="shared" ref="AE840" si="218">SUM(AE841)</f>
        <v>0</v>
      </c>
      <c r="AF840" s="133">
        <f t="shared" ref="AF840" si="219">SUM(AF841)</f>
        <v>0</v>
      </c>
      <c r="AG840" s="133">
        <f t="shared" ref="AG840" si="220">SUM(AG841)</f>
        <v>0</v>
      </c>
      <c r="AH840" s="133">
        <f t="shared" ref="AH840" si="221">SUM(AH841)</f>
        <v>0</v>
      </c>
      <c r="AI840" s="133">
        <f t="shared" ref="AI840" si="222">SUM(AI841)</f>
        <v>0</v>
      </c>
      <c r="AJ840" s="133">
        <f t="shared" ref="AJ840" si="223">SUM(AJ841)</f>
        <v>0</v>
      </c>
      <c r="AK840" s="133">
        <f t="shared" ref="AK840" si="224">SUM(AK841)</f>
        <v>0</v>
      </c>
      <c r="AL840" s="133">
        <f t="shared" ref="AL840" si="225">SUM(AL841)</f>
        <v>0</v>
      </c>
      <c r="AM840" s="133">
        <f t="shared" ref="AM840" si="226">SUM(AM841)</f>
        <v>0</v>
      </c>
      <c r="AN840" s="133">
        <f t="shared" ref="AN840" si="227">SUM(AN841)</f>
        <v>0</v>
      </c>
      <c r="AO840" s="133">
        <f t="shared" ref="AO840" si="228">SUM(AO841)</f>
        <v>0</v>
      </c>
      <c r="AP840" s="133">
        <f t="shared" ref="AP840" si="229">SUM(AP841)</f>
        <v>0</v>
      </c>
      <c r="AQ840" s="133">
        <f t="shared" ref="AQ840" si="230">SUM(AQ841)</f>
        <v>0</v>
      </c>
      <c r="AR840" s="133">
        <f t="shared" ref="AR840" si="231">SUM(AR841)</f>
        <v>0</v>
      </c>
      <c r="AS840" s="133">
        <f t="shared" ref="AS840" si="232">SUM(AS841)</f>
        <v>0</v>
      </c>
      <c r="AT840" s="133">
        <f t="shared" ref="AT840" si="233">SUM(AT841)</f>
        <v>0</v>
      </c>
      <c r="AU840" s="133">
        <f t="shared" ref="AU840" si="234">SUM(AU841)</f>
        <v>0</v>
      </c>
    </row>
    <row r="841" spans="1:47" ht="46.65" x14ac:dyDescent="0.35">
      <c r="A841" s="115" t="s">
        <v>1663</v>
      </c>
      <c r="B841" s="111" t="s">
        <v>1091</v>
      </c>
      <c r="C841" s="108" t="s">
        <v>1606</v>
      </c>
      <c r="D841" s="122">
        <v>0</v>
      </c>
      <c r="E841" s="122">
        <v>0</v>
      </c>
      <c r="F841" s="122">
        <v>0</v>
      </c>
      <c r="G841" s="122">
        <v>0</v>
      </c>
      <c r="H841" s="122">
        <v>0</v>
      </c>
      <c r="I841" s="122">
        <v>0</v>
      </c>
      <c r="J841" s="122">
        <v>0</v>
      </c>
      <c r="K841" s="122">
        <v>0</v>
      </c>
      <c r="L841" s="122">
        <v>0</v>
      </c>
      <c r="M841" s="122">
        <v>0</v>
      </c>
      <c r="N841" s="122">
        <v>0</v>
      </c>
      <c r="O841" s="122">
        <v>0</v>
      </c>
      <c r="P841" s="122">
        <v>0</v>
      </c>
      <c r="Q841" s="122">
        <v>0</v>
      </c>
      <c r="R841" s="122">
        <v>0</v>
      </c>
      <c r="S841" s="122">
        <v>0</v>
      </c>
      <c r="T841" s="122">
        <v>0</v>
      </c>
      <c r="U841" s="122">
        <v>0</v>
      </c>
      <c r="V841" s="122">
        <v>0</v>
      </c>
      <c r="W841" s="122">
        <v>0</v>
      </c>
      <c r="X841" s="122">
        <v>0</v>
      </c>
      <c r="Y841" s="122">
        <v>0</v>
      </c>
      <c r="Z841" s="122">
        <v>0</v>
      </c>
      <c r="AA841" s="122">
        <v>0</v>
      </c>
      <c r="AB841" s="123"/>
      <c r="AC841" s="123"/>
      <c r="AD841" s="123"/>
      <c r="AE841" s="123"/>
      <c r="AF841" s="123"/>
      <c r="AG841" s="123"/>
      <c r="AH841" s="123"/>
      <c r="AI841" s="123"/>
      <c r="AJ841" s="123"/>
      <c r="AK841" s="123"/>
      <c r="AL841" s="123"/>
      <c r="AM841" s="123"/>
      <c r="AN841" s="123"/>
      <c r="AO841" s="123"/>
      <c r="AP841" s="123"/>
      <c r="AQ841" s="123"/>
      <c r="AR841" s="123"/>
      <c r="AS841" s="123"/>
      <c r="AT841" s="123"/>
      <c r="AU841" s="123"/>
    </row>
    <row r="842" spans="1:47" x14ac:dyDescent="0.35">
      <c r="A842" s="119"/>
      <c r="B842" s="118" t="s">
        <v>49</v>
      </c>
      <c r="C842" s="105"/>
      <c r="D842" s="133">
        <f t="shared" ref="D842:AU842" si="235">SUM(D843:D846)</f>
        <v>0</v>
      </c>
      <c r="E842" s="133">
        <f t="shared" si="235"/>
        <v>0</v>
      </c>
      <c r="F842" s="133">
        <f t="shared" si="235"/>
        <v>0</v>
      </c>
      <c r="G842" s="133">
        <f t="shared" si="235"/>
        <v>0</v>
      </c>
      <c r="H842" s="133">
        <f t="shared" si="235"/>
        <v>0</v>
      </c>
      <c r="I842" s="133">
        <f t="shared" si="235"/>
        <v>0</v>
      </c>
      <c r="J842" s="133">
        <f t="shared" si="235"/>
        <v>0</v>
      </c>
      <c r="K842" s="133">
        <f t="shared" si="235"/>
        <v>0</v>
      </c>
      <c r="L842" s="133">
        <f t="shared" si="235"/>
        <v>0</v>
      </c>
      <c r="M842" s="133">
        <f t="shared" si="235"/>
        <v>0</v>
      </c>
      <c r="N842" s="133">
        <f t="shared" si="235"/>
        <v>0</v>
      </c>
      <c r="O842" s="133">
        <f t="shared" si="235"/>
        <v>0</v>
      </c>
      <c r="P842" s="133">
        <f t="shared" si="235"/>
        <v>0</v>
      </c>
      <c r="Q842" s="133">
        <f t="shared" si="235"/>
        <v>0</v>
      </c>
      <c r="R842" s="133">
        <f t="shared" si="235"/>
        <v>0</v>
      </c>
      <c r="S842" s="133">
        <f t="shared" si="235"/>
        <v>0</v>
      </c>
      <c r="T842" s="133">
        <f t="shared" si="235"/>
        <v>0.3</v>
      </c>
      <c r="U842" s="133">
        <f t="shared" si="235"/>
        <v>0</v>
      </c>
      <c r="V842" s="133">
        <f t="shared" si="235"/>
        <v>0</v>
      </c>
      <c r="W842" s="133">
        <f t="shared" si="235"/>
        <v>0</v>
      </c>
      <c r="X842" s="133">
        <f t="shared" si="235"/>
        <v>0</v>
      </c>
      <c r="Y842" s="133">
        <f t="shared" si="235"/>
        <v>0</v>
      </c>
      <c r="Z842" s="133">
        <f t="shared" si="235"/>
        <v>0</v>
      </c>
      <c r="AA842" s="133">
        <f t="shared" si="235"/>
        <v>0</v>
      </c>
      <c r="AB842" s="133">
        <f t="shared" si="235"/>
        <v>0</v>
      </c>
      <c r="AC842" s="133">
        <f t="shared" si="235"/>
        <v>0</v>
      </c>
      <c r="AD842" s="133">
        <f t="shared" si="235"/>
        <v>0</v>
      </c>
      <c r="AE842" s="133">
        <f t="shared" si="235"/>
        <v>0</v>
      </c>
      <c r="AF842" s="133">
        <f t="shared" si="235"/>
        <v>0</v>
      </c>
      <c r="AG842" s="133">
        <f t="shared" si="235"/>
        <v>0</v>
      </c>
      <c r="AH842" s="133">
        <f t="shared" si="235"/>
        <v>0</v>
      </c>
      <c r="AI842" s="133">
        <f t="shared" si="235"/>
        <v>0</v>
      </c>
      <c r="AJ842" s="133">
        <f t="shared" si="235"/>
        <v>0</v>
      </c>
      <c r="AK842" s="133">
        <f t="shared" si="235"/>
        <v>0</v>
      </c>
      <c r="AL842" s="133">
        <f t="shared" si="235"/>
        <v>0</v>
      </c>
      <c r="AM842" s="133">
        <f t="shared" si="235"/>
        <v>0</v>
      </c>
      <c r="AN842" s="133">
        <f t="shared" si="235"/>
        <v>0</v>
      </c>
      <c r="AO842" s="133">
        <f t="shared" si="235"/>
        <v>0</v>
      </c>
      <c r="AP842" s="133">
        <f t="shared" si="235"/>
        <v>0</v>
      </c>
      <c r="AQ842" s="133">
        <f t="shared" si="235"/>
        <v>0</v>
      </c>
      <c r="AR842" s="133">
        <f t="shared" si="235"/>
        <v>0</v>
      </c>
      <c r="AS842" s="133">
        <f t="shared" si="235"/>
        <v>0</v>
      </c>
      <c r="AT842" s="133">
        <f t="shared" si="235"/>
        <v>0</v>
      </c>
      <c r="AU842" s="133">
        <f t="shared" si="235"/>
        <v>0</v>
      </c>
    </row>
    <row r="843" spans="1:47" ht="62.2" x14ac:dyDescent="0.35">
      <c r="A843" s="115" t="s">
        <v>1663</v>
      </c>
      <c r="B843" s="111" t="s">
        <v>179</v>
      </c>
      <c r="C843" s="108" t="s">
        <v>180</v>
      </c>
      <c r="D843" s="122">
        <v>0</v>
      </c>
      <c r="E843" s="122">
        <v>0</v>
      </c>
      <c r="F843" s="122">
        <v>0</v>
      </c>
      <c r="G843" s="122">
        <v>0</v>
      </c>
      <c r="H843" s="122">
        <v>0</v>
      </c>
      <c r="I843" s="122">
        <v>0</v>
      </c>
      <c r="J843" s="122">
        <v>0</v>
      </c>
      <c r="K843" s="122">
        <v>0</v>
      </c>
      <c r="L843" s="122">
        <v>0</v>
      </c>
      <c r="M843" s="122">
        <v>0</v>
      </c>
      <c r="N843" s="122">
        <v>0</v>
      </c>
      <c r="O843" s="122">
        <v>0</v>
      </c>
      <c r="P843" s="122">
        <v>0</v>
      </c>
      <c r="Q843" s="122">
        <v>0</v>
      </c>
      <c r="R843" s="122">
        <v>0</v>
      </c>
      <c r="S843" s="122">
        <v>0</v>
      </c>
      <c r="T843" s="122">
        <v>0</v>
      </c>
      <c r="U843" s="122">
        <v>0</v>
      </c>
      <c r="V843" s="122">
        <v>0</v>
      </c>
      <c r="W843" s="122">
        <v>0</v>
      </c>
      <c r="X843" s="122">
        <v>0</v>
      </c>
      <c r="Y843" s="122">
        <v>0</v>
      </c>
      <c r="Z843" s="122">
        <v>0</v>
      </c>
      <c r="AA843" s="122">
        <v>0</v>
      </c>
      <c r="AB843" s="123"/>
      <c r="AC843" s="123"/>
      <c r="AD843" s="123"/>
      <c r="AE843" s="123"/>
      <c r="AF843" s="123"/>
      <c r="AG843" s="123"/>
      <c r="AH843" s="123"/>
      <c r="AI843" s="123"/>
      <c r="AJ843" s="123"/>
      <c r="AK843" s="123"/>
      <c r="AL843" s="123"/>
      <c r="AM843" s="123"/>
      <c r="AN843" s="123"/>
      <c r="AO843" s="123"/>
      <c r="AP843" s="123"/>
      <c r="AQ843" s="123"/>
      <c r="AR843" s="123"/>
      <c r="AS843" s="123"/>
      <c r="AT843" s="123"/>
      <c r="AU843" s="123"/>
    </row>
    <row r="844" spans="1:47" ht="62.2" x14ac:dyDescent="0.35">
      <c r="A844" s="115" t="s">
        <v>1663</v>
      </c>
      <c r="B844" s="111" t="s">
        <v>181</v>
      </c>
      <c r="C844" s="108" t="s">
        <v>182</v>
      </c>
      <c r="D844" s="122">
        <v>0</v>
      </c>
      <c r="E844" s="122">
        <v>0</v>
      </c>
      <c r="F844" s="122">
        <v>0</v>
      </c>
      <c r="G844" s="122">
        <v>0</v>
      </c>
      <c r="H844" s="122">
        <v>0</v>
      </c>
      <c r="I844" s="122">
        <v>0</v>
      </c>
      <c r="J844" s="122">
        <v>0</v>
      </c>
      <c r="K844" s="122">
        <v>0</v>
      </c>
      <c r="L844" s="122">
        <v>0</v>
      </c>
      <c r="M844" s="122">
        <v>0</v>
      </c>
      <c r="N844" s="122">
        <v>0</v>
      </c>
      <c r="O844" s="122">
        <v>0</v>
      </c>
      <c r="P844" s="122">
        <v>0</v>
      </c>
      <c r="Q844" s="122">
        <v>0</v>
      </c>
      <c r="R844" s="122">
        <v>0</v>
      </c>
      <c r="S844" s="122">
        <v>0</v>
      </c>
      <c r="T844" s="122">
        <v>0</v>
      </c>
      <c r="U844" s="122">
        <v>0</v>
      </c>
      <c r="V844" s="122">
        <v>0</v>
      </c>
      <c r="W844" s="122">
        <v>0</v>
      </c>
      <c r="X844" s="122">
        <v>0</v>
      </c>
      <c r="Y844" s="122">
        <v>0</v>
      </c>
      <c r="Z844" s="122">
        <v>0</v>
      </c>
      <c r="AA844" s="122">
        <v>0</v>
      </c>
      <c r="AB844" s="123"/>
      <c r="AC844" s="123"/>
      <c r="AD844" s="123"/>
      <c r="AE844" s="123"/>
      <c r="AF844" s="123"/>
      <c r="AG844" s="123"/>
      <c r="AH844" s="123"/>
      <c r="AI844" s="123"/>
      <c r="AJ844" s="123"/>
      <c r="AK844" s="123"/>
      <c r="AL844" s="123"/>
      <c r="AM844" s="123"/>
      <c r="AN844" s="123"/>
      <c r="AO844" s="123"/>
      <c r="AP844" s="123"/>
      <c r="AQ844" s="123"/>
      <c r="AR844" s="123"/>
      <c r="AS844" s="123"/>
      <c r="AT844" s="123"/>
      <c r="AU844" s="123"/>
    </row>
    <row r="845" spans="1:47" ht="46.65" x14ac:dyDescent="0.35">
      <c r="A845" s="115" t="s">
        <v>1663</v>
      </c>
      <c r="B845" s="111" t="s">
        <v>1092</v>
      </c>
      <c r="C845" s="108" t="s">
        <v>1607</v>
      </c>
      <c r="D845" s="122">
        <v>0</v>
      </c>
      <c r="E845" s="122">
        <v>0</v>
      </c>
      <c r="F845" s="122">
        <v>0</v>
      </c>
      <c r="G845" s="122">
        <v>0</v>
      </c>
      <c r="H845" s="122">
        <v>0</v>
      </c>
      <c r="I845" s="122">
        <v>0</v>
      </c>
      <c r="J845" s="122">
        <v>0</v>
      </c>
      <c r="K845" s="122">
        <v>0</v>
      </c>
      <c r="L845" s="122">
        <v>0</v>
      </c>
      <c r="M845" s="122">
        <v>0</v>
      </c>
      <c r="N845" s="122">
        <v>0</v>
      </c>
      <c r="O845" s="122">
        <v>0</v>
      </c>
      <c r="P845" s="122">
        <v>0</v>
      </c>
      <c r="Q845" s="122">
        <v>0</v>
      </c>
      <c r="R845" s="122">
        <v>0</v>
      </c>
      <c r="S845" s="122">
        <v>0</v>
      </c>
      <c r="T845" s="122">
        <v>0.3</v>
      </c>
      <c r="U845" s="122">
        <v>0</v>
      </c>
      <c r="V845" s="122">
        <v>0</v>
      </c>
      <c r="W845" s="122">
        <v>0</v>
      </c>
      <c r="X845" s="122">
        <v>0</v>
      </c>
      <c r="Y845" s="122">
        <v>0</v>
      </c>
      <c r="Z845" s="122">
        <v>0</v>
      </c>
      <c r="AA845" s="122">
        <v>0</v>
      </c>
      <c r="AB845" s="123"/>
      <c r="AC845" s="123"/>
      <c r="AD845" s="123"/>
      <c r="AE845" s="123"/>
      <c r="AF845" s="123"/>
      <c r="AG845" s="123"/>
      <c r="AH845" s="123"/>
      <c r="AI845" s="123"/>
      <c r="AJ845" s="123"/>
      <c r="AK845" s="123"/>
      <c r="AL845" s="123"/>
      <c r="AM845" s="123"/>
      <c r="AN845" s="123"/>
      <c r="AO845" s="123"/>
      <c r="AP845" s="123"/>
      <c r="AQ845" s="123"/>
      <c r="AR845" s="123"/>
      <c r="AS845" s="123"/>
      <c r="AT845" s="123"/>
      <c r="AU845" s="123"/>
    </row>
    <row r="846" spans="1:47" ht="77.7" x14ac:dyDescent="0.35">
      <c r="A846" s="115" t="s">
        <v>1663</v>
      </c>
      <c r="B846" s="111" t="s">
        <v>183</v>
      </c>
      <c r="C846" s="108" t="s">
        <v>184</v>
      </c>
      <c r="D846" s="122">
        <v>0</v>
      </c>
      <c r="E846" s="122">
        <v>0</v>
      </c>
      <c r="F846" s="122">
        <v>0</v>
      </c>
      <c r="G846" s="122">
        <v>0</v>
      </c>
      <c r="H846" s="122">
        <v>0</v>
      </c>
      <c r="I846" s="122">
        <v>0</v>
      </c>
      <c r="J846" s="122">
        <v>0</v>
      </c>
      <c r="K846" s="122">
        <v>0</v>
      </c>
      <c r="L846" s="122">
        <v>0</v>
      </c>
      <c r="M846" s="122">
        <v>0</v>
      </c>
      <c r="N846" s="122">
        <v>0</v>
      </c>
      <c r="O846" s="122">
        <v>0</v>
      </c>
      <c r="P846" s="122">
        <v>0</v>
      </c>
      <c r="Q846" s="122">
        <v>0</v>
      </c>
      <c r="R846" s="122">
        <v>0</v>
      </c>
      <c r="S846" s="122">
        <v>0</v>
      </c>
      <c r="T846" s="122">
        <v>0</v>
      </c>
      <c r="U846" s="122">
        <v>0</v>
      </c>
      <c r="V846" s="122">
        <v>0</v>
      </c>
      <c r="W846" s="122">
        <v>0</v>
      </c>
      <c r="X846" s="122">
        <v>0</v>
      </c>
      <c r="Y846" s="122">
        <v>0</v>
      </c>
      <c r="Z846" s="122">
        <v>0</v>
      </c>
      <c r="AA846" s="122">
        <v>0</v>
      </c>
      <c r="AB846" s="123"/>
      <c r="AC846" s="123"/>
      <c r="AD846" s="123"/>
      <c r="AE846" s="123"/>
      <c r="AF846" s="123"/>
      <c r="AG846" s="123"/>
      <c r="AH846" s="123"/>
      <c r="AI846" s="123"/>
      <c r="AJ846" s="123"/>
      <c r="AK846" s="123"/>
      <c r="AL846" s="123"/>
      <c r="AM846" s="123"/>
      <c r="AN846" s="123"/>
      <c r="AO846" s="123"/>
      <c r="AP846" s="123"/>
      <c r="AQ846" s="123"/>
      <c r="AR846" s="123"/>
      <c r="AS846" s="123"/>
      <c r="AT846" s="123"/>
      <c r="AU846" s="123"/>
    </row>
    <row r="847" spans="1:47" x14ac:dyDescent="0.35">
      <c r="A847" s="119"/>
      <c r="B847" s="118" t="s">
        <v>53</v>
      </c>
      <c r="C847" s="105"/>
      <c r="D847" s="133">
        <f t="shared" ref="D847:AU847" si="236">SUM(D848:D856)</f>
        <v>0</v>
      </c>
      <c r="E847" s="133">
        <f t="shared" si="236"/>
        <v>0</v>
      </c>
      <c r="F847" s="133">
        <f t="shared" si="236"/>
        <v>0</v>
      </c>
      <c r="G847" s="133">
        <f t="shared" si="236"/>
        <v>0</v>
      </c>
      <c r="H847" s="133">
        <f t="shared" si="236"/>
        <v>0</v>
      </c>
      <c r="I847" s="133">
        <f t="shared" si="236"/>
        <v>2.0329999999999999</v>
      </c>
      <c r="J847" s="133">
        <f t="shared" si="236"/>
        <v>0</v>
      </c>
      <c r="K847" s="133">
        <f t="shared" si="236"/>
        <v>0</v>
      </c>
      <c r="L847" s="133">
        <f t="shared" si="236"/>
        <v>0</v>
      </c>
      <c r="M847" s="133">
        <f t="shared" si="236"/>
        <v>0</v>
      </c>
      <c r="N847" s="133">
        <f t="shared" si="236"/>
        <v>0</v>
      </c>
      <c r="O847" s="133">
        <f t="shared" si="236"/>
        <v>0</v>
      </c>
      <c r="P847" s="133">
        <f t="shared" si="236"/>
        <v>0</v>
      </c>
      <c r="Q847" s="133">
        <f t="shared" si="236"/>
        <v>0</v>
      </c>
      <c r="R847" s="133">
        <f t="shared" si="236"/>
        <v>0.5</v>
      </c>
      <c r="S847" s="133">
        <f t="shared" si="236"/>
        <v>0</v>
      </c>
      <c r="T847" s="133">
        <f t="shared" si="236"/>
        <v>3.9279999999999999</v>
      </c>
      <c r="U847" s="133">
        <f t="shared" si="236"/>
        <v>0</v>
      </c>
      <c r="V847" s="133">
        <f t="shared" si="236"/>
        <v>0</v>
      </c>
      <c r="W847" s="133">
        <f t="shared" si="236"/>
        <v>0</v>
      </c>
      <c r="X847" s="133">
        <f t="shared" si="236"/>
        <v>0</v>
      </c>
      <c r="Y847" s="133">
        <f t="shared" si="236"/>
        <v>0</v>
      </c>
      <c r="Z847" s="133">
        <f t="shared" si="236"/>
        <v>0</v>
      </c>
      <c r="AA847" s="133">
        <f t="shared" si="236"/>
        <v>0</v>
      </c>
      <c r="AB847" s="133">
        <f t="shared" si="236"/>
        <v>0</v>
      </c>
      <c r="AC847" s="133">
        <f t="shared" si="236"/>
        <v>0</v>
      </c>
      <c r="AD847" s="133">
        <f t="shared" si="236"/>
        <v>0</v>
      </c>
      <c r="AE847" s="133">
        <f t="shared" si="236"/>
        <v>0</v>
      </c>
      <c r="AF847" s="133">
        <f t="shared" si="236"/>
        <v>0</v>
      </c>
      <c r="AG847" s="133">
        <f t="shared" si="236"/>
        <v>0</v>
      </c>
      <c r="AH847" s="133">
        <f t="shared" si="236"/>
        <v>0</v>
      </c>
      <c r="AI847" s="133">
        <f t="shared" si="236"/>
        <v>0</v>
      </c>
      <c r="AJ847" s="133">
        <f t="shared" si="236"/>
        <v>0</v>
      </c>
      <c r="AK847" s="133">
        <f t="shared" si="236"/>
        <v>0</v>
      </c>
      <c r="AL847" s="133">
        <f t="shared" si="236"/>
        <v>0</v>
      </c>
      <c r="AM847" s="133">
        <f t="shared" si="236"/>
        <v>0</v>
      </c>
      <c r="AN847" s="133">
        <f t="shared" si="236"/>
        <v>0</v>
      </c>
      <c r="AO847" s="133">
        <f t="shared" si="236"/>
        <v>0</v>
      </c>
      <c r="AP847" s="133">
        <f t="shared" si="236"/>
        <v>0</v>
      </c>
      <c r="AQ847" s="133">
        <f t="shared" si="236"/>
        <v>0</v>
      </c>
      <c r="AR847" s="133">
        <f t="shared" si="236"/>
        <v>0</v>
      </c>
      <c r="AS847" s="133">
        <f t="shared" si="236"/>
        <v>0</v>
      </c>
      <c r="AT847" s="133">
        <f t="shared" si="236"/>
        <v>0</v>
      </c>
      <c r="AU847" s="133">
        <f t="shared" si="236"/>
        <v>0</v>
      </c>
    </row>
    <row r="848" spans="1:47" ht="46.65" x14ac:dyDescent="0.35">
      <c r="A848" s="115" t="s">
        <v>1663</v>
      </c>
      <c r="B848" s="111" t="s">
        <v>185</v>
      </c>
      <c r="C848" s="108" t="s">
        <v>564</v>
      </c>
      <c r="D848" s="122">
        <v>0</v>
      </c>
      <c r="E848" s="122">
        <v>0</v>
      </c>
      <c r="F848" s="122">
        <v>0</v>
      </c>
      <c r="G848" s="122">
        <v>0</v>
      </c>
      <c r="H848" s="122">
        <v>0</v>
      </c>
      <c r="I848" s="122">
        <v>0</v>
      </c>
      <c r="J848" s="122">
        <v>0</v>
      </c>
      <c r="K848" s="122">
        <v>0</v>
      </c>
      <c r="L848" s="122">
        <v>0</v>
      </c>
      <c r="M848" s="122">
        <v>0</v>
      </c>
      <c r="N848" s="122">
        <v>0</v>
      </c>
      <c r="O848" s="122">
        <v>0</v>
      </c>
      <c r="P848" s="122">
        <v>0</v>
      </c>
      <c r="Q848" s="122">
        <v>0</v>
      </c>
      <c r="R848" s="122">
        <v>0.5</v>
      </c>
      <c r="S848" s="122">
        <v>0</v>
      </c>
      <c r="T848" s="122">
        <v>1.4</v>
      </c>
      <c r="U848" s="122">
        <v>0</v>
      </c>
      <c r="V848" s="122">
        <v>0</v>
      </c>
      <c r="W848" s="122">
        <v>0</v>
      </c>
      <c r="X848" s="122">
        <v>0</v>
      </c>
      <c r="Y848" s="122">
        <v>0</v>
      </c>
      <c r="Z848" s="122">
        <v>0</v>
      </c>
      <c r="AA848" s="122">
        <v>0</v>
      </c>
      <c r="AB848" s="123"/>
      <c r="AC848" s="123"/>
      <c r="AD848" s="123"/>
      <c r="AE848" s="123"/>
      <c r="AF848" s="123"/>
      <c r="AG848" s="123"/>
      <c r="AH848" s="123"/>
      <c r="AI848" s="123"/>
      <c r="AJ848" s="123"/>
      <c r="AK848" s="123"/>
      <c r="AL848" s="123"/>
      <c r="AM848" s="123"/>
      <c r="AN848" s="123"/>
      <c r="AO848" s="123"/>
      <c r="AP848" s="123"/>
      <c r="AQ848" s="123"/>
      <c r="AR848" s="123"/>
      <c r="AS848" s="123"/>
      <c r="AT848" s="123"/>
      <c r="AU848" s="123"/>
    </row>
    <row r="849" spans="1:47" ht="77.7" x14ac:dyDescent="0.35">
      <c r="A849" s="115" t="s">
        <v>1663</v>
      </c>
      <c r="B849" s="111" t="s">
        <v>186</v>
      </c>
      <c r="C849" s="108" t="s">
        <v>565</v>
      </c>
      <c r="D849" s="122">
        <v>0</v>
      </c>
      <c r="E849" s="122">
        <v>0</v>
      </c>
      <c r="F849" s="122">
        <v>0</v>
      </c>
      <c r="G849" s="122">
        <v>0</v>
      </c>
      <c r="H849" s="122">
        <v>0</v>
      </c>
      <c r="I849" s="122">
        <v>0</v>
      </c>
      <c r="J849" s="122">
        <v>0</v>
      </c>
      <c r="K849" s="122">
        <v>0</v>
      </c>
      <c r="L849" s="122">
        <v>0</v>
      </c>
      <c r="M849" s="122">
        <v>0</v>
      </c>
      <c r="N849" s="122">
        <v>0</v>
      </c>
      <c r="O849" s="122">
        <v>0</v>
      </c>
      <c r="P849" s="122">
        <v>0</v>
      </c>
      <c r="Q849" s="122">
        <v>0</v>
      </c>
      <c r="R849" s="122">
        <v>0</v>
      </c>
      <c r="S849" s="122">
        <v>0</v>
      </c>
      <c r="T849" s="122">
        <v>0</v>
      </c>
      <c r="U849" s="122">
        <v>0</v>
      </c>
      <c r="V849" s="122">
        <v>0</v>
      </c>
      <c r="W849" s="122">
        <v>0</v>
      </c>
      <c r="X849" s="122">
        <v>0</v>
      </c>
      <c r="Y849" s="122">
        <v>0</v>
      </c>
      <c r="Z849" s="122">
        <v>0</v>
      </c>
      <c r="AA849" s="122">
        <v>0</v>
      </c>
      <c r="AB849" s="123"/>
      <c r="AC849" s="123"/>
      <c r="AD849" s="123"/>
      <c r="AE849" s="123"/>
      <c r="AF849" s="123"/>
      <c r="AG849" s="123"/>
      <c r="AH849" s="123"/>
      <c r="AI849" s="123"/>
      <c r="AJ849" s="123"/>
      <c r="AK849" s="123"/>
      <c r="AL849" s="123"/>
      <c r="AM849" s="123"/>
      <c r="AN849" s="123"/>
      <c r="AO849" s="123"/>
      <c r="AP849" s="123"/>
      <c r="AQ849" s="123"/>
      <c r="AR849" s="123"/>
      <c r="AS849" s="123"/>
      <c r="AT849" s="123"/>
      <c r="AU849" s="123"/>
    </row>
    <row r="850" spans="1:47" ht="46.65" x14ac:dyDescent="0.35">
      <c r="A850" s="115" t="s">
        <v>1663</v>
      </c>
      <c r="B850" s="111" t="s">
        <v>187</v>
      </c>
      <c r="C850" s="108" t="s">
        <v>566</v>
      </c>
      <c r="D850" s="122">
        <v>0</v>
      </c>
      <c r="E850" s="122">
        <v>0</v>
      </c>
      <c r="F850" s="122">
        <v>0</v>
      </c>
      <c r="G850" s="122">
        <v>0</v>
      </c>
      <c r="H850" s="122">
        <v>0</v>
      </c>
      <c r="I850" s="122">
        <v>0</v>
      </c>
      <c r="J850" s="122">
        <v>0</v>
      </c>
      <c r="K850" s="122">
        <v>0</v>
      </c>
      <c r="L850" s="122">
        <v>0</v>
      </c>
      <c r="M850" s="122">
        <v>0</v>
      </c>
      <c r="N850" s="122">
        <v>0</v>
      </c>
      <c r="O850" s="122">
        <v>0</v>
      </c>
      <c r="P850" s="122">
        <v>0</v>
      </c>
      <c r="Q850" s="122">
        <v>0</v>
      </c>
      <c r="R850" s="122">
        <v>0</v>
      </c>
      <c r="S850" s="122">
        <v>0</v>
      </c>
      <c r="T850" s="122">
        <v>0</v>
      </c>
      <c r="U850" s="122">
        <v>0</v>
      </c>
      <c r="V850" s="122">
        <v>0</v>
      </c>
      <c r="W850" s="122">
        <v>0</v>
      </c>
      <c r="X850" s="122">
        <v>0</v>
      </c>
      <c r="Y850" s="122">
        <v>0</v>
      </c>
      <c r="Z850" s="122">
        <v>0</v>
      </c>
      <c r="AA850" s="122">
        <v>0</v>
      </c>
      <c r="AB850" s="123"/>
      <c r="AC850" s="123"/>
      <c r="AD850" s="123"/>
      <c r="AE850" s="123"/>
      <c r="AF850" s="123"/>
      <c r="AG850" s="123"/>
      <c r="AH850" s="123"/>
      <c r="AI850" s="123"/>
      <c r="AJ850" s="123"/>
      <c r="AK850" s="123"/>
      <c r="AL850" s="123"/>
      <c r="AM850" s="123"/>
      <c r="AN850" s="123"/>
      <c r="AO850" s="123"/>
      <c r="AP850" s="123"/>
      <c r="AQ850" s="123"/>
      <c r="AR850" s="123"/>
      <c r="AS850" s="123"/>
      <c r="AT850" s="123"/>
      <c r="AU850" s="123"/>
    </row>
    <row r="851" spans="1:47" ht="62.2" x14ac:dyDescent="0.35">
      <c r="A851" s="115" t="s">
        <v>1663</v>
      </c>
      <c r="B851" s="111" t="s">
        <v>188</v>
      </c>
      <c r="C851" s="108" t="s">
        <v>567</v>
      </c>
      <c r="D851" s="122">
        <v>0</v>
      </c>
      <c r="E851" s="122">
        <v>0</v>
      </c>
      <c r="F851" s="122">
        <v>0</v>
      </c>
      <c r="G851" s="122">
        <v>0</v>
      </c>
      <c r="H851" s="122">
        <v>0</v>
      </c>
      <c r="I851" s="122">
        <v>0</v>
      </c>
      <c r="J851" s="122">
        <v>0</v>
      </c>
      <c r="K851" s="122">
        <v>0</v>
      </c>
      <c r="L851" s="122">
        <v>0</v>
      </c>
      <c r="M851" s="122">
        <v>0</v>
      </c>
      <c r="N851" s="122">
        <v>0</v>
      </c>
      <c r="O851" s="122">
        <v>0</v>
      </c>
      <c r="P851" s="122">
        <v>0</v>
      </c>
      <c r="Q851" s="122">
        <v>0</v>
      </c>
      <c r="R851" s="122">
        <v>0</v>
      </c>
      <c r="S851" s="122">
        <v>0</v>
      </c>
      <c r="T851" s="122">
        <v>0</v>
      </c>
      <c r="U851" s="122">
        <v>0</v>
      </c>
      <c r="V851" s="122">
        <v>0</v>
      </c>
      <c r="W851" s="122">
        <v>0</v>
      </c>
      <c r="X851" s="122">
        <v>0</v>
      </c>
      <c r="Y851" s="122">
        <v>0</v>
      </c>
      <c r="Z851" s="122">
        <v>0</v>
      </c>
      <c r="AA851" s="122">
        <v>0</v>
      </c>
      <c r="AB851" s="123"/>
      <c r="AC851" s="123"/>
      <c r="AD851" s="123"/>
      <c r="AE851" s="123"/>
      <c r="AF851" s="123"/>
      <c r="AG851" s="123"/>
      <c r="AH851" s="123"/>
      <c r="AI851" s="123"/>
      <c r="AJ851" s="123"/>
      <c r="AK851" s="123"/>
      <c r="AL851" s="123"/>
      <c r="AM851" s="123"/>
      <c r="AN851" s="123"/>
      <c r="AO851" s="123"/>
      <c r="AP851" s="123"/>
      <c r="AQ851" s="123"/>
      <c r="AR851" s="123"/>
      <c r="AS851" s="123"/>
      <c r="AT851" s="123"/>
      <c r="AU851" s="123"/>
    </row>
    <row r="852" spans="1:47" ht="108.8" x14ac:dyDescent="0.35">
      <c r="A852" s="115" t="s">
        <v>1663</v>
      </c>
      <c r="B852" s="111" t="s">
        <v>189</v>
      </c>
      <c r="C852" s="108" t="s">
        <v>568</v>
      </c>
      <c r="D852" s="122">
        <v>0</v>
      </c>
      <c r="E852" s="122">
        <v>0</v>
      </c>
      <c r="F852" s="122">
        <v>0</v>
      </c>
      <c r="G852" s="122">
        <v>0</v>
      </c>
      <c r="H852" s="122">
        <v>0</v>
      </c>
      <c r="I852" s="122">
        <v>0</v>
      </c>
      <c r="J852" s="122">
        <v>0</v>
      </c>
      <c r="K852" s="122">
        <v>0</v>
      </c>
      <c r="L852" s="122">
        <v>0</v>
      </c>
      <c r="M852" s="122">
        <v>0</v>
      </c>
      <c r="N852" s="122">
        <v>0</v>
      </c>
      <c r="O852" s="122">
        <v>0</v>
      </c>
      <c r="P852" s="122">
        <v>0</v>
      </c>
      <c r="Q852" s="122">
        <v>0</v>
      </c>
      <c r="R852" s="122">
        <v>0</v>
      </c>
      <c r="S852" s="122">
        <v>0</v>
      </c>
      <c r="T852" s="122">
        <v>0</v>
      </c>
      <c r="U852" s="122">
        <v>0</v>
      </c>
      <c r="V852" s="122">
        <v>0</v>
      </c>
      <c r="W852" s="122">
        <v>0</v>
      </c>
      <c r="X852" s="122">
        <v>0</v>
      </c>
      <c r="Y852" s="122">
        <v>0</v>
      </c>
      <c r="Z852" s="122">
        <v>0</v>
      </c>
      <c r="AA852" s="122">
        <v>0</v>
      </c>
      <c r="AB852" s="123"/>
      <c r="AC852" s="123"/>
      <c r="AD852" s="123"/>
      <c r="AE852" s="123"/>
      <c r="AF852" s="123"/>
      <c r="AG852" s="123"/>
      <c r="AH852" s="123"/>
      <c r="AI852" s="123"/>
      <c r="AJ852" s="123"/>
      <c r="AK852" s="123"/>
      <c r="AL852" s="123"/>
      <c r="AM852" s="123"/>
      <c r="AN852" s="123"/>
      <c r="AO852" s="123"/>
      <c r="AP852" s="123"/>
      <c r="AQ852" s="123"/>
      <c r="AR852" s="123"/>
      <c r="AS852" s="123"/>
      <c r="AT852" s="123"/>
      <c r="AU852" s="123"/>
    </row>
    <row r="853" spans="1:47" ht="77.7" x14ac:dyDescent="0.35">
      <c r="A853" s="115" t="s">
        <v>1663</v>
      </c>
      <c r="B853" s="111" t="s">
        <v>190</v>
      </c>
      <c r="C853" s="108" t="s">
        <v>569</v>
      </c>
      <c r="D853" s="122">
        <v>0</v>
      </c>
      <c r="E853" s="122">
        <v>0</v>
      </c>
      <c r="F853" s="122">
        <v>0</v>
      </c>
      <c r="G853" s="122">
        <v>0</v>
      </c>
      <c r="H853" s="122">
        <v>0</v>
      </c>
      <c r="I853" s="122">
        <v>0</v>
      </c>
      <c r="J853" s="122">
        <v>0</v>
      </c>
      <c r="K853" s="122">
        <v>0</v>
      </c>
      <c r="L853" s="122">
        <v>0</v>
      </c>
      <c r="M853" s="122">
        <v>0</v>
      </c>
      <c r="N853" s="122">
        <v>0</v>
      </c>
      <c r="O853" s="122">
        <v>0</v>
      </c>
      <c r="P853" s="122">
        <v>0</v>
      </c>
      <c r="Q853" s="122">
        <v>0</v>
      </c>
      <c r="R853" s="122">
        <v>0</v>
      </c>
      <c r="S853" s="122">
        <v>0</v>
      </c>
      <c r="T853" s="122">
        <v>0</v>
      </c>
      <c r="U853" s="122">
        <v>0</v>
      </c>
      <c r="V853" s="122">
        <v>0</v>
      </c>
      <c r="W853" s="122">
        <v>0</v>
      </c>
      <c r="X853" s="122">
        <v>0</v>
      </c>
      <c r="Y853" s="122">
        <v>0</v>
      </c>
      <c r="Z853" s="122">
        <v>0</v>
      </c>
      <c r="AA853" s="122">
        <v>0</v>
      </c>
      <c r="AB853" s="123"/>
      <c r="AC853" s="123"/>
      <c r="AD853" s="123"/>
      <c r="AE853" s="123"/>
      <c r="AF853" s="123"/>
      <c r="AG853" s="123"/>
      <c r="AH853" s="123"/>
      <c r="AI853" s="123"/>
      <c r="AJ853" s="123"/>
      <c r="AK853" s="123"/>
      <c r="AL853" s="123"/>
      <c r="AM853" s="123"/>
      <c r="AN853" s="123"/>
      <c r="AO853" s="123"/>
      <c r="AP853" s="123"/>
      <c r="AQ853" s="123"/>
      <c r="AR853" s="123"/>
      <c r="AS853" s="123"/>
      <c r="AT853" s="123"/>
      <c r="AU853" s="123"/>
    </row>
    <row r="854" spans="1:47" ht="62.2" x14ac:dyDescent="0.35">
      <c r="A854" s="115" t="s">
        <v>1663</v>
      </c>
      <c r="B854" s="111" t="s">
        <v>191</v>
      </c>
      <c r="C854" s="108" t="s">
        <v>192</v>
      </c>
      <c r="D854" s="122">
        <v>0</v>
      </c>
      <c r="E854" s="122">
        <v>0</v>
      </c>
      <c r="F854" s="122">
        <v>0</v>
      </c>
      <c r="G854" s="122">
        <v>0</v>
      </c>
      <c r="H854" s="122">
        <v>0</v>
      </c>
      <c r="I854" s="122">
        <v>2.0329999999999999</v>
      </c>
      <c r="J854" s="122">
        <v>0</v>
      </c>
      <c r="K854" s="122">
        <v>0</v>
      </c>
      <c r="L854" s="122">
        <v>0</v>
      </c>
      <c r="M854" s="122">
        <v>0</v>
      </c>
      <c r="N854" s="122">
        <v>0</v>
      </c>
      <c r="O854" s="122">
        <v>0</v>
      </c>
      <c r="P854" s="122">
        <v>0</v>
      </c>
      <c r="Q854" s="122">
        <v>0</v>
      </c>
      <c r="R854" s="122">
        <v>0</v>
      </c>
      <c r="S854" s="122">
        <v>0</v>
      </c>
      <c r="T854" s="122">
        <v>1.9279999999999999</v>
      </c>
      <c r="U854" s="122">
        <v>0</v>
      </c>
      <c r="V854" s="122">
        <v>0</v>
      </c>
      <c r="W854" s="122">
        <v>0</v>
      </c>
      <c r="X854" s="122">
        <v>0</v>
      </c>
      <c r="Y854" s="122">
        <v>0</v>
      </c>
      <c r="Z854" s="122">
        <v>0</v>
      </c>
      <c r="AA854" s="122">
        <v>0</v>
      </c>
      <c r="AB854" s="123"/>
      <c r="AC854" s="123"/>
      <c r="AD854" s="123"/>
      <c r="AE854" s="123"/>
      <c r="AF854" s="123"/>
      <c r="AG854" s="123"/>
      <c r="AH854" s="123"/>
      <c r="AI854" s="123"/>
      <c r="AJ854" s="123"/>
      <c r="AK854" s="123"/>
      <c r="AL854" s="123"/>
      <c r="AM854" s="123"/>
      <c r="AN854" s="123"/>
      <c r="AO854" s="123"/>
      <c r="AP854" s="123"/>
      <c r="AQ854" s="123"/>
      <c r="AR854" s="123"/>
      <c r="AS854" s="123"/>
      <c r="AT854" s="123"/>
      <c r="AU854" s="123"/>
    </row>
    <row r="855" spans="1:47" ht="93.25" x14ac:dyDescent="0.35">
      <c r="A855" s="115" t="s">
        <v>1663</v>
      </c>
      <c r="B855" s="111" t="s">
        <v>195</v>
      </c>
      <c r="C855" s="108" t="s">
        <v>196</v>
      </c>
      <c r="D855" s="122">
        <v>0</v>
      </c>
      <c r="E855" s="122">
        <v>0</v>
      </c>
      <c r="F855" s="122">
        <v>0</v>
      </c>
      <c r="G855" s="122">
        <v>0</v>
      </c>
      <c r="H855" s="122">
        <v>0</v>
      </c>
      <c r="I855" s="122">
        <v>0</v>
      </c>
      <c r="J855" s="122">
        <v>0</v>
      </c>
      <c r="K855" s="122">
        <v>0</v>
      </c>
      <c r="L855" s="122">
        <v>0</v>
      </c>
      <c r="M855" s="122">
        <v>0</v>
      </c>
      <c r="N855" s="122">
        <v>0</v>
      </c>
      <c r="O855" s="122">
        <v>0</v>
      </c>
      <c r="P855" s="122">
        <v>0</v>
      </c>
      <c r="Q855" s="122">
        <v>0</v>
      </c>
      <c r="R855" s="122">
        <v>0</v>
      </c>
      <c r="S855" s="122">
        <v>0</v>
      </c>
      <c r="T855" s="122">
        <v>0.6</v>
      </c>
      <c r="U855" s="122">
        <v>0</v>
      </c>
      <c r="V855" s="122">
        <v>0</v>
      </c>
      <c r="W855" s="122">
        <v>0</v>
      </c>
      <c r="X855" s="122">
        <v>0</v>
      </c>
      <c r="Y855" s="122">
        <v>0</v>
      </c>
      <c r="Z855" s="122">
        <v>0</v>
      </c>
      <c r="AA855" s="122">
        <v>0</v>
      </c>
      <c r="AB855" s="123"/>
      <c r="AC855" s="123"/>
      <c r="AD855" s="123"/>
      <c r="AE855" s="123"/>
      <c r="AF855" s="123"/>
      <c r="AG855" s="123"/>
      <c r="AH855" s="123"/>
      <c r="AI855" s="123"/>
      <c r="AJ855" s="123"/>
      <c r="AK855" s="123"/>
      <c r="AL855" s="123"/>
      <c r="AM855" s="123"/>
      <c r="AN855" s="123"/>
      <c r="AO855" s="123"/>
      <c r="AP855" s="123"/>
      <c r="AQ855" s="123"/>
      <c r="AR855" s="123"/>
      <c r="AS855" s="123"/>
      <c r="AT855" s="123"/>
      <c r="AU855" s="123"/>
    </row>
    <row r="856" spans="1:47" ht="46.65" x14ac:dyDescent="0.35">
      <c r="A856" s="115" t="s">
        <v>1663</v>
      </c>
      <c r="B856" s="111" t="s">
        <v>197</v>
      </c>
      <c r="C856" s="108" t="s">
        <v>570</v>
      </c>
      <c r="D856" s="122">
        <v>0</v>
      </c>
      <c r="E856" s="122">
        <v>0</v>
      </c>
      <c r="F856" s="122">
        <v>0</v>
      </c>
      <c r="G856" s="122">
        <v>0</v>
      </c>
      <c r="H856" s="122">
        <v>0</v>
      </c>
      <c r="I856" s="122">
        <v>0</v>
      </c>
      <c r="J856" s="122">
        <v>0</v>
      </c>
      <c r="K856" s="122">
        <v>0</v>
      </c>
      <c r="L856" s="122">
        <v>0</v>
      </c>
      <c r="M856" s="122">
        <v>0</v>
      </c>
      <c r="N856" s="122">
        <v>0</v>
      </c>
      <c r="O856" s="122">
        <v>0</v>
      </c>
      <c r="P856" s="122">
        <v>0</v>
      </c>
      <c r="Q856" s="122">
        <v>0</v>
      </c>
      <c r="R856" s="122">
        <v>0</v>
      </c>
      <c r="S856" s="122">
        <v>0</v>
      </c>
      <c r="T856" s="122">
        <v>0</v>
      </c>
      <c r="U856" s="122">
        <v>0</v>
      </c>
      <c r="V856" s="122">
        <v>0</v>
      </c>
      <c r="W856" s="122">
        <v>0</v>
      </c>
      <c r="X856" s="122">
        <v>0</v>
      </c>
      <c r="Y856" s="122">
        <v>0</v>
      </c>
      <c r="Z856" s="122">
        <v>0</v>
      </c>
      <c r="AA856" s="122">
        <v>0</v>
      </c>
      <c r="AB856" s="123"/>
      <c r="AC856" s="123"/>
      <c r="AD856" s="123"/>
      <c r="AE856" s="123"/>
      <c r="AF856" s="123"/>
      <c r="AG856" s="123"/>
      <c r="AH856" s="123"/>
      <c r="AI856" s="123"/>
      <c r="AJ856" s="123"/>
      <c r="AK856" s="123"/>
      <c r="AL856" s="123"/>
      <c r="AM856" s="123"/>
      <c r="AN856" s="123"/>
      <c r="AO856" s="123"/>
      <c r="AP856" s="123"/>
      <c r="AQ856" s="123"/>
      <c r="AR856" s="123"/>
      <c r="AS856" s="123"/>
      <c r="AT856" s="123"/>
      <c r="AU856" s="123"/>
    </row>
    <row r="857" spans="1:47" x14ac:dyDescent="0.35">
      <c r="A857" s="119"/>
      <c r="B857" s="118" t="s">
        <v>56</v>
      </c>
      <c r="C857" s="105"/>
      <c r="D857" s="133">
        <f t="shared" ref="D857:AU857" si="237">SUM(D858:D858)</f>
        <v>0</v>
      </c>
      <c r="E857" s="133">
        <f t="shared" si="237"/>
        <v>0</v>
      </c>
      <c r="F857" s="133">
        <f t="shared" si="237"/>
        <v>0</v>
      </c>
      <c r="G857" s="133">
        <f t="shared" si="237"/>
        <v>0</v>
      </c>
      <c r="H857" s="133">
        <f t="shared" si="237"/>
        <v>0</v>
      </c>
      <c r="I857" s="133">
        <f t="shared" si="237"/>
        <v>0</v>
      </c>
      <c r="J857" s="133">
        <f t="shared" si="237"/>
        <v>0</v>
      </c>
      <c r="K857" s="133">
        <f t="shared" si="237"/>
        <v>0</v>
      </c>
      <c r="L857" s="133">
        <f t="shared" si="237"/>
        <v>0</v>
      </c>
      <c r="M857" s="133">
        <f t="shared" si="237"/>
        <v>0</v>
      </c>
      <c r="N857" s="133">
        <f t="shared" si="237"/>
        <v>0</v>
      </c>
      <c r="O857" s="133">
        <f t="shared" si="237"/>
        <v>0</v>
      </c>
      <c r="P857" s="133">
        <f t="shared" si="237"/>
        <v>0</v>
      </c>
      <c r="Q857" s="133">
        <f t="shared" si="237"/>
        <v>0</v>
      </c>
      <c r="R857" s="133">
        <f t="shared" si="237"/>
        <v>0</v>
      </c>
      <c r="S857" s="133">
        <f t="shared" si="237"/>
        <v>0</v>
      </c>
      <c r="T857" s="133">
        <f t="shared" si="237"/>
        <v>0</v>
      </c>
      <c r="U857" s="133">
        <f t="shared" si="237"/>
        <v>0</v>
      </c>
      <c r="V857" s="133">
        <f t="shared" si="237"/>
        <v>0</v>
      </c>
      <c r="W857" s="133">
        <f t="shared" si="237"/>
        <v>0</v>
      </c>
      <c r="X857" s="133">
        <f t="shared" si="237"/>
        <v>0</v>
      </c>
      <c r="Y857" s="133">
        <f t="shared" si="237"/>
        <v>0</v>
      </c>
      <c r="Z857" s="133">
        <f t="shared" si="237"/>
        <v>0</v>
      </c>
      <c r="AA857" s="133">
        <f t="shared" si="237"/>
        <v>0</v>
      </c>
      <c r="AB857" s="133">
        <f t="shared" si="237"/>
        <v>0</v>
      </c>
      <c r="AC857" s="133">
        <f t="shared" si="237"/>
        <v>0</v>
      </c>
      <c r="AD857" s="133">
        <f t="shared" si="237"/>
        <v>0</v>
      </c>
      <c r="AE857" s="133">
        <f t="shared" si="237"/>
        <v>0</v>
      </c>
      <c r="AF857" s="133">
        <f t="shared" si="237"/>
        <v>0</v>
      </c>
      <c r="AG857" s="133">
        <f t="shared" si="237"/>
        <v>0</v>
      </c>
      <c r="AH857" s="133">
        <f t="shared" si="237"/>
        <v>0</v>
      </c>
      <c r="AI857" s="133">
        <f t="shared" si="237"/>
        <v>0</v>
      </c>
      <c r="AJ857" s="133">
        <f t="shared" si="237"/>
        <v>0</v>
      </c>
      <c r="AK857" s="133">
        <f t="shared" si="237"/>
        <v>0</v>
      </c>
      <c r="AL857" s="133">
        <f t="shared" si="237"/>
        <v>0</v>
      </c>
      <c r="AM857" s="133">
        <f t="shared" si="237"/>
        <v>0</v>
      </c>
      <c r="AN857" s="133">
        <f t="shared" si="237"/>
        <v>0</v>
      </c>
      <c r="AO857" s="133">
        <f t="shared" si="237"/>
        <v>0</v>
      </c>
      <c r="AP857" s="133">
        <f t="shared" si="237"/>
        <v>0</v>
      </c>
      <c r="AQ857" s="133">
        <f t="shared" si="237"/>
        <v>0</v>
      </c>
      <c r="AR857" s="133">
        <f t="shared" si="237"/>
        <v>0</v>
      </c>
      <c r="AS857" s="133">
        <f t="shared" si="237"/>
        <v>0</v>
      </c>
      <c r="AT857" s="133">
        <f t="shared" si="237"/>
        <v>0</v>
      </c>
      <c r="AU857" s="133">
        <f t="shared" si="237"/>
        <v>0</v>
      </c>
    </row>
    <row r="858" spans="1:47" ht="46.65" x14ac:dyDescent="0.35">
      <c r="A858" s="115" t="s">
        <v>1663</v>
      </c>
      <c r="B858" s="111" t="s">
        <v>198</v>
      </c>
      <c r="C858" s="108" t="s">
        <v>199</v>
      </c>
      <c r="D858" s="122">
        <v>0</v>
      </c>
      <c r="E858" s="122">
        <v>0</v>
      </c>
      <c r="F858" s="122">
        <v>0</v>
      </c>
      <c r="G858" s="122">
        <v>0</v>
      </c>
      <c r="H858" s="122">
        <v>0</v>
      </c>
      <c r="I858" s="122">
        <v>0</v>
      </c>
      <c r="J858" s="122">
        <v>0</v>
      </c>
      <c r="K858" s="122">
        <v>0</v>
      </c>
      <c r="L858" s="122">
        <v>0</v>
      </c>
      <c r="M858" s="122">
        <v>0</v>
      </c>
      <c r="N858" s="122">
        <v>0</v>
      </c>
      <c r="O858" s="122">
        <v>0</v>
      </c>
      <c r="P858" s="122">
        <v>0</v>
      </c>
      <c r="Q858" s="122">
        <v>0</v>
      </c>
      <c r="R858" s="122">
        <v>0</v>
      </c>
      <c r="S858" s="122">
        <v>0</v>
      </c>
      <c r="T858" s="122">
        <v>0</v>
      </c>
      <c r="U858" s="122">
        <v>0</v>
      </c>
      <c r="V858" s="122">
        <v>0</v>
      </c>
      <c r="W858" s="122">
        <v>0</v>
      </c>
      <c r="X858" s="122">
        <v>0</v>
      </c>
      <c r="Y858" s="122">
        <v>0</v>
      </c>
      <c r="Z858" s="122">
        <v>0</v>
      </c>
      <c r="AA858" s="122">
        <v>0</v>
      </c>
      <c r="AB858" s="123"/>
      <c r="AC858" s="123"/>
      <c r="AD858" s="123"/>
      <c r="AE858" s="123"/>
      <c r="AF858" s="123"/>
      <c r="AG858" s="123"/>
      <c r="AH858" s="123"/>
      <c r="AI858" s="123"/>
      <c r="AJ858" s="123"/>
      <c r="AK858" s="123"/>
      <c r="AL858" s="123"/>
      <c r="AM858" s="123"/>
      <c r="AN858" s="123"/>
      <c r="AO858" s="123"/>
      <c r="AP858" s="123"/>
      <c r="AQ858" s="123"/>
      <c r="AR858" s="123"/>
      <c r="AS858" s="123"/>
      <c r="AT858" s="123"/>
      <c r="AU858" s="123"/>
    </row>
    <row r="859" spans="1:47" x14ac:dyDescent="0.35">
      <c r="A859" s="119"/>
      <c r="B859" s="118" t="s">
        <v>58</v>
      </c>
      <c r="C859" s="105"/>
      <c r="D859" s="133">
        <f t="shared" ref="D859:AU859" si="238">SUM(D860:D864)</f>
        <v>0</v>
      </c>
      <c r="E859" s="133">
        <f t="shared" si="238"/>
        <v>0</v>
      </c>
      <c r="F859" s="133">
        <f t="shared" si="238"/>
        <v>0</v>
      </c>
      <c r="G859" s="133">
        <f t="shared" si="238"/>
        <v>0</v>
      </c>
      <c r="H859" s="133">
        <f t="shared" si="238"/>
        <v>0</v>
      </c>
      <c r="I859" s="133">
        <f t="shared" si="238"/>
        <v>0</v>
      </c>
      <c r="J859" s="133">
        <f t="shared" si="238"/>
        <v>0</v>
      </c>
      <c r="K859" s="133">
        <f t="shared" si="238"/>
        <v>0</v>
      </c>
      <c r="L859" s="133">
        <f t="shared" si="238"/>
        <v>0</v>
      </c>
      <c r="M859" s="133">
        <f t="shared" si="238"/>
        <v>0</v>
      </c>
      <c r="N859" s="133">
        <f t="shared" si="238"/>
        <v>0</v>
      </c>
      <c r="O859" s="133">
        <f t="shared" si="238"/>
        <v>0</v>
      </c>
      <c r="P859" s="133">
        <f t="shared" si="238"/>
        <v>0</v>
      </c>
      <c r="Q859" s="133">
        <f t="shared" si="238"/>
        <v>0</v>
      </c>
      <c r="R859" s="133">
        <f t="shared" si="238"/>
        <v>0</v>
      </c>
      <c r="S859" s="133">
        <f t="shared" si="238"/>
        <v>1.26</v>
      </c>
      <c r="T859" s="133">
        <f t="shared" si="238"/>
        <v>0.74</v>
      </c>
      <c r="U859" s="133">
        <f t="shared" si="238"/>
        <v>2.331</v>
      </c>
      <c r="V859" s="133">
        <f t="shared" si="238"/>
        <v>0</v>
      </c>
      <c r="W859" s="133">
        <f t="shared" si="238"/>
        <v>0</v>
      </c>
      <c r="X859" s="133">
        <f t="shared" si="238"/>
        <v>0</v>
      </c>
      <c r="Y859" s="133">
        <f t="shared" si="238"/>
        <v>0</v>
      </c>
      <c r="Z859" s="133">
        <f t="shared" si="238"/>
        <v>0</v>
      </c>
      <c r="AA859" s="133">
        <f t="shared" si="238"/>
        <v>0</v>
      </c>
      <c r="AB859" s="133">
        <f t="shared" si="238"/>
        <v>0</v>
      </c>
      <c r="AC859" s="133">
        <f t="shared" si="238"/>
        <v>0</v>
      </c>
      <c r="AD859" s="133">
        <f t="shared" si="238"/>
        <v>0</v>
      </c>
      <c r="AE859" s="133">
        <f t="shared" si="238"/>
        <v>0</v>
      </c>
      <c r="AF859" s="133">
        <f t="shared" si="238"/>
        <v>0</v>
      </c>
      <c r="AG859" s="133">
        <f t="shared" si="238"/>
        <v>0</v>
      </c>
      <c r="AH859" s="133">
        <f t="shared" si="238"/>
        <v>0</v>
      </c>
      <c r="AI859" s="133">
        <f t="shared" si="238"/>
        <v>0</v>
      </c>
      <c r="AJ859" s="133">
        <f t="shared" si="238"/>
        <v>0</v>
      </c>
      <c r="AK859" s="133">
        <f t="shared" si="238"/>
        <v>0</v>
      </c>
      <c r="AL859" s="133">
        <f t="shared" si="238"/>
        <v>0</v>
      </c>
      <c r="AM859" s="133">
        <f t="shared" si="238"/>
        <v>0</v>
      </c>
      <c r="AN859" s="133">
        <f t="shared" si="238"/>
        <v>0</v>
      </c>
      <c r="AO859" s="133">
        <f t="shared" si="238"/>
        <v>0</v>
      </c>
      <c r="AP859" s="133">
        <f t="shared" si="238"/>
        <v>0</v>
      </c>
      <c r="AQ859" s="133">
        <f t="shared" si="238"/>
        <v>0</v>
      </c>
      <c r="AR859" s="133">
        <f t="shared" si="238"/>
        <v>0</v>
      </c>
      <c r="AS859" s="133">
        <f t="shared" si="238"/>
        <v>0</v>
      </c>
      <c r="AT859" s="133">
        <f t="shared" si="238"/>
        <v>0</v>
      </c>
      <c r="AU859" s="133">
        <f t="shared" si="238"/>
        <v>0</v>
      </c>
    </row>
    <row r="860" spans="1:47" ht="62.2" x14ac:dyDescent="0.35">
      <c r="A860" s="115" t="s">
        <v>1663</v>
      </c>
      <c r="B860" s="111" t="s">
        <v>1093</v>
      </c>
      <c r="C860" s="108" t="s">
        <v>1608</v>
      </c>
      <c r="D860" s="122">
        <v>0</v>
      </c>
      <c r="E860" s="122">
        <v>0</v>
      </c>
      <c r="F860" s="122">
        <v>0</v>
      </c>
      <c r="G860" s="122">
        <v>0</v>
      </c>
      <c r="H860" s="122">
        <v>0</v>
      </c>
      <c r="I860" s="122">
        <v>0</v>
      </c>
      <c r="J860" s="122">
        <v>0</v>
      </c>
      <c r="K860" s="122">
        <v>0</v>
      </c>
      <c r="L860" s="122">
        <v>0</v>
      </c>
      <c r="M860" s="122">
        <v>0</v>
      </c>
      <c r="N860" s="122">
        <v>0</v>
      </c>
      <c r="O860" s="122">
        <v>0</v>
      </c>
      <c r="P860" s="122">
        <v>0</v>
      </c>
      <c r="Q860" s="122">
        <v>0</v>
      </c>
      <c r="R860" s="122">
        <v>0</v>
      </c>
      <c r="S860" s="122">
        <v>0</v>
      </c>
      <c r="T860" s="122">
        <v>0</v>
      </c>
      <c r="U860" s="122">
        <v>0</v>
      </c>
      <c r="V860" s="122">
        <v>0</v>
      </c>
      <c r="W860" s="122">
        <v>0</v>
      </c>
      <c r="X860" s="122">
        <v>0</v>
      </c>
      <c r="Y860" s="122">
        <v>0</v>
      </c>
      <c r="Z860" s="122">
        <v>0</v>
      </c>
      <c r="AA860" s="122">
        <v>0</v>
      </c>
      <c r="AB860" s="123"/>
      <c r="AC860" s="123"/>
      <c r="AD860" s="123"/>
      <c r="AE860" s="123"/>
      <c r="AF860" s="123"/>
      <c r="AG860" s="123"/>
      <c r="AH860" s="123"/>
      <c r="AI860" s="123"/>
      <c r="AJ860" s="123"/>
      <c r="AK860" s="123"/>
      <c r="AL860" s="123"/>
      <c r="AM860" s="123"/>
      <c r="AN860" s="123"/>
      <c r="AO860" s="123"/>
      <c r="AP860" s="123"/>
      <c r="AQ860" s="123"/>
      <c r="AR860" s="123"/>
      <c r="AS860" s="123"/>
      <c r="AT860" s="123"/>
      <c r="AU860" s="123"/>
    </row>
    <row r="861" spans="1:47" ht="46.65" x14ac:dyDescent="0.35">
      <c r="A861" s="115" t="s">
        <v>1663</v>
      </c>
      <c r="B861" s="111" t="s">
        <v>1094</v>
      </c>
      <c r="C861" s="108" t="s">
        <v>571</v>
      </c>
      <c r="D861" s="122">
        <v>0</v>
      </c>
      <c r="E861" s="122">
        <v>0</v>
      </c>
      <c r="F861" s="122">
        <v>0</v>
      </c>
      <c r="G861" s="122">
        <v>0</v>
      </c>
      <c r="H861" s="122">
        <v>0</v>
      </c>
      <c r="I861" s="122">
        <v>0</v>
      </c>
      <c r="J861" s="122">
        <v>0</v>
      </c>
      <c r="K861" s="122">
        <v>0</v>
      </c>
      <c r="L861" s="122">
        <v>0</v>
      </c>
      <c r="M861" s="122">
        <v>0</v>
      </c>
      <c r="N861" s="122">
        <v>0</v>
      </c>
      <c r="O861" s="122">
        <v>0</v>
      </c>
      <c r="P861" s="122">
        <v>0</v>
      </c>
      <c r="Q861" s="122">
        <v>0</v>
      </c>
      <c r="R861" s="122">
        <v>0</v>
      </c>
      <c r="S861" s="122">
        <v>0</v>
      </c>
      <c r="T861" s="122">
        <v>0</v>
      </c>
      <c r="U861" s="122">
        <v>0</v>
      </c>
      <c r="V861" s="122">
        <v>0</v>
      </c>
      <c r="W861" s="122">
        <v>0</v>
      </c>
      <c r="X861" s="122">
        <v>0</v>
      </c>
      <c r="Y861" s="122">
        <v>0</v>
      </c>
      <c r="Z861" s="122">
        <v>0</v>
      </c>
      <c r="AA861" s="122">
        <v>0</v>
      </c>
      <c r="AB861" s="123"/>
      <c r="AC861" s="123"/>
      <c r="AD861" s="123"/>
      <c r="AE861" s="123"/>
      <c r="AF861" s="123"/>
      <c r="AG861" s="123"/>
      <c r="AH861" s="123"/>
      <c r="AI861" s="123"/>
      <c r="AJ861" s="123"/>
      <c r="AK861" s="123"/>
      <c r="AL861" s="123"/>
      <c r="AM861" s="123"/>
      <c r="AN861" s="123"/>
      <c r="AO861" s="123"/>
      <c r="AP861" s="123"/>
      <c r="AQ861" s="123"/>
      <c r="AR861" s="123"/>
      <c r="AS861" s="123"/>
      <c r="AT861" s="123"/>
      <c r="AU861" s="123"/>
    </row>
    <row r="862" spans="1:47" ht="62.2" x14ac:dyDescent="0.35">
      <c r="A862" s="115" t="s">
        <v>1663</v>
      </c>
      <c r="B862" s="111" t="s">
        <v>1095</v>
      </c>
      <c r="C862" s="108" t="s">
        <v>572</v>
      </c>
      <c r="D862" s="122">
        <v>0</v>
      </c>
      <c r="E862" s="122">
        <v>0</v>
      </c>
      <c r="F862" s="122">
        <v>0</v>
      </c>
      <c r="G862" s="122">
        <v>0</v>
      </c>
      <c r="H862" s="122">
        <v>0</v>
      </c>
      <c r="I862" s="122">
        <v>0</v>
      </c>
      <c r="J862" s="122">
        <v>0</v>
      </c>
      <c r="K862" s="122">
        <v>0</v>
      </c>
      <c r="L862" s="122">
        <v>0</v>
      </c>
      <c r="M862" s="122">
        <v>0</v>
      </c>
      <c r="N862" s="122">
        <v>0</v>
      </c>
      <c r="O862" s="122">
        <v>0</v>
      </c>
      <c r="P862" s="122">
        <v>0</v>
      </c>
      <c r="Q862" s="122">
        <v>0</v>
      </c>
      <c r="R862" s="122">
        <v>0</v>
      </c>
      <c r="S862" s="122">
        <v>0</v>
      </c>
      <c r="T862" s="122">
        <v>0.74</v>
      </c>
      <c r="U862" s="122">
        <v>0</v>
      </c>
      <c r="V862" s="122">
        <v>0</v>
      </c>
      <c r="W862" s="122">
        <v>0</v>
      </c>
      <c r="X862" s="122">
        <v>0</v>
      </c>
      <c r="Y862" s="122">
        <v>0</v>
      </c>
      <c r="Z862" s="122">
        <v>0</v>
      </c>
      <c r="AA862" s="122">
        <v>0</v>
      </c>
      <c r="AB862" s="123"/>
      <c r="AC862" s="123"/>
      <c r="AD862" s="123"/>
      <c r="AE862" s="123"/>
      <c r="AF862" s="123"/>
      <c r="AG862" s="123"/>
      <c r="AH862" s="123"/>
      <c r="AI862" s="123"/>
      <c r="AJ862" s="123"/>
      <c r="AK862" s="123"/>
      <c r="AL862" s="123"/>
      <c r="AM862" s="123"/>
      <c r="AN862" s="123"/>
      <c r="AO862" s="123"/>
      <c r="AP862" s="123"/>
      <c r="AQ862" s="123"/>
      <c r="AR862" s="123"/>
      <c r="AS862" s="123"/>
      <c r="AT862" s="123"/>
      <c r="AU862" s="123"/>
    </row>
    <row r="863" spans="1:47" ht="46.65" x14ac:dyDescent="0.35">
      <c r="A863" s="115" t="s">
        <v>1663</v>
      </c>
      <c r="B863" s="111" t="s">
        <v>1880</v>
      </c>
      <c r="C863" s="108" t="s">
        <v>1609</v>
      </c>
      <c r="D863" s="122">
        <v>0</v>
      </c>
      <c r="E863" s="122">
        <v>0</v>
      </c>
      <c r="F863" s="122">
        <v>0</v>
      </c>
      <c r="G863" s="122">
        <v>0</v>
      </c>
      <c r="H863" s="122">
        <v>0</v>
      </c>
      <c r="I863" s="122">
        <v>0</v>
      </c>
      <c r="J863" s="122">
        <v>0</v>
      </c>
      <c r="K863" s="122">
        <v>0</v>
      </c>
      <c r="L863" s="122">
        <v>0</v>
      </c>
      <c r="M863" s="122">
        <v>0</v>
      </c>
      <c r="N863" s="122">
        <v>0</v>
      </c>
      <c r="O863" s="122">
        <v>0</v>
      </c>
      <c r="P863" s="122">
        <v>0</v>
      </c>
      <c r="Q863" s="122">
        <v>0</v>
      </c>
      <c r="R863" s="122">
        <v>0</v>
      </c>
      <c r="S863" s="122">
        <v>1.26</v>
      </c>
      <c r="T863" s="122">
        <v>0</v>
      </c>
      <c r="U863" s="122">
        <v>2.331</v>
      </c>
      <c r="V863" s="122">
        <v>0</v>
      </c>
      <c r="W863" s="122">
        <v>0</v>
      </c>
      <c r="X863" s="122">
        <v>0</v>
      </c>
      <c r="Y863" s="122">
        <v>0</v>
      </c>
      <c r="Z863" s="122">
        <v>0</v>
      </c>
      <c r="AA863" s="122">
        <v>0</v>
      </c>
      <c r="AB863" s="123"/>
      <c r="AC863" s="123"/>
      <c r="AD863" s="123"/>
      <c r="AE863" s="123"/>
      <c r="AF863" s="123"/>
      <c r="AG863" s="123"/>
      <c r="AH863" s="123"/>
      <c r="AI863" s="123"/>
      <c r="AJ863" s="123"/>
      <c r="AK863" s="123"/>
      <c r="AL863" s="123"/>
      <c r="AM863" s="123"/>
      <c r="AN863" s="123"/>
      <c r="AO863" s="123"/>
      <c r="AP863" s="123"/>
      <c r="AQ863" s="123"/>
      <c r="AR863" s="123"/>
      <c r="AS863" s="123"/>
      <c r="AT863" s="123"/>
      <c r="AU863" s="123"/>
    </row>
    <row r="864" spans="1:47" ht="93.25" x14ac:dyDescent="0.35">
      <c r="A864" s="115" t="s">
        <v>1663</v>
      </c>
      <c r="B864" s="111" t="s">
        <v>1881</v>
      </c>
      <c r="C864" s="108" t="s">
        <v>1970</v>
      </c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3"/>
      <c r="AD864" s="123"/>
      <c r="AE864" s="123"/>
      <c r="AF864" s="123"/>
      <c r="AG864" s="123"/>
      <c r="AH864" s="123"/>
      <c r="AI864" s="123"/>
      <c r="AJ864" s="123"/>
      <c r="AK864" s="123"/>
      <c r="AL864" s="123"/>
      <c r="AM864" s="123"/>
      <c r="AN864" s="123"/>
      <c r="AO864" s="123"/>
      <c r="AP864" s="123"/>
      <c r="AQ864" s="123"/>
      <c r="AR864" s="123"/>
      <c r="AS864" s="123"/>
      <c r="AT864" s="123"/>
      <c r="AU864" s="123"/>
    </row>
    <row r="865" spans="1:47" x14ac:dyDescent="0.35">
      <c r="A865" s="119"/>
      <c r="B865" s="118" t="s">
        <v>59</v>
      </c>
      <c r="C865" s="105"/>
      <c r="D865" s="133">
        <f t="shared" ref="D865:AU865" si="239">SUM(D866:D866)</f>
        <v>0</v>
      </c>
      <c r="E865" s="133">
        <f t="shared" si="239"/>
        <v>0</v>
      </c>
      <c r="F865" s="133">
        <f t="shared" si="239"/>
        <v>0</v>
      </c>
      <c r="G865" s="133">
        <f t="shared" si="239"/>
        <v>0</v>
      </c>
      <c r="H865" s="133">
        <f t="shared" si="239"/>
        <v>0</v>
      </c>
      <c r="I865" s="133">
        <f t="shared" si="239"/>
        <v>0</v>
      </c>
      <c r="J865" s="133">
        <f t="shared" si="239"/>
        <v>0</v>
      </c>
      <c r="K865" s="133">
        <f t="shared" si="239"/>
        <v>0</v>
      </c>
      <c r="L865" s="133">
        <f t="shared" si="239"/>
        <v>0</v>
      </c>
      <c r="M865" s="133">
        <f t="shared" si="239"/>
        <v>0</v>
      </c>
      <c r="N865" s="133">
        <f t="shared" si="239"/>
        <v>0</v>
      </c>
      <c r="O865" s="133">
        <f t="shared" si="239"/>
        <v>0</v>
      </c>
      <c r="P865" s="133">
        <f t="shared" si="239"/>
        <v>0</v>
      </c>
      <c r="Q865" s="133">
        <f t="shared" si="239"/>
        <v>0</v>
      </c>
      <c r="R865" s="133">
        <f t="shared" si="239"/>
        <v>0</v>
      </c>
      <c r="S865" s="133">
        <f t="shared" si="239"/>
        <v>0</v>
      </c>
      <c r="T865" s="133">
        <f t="shared" si="239"/>
        <v>0</v>
      </c>
      <c r="U865" s="133">
        <f t="shared" si="239"/>
        <v>0</v>
      </c>
      <c r="V865" s="133">
        <f t="shared" si="239"/>
        <v>0</v>
      </c>
      <c r="W865" s="133">
        <f t="shared" si="239"/>
        <v>0</v>
      </c>
      <c r="X865" s="133">
        <f t="shared" si="239"/>
        <v>0</v>
      </c>
      <c r="Y865" s="133">
        <f t="shared" si="239"/>
        <v>0</v>
      </c>
      <c r="Z865" s="133">
        <f t="shared" si="239"/>
        <v>0</v>
      </c>
      <c r="AA865" s="133">
        <f t="shared" si="239"/>
        <v>0</v>
      </c>
      <c r="AB865" s="133">
        <f t="shared" si="239"/>
        <v>0</v>
      </c>
      <c r="AC865" s="133">
        <f t="shared" si="239"/>
        <v>0</v>
      </c>
      <c r="AD865" s="133">
        <f t="shared" si="239"/>
        <v>0</v>
      </c>
      <c r="AE865" s="133">
        <f t="shared" si="239"/>
        <v>0</v>
      </c>
      <c r="AF865" s="133">
        <f t="shared" si="239"/>
        <v>0</v>
      </c>
      <c r="AG865" s="133">
        <f t="shared" si="239"/>
        <v>0</v>
      </c>
      <c r="AH865" s="133">
        <f t="shared" si="239"/>
        <v>0</v>
      </c>
      <c r="AI865" s="133">
        <f t="shared" si="239"/>
        <v>0</v>
      </c>
      <c r="AJ865" s="133">
        <f t="shared" si="239"/>
        <v>0</v>
      </c>
      <c r="AK865" s="133">
        <f t="shared" si="239"/>
        <v>0</v>
      </c>
      <c r="AL865" s="133">
        <f t="shared" si="239"/>
        <v>0</v>
      </c>
      <c r="AM865" s="133">
        <f t="shared" si="239"/>
        <v>0</v>
      </c>
      <c r="AN865" s="133">
        <f t="shared" si="239"/>
        <v>0</v>
      </c>
      <c r="AO865" s="133">
        <f t="shared" si="239"/>
        <v>0</v>
      </c>
      <c r="AP865" s="133">
        <f t="shared" si="239"/>
        <v>0</v>
      </c>
      <c r="AQ865" s="133">
        <f t="shared" si="239"/>
        <v>0</v>
      </c>
      <c r="AR865" s="133">
        <f t="shared" si="239"/>
        <v>0</v>
      </c>
      <c r="AS865" s="133">
        <f t="shared" si="239"/>
        <v>0</v>
      </c>
      <c r="AT865" s="133">
        <f t="shared" si="239"/>
        <v>0</v>
      </c>
      <c r="AU865" s="133">
        <f t="shared" si="239"/>
        <v>0</v>
      </c>
    </row>
    <row r="866" spans="1:47" ht="108.8" x14ac:dyDescent="0.35">
      <c r="A866" s="115" t="s">
        <v>1663</v>
      </c>
      <c r="B866" s="111" t="s">
        <v>200</v>
      </c>
      <c r="C866" s="108" t="s">
        <v>201</v>
      </c>
      <c r="D866" s="122">
        <v>0</v>
      </c>
      <c r="E866" s="122">
        <v>0</v>
      </c>
      <c r="F866" s="122">
        <v>0</v>
      </c>
      <c r="G866" s="122">
        <v>0</v>
      </c>
      <c r="H866" s="122">
        <v>0</v>
      </c>
      <c r="I866" s="122">
        <v>0</v>
      </c>
      <c r="J866" s="122">
        <v>0</v>
      </c>
      <c r="K866" s="122">
        <v>0</v>
      </c>
      <c r="L866" s="122">
        <v>0</v>
      </c>
      <c r="M866" s="122">
        <v>0</v>
      </c>
      <c r="N866" s="122">
        <v>0</v>
      </c>
      <c r="O866" s="122">
        <v>0</v>
      </c>
      <c r="P866" s="122">
        <v>0</v>
      </c>
      <c r="Q866" s="122">
        <v>0</v>
      </c>
      <c r="R866" s="122">
        <v>0</v>
      </c>
      <c r="S866" s="122">
        <v>0</v>
      </c>
      <c r="T866" s="122">
        <v>0</v>
      </c>
      <c r="U866" s="122">
        <v>0</v>
      </c>
      <c r="V866" s="122">
        <v>0</v>
      </c>
      <c r="W866" s="122">
        <v>0</v>
      </c>
      <c r="X866" s="122">
        <v>0</v>
      </c>
      <c r="Y866" s="122">
        <v>0</v>
      </c>
      <c r="Z866" s="122">
        <v>0</v>
      </c>
      <c r="AA866" s="122">
        <v>0</v>
      </c>
      <c r="AB866" s="123"/>
      <c r="AC866" s="123"/>
      <c r="AD866" s="123"/>
      <c r="AE866" s="123"/>
      <c r="AF866" s="123"/>
      <c r="AG866" s="123"/>
      <c r="AH866" s="123"/>
      <c r="AI866" s="123"/>
      <c r="AJ866" s="123"/>
      <c r="AK866" s="123"/>
      <c r="AL866" s="123"/>
      <c r="AM866" s="123"/>
      <c r="AN866" s="123"/>
      <c r="AO866" s="123"/>
      <c r="AP866" s="123"/>
      <c r="AQ866" s="123"/>
      <c r="AR866" s="123"/>
      <c r="AS866" s="123"/>
      <c r="AT866" s="123"/>
      <c r="AU866" s="123"/>
    </row>
    <row r="867" spans="1:47" x14ac:dyDescent="0.35">
      <c r="A867" s="119"/>
      <c r="B867" s="118" t="s">
        <v>61</v>
      </c>
      <c r="C867" s="105"/>
      <c r="D867" s="133">
        <f t="shared" ref="D867:AU867" si="240">SUM(D868:D869)</f>
        <v>0</v>
      </c>
      <c r="E867" s="133">
        <f t="shared" si="240"/>
        <v>0</v>
      </c>
      <c r="F867" s="133">
        <f t="shared" si="240"/>
        <v>0</v>
      </c>
      <c r="G867" s="133">
        <f t="shared" si="240"/>
        <v>0</v>
      </c>
      <c r="H867" s="133">
        <f t="shared" si="240"/>
        <v>0</v>
      </c>
      <c r="I867" s="133">
        <f t="shared" si="240"/>
        <v>0</v>
      </c>
      <c r="J867" s="133">
        <f t="shared" si="240"/>
        <v>0</v>
      </c>
      <c r="K867" s="133">
        <f t="shared" si="240"/>
        <v>0</v>
      </c>
      <c r="L867" s="133">
        <f t="shared" si="240"/>
        <v>0</v>
      </c>
      <c r="M867" s="133">
        <f t="shared" si="240"/>
        <v>0</v>
      </c>
      <c r="N867" s="133">
        <f t="shared" si="240"/>
        <v>0</v>
      </c>
      <c r="O867" s="133">
        <f t="shared" si="240"/>
        <v>0</v>
      </c>
      <c r="P867" s="133">
        <f t="shared" si="240"/>
        <v>0</v>
      </c>
      <c r="Q867" s="133">
        <f t="shared" si="240"/>
        <v>0</v>
      </c>
      <c r="R867" s="133">
        <f t="shared" si="240"/>
        <v>0.8</v>
      </c>
      <c r="S867" s="133">
        <f t="shared" si="240"/>
        <v>0</v>
      </c>
      <c r="T867" s="133">
        <f t="shared" si="240"/>
        <v>12.554</v>
      </c>
      <c r="U867" s="133">
        <f t="shared" si="240"/>
        <v>0</v>
      </c>
      <c r="V867" s="133">
        <f t="shared" si="240"/>
        <v>0</v>
      </c>
      <c r="W867" s="133">
        <f t="shared" si="240"/>
        <v>0</v>
      </c>
      <c r="X867" s="133">
        <f t="shared" si="240"/>
        <v>0</v>
      </c>
      <c r="Y867" s="133">
        <f t="shared" si="240"/>
        <v>0</v>
      </c>
      <c r="Z867" s="133">
        <f t="shared" si="240"/>
        <v>0</v>
      </c>
      <c r="AA867" s="133">
        <f t="shared" si="240"/>
        <v>0</v>
      </c>
      <c r="AB867" s="133">
        <f t="shared" si="240"/>
        <v>0</v>
      </c>
      <c r="AC867" s="133">
        <f t="shared" si="240"/>
        <v>0</v>
      </c>
      <c r="AD867" s="133">
        <f t="shared" si="240"/>
        <v>0</v>
      </c>
      <c r="AE867" s="133">
        <f t="shared" si="240"/>
        <v>0</v>
      </c>
      <c r="AF867" s="133">
        <f t="shared" si="240"/>
        <v>0</v>
      </c>
      <c r="AG867" s="133">
        <f t="shared" si="240"/>
        <v>0</v>
      </c>
      <c r="AH867" s="133">
        <f t="shared" si="240"/>
        <v>0</v>
      </c>
      <c r="AI867" s="133">
        <f t="shared" si="240"/>
        <v>0</v>
      </c>
      <c r="AJ867" s="133">
        <f t="shared" si="240"/>
        <v>0</v>
      </c>
      <c r="AK867" s="133">
        <f t="shared" si="240"/>
        <v>0</v>
      </c>
      <c r="AL867" s="133">
        <f t="shared" si="240"/>
        <v>0</v>
      </c>
      <c r="AM867" s="133">
        <f t="shared" si="240"/>
        <v>0</v>
      </c>
      <c r="AN867" s="133">
        <f t="shared" si="240"/>
        <v>0</v>
      </c>
      <c r="AO867" s="133">
        <f t="shared" si="240"/>
        <v>0</v>
      </c>
      <c r="AP867" s="133">
        <f t="shared" si="240"/>
        <v>0</v>
      </c>
      <c r="AQ867" s="133">
        <f t="shared" si="240"/>
        <v>0</v>
      </c>
      <c r="AR867" s="133">
        <f t="shared" si="240"/>
        <v>0</v>
      </c>
      <c r="AS867" s="133">
        <f t="shared" si="240"/>
        <v>0</v>
      </c>
      <c r="AT867" s="133">
        <f t="shared" si="240"/>
        <v>0</v>
      </c>
      <c r="AU867" s="133">
        <f t="shared" si="240"/>
        <v>0</v>
      </c>
    </row>
    <row r="868" spans="1:47" ht="62.2" x14ac:dyDescent="0.35">
      <c r="A868" s="115" t="s">
        <v>1663</v>
      </c>
      <c r="B868" s="111" t="s">
        <v>202</v>
      </c>
      <c r="C868" s="108" t="s">
        <v>203</v>
      </c>
      <c r="D868" s="122">
        <v>0</v>
      </c>
      <c r="E868" s="122">
        <v>0</v>
      </c>
      <c r="F868" s="122">
        <v>0</v>
      </c>
      <c r="G868" s="122">
        <v>0</v>
      </c>
      <c r="H868" s="122">
        <v>0</v>
      </c>
      <c r="I868" s="122">
        <v>0</v>
      </c>
      <c r="J868" s="122">
        <v>0</v>
      </c>
      <c r="K868" s="122">
        <v>0</v>
      </c>
      <c r="L868" s="122">
        <v>0</v>
      </c>
      <c r="M868" s="122">
        <v>0</v>
      </c>
      <c r="N868" s="122">
        <v>0</v>
      </c>
      <c r="O868" s="122">
        <v>0</v>
      </c>
      <c r="P868" s="122">
        <v>0</v>
      </c>
      <c r="Q868" s="122">
        <v>0</v>
      </c>
      <c r="R868" s="122">
        <v>0</v>
      </c>
      <c r="S868" s="122">
        <v>0</v>
      </c>
      <c r="T868" s="122">
        <v>12.154</v>
      </c>
      <c r="U868" s="122">
        <v>0</v>
      </c>
      <c r="V868" s="122">
        <v>0</v>
      </c>
      <c r="W868" s="122">
        <v>0</v>
      </c>
      <c r="X868" s="122">
        <v>0</v>
      </c>
      <c r="Y868" s="122">
        <v>0</v>
      </c>
      <c r="Z868" s="122">
        <v>0</v>
      </c>
      <c r="AA868" s="122">
        <v>0</v>
      </c>
      <c r="AB868" s="123"/>
      <c r="AC868" s="123"/>
      <c r="AD868" s="123"/>
      <c r="AE868" s="123"/>
      <c r="AF868" s="123"/>
      <c r="AG868" s="123"/>
      <c r="AH868" s="123"/>
      <c r="AI868" s="123"/>
      <c r="AJ868" s="123"/>
      <c r="AK868" s="123"/>
      <c r="AL868" s="123"/>
      <c r="AM868" s="123"/>
      <c r="AN868" s="123"/>
      <c r="AO868" s="123"/>
      <c r="AP868" s="123"/>
      <c r="AQ868" s="123"/>
      <c r="AR868" s="123"/>
      <c r="AS868" s="123"/>
      <c r="AT868" s="123"/>
      <c r="AU868" s="123"/>
    </row>
    <row r="869" spans="1:47" ht="62.2" x14ac:dyDescent="0.35">
      <c r="A869" s="115" t="s">
        <v>1663</v>
      </c>
      <c r="B869" s="111" t="s">
        <v>204</v>
      </c>
      <c r="C869" s="108" t="s">
        <v>573</v>
      </c>
      <c r="D869" s="122">
        <v>0</v>
      </c>
      <c r="E869" s="122">
        <v>0</v>
      </c>
      <c r="F869" s="122">
        <v>0</v>
      </c>
      <c r="G869" s="122">
        <v>0</v>
      </c>
      <c r="H869" s="122">
        <v>0</v>
      </c>
      <c r="I869" s="122">
        <v>0</v>
      </c>
      <c r="J869" s="122">
        <v>0</v>
      </c>
      <c r="K869" s="122">
        <v>0</v>
      </c>
      <c r="L869" s="122">
        <v>0</v>
      </c>
      <c r="M869" s="122">
        <v>0</v>
      </c>
      <c r="N869" s="122">
        <v>0</v>
      </c>
      <c r="O869" s="122">
        <v>0</v>
      </c>
      <c r="P869" s="122">
        <v>0</v>
      </c>
      <c r="Q869" s="122">
        <v>0</v>
      </c>
      <c r="R869" s="122">
        <v>0.8</v>
      </c>
      <c r="S869" s="122">
        <v>0</v>
      </c>
      <c r="T869" s="122">
        <v>0.4</v>
      </c>
      <c r="U869" s="122">
        <v>0</v>
      </c>
      <c r="V869" s="122">
        <v>0</v>
      </c>
      <c r="W869" s="122">
        <v>0</v>
      </c>
      <c r="X869" s="122">
        <v>0</v>
      </c>
      <c r="Y869" s="122">
        <v>0</v>
      </c>
      <c r="Z869" s="122">
        <v>0</v>
      </c>
      <c r="AA869" s="122">
        <v>0</v>
      </c>
      <c r="AB869" s="123"/>
      <c r="AC869" s="123"/>
      <c r="AD869" s="123"/>
      <c r="AE869" s="123"/>
      <c r="AF869" s="123"/>
      <c r="AG869" s="123"/>
      <c r="AH869" s="123"/>
      <c r="AI869" s="123"/>
      <c r="AJ869" s="123"/>
      <c r="AK869" s="123"/>
      <c r="AL869" s="123"/>
      <c r="AM869" s="123"/>
      <c r="AN869" s="123"/>
      <c r="AO869" s="123"/>
      <c r="AP869" s="123"/>
      <c r="AQ869" s="123"/>
      <c r="AR869" s="123"/>
      <c r="AS869" s="123"/>
      <c r="AT869" s="123"/>
      <c r="AU869" s="123"/>
    </row>
    <row r="870" spans="1:47" x14ac:dyDescent="0.35">
      <c r="A870" s="119"/>
      <c r="B870" s="118" t="s">
        <v>146</v>
      </c>
      <c r="C870" s="105"/>
      <c r="D870" s="133">
        <f t="shared" ref="D870:AU870" si="241">SUM(D871:D877)</f>
        <v>0</v>
      </c>
      <c r="E870" s="133">
        <f t="shared" si="241"/>
        <v>0</v>
      </c>
      <c r="F870" s="133">
        <f t="shared" si="241"/>
        <v>0</v>
      </c>
      <c r="G870" s="133">
        <f t="shared" si="241"/>
        <v>0</v>
      </c>
      <c r="H870" s="133">
        <f t="shared" si="241"/>
        <v>0</v>
      </c>
      <c r="I870" s="133">
        <f t="shared" si="241"/>
        <v>3.9650000000000003</v>
      </c>
      <c r="J870" s="133">
        <f t="shared" si="241"/>
        <v>0</v>
      </c>
      <c r="K870" s="133">
        <f t="shared" si="241"/>
        <v>0</v>
      </c>
      <c r="L870" s="133">
        <f t="shared" si="241"/>
        <v>0</v>
      </c>
      <c r="M870" s="133">
        <f t="shared" si="241"/>
        <v>0</v>
      </c>
      <c r="N870" s="133">
        <f t="shared" si="241"/>
        <v>0.7</v>
      </c>
      <c r="O870" s="133">
        <f t="shared" si="241"/>
        <v>0.72</v>
      </c>
      <c r="P870" s="133">
        <f t="shared" si="241"/>
        <v>0</v>
      </c>
      <c r="Q870" s="133">
        <f t="shared" si="241"/>
        <v>0</v>
      </c>
      <c r="R870" s="133">
        <f t="shared" si="241"/>
        <v>0</v>
      </c>
      <c r="S870" s="133">
        <f t="shared" si="241"/>
        <v>0</v>
      </c>
      <c r="T870" s="133">
        <f t="shared" si="241"/>
        <v>0.2</v>
      </c>
      <c r="U870" s="133">
        <f t="shared" si="241"/>
        <v>0</v>
      </c>
      <c r="V870" s="133">
        <f t="shared" si="241"/>
        <v>0</v>
      </c>
      <c r="W870" s="133">
        <f t="shared" si="241"/>
        <v>0</v>
      </c>
      <c r="X870" s="133">
        <f t="shared" si="241"/>
        <v>0</v>
      </c>
      <c r="Y870" s="133">
        <f t="shared" si="241"/>
        <v>0</v>
      </c>
      <c r="Z870" s="133">
        <f t="shared" si="241"/>
        <v>0</v>
      </c>
      <c r="AA870" s="133">
        <f t="shared" si="241"/>
        <v>0</v>
      </c>
      <c r="AB870" s="133">
        <f t="shared" si="241"/>
        <v>0</v>
      </c>
      <c r="AC870" s="133">
        <f t="shared" si="241"/>
        <v>0</v>
      </c>
      <c r="AD870" s="133">
        <f t="shared" si="241"/>
        <v>0</v>
      </c>
      <c r="AE870" s="133">
        <f t="shared" si="241"/>
        <v>0</v>
      </c>
      <c r="AF870" s="133">
        <f t="shared" si="241"/>
        <v>0</v>
      </c>
      <c r="AG870" s="133">
        <f t="shared" si="241"/>
        <v>0</v>
      </c>
      <c r="AH870" s="133">
        <f t="shared" si="241"/>
        <v>0</v>
      </c>
      <c r="AI870" s="133">
        <f t="shared" si="241"/>
        <v>0</v>
      </c>
      <c r="AJ870" s="133">
        <f t="shared" si="241"/>
        <v>0</v>
      </c>
      <c r="AK870" s="133">
        <f t="shared" si="241"/>
        <v>0</v>
      </c>
      <c r="AL870" s="133">
        <f t="shared" si="241"/>
        <v>0</v>
      </c>
      <c r="AM870" s="133">
        <f t="shared" si="241"/>
        <v>0</v>
      </c>
      <c r="AN870" s="133">
        <f t="shared" si="241"/>
        <v>0</v>
      </c>
      <c r="AO870" s="133">
        <f t="shared" si="241"/>
        <v>0</v>
      </c>
      <c r="AP870" s="133">
        <f t="shared" si="241"/>
        <v>0</v>
      </c>
      <c r="AQ870" s="133">
        <f t="shared" si="241"/>
        <v>0</v>
      </c>
      <c r="AR870" s="133">
        <f t="shared" si="241"/>
        <v>0</v>
      </c>
      <c r="AS870" s="133">
        <f t="shared" si="241"/>
        <v>0</v>
      </c>
      <c r="AT870" s="133">
        <f t="shared" si="241"/>
        <v>0</v>
      </c>
      <c r="AU870" s="133">
        <f t="shared" si="241"/>
        <v>0</v>
      </c>
    </row>
    <row r="871" spans="1:47" ht="62.2" x14ac:dyDescent="0.35">
      <c r="A871" s="115" t="s">
        <v>1663</v>
      </c>
      <c r="B871" s="111" t="s">
        <v>205</v>
      </c>
      <c r="C871" s="108" t="s">
        <v>574</v>
      </c>
      <c r="D871" s="122">
        <v>0</v>
      </c>
      <c r="E871" s="122">
        <v>0</v>
      </c>
      <c r="F871" s="122">
        <v>0</v>
      </c>
      <c r="G871" s="122">
        <v>0</v>
      </c>
      <c r="H871" s="122">
        <v>0</v>
      </c>
      <c r="I871" s="122">
        <v>0</v>
      </c>
      <c r="J871" s="122">
        <v>0</v>
      </c>
      <c r="K871" s="122">
        <v>0</v>
      </c>
      <c r="L871" s="122">
        <v>0</v>
      </c>
      <c r="M871" s="122">
        <v>0</v>
      </c>
      <c r="N871" s="122">
        <v>0</v>
      </c>
      <c r="O871" s="122">
        <v>0</v>
      </c>
      <c r="P871" s="122">
        <v>0</v>
      </c>
      <c r="Q871" s="122">
        <v>0</v>
      </c>
      <c r="R871" s="122">
        <v>0</v>
      </c>
      <c r="S871" s="122">
        <v>0</v>
      </c>
      <c r="T871" s="122">
        <v>0</v>
      </c>
      <c r="U871" s="122">
        <v>0</v>
      </c>
      <c r="V871" s="122">
        <v>0</v>
      </c>
      <c r="W871" s="122">
        <v>0</v>
      </c>
      <c r="X871" s="122">
        <v>0</v>
      </c>
      <c r="Y871" s="122">
        <v>0</v>
      </c>
      <c r="Z871" s="122">
        <v>0</v>
      </c>
      <c r="AA871" s="122">
        <v>0</v>
      </c>
      <c r="AB871" s="123"/>
      <c r="AC871" s="123"/>
      <c r="AD871" s="123"/>
      <c r="AE871" s="123"/>
      <c r="AF871" s="123"/>
      <c r="AG871" s="123"/>
      <c r="AH871" s="123"/>
      <c r="AI871" s="123"/>
      <c r="AJ871" s="123"/>
      <c r="AK871" s="123"/>
      <c r="AL871" s="123"/>
      <c r="AM871" s="123"/>
      <c r="AN871" s="123"/>
      <c r="AO871" s="123"/>
      <c r="AP871" s="123"/>
      <c r="AQ871" s="123"/>
      <c r="AR871" s="123"/>
      <c r="AS871" s="123"/>
      <c r="AT871" s="123"/>
      <c r="AU871" s="123"/>
    </row>
    <row r="872" spans="1:47" ht="46.65" x14ac:dyDescent="0.35">
      <c r="A872" s="115" t="s">
        <v>1663</v>
      </c>
      <c r="B872" s="111" t="s">
        <v>469</v>
      </c>
      <c r="C872" s="108" t="s">
        <v>575</v>
      </c>
      <c r="D872" s="122">
        <v>0</v>
      </c>
      <c r="E872" s="122">
        <v>0</v>
      </c>
      <c r="F872" s="122">
        <v>0</v>
      </c>
      <c r="G872" s="122">
        <v>0</v>
      </c>
      <c r="H872" s="122">
        <v>0</v>
      </c>
      <c r="I872" s="122">
        <v>0</v>
      </c>
      <c r="J872" s="122">
        <v>0</v>
      </c>
      <c r="K872" s="122">
        <v>0</v>
      </c>
      <c r="L872" s="122">
        <v>0</v>
      </c>
      <c r="M872" s="122">
        <v>0</v>
      </c>
      <c r="N872" s="122">
        <v>0</v>
      </c>
      <c r="O872" s="122">
        <v>0</v>
      </c>
      <c r="P872" s="122">
        <v>0</v>
      </c>
      <c r="Q872" s="122">
        <v>0</v>
      </c>
      <c r="R872" s="122">
        <v>0</v>
      </c>
      <c r="S872" s="122">
        <v>0</v>
      </c>
      <c r="T872" s="122">
        <v>0.2</v>
      </c>
      <c r="U872" s="122">
        <v>0</v>
      </c>
      <c r="V872" s="122">
        <v>0</v>
      </c>
      <c r="W872" s="122">
        <v>0</v>
      </c>
      <c r="X872" s="122">
        <v>0</v>
      </c>
      <c r="Y872" s="122">
        <v>0</v>
      </c>
      <c r="Z872" s="122">
        <v>0</v>
      </c>
      <c r="AA872" s="122">
        <v>0</v>
      </c>
      <c r="AB872" s="123"/>
      <c r="AC872" s="123"/>
      <c r="AD872" s="123"/>
      <c r="AE872" s="123"/>
      <c r="AF872" s="123"/>
      <c r="AG872" s="123"/>
      <c r="AH872" s="123"/>
      <c r="AI872" s="123"/>
      <c r="AJ872" s="123"/>
      <c r="AK872" s="123"/>
      <c r="AL872" s="123"/>
      <c r="AM872" s="123"/>
      <c r="AN872" s="123"/>
      <c r="AO872" s="123"/>
      <c r="AP872" s="123"/>
      <c r="AQ872" s="123"/>
      <c r="AR872" s="123"/>
      <c r="AS872" s="123"/>
      <c r="AT872" s="123"/>
      <c r="AU872" s="123"/>
    </row>
    <row r="873" spans="1:47" ht="62.2" x14ac:dyDescent="0.35">
      <c r="A873" s="115" t="s">
        <v>1663</v>
      </c>
      <c r="B873" s="111" t="s">
        <v>206</v>
      </c>
      <c r="C873" s="108" t="s">
        <v>576</v>
      </c>
      <c r="D873" s="122">
        <v>0</v>
      </c>
      <c r="E873" s="122">
        <v>0</v>
      </c>
      <c r="F873" s="122">
        <v>0</v>
      </c>
      <c r="G873" s="122">
        <v>0</v>
      </c>
      <c r="H873" s="122">
        <v>0</v>
      </c>
      <c r="I873" s="122">
        <v>0</v>
      </c>
      <c r="J873" s="122">
        <v>0</v>
      </c>
      <c r="K873" s="122">
        <v>0</v>
      </c>
      <c r="L873" s="122">
        <v>0</v>
      </c>
      <c r="M873" s="122">
        <v>0</v>
      </c>
      <c r="N873" s="122">
        <v>0</v>
      </c>
      <c r="O873" s="122">
        <v>0</v>
      </c>
      <c r="P873" s="122">
        <v>0</v>
      </c>
      <c r="Q873" s="122">
        <v>0</v>
      </c>
      <c r="R873" s="122">
        <v>0</v>
      </c>
      <c r="S873" s="122">
        <v>0</v>
      </c>
      <c r="T873" s="122">
        <v>0</v>
      </c>
      <c r="U873" s="122">
        <v>0</v>
      </c>
      <c r="V873" s="122">
        <v>0</v>
      </c>
      <c r="W873" s="122">
        <v>0</v>
      </c>
      <c r="X873" s="122">
        <v>0</v>
      </c>
      <c r="Y873" s="122">
        <v>0</v>
      </c>
      <c r="Z873" s="122">
        <v>0</v>
      </c>
      <c r="AA873" s="122">
        <v>0</v>
      </c>
      <c r="AB873" s="123"/>
      <c r="AC873" s="123"/>
      <c r="AD873" s="123"/>
      <c r="AE873" s="123"/>
      <c r="AF873" s="123"/>
      <c r="AG873" s="123"/>
      <c r="AH873" s="123"/>
      <c r="AI873" s="123"/>
      <c r="AJ873" s="123"/>
      <c r="AK873" s="123"/>
      <c r="AL873" s="123"/>
      <c r="AM873" s="123"/>
      <c r="AN873" s="123"/>
      <c r="AO873" s="123"/>
      <c r="AP873" s="123"/>
      <c r="AQ873" s="123"/>
      <c r="AR873" s="123"/>
      <c r="AS873" s="123"/>
      <c r="AT873" s="123"/>
      <c r="AU873" s="123"/>
    </row>
    <row r="874" spans="1:47" ht="62.2" x14ac:dyDescent="0.35">
      <c r="A874" s="115" t="s">
        <v>1663</v>
      </c>
      <c r="B874" s="111" t="s">
        <v>1882</v>
      </c>
      <c r="C874" s="108" t="s">
        <v>577</v>
      </c>
      <c r="D874" s="122">
        <v>0</v>
      </c>
      <c r="E874" s="122">
        <v>0</v>
      </c>
      <c r="F874" s="122">
        <v>0</v>
      </c>
      <c r="G874" s="122">
        <v>0</v>
      </c>
      <c r="H874" s="122">
        <v>0</v>
      </c>
      <c r="I874" s="122">
        <v>2.8450000000000002</v>
      </c>
      <c r="J874" s="122">
        <v>0</v>
      </c>
      <c r="K874" s="122">
        <v>0</v>
      </c>
      <c r="L874" s="122">
        <v>0</v>
      </c>
      <c r="M874" s="122">
        <v>0</v>
      </c>
      <c r="N874" s="122">
        <v>0</v>
      </c>
      <c r="O874" s="122">
        <v>0</v>
      </c>
      <c r="P874" s="122">
        <v>0</v>
      </c>
      <c r="Q874" s="122">
        <v>0</v>
      </c>
      <c r="R874" s="122">
        <v>0</v>
      </c>
      <c r="S874" s="122">
        <v>0</v>
      </c>
      <c r="T874" s="122">
        <v>0</v>
      </c>
      <c r="U874" s="122">
        <v>0</v>
      </c>
      <c r="V874" s="122">
        <v>0</v>
      </c>
      <c r="W874" s="122">
        <v>0</v>
      </c>
      <c r="X874" s="122">
        <v>0</v>
      </c>
      <c r="Y874" s="122">
        <v>0</v>
      </c>
      <c r="Z874" s="122">
        <v>0</v>
      </c>
      <c r="AA874" s="122">
        <v>0</v>
      </c>
      <c r="AB874" s="123"/>
      <c r="AC874" s="123"/>
      <c r="AD874" s="123"/>
      <c r="AE874" s="123"/>
      <c r="AF874" s="123"/>
      <c r="AG874" s="123"/>
      <c r="AH874" s="123"/>
      <c r="AI874" s="123"/>
      <c r="AJ874" s="123"/>
      <c r="AK874" s="123"/>
      <c r="AL874" s="123"/>
      <c r="AM874" s="123"/>
      <c r="AN874" s="123"/>
      <c r="AO874" s="123"/>
      <c r="AP874" s="123"/>
      <c r="AQ874" s="123"/>
      <c r="AR874" s="123"/>
      <c r="AS874" s="123"/>
      <c r="AT874" s="123"/>
      <c r="AU874" s="123"/>
    </row>
    <row r="875" spans="1:47" ht="46.65" x14ac:dyDescent="0.35">
      <c r="A875" s="115" t="s">
        <v>1663</v>
      </c>
      <c r="B875" s="111" t="s">
        <v>470</v>
      </c>
      <c r="C875" s="108" t="s">
        <v>611</v>
      </c>
      <c r="D875" s="122">
        <v>0</v>
      </c>
      <c r="E875" s="122">
        <v>0</v>
      </c>
      <c r="F875" s="122">
        <v>0</v>
      </c>
      <c r="G875" s="122">
        <v>0</v>
      </c>
      <c r="H875" s="122">
        <v>0</v>
      </c>
      <c r="I875" s="122">
        <v>0</v>
      </c>
      <c r="J875" s="122">
        <v>0</v>
      </c>
      <c r="K875" s="122">
        <v>0</v>
      </c>
      <c r="L875" s="122">
        <v>0</v>
      </c>
      <c r="M875" s="122">
        <v>0</v>
      </c>
      <c r="N875" s="122">
        <v>0</v>
      </c>
      <c r="O875" s="122">
        <v>0</v>
      </c>
      <c r="P875" s="122">
        <v>0</v>
      </c>
      <c r="Q875" s="122">
        <v>0</v>
      </c>
      <c r="R875" s="122">
        <v>0</v>
      </c>
      <c r="S875" s="122">
        <v>0</v>
      </c>
      <c r="T875" s="122">
        <v>0</v>
      </c>
      <c r="U875" s="122">
        <v>0</v>
      </c>
      <c r="V875" s="122">
        <v>0</v>
      </c>
      <c r="W875" s="122">
        <v>0</v>
      </c>
      <c r="X875" s="122">
        <v>0</v>
      </c>
      <c r="Y875" s="122">
        <v>0</v>
      </c>
      <c r="Z875" s="122">
        <v>0</v>
      </c>
      <c r="AA875" s="122">
        <v>0</v>
      </c>
      <c r="AB875" s="123"/>
      <c r="AC875" s="123"/>
      <c r="AD875" s="123"/>
      <c r="AE875" s="123"/>
      <c r="AF875" s="123"/>
      <c r="AG875" s="123"/>
      <c r="AH875" s="123"/>
      <c r="AI875" s="123"/>
      <c r="AJ875" s="123"/>
      <c r="AK875" s="123"/>
      <c r="AL875" s="123"/>
      <c r="AM875" s="123"/>
      <c r="AN875" s="123"/>
      <c r="AO875" s="123"/>
      <c r="AP875" s="123"/>
      <c r="AQ875" s="123"/>
      <c r="AR875" s="123"/>
      <c r="AS875" s="123"/>
      <c r="AT875" s="123"/>
      <c r="AU875" s="123"/>
    </row>
    <row r="876" spans="1:47" ht="77.7" x14ac:dyDescent="0.35">
      <c r="A876" s="115" t="s">
        <v>1664</v>
      </c>
      <c r="B876" s="111" t="s">
        <v>1096</v>
      </c>
      <c r="C876" s="108" t="s">
        <v>1610</v>
      </c>
      <c r="D876" s="122">
        <v>0</v>
      </c>
      <c r="E876" s="122">
        <v>0</v>
      </c>
      <c r="F876" s="122">
        <v>0</v>
      </c>
      <c r="G876" s="122">
        <v>0</v>
      </c>
      <c r="H876" s="122">
        <v>0</v>
      </c>
      <c r="I876" s="122">
        <v>0</v>
      </c>
      <c r="J876" s="122">
        <v>0</v>
      </c>
      <c r="K876" s="122">
        <v>0</v>
      </c>
      <c r="L876" s="122">
        <v>0</v>
      </c>
      <c r="M876" s="122">
        <v>0</v>
      </c>
      <c r="N876" s="122">
        <v>0.7</v>
      </c>
      <c r="O876" s="122">
        <v>0.72</v>
      </c>
      <c r="P876" s="122">
        <v>0</v>
      </c>
      <c r="Q876" s="122">
        <v>0</v>
      </c>
      <c r="R876" s="122">
        <v>0</v>
      </c>
      <c r="S876" s="122">
        <v>0</v>
      </c>
      <c r="T876" s="122">
        <v>0</v>
      </c>
      <c r="U876" s="122">
        <v>0</v>
      </c>
      <c r="V876" s="122">
        <v>0</v>
      </c>
      <c r="W876" s="122">
        <v>0</v>
      </c>
      <c r="X876" s="122">
        <v>0</v>
      </c>
      <c r="Y876" s="122">
        <v>0</v>
      </c>
      <c r="Z876" s="122">
        <v>0</v>
      </c>
      <c r="AA876" s="122">
        <v>0</v>
      </c>
      <c r="AB876" s="123"/>
      <c r="AC876" s="123"/>
      <c r="AD876" s="123"/>
      <c r="AE876" s="123"/>
      <c r="AF876" s="123"/>
      <c r="AG876" s="123"/>
      <c r="AH876" s="123"/>
      <c r="AI876" s="123"/>
      <c r="AJ876" s="123"/>
      <c r="AK876" s="123"/>
      <c r="AL876" s="123"/>
      <c r="AM876" s="123"/>
      <c r="AN876" s="123"/>
      <c r="AO876" s="123"/>
      <c r="AP876" s="123"/>
      <c r="AQ876" s="123"/>
      <c r="AR876" s="123"/>
      <c r="AS876" s="123"/>
      <c r="AT876" s="123"/>
      <c r="AU876" s="123"/>
    </row>
    <row r="877" spans="1:47" ht="46.65" x14ac:dyDescent="0.35">
      <c r="A877" s="115" t="s">
        <v>1663</v>
      </c>
      <c r="B877" s="111" t="s">
        <v>1883</v>
      </c>
      <c r="C877" s="108" t="s">
        <v>1971</v>
      </c>
      <c r="D877" s="122"/>
      <c r="E877" s="122"/>
      <c r="F877" s="122"/>
      <c r="G877" s="122"/>
      <c r="H877" s="122"/>
      <c r="I877" s="122">
        <v>1.1200000000000001</v>
      </c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3"/>
      <c r="AD877" s="123"/>
      <c r="AE877" s="123"/>
      <c r="AF877" s="123"/>
      <c r="AG877" s="123"/>
      <c r="AH877" s="123"/>
      <c r="AI877" s="123"/>
      <c r="AJ877" s="123"/>
      <c r="AK877" s="123"/>
      <c r="AL877" s="123"/>
      <c r="AM877" s="123"/>
      <c r="AN877" s="123"/>
      <c r="AO877" s="123"/>
      <c r="AP877" s="123"/>
      <c r="AQ877" s="123"/>
      <c r="AR877" s="123"/>
      <c r="AS877" s="123"/>
      <c r="AT877" s="123"/>
      <c r="AU877" s="123"/>
    </row>
    <row r="878" spans="1:47" x14ac:dyDescent="0.35">
      <c r="A878" s="119"/>
      <c r="B878" s="118" t="s">
        <v>62</v>
      </c>
      <c r="C878" s="105"/>
      <c r="D878" s="133">
        <f t="shared" ref="D878:AU878" si="242">SUM(D879:D880)</f>
        <v>0</v>
      </c>
      <c r="E878" s="133">
        <f t="shared" si="242"/>
        <v>0</v>
      </c>
      <c r="F878" s="133">
        <f t="shared" si="242"/>
        <v>0</v>
      </c>
      <c r="G878" s="133">
        <f t="shared" si="242"/>
        <v>0</v>
      </c>
      <c r="H878" s="133">
        <f t="shared" si="242"/>
        <v>0</v>
      </c>
      <c r="I878" s="133">
        <f t="shared" si="242"/>
        <v>0</v>
      </c>
      <c r="J878" s="133">
        <f t="shared" si="242"/>
        <v>0</v>
      </c>
      <c r="K878" s="133">
        <f t="shared" si="242"/>
        <v>0</v>
      </c>
      <c r="L878" s="133">
        <f t="shared" si="242"/>
        <v>0</v>
      </c>
      <c r="M878" s="133">
        <f t="shared" si="242"/>
        <v>0</v>
      </c>
      <c r="N878" s="133">
        <f t="shared" si="242"/>
        <v>0</v>
      </c>
      <c r="O878" s="133">
        <f t="shared" si="242"/>
        <v>0</v>
      </c>
      <c r="P878" s="133">
        <f t="shared" si="242"/>
        <v>0</v>
      </c>
      <c r="Q878" s="133">
        <f t="shared" si="242"/>
        <v>0</v>
      </c>
      <c r="R878" s="133">
        <f t="shared" si="242"/>
        <v>0</v>
      </c>
      <c r="S878" s="133">
        <f t="shared" si="242"/>
        <v>0</v>
      </c>
      <c r="T878" s="133">
        <f t="shared" si="242"/>
        <v>0</v>
      </c>
      <c r="U878" s="133">
        <f t="shared" si="242"/>
        <v>0</v>
      </c>
      <c r="V878" s="133">
        <f t="shared" si="242"/>
        <v>0</v>
      </c>
      <c r="W878" s="133">
        <f t="shared" si="242"/>
        <v>0</v>
      </c>
      <c r="X878" s="133">
        <f t="shared" si="242"/>
        <v>0</v>
      </c>
      <c r="Y878" s="133">
        <f t="shared" si="242"/>
        <v>0</v>
      </c>
      <c r="Z878" s="133">
        <f t="shared" si="242"/>
        <v>0</v>
      </c>
      <c r="AA878" s="133">
        <f t="shared" si="242"/>
        <v>0</v>
      </c>
      <c r="AB878" s="133">
        <f t="shared" si="242"/>
        <v>0</v>
      </c>
      <c r="AC878" s="133">
        <f t="shared" si="242"/>
        <v>0</v>
      </c>
      <c r="AD878" s="133">
        <f t="shared" si="242"/>
        <v>0</v>
      </c>
      <c r="AE878" s="133">
        <f t="shared" si="242"/>
        <v>0</v>
      </c>
      <c r="AF878" s="133">
        <f t="shared" si="242"/>
        <v>0</v>
      </c>
      <c r="AG878" s="133">
        <f t="shared" si="242"/>
        <v>0</v>
      </c>
      <c r="AH878" s="133">
        <f t="shared" si="242"/>
        <v>0</v>
      </c>
      <c r="AI878" s="133">
        <f t="shared" si="242"/>
        <v>0</v>
      </c>
      <c r="AJ878" s="133">
        <f t="shared" si="242"/>
        <v>0</v>
      </c>
      <c r="AK878" s="133">
        <f t="shared" si="242"/>
        <v>0</v>
      </c>
      <c r="AL878" s="133">
        <f t="shared" si="242"/>
        <v>0</v>
      </c>
      <c r="AM878" s="133">
        <f t="shared" si="242"/>
        <v>0</v>
      </c>
      <c r="AN878" s="133">
        <f t="shared" si="242"/>
        <v>0</v>
      </c>
      <c r="AO878" s="133">
        <f t="shared" si="242"/>
        <v>0</v>
      </c>
      <c r="AP878" s="133">
        <f t="shared" si="242"/>
        <v>0</v>
      </c>
      <c r="AQ878" s="133">
        <f t="shared" si="242"/>
        <v>0</v>
      </c>
      <c r="AR878" s="133">
        <f t="shared" si="242"/>
        <v>0</v>
      </c>
      <c r="AS878" s="133">
        <f t="shared" si="242"/>
        <v>0</v>
      </c>
      <c r="AT878" s="133">
        <f t="shared" si="242"/>
        <v>0</v>
      </c>
      <c r="AU878" s="133">
        <f t="shared" si="242"/>
        <v>0</v>
      </c>
    </row>
    <row r="879" spans="1:47" ht="46.65" x14ac:dyDescent="0.35">
      <c r="A879" s="115" t="s">
        <v>1663</v>
      </c>
      <c r="B879" s="111" t="s">
        <v>207</v>
      </c>
      <c r="C879" s="108" t="s">
        <v>578</v>
      </c>
      <c r="D879" s="122">
        <v>0</v>
      </c>
      <c r="E879" s="122">
        <v>0</v>
      </c>
      <c r="F879" s="122">
        <v>0</v>
      </c>
      <c r="G879" s="122">
        <v>0</v>
      </c>
      <c r="H879" s="122">
        <v>0</v>
      </c>
      <c r="I879" s="122">
        <v>0</v>
      </c>
      <c r="J879" s="122">
        <v>0</v>
      </c>
      <c r="K879" s="122">
        <v>0</v>
      </c>
      <c r="L879" s="122">
        <v>0</v>
      </c>
      <c r="M879" s="122">
        <v>0</v>
      </c>
      <c r="N879" s="122">
        <v>0</v>
      </c>
      <c r="O879" s="122">
        <v>0</v>
      </c>
      <c r="P879" s="122">
        <v>0</v>
      </c>
      <c r="Q879" s="122">
        <v>0</v>
      </c>
      <c r="R879" s="122">
        <v>0</v>
      </c>
      <c r="S879" s="122">
        <v>0</v>
      </c>
      <c r="T879" s="122">
        <v>0</v>
      </c>
      <c r="U879" s="122">
        <v>0</v>
      </c>
      <c r="V879" s="122">
        <v>0</v>
      </c>
      <c r="W879" s="122">
        <v>0</v>
      </c>
      <c r="X879" s="122">
        <v>0</v>
      </c>
      <c r="Y879" s="122">
        <v>0</v>
      </c>
      <c r="Z879" s="122">
        <v>0</v>
      </c>
      <c r="AA879" s="122">
        <v>0</v>
      </c>
      <c r="AB879" s="123"/>
      <c r="AC879" s="123"/>
      <c r="AD879" s="123"/>
      <c r="AE879" s="123"/>
      <c r="AF879" s="123"/>
      <c r="AG879" s="123"/>
      <c r="AH879" s="123"/>
      <c r="AI879" s="123"/>
      <c r="AJ879" s="123"/>
      <c r="AK879" s="123"/>
      <c r="AL879" s="123"/>
      <c r="AM879" s="123"/>
      <c r="AN879" s="123"/>
      <c r="AO879" s="123"/>
      <c r="AP879" s="123"/>
      <c r="AQ879" s="123"/>
      <c r="AR879" s="123"/>
      <c r="AS879" s="123"/>
      <c r="AT879" s="123"/>
      <c r="AU879" s="123"/>
    </row>
    <row r="880" spans="1:47" ht="77.7" x14ac:dyDescent="0.35">
      <c r="A880" s="115" t="s">
        <v>1664</v>
      </c>
      <c r="B880" s="111" t="s">
        <v>1097</v>
      </c>
      <c r="C880" s="108" t="s">
        <v>1611</v>
      </c>
      <c r="D880" s="122">
        <v>0</v>
      </c>
      <c r="E880" s="122">
        <v>0</v>
      </c>
      <c r="F880" s="122">
        <v>0</v>
      </c>
      <c r="G880" s="122">
        <v>0</v>
      </c>
      <c r="H880" s="122">
        <v>0</v>
      </c>
      <c r="I880" s="122">
        <v>0</v>
      </c>
      <c r="J880" s="122">
        <v>0</v>
      </c>
      <c r="K880" s="122">
        <v>0</v>
      </c>
      <c r="L880" s="122">
        <v>0</v>
      </c>
      <c r="M880" s="122">
        <v>0</v>
      </c>
      <c r="N880" s="122">
        <v>0</v>
      </c>
      <c r="O880" s="122">
        <v>0</v>
      </c>
      <c r="P880" s="122">
        <v>0</v>
      </c>
      <c r="Q880" s="122">
        <v>0</v>
      </c>
      <c r="R880" s="122">
        <v>0</v>
      </c>
      <c r="S880" s="122">
        <v>0</v>
      </c>
      <c r="T880" s="122">
        <v>0</v>
      </c>
      <c r="U880" s="122">
        <v>0</v>
      </c>
      <c r="V880" s="122">
        <v>0</v>
      </c>
      <c r="W880" s="122">
        <v>0</v>
      </c>
      <c r="X880" s="122">
        <v>0</v>
      </c>
      <c r="Y880" s="122">
        <v>0</v>
      </c>
      <c r="Z880" s="122">
        <v>0</v>
      </c>
      <c r="AA880" s="122">
        <v>0</v>
      </c>
      <c r="AB880" s="123"/>
      <c r="AC880" s="123"/>
      <c r="AD880" s="123"/>
      <c r="AE880" s="123"/>
      <c r="AF880" s="123"/>
      <c r="AG880" s="123"/>
      <c r="AH880" s="123"/>
      <c r="AI880" s="123"/>
      <c r="AJ880" s="123"/>
      <c r="AK880" s="123"/>
      <c r="AL880" s="123"/>
      <c r="AM880" s="123"/>
      <c r="AN880" s="123"/>
      <c r="AO880" s="123"/>
      <c r="AP880" s="123"/>
      <c r="AQ880" s="123"/>
      <c r="AR880" s="123"/>
      <c r="AS880" s="123"/>
      <c r="AT880" s="123"/>
      <c r="AU880" s="123"/>
    </row>
    <row r="881" spans="1:47" x14ac:dyDescent="0.35">
      <c r="A881" s="119"/>
      <c r="B881" s="118" t="s">
        <v>63</v>
      </c>
      <c r="C881" s="105"/>
      <c r="D881" s="133">
        <f t="shared" ref="D881:AU881" si="243">SUM(D882:D883)</f>
        <v>0</v>
      </c>
      <c r="E881" s="133">
        <f t="shared" si="243"/>
        <v>0</v>
      </c>
      <c r="F881" s="133">
        <f t="shared" si="243"/>
        <v>0</v>
      </c>
      <c r="G881" s="133">
        <f t="shared" si="243"/>
        <v>0</v>
      </c>
      <c r="H881" s="133">
        <f t="shared" si="243"/>
        <v>0</v>
      </c>
      <c r="I881" s="133">
        <f t="shared" si="243"/>
        <v>0.17</v>
      </c>
      <c r="J881" s="133">
        <f t="shared" si="243"/>
        <v>0</v>
      </c>
      <c r="K881" s="133">
        <f t="shared" si="243"/>
        <v>0</v>
      </c>
      <c r="L881" s="133">
        <f t="shared" si="243"/>
        <v>0</v>
      </c>
      <c r="M881" s="133">
        <f t="shared" si="243"/>
        <v>0</v>
      </c>
      <c r="N881" s="133">
        <f t="shared" si="243"/>
        <v>0</v>
      </c>
      <c r="O881" s="133">
        <f t="shared" si="243"/>
        <v>0</v>
      </c>
      <c r="P881" s="133">
        <f t="shared" si="243"/>
        <v>0</v>
      </c>
      <c r="Q881" s="133">
        <f t="shared" si="243"/>
        <v>0</v>
      </c>
      <c r="R881" s="133">
        <f t="shared" si="243"/>
        <v>0</v>
      </c>
      <c r="S881" s="133">
        <f t="shared" si="243"/>
        <v>0</v>
      </c>
      <c r="T881" s="133">
        <f t="shared" si="243"/>
        <v>0</v>
      </c>
      <c r="U881" s="133">
        <f t="shared" si="243"/>
        <v>0</v>
      </c>
      <c r="V881" s="133">
        <f t="shared" si="243"/>
        <v>0</v>
      </c>
      <c r="W881" s="133">
        <f t="shared" si="243"/>
        <v>0</v>
      </c>
      <c r="X881" s="133">
        <f t="shared" si="243"/>
        <v>0</v>
      </c>
      <c r="Y881" s="133">
        <f t="shared" si="243"/>
        <v>0</v>
      </c>
      <c r="Z881" s="133">
        <f t="shared" si="243"/>
        <v>0</v>
      </c>
      <c r="AA881" s="133">
        <f t="shared" si="243"/>
        <v>0</v>
      </c>
      <c r="AB881" s="133">
        <f t="shared" si="243"/>
        <v>0</v>
      </c>
      <c r="AC881" s="133">
        <f t="shared" si="243"/>
        <v>0</v>
      </c>
      <c r="AD881" s="133">
        <f t="shared" si="243"/>
        <v>0</v>
      </c>
      <c r="AE881" s="133">
        <f t="shared" si="243"/>
        <v>0</v>
      </c>
      <c r="AF881" s="133">
        <f t="shared" si="243"/>
        <v>0</v>
      </c>
      <c r="AG881" s="133">
        <f t="shared" si="243"/>
        <v>0</v>
      </c>
      <c r="AH881" s="133">
        <f t="shared" si="243"/>
        <v>0</v>
      </c>
      <c r="AI881" s="133">
        <f t="shared" si="243"/>
        <v>0</v>
      </c>
      <c r="AJ881" s="133">
        <f t="shared" si="243"/>
        <v>0</v>
      </c>
      <c r="AK881" s="133">
        <f t="shared" si="243"/>
        <v>0</v>
      </c>
      <c r="AL881" s="133">
        <f t="shared" si="243"/>
        <v>0</v>
      </c>
      <c r="AM881" s="133">
        <f t="shared" si="243"/>
        <v>0</v>
      </c>
      <c r="AN881" s="133">
        <f t="shared" si="243"/>
        <v>0</v>
      </c>
      <c r="AO881" s="133">
        <f t="shared" si="243"/>
        <v>0</v>
      </c>
      <c r="AP881" s="133">
        <f t="shared" si="243"/>
        <v>0</v>
      </c>
      <c r="AQ881" s="133">
        <f t="shared" si="243"/>
        <v>0</v>
      </c>
      <c r="AR881" s="133">
        <f t="shared" si="243"/>
        <v>0</v>
      </c>
      <c r="AS881" s="133">
        <f t="shared" si="243"/>
        <v>0</v>
      </c>
      <c r="AT881" s="133">
        <f t="shared" si="243"/>
        <v>0</v>
      </c>
      <c r="AU881" s="133">
        <f t="shared" si="243"/>
        <v>0</v>
      </c>
    </row>
    <row r="882" spans="1:47" ht="77.7" x14ac:dyDescent="0.35">
      <c r="A882" s="115" t="s">
        <v>1663</v>
      </c>
      <c r="B882" s="111" t="s">
        <v>208</v>
      </c>
      <c r="C882" s="108" t="s">
        <v>579</v>
      </c>
      <c r="D882" s="122">
        <v>0</v>
      </c>
      <c r="E882" s="122">
        <v>0</v>
      </c>
      <c r="F882" s="122">
        <v>0</v>
      </c>
      <c r="G882" s="122">
        <v>0</v>
      </c>
      <c r="H882" s="122">
        <v>0</v>
      </c>
      <c r="I882" s="122">
        <v>0</v>
      </c>
      <c r="J882" s="122">
        <v>0</v>
      </c>
      <c r="K882" s="122">
        <v>0</v>
      </c>
      <c r="L882" s="122">
        <v>0</v>
      </c>
      <c r="M882" s="122">
        <v>0</v>
      </c>
      <c r="N882" s="122">
        <v>0</v>
      </c>
      <c r="O882" s="122">
        <v>0</v>
      </c>
      <c r="P882" s="122">
        <v>0</v>
      </c>
      <c r="Q882" s="122">
        <v>0</v>
      </c>
      <c r="R882" s="122">
        <v>0</v>
      </c>
      <c r="S882" s="122">
        <v>0</v>
      </c>
      <c r="T882" s="122">
        <v>0</v>
      </c>
      <c r="U882" s="122">
        <v>0</v>
      </c>
      <c r="V882" s="122">
        <v>0</v>
      </c>
      <c r="W882" s="122">
        <v>0</v>
      </c>
      <c r="X882" s="122">
        <v>0</v>
      </c>
      <c r="Y882" s="122">
        <v>0</v>
      </c>
      <c r="Z882" s="122">
        <v>0</v>
      </c>
      <c r="AA882" s="122">
        <v>0</v>
      </c>
      <c r="AB882" s="123"/>
      <c r="AC882" s="123"/>
      <c r="AD882" s="123"/>
      <c r="AE882" s="123"/>
      <c r="AF882" s="123"/>
      <c r="AG882" s="123"/>
      <c r="AH882" s="123"/>
      <c r="AI882" s="123"/>
      <c r="AJ882" s="123"/>
      <c r="AK882" s="123"/>
      <c r="AL882" s="123"/>
      <c r="AM882" s="123"/>
      <c r="AN882" s="123"/>
      <c r="AO882" s="123"/>
      <c r="AP882" s="123"/>
      <c r="AQ882" s="123"/>
      <c r="AR882" s="123"/>
      <c r="AS882" s="123"/>
      <c r="AT882" s="123"/>
      <c r="AU882" s="123"/>
    </row>
    <row r="883" spans="1:47" ht="77.7" x14ac:dyDescent="0.35">
      <c r="A883" s="115" t="s">
        <v>1663</v>
      </c>
      <c r="B883" s="111" t="s">
        <v>1098</v>
      </c>
      <c r="C883" s="108" t="s">
        <v>1612</v>
      </c>
      <c r="D883" s="122">
        <v>0</v>
      </c>
      <c r="E883" s="122">
        <v>0</v>
      </c>
      <c r="F883" s="122">
        <v>0</v>
      </c>
      <c r="G883" s="122">
        <v>0</v>
      </c>
      <c r="H883" s="122">
        <v>0</v>
      </c>
      <c r="I883" s="122">
        <v>0.17</v>
      </c>
      <c r="J883" s="122">
        <v>0</v>
      </c>
      <c r="K883" s="122">
        <v>0</v>
      </c>
      <c r="L883" s="122">
        <v>0</v>
      </c>
      <c r="M883" s="122">
        <v>0</v>
      </c>
      <c r="N883" s="122">
        <v>0</v>
      </c>
      <c r="O883" s="122">
        <v>0</v>
      </c>
      <c r="P883" s="122">
        <v>0</v>
      </c>
      <c r="Q883" s="122">
        <v>0</v>
      </c>
      <c r="R883" s="122">
        <v>0</v>
      </c>
      <c r="S883" s="122">
        <v>0</v>
      </c>
      <c r="T883" s="122">
        <v>0</v>
      </c>
      <c r="U883" s="122">
        <v>0</v>
      </c>
      <c r="V883" s="122">
        <v>0</v>
      </c>
      <c r="W883" s="122">
        <v>0</v>
      </c>
      <c r="X883" s="122">
        <v>0</v>
      </c>
      <c r="Y883" s="122">
        <v>0</v>
      </c>
      <c r="Z883" s="122">
        <v>0</v>
      </c>
      <c r="AA883" s="122">
        <v>0</v>
      </c>
      <c r="AB883" s="123"/>
      <c r="AC883" s="123"/>
      <c r="AD883" s="123"/>
      <c r="AE883" s="123"/>
      <c r="AF883" s="123"/>
      <c r="AG883" s="123"/>
      <c r="AH883" s="123"/>
      <c r="AI883" s="123"/>
      <c r="AJ883" s="123"/>
      <c r="AK883" s="123"/>
      <c r="AL883" s="123"/>
      <c r="AM883" s="123"/>
      <c r="AN883" s="123"/>
      <c r="AO883" s="123"/>
      <c r="AP883" s="123"/>
      <c r="AQ883" s="123"/>
      <c r="AR883" s="123"/>
      <c r="AS883" s="123"/>
      <c r="AT883" s="123"/>
      <c r="AU883" s="123"/>
    </row>
    <row r="884" spans="1:47" x14ac:dyDescent="0.35">
      <c r="A884" s="119"/>
      <c r="B884" s="118" t="s">
        <v>76</v>
      </c>
      <c r="C884" s="105"/>
      <c r="D884" s="133">
        <f t="shared" ref="D884:AU884" si="244">SUM(D885:D903)</f>
        <v>0.8</v>
      </c>
      <c r="E884" s="133">
        <f t="shared" si="244"/>
        <v>2.52</v>
      </c>
      <c r="F884" s="133">
        <f t="shared" si="244"/>
        <v>0</v>
      </c>
      <c r="G884" s="133">
        <f t="shared" si="244"/>
        <v>0</v>
      </c>
      <c r="H884" s="133">
        <f t="shared" si="244"/>
        <v>1.2590000000000001</v>
      </c>
      <c r="I884" s="133">
        <f t="shared" si="244"/>
        <v>1.5744</v>
      </c>
      <c r="J884" s="133">
        <f t="shared" si="244"/>
        <v>0</v>
      </c>
      <c r="K884" s="133">
        <f t="shared" si="244"/>
        <v>0</v>
      </c>
      <c r="L884" s="133">
        <f t="shared" si="244"/>
        <v>0</v>
      </c>
      <c r="M884" s="133">
        <f t="shared" si="244"/>
        <v>0</v>
      </c>
      <c r="N884" s="133">
        <f t="shared" si="244"/>
        <v>0.24000000000000002</v>
      </c>
      <c r="O884" s="133">
        <f t="shared" si="244"/>
        <v>0</v>
      </c>
      <c r="P884" s="133">
        <f t="shared" si="244"/>
        <v>0</v>
      </c>
      <c r="Q884" s="133">
        <f t="shared" si="244"/>
        <v>0</v>
      </c>
      <c r="R884" s="133">
        <f t="shared" si="244"/>
        <v>14.05</v>
      </c>
      <c r="S884" s="133">
        <f t="shared" si="244"/>
        <v>0</v>
      </c>
      <c r="T884" s="133">
        <f t="shared" si="244"/>
        <v>24.659999999999997</v>
      </c>
      <c r="U884" s="133">
        <f t="shared" si="244"/>
        <v>11.68</v>
      </c>
      <c r="V884" s="133">
        <f t="shared" si="244"/>
        <v>0</v>
      </c>
      <c r="W884" s="133">
        <f t="shared" si="244"/>
        <v>0</v>
      </c>
      <c r="X884" s="133">
        <f t="shared" si="244"/>
        <v>0</v>
      </c>
      <c r="Y884" s="133">
        <f t="shared" si="244"/>
        <v>0</v>
      </c>
      <c r="Z884" s="133">
        <f t="shared" si="244"/>
        <v>0</v>
      </c>
      <c r="AA884" s="133">
        <f t="shared" si="244"/>
        <v>0</v>
      </c>
      <c r="AB884" s="133">
        <f t="shared" si="244"/>
        <v>0</v>
      </c>
      <c r="AC884" s="133">
        <f t="shared" si="244"/>
        <v>0</v>
      </c>
      <c r="AD884" s="133">
        <f t="shared" si="244"/>
        <v>0</v>
      </c>
      <c r="AE884" s="133">
        <f t="shared" si="244"/>
        <v>0</v>
      </c>
      <c r="AF884" s="133">
        <f t="shared" si="244"/>
        <v>0</v>
      </c>
      <c r="AG884" s="133">
        <f t="shared" si="244"/>
        <v>0</v>
      </c>
      <c r="AH884" s="133">
        <f t="shared" si="244"/>
        <v>0</v>
      </c>
      <c r="AI884" s="133">
        <f t="shared" si="244"/>
        <v>0</v>
      </c>
      <c r="AJ884" s="133">
        <f t="shared" si="244"/>
        <v>0</v>
      </c>
      <c r="AK884" s="133">
        <f t="shared" si="244"/>
        <v>0</v>
      </c>
      <c r="AL884" s="133">
        <f t="shared" si="244"/>
        <v>0</v>
      </c>
      <c r="AM884" s="133">
        <f t="shared" si="244"/>
        <v>0</v>
      </c>
      <c r="AN884" s="133">
        <f t="shared" si="244"/>
        <v>0</v>
      </c>
      <c r="AO884" s="133">
        <f t="shared" si="244"/>
        <v>0</v>
      </c>
      <c r="AP884" s="133">
        <f t="shared" si="244"/>
        <v>0</v>
      </c>
      <c r="AQ884" s="133">
        <f t="shared" si="244"/>
        <v>0</v>
      </c>
      <c r="AR884" s="133">
        <f t="shared" si="244"/>
        <v>0</v>
      </c>
      <c r="AS884" s="133">
        <f t="shared" si="244"/>
        <v>0</v>
      </c>
      <c r="AT884" s="133">
        <f t="shared" si="244"/>
        <v>0</v>
      </c>
      <c r="AU884" s="133">
        <f t="shared" si="244"/>
        <v>0</v>
      </c>
    </row>
    <row r="885" spans="1:47" ht="77.7" x14ac:dyDescent="0.35">
      <c r="A885" s="115" t="s">
        <v>1663</v>
      </c>
      <c r="B885" s="111" t="s">
        <v>209</v>
      </c>
      <c r="C885" s="108" t="s">
        <v>210</v>
      </c>
      <c r="D885" s="122">
        <v>0</v>
      </c>
      <c r="E885" s="122">
        <v>0</v>
      </c>
      <c r="F885" s="122">
        <v>0</v>
      </c>
      <c r="G885" s="122">
        <v>0</v>
      </c>
      <c r="H885" s="122">
        <v>0</v>
      </c>
      <c r="I885" s="122">
        <v>0</v>
      </c>
      <c r="J885" s="122">
        <v>0</v>
      </c>
      <c r="K885" s="122">
        <v>0</v>
      </c>
      <c r="L885" s="122">
        <v>0</v>
      </c>
      <c r="M885" s="122">
        <v>0</v>
      </c>
      <c r="N885" s="122">
        <v>0</v>
      </c>
      <c r="O885" s="122">
        <v>0</v>
      </c>
      <c r="P885" s="122">
        <v>0</v>
      </c>
      <c r="Q885" s="122">
        <v>0</v>
      </c>
      <c r="R885" s="122">
        <v>0</v>
      </c>
      <c r="S885" s="122">
        <v>0</v>
      </c>
      <c r="T885" s="122">
        <v>0</v>
      </c>
      <c r="U885" s="122">
        <v>0</v>
      </c>
      <c r="V885" s="122">
        <v>0</v>
      </c>
      <c r="W885" s="122">
        <v>0</v>
      </c>
      <c r="X885" s="122">
        <v>0</v>
      </c>
      <c r="Y885" s="122">
        <v>0</v>
      </c>
      <c r="Z885" s="122">
        <v>0</v>
      </c>
      <c r="AA885" s="122">
        <v>0</v>
      </c>
      <c r="AB885" s="123"/>
      <c r="AC885" s="123"/>
      <c r="AD885" s="123"/>
      <c r="AE885" s="123"/>
      <c r="AF885" s="123"/>
      <c r="AG885" s="123"/>
      <c r="AH885" s="123"/>
      <c r="AI885" s="123"/>
      <c r="AJ885" s="123"/>
      <c r="AK885" s="123"/>
      <c r="AL885" s="123"/>
      <c r="AM885" s="123"/>
      <c r="AN885" s="123"/>
      <c r="AO885" s="123"/>
      <c r="AP885" s="123"/>
      <c r="AQ885" s="123"/>
      <c r="AR885" s="123"/>
      <c r="AS885" s="123"/>
      <c r="AT885" s="123"/>
      <c r="AU885" s="123"/>
    </row>
    <row r="886" spans="1:47" ht="46.65" x14ac:dyDescent="0.35">
      <c r="A886" s="115" t="s">
        <v>1663</v>
      </c>
      <c r="B886" s="111" t="s">
        <v>471</v>
      </c>
      <c r="C886" s="108" t="s">
        <v>580</v>
      </c>
      <c r="D886" s="122">
        <v>0</v>
      </c>
      <c r="E886" s="122">
        <v>0</v>
      </c>
      <c r="F886" s="122">
        <v>0</v>
      </c>
      <c r="G886" s="122">
        <v>0</v>
      </c>
      <c r="H886" s="122">
        <v>0</v>
      </c>
      <c r="I886" s="122">
        <v>0</v>
      </c>
      <c r="J886" s="122">
        <v>0</v>
      </c>
      <c r="K886" s="122">
        <v>0</v>
      </c>
      <c r="L886" s="122">
        <v>0</v>
      </c>
      <c r="M886" s="122">
        <v>0</v>
      </c>
      <c r="N886" s="122">
        <v>0</v>
      </c>
      <c r="O886" s="122">
        <v>0</v>
      </c>
      <c r="P886" s="122">
        <v>0</v>
      </c>
      <c r="Q886" s="122">
        <v>0</v>
      </c>
      <c r="R886" s="122">
        <v>0</v>
      </c>
      <c r="S886" s="122">
        <v>0</v>
      </c>
      <c r="T886" s="122">
        <v>8.4</v>
      </c>
      <c r="U886" s="122">
        <v>0</v>
      </c>
      <c r="V886" s="122">
        <v>0</v>
      </c>
      <c r="W886" s="122">
        <v>0</v>
      </c>
      <c r="X886" s="122">
        <v>0</v>
      </c>
      <c r="Y886" s="122">
        <v>0</v>
      </c>
      <c r="Z886" s="122">
        <v>0</v>
      </c>
      <c r="AA886" s="122">
        <v>0</v>
      </c>
      <c r="AB886" s="123"/>
      <c r="AC886" s="123"/>
      <c r="AD886" s="123"/>
      <c r="AE886" s="123"/>
      <c r="AF886" s="123"/>
      <c r="AG886" s="123"/>
      <c r="AH886" s="123"/>
      <c r="AI886" s="123"/>
      <c r="AJ886" s="123"/>
      <c r="AK886" s="123"/>
      <c r="AL886" s="123"/>
      <c r="AM886" s="123"/>
      <c r="AN886" s="123"/>
      <c r="AO886" s="123"/>
      <c r="AP886" s="123"/>
      <c r="AQ886" s="123"/>
      <c r="AR886" s="123"/>
      <c r="AS886" s="123"/>
      <c r="AT886" s="123"/>
      <c r="AU886" s="123"/>
    </row>
    <row r="887" spans="1:47" ht="77.7" x14ac:dyDescent="0.35">
      <c r="A887" s="115" t="s">
        <v>1663</v>
      </c>
      <c r="B887" s="111" t="s">
        <v>1099</v>
      </c>
      <c r="C887" s="108" t="s">
        <v>211</v>
      </c>
      <c r="D887" s="122">
        <v>0</v>
      </c>
      <c r="E887" s="122">
        <v>0</v>
      </c>
      <c r="F887" s="122">
        <v>0</v>
      </c>
      <c r="G887" s="122">
        <v>0</v>
      </c>
      <c r="H887" s="122">
        <v>0</v>
      </c>
      <c r="I887" s="122">
        <v>0</v>
      </c>
      <c r="J887" s="122">
        <v>0</v>
      </c>
      <c r="K887" s="122">
        <v>0</v>
      </c>
      <c r="L887" s="122">
        <v>0</v>
      </c>
      <c r="M887" s="122">
        <v>0</v>
      </c>
      <c r="N887" s="122">
        <v>0</v>
      </c>
      <c r="O887" s="122">
        <v>0</v>
      </c>
      <c r="P887" s="122">
        <v>0</v>
      </c>
      <c r="Q887" s="122">
        <v>0</v>
      </c>
      <c r="R887" s="122">
        <v>0</v>
      </c>
      <c r="S887" s="122">
        <v>0</v>
      </c>
      <c r="T887" s="122">
        <v>11.06</v>
      </c>
      <c r="U887" s="122">
        <v>11.68</v>
      </c>
      <c r="V887" s="122">
        <v>0</v>
      </c>
      <c r="W887" s="122">
        <v>0</v>
      </c>
      <c r="X887" s="122">
        <v>0</v>
      </c>
      <c r="Y887" s="122">
        <v>0</v>
      </c>
      <c r="Z887" s="122">
        <v>0</v>
      </c>
      <c r="AA887" s="122">
        <v>0</v>
      </c>
      <c r="AB887" s="123"/>
      <c r="AC887" s="123"/>
      <c r="AD887" s="123"/>
      <c r="AE887" s="123"/>
      <c r="AF887" s="123"/>
      <c r="AG887" s="123"/>
      <c r="AH887" s="123"/>
      <c r="AI887" s="123"/>
      <c r="AJ887" s="123"/>
      <c r="AK887" s="123"/>
      <c r="AL887" s="123"/>
      <c r="AM887" s="123"/>
      <c r="AN887" s="123"/>
      <c r="AO887" s="123"/>
      <c r="AP887" s="123"/>
      <c r="AQ887" s="123"/>
      <c r="AR887" s="123"/>
      <c r="AS887" s="123"/>
      <c r="AT887" s="123"/>
      <c r="AU887" s="123"/>
    </row>
    <row r="888" spans="1:47" ht="62.2" x14ac:dyDescent="0.35">
      <c r="A888" s="115" t="s">
        <v>1663</v>
      </c>
      <c r="B888" s="111" t="s">
        <v>1884</v>
      </c>
      <c r="C888" s="108" t="s">
        <v>581</v>
      </c>
      <c r="D888" s="122">
        <v>0</v>
      </c>
      <c r="E888" s="122">
        <v>0</v>
      </c>
      <c r="F888" s="122">
        <v>0</v>
      </c>
      <c r="G888" s="122">
        <v>0</v>
      </c>
      <c r="H888" s="122">
        <v>0</v>
      </c>
      <c r="I888" s="122">
        <v>0</v>
      </c>
      <c r="J888" s="122">
        <v>0</v>
      </c>
      <c r="K888" s="122">
        <v>0</v>
      </c>
      <c r="L888" s="122">
        <v>0</v>
      </c>
      <c r="M888" s="122">
        <v>0</v>
      </c>
      <c r="N888" s="122">
        <v>0.04</v>
      </c>
      <c r="O888" s="122">
        <v>0</v>
      </c>
      <c r="P888" s="122">
        <v>0</v>
      </c>
      <c r="Q888" s="122">
        <v>0</v>
      </c>
      <c r="R888" s="122">
        <v>0</v>
      </c>
      <c r="S888" s="122">
        <v>0</v>
      </c>
      <c r="T888" s="122">
        <v>0</v>
      </c>
      <c r="U888" s="122">
        <v>0</v>
      </c>
      <c r="V888" s="122">
        <v>0</v>
      </c>
      <c r="W888" s="122">
        <v>0</v>
      </c>
      <c r="X888" s="122">
        <v>0</v>
      </c>
      <c r="Y888" s="122">
        <v>0</v>
      </c>
      <c r="Z888" s="122">
        <v>0</v>
      </c>
      <c r="AA888" s="122">
        <v>0</v>
      </c>
      <c r="AB888" s="123"/>
      <c r="AC888" s="123"/>
      <c r="AD888" s="123"/>
      <c r="AE888" s="123"/>
      <c r="AF888" s="123"/>
      <c r="AG888" s="123"/>
      <c r="AH888" s="123"/>
      <c r="AI888" s="123"/>
      <c r="AJ888" s="123"/>
      <c r="AK888" s="123"/>
      <c r="AL888" s="123"/>
      <c r="AM888" s="123"/>
      <c r="AN888" s="123"/>
      <c r="AO888" s="123"/>
      <c r="AP888" s="123"/>
      <c r="AQ888" s="123"/>
      <c r="AR888" s="123"/>
      <c r="AS888" s="123"/>
      <c r="AT888" s="123"/>
      <c r="AU888" s="123"/>
    </row>
    <row r="889" spans="1:47" ht="62.2" x14ac:dyDescent="0.35">
      <c r="A889" s="115" t="s">
        <v>1663</v>
      </c>
      <c r="B889" s="111" t="s">
        <v>472</v>
      </c>
      <c r="C889" s="108" t="s">
        <v>582</v>
      </c>
      <c r="D889" s="122">
        <v>0</v>
      </c>
      <c r="E889" s="122">
        <v>1.26</v>
      </c>
      <c r="F889" s="122">
        <v>0</v>
      </c>
      <c r="G889" s="122">
        <v>0</v>
      </c>
      <c r="H889" s="122">
        <v>0</v>
      </c>
      <c r="I889" s="122">
        <v>0.64</v>
      </c>
      <c r="J889" s="122">
        <v>0</v>
      </c>
      <c r="K889" s="122">
        <v>0</v>
      </c>
      <c r="L889" s="122">
        <v>0</v>
      </c>
      <c r="M889" s="122">
        <v>0</v>
      </c>
      <c r="N889" s="122">
        <v>0</v>
      </c>
      <c r="O889" s="122">
        <v>0</v>
      </c>
      <c r="P889" s="122">
        <v>0</v>
      </c>
      <c r="Q889" s="122">
        <v>0</v>
      </c>
      <c r="R889" s="122">
        <v>1.26</v>
      </c>
      <c r="S889" s="122">
        <v>0</v>
      </c>
      <c r="T889" s="122">
        <v>1.4</v>
      </c>
      <c r="U889" s="122">
        <v>0</v>
      </c>
      <c r="V889" s="122">
        <v>0</v>
      </c>
      <c r="W889" s="122">
        <v>0</v>
      </c>
      <c r="X889" s="122">
        <v>0</v>
      </c>
      <c r="Y889" s="122">
        <v>0</v>
      </c>
      <c r="Z889" s="122">
        <v>0</v>
      </c>
      <c r="AA889" s="122">
        <v>0</v>
      </c>
      <c r="AB889" s="123"/>
      <c r="AC889" s="123"/>
      <c r="AD889" s="123"/>
      <c r="AE889" s="123"/>
      <c r="AF889" s="123"/>
      <c r="AG889" s="123"/>
      <c r="AH889" s="123"/>
      <c r="AI889" s="123"/>
      <c r="AJ889" s="123"/>
      <c r="AK889" s="123"/>
      <c r="AL889" s="123"/>
      <c r="AM889" s="123"/>
      <c r="AN889" s="123"/>
      <c r="AO889" s="123"/>
      <c r="AP889" s="123"/>
      <c r="AQ889" s="123"/>
      <c r="AR889" s="123"/>
      <c r="AS889" s="123"/>
      <c r="AT889" s="123"/>
      <c r="AU889" s="123"/>
    </row>
    <row r="890" spans="1:47" ht="46.65" x14ac:dyDescent="0.35">
      <c r="A890" s="115" t="s">
        <v>1663</v>
      </c>
      <c r="B890" s="111" t="s">
        <v>473</v>
      </c>
      <c r="C890" s="108" t="s">
        <v>583</v>
      </c>
      <c r="D890" s="122">
        <v>0</v>
      </c>
      <c r="E890" s="122">
        <v>0</v>
      </c>
      <c r="F890" s="122">
        <v>0</v>
      </c>
      <c r="G890" s="122">
        <v>0</v>
      </c>
      <c r="H890" s="122">
        <v>0</v>
      </c>
      <c r="I890" s="122">
        <v>0</v>
      </c>
      <c r="J890" s="122">
        <v>0</v>
      </c>
      <c r="K890" s="122">
        <v>0</v>
      </c>
      <c r="L890" s="122">
        <v>0</v>
      </c>
      <c r="M890" s="122">
        <v>0</v>
      </c>
      <c r="N890" s="122">
        <v>0</v>
      </c>
      <c r="O890" s="122">
        <v>0</v>
      </c>
      <c r="P890" s="122">
        <v>0</v>
      </c>
      <c r="Q890" s="122">
        <v>0</v>
      </c>
      <c r="R890" s="122">
        <v>0</v>
      </c>
      <c r="S890" s="122">
        <v>0</v>
      </c>
      <c r="T890" s="122">
        <v>0</v>
      </c>
      <c r="U890" s="122">
        <v>0</v>
      </c>
      <c r="V890" s="122">
        <v>0</v>
      </c>
      <c r="W890" s="122">
        <v>0</v>
      </c>
      <c r="X890" s="122">
        <v>0</v>
      </c>
      <c r="Y890" s="122">
        <v>0</v>
      </c>
      <c r="Z890" s="122">
        <v>0</v>
      </c>
      <c r="AA890" s="122">
        <v>0</v>
      </c>
      <c r="AB890" s="123"/>
      <c r="AC890" s="123"/>
      <c r="AD890" s="123"/>
      <c r="AE890" s="123"/>
      <c r="AF890" s="123"/>
      <c r="AG890" s="123"/>
      <c r="AH890" s="123"/>
      <c r="AI890" s="123"/>
      <c r="AJ890" s="123"/>
      <c r="AK890" s="123"/>
      <c r="AL890" s="123"/>
      <c r="AM890" s="123"/>
      <c r="AN890" s="123"/>
      <c r="AO890" s="123"/>
      <c r="AP890" s="123"/>
      <c r="AQ890" s="123"/>
      <c r="AR890" s="123"/>
      <c r="AS890" s="123"/>
      <c r="AT890" s="123"/>
      <c r="AU890" s="123"/>
    </row>
    <row r="891" spans="1:47" ht="46.65" x14ac:dyDescent="0.35">
      <c r="A891" s="115" t="s">
        <v>1663</v>
      </c>
      <c r="B891" s="111" t="s">
        <v>474</v>
      </c>
      <c r="C891" s="108" t="s">
        <v>584</v>
      </c>
      <c r="D891" s="122">
        <v>0</v>
      </c>
      <c r="E891" s="122">
        <v>0</v>
      </c>
      <c r="F891" s="122">
        <v>0</v>
      </c>
      <c r="G891" s="122">
        <v>0</v>
      </c>
      <c r="H891" s="122">
        <v>0</v>
      </c>
      <c r="I891" s="122">
        <v>0</v>
      </c>
      <c r="J891" s="122">
        <v>0</v>
      </c>
      <c r="K891" s="122">
        <v>0</v>
      </c>
      <c r="L891" s="122">
        <v>0</v>
      </c>
      <c r="M891" s="122">
        <v>0</v>
      </c>
      <c r="N891" s="122">
        <v>0</v>
      </c>
      <c r="O891" s="122">
        <v>0</v>
      </c>
      <c r="P891" s="122">
        <v>0</v>
      </c>
      <c r="Q891" s="122">
        <v>0</v>
      </c>
      <c r="R891" s="122">
        <v>0</v>
      </c>
      <c r="S891" s="122">
        <v>0</v>
      </c>
      <c r="T891" s="122">
        <v>0</v>
      </c>
      <c r="U891" s="122">
        <v>0</v>
      </c>
      <c r="V891" s="122">
        <v>0</v>
      </c>
      <c r="W891" s="122">
        <v>0</v>
      </c>
      <c r="X891" s="122">
        <v>0</v>
      </c>
      <c r="Y891" s="122">
        <v>0</v>
      </c>
      <c r="Z891" s="122">
        <v>0</v>
      </c>
      <c r="AA891" s="122">
        <v>0</v>
      </c>
      <c r="AB891" s="123"/>
      <c r="AC891" s="123"/>
      <c r="AD891" s="123"/>
      <c r="AE891" s="123"/>
      <c r="AF891" s="123"/>
      <c r="AG891" s="123"/>
      <c r="AH891" s="123"/>
      <c r="AI891" s="123"/>
      <c r="AJ891" s="123"/>
      <c r="AK891" s="123"/>
      <c r="AL891" s="123"/>
      <c r="AM891" s="123"/>
      <c r="AN891" s="123"/>
      <c r="AO891" s="123"/>
      <c r="AP891" s="123"/>
      <c r="AQ891" s="123"/>
      <c r="AR891" s="123"/>
      <c r="AS891" s="123"/>
      <c r="AT891" s="123"/>
      <c r="AU891" s="123"/>
    </row>
    <row r="892" spans="1:47" ht="46.65" x14ac:dyDescent="0.35">
      <c r="A892" s="115" t="s">
        <v>1663</v>
      </c>
      <c r="B892" s="111" t="s">
        <v>475</v>
      </c>
      <c r="C892" s="108" t="s">
        <v>585</v>
      </c>
      <c r="D892" s="122">
        <v>0</v>
      </c>
      <c r="E892" s="122">
        <v>0</v>
      </c>
      <c r="F892" s="122">
        <v>0</v>
      </c>
      <c r="G892" s="122">
        <v>0</v>
      </c>
      <c r="H892" s="122">
        <v>0</v>
      </c>
      <c r="I892" s="122">
        <v>0</v>
      </c>
      <c r="J892" s="122">
        <v>0</v>
      </c>
      <c r="K892" s="122">
        <v>0</v>
      </c>
      <c r="L892" s="122">
        <v>0</v>
      </c>
      <c r="M892" s="122">
        <v>0</v>
      </c>
      <c r="N892" s="122">
        <v>0</v>
      </c>
      <c r="O892" s="122">
        <v>0</v>
      </c>
      <c r="P892" s="122">
        <v>0</v>
      </c>
      <c r="Q892" s="122">
        <v>0</v>
      </c>
      <c r="R892" s="122">
        <v>1.26</v>
      </c>
      <c r="S892" s="122">
        <v>0</v>
      </c>
      <c r="T892" s="122">
        <v>0.4</v>
      </c>
      <c r="U892" s="122">
        <v>0</v>
      </c>
      <c r="V892" s="122">
        <v>0</v>
      </c>
      <c r="W892" s="122">
        <v>0</v>
      </c>
      <c r="X892" s="122">
        <v>0</v>
      </c>
      <c r="Y892" s="122">
        <v>0</v>
      </c>
      <c r="Z892" s="122">
        <v>0</v>
      </c>
      <c r="AA892" s="122">
        <v>0</v>
      </c>
      <c r="AB892" s="123"/>
      <c r="AC892" s="123"/>
      <c r="AD892" s="123"/>
      <c r="AE892" s="123"/>
      <c r="AF892" s="123"/>
      <c r="AG892" s="123"/>
      <c r="AH892" s="123"/>
      <c r="AI892" s="123"/>
      <c r="AJ892" s="123"/>
      <c r="AK892" s="123"/>
      <c r="AL892" s="123"/>
      <c r="AM892" s="123"/>
      <c r="AN892" s="123"/>
      <c r="AO892" s="123"/>
      <c r="AP892" s="123"/>
      <c r="AQ892" s="123"/>
      <c r="AR892" s="123"/>
      <c r="AS892" s="123"/>
      <c r="AT892" s="123"/>
      <c r="AU892" s="123"/>
    </row>
    <row r="893" spans="1:47" ht="62.2" x14ac:dyDescent="0.35">
      <c r="A893" s="115" t="s">
        <v>1663</v>
      </c>
      <c r="B893" s="111" t="s">
        <v>1885</v>
      </c>
      <c r="C893" s="108" t="s">
        <v>586</v>
      </c>
      <c r="D893" s="122">
        <v>0</v>
      </c>
      <c r="E893" s="122">
        <v>0</v>
      </c>
      <c r="F893" s="122">
        <v>0</v>
      </c>
      <c r="G893" s="122">
        <v>0</v>
      </c>
      <c r="H893" s="122">
        <v>0</v>
      </c>
      <c r="I893" s="122">
        <v>0</v>
      </c>
      <c r="J893" s="122">
        <v>0</v>
      </c>
      <c r="K893" s="122">
        <v>0</v>
      </c>
      <c r="L893" s="122">
        <v>0</v>
      </c>
      <c r="M893" s="122">
        <v>0</v>
      </c>
      <c r="N893" s="122">
        <v>0</v>
      </c>
      <c r="O893" s="122">
        <v>0</v>
      </c>
      <c r="P893" s="122">
        <v>0</v>
      </c>
      <c r="Q893" s="122">
        <v>0</v>
      </c>
      <c r="R893" s="122">
        <v>0</v>
      </c>
      <c r="S893" s="122">
        <v>0</v>
      </c>
      <c r="T893" s="122">
        <v>0</v>
      </c>
      <c r="U893" s="122">
        <v>0</v>
      </c>
      <c r="V893" s="122">
        <v>0</v>
      </c>
      <c r="W893" s="122">
        <v>0</v>
      </c>
      <c r="X893" s="122">
        <v>0</v>
      </c>
      <c r="Y893" s="122">
        <v>0</v>
      </c>
      <c r="Z893" s="122">
        <v>0</v>
      </c>
      <c r="AA893" s="122">
        <v>0</v>
      </c>
      <c r="AB893" s="123"/>
      <c r="AC893" s="123"/>
      <c r="AD893" s="123"/>
      <c r="AE893" s="123"/>
      <c r="AF893" s="123"/>
      <c r="AG893" s="123"/>
      <c r="AH893" s="123"/>
      <c r="AI893" s="123"/>
      <c r="AJ893" s="123"/>
      <c r="AK893" s="123"/>
      <c r="AL893" s="123"/>
      <c r="AM893" s="123"/>
      <c r="AN893" s="123"/>
      <c r="AO893" s="123"/>
      <c r="AP893" s="123"/>
      <c r="AQ893" s="123"/>
      <c r="AR893" s="123"/>
      <c r="AS893" s="123"/>
      <c r="AT893" s="123"/>
      <c r="AU893" s="123"/>
    </row>
    <row r="894" spans="1:47" ht="62.2" x14ac:dyDescent="0.35">
      <c r="A894" s="115" t="s">
        <v>1663</v>
      </c>
      <c r="B894" s="111" t="s">
        <v>1886</v>
      </c>
      <c r="C894" s="108" t="s">
        <v>587</v>
      </c>
      <c r="D894" s="122">
        <v>0</v>
      </c>
      <c r="E894" s="122">
        <v>0</v>
      </c>
      <c r="F894" s="122">
        <v>0</v>
      </c>
      <c r="G894" s="122">
        <v>0</v>
      </c>
      <c r="H894" s="122">
        <v>0</v>
      </c>
      <c r="I894" s="122">
        <v>0</v>
      </c>
      <c r="J894" s="122">
        <v>0</v>
      </c>
      <c r="K894" s="122">
        <v>0</v>
      </c>
      <c r="L894" s="122">
        <v>0</v>
      </c>
      <c r="M894" s="122">
        <v>0</v>
      </c>
      <c r="N894" s="122">
        <v>0</v>
      </c>
      <c r="O894" s="122">
        <v>0</v>
      </c>
      <c r="P894" s="122">
        <v>0</v>
      </c>
      <c r="Q894" s="122">
        <v>0</v>
      </c>
      <c r="R894" s="122">
        <v>2.63</v>
      </c>
      <c r="S894" s="122">
        <v>0</v>
      </c>
      <c r="T894" s="122">
        <v>0.7</v>
      </c>
      <c r="U894" s="122">
        <v>0</v>
      </c>
      <c r="V894" s="122">
        <v>0</v>
      </c>
      <c r="W894" s="122">
        <v>0</v>
      </c>
      <c r="X894" s="122">
        <v>0</v>
      </c>
      <c r="Y894" s="122">
        <v>0</v>
      </c>
      <c r="Z894" s="122">
        <v>0</v>
      </c>
      <c r="AA894" s="122">
        <v>0</v>
      </c>
      <c r="AB894" s="123"/>
      <c r="AC894" s="123"/>
      <c r="AD894" s="123"/>
      <c r="AE894" s="123"/>
      <c r="AF894" s="123"/>
      <c r="AG894" s="123"/>
      <c r="AH894" s="123"/>
      <c r="AI894" s="123"/>
      <c r="AJ894" s="123"/>
      <c r="AK894" s="123"/>
      <c r="AL894" s="123"/>
      <c r="AM894" s="123"/>
      <c r="AN894" s="123"/>
      <c r="AO894" s="123"/>
      <c r="AP894" s="123"/>
      <c r="AQ894" s="123"/>
      <c r="AR894" s="123"/>
      <c r="AS894" s="123"/>
      <c r="AT894" s="123"/>
      <c r="AU894" s="123"/>
    </row>
    <row r="895" spans="1:47" ht="46.65" x14ac:dyDescent="0.35">
      <c r="A895" s="115" t="s">
        <v>1663</v>
      </c>
      <c r="B895" s="111" t="s">
        <v>1887</v>
      </c>
      <c r="C895" s="108" t="s">
        <v>1613</v>
      </c>
      <c r="D895" s="122">
        <v>0</v>
      </c>
      <c r="E895" s="122">
        <v>0</v>
      </c>
      <c r="F895" s="122">
        <v>0</v>
      </c>
      <c r="G895" s="122">
        <v>0</v>
      </c>
      <c r="H895" s="122">
        <v>0</v>
      </c>
      <c r="I895" s="122">
        <v>0</v>
      </c>
      <c r="J895" s="122">
        <v>0</v>
      </c>
      <c r="K895" s="122">
        <v>0</v>
      </c>
      <c r="L895" s="122">
        <v>0</v>
      </c>
      <c r="M895" s="122">
        <v>0</v>
      </c>
      <c r="N895" s="122">
        <v>0</v>
      </c>
      <c r="O895" s="122">
        <v>0</v>
      </c>
      <c r="P895" s="122">
        <v>0</v>
      </c>
      <c r="Q895" s="122">
        <v>0</v>
      </c>
      <c r="R895" s="122">
        <v>0</v>
      </c>
      <c r="S895" s="122">
        <v>0</v>
      </c>
      <c r="T895" s="122">
        <v>0</v>
      </c>
      <c r="U895" s="122">
        <v>0</v>
      </c>
      <c r="V895" s="122">
        <v>0</v>
      </c>
      <c r="W895" s="122">
        <v>0</v>
      </c>
      <c r="X895" s="122">
        <v>0</v>
      </c>
      <c r="Y895" s="122">
        <v>0</v>
      </c>
      <c r="Z895" s="122">
        <v>0</v>
      </c>
      <c r="AA895" s="122">
        <v>0</v>
      </c>
      <c r="AB895" s="123"/>
      <c r="AC895" s="123"/>
      <c r="AD895" s="123"/>
      <c r="AE895" s="123"/>
      <c r="AF895" s="123"/>
      <c r="AG895" s="123"/>
      <c r="AH895" s="123"/>
      <c r="AI895" s="123"/>
      <c r="AJ895" s="123"/>
      <c r="AK895" s="123"/>
      <c r="AL895" s="123"/>
      <c r="AM895" s="123"/>
      <c r="AN895" s="123"/>
      <c r="AO895" s="123"/>
      <c r="AP895" s="123"/>
      <c r="AQ895" s="123"/>
      <c r="AR895" s="123"/>
      <c r="AS895" s="123"/>
      <c r="AT895" s="123"/>
      <c r="AU895" s="123"/>
    </row>
    <row r="896" spans="1:47" ht="77.7" x14ac:dyDescent="0.35">
      <c r="A896" s="115" t="s">
        <v>1663</v>
      </c>
      <c r="B896" s="111" t="s">
        <v>1100</v>
      </c>
      <c r="C896" s="108" t="s">
        <v>1614</v>
      </c>
      <c r="D896" s="122">
        <v>0</v>
      </c>
      <c r="E896" s="122">
        <v>0</v>
      </c>
      <c r="F896" s="122">
        <v>0</v>
      </c>
      <c r="G896" s="122">
        <v>0</v>
      </c>
      <c r="H896" s="122">
        <v>0</v>
      </c>
      <c r="I896" s="122">
        <v>0</v>
      </c>
      <c r="J896" s="122">
        <v>0</v>
      </c>
      <c r="K896" s="122">
        <v>0</v>
      </c>
      <c r="L896" s="122">
        <v>0</v>
      </c>
      <c r="M896" s="122">
        <v>0</v>
      </c>
      <c r="N896" s="122">
        <v>0</v>
      </c>
      <c r="O896" s="122">
        <v>0</v>
      </c>
      <c r="P896" s="122">
        <v>0</v>
      </c>
      <c r="Q896" s="122">
        <v>0</v>
      </c>
      <c r="R896" s="122">
        <v>8.9</v>
      </c>
      <c r="S896" s="122">
        <v>0</v>
      </c>
      <c r="T896" s="122">
        <v>2.7</v>
      </c>
      <c r="U896" s="122">
        <v>0</v>
      </c>
      <c r="V896" s="122">
        <v>0</v>
      </c>
      <c r="W896" s="122">
        <v>0</v>
      </c>
      <c r="X896" s="122">
        <v>0</v>
      </c>
      <c r="Y896" s="122">
        <v>0</v>
      </c>
      <c r="Z896" s="122">
        <v>0</v>
      </c>
      <c r="AA896" s="122">
        <v>0</v>
      </c>
      <c r="AB896" s="123"/>
      <c r="AC896" s="123"/>
      <c r="AD896" s="123"/>
      <c r="AE896" s="123"/>
      <c r="AF896" s="123"/>
      <c r="AG896" s="123"/>
      <c r="AH896" s="123"/>
      <c r="AI896" s="123"/>
      <c r="AJ896" s="123"/>
      <c r="AK896" s="123"/>
      <c r="AL896" s="123"/>
      <c r="AM896" s="123"/>
      <c r="AN896" s="123"/>
      <c r="AO896" s="123"/>
      <c r="AP896" s="123"/>
      <c r="AQ896" s="123"/>
      <c r="AR896" s="123"/>
      <c r="AS896" s="123"/>
      <c r="AT896" s="123"/>
      <c r="AU896" s="123"/>
    </row>
    <row r="897" spans="1:47" ht="62.2" x14ac:dyDescent="0.35">
      <c r="A897" s="115" t="s">
        <v>1663</v>
      </c>
      <c r="B897" s="111" t="s">
        <v>1101</v>
      </c>
      <c r="C897" s="108" t="s">
        <v>588</v>
      </c>
      <c r="D897" s="122">
        <v>0</v>
      </c>
      <c r="E897" s="122">
        <v>0</v>
      </c>
      <c r="F897" s="122">
        <v>0</v>
      </c>
      <c r="G897" s="122">
        <v>0</v>
      </c>
      <c r="H897" s="122">
        <v>0</v>
      </c>
      <c r="I897" s="122">
        <v>0</v>
      </c>
      <c r="J897" s="122">
        <v>0</v>
      </c>
      <c r="K897" s="122">
        <v>0</v>
      </c>
      <c r="L897" s="122">
        <v>0</v>
      </c>
      <c r="M897" s="122">
        <v>0</v>
      </c>
      <c r="N897" s="122">
        <v>0</v>
      </c>
      <c r="O897" s="122">
        <v>0</v>
      </c>
      <c r="P897" s="122">
        <v>0</v>
      </c>
      <c r="Q897" s="122">
        <v>0</v>
      </c>
      <c r="R897" s="122">
        <v>0</v>
      </c>
      <c r="S897" s="122">
        <v>0</v>
      </c>
      <c r="T897" s="122">
        <v>0</v>
      </c>
      <c r="U897" s="122">
        <v>0</v>
      </c>
      <c r="V897" s="122">
        <v>0</v>
      </c>
      <c r="W897" s="122">
        <v>0</v>
      </c>
      <c r="X897" s="122">
        <v>0</v>
      </c>
      <c r="Y897" s="122">
        <v>0</v>
      </c>
      <c r="Z897" s="122">
        <v>0</v>
      </c>
      <c r="AA897" s="122">
        <v>0</v>
      </c>
      <c r="AB897" s="123"/>
      <c r="AC897" s="123"/>
      <c r="AD897" s="123"/>
      <c r="AE897" s="123"/>
      <c r="AF897" s="123"/>
      <c r="AG897" s="123"/>
      <c r="AH897" s="123"/>
      <c r="AI897" s="123"/>
      <c r="AJ897" s="123"/>
      <c r="AK897" s="123"/>
      <c r="AL897" s="123"/>
      <c r="AM897" s="123"/>
      <c r="AN897" s="123"/>
      <c r="AO897" s="123"/>
      <c r="AP897" s="123"/>
      <c r="AQ897" s="123"/>
      <c r="AR897" s="123"/>
      <c r="AS897" s="123"/>
      <c r="AT897" s="123"/>
      <c r="AU897" s="123"/>
    </row>
    <row r="898" spans="1:47" ht="46.65" x14ac:dyDescent="0.35">
      <c r="A898" s="115" t="s">
        <v>1663</v>
      </c>
      <c r="B898" s="111" t="s">
        <v>212</v>
      </c>
      <c r="C898" s="108" t="s">
        <v>589</v>
      </c>
      <c r="D898" s="122">
        <v>0.8</v>
      </c>
      <c r="E898" s="122">
        <v>0</v>
      </c>
      <c r="F898" s="122">
        <v>0</v>
      </c>
      <c r="G898" s="122">
        <v>0</v>
      </c>
      <c r="H898" s="122">
        <v>0.79900000000000004</v>
      </c>
      <c r="I898" s="122">
        <v>0</v>
      </c>
      <c r="J898" s="122">
        <v>0</v>
      </c>
      <c r="K898" s="122">
        <v>0</v>
      </c>
      <c r="L898" s="122">
        <v>0</v>
      </c>
      <c r="M898" s="122">
        <v>0</v>
      </c>
      <c r="N898" s="122">
        <v>0</v>
      </c>
      <c r="O898" s="122">
        <v>0</v>
      </c>
      <c r="P898" s="122">
        <v>0</v>
      </c>
      <c r="Q898" s="122">
        <v>0</v>
      </c>
      <c r="R898" s="122">
        <v>0</v>
      </c>
      <c r="S898" s="122">
        <v>0</v>
      </c>
      <c r="T898" s="122">
        <v>0</v>
      </c>
      <c r="U898" s="122">
        <v>0</v>
      </c>
      <c r="V898" s="122">
        <v>0</v>
      </c>
      <c r="W898" s="122">
        <v>0</v>
      </c>
      <c r="X898" s="122">
        <v>0</v>
      </c>
      <c r="Y898" s="122">
        <v>0</v>
      </c>
      <c r="Z898" s="122">
        <v>0</v>
      </c>
      <c r="AA898" s="122">
        <v>0</v>
      </c>
      <c r="AB898" s="123"/>
      <c r="AC898" s="123"/>
      <c r="AD898" s="123"/>
      <c r="AE898" s="123"/>
      <c r="AF898" s="123"/>
      <c r="AG898" s="123"/>
      <c r="AH898" s="123"/>
      <c r="AI898" s="123"/>
      <c r="AJ898" s="123"/>
      <c r="AK898" s="123"/>
      <c r="AL898" s="123"/>
      <c r="AM898" s="123"/>
      <c r="AN898" s="123"/>
      <c r="AO898" s="123"/>
      <c r="AP898" s="123"/>
      <c r="AQ898" s="123"/>
      <c r="AR898" s="123"/>
      <c r="AS898" s="123"/>
      <c r="AT898" s="123"/>
      <c r="AU898" s="123"/>
    </row>
    <row r="899" spans="1:47" ht="93.25" x14ac:dyDescent="0.35">
      <c r="A899" s="115" t="s">
        <v>1663</v>
      </c>
      <c r="B899" s="111" t="s">
        <v>213</v>
      </c>
      <c r="C899" s="108" t="s">
        <v>590</v>
      </c>
      <c r="D899" s="122">
        <v>0</v>
      </c>
      <c r="E899" s="122">
        <v>0</v>
      </c>
      <c r="F899" s="122">
        <v>0</v>
      </c>
      <c r="G899" s="122">
        <v>0</v>
      </c>
      <c r="H899" s="122">
        <v>0.24</v>
      </c>
      <c r="I899" s="122">
        <v>0</v>
      </c>
      <c r="J899" s="122">
        <v>0</v>
      </c>
      <c r="K899" s="122">
        <v>0</v>
      </c>
      <c r="L899" s="122">
        <v>0</v>
      </c>
      <c r="M899" s="122">
        <v>0</v>
      </c>
      <c r="N899" s="122">
        <v>0</v>
      </c>
      <c r="O899" s="122">
        <v>0</v>
      </c>
      <c r="P899" s="122">
        <v>0</v>
      </c>
      <c r="Q899" s="122">
        <v>0</v>
      </c>
      <c r="R899" s="122">
        <v>0</v>
      </c>
      <c r="S899" s="122">
        <v>0</v>
      </c>
      <c r="T899" s="122">
        <v>0</v>
      </c>
      <c r="U899" s="122">
        <v>0</v>
      </c>
      <c r="V899" s="122">
        <v>0</v>
      </c>
      <c r="W899" s="122">
        <v>0</v>
      </c>
      <c r="X899" s="122">
        <v>0</v>
      </c>
      <c r="Y899" s="122">
        <v>0</v>
      </c>
      <c r="Z899" s="122">
        <v>0</v>
      </c>
      <c r="AA899" s="122">
        <v>0</v>
      </c>
      <c r="AB899" s="123"/>
      <c r="AC899" s="123"/>
      <c r="AD899" s="123"/>
      <c r="AE899" s="123"/>
      <c r="AF899" s="123"/>
      <c r="AG899" s="123"/>
      <c r="AH899" s="123"/>
      <c r="AI899" s="123"/>
      <c r="AJ899" s="123"/>
      <c r="AK899" s="123"/>
      <c r="AL899" s="123"/>
      <c r="AM899" s="123"/>
      <c r="AN899" s="123"/>
      <c r="AO899" s="123"/>
      <c r="AP899" s="123"/>
      <c r="AQ899" s="123"/>
      <c r="AR899" s="123"/>
      <c r="AS899" s="123"/>
      <c r="AT899" s="123"/>
      <c r="AU899" s="123"/>
    </row>
    <row r="900" spans="1:47" ht="62.2" x14ac:dyDescent="0.35">
      <c r="A900" s="115" t="s">
        <v>1663</v>
      </c>
      <c r="B900" s="111" t="s">
        <v>214</v>
      </c>
      <c r="C900" s="108" t="s">
        <v>591</v>
      </c>
      <c r="D900" s="122">
        <v>0</v>
      </c>
      <c r="E900" s="122">
        <v>1.26</v>
      </c>
      <c r="F900" s="122">
        <v>0</v>
      </c>
      <c r="G900" s="122">
        <v>0</v>
      </c>
      <c r="H900" s="122">
        <v>0.22</v>
      </c>
      <c r="I900" s="122">
        <v>0.93440000000000001</v>
      </c>
      <c r="J900" s="122">
        <v>0</v>
      </c>
      <c r="K900" s="122">
        <v>0</v>
      </c>
      <c r="L900" s="122">
        <v>0</v>
      </c>
      <c r="M900" s="122">
        <v>0</v>
      </c>
      <c r="N900" s="122">
        <v>0</v>
      </c>
      <c r="O900" s="122">
        <v>0</v>
      </c>
      <c r="P900" s="122">
        <v>0</v>
      </c>
      <c r="Q900" s="122">
        <v>0</v>
      </c>
      <c r="R900" s="122">
        <v>0</v>
      </c>
      <c r="S900" s="122">
        <v>0</v>
      </c>
      <c r="T900" s="122">
        <v>0</v>
      </c>
      <c r="U900" s="122">
        <v>0</v>
      </c>
      <c r="V900" s="122">
        <v>0</v>
      </c>
      <c r="W900" s="122">
        <v>0</v>
      </c>
      <c r="X900" s="122">
        <v>0</v>
      </c>
      <c r="Y900" s="122">
        <v>0</v>
      </c>
      <c r="Z900" s="122">
        <v>0</v>
      </c>
      <c r="AA900" s="122">
        <v>0</v>
      </c>
      <c r="AB900" s="123"/>
      <c r="AC900" s="123"/>
      <c r="AD900" s="123"/>
      <c r="AE900" s="123"/>
      <c r="AF900" s="123"/>
      <c r="AG900" s="123"/>
      <c r="AH900" s="123"/>
      <c r="AI900" s="123"/>
      <c r="AJ900" s="123"/>
      <c r="AK900" s="123"/>
      <c r="AL900" s="123"/>
      <c r="AM900" s="123"/>
      <c r="AN900" s="123"/>
      <c r="AO900" s="123"/>
      <c r="AP900" s="123"/>
      <c r="AQ900" s="123"/>
      <c r="AR900" s="123"/>
      <c r="AS900" s="123"/>
      <c r="AT900" s="123"/>
      <c r="AU900" s="123"/>
    </row>
    <row r="901" spans="1:47" ht="62.2" x14ac:dyDescent="0.35">
      <c r="A901" s="115" t="s">
        <v>1663</v>
      </c>
      <c r="B901" s="111" t="s">
        <v>1888</v>
      </c>
      <c r="C901" s="108" t="s">
        <v>1615</v>
      </c>
      <c r="D901" s="122">
        <v>0</v>
      </c>
      <c r="E901" s="122">
        <v>0</v>
      </c>
      <c r="F901" s="122">
        <v>0</v>
      </c>
      <c r="G901" s="122">
        <v>0</v>
      </c>
      <c r="H901" s="122">
        <v>0</v>
      </c>
      <c r="I901" s="122">
        <v>0</v>
      </c>
      <c r="J901" s="122">
        <v>0</v>
      </c>
      <c r="K901" s="122">
        <v>0</v>
      </c>
      <c r="L901" s="122">
        <v>0</v>
      </c>
      <c r="M901" s="122">
        <v>0</v>
      </c>
      <c r="N901" s="122">
        <v>0.2</v>
      </c>
      <c r="O901" s="122">
        <v>0</v>
      </c>
      <c r="P901" s="122">
        <v>0</v>
      </c>
      <c r="Q901" s="122">
        <v>0</v>
      </c>
      <c r="R901" s="122">
        <v>0</v>
      </c>
      <c r="S901" s="122">
        <v>0</v>
      </c>
      <c r="T901" s="122">
        <v>0</v>
      </c>
      <c r="U901" s="122">
        <v>0</v>
      </c>
      <c r="V901" s="122">
        <v>0</v>
      </c>
      <c r="W901" s="122">
        <v>0</v>
      </c>
      <c r="X901" s="122">
        <v>0</v>
      </c>
      <c r="Y901" s="122">
        <v>0</v>
      </c>
      <c r="Z901" s="122">
        <v>0</v>
      </c>
      <c r="AA901" s="122">
        <v>0</v>
      </c>
      <c r="AB901" s="123"/>
      <c r="AC901" s="123"/>
      <c r="AD901" s="123"/>
      <c r="AE901" s="123"/>
      <c r="AF901" s="123"/>
      <c r="AG901" s="123"/>
      <c r="AH901" s="123"/>
      <c r="AI901" s="123"/>
      <c r="AJ901" s="123"/>
      <c r="AK901" s="123"/>
      <c r="AL901" s="123"/>
      <c r="AM901" s="123"/>
      <c r="AN901" s="123"/>
      <c r="AO901" s="123"/>
      <c r="AP901" s="123"/>
      <c r="AQ901" s="123"/>
      <c r="AR901" s="123"/>
      <c r="AS901" s="123"/>
      <c r="AT901" s="123"/>
      <c r="AU901" s="123"/>
    </row>
    <row r="902" spans="1:47" ht="77.7" x14ac:dyDescent="0.35">
      <c r="A902" s="115" t="s">
        <v>1663</v>
      </c>
      <c r="B902" s="111" t="s">
        <v>1102</v>
      </c>
      <c r="C902" s="108" t="s">
        <v>1616</v>
      </c>
      <c r="D902" s="122">
        <v>0</v>
      </c>
      <c r="E902" s="122">
        <v>0</v>
      </c>
      <c r="F902" s="122">
        <v>0</v>
      </c>
      <c r="G902" s="122">
        <v>0</v>
      </c>
      <c r="H902" s="122">
        <v>0</v>
      </c>
      <c r="I902" s="122">
        <v>0</v>
      </c>
      <c r="J902" s="122">
        <v>0</v>
      </c>
      <c r="K902" s="122">
        <v>0</v>
      </c>
      <c r="L902" s="122">
        <v>0</v>
      </c>
      <c r="M902" s="122">
        <v>0</v>
      </c>
      <c r="N902" s="122">
        <v>0</v>
      </c>
      <c r="O902" s="122">
        <v>0</v>
      </c>
      <c r="P902" s="122">
        <v>0</v>
      </c>
      <c r="Q902" s="122">
        <v>0</v>
      </c>
      <c r="R902" s="122">
        <v>0</v>
      </c>
      <c r="S902" s="122">
        <v>0</v>
      </c>
      <c r="T902" s="122">
        <v>0</v>
      </c>
      <c r="U902" s="122">
        <v>0</v>
      </c>
      <c r="V902" s="122">
        <v>0</v>
      </c>
      <c r="W902" s="122">
        <v>0</v>
      </c>
      <c r="X902" s="122">
        <v>0</v>
      </c>
      <c r="Y902" s="122">
        <v>0</v>
      </c>
      <c r="Z902" s="122">
        <v>0</v>
      </c>
      <c r="AA902" s="122">
        <v>0</v>
      </c>
      <c r="AB902" s="123"/>
      <c r="AC902" s="123"/>
      <c r="AD902" s="123"/>
      <c r="AE902" s="123"/>
      <c r="AF902" s="123"/>
      <c r="AG902" s="123"/>
      <c r="AH902" s="123"/>
      <c r="AI902" s="123"/>
      <c r="AJ902" s="123"/>
      <c r="AK902" s="123"/>
      <c r="AL902" s="123"/>
      <c r="AM902" s="123"/>
      <c r="AN902" s="123"/>
      <c r="AO902" s="123"/>
      <c r="AP902" s="123"/>
      <c r="AQ902" s="123"/>
      <c r="AR902" s="123"/>
      <c r="AS902" s="123"/>
      <c r="AT902" s="123"/>
      <c r="AU902" s="123"/>
    </row>
    <row r="903" spans="1:47" ht="46.65" x14ac:dyDescent="0.35">
      <c r="A903" s="115" t="s">
        <v>1663</v>
      </c>
      <c r="B903" s="111" t="s">
        <v>1889</v>
      </c>
      <c r="C903" s="108" t="s">
        <v>1909</v>
      </c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3"/>
      <c r="AD903" s="123"/>
      <c r="AE903" s="123"/>
      <c r="AF903" s="123"/>
      <c r="AG903" s="123"/>
      <c r="AH903" s="123"/>
      <c r="AI903" s="123"/>
      <c r="AJ903" s="123"/>
      <c r="AK903" s="123"/>
      <c r="AL903" s="123"/>
      <c r="AM903" s="123"/>
      <c r="AN903" s="123"/>
      <c r="AO903" s="123"/>
      <c r="AP903" s="123"/>
      <c r="AQ903" s="123"/>
      <c r="AR903" s="123"/>
      <c r="AS903" s="123"/>
      <c r="AT903" s="123"/>
      <c r="AU903" s="123"/>
    </row>
    <row r="904" spans="1:47" x14ac:dyDescent="0.35">
      <c r="A904" s="119"/>
      <c r="B904" s="118" t="s">
        <v>71</v>
      </c>
      <c r="C904" s="105"/>
      <c r="D904" s="133">
        <f t="shared" ref="D904:AU904" si="245">SUM(D905:D917)</f>
        <v>0</v>
      </c>
      <c r="E904" s="133">
        <f t="shared" si="245"/>
        <v>0</v>
      </c>
      <c r="F904" s="133">
        <f t="shared" si="245"/>
        <v>0</v>
      </c>
      <c r="G904" s="133">
        <f t="shared" si="245"/>
        <v>0</v>
      </c>
      <c r="H904" s="133">
        <f t="shared" si="245"/>
        <v>0</v>
      </c>
      <c r="I904" s="133">
        <f t="shared" si="245"/>
        <v>0</v>
      </c>
      <c r="J904" s="133">
        <f t="shared" si="245"/>
        <v>0</v>
      </c>
      <c r="K904" s="133">
        <f t="shared" si="245"/>
        <v>0</v>
      </c>
      <c r="L904" s="133">
        <f t="shared" si="245"/>
        <v>0</v>
      </c>
      <c r="M904" s="133">
        <f t="shared" si="245"/>
        <v>0</v>
      </c>
      <c r="N904" s="133">
        <f t="shared" si="245"/>
        <v>0.6</v>
      </c>
      <c r="O904" s="133">
        <f t="shared" si="245"/>
        <v>0</v>
      </c>
      <c r="P904" s="133">
        <f t="shared" si="245"/>
        <v>0</v>
      </c>
      <c r="Q904" s="133">
        <f t="shared" si="245"/>
        <v>0</v>
      </c>
      <c r="R904" s="133">
        <f t="shared" si="245"/>
        <v>0</v>
      </c>
      <c r="S904" s="133">
        <f t="shared" si="245"/>
        <v>0</v>
      </c>
      <c r="T904" s="133">
        <f t="shared" si="245"/>
        <v>3.4279999999999999</v>
      </c>
      <c r="U904" s="133">
        <f t="shared" si="245"/>
        <v>0</v>
      </c>
      <c r="V904" s="133">
        <f t="shared" si="245"/>
        <v>0</v>
      </c>
      <c r="W904" s="133">
        <f t="shared" si="245"/>
        <v>0</v>
      </c>
      <c r="X904" s="133">
        <f t="shared" si="245"/>
        <v>0</v>
      </c>
      <c r="Y904" s="133">
        <f t="shared" si="245"/>
        <v>0</v>
      </c>
      <c r="Z904" s="133">
        <f t="shared" si="245"/>
        <v>0</v>
      </c>
      <c r="AA904" s="133">
        <f t="shared" si="245"/>
        <v>0</v>
      </c>
      <c r="AB904" s="133">
        <f t="shared" si="245"/>
        <v>0</v>
      </c>
      <c r="AC904" s="133">
        <f t="shared" si="245"/>
        <v>0</v>
      </c>
      <c r="AD904" s="133">
        <f t="shared" si="245"/>
        <v>0</v>
      </c>
      <c r="AE904" s="133">
        <f t="shared" si="245"/>
        <v>0</v>
      </c>
      <c r="AF904" s="133">
        <f t="shared" si="245"/>
        <v>0</v>
      </c>
      <c r="AG904" s="133">
        <f t="shared" si="245"/>
        <v>0</v>
      </c>
      <c r="AH904" s="133">
        <f t="shared" si="245"/>
        <v>0</v>
      </c>
      <c r="AI904" s="133">
        <f t="shared" si="245"/>
        <v>0</v>
      </c>
      <c r="AJ904" s="133">
        <f t="shared" si="245"/>
        <v>0</v>
      </c>
      <c r="AK904" s="133">
        <f t="shared" si="245"/>
        <v>0</v>
      </c>
      <c r="AL904" s="133">
        <f t="shared" si="245"/>
        <v>0</v>
      </c>
      <c r="AM904" s="133">
        <f t="shared" si="245"/>
        <v>0</v>
      </c>
      <c r="AN904" s="133">
        <f t="shared" si="245"/>
        <v>0</v>
      </c>
      <c r="AO904" s="133">
        <f t="shared" si="245"/>
        <v>0</v>
      </c>
      <c r="AP904" s="133">
        <f t="shared" si="245"/>
        <v>0</v>
      </c>
      <c r="AQ904" s="133">
        <f t="shared" si="245"/>
        <v>0</v>
      </c>
      <c r="AR904" s="133">
        <f t="shared" si="245"/>
        <v>0</v>
      </c>
      <c r="AS904" s="133">
        <f t="shared" si="245"/>
        <v>0</v>
      </c>
      <c r="AT904" s="133">
        <f t="shared" si="245"/>
        <v>0</v>
      </c>
      <c r="AU904" s="133">
        <f t="shared" si="245"/>
        <v>0</v>
      </c>
    </row>
    <row r="905" spans="1:47" ht="62.2" x14ac:dyDescent="0.35">
      <c r="A905" s="115" t="s">
        <v>1663</v>
      </c>
      <c r="B905" s="111" t="s">
        <v>1103</v>
      </c>
      <c r="C905" s="108" t="s">
        <v>592</v>
      </c>
      <c r="D905" s="122">
        <v>0</v>
      </c>
      <c r="E905" s="122">
        <v>0</v>
      </c>
      <c r="F905" s="122">
        <v>0</v>
      </c>
      <c r="G905" s="122">
        <v>0</v>
      </c>
      <c r="H905" s="122">
        <v>0</v>
      </c>
      <c r="I905" s="122">
        <v>0</v>
      </c>
      <c r="J905" s="122">
        <v>0</v>
      </c>
      <c r="K905" s="122">
        <v>0</v>
      </c>
      <c r="L905" s="122">
        <v>0</v>
      </c>
      <c r="M905" s="122">
        <v>0</v>
      </c>
      <c r="N905" s="122">
        <v>0</v>
      </c>
      <c r="O905" s="122">
        <v>0</v>
      </c>
      <c r="P905" s="122">
        <v>0</v>
      </c>
      <c r="Q905" s="122">
        <v>0</v>
      </c>
      <c r="R905" s="122">
        <v>0</v>
      </c>
      <c r="S905" s="122">
        <v>0</v>
      </c>
      <c r="T905" s="122">
        <v>0</v>
      </c>
      <c r="U905" s="122">
        <v>0</v>
      </c>
      <c r="V905" s="122">
        <v>0</v>
      </c>
      <c r="W905" s="122">
        <v>0</v>
      </c>
      <c r="X905" s="122">
        <v>0</v>
      </c>
      <c r="Y905" s="122">
        <v>0</v>
      </c>
      <c r="Z905" s="122">
        <v>0</v>
      </c>
      <c r="AA905" s="122">
        <v>0</v>
      </c>
      <c r="AB905" s="123"/>
      <c r="AC905" s="123"/>
      <c r="AD905" s="123"/>
      <c r="AE905" s="123"/>
      <c r="AF905" s="123"/>
      <c r="AG905" s="123"/>
      <c r="AH905" s="123"/>
      <c r="AI905" s="123"/>
      <c r="AJ905" s="123"/>
      <c r="AK905" s="123"/>
      <c r="AL905" s="123"/>
      <c r="AM905" s="123"/>
      <c r="AN905" s="123"/>
      <c r="AO905" s="123"/>
      <c r="AP905" s="123"/>
      <c r="AQ905" s="123"/>
      <c r="AR905" s="123"/>
      <c r="AS905" s="123"/>
      <c r="AT905" s="123"/>
      <c r="AU905" s="123"/>
    </row>
    <row r="906" spans="1:47" ht="62.2" x14ac:dyDescent="0.35">
      <c r="A906" s="115" t="s">
        <v>1663</v>
      </c>
      <c r="B906" s="111" t="s">
        <v>1104</v>
      </c>
      <c r="C906" s="108" t="s">
        <v>215</v>
      </c>
      <c r="D906" s="122">
        <v>0</v>
      </c>
      <c r="E906" s="122">
        <v>0</v>
      </c>
      <c r="F906" s="122">
        <v>0</v>
      </c>
      <c r="G906" s="122">
        <v>0</v>
      </c>
      <c r="H906" s="122">
        <v>0</v>
      </c>
      <c r="I906" s="122">
        <v>0</v>
      </c>
      <c r="J906" s="122">
        <v>0</v>
      </c>
      <c r="K906" s="122">
        <v>0</v>
      </c>
      <c r="L906" s="122">
        <v>0</v>
      </c>
      <c r="M906" s="122">
        <v>0</v>
      </c>
      <c r="N906" s="122">
        <v>0</v>
      </c>
      <c r="O906" s="122">
        <v>0</v>
      </c>
      <c r="P906" s="122">
        <v>0</v>
      </c>
      <c r="Q906" s="122">
        <v>0</v>
      </c>
      <c r="R906" s="122">
        <v>0</v>
      </c>
      <c r="S906" s="122">
        <v>0</v>
      </c>
      <c r="T906" s="122">
        <v>0</v>
      </c>
      <c r="U906" s="122">
        <v>0</v>
      </c>
      <c r="V906" s="122">
        <v>0</v>
      </c>
      <c r="W906" s="122">
        <v>0</v>
      </c>
      <c r="X906" s="122">
        <v>0</v>
      </c>
      <c r="Y906" s="122">
        <v>0</v>
      </c>
      <c r="Z906" s="122">
        <v>0</v>
      </c>
      <c r="AA906" s="122">
        <v>0</v>
      </c>
      <c r="AB906" s="123"/>
      <c r="AC906" s="123"/>
      <c r="AD906" s="123"/>
      <c r="AE906" s="123"/>
      <c r="AF906" s="123"/>
      <c r="AG906" s="123"/>
      <c r="AH906" s="123"/>
      <c r="AI906" s="123"/>
      <c r="AJ906" s="123"/>
      <c r="AK906" s="123"/>
      <c r="AL906" s="123"/>
      <c r="AM906" s="123"/>
      <c r="AN906" s="123"/>
      <c r="AO906" s="123"/>
      <c r="AP906" s="123"/>
      <c r="AQ906" s="123"/>
      <c r="AR906" s="123"/>
      <c r="AS906" s="123"/>
      <c r="AT906" s="123"/>
      <c r="AU906" s="123"/>
    </row>
    <row r="907" spans="1:47" ht="46.65" x14ac:dyDescent="0.35">
      <c r="A907" s="115" t="s">
        <v>1663</v>
      </c>
      <c r="B907" s="111" t="s">
        <v>1105</v>
      </c>
      <c r="C907" s="108" t="s">
        <v>216</v>
      </c>
      <c r="D907" s="122">
        <v>0</v>
      </c>
      <c r="E907" s="122">
        <v>0</v>
      </c>
      <c r="F907" s="122">
        <v>0</v>
      </c>
      <c r="G907" s="122">
        <v>0</v>
      </c>
      <c r="H907" s="122">
        <v>0</v>
      </c>
      <c r="I907" s="122">
        <v>0</v>
      </c>
      <c r="J907" s="122">
        <v>0</v>
      </c>
      <c r="K907" s="122">
        <v>0</v>
      </c>
      <c r="L907" s="122">
        <v>0</v>
      </c>
      <c r="M907" s="122">
        <v>0</v>
      </c>
      <c r="N907" s="122">
        <v>0</v>
      </c>
      <c r="O907" s="122">
        <v>0</v>
      </c>
      <c r="P907" s="122">
        <v>0</v>
      </c>
      <c r="Q907" s="122">
        <v>0</v>
      </c>
      <c r="R907" s="122">
        <v>0</v>
      </c>
      <c r="S907" s="122">
        <v>0</v>
      </c>
      <c r="T907" s="122">
        <v>0</v>
      </c>
      <c r="U907" s="122">
        <v>0</v>
      </c>
      <c r="V907" s="122">
        <v>0</v>
      </c>
      <c r="W907" s="122">
        <v>0</v>
      </c>
      <c r="X907" s="122">
        <v>0</v>
      </c>
      <c r="Y907" s="122">
        <v>0</v>
      </c>
      <c r="Z907" s="122">
        <v>0</v>
      </c>
      <c r="AA907" s="122">
        <v>0</v>
      </c>
      <c r="AB907" s="123"/>
      <c r="AC907" s="123"/>
      <c r="AD907" s="123"/>
      <c r="AE907" s="123"/>
      <c r="AF907" s="123"/>
      <c r="AG907" s="123"/>
      <c r="AH907" s="123"/>
      <c r="AI907" s="123"/>
      <c r="AJ907" s="123"/>
      <c r="AK907" s="123"/>
      <c r="AL907" s="123"/>
      <c r="AM907" s="123"/>
      <c r="AN907" s="123"/>
      <c r="AO907" s="123"/>
      <c r="AP907" s="123"/>
      <c r="AQ907" s="123"/>
      <c r="AR907" s="123"/>
      <c r="AS907" s="123"/>
      <c r="AT907" s="123"/>
      <c r="AU907" s="123"/>
    </row>
    <row r="908" spans="1:47" ht="62.2" x14ac:dyDescent="0.35">
      <c r="A908" s="115" t="s">
        <v>1663</v>
      </c>
      <c r="B908" s="111" t="s">
        <v>217</v>
      </c>
      <c r="C908" s="108" t="s">
        <v>218</v>
      </c>
      <c r="D908" s="122">
        <v>0</v>
      </c>
      <c r="E908" s="122">
        <v>0</v>
      </c>
      <c r="F908" s="122">
        <v>0</v>
      </c>
      <c r="G908" s="122">
        <v>0</v>
      </c>
      <c r="H908" s="122">
        <v>0</v>
      </c>
      <c r="I908" s="122">
        <v>0</v>
      </c>
      <c r="J908" s="122">
        <v>0</v>
      </c>
      <c r="K908" s="122">
        <v>0</v>
      </c>
      <c r="L908" s="122">
        <v>0</v>
      </c>
      <c r="M908" s="122">
        <v>0</v>
      </c>
      <c r="N908" s="122">
        <v>0</v>
      </c>
      <c r="O908" s="122">
        <v>0</v>
      </c>
      <c r="P908" s="122">
        <v>0</v>
      </c>
      <c r="Q908" s="122">
        <v>0</v>
      </c>
      <c r="R908" s="122">
        <v>0</v>
      </c>
      <c r="S908" s="122">
        <v>0</v>
      </c>
      <c r="T908" s="122">
        <v>2</v>
      </c>
      <c r="U908" s="122">
        <v>0</v>
      </c>
      <c r="V908" s="122">
        <v>0</v>
      </c>
      <c r="W908" s="122">
        <v>0</v>
      </c>
      <c r="X908" s="122">
        <v>0</v>
      </c>
      <c r="Y908" s="122">
        <v>0</v>
      </c>
      <c r="Z908" s="122">
        <v>0</v>
      </c>
      <c r="AA908" s="122">
        <v>0</v>
      </c>
      <c r="AB908" s="123"/>
      <c r="AC908" s="123"/>
      <c r="AD908" s="123"/>
      <c r="AE908" s="123"/>
      <c r="AF908" s="123"/>
      <c r="AG908" s="123"/>
      <c r="AH908" s="123"/>
      <c r="AI908" s="123"/>
      <c r="AJ908" s="123"/>
      <c r="AK908" s="123"/>
      <c r="AL908" s="123"/>
      <c r="AM908" s="123"/>
      <c r="AN908" s="123"/>
      <c r="AO908" s="123"/>
      <c r="AP908" s="123"/>
      <c r="AQ908" s="123"/>
      <c r="AR908" s="123"/>
      <c r="AS908" s="123"/>
      <c r="AT908" s="123"/>
      <c r="AU908" s="123"/>
    </row>
    <row r="909" spans="1:47" ht="46.65" x14ac:dyDescent="0.35">
      <c r="A909" s="115" t="s">
        <v>1663</v>
      </c>
      <c r="B909" s="111" t="s">
        <v>1106</v>
      </c>
      <c r="C909" s="108" t="s">
        <v>1617</v>
      </c>
      <c r="D909" s="122">
        <v>0</v>
      </c>
      <c r="E909" s="122">
        <v>0</v>
      </c>
      <c r="F909" s="122">
        <v>0</v>
      </c>
      <c r="G909" s="122">
        <v>0</v>
      </c>
      <c r="H909" s="122">
        <v>0</v>
      </c>
      <c r="I909" s="122">
        <v>0</v>
      </c>
      <c r="J909" s="122">
        <v>0</v>
      </c>
      <c r="K909" s="122">
        <v>0</v>
      </c>
      <c r="L909" s="122">
        <v>0</v>
      </c>
      <c r="M909" s="122">
        <v>0</v>
      </c>
      <c r="N909" s="122">
        <v>0</v>
      </c>
      <c r="O909" s="122">
        <v>0</v>
      </c>
      <c r="P909" s="122">
        <v>0</v>
      </c>
      <c r="Q909" s="122">
        <v>0</v>
      </c>
      <c r="R909" s="122">
        <v>0</v>
      </c>
      <c r="S909" s="122">
        <v>0</v>
      </c>
      <c r="T909" s="122">
        <v>0.16</v>
      </c>
      <c r="U909" s="122">
        <v>0</v>
      </c>
      <c r="V909" s="122">
        <v>0</v>
      </c>
      <c r="W909" s="122">
        <v>0</v>
      </c>
      <c r="X909" s="122">
        <v>0</v>
      </c>
      <c r="Y909" s="122">
        <v>0</v>
      </c>
      <c r="Z909" s="122">
        <v>0</v>
      </c>
      <c r="AA909" s="122">
        <v>0</v>
      </c>
      <c r="AB909" s="123"/>
      <c r="AC909" s="123"/>
      <c r="AD909" s="123"/>
      <c r="AE909" s="123"/>
      <c r="AF909" s="123"/>
      <c r="AG909" s="123"/>
      <c r="AH909" s="123"/>
      <c r="AI909" s="123"/>
      <c r="AJ909" s="123"/>
      <c r="AK909" s="123"/>
      <c r="AL909" s="123"/>
      <c r="AM909" s="123"/>
      <c r="AN909" s="123"/>
      <c r="AO909" s="123"/>
      <c r="AP909" s="123"/>
      <c r="AQ909" s="123"/>
      <c r="AR909" s="123"/>
      <c r="AS909" s="123"/>
      <c r="AT909" s="123"/>
      <c r="AU909" s="123"/>
    </row>
    <row r="910" spans="1:47" ht="93.25" x14ac:dyDescent="0.35">
      <c r="A910" s="115" t="s">
        <v>1663</v>
      </c>
      <c r="B910" s="111" t="s">
        <v>219</v>
      </c>
      <c r="C910" s="108" t="s">
        <v>220</v>
      </c>
      <c r="D910" s="122">
        <v>0</v>
      </c>
      <c r="E910" s="122">
        <v>0</v>
      </c>
      <c r="F910" s="122">
        <v>0</v>
      </c>
      <c r="G910" s="122">
        <v>0</v>
      </c>
      <c r="H910" s="122">
        <v>0</v>
      </c>
      <c r="I910" s="122">
        <v>0</v>
      </c>
      <c r="J910" s="122">
        <v>0</v>
      </c>
      <c r="K910" s="122">
        <v>0</v>
      </c>
      <c r="L910" s="122">
        <v>0</v>
      </c>
      <c r="M910" s="122">
        <v>0</v>
      </c>
      <c r="N910" s="122">
        <v>0</v>
      </c>
      <c r="O910" s="122">
        <v>0</v>
      </c>
      <c r="P910" s="122">
        <v>0</v>
      </c>
      <c r="Q910" s="122">
        <v>0</v>
      </c>
      <c r="R910" s="122">
        <v>0</v>
      </c>
      <c r="S910" s="122">
        <v>0</v>
      </c>
      <c r="T910" s="122">
        <v>0</v>
      </c>
      <c r="U910" s="122">
        <v>0</v>
      </c>
      <c r="V910" s="122">
        <v>0</v>
      </c>
      <c r="W910" s="122">
        <v>0</v>
      </c>
      <c r="X910" s="122">
        <v>0</v>
      </c>
      <c r="Y910" s="122">
        <v>0</v>
      </c>
      <c r="Z910" s="122">
        <v>0</v>
      </c>
      <c r="AA910" s="122">
        <v>0</v>
      </c>
      <c r="AB910" s="123"/>
      <c r="AC910" s="123"/>
      <c r="AD910" s="123"/>
      <c r="AE910" s="123"/>
      <c r="AF910" s="123"/>
      <c r="AG910" s="123"/>
      <c r="AH910" s="123"/>
      <c r="AI910" s="123"/>
      <c r="AJ910" s="123"/>
      <c r="AK910" s="123"/>
      <c r="AL910" s="123"/>
      <c r="AM910" s="123"/>
      <c r="AN910" s="123"/>
      <c r="AO910" s="123"/>
      <c r="AP910" s="123"/>
      <c r="AQ910" s="123"/>
      <c r="AR910" s="123"/>
      <c r="AS910" s="123"/>
      <c r="AT910" s="123"/>
      <c r="AU910" s="123"/>
    </row>
    <row r="911" spans="1:47" ht="77.7" x14ac:dyDescent="0.35">
      <c r="A911" s="115" t="s">
        <v>1663</v>
      </c>
      <c r="B911" s="111" t="s">
        <v>221</v>
      </c>
      <c r="C911" s="108" t="s">
        <v>222</v>
      </c>
      <c r="D911" s="122">
        <v>0</v>
      </c>
      <c r="E911" s="122">
        <v>0</v>
      </c>
      <c r="F911" s="122">
        <v>0</v>
      </c>
      <c r="G911" s="122">
        <v>0</v>
      </c>
      <c r="H911" s="122">
        <v>0</v>
      </c>
      <c r="I911" s="122">
        <v>0</v>
      </c>
      <c r="J911" s="122">
        <v>0</v>
      </c>
      <c r="K911" s="122">
        <v>0</v>
      </c>
      <c r="L911" s="122">
        <v>0</v>
      </c>
      <c r="M911" s="122">
        <v>0</v>
      </c>
      <c r="N911" s="122">
        <v>0</v>
      </c>
      <c r="O911" s="122">
        <v>0</v>
      </c>
      <c r="P911" s="122">
        <v>0</v>
      </c>
      <c r="Q911" s="122">
        <v>0</v>
      </c>
      <c r="R911" s="122">
        <v>0</v>
      </c>
      <c r="S911" s="122">
        <v>0</v>
      </c>
      <c r="T911" s="122">
        <v>0.46800000000000003</v>
      </c>
      <c r="U911" s="122">
        <v>0</v>
      </c>
      <c r="V911" s="122">
        <v>0</v>
      </c>
      <c r="W911" s="122">
        <v>0</v>
      </c>
      <c r="X911" s="122">
        <v>0</v>
      </c>
      <c r="Y911" s="122">
        <v>0</v>
      </c>
      <c r="Z911" s="122">
        <v>0</v>
      </c>
      <c r="AA911" s="122">
        <v>0</v>
      </c>
      <c r="AB911" s="123"/>
      <c r="AC911" s="123"/>
      <c r="AD911" s="123"/>
      <c r="AE911" s="123"/>
      <c r="AF911" s="123"/>
      <c r="AG911" s="123"/>
      <c r="AH911" s="123"/>
      <c r="AI911" s="123"/>
      <c r="AJ911" s="123"/>
      <c r="AK911" s="123"/>
      <c r="AL911" s="123"/>
      <c r="AM911" s="123"/>
      <c r="AN911" s="123"/>
      <c r="AO911" s="123"/>
      <c r="AP911" s="123"/>
      <c r="AQ911" s="123"/>
      <c r="AR911" s="123"/>
      <c r="AS911" s="123"/>
      <c r="AT911" s="123"/>
      <c r="AU911" s="123"/>
    </row>
    <row r="912" spans="1:47" ht="62.2" x14ac:dyDescent="0.35">
      <c r="A912" s="115" t="s">
        <v>1663</v>
      </c>
      <c r="B912" s="111" t="s">
        <v>1890</v>
      </c>
      <c r="C912" s="108" t="s">
        <v>1618</v>
      </c>
      <c r="D912" s="122">
        <v>0</v>
      </c>
      <c r="E912" s="122">
        <v>0</v>
      </c>
      <c r="F912" s="122">
        <v>0</v>
      </c>
      <c r="G912" s="122">
        <v>0</v>
      </c>
      <c r="H912" s="122">
        <v>0</v>
      </c>
      <c r="I912" s="122">
        <v>0</v>
      </c>
      <c r="J912" s="122">
        <v>0</v>
      </c>
      <c r="K912" s="122">
        <v>0</v>
      </c>
      <c r="L912" s="122">
        <v>0</v>
      </c>
      <c r="M912" s="122">
        <v>0</v>
      </c>
      <c r="N912" s="122">
        <v>0</v>
      </c>
      <c r="O912" s="122">
        <v>0</v>
      </c>
      <c r="P912" s="122">
        <v>0</v>
      </c>
      <c r="Q912" s="122">
        <v>0</v>
      </c>
      <c r="R912" s="122">
        <v>0</v>
      </c>
      <c r="S912" s="122">
        <v>0</v>
      </c>
      <c r="T912" s="122">
        <v>0</v>
      </c>
      <c r="U912" s="122">
        <v>0</v>
      </c>
      <c r="V912" s="122">
        <v>0</v>
      </c>
      <c r="W912" s="122">
        <v>0</v>
      </c>
      <c r="X912" s="122">
        <v>0</v>
      </c>
      <c r="Y912" s="122">
        <v>0</v>
      </c>
      <c r="Z912" s="122">
        <v>0</v>
      </c>
      <c r="AA912" s="122">
        <v>0</v>
      </c>
      <c r="AB912" s="123"/>
      <c r="AC912" s="123"/>
      <c r="AD912" s="123"/>
      <c r="AE912" s="123"/>
      <c r="AF912" s="123"/>
      <c r="AG912" s="123"/>
      <c r="AH912" s="123"/>
      <c r="AI912" s="123"/>
      <c r="AJ912" s="123"/>
      <c r="AK912" s="123"/>
      <c r="AL912" s="123"/>
      <c r="AM912" s="123"/>
      <c r="AN912" s="123"/>
      <c r="AO912" s="123"/>
      <c r="AP912" s="123"/>
      <c r="AQ912" s="123"/>
      <c r="AR912" s="123"/>
      <c r="AS912" s="123"/>
      <c r="AT912" s="123"/>
      <c r="AU912" s="123"/>
    </row>
    <row r="913" spans="1:47" ht="62.2" x14ac:dyDescent="0.35">
      <c r="A913" s="115" t="s">
        <v>1663</v>
      </c>
      <c r="B913" s="111" t="s">
        <v>1891</v>
      </c>
      <c r="C913" s="108" t="s">
        <v>1619</v>
      </c>
      <c r="D913" s="122">
        <v>0</v>
      </c>
      <c r="E913" s="122">
        <v>0</v>
      </c>
      <c r="F913" s="122">
        <v>0</v>
      </c>
      <c r="G913" s="122">
        <v>0</v>
      </c>
      <c r="H913" s="122">
        <v>0</v>
      </c>
      <c r="I913" s="122">
        <v>0</v>
      </c>
      <c r="J913" s="122">
        <v>0</v>
      </c>
      <c r="K913" s="122">
        <v>0</v>
      </c>
      <c r="L913" s="122">
        <v>0</v>
      </c>
      <c r="M913" s="122">
        <v>0</v>
      </c>
      <c r="N913" s="122">
        <v>0</v>
      </c>
      <c r="O913" s="122">
        <v>0</v>
      </c>
      <c r="P913" s="122">
        <v>0</v>
      </c>
      <c r="Q913" s="122">
        <v>0</v>
      </c>
      <c r="R913" s="122">
        <v>0</v>
      </c>
      <c r="S913" s="122">
        <v>0</v>
      </c>
      <c r="T913" s="122">
        <v>0</v>
      </c>
      <c r="U913" s="122">
        <v>0</v>
      </c>
      <c r="V913" s="122">
        <v>0</v>
      </c>
      <c r="W913" s="122">
        <v>0</v>
      </c>
      <c r="X913" s="122">
        <v>0</v>
      </c>
      <c r="Y913" s="122">
        <v>0</v>
      </c>
      <c r="Z913" s="122">
        <v>0</v>
      </c>
      <c r="AA913" s="122">
        <v>0</v>
      </c>
      <c r="AB913" s="123"/>
      <c r="AC913" s="123"/>
      <c r="AD913" s="123"/>
      <c r="AE913" s="123"/>
      <c r="AF913" s="123"/>
      <c r="AG913" s="123"/>
      <c r="AH913" s="123"/>
      <c r="AI913" s="123"/>
      <c r="AJ913" s="123"/>
      <c r="AK913" s="123"/>
      <c r="AL913" s="123"/>
      <c r="AM913" s="123"/>
      <c r="AN913" s="123"/>
      <c r="AO913" s="123"/>
      <c r="AP913" s="123"/>
      <c r="AQ913" s="123"/>
      <c r="AR913" s="123"/>
      <c r="AS913" s="123"/>
      <c r="AT913" s="123"/>
      <c r="AU913" s="123"/>
    </row>
    <row r="914" spans="1:47" ht="46.65" x14ac:dyDescent="0.35">
      <c r="A914" s="115" t="s">
        <v>1663</v>
      </c>
      <c r="B914" s="111" t="s">
        <v>1892</v>
      </c>
      <c r="C914" s="108" t="s">
        <v>1620</v>
      </c>
      <c r="D914" s="122">
        <v>0</v>
      </c>
      <c r="E914" s="122">
        <v>0</v>
      </c>
      <c r="F914" s="122">
        <v>0</v>
      </c>
      <c r="G914" s="122">
        <v>0</v>
      </c>
      <c r="H914" s="122">
        <v>0</v>
      </c>
      <c r="I914" s="122">
        <v>0</v>
      </c>
      <c r="J914" s="122">
        <v>0</v>
      </c>
      <c r="K914" s="122">
        <v>0</v>
      </c>
      <c r="L914" s="122">
        <v>0</v>
      </c>
      <c r="M914" s="122">
        <v>0</v>
      </c>
      <c r="N914" s="122">
        <v>0</v>
      </c>
      <c r="O914" s="122">
        <v>0</v>
      </c>
      <c r="P914" s="122">
        <v>0</v>
      </c>
      <c r="Q914" s="122">
        <v>0</v>
      </c>
      <c r="R914" s="122">
        <v>0</v>
      </c>
      <c r="S914" s="122">
        <v>0</v>
      </c>
      <c r="T914" s="122">
        <v>0.8</v>
      </c>
      <c r="U914" s="122">
        <v>0</v>
      </c>
      <c r="V914" s="122">
        <v>0</v>
      </c>
      <c r="W914" s="122">
        <v>0</v>
      </c>
      <c r="X914" s="122">
        <v>0</v>
      </c>
      <c r="Y914" s="122">
        <v>0</v>
      </c>
      <c r="Z914" s="122">
        <v>0</v>
      </c>
      <c r="AA914" s="122">
        <v>0</v>
      </c>
      <c r="AB914" s="123"/>
      <c r="AC914" s="123"/>
      <c r="AD914" s="123"/>
      <c r="AE914" s="123"/>
      <c r="AF914" s="123"/>
      <c r="AG914" s="123"/>
      <c r="AH914" s="123"/>
      <c r="AI914" s="123"/>
      <c r="AJ914" s="123"/>
      <c r="AK914" s="123"/>
      <c r="AL914" s="123"/>
      <c r="AM914" s="123"/>
      <c r="AN914" s="123"/>
      <c r="AO914" s="123"/>
      <c r="AP914" s="123"/>
      <c r="AQ914" s="123"/>
      <c r="AR914" s="123"/>
      <c r="AS914" s="123"/>
      <c r="AT914" s="123"/>
      <c r="AU914" s="123"/>
    </row>
    <row r="915" spans="1:47" ht="62.2" x14ac:dyDescent="0.35">
      <c r="A915" s="115" t="s">
        <v>1663</v>
      </c>
      <c r="B915" s="111" t="s">
        <v>1107</v>
      </c>
      <c r="C915" s="108" t="s">
        <v>1621</v>
      </c>
      <c r="D915" s="122">
        <v>0</v>
      </c>
      <c r="E915" s="122">
        <v>0</v>
      </c>
      <c r="F915" s="122">
        <v>0</v>
      </c>
      <c r="G915" s="122">
        <v>0</v>
      </c>
      <c r="H915" s="122">
        <v>0</v>
      </c>
      <c r="I915" s="122">
        <v>0</v>
      </c>
      <c r="J915" s="122">
        <v>0</v>
      </c>
      <c r="K915" s="122">
        <v>0</v>
      </c>
      <c r="L915" s="122">
        <v>0</v>
      </c>
      <c r="M915" s="122">
        <v>0</v>
      </c>
      <c r="N915" s="122">
        <v>0</v>
      </c>
      <c r="O915" s="122">
        <v>0</v>
      </c>
      <c r="P915" s="122">
        <v>0</v>
      </c>
      <c r="Q915" s="122">
        <v>0</v>
      </c>
      <c r="R915" s="122">
        <v>0</v>
      </c>
      <c r="S915" s="122">
        <v>0</v>
      </c>
      <c r="T915" s="122">
        <v>0</v>
      </c>
      <c r="U915" s="122">
        <v>0</v>
      </c>
      <c r="V915" s="122">
        <v>0</v>
      </c>
      <c r="W915" s="122">
        <v>0</v>
      </c>
      <c r="X915" s="122">
        <v>0</v>
      </c>
      <c r="Y915" s="122">
        <v>0</v>
      </c>
      <c r="Z915" s="122">
        <v>0</v>
      </c>
      <c r="AA915" s="122">
        <v>0</v>
      </c>
      <c r="AB915" s="123"/>
      <c r="AC915" s="123"/>
      <c r="AD915" s="123"/>
      <c r="AE915" s="123"/>
      <c r="AF915" s="123"/>
      <c r="AG915" s="123"/>
      <c r="AH915" s="123"/>
      <c r="AI915" s="123"/>
      <c r="AJ915" s="123"/>
      <c r="AK915" s="123"/>
      <c r="AL915" s="123"/>
      <c r="AM915" s="123"/>
      <c r="AN915" s="123"/>
      <c r="AO915" s="123"/>
      <c r="AP915" s="123"/>
      <c r="AQ915" s="123"/>
      <c r="AR915" s="123"/>
      <c r="AS915" s="123"/>
      <c r="AT915" s="123"/>
      <c r="AU915" s="123"/>
    </row>
    <row r="916" spans="1:47" ht="62.2" x14ac:dyDescent="0.35">
      <c r="A916" s="115" t="s">
        <v>1660</v>
      </c>
      <c r="B916" s="111" t="s">
        <v>1893</v>
      </c>
      <c r="C916" s="108" t="s">
        <v>1622</v>
      </c>
      <c r="D916" s="122">
        <v>0</v>
      </c>
      <c r="E916" s="122">
        <v>0</v>
      </c>
      <c r="F916" s="122">
        <v>0</v>
      </c>
      <c r="G916" s="122">
        <v>0</v>
      </c>
      <c r="H916" s="122">
        <v>0</v>
      </c>
      <c r="I916" s="122">
        <v>0</v>
      </c>
      <c r="J916" s="122">
        <v>0</v>
      </c>
      <c r="K916" s="122">
        <v>0</v>
      </c>
      <c r="L916" s="122">
        <v>0</v>
      </c>
      <c r="M916" s="122">
        <v>0</v>
      </c>
      <c r="N916" s="122">
        <v>0.6</v>
      </c>
      <c r="O916" s="122">
        <v>0</v>
      </c>
      <c r="P916" s="122">
        <v>0</v>
      </c>
      <c r="Q916" s="122">
        <v>0</v>
      </c>
      <c r="R916" s="122">
        <v>0</v>
      </c>
      <c r="S916" s="122">
        <v>0</v>
      </c>
      <c r="T916" s="122">
        <v>0</v>
      </c>
      <c r="U916" s="122">
        <v>0</v>
      </c>
      <c r="V916" s="122">
        <v>0</v>
      </c>
      <c r="W916" s="122">
        <v>0</v>
      </c>
      <c r="X916" s="122">
        <v>0</v>
      </c>
      <c r="Y916" s="122">
        <v>0</v>
      </c>
      <c r="Z916" s="122">
        <v>0</v>
      </c>
      <c r="AA916" s="122">
        <v>0</v>
      </c>
      <c r="AB916" s="123"/>
      <c r="AC916" s="123"/>
      <c r="AD916" s="123"/>
      <c r="AE916" s="123"/>
      <c r="AF916" s="123"/>
      <c r="AG916" s="123"/>
      <c r="AH916" s="123"/>
      <c r="AI916" s="123"/>
      <c r="AJ916" s="123"/>
      <c r="AK916" s="123"/>
      <c r="AL916" s="123"/>
      <c r="AM916" s="123"/>
      <c r="AN916" s="123"/>
      <c r="AO916" s="123"/>
      <c r="AP916" s="123"/>
      <c r="AQ916" s="123"/>
      <c r="AR916" s="123"/>
      <c r="AS916" s="123"/>
      <c r="AT916" s="123"/>
      <c r="AU916" s="123"/>
    </row>
    <row r="917" spans="1:47" ht="46.65" x14ac:dyDescent="0.35">
      <c r="A917" s="115" t="s">
        <v>1660</v>
      </c>
      <c r="B917" s="107" t="s">
        <v>1108</v>
      </c>
      <c r="C917" s="108" t="s">
        <v>1623</v>
      </c>
      <c r="D917" s="122">
        <v>0</v>
      </c>
      <c r="E917" s="122">
        <v>0</v>
      </c>
      <c r="F917" s="122">
        <v>0</v>
      </c>
      <c r="G917" s="122">
        <v>0</v>
      </c>
      <c r="H917" s="122">
        <v>0</v>
      </c>
      <c r="I917" s="122">
        <v>0</v>
      </c>
      <c r="J917" s="122">
        <v>0</v>
      </c>
      <c r="K917" s="122">
        <v>0</v>
      </c>
      <c r="L917" s="122">
        <v>0</v>
      </c>
      <c r="M917" s="122">
        <v>0</v>
      </c>
      <c r="N917" s="122">
        <v>0</v>
      </c>
      <c r="O917" s="122">
        <v>0</v>
      </c>
      <c r="P917" s="122">
        <v>0</v>
      </c>
      <c r="Q917" s="122">
        <v>0</v>
      </c>
      <c r="R917" s="122">
        <v>0</v>
      </c>
      <c r="S917" s="122">
        <v>0</v>
      </c>
      <c r="T917" s="122">
        <v>0</v>
      </c>
      <c r="U917" s="122">
        <v>0</v>
      </c>
      <c r="V917" s="122">
        <v>0</v>
      </c>
      <c r="W917" s="122">
        <v>0</v>
      </c>
      <c r="X917" s="122">
        <v>0</v>
      </c>
      <c r="Y917" s="122">
        <v>0</v>
      </c>
      <c r="Z917" s="122">
        <v>0</v>
      </c>
      <c r="AA917" s="122">
        <v>0</v>
      </c>
      <c r="AB917" s="122"/>
      <c r="AC917" s="122"/>
      <c r="AD917" s="122"/>
      <c r="AE917" s="122"/>
      <c r="AF917" s="122"/>
      <c r="AG917" s="122"/>
      <c r="AH917" s="122"/>
      <c r="AI917" s="122"/>
      <c r="AJ917" s="122"/>
      <c r="AK917" s="122"/>
      <c r="AL917" s="122"/>
      <c r="AM917" s="122"/>
      <c r="AN917" s="122"/>
      <c r="AO917" s="122"/>
      <c r="AP917" s="122"/>
      <c r="AQ917" s="122"/>
      <c r="AR917" s="122"/>
      <c r="AS917" s="122"/>
      <c r="AT917" s="122"/>
      <c r="AU917" s="122"/>
    </row>
    <row r="918" spans="1:47" x14ac:dyDescent="0.35">
      <c r="A918" s="119"/>
      <c r="B918" s="118" t="s">
        <v>57</v>
      </c>
      <c r="C918" s="105"/>
      <c r="D918" s="133">
        <f t="shared" ref="D918:AU918" si="246">SUM(D919:D932)</f>
        <v>0</v>
      </c>
      <c r="E918" s="133">
        <f t="shared" si="246"/>
        <v>2.14</v>
      </c>
      <c r="F918" s="133">
        <f t="shared" si="246"/>
        <v>0</v>
      </c>
      <c r="G918" s="133">
        <f t="shared" si="246"/>
        <v>0</v>
      </c>
      <c r="H918" s="133">
        <f t="shared" si="246"/>
        <v>0</v>
      </c>
      <c r="I918" s="133">
        <f t="shared" si="246"/>
        <v>0.30099999999999999</v>
      </c>
      <c r="J918" s="133">
        <f t="shared" si="246"/>
        <v>0</v>
      </c>
      <c r="K918" s="133">
        <f t="shared" si="246"/>
        <v>0</v>
      </c>
      <c r="L918" s="133">
        <f t="shared" si="246"/>
        <v>0</v>
      </c>
      <c r="M918" s="133">
        <f t="shared" si="246"/>
        <v>0</v>
      </c>
      <c r="N918" s="133">
        <f t="shared" si="246"/>
        <v>0</v>
      </c>
      <c r="O918" s="133">
        <f t="shared" si="246"/>
        <v>0</v>
      </c>
      <c r="P918" s="133">
        <f t="shared" si="246"/>
        <v>0</v>
      </c>
      <c r="Q918" s="133">
        <f t="shared" si="246"/>
        <v>0</v>
      </c>
      <c r="R918" s="133">
        <f t="shared" si="246"/>
        <v>8.1999999999999993</v>
      </c>
      <c r="S918" s="133">
        <f t="shared" si="246"/>
        <v>1.26</v>
      </c>
      <c r="T918" s="133">
        <f t="shared" si="246"/>
        <v>3.75</v>
      </c>
      <c r="U918" s="133">
        <f t="shared" si="246"/>
        <v>0.85</v>
      </c>
      <c r="V918" s="133">
        <f t="shared" si="246"/>
        <v>0</v>
      </c>
      <c r="W918" s="133">
        <f t="shared" si="246"/>
        <v>0</v>
      </c>
      <c r="X918" s="133">
        <f t="shared" si="246"/>
        <v>0</v>
      </c>
      <c r="Y918" s="133">
        <f t="shared" si="246"/>
        <v>0</v>
      </c>
      <c r="Z918" s="133">
        <f t="shared" si="246"/>
        <v>0</v>
      </c>
      <c r="AA918" s="133">
        <f t="shared" si="246"/>
        <v>0</v>
      </c>
      <c r="AB918" s="133">
        <f t="shared" si="246"/>
        <v>0</v>
      </c>
      <c r="AC918" s="133">
        <f t="shared" si="246"/>
        <v>0</v>
      </c>
      <c r="AD918" s="133">
        <f t="shared" si="246"/>
        <v>0</v>
      </c>
      <c r="AE918" s="133">
        <f t="shared" si="246"/>
        <v>0</v>
      </c>
      <c r="AF918" s="133">
        <f t="shared" si="246"/>
        <v>0</v>
      </c>
      <c r="AG918" s="133">
        <f t="shared" si="246"/>
        <v>0</v>
      </c>
      <c r="AH918" s="133">
        <f t="shared" si="246"/>
        <v>0</v>
      </c>
      <c r="AI918" s="133">
        <f t="shared" si="246"/>
        <v>0</v>
      </c>
      <c r="AJ918" s="133">
        <f t="shared" si="246"/>
        <v>0</v>
      </c>
      <c r="AK918" s="133">
        <f t="shared" si="246"/>
        <v>0</v>
      </c>
      <c r="AL918" s="133">
        <f t="shared" si="246"/>
        <v>0</v>
      </c>
      <c r="AM918" s="133">
        <f t="shared" si="246"/>
        <v>0</v>
      </c>
      <c r="AN918" s="133">
        <f t="shared" si="246"/>
        <v>0</v>
      </c>
      <c r="AO918" s="133">
        <f t="shared" si="246"/>
        <v>0</v>
      </c>
      <c r="AP918" s="133">
        <f t="shared" si="246"/>
        <v>0</v>
      </c>
      <c r="AQ918" s="133">
        <f t="shared" si="246"/>
        <v>0</v>
      </c>
      <c r="AR918" s="133">
        <f t="shared" si="246"/>
        <v>0</v>
      </c>
      <c r="AS918" s="133">
        <f t="shared" si="246"/>
        <v>0</v>
      </c>
      <c r="AT918" s="133">
        <f t="shared" si="246"/>
        <v>0</v>
      </c>
      <c r="AU918" s="133">
        <f t="shared" si="246"/>
        <v>0</v>
      </c>
    </row>
    <row r="919" spans="1:47" ht="62.2" x14ac:dyDescent="0.35">
      <c r="A919" s="115" t="s">
        <v>1663</v>
      </c>
      <c r="B919" s="111" t="s">
        <v>476</v>
      </c>
      <c r="C919" s="108" t="s">
        <v>593</v>
      </c>
      <c r="D919" s="122">
        <v>0</v>
      </c>
      <c r="E919" s="122">
        <v>0</v>
      </c>
      <c r="F919" s="122">
        <v>0</v>
      </c>
      <c r="G919" s="122">
        <v>0</v>
      </c>
      <c r="H919" s="122">
        <v>0</v>
      </c>
      <c r="I919" s="122">
        <v>0</v>
      </c>
      <c r="J919" s="122">
        <v>0</v>
      </c>
      <c r="K919" s="122">
        <v>0</v>
      </c>
      <c r="L919" s="122">
        <v>0</v>
      </c>
      <c r="M919" s="122">
        <v>0</v>
      </c>
      <c r="N919" s="122">
        <v>0</v>
      </c>
      <c r="O919" s="122">
        <v>0</v>
      </c>
      <c r="P919" s="122">
        <v>0</v>
      </c>
      <c r="Q919" s="122">
        <v>0</v>
      </c>
      <c r="R919" s="122">
        <v>0</v>
      </c>
      <c r="S919" s="122">
        <v>1.26</v>
      </c>
      <c r="T919" s="122">
        <v>0</v>
      </c>
      <c r="U919" s="122">
        <v>0.85</v>
      </c>
      <c r="V919" s="122">
        <v>0</v>
      </c>
      <c r="W919" s="122">
        <v>0</v>
      </c>
      <c r="X919" s="122">
        <v>0</v>
      </c>
      <c r="Y919" s="122">
        <v>0</v>
      </c>
      <c r="Z919" s="122">
        <v>0</v>
      </c>
      <c r="AA919" s="122">
        <v>0</v>
      </c>
      <c r="AB919" s="123"/>
      <c r="AC919" s="123"/>
      <c r="AD919" s="123"/>
      <c r="AE919" s="123"/>
      <c r="AF919" s="123"/>
      <c r="AG919" s="123"/>
      <c r="AH919" s="123"/>
      <c r="AI919" s="123"/>
      <c r="AJ919" s="123"/>
      <c r="AK919" s="123"/>
      <c r="AL919" s="123"/>
      <c r="AM919" s="123"/>
      <c r="AN919" s="123"/>
      <c r="AO919" s="123"/>
      <c r="AP919" s="123"/>
      <c r="AQ919" s="123"/>
      <c r="AR919" s="123"/>
      <c r="AS919" s="123"/>
      <c r="AT919" s="123"/>
      <c r="AU919" s="123"/>
    </row>
    <row r="920" spans="1:47" ht="62.2" x14ac:dyDescent="0.35">
      <c r="A920" s="115" t="s">
        <v>1663</v>
      </c>
      <c r="B920" s="111" t="s">
        <v>1109</v>
      </c>
      <c r="C920" s="108" t="s">
        <v>1624</v>
      </c>
      <c r="D920" s="122">
        <v>0</v>
      </c>
      <c r="E920" s="122">
        <v>1.26</v>
      </c>
      <c r="F920" s="122">
        <v>0</v>
      </c>
      <c r="G920" s="122">
        <v>0</v>
      </c>
      <c r="H920" s="122">
        <v>0</v>
      </c>
      <c r="I920" s="122">
        <v>0.16300000000000001</v>
      </c>
      <c r="J920" s="122">
        <v>0</v>
      </c>
      <c r="K920" s="122">
        <v>0</v>
      </c>
      <c r="L920" s="122">
        <v>0</v>
      </c>
      <c r="M920" s="122">
        <v>0</v>
      </c>
      <c r="N920" s="122">
        <v>0</v>
      </c>
      <c r="O920" s="122">
        <v>0</v>
      </c>
      <c r="P920" s="122">
        <v>0</v>
      </c>
      <c r="Q920" s="122">
        <v>0</v>
      </c>
      <c r="R920" s="122">
        <v>1.26</v>
      </c>
      <c r="S920" s="122">
        <v>0</v>
      </c>
      <c r="T920" s="122">
        <v>0.4</v>
      </c>
      <c r="U920" s="122">
        <v>0</v>
      </c>
      <c r="V920" s="122">
        <v>0</v>
      </c>
      <c r="W920" s="122">
        <v>0</v>
      </c>
      <c r="X920" s="122">
        <v>0</v>
      </c>
      <c r="Y920" s="122">
        <v>0</v>
      </c>
      <c r="Z920" s="122">
        <v>0</v>
      </c>
      <c r="AA920" s="122">
        <v>0</v>
      </c>
      <c r="AB920" s="123"/>
      <c r="AC920" s="123"/>
      <c r="AD920" s="123"/>
      <c r="AE920" s="123"/>
      <c r="AF920" s="123"/>
      <c r="AG920" s="123"/>
      <c r="AH920" s="123"/>
      <c r="AI920" s="123"/>
      <c r="AJ920" s="123"/>
      <c r="AK920" s="123"/>
      <c r="AL920" s="123"/>
      <c r="AM920" s="123"/>
      <c r="AN920" s="123"/>
      <c r="AO920" s="123"/>
      <c r="AP920" s="123"/>
      <c r="AQ920" s="123"/>
      <c r="AR920" s="123"/>
      <c r="AS920" s="123"/>
      <c r="AT920" s="123"/>
      <c r="AU920" s="123"/>
    </row>
    <row r="921" spans="1:47" ht="77.7" x14ac:dyDescent="0.35">
      <c r="A921" s="115" t="s">
        <v>1663</v>
      </c>
      <c r="B921" s="111" t="s">
        <v>477</v>
      </c>
      <c r="C921" s="108" t="s">
        <v>594</v>
      </c>
      <c r="D921" s="122">
        <v>0</v>
      </c>
      <c r="E921" s="122">
        <v>0</v>
      </c>
      <c r="F921" s="122">
        <v>0</v>
      </c>
      <c r="G921" s="122">
        <v>0</v>
      </c>
      <c r="H921" s="122">
        <v>0</v>
      </c>
      <c r="I921" s="122">
        <v>0</v>
      </c>
      <c r="J921" s="122">
        <v>0</v>
      </c>
      <c r="K921" s="122">
        <v>0</v>
      </c>
      <c r="L921" s="122">
        <v>0</v>
      </c>
      <c r="M921" s="122">
        <v>0</v>
      </c>
      <c r="N921" s="122">
        <v>0</v>
      </c>
      <c r="O921" s="122">
        <v>0</v>
      </c>
      <c r="P921" s="122">
        <v>0</v>
      </c>
      <c r="Q921" s="122">
        <v>0</v>
      </c>
      <c r="R921" s="122">
        <v>2</v>
      </c>
      <c r="S921" s="122">
        <v>0</v>
      </c>
      <c r="T921" s="122">
        <v>0.4</v>
      </c>
      <c r="U921" s="122">
        <v>0</v>
      </c>
      <c r="V921" s="122">
        <v>0</v>
      </c>
      <c r="W921" s="122">
        <v>0</v>
      </c>
      <c r="X921" s="122">
        <v>0</v>
      </c>
      <c r="Y921" s="122">
        <v>0</v>
      </c>
      <c r="Z921" s="122">
        <v>0</v>
      </c>
      <c r="AA921" s="122">
        <v>0</v>
      </c>
      <c r="AB921" s="123"/>
      <c r="AC921" s="123"/>
      <c r="AD921" s="123"/>
      <c r="AE921" s="123"/>
      <c r="AF921" s="123"/>
      <c r="AG921" s="123"/>
      <c r="AH921" s="123"/>
      <c r="AI921" s="123"/>
      <c r="AJ921" s="123"/>
      <c r="AK921" s="123"/>
      <c r="AL921" s="123"/>
      <c r="AM921" s="123"/>
      <c r="AN921" s="123"/>
      <c r="AO921" s="123"/>
      <c r="AP921" s="123"/>
      <c r="AQ921" s="123"/>
      <c r="AR921" s="123"/>
      <c r="AS921" s="123"/>
      <c r="AT921" s="123"/>
      <c r="AU921" s="123"/>
    </row>
    <row r="922" spans="1:47" ht="46.65" x14ac:dyDescent="0.35">
      <c r="A922" s="115" t="s">
        <v>1663</v>
      </c>
      <c r="B922" s="111" t="s">
        <v>478</v>
      </c>
      <c r="C922" s="108" t="s">
        <v>595</v>
      </c>
      <c r="D922" s="122">
        <v>0</v>
      </c>
      <c r="E922" s="122">
        <v>0.63</v>
      </c>
      <c r="F922" s="122">
        <v>0</v>
      </c>
      <c r="G922" s="122">
        <v>0</v>
      </c>
      <c r="H922" s="122">
        <v>0</v>
      </c>
      <c r="I922" s="122">
        <v>2.5999999999999999E-2</v>
      </c>
      <c r="J922" s="122">
        <v>0</v>
      </c>
      <c r="K922" s="122">
        <v>0</v>
      </c>
      <c r="L922" s="122">
        <v>0</v>
      </c>
      <c r="M922" s="122">
        <v>0</v>
      </c>
      <c r="N922" s="122">
        <v>0</v>
      </c>
      <c r="O922" s="122">
        <v>0</v>
      </c>
      <c r="P922" s="122">
        <v>0</v>
      </c>
      <c r="Q922" s="122">
        <v>0</v>
      </c>
      <c r="R922" s="122">
        <v>0.63</v>
      </c>
      <c r="S922" s="122">
        <v>0</v>
      </c>
      <c r="T922" s="122">
        <v>0.1</v>
      </c>
      <c r="U922" s="122">
        <v>0</v>
      </c>
      <c r="V922" s="122">
        <v>0</v>
      </c>
      <c r="W922" s="122">
        <v>0</v>
      </c>
      <c r="X922" s="122">
        <v>0</v>
      </c>
      <c r="Y922" s="122">
        <v>0</v>
      </c>
      <c r="Z922" s="122">
        <v>0</v>
      </c>
      <c r="AA922" s="122">
        <v>0</v>
      </c>
      <c r="AB922" s="123"/>
      <c r="AC922" s="123"/>
      <c r="AD922" s="123"/>
      <c r="AE922" s="123"/>
      <c r="AF922" s="123"/>
      <c r="AG922" s="123"/>
      <c r="AH922" s="123"/>
      <c r="AI922" s="123"/>
      <c r="AJ922" s="123"/>
      <c r="AK922" s="123"/>
      <c r="AL922" s="123"/>
      <c r="AM922" s="123"/>
      <c r="AN922" s="123"/>
      <c r="AO922" s="123"/>
      <c r="AP922" s="123"/>
      <c r="AQ922" s="123"/>
      <c r="AR922" s="123"/>
      <c r="AS922" s="123"/>
      <c r="AT922" s="123"/>
      <c r="AU922" s="123"/>
    </row>
    <row r="923" spans="1:47" ht="77.7" x14ac:dyDescent="0.35">
      <c r="A923" s="115" t="s">
        <v>1663</v>
      </c>
      <c r="B923" s="111" t="s">
        <v>223</v>
      </c>
      <c r="C923" s="108" t="s">
        <v>596</v>
      </c>
      <c r="D923" s="122">
        <v>0</v>
      </c>
      <c r="E923" s="122">
        <v>0</v>
      </c>
      <c r="F923" s="122">
        <v>0</v>
      </c>
      <c r="G923" s="122">
        <v>0</v>
      </c>
      <c r="H923" s="122">
        <v>0</v>
      </c>
      <c r="I923" s="122">
        <v>0</v>
      </c>
      <c r="J923" s="122">
        <v>0</v>
      </c>
      <c r="K923" s="122">
        <v>0</v>
      </c>
      <c r="L923" s="122">
        <v>0</v>
      </c>
      <c r="M923" s="122">
        <v>0</v>
      </c>
      <c r="N923" s="122">
        <v>0</v>
      </c>
      <c r="O923" s="122">
        <v>0</v>
      </c>
      <c r="P923" s="122">
        <v>0</v>
      </c>
      <c r="Q923" s="122">
        <v>0</v>
      </c>
      <c r="R923" s="122">
        <v>0</v>
      </c>
      <c r="S923" s="122">
        <v>0</v>
      </c>
      <c r="T923" s="122">
        <v>0</v>
      </c>
      <c r="U923" s="122">
        <v>0</v>
      </c>
      <c r="V923" s="122">
        <v>0</v>
      </c>
      <c r="W923" s="122">
        <v>0</v>
      </c>
      <c r="X923" s="122">
        <v>0</v>
      </c>
      <c r="Y923" s="122">
        <v>0</v>
      </c>
      <c r="Z923" s="122">
        <v>0</v>
      </c>
      <c r="AA923" s="122">
        <v>0</v>
      </c>
      <c r="AB923" s="123"/>
      <c r="AC923" s="123"/>
      <c r="AD923" s="123"/>
      <c r="AE923" s="123"/>
      <c r="AF923" s="123"/>
      <c r="AG923" s="123"/>
      <c r="AH923" s="123"/>
      <c r="AI923" s="123"/>
      <c r="AJ923" s="123"/>
      <c r="AK923" s="123"/>
      <c r="AL923" s="123"/>
      <c r="AM923" s="123"/>
      <c r="AN923" s="123"/>
      <c r="AO923" s="123"/>
      <c r="AP923" s="123"/>
      <c r="AQ923" s="123"/>
      <c r="AR923" s="123"/>
      <c r="AS923" s="123"/>
      <c r="AT923" s="123"/>
      <c r="AU923" s="123"/>
    </row>
    <row r="924" spans="1:47" ht="108.8" x14ac:dyDescent="0.35">
      <c r="A924" s="115" t="s">
        <v>1663</v>
      </c>
      <c r="B924" s="111" t="s">
        <v>224</v>
      </c>
      <c r="C924" s="108" t="s">
        <v>597</v>
      </c>
      <c r="D924" s="122">
        <v>0</v>
      </c>
      <c r="E924" s="122">
        <v>0</v>
      </c>
      <c r="F924" s="122">
        <v>0</v>
      </c>
      <c r="G924" s="122">
        <v>0</v>
      </c>
      <c r="H924" s="122">
        <v>0</v>
      </c>
      <c r="I924" s="122">
        <v>0</v>
      </c>
      <c r="J924" s="122">
        <v>0</v>
      </c>
      <c r="K924" s="122">
        <v>0</v>
      </c>
      <c r="L924" s="122">
        <v>0</v>
      </c>
      <c r="M924" s="122">
        <v>0</v>
      </c>
      <c r="N924" s="122">
        <v>0</v>
      </c>
      <c r="O924" s="122">
        <v>0</v>
      </c>
      <c r="P924" s="122">
        <v>0</v>
      </c>
      <c r="Q924" s="122">
        <v>0</v>
      </c>
      <c r="R924" s="122">
        <v>0</v>
      </c>
      <c r="S924" s="122">
        <v>0</v>
      </c>
      <c r="T924" s="122">
        <v>0</v>
      </c>
      <c r="U924" s="122">
        <v>0</v>
      </c>
      <c r="V924" s="122">
        <v>0</v>
      </c>
      <c r="W924" s="122">
        <v>0</v>
      </c>
      <c r="X924" s="122">
        <v>0</v>
      </c>
      <c r="Y924" s="122">
        <v>0</v>
      </c>
      <c r="Z924" s="122">
        <v>0</v>
      </c>
      <c r="AA924" s="122">
        <v>0</v>
      </c>
      <c r="AB924" s="123"/>
      <c r="AC924" s="123"/>
      <c r="AD924" s="123"/>
      <c r="AE924" s="123"/>
      <c r="AF924" s="123"/>
      <c r="AG924" s="123"/>
      <c r="AH924" s="123"/>
      <c r="AI924" s="123"/>
      <c r="AJ924" s="123"/>
      <c r="AK924" s="123"/>
      <c r="AL924" s="123"/>
      <c r="AM924" s="123"/>
      <c r="AN924" s="123"/>
      <c r="AO924" s="123"/>
      <c r="AP924" s="123"/>
      <c r="AQ924" s="123"/>
      <c r="AR924" s="123"/>
      <c r="AS924" s="123"/>
      <c r="AT924" s="123"/>
      <c r="AU924" s="123"/>
    </row>
    <row r="925" spans="1:47" ht="77.7" x14ac:dyDescent="0.35">
      <c r="A925" s="115" t="s">
        <v>1663</v>
      </c>
      <c r="B925" s="111" t="s">
        <v>1894</v>
      </c>
      <c r="C925" s="108" t="s">
        <v>225</v>
      </c>
      <c r="D925" s="122">
        <v>0</v>
      </c>
      <c r="E925" s="122">
        <v>0</v>
      </c>
      <c r="F925" s="122">
        <v>0</v>
      </c>
      <c r="G925" s="122">
        <v>0</v>
      </c>
      <c r="H925" s="122">
        <v>0</v>
      </c>
      <c r="I925" s="122">
        <v>0</v>
      </c>
      <c r="J925" s="122">
        <v>0</v>
      </c>
      <c r="K925" s="122">
        <v>0</v>
      </c>
      <c r="L925" s="122">
        <v>0</v>
      </c>
      <c r="M925" s="122">
        <v>0</v>
      </c>
      <c r="N925" s="122">
        <v>0</v>
      </c>
      <c r="O925" s="122">
        <v>0</v>
      </c>
      <c r="P925" s="122">
        <v>0</v>
      </c>
      <c r="Q925" s="122">
        <v>0</v>
      </c>
      <c r="R925" s="122">
        <v>0</v>
      </c>
      <c r="S925" s="122">
        <v>0</v>
      </c>
      <c r="T925" s="122">
        <v>0</v>
      </c>
      <c r="U925" s="122">
        <v>0</v>
      </c>
      <c r="V925" s="122">
        <v>0</v>
      </c>
      <c r="W925" s="122">
        <v>0</v>
      </c>
      <c r="X925" s="122">
        <v>0</v>
      </c>
      <c r="Y925" s="122">
        <v>0</v>
      </c>
      <c r="Z925" s="122">
        <v>0</v>
      </c>
      <c r="AA925" s="122">
        <v>0</v>
      </c>
      <c r="AB925" s="123"/>
      <c r="AC925" s="123"/>
      <c r="AD925" s="123"/>
      <c r="AE925" s="123"/>
      <c r="AF925" s="123"/>
      <c r="AG925" s="123"/>
      <c r="AH925" s="123"/>
      <c r="AI925" s="123"/>
      <c r="AJ925" s="123"/>
      <c r="AK925" s="123"/>
      <c r="AL925" s="123"/>
      <c r="AM925" s="123"/>
      <c r="AN925" s="123"/>
      <c r="AO925" s="123"/>
      <c r="AP925" s="123"/>
      <c r="AQ925" s="123"/>
      <c r="AR925" s="123"/>
      <c r="AS925" s="123"/>
      <c r="AT925" s="123"/>
      <c r="AU925" s="123"/>
    </row>
    <row r="926" spans="1:47" ht="62.2" x14ac:dyDescent="0.35">
      <c r="A926" s="115" t="s">
        <v>1663</v>
      </c>
      <c r="B926" s="111" t="s">
        <v>1895</v>
      </c>
      <c r="C926" s="108" t="s">
        <v>226</v>
      </c>
      <c r="D926" s="122">
        <v>0</v>
      </c>
      <c r="E926" s="122">
        <v>0.25</v>
      </c>
      <c r="F926" s="122">
        <v>0</v>
      </c>
      <c r="G926" s="122">
        <v>0</v>
      </c>
      <c r="H926" s="122">
        <v>0</v>
      </c>
      <c r="I926" s="122">
        <v>0.11199999999999999</v>
      </c>
      <c r="J926" s="122">
        <v>0</v>
      </c>
      <c r="K926" s="122">
        <v>0</v>
      </c>
      <c r="L926" s="122">
        <v>0</v>
      </c>
      <c r="M926" s="122">
        <v>0</v>
      </c>
      <c r="N926" s="122">
        <v>0</v>
      </c>
      <c r="O926" s="122">
        <v>0</v>
      </c>
      <c r="P926" s="122">
        <v>0</v>
      </c>
      <c r="Q926" s="122">
        <v>0</v>
      </c>
      <c r="R926" s="122">
        <v>0.25</v>
      </c>
      <c r="S926" s="122">
        <v>0</v>
      </c>
      <c r="T926" s="122">
        <v>0.15</v>
      </c>
      <c r="U926" s="122">
        <v>0</v>
      </c>
      <c r="V926" s="122">
        <v>0</v>
      </c>
      <c r="W926" s="122">
        <v>0</v>
      </c>
      <c r="X926" s="122">
        <v>0</v>
      </c>
      <c r="Y926" s="122">
        <v>0</v>
      </c>
      <c r="Z926" s="122">
        <v>0</v>
      </c>
      <c r="AA926" s="122">
        <v>0</v>
      </c>
      <c r="AB926" s="123"/>
      <c r="AC926" s="123"/>
      <c r="AD926" s="123"/>
      <c r="AE926" s="123"/>
      <c r="AF926" s="123"/>
      <c r="AG926" s="123"/>
      <c r="AH926" s="123"/>
      <c r="AI926" s="123"/>
      <c r="AJ926" s="123"/>
      <c r="AK926" s="123"/>
      <c r="AL926" s="123"/>
      <c r="AM926" s="123"/>
      <c r="AN926" s="123"/>
      <c r="AO926" s="123"/>
      <c r="AP926" s="123"/>
      <c r="AQ926" s="123"/>
      <c r="AR926" s="123"/>
      <c r="AS926" s="123"/>
      <c r="AT926" s="123"/>
      <c r="AU926" s="123"/>
    </row>
    <row r="927" spans="1:47" ht="46.65" x14ac:dyDescent="0.35">
      <c r="A927" s="115" t="s">
        <v>1663</v>
      </c>
      <c r="B927" s="111" t="s">
        <v>479</v>
      </c>
      <c r="C927" s="108" t="s">
        <v>227</v>
      </c>
      <c r="D927" s="122">
        <v>0</v>
      </c>
      <c r="E927" s="122">
        <v>0</v>
      </c>
      <c r="F927" s="122">
        <v>0</v>
      </c>
      <c r="G927" s="122">
        <v>0</v>
      </c>
      <c r="H927" s="122">
        <v>0</v>
      </c>
      <c r="I927" s="122">
        <v>0</v>
      </c>
      <c r="J927" s="122">
        <v>0</v>
      </c>
      <c r="K927" s="122">
        <v>0</v>
      </c>
      <c r="L927" s="122">
        <v>0</v>
      </c>
      <c r="M927" s="122">
        <v>0</v>
      </c>
      <c r="N927" s="122">
        <v>0</v>
      </c>
      <c r="O927" s="122">
        <v>0</v>
      </c>
      <c r="P927" s="122">
        <v>0</v>
      </c>
      <c r="Q927" s="122">
        <v>0</v>
      </c>
      <c r="R927" s="122">
        <v>2</v>
      </c>
      <c r="S927" s="122">
        <v>0</v>
      </c>
      <c r="T927" s="122">
        <v>1.2</v>
      </c>
      <c r="U927" s="122">
        <v>0</v>
      </c>
      <c r="V927" s="122">
        <v>0</v>
      </c>
      <c r="W927" s="122">
        <v>0</v>
      </c>
      <c r="X927" s="122">
        <v>0</v>
      </c>
      <c r="Y927" s="122">
        <v>0</v>
      </c>
      <c r="Z927" s="122">
        <v>0</v>
      </c>
      <c r="AA927" s="122">
        <v>0</v>
      </c>
      <c r="AB927" s="123"/>
      <c r="AC927" s="123"/>
      <c r="AD927" s="123"/>
      <c r="AE927" s="123"/>
      <c r="AF927" s="123"/>
      <c r="AG927" s="123"/>
      <c r="AH927" s="123"/>
      <c r="AI927" s="123"/>
      <c r="AJ927" s="123"/>
      <c r="AK927" s="123"/>
      <c r="AL927" s="123"/>
      <c r="AM927" s="123"/>
      <c r="AN927" s="123"/>
      <c r="AO927" s="123"/>
      <c r="AP927" s="123"/>
      <c r="AQ927" s="123"/>
      <c r="AR927" s="123"/>
      <c r="AS927" s="123"/>
      <c r="AT927" s="123"/>
      <c r="AU927" s="123"/>
    </row>
    <row r="928" spans="1:47" ht="124.35" x14ac:dyDescent="0.35">
      <c r="A928" s="115" t="s">
        <v>1663</v>
      </c>
      <c r="B928" s="111" t="s">
        <v>1896</v>
      </c>
      <c r="C928" s="108" t="s">
        <v>228</v>
      </c>
      <c r="D928" s="122">
        <v>0</v>
      </c>
      <c r="E928" s="122">
        <v>0</v>
      </c>
      <c r="F928" s="122">
        <v>0</v>
      </c>
      <c r="G928" s="122">
        <v>0</v>
      </c>
      <c r="H928" s="122">
        <v>0</v>
      </c>
      <c r="I928" s="122">
        <v>0</v>
      </c>
      <c r="J928" s="122">
        <v>0</v>
      </c>
      <c r="K928" s="122">
        <v>0</v>
      </c>
      <c r="L928" s="122">
        <v>0</v>
      </c>
      <c r="M928" s="122">
        <v>0</v>
      </c>
      <c r="N928" s="122">
        <v>0</v>
      </c>
      <c r="O928" s="122">
        <v>0</v>
      </c>
      <c r="P928" s="122">
        <v>0</v>
      </c>
      <c r="Q928" s="122">
        <v>0</v>
      </c>
      <c r="R928" s="122">
        <v>0</v>
      </c>
      <c r="S928" s="122">
        <v>0</v>
      </c>
      <c r="T928" s="122">
        <v>0.94</v>
      </c>
      <c r="U928" s="122">
        <v>0</v>
      </c>
      <c r="V928" s="122">
        <v>0</v>
      </c>
      <c r="W928" s="122">
        <v>0</v>
      </c>
      <c r="X928" s="122">
        <v>0</v>
      </c>
      <c r="Y928" s="122">
        <v>0</v>
      </c>
      <c r="Z928" s="122">
        <v>0</v>
      </c>
      <c r="AA928" s="122">
        <v>0</v>
      </c>
      <c r="AB928" s="123"/>
      <c r="AC928" s="123"/>
      <c r="AD928" s="123"/>
      <c r="AE928" s="123"/>
      <c r="AF928" s="123"/>
      <c r="AG928" s="123"/>
      <c r="AH928" s="123"/>
      <c r="AI928" s="123"/>
      <c r="AJ928" s="123"/>
      <c r="AK928" s="123"/>
      <c r="AL928" s="123"/>
      <c r="AM928" s="123"/>
      <c r="AN928" s="123"/>
      <c r="AO928" s="123"/>
      <c r="AP928" s="123"/>
      <c r="AQ928" s="123"/>
      <c r="AR928" s="123"/>
      <c r="AS928" s="123"/>
      <c r="AT928" s="123"/>
      <c r="AU928" s="123"/>
    </row>
    <row r="929" spans="1:47" ht="62.2" x14ac:dyDescent="0.35">
      <c r="A929" s="115" t="s">
        <v>1663</v>
      </c>
      <c r="B929" s="111" t="s">
        <v>229</v>
      </c>
      <c r="C929" s="108" t="s">
        <v>230</v>
      </c>
      <c r="D929" s="122">
        <v>0</v>
      </c>
      <c r="E929" s="122">
        <v>0</v>
      </c>
      <c r="F929" s="122">
        <v>0</v>
      </c>
      <c r="G929" s="122">
        <v>0</v>
      </c>
      <c r="H929" s="122">
        <v>0</v>
      </c>
      <c r="I929" s="122">
        <v>0</v>
      </c>
      <c r="J929" s="122">
        <v>0</v>
      </c>
      <c r="K929" s="122">
        <v>0</v>
      </c>
      <c r="L929" s="122">
        <v>0</v>
      </c>
      <c r="M929" s="122">
        <v>0</v>
      </c>
      <c r="N929" s="122">
        <v>0</v>
      </c>
      <c r="O929" s="122">
        <v>0</v>
      </c>
      <c r="P929" s="122">
        <v>0</v>
      </c>
      <c r="Q929" s="122">
        <v>0</v>
      </c>
      <c r="R929" s="122">
        <v>1.26</v>
      </c>
      <c r="S929" s="122">
        <v>0</v>
      </c>
      <c r="T929" s="122">
        <v>0.12</v>
      </c>
      <c r="U929" s="122">
        <v>0</v>
      </c>
      <c r="V929" s="122">
        <v>0</v>
      </c>
      <c r="W929" s="122">
        <v>0</v>
      </c>
      <c r="X929" s="122">
        <v>0</v>
      </c>
      <c r="Y929" s="122">
        <v>0</v>
      </c>
      <c r="Z929" s="122">
        <v>0</v>
      </c>
      <c r="AA929" s="122">
        <v>0</v>
      </c>
      <c r="AB929" s="123"/>
      <c r="AC929" s="123"/>
      <c r="AD929" s="123"/>
      <c r="AE929" s="123"/>
      <c r="AF929" s="123"/>
      <c r="AG929" s="123"/>
      <c r="AH929" s="123"/>
      <c r="AI929" s="123"/>
      <c r="AJ929" s="123"/>
      <c r="AK929" s="123"/>
      <c r="AL929" s="123"/>
      <c r="AM929" s="123"/>
      <c r="AN929" s="123"/>
      <c r="AO929" s="123"/>
      <c r="AP929" s="123"/>
      <c r="AQ929" s="123"/>
      <c r="AR929" s="123"/>
      <c r="AS929" s="123"/>
      <c r="AT929" s="123"/>
      <c r="AU929" s="123"/>
    </row>
    <row r="930" spans="1:47" ht="77.7" x14ac:dyDescent="0.35">
      <c r="A930" s="115" t="s">
        <v>1663</v>
      </c>
      <c r="B930" s="111" t="s">
        <v>614</v>
      </c>
      <c r="C930" s="108" t="s">
        <v>231</v>
      </c>
      <c r="D930" s="122">
        <v>0</v>
      </c>
      <c r="E930" s="122">
        <v>0</v>
      </c>
      <c r="F930" s="122">
        <v>0</v>
      </c>
      <c r="G930" s="122">
        <v>0</v>
      </c>
      <c r="H930" s="122">
        <v>0</v>
      </c>
      <c r="I930" s="122">
        <v>0</v>
      </c>
      <c r="J930" s="122">
        <v>0</v>
      </c>
      <c r="K930" s="122">
        <v>0</v>
      </c>
      <c r="L930" s="122">
        <v>0</v>
      </c>
      <c r="M930" s="122">
        <v>0</v>
      </c>
      <c r="N930" s="122">
        <v>0</v>
      </c>
      <c r="O930" s="122">
        <v>0</v>
      </c>
      <c r="P930" s="122">
        <v>0</v>
      </c>
      <c r="Q930" s="122">
        <v>0</v>
      </c>
      <c r="R930" s="122">
        <v>0</v>
      </c>
      <c r="S930" s="122">
        <v>0</v>
      </c>
      <c r="T930" s="122">
        <v>0</v>
      </c>
      <c r="U930" s="122">
        <v>0</v>
      </c>
      <c r="V930" s="122">
        <v>0</v>
      </c>
      <c r="W930" s="122">
        <v>0</v>
      </c>
      <c r="X930" s="122">
        <v>0</v>
      </c>
      <c r="Y930" s="122">
        <v>0</v>
      </c>
      <c r="Z930" s="122">
        <v>0</v>
      </c>
      <c r="AA930" s="122">
        <v>0</v>
      </c>
      <c r="AB930" s="123"/>
      <c r="AC930" s="123"/>
      <c r="AD930" s="123"/>
      <c r="AE930" s="123"/>
      <c r="AF930" s="123"/>
      <c r="AG930" s="123"/>
      <c r="AH930" s="123"/>
      <c r="AI930" s="123"/>
      <c r="AJ930" s="123"/>
      <c r="AK930" s="123"/>
      <c r="AL930" s="123"/>
      <c r="AM930" s="123"/>
      <c r="AN930" s="123"/>
      <c r="AO930" s="123"/>
      <c r="AP930" s="123"/>
      <c r="AQ930" s="123"/>
      <c r="AR930" s="123"/>
      <c r="AS930" s="123"/>
      <c r="AT930" s="123"/>
      <c r="AU930" s="123"/>
    </row>
    <row r="931" spans="1:47" ht="93.25" x14ac:dyDescent="0.35">
      <c r="A931" s="115" t="s">
        <v>1663</v>
      </c>
      <c r="B931" s="111" t="s">
        <v>1110</v>
      </c>
      <c r="C931" s="108" t="s">
        <v>1625</v>
      </c>
      <c r="D931" s="122">
        <v>0</v>
      </c>
      <c r="E931" s="122">
        <v>0</v>
      </c>
      <c r="F931" s="122">
        <v>0</v>
      </c>
      <c r="G931" s="122">
        <v>0</v>
      </c>
      <c r="H931" s="122">
        <v>0</v>
      </c>
      <c r="I931" s="122">
        <v>0</v>
      </c>
      <c r="J931" s="122">
        <v>0</v>
      </c>
      <c r="K931" s="122">
        <v>0</v>
      </c>
      <c r="L931" s="122">
        <v>0</v>
      </c>
      <c r="M931" s="122">
        <v>0</v>
      </c>
      <c r="N931" s="122">
        <v>0</v>
      </c>
      <c r="O931" s="122">
        <v>0</v>
      </c>
      <c r="P931" s="122">
        <v>0</v>
      </c>
      <c r="Q931" s="122">
        <v>0</v>
      </c>
      <c r="R931" s="122">
        <v>0.8</v>
      </c>
      <c r="S931" s="122">
        <v>0</v>
      </c>
      <c r="T931" s="122">
        <v>0.32</v>
      </c>
      <c r="U931" s="122">
        <v>0</v>
      </c>
      <c r="V931" s="122">
        <v>0</v>
      </c>
      <c r="W931" s="122">
        <v>0</v>
      </c>
      <c r="X931" s="122">
        <v>0</v>
      </c>
      <c r="Y931" s="122">
        <v>0</v>
      </c>
      <c r="Z931" s="122">
        <v>0</v>
      </c>
      <c r="AA931" s="122">
        <v>0</v>
      </c>
      <c r="AB931" s="123"/>
      <c r="AC931" s="123"/>
      <c r="AD931" s="123"/>
      <c r="AE931" s="123"/>
      <c r="AF931" s="123"/>
      <c r="AG931" s="123"/>
      <c r="AH931" s="123"/>
      <c r="AI931" s="123"/>
      <c r="AJ931" s="123"/>
      <c r="AK931" s="123"/>
      <c r="AL931" s="123"/>
      <c r="AM931" s="123"/>
      <c r="AN931" s="123"/>
      <c r="AO931" s="123"/>
      <c r="AP931" s="123"/>
      <c r="AQ931" s="123"/>
      <c r="AR931" s="123"/>
      <c r="AS931" s="123"/>
      <c r="AT931" s="123"/>
      <c r="AU931" s="123"/>
    </row>
    <row r="932" spans="1:47" ht="31.1" x14ac:dyDescent="0.35">
      <c r="A932" s="115" t="s">
        <v>1663</v>
      </c>
      <c r="B932" s="111" t="s">
        <v>1111</v>
      </c>
      <c r="C932" s="108" t="s">
        <v>1626</v>
      </c>
      <c r="D932" s="122">
        <v>0</v>
      </c>
      <c r="E932" s="122">
        <v>0</v>
      </c>
      <c r="F932" s="122">
        <v>0</v>
      </c>
      <c r="G932" s="122">
        <v>0</v>
      </c>
      <c r="H932" s="122">
        <v>0</v>
      </c>
      <c r="I932" s="122">
        <v>0</v>
      </c>
      <c r="J932" s="122">
        <v>0</v>
      </c>
      <c r="K932" s="122">
        <v>0</v>
      </c>
      <c r="L932" s="122">
        <v>0</v>
      </c>
      <c r="M932" s="122">
        <v>0</v>
      </c>
      <c r="N932" s="122">
        <v>0</v>
      </c>
      <c r="O932" s="122">
        <v>0</v>
      </c>
      <c r="P932" s="122">
        <v>0</v>
      </c>
      <c r="Q932" s="122">
        <v>0</v>
      </c>
      <c r="R932" s="122">
        <v>0</v>
      </c>
      <c r="S932" s="122">
        <v>0</v>
      </c>
      <c r="T932" s="122">
        <v>0.12</v>
      </c>
      <c r="U932" s="122">
        <v>0</v>
      </c>
      <c r="V932" s="122">
        <v>0</v>
      </c>
      <c r="W932" s="122">
        <v>0</v>
      </c>
      <c r="X932" s="122">
        <v>0</v>
      </c>
      <c r="Y932" s="122">
        <v>0</v>
      </c>
      <c r="Z932" s="122">
        <v>0</v>
      </c>
      <c r="AA932" s="122">
        <v>0</v>
      </c>
      <c r="AB932" s="123"/>
      <c r="AC932" s="123"/>
      <c r="AD932" s="123"/>
      <c r="AE932" s="123"/>
      <c r="AF932" s="123"/>
      <c r="AG932" s="123"/>
      <c r="AH932" s="123"/>
      <c r="AI932" s="123"/>
      <c r="AJ932" s="123"/>
      <c r="AK932" s="123"/>
      <c r="AL932" s="123"/>
      <c r="AM932" s="123"/>
      <c r="AN932" s="123"/>
      <c r="AO932" s="123"/>
      <c r="AP932" s="123"/>
      <c r="AQ932" s="123"/>
      <c r="AR932" s="123"/>
      <c r="AS932" s="123"/>
      <c r="AT932" s="123"/>
      <c r="AU932" s="123"/>
    </row>
    <row r="933" spans="1:47" x14ac:dyDescent="0.35">
      <c r="A933" s="119"/>
      <c r="B933" s="118" t="s">
        <v>81</v>
      </c>
      <c r="C933" s="105"/>
      <c r="D933" s="133">
        <f t="shared" ref="D933:AU933" si="247">SUM(D934:D937)</f>
        <v>0</v>
      </c>
      <c r="E933" s="133">
        <f t="shared" si="247"/>
        <v>0</v>
      </c>
      <c r="F933" s="133">
        <f t="shared" si="247"/>
        <v>0</v>
      </c>
      <c r="G933" s="133">
        <f t="shared" si="247"/>
        <v>0</v>
      </c>
      <c r="H933" s="133">
        <f t="shared" si="247"/>
        <v>0</v>
      </c>
      <c r="I933" s="133">
        <f t="shared" si="247"/>
        <v>0.12000000000000001</v>
      </c>
      <c r="J933" s="133">
        <f t="shared" si="247"/>
        <v>0</v>
      </c>
      <c r="K933" s="133">
        <f t="shared" si="247"/>
        <v>0</v>
      </c>
      <c r="L933" s="133">
        <f t="shared" si="247"/>
        <v>0</v>
      </c>
      <c r="M933" s="133">
        <f t="shared" si="247"/>
        <v>0</v>
      </c>
      <c r="N933" s="133">
        <f t="shared" si="247"/>
        <v>0</v>
      </c>
      <c r="O933" s="133">
        <f t="shared" si="247"/>
        <v>0</v>
      </c>
      <c r="P933" s="133">
        <f t="shared" si="247"/>
        <v>0</v>
      </c>
      <c r="Q933" s="133">
        <f t="shared" si="247"/>
        <v>0</v>
      </c>
      <c r="R933" s="133">
        <f t="shared" si="247"/>
        <v>0</v>
      </c>
      <c r="S933" s="133">
        <f t="shared" si="247"/>
        <v>0</v>
      </c>
      <c r="T933" s="133">
        <f t="shared" si="247"/>
        <v>0</v>
      </c>
      <c r="U933" s="133">
        <f t="shared" si="247"/>
        <v>0</v>
      </c>
      <c r="V933" s="133">
        <f t="shared" si="247"/>
        <v>0</v>
      </c>
      <c r="W933" s="133">
        <f t="shared" si="247"/>
        <v>0</v>
      </c>
      <c r="X933" s="133">
        <f t="shared" si="247"/>
        <v>0</v>
      </c>
      <c r="Y933" s="133">
        <f t="shared" si="247"/>
        <v>0</v>
      </c>
      <c r="Z933" s="133">
        <f t="shared" si="247"/>
        <v>0</v>
      </c>
      <c r="AA933" s="133">
        <f t="shared" si="247"/>
        <v>0</v>
      </c>
      <c r="AB933" s="133">
        <f t="shared" si="247"/>
        <v>0</v>
      </c>
      <c r="AC933" s="133">
        <f t="shared" si="247"/>
        <v>0</v>
      </c>
      <c r="AD933" s="133">
        <f t="shared" si="247"/>
        <v>0</v>
      </c>
      <c r="AE933" s="133">
        <f t="shared" si="247"/>
        <v>0</v>
      </c>
      <c r="AF933" s="133">
        <f t="shared" si="247"/>
        <v>0</v>
      </c>
      <c r="AG933" s="133">
        <f t="shared" si="247"/>
        <v>0</v>
      </c>
      <c r="AH933" s="133">
        <f t="shared" si="247"/>
        <v>0</v>
      </c>
      <c r="AI933" s="133">
        <f t="shared" si="247"/>
        <v>0</v>
      </c>
      <c r="AJ933" s="133">
        <f t="shared" si="247"/>
        <v>0</v>
      </c>
      <c r="AK933" s="133">
        <f t="shared" si="247"/>
        <v>0</v>
      </c>
      <c r="AL933" s="133">
        <f t="shared" si="247"/>
        <v>0</v>
      </c>
      <c r="AM933" s="133">
        <f t="shared" si="247"/>
        <v>0</v>
      </c>
      <c r="AN933" s="133">
        <f t="shared" si="247"/>
        <v>0</v>
      </c>
      <c r="AO933" s="133">
        <f t="shared" si="247"/>
        <v>0</v>
      </c>
      <c r="AP933" s="133">
        <f t="shared" si="247"/>
        <v>0</v>
      </c>
      <c r="AQ933" s="133">
        <f t="shared" si="247"/>
        <v>0</v>
      </c>
      <c r="AR933" s="133">
        <f t="shared" si="247"/>
        <v>0</v>
      </c>
      <c r="AS933" s="133">
        <f t="shared" si="247"/>
        <v>0</v>
      </c>
      <c r="AT933" s="133">
        <f t="shared" si="247"/>
        <v>0</v>
      </c>
      <c r="AU933" s="133">
        <f t="shared" si="247"/>
        <v>0</v>
      </c>
    </row>
    <row r="934" spans="1:47" ht="46.65" x14ac:dyDescent="0.35">
      <c r="A934" s="106" t="s">
        <v>1663</v>
      </c>
      <c r="B934" s="111" t="s">
        <v>1112</v>
      </c>
      <c r="C934" s="108" t="s">
        <v>598</v>
      </c>
      <c r="D934" s="122">
        <v>0</v>
      </c>
      <c r="E934" s="122">
        <v>0</v>
      </c>
      <c r="F934" s="122">
        <v>0</v>
      </c>
      <c r="G934" s="122">
        <v>0</v>
      </c>
      <c r="H934" s="122">
        <v>0</v>
      </c>
      <c r="I934" s="122">
        <v>0</v>
      </c>
      <c r="J934" s="122">
        <v>0</v>
      </c>
      <c r="K934" s="122">
        <v>0</v>
      </c>
      <c r="L934" s="122">
        <v>0</v>
      </c>
      <c r="M934" s="122">
        <v>0</v>
      </c>
      <c r="N934" s="122">
        <v>0</v>
      </c>
      <c r="O934" s="122">
        <v>0</v>
      </c>
      <c r="P934" s="122">
        <v>0</v>
      </c>
      <c r="Q934" s="122">
        <v>0</v>
      </c>
      <c r="R934" s="122">
        <v>0</v>
      </c>
      <c r="S934" s="122">
        <v>0</v>
      </c>
      <c r="T934" s="122">
        <v>0</v>
      </c>
      <c r="U934" s="122">
        <v>0</v>
      </c>
      <c r="V934" s="122">
        <v>0</v>
      </c>
      <c r="W934" s="122">
        <v>0</v>
      </c>
      <c r="X934" s="122">
        <v>0</v>
      </c>
      <c r="Y934" s="122">
        <v>0</v>
      </c>
      <c r="Z934" s="122">
        <v>0</v>
      </c>
      <c r="AA934" s="122">
        <v>0</v>
      </c>
      <c r="AB934" s="123"/>
      <c r="AC934" s="123"/>
      <c r="AD934" s="123"/>
      <c r="AE934" s="123"/>
      <c r="AF934" s="123"/>
      <c r="AG934" s="123"/>
      <c r="AH934" s="123"/>
      <c r="AI934" s="123"/>
      <c r="AJ934" s="123"/>
      <c r="AK934" s="123"/>
      <c r="AL934" s="123"/>
      <c r="AM934" s="123"/>
      <c r="AN934" s="123"/>
      <c r="AO934" s="123"/>
      <c r="AP934" s="123"/>
      <c r="AQ934" s="123"/>
      <c r="AR934" s="123"/>
      <c r="AS934" s="123"/>
      <c r="AT934" s="123"/>
      <c r="AU934" s="123"/>
    </row>
    <row r="935" spans="1:47" ht="62.2" x14ac:dyDescent="0.35">
      <c r="A935" s="115" t="s">
        <v>1663</v>
      </c>
      <c r="B935" s="111" t="s">
        <v>1897</v>
      </c>
      <c r="C935" s="108" t="s">
        <v>1627</v>
      </c>
      <c r="D935" s="122">
        <v>0</v>
      </c>
      <c r="E935" s="122">
        <v>0</v>
      </c>
      <c r="F935" s="122">
        <v>0</v>
      </c>
      <c r="G935" s="122">
        <v>0</v>
      </c>
      <c r="H935" s="122">
        <v>0</v>
      </c>
      <c r="I935" s="122">
        <v>0.02</v>
      </c>
      <c r="J935" s="122">
        <v>0</v>
      </c>
      <c r="K935" s="122">
        <v>0</v>
      </c>
      <c r="L935" s="122">
        <v>0</v>
      </c>
      <c r="M935" s="122">
        <v>0</v>
      </c>
      <c r="N935" s="122">
        <v>0</v>
      </c>
      <c r="O935" s="122">
        <v>0</v>
      </c>
      <c r="P935" s="122">
        <v>0</v>
      </c>
      <c r="Q935" s="122">
        <v>0</v>
      </c>
      <c r="R935" s="122">
        <v>0</v>
      </c>
      <c r="S935" s="122">
        <v>0</v>
      </c>
      <c r="T935" s="122">
        <v>0</v>
      </c>
      <c r="U935" s="122">
        <v>0</v>
      </c>
      <c r="V935" s="122">
        <v>0</v>
      </c>
      <c r="W935" s="122">
        <v>0</v>
      </c>
      <c r="X935" s="122">
        <v>0</v>
      </c>
      <c r="Y935" s="122">
        <v>0</v>
      </c>
      <c r="Z935" s="122">
        <v>0</v>
      </c>
      <c r="AA935" s="122">
        <v>0</v>
      </c>
      <c r="AB935" s="123"/>
      <c r="AC935" s="123"/>
      <c r="AD935" s="123"/>
      <c r="AE935" s="123"/>
      <c r="AF935" s="123"/>
      <c r="AG935" s="123"/>
      <c r="AH935" s="123"/>
      <c r="AI935" s="123"/>
      <c r="AJ935" s="123"/>
      <c r="AK935" s="123"/>
      <c r="AL935" s="123"/>
      <c r="AM935" s="123"/>
      <c r="AN935" s="123"/>
      <c r="AO935" s="123"/>
      <c r="AP935" s="123"/>
      <c r="AQ935" s="123"/>
      <c r="AR935" s="123"/>
      <c r="AS935" s="123"/>
      <c r="AT935" s="123"/>
      <c r="AU935" s="123"/>
    </row>
    <row r="936" spans="1:47" ht="62.2" x14ac:dyDescent="0.35">
      <c r="A936" s="115" t="s">
        <v>1663</v>
      </c>
      <c r="B936" s="111" t="s">
        <v>1898</v>
      </c>
      <c r="C936" s="108" t="s">
        <v>1628</v>
      </c>
      <c r="D936" s="122">
        <v>0</v>
      </c>
      <c r="E936" s="122">
        <v>0</v>
      </c>
      <c r="F936" s="122">
        <v>0</v>
      </c>
      <c r="G936" s="122">
        <v>0</v>
      </c>
      <c r="H936" s="122">
        <v>0</v>
      </c>
      <c r="I936" s="122">
        <v>0.1</v>
      </c>
      <c r="J936" s="122">
        <v>0</v>
      </c>
      <c r="K936" s="122">
        <v>0</v>
      </c>
      <c r="L936" s="122">
        <v>0</v>
      </c>
      <c r="M936" s="122">
        <v>0</v>
      </c>
      <c r="N936" s="122">
        <v>0</v>
      </c>
      <c r="O936" s="122">
        <v>0</v>
      </c>
      <c r="P936" s="122">
        <v>0</v>
      </c>
      <c r="Q936" s="122">
        <v>0</v>
      </c>
      <c r="R936" s="122">
        <v>0</v>
      </c>
      <c r="S936" s="122">
        <v>0</v>
      </c>
      <c r="T936" s="122">
        <v>0</v>
      </c>
      <c r="U936" s="122">
        <v>0</v>
      </c>
      <c r="V936" s="122">
        <v>0</v>
      </c>
      <c r="W936" s="122">
        <v>0</v>
      </c>
      <c r="X936" s="122">
        <v>0</v>
      </c>
      <c r="Y936" s="122">
        <v>0</v>
      </c>
      <c r="Z936" s="122">
        <v>0</v>
      </c>
      <c r="AA936" s="122">
        <v>0</v>
      </c>
      <c r="AB936" s="123"/>
      <c r="AC936" s="123"/>
      <c r="AD936" s="123"/>
      <c r="AE936" s="123"/>
      <c r="AF936" s="123"/>
      <c r="AG936" s="123"/>
      <c r="AH936" s="123"/>
      <c r="AI936" s="123"/>
      <c r="AJ936" s="123"/>
      <c r="AK936" s="123"/>
      <c r="AL936" s="123"/>
      <c r="AM936" s="123"/>
      <c r="AN936" s="123"/>
      <c r="AO936" s="123"/>
      <c r="AP936" s="123"/>
      <c r="AQ936" s="123"/>
      <c r="AR936" s="123"/>
      <c r="AS936" s="123"/>
      <c r="AT936" s="123"/>
      <c r="AU936" s="123"/>
    </row>
    <row r="937" spans="1:47" ht="46.65" x14ac:dyDescent="0.35">
      <c r="A937" s="115" t="s">
        <v>1663</v>
      </c>
      <c r="B937" s="111" t="s">
        <v>1899</v>
      </c>
      <c r="C937" s="108" t="s">
        <v>1972</v>
      </c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3"/>
      <c r="AD937" s="123"/>
      <c r="AE937" s="123"/>
      <c r="AF937" s="123"/>
      <c r="AG937" s="123"/>
      <c r="AH937" s="123"/>
      <c r="AI937" s="123"/>
      <c r="AJ937" s="123"/>
      <c r="AK937" s="123"/>
      <c r="AL937" s="123"/>
      <c r="AM937" s="123"/>
      <c r="AN937" s="123"/>
      <c r="AO937" s="123"/>
      <c r="AP937" s="123"/>
      <c r="AQ937" s="123"/>
      <c r="AR937" s="123"/>
      <c r="AS937" s="123"/>
      <c r="AT937" s="123"/>
      <c r="AU937" s="123"/>
    </row>
    <row r="938" spans="1:47" x14ac:dyDescent="0.35">
      <c r="A938" s="119"/>
      <c r="B938" s="118" t="s">
        <v>31</v>
      </c>
      <c r="C938" s="105"/>
      <c r="D938" s="133">
        <f t="shared" ref="D938:AU938" si="248">SUM(D939:D939)</f>
        <v>0</v>
      </c>
      <c r="E938" s="133">
        <f t="shared" si="248"/>
        <v>0</v>
      </c>
      <c r="F938" s="133">
        <f t="shared" si="248"/>
        <v>0</v>
      </c>
      <c r="G938" s="133">
        <f t="shared" si="248"/>
        <v>0</v>
      </c>
      <c r="H938" s="133">
        <f t="shared" si="248"/>
        <v>0</v>
      </c>
      <c r="I938" s="133">
        <f t="shared" si="248"/>
        <v>0</v>
      </c>
      <c r="J938" s="133">
        <f t="shared" si="248"/>
        <v>0</v>
      </c>
      <c r="K938" s="133">
        <f t="shared" si="248"/>
        <v>0</v>
      </c>
      <c r="L938" s="133">
        <f t="shared" si="248"/>
        <v>0</v>
      </c>
      <c r="M938" s="133">
        <f t="shared" si="248"/>
        <v>0</v>
      </c>
      <c r="N938" s="133">
        <f t="shared" si="248"/>
        <v>0</v>
      </c>
      <c r="O938" s="133">
        <f t="shared" si="248"/>
        <v>0</v>
      </c>
      <c r="P938" s="133">
        <f t="shared" si="248"/>
        <v>0</v>
      </c>
      <c r="Q938" s="133">
        <f t="shared" si="248"/>
        <v>0</v>
      </c>
      <c r="R938" s="133">
        <f t="shared" si="248"/>
        <v>0</v>
      </c>
      <c r="S938" s="133">
        <f t="shared" si="248"/>
        <v>0</v>
      </c>
      <c r="T938" s="133">
        <f t="shared" si="248"/>
        <v>0</v>
      </c>
      <c r="U938" s="133">
        <f t="shared" si="248"/>
        <v>0</v>
      </c>
      <c r="V938" s="133">
        <f t="shared" si="248"/>
        <v>0</v>
      </c>
      <c r="W938" s="133">
        <f t="shared" si="248"/>
        <v>0</v>
      </c>
      <c r="X938" s="133">
        <f t="shared" si="248"/>
        <v>0</v>
      </c>
      <c r="Y938" s="133">
        <f t="shared" si="248"/>
        <v>0</v>
      </c>
      <c r="Z938" s="133">
        <f t="shared" si="248"/>
        <v>0</v>
      </c>
      <c r="AA938" s="133">
        <f t="shared" si="248"/>
        <v>0</v>
      </c>
      <c r="AB938" s="133">
        <f t="shared" si="248"/>
        <v>0</v>
      </c>
      <c r="AC938" s="133">
        <f t="shared" si="248"/>
        <v>0</v>
      </c>
      <c r="AD938" s="133">
        <f t="shared" si="248"/>
        <v>0</v>
      </c>
      <c r="AE938" s="133">
        <f t="shared" si="248"/>
        <v>0</v>
      </c>
      <c r="AF938" s="133">
        <f t="shared" si="248"/>
        <v>0</v>
      </c>
      <c r="AG938" s="133">
        <f t="shared" si="248"/>
        <v>0</v>
      </c>
      <c r="AH938" s="133">
        <f t="shared" si="248"/>
        <v>0</v>
      </c>
      <c r="AI938" s="133">
        <f t="shared" si="248"/>
        <v>0</v>
      </c>
      <c r="AJ938" s="133">
        <f t="shared" si="248"/>
        <v>0</v>
      </c>
      <c r="AK938" s="133">
        <f t="shared" si="248"/>
        <v>0</v>
      </c>
      <c r="AL938" s="133">
        <f t="shared" si="248"/>
        <v>0</v>
      </c>
      <c r="AM938" s="133">
        <f t="shared" si="248"/>
        <v>0</v>
      </c>
      <c r="AN938" s="133">
        <f t="shared" si="248"/>
        <v>0</v>
      </c>
      <c r="AO938" s="133">
        <f t="shared" si="248"/>
        <v>0</v>
      </c>
      <c r="AP938" s="133">
        <f t="shared" si="248"/>
        <v>0</v>
      </c>
      <c r="AQ938" s="133">
        <f t="shared" si="248"/>
        <v>0</v>
      </c>
      <c r="AR938" s="133">
        <f t="shared" si="248"/>
        <v>0</v>
      </c>
      <c r="AS938" s="133">
        <f t="shared" si="248"/>
        <v>0</v>
      </c>
      <c r="AT938" s="133">
        <f t="shared" si="248"/>
        <v>0</v>
      </c>
      <c r="AU938" s="133">
        <f t="shared" si="248"/>
        <v>0</v>
      </c>
    </row>
    <row r="939" spans="1:47" ht="77.7" x14ac:dyDescent="0.35">
      <c r="A939" s="115" t="s">
        <v>1663</v>
      </c>
      <c r="B939" s="111" t="s">
        <v>233</v>
      </c>
      <c r="C939" s="108" t="s">
        <v>599</v>
      </c>
      <c r="D939" s="122">
        <v>0</v>
      </c>
      <c r="E939" s="122">
        <v>0</v>
      </c>
      <c r="F939" s="122">
        <v>0</v>
      </c>
      <c r="G939" s="122">
        <v>0</v>
      </c>
      <c r="H939" s="122">
        <v>0</v>
      </c>
      <c r="I939" s="122">
        <v>0</v>
      </c>
      <c r="J939" s="122">
        <v>0</v>
      </c>
      <c r="K939" s="122">
        <v>0</v>
      </c>
      <c r="L939" s="122">
        <v>0</v>
      </c>
      <c r="M939" s="122">
        <v>0</v>
      </c>
      <c r="N939" s="122">
        <v>0</v>
      </c>
      <c r="O939" s="122">
        <v>0</v>
      </c>
      <c r="P939" s="122">
        <v>0</v>
      </c>
      <c r="Q939" s="122">
        <v>0</v>
      </c>
      <c r="R939" s="122">
        <v>0</v>
      </c>
      <c r="S939" s="122">
        <v>0</v>
      </c>
      <c r="T939" s="122">
        <v>0</v>
      </c>
      <c r="U939" s="122">
        <v>0</v>
      </c>
      <c r="V939" s="122">
        <v>0</v>
      </c>
      <c r="W939" s="122">
        <v>0</v>
      </c>
      <c r="X939" s="122">
        <v>0</v>
      </c>
      <c r="Y939" s="122">
        <v>0</v>
      </c>
      <c r="Z939" s="122">
        <v>0</v>
      </c>
      <c r="AA939" s="122">
        <v>0</v>
      </c>
      <c r="AB939" s="123"/>
      <c r="AC939" s="123"/>
      <c r="AD939" s="123"/>
      <c r="AE939" s="123"/>
      <c r="AF939" s="123"/>
      <c r="AG939" s="123"/>
      <c r="AH939" s="123"/>
      <c r="AI939" s="123"/>
      <c r="AJ939" s="123"/>
      <c r="AK939" s="123"/>
      <c r="AL939" s="123"/>
      <c r="AM939" s="123"/>
      <c r="AN939" s="123"/>
      <c r="AO939" s="123"/>
      <c r="AP939" s="123"/>
      <c r="AQ939" s="123"/>
      <c r="AR939" s="123"/>
      <c r="AS939" s="123"/>
      <c r="AT939" s="123"/>
      <c r="AU939" s="123"/>
    </row>
    <row r="940" spans="1:47" x14ac:dyDescent="0.35">
      <c r="A940" s="119"/>
      <c r="B940" s="118" t="s">
        <v>65</v>
      </c>
      <c r="C940" s="105"/>
      <c r="D940" s="133">
        <f t="shared" ref="D940:AU940" si="249">SUM(D941:D942)</f>
        <v>0</v>
      </c>
      <c r="E940" s="133">
        <f t="shared" si="249"/>
        <v>0</v>
      </c>
      <c r="F940" s="133">
        <f t="shared" si="249"/>
        <v>0</v>
      </c>
      <c r="G940" s="133">
        <f t="shared" si="249"/>
        <v>0</v>
      </c>
      <c r="H940" s="133">
        <f t="shared" si="249"/>
        <v>0</v>
      </c>
      <c r="I940" s="133">
        <f t="shared" si="249"/>
        <v>0</v>
      </c>
      <c r="J940" s="133">
        <f t="shared" si="249"/>
        <v>0</v>
      </c>
      <c r="K940" s="133">
        <f t="shared" si="249"/>
        <v>0</v>
      </c>
      <c r="L940" s="133">
        <f t="shared" si="249"/>
        <v>0</v>
      </c>
      <c r="M940" s="133">
        <f t="shared" si="249"/>
        <v>0</v>
      </c>
      <c r="N940" s="133">
        <f t="shared" si="249"/>
        <v>0</v>
      </c>
      <c r="O940" s="133">
        <f t="shared" si="249"/>
        <v>0</v>
      </c>
      <c r="P940" s="133">
        <f t="shared" si="249"/>
        <v>0</v>
      </c>
      <c r="Q940" s="133">
        <f t="shared" si="249"/>
        <v>0</v>
      </c>
      <c r="R940" s="133">
        <f t="shared" si="249"/>
        <v>0</v>
      </c>
      <c r="S940" s="133">
        <f t="shared" si="249"/>
        <v>0</v>
      </c>
      <c r="T940" s="133">
        <f t="shared" si="249"/>
        <v>7.6</v>
      </c>
      <c r="U940" s="133">
        <f t="shared" si="249"/>
        <v>0</v>
      </c>
      <c r="V940" s="133">
        <f t="shared" si="249"/>
        <v>0</v>
      </c>
      <c r="W940" s="133">
        <f t="shared" si="249"/>
        <v>0</v>
      </c>
      <c r="X940" s="133">
        <f t="shared" si="249"/>
        <v>0</v>
      </c>
      <c r="Y940" s="133">
        <f t="shared" si="249"/>
        <v>0</v>
      </c>
      <c r="Z940" s="133">
        <f t="shared" si="249"/>
        <v>0</v>
      </c>
      <c r="AA940" s="133">
        <f t="shared" si="249"/>
        <v>0</v>
      </c>
      <c r="AB940" s="133">
        <f t="shared" si="249"/>
        <v>0</v>
      </c>
      <c r="AC940" s="133">
        <f t="shared" si="249"/>
        <v>0</v>
      </c>
      <c r="AD940" s="133">
        <f t="shared" si="249"/>
        <v>0</v>
      </c>
      <c r="AE940" s="133">
        <f t="shared" si="249"/>
        <v>0</v>
      </c>
      <c r="AF940" s="133">
        <f t="shared" si="249"/>
        <v>0</v>
      </c>
      <c r="AG940" s="133">
        <f t="shared" si="249"/>
        <v>0</v>
      </c>
      <c r="AH940" s="133">
        <f t="shared" si="249"/>
        <v>0</v>
      </c>
      <c r="AI940" s="133">
        <f t="shared" si="249"/>
        <v>0</v>
      </c>
      <c r="AJ940" s="133">
        <f t="shared" si="249"/>
        <v>0</v>
      </c>
      <c r="AK940" s="133">
        <f t="shared" si="249"/>
        <v>0</v>
      </c>
      <c r="AL940" s="133">
        <f t="shared" si="249"/>
        <v>0</v>
      </c>
      <c r="AM940" s="133">
        <f t="shared" si="249"/>
        <v>0</v>
      </c>
      <c r="AN940" s="133">
        <f t="shared" si="249"/>
        <v>0</v>
      </c>
      <c r="AO940" s="133">
        <f t="shared" si="249"/>
        <v>0</v>
      </c>
      <c r="AP940" s="133">
        <f t="shared" si="249"/>
        <v>0</v>
      </c>
      <c r="AQ940" s="133">
        <f t="shared" si="249"/>
        <v>0</v>
      </c>
      <c r="AR940" s="133">
        <f t="shared" si="249"/>
        <v>0</v>
      </c>
      <c r="AS940" s="133">
        <f t="shared" si="249"/>
        <v>0</v>
      </c>
      <c r="AT940" s="133">
        <f t="shared" si="249"/>
        <v>0</v>
      </c>
      <c r="AU940" s="133">
        <f t="shared" si="249"/>
        <v>0</v>
      </c>
    </row>
    <row r="941" spans="1:47" ht="62.2" x14ac:dyDescent="0.35">
      <c r="A941" s="115" t="s">
        <v>1663</v>
      </c>
      <c r="B941" s="111" t="s">
        <v>234</v>
      </c>
      <c r="C941" s="108" t="s">
        <v>235</v>
      </c>
      <c r="D941" s="122">
        <v>0</v>
      </c>
      <c r="E941" s="122">
        <v>0</v>
      </c>
      <c r="F941" s="122">
        <v>0</v>
      </c>
      <c r="G941" s="122">
        <v>0</v>
      </c>
      <c r="H941" s="122">
        <v>0</v>
      </c>
      <c r="I941" s="122">
        <v>0</v>
      </c>
      <c r="J941" s="122">
        <v>0</v>
      </c>
      <c r="K941" s="122">
        <v>0</v>
      </c>
      <c r="L941" s="122">
        <v>0</v>
      </c>
      <c r="M941" s="122">
        <v>0</v>
      </c>
      <c r="N941" s="122">
        <v>0</v>
      </c>
      <c r="O941" s="122">
        <v>0</v>
      </c>
      <c r="P941" s="122">
        <v>0</v>
      </c>
      <c r="Q941" s="122">
        <v>0</v>
      </c>
      <c r="R941" s="122">
        <v>0</v>
      </c>
      <c r="S941" s="122">
        <v>0</v>
      </c>
      <c r="T941" s="122">
        <v>0</v>
      </c>
      <c r="U941" s="122">
        <v>0</v>
      </c>
      <c r="V941" s="122">
        <v>0</v>
      </c>
      <c r="W941" s="122">
        <v>0</v>
      </c>
      <c r="X941" s="122">
        <v>0</v>
      </c>
      <c r="Y941" s="122">
        <v>0</v>
      </c>
      <c r="Z941" s="122">
        <v>0</v>
      </c>
      <c r="AA941" s="122">
        <v>0</v>
      </c>
      <c r="AB941" s="123"/>
      <c r="AC941" s="123"/>
      <c r="AD941" s="123"/>
      <c r="AE941" s="123"/>
      <c r="AF941" s="123"/>
      <c r="AG941" s="123"/>
      <c r="AH941" s="123"/>
      <c r="AI941" s="123"/>
      <c r="AJ941" s="123"/>
      <c r="AK941" s="123"/>
      <c r="AL941" s="123"/>
      <c r="AM941" s="123"/>
      <c r="AN941" s="123"/>
      <c r="AO941" s="123"/>
      <c r="AP941" s="123"/>
      <c r="AQ941" s="123"/>
      <c r="AR941" s="123"/>
      <c r="AS941" s="123"/>
      <c r="AT941" s="123"/>
      <c r="AU941" s="123"/>
    </row>
    <row r="942" spans="1:47" ht="62.2" x14ac:dyDescent="0.35">
      <c r="A942" s="115" t="s">
        <v>1663</v>
      </c>
      <c r="B942" s="111" t="s">
        <v>480</v>
      </c>
      <c r="C942" s="108" t="s">
        <v>600</v>
      </c>
      <c r="D942" s="122">
        <v>0</v>
      </c>
      <c r="E942" s="122">
        <v>0</v>
      </c>
      <c r="F942" s="122">
        <v>0</v>
      </c>
      <c r="G942" s="122">
        <v>0</v>
      </c>
      <c r="H942" s="122">
        <v>0</v>
      </c>
      <c r="I942" s="122">
        <v>0</v>
      </c>
      <c r="J942" s="122">
        <v>0</v>
      </c>
      <c r="K942" s="122">
        <v>0</v>
      </c>
      <c r="L942" s="122">
        <v>0</v>
      </c>
      <c r="M942" s="122">
        <v>0</v>
      </c>
      <c r="N942" s="122">
        <v>0</v>
      </c>
      <c r="O942" s="122">
        <v>0</v>
      </c>
      <c r="P942" s="122">
        <v>0</v>
      </c>
      <c r="Q942" s="122">
        <v>0</v>
      </c>
      <c r="R942" s="122">
        <v>0</v>
      </c>
      <c r="S942" s="122">
        <v>0</v>
      </c>
      <c r="T942" s="122">
        <v>7.6</v>
      </c>
      <c r="U942" s="122">
        <v>0</v>
      </c>
      <c r="V942" s="122">
        <v>0</v>
      </c>
      <c r="W942" s="122">
        <v>0</v>
      </c>
      <c r="X942" s="122">
        <v>0</v>
      </c>
      <c r="Y942" s="122">
        <v>0</v>
      </c>
      <c r="Z942" s="122">
        <v>0</v>
      </c>
      <c r="AA942" s="122">
        <v>0</v>
      </c>
      <c r="AB942" s="123"/>
      <c r="AC942" s="123"/>
      <c r="AD942" s="123"/>
      <c r="AE942" s="123"/>
      <c r="AF942" s="123"/>
      <c r="AG942" s="123"/>
      <c r="AH942" s="123"/>
      <c r="AI942" s="123"/>
      <c r="AJ942" s="123"/>
      <c r="AK942" s="123"/>
      <c r="AL942" s="123"/>
      <c r="AM942" s="123"/>
      <c r="AN942" s="123"/>
      <c r="AO942" s="123"/>
      <c r="AP942" s="123"/>
      <c r="AQ942" s="123"/>
      <c r="AR942" s="123"/>
      <c r="AS942" s="123"/>
      <c r="AT942" s="123"/>
      <c r="AU942" s="123"/>
    </row>
    <row r="943" spans="1:47" x14ac:dyDescent="0.35">
      <c r="A943" s="119"/>
      <c r="B943" s="118" t="s">
        <v>64</v>
      </c>
      <c r="C943" s="105"/>
      <c r="D943" s="133">
        <f t="shared" ref="D943:AU943" si="250">SUM(D944:D947)</f>
        <v>0</v>
      </c>
      <c r="E943" s="133">
        <f t="shared" si="250"/>
        <v>0</v>
      </c>
      <c r="F943" s="133">
        <f t="shared" si="250"/>
        <v>0</v>
      </c>
      <c r="G943" s="133">
        <f t="shared" si="250"/>
        <v>0</v>
      </c>
      <c r="H943" s="133">
        <f t="shared" si="250"/>
        <v>0</v>
      </c>
      <c r="I943" s="133">
        <f t="shared" si="250"/>
        <v>0</v>
      </c>
      <c r="J943" s="133">
        <f t="shared" si="250"/>
        <v>0</v>
      </c>
      <c r="K943" s="133">
        <f t="shared" si="250"/>
        <v>0</v>
      </c>
      <c r="L943" s="133">
        <f t="shared" si="250"/>
        <v>0</v>
      </c>
      <c r="M943" s="133">
        <f t="shared" si="250"/>
        <v>0</v>
      </c>
      <c r="N943" s="133">
        <f t="shared" si="250"/>
        <v>0.2</v>
      </c>
      <c r="O943" s="133">
        <f t="shared" si="250"/>
        <v>0</v>
      </c>
      <c r="P943" s="133">
        <f t="shared" si="250"/>
        <v>0</v>
      </c>
      <c r="Q943" s="133">
        <f t="shared" si="250"/>
        <v>0</v>
      </c>
      <c r="R943" s="133">
        <f t="shared" si="250"/>
        <v>0</v>
      </c>
      <c r="S943" s="133">
        <f t="shared" si="250"/>
        <v>0</v>
      </c>
      <c r="T943" s="133">
        <f t="shared" si="250"/>
        <v>0.28000000000000003</v>
      </c>
      <c r="U943" s="133">
        <f t="shared" si="250"/>
        <v>0</v>
      </c>
      <c r="V943" s="133">
        <f t="shared" si="250"/>
        <v>0</v>
      </c>
      <c r="W943" s="133">
        <f t="shared" si="250"/>
        <v>0</v>
      </c>
      <c r="X943" s="133">
        <f t="shared" si="250"/>
        <v>0</v>
      </c>
      <c r="Y943" s="133">
        <f t="shared" si="250"/>
        <v>0</v>
      </c>
      <c r="Z943" s="133">
        <f t="shared" si="250"/>
        <v>0</v>
      </c>
      <c r="AA943" s="133">
        <f t="shared" si="250"/>
        <v>0</v>
      </c>
      <c r="AB943" s="133">
        <f t="shared" si="250"/>
        <v>0</v>
      </c>
      <c r="AC943" s="133">
        <f t="shared" si="250"/>
        <v>0</v>
      </c>
      <c r="AD943" s="133">
        <f t="shared" si="250"/>
        <v>0</v>
      </c>
      <c r="AE943" s="133">
        <f t="shared" si="250"/>
        <v>0</v>
      </c>
      <c r="AF943" s="133">
        <f t="shared" si="250"/>
        <v>0</v>
      </c>
      <c r="AG943" s="133">
        <f t="shared" si="250"/>
        <v>0</v>
      </c>
      <c r="AH943" s="133">
        <f t="shared" si="250"/>
        <v>0</v>
      </c>
      <c r="AI943" s="133">
        <f t="shared" si="250"/>
        <v>0</v>
      </c>
      <c r="AJ943" s="133">
        <f t="shared" si="250"/>
        <v>0</v>
      </c>
      <c r="AK943" s="133">
        <f t="shared" si="250"/>
        <v>0</v>
      </c>
      <c r="AL943" s="133">
        <f t="shared" si="250"/>
        <v>0</v>
      </c>
      <c r="AM943" s="133">
        <f t="shared" si="250"/>
        <v>0</v>
      </c>
      <c r="AN943" s="133">
        <f t="shared" si="250"/>
        <v>0</v>
      </c>
      <c r="AO943" s="133">
        <f t="shared" si="250"/>
        <v>0</v>
      </c>
      <c r="AP943" s="133">
        <f t="shared" si="250"/>
        <v>0</v>
      </c>
      <c r="AQ943" s="133">
        <f t="shared" si="250"/>
        <v>0</v>
      </c>
      <c r="AR943" s="133">
        <f t="shared" si="250"/>
        <v>0</v>
      </c>
      <c r="AS943" s="133">
        <f t="shared" si="250"/>
        <v>0</v>
      </c>
      <c r="AT943" s="133">
        <f t="shared" si="250"/>
        <v>0</v>
      </c>
      <c r="AU943" s="133">
        <f t="shared" si="250"/>
        <v>0</v>
      </c>
    </row>
    <row r="944" spans="1:47" ht="46.65" x14ac:dyDescent="0.35">
      <c r="A944" s="115" t="s">
        <v>1663</v>
      </c>
      <c r="B944" s="111" t="s">
        <v>1900</v>
      </c>
      <c r="C944" s="108" t="s">
        <v>1629</v>
      </c>
      <c r="D944" s="122">
        <v>0</v>
      </c>
      <c r="E944" s="122">
        <v>0</v>
      </c>
      <c r="F944" s="122">
        <v>0</v>
      </c>
      <c r="G944" s="122">
        <v>0</v>
      </c>
      <c r="H944" s="122">
        <v>0</v>
      </c>
      <c r="I944" s="122">
        <v>0</v>
      </c>
      <c r="J944" s="122">
        <v>0</v>
      </c>
      <c r="K944" s="122">
        <v>0</v>
      </c>
      <c r="L944" s="122">
        <v>0</v>
      </c>
      <c r="M944" s="122">
        <v>0</v>
      </c>
      <c r="N944" s="122">
        <v>0</v>
      </c>
      <c r="O944" s="122">
        <v>0</v>
      </c>
      <c r="P944" s="122">
        <v>0</v>
      </c>
      <c r="Q944" s="122">
        <v>0</v>
      </c>
      <c r="R944" s="122">
        <v>0</v>
      </c>
      <c r="S944" s="122">
        <v>0</v>
      </c>
      <c r="T944" s="122">
        <v>0.28000000000000003</v>
      </c>
      <c r="U944" s="122">
        <v>0</v>
      </c>
      <c r="V944" s="122">
        <v>0</v>
      </c>
      <c r="W944" s="122">
        <v>0</v>
      </c>
      <c r="X944" s="122">
        <v>0</v>
      </c>
      <c r="Y944" s="122">
        <v>0</v>
      </c>
      <c r="Z944" s="122">
        <v>0</v>
      </c>
      <c r="AA944" s="122">
        <v>0</v>
      </c>
      <c r="AB944" s="123"/>
      <c r="AC944" s="123"/>
      <c r="AD944" s="123"/>
      <c r="AE944" s="123"/>
      <c r="AF944" s="123"/>
      <c r="AG944" s="123"/>
      <c r="AH944" s="123"/>
      <c r="AI944" s="123"/>
      <c r="AJ944" s="123"/>
      <c r="AK944" s="123"/>
      <c r="AL944" s="123"/>
      <c r="AM944" s="123"/>
      <c r="AN944" s="123"/>
      <c r="AO944" s="123"/>
      <c r="AP944" s="123"/>
      <c r="AQ944" s="123"/>
      <c r="AR944" s="123"/>
      <c r="AS944" s="123"/>
      <c r="AT944" s="123"/>
      <c r="AU944" s="123"/>
    </row>
    <row r="945" spans="1:47" ht="93.25" x14ac:dyDescent="0.35">
      <c r="A945" s="115" t="s">
        <v>1663</v>
      </c>
      <c r="B945" s="111" t="s">
        <v>1901</v>
      </c>
      <c r="C945" s="108" t="s">
        <v>1630</v>
      </c>
      <c r="D945" s="122">
        <v>0</v>
      </c>
      <c r="E945" s="122">
        <v>0</v>
      </c>
      <c r="F945" s="122">
        <v>0</v>
      </c>
      <c r="G945" s="122">
        <v>0</v>
      </c>
      <c r="H945" s="122">
        <v>0</v>
      </c>
      <c r="I945" s="122">
        <v>0</v>
      </c>
      <c r="J945" s="122">
        <v>0</v>
      </c>
      <c r="K945" s="122">
        <v>0</v>
      </c>
      <c r="L945" s="122">
        <v>0</v>
      </c>
      <c r="M945" s="122">
        <v>0</v>
      </c>
      <c r="N945" s="122">
        <v>0.2</v>
      </c>
      <c r="O945" s="122">
        <v>0</v>
      </c>
      <c r="P945" s="122">
        <v>0</v>
      </c>
      <c r="Q945" s="122">
        <v>0</v>
      </c>
      <c r="R945" s="122">
        <v>0</v>
      </c>
      <c r="S945" s="122">
        <v>0</v>
      </c>
      <c r="T945" s="122">
        <v>0</v>
      </c>
      <c r="U945" s="122">
        <v>0</v>
      </c>
      <c r="V945" s="122">
        <v>0</v>
      </c>
      <c r="W945" s="122">
        <v>0</v>
      </c>
      <c r="X945" s="122">
        <v>0</v>
      </c>
      <c r="Y945" s="122">
        <v>0</v>
      </c>
      <c r="Z945" s="122">
        <v>0</v>
      </c>
      <c r="AA945" s="122">
        <v>0</v>
      </c>
      <c r="AB945" s="123"/>
      <c r="AC945" s="123"/>
      <c r="AD945" s="123"/>
      <c r="AE945" s="123"/>
      <c r="AF945" s="123"/>
      <c r="AG945" s="123"/>
      <c r="AH945" s="123"/>
      <c r="AI945" s="123"/>
      <c r="AJ945" s="123"/>
      <c r="AK945" s="123"/>
      <c r="AL945" s="123"/>
      <c r="AM945" s="123"/>
      <c r="AN945" s="123"/>
      <c r="AO945" s="123"/>
      <c r="AP945" s="123"/>
      <c r="AQ945" s="123"/>
      <c r="AR945" s="123"/>
      <c r="AS945" s="123"/>
      <c r="AT945" s="123"/>
      <c r="AU945" s="123"/>
    </row>
    <row r="946" spans="1:47" ht="62.2" x14ac:dyDescent="0.35">
      <c r="A946" s="115" t="s">
        <v>1663</v>
      </c>
      <c r="B946" s="111" t="s">
        <v>1902</v>
      </c>
      <c r="C946" s="108" t="s">
        <v>1631</v>
      </c>
      <c r="D946" s="122">
        <v>0</v>
      </c>
      <c r="E946" s="122">
        <v>0</v>
      </c>
      <c r="F946" s="122">
        <v>0</v>
      </c>
      <c r="G946" s="122">
        <v>0</v>
      </c>
      <c r="H946" s="122">
        <v>0</v>
      </c>
      <c r="I946" s="122">
        <v>0</v>
      </c>
      <c r="J946" s="122">
        <v>0</v>
      </c>
      <c r="K946" s="122">
        <v>0</v>
      </c>
      <c r="L946" s="122">
        <v>0</v>
      </c>
      <c r="M946" s="122">
        <v>0</v>
      </c>
      <c r="N946" s="122">
        <v>0</v>
      </c>
      <c r="O946" s="122">
        <v>0</v>
      </c>
      <c r="P946" s="122">
        <v>0</v>
      </c>
      <c r="Q946" s="122">
        <v>0</v>
      </c>
      <c r="R946" s="122">
        <v>0</v>
      </c>
      <c r="S946" s="122">
        <v>0</v>
      </c>
      <c r="T946" s="122">
        <v>0</v>
      </c>
      <c r="U946" s="122">
        <v>0</v>
      </c>
      <c r="V946" s="122">
        <v>0</v>
      </c>
      <c r="W946" s="122">
        <v>0</v>
      </c>
      <c r="X946" s="122">
        <v>0</v>
      </c>
      <c r="Y946" s="122">
        <v>0</v>
      </c>
      <c r="Z946" s="122">
        <v>0</v>
      </c>
      <c r="AA946" s="122">
        <v>0</v>
      </c>
      <c r="AB946" s="123"/>
      <c r="AC946" s="123"/>
      <c r="AD946" s="123"/>
      <c r="AE946" s="123"/>
      <c r="AF946" s="123"/>
      <c r="AG946" s="123"/>
      <c r="AH946" s="123"/>
      <c r="AI946" s="123"/>
      <c r="AJ946" s="123"/>
      <c r="AK946" s="123"/>
      <c r="AL946" s="123"/>
      <c r="AM946" s="123"/>
      <c r="AN946" s="123"/>
      <c r="AO946" s="123"/>
      <c r="AP946" s="123"/>
      <c r="AQ946" s="123"/>
      <c r="AR946" s="123"/>
      <c r="AS946" s="123"/>
      <c r="AT946" s="123"/>
      <c r="AU946" s="123"/>
    </row>
    <row r="947" spans="1:47" ht="46.65" x14ac:dyDescent="0.35">
      <c r="A947" s="115" t="s">
        <v>1663</v>
      </c>
      <c r="B947" s="111" t="s">
        <v>1903</v>
      </c>
      <c r="C947" s="108" t="s">
        <v>1973</v>
      </c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3"/>
      <c r="AD947" s="123"/>
      <c r="AE947" s="123"/>
      <c r="AF947" s="123"/>
      <c r="AG947" s="123"/>
      <c r="AH947" s="123"/>
      <c r="AI947" s="123"/>
      <c r="AJ947" s="123"/>
      <c r="AK947" s="123"/>
      <c r="AL947" s="123"/>
      <c r="AM947" s="123"/>
      <c r="AN947" s="123"/>
      <c r="AO947" s="123"/>
      <c r="AP947" s="123"/>
      <c r="AQ947" s="123"/>
      <c r="AR947" s="123"/>
      <c r="AS947" s="123"/>
      <c r="AT947" s="123"/>
      <c r="AU947" s="123"/>
    </row>
    <row r="948" spans="1:47" x14ac:dyDescent="0.35">
      <c r="A948" s="117"/>
      <c r="B948" s="118" t="s">
        <v>39</v>
      </c>
      <c r="C948" s="105"/>
      <c r="D948" s="133">
        <f t="shared" ref="D948" si="251">SUM(D949)</f>
        <v>0</v>
      </c>
      <c r="E948" s="133">
        <f t="shared" ref="E948" si="252">SUM(E949)</f>
        <v>0</v>
      </c>
      <c r="F948" s="133">
        <f t="shared" ref="F948" si="253">SUM(F949)</f>
        <v>0</v>
      </c>
      <c r="G948" s="133">
        <f t="shared" ref="G948" si="254">SUM(G949)</f>
        <v>0</v>
      </c>
      <c r="H948" s="133">
        <f t="shared" ref="H948" si="255">SUM(H949)</f>
        <v>0</v>
      </c>
      <c r="I948" s="133">
        <f t="shared" ref="I948" si="256">SUM(I949)</f>
        <v>0</v>
      </c>
      <c r="J948" s="133">
        <f t="shared" ref="J948" si="257">SUM(J949)</f>
        <v>0</v>
      </c>
      <c r="K948" s="133">
        <f t="shared" ref="K948" si="258">SUM(K949)</f>
        <v>0</v>
      </c>
      <c r="L948" s="133">
        <f t="shared" ref="L948" si="259">SUM(L949)</f>
        <v>0</v>
      </c>
      <c r="M948" s="133">
        <f t="shared" ref="M948" si="260">SUM(M949)</f>
        <v>0</v>
      </c>
      <c r="N948" s="133">
        <f t="shared" ref="N948" si="261">SUM(N949)</f>
        <v>0</v>
      </c>
      <c r="O948" s="133">
        <f t="shared" ref="O948" si="262">SUM(O949)</f>
        <v>0</v>
      </c>
      <c r="P948" s="133">
        <f t="shared" ref="P948" si="263">SUM(P949)</f>
        <v>0</v>
      </c>
      <c r="Q948" s="133">
        <f t="shared" ref="Q948" si="264">SUM(Q949)</f>
        <v>0</v>
      </c>
      <c r="R948" s="133">
        <f t="shared" ref="R948" si="265">SUM(R949)</f>
        <v>0</v>
      </c>
      <c r="S948" s="133">
        <f t="shared" ref="S948" si="266">SUM(S949)</f>
        <v>0</v>
      </c>
      <c r="T948" s="133">
        <f t="shared" ref="T948" si="267">SUM(T949)</f>
        <v>0.6</v>
      </c>
      <c r="U948" s="133">
        <f t="shared" ref="U948" si="268">SUM(U949)</f>
        <v>0</v>
      </c>
      <c r="V948" s="133">
        <f t="shared" ref="V948" si="269">SUM(V949)</f>
        <v>0</v>
      </c>
      <c r="W948" s="133">
        <f t="shared" ref="W948" si="270">SUM(W949)</f>
        <v>0</v>
      </c>
      <c r="X948" s="133">
        <f t="shared" ref="X948" si="271">SUM(X949)</f>
        <v>0</v>
      </c>
      <c r="Y948" s="133">
        <f t="shared" ref="Y948" si="272">SUM(Y949)</f>
        <v>0</v>
      </c>
      <c r="Z948" s="133">
        <f t="shared" ref="Z948" si="273">SUM(Z949)</f>
        <v>0</v>
      </c>
      <c r="AA948" s="133">
        <f t="shared" ref="AA948" si="274">SUM(AA949)</f>
        <v>0</v>
      </c>
      <c r="AB948" s="133">
        <f t="shared" ref="AB948" si="275">SUM(AB949)</f>
        <v>0</v>
      </c>
      <c r="AC948" s="133">
        <f t="shared" ref="AC948" si="276">SUM(AC949)</f>
        <v>0</v>
      </c>
      <c r="AD948" s="133">
        <f t="shared" ref="AD948" si="277">SUM(AD949)</f>
        <v>0</v>
      </c>
      <c r="AE948" s="133">
        <f t="shared" ref="AE948" si="278">SUM(AE949)</f>
        <v>0</v>
      </c>
      <c r="AF948" s="133">
        <f t="shared" ref="AF948" si="279">SUM(AF949)</f>
        <v>0</v>
      </c>
      <c r="AG948" s="133">
        <f t="shared" ref="AG948" si="280">SUM(AG949)</f>
        <v>0</v>
      </c>
      <c r="AH948" s="133">
        <f t="shared" ref="AH948" si="281">SUM(AH949)</f>
        <v>0</v>
      </c>
      <c r="AI948" s="133">
        <f t="shared" ref="AI948" si="282">SUM(AI949)</f>
        <v>0</v>
      </c>
      <c r="AJ948" s="133">
        <f t="shared" ref="AJ948" si="283">SUM(AJ949)</f>
        <v>0</v>
      </c>
      <c r="AK948" s="133">
        <f t="shared" ref="AK948" si="284">SUM(AK949)</f>
        <v>0</v>
      </c>
      <c r="AL948" s="133">
        <f t="shared" ref="AL948" si="285">SUM(AL949)</f>
        <v>0</v>
      </c>
      <c r="AM948" s="133">
        <f t="shared" ref="AM948" si="286">SUM(AM949)</f>
        <v>0</v>
      </c>
      <c r="AN948" s="133">
        <f t="shared" ref="AN948" si="287">SUM(AN949)</f>
        <v>0</v>
      </c>
      <c r="AO948" s="133">
        <f t="shared" ref="AO948" si="288">SUM(AO949)</f>
        <v>0</v>
      </c>
      <c r="AP948" s="133">
        <f t="shared" ref="AP948" si="289">SUM(AP949)</f>
        <v>0</v>
      </c>
      <c r="AQ948" s="133">
        <f t="shared" ref="AQ948" si="290">SUM(AQ949)</f>
        <v>0</v>
      </c>
      <c r="AR948" s="133">
        <f t="shared" ref="AR948" si="291">SUM(AR949)</f>
        <v>0</v>
      </c>
      <c r="AS948" s="133">
        <f t="shared" ref="AS948" si="292">SUM(AS949)</f>
        <v>0</v>
      </c>
      <c r="AT948" s="133">
        <f t="shared" ref="AT948" si="293">SUM(AT949)</f>
        <v>0</v>
      </c>
      <c r="AU948" s="133">
        <f t="shared" ref="AU948" si="294">SUM(AU949)</f>
        <v>0</v>
      </c>
    </row>
    <row r="949" spans="1:47" ht="31.1" x14ac:dyDescent="0.35">
      <c r="A949" s="115" t="s">
        <v>1663</v>
      </c>
      <c r="B949" s="111" t="s">
        <v>1113</v>
      </c>
      <c r="C949" s="108" t="s">
        <v>1632</v>
      </c>
      <c r="D949" s="122">
        <v>0</v>
      </c>
      <c r="E949" s="122">
        <v>0</v>
      </c>
      <c r="F949" s="122">
        <v>0</v>
      </c>
      <c r="G949" s="122">
        <v>0</v>
      </c>
      <c r="H949" s="122">
        <v>0</v>
      </c>
      <c r="I949" s="122">
        <v>0</v>
      </c>
      <c r="J949" s="122">
        <v>0</v>
      </c>
      <c r="K949" s="122">
        <v>0</v>
      </c>
      <c r="L949" s="122">
        <v>0</v>
      </c>
      <c r="M949" s="122">
        <v>0</v>
      </c>
      <c r="N949" s="122">
        <v>0</v>
      </c>
      <c r="O949" s="122">
        <v>0</v>
      </c>
      <c r="P949" s="122">
        <v>0</v>
      </c>
      <c r="Q949" s="122">
        <v>0</v>
      </c>
      <c r="R949" s="122">
        <v>0</v>
      </c>
      <c r="S949" s="122">
        <v>0</v>
      </c>
      <c r="T949" s="122">
        <v>0.6</v>
      </c>
      <c r="U949" s="122">
        <v>0</v>
      </c>
      <c r="V949" s="122">
        <v>0</v>
      </c>
      <c r="W949" s="122">
        <v>0</v>
      </c>
      <c r="X949" s="122">
        <v>0</v>
      </c>
      <c r="Y949" s="122">
        <v>0</v>
      </c>
      <c r="Z949" s="122">
        <v>0</v>
      </c>
      <c r="AA949" s="122">
        <v>0</v>
      </c>
      <c r="AB949" s="123"/>
      <c r="AC949" s="123"/>
      <c r="AD949" s="123"/>
      <c r="AE949" s="123"/>
      <c r="AF949" s="123"/>
      <c r="AG949" s="123"/>
      <c r="AH949" s="123"/>
      <c r="AI949" s="123"/>
      <c r="AJ949" s="123"/>
      <c r="AK949" s="123"/>
      <c r="AL949" s="123"/>
      <c r="AM949" s="123"/>
      <c r="AN949" s="123"/>
      <c r="AO949" s="123"/>
      <c r="AP949" s="123"/>
      <c r="AQ949" s="123"/>
      <c r="AR949" s="123"/>
      <c r="AS949" s="123"/>
      <c r="AT949" s="123"/>
      <c r="AU949" s="123"/>
    </row>
    <row r="950" spans="1:47" x14ac:dyDescent="0.35">
      <c r="A950" s="119"/>
      <c r="B950" s="118" t="s">
        <v>91</v>
      </c>
      <c r="C950" s="105"/>
      <c r="D950" s="133">
        <f t="shared" ref="D950:AU950" si="295">SUM(D951:D959)</f>
        <v>0</v>
      </c>
      <c r="E950" s="133">
        <f t="shared" si="295"/>
        <v>0</v>
      </c>
      <c r="F950" s="133">
        <f t="shared" si="295"/>
        <v>0</v>
      </c>
      <c r="G950" s="133">
        <f t="shared" si="295"/>
        <v>0</v>
      </c>
      <c r="H950" s="133">
        <f t="shared" si="295"/>
        <v>0</v>
      </c>
      <c r="I950" s="133">
        <f t="shared" si="295"/>
        <v>0</v>
      </c>
      <c r="J950" s="133">
        <f t="shared" si="295"/>
        <v>0</v>
      </c>
      <c r="K950" s="133">
        <f t="shared" si="295"/>
        <v>0</v>
      </c>
      <c r="L950" s="133">
        <f t="shared" si="295"/>
        <v>1.26</v>
      </c>
      <c r="M950" s="133">
        <f t="shared" si="295"/>
        <v>0</v>
      </c>
      <c r="N950" s="133">
        <f t="shared" si="295"/>
        <v>0.7</v>
      </c>
      <c r="O950" s="133">
        <f t="shared" si="295"/>
        <v>0</v>
      </c>
      <c r="P950" s="133">
        <f t="shared" si="295"/>
        <v>0</v>
      </c>
      <c r="Q950" s="133">
        <f t="shared" si="295"/>
        <v>0</v>
      </c>
      <c r="R950" s="133">
        <f t="shared" si="295"/>
        <v>0</v>
      </c>
      <c r="S950" s="133">
        <f t="shared" si="295"/>
        <v>0</v>
      </c>
      <c r="T950" s="133">
        <f t="shared" si="295"/>
        <v>1.25</v>
      </c>
      <c r="U950" s="133">
        <f t="shared" si="295"/>
        <v>0</v>
      </c>
      <c r="V950" s="133">
        <f t="shared" si="295"/>
        <v>0</v>
      </c>
      <c r="W950" s="133">
        <f t="shared" si="295"/>
        <v>0</v>
      </c>
      <c r="X950" s="133">
        <f t="shared" si="295"/>
        <v>0</v>
      </c>
      <c r="Y950" s="133">
        <f t="shared" si="295"/>
        <v>0</v>
      </c>
      <c r="Z950" s="133">
        <f t="shared" si="295"/>
        <v>0</v>
      </c>
      <c r="AA950" s="133">
        <f t="shared" si="295"/>
        <v>0</v>
      </c>
      <c r="AB950" s="133">
        <f t="shared" si="295"/>
        <v>0</v>
      </c>
      <c r="AC950" s="133">
        <f t="shared" si="295"/>
        <v>0</v>
      </c>
      <c r="AD950" s="133">
        <f t="shared" si="295"/>
        <v>0</v>
      </c>
      <c r="AE950" s="133">
        <f t="shared" si="295"/>
        <v>0</v>
      </c>
      <c r="AF950" s="133">
        <f t="shared" si="295"/>
        <v>0</v>
      </c>
      <c r="AG950" s="133">
        <f t="shared" si="295"/>
        <v>0</v>
      </c>
      <c r="AH950" s="133">
        <f t="shared" si="295"/>
        <v>0</v>
      </c>
      <c r="AI950" s="133">
        <f t="shared" si="295"/>
        <v>0</v>
      </c>
      <c r="AJ950" s="133">
        <f t="shared" si="295"/>
        <v>0</v>
      </c>
      <c r="AK950" s="133">
        <f t="shared" si="295"/>
        <v>0</v>
      </c>
      <c r="AL950" s="133">
        <f t="shared" si="295"/>
        <v>0</v>
      </c>
      <c r="AM950" s="133">
        <f t="shared" si="295"/>
        <v>0</v>
      </c>
      <c r="AN950" s="133">
        <f t="shared" si="295"/>
        <v>0</v>
      </c>
      <c r="AO950" s="133">
        <f t="shared" si="295"/>
        <v>0</v>
      </c>
      <c r="AP950" s="133">
        <f t="shared" si="295"/>
        <v>0</v>
      </c>
      <c r="AQ950" s="133">
        <f t="shared" si="295"/>
        <v>0</v>
      </c>
      <c r="AR950" s="133">
        <f t="shared" si="295"/>
        <v>0</v>
      </c>
      <c r="AS950" s="133">
        <f t="shared" si="295"/>
        <v>0</v>
      </c>
      <c r="AT950" s="133">
        <f t="shared" si="295"/>
        <v>0</v>
      </c>
      <c r="AU950" s="133">
        <f t="shared" si="295"/>
        <v>0</v>
      </c>
    </row>
    <row r="951" spans="1:47" ht="93.25" x14ac:dyDescent="0.35">
      <c r="A951" s="115" t="s">
        <v>1663</v>
      </c>
      <c r="B951" s="111" t="s">
        <v>1114</v>
      </c>
      <c r="C951" s="108" t="s">
        <v>720</v>
      </c>
      <c r="D951" s="122">
        <v>0</v>
      </c>
      <c r="E951" s="122">
        <v>0</v>
      </c>
      <c r="F951" s="122">
        <v>0</v>
      </c>
      <c r="G951" s="122">
        <v>0</v>
      </c>
      <c r="H951" s="122">
        <v>0</v>
      </c>
      <c r="I951" s="122">
        <v>0</v>
      </c>
      <c r="J951" s="122">
        <v>0</v>
      </c>
      <c r="K951" s="122">
        <v>0</v>
      </c>
      <c r="L951" s="122">
        <v>1.26</v>
      </c>
      <c r="M951" s="122">
        <v>0</v>
      </c>
      <c r="N951" s="122">
        <v>0.1</v>
      </c>
      <c r="O951" s="122">
        <v>0</v>
      </c>
      <c r="P951" s="122">
        <v>0</v>
      </c>
      <c r="Q951" s="122">
        <v>0</v>
      </c>
      <c r="R951" s="122">
        <v>0</v>
      </c>
      <c r="S951" s="122">
        <v>0</v>
      </c>
      <c r="T951" s="122">
        <v>0</v>
      </c>
      <c r="U951" s="122">
        <v>0</v>
      </c>
      <c r="V951" s="122">
        <v>0</v>
      </c>
      <c r="W951" s="122">
        <v>0</v>
      </c>
      <c r="X951" s="122">
        <v>0</v>
      </c>
      <c r="Y951" s="122">
        <v>0</v>
      </c>
      <c r="Z951" s="122">
        <v>0</v>
      </c>
      <c r="AA951" s="122">
        <v>0</v>
      </c>
      <c r="AB951" s="123"/>
      <c r="AC951" s="123"/>
      <c r="AD951" s="123"/>
      <c r="AE951" s="123"/>
      <c r="AF951" s="123"/>
      <c r="AG951" s="123"/>
      <c r="AH951" s="123"/>
      <c r="AI951" s="123"/>
      <c r="AJ951" s="123"/>
      <c r="AK951" s="123"/>
      <c r="AL951" s="123"/>
      <c r="AM951" s="123"/>
      <c r="AN951" s="123"/>
      <c r="AO951" s="123"/>
      <c r="AP951" s="123"/>
      <c r="AQ951" s="123"/>
      <c r="AR951" s="123"/>
      <c r="AS951" s="123"/>
      <c r="AT951" s="123"/>
      <c r="AU951" s="123"/>
    </row>
    <row r="952" spans="1:47" ht="77.7" x14ac:dyDescent="0.35">
      <c r="A952" s="115" t="s">
        <v>1663</v>
      </c>
      <c r="B952" s="111" t="s">
        <v>481</v>
      </c>
      <c r="C952" s="108" t="s">
        <v>1633</v>
      </c>
      <c r="D952" s="122">
        <v>0</v>
      </c>
      <c r="E952" s="122">
        <v>0</v>
      </c>
      <c r="F952" s="122">
        <v>0</v>
      </c>
      <c r="G952" s="122">
        <v>0</v>
      </c>
      <c r="H952" s="122">
        <v>0</v>
      </c>
      <c r="I952" s="122">
        <v>0</v>
      </c>
      <c r="J952" s="122">
        <v>0</v>
      </c>
      <c r="K952" s="122">
        <v>0</v>
      </c>
      <c r="L952" s="122">
        <v>0</v>
      </c>
      <c r="M952" s="122">
        <v>0</v>
      </c>
      <c r="N952" s="122">
        <v>0</v>
      </c>
      <c r="O952" s="122">
        <v>0</v>
      </c>
      <c r="P952" s="122">
        <v>0</v>
      </c>
      <c r="Q952" s="122">
        <v>0</v>
      </c>
      <c r="R952" s="122">
        <v>0</v>
      </c>
      <c r="S952" s="122">
        <v>0</v>
      </c>
      <c r="T952" s="122">
        <v>0</v>
      </c>
      <c r="U952" s="122">
        <v>0</v>
      </c>
      <c r="V952" s="122">
        <v>0</v>
      </c>
      <c r="W952" s="122">
        <v>0</v>
      </c>
      <c r="X952" s="122">
        <v>0</v>
      </c>
      <c r="Y952" s="122">
        <v>0</v>
      </c>
      <c r="Z952" s="122">
        <v>0</v>
      </c>
      <c r="AA952" s="122">
        <v>0</v>
      </c>
      <c r="AB952" s="123"/>
      <c r="AC952" s="123"/>
      <c r="AD952" s="123"/>
      <c r="AE952" s="123"/>
      <c r="AF952" s="123"/>
      <c r="AG952" s="123"/>
      <c r="AH952" s="123"/>
      <c r="AI952" s="123"/>
      <c r="AJ952" s="123"/>
      <c r="AK952" s="123"/>
      <c r="AL952" s="123"/>
      <c r="AM952" s="123"/>
      <c r="AN952" s="123"/>
      <c r="AO952" s="123"/>
      <c r="AP952" s="123"/>
      <c r="AQ952" s="123"/>
      <c r="AR952" s="123"/>
      <c r="AS952" s="123"/>
      <c r="AT952" s="123"/>
      <c r="AU952" s="123"/>
    </row>
    <row r="953" spans="1:47" ht="31.1" x14ac:dyDescent="0.35">
      <c r="A953" s="115" t="s">
        <v>1663</v>
      </c>
      <c r="B953" s="111" t="s">
        <v>482</v>
      </c>
      <c r="C953" s="108" t="s">
        <v>601</v>
      </c>
      <c r="D953" s="122">
        <v>0</v>
      </c>
      <c r="E953" s="122">
        <v>0</v>
      </c>
      <c r="F953" s="122">
        <v>0</v>
      </c>
      <c r="G953" s="122">
        <v>0</v>
      </c>
      <c r="H953" s="122">
        <v>0</v>
      </c>
      <c r="I953" s="122">
        <v>0</v>
      </c>
      <c r="J953" s="122">
        <v>0</v>
      </c>
      <c r="K953" s="122">
        <v>0</v>
      </c>
      <c r="L953" s="122">
        <v>0</v>
      </c>
      <c r="M953" s="122">
        <v>0</v>
      </c>
      <c r="N953" s="122">
        <v>0</v>
      </c>
      <c r="O953" s="122">
        <v>0</v>
      </c>
      <c r="P953" s="122">
        <v>0</v>
      </c>
      <c r="Q953" s="122">
        <v>0</v>
      </c>
      <c r="R953" s="122">
        <v>0</v>
      </c>
      <c r="S953" s="122">
        <v>0</v>
      </c>
      <c r="T953" s="122">
        <v>0.4</v>
      </c>
      <c r="U953" s="122">
        <v>0</v>
      </c>
      <c r="V953" s="122">
        <v>0</v>
      </c>
      <c r="W953" s="122">
        <v>0</v>
      </c>
      <c r="X953" s="122">
        <v>0</v>
      </c>
      <c r="Y953" s="122">
        <v>0</v>
      </c>
      <c r="Z953" s="122">
        <v>0</v>
      </c>
      <c r="AA953" s="122">
        <v>0</v>
      </c>
      <c r="AB953" s="123"/>
      <c r="AC953" s="123"/>
      <c r="AD953" s="123"/>
      <c r="AE953" s="123"/>
      <c r="AF953" s="123"/>
      <c r="AG953" s="123"/>
      <c r="AH953" s="123"/>
      <c r="AI953" s="123"/>
      <c r="AJ953" s="123"/>
      <c r="AK953" s="123"/>
      <c r="AL953" s="123"/>
      <c r="AM953" s="123"/>
      <c r="AN953" s="123"/>
      <c r="AO953" s="123"/>
      <c r="AP953" s="123"/>
      <c r="AQ953" s="123"/>
      <c r="AR953" s="123"/>
      <c r="AS953" s="123"/>
      <c r="AT953" s="123"/>
      <c r="AU953" s="123"/>
    </row>
    <row r="954" spans="1:47" ht="62.2" x14ac:dyDescent="0.35">
      <c r="A954" s="115" t="s">
        <v>1663</v>
      </c>
      <c r="B954" s="111" t="s">
        <v>1115</v>
      </c>
      <c r="C954" s="108" t="s">
        <v>1634</v>
      </c>
      <c r="D954" s="122">
        <v>0</v>
      </c>
      <c r="E954" s="122">
        <v>0</v>
      </c>
      <c r="F954" s="122">
        <v>0</v>
      </c>
      <c r="G954" s="122">
        <v>0</v>
      </c>
      <c r="H954" s="122">
        <v>0</v>
      </c>
      <c r="I954" s="122">
        <v>0</v>
      </c>
      <c r="J954" s="122">
        <v>0</v>
      </c>
      <c r="K954" s="122">
        <v>0</v>
      </c>
      <c r="L954" s="122">
        <v>0</v>
      </c>
      <c r="M954" s="122">
        <v>0</v>
      </c>
      <c r="N954" s="122">
        <v>0.6</v>
      </c>
      <c r="O954" s="122">
        <v>0</v>
      </c>
      <c r="P954" s="122">
        <v>0</v>
      </c>
      <c r="Q954" s="122">
        <v>0</v>
      </c>
      <c r="R954" s="122">
        <v>0</v>
      </c>
      <c r="S954" s="122">
        <v>0</v>
      </c>
      <c r="T954" s="122">
        <v>0</v>
      </c>
      <c r="U954" s="122">
        <v>0</v>
      </c>
      <c r="V954" s="122">
        <v>0</v>
      </c>
      <c r="W954" s="122">
        <v>0</v>
      </c>
      <c r="X954" s="122">
        <v>0</v>
      </c>
      <c r="Y954" s="122">
        <v>0</v>
      </c>
      <c r="Z954" s="122">
        <v>0</v>
      </c>
      <c r="AA954" s="122">
        <v>0</v>
      </c>
      <c r="AB954" s="123"/>
      <c r="AC954" s="123"/>
      <c r="AD954" s="123"/>
      <c r="AE954" s="123"/>
      <c r="AF954" s="123"/>
      <c r="AG954" s="123"/>
      <c r="AH954" s="123"/>
      <c r="AI954" s="123"/>
      <c r="AJ954" s="123"/>
      <c r="AK954" s="123"/>
      <c r="AL954" s="123"/>
      <c r="AM954" s="123"/>
      <c r="AN954" s="123"/>
      <c r="AO954" s="123"/>
      <c r="AP954" s="123"/>
      <c r="AQ954" s="123"/>
      <c r="AR954" s="123"/>
      <c r="AS954" s="123"/>
      <c r="AT954" s="123"/>
      <c r="AU954" s="123"/>
    </row>
    <row r="955" spans="1:47" ht="46.65" x14ac:dyDescent="0.35">
      <c r="A955" s="115" t="s">
        <v>1663</v>
      </c>
      <c r="B955" s="111" t="s">
        <v>484</v>
      </c>
      <c r="C955" s="108" t="s">
        <v>603</v>
      </c>
      <c r="D955" s="122">
        <v>0</v>
      </c>
      <c r="E955" s="122">
        <v>0</v>
      </c>
      <c r="F955" s="122">
        <v>0</v>
      </c>
      <c r="G955" s="122">
        <v>0</v>
      </c>
      <c r="H955" s="122">
        <v>0</v>
      </c>
      <c r="I955" s="122">
        <v>0</v>
      </c>
      <c r="J955" s="122">
        <v>0</v>
      </c>
      <c r="K955" s="122">
        <v>0</v>
      </c>
      <c r="L955" s="122">
        <v>0</v>
      </c>
      <c r="M955" s="122">
        <v>0</v>
      </c>
      <c r="N955" s="122">
        <v>0</v>
      </c>
      <c r="O955" s="122">
        <v>0</v>
      </c>
      <c r="P955" s="122">
        <v>0</v>
      </c>
      <c r="Q955" s="122">
        <v>0</v>
      </c>
      <c r="R955" s="122">
        <v>0</v>
      </c>
      <c r="S955" s="122">
        <v>0</v>
      </c>
      <c r="T955" s="122">
        <v>0</v>
      </c>
      <c r="U955" s="122">
        <v>0</v>
      </c>
      <c r="V955" s="122">
        <v>0</v>
      </c>
      <c r="W955" s="122">
        <v>0</v>
      </c>
      <c r="X955" s="122">
        <v>0</v>
      </c>
      <c r="Y955" s="122">
        <v>0</v>
      </c>
      <c r="Z955" s="122">
        <v>0</v>
      </c>
      <c r="AA955" s="122">
        <v>0</v>
      </c>
      <c r="AB955" s="123"/>
      <c r="AC955" s="123"/>
      <c r="AD955" s="123"/>
      <c r="AE955" s="123"/>
      <c r="AF955" s="123"/>
      <c r="AG955" s="123"/>
      <c r="AH955" s="123"/>
      <c r="AI955" s="123"/>
      <c r="AJ955" s="123"/>
      <c r="AK955" s="123"/>
      <c r="AL955" s="123"/>
      <c r="AM955" s="123"/>
      <c r="AN955" s="123"/>
      <c r="AO955" s="123"/>
      <c r="AP955" s="123"/>
      <c r="AQ955" s="123"/>
      <c r="AR955" s="123"/>
      <c r="AS955" s="123"/>
      <c r="AT955" s="123"/>
      <c r="AU955" s="123"/>
    </row>
    <row r="956" spans="1:47" ht="46.65" x14ac:dyDescent="0.35">
      <c r="A956" s="115" t="s">
        <v>1663</v>
      </c>
      <c r="B956" s="111" t="s">
        <v>1904</v>
      </c>
      <c r="C956" s="108" t="s">
        <v>1635</v>
      </c>
      <c r="D956" s="122">
        <v>0</v>
      </c>
      <c r="E956" s="122">
        <v>0</v>
      </c>
      <c r="F956" s="122">
        <v>0</v>
      </c>
      <c r="G956" s="122">
        <v>0</v>
      </c>
      <c r="H956" s="122">
        <v>0</v>
      </c>
      <c r="I956" s="122">
        <v>0</v>
      </c>
      <c r="J956" s="122">
        <v>0</v>
      </c>
      <c r="K956" s="122">
        <v>0</v>
      </c>
      <c r="L956" s="122">
        <v>0</v>
      </c>
      <c r="M956" s="122">
        <v>0</v>
      </c>
      <c r="N956" s="122">
        <v>0</v>
      </c>
      <c r="O956" s="122">
        <v>0</v>
      </c>
      <c r="P956" s="122">
        <v>0</v>
      </c>
      <c r="Q956" s="122">
        <v>0</v>
      </c>
      <c r="R956" s="122">
        <v>0</v>
      </c>
      <c r="S956" s="122">
        <v>0</v>
      </c>
      <c r="T956" s="122">
        <v>0.25</v>
      </c>
      <c r="U956" s="122">
        <v>0</v>
      </c>
      <c r="V956" s="122">
        <v>0</v>
      </c>
      <c r="W956" s="122">
        <v>0</v>
      </c>
      <c r="X956" s="122">
        <v>0</v>
      </c>
      <c r="Y956" s="122">
        <v>0</v>
      </c>
      <c r="Z956" s="122">
        <v>0</v>
      </c>
      <c r="AA956" s="122">
        <v>0</v>
      </c>
      <c r="AB956" s="123"/>
      <c r="AC956" s="123"/>
      <c r="AD956" s="123"/>
      <c r="AE956" s="123"/>
      <c r="AF956" s="123"/>
      <c r="AG956" s="123"/>
      <c r="AH956" s="123"/>
      <c r="AI956" s="123"/>
      <c r="AJ956" s="123"/>
      <c r="AK956" s="123"/>
      <c r="AL956" s="123"/>
      <c r="AM956" s="123"/>
      <c r="AN956" s="123"/>
      <c r="AO956" s="123"/>
      <c r="AP956" s="123"/>
      <c r="AQ956" s="123"/>
      <c r="AR956" s="123"/>
      <c r="AS956" s="123"/>
      <c r="AT956" s="123"/>
      <c r="AU956" s="123"/>
    </row>
    <row r="957" spans="1:47" ht="77.7" x14ac:dyDescent="0.35">
      <c r="A957" s="115" t="s">
        <v>1663</v>
      </c>
      <c r="B957" s="111" t="s">
        <v>1905</v>
      </c>
      <c r="C957" s="108" t="s">
        <v>1636</v>
      </c>
      <c r="D957" s="122">
        <v>0</v>
      </c>
      <c r="E957" s="122">
        <v>0</v>
      </c>
      <c r="F957" s="122">
        <v>0</v>
      </c>
      <c r="G957" s="122">
        <v>0</v>
      </c>
      <c r="H957" s="122">
        <v>0</v>
      </c>
      <c r="I957" s="122">
        <v>0</v>
      </c>
      <c r="J957" s="122">
        <v>0</v>
      </c>
      <c r="K957" s="122">
        <v>0</v>
      </c>
      <c r="L957" s="122">
        <v>0</v>
      </c>
      <c r="M957" s="122">
        <v>0</v>
      </c>
      <c r="N957" s="122">
        <v>0</v>
      </c>
      <c r="O957" s="122">
        <v>0</v>
      </c>
      <c r="P957" s="122">
        <v>0</v>
      </c>
      <c r="Q957" s="122">
        <v>0</v>
      </c>
      <c r="R957" s="122">
        <v>0</v>
      </c>
      <c r="S957" s="122">
        <v>0</v>
      </c>
      <c r="T957" s="122">
        <v>0.6</v>
      </c>
      <c r="U957" s="122">
        <v>0</v>
      </c>
      <c r="V957" s="122">
        <v>0</v>
      </c>
      <c r="W957" s="122">
        <v>0</v>
      </c>
      <c r="X957" s="122">
        <v>0</v>
      </c>
      <c r="Y957" s="122">
        <v>0</v>
      </c>
      <c r="Z957" s="122">
        <v>0</v>
      </c>
      <c r="AA957" s="122">
        <v>0</v>
      </c>
      <c r="AB957" s="123"/>
      <c r="AC957" s="123"/>
      <c r="AD957" s="123"/>
      <c r="AE957" s="123"/>
      <c r="AF957" s="123"/>
      <c r="AG957" s="123"/>
      <c r="AH957" s="123"/>
      <c r="AI957" s="123"/>
      <c r="AJ957" s="123"/>
      <c r="AK957" s="123"/>
      <c r="AL957" s="123"/>
      <c r="AM957" s="123"/>
      <c r="AN957" s="123"/>
      <c r="AO957" s="123"/>
      <c r="AP957" s="123"/>
      <c r="AQ957" s="123"/>
      <c r="AR957" s="123"/>
      <c r="AS957" s="123"/>
      <c r="AT957" s="123"/>
      <c r="AU957" s="123"/>
    </row>
    <row r="958" spans="1:47" ht="62.2" x14ac:dyDescent="0.35">
      <c r="A958" s="115" t="s">
        <v>1663</v>
      </c>
      <c r="B958" s="111" t="s">
        <v>483</v>
      </c>
      <c r="C958" s="108" t="s">
        <v>602</v>
      </c>
      <c r="D958" s="122">
        <v>0</v>
      </c>
      <c r="E958" s="122">
        <v>0</v>
      </c>
      <c r="F958" s="122">
        <v>0</v>
      </c>
      <c r="G958" s="122">
        <v>0</v>
      </c>
      <c r="H958" s="122">
        <v>0</v>
      </c>
      <c r="I958" s="122">
        <v>0</v>
      </c>
      <c r="J958" s="122">
        <v>0</v>
      </c>
      <c r="K958" s="122">
        <v>0</v>
      </c>
      <c r="L958" s="122">
        <v>0</v>
      </c>
      <c r="M958" s="122">
        <v>0</v>
      </c>
      <c r="N958" s="122">
        <v>0</v>
      </c>
      <c r="O958" s="122">
        <v>0</v>
      </c>
      <c r="P958" s="122">
        <v>0</v>
      </c>
      <c r="Q958" s="122">
        <v>0</v>
      </c>
      <c r="R958" s="122">
        <v>0</v>
      </c>
      <c r="S958" s="122">
        <v>0</v>
      </c>
      <c r="T958" s="122">
        <v>0</v>
      </c>
      <c r="U958" s="122">
        <v>0</v>
      </c>
      <c r="V958" s="122">
        <v>0</v>
      </c>
      <c r="W958" s="122">
        <v>0</v>
      </c>
      <c r="X958" s="122">
        <v>0</v>
      </c>
      <c r="Y958" s="122">
        <v>0</v>
      </c>
      <c r="Z958" s="122">
        <v>0</v>
      </c>
      <c r="AA958" s="122">
        <v>0</v>
      </c>
      <c r="AB958" s="123"/>
      <c r="AC958" s="123"/>
      <c r="AD958" s="123"/>
      <c r="AE958" s="123"/>
      <c r="AF958" s="123"/>
      <c r="AG958" s="123"/>
      <c r="AH958" s="123"/>
      <c r="AI958" s="123"/>
      <c r="AJ958" s="123"/>
      <c r="AK958" s="123"/>
      <c r="AL958" s="123"/>
      <c r="AM958" s="123"/>
      <c r="AN958" s="123"/>
      <c r="AO958" s="123"/>
      <c r="AP958" s="123"/>
      <c r="AQ958" s="123"/>
      <c r="AR958" s="123"/>
      <c r="AS958" s="123"/>
      <c r="AT958" s="123"/>
      <c r="AU958" s="123"/>
    </row>
    <row r="959" spans="1:47" ht="62.2" x14ac:dyDescent="0.35">
      <c r="A959" s="115" t="s">
        <v>1663</v>
      </c>
      <c r="B959" s="111" t="s">
        <v>1906</v>
      </c>
      <c r="C959" s="108" t="s">
        <v>1910</v>
      </c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3"/>
      <c r="AD959" s="123"/>
      <c r="AE959" s="123"/>
      <c r="AF959" s="123"/>
      <c r="AG959" s="123"/>
      <c r="AH959" s="123"/>
      <c r="AI959" s="123"/>
      <c r="AJ959" s="123"/>
      <c r="AK959" s="123"/>
      <c r="AL959" s="123"/>
      <c r="AM959" s="123"/>
      <c r="AN959" s="123"/>
      <c r="AO959" s="123"/>
      <c r="AP959" s="123"/>
      <c r="AQ959" s="123"/>
      <c r="AR959" s="123"/>
      <c r="AS959" s="123"/>
      <c r="AT959" s="123"/>
      <c r="AU959" s="123"/>
    </row>
    <row r="960" spans="1:47" x14ac:dyDescent="0.35">
      <c r="A960" s="119"/>
      <c r="B960" s="118" t="s">
        <v>40</v>
      </c>
      <c r="C960" s="105"/>
      <c r="D960" s="133">
        <f t="shared" ref="D960:AU960" si="296">SUM(D961:D964)</f>
        <v>0</v>
      </c>
      <c r="E960" s="133">
        <f t="shared" si="296"/>
        <v>0</v>
      </c>
      <c r="F960" s="133">
        <f t="shared" si="296"/>
        <v>0</v>
      </c>
      <c r="G960" s="133">
        <f t="shared" si="296"/>
        <v>0</v>
      </c>
      <c r="H960" s="133">
        <f t="shared" si="296"/>
        <v>0</v>
      </c>
      <c r="I960" s="133">
        <f t="shared" si="296"/>
        <v>0</v>
      </c>
      <c r="J960" s="133">
        <f t="shared" si="296"/>
        <v>0</v>
      </c>
      <c r="K960" s="133">
        <f t="shared" si="296"/>
        <v>0</v>
      </c>
      <c r="L960" s="133">
        <f t="shared" si="296"/>
        <v>0</v>
      </c>
      <c r="M960" s="133">
        <f t="shared" si="296"/>
        <v>0</v>
      </c>
      <c r="N960" s="133">
        <f t="shared" si="296"/>
        <v>0.7</v>
      </c>
      <c r="O960" s="133">
        <f t="shared" si="296"/>
        <v>0.52700000000000002</v>
      </c>
      <c r="P960" s="133">
        <f t="shared" si="296"/>
        <v>0</v>
      </c>
      <c r="Q960" s="133">
        <f t="shared" si="296"/>
        <v>0</v>
      </c>
      <c r="R960" s="133">
        <f t="shared" si="296"/>
        <v>0</v>
      </c>
      <c r="S960" s="133">
        <f t="shared" si="296"/>
        <v>0</v>
      </c>
      <c r="T960" s="133">
        <f t="shared" si="296"/>
        <v>0.8</v>
      </c>
      <c r="U960" s="133">
        <f t="shared" si="296"/>
        <v>0</v>
      </c>
      <c r="V960" s="133">
        <f t="shared" si="296"/>
        <v>0</v>
      </c>
      <c r="W960" s="133">
        <f t="shared" si="296"/>
        <v>0</v>
      </c>
      <c r="X960" s="133">
        <f t="shared" si="296"/>
        <v>0</v>
      </c>
      <c r="Y960" s="133">
        <f t="shared" si="296"/>
        <v>0</v>
      </c>
      <c r="Z960" s="133">
        <f t="shared" si="296"/>
        <v>0</v>
      </c>
      <c r="AA960" s="133">
        <f t="shared" si="296"/>
        <v>0</v>
      </c>
      <c r="AB960" s="133">
        <f t="shared" si="296"/>
        <v>0</v>
      </c>
      <c r="AC960" s="133">
        <f t="shared" si="296"/>
        <v>0</v>
      </c>
      <c r="AD960" s="133">
        <f t="shared" si="296"/>
        <v>0</v>
      </c>
      <c r="AE960" s="133">
        <f t="shared" si="296"/>
        <v>0</v>
      </c>
      <c r="AF960" s="133">
        <f t="shared" si="296"/>
        <v>0</v>
      </c>
      <c r="AG960" s="133">
        <f t="shared" si="296"/>
        <v>0</v>
      </c>
      <c r="AH960" s="133">
        <f t="shared" si="296"/>
        <v>0</v>
      </c>
      <c r="AI960" s="133">
        <f t="shared" si="296"/>
        <v>0</v>
      </c>
      <c r="AJ960" s="133">
        <f t="shared" si="296"/>
        <v>0</v>
      </c>
      <c r="AK960" s="133">
        <f t="shared" si="296"/>
        <v>0</v>
      </c>
      <c r="AL960" s="133">
        <f t="shared" si="296"/>
        <v>0</v>
      </c>
      <c r="AM960" s="133">
        <f t="shared" si="296"/>
        <v>0</v>
      </c>
      <c r="AN960" s="133">
        <f t="shared" si="296"/>
        <v>0</v>
      </c>
      <c r="AO960" s="133">
        <f t="shared" si="296"/>
        <v>0</v>
      </c>
      <c r="AP960" s="133">
        <f t="shared" si="296"/>
        <v>0</v>
      </c>
      <c r="AQ960" s="133">
        <f t="shared" si="296"/>
        <v>0</v>
      </c>
      <c r="AR960" s="133">
        <f t="shared" si="296"/>
        <v>0</v>
      </c>
      <c r="AS960" s="133">
        <f t="shared" si="296"/>
        <v>0</v>
      </c>
      <c r="AT960" s="133">
        <f t="shared" si="296"/>
        <v>0</v>
      </c>
      <c r="AU960" s="133">
        <f t="shared" si="296"/>
        <v>0</v>
      </c>
    </row>
    <row r="961" spans="1:47" ht="46.65" x14ac:dyDescent="0.35">
      <c r="A961" s="115" t="s">
        <v>1663</v>
      </c>
      <c r="B961" s="111" t="s">
        <v>669</v>
      </c>
      <c r="C961" s="108" t="s">
        <v>718</v>
      </c>
      <c r="D961" s="122">
        <v>0</v>
      </c>
      <c r="E961" s="122">
        <v>0</v>
      </c>
      <c r="F961" s="122">
        <v>0</v>
      </c>
      <c r="G961" s="122">
        <v>0</v>
      </c>
      <c r="H961" s="122">
        <v>0</v>
      </c>
      <c r="I961" s="122">
        <v>0</v>
      </c>
      <c r="J961" s="122">
        <v>0</v>
      </c>
      <c r="K961" s="122">
        <v>0</v>
      </c>
      <c r="L961" s="122">
        <v>0</v>
      </c>
      <c r="M961" s="122">
        <v>0</v>
      </c>
      <c r="N961" s="122">
        <v>0</v>
      </c>
      <c r="O961" s="122">
        <v>0</v>
      </c>
      <c r="P961" s="122">
        <v>0</v>
      </c>
      <c r="Q961" s="122">
        <v>0</v>
      </c>
      <c r="R961" s="122">
        <v>0</v>
      </c>
      <c r="S961" s="122">
        <v>0</v>
      </c>
      <c r="T961" s="122">
        <v>0.8</v>
      </c>
      <c r="U961" s="122">
        <v>0</v>
      </c>
      <c r="V961" s="122">
        <v>0</v>
      </c>
      <c r="W961" s="122">
        <v>0</v>
      </c>
      <c r="X961" s="122">
        <v>0</v>
      </c>
      <c r="Y961" s="122">
        <v>0</v>
      </c>
      <c r="Z961" s="122">
        <v>0</v>
      </c>
      <c r="AA961" s="122">
        <v>0</v>
      </c>
      <c r="AB961" s="123"/>
      <c r="AC961" s="123"/>
      <c r="AD961" s="123"/>
      <c r="AE961" s="123"/>
      <c r="AF961" s="123"/>
      <c r="AG961" s="123"/>
      <c r="AH961" s="123"/>
      <c r="AI961" s="123"/>
      <c r="AJ961" s="123"/>
      <c r="AK961" s="123"/>
      <c r="AL961" s="123"/>
      <c r="AM961" s="123"/>
      <c r="AN961" s="123"/>
      <c r="AO961" s="123"/>
      <c r="AP961" s="123"/>
      <c r="AQ961" s="123"/>
      <c r="AR961" s="123"/>
      <c r="AS961" s="123"/>
      <c r="AT961" s="123"/>
      <c r="AU961" s="123"/>
    </row>
    <row r="962" spans="1:47" ht="62.2" x14ac:dyDescent="0.35">
      <c r="A962" s="115" t="s">
        <v>1663</v>
      </c>
      <c r="B962" s="111" t="s">
        <v>485</v>
      </c>
      <c r="C962" s="108" t="s">
        <v>719</v>
      </c>
      <c r="D962" s="122">
        <v>0</v>
      </c>
      <c r="E962" s="122">
        <v>0</v>
      </c>
      <c r="F962" s="122">
        <v>0</v>
      </c>
      <c r="G962" s="122">
        <v>0</v>
      </c>
      <c r="H962" s="122">
        <v>0</v>
      </c>
      <c r="I962" s="122">
        <v>0</v>
      </c>
      <c r="J962" s="122">
        <v>0</v>
      </c>
      <c r="K962" s="122">
        <v>0</v>
      </c>
      <c r="L962" s="122">
        <v>0</v>
      </c>
      <c r="M962" s="122">
        <v>0</v>
      </c>
      <c r="N962" s="122">
        <v>0</v>
      </c>
      <c r="O962" s="122">
        <v>0</v>
      </c>
      <c r="P962" s="122">
        <v>0</v>
      </c>
      <c r="Q962" s="122">
        <v>0</v>
      </c>
      <c r="R962" s="122">
        <v>0</v>
      </c>
      <c r="S962" s="122">
        <v>0</v>
      </c>
      <c r="T962" s="122">
        <v>0</v>
      </c>
      <c r="U962" s="122">
        <v>0</v>
      </c>
      <c r="V962" s="122">
        <v>0</v>
      </c>
      <c r="W962" s="122">
        <v>0</v>
      </c>
      <c r="X962" s="122">
        <v>0</v>
      </c>
      <c r="Y962" s="122">
        <v>0</v>
      </c>
      <c r="Z962" s="122">
        <v>0</v>
      </c>
      <c r="AA962" s="122">
        <v>0</v>
      </c>
      <c r="AB962" s="123"/>
      <c r="AC962" s="123"/>
      <c r="AD962" s="123"/>
      <c r="AE962" s="123"/>
      <c r="AF962" s="123"/>
      <c r="AG962" s="123"/>
      <c r="AH962" s="123"/>
      <c r="AI962" s="123"/>
      <c r="AJ962" s="123"/>
      <c r="AK962" s="123"/>
      <c r="AL962" s="123"/>
      <c r="AM962" s="123"/>
      <c r="AN962" s="123"/>
      <c r="AO962" s="123"/>
      <c r="AP962" s="123"/>
      <c r="AQ962" s="123"/>
      <c r="AR962" s="123"/>
      <c r="AS962" s="123"/>
      <c r="AT962" s="123"/>
      <c r="AU962" s="123"/>
    </row>
    <row r="963" spans="1:47" ht="46.65" x14ac:dyDescent="0.35">
      <c r="A963" s="115" t="s">
        <v>1663</v>
      </c>
      <c r="B963" s="111" t="s">
        <v>755</v>
      </c>
      <c r="C963" s="108" t="s">
        <v>1637</v>
      </c>
      <c r="D963" s="122">
        <v>0</v>
      </c>
      <c r="E963" s="122">
        <v>0</v>
      </c>
      <c r="F963" s="122">
        <v>0</v>
      </c>
      <c r="G963" s="122">
        <v>0</v>
      </c>
      <c r="H963" s="122">
        <v>0</v>
      </c>
      <c r="I963" s="122">
        <v>0</v>
      </c>
      <c r="J963" s="122">
        <v>0</v>
      </c>
      <c r="K963" s="122">
        <v>0</v>
      </c>
      <c r="L963" s="122">
        <v>0</v>
      </c>
      <c r="M963" s="122">
        <v>0</v>
      </c>
      <c r="N963" s="122">
        <v>0.7</v>
      </c>
      <c r="O963" s="122">
        <v>0.52700000000000002</v>
      </c>
      <c r="P963" s="122">
        <v>0</v>
      </c>
      <c r="Q963" s="122">
        <v>0</v>
      </c>
      <c r="R963" s="122">
        <v>0</v>
      </c>
      <c r="S963" s="122">
        <v>0</v>
      </c>
      <c r="T963" s="122">
        <v>0</v>
      </c>
      <c r="U963" s="122">
        <v>0</v>
      </c>
      <c r="V963" s="122">
        <v>0</v>
      </c>
      <c r="W963" s="122">
        <v>0</v>
      </c>
      <c r="X963" s="122">
        <v>0</v>
      </c>
      <c r="Y963" s="122">
        <v>0</v>
      </c>
      <c r="Z963" s="122">
        <v>0</v>
      </c>
      <c r="AA963" s="122">
        <v>0</v>
      </c>
      <c r="AB963" s="123"/>
      <c r="AC963" s="123"/>
      <c r="AD963" s="123"/>
      <c r="AE963" s="123"/>
      <c r="AF963" s="123"/>
      <c r="AG963" s="123"/>
      <c r="AH963" s="123"/>
      <c r="AI963" s="123"/>
      <c r="AJ963" s="123"/>
      <c r="AK963" s="123"/>
      <c r="AL963" s="123"/>
      <c r="AM963" s="123"/>
      <c r="AN963" s="123"/>
      <c r="AO963" s="123"/>
      <c r="AP963" s="123"/>
      <c r="AQ963" s="123"/>
      <c r="AR963" s="123"/>
      <c r="AS963" s="123"/>
      <c r="AT963" s="123"/>
      <c r="AU963" s="123"/>
    </row>
    <row r="964" spans="1:47" ht="31.1" x14ac:dyDescent="0.35">
      <c r="A964" s="115" t="s">
        <v>1663</v>
      </c>
      <c r="B964" s="111" t="s">
        <v>1116</v>
      </c>
      <c r="C964" s="108" t="s">
        <v>1638</v>
      </c>
      <c r="D964" s="122">
        <v>0</v>
      </c>
      <c r="E964" s="122">
        <v>0</v>
      </c>
      <c r="F964" s="122">
        <v>0</v>
      </c>
      <c r="G964" s="122">
        <v>0</v>
      </c>
      <c r="H964" s="122">
        <v>0</v>
      </c>
      <c r="I964" s="122">
        <v>0</v>
      </c>
      <c r="J964" s="122">
        <v>0</v>
      </c>
      <c r="K964" s="122">
        <v>0</v>
      </c>
      <c r="L964" s="122">
        <v>0</v>
      </c>
      <c r="M964" s="122">
        <v>0</v>
      </c>
      <c r="N964" s="122">
        <v>0</v>
      </c>
      <c r="O964" s="122">
        <v>0</v>
      </c>
      <c r="P964" s="122">
        <v>0</v>
      </c>
      <c r="Q964" s="122">
        <v>0</v>
      </c>
      <c r="R964" s="122">
        <v>0</v>
      </c>
      <c r="S964" s="122">
        <v>0</v>
      </c>
      <c r="T964" s="122">
        <v>0</v>
      </c>
      <c r="U964" s="122">
        <v>0</v>
      </c>
      <c r="V964" s="122">
        <v>0</v>
      </c>
      <c r="W964" s="122">
        <v>0</v>
      </c>
      <c r="X964" s="122">
        <v>0</v>
      </c>
      <c r="Y964" s="122">
        <v>0</v>
      </c>
      <c r="Z964" s="122">
        <v>0</v>
      </c>
      <c r="AA964" s="122">
        <v>0</v>
      </c>
      <c r="AB964" s="123"/>
      <c r="AC964" s="123"/>
      <c r="AD964" s="123"/>
      <c r="AE964" s="123"/>
      <c r="AF964" s="123"/>
      <c r="AG964" s="123"/>
      <c r="AH964" s="123"/>
      <c r="AI964" s="123"/>
      <c r="AJ964" s="123"/>
      <c r="AK964" s="123"/>
      <c r="AL964" s="123"/>
      <c r="AM964" s="123"/>
      <c r="AN964" s="123"/>
      <c r="AO964" s="123"/>
      <c r="AP964" s="123"/>
      <c r="AQ964" s="123"/>
      <c r="AR964" s="123"/>
      <c r="AS964" s="123"/>
      <c r="AT964" s="123"/>
      <c r="AU964" s="123"/>
    </row>
    <row r="965" spans="1:47" x14ac:dyDescent="0.35">
      <c r="A965" s="119"/>
      <c r="B965" s="118" t="s">
        <v>85</v>
      </c>
      <c r="C965" s="105"/>
      <c r="D965" s="133">
        <f t="shared" ref="D965:AU965" si="297">SUM(D966:D966)</f>
        <v>0</v>
      </c>
      <c r="E965" s="133">
        <f t="shared" si="297"/>
        <v>0</v>
      </c>
      <c r="F965" s="133">
        <f t="shared" si="297"/>
        <v>0</v>
      </c>
      <c r="G965" s="133">
        <f t="shared" si="297"/>
        <v>0</v>
      </c>
      <c r="H965" s="133">
        <f t="shared" si="297"/>
        <v>0</v>
      </c>
      <c r="I965" s="133">
        <f t="shared" si="297"/>
        <v>0</v>
      </c>
      <c r="J965" s="133">
        <f t="shared" si="297"/>
        <v>0</v>
      </c>
      <c r="K965" s="133">
        <f t="shared" si="297"/>
        <v>0</v>
      </c>
      <c r="L965" s="133">
        <f t="shared" si="297"/>
        <v>0</v>
      </c>
      <c r="M965" s="133">
        <f t="shared" si="297"/>
        <v>0</v>
      </c>
      <c r="N965" s="133">
        <f t="shared" si="297"/>
        <v>0</v>
      </c>
      <c r="O965" s="133">
        <f t="shared" si="297"/>
        <v>0</v>
      </c>
      <c r="P965" s="133">
        <f t="shared" si="297"/>
        <v>0</v>
      </c>
      <c r="Q965" s="133">
        <f t="shared" si="297"/>
        <v>0</v>
      </c>
      <c r="R965" s="133">
        <f t="shared" si="297"/>
        <v>0</v>
      </c>
      <c r="S965" s="133">
        <f t="shared" si="297"/>
        <v>0</v>
      </c>
      <c r="T965" s="133">
        <f t="shared" si="297"/>
        <v>4</v>
      </c>
      <c r="U965" s="133">
        <f t="shared" si="297"/>
        <v>0</v>
      </c>
      <c r="V965" s="133">
        <f t="shared" si="297"/>
        <v>0</v>
      </c>
      <c r="W965" s="133">
        <f t="shared" si="297"/>
        <v>0</v>
      </c>
      <c r="X965" s="133">
        <f t="shared" si="297"/>
        <v>0</v>
      </c>
      <c r="Y965" s="133">
        <f t="shared" si="297"/>
        <v>0</v>
      </c>
      <c r="Z965" s="133">
        <f t="shared" si="297"/>
        <v>0</v>
      </c>
      <c r="AA965" s="133">
        <f t="shared" si="297"/>
        <v>0</v>
      </c>
      <c r="AB965" s="133">
        <f t="shared" si="297"/>
        <v>0</v>
      </c>
      <c r="AC965" s="133">
        <f t="shared" si="297"/>
        <v>0</v>
      </c>
      <c r="AD965" s="133">
        <f t="shared" si="297"/>
        <v>0</v>
      </c>
      <c r="AE965" s="133">
        <f t="shared" si="297"/>
        <v>0</v>
      </c>
      <c r="AF965" s="133">
        <f t="shared" si="297"/>
        <v>0</v>
      </c>
      <c r="AG965" s="133">
        <f t="shared" si="297"/>
        <v>0</v>
      </c>
      <c r="AH965" s="133">
        <f t="shared" si="297"/>
        <v>0</v>
      </c>
      <c r="AI965" s="133">
        <f t="shared" si="297"/>
        <v>0</v>
      </c>
      <c r="AJ965" s="133">
        <f t="shared" si="297"/>
        <v>0</v>
      </c>
      <c r="AK965" s="133">
        <f t="shared" si="297"/>
        <v>0</v>
      </c>
      <c r="AL965" s="133">
        <f t="shared" si="297"/>
        <v>0</v>
      </c>
      <c r="AM965" s="133">
        <f t="shared" si="297"/>
        <v>0</v>
      </c>
      <c r="AN965" s="133">
        <f t="shared" si="297"/>
        <v>0</v>
      </c>
      <c r="AO965" s="133">
        <f t="shared" si="297"/>
        <v>0</v>
      </c>
      <c r="AP965" s="133">
        <f t="shared" si="297"/>
        <v>0</v>
      </c>
      <c r="AQ965" s="133">
        <f t="shared" si="297"/>
        <v>0</v>
      </c>
      <c r="AR965" s="133">
        <f t="shared" si="297"/>
        <v>0</v>
      </c>
      <c r="AS965" s="133">
        <f t="shared" si="297"/>
        <v>0</v>
      </c>
      <c r="AT965" s="133">
        <f t="shared" si="297"/>
        <v>0</v>
      </c>
      <c r="AU965" s="133">
        <f t="shared" si="297"/>
        <v>0</v>
      </c>
    </row>
    <row r="966" spans="1:47" ht="77.7" x14ac:dyDescent="0.35">
      <c r="A966" s="115" t="s">
        <v>1663</v>
      </c>
      <c r="B966" s="111" t="s">
        <v>1117</v>
      </c>
      <c r="C966" s="108" t="s">
        <v>1639</v>
      </c>
      <c r="D966" s="122">
        <v>0</v>
      </c>
      <c r="E966" s="122">
        <v>0</v>
      </c>
      <c r="F966" s="122">
        <v>0</v>
      </c>
      <c r="G966" s="122">
        <v>0</v>
      </c>
      <c r="H966" s="122">
        <v>0</v>
      </c>
      <c r="I966" s="122">
        <v>0</v>
      </c>
      <c r="J966" s="122">
        <v>0</v>
      </c>
      <c r="K966" s="122">
        <v>0</v>
      </c>
      <c r="L966" s="122">
        <v>0</v>
      </c>
      <c r="M966" s="122">
        <v>0</v>
      </c>
      <c r="N966" s="122">
        <v>0</v>
      </c>
      <c r="O966" s="122">
        <v>0</v>
      </c>
      <c r="P966" s="122">
        <v>0</v>
      </c>
      <c r="Q966" s="122">
        <v>0</v>
      </c>
      <c r="R966" s="122">
        <v>0</v>
      </c>
      <c r="S966" s="122">
        <v>0</v>
      </c>
      <c r="T966" s="122">
        <v>4</v>
      </c>
      <c r="U966" s="122">
        <v>0</v>
      </c>
      <c r="V966" s="122">
        <v>0</v>
      </c>
      <c r="W966" s="122">
        <v>0</v>
      </c>
      <c r="X966" s="122">
        <v>0</v>
      </c>
      <c r="Y966" s="122">
        <v>0</v>
      </c>
      <c r="Z966" s="122">
        <v>0</v>
      </c>
      <c r="AA966" s="122">
        <v>0</v>
      </c>
      <c r="AB966" s="123"/>
      <c r="AC966" s="123"/>
      <c r="AD966" s="123"/>
      <c r="AE966" s="123"/>
      <c r="AF966" s="123"/>
      <c r="AG966" s="123"/>
      <c r="AH966" s="123"/>
      <c r="AI966" s="123"/>
      <c r="AJ966" s="123"/>
      <c r="AK966" s="123"/>
      <c r="AL966" s="123"/>
      <c r="AM966" s="123"/>
      <c r="AN966" s="123"/>
      <c r="AO966" s="123"/>
      <c r="AP966" s="123"/>
      <c r="AQ966" s="123"/>
      <c r="AR966" s="123"/>
      <c r="AS966" s="123"/>
      <c r="AT966" s="123"/>
      <c r="AU966" s="123"/>
    </row>
    <row r="967" spans="1:47" ht="30.05" x14ac:dyDescent="0.35">
      <c r="A967" s="119"/>
      <c r="B967" s="118" t="s">
        <v>374</v>
      </c>
      <c r="C967" s="105"/>
      <c r="D967" s="133">
        <f t="shared" ref="D967:AU967" si="298">SUM(D968:D972)</f>
        <v>0</v>
      </c>
      <c r="E967" s="133">
        <f t="shared" si="298"/>
        <v>0</v>
      </c>
      <c r="F967" s="133">
        <f t="shared" si="298"/>
        <v>0</v>
      </c>
      <c r="G967" s="133">
        <f t="shared" si="298"/>
        <v>0</v>
      </c>
      <c r="H967" s="133">
        <f t="shared" si="298"/>
        <v>0</v>
      </c>
      <c r="I967" s="133">
        <f t="shared" si="298"/>
        <v>3.4220000000000002</v>
      </c>
      <c r="J967" s="133">
        <f t="shared" si="298"/>
        <v>0</v>
      </c>
      <c r="K967" s="133">
        <f t="shared" si="298"/>
        <v>0</v>
      </c>
      <c r="L967" s="133">
        <f t="shared" si="298"/>
        <v>0</v>
      </c>
      <c r="M967" s="133">
        <f t="shared" si="298"/>
        <v>0</v>
      </c>
      <c r="N967" s="133">
        <f t="shared" si="298"/>
        <v>0</v>
      </c>
      <c r="O967" s="133">
        <f t="shared" si="298"/>
        <v>0</v>
      </c>
      <c r="P967" s="133">
        <f t="shared" si="298"/>
        <v>0</v>
      </c>
      <c r="Q967" s="133">
        <f t="shared" si="298"/>
        <v>0</v>
      </c>
      <c r="R967" s="133">
        <f t="shared" si="298"/>
        <v>0</v>
      </c>
      <c r="S967" s="133">
        <f t="shared" si="298"/>
        <v>0</v>
      </c>
      <c r="T967" s="133">
        <f t="shared" si="298"/>
        <v>0.72</v>
      </c>
      <c r="U967" s="133">
        <f t="shared" si="298"/>
        <v>0</v>
      </c>
      <c r="V967" s="133">
        <f t="shared" si="298"/>
        <v>0</v>
      </c>
      <c r="W967" s="133">
        <f t="shared" si="298"/>
        <v>0</v>
      </c>
      <c r="X967" s="133">
        <f t="shared" si="298"/>
        <v>0</v>
      </c>
      <c r="Y967" s="133">
        <f t="shared" si="298"/>
        <v>0</v>
      </c>
      <c r="Z967" s="133">
        <f t="shared" si="298"/>
        <v>0</v>
      </c>
      <c r="AA967" s="133">
        <f t="shared" si="298"/>
        <v>0</v>
      </c>
      <c r="AB967" s="133">
        <f t="shared" si="298"/>
        <v>0</v>
      </c>
      <c r="AC967" s="133">
        <f t="shared" si="298"/>
        <v>0</v>
      </c>
      <c r="AD967" s="133">
        <f t="shared" si="298"/>
        <v>0</v>
      </c>
      <c r="AE967" s="133">
        <f t="shared" si="298"/>
        <v>0</v>
      </c>
      <c r="AF967" s="133">
        <f t="shared" si="298"/>
        <v>0</v>
      </c>
      <c r="AG967" s="133">
        <f t="shared" si="298"/>
        <v>0</v>
      </c>
      <c r="AH967" s="133">
        <f t="shared" si="298"/>
        <v>0</v>
      </c>
      <c r="AI967" s="133">
        <f t="shared" si="298"/>
        <v>0</v>
      </c>
      <c r="AJ967" s="133">
        <f t="shared" si="298"/>
        <v>0</v>
      </c>
      <c r="AK967" s="133">
        <f t="shared" si="298"/>
        <v>0</v>
      </c>
      <c r="AL967" s="133">
        <f t="shared" si="298"/>
        <v>0</v>
      </c>
      <c r="AM967" s="133">
        <f t="shared" si="298"/>
        <v>0</v>
      </c>
      <c r="AN967" s="133">
        <f t="shared" si="298"/>
        <v>0</v>
      </c>
      <c r="AO967" s="133">
        <f t="shared" si="298"/>
        <v>0</v>
      </c>
      <c r="AP967" s="133">
        <f t="shared" si="298"/>
        <v>0</v>
      </c>
      <c r="AQ967" s="133">
        <f t="shared" si="298"/>
        <v>0</v>
      </c>
      <c r="AR967" s="133">
        <f t="shared" si="298"/>
        <v>0</v>
      </c>
      <c r="AS967" s="133">
        <f t="shared" si="298"/>
        <v>0</v>
      </c>
      <c r="AT967" s="133">
        <f t="shared" si="298"/>
        <v>0</v>
      </c>
      <c r="AU967" s="133">
        <f t="shared" si="298"/>
        <v>0</v>
      </c>
    </row>
    <row r="968" spans="1:47" ht="93.25" x14ac:dyDescent="0.35">
      <c r="A968" s="115" t="s">
        <v>1663</v>
      </c>
      <c r="B968" s="111" t="s">
        <v>193</v>
      </c>
      <c r="C968" s="108" t="s">
        <v>194</v>
      </c>
      <c r="D968" s="122">
        <v>0</v>
      </c>
      <c r="E968" s="122">
        <v>0</v>
      </c>
      <c r="F968" s="122">
        <v>0</v>
      </c>
      <c r="G968" s="122">
        <v>0</v>
      </c>
      <c r="H968" s="122">
        <v>0</v>
      </c>
      <c r="I968" s="122">
        <v>3.4220000000000002</v>
      </c>
      <c r="J968" s="122">
        <v>0</v>
      </c>
      <c r="K968" s="122">
        <v>0</v>
      </c>
      <c r="L968" s="122">
        <v>0</v>
      </c>
      <c r="M968" s="122">
        <v>0</v>
      </c>
      <c r="N968" s="122">
        <v>0</v>
      </c>
      <c r="O968" s="122">
        <v>0</v>
      </c>
      <c r="P968" s="122">
        <v>0</v>
      </c>
      <c r="Q968" s="122">
        <v>0</v>
      </c>
      <c r="R968" s="122">
        <v>0</v>
      </c>
      <c r="S968" s="122">
        <v>0</v>
      </c>
      <c r="T968" s="122">
        <v>0</v>
      </c>
      <c r="U968" s="122">
        <v>0</v>
      </c>
      <c r="V968" s="122">
        <v>0</v>
      </c>
      <c r="W968" s="122">
        <v>0</v>
      </c>
      <c r="X968" s="122">
        <v>0</v>
      </c>
      <c r="Y968" s="122">
        <v>0</v>
      </c>
      <c r="Z968" s="122">
        <v>0</v>
      </c>
      <c r="AA968" s="122">
        <v>0</v>
      </c>
      <c r="AB968" s="123"/>
      <c r="AC968" s="123"/>
      <c r="AD968" s="123"/>
      <c r="AE968" s="123"/>
      <c r="AF968" s="123"/>
      <c r="AG968" s="123"/>
      <c r="AH968" s="123"/>
      <c r="AI968" s="123"/>
      <c r="AJ968" s="123"/>
      <c r="AK968" s="123"/>
      <c r="AL968" s="123"/>
      <c r="AM968" s="123"/>
      <c r="AN968" s="123"/>
      <c r="AO968" s="123"/>
      <c r="AP968" s="123"/>
      <c r="AQ968" s="123"/>
      <c r="AR968" s="123"/>
      <c r="AS968" s="123"/>
      <c r="AT968" s="123"/>
      <c r="AU968" s="123"/>
    </row>
    <row r="969" spans="1:47" ht="62.2" x14ac:dyDescent="0.35">
      <c r="A969" s="115" t="s">
        <v>1663</v>
      </c>
      <c r="B969" s="111" t="s">
        <v>1118</v>
      </c>
      <c r="C969" s="108" t="s">
        <v>1640</v>
      </c>
      <c r="D969" s="122">
        <v>0</v>
      </c>
      <c r="E969" s="122">
        <v>0</v>
      </c>
      <c r="F969" s="122">
        <v>0</v>
      </c>
      <c r="G969" s="122">
        <v>0</v>
      </c>
      <c r="H969" s="122">
        <v>0</v>
      </c>
      <c r="I969" s="122">
        <v>0</v>
      </c>
      <c r="J969" s="122">
        <v>0</v>
      </c>
      <c r="K969" s="122">
        <v>0</v>
      </c>
      <c r="L969" s="122">
        <v>0</v>
      </c>
      <c r="M969" s="122">
        <v>0</v>
      </c>
      <c r="N969" s="122">
        <v>0</v>
      </c>
      <c r="O969" s="122">
        <v>0</v>
      </c>
      <c r="P969" s="122">
        <v>0</v>
      </c>
      <c r="Q969" s="122">
        <v>0</v>
      </c>
      <c r="R969" s="122">
        <v>0</v>
      </c>
      <c r="S969" s="122">
        <v>0</v>
      </c>
      <c r="T969" s="122">
        <v>0</v>
      </c>
      <c r="U969" s="122">
        <v>0</v>
      </c>
      <c r="V969" s="122">
        <v>0</v>
      </c>
      <c r="W969" s="122">
        <v>0</v>
      </c>
      <c r="X969" s="122">
        <v>0</v>
      </c>
      <c r="Y969" s="122">
        <v>0</v>
      </c>
      <c r="Z969" s="122">
        <v>0</v>
      </c>
      <c r="AA969" s="122">
        <v>0</v>
      </c>
      <c r="AB969" s="123"/>
      <c r="AC969" s="123"/>
      <c r="AD969" s="123"/>
      <c r="AE969" s="123"/>
      <c r="AF969" s="123"/>
      <c r="AG969" s="123"/>
      <c r="AH969" s="123"/>
      <c r="AI969" s="123"/>
      <c r="AJ969" s="123"/>
      <c r="AK969" s="123"/>
      <c r="AL969" s="123"/>
      <c r="AM969" s="123"/>
      <c r="AN969" s="123"/>
      <c r="AO969" s="123"/>
      <c r="AP969" s="123"/>
      <c r="AQ969" s="123"/>
      <c r="AR969" s="123"/>
      <c r="AS969" s="123"/>
      <c r="AT969" s="123"/>
      <c r="AU969" s="123"/>
    </row>
    <row r="970" spans="1:47" ht="93.25" x14ac:dyDescent="0.35">
      <c r="A970" s="115" t="s">
        <v>1663</v>
      </c>
      <c r="B970" s="111" t="s">
        <v>1119</v>
      </c>
      <c r="C970" s="108" t="s">
        <v>1641</v>
      </c>
      <c r="D970" s="122">
        <v>0</v>
      </c>
      <c r="E970" s="122">
        <v>0</v>
      </c>
      <c r="F970" s="122">
        <v>0</v>
      </c>
      <c r="G970" s="122">
        <v>0</v>
      </c>
      <c r="H970" s="122">
        <v>0</v>
      </c>
      <c r="I970" s="122">
        <v>0</v>
      </c>
      <c r="J970" s="122">
        <v>0</v>
      </c>
      <c r="K970" s="122">
        <v>0</v>
      </c>
      <c r="L970" s="122">
        <v>0</v>
      </c>
      <c r="M970" s="122">
        <v>0</v>
      </c>
      <c r="N970" s="122">
        <v>0</v>
      </c>
      <c r="O970" s="122">
        <v>0</v>
      </c>
      <c r="P970" s="122">
        <v>0</v>
      </c>
      <c r="Q970" s="122">
        <v>0</v>
      </c>
      <c r="R970" s="122">
        <v>0</v>
      </c>
      <c r="S970" s="122">
        <v>0</v>
      </c>
      <c r="T970" s="122">
        <v>0</v>
      </c>
      <c r="U970" s="122">
        <v>0</v>
      </c>
      <c r="V970" s="122">
        <v>0</v>
      </c>
      <c r="W970" s="122">
        <v>0</v>
      </c>
      <c r="X970" s="122">
        <v>0</v>
      </c>
      <c r="Y970" s="122">
        <v>0</v>
      </c>
      <c r="Z970" s="122">
        <v>0</v>
      </c>
      <c r="AA970" s="122">
        <v>0</v>
      </c>
      <c r="AB970" s="123"/>
      <c r="AC970" s="123"/>
      <c r="AD970" s="123"/>
      <c r="AE970" s="123"/>
      <c r="AF970" s="123"/>
      <c r="AG970" s="123"/>
      <c r="AH970" s="123"/>
      <c r="AI970" s="123"/>
      <c r="AJ970" s="123"/>
      <c r="AK970" s="123"/>
      <c r="AL970" s="123"/>
      <c r="AM970" s="123"/>
      <c r="AN970" s="123"/>
      <c r="AO970" s="123"/>
      <c r="AP970" s="123"/>
      <c r="AQ970" s="123"/>
      <c r="AR970" s="123"/>
      <c r="AS970" s="123"/>
      <c r="AT970" s="123"/>
      <c r="AU970" s="123"/>
    </row>
    <row r="971" spans="1:47" ht="77.7" x14ac:dyDescent="0.35">
      <c r="A971" s="115" t="s">
        <v>1663</v>
      </c>
      <c r="B971" s="111" t="s">
        <v>1120</v>
      </c>
      <c r="C971" s="108" t="s">
        <v>604</v>
      </c>
      <c r="D971" s="122">
        <v>0</v>
      </c>
      <c r="E971" s="122">
        <v>0</v>
      </c>
      <c r="F971" s="122">
        <v>0</v>
      </c>
      <c r="G971" s="122">
        <v>0</v>
      </c>
      <c r="H971" s="122">
        <v>0</v>
      </c>
      <c r="I971" s="122">
        <v>0</v>
      </c>
      <c r="J971" s="122">
        <v>0</v>
      </c>
      <c r="K971" s="122">
        <v>0</v>
      </c>
      <c r="L971" s="122">
        <v>0</v>
      </c>
      <c r="M971" s="122">
        <v>0</v>
      </c>
      <c r="N971" s="122">
        <v>0</v>
      </c>
      <c r="O971" s="122">
        <v>0</v>
      </c>
      <c r="P971" s="122">
        <v>0</v>
      </c>
      <c r="Q971" s="122">
        <v>0</v>
      </c>
      <c r="R971" s="122">
        <v>0</v>
      </c>
      <c r="S971" s="122">
        <v>0</v>
      </c>
      <c r="T971" s="122">
        <v>0.5</v>
      </c>
      <c r="U971" s="122">
        <v>0</v>
      </c>
      <c r="V971" s="122">
        <v>0</v>
      </c>
      <c r="W971" s="122">
        <v>0</v>
      </c>
      <c r="X971" s="122">
        <v>0</v>
      </c>
      <c r="Y971" s="122">
        <v>0</v>
      </c>
      <c r="Z971" s="122">
        <v>0</v>
      </c>
      <c r="AA971" s="122">
        <v>0</v>
      </c>
      <c r="AB971" s="123"/>
      <c r="AC971" s="123"/>
      <c r="AD971" s="123"/>
      <c r="AE971" s="123"/>
      <c r="AF971" s="123"/>
      <c r="AG971" s="123"/>
      <c r="AH971" s="123"/>
      <c r="AI971" s="123"/>
      <c r="AJ971" s="123"/>
      <c r="AK971" s="123"/>
      <c r="AL971" s="123"/>
      <c r="AM971" s="123"/>
      <c r="AN971" s="123"/>
      <c r="AO971" s="123"/>
      <c r="AP971" s="123"/>
      <c r="AQ971" s="123"/>
      <c r="AR971" s="123"/>
      <c r="AS971" s="123"/>
      <c r="AT971" s="123"/>
      <c r="AU971" s="123"/>
    </row>
    <row r="972" spans="1:47" ht="62.2" x14ac:dyDescent="0.35">
      <c r="A972" s="115" t="s">
        <v>1662</v>
      </c>
      <c r="B972" s="107" t="s">
        <v>1907</v>
      </c>
      <c r="C972" s="108" t="s">
        <v>1642</v>
      </c>
      <c r="D972" s="122">
        <v>0</v>
      </c>
      <c r="E972" s="122">
        <v>0</v>
      </c>
      <c r="F972" s="122">
        <v>0</v>
      </c>
      <c r="G972" s="122">
        <v>0</v>
      </c>
      <c r="H972" s="122">
        <v>0</v>
      </c>
      <c r="I972" s="122">
        <v>0</v>
      </c>
      <c r="J972" s="122">
        <v>0</v>
      </c>
      <c r="K972" s="122">
        <v>0</v>
      </c>
      <c r="L972" s="122">
        <v>0</v>
      </c>
      <c r="M972" s="122">
        <v>0</v>
      </c>
      <c r="N972" s="122">
        <v>0</v>
      </c>
      <c r="O972" s="122">
        <v>0</v>
      </c>
      <c r="P972" s="122">
        <v>0</v>
      </c>
      <c r="Q972" s="122">
        <v>0</v>
      </c>
      <c r="R972" s="122">
        <v>0</v>
      </c>
      <c r="S972" s="122">
        <v>0</v>
      </c>
      <c r="T972" s="122">
        <v>0.22</v>
      </c>
      <c r="U972" s="122">
        <v>0</v>
      </c>
      <c r="V972" s="122">
        <v>0</v>
      </c>
      <c r="W972" s="122">
        <v>0</v>
      </c>
      <c r="X972" s="122">
        <v>0</v>
      </c>
      <c r="Y972" s="122">
        <v>0</v>
      </c>
      <c r="Z972" s="122">
        <v>0</v>
      </c>
      <c r="AA972" s="122">
        <v>0</v>
      </c>
      <c r="AB972" s="122"/>
      <c r="AC972" s="122"/>
      <c r="AD972" s="122"/>
      <c r="AE972" s="122"/>
      <c r="AF972" s="122"/>
      <c r="AG972" s="122"/>
      <c r="AH972" s="122"/>
      <c r="AI972" s="122"/>
      <c r="AJ972" s="122"/>
      <c r="AK972" s="122"/>
      <c r="AL972" s="122"/>
      <c r="AM972" s="122"/>
      <c r="AN972" s="122"/>
      <c r="AO972" s="122"/>
      <c r="AP972" s="122"/>
      <c r="AQ972" s="122"/>
      <c r="AR972" s="122"/>
      <c r="AS972" s="122"/>
      <c r="AT972" s="122"/>
      <c r="AU972" s="122"/>
    </row>
    <row r="973" spans="1:47" x14ac:dyDescent="0.35">
      <c r="A973" s="119"/>
      <c r="B973" s="118" t="s">
        <v>66</v>
      </c>
      <c r="C973" s="105"/>
      <c r="D973" s="133">
        <f t="shared" ref="D973:AU973" si="299">SUM(D974:D978)</f>
        <v>0</v>
      </c>
      <c r="E973" s="133">
        <f t="shared" si="299"/>
        <v>1.26</v>
      </c>
      <c r="F973" s="133">
        <f t="shared" si="299"/>
        <v>0</v>
      </c>
      <c r="G973" s="133">
        <f t="shared" si="299"/>
        <v>0</v>
      </c>
      <c r="H973" s="133">
        <f t="shared" si="299"/>
        <v>0</v>
      </c>
      <c r="I973" s="133">
        <f t="shared" si="299"/>
        <v>2.2285000000000004</v>
      </c>
      <c r="J973" s="133">
        <f t="shared" si="299"/>
        <v>0</v>
      </c>
      <c r="K973" s="133">
        <f t="shared" si="299"/>
        <v>0</v>
      </c>
      <c r="L973" s="133">
        <f t="shared" si="299"/>
        <v>0</v>
      </c>
      <c r="M973" s="133">
        <f t="shared" si="299"/>
        <v>0</v>
      </c>
      <c r="N973" s="133">
        <f t="shared" si="299"/>
        <v>0</v>
      </c>
      <c r="O973" s="133">
        <f t="shared" si="299"/>
        <v>0</v>
      </c>
      <c r="P973" s="133">
        <f t="shared" si="299"/>
        <v>0</v>
      </c>
      <c r="Q973" s="133">
        <f t="shared" si="299"/>
        <v>0</v>
      </c>
      <c r="R973" s="133">
        <f t="shared" si="299"/>
        <v>2.06</v>
      </c>
      <c r="S973" s="133">
        <f t="shared" si="299"/>
        <v>0</v>
      </c>
      <c r="T973" s="133">
        <f t="shared" si="299"/>
        <v>2.8400000000000003</v>
      </c>
      <c r="U973" s="133">
        <f t="shared" si="299"/>
        <v>0</v>
      </c>
      <c r="V973" s="133">
        <f t="shared" si="299"/>
        <v>0</v>
      </c>
      <c r="W973" s="133">
        <f t="shared" si="299"/>
        <v>0</v>
      </c>
      <c r="X973" s="133">
        <f t="shared" si="299"/>
        <v>0</v>
      </c>
      <c r="Y973" s="133">
        <f t="shared" si="299"/>
        <v>0</v>
      </c>
      <c r="Z973" s="133">
        <f t="shared" si="299"/>
        <v>0</v>
      </c>
      <c r="AA973" s="133">
        <f t="shared" si="299"/>
        <v>0</v>
      </c>
      <c r="AB973" s="133">
        <f t="shared" si="299"/>
        <v>0</v>
      </c>
      <c r="AC973" s="133">
        <f t="shared" si="299"/>
        <v>0</v>
      </c>
      <c r="AD973" s="133">
        <f t="shared" si="299"/>
        <v>0</v>
      </c>
      <c r="AE973" s="133">
        <f t="shared" si="299"/>
        <v>0</v>
      </c>
      <c r="AF973" s="133">
        <f t="shared" si="299"/>
        <v>0</v>
      </c>
      <c r="AG973" s="133">
        <f t="shared" si="299"/>
        <v>0</v>
      </c>
      <c r="AH973" s="133">
        <f t="shared" si="299"/>
        <v>0</v>
      </c>
      <c r="AI973" s="133">
        <f t="shared" si="299"/>
        <v>0</v>
      </c>
      <c r="AJ973" s="133">
        <f t="shared" si="299"/>
        <v>0</v>
      </c>
      <c r="AK973" s="133">
        <f t="shared" si="299"/>
        <v>0</v>
      </c>
      <c r="AL973" s="133">
        <f t="shared" si="299"/>
        <v>0</v>
      </c>
      <c r="AM973" s="133">
        <f t="shared" si="299"/>
        <v>0</v>
      </c>
      <c r="AN973" s="133">
        <f t="shared" si="299"/>
        <v>0</v>
      </c>
      <c r="AO973" s="133">
        <f t="shared" si="299"/>
        <v>0</v>
      </c>
      <c r="AP973" s="133">
        <f t="shared" si="299"/>
        <v>0</v>
      </c>
      <c r="AQ973" s="133">
        <f t="shared" si="299"/>
        <v>0</v>
      </c>
      <c r="AR973" s="133">
        <f t="shared" si="299"/>
        <v>0</v>
      </c>
      <c r="AS973" s="133">
        <f t="shared" si="299"/>
        <v>0</v>
      </c>
      <c r="AT973" s="133">
        <f t="shared" si="299"/>
        <v>0</v>
      </c>
      <c r="AU973" s="133">
        <f t="shared" si="299"/>
        <v>0</v>
      </c>
    </row>
    <row r="974" spans="1:47" ht="46.65" x14ac:dyDescent="0.35">
      <c r="A974" s="115" t="s">
        <v>1663</v>
      </c>
      <c r="B974" s="111" t="s">
        <v>486</v>
      </c>
      <c r="C974" s="108" t="s">
        <v>605</v>
      </c>
      <c r="D974" s="122">
        <v>0</v>
      </c>
      <c r="E974" s="122">
        <v>1.26</v>
      </c>
      <c r="F974" s="122">
        <v>0</v>
      </c>
      <c r="G974" s="122">
        <v>0</v>
      </c>
      <c r="H974" s="122">
        <v>0</v>
      </c>
      <c r="I974" s="122">
        <v>1.6440000000000001</v>
      </c>
      <c r="J974" s="122">
        <v>0</v>
      </c>
      <c r="K974" s="122">
        <v>0</v>
      </c>
      <c r="L974" s="122">
        <v>0</v>
      </c>
      <c r="M974" s="122">
        <v>0</v>
      </c>
      <c r="N974" s="122">
        <v>0</v>
      </c>
      <c r="O974" s="122">
        <v>0</v>
      </c>
      <c r="P974" s="122">
        <v>0</v>
      </c>
      <c r="Q974" s="122">
        <v>0</v>
      </c>
      <c r="R974" s="122">
        <v>1.26</v>
      </c>
      <c r="S974" s="122">
        <v>0</v>
      </c>
      <c r="T974" s="122">
        <v>1.64</v>
      </c>
      <c r="U974" s="122">
        <v>0</v>
      </c>
      <c r="V974" s="122">
        <v>0</v>
      </c>
      <c r="W974" s="122">
        <v>0</v>
      </c>
      <c r="X974" s="122">
        <v>0</v>
      </c>
      <c r="Y974" s="122">
        <v>0</v>
      </c>
      <c r="Z974" s="122">
        <v>0</v>
      </c>
      <c r="AA974" s="122">
        <v>0</v>
      </c>
      <c r="AB974" s="123"/>
      <c r="AC974" s="123"/>
      <c r="AD974" s="123"/>
      <c r="AE974" s="123"/>
      <c r="AF974" s="123"/>
      <c r="AG974" s="123"/>
      <c r="AH974" s="123"/>
      <c r="AI974" s="123"/>
      <c r="AJ974" s="123"/>
      <c r="AK974" s="123"/>
      <c r="AL974" s="123"/>
      <c r="AM974" s="123"/>
      <c r="AN974" s="123"/>
      <c r="AO974" s="123"/>
      <c r="AP974" s="123"/>
      <c r="AQ974" s="123"/>
      <c r="AR974" s="123"/>
      <c r="AS974" s="123"/>
      <c r="AT974" s="123"/>
      <c r="AU974" s="123"/>
    </row>
    <row r="975" spans="1:47" ht="46.65" x14ac:dyDescent="0.35">
      <c r="A975" s="115" t="s">
        <v>1663</v>
      </c>
      <c r="B975" s="111" t="s">
        <v>487</v>
      </c>
      <c r="C975" s="108" t="s">
        <v>606</v>
      </c>
      <c r="D975" s="122">
        <v>0</v>
      </c>
      <c r="E975" s="122">
        <v>0</v>
      </c>
      <c r="F975" s="122">
        <v>0</v>
      </c>
      <c r="G975" s="122">
        <v>0</v>
      </c>
      <c r="H975" s="122">
        <v>0</v>
      </c>
      <c r="I975" s="122">
        <v>0</v>
      </c>
      <c r="J975" s="122">
        <v>0</v>
      </c>
      <c r="K975" s="122">
        <v>0</v>
      </c>
      <c r="L975" s="122">
        <v>0</v>
      </c>
      <c r="M975" s="122">
        <v>0</v>
      </c>
      <c r="N975" s="122">
        <v>0</v>
      </c>
      <c r="O975" s="122">
        <v>0</v>
      </c>
      <c r="P975" s="122">
        <v>0</v>
      </c>
      <c r="Q975" s="122">
        <v>0</v>
      </c>
      <c r="R975" s="122">
        <v>0</v>
      </c>
      <c r="S975" s="122">
        <v>0</v>
      </c>
      <c r="T975" s="122">
        <v>0</v>
      </c>
      <c r="U975" s="122">
        <v>0</v>
      </c>
      <c r="V975" s="122">
        <v>0</v>
      </c>
      <c r="W975" s="122">
        <v>0</v>
      </c>
      <c r="X975" s="122">
        <v>0</v>
      </c>
      <c r="Y975" s="122">
        <v>0</v>
      </c>
      <c r="Z975" s="122">
        <v>0</v>
      </c>
      <c r="AA975" s="122">
        <v>0</v>
      </c>
      <c r="AB975" s="123"/>
      <c r="AC975" s="123"/>
      <c r="AD975" s="123"/>
      <c r="AE975" s="123"/>
      <c r="AF975" s="123"/>
      <c r="AG975" s="123"/>
      <c r="AH975" s="123"/>
      <c r="AI975" s="123"/>
      <c r="AJ975" s="123"/>
      <c r="AK975" s="123"/>
      <c r="AL975" s="123"/>
      <c r="AM975" s="123"/>
      <c r="AN975" s="123"/>
      <c r="AO975" s="123"/>
      <c r="AP975" s="123"/>
      <c r="AQ975" s="123"/>
      <c r="AR975" s="123"/>
      <c r="AS975" s="123"/>
      <c r="AT975" s="123"/>
      <c r="AU975" s="123"/>
    </row>
    <row r="976" spans="1:47" ht="93.25" x14ac:dyDescent="0.35">
      <c r="A976" s="115" t="s">
        <v>1663</v>
      </c>
      <c r="B976" s="111" t="s">
        <v>1908</v>
      </c>
      <c r="C976" s="108" t="s">
        <v>1643</v>
      </c>
      <c r="D976" s="122">
        <v>0</v>
      </c>
      <c r="E976" s="122">
        <v>0</v>
      </c>
      <c r="F976" s="122">
        <v>0</v>
      </c>
      <c r="G976" s="122">
        <v>0</v>
      </c>
      <c r="H976" s="122">
        <v>0</v>
      </c>
      <c r="I976" s="122">
        <v>0</v>
      </c>
      <c r="J976" s="122">
        <v>0</v>
      </c>
      <c r="K976" s="122">
        <v>0</v>
      </c>
      <c r="L976" s="122">
        <v>0</v>
      </c>
      <c r="M976" s="122">
        <v>0</v>
      </c>
      <c r="N976" s="122">
        <v>0</v>
      </c>
      <c r="O976" s="122">
        <v>0</v>
      </c>
      <c r="P976" s="122">
        <v>0</v>
      </c>
      <c r="Q976" s="122">
        <v>0</v>
      </c>
      <c r="R976" s="122">
        <v>0.8</v>
      </c>
      <c r="S976" s="122">
        <v>0</v>
      </c>
      <c r="T976" s="122">
        <v>0.1</v>
      </c>
      <c r="U976" s="122">
        <v>0</v>
      </c>
      <c r="V976" s="122">
        <v>0</v>
      </c>
      <c r="W976" s="122">
        <v>0</v>
      </c>
      <c r="X976" s="122">
        <v>0</v>
      </c>
      <c r="Y976" s="122">
        <v>0</v>
      </c>
      <c r="Z976" s="122">
        <v>0</v>
      </c>
      <c r="AA976" s="122">
        <v>0</v>
      </c>
      <c r="AB976" s="123"/>
      <c r="AC976" s="123"/>
      <c r="AD976" s="123"/>
      <c r="AE976" s="123"/>
      <c r="AF976" s="123"/>
      <c r="AG976" s="123"/>
      <c r="AH976" s="123"/>
      <c r="AI976" s="123"/>
      <c r="AJ976" s="123"/>
      <c r="AK976" s="123"/>
      <c r="AL976" s="123"/>
      <c r="AM976" s="123"/>
      <c r="AN976" s="123"/>
      <c r="AO976" s="123"/>
      <c r="AP976" s="123"/>
      <c r="AQ976" s="123"/>
      <c r="AR976" s="123"/>
      <c r="AS976" s="123"/>
      <c r="AT976" s="123"/>
      <c r="AU976" s="123"/>
    </row>
    <row r="977" spans="1:47" ht="31.1" x14ac:dyDescent="0.35">
      <c r="A977" s="115" t="s">
        <v>1663</v>
      </c>
      <c r="B977" s="111" t="s">
        <v>1121</v>
      </c>
      <c r="C977" s="108" t="s">
        <v>1644</v>
      </c>
      <c r="D977" s="122">
        <v>0</v>
      </c>
      <c r="E977" s="122">
        <v>0</v>
      </c>
      <c r="F977" s="122">
        <v>0</v>
      </c>
      <c r="G977" s="122">
        <v>0</v>
      </c>
      <c r="H977" s="122">
        <v>0</v>
      </c>
      <c r="I977" s="122">
        <v>0.39100000000000001</v>
      </c>
      <c r="J977" s="122">
        <v>0</v>
      </c>
      <c r="K977" s="122">
        <v>0</v>
      </c>
      <c r="L977" s="122">
        <v>0</v>
      </c>
      <c r="M977" s="122">
        <v>0</v>
      </c>
      <c r="N977" s="122">
        <v>0</v>
      </c>
      <c r="O977" s="122">
        <v>0</v>
      </c>
      <c r="P977" s="122">
        <v>0</v>
      </c>
      <c r="Q977" s="122">
        <v>0</v>
      </c>
      <c r="R977" s="122">
        <v>0</v>
      </c>
      <c r="S977" s="122">
        <v>0</v>
      </c>
      <c r="T977" s="122">
        <v>0.5</v>
      </c>
      <c r="U977" s="122">
        <v>0</v>
      </c>
      <c r="V977" s="122">
        <v>0</v>
      </c>
      <c r="W977" s="122">
        <v>0</v>
      </c>
      <c r="X977" s="122">
        <v>0</v>
      </c>
      <c r="Y977" s="122">
        <v>0</v>
      </c>
      <c r="Z977" s="122">
        <v>0</v>
      </c>
      <c r="AA977" s="122">
        <v>0</v>
      </c>
      <c r="AB977" s="123"/>
      <c r="AC977" s="123"/>
      <c r="AD977" s="123"/>
      <c r="AE977" s="123"/>
      <c r="AF977" s="123"/>
      <c r="AG977" s="123"/>
      <c r="AH977" s="123"/>
      <c r="AI977" s="123"/>
      <c r="AJ977" s="123"/>
      <c r="AK977" s="123"/>
      <c r="AL977" s="123"/>
      <c r="AM977" s="123"/>
      <c r="AN977" s="123"/>
      <c r="AO977" s="123"/>
      <c r="AP977" s="123"/>
      <c r="AQ977" s="123"/>
      <c r="AR977" s="123"/>
      <c r="AS977" s="123"/>
      <c r="AT977" s="123"/>
      <c r="AU977" s="123"/>
    </row>
    <row r="978" spans="1:47" ht="46.65" x14ac:dyDescent="0.35">
      <c r="A978" s="115" t="s">
        <v>1663</v>
      </c>
      <c r="B978" s="111" t="s">
        <v>1122</v>
      </c>
      <c r="C978" s="108" t="s">
        <v>1645</v>
      </c>
      <c r="D978" s="122">
        <v>0</v>
      </c>
      <c r="E978" s="122">
        <v>0</v>
      </c>
      <c r="F978" s="122">
        <v>0</v>
      </c>
      <c r="G978" s="122">
        <v>0</v>
      </c>
      <c r="H978" s="122">
        <v>0</v>
      </c>
      <c r="I978" s="122">
        <v>0.19350000000000001</v>
      </c>
      <c r="J978" s="122">
        <v>0</v>
      </c>
      <c r="K978" s="122">
        <v>0</v>
      </c>
      <c r="L978" s="122">
        <v>0</v>
      </c>
      <c r="M978" s="122">
        <v>0</v>
      </c>
      <c r="N978" s="122">
        <v>0</v>
      </c>
      <c r="O978" s="122">
        <v>0</v>
      </c>
      <c r="P978" s="122">
        <v>0</v>
      </c>
      <c r="Q978" s="122">
        <v>0</v>
      </c>
      <c r="R978" s="122">
        <v>0</v>
      </c>
      <c r="S978" s="122">
        <v>0</v>
      </c>
      <c r="T978" s="122">
        <v>0.6</v>
      </c>
      <c r="U978" s="122">
        <v>0</v>
      </c>
      <c r="V978" s="122">
        <v>0</v>
      </c>
      <c r="W978" s="122">
        <v>0</v>
      </c>
      <c r="X978" s="122">
        <v>0</v>
      </c>
      <c r="Y978" s="122">
        <v>0</v>
      </c>
      <c r="Z978" s="122">
        <v>0</v>
      </c>
      <c r="AA978" s="122">
        <v>0</v>
      </c>
      <c r="AB978" s="123"/>
      <c r="AC978" s="123"/>
      <c r="AD978" s="123"/>
      <c r="AE978" s="123"/>
      <c r="AF978" s="123"/>
      <c r="AG978" s="123"/>
      <c r="AH978" s="123"/>
      <c r="AI978" s="123"/>
      <c r="AJ978" s="123"/>
      <c r="AK978" s="123"/>
      <c r="AL978" s="123"/>
      <c r="AM978" s="123"/>
      <c r="AN978" s="123"/>
      <c r="AO978" s="123"/>
      <c r="AP978" s="123"/>
      <c r="AQ978" s="123"/>
      <c r="AR978" s="123"/>
      <c r="AS978" s="123"/>
      <c r="AT978" s="123"/>
      <c r="AU978" s="123"/>
    </row>
    <row r="979" spans="1:47" x14ac:dyDescent="0.35">
      <c r="A979" s="119"/>
      <c r="B979" s="118" t="s">
        <v>88</v>
      </c>
      <c r="C979" s="105"/>
      <c r="D979" s="133">
        <f t="shared" ref="D979:AU979" si="300">SUM(D980:D980)</f>
        <v>0</v>
      </c>
      <c r="E979" s="133">
        <f t="shared" si="300"/>
        <v>0</v>
      </c>
      <c r="F979" s="133">
        <f t="shared" si="300"/>
        <v>0</v>
      </c>
      <c r="G979" s="133">
        <f t="shared" si="300"/>
        <v>0</v>
      </c>
      <c r="H979" s="133">
        <f t="shared" si="300"/>
        <v>0</v>
      </c>
      <c r="I979" s="133">
        <f t="shared" si="300"/>
        <v>0</v>
      </c>
      <c r="J979" s="133">
        <f t="shared" si="300"/>
        <v>0</v>
      </c>
      <c r="K979" s="133">
        <f t="shared" si="300"/>
        <v>0</v>
      </c>
      <c r="L979" s="133">
        <f t="shared" si="300"/>
        <v>0</v>
      </c>
      <c r="M979" s="133">
        <f t="shared" si="300"/>
        <v>0</v>
      </c>
      <c r="N979" s="133">
        <f t="shared" si="300"/>
        <v>0</v>
      </c>
      <c r="O979" s="133">
        <f t="shared" si="300"/>
        <v>0</v>
      </c>
      <c r="P979" s="133">
        <f t="shared" si="300"/>
        <v>0</v>
      </c>
      <c r="Q979" s="133">
        <f t="shared" si="300"/>
        <v>0</v>
      </c>
      <c r="R979" s="133">
        <f t="shared" si="300"/>
        <v>0</v>
      </c>
      <c r="S979" s="133">
        <f t="shared" si="300"/>
        <v>0</v>
      </c>
      <c r="T979" s="133">
        <f t="shared" si="300"/>
        <v>0</v>
      </c>
      <c r="U979" s="133">
        <f t="shared" si="300"/>
        <v>0</v>
      </c>
      <c r="V979" s="133">
        <f t="shared" si="300"/>
        <v>0</v>
      </c>
      <c r="W979" s="133">
        <f t="shared" si="300"/>
        <v>0</v>
      </c>
      <c r="X979" s="133">
        <f t="shared" si="300"/>
        <v>0</v>
      </c>
      <c r="Y979" s="133">
        <f t="shared" si="300"/>
        <v>0</v>
      </c>
      <c r="Z979" s="133">
        <f t="shared" si="300"/>
        <v>0</v>
      </c>
      <c r="AA979" s="133">
        <f t="shared" si="300"/>
        <v>0</v>
      </c>
      <c r="AB979" s="133">
        <f t="shared" si="300"/>
        <v>0</v>
      </c>
      <c r="AC979" s="133">
        <f t="shared" si="300"/>
        <v>0</v>
      </c>
      <c r="AD979" s="133">
        <f t="shared" si="300"/>
        <v>0</v>
      </c>
      <c r="AE979" s="133">
        <f t="shared" si="300"/>
        <v>0</v>
      </c>
      <c r="AF979" s="133">
        <f t="shared" si="300"/>
        <v>0</v>
      </c>
      <c r="AG979" s="133">
        <f t="shared" si="300"/>
        <v>0</v>
      </c>
      <c r="AH979" s="133">
        <f t="shared" si="300"/>
        <v>0</v>
      </c>
      <c r="AI979" s="133">
        <f t="shared" si="300"/>
        <v>0</v>
      </c>
      <c r="AJ979" s="133">
        <f t="shared" si="300"/>
        <v>0</v>
      </c>
      <c r="AK979" s="133">
        <f t="shared" si="300"/>
        <v>0</v>
      </c>
      <c r="AL979" s="133">
        <f t="shared" si="300"/>
        <v>0</v>
      </c>
      <c r="AM979" s="133">
        <f t="shared" si="300"/>
        <v>0</v>
      </c>
      <c r="AN979" s="133">
        <f t="shared" si="300"/>
        <v>0</v>
      </c>
      <c r="AO979" s="133">
        <f t="shared" si="300"/>
        <v>0</v>
      </c>
      <c r="AP979" s="133">
        <f t="shared" si="300"/>
        <v>0</v>
      </c>
      <c r="AQ979" s="133">
        <f t="shared" si="300"/>
        <v>0</v>
      </c>
      <c r="AR979" s="133">
        <f t="shared" si="300"/>
        <v>0</v>
      </c>
      <c r="AS979" s="133">
        <f t="shared" si="300"/>
        <v>0</v>
      </c>
      <c r="AT979" s="133">
        <f t="shared" si="300"/>
        <v>0</v>
      </c>
      <c r="AU979" s="133">
        <f t="shared" si="300"/>
        <v>0</v>
      </c>
    </row>
    <row r="980" spans="1:47" ht="93.25" x14ac:dyDescent="0.35">
      <c r="A980" s="115" t="s">
        <v>1663</v>
      </c>
      <c r="B980" s="111" t="s">
        <v>158</v>
      </c>
      <c r="C980" s="108" t="s">
        <v>607</v>
      </c>
      <c r="D980" s="122">
        <v>0</v>
      </c>
      <c r="E980" s="122">
        <v>0</v>
      </c>
      <c r="F980" s="122">
        <v>0</v>
      </c>
      <c r="G980" s="122">
        <v>0</v>
      </c>
      <c r="H980" s="122">
        <v>0</v>
      </c>
      <c r="I980" s="122">
        <v>0</v>
      </c>
      <c r="J980" s="122">
        <v>0</v>
      </c>
      <c r="K980" s="122">
        <v>0</v>
      </c>
      <c r="L980" s="122">
        <v>0</v>
      </c>
      <c r="M980" s="122">
        <v>0</v>
      </c>
      <c r="N980" s="122">
        <v>0</v>
      </c>
      <c r="O980" s="122">
        <v>0</v>
      </c>
      <c r="P980" s="122">
        <v>0</v>
      </c>
      <c r="Q980" s="122">
        <v>0</v>
      </c>
      <c r="R980" s="122">
        <v>0</v>
      </c>
      <c r="S980" s="122">
        <v>0</v>
      </c>
      <c r="T980" s="122">
        <v>0</v>
      </c>
      <c r="U980" s="122">
        <v>0</v>
      </c>
      <c r="V980" s="122">
        <v>0</v>
      </c>
      <c r="W980" s="122">
        <v>0</v>
      </c>
      <c r="X980" s="122">
        <v>0</v>
      </c>
      <c r="Y980" s="122">
        <v>0</v>
      </c>
      <c r="Z980" s="122">
        <v>0</v>
      </c>
      <c r="AA980" s="122">
        <v>0</v>
      </c>
      <c r="AB980" s="123"/>
      <c r="AC980" s="123"/>
      <c r="AD980" s="123"/>
      <c r="AE980" s="123"/>
      <c r="AF980" s="123"/>
      <c r="AG980" s="123"/>
      <c r="AH980" s="123"/>
      <c r="AI980" s="123"/>
      <c r="AJ980" s="123"/>
      <c r="AK980" s="123"/>
      <c r="AL980" s="123"/>
      <c r="AM980" s="123"/>
      <c r="AN980" s="123"/>
      <c r="AO980" s="123"/>
      <c r="AP980" s="123"/>
      <c r="AQ980" s="123"/>
      <c r="AR980" s="123"/>
      <c r="AS980" s="123"/>
      <c r="AT980" s="123"/>
      <c r="AU980" s="123"/>
    </row>
    <row r="981" spans="1:47" x14ac:dyDescent="0.35">
      <c r="A981" s="119"/>
      <c r="B981" s="118" t="s">
        <v>148</v>
      </c>
      <c r="C981" s="105"/>
      <c r="D981" s="133">
        <f t="shared" ref="D981" si="301">SUM(D982)</f>
        <v>0</v>
      </c>
      <c r="E981" s="133">
        <f t="shared" ref="E981" si="302">SUM(E982)</f>
        <v>0.8</v>
      </c>
      <c r="F981" s="133">
        <f t="shared" ref="F981" si="303">SUM(F982)</f>
        <v>0</v>
      </c>
      <c r="G981" s="133">
        <f t="shared" ref="G981" si="304">SUM(G982)</f>
        <v>0</v>
      </c>
      <c r="H981" s="133">
        <f t="shared" ref="H981" si="305">SUM(H982)</f>
        <v>0</v>
      </c>
      <c r="I981" s="133">
        <f t="shared" ref="I981" si="306">SUM(I982)</f>
        <v>0</v>
      </c>
      <c r="J981" s="133">
        <f t="shared" ref="J981" si="307">SUM(J982)</f>
        <v>0</v>
      </c>
      <c r="K981" s="133">
        <f t="shared" ref="K981" si="308">SUM(K982)</f>
        <v>0</v>
      </c>
      <c r="L981" s="133">
        <f t="shared" ref="L981" si="309">SUM(L982)</f>
        <v>0</v>
      </c>
      <c r="M981" s="133">
        <f t="shared" ref="M981" si="310">SUM(M982)</f>
        <v>0</v>
      </c>
      <c r="N981" s="133">
        <f t="shared" ref="N981" si="311">SUM(N982)</f>
        <v>0</v>
      </c>
      <c r="O981" s="133">
        <f t="shared" ref="O981" si="312">SUM(O982)</f>
        <v>0</v>
      </c>
      <c r="P981" s="133">
        <f t="shared" ref="P981" si="313">SUM(P982)</f>
        <v>0</v>
      </c>
      <c r="Q981" s="133">
        <f t="shared" ref="Q981" si="314">SUM(Q982)</f>
        <v>0</v>
      </c>
      <c r="R981" s="133">
        <f t="shared" ref="R981" si="315">SUM(R982)</f>
        <v>0.8</v>
      </c>
      <c r="S981" s="133">
        <f t="shared" ref="S981" si="316">SUM(S982)</f>
        <v>0</v>
      </c>
      <c r="T981" s="133">
        <f t="shared" ref="T981" si="317">SUM(T982)</f>
        <v>0.5</v>
      </c>
      <c r="U981" s="133">
        <f t="shared" ref="U981" si="318">SUM(U982)</f>
        <v>0</v>
      </c>
      <c r="V981" s="133">
        <f t="shared" ref="V981" si="319">SUM(V982)</f>
        <v>0</v>
      </c>
      <c r="W981" s="133">
        <f t="shared" ref="W981" si="320">SUM(W982)</f>
        <v>0</v>
      </c>
      <c r="X981" s="133">
        <f t="shared" ref="X981" si="321">SUM(X982)</f>
        <v>0</v>
      </c>
      <c r="Y981" s="133">
        <f t="shared" ref="Y981" si="322">SUM(Y982)</f>
        <v>0</v>
      </c>
      <c r="Z981" s="133">
        <f t="shared" ref="Z981" si="323">SUM(Z982)</f>
        <v>0</v>
      </c>
      <c r="AA981" s="133">
        <f t="shared" ref="AA981" si="324">SUM(AA982)</f>
        <v>0</v>
      </c>
      <c r="AB981" s="133">
        <f t="shared" ref="AB981" si="325">SUM(AB982)</f>
        <v>0</v>
      </c>
      <c r="AC981" s="133">
        <f t="shared" ref="AC981" si="326">SUM(AC982)</f>
        <v>0</v>
      </c>
      <c r="AD981" s="133">
        <f t="shared" ref="AD981" si="327">SUM(AD982)</f>
        <v>0</v>
      </c>
      <c r="AE981" s="133">
        <f t="shared" ref="AE981" si="328">SUM(AE982)</f>
        <v>0</v>
      </c>
      <c r="AF981" s="133">
        <f t="shared" ref="AF981" si="329">SUM(AF982)</f>
        <v>0</v>
      </c>
      <c r="AG981" s="133">
        <f t="shared" ref="AG981" si="330">SUM(AG982)</f>
        <v>0</v>
      </c>
      <c r="AH981" s="133">
        <f t="shared" ref="AH981" si="331">SUM(AH982)</f>
        <v>0</v>
      </c>
      <c r="AI981" s="133">
        <f t="shared" ref="AI981" si="332">SUM(AI982)</f>
        <v>0</v>
      </c>
      <c r="AJ981" s="133">
        <f t="shared" ref="AJ981" si="333">SUM(AJ982)</f>
        <v>0</v>
      </c>
      <c r="AK981" s="133">
        <f t="shared" ref="AK981" si="334">SUM(AK982)</f>
        <v>0</v>
      </c>
      <c r="AL981" s="133">
        <f t="shared" ref="AL981" si="335">SUM(AL982)</f>
        <v>0</v>
      </c>
      <c r="AM981" s="133">
        <f t="shared" ref="AM981" si="336">SUM(AM982)</f>
        <v>0</v>
      </c>
      <c r="AN981" s="133">
        <f t="shared" ref="AN981" si="337">SUM(AN982)</f>
        <v>0</v>
      </c>
      <c r="AO981" s="133">
        <f t="shared" ref="AO981" si="338">SUM(AO982)</f>
        <v>0</v>
      </c>
      <c r="AP981" s="133">
        <f t="shared" ref="AP981" si="339">SUM(AP982)</f>
        <v>0</v>
      </c>
      <c r="AQ981" s="133">
        <f t="shared" ref="AQ981" si="340">SUM(AQ982)</f>
        <v>0</v>
      </c>
      <c r="AR981" s="133">
        <f t="shared" ref="AR981" si="341">SUM(AR982)</f>
        <v>0</v>
      </c>
      <c r="AS981" s="133">
        <f t="shared" ref="AS981" si="342">SUM(AS982)</f>
        <v>0</v>
      </c>
      <c r="AT981" s="133">
        <f t="shared" ref="AT981" si="343">SUM(AT982)</f>
        <v>0</v>
      </c>
      <c r="AU981" s="133">
        <f t="shared" ref="AU981" si="344">SUM(AU982)</f>
        <v>0</v>
      </c>
    </row>
    <row r="982" spans="1:47" ht="62.2" x14ac:dyDescent="0.35">
      <c r="A982" s="115" t="s">
        <v>1663</v>
      </c>
      <c r="B982" s="111" t="s">
        <v>488</v>
      </c>
      <c r="C982" s="108" t="s">
        <v>1646</v>
      </c>
      <c r="D982" s="122">
        <v>0</v>
      </c>
      <c r="E982" s="122">
        <v>0.8</v>
      </c>
      <c r="F982" s="122">
        <v>0</v>
      </c>
      <c r="G982" s="122">
        <v>0</v>
      </c>
      <c r="H982" s="122">
        <v>0</v>
      </c>
      <c r="I982" s="122">
        <v>0</v>
      </c>
      <c r="J982" s="122">
        <v>0</v>
      </c>
      <c r="K982" s="122">
        <v>0</v>
      </c>
      <c r="L982" s="122">
        <v>0</v>
      </c>
      <c r="M982" s="122">
        <v>0</v>
      </c>
      <c r="N982" s="122">
        <v>0</v>
      </c>
      <c r="O982" s="122">
        <v>0</v>
      </c>
      <c r="P982" s="122">
        <v>0</v>
      </c>
      <c r="Q982" s="122">
        <v>0</v>
      </c>
      <c r="R982" s="122">
        <v>0.8</v>
      </c>
      <c r="S982" s="122">
        <v>0</v>
      </c>
      <c r="T982" s="122">
        <v>0.5</v>
      </c>
      <c r="U982" s="122">
        <v>0</v>
      </c>
      <c r="V982" s="122">
        <v>0</v>
      </c>
      <c r="W982" s="122">
        <v>0</v>
      </c>
      <c r="X982" s="122">
        <v>0</v>
      </c>
      <c r="Y982" s="122">
        <v>0</v>
      </c>
      <c r="Z982" s="122">
        <v>0</v>
      </c>
      <c r="AA982" s="122">
        <v>0</v>
      </c>
      <c r="AB982" s="123"/>
      <c r="AC982" s="123"/>
      <c r="AD982" s="123"/>
      <c r="AE982" s="123"/>
      <c r="AF982" s="123"/>
      <c r="AG982" s="123"/>
      <c r="AH982" s="123"/>
      <c r="AI982" s="123"/>
      <c r="AJ982" s="123"/>
      <c r="AK982" s="123"/>
      <c r="AL982" s="123"/>
      <c r="AM982" s="123"/>
      <c r="AN982" s="123"/>
      <c r="AO982" s="123"/>
      <c r="AP982" s="123"/>
      <c r="AQ982" s="123"/>
      <c r="AR982" s="123"/>
      <c r="AS982" s="123"/>
      <c r="AT982" s="123"/>
      <c r="AU982" s="123"/>
    </row>
    <row r="983" spans="1:47" x14ac:dyDescent="0.35">
      <c r="A983" s="119"/>
      <c r="B983" s="118" t="s">
        <v>89</v>
      </c>
      <c r="C983" s="105"/>
      <c r="D983" s="133">
        <f t="shared" ref="D983:AU983" si="345">SUM(D984:D984)</f>
        <v>0</v>
      </c>
      <c r="E983" s="133">
        <f t="shared" si="345"/>
        <v>0</v>
      </c>
      <c r="F983" s="133">
        <f t="shared" si="345"/>
        <v>0</v>
      </c>
      <c r="G983" s="133">
        <f t="shared" si="345"/>
        <v>0</v>
      </c>
      <c r="H983" s="133">
        <f t="shared" si="345"/>
        <v>0</v>
      </c>
      <c r="I983" s="133">
        <f t="shared" si="345"/>
        <v>0</v>
      </c>
      <c r="J983" s="133">
        <f t="shared" si="345"/>
        <v>0</v>
      </c>
      <c r="K983" s="133">
        <f t="shared" si="345"/>
        <v>0</v>
      </c>
      <c r="L983" s="133">
        <f t="shared" si="345"/>
        <v>0</v>
      </c>
      <c r="M983" s="133">
        <f t="shared" si="345"/>
        <v>0</v>
      </c>
      <c r="N983" s="133">
        <f t="shared" si="345"/>
        <v>0</v>
      </c>
      <c r="O983" s="133">
        <f t="shared" si="345"/>
        <v>0</v>
      </c>
      <c r="P983" s="133">
        <f t="shared" si="345"/>
        <v>0</v>
      </c>
      <c r="Q983" s="133">
        <f t="shared" si="345"/>
        <v>0</v>
      </c>
      <c r="R983" s="133">
        <f t="shared" si="345"/>
        <v>0</v>
      </c>
      <c r="S983" s="133">
        <f t="shared" si="345"/>
        <v>0</v>
      </c>
      <c r="T983" s="133">
        <f t="shared" si="345"/>
        <v>0</v>
      </c>
      <c r="U983" s="133">
        <f t="shared" si="345"/>
        <v>0</v>
      </c>
      <c r="V983" s="133">
        <f t="shared" si="345"/>
        <v>0</v>
      </c>
      <c r="W983" s="133">
        <f t="shared" si="345"/>
        <v>0</v>
      </c>
      <c r="X983" s="133">
        <f t="shared" si="345"/>
        <v>0</v>
      </c>
      <c r="Y983" s="133">
        <f t="shared" si="345"/>
        <v>0</v>
      </c>
      <c r="Z983" s="133">
        <f t="shared" si="345"/>
        <v>0</v>
      </c>
      <c r="AA983" s="133">
        <f t="shared" si="345"/>
        <v>0</v>
      </c>
      <c r="AB983" s="133">
        <f t="shared" si="345"/>
        <v>0</v>
      </c>
      <c r="AC983" s="133">
        <f t="shared" si="345"/>
        <v>0</v>
      </c>
      <c r="AD983" s="133">
        <f t="shared" si="345"/>
        <v>0</v>
      </c>
      <c r="AE983" s="133">
        <f t="shared" si="345"/>
        <v>0</v>
      </c>
      <c r="AF983" s="133">
        <f t="shared" si="345"/>
        <v>0</v>
      </c>
      <c r="AG983" s="133">
        <f t="shared" si="345"/>
        <v>0</v>
      </c>
      <c r="AH983" s="133">
        <f t="shared" si="345"/>
        <v>0</v>
      </c>
      <c r="AI983" s="133">
        <f t="shared" si="345"/>
        <v>0</v>
      </c>
      <c r="AJ983" s="133">
        <f t="shared" si="345"/>
        <v>0</v>
      </c>
      <c r="AK983" s="133">
        <f t="shared" si="345"/>
        <v>0</v>
      </c>
      <c r="AL983" s="133">
        <f t="shared" si="345"/>
        <v>0</v>
      </c>
      <c r="AM983" s="133">
        <f t="shared" si="345"/>
        <v>0</v>
      </c>
      <c r="AN983" s="133">
        <f t="shared" si="345"/>
        <v>0</v>
      </c>
      <c r="AO983" s="133">
        <f t="shared" si="345"/>
        <v>0</v>
      </c>
      <c r="AP983" s="133">
        <f t="shared" si="345"/>
        <v>0</v>
      </c>
      <c r="AQ983" s="133">
        <f t="shared" si="345"/>
        <v>0</v>
      </c>
      <c r="AR983" s="133">
        <f t="shared" si="345"/>
        <v>0</v>
      </c>
      <c r="AS983" s="133">
        <f t="shared" si="345"/>
        <v>0</v>
      </c>
      <c r="AT983" s="133">
        <f t="shared" si="345"/>
        <v>0</v>
      </c>
      <c r="AU983" s="133">
        <f t="shared" si="345"/>
        <v>0</v>
      </c>
    </row>
    <row r="984" spans="1:47" ht="46.65" x14ac:dyDescent="0.35">
      <c r="A984" s="115" t="s">
        <v>1663</v>
      </c>
      <c r="B984" s="111" t="s">
        <v>489</v>
      </c>
      <c r="C984" s="108" t="s">
        <v>608</v>
      </c>
      <c r="D984" s="122">
        <v>0</v>
      </c>
      <c r="E984" s="122">
        <v>0</v>
      </c>
      <c r="F984" s="122">
        <v>0</v>
      </c>
      <c r="G984" s="122">
        <v>0</v>
      </c>
      <c r="H984" s="122">
        <v>0</v>
      </c>
      <c r="I984" s="122">
        <v>0</v>
      </c>
      <c r="J984" s="122">
        <v>0</v>
      </c>
      <c r="K984" s="122">
        <v>0</v>
      </c>
      <c r="L984" s="122">
        <v>0</v>
      </c>
      <c r="M984" s="122">
        <v>0</v>
      </c>
      <c r="N984" s="122">
        <v>0</v>
      </c>
      <c r="O984" s="122">
        <v>0</v>
      </c>
      <c r="P984" s="122">
        <v>0</v>
      </c>
      <c r="Q984" s="122">
        <v>0</v>
      </c>
      <c r="R984" s="122">
        <v>0</v>
      </c>
      <c r="S984" s="122">
        <v>0</v>
      </c>
      <c r="T984" s="122">
        <v>0</v>
      </c>
      <c r="U984" s="122">
        <v>0</v>
      </c>
      <c r="V984" s="122">
        <v>0</v>
      </c>
      <c r="W984" s="122">
        <v>0</v>
      </c>
      <c r="X984" s="122">
        <v>0</v>
      </c>
      <c r="Y984" s="122">
        <v>0</v>
      </c>
      <c r="Z984" s="122">
        <v>0</v>
      </c>
      <c r="AA984" s="122">
        <v>0</v>
      </c>
      <c r="AB984" s="123"/>
      <c r="AC984" s="123"/>
      <c r="AD984" s="123"/>
      <c r="AE984" s="123"/>
      <c r="AF984" s="123"/>
      <c r="AG984" s="123"/>
      <c r="AH984" s="123"/>
      <c r="AI984" s="123"/>
      <c r="AJ984" s="123"/>
      <c r="AK984" s="123"/>
      <c r="AL984" s="123"/>
      <c r="AM984" s="123"/>
      <c r="AN984" s="123"/>
      <c r="AO984" s="123"/>
      <c r="AP984" s="123"/>
      <c r="AQ984" s="123"/>
      <c r="AR984" s="123"/>
      <c r="AS984" s="123"/>
      <c r="AT984" s="123"/>
      <c r="AU984" s="123"/>
    </row>
    <row r="985" spans="1:47" x14ac:dyDescent="0.35">
      <c r="A985" s="119"/>
      <c r="B985" s="118" t="s">
        <v>1123</v>
      </c>
      <c r="C985" s="105"/>
      <c r="D985" s="133">
        <f t="shared" ref="D985:AU985" si="346">SUM(D986:D987)</f>
        <v>0</v>
      </c>
      <c r="E985" s="133">
        <f t="shared" si="346"/>
        <v>0</v>
      </c>
      <c r="F985" s="133">
        <f t="shared" si="346"/>
        <v>0</v>
      </c>
      <c r="G985" s="133">
        <f t="shared" si="346"/>
        <v>0</v>
      </c>
      <c r="H985" s="133">
        <f t="shared" si="346"/>
        <v>0</v>
      </c>
      <c r="I985" s="133">
        <f t="shared" si="346"/>
        <v>0</v>
      </c>
      <c r="J985" s="133">
        <f t="shared" si="346"/>
        <v>0</v>
      </c>
      <c r="K985" s="133">
        <f t="shared" si="346"/>
        <v>0</v>
      </c>
      <c r="L985" s="133">
        <f t="shared" si="346"/>
        <v>0</v>
      </c>
      <c r="M985" s="133">
        <f t="shared" si="346"/>
        <v>0</v>
      </c>
      <c r="N985" s="133">
        <f t="shared" si="346"/>
        <v>0</v>
      </c>
      <c r="O985" s="133">
        <f t="shared" si="346"/>
        <v>0</v>
      </c>
      <c r="P985" s="133">
        <f t="shared" si="346"/>
        <v>0</v>
      </c>
      <c r="Q985" s="133">
        <f t="shared" si="346"/>
        <v>0</v>
      </c>
      <c r="R985" s="133">
        <f t="shared" si="346"/>
        <v>0</v>
      </c>
      <c r="S985" s="133">
        <f t="shared" si="346"/>
        <v>0</v>
      </c>
      <c r="T985" s="133">
        <f t="shared" si="346"/>
        <v>0.8</v>
      </c>
      <c r="U985" s="133">
        <f t="shared" si="346"/>
        <v>0</v>
      </c>
      <c r="V985" s="133">
        <f t="shared" si="346"/>
        <v>0</v>
      </c>
      <c r="W985" s="133">
        <f t="shared" si="346"/>
        <v>0</v>
      </c>
      <c r="X985" s="133">
        <f t="shared" si="346"/>
        <v>0</v>
      </c>
      <c r="Y985" s="133">
        <f t="shared" si="346"/>
        <v>0</v>
      </c>
      <c r="Z985" s="133">
        <f t="shared" si="346"/>
        <v>0</v>
      </c>
      <c r="AA985" s="133">
        <f t="shared" si="346"/>
        <v>0</v>
      </c>
      <c r="AB985" s="133">
        <f t="shared" si="346"/>
        <v>0</v>
      </c>
      <c r="AC985" s="133">
        <f t="shared" si="346"/>
        <v>0</v>
      </c>
      <c r="AD985" s="133">
        <f t="shared" si="346"/>
        <v>0</v>
      </c>
      <c r="AE985" s="133">
        <f t="shared" si="346"/>
        <v>0</v>
      </c>
      <c r="AF985" s="133">
        <f t="shared" si="346"/>
        <v>0</v>
      </c>
      <c r="AG985" s="133">
        <f t="shared" si="346"/>
        <v>0</v>
      </c>
      <c r="AH985" s="133">
        <f t="shared" si="346"/>
        <v>0</v>
      </c>
      <c r="AI985" s="133">
        <f t="shared" si="346"/>
        <v>0</v>
      </c>
      <c r="AJ985" s="133">
        <f t="shared" si="346"/>
        <v>0</v>
      </c>
      <c r="AK985" s="133">
        <f t="shared" si="346"/>
        <v>0</v>
      </c>
      <c r="AL985" s="133">
        <f t="shared" si="346"/>
        <v>0</v>
      </c>
      <c r="AM985" s="133">
        <f t="shared" si="346"/>
        <v>0</v>
      </c>
      <c r="AN985" s="133">
        <f t="shared" si="346"/>
        <v>0</v>
      </c>
      <c r="AO985" s="133">
        <f t="shared" si="346"/>
        <v>0</v>
      </c>
      <c r="AP985" s="133">
        <f t="shared" si="346"/>
        <v>0</v>
      </c>
      <c r="AQ985" s="133">
        <f t="shared" si="346"/>
        <v>0</v>
      </c>
      <c r="AR985" s="133">
        <f t="shared" si="346"/>
        <v>0</v>
      </c>
      <c r="AS985" s="133">
        <f t="shared" si="346"/>
        <v>0</v>
      </c>
      <c r="AT985" s="133">
        <f t="shared" si="346"/>
        <v>0</v>
      </c>
      <c r="AU985" s="133">
        <f t="shared" si="346"/>
        <v>0</v>
      </c>
    </row>
    <row r="986" spans="1:47" ht="77.7" x14ac:dyDescent="0.35">
      <c r="A986" s="115" t="s">
        <v>1663</v>
      </c>
      <c r="B986" s="111" t="s">
        <v>1124</v>
      </c>
      <c r="C986" s="108" t="s">
        <v>1647</v>
      </c>
      <c r="D986" s="122">
        <v>0</v>
      </c>
      <c r="E986" s="122">
        <v>0</v>
      </c>
      <c r="F986" s="122">
        <v>0</v>
      </c>
      <c r="G986" s="122">
        <v>0</v>
      </c>
      <c r="H986" s="122">
        <v>0</v>
      </c>
      <c r="I986" s="122">
        <v>0</v>
      </c>
      <c r="J986" s="122">
        <v>0</v>
      </c>
      <c r="K986" s="122">
        <v>0</v>
      </c>
      <c r="L986" s="122">
        <v>0</v>
      </c>
      <c r="M986" s="122">
        <v>0</v>
      </c>
      <c r="N986" s="122">
        <v>0</v>
      </c>
      <c r="O986" s="122">
        <v>0</v>
      </c>
      <c r="P986" s="122">
        <v>0</v>
      </c>
      <c r="Q986" s="122">
        <v>0</v>
      </c>
      <c r="R986" s="122">
        <v>0</v>
      </c>
      <c r="S986" s="122">
        <v>0</v>
      </c>
      <c r="T986" s="122">
        <v>0.4</v>
      </c>
      <c r="U986" s="122">
        <v>0</v>
      </c>
      <c r="V986" s="122">
        <v>0</v>
      </c>
      <c r="W986" s="122">
        <v>0</v>
      </c>
      <c r="X986" s="122">
        <v>0</v>
      </c>
      <c r="Y986" s="122">
        <v>0</v>
      </c>
      <c r="Z986" s="122">
        <v>0</v>
      </c>
      <c r="AA986" s="122">
        <v>0</v>
      </c>
      <c r="AB986" s="123"/>
      <c r="AC986" s="123"/>
      <c r="AD986" s="123"/>
      <c r="AE986" s="123"/>
      <c r="AF986" s="123"/>
      <c r="AG986" s="123"/>
      <c r="AH986" s="123"/>
      <c r="AI986" s="123"/>
      <c r="AJ986" s="123"/>
      <c r="AK986" s="123"/>
      <c r="AL986" s="123"/>
      <c r="AM986" s="123"/>
      <c r="AN986" s="123"/>
      <c r="AO986" s="123"/>
      <c r="AP986" s="123"/>
      <c r="AQ986" s="123"/>
      <c r="AR986" s="123"/>
      <c r="AS986" s="123"/>
      <c r="AT986" s="123"/>
      <c r="AU986" s="123"/>
    </row>
    <row r="987" spans="1:47" ht="46.65" x14ac:dyDescent="0.35">
      <c r="A987" s="106" t="s">
        <v>1663</v>
      </c>
      <c r="B987" s="107" t="s">
        <v>1125</v>
      </c>
      <c r="C987" s="108" t="s">
        <v>1648</v>
      </c>
      <c r="D987" s="122">
        <v>0</v>
      </c>
      <c r="E987" s="122">
        <v>0</v>
      </c>
      <c r="F987" s="122">
        <v>0</v>
      </c>
      <c r="G987" s="122">
        <v>0</v>
      </c>
      <c r="H987" s="122">
        <v>0</v>
      </c>
      <c r="I987" s="122">
        <v>0</v>
      </c>
      <c r="J987" s="122">
        <v>0</v>
      </c>
      <c r="K987" s="122">
        <v>0</v>
      </c>
      <c r="L987" s="122">
        <v>0</v>
      </c>
      <c r="M987" s="122">
        <v>0</v>
      </c>
      <c r="N987" s="122">
        <v>0</v>
      </c>
      <c r="O987" s="122">
        <v>0</v>
      </c>
      <c r="P987" s="122">
        <v>0</v>
      </c>
      <c r="Q987" s="122">
        <v>0</v>
      </c>
      <c r="R987" s="122">
        <v>0</v>
      </c>
      <c r="S987" s="122">
        <v>0</v>
      </c>
      <c r="T987" s="122">
        <v>0.4</v>
      </c>
      <c r="U987" s="122">
        <v>0</v>
      </c>
      <c r="V987" s="122">
        <v>0</v>
      </c>
      <c r="W987" s="122">
        <v>0</v>
      </c>
      <c r="X987" s="122">
        <v>0</v>
      </c>
      <c r="Y987" s="122">
        <v>0</v>
      </c>
      <c r="Z987" s="122">
        <v>0</v>
      </c>
      <c r="AA987" s="122">
        <v>0</v>
      </c>
      <c r="AB987" s="122"/>
      <c r="AC987" s="122"/>
      <c r="AD987" s="122"/>
      <c r="AE987" s="122"/>
      <c r="AF987" s="122"/>
      <c r="AG987" s="122"/>
      <c r="AH987" s="122"/>
      <c r="AI987" s="122"/>
      <c r="AJ987" s="122"/>
      <c r="AK987" s="122"/>
      <c r="AL987" s="122"/>
      <c r="AM987" s="122"/>
      <c r="AN987" s="122"/>
      <c r="AO987" s="122"/>
      <c r="AP987" s="122"/>
      <c r="AQ987" s="122"/>
      <c r="AR987" s="122"/>
      <c r="AS987" s="122"/>
      <c r="AT987" s="122"/>
      <c r="AU987" s="122"/>
    </row>
    <row r="988" spans="1:47" x14ac:dyDescent="0.35">
      <c r="A988" s="119"/>
      <c r="B988" s="118" t="s">
        <v>448</v>
      </c>
      <c r="C988" s="105"/>
      <c r="D988" s="133">
        <f t="shared" ref="D988:AU988" si="347">SUM(D989:D990)</f>
        <v>0</v>
      </c>
      <c r="E988" s="133">
        <f t="shared" si="347"/>
        <v>0</v>
      </c>
      <c r="F988" s="133">
        <f t="shared" si="347"/>
        <v>0</v>
      </c>
      <c r="G988" s="133">
        <f t="shared" si="347"/>
        <v>0</v>
      </c>
      <c r="H988" s="133">
        <f t="shared" si="347"/>
        <v>0</v>
      </c>
      <c r="I988" s="133">
        <f t="shared" si="347"/>
        <v>0</v>
      </c>
      <c r="J988" s="133">
        <f t="shared" si="347"/>
        <v>0</v>
      </c>
      <c r="K988" s="133">
        <f t="shared" si="347"/>
        <v>0</v>
      </c>
      <c r="L988" s="133">
        <f t="shared" si="347"/>
        <v>0</v>
      </c>
      <c r="M988" s="133">
        <f t="shared" si="347"/>
        <v>0</v>
      </c>
      <c r="N988" s="133">
        <f t="shared" si="347"/>
        <v>0.08</v>
      </c>
      <c r="O988" s="133">
        <f t="shared" si="347"/>
        <v>0</v>
      </c>
      <c r="P988" s="133">
        <f t="shared" si="347"/>
        <v>0</v>
      </c>
      <c r="Q988" s="133">
        <f t="shared" si="347"/>
        <v>0</v>
      </c>
      <c r="R988" s="133">
        <f t="shared" si="347"/>
        <v>0</v>
      </c>
      <c r="S988" s="133">
        <f t="shared" si="347"/>
        <v>0</v>
      </c>
      <c r="T988" s="133">
        <f t="shared" si="347"/>
        <v>0.5</v>
      </c>
      <c r="U988" s="133">
        <f t="shared" si="347"/>
        <v>0</v>
      </c>
      <c r="V988" s="133">
        <f t="shared" si="347"/>
        <v>0</v>
      </c>
      <c r="W988" s="133">
        <f t="shared" si="347"/>
        <v>0</v>
      </c>
      <c r="X988" s="133">
        <f t="shared" si="347"/>
        <v>0</v>
      </c>
      <c r="Y988" s="133">
        <f t="shared" si="347"/>
        <v>0</v>
      </c>
      <c r="Z988" s="133">
        <f t="shared" si="347"/>
        <v>0</v>
      </c>
      <c r="AA988" s="133">
        <f t="shared" si="347"/>
        <v>0</v>
      </c>
      <c r="AB988" s="133">
        <f t="shared" si="347"/>
        <v>0</v>
      </c>
      <c r="AC988" s="133">
        <f t="shared" si="347"/>
        <v>0</v>
      </c>
      <c r="AD988" s="133">
        <f t="shared" si="347"/>
        <v>0</v>
      </c>
      <c r="AE988" s="133">
        <f t="shared" si="347"/>
        <v>0</v>
      </c>
      <c r="AF988" s="133">
        <f t="shared" si="347"/>
        <v>0</v>
      </c>
      <c r="AG988" s="133">
        <f t="shared" si="347"/>
        <v>0</v>
      </c>
      <c r="AH988" s="133">
        <f t="shared" si="347"/>
        <v>0</v>
      </c>
      <c r="AI988" s="133">
        <f t="shared" si="347"/>
        <v>0</v>
      </c>
      <c r="AJ988" s="133">
        <f t="shared" si="347"/>
        <v>0</v>
      </c>
      <c r="AK988" s="133">
        <f t="shared" si="347"/>
        <v>0</v>
      </c>
      <c r="AL988" s="133">
        <f t="shared" si="347"/>
        <v>0</v>
      </c>
      <c r="AM988" s="133">
        <f t="shared" si="347"/>
        <v>0</v>
      </c>
      <c r="AN988" s="133">
        <f t="shared" si="347"/>
        <v>0</v>
      </c>
      <c r="AO988" s="133">
        <f t="shared" si="347"/>
        <v>0</v>
      </c>
      <c r="AP988" s="133">
        <f t="shared" si="347"/>
        <v>0</v>
      </c>
      <c r="AQ988" s="133">
        <f t="shared" si="347"/>
        <v>0</v>
      </c>
      <c r="AR988" s="133">
        <f t="shared" si="347"/>
        <v>0</v>
      </c>
      <c r="AS988" s="133">
        <f t="shared" si="347"/>
        <v>0</v>
      </c>
      <c r="AT988" s="133">
        <f t="shared" si="347"/>
        <v>0</v>
      </c>
      <c r="AU988" s="133">
        <f t="shared" si="347"/>
        <v>0</v>
      </c>
    </row>
    <row r="989" spans="1:47" ht="62.2" x14ac:dyDescent="0.35">
      <c r="A989" s="115" t="s">
        <v>1663</v>
      </c>
      <c r="B989" s="111" t="s">
        <v>490</v>
      </c>
      <c r="C989" s="108" t="s">
        <v>609</v>
      </c>
      <c r="D989" s="122">
        <v>0</v>
      </c>
      <c r="E989" s="122">
        <v>0</v>
      </c>
      <c r="F989" s="122">
        <v>0</v>
      </c>
      <c r="G989" s="122">
        <v>0</v>
      </c>
      <c r="H989" s="122">
        <v>0</v>
      </c>
      <c r="I989" s="122">
        <v>0</v>
      </c>
      <c r="J989" s="122">
        <v>0</v>
      </c>
      <c r="K989" s="122">
        <v>0</v>
      </c>
      <c r="L989" s="122">
        <v>0</v>
      </c>
      <c r="M989" s="122">
        <v>0</v>
      </c>
      <c r="N989" s="122">
        <v>0</v>
      </c>
      <c r="O989" s="122">
        <v>0</v>
      </c>
      <c r="P989" s="122">
        <v>0</v>
      </c>
      <c r="Q989" s="122">
        <v>0</v>
      </c>
      <c r="R989" s="122">
        <v>0</v>
      </c>
      <c r="S989" s="122">
        <v>0</v>
      </c>
      <c r="T989" s="122">
        <v>0.5</v>
      </c>
      <c r="U989" s="122">
        <v>0</v>
      </c>
      <c r="V989" s="122">
        <v>0</v>
      </c>
      <c r="W989" s="122">
        <v>0</v>
      </c>
      <c r="X989" s="122">
        <v>0</v>
      </c>
      <c r="Y989" s="122">
        <v>0</v>
      </c>
      <c r="Z989" s="122">
        <v>0</v>
      </c>
      <c r="AA989" s="122">
        <v>0</v>
      </c>
      <c r="AB989" s="123"/>
      <c r="AC989" s="123"/>
      <c r="AD989" s="123"/>
      <c r="AE989" s="123"/>
      <c r="AF989" s="123"/>
      <c r="AG989" s="123"/>
      <c r="AH989" s="123"/>
      <c r="AI989" s="123"/>
      <c r="AJ989" s="123"/>
      <c r="AK989" s="123"/>
      <c r="AL989" s="123"/>
      <c r="AM989" s="123"/>
      <c r="AN989" s="123"/>
      <c r="AO989" s="123"/>
      <c r="AP989" s="123"/>
      <c r="AQ989" s="123"/>
      <c r="AR989" s="123"/>
      <c r="AS989" s="123"/>
      <c r="AT989" s="123"/>
      <c r="AU989" s="123"/>
    </row>
    <row r="990" spans="1:47" ht="62.2" x14ac:dyDescent="0.35">
      <c r="A990" s="115" t="s">
        <v>1663</v>
      </c>
      <c r="B990" s="111" t="s">
        <v>232</v>
      </c>
      <c r="C990" s="108" t="s">
        <v>721</v>
      </c>
      <c r="D990" s="122">
        <v>0</v>
      </c>
      <c r="E990" s="122">
        <v>0</v>
      </c>
      <c r="F990" s="122">
        <v>0</v>
      </c>
      <c r="G990" s="122">
        <v>0</v>
      </c>
      <c r="H990" s="122">
        <v>0</v>
      </c>
      <c r="I990" s="122">
        <v>0</v>
      </c>
      <c r="J990" s="122">
        <v>0</v>
      </c>
      <c r="K990" s="122">
        <v>0</v>
      </c>
      <c r="L990" s="122">
        <v>0</v>
      </c>
      <c r="M990" s="122">
        <v>0</v>
      </c>
      <c r="N990" s="122">
        <v>0.08</v>
      </c>
      <c r="O990" s="122">
        <v>0</v>
      </c>
      <c r="P990" s="122">
        <v>0</v>
      </c>
      <c r="Q990" s="122">
        <v>0</v>
      </c>
      <c r="R990" s="122">
        <v>0</v>
      </c>
      <c r="S990" s="122">
        <v>0</v>
      </c>
      <c r="T990" s="122">
        <v>0</v>
      </c>
      <c r="U990" s="122">
        <v>0</v>
      </c>
      <c r="V990" s="122">
        <v>0</v>
      </c>
      <c r="W990" s="122">
        <v>0</v>
      </c>
      <c r="X990" s="122">
        <v>0</v>
      </c>
      <c r="Y990" s="122">
        <v>0</v>
      </c>
      <c r="Z990" s="122">
        <v>0</v>
      </c>
      <c r="AA990" s="122">
        <v>0</v>
      </c>
      <c r="AB990" s="123"/>
      <c r="AC990" s="123"/>
      <c r="AD990" s="123"/>
      <c r="AE990" s="123"/>
      <c r="AF990" s="123"/>
      <c r="AG990" s="123"/>
      <c r="AH990" s="123"/>
      <c r="AI990" s="123"/>
      <c r="AJ990" s="123"/>
      <c r="AK990" s="123"/>
      <c r="AL990" s="123"/>
      <c r="AM990" s="123"/>
      <c r="AN990" s="123"/>
      <c r="AO990" s="123"/>
      <c r="AP990" s="123"/>
      <c r="AQ990" s="123"/>
      <c r="AR990" s="123"/>
      <c r="AS990" s="123"/>
      <c r="AT990" s="123"/>
      <c r="AU990" s="123"/>
    </row>
    <row r="991" spans="1:47" x14ac:dyDescent="0.35">
      <c r="A991" s="119"/>
      <c r="B991" s="118" t="s">
        <v>443</v>
      </c>
      <c r="C991" s="105"/>
      <c r="D991" s="133">
        <f t="shared" ref="D991:AU991" si="348">SUM(D992)</f>
        <v>0</v>
      </c>
      <c r="E991" s="133">
        <f t="shared" si="348"/>
        <v>0</v>
      </c>
      <c r="F991" s="133">
        <f t="shared" si="348"/>
        <v>0</v>
      </c>
      <c r="G991" s="133">
        <f t="shared" si="348"/>
        <v>0</v>
      </c>
      <c r="H991" s="133">
        <f t="shared" si="348"/>
        <v>0</v>
      </c>
      <c r="I991" s="133">
        <f t="shared" si="348"/>
        <v>0</v>
      </c>
      <c r="J991" s="133">
        <f t="shared" si="348"/>
        <v>0</v>
      </c>
      <c r="K991" s="133">
        <f t="shared" si="348"/>
        <v>0</v>
      </c>
      <c r="L991" s="133">
        <f t="shared" si="348"/>
        <v>0</v>
      </c>
      <c r="M991" s="133">
        <f t="shared" si="348"/>
        <v>0</v>
      </c>
      <c r="N991" s="133">
        <f t="shared" si="348"/>
        <v>0</v>
      </c>
      <c r="O991" s="133">
        <f t="shared" si="348"/>
        <v>0</v>
      </c>
      <c r="P991" s="133">
        <f t="shared" si="348"/>
        <v>0</v>
      </c>
      <c r="Q991" s="133">
        <f t="shared" si="348"/>
        <v>0</v>
      </c>
      <c r="R991" s="133">
        <f t="shared" si="348"/>
        <v>0</v>
      </c>
      <c r="S991" s="133">
        <f t="shared" si="348"/>
        <v>0</v>
      </c>
      <c r="T991" s="133">
        <f t="shared" si="348"/>
        <v>0</v>
      </c>
      <c r="U991" s="133">
        <f t="shared" si="348"/>
        <v>0</v>
      </c>
      <c r="V991" s="133">
        <f t="shared" si="348"/>
        <v>0</v>
      </c>
      <c r="W991" s="133">
        <f t="shared" si="348"/>
        <v>0</v>
      </c>
      <c r="X991" s="133">
        <f t="shared" si="348"/>
        <v>0</v>
      </c>
      <c r="Y991" s="133">
        <f t="shared" si="348"/>
        <v>0</v>
      </c>
      <c r="Z991" s="133">
        <f t="shared" si="348"/>
        <v>0</v>
      </c>
      <c r="AA991" s="133">
        <f t="shared" si="348"/>
        <v>0</v>
      </c>
      <c r="AB991" s="133">
        <f t="shared" si="348"/>
        <v>0</v>
      </c>
      <c r="AC991" s="133">
        <f t="shared" si="348"/>
        <v>0</v>
      </c>
      <c r="AD991" s="133">
        <f t="shared" si="348"/>
        <v>0</v>
      </c>
      <c r="AE991" s="133">
        <f t="shared" si="348"/>
        <v>0</v>
      </c>
      <c r="AF991" s="133">
        <f t="shared" si="348"/>
        <v>0</v>
      </c>
      <c r="AG991" s="133">
        <f t="shared" si="348"/>
        <v>0</v>
      </c>
      <c r="AH991" s="133">
        <f t="shared" si="348"/>
        <v>0</v>
      </c>
      <c r="AI991" s="133">
        <f t="shared" si="348"/>
        <v>0</v>
      </c>
      <c r="AJ991" s="133">
        <f t="shared" si="348"/>
        <v>0</v>
      </c>
      <c r="AK991" s="133">
        <f t="shared" si="348"/>
        <v>0</v>
      </c>
      <c r="AL991" s="133">
        <f t="shared" si="348"/>
        <v>0</v>
      </c>
      <c r="AM991" s="133">
        <f t="shared" si="348"/>
        <v>0</v>
      </c>
      <c r="AN991" s="133">
        <f t="shared" si="348"/>
        <v>0</v>
      </c>
      <c r="AO991" s="133">
        <f t="shared" si="348"/>
        <v>0</v>
      </c>
      <c r="AP991" s="133">
        <f t="shared" si="348"/>
        <v>0</v>
      </c>
      <c r="AQ991" s="133">
        <f t="shared" si="348"/>
        <v>0</v>
      </c>
      <c r="AR991" s="133">
        <f t="shared" si="348"/>
        <v>0</v>
      </c>
      <c r="AS991" s="133">
        <f t="shared" si="348"/>
        <v>0</v>
      </c>
      <c r="AT991" s="133">
        <f t="shared" si="348"/>
        <v>0</v>
      </c>
      <c r="AU991" s="133">
        <f t="shared" si="348"/>
        <v>0</v>
      </c>
    </row>
    <row r="992" spans="1:47" ht="77.7" x14ac:dyDescent="0.35">
      <c r="A992" s="106" t="s">
        <v>1663</v>
      </c>
      <c r="B992" s="107" t="s">
        <v>1126</v>
      </c>
      <c r="C992" s="108" t="s">
        <v>1649</v>
      </c>
      <c r="D992" s="122">
        <v>0</v>
      </c>
      <c r="E992" s="122">
        <v>0</v>
      </c>
      <c r="F992" s="122">
        <v>0</v>
      </c>
      <c r="G992" s="122">
        <v>0</v>
      </c>
      <c r="H992" s="122">
        <v>0</v>
      </c>
      <c r="I992" s="122">
        <v>0</v>
      </c>
      <c r="J992" s="122">
        <v>0</v>
      </c>
      <c r="K992" s="122">
        <v>0</v>
      </c>
      <c r="L992" s="122">
        <v>0</v>
      </c>
      <c r="M992" s="122">
        <v>0</v>
      </c>
      <c r="N992" s="122">
        <v>0</v>
      </c>
      <c r="O992" s="122">
        <v>0</v>
      </c>
      <c r="P992" s="122">
        <v>0</v>
      </c>
      <c r="Q992" s="122">
        <v>0</v>
      </c>
      <c r="R992" s="122">
        <v>0</v>
      </c>
      <c r="S992" s="122">
        <v>0</v>
      </c>
      <c r="T992" s="122">
        <v>0</v>
      </c>
      <c r="U992" s="122">
        <v>0</v>
      </c>
      <c r="V992" s="122">
        <v>0</v>
      </c>
      <c r="W992" s="122">
        <v>0</v>
      </c>
      <c r="X992" s="122">
        <v>0</v>
      </c>
      <c r="Y992" s="122">
        <v>0</v>
      </c>
      <c r="Z992" s="122">
        <v>0</v>
      </c>
      <c r="AA992" s="122">
        <v>0</v>
      </c>
      <c r="AB992" s="122"/>
      <c r="AC992" s="122"/>
      <c r="AD992" s="122"/>
      <c r="AE992" s="122"/>
      <c r="AF992" s="122"/>
      <c r="AG992" s="122"/>
      <c r="AH992" s="122"/>
      <c r="AI992" s="122"/>
      <c r="AJ992" s="122"/>
      <c r="AK992" s="122"/>
      <c r="AL992" s="122"/>
      <c r="AM992" s="122"/>
      <c r="AN992" s="122"/>
      <c r="AO992" s="122"/>
      <c r="AP992" s="122"/>
      <c r="AQ992" s="122"/>
      <c r="AR992" s="122"/>
      <c r="AS992" s="122"/>
      <c r="AT992" s="122"/>
      <c r="AU992" s="122"/>
    </row>
    <row r="993" spans="1:47" x14ac:dyDescent="0.35">
      <c r="A993" s="120"/>
      <c r="B993" s="116" t="s">
        <v>236</v>
      </c>
      <c r="C993" s="101"/>
      <c r="D993" s="132">
        <f t="shared" ref="D993:AU993" si="349">SUM(D994:D1000)</f>
        <v>0</v>
      </c>
      <c r="E993" s="132">
        <f t="shared" si="349"/>
        <v>0</v>
      </c>
      <c r="F993" s="132">
        <f t="shared" si="349"/>
        <v>0</v>
      </c>
      <c r="G993" s="132">
        <f t="shared" si="349"/>
        <v>0</v>
      </c>
      <c r="H993" s="132">
        <f t="shared" si="349"/>
        <v>0</v>
      </c>
      <c r="I993" s="132">
        <f t="shared" si="349"/>
        <v>0</v>
      </c>
      <c r="J993" s="132">
        <f t="shared" si="349"/>
        <v>0</v>
      </c>
      <c r="K993" s="132">
        <f t="shared" si="349"/>
        <v>0</v>
      </c>
      <c r="L993" s="132">
        <f t="shared" si="349"/>
        <v>0</v>
      </c>
      <c r="M993" s="132">
        <f t="shared" si="349"/>
        <v>0</v>
      </c>
      <c r="N993" s="132">
        <f t="shared" si="349"/>
        <v>0</v>
      </c>
      <c r="O993" s="132">
        <f t="shared" si="349"/>
        <v>0</v>
      </c>
      <c r="P993" s="132">
        <f t="shared" si="349"/>
        <v>0</v>
      </c>
      <c r="Q993" s="132">
        <f t="shared" si="349"/>
        <v>0</v>
      </c>
      <c r="R993" s="132">
        <f t="shared" si="349"/>
        <v>0</v>
      </c>
      <c r="S993" s="132">
        <f t="shared" si="349"/>
        <v>0</v>
      </c>
      <c r="T993" s="132">
        <f t="shared" si="349"/>
        <v>0</v>
      </c>
      <c r="U993" s="132">
        <f t="shared" si="349"/>
        <v>0</v>
      </c>
      <c r="V993" s="132">
        <f t="shared" si="349"/>
        <v>0</v>
      </c>
      <c r="W993" s="132">
        <f t="shared" si="349"/>
        <v>0</v>
      </c>
      <c r="X993" s="132">
        <f t="shared" si="349"/>
        <v>0</v>
      </c>
      <c r="Y993" s="132">
        <f t="shared" si="349"/>
        <v>0</v>
      </c>
      <c r="Z993" s="132">
        <f t="shared" si="349"/>
        <v>0</v>
      </c>
      <c r="AA993" s="132">
        <f t="shared" si="349"/>
        <v>0</v>
      </c>
      <c r="AB993" s="132">
        <f t="shared" si="349"/>
        <v>0</v>
      </c>
      <c r="AC993" s="132">
        <f t="shared" si="349"/>
        <v>0</v>
      </c>
      <c r="AD993" s="132">
        <f t="shared" si="349"/>
        <v>0</v>
      </c>
      <c r="AE993" s="132">
        <f t="shared" si="349"/>
        <v>0</v>
      </c>
      <c r="AF993" s="132">
        <f t="shared" si="349"/>
        <v>0</v>
      </c>
      <c r="AG993" s="132">
        <f t="shared" si="349"/>
        <v>0</v>
      </c>
      <c r="AH993" s="132">
        <f t="shared" si="349"/>
        <v>0</v>
      </c>
      <c r="AI993" s="132">
        <f t="shared" si="349"/>
        <v>0</v>
      </c>
      <c r="AJ993" s="132">
        <f t="shared" si="349"/>
        <v>0</v>
      </c>
      <c r="AK993" s="132">
        <f t="shared" si="349"/>
        <v>0</v>
      </c>
      <c r="AL993" s="132">
        <f t="shared" si="349"/>
        <v>0</v>
      </c>
      <c r="AM993" s="132">
        <f t="shared" si="349"/>
        <v>0</v>
      </c>
      <c r="AN993" s="132">
        <f t="shared" si="349"/>
        <v>0</v>
      </c>
      <c r="AO993" s="132">
        <f t="shared" si="349"/>
        <v>0</v>
      </c>
      <c r="AP993" s="132">
        <f t="shared" si="349"/>
        <v>0</v>
      </c>
      <c r="AQ993" s="132">
        <f t="shared" si="349"/>
        <v>0</v>
      </c>
      <c r="AR993" s="132">
        <f t="shared" si="349"/>
        <v>0</v>
      </c>
      <c r="AS993" s="132">
        <f t="shared" si="349"/>
        <v>0</v>
      </c>
      <c r="AT993" s="132">
        <f t="shared" si="349"/>
        <v>0</v>
      </c>
      <c r="AU993" s="132">
        <f t="shared" si="349"/>
        <v>0</v>
      </c>
    </row>
    <row r="994" spans="1:47" x14ac:dyDescent="0.35">
      <c r="A994" s="106" t="s">
        <v>1665</v>
      </c>
      <c r="B994" s="121" t="s">
        <v>237</v>
      </c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  <c r="AR994" s="72"/>
      <c r="AS994" s="72"/>
      <c r="AT994" s="72"/>
      <c r="AU994" s="72"/>
    </row>
    <row r="995" spans="1:47" ht="31.1" x14ac:dyDescent="0.35">
      <c r="A995" s="106" t="s">
        <v>1665</v>
      </c>
      <c r="B995" s="121" t="s">
        <v>238</v>
      </c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  <c r="AR995" s="72"/>
      <c r="AS995" s="72"/>
      <c r="AT995" s="72"/>
      <c r="AU995" s="72"/>
    </row>
    <row r="996" spans="1:47" x14ac:dyDescent="0.35">
      <c r="A996" s="106" t="s">
        <v>1665</v>
      </c>
      <c r="B996" s="121" t="s">
        <v>239</v>
      </c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  <c r="AR996" s="72"/>
      <c r="AS996" s="72"/>
      <c r="AT996" s="72"/>
      <c r="AU996" s="72"/>
    </row>
    <row r="997" spans="1:47" x14ac:dyDescent="0.35">
      <c r="A997" s="106" t="s">
        <v>1665</v>
      </c>
      <c r="B997" s="121" t="s">
        <v>240</v>
      </c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  <c r="AR997" s="72"/>
      <c r="AS997" s="72"/>
      <c r="AT997" s="72"/>
      <c r="AU997" s="72"/>
    </row>
    <row r="998" spans="1:47" ht="31.1" x14ac:dyDescent="0.35">
      <c r="A998" s="106" t="s">
        <v>1665</v>
      </c>
      <c r="B998" s="121" t="s">
        <v>241</v>
      </c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  <c r="AR998" s="72"/>
      <c r="AS998" s="72"/>
      <c r="AT998" s="72"/>
      <c r="AU998" s="72"/>
    </row>
    <row r="999" spans="1:47" x14ac:dyDescent="0.35">
      <c r="A999" s="106" t="s">
        <v>1665</v>
      </c>
      <c r="B999" s="121" t="s">
        <v>242</v>
      </c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  <c r="AR999" s="72"/>
      <c r="AS999" s="72"/>
      <c r="AT999" s="72"/>
      <c r="AU999" s="72"/>
    </row>
    <row r="1000" spans="1:47" x14ac:dyDescent="0.35">
      <c r="A1000" s="106" t="s">
        <v>1665</v>
      </c>
      <c r="B1000" s="121" t="s">
        <v>670</v>
      </c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  <c r="AR1000" s="72"/>
      <c r="AS1000" s="72"/>
      <c r="AT1000" s="72"/>
      <c r="AU1000" s="72"/>
    </row>
  </sheetData>
  <protectedRanges>
    <protectedRange password="DCF9" sqref="B557:B558 B560" name="Марков_1_2_1_1_1" securityDescriptor="O:WDG:WDD:(A;;CC;;;S-1-5-21-4209254059-3116082339-372357167-6269)"/>
  </protectedRanges>
  <autoFilter ref="A18:AU1000"/>
  <mergeCells count="41">
    <mergeCell ref="AP16:AQ16"/>
    <mergeCell ref="AR16:AS16"/>
    <mergeCell ref="AT16:AU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V11:AI11"/>
    <mergeCell ref="V12:AI12"/>
    <mergeCell ref="A14:A17"/>
    <mergeCell ref="B14:B17"/>
    <mergeCell ref="C14:C17"/>
    <mergeCell ref="D14:AU14"/>
    <mergeCell ref="D15:K15"/>
    <mergeCell ref="L15:Q15"/>
    <mergeCell ref="R15:W15"/>
    <mergeCell ref="X15:AC15"/>
    <mergeCell ref="AB16:AC16"/>
    <mergeCell ref="AD15:AI15"/>
    <mergeCell ref="AJ15:AO15"/>
    <mergeCell ref="AP15:AU15"/>
    <mergeCell ref="D16:E16"/>
    <mergeCell ref="F16:G16"/>
    <mergeCell ref="X9:Y9"/>
    <mergeCell ref="AQ2:AU2"/>
    <mergeCell ref="A3:AU3"/>
    <mergeCell ref="W4:X4"/>
    <mergeCell ref="U6:AE6"/>
    <mergeCell ref="U7:AE7"/>
  </mergeCells>
  <pageMargins left="0.39370078740157483" right="0.39370078740157483" top="0.78740157480314965" bottom="0.39370078740157483" header="0.19685039370078741" footer="0.19685039370078741"/>
  <pageSetup paperSize="8" scale="5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543"/>
  <sheetViews>
    <sheetView topLeftCell="A16" zoomScale="72" zoomScaleNormal="72" zoomScaleSheetLayoutView="100" workbookViewId="0">
      <selection activeCell="B31" sqref="B31:H31"/>
    </sheetView>
  </sheetViews>
  <sheetFormatPr defaultColWidth="9.1796875" defaultRowHeight="12.45" x14ac:dyDescent="0.25"/>
  <cols>
    <col min="1" max="1" width="7.7265625" customWidth="1"/>
    <col min="2" max="2" width="9.1796875" customWidth="1"/>
    <col min="3" max="3" width="8" customWidth="1"/>
    <col min="4" max="5" width="9.1796875" customWidth="1"/>
    <col min="6" max="6" width="3" customWidth="1"/>
    <col min="7" max="7" width="9.1796875" customWidth="1"/>
    <col min="8" max="8" width="15.26953125" customWidth="1"/>
    <col min="9" max="9" width="10.453125" customWidth="1"/>
    <col min="10" max="10" width="13" customWidth="1"/>
    <col min="11" max="11" width="10.81640625" hidden="1" customWidth="1"/>
    <col min="12" max="12" width="12.81640625" style="221" customWidth="1"/>
    <col min="13" max="14" width="9.453125" customWidth="1"/>
    <col min="15" max="15" width="10.453125" customWidth="1"/>
    <col min="258" max="258" width="7.7265625" customWidth="1"/>
    <col min="259" max="259" width="9.1796875" customWidth="1"/>
    <col min="260" max="260" width="8" customWidth="1"/>
    <col min="261" max="262" width="9.1796875" customWidth="1"/>
    <col min="263" max="263" width="3" customWidth="1"/>
    <col min="264" max="264" width="0" hidden="1" customWidth="1"/>
    <col min="265" max="265" width="15.26953125" customWidth="1"/>
    <col min="266" max="266" width="10.453125" customWidth="1"/>
    <col min="267" max="267" width="10.81640625" customWidth="1"/>
    <col min="268" max="268" width="13" customWidth="1"/>
    <col min="269" max="270" width="9.453125" customWidth="1"/>
    <col min="271" max="271" width="15.26953125" customWidth="1"/>
    <col min="514" max="514" width="7.7265625" customWidth="1"/>
    <col min="515" max="515" width="9.1796875" customWidth="1"/>
    <col min="516" max="516" width="8" customWidth="1"/>
    <col min="517" max="518" width="9.1796875" customWidth="1"/>
    <col min="519" max="519" width="3" customWidth="1"/>
    <col min="520" max="520" width="0" hidden="1" customWidth="1"/>
    <col min="521" max="521" width="15.26953125" customWidth="1"/>
    <col min="522" max="522" width="10.453125" customWidth="1"/>
    <col min="523" max="523" width="10.81640625" customWidth="1"/>
    <col min="524" max="524" width="13" customWidth="1"/>
    <col min="525" max="526" width="9.453125" customWidth="1"/>
    <col min="527" max="527" width="15.26953125" customWidth="1"/>
    <col min="770" max="770" width="7.7265625" customWidth="1"/>
    <col min="771" max="771" width="9.1796875" customWidth="1"/>
    <col min="772" max="772" width="8" customWidth="1"/>
    <col min="773" max="774" width="9.1796875" customWidth="1"/>
    <col min="775" max="775" width="3" customWidth="1"/>
    <col min="776" max="776" width="0" hidden="1" customWidth="1"/>
    <col min="777" max="777" width="15.26953125" customWidth="1"/>
    <col min="778" max="778" width="10.453125" customWidth="1"/>
    <col min="779" max="779" width="10.81640625" customWidth="1"/>
    <col min="780" max="780" width="13" customWidth="1"/>
    <col min="781" max="782" width="9.453125" customWidth="1"/>
    <col min="783" max="783" width="15.26953125" customWidth="1"/>
    <col min="1026" max="1026" width="7.7265625" customWidth="1"/>
    <col min="1027" max="1027" width="9.1796875" customWidth="1"/>
    <col min="1028" max="1028" width="8" customWidth="1"/>
    <col min="1029" max="1030" width="9.1796875" customWidth="1"/>
    <col min="1031" max="1031" width="3" customWidth="1"/>
    <col min="1032" max="1032" width="0" hidden="1" customWidth="1"/>
    <col min="1033" max="1033" width="15.26953125" customWidth="1"/>
    <col min="1034" max="1034" width="10.453125" customWidth="1"/>
    <col min="1035" max="1035" width="10.81640625" customWidth="1"/>
    <col min="1036" max="1036" width="13" customWidth="1"/>
    <col min="1037" max="1038" width="9.453125" customWidth="1"/>
    <col min="1039" max="1039" width="15.26953125" customWidth="1"/>
    <col min="1282" max="1282" width="7.7265625" customWidth="1"/>
    <col min="1283" max="1283" width="9.1796875" customWidth="1"/>
    <col min="1284" max="1284" width="8" customWidth="1"/>
    <col min="1285" max="1286" width="9.1796875" customWidth="1"/>
    <col min="1287" max="1287" width="3" customWidth="1"/>
    <col min="1288" max="1288" width="0" hidden="1" customWidth="1"/>
    <col min="1289" max="1289" width="15.26953125" customWidth="1"/>
    <col min="1290" max="1290" width="10.453125" customWidth="1"/>
    <col min="1291" max="1291" width="10.81640625" customWidth="1"/>
    <col min="1292" max="1292" width="13" customWidth="1"/>
    <col min="1293" max="1294" width="9.453125" customWidth="1"/>
    <col min="1295" max="1295" width="15.26953125" customWidth="1"/>
    <col min="1538" max="1538" width="7.7265625" customWidth="1"/>
    <col min="1539" max="1539" width="9.1796875" customWidth="1"/>
    <col min="1540" max="1540" width="8" customWidth="1"/>
    <col min="1541" max="1542" width="9.1796875" customWidth="1"/>
    <col min="1543" max="1543" width="3" customWidth="1"/>
    <col min="1544" max="1544" width="0" hidden="1" customWidth="1"/>
    <col min="1545" max="1545" width="15.26953125" customWidth="1"/>
    <col min="1546" max="1546" width="10.453125" customWidth="1"/>
    <col min="1547" max="1547" width="10.81640625" customWidth="1"/>
    <col min="1548" max="1548" width="13" customWidth="1"/>
    <col min="1549" max="1550" width="9.453125" customWidth="1"/>
    <col min="1551" max="1551" width="15.26953125" customWidth="1"/>
    <col min="1794" max="1794" width="7.7265625" customWidth="1"/>
    <col min="1795" max="1795" width="9.1796875" customWidth="1"/>
    <col min="1796" max="1796" width="8" customWidth="1"/>
    <col min="1797" max="1798" width="9.1796875" customWidth="1"/>
    <col min="1799" max="1799" width="3" customWidth="1"/>
    <col min="1800" max="1800" width="0" hidden="1" customWidth="1"/>
    <col min="1801" max="1801" width="15.26953125" customWidth="1"/>
    <col min="1802" max="1802" width="10.453125" customWidth="1"/>
    <col min="1803" max="1803" width="10.81640625" customWidth="1"/>
    <col min="1804" max="1804" width="13" customWidth="1"/>
    <col min="1805" max="1806" width="9.453125" customWidth="1"/>
    <col min="1807" max="1807" width="15.26953125" customWidth="1"/>
    <col min="2050" max="2050" width="7.7265625" customWidth="1"/>
    <col min="2051" max="2051" width="9.1796875" customWidth="1"/>
    <col min="2052" max="2052" width="8" customWidth="1"/>
    <col min="2053" max="2054" width="9.1796875" customWidth="1"/>
    <col min="2055" max="2055" width="3" customWidth="1"/>
    <col min="2056" max="2056" width="0" hidden="1" customWidth="1"/>
    <col min="2057" max="2057" width="15.26953125" customWidth="1"/>
    <col min="2058" max="2058" width="10.453125" customWidth="1"/>
    <col min="2059" max="2059" width="10.81640625" customWidth="1"/>
    <col min="2060" max="2060" width="13" customWidth="1"/>
    <col min="2061" max="2062" width="9.453125" customWidth="1"/>
    <col min="2063" max="2063" width="15.26953125" customWidth="1"/>
    <col min="2306" max="2306" width="7.7265625" customWidth="1"/>
    <col min="2307" max="2307" width="9.1796875" customWidth="1"/>
    <col min="2308" max="2308" width="8" customWidth="1"/>
    <col min="2309" max="2310" width="9.1796875" customWidth="1"/>
    <col min="2311" max="2311" width="3" customWidth="1"/>
    <col min="2312" max="2312" width="0" hidden="1" customWidth="1"/>
    <col min="2313" max="2313" width="15.26953125" customWidth="1"/>
    <col min="2314" max="2314" width="10.453125" customWidth="1"/>
    <col min="2315" max="2315" width="10.81640625" customWidth="1"/>
    <col min="2316" max="2316" width="13" customWidth="1"/>
    <col min="2317" max="2318" width="9.453125" customWidth="1"/>
    <col min="2319" max="2319" width="15.26953125" customWidth="1"/>
    <col min="2562" max="2562" width="7.7265625" customWidth="1"/>
    <col min="2563" max="2563" width="9.1796875" customWidth="1"/>
    <col min="2564" max="2564" width="8" customWidth="1"/>
    <col min="2565" max="2566" width="9.1796875" customWidth="1"/>
    <col min="2567" max="2567" width="3" customWidth="1"/>
    <col min="2568" max="2568" width="0" hidden="1" customWidth="1"/>
    <col min="2569" max="2569" width="15.26953125" customWidth="1"/>
    <col min="2570" max="2570" width="10.453125" customWidth="1"/>
    <col min="2571" max="2571" width="10.81640625" customWidth="1"/>
    <col min="2572" max="2572" width="13" customWidth="1"/>
    <col min="2573" max="2574" width="9.453125" customWidth="1"/>
    <col min="2575" max="2575" width="15.26953125" customWidth="1"/>
    <col min="2818" max="2818" width="7.7265625" customWidth="1"/>
    <col min="2819" max="2819" width="9.1796875" customWidth="1"/>
    <col min="2820" max="2820" width="8" customWidth="1"/>
    <col min="2821" max="2822" width="9.1796875" customWidth="1"/>
    <col min="2823" max="2823" width="3" customWidth="1"/>
    <col min="2824" max="2824" width="0" hidden="1" customWidth="1"/>
    <col min="2825" max="2825" width="15.26953125" customWidth="1"/>
    <col min="2826" max="2826" width="10.453125" customWidth="1"/>
    <col min="2827" max="2827" width="10.81640625" customWidth="1"/>
    <col min="2828" max="2828" width="13" customWidth="1"/>
    <col min="2829" max="2830" width="9.453125" customWidth="1"/>
    <col min="2831" max="2831" width="15.26953125" customWidth="1"/>
    <col min="3074" max="3074" width="7.7265625" customWidth="1"/>
    <col min="3075" max="3075" width="9.1796875" customWidth="1"/>
    <col min="3076" max="3076" width="8" customWidth="1"/>
    <col min="3077" max="3078" width="9.1796875" customWidth="1"/>
    <col min="3079" max="3079" width="3" customWidth="1"/>
    <col min="3080" max="3080" width="0" hidden="1" customWidth="1"/>
    <col min="3081" max="3081" width="15.26953125" customWidth="1"/>
    <col min="3082" max="3082" width="10.453125" customWidth="1"/>
    <col min="3083" max="3083" width="10.81640625" customWidth="1"/>
    <col min="3084" max="3084" width="13" customWidth="1"/>
    <col min="3085" max="3086" width="9.453125" customWidth="1"/>
    <col min="3087" max="3087" width="15.26953125" customWidth="1"/>
    <col min="3330" max="3330" width="7.7265625" customWidth="1"/>
    <col min="3331" max="3331" width="9.1796875" customWidth="1"/>
    <col min="3332" max="3332" width="8" customWidth="1"/>
    <col min="3333" max="3334" width="9.1796875" customWidth="1"/>
    <col min="3335" max="3335" width="3" customWidth="1"/>
    <col min="3336" max="3336" width="0" hidden="1" customWidth="1"/>
    <col min="3337" max="3337" width="15.26953125" customWidth="1"/>
    <col min="3338" max="3338" width="10.453125" customWidth="1"/>
    <col min="3339" max="3339" width="10.81640625" customWidth="1"/>
    <col min="3340" max="3340" width="13" customWidth="1"/>
    <col min="3341" max="3342" width="9.453125" customWidth="1"/>
    <col min="3343" max="3343" width="15.26953125" customWidth="1"/>
    <col min="3586" max="3586" width="7.7265625" customWidth="1"/>
    <col min="3587" max="3587" width="9.1796875" customWidth="1"/>
    <col min="3588" max="3588" width="8" customWidth="1"/>
    <col min="3589" max="3590" width="9.1796875" customWidth="1"/>
    <col min="3591" max="3591" width="3" customWidth="1"/>
    <col min="3592" max="3592" width="0" hidden="1" customWidth="1"/>
    <col min="3593" max="3593" width="15.26953125" customWidth="1"/>
    <col min="3594" max="3594" width="10.453125" customWidth="1"/>
    <col min="3595" max="3595" width="10.81640625" customWidth="1"/>
    <col min="3596" max="3596" width="13" customWidth="1"/>
    <col min="3597" max="3598" width="9.453125" customWidth="1"/>
    <col min="3599" max="3599" width="15.26953125" customWidth="1"/>
    <col min="3842" max="3842" width="7.7265625" customWidth="1"/>
    <col min="3843" max="3843" width="9.1796875" customWidth="1"/>
    <col min="3844" max="3844" width="8" customWidth="1"/>
    <col min="3845" max="3846" width="9.1796875" customWidth="1"/>
    <col min="3847" max="3847" width="3" customWidth="1"/>
    <col min="3848" max="3848" width="0" hidden="1" customWidth="1"/>
    <col min="3849" max="3849" width="15.26953125" customWidth="1"/>
    <col min="3850" max="3850" width="10.453125" customWidth="1"/>
    <col min="3851" max="3851" width="10.81640625" customWidth="1"/>
    <col min="3852" max="3852" width="13" customWidth="1"/>
    <col min="3853" max="3854" width="9.453125" customWidth="1"/>
    <col min="3855" max="3855" width="15.26953125" customWidth="1"/>
    <col min="4098" max="4098" width="7.7265625" customWidth="1"/>
    <col min="4099" max="4099" width="9.1796875" customWidth="1"/>
    <col min="4100" max="4100" width="8" customWidth="1"/>
    <col min="4101" max="4102" width="9.1796875" customWidth="1"/>
    <col min="4103" max="4103" width="3" customWidth="1"/>
    <col min="4104" max="4104" width="0" hidden="1" customWidth="1"/>
    <col min="4105" max="4105" width="15.26953125" customWidth="1"/>
    <col min="4106" max="4106" width="10.453125" customWidth="1"/>
    <col min="4107" max="4107" width="10.81640625" customWidth="1"/>
    <col min="4108" max="4108" width="13" customWidth="1"/>
    <col min="4109" max="4110" width="9.453125" customWidth="1"/>
    <col min="4111" max="4111" width="15.26953125" customWidth="1"/>
    <col min="4354" max="4354" width="7.7265625" customWidth="1"/>
    <col min="4355" max="4355" width="9.1796875" customWidth="1"/>
    <col min="4356" max="4356" width="8" customWidth="1"/>
    <col min="4357" max="4358" width="9.1796875" customWidth="1"/>
    <col min="4359" max="4359" width="3" customWidth="1"/>
    <col min="4360" max="4360" width="0" hidden="1" customWidth="1"/>
    <col min="4361" max="4361" width="15.26953125" customWidth="1"/>
    <col min="4362" max="4362" width="10.453125" customWidth="1"/>
    <col min="4363" max="4363" width="10.81640625" customWidth="1"/>
    <col min="4364" max="4364" width="13" customWidth="1"/>
    <col min="4365" max="4366" width="9.453125" customWidth="1"/>
    <col min="4367" max="4367" width="15.26953125" customWidth="1"/>
    <col min="4610" max="4610" width="7.7265625" customWidth="1"/>
    <col min="4611" max="4611" width="9.1796875" customWidth="1"/>
    <col min="4612" max="4612" width="8" customWidth="1"/>
    <col min="4613" max="4614" width="9.1796875" customWidth="1"/>
    <col min="4615" max="4615" width="3" customWidth="1"/>
    <col min="4616" max="4616" width="0" hidden="1" customWidth="1"/>
    <col min="4617" max="4617" width="15.26953125" customWidth="1"/>
    <col min="4618" max="4618" width="10.453125" customWidth="1"/>
    <col min="4619" max="4619" width="10.81640625" customWidth="1"/>
    <col min="4620" max="4620" width="13" customWidth="1"/>
    <col min="4621" max="4622" width="9.453125" customWidth="1"/>
    <col min="4623" max="4623" width="15.26953125" customWidth="1"/>
    <col min="4866" max="4866" width="7.7265625" customWidth="1"/>
    <col min="4867" max="4867" width="9.1796875" customWidth="1"/>
    <col min="4868" max="4868" width="8" customWidth="1"/>
    <col min="4869" max="4870" width="9.1796875" customWidth="1"/>
    <col min="4871" max="4871" width="3" customWidth="1"/>
    <col min="4872" max="4872" width="0" hidden="1" customWidth="1"/>
    <col min="4873" max="4873" width="15.26953125" customWidth="1"/>
    <col min="4874" max="4874" width="10.453125" customWidth="1"/>
    <col min="4875" max="4875" width="10.81640625" customWidth="1"/>
    <col min="4876" max="4876" width="13" customWidth="1"/>
    <col min="4877" max="4878" width="9.453125" customWidth="1"/>
    <col min="4879" max="4879" width="15.26953125" customWidth="1"/>
    <col min="5122" max="5122" width="7.7265625" customWidth="1"/>
    <col min="5123" max="5123" width="9.1796875" customWidth="1"/>
    <col min="5124" max="5124" width="8" customWidth="1"/>
    <col min="5125" max="5126" width="9.1796875" customWidth="1"/>
    <col min="5127" max="5127" width="3" customWidth="1"/>
    <col min="5128" max="5128" width="0" hidden="1" customWidth="1"/>
    <col min="5129" max="5129" width="15.26953125" customWidth="1"/>
    <col min="5130" max="5130" width="10.453125" customWidth="1"/>
    <col min="5131" max="5131" width="10.81640625" customWidth="1"/>
    <col min="5132" max="5132" width="13" customWidth="1"/>
    <col min="5133" max="5134" width="9.453125" customWidth="1"/>
    <col min="5135" max="5135" width="15.26953125" customWidth="1"/>
    <col min="5378" max="5378" width="7.7265625" customWidth="1"/>
    <col min="5379" max="5379" width="9.1796875" customWidth="1"/>
    <col min="5380" max="5380" width="8" customWidth="1"/>
    <col min="5381" max="5382" width="9.1796875" customWidth="1"/>
    <col min="5383" max="5383" width="3" customWidth="1"/>
    <col min="5384" max="5384" width="0" hidden="1" customWidth="1"/>
    <col min="5385" max="5385" width="15.26953125" customWidth="1"/>
    <col min="5386" max="5386" width="10.453125" customWidth="1"/>
    <col min="5387" max="5387" width="10.81640625" customWidth="1"/>
    <col min="5388" max="5388" width="13" customWidth="1"/>
    <col min="5389" max="5390" width="9.453125" customWidth="1"/>
    <col min="5391" max="5391" width="15.26953125" customWidth="1"/>
    <col min="5634" max="5634" width="7.7265625" customWidth="1"/>
    <col min="5635" max="5635" width="9.1796875" customWidth="1"/>
    <col min="5636" max="5636" width="8" customWidth="1"/>
    <col min="5637" max="5638" width="9.1796875" customWidth="1"/>
    <col min="5639" max="5639" width="3" customWidth="1"/>
    <col min="5640" max="5640" width="0" hidden="1" customWidth="1"/>
    <col min="5641" max="5641" width="15.26953125" customWidth="1"/>
    <col min="5642" max="5642" width="10.453125" customWidth="1"/>
    <col min="5643" max="5643" width="10.81640625" customWidth="1"/>
    <col min="5644" max="5644" width="13" customWidth="1"/>
    <col min="5645" max="5646" width="9.453125" customWidth="1"/>
    <col min="5647" max="5647" width="15.26953125" customWidth="1"/>
    <col min="5890" max="5890" width="7.7265625" customWidth="1"/>
    <col min="5891" max="5891" width="9.1796875" customWidth="1"/>
    <col min="5892" max="5892" width="8" customWidth="1"/>
    <col min="5893" max="5894" width="9.1796875" customWidth="1"/>
    <col min="5895" max="5895" width="3" customWidth="1"/>
    <col min="5896" max="5896" width="0" hidden="1" customWidth="1"/>
    <col min="5897" max="5897" width="15.26953125" customWidth="1"/>
    <col min="5898" max="5898" width="10.453125" customWidth="1"/>
    <col min="5899" max="5899" width="10.81640625" customWidth="1"/>
    <col min="5900" max="5900" width="13" customWidth="1"/>
    <col min="5901" max="5902" width="9.453125" customWidth="1"/>
    <col min="5903" max="5903" width="15.26953125" customWidth="1"/>
    <col min="6146" max="6146" width="7.7265625" customWidth="1"/>
    <col min="6147" max="6147" width="9.1796875" customWidth="1"/>
    <col min="6148" max="6148" width="8" customWidth="1"/>
    <col min="6149" max="6150" width="9.1796875" customWidth="1"/>
    <col min="6151" max="6151" width="3" customWidth="1"/>
    <col min="6152" max="6152" width="0" hidden="1" customWidth="1"/>
    <col min="6153" max="6153" width="15.26953125" customWidth="1"/>
    <col min="6154" max="6154" width="10.453125" customWidth="1"/>
    <col min="6155" max="6155" width="10.81640625" customWidth="1"/>
    <col min="6156" max="6156" width="13" customWidth="1"/>
    <col min="6157" max="6158" width="9.453125" customWidth="1"/>
    <col min="6159" max="6159" width="15.26953125" customWidth="1"/>
    <col min="6402" max="6402" width="7.7265625" customWidth="1"/>
    <col min="6403" max="6403" width="9.1796875" customWidth="1"/>
    <col min="6404" max="6404" width="8" customWidth="1"/>
    <col min="6405" max="6406" width="9.1796875" customWidth="1"/>
    <col min="6407" max="6407" width="3" customWidth="1"/>
    <col min="6408" max="6408" width="0" hidden="1" customWidth="1"/>
    <col min="6409" max="6409" width="15.26953125" customWidth="1"/>
    <col min="6410" max="6410" width="10.453125" customWidth="1"/>
    <col min="6411" max="6411" width="10.81640625" customWidth="1"/>
    <col min="6412" max="6412" width="13" customWidth="1"/>
    <col min="6413" max="6414" width="9.453125" customWidth="1"/>
    <col min="6415" max="6415" width="15.26953125" customWidth="1"/>
    <col min="6658" max="6658" width="7.7265625" customWidth="1"/>
    <col min="6659" max="6659" width="9.1796875" customWidth="1"/>
    <col min="6660" max="6660" width="8" customWidth="1"/>
    <col min="6661" max="6662" width="9.1796875" customWidth="1"/>
    <col min="6663" max="6663" width="3" customWidth="1"/>
    <col min="6664" max="6664" width="0" hidden="1" customWidth="1"/>
    <col min="6665" max="6665" width="15.26953125" customWidth="1"/>
    <col min="6666" max="6666" width="10.453125" customWidth="1"/>
    <col min="6667" max="6667" width="10.81640625" customWidth="1"/>
    <col min="6668" max="6668" width="13" customWidth="1"/>
    <col min="6669" max="6670" width="9.453125" customWidth="1"/>
    <col min="6671" max="6671" width="15.26953125" customWidth="1"/>
    <col min="6914" max="6914" width="7.7265625" customWidth="1"/>
    <col min="6915" max="6915" width="9.1796875" customWidth="1"/>
    <col min="6916" max="6916" width="8" customWidth="1"/>
    <col min="6917" max="6918" width="9.1796875" customWidth="1"/>
    <col min="6919" max="6919" width="3" customWidth="1"/>
    <col min="6920" max="6920" width="0" hidden="1" customWidth="1"/>
    <col min="6921" max="6921" width="15.26953125" customWidth="1"/>
    <col min="6922" max="6922" width="10.453125" customWidth="1"/>
    <col min="6923" max="6923" width="10.81640625" customWidth="1"/>
    <col min="6924" max="6924" width="13" customWidth="1"/>
    <col min="6925" max="6926" width="9.453125" customWidth="1"/>
    <col min="6927" max="6927" width="15.26953125" customWidth="1"/>
    <col min="7170" max="7170" width="7.7265625" customWidth="1"/>
    <col min="7171" max="7171" width="9.1796875" customWidth="1"/>
    <col min="7172" max="7172" width="8" customWidth="1"/>
    <col min="7173" max="7174" width="9.1796875" customWidth="1"/>
    <col min="7175" max="7175" width="3" customWidth="1"/>
    <col min="7176" max="7176" width="0" hidden="1" customWidth="1"/>
    <col min="7177" max="7177" width="15.26953125" customWidth="1"/>
    <col min="7178" max="7178" width="10.453125" customWidth="1"/>
    <col min="7179" max="7179" width="10.81640625" customWidth="1"/>
    <col min="7180" max="7180" width="13" customWidth="1"/>
    <col min="7181" max="7182" width="9.453125" customWidth="1"/>
    <col min="7183" max="7183" width="15.26953125" customWidth="1"/>
    <col min="7426" max="7426" width="7.7265625" customWidth="1"/>
    <col min="7427" max="7427" width="9.1796875" customWidth="1"/>
    <col min="7428" max="7428" width="8" customWidth="1"/>
    <col min="7429" max="7430" width="9.1796875" customWidth="1"/>
    <col min="7431" max="7431" width="3" customWidth="1"/>
    <col min="7432" max="7432" width="0" hidden="1" customWidth="1"/>
    <col min="7433" max="7433" width="15.26953125" customWidth="1"/>
    <col min="7434" max="7434" width="10.453125" customWidth="1"/>
    <col min="7435" max="7435" width="10.81640625" customWidth="1"/>
    <col min="7436" max="7436" width="13" customWidth="1"/>
    <col min="7437" max="7438" width="9.453125" customWidth="1"/>
    <col min="7439" max="7439" width="15.26953125" customWidth="1"/>
    <col min="7682" max="7682" width="7.7265625" customWidth="1"/>
    <col min="7683" max="7683" width="9.1796875" customWidth="1"/>
    <col min="7684" max="7684" width="8" customWidth="1"/>
    <col min="7685" max="7686" width="9.1796875" customWidth="1"/>
    <col min="7687" max="7687" width="3" customWidth="1"/>
    <col min="7688" max="7688" width="0" hidden="1" customWidth="1"/>
    <col min="7689" max="7689" width="15.26953125" customWidth="1"/>
    <col min="7690" max="7690" width="10.453125" customWidth="1"/>
    <col min="7691" max="7691" width="10.81640625" customWidth="1"/>
    <col min="7692" max="7692" width="13" customWidth="1"/>
    <col min="7693" max="7694" width="9.453125" customWidth="1"/>
    <col min="7695" max="7695" width="15.26953125" customWidth="1"/>
    <col min="7938" max="7938" width="7.7265625" customWidth="1"/>
    <col min="7939" max="7939" width="9.1796875" customWidth="1"/>
    <col min="7940" max="7940" width="8" customWidth="1"/>
    <col min="7941" max="7942" width="9.1796875" customWidth="1"/>
    <col min="7943" max="7943" width="3" customWidth="1"/>
    <col min="7944" max="7944" width="0" hidden="1" customWidth="1"/>
    <col min="7945" max="7945" width="15.26953125" customWidth="1"/>
    <col min="7946" max="7946" width="10.453125" customWidth="1"/>
    <col min="7947" max="7947" width="10.81640625" customWidth="1"/>
    <col min="7948" max="7948" width="13" customWidth="1"/>
    <col min="7949" max="7950" width="9.453125" customWidth="1"/>
    <col min="7951" max="7951" width="15.26953125" customWidth="1"/>
    <col min="8194" max="8194" width="7.7265625" customWidth="1"/>
    <col min="8195" max="8195" width="9.1796875" customWidth="1"/>
    <col min="8196" max="8196" width="8" customWidth="1"/>
    <col min="8197" max="8198" width="9.1796875" customWidth="1"/>
    <col min="8199" max="8199" width="3" customWidth="1"/>
    <col min="8200" max="8200" width="0" hidden="1" customWidth="1"/>
    <col min="8201" max="8201" width="15.26953125" customWidth="1"/>
    <col min="8202" max="8202" width="10.453125" customWidth="1"/>
    <col min="8203" max="8203" width="10.81640625" customWidth="1"/>
    <col min="8204" max="8204" width="13" customWidth="1"/>
    <col min="8205" max="8206" width="9.453125" customWidth="1"/>
    <col min="8207" max="8207" width="15.26953125" customWidth="1"/>
    <col min="8450" max="8450" width="7.7265625" customWidth="1"/>
    <col min="8451" max="8451" width="9.1796875" customWidth="1"/>
    <col min="8452" max="8452" width="8" customWidth="1"/>
    <col min="8453" max="8454" width="9.1796875" customWidth="1"/>
    <col min="8455" max="8455" width="3" customWidth="1"/>
    <col min="8456" max="8456" width="0" hidden="1" customWidth="1"/>
    <col min="8457" max="8457" width="15.26953125" customWidth="1"/>
    <col min="8458" max="8458" width="10.453125" customWidth="1"/>
    <col min="8459" max="8459" width="10.81640625" customWidth="1"/>
    <col min="8460" max="8460" width="13" customWidth="1"/>
    <col min="8461" max="8462" width="9.453125" customWidth="1"/>
    <col min="8463" max="8463" width="15.26953125" customWidth="1"/>
    <col min="8706" max="8706" width="7.7265625" customWidth="1"/>
    <col min="8707" max="8707" width="9.1796875" customWidth="1"/>
    <col min="8708" max="8708" width="8" customWidth="1"/>
    <col min="8709" max="8710" width="9.1796875" customWidth="1"/>
    <col min="8711" max="8711" width="3" customWidth="1"/>
    <col min="8712" max="8712" width="0" hidden="1" customWidth="1"/>
    <col min="8713" max="8713" width="15.26953125" customWidth="1"/>
    <col min="8714" max="8714" width="10.453125" customWidth="1"/>
    <col min="8715" max="8715" width="10.81640625" customWidth="1"/>
    <col min="8716" max="8716" width="13" customWidth="1"/>
    <col min="8717" max="8718" width="9.453125" customWidth="1"/>
    <col min="8719" max="8719" width="15.26953125" customWidth="1"/>
    <col min="8962" max="8962" width="7.7265625" customWidth="1"/>
    <col min="8963" max="8963" width="9.1796875" customWidth="1"/>
    <col min="8964" max="8964" width="8" customWidth="1"/>
    <col min="8965" max="8966" width="9.1796875" customWidth="1"/>
    <col min="8967" max="8967" width="3" customWidth="1"/>
    <col min="8968" max="8968" width="0" hidden="1" customWidth="1"/>
    <col min="8969" max="8969" width="15.26953125" customWidth="1"/>
    <col min="8970" max="8970" width="10.453125" customWidth="1"/>
    <col min="8971" max="8971" width="10.81640625" customWidth="1"/>
    <col min="8972" max="8972" width="13" customWidth="1"/>
    <col min="8973" max="8974" width="9.453125" customWidth="1"/>
    <col min="8975" max="8975" width="15.26953125" customWidth="1"/>
    <col min="9218" max="9218" width="7.7265625" customWidth="1"/>
    <col min="9219" max="9219" width="9.1796875" customWidth="1"/>
    <col min="9220" max="9220" width="8" customWidth="1"/>
    <col min="9221" max="9222" width="9.1796875" customWidth="1"/>
    <col min="9223" max="9223" width="3" customWidth="1"/>
    <col min="9224" max="9224" width="0" hidden="1" customWidth="1"/>
    <col min="9225" max="9225" width="15.26953125" customWidth="1"/>
    <col min="9226" max="9226" width="10.453125" customWidth="1"/>
    <col min="9227" max="9227" width="10.81640625" customWidth="1"/>
    <col min="9228" max="9228" width="13" customWidth="1"/>
    <col min="9229" max="9230" width="9.453125" customWidth="1"/>
    <col min="9231" max="9231" width="15.26953125" customWidth="1"/>
    <col min="9474" max="9474" width="7.7265625" customWidth="1"/>
    <col min="9475" max="9475" width="9.1796875" customWidth="1"/>
    <col min="9476" max="9476" width="8" customWidth="1"/>
    <col min="9477" max="9478" width="9.1796875" customWidth="1"/>
    <col min="9479" max="9479" width="3" customWidth="1"/>
    <col min="9480" max="9480" width="0" hidden="1" customWidth="1"/>
    <col min="9481" max="9481" width="15.26953125" customWidth="1"/>
    <col min="9482" max="9482" width="10.453125" customWidth="1"/>
    <col min="9483" max="9483" width="10.81640625" customWidth="1"/>
    <col min="9484" max="9484" width="13" customWidth="1"/>
    <col min="9485" max="9486" width="9.453125" customWidth="1"/>
    <col min="9487" max="9487" width="15.26953125" customWidth="1"/>
    <col min="9730" max="9730" width="7.7265625" customWidth="1"/>
    <col min="9731" max="9731" width="9.1796875" customWidth="1"/>
    <col min="9732" max="9732" width="8" customWidth="1"/>
    <col min="9733" max="9734" width="9.1796875" customWidth="1"/>
    <col min="9735" max="9735" width="3" customWidth="1"/>
    <col min="9736" max="9736" width="0" hidden="1" customWidth="1"/>
    <col min="9737" max="9737" width="15.26953125" customWidth="1"/>
    <col min="9738" max="9738" width="10.453125" customWidth="1"/>
    <col min="9739" max="9739" width="10.81640625" customWidth="1"/>
    <col min="9740" max="9740" width="13" customWidth="1"/>
    <col min="9741" max="9742" width="9.453125" customWidth="1"/>
    <col min="9743" max="9743" width="15.26953125" customWidth="1"/>
    <col min="9986" max="9986" width="7.7265625" customWidth="1"/>
    <col min="9987" max="9987" width="9.1796875" customWidth="1"/>
    <col min="9988" max="9988" width="8" customWidth="1"/>
    <col min="9989" max="9990" width="9.1796875" customWidth="1"/>
    <col min="9991" max="9991" width="3" customWidth="1"/>
    <col min="9992" max="9992" width="0" hidden="1" customWidth="1"/>
    <col min="9993" max="9993" width="15.26953125" customWidth="1"/>
    <col min="9994" max="9994" width="10.453125" customWidth="1"/>
    <col min="9995" max="9995" width="10.81640625" customWidth="1"/>
    <col min="9996" max="9996" width="13" customWidth="1"/>
    <col min="9997" max="9998" width="9.453125" customWidth="1"/>
    <col min="9999" max="9999" width="15.26953125" customWidth="1"/>
    <col min="10242" max="10242" width="7.7265625" customWidth="1"/>
    <col min="10243" max="10243" width="9.1796875" customWidth="1"/>
    <col min="10244" max="10244" width="8" customWidth="1"/>
    <col min="10245" max="10246" width="9.1796875" customWidth="1"/>
    <col min="10247" max="10247" width="3" customWidth="1"/>
    <col min="10248" max="10248" width="0" hidden="1" customWidth="1"/>
    <col min="10249" max="10249" width="15.26953125" customWidth="1"/>
    <col min="10250" max="10250" width="10.453125" customWidth="1"/>
    <col min="10251" max="10251" width="10.81640625" customWidth="1"/>
    <col min="10252" max="10252" width="13" customWidth="1"/>
    <col min="10253" max="10254" width="9.453125" customWidth="1"/>
    <col min="10255" max="10255" width="15.26953125" customWidth="1"/>
    <col min="10498" max="10498" width="7.7265625" customWidth="1"/>
    <col min="10499" max="10499" width="9.1796875" customWidth="1"/>
    <col min="10500" max="10500" width="8" customWidth="1"/>
    <col min="10501" max="10502" width="9.1796875" customWidth="1"/>
    <col min="10503" max="10503" width="3" customWidth="1"/>
    <col min="10504" max="10504" width="0" hidden="1" customWidth="1"/>
    <col min="10505" max="10505" width="15.26953125" customWidth="1"/>
    <col min="10506" max="10506" width="10.453125" customWidth="1"/>
    <col min="10507" max="10507" width="10.81640625" customWidth="1"/>
    <col min="10508" max="10508" width="13" customWidth="1"/>
    <col min="10509" max="10510" width="9.453125" customWidth="1"/>
    <col min="10511" max="10511" width="15.26953125" customWidth="1"/>
    <col min="10754" max="10754" width="7.7265625" customWidth="1"/>
    <col min="10755" max="10755" width="9.1796875" customWidth="1"/>
    <col min="10756" max="10756" width="8" customWidth="1"/>
    <col min="10757" max="10758" width="9.1796875" customWidth="1"/>
    <col min="10759" max="10759" width="3" customWidth="1"/>
    <col min="10760" max="10760" width="0" hidden="1" customWidth="1"/>
    <col min="10761" max="10761" width="15.26953125" customWidth="1"/>
    <col min="10762" max="10762" width="10.453125" customWidth="1"/>
    <col min="10763" max="10763" width="10.81640625" customWidth="1"/>
    <col min="10764" max="10764" width="13" customWidth="1"/>
    <col min="10765" max="10766" width="9.453125" customWidth="1"/>
    <col min="10767" max="10767" width="15.26953125" customWidth="1"/>
    <col min="11010" max="11010" width="7.7265625" customWidth="1"/>
    <col min="11011" max="11011" width="9.1796875" customWidth="1"/>
    <col min="11012" max="11012" width="8" customWidth="1"/>
    <col min="11013" max="11014" width="9.1796875" customWidth="1"/>
    <col min="11015" max="11015" width="3" customWidth="1"/>
    <col min="11016" max="11016" width="0" hidden="1" customWidth="1"/>
    <col min="11017" max="11017" width="15.26953125" customWidth="1"/>
    <col min="11018" max="11018" width="10.453125" customWidth="1"/>
    <col min="11019" max="11019" width="10.81640625" customWidth="1"/>
    <col min="11020" max="11020" width="13" customWidth="1"/>
    <col min="11021" max="11022" width="9.453125" customWidth="1"/>
    <col min="11023" max="11023" width="15.26953125" customWidth="1"/>
    <col min="11266" max="11266" width="7.7265625" customWidth="1"/>
    <col min="11267" max="11267" width="9.1796875" customWidth="1"/>
    <col min="11268" max="11268" width="8" customWidth="1"/>
    <col min="11269" max="11270" width="9.1796875" customWidth="1"/>
    <col min="11271" max="11271" width="3" customWidth="1"/>
    <col min="11272" max="11272" width="0" hidden="1" customWidth="1"/>
    <col min="11273" max="11273" width="15.26953125" customWidth="1"/>
    <col min="11274" max="11274" width="10.453125" customWidth="1"/>
    <col min="11275" max="11275" width="10.81640625" customWidth="1"/>
    <col min="11276" max="11276" width="13" customWidth="1"/>
    <col min="11277" max="11278" width="9.453125" customWidth="1"/>
    <col min="11279" max="11279" width="15.26953125" customWidth="1"/>
    <col min="11522" max="11522" width="7.7265625" customWidth="1"/>
    <col min="11523" max="11523" width="9.1796875" customWidth="1"/>
    <col min="11524" max="11524" width="8" customWidth="1"/>
    <col min="11525" max="11526" width="9.1796875" customWidth="1"/>
    <col min="11527" max="11527" width="3" customWidth="1"/>
    <col min="11528" max="11528" width="0" hidden="1" customWidth="1"/>
    <col min="11529" max="11529" width="15.26953125" customWidth="1"/>
    <col min="11530" max="11530" width="10.453125" customWidth="1"/>
    <col min="11531" max="11531" width="10.81640625" customWidth="1"/>
    <col min="11532" max="11532" width="13" customWidth="1"/>
    <col min="11533" max="11534" width="9.453125" customWidth="1"/>
    <col min="11535" max="11535" width="15.26953125" customWidth="1"/>
    <col min="11778" max="11778" width="7.7265625" customWidth="1"/>
    <col min="11779" max="11779" width="9.1796875" customWidth="1"/>
    <col min="11780" max="11780" width="8" customWidth="1"/>
    <col min="11781" max="11782" width="9.1796875" customWidth="1"/>
    <col min="11783" max="11783" width="3" customWidth="1"/>
    <col min="11784" max="11784" width="0" hidden="1" customWidth="1"/>
    <col min="11785" max="11785" width="15.26953125" customWidth="1"/>
    <col min="11786" max="11786" width="10.453125" customWidth="1"/>
    <col min="11787" max="11787" width="10.81640625" customWidth="1"/>
    <col min="11788" max="11788" width="13" customWidth="1"/>
    <col min="11789" max="11790" width="9.453125" customWidth="1"/>
    <col min="11791" max="11791" width="15.26953125" customWidth="1"/>
    <col min="12034" max="12034" width="7.7265625" customWidth="1"/>
    <col min="12035" max="12035" width="9.1796875" customWidth="1"/>
    <col min="12036" max="12036" width="8" customWidth="1"/>
    <col min="12037" max="12038" width="9.1796875" customWidth="1"/>
    <col min="12039" max="12039" width="3" customWidth="1"/>
    <col min="12040" max="12040" width="0" hidden="1" customWidth="1"/>
    <col min="12041" max="12041" width="15.26953125" customWidth="1"/>
    <col min="12042" max="12042" width="10.453125" customWidth="1"/>
    <col min="12043" max="12043" width="10.81640625" customWidth="1"/>
    <col min="12044" max="12044" width="13" customWidth="1"/>
    <col min="12045" max="12046" width="9.453125" customWidth="1"/>
    <col min="12047" max="12047" width="15.26953125" customWidth="1"/>
    <col min="12290" max="12290" width="7.7265625" customWidth="1"/>
    <col min="12291" max="12291" width="9.1796875" customWidth="1"/>
    <col min="12292" max="12292" width="8" customWidth="1"/>
    <col min="12293" max="12294" width="9.1796875" customWidth="1"/>
    <col min="12295" max="12295" width="3" customWidth="1"/>
    <col min="12296" max="12296" width="0" hidden="1" customWidth="1"/>
    <col min="12297" max="12297" width="15.26953125" customWidth="1"/>
    <col min="12298" max="12298" width="10.453125" customWidth="1"/>
    <col min="12299" max="12299" width="10.81640625" customWidth="1"/>
    <col min="12300" max="12300" width="13" customWidth="1"/>
    <col min="12301" max="12302" width="9.453125" customWidth="1"/>
    <col min="12303" max="12303" width="15.26953125" customWidth="1"/>
    <col min="12546" max="12546" width="7.7265625" customWidth="1"/>
    <col min="12547" max="12547" width="9.1796875" customWidth="1"/>
    <col min="12548" max="12548" width="8" customWidth="1"/>
    <col min="12549" max="12550" width="9.1796875" customWidth="1"/>
    <col min="12551" max="12551" width="3" customWidth="1"/>
    <col min="12552" max="12552" width="0" hidden="1" customWidth="1"/>
    <col min="12553" max="12553" width="15.26953125" customWidth="1"/>
    <col min="12554" max="12554" width="10.453125" customWidth="1"/>
    <col min="12555" max="12555" width="10.81640625" customWidth="1"/>
    <col min="12556" max="12556" width="13" customWidth="1"/>
    <col min="12557" max="12558" width="9.453125" customWidth="1"/>
    <col min="12559" max="12559" width="15.26953125" customWidth="1"/>
    <col min="12802" max="12802" width="7.7265625" customWidth="1"/>
    <col min="12803" max="12803" width="9.1796875" customWidth="1"/>
    <col min="12804" max="12804" width="8" customWidth="1"/>
    <col min="12805" max="12806" width="9.1796875" customWidth="1"/>
    <col min="12807" max="12807" width="3" customWidth="1"/>
    <col min="12808" max="12808" width="0" hidden="1" customWidth="1"/>
    <col min="12809" max="12809" width="15.26953125" customWidth="1"/>
    <col min="12810" max="12810" width="10.453125" customWidth="1"/>
    <col min="12811" max="12811" width="10.81640625" customWidth="1"/>
    <col min="12812" max="12812" width="13" customWidth="1"/>
    <col min="12813" max="12814" width="9.453125" customWidth="1"/>
    <col min="12815" max="12815" width="15.26953125" customWidth="1"/>
    <col min="13058" max="13058" width="7.7265625" customWidth="1"/>
    <col min="13059" max="13059" width="9.1796875" customWidth="1"/>
    <col min="13060" max="13060" width="8" customWidth="1"/>
    <col min="13061" max="13062" width="9.1796875" customWidth="1"/>
    <col min="13063" max="13063" width="3" customWidth="1"/>
    <col min="13064" max="13064" width="0" hidden="1" customWidth="1"/>
    <col min="13065" max="13065" width="15.26953125" customWidth="1"/>
    <col min="13066" max="13066" width="10.453125" customWidth="1"/>
    <col min="13067" max="13067" width="10.81640625" customWidth="1"/>
    <col min="13068" max="13068" width="13" customWidth="1"/>
    <col min="13069" max="13070" width="9.453125" customWidth="1"/>
    <col min="13071" max="13071" width="15.26953125" customWidth="1"/>
    <col min="13314" max="13314" width="7.7265625" customWidth="1"/>
    <col min="13315" max="13315" width="9.1796875" customWidth="1"/>
    <col min="13316" max="13316" width="8" customWidth="1"/>
    <col min="13317" max="13318" width="9.1796875" customWidth="1"/>
    <col min="13319" max="13319" width="3" customWidth="1"/>
    <col min="13320" max="13320" width="0" hidden="1" customWidth="1"/>
    <col min="13321" max="13321" width="15.26953125" customWidth="1"/>
    <col min="13322" max="13322" width="10.453125" customWidth="1"/>
    <col min="13323" max="13323" width="10.81640625" customWidth="1"/>
    <col min="13324" max="13324" width="13" customWidth="1"/>
    <col min="13325" max="13326" width="9.453125" customWidth="1"/>
    <col min="13327" max="13327" width="15.26953125" customWidth="1"/>
    <col min="13570" max="13570" width="7.7265625" customWidth="1"/>
    <col min="13571" max="13571" width="9.1796875" customWidth="1"/>
    <col min="13572" max="13572" width="8" customWidth="1"/>
    <col min="13573" max="13574" width="9.1796875" customWidth="1"/>
    <col min="13575" max="13575" width="3" customWidth="1"/>
    <col min="13576" max="13576" width="0" hidden="1" customWidth="1"/>
    <col min="13577" max="13577" width="15.26953125" customWidth="1"/>
    <col min="13578" max="13578" width="10.453125" customWidth="1"/>
    <col min="13579" max="13579" width="10.81640625" customWidth="1"/>
    <col min="13580" max="13580" width="13" customWidth="1"/>
    <col min="13581" max="13582" width="9.453125" customWidth="1"/>
    <col min="13583" max="13583" width="15.26953125" customWidth="1"/>
    <col min="13826" max="13826" width="7.7265625" customWidth="1"/>
    <col min="13827" max="13827" width="9.1796875" customWidth="1"/>
    <col min="13828" max="13828" width="8" customWidth="1"/>
    <col min="13829" max="13830" width="9.1796875" customWidth="1"/>
    <col min="13831" max="13831" width="3" customWidth="1"/>
    <col min="13832" max="13832" width="0" hidden="1" customWidth="1"/>
    <col min="13833" max="13833" width="15.26953125" customWidth="1"/>
    <col min="13834" max="13834" width="10.453125" customWidth="1"/>
    <col min="13835" max="13835" width="10.81640625" customWidth="1"/>
    <col min="13836" max="13836" width="13" customWidth="1"/>
    <col min="13837" max="13838" width="9.453125" customWidth="1"/>
    <col min="13839" max="13839" width="15.26953125" customWidth="1"/>
    <col min="14082" max="14082" width="7.7265625" customWidth="1"/>
    <col min="14083" max="14083" width="9.1796875" customWidth="1"/>
    <col min="14084" max="14084" width="8" customWidth="1"/>
    <col min="14085" max="14086" width="9.1796875" customWidth="1"/>
    <col min="14087" max="14087" width="3" customWidth="1"/>
    <col min="14088" max="14088" width="0" hidden="1" customWidth="1"/>
    <col min="14089" max="14089" width="15.26953125" customWidth="1"/>
    <col min="14090" max="14090" width="10.453125" customWidth="1"/>
    <col min="14091" max="14091" width="10.81640625" customWidth="1"/>
    <col min="14092" max="14092" width="13" customWidth="1"/>
    <col min="14093" max="14094" width="9.453125" customWidth="1"/>
    <col min="14095" max="14095" width="15.26953125" customWidth="1"/>
    <col min="14338" max="14338" width="7.7265625" customWidth="1"/>
    <col min="14339" max="14339" width="9.1796875" customWidth="1"/>
    <col min="14340" max="14340" width="8" customWidth="1"/>
    <col min="14341" max="14342" width="9.1796875" customWidth="1"/>
    <col min="14343" max="14343" width="3" customWidth="1"/>
    <col min="14344" max="14344" width="0" hidden="1" customWidth="1"/>
    <col min="14345" max="14345" width="15.26953125" customWidth="1"/>
    <col min="14346" max="14346" width="10.453125" customWidth="1"/>
    <col min="14347" max="14347" width="10.81640625" customWidth="1"/>
    <col min="14348" max="14348" width="13" customWidth="1"/>
    <col min="14349" max="14350" width="9.453125" customWidth="1"/>
    <col min="14351" max="14351" width="15.26953125" customWidth="1"/>
    <col min="14594" max="14594" width="7.7265625" customWidth="1"/>
    <col min="14595" max="14595" width="9.1796875" customWidth="1"/>
    <col min="14596" max="14596" width="8" customWidth="1"/>
    <col min="14597" max="14598" width="9.1796875" customWidth="1"/>
    <col min="14599" max="14599" width="3" customWidth="1"/>
    <col min="14600" max="14600" width="0" hidden="1" customWidth="1"/>
    <col min="14601" max="14601" width="15.26953125" customWidth="1"/>
    <col min="14602" max="14602" width="10.453125" customWidth="1"/>
    <col min="14603" max="14603" width="10.81640625" customWidth="1"/>
    <col min="14604" max="14604" width="13" customWidth="1"/>
    <col min="14605" max="14606" width="9.453125" customWidth="1"/>
    <col min="14607" max="14607" width="15.26953125" customWidth="1"/>
    <col min="14850" max="14850" width="7.7265625" customWidth="1"/>
    <col min="14851" max="14851" width="9.1796875" customWidth="1"/>
    <col min="14852" max="14852" width="8" customWidth="1"/>
    <col min="14853" max="14854" width="9.1796875" customWidth="1"/>
    <col min="14855" max="14855" width="3" customWidth="1"/>
    <col min="14856" max="14856" width="0" hidden="1" customWidth="1"/>
    <col min="14857" max="14857" width="15.26953125" customWidth="1"/>
    <col min="14858" max="14858" width="10.453125" customWidth="1"/>
    <col min="14859" max="14859" width="10.81640625" customWidth="1"/>
    <col min="14860" max="14860" width="13" customWidth="1"/>
    <col min="14861" max="14862" width="9.453125" customWidth="1"/>
    <col min="14863" max="14863" width="15.26953125" customWidth="1"/>
    <col min="15106" max="15106" width="7.7265625" customWidth="1"/>
    <col min="15107" max="15107" width="9.1796875" customWidth="1"/>
    <col min="15108" max="15108" width="8" customWidth="1"/>
    <col min="15109" max="15110" width="9.1796875" customWidth="1"/>
    <col min="15111" max="15111" width="3" customWidth="1"/>
    <col min="15112" max="15112" width="0" hidden="1" customWidth="1"/>
    <col min="15113" max="15113" width="15.26953125" customWidth="1"/>
    <col min="15114" max="15114" width="10.453125" customWidth="1"/>
    <col min="15115" max="15115" width="10.81640625" customWidth="1"/>
    <col min="15116" max="15116" width="13" customWidth="1"/>
    <col min="15117" max="15118" width="9.453125" customWidth="1"/>
    <col min="15119" max="15119" width="15.26953125" customWidth="1"/>
    <col min="15362" max="15362" width="7.7265625" customWidth="1"/>
    <col min="15363" max="15363" width="9.1796875" customWidth="1"/>
    <col min="15364" max="15364" width="8" customWidth="1"/>
    <col min="15365" max="15366" width="9.1796875" customWidth="1"/>
    <col min="15367" max="15367" width="3" customWidth="1"/>
    <col min="15368" max="15368" width="0" hidden="1" customWidth="1"/>
    <col min="15369" max="15369" width="15.26953125" customWidth="1"/>
    <col min="15370" max="15370" width="10.453125" customWidth="1"/>
    <col min="15371" max="15371" width="10.81640625" customWidth="1"/>
    <col min="15372" max="15372" width="13" customWidth="1"/>
    <col min="15373" max="15374" width="9.453125" customWidth="1"/>
    <col min="15375" max="15375" width="15.26953125" customWidth="1"/>
    <col min="15618" max="15618" width="7.7265625" customWidth="1"/>
    <col min="15619" max="15619" width="9.1796875" customWidth="1"/>
    <col min="15620" max="15620" width="8" customWidth="1"/>
    <col min="15621" max="15622" width="9.1796875" customWidth="1"/>
    <col min="15623" max="15623" width="3" customWidth="1"/>
    <col min="15624" max="15624" width="0" hidden="1" customWidth="1"/>
    <col min="15625" max="15625" width="15.26953125" customWidth="1"/>
    <col min="15626" max="15626" width="10.453125" customWidth="1"/>
    <col min="15627" max="15627" width="10.81640625" customWidth="1"/>
    <col min="15628" max="15628" width="13" customWidth="1"/>
    <col min="15629" max="15630" width="9.453125" customWidth="1"/>
    <col min="15631" max="15631" width="15.26953125" customWidth="1"/>
    <col min="15874" max="15874" width="7.7265625" customWidth="1"/>
    <col min="15875" max="15875" width="9.1796875" customWidth="1"/>
    <col min="15876" max="15876" width="8" customWidth="1"/>
    <col min="15877" max="15878" width="9.1796875" customWidth="1"/>
    <col min="15879" max="15879" width="3" customWidth="1"/>
    <col min="15880" max="15880" width="0" hidden="1" customWidth="1"/>
    <col min="15881" max="15881" width="15.26953125" customWidth="1"/>
    <col min="15882" max="15882" width="10.453125" customWidth="1"/>
    <col min="15883" max="15883" width="10.81640625" customWidth="1"/>
    <col min="15884" max="15884" width="13" customWidth="1"/>
    <col min="15885" max="15886" width="9.453125" customWidth="1"/>
    <col min="15887" max="15887" width="15.26953125" customWidth="1"/>
    <col min="16130" max="16130" width="7.7265625" customWidth="1"/>
    <col min="16131" max="16131" width="9.1796875" customWidth="1"/>
    <col min="16132" max="16132" width="8" customWidth="1"/>
    <col min="16133" max="16134" width="9.1796875" customWidth="1"/>
    <col min="16135" max="16135" width="3" customWidth="1"/>
    <col min="16136" max="16136" width="0" hidden="1" customWidth="1"/>
    <col min="16137" max="16137" width="15.26953125" customWidth="1"/>
    <col min="16138" max="16138" width="10.453125" customWidth="1"/>
    <col min="16139" max="16139" width="10.81640625" customWidth="1"/>
    <col min="16140" max="16140" width="13" customWidth="1"/>
    <col min="16141" max="16142" width="9.453125" customWidth="1"/>
    <col min="16143" max="16143" width="15.26953125" customWidth="1"/>
  </cols>
  <sheetData>
    <row r="1" spans="1:15" s="3" customFormat="1" ht="11.4" x14ac:dyDescent="0.25">
      <c r="O1" s="20" t="s">
        <v>1976</v>
      </c>
    </row>
    <row r="2" spans="1:15" s="3" customFormat="1" ht="24" customHeight="1" x14ac:dyDescent="0.25">
      <c r="M2" s="130"/>
      <c r="N2" s="227" t="s">
        <v>4</v>
      </c>
      <c r="O2" s="227"/>
    </row>
    <row r="3" spans="1:15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255" t="s">
        <v>1977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15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37" customFormat="1" ht="14" x14ac:dyDescent="0.3">
      <c r="A6" s="3" t="s">
        <v>1978</v>
      </c>
      <c r="B6" s="3"/>
      <c r="C6" s="3"/>
      <c r="D6" s="362" t="s">
        <v>145</v>
      </c>
      <c r="E6" s="362"/>
      <c r="F6" s="362"/>
      <c r="G6" s="362"/>
      <c r="H6" s="3"/>
      <c r="I6" s="3"/>
      <c r="J6" s="3"/>
      <c r="K6" s="3"/>
      <c r="L6" s="3"/>
      <c r="M6" s="3"/>
      <c r="N6" s="3"/>
      <c r="O6" s="3"/>
    </row>
    <row r="7" spans="1:15" s="61" customFormat="1" ht="11.4" x14ac:dyDescent="0.25">
      <c r="A7" s="3"/>
      <c r="B7" s="3"/>
      <c r="C7" s="3"/>
      <c r="D7" s="138" t="s">
        <v>5</v>
      </c>
      <c r="E7" s="138"/>
      <c r="F7" s="138"/>
      <c r="G7" s="138"/>
      <c r="H7" s="3"/>
      <c r="I7" s="3"/>
      <c r="J7" s="3"/>
      <c r="K7" s="3"/>
      <c r="L7" s="3"/>
      <c r="M7" s="3"/>
      <c r="N7" s="3"/>
      <c r="O7" s="3"/>
    </row>
    <row r="8" spans="1:15" ht="4.1500000000000004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37" customFormat="1" ht="14" x14ac:dyDescent="0.3">
      <c r="A9" s="3"/>
      <c r="B9" s="3"/>
      <c r="C9" s="3"/>
      <c r="D9" s="20" t="s">
        <v>1979</v>
      </c>
      <c r="E9" s="362" t="s">
        <v>1980</v>
      </c>
      <c r="F9" s="362"/>
      <c r="G9" s="362"/>
      <c r="H9" s="362"/>
      <c r="I9" s="3"/>
      <c r="J9" s="3"/>
      <c r="K9" s="3"/>
      <c r="L9" s="3"/>
      <c r="M9" s="3"/>
      <c r="N9" s="3"/>
      <c r="O9" s="3"/>
    </row>
    <row r="10" spans="1:15" ht="4.1500000000000004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37" customFormat="1" ht="14" x14ac:dyDescent="0.3">
      <c r="A11" s="3"/>
      <c r="B11" s="3"/>
      <c r="C11" s="3"/>
      <c r="D11" s="3"/>
      <c r="E11" s="3"/>
      <c r="F11" s="3"/>
      <c r="G11" s="20" t="s">
        <v>1981</v>
      </c>
      <c r="H11" s="131" t="s">
        <v>1656</v>
      </c>
      <c r="I11" s="3" t="s">
        <v>7</v>
      </c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37" customFormat="1" ht="14" x14ac:dyDescent="0.3">
      <c r="A13" s="3" t="s">
        <v>1982</v>
      </c>
      <c r="B13" s="3"/>
      <c r="C13" s="3"/>
      <c r="D13" s="3"/>
      <c r="E13" s="3"/>
      <c r="F13" s="3"/>
      <c r="G13" s="3"/>
      <c r="H13" s="139"/>
      <c r="I13" s="140"/>
      <c r="J13" s="140"/>
      <c r="K13" s="140"/>
      <c r="L13" s="140"/>
      <c r="M13" s="140"/>
      <c r="N13" s="140"/>
      <c r="O13" s="140"/>
    </row>
    <row r="14" spans="1:15" s="61" customFormat="1" ht="11.4" x14ac:dyDescent="0.25">
      <c r="A14" s="141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4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37" customFormat="1" ht="14.5" thickBot="1" x14ac:dyDescent="0.35">
      <c r="A16" s="255" t="s">
        <v>1983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</row>
    <row r="17" spans="1:15" s="3" customFormat="1" ht="37.549999999999997" customHeight="1" x14ac:dyDescent="0.25">
      <c r="A17" s="363" t="s">
        <v>1984</v>
      </c>
      <c r="B17" s="365" t="s">
        <v>1985</v>
      </c>
      <c r="C17" s="366"/>
      <c r="D17" s="366"/>
      <c r="E17" s="366"/>
      <c r="F17" s="366"/>
      <c r="G17" s="366"/>
      <c r="H17" s="367"/>
      <c r="I17" s="371" t="s">
        <v>1986</v>
      </c>
      <c r="J17" s="372" t="s">
        <v>1987</v>
      </c>
      <c r="K17" s="373"/>
      <c r="L17" s="374"/>
      <c r="M17" s="375" t="s">
        <v>1988</v>
      </c>
      <c r="N17" s="376"/>
      <c r="O17" s="350" t="s">
        <v>1989</v>
      </c>
    </row>
    <row r="18" spans="1:15" s="3" customFormat="1" ht="34.200000000000003" x14ac:dyDescent="0.25">
      <c r="A18" s="364"/>
      <c r="B18" s="368"/>
      <c r="C18" s="369"/>
      <c r="D18" s="369"/>
      <c r="E18" s="369"/>
      <c r="F18" s="369"/>
      <c r="G18" s="369"/>
      <c r="H18" s="370"/>
      <c r="I18" s="351"/>
      <c r="J18" s="142" t="s">
        <v>1990</v>
      </c>
      <c r="K18" s="142" t="s">
        <v>1991</v>
      </c>
      <c r="L18" s="143" t="s">
        <v>1992</v>
      </c>
      <c r="M18" s="143" t="s">
        <v>1993</v>
      </c>
      <c r="N18" s="143" t="s">
        <v>1994</v>
      </c>
      <c r="O18" s="351"/>
    </row>
    <row r="19" spans="1:15" s="61" customFormat="1" ht="11.95" thickBot="1" x14ac:dyDescent="0.3">
      <c r="A19" s="144">
        <v>1</v>
      </c>
      <c r="B19" s="352">
        <v>2</v>
      </c>
      <c r="C19" s="353"/>
      <c r="D19" s="353"/>
      <c r="E19" s="353"/>
      <c r="F19" s="353"/>
      <c r="G19" s="353"/>
      <c r="H19" s="354"/>
      <c r="I19" s="145">
        <v>3</v>
      </c>
      <c r="J19" s="146">
        <v>4</v>
      </c>
      <c r="K19" s="147">
        <v>4</v>
      </c>
      <c r="L19" s="148">
        <v>5</v>
      </c>
      <c r="M19" s="148">
        <v>6</v>
      </c>
      <c r="N19" s="148">
        <v>7</v>
      </c>
      <c r="O19" s="149">
        <v>8</v>
      </c>
    </row>
    <row r="20" spans="1:15" ht="12.95" thickBot="1" x14ac:dyDescent="0.3">
      <c r="A20" s="355" t="s">
        <v>1995</v>
      </c>
      <c r="B20" s="356"/>
      <c r="C20" s="356"/>
      <c r="D20" s="356"/>
      <c r="E20" s="356"/>
      <c r="F20" s="356"/>
      <c r="G20" s="356"/>
      <c r="H20" s="356"/>
      <c r="I20" s="356"/>
      <c r="J20" s="356"/>
      <c r="K20" s="356"/>
      <c r="L20" s="357"/>
      <c r="M20" s="356"/>
      <c r="N20" s="356"/>
      <c r="O20" s="358"/>
    </row>
    <row r="21" spans="1:15" s="91" customFormat="1" ht="11.4" x14ac:dyDescent="0.25">
      <c r="A21" s="150" t="s">
        <v>1996</v>
      </c>
      <c r="B21" s="359" t="s">
        <v>1997</v>
      </c>
      <c r="C21" s="360"/>
      <c r="D21" s="360"/>
      <c r="E21" s="360"/>
      <c r="F21" s="360"/>
      <c r="G21" s="360"/>
      <c r="H21" s="361"/>
      <c r="I21" s="151" t="s">
        <v>1998</v>
      </c>
      <c r="J21" s="152">
        <f>SUM(J23:J35)</f>
        <v>18333.612919079991</v>
      </c>
      <c r="K21" s="152">
        <f>SUM(K23:K35)</f>
        <v>8946.7321688461598</v>
      </c>
      <c r="L21" s="153">
        <v>9521.3421121276679</v>
      </c>
      <c r="M21" s="154"/>
      <c r="N21" s="155"/>
      <c r="O21" s="156"/>
    </row>
    <row r="22" spans="1:15" s="3" customFormat="1" ht="11.4" x14ac:dyDescent="0.25">
      <c r="A22" s="157" t="s">
        <v>1999</v>
      </c>
      <c r="B22" s="326" t="s">
        <v>2000</v>
      </c>
      <c r="C22" s="327"/>
      <c r="D22" s="327"/>
      <c r="E22" s="327"/>
      <c r="F22" s="327"/>
      <c r="G22" s="327"/>
      <c r="H22" s="328"/>
      <c r="I22" s="158" t="s">
        <v>1998</v>
      </c>
      <c r="J22" s="159"/>
      <c r="K22" s="160">
        <v>0</v>
      </c>
      <c r="L22" s="161">
        <v>0</v>
      </c>
      <c r="M22" s="160"/>
      <c r="N22" s="160"/>
      <c r="O22" s="162"/>
    </row>
    <row r="23" spans="1:15" s="3" customFormat="1" ht="24" customHeight="1" x14ac:dyDescent="0.25">
      <c r="A23" s="157" t="s">
        <v>2001</v>
      </c>
      <c r="B23" s="323" t="s">
        <v>2002</v>
      </c>
      <c r="C23" s="324"/>
      <c r="D23" s="324"/>
      <c r="E23" s="324"/>
      <c r="F23" s="324"/>
      <c r="G23" s="324"/>
      <c r="H23" s="325"/>
      <c r="I23" s="158" t="s">
        <v>1998</v>
      </c>
      <c r="J23" s="159"/>
      <c r="K23" s="160">
        <v>0</v>
      </c>
      <c r="L23" s="160">
        <v>0</v>
      </c>
      <c r="M23" s="160"/>
      <c r="N23" s="160"/>
      <c r="O23" s="162"/>
    </row>
    <row r="24" spans="1:15" s="3" customFormat="1" ht="24" customHeight="1" x14ac:dyDescent="0.25">
      <c r="A24" s="157" t="s">
        <v>2003</v>
      </c>
      <c r="B24" s="323" t="s">
        <v>2004</v>
      </c>
      <c r="C24" s="324"/>
      <c r="D24" s="324"/>
      <c r="E24" s="324"/>
      <c r="F24" s="324"/>
      <c r="G24" s="324"/>
      <c r="H24" s="325"/>
      <c r="I24" s="158" t="s">
        <v>1998</v>
      </c>
      <c r="J24" s="159"/>
      <c r="K24" s="160">
        <v>0</v>
      </c>
      <c r="L24" s="160">
        <v>0</v>
      </c>
      <c r="M24" s="160"/>
      <c r="N24" s="160"/>
      <c r="O24" s="162"/>
    </row>
    <row r="25" spans="1:15" s="3" customFormat="1" ht="24" customHeight="1" x14ac:dyDescent="0.25">
      <c r="A25" s="157" t="s">
        <v>2005</v>
      </c>
      <c r="B25" s="323" t="s">
        <v>2006</v>
      </c>
      <c r="C25" s="324"/>
      <c r="D25" s="324"/>
      <c r="E25" s="324"/>
      <c r="F25" s="324"/>
      <c r="G25" s="324"/>
      <c r="H25" s="325"/>
      <c r="I25" s="158" t="s">
        <v>1998</v>
      </c>
      <c r="J25" s="159"/>
      <c r="K25" s="160">
        <v>0</v>
      </c>
      <c r="L25" s="160">
        <v>0</v>
      </c>
      <c r="M25" s="160"/>
      <c r="N25" s="160"/>
      <c r="O25" s="162"/>
    </row>
    <row r="26" spans="1:15" s="3" customFormat="1" ht="11.4" x14ac:dyDescent="0.25">
      <c r="A26" s="157" t="s">
        <v>2007</v>
      </c>
      <c r="B26" s="326" t="s">
        <v>2008</v>
      </c>
      <c r="C26" s="327"/>
      <c r="D26" s="327"/>
      <c r="E26" s="327"/>
      <c r="F26" s="327"/>
      <c r="G26" s="327"/>
      <c r="H26" s="328"/>
      <c r="I26" s="158" t="s">
        <v>1998</v>
      </c>
      <c r="J26" s="159"/>
      <c r="K26" s="160">
        <v>0</v>
      </c>
      <c r="L26" s="160">
        <v>0</v>
      </c>
      <c r="M26" s="160"/>
      <c r="N26" s="160"/>
      <c r="O26" s="162"/>
    </row>
    <row r="27" spans="1:15" s="3" customFormat="1" ht="11.4" x14ac:dyDescent="0.25">
      <c r="A27" s="157" t="s">
        <v>2009</v>
      </c>
      <c r="B27" s="326" t="s">
        <v>2010</v>
      </c>
      <c r="C27" s="327"/>
      <c r="D27" s="327"/>
      <c r="E27" s="327"/>
      <c r="F27" s="327"/>
      <c r="G27" s="327"/>
      <c r="H27" s="328"/>
      <c r="I27" s="158" t="s">
        <v>1998</v>
      </c>
      <c r="J27" s="159">
        <v>17129.071757138321</v>
      </c>
      <c r="K27" s="160">
        <v>8510.9525379161587</v>
      </c>
      <c r="L27" s="160">
        <v>9070.7273224883338</v>
      </c>
      <c r="M27" s="160"/>
      <c r="N27" s="160"/>
      <c r="O27" s="162"/>
    </row>
    <row r="28" spans="1:15" s="3" customFormat="1" ht="11.4" x14ac:dyDescent="0.25">
      <c r="A28" s="157" t="s">
        <v>1662</v>
      </c>
      <c r="B28" s="326" t="s">
        <v>2011</v>
      </c>
      <c r="C28" s="327"/>
      <c r="D28" s="327"/>
      <c r="E28" s="327"/>
      <c r="F28" s="327"/>
      <c r="G28" s="327"/>
      <c r="H28" s="328"/>
      <c r="I28" s="158" t="s">
        <v>1998</v>
      </c>
      <c r="J28" s="159">
        <v>0</v>
      </c>
      <c r="K28" s="160">
        <v>0</v>
      </c>
      <c r="L28" s="160">
        <v>0</v>
      </c>
      <c r="M28" s="160"/>
      <c r="N28" s="160"/>
      <c r="O28" s="162"/>
    </row>
    <row r="29" spans="1:15" s="3" customFormat="1" ht="11.4" x14ac:dyDescent="0.25">
      <c r="A29" s="157" t="s">
        <v>2012</v>
      </c>
      <c r="B29" s="326" t="s">
        <v>2013</v>
      </c>
      <c r="C29" s="327"/>
      <c r="D29" s="327"/>
      <c r="E29" s="327"/>
      <c r="F29" s="327"/>
      <c r="G29" s="327"/>
      <c r="H29" s="328"/>
      <c r="I29" s="158" t="s">
        <v>1998</v>
      </c>
      <c r="J29" s="159">
        <v>640.45568194166697</v>
      </c>
      <c r="K29" s="160">
        <v>210.42257092999998</v>
      </c>
      <c r="L29" s="160">
        <v>224.67383994333335</v>
      </c>
      <c r="M29" s="160"/>
      <c r="N29" s="160"/>
      <c r="O29" s="162"/>
    </row>
    <row r="30" spans="1:15" s="3" customFormat="1" ht="11.4" x14ac:dyDescent="0.25">
      <c r="A30" s="157" t="s">
        <v>2014</v>
      </c>
      <c r="B30" s="326" t="s">
        <v>2015</v>
      </c>
      <c r="C30" s="327"/>
      <c r="D30" s="327"/>
      <c r="E30" s="327"/>
      <c r="F30" s="327"/>
      <c r="G30" s="327"/>
      <c r="H30" s="328"/>
      <c r="I30" s="158" t="s">
        <v>1998</v>
      </c>
      <c r="J30" s="159"/>
      <c r="K30" s="160">
        <v>0</v>
      </c>
      <c r="L30" s="160">
        <v>0</v>
      </c>
      <c r="M30" s="160"/>
      <c r="N30" s="160"/>
      <c r="O30" s="162"/>
    </row>
    <row r="31" spans="1:15" s="3" customFormat="1" ht="11.4" x14ac:dyDescent="0.25">
      <c r="A31" s="157" t="s">
        <v>2016</v>
      </c>
      <c r="B31" s="326" t="s">
        <v>2017</v>
      </c>
      <c r="C31" s="327"/>
      <c r="D31" s="327"/>
      <c r="E31" s="327"/>
      <c r="F31" s="327"/>
      <c r="G31" s="327"/>
      <c r="H31" s="328"/>
      <c r="I31" s="158" t="s">
        <v>1998</v>
      </c>
      <c r="J31" s="159"/>
      <c r="K31" s="160">
        <v>0</v>
      </c>
      <c r="L31" s="160">
        <v>0</v>
      </c>
      <c r="M31" s="160"/>
      <c r="N31" s="160"/>
      <c r="O31" s="162"/>
    </row>
    <row r="32" spans="1:15" s="3" customFormat="1" ht="24" customHeight="1" x14ac:dyDescent="0.25">
      <c r="A32" s="157" t="s">
        <v>2018</v>
      </c>
      <c r="B32" s="323" t="s">
        <v>2019</v>
      </c>
      <c r="C32" s="324"/>
      <c r="D32" s="324"/>
      <c r="E32" s="324"/>
      <c r="F32" s="324"/>
      <c r="G32" s="324"/>
      <c r="H32" s="325"/>
      <c r="I32" s="158" t="s">
        <v>1998</v>
      </c>
      <c r="J32" s="159"/>
      <c r="K32" s="160">
        <v>0</v>
      </c>
      <c r="L32" s="160">
        <v>0</v>
      </c>
      <c r="M32" s="160"/>
      <c r="N32" s="160"/>
      <c r="O32" s="162"/>
    </row>
    <row r="33" spans="1:15" s="3" customFormat="1" ht="11.4" x14ac:dyDescent="0.25">
      <c r="A33" s="157" t="s">
        <v>2020</v>
      </c>
      <c r="B33" s="326" t="s">
        <v>2021</v>
      </c>
      <c r="C33" s="327"/>
      <c r="D33" s="327"/>
      <c r="E33" s="327"/>
      <c r="F33" s="327"/>
      <c r="G33" s="327"/>
      <c r="H33" s="328"/>
      <c r="I33" s="158" t="s">
        <v>1998</v>
      </c>
      <c r="J33" s="159"/>
      <c r="K33" s="160">
        <v>0</v>
      </c>
      <c r="L33" s="160">
        <v>0</v>
      </c>
      <c r="M33" s="160"/>
      <c r="N33" s="160"/>
      <c r="O33" s="162"/>
    </row>
    <row r="34" spans="1:15" s="3" customFormat="1" ht="11.4" x14ac:dyDescent="0.25">
      <c r="A34" s="157" t="s">
        <v>2022</v>
      </c>
      <c r="B34" s="326" t="s">
        <v>2023</v>
      </c>
      <c r="C34" s="327"/>
      <c r="D34" s="327"/>
      <c r="E34" s="327"/>
      <c r="F34" s="327"/>
      <c r="G34" s="327"/>
      <c r="H34" s="328"/>
      <c r="I34" s="158" t="s">
        <v>1998</v>
      </c>
      <c r="J34" s="159"/>
      <c r="K34" s="160">
        <v>0</v>
      </c>
      <c r="L34" s="160">
        <v>0</v>
      </c>
      <c r="M34" s="160"/>
      <c r="N34" s="160"/>
      <c r="O34" s="162"/>
    </row>
    <row r="35" spans="1:15" s="3" customFormat="1" ht="11.95" thickBot="1" x14ac:dyDescent="0.3">
      <c r="A35" s="163" t="s">
        <v>2024</v>
      </c>
      <c r="B35" s="335" t="s">
        <v>2025</v>
      </c>
      <c r="C35" s="336"/>
      <c r="D35" s="336"/>
      <c r="E35" s="336"/>
      <c r="F35" s="336"/>
      <c r="G35" s="336"/>
      <c r="H35" s="337"/>
      <c r="I35" s="164" t="s">
        <v>1998</v>
      </c>
      <c r="J35" s="165">
        <v>564.08547999999996</v>
      </c>
      <c r="K35" s="166">
        <v>225.35705999999999</v>
      </c>
      <c r="L35" s="166">
        <v>225.94094969599999</v>
      </c>
      <c r="M35" s="166"/>
      <c r="N35" s="166"/>
      <c r="O35" s="167"/>
    </row>
    <row r="36" spans="1:15" s="91" customFormat="1" ht="24" customHeight="1" x14ac:dyDescent="0.25">
      <c r="A36" s="168" t="s">
        <v>2026</v>
      </c>
      <c r="B36" s="347" t="s">
        <v>2027</v>
      </c>
      <c r="C36" s="348"/>
      <c r="D36" s="348"/>
      <c r="E36" s="348"/>
      <c r="F36" s="348"/>
      <c r="G36" s="348"/>
      <c r="H36" s="349"/>
      <c r="I36" s="169" t="s">
        <v>1998</v>
      </c>
      <c r="J36" s="170">
        <f>J42+J44+J50</f>
        <v>18262.988618291325</v>
      </c>
      <c r="K36" s="170">
        <f>K42+K44+K50</f>
        <v>8866.0446831077734</v>
      </c>
      <c r="L36" s="170">
        <v>8563.4619999999995</v>
      </c>
      <c r="M36" s="170"/>
      <c r="N36" s="170"/>
      <c r="O36" s="171"/>
    </row>
    <row r="37" spans="1:15" s="3" customFormat="1" ht="11.4" x14ac:dyDescent="0.25">
      <c r="A37" s="157" t="s">
        <v>2028</v>
      </c>
      <c r="B37" s="326" t="s">
        <v>2000</v>
      </c>
      <c r="C37" s="327"/>
      <c r="D37" s="327"/>
      <c r="E37" s="327"/>
      <c r="F37" s="327"/>
      <c r="G37" s="327"/>
      <c r="H37" s="328"/>
      <c r="I37" s="158" t="s">
        <v>1998</v>
      </c>
      <c r="J37" s="159"/>
      <c r="K37" s="160">
        <v>0</v>
      </c>
      <c r="L37" s="160">
        <v>0</v>
      </c>
      <c r="M37" s="160"/>
      <c r="N37" s="160"/>
      <c r="O37" s="162"/>
    </row>
    <row r="38" spans="1:15" s="3" customFormat="1" ht="24" customHeight="1" x14ac:dyDescent="0.25">
      <c r="A38" s="157" t="s">
        <v>2029</v>
      </c>
      <c r="B38" s="323" t="s">
        <v>2002</v>
      </c>
      <c r="C38" s="324"/>
      <c r="D38" s="324"/>
      <c r="E38" s="324"/>
      <c r="F38" s="324"/>
      <c r="G38" s="324"/>
      <c r="H38" s="325"/>
      <c r="I38" s="158" t="s">
        <v>1998</v>
      </c>
      <c r="J38" s="159"/>
      <c r="K38" s="160">
        <v>0</v>
      </c>
      <c r="L38" s="160">
        <v>0</v>
      </c>
      <c r="M38" s="160"/>
      <c r="N38" s="160"/>
      <c r="O38" s="162"/>
    </row>
    <row r="39" spans="1:15" s="3" customFormat="1" ht="24" customHeight="1" x14ac:dyDescent="0.25">
      <c r="A39" s="157" t="s">
        <v>2030</v>
      </c>
      <c r="B39" s="323" t="s">
        <v>2004</v>
      </c>
      <c r="C39" s="324"/>
      <c r="D39" s="324"/>
      <c r="E39" s="324"/>
      <c r="F39" s="324"/>
      <c r="G39" s="324"/>
      <c r="H39" s="325"/>
      <c r="I39" s="158" t="s">
        <v>1998</v>
      </c>
      <c r="J39" s="159"/>
      <c r="K39" s="160">
        <v>0</v>
      </c>
      <c r="L39" s="160">
        <v>0</v>
      </c>
      <c r="M39" s="160"/>
      <c r="N39" s="160"/>
      <c r="O39" s="162"/>
    </row>
    <row r="40" spans="1:15" s="3" customFormat="1" ht="24" customHeight="1" x14ac:dyDescent="0.25">
      <c r="A40" s="157" t="s">
        <v>2031</v>
      </c>
      <c r="B40" s="323" t="s">
        <v>2006</v>
      </c>
      <c r="C40" s="324"/>
      <c r="D40" s="324"/>
      <c r="E40" s="324"/>
      <c r="F40" s="324"/>
      <c r="G40" s="324"/>
      <c r="H40" s="325"/>
      <c r="I40" s="158" t="s">
        <v>1998</v>
      </c>
      <c r="J40" s="159"/>
      <c r="K40" s="160">
        <v>0</v>
      </c>
      <c r="L40" s="160">
        <v>0</v>
      </c>
      <c r="M40" s="160"/>
      <c r="N40" s="160"/>
      <c r="O40" s="162"/>
    </row>
    <row r="41" spans="1:15" s="3" customFormat="1" ht="11.4" x14ac:dyDescent="0.25">
      <c r="A41" s="157" t="s">
        <v>2032</v>
      </c>
      <c r="B41" s="326" t="s">
        <v>2008</v>
      </c>
      <c r="C41" s="327"/>
      <c r="D41" s="327"/>
      <c r="E41" s="327"/>
      <c r="F41" s="327"/>
      <c r="G41" s="327"/>
      <c r="H41" s="328"/>
      <c r="I41" s="158" t="s">
        <v>1998</v>
      </c>
      <c r="J41" s="159"/>
      <c r="K41" s="160">
        <v>0</v>
      </c>
      <c r="L41" s="160">
        <v>0</v>
      </c>
      <c r="M41" s="160"/>
      <c r="N41" s="160"/>
      <c r="O41" s="162"/>
    </row>
    <row r="42" spans="1:15" s="3" customFormat="1" ht="11.4" x14ac:dyDescent="0.25">
      <c r="A42" s="157" t="s">
        <v>2033</v>
      </c>
      <c r="B42" s="326" t="s">
        <v>2010</v>
      </c>
      <c r="C42" s="327"/>
      <c r="D42" s="327"/>
      <c r="E42" s="327"/>
      <c r="F42" s="327"/>
      <c r="G42" s="327"/>
      <c r="H42" s="328"/>
      <c r="I42" s="158" t="s">
        <v>1998</v>
      </c>
      <c r="J42" s="159">
        <v>17532.469073559674</v>
      </c>
      <c r="K42" s="160">
        <v>8511.4028957834616</v>
      </c>
      <c r="L42" s="160">
        <v>8240.0339999999997</v>
      </c>
      <c r="M42" s="160"/>
      <c r="N42" s="160"/>
      <c r="O42" s="162"/>
    </row>
    <row r="43" spans="1:15" s="3" customFormat="1" ht="11.4" x14ac:dyDescent="0.25">
      <c r="A43" s="157" t="s">
        <v>2034</v>
      </c>
      <c r="B43" s="326" t="s">
        <v>2011</v>
      </c>
      <c r="C43" s="327"/>
      <c r="D43" s="327"/>
      <c r="E43" s="327"/>
      <c r="F43" s="327"/>
      <c r="G43" s="327"/>
      <c r="H43" s="328"/>
      <c r="I43" s="158" t="s">
        <v>1998</v>
      </c>
      <c r="J43" s="159">
        <v>0</v>
      </c>
      <c r="K43" s="160">
        <v>0</v>
      </c>
      <c r="L43" s="160">
        <v>0</v>
      </c>
      <c r="M43" s="160"/>
      <c r="N43" s="160"/>
      <c r="O43" s="162"/>
    </row>
    <row r="44" spans="1:15" s="3" customFormat="1" ht="11.4" x14ac:dyDescent="0.25">
      <c r="A44" s="157" t="s">
        <v>2035</v>
      </c>
      <c r="B44" s="326" t="s">
        <v>2013</v>
      </c>
      <c r="C44" s="327"/>
      <c r="D44" s="327"/>
      <c r="E44" s="327"/>
      <c r="F44" s="327"/>
      <c r="G44" s="327"/>
      <c r="H44" s="328"/>
      <c r="I44" s="158" t="s">
        <v>1998</v>
      </c>
      <c r="J44" s="159">
        <v>346.99678374753523</v>
      </c>
      <c r="K44" s="160">
        <v>168.45484897904771</v>
      </c>
      <c r="L44" s="160">
        <v>167.03899999999999</v>
      </c>
      <c r="M44" s="160"/>
      <c r="N44" s="160"/>
      <c r="O44" s="162"/>
    </row>
    <row r="45" spans="1:15" s="3" customFormat="1" ht="11.4" x14ac:dyDescent="0.25">
      <c r="A45" s="157" t="s">
        <v>2036</v>
      </c>
      <c r="B45" s="326" t="s">
        <v>2015</v>
      </c>
      <c r="C45" s="327"/>
      <c r="D45" s="327"/>
      <c r="E45" s="327"/>
      <c r="F45" s="327"/>
      <c r="G45" s="327"/>
      <c r="H45" s="328"/>
      <c r="I45" s="158" t="s">
        <v>1998</v>
      </c>
      <c r="J45" s="159"/>
      <c r="K45" s="160">
        <v>0</v>
      </c>
      <c r="L45" s="160">
        <v>0</v>
      </c>
      <c r="M45" s="160"/>
      <c r="N45" s="160"/>
      <c r="O45" s="162"/>
    </row>
    <row r="46" spans="1:15" s="3" customFormat="1" ht="11.4" x14ac:dyDescent="0.25">
      <c r="A46" s="157" t="s">
        <v>2037</v>
      </c>
      <c r="B46" s="326" t="s">
        <v>2017</v>
      </c>
      <c r="C46" s="327"/>
      <c r="D46" s="327"/>
      <c r="E46" s="327"/>
      <c r="F46" s="327"/>
      <c r="G46" s="327"/>
      <c r="H46" s="328"/>
      <c r="I46" s="158" t="s">
        <v>1998</v>
      </c>
      <c r="J46" s="159"/>
      <c r="K46" s="160">
        <v>0</v>
      </c>
      <c r="L46" s="160">
        <v>0</v>
      </c>
      <c r="M46" s="160"/>
      <c r="N46" s="160"/>
      <c r="O46" s="162"/>
    </row>
    <row r="47" spans="1:15" s="3" customFormat="1" ht="24" customHeight="1" x14ac:dyDescent="0.25">
      <c r="A47" s="157" t="s">
        <v>2038</v>
      </c>
      <c r="B47" s="323" t="s">
        <v>2019</v>
      </c>
      <c r="C47" s="324"/>
      <c r="D47" s="324"/>
      <c r="E47" s="324"/>
      <c r="F47" s="324"/>
      <c r="G47" s="324"/>
      <c r="H47" s="325"/>
      <c r="I47" s="158" t="s">
        <v>1998</v>
      </c>
      <c r="J47" s="159"/>
      <c r="K47" s="160">
        <v>0</v>
      </c>
      <c r="L47" s="160">
        <v>0</v>
      </c>
      <c r="M47" s="160"/>
      <c r="N47" s="160"/>
      <c r="O47" s="162"/>
    </row>
    <row r="48" spans="1:15" s="3" customFormat="1" ht="11.4" x14ac:dyDescent="0.25">
      <c r="A48" s="157" t="s">
        <v>2039</v>
      </c>
      <c r="B48" s="326" t="s">
        <v>2021</v>
      </c>
      <c r="C48" s="327"/>
      <c r="D48" s="327"/>
      <c r="E48" s="327"/>
      <c r="F48" s="327"/>
      <c r="G48" s="327"/>
      <c r="H48" s="328"/>
      <c r="I48" s="158" t="s">
        <v>1998</v>
      </c>
      <c r="J48" s="159"/>
      <c r="K48" s="160">
        <v>0</v>
      </c>
      <c r="L48" s="160">
        <v>0</v>
      </c>
      <c r="M48" s="160"/>
      <c r="N48" s="160"/>
      <c r="O48" s="162"/>
    </row>
    <row r="49" spans="1:15" s="3" customFormat="1" ht="11.4" x14ac:dyDescent="0.25">
      <c r="A49" s="157" t="s">
        <v>2040</v>
      </c>
      <c r="B49" s="326" t="s">
        <v>2023</v>
      </c>
      <c r="C49" s="327"/>
      <c r="D49" s="327"/>
      <c r="E49" s="327"/>
      <c r="F49" s="327"/>
      <c r="G49" s="327"/>
      <c r="H49" s="328"/>
      <c r="I49" s="158" t="s">
        <v>1998</v>
      </c>
      <c r="J49" s="159"/>
      <c r="K49" s="160">
        <v>0</v>
      </c>
      <c r="L49" s="160">
        <v>0</v>
      </c>
      <c r="M49" s="160"/>
      <c r="N49" s="160"/>
      <c r="O49" s="162"/>
    </row>
    <row r="50" spans="1:15" s="3" customFormat="1" ht="11.4" x14ac:dyDescent="0.25">
      <c r="A50" s="157" t="s">
        <v>2041</v>
      </c>
      <c r="B50" s="326" t="s">
        <v>2025</v>
      </c>
      <c r="C50" s="327"/>
      <c r="D50" s="327"/>
      <c r="E50" s="327"/>
      <c r="F50" s="327"/>
      <c r="G50" s="327"/>
      <c r="H50" s="328"/>
      <c r="I50" s="158" t="s">
        <v>1998</v>
      </c>
      <c r="J50" s="159">
        <v>383.52276098411801</v>
      </c>
      <c r="K50" s="160">
        <v>186.18693834526329</v>
      </c>
      <c r="L50" s="160">
        <v>156.38900000000001</v>
      </c>
      <c r="M50" s="160"/>
      <c r="N50" s="160"/>
      <c r="O50" s="162"/>
    </row>
    <row r="51" spans="1:15" s="3" customFormat="1" ht="15.05" customHeight="1" x14ac:dyDescent="0.25">
      <c r="A51" s="157" t="s">
        <v>2042</v>
      </c>
      <c r="B51" s="326" t="s">
        <v>2043</v>
      </c>
      <c r="C51" s="327"/>
      <c r="D51" s="327"/>
      <c r="E51" s="327"/>
      <c r="F51" s="327"/>
      <c r="G51" s="327"/>
      <c r="H51" s="328"/>
      <c r="I51" s="158" t="s">
        <v>1998</v>
      </c>
      <c r="J51" s="160">
        <f>J53+J58</f>
        <v>5571.0909952613001</v>
      </c>
      <c r="K51" s="160">
        <f>K53+K58</f>
        <v>2613.4594200933202</v>
      </c>
      <c r="L51" s="160">
        <f>L53+L58</f>
        <v>2413.0424338350313</v>
      </c>
      <c r="M51" s="160"/>
      <c r="N51" s="160"/>
      <c r="O51" s="162"/>
    </row>
    <row r="52" spans="1:15" s="3" customFormat="1" ht="11.4" x14ac:dyDescent="0.25">
      <c r="A52" s="157" t="s">
        <v>2029</v>
      </c>
      <c r="B52" s="326" t="s">
        <v>2044</v>
      </c>
      <c r="C52" s="327"/>
      <c r="D52" s="327"/>
      <c r="E52" s="327"/>
      <c r="F52" s="327"/>
      <c r="G52" s="327"/>
      <c r="H52" s="328"/>
      <c r="I52" s="158" t="s">
        <v>1998</v>
      </c>
      <c r="J52" s="159"/>
      <c r="K52" s="160">
        <v>0</v>
      </c>
      <c r="L52" s="160">
        <v>0</v>
      </c>
      <c r="M52" s="160"/>
      <c r="N52" s="160"/>
      <c r="O52" s="162"/>
    </row>
    <row r="53" spans="1:15" s="3" customFormat="1" ht="11.4" x14ac:dyDescent="0.25">
      <c r="A53" s="157" t="s">
        <v>2030</v>
      </c>
      <c r="B53" s="326" t="s">
        <v>2045</v>
      </c>
      <c r="C53" s="327"/>
      <c r="D53" s="327"/>
      <c r="E53" s="327"/>
      <c r="F53" s="327"/>
      <c r="G53" s="327"/>
      <c r="H53" s="328"/>
      <c r="I53" s="158" t="s">
        <v>1998</v>
      </c>
      <c r="J53" s="159">
        <v>5049.1698019280002</v>
      </c>
      <c r="K53" s="160">
        <v>2366.2468667600001</v>
      </c>
      <c r="L53" s="160">
        <v>2181.31680263</v>
      </c>
      <c r="M53" s="160"/>
      <c r="N53" s="160"/>
      <c r="O53" s="162"/>
    </row>
    <row r="54" spans="1:15" s="3" customFormat="1" ht="11.4" x14ac:dyDescent="0.25">
      <c r="A54" s="157" t="s">
        <v>2046</v>
      </c>
      <c r="B54" s="326" t="s">
        <v>2047</v>
      </c>
      <c r="C54" s="327"/>
      <c r="D54" s="327"/>
      <c r="E54" s="327"/>
      <c r="F54" s="327"/>
      <c r="G54" s="327"/>
      <c r="H54" s="328"/>
      <c r="I54" s="158" t="s">
        <v>1998</v>
      </c>
      <c r="J54" s="159">
        <v>5049.1698019280002</v>
      </c>
      <c r="K54" s="160">
        <v>2366.2468667600001</v>
      </c>
      <c r="L54" s="160">
        <v>2181.31680263</v>
      </c>
      <c r="M54" s="160"/>
      <c r="N54" s="160"/>
      <c r="O54" s="162"/>
    </row>
    <row r="55" spans="1:15" s="3" customFormat="1" ht="12.05" customHeight="1" x14ac:dyDescent="0.25">
      <c r="A55" s="157" t="s">
        <v>2048</v>
      </c>
      <c r="B55" s="326" t="s">
        <v>2049</v>
      </c>
      <c r="C55" s="327"/>
      <c r="D55" s="327"/>
      <c r="E55" s="327"/>
      <c r="F55" s="327"/>
      <c r="G55" s="327"/>
      <c r="H55" s="328"/>
      <c r="I55" s="158" t="s">
        <v>1998</v>
      </c>
      <c r="J55" s="159">
        <v>5049.1698019280002</v>
      </c>
      <c r="K55" s="160">
        <v>2366.2468667600001</v>
      </c>
      <c r="L55" s="160">
        <v>2181.31680263</v>
      </c>
      <c r="M55" s="160"/>
      <c r="N55" s="160"/>
      <c r="O55" s="162"/>
    </row>
    <row r="56" spans="1:15" s="3" customFormat="1" ht="11.4" x14ac:dyDescent="0.25">
      <c r="A56" s="157" t="s">
        <v>2050</v>
      </c>
      <c r="B56" s="326" t="s">
        <v>2051</v>
      </c>
      <c r="C56" s="327"/>
      <c r="D56" s="327"/>
      <c r="E56" s="327"/>
      <c r="F56" s="327"/>
      <c r="G56" s="327"/>
      <c r="H56" s="328"/>
      <c r="I56" s="158" t="s">
        <v>1998</v>
      </c>
      <c r="J56" s="159">
        <v>0</v>
      </c>
      <c r="K56" s="160">
        <v>0</v>
      </c>
      <c r="L56" s="160">
        <v>0</v>
      </c>
      <c r="M56" s="160"/>
      <c r="N56" s="160"/>
      <c r="O56" s="162"/>
    </row>
    <row r="57" spans="1:15" s="3" customFormat="1" ht="11.4" x14ac:dyDescent="0.25">
      <c r="A57" s="157" t="s">
        <v>2052</v>
      </c>
      <c r="B57" s="326" t="s">
        <v>2053</v>
      </c>
      <c r="C57" s="327"/>
      <c r="D57" s="327"/>
      <c r="E57" s="327"/>
      <c r="F57" s="327"/>
      <c r="G57" s="327"/>
      <c r="H57" s="328"/>
      <c r="I57" s="158" t="s">
        <v>1998</v>
      </c>
      <c r="J57" s="159">
        <v>0</v>
      </c>
      <c r="K57" s="160">
        <v>0</v>
      </c>
      <c r="L57" s="160">
        <v>0</v>
      </c>
      <c r="M57" s="160"/>
      <c r="N57" s="160"/>
      <c r="O57" s="162"/>
    </row>
    <row r="58" spans="1:15" s="3" customFormat="1" ht="11.4" x14ac:dyDescent="0.25">
      <c r="A58" s="157" t="s">
        <v>2031</v>
      </c>
      <c r="B58" s="326" t="s">
        <v>2054</v>
      </c>
      <c r="C58" s="327"/>
      <c r="D58" s="327"/>
      <c r="E58" s="327"/>
      <c r="F58" s="327"/>
      <c r="G58" s="327"/>
      <c r="H58" s="328"/>
      <c r="I58" s="158" t="s">
        <v>1998</v>
      </c>
      <c r="J58" s="159">
        <v>521.92119333330004</v>
      </c>
      <c r="K58" s="160">
        <v>247.21255333331999</v>
      </c>
      <c r="L58" s="160">
        <v>231.72563120503116</v>
      </c>
      <c r="M58" s="160"/>
      <c r="N58" s="160"/>
      <c r="O58" s="162"/>
    </row>
    <row r="59" spans="1:15" s="3" customFormat="1" ht="11.4" x14ac:dyDescent="0.25">
      <c r="A59" s="157" t="s">
        <v>2055</v>
      </c>
      <c r="B59" s="326" t="s">
        <v>2056</v>
      </c>
      <c r="C59" s="327"/>
      <c r="D59" s="327"/>
      <c r="E59" s="327"/>
      <c r="F59" s="327"/>
      <c r="G59" s="327"/>
      <c r="H59" s="328"/>
      <c r="I59" s="158" t="s">
        <v>1998</v>
      </c>
      <c r="J59" s="159"/>
      <c r="K59" s="160">
        <v>0</v>
      </c>
      <c r="L59" s="160">
        <v>0</v>
      </c>
      <c r="M59" s="160"/>
      <c r="N59" s="160"/>
      <c r="O59" s="162"/>
    </row>
    <row r="60" spans="1:15" s="3" customFormat="1" ht="11.4" x14ac:dyDescent="0.25">
      <c r="A60" s="157" t="s">
        <v>2057</v>
      </c>
      <c r="B60" s="326" t="s">
        <v>2058</v>
      </c>
      <c r="C60" s="327"/>
      <c r="D60" s="327"/>
      <c r="E60" s="327"/>
      <c r="F60" s="327"/>
      <c r="G60" s="327"/>
      <c r="H60" s="328"/>
      <c r="I60" s="158" t="s">
        <v>1998</v>
      </c>
      <c r="J60" s="160">
        <f>J61+J65</f>
        <v>1838.2858162975999</v>
      </c>
      <c r="K60" s="160">
        <f>K61+K65</f>
        <v>752.85146849160003</v>
      </c>
      <c r="L60" s="160">
        <f>L61+L65</f>
        <v>735.9647994500001</v>
      </c>
      <c r="M60" s="160"/>
      <c r="N60" s="160"/>
      <c r="O60" s="162"/>
    </row>
    <row r="61" spans="1:15" s="3" customFormat="1" ht="24" customHeight="1" x14ac:dyDescent="0.25">
      <c r="A61" s="157" t="s">
        <v>2059</v>
      </c>
      <c r="B61" s="323" t="s">
        <v>2060</v>
      </c>
      <c r="C61" s="324"/>
      <c r="D61" s="324"/>
      <c r="E61" s="324"/>
      <c r="F61" s="324"/>
      <c r="G61" s="324"/>
      <c r="H61" s="325"/>
      <c r="I61" s="158" t="s">
        <v>1998</v>
      </c>
      <c r="J61" s="159">
        <v>257.42605410759995</v>
      </c>
      <c r="K61" s="160">
        <v>126.39957204159998</v>
      </c>
      <c r="L61" s="160">
        <v>130.28718253</v>
      </c>
      <c r="M61" s="160"/>
      <c r="N61" s="160"/>
      <c r="O61" s="162"/>
    </row>
    <row r="62" spans="1:15" s="3" customFormat="1" ht="24" customHeight="1" x14ac:dyDescent="0.25">
      <c r="A62" s="157" t="s">
        <v>2061</v>
      </c>
      <c r="B62" s="323" t="s">
        <v>2062</v>
      </c>
      <c r="C62" s="324"/>
      <c r="D62" s="324"/>
      <c r="E62" s="324"/>
      <c r="F62" s="324"/>
      <c r="G62" s="324"/>
      <c r="H62" s="325"/>
      <c r="I62" s="158" t="s">
        <v>1998</v>
      </c>
      <c r="J62" s="159"/>
      <c r="K62" s="160">
        <v>0</v>
      </c>
      <c r="L62" s="160">
        <v>0</v>
      </c>
      <c r="M62" s="160"/>
      <c r="N62" s="160"/>
      <c r="O62" s="162"/>
    </row>
    <row r="63" spans="1:15" s="3" customFormat="1" ht="11.4" x14ac:dyDescent="0.25">
      <c r="A63" s="157" t="s">
        <v>2063</v>
      </c>
      <c r="B63" s="326" t="s">
        <v>2064</v>
      </c>
      <c r="C63" s="327"/>
      <c r="D63" s="327"/>
      <c r="E63" s="327"/>
      <c r="F63" s="327"/>
      <c r="G63" s="327"/>
      <c r="H63" s="328"/>
      <c r="I63" s="158" t="s">
        <v>1998</v>
      </c>
      <c r="J63" s="159"/>
      <c r="K63" s="160">
        <v>0</v>
      </c>
      <c r="L63" s="160">
        <v>0</v>
      </c>
      <c r="M63" s="160"/>
      <c r="N63" s="160"/>
      <c r="O63" s="162"/>
    </row>
    <row r="64" spans="1:15" s="3" customFormat="1" ht="11.4" x14ac:dyDescent="0.25">
      <c r="A64" s="157" t="s">
        <v>2065</v>
      </c>
      <c r="B64" s="326" t="s">
        <v>2066</v>
      </c>
      <c r="C64" s="327"/>
      <c r="D64" s="327"/>
      <c r="E64" s="327"/>
      <c r="F64" s="327"/>
      <c r="G64" s="327"/>
      <c r="H64" s="328"/>
      <c r="I64" s="158" t="s">
        <v>1998</v>
      </c>
      <c r="J64" s="159"/>
      <c r="K64" s="160">
        <v>0</v>
      </c>
      <c r="L64" s="160">
        <v>0</v>
      </c>
      <c r="M64" s="160"/>
      <c r="N64" s="160"/>
      <c r="O64" s="162"/>
    </row>
    <row r="65" spans="1:15" s="3" customFormat="1" ht="11.4" x14ac:dyDescent="0.25">
      <c r="A65" s="157" t="s">
        <v>2067</v>
      </c>
      <c r="B65" s="326" t="s">
        <v>2068</v>
      </c>
      <c r="C65" s="327"/>
      <c r="D65" s="327"/>
      <c r="E65" s="327"/>
      <c r="F65" s="327"/>
      <c r="G65" s="327"/>
      <c r="H65" s="328"/>
      <c r="I65" s="158" t="s">
        <v>1998</v>
      </c>
      <c r="J65" s="159">
        <v>1580.8597621899999</v>
      </c>
      <c r="K65" s="160">
        <v>626.45189645000005</v>
      </c>
      <c r="L65" s="160">
        <v>605.6776169200001</v>
      </c>
      <c r="M65" s="160"/>
      <c r="N65" s="160"/>
      <c r="O65" s="162"/>
    </row>
    <row r="66" spans="1:15" s="3" customFormat="1" ht="11.4" x14ac:dyDescent="0.25">
      <c r="A66" s="157" t="s">
        <v>2069</v>
      </c>
      <c r="B66" s="326" t="s">
        <v>2070</v>
      </c>
      <c r="C66" s="327"/>
      <c r="D66" s="327"/>
      <c r="E66" s="327"/>
      <c r="F66" s="327"/>
      <c r="G66" s="327"/>
      <c r="H66" s="328"/>
      <c r="I66" s="158" t="s">
        <v>1998</v>
      </c>
      <c r="J66" s="159">
        <v>5525.2697277262005</v>
      </c>
      <c r="K66" s="160">
        <v>2757.4386088770002</v>
      </c>
      <c r="L66" s="160">
        <v>2659.9917789190808</v>
      </c>
      <c r="M66" s="160"/>
      <c r="N66" s="160"/>
      <c r="O66" s="162"/>
    </row>
    <row r="67" spans="1:15" s="3" customFormat="1" ht="11.4" x14ac:dyDescent="0.25">
      <c r="A67" s="157" t="s">
        <v>2071</v>
      </c>
      <c r="B67" s="326" t="s">
        <v>2072</v>
      </c>
      <c r="C67" s="327"/>
      <c r="D67" s="327"/>
      <c r="E67" s="327"/>
      <c r="F67" s="327"/>
      <c r="G67" s="327"/>
      <c r="H67" s="328"/>
      <c r="I67" s="158" t="s">
        <v>1998</v>
      </c>
      <c r="J67" s="159">
        <v>2645.0002399999998</v>
      </c>
      <c r="K67" s="160">
        <v>1295.50242</v>
      </c>
      <c r="L67" s="160">
        <v>1299.7945743061496</v>
      </c>
      <c r="M67" s="160"/>
      <c r="N67" s="160"/>
      <c r="O67" s="162"/>
    </row>
    <row r="68" spans="1:15" s="3" customFormat="1" ht="11.4" x14ac:dyDescent="0.25">
      <c r="A68" s="157" t="s">
        <v>2073</v>
      </c>
      <c r="B68" s="326" t="s">
        <v>2074</v>
      </c>
      <c r="C68" s="327"/>
      <c r="D68" s="327"/>
      <c r="E68" s="327"/>
      <c r="F68" s="327"/>
      <c r="G68" s="327"/>
      <c r="H68" s="328"/>
      <c r="I68" s="158" t="s">
        <v>1998</v>
      </c>
      <c r="J68" s="160">
        <f>J69+J70</f>
        <v>100.283108</v>
      </c>
      <c r="K68" s="160">
        <f>K69+K70</f>
        <v>50.056804</v>
      </c>
      <c r="L68" s="160">
        <f>L69+L70</f>
        <v>37.564093859805169</v>
      </c>
      <c r="M68" s="160"/>
      <c r="N68" s="160"/>
      <c r="O68" s="162"/>
    </row>
    <row r="69" spans="1:15" s="3" customFormat="1" ht="11.4" x14ac:dyDescent="0.25">
      <c r="A69" s="157" t="s">
        <v>2075</v>
      </c>
      <c r="B69" s="326" t="s">
        <v>2076</v>
      </c>
      <c r="C69" s="327"/>
      <c r="D69" s="327"/>
      <c r="E69" s="327"/>
      <c r="F69" s="327"/>
      <c r="G69" s="327"/>
      <c r="H69" s="328"/>
      <c r="I69" s="158" t="s">
        <v>1998</v>
      </c>
      <c r="J69" s="159">
        <v>90</v>
      </c>
      <c r="K69" s="160">
        <v>45</v>
      </c>
      <c r="L69" s="160">
        <v>32.149684000000001</v>
      </c>
      <c r="M69" s="160"/>
      <c r="N69" s="160"/>
      <c r="O69" s="162"/>
    </row>
    <row r="70" spans="1:15" s="3" customFormat="1" ht="11.4" x14ac:dyDescent="0.25">
      <c r="A70" s="157" t="s">
        <v>2077</v>
      </c>
      <c r="B70" s="326" t="s">
        <v>2078</v>
      </c>
      <c r="C70" s="327"/>
      <c r="D70" s="327"/>
      <c r="E70" s="327"/>
      <c r="F70" s="327"/>
      <c r="G70" s="327"/>
      <c r="H70" s="328"/>
      <c r="I70" s="158" t="s">
        <v>1998</v>
      </c>
      <c r="J70" s="159">
        <v>10.283108</v>
      </c>
      <c r="K70" s="160">
        <v>5.0568040000000005</v>
      </c>
      <c r="L70" s="160">
        <v>5.4144098598051675</v>
      </c>
      <c r="M70" s="160"/>
      <c r="N70" s="160"/>
      <c r="O70" s="162"/>
    </row>
    <row r="71" spans="1:15" s="3" customFormat="1" ht="11.4" x14ac:dyDescent="0.25">
      <c r="A71" s="157" t="s">
        <v>2079</v>
      </c>
      <c r="B71" s="326" t="s">
        <v>2080</v>
      </c>
      <c r="C71" s="327"/>
      <c r="D71" s="327"/>
      <c r="E71" s="327"/>
      <c r="F71" s="327"/>
      <c r="G71" s="327"/>
      <c r="H71" s="328"/>
      <c r="I71" s="158" t="s">
        <v>1998</v>
      </c>
      <c r="J71" s="160">
        <f>J72+J73+J74</f>
        <v>2673.0587310062333</v>
      </c>
      <c r="K71" s="160">
        <f>K72+K73+K74</f>
        <v>1441.7359616458557</v>
      </c>
      <c r="L71" s="160">
        <f>L72+L73+L74</f>
        <v>1449.253509539371</v>
      </c>
      <c r="M71" s="160"/>
      <c r="N71" s="160"/>
      <c r="O71" s="162"/>
    </row>
    <row r="72" spans="1:15" s="3" customFormat="1" ht="11.4" x14ac:dyDescent="0.25">
      <c r="A72" s="157" t="s">
        <v>2081</v>
      </c>
      <c r="B72" s="326" t="s">
        <v>2082</v>
      </c>
      <c r="C72" s="327"/>
      <c r="D72" s="327"/>
      <c r="E72" s="327"/>
      <c r="F72" s="327"/>
      <c r="G72" s="327"/>
      <c r="H72" s="328"/>
      <c r="I72" s="158" t="s">
        <v>1998</v>
      </c>
      <c r="J72" s="159">
        <f>([2]БДР!$G$60+[2]БДР!$G$70)/1000</f>
        <v>1084.4461791929</v>
      </c>
      <c r="K72" s="160">
        <v>624.94337407252215</v>
      </c>
      <c r="L72" s="160">
        <v>609.32786653809478</v>
      </c>
      <c r="M72" s="160"/>
      <c r="N72" s="160"/>
      <c r="O72" s="162"/>
    </row>
    <row r="73" spans="1:15" s="3" customFormat="1" ht="11.4" x14ac:dyDescent="0.25">
      <c r="A73" s="157" t="s">
        <v>2083</v>
      </c>
      <c r="B73" s="326" t="s">
        <v>2084</v>
      </c>
      <c r="C73" s="327"/>
      <c r="D73" s="327"/>
      <c r="E73" s="327"/>
      <c r="F73" s="327"/>
      <c r="G73" s="327"/>
      <c r="H73" s="328"/>
      <c r="I73" s="158" t="s">
        <v>1998</v>
      </c>
      <c r="J73" s="159">
        <v>1294.0409568133334</v>
      </c>
      <c r="K73" s="160">
        <v>681.03265257333339</v>
      </c>
      <c r="L73" s="160">
        <v>727.66260113393389</v>
      </c>
      <c r="M73" s="160"/>
      <c r="N73" s="160"/>
      <c r="O73" s="162"/>
    </row>
    <row r="74" spans="1:15" s="3" customFormat="1" ht="11.95" thickBot="1" x14ac:dyDescent="0.3">
      <c r="A74" s="163" t="s">
        <v>2085</v>
      </c>
      <c r="B74" s="335" t="s">
        <v>2086</v>
      </c>
      <c r="C74" s="336"/>
      <c r="D74" s="336"/>
      <c r="E74" s="336"/>
      <c r="F74" s="336"/>
      <c r="G74" s="336"/>
      <c r="H74" s="337"/>
      <c r="I74" s="164" t="s">
        <v>1998</v>
      </c>
      <c r="J74" s="165">
        <v>294.57159499999995</v>
      </c>
      <c r="K74" s="172">
        <v>135.75993499999998</v>
      </c>
      <c r="L74" s="166">
        <v>112.26304186734225</v>
      </c>
      <c r="M74" s="166"/>
      <c r="N74" s="166"/>
      <c r="O74" s="167"/>
    </row>
    <row r="75" spans="1:15" s="3" customFormat="1" ht="11.4" x14ac:dyDescent="0.25">
      <c r="A75" s="173" t="s">
        <v>2087</v>
      </c>
      <c r="B75" s="338" t="s">
        <v>2088</v>
      </c>
      <c r="C75" s="339"/>
      <c r="D75" s="339"/>
      <c r="E75" s="339"/>
      <c r="F75" s="339"/>
      <c r="G75" s="339"/>
      <c r="H75" s="340"/>
      <c r="I75" s="174" t="s">
        <v>1998</v>
      </c>
      <c r="J75" s="175"/>
      <c r="K75" s="161">
        <v>0</v>
      </c>
      <c r="L75" s="161">
        <v>0</v>
      </c>
      <c r="M75" s="161"/>
      <c r="N75" s="161"/>
      <c r="O75" s="176"/>
    </row>
    <row r="76" spans="1:15" s="3" customFormat="1" ht="11.4" x14ac:dyDescent="0.25">
      <c r="A76" s="157" t="s">
        <v>2089</v>
      </c>
      <c r="B76" s="326" t="s">
        <v>2090</v>
      </c>
      <c r="C76" s="327"/>
      <c r="D76" s="327"/>
      <c r="E76" s="327"/>
      <c r="F76" s="327"/>
      <c r="G76" s="327"/>
      <c r="H76" s="328"/>
      <c r="I76" s="158" t="s">
        <v>1998</v>
      </c>
      <c r="J76" s="159">
        <v>1360</v>
      </c>
      <c r="K76" s="160">
        <v>533.89200000000005</v>
      </c>
      <c r="L76" s="160">
        <v>523.34549602000004</v>
      </c>
      <c r="M76" s="160"/>
      <c r="N76" s="160"/>
      <c r="O76" s="162"/>
    </row>
    <row r="77" spans="1:15" s="3" customFormat="1" ht="11.4" x14ac:dyDescent="0.25">
      <c r="A77" s="157" t="s">
        <v>2091</v>
      </c>
      <c r="B77" s="326" t="s">
        <v>2092</v>
      </c>
      <c r="C77" s="327"/>
      <c r="D77" s="327"/>
      <c r="E77" s="327"/>
      <c r="F77" s="327"/>
      <c r="G77" s="327"/>
      <c r="H77" s="328"/>
      <c r="I77" s="158" t="s">
        <v>1998</v>
      </c>
      <c r="J77" s="159"/>
      <c r="K77" s="160">
        <v>0</v>
      </c>
      <c r="L77" s="160">
        <v>0</v>
      </c>
      <c r="M77" s="160"/>
      <c r="N77" s="160"/>
      <c r="O77" s="162"/>
    </row>
    <row r="78" spans="1:15" s="3" customFormat="1" ht="11.95" thickBot="1" x14ac:dyDescent="0.3">
      <c r="A78" s="163" t="s">
        <v>2093</v>
      </c>
      <c r="B78" s="335" t="s">
        <v>2094</v>
      </c>
      <c r="C78" s="336"/>
      <c r="D78" s="336"/>
      <c r="E78" s="336"/>
      <c r="F78" s="336"/>
      <c r="G78" s="336"/>
      <c r="H78" s="337"/>
      <c r="I78" s="164" t="s">
        <v>1998</v>
      </c>
      <c r="J78" s="165"/>
      <c r="K78" s="166">
        <v>0</v>
      </c>
      <c r="L78" s="166">
        <v>0</v>
      </c>
      <c r="M78" s="166"/>
      <c r="N78" s="166"/>
      <c r="O78" s="167"/>
    </row>
    <row r="79" spans="1:15" s="91" customFormat="1" ht="11.4" x14ac:dyDescent="0.25">
      <c r="A79" s="168" t="s">
        <v>2095</v>
      </c>
      <c r="B79" s="344" t="s">
        <v>2096</v>
      </c>
      <c r="C79" s="345"/>
      <c r="D79" s="345"/>
      <c r="E79" s="345"/>
      <c r="F79" s="345"/>
      <c r="G79" s="345"/>
      <c r="H79" s="346"/>
      <c r="I79" s="169" t="s">
        <v>1998</v>
      </c>
      <c r="J79" s="170">
        <f>J85+J87+J93</f>
        <v>70.624300788657706</v>
      </c>
      <c r="K79" s="170">
        <f>K85+K87+K93</f>
        <v>80.687485738386641</v>
      </c>
      <c r="L79" s="170">
        <v>957.8801121276673</v>
      </c>
      <c r="M79" s="170"/>
      <c r="N79" s="170"/>
      <c r="O79" s="171"/>
    </row>
    <row r="80" spans="1:15" s="3" customFormat="1" ht="11.4" x14ac:dyDescent="0.25">
      <c r="A80" s="157" t="s">
        <v>2097</v>
      </c>
      <c r="B80" s="326" t="s">
        <v>2000</v>
      </c>
      <c r="C80" s="327"/>
      <c r="D80" s="327"/>
      <c r="E80" s="327"/>
      <c r="F80" s="327"/>
      <c r="G80" s="327"/>
      <c r="H80" s="328"/>
      <c r="I80" s="158" t="s">
        <v>1998</v>
      </c>
      <c r="J80" s="159"/>
      <c r="K80" s="160">
        <v>0</v>
      </c>
      <c r="L80" s="160">
        <v>0</v>
      </c>
      <c r="M80" s="160"/>
      <c r="N80" s="160"/>
      <c r="O80" s="162"/>
    </row>
    <row r="81" spans="1:15" s="3" customFormat="1" ht="24" customHeight="1" x14ac:dyDescent="0.25">
      <c r="A81" s="157" t="s">
        <v>2098</v>
      </c>
      <c r="B81" s="323" t="s">
        <v>2002</v>
      </c>
      <c r="C81" s="324"/>
      <c r="D81" s="324"/>
      <c r="E81" s="324"/>
      <c r="F81" s="324"/>
      <c r="G81" s="324"/>
      <c r="H81" s="325"/>
      <c r="I81" s="158" t="s">
        <v>1998</v>
      </c>
      <c r="J81" s="159"/>
      <c r="K81" s="160">
        <v>0</v>
      </c>
      <c r="L81" s="160">
        <v>0</v>
      </c>
      <c r="M81" s="160"/>
      <c r="N81" s="160"/>
      <c r="O81" s="162"/>
    </row>
    <row r="82" spans="1:15" s="3" customFormat="1" ht="24" customHeight="1" x14ac:dyDescent="0.25">
      <c r="A82" s="157" t="s">
        <v>2099</v>
      </c>
      <c r="B82" s="323" t="s">
        <v>2004</v>
      </c>
      <c r="C82" s="324"/>
      <c r="D82" s="324"/>
      <c r="E82" s="324"/>
      <c r="F82" s="324"/>
      <c r="G82" s="324"/>
      <c r="H82" s="325"/>
      <c r="I82" s="158" t="s">
        <v>1998</v>
      </c>
      <c r="J82" s="159"/>
      <c r="K82" s="160">
        <v>0</v>
      </c>
      <c r="L82" s="160">
        <v>0</v>
      </c>
      <c r="M82" s="160"/>
      <c r="N82" s="160"/>
      <c r="O82" s="162"/>
    </row>
    <row r="83" spans="1:15" s="3" customFormat="1" ht="24" customHeight="1" x14ac:dyDescent="0.25">
      <c r="A83" s="157" t="s">
        <v>2100</v>
      </c>
      <c r="B83" s="323" t="s">
        <v>2006</v>
      </c>
      <c r="C83" s="324"/>
      <c r="D83" s="324"/>
      <c r="E83" s="324"/>
      <c r="F83" s="324"/>
      <c r="G83" s="324"/>
      <c r="H83" s="325"/>
      <c r="I83" s="158" t="s">
        <v>1998</v>
      </c>
      <c r="J83" s="159"/>
      <c r="K83" s="160">
        <v>0</v>
      </c>
      <c r="L83" s="160">
        <v>0</v>
      </c>
      <c r="M83" s="160"/>
      <c r="N83" s="160"/>
      <c r="O83" s="162"/>
    </row>
    <row r="84" spans="1:15" s="3" customFormat="1" ht="11.4" x14ac:dyDescent="0.25">
      <c r="A84" s="157" t="s">
        <v>2101</v>
      </c>
      <c r="B84" s="326" t="s">
        <v>2008</v>
      </c>
      <c r="C84" s="327"/>
      <c r="D84" s="327"/>
      <c r="E84" s="327"/>
      <c r="F84" s="327"/>
      <c r="G84" s="327"/>
      <c r="H84" s="328"/>
      <c r="I84" s="158" t="s">
        <v>1998</v>
      </c>
      <c r="J84" s="159"/>
      <c r="K84" s="160">
        <v>0</v>
      </c>
      <c r="L84" s="160">
        <v>0</v>
      </c>
      <c r="M84" s="160"/>
      <c r="N84" s="160"/>
      <c r="O84" s="162"/>
    </row>
    <row r="85" spans="1:15" s="3" customFormat="1" ht="11.4" x14ac:dyDescent="0.25">
      <c r="A85" s="157" t="s">
        <v>2102</v>
      </c>
      <c r="B85" s="326" t="s">
        <v>2010</v>
      </c>
      <c r="C85" s="327"/>
      <c r="D85" s="327"/>
      <c r="E85" s="327"/>
      <c r="F85" s="327"/>
      <c r="G85" s="327"/>
      <c r="H85" s="328"/>
      <c r="I85" s="158" t="s">
        <v>1998</v>
      </c>
      <c r="J85" s="159">
        <v>-403.39731642135604</v>
      </c>
      <c r="K85" s="160">
        <v>-0.45035786730237304</v>
      </c>
      <c r="L85" s="160">
        <v>830.69332248833405</v>
      </c>
      <c r="M85" s="160"/>
      <c r="N85" s="160"/>
      <c r="O85" s="162"/>
    </row>
    <row r="86" spans="1:15" s="3" customFormat="1" ht="11.4" x14ac:dyDescent="0.25">
      <c r="A86" s="157" t="s">
        <v>2103</v>
      </c>
      <c r="B86" s="326" t="s">
        <v>2011</v>
      </c>
      <c r="C86" s="327"/>
      <c r="D86" s="327"/>
      <c r="E86" s="327"/>
      <c r="F86" s="327"/>
      <c r="G86" s="327"/>
      <c r="H86" s="328"/>
      <c r="I86" s="158" t="s">
        <v>1998</v>
      </c>
      <c r="J86" s="159">
        <v>0</v>
      </c>
      <c r="K86" s="160">
        <v>0</v>
      </c>
      <c r="L86" s="160">
        <v>0</v>
      </c>
      <c r="M86" s="160"/>
      <c r="N86" s="160"/>
      <c r="O86" s="162"/>
    </row>
    <row r="87" spans="1:15" s="3" customFormat="1" ht="11.4" x14ac:dyDescent="0.25">
      <c r="A87" s="157" t="s">
        <v>2104</v>
      </c>
      <c r="B87" s="326" t="s">
        <v>2013</v>
      </c>
      <c r="C87" s="327"/>
      <c r="D87" s="327"/>
      <c r="E87" s="327"/>
      <c r="F87" s="327"/>
      <c r="G87" s="327"/>
      <c r="H87" s="328"/>
      <c r="I87" s="158" t="s">
        <v>1998</v>
      </c>
      <c r="J87" s="159">
        <v>293.45889819413173</v>
      </c>
      <c r="K87" s="160">
        <v>41.967721950952281</v>
      </c>
      <c r="L87" s="160">
        <v>57.634839943333354</v>
      </c>
      <c r="M87" s="160"/>
      <c r="N87" s="160"/>
      <c r="O87" s="162"/>
    </row>
    <row r="88" spans="1:15" s="3" customFormat="1" ht="11.4" x14ac:dyDescent="0.25">
      <c r="A88" s="157" t="s">
        <v>2105</v>
      </c>
      <c r="B88" s="326" t="s">
        <v>2015</v>
      </c>
      <c r="C88" s="327"/>
      <c r="D88" s="327"/>
      <c r="E88" s="327"/>
      <c r="F88" s="327"/>
      <c r="G88" s="327"/>
      <c r="H88" s="328"/>
      <c r="I88" s="158" t="s">
        <v>1998</v>
      </c>
      <c r="J88" s="159">
        <v>0</v>
      </c>
      <c r="K88" s="160">
        <v>0</v>
      </c>
      <c r="L88" s="160">
        <v>0</v>
      </c>
      <c r="M88" s="160"/>
      <c r="N88" s="160"/>
      <c r="O88" s="162"/>
    </row>
    <row r="89" spans="1:15" s="3" customFormat="1" ht="11.4" x14ac:dyDescent="0.25">
      <c r="A89" s="157" t="s">
        <v>2106</v>
      </c>
      <c r="B89" s="326" t="s">
        <v>2017</v>
      </c>
      <c r="C89" s="327"/>
      <c r="D89" s="327"/>
      <c r="E89" s="327"/>
      <c r="F89" s="327"/>
      <c r="G89" s="327"/>
      <c r="H89" s="328"/>
      <c r="I89" s="158" t="s">
        <v>1998</v>
      </c>
      <c r="J89" s="159">
        <v>0</v>
      </c>
      <c r="K89" s="160">
        <v>0</v>
      </c>
      <c r="L89" s="160">
        <v>0</v>
      </c>
      <c r="M89" s="160"/>
      <c r="N89" s="160"/>
      <c r="O89" s="162"/>
    </row>
    <row r="90" spans="1:15" s="3" customFormat="1" ht="24" customHeight="1" x14ac:dyDescent="0.25">
      <c r="A90" s="157" t="s">
        <v>2107</v>
      </c>
      <c r="B90" s="323" t="s">
        <v>2019</v>
      </c>
      <c r="C90" s="324"/>
      <c r="D90" s="324"/>
      <c r="E90" s="324"/>
      <c r="F90" s="324"/>
      <c r="G90" s="324"/>
      <c r="H90" s="325"/>
      <c r="I90" s="158" t="s">
        <v>1998</v>
      </c>
      <c r="J90" s="159">
        <v>0</v>
      </c>
      <c r="K90" s="160">
        <v>0</v>
      </c>
      <c r="L90" s="160">
        <v>0</v>
      </c>
      <c r="M90" s="160"/>
      <c r="N90" s="160"/>
      <c r="O90" s="162"/>
    </row>
    <row r="91" spans="1:15" s="3" customFormat="1" ht="11.4" x14ac:dyDescent="0.25">
      <c r="A91" s="157" t="s">
        <v>2108</v>
      </c>
      <c r="B91" s="326" t="s">
        <v>2021</v>
      </c>
      <c r="C91" s="327"/>
      <c r="D91" s="327"/>
      <c r="E91" s="327"/>
      <c r="F91" s="327"/>
      <c r="G91" s="327"/>
      <c r="H91" s="328"/>
      <c r="I91" s="158" t="s">
        <v>1998</v>
      </c>
      <c r="J91" s="159">
        <v>0</v>
      </c>
      <c r="K91" s="160">
        <v>0</v>
      </c>
      <c r="L91" s="160">
        <v>0</v>
      </c>
      <c r="M91" s="160"/>
      <c r="N91" s="160"/>
      <c r="O91" s="162"/>
    </row>
    <row r="92" spans="1:15" s="3" customFormat="1" ht="11.4" x14ac:dyDescent="0.25">
      <c r="A92" s="157" t="s">
        <v>2109</v>
      </c>
      <c r="B92" s="326" t="s">
        <v>2023</v>
      </c>
      <c r="C92" s="327"/>
      <c r="D92" s="327"/>
      <c r="E92" s="327"/>
      <c r="F92" s="327"/>
      <c r="G92" s="327"/>
      <c r="H92" s="328"/>
      <c r="I92" s="158" t="s">
        <v>1998</v>
      </c>
      <c r="J92" s="159">
        <v>0</v>
      </c>
      <c r="K92" s="160">
        <v>0</v>
      </c>
      <c r="L92" s="160">
        <v>0</v>
      </c>
      <c r="M92" s="160"/>
      <c r="N92" s="160"/>
      <c r="O92" s="162"/>
    </row>
    <row r="93" spans="1:15" s="3" customFormat="1" ht="11.4" x14ac:dyDescent="0.25">
      <c r="A93" s="157" t="s">
        <v>2110</v>
      </c>
      <c r="B93" s="326" t="s">
        <v>2025</v>
      </c>
      <c r="C93" s="327"/>
      <c r="D93" s="327"/>
      <c r="E93" s="327"/>
      <c r="F93" s="327"/>
      <c r="G93" s="327"/>
      <c r="H93" s="328"/>
      <c r="I93" s="158" t="s">
        <v>1998</v>
      </c>
      <c r="J93" s="159">
        <v>180.56271901588201</v>
      </c>
      <c r="K93" s="160">
        <v>39.170121654736725</v>
      </c>
      <c r="L93" s="160">
        <v>69.551949695999994</v>
      </c>
      <c r="M93" s="160"/>
      <c r="N93" s="160"/>
      <c r="O93" s="162"/>
    </row>
    <row r="94" spans="1:15" s="91" customFormat="1" ht="11.4" x14ac:dyDescent="0.25">
      <c r="A94" s="177" t="s">
        <v>2111</v>
      </c>
      <c r="B94" s="341" t="s">
        <v>2112</v>
      </c>
      <c r="C94" s="342"/>
      <c r="D94" s="342"/>
      <c r="E94" s="342"/>
      <c r="F94" s="342"/>
      <c r="G94" s="342"/>
      <c r="H94" s="343"/>
      <c r="I94" s="178" t="s">
        <v>1998</v>
      </c>
      <c r="J94" s="179">
        <f>J95-J101</f>
        <v>902.96199999999999</v>
      </c>
      <c r="K94" s="179">
        <f>K95-K101</f>
        <v>-128.97200000000001</v>
      </c>
      <c r="L94" s="179">
        <f>L95-L101</f>
        <v>-329.43881731333329</v>
      </c>
      <c r="M94" s="179"/>
      <c r="N94" s="179"/>
      <c r="O94" s="180"/>
    </row>
    <row r="95" spans="1:15" s="3" customFormat="1" ht="11.4" x14ac:dyDescent="0.25">
      <c r="A95" s="157" t="s">
        <v>394</v>
      </c>
      <c r="B95" s="326" t="s">
        <v>2113</v>
      </c>
      <c r="C95" s="327"/>
      <c r="D95" s="327"/>
      <c r="E95" s="327"/>
      <c r="F95" s="327"/>
      <c r="G95" s="327"/>
      <c r="H95" s="328"/>
      <c r="I95" s="158" t="s">
        <v>1998</v>
      </c>
      <c r="J95" s="159">
        <f>J97+J100</f>
        <v>903.51199999999994</v>
      </c>
      <c r="K95" s="160">
        <f>K96+K97+K98+K100</f>
        <v>97.548000000000002</v>
      </c>
      <c r="L95" s="160">
        <f>L96+L97+L98+L100</f>
        <v>236.9379446866667</v>
      </c>
      <c r="M95" s="160"/>
      <c r="N95" s="160"/>
      <c r="O95" s="162"/>
    </row>
    <row r="96" spans="1:15" s="3" customFormat="1" ht="11.4" x14ac:dyDescent="0.25">
      <c r="A96" s="157" t="s">
        <v>2114</v>
      </c>
      <c r="B96" s="326" t="s">
        <v>2115</v>
      </c>
      <c r="C96" s="327"/>
      <c r="D96" s="327"/>
      <c r="E96" s="327"/>
      <c r="F96" s="327"/>
      <c r="G96" s="327"/>
      <c r="H96" s="328"/>
      <c r="I96" s="158" t="s">
        <v>1998</v>
      </c>
      <c r="J96" s="159"/>
      <c r="K96" s="160">
        <v>0</v>
      </c>
      <c r="L96" s="160">
        <v>2.4E-2</v>
      </c>
      <c r="M96" s="160"/>
      <c r="N96" s="160"/>
      <c r="O96" s="162"/>
    </row>
    <row r="97" spans="1:15" s="3" customFormat="1" ht="11.4" x14ac:dyDescent="0.25">
      <c r="A97" s="157" t="s">
        <v>2116</v>
      </c>
      <c r="B97" s="326" t="s">
        <v>2117</v>
      </c>
      <c r="C97" s="327"/>
      <c r="D97" s="327"/>
      <c r="E97" s="327"/>
      <c r="F97" s="327"/>
      <c r="G97" s="327"/>
      <c r="H97" s="328"/>
      <c r="I97" s="158" t="s">
        <v>1998</v>
      </c>
      <c r="J97" s="159">
        <v>8</v>
      </c>
      <c r="K97" s="160">
        <v>4</v>
      </c>
      <c r="L97" s="160">
        <v>8.75045407</v>
      </c>
      <c r="M97" s="160"/>
      <c r="N97" s="160"/>
      <c r="O97" s="162"/>
    </row>
    <row r="98" spans="1:15" s="3" customFormat="1" ht="11.4" x14ac:dyDescent="0.25">
      <c r="A98" s="157" t="s">
        <v>2118</v>
      </c>
      <c r="B98" s="326" t="s">
        <v>2119</v>
      </c>
      <c r="C98" s="327"/>
      <c r="D98" s="327"/>
      <c r="E98" s="327"/>
      <c r="F98" s="327"/>
      <c r="G98" s="327"/>
      <c r="H98" s="328"/>
      <c r="I98" s="158" t="s">
        <v>1998</v>
      </c>
      <c r="J98" s="159">
        <v>0</v>
      </c>
      <c r="K98" s="160">
        <v>0</v>
      </c>
      <c r="L98" s="160">
        <v>20.591733760000004</v>
      </c>
      <c r="M98" s="160"/>
      <c r="N98" s="160"/>
      <c r="O98" s="162"/>
    </row>
    <row r="99" spans="1:15" s="3" customFormat="1" ht="11.4" x14ac:dyDescent="0.25">
      <c r="A99" s="157" t="s">
        <v>2120</v>
      </c>
      <c r="B99" s="326" t="s">
        <v>2121</v>
      </c>
      <c r="C99" s="327"/>
      <c r="D99" s="327"/>
      <c r="E99" s="327"/>
      <c r="F99" s="327"/>
      <c r="G99" s="327"/>
      <c r="H99" s="328"/>
      <c r="I99" s="158" t="s">
        <v>1998</v>
      </c>
      <c r="J99" s="159">
        <v>0</v>
      </c>
      <c r="K99" s="160">
        <v>0</v>
      </c>
      <c r="L99" s="160">
        <v>20.591733760000004</v>
      </c>
      <c r="M99" s="160"/>
      <c r="N99" s="160"/>
      <c r="O99" s="162"/>
    </row>
    <row r="100" spans="1:15" s="3" customFormat="1" ht="11.4" x14ac:dyDescent="0.25">
      <c r="A100" s="157" t="s">
        <v>2122</v>
      </c>
      <c r="B100" s="326" t="s">
        <v>2123</v>
      </c>
      <c r="C100" s="327"/>
      <c r="D100" s="327"/>
      <c r="E100" s="327"/>
      <c r="F100" s="327"/>
      <c r="G100" s="327"/>
      <c r="H100" s="328"/>
      <c r="I100" s="158" t="s">
        <v>1998</v>
      </c>
      <c r="J100" s="159">
        <v>895.51199999999994</v>
      </c>
      <c r="K100" s="160">
        <v>93.548000000000002</v>
      </c>
      <c r="L100" s="160">
        <v>207.5717568566667</v>
      </c>
      <c r="M100" s="160"/>
      <c r="N100" s="160"/>
      <c r="O100" s="162"/>
    </row>
    <row r="101" spans="1:15" s="3" customFormat="1" ht="11.4" x14ac:dyDescent="0.25">
      <c r="A101" s="157" t="s">
        <v>395</v>
      </c>
      <c r="B101" s="326" t="s">
        <v>2080</v>
      </c>
      <c r="C101" s="327"/>
      <c r="D101" s="327"/>
      <c r="E101" s="327"/>
      <c r="F101" s="327"/>
      <c r="G101" s="327"/>
      <c r="H101" s="328"/>
      <c r="I101" s="158" t="s">
        <v>1998</v>
      </c>
      <c r="J101" s="160">
        <f>(J102+J103+J104)/1000</f>
        <v>0.55000000000000004</v>
      </c>
      <c r="K101" s="160">
        <f>K102+K103+K104</f>
        <v>226.52</v>
      </c>
      <c r="L101" s="160">
        <f>L102+L103+L104</f>
        <v>566.37676199999999</v>
      </c>
      <c r="M101" s="160"/>
      <c r="N101" s="160"/>
      <c r="O101" s="162"/>
    </row>
    <row r="102" spans="1:15" s="3" customFormat="1" ht="11.4" x14ac:dyDescent="0.25">
      <c r="A102" s="157" t="s">
        <v>2124</v>
      </c>
      <c r="B102" s="326" t="s">
        <v>2125</v>
      </c>
      <c r="C102" s="327"/>
      <c r="D102" s="327"/>
      <c r="E102" s="327"/>
      <c r="F102" s="327"/>
      <c r="G102" s="327"/>
      <c r="H102" s="328"/>
      <c r="I102" s="158" t="s">
        <v>1998</v>
      </c>
      <c r="J102" s="159"/>
      <c r="K102" s="160">
        <v>0</v>
      </c>
      <c r="L102" s="160">
        <v>0</v>
      </c>
      <c r="M102" s="160"/>
      <c r="N102" s="160"/>
      <c r="O102" s="162"/>
    </row>
    <row r="103" spans="1:15" s="3" customFormat="1" ht="11.4" x14ac:dyDescent="0.25">
      <c r="A103" s="157" t="s">
        <v>2126</v>
      </c>
      <c r="B103" s="326" t="s">
        <v>2127</v>
      </c>
      <c r="C103" s="327"/>
      <c r="D103" s="327"/>
      <c r="E103" s="327"/>
      <c r="F103" s="327"/>
      <c r="G103" s="327"/>
      <c r="H103" s="328"/>
      <c r="I103" s="158" t="s">
        <v>1998</v>
      </c>
      <c r="J103" s="159">
        <v>550</v>
      </c>
      <c r="K103" s="160">
        <v>226.52</v>
      </c>
      <c r="L103" s="160">
        <v>199.53056100000001</v>
      </c>
      <c r="M103" s="160"/>
      <c r="N103" s="160"/>
      <c r="O103" s="162"/>
    </row>
    <row r="104" spans="1:15" s="3" customFormat="1" ht="11.4" x14ac:dyDescent="0.25">
      <c r="A104" s="157" t="s">
        <v>2128</v>
      </c>
      <c r="B104" s="326" t="s">
        <v>2129</v>
      </c>
      <c r="C104" s="327"/>
      <c r="D104" s="327"/>
      <c r="E104" s="327"/>
      <c r="F104" s="327"/>
      <c r="G104" s="327"/>
      <c r="H104" s="328"/>
      <c r="I104" s="158" t="s">
        <v>1998</v>
      </c>
      <c r="J104" s="159"/>
      <c r="K104" s="160">
        <v>0</v>
      </c>
      <c r="L104" s="160">
        <v>366.84620100000001</v>
      </c>
      <c r="M104" s="160"/>
      <c r="N104" s="160"/>
      <c r="O104" s="162"/>
    </row>
    <row r="105" spans="1:15" s="3" customFormat="1" ht="11.4" x14ac:dyDescent="0.25">
      <c r="A105" s="157" t="s">
        <v>2130</v>
      </c>
      <c r="B105" s="326" t="s">
        <v>2121</v>
      </c>
      <c r="C105" s="327"/>
      <c r="D105" s="327"/>
      <c r="E105" s="327"/>
      <c r="F105" s="327"/>
      <c r="G105" s="327"/>
      <c r="H105" s="328"/>
      <c r="I105" s="158" t="s">
        <v>1998</v>
      </c>
      <c r="J105" s="159"/>
      <c r="K105" s="160">
        <v>0</v>
      </c>
      <c r="L105" s="160">
        <v>366.84620100000001</v>
      </c>
      <c r="M105" s="160"/>
      <c r="N105" s="160"/>
      <c r="O105" s="162"/>
    </row>
    <row r="106" spans="1:15" s="3" customFormat="1" ht="11.4" x14ac:dyDescent="0.25">
      <c r="A106" s="157" t="s">
        <v>2131</v>
      </c>
      <c r="B106" s="326" t="s">
        <v>2132</v>
      </c>
      <c r="C106" s="327"/>
      <c r="D106" s="327"/>
      <c r="E106" s="327"/>
      <c r="F106" s="327"/>
      <c r="G106" s="327"/>
      <c r="H106" s="328"/>
      <c r="I106" s="158" t="s">
        <v>1998</v>
      </c>
      <c r="J106" s="159">
        <f>([2]БДР!$G$108+[2]БДР!$G$109+[2]БДР!$G$111+[2]БДР!$G$112+[2]БДР!$G$113+[2]БДР!$G$114+[2]БДР!$G$115)/1000</f>
        <v>348.23325799999998</v>
      </c>
      <c r="K106" s="160">
        <v>121.9739</v>
      </c>
      <c r="L106" s="160">
        <v>0</v>
      </c>
      <c r="M106" s="160"/>
      <c r="N106" s="160"/>
      <c r="O106" s="162"/>
    </row>
    <row r="107" spans="1:15" s="91" customFormat="1" ht="11.4" x14ac:dyDescent="0.25">
      <c r="A107" s="177" t="s">
        <v>2133</v>
      </c>
      <c r="B107" s="341" t="s">
        <v>2134</v>
      </c>
      <c r="C107" s="342"/>
      <c r="D107" s="342"/>
      <c r="E107" s="342"/>
      <c r="F107" s="342"/>
      <c r="G107" s="342"/>
      <c r="H107" s="343"/>
      <c r="I107" s="178" t="s">
        <v>1998</v>
      </c>
      <c r="J107" s="181">
        <v>75.903042788657828</v>
      </c>
      <c r="K107" s="179">
        <v>-215.25800000000001</v>
      </c>
      <c r="L107" s="179">
        <f>L113+L115+L121</f>
        <v>345.09399999999999</v>
      </c>
      <c r="M107" s="179"/>
      <c r="N107" s="179"/>
      <c r="O107" s="180"/>
    </row>
    <row r="108" spans="1:15" s="3" customFormat="1" ht="24" customHeight="1" x14ac:dyDescent="0.25">
      <c r="A108" s="157" t="s">
        <v>272</v>
      </c>
      <c r="B108" s="323" t="s">
        <v>2135</v>
      </c>
      <c r="C108" s="324"/>
      <c r="D108" s="324"/>
      <c r="E108" s="324"/>
      <c r="F108" s="324"/>
      <c r="G108" s="324"/>
      <c r="H108" s="325"/>
      <c r="I108" s="158" t="s">
        <v>1998</v>
      </c>
      <c r="J108" s="159"/>
      <c r="K108" s="160">
        <v>0</v>
      </c>
      <c r="L108" s="160">
        <v>0</v>
      </c>
      <c r="M108" s="160"/>
      <c r="N108" s="160"/>
      <c r="O108" s="162"/>
    </row>
    <row r="109" spans="1:15" s="3" customFormat="1" ht="24" customHeight="1" x14ac:dyDescent="0.25">
      <c r="A109" s="157" t="s">
        <v>279</v>
      </c>
      <c r="B109" s="323" t="s">
        <v>2002</v>
      </c>
      <c r="C109" s="324"/>
      <c r="D109" s="324"/>
      <c r="E109" s="324"/>
      <c r="F109" s="324"/>
      <c r="G109" s="324"/>
      <c r="H109" s="325"/>
      <c r="I109" s="158" t="s">
        <v>1998</v>
      </c>
      <c r="J109" s="159"/>
      <c r="K109" s="160">
        <v>0</v>
      </c>
      <c r="L109" s="160">
        <v>0</v>
      </c>
      <c r="M109" s="160"/>
      <c r="N109" s="160"/>
      <c r="O109" s="162"/>
    </row>
    <row r="110" spans="1:15" s="3" customFormat="1" ht="24" customHeight="1" x14ac:dyDescent="0.25">
      <c r="A110" s="157" t="s">
        <v>280</v>
      </c>
      <c r="B110" s="323" t="s">
        <v>2004</v>
      </c>
      <c r="C110" s="324"/>
      <c r="D110" s="324"/>
      <c r="E110" s="324"/>
      <c r="F110" s="324"/>
      <c r="G110" s="324"/>
      <c r="H110" s="325"/>
      <c r="I110" s="158" t="s">
        <v>1998</v>
      </c>
      <c r="J110" s="159"/>
      <c r="K110" s="160">
        <v>0</v>
      </c>
      <c r="L110" s="160">
        <v>0</v>
      </c>
      <c r="M110" s="160"/>
      <c r="N110" s="160"/>
      <c r="O110" s="162"/>
    </row>
    <row r="111" spans="1:15" s="3" customFormat="1" ht="24" customHeight="1" x14ac:dyDescent="0.25">
      <c r="A111" s="157" t="s">
        <v>281</v>
      </c>
      <c r="B111" s="323" t="s">
        <v>2006</v>
      </c>
      <c r="C111" s="324"/>
      <c r="D111" s="324"/>
      <c r="E111" s="324"/>
      <c r="F111" s="324"/>
      <c r="G111" s="324"/>
      <c r="H111" s="325"/>
      <c r="I111" s="158" t="s">
        <v>1998</v>
      </c>
      <c r="J111" s="159"/>
      <c r="K111" s="160">
        <v>0</v>
      </c>
      <c r="L111" s="160">
        <v>0</v>
      </c>
      <c r="M111" s="160"/>
      <c r="N111" s="160"/>
      <c r="O111" s="162"/>
    </row>
    <row r="112" spans="1:15" s="3" customFormat="1" ht="11.4" x14ac:dyDescent="0.25">
      <c r="A112" s="157" t="s">
        <v>273</v>
      </c>
      <c r="B112" s="326" t="s">
        <v>2008</v>
      </c>
      <c r="C112" s="327"/>
      <c r="D112" s="327"/>
      <c r="E112" s="327"/>
      <c r="F112" s="327"/>
      <c r="G112" s="327"/>
      <c r="H112" s="328"/>
      <c r="I112" s="158" t="s">
        <v>1998</v>
      </c>
      <c r="J112" s="159"/>
      <c r="K112" s="160">
        <v>0</v>
      </c>
      <c r="L112" s="160">
        <v>0</v>
      </c>
      <c r="M112" s="160"/>
      <c r="N112" s="160"/>
      <c r="O112" s="162"/>
    </row>
    <row r="113" spans="1:15" s="3" customFormat="1" ht="11.4" x14ac:dyDescent="0.25">
      <c r="A113" s="157" t="s">
        <v>274</v>
      </c>
      <c r="B113" s="326" t="s">
        <v>2010</v>
      </c>
      <c r="C113" s="327"/>
      <c r="D113" s="327"/>
      <c r="E113" s="327"/>
      <c r="F113" s="327"/>
      <c r="G113" s="327"/>
      <c r="H113" s="328"/>
      <c r="I113" s="158" t="s">
        <v>1998</v>
      </c>
      <c r="J113" s="159"/>
      <c r="K113" s="160">
        <v>0</v>
      </c>
      <c r="L113" s="160">
        <v>265.214</v>
      </c>
      <c r="M113" s="160"/>
      <c r="N113" s="160"/>
      <c r="O113" s="162"/>
    </row>
    <row r="114" spans="1:15" s="3" customFormat="1" ht="11.4" x14ac:dyDescent="0.25">
      <c r="A114" s="157" t="s">
        <v>275</v>
      </c>
      <c r="B114" s="326" t="s">
        <v>2011</v>
      </c>
      <c r="C114" s="327"/>
      <c r="D114" s="327"/>
      <c r="E114" s="327"/>
      <c r="F114" s="327"/>
      <c r="G114" s="327"/>
      <c r="H114" s="328"/>
      <c r="I114" s="158" t="s">
        <v>1998</v>
      </c>
      <c r="J114" s="159"/>
      <c r="K114" s="160">
        <v>0</v>
      </c>
      <c r="L114" s="160">
        <v>0</v>
      </c>
      <c r="M114" s="160"/>
      <c r="N114" s="160"/>
      <c r="O114" s="162"/>
    </row>
    <row r="115" spans="1:15" s="3" customFormat="1" ht="11.4" x14ac:dyDescent="0.25">
      <c r="A115" s="157" t="s">
        <v>276</v>
      </c>
      <c r="B115" s="326" t="s">
        <v>2013</v>
      </c>
      <c r="C115" s="327"/>
      <c r="D115" s="327"/>
      <c r="E115" s="327"/>
      <c r="F115" s="327"/>
      <c r="G115" s="327"/>
      <c r="H115" s="328"/>
      <c r="I115" s="158" t="s">
        <v>1998</v>
      </c>
      <c r="J115" s="159"/>
      <c r="K115" s="160">
        <v>0</v>
      </c>
      <c r="L115" s="160">
        <v>30.305</v>
      </c>
      <c r="M115" s="160"/>
      <c r="N115" s="160"/>
      <c r="O115" s="162"/>
    </row>
    <row r="116" spans="1:15" s="3" customFormat="1" ht="11.4" x14ac:dyDescent="0.25">
      <c r="A116" s="157" t="s">
        <v>277</v>
      </c>
      <c r="B116" s="326" t="s">
        <v>2015</v>
      </c>
      <c r="C116" s="327"/>
      <c r="D116" s="327"/>
      <c r="E116" s="327"/>
      <c r="F116" s="327"/>
      <c r="G116" s="327"/>
      <c r="H116" s="328"/>
      <c r="I116" s="158" t="s">
        <v>1998</v>
      </c>
      <c r="J116" s="159"/>
      <c r="K116" s="160">
        <v>0</v>
      </c>
      <c r="L116" s="160">
        <v>0</v>
      </c>
      <c r="M116" s="160"/>
      <c r="N116" s="160"/>
      <c r="O116" s="162"/>
    </row>
    <row r="117" spans="1:15" s="3" customFormat="1" ht="11.4" x14ac:dyDescent="0.25">
      <c r="A117" s="157" t="s">
        <v>278</v>
      </c>
      <c r="B117" s="326" t="s">
        <v>2017</v>
      </c>
      <c r="C117" s="327"/>
      <c r="D117" s="327"/>
      <c r="E117" s="327"/>
      <c r="F117" s="327"/>
      <c r="G117" s="327"/>
      <c r="H117" s="328"/>
      <c r="I117" s="158" t="s">
        <v>1998</v>
      </c>
      <c r="J117" s="159"/>
      <c r="K117" s="160">
        <v>0</v>
      </c>
      <c r="L117" s="160">
        <v>0</v>
      </c>
      <c r="M117" s="160"/>
      <c r="N117" s="160"/>
      <c r="O117" s="162"/>
    </row>
    <row r="118" spans="1:15" s="3" customFormat="1" ht="24" customHeight="1" x14ac:dyDescent="0.25">
      <c r="A118" s="157" t="s">
        <v>2136</v>
      </c>
      <c r="B118" s="323" t="s">
        <v>2019</v>
      </c>
      <c r="C118" s="324"/>
      <c r="D118" s="324"/>
      <c r="E118" s="324"/>
      <c r="F118" s="324"/>
      <c r="G118" s="324"/>
      <c r="H118" s="325"/>
      <c r="I118" s="158" t="s">
        <v>1998</v>
      </c>
      <c r="J118" s="159"/>
      <c r="K118" s="160">
        <v>0</v>
      </c>
      <c r="L118" s="160">
        <v>0</v>
      </c>
      <c r="M118" s="160"/>
      <c r="N118" s="160"/>
      <c r="O118" s="162"/>
    </row>
    <row r="119" spans="1:15" s="3" customFormat="1" ht="11.4" x14ac:dyDescent="0.25">
      <c r="A119" s="157" t="s">
        <v>2137</v>
      </c>
      <c r="B119" s="326" t="s">
        <v>2021</v>
      </c>
      <c r="C119" s="327"/>
      <c r="D119" s="327"/>
      <c r="E119" s="327"/>
      <c r="F119" s="327"/>
      <c r="G119" s="327"/>
      <c r="H119" s="328"/>
      <c r="I119" s="158" t="s">
        <v>1998</v>
      </c>
      <c r="J119" s="159"/>
      <c r="K119" s="160">
        <v>0</v>
      </c>
      <c r="L119" s="160">
        <v>0</v>
      </c>
      <c r="M119" s="160"/>
      <c r="N119" s="160"/>
      <c r="O119" s="162"/>
    </row>
    <row r="120" spans="1:15" s="3" customFormat="1" ht="11.4" x14ac:dyDescent="0.25">
      <c r="A120" s="157" t="s">
        <v>2138</v>
      </c>
      <c r="B120" s="326" t="s">
        <v>2023</v>
      </c>
      <c r="C120" s="327"/>
      <c r="D120" s="327"/>
      <c r="E120" s="327"/>
      <c r="F120" s="327"/>
      <c r="G120" s="327"/>
      <c r="H120" s="328"/>
      <c r="I120" s="158" t="s">
        <v>1998</v>
      </c>
      <c r="J120" s="159"/>
      <c r="K120" s="160">
        <v>0</v>
      </c>
      <c r="L120" s="160">
        <v>0</v>
      </c>
      <c r="M120" s="160"/>
      <c r="N120" s="160"/>
      <c r="O120" s="162"/>
    </row>
    <row r="121" spans="1:15" s="3" customFormat="1" ht="11.4" x14ac:dyDescent="0.25">
      <c r="A121" s="157" t="s">
        <v>2139</v>
      </c>
      <c r="B121" s="326" t="s">
        <v>2025</v>
      </c>
      <c r="C121" s="327"/>
      <c r="D121" s="327"/>
      <c r="E121" s="327"/>
      <c r="F121" s="327"/>
      <c r="G121" s="327"/>
      <c r="H121" s="328"/>
      <c r="I121" s="158" t="s">
        <v>1998</v>
      </c>
      <c r="J121" s="159"/>
      <c r="K121" s="160">
        <v>0</v>
      </c>
      <c r="L121" s="160">
        <v>49.575000000000003</v>
      </c>
      <c r="M121" s="160"/>
      <c r="N121" s="160"/>
      <c r="O121" s="162"/>
    </row>
    <row r="122" spans="1:15" s="91" customFormat="1" ht="11.4" x14ac:dyDescent="0.25">
      <c r="A122" s="177" t="s">
        <v>2140</v>
      </c>
      <c r="B122" s="341" t="s">
        <v>2141</v>
      </c>
      <c r="C122" s="342"/>
      <c r="D122" s="342"/>
      <c r="E122" s="342"/>
      <c r="F122" s="342"/>
      <c r="G122" s="342"/>
      <c r="H122" s="343"/>
      <c r="I122" s="178" t="s">
        <v>1998</v>
      </c>
      <c r="J122" s="179">
        <v>15.180608557731567</v>
      </c>
      <c r="K122" s="179">
        <v>0</v>
      </c>
      <c r="L122" s="179">
        <f>L128+L130+L136</f>
        <v>245.82399999999998</v>
      </c>
      <c r="M122" s="179"/>
      <c r="N122" s="179"/>
      <c r="O122" s="180"/>
    </row>
    <row r="123" spans="1:15" s="3" customFormat="1" ht="11.4" x14ac:dyDescent="0.25">
      <c r="A123" s="157" t="s">
        <v>307</v>
      </c>
      <c r="B123" s="326" t="s">
        <v>2000</v>
      </c>
      <c r="C123" s="327"/>
      <c r="D123" s="327"/>
      <c r="E123" s="327"/>
      <c r="F123" s="327"/>
      <c r="G123" s="327"/>
      <c r="H123" s="328"/>
      <c r="I123" s="158" t="s">
        <v>1998</v>
      </c>
      <c r="J123" s="159"/>
      <c r="K123" s="160">
        <v>0</v>
      </c>
      <c r="L123" s="160">
        <v>0</v>
      </c>
      <c r="M123" s="160"/>
      <c r="N123" s="160"/>
      <c r="O123" s="162"/>
    </row>
    <row r="124" spans="1:15" s="3" customFormat="1" ht="24" customHeight="1" x14ac:dyDescent="0.25">
      <c r="A124" s="157" t="s">
        <v>314</v>
      </c>
      <c r="B124" s="323" t="s">
        <v>2002</v>
      </c>
      <c r="C124" s="324"/>
      <c r="D124" s="324"/>
      <c r="E124" s="324"/>
      <c r="F124" s="324"/>
      <c r="G124" s="324"/>
      <c r="H124" s="325"/>
      <c r="I124" s="158" t="s">
        <v>1998</v>
      </c>
      <c r="J124" s="159"/>
      <c r="K124" s="160">
        <v>0</v>
      </c>
      <c r="L124" s="160">
        <v>0</v>
      </c>
      <c r="M124" s="160"/>
      <c r="N124" s="160"/>
      <c r="O124" s="162"/>
    </row>
    <row r="125" spans="1:15" s="3" customFormat="1" ht="24" customHeight="1" x14ac:dyDescent="0.25">
      <c r="A125" s="157" t="s">
        <v>315</v>
      </c>
      <c r="B125" s="323" t="s">
        <v>2004</v>
      </c>
      <c r="C125" s="324"/>
      <c r="D125" s="324"/>
      <c r="E125" s="324"/>
      <c r="F125" s="324"/>
      <c r="G125" s="324"/>
      <c r="H125" s="325"/>
      <c r="I125" s="158" t="s">
        <v>1998</v>
      </c>
      <c r="J125" s="159"/>
      <c r="K125" s="160">
        <v>0</v>
      </c>
      <c r="L125" s="160">
        <v>0</v>
      </c>
      <c r="M125" s="160"/>
      <c r="N125" s="160"/>
      <c r="O125" s="162"/>
    </row>
    <row r="126" spans="1:15" s="3" customFormat="1" ht="24" customHeight="1" x14ac:dyDescent="0.25">
      <c r="A126" s="157" t="s">
        <v>316</v>
      </c>
      <c r="B126" s="323" t="s">
        <v>2006</v>
      </c>
      <c r="C126" s="324"/>
      <c r="D126" s="324"/>
      <c r="E126" s="324"/>
      <c r="F126" s="324"/>
      <c r="G126" s="324"/>
      <c r="H126" s="325"/>
      <c r="I126" s="158" t="s">
        <v>1998</v>
      </c>
      <c r="J126" s="159"/>
      <c r="K126" s="160">
        <v>0</v>
      </c>
      <c r="L126" s="160">
        <v>0</v>
      </c>
      <c r="M126" s="160"/>
      <c r="N126" s="160"/>
      <c r="O126" s="162"/>
    </row>
    <row r="127" spans="1:15" s="3" customFormat="1" ht="11.4" x14ac:dyDescent="0.25">
      <c r="A127" s="157" t="s">
        <v>308</v>
      </c>
      <c r="B127" s="326" t="s">
        <v>2142</v>
      </c>
      <c r="C127" s="327"/>
      <c r="D127" s="327"/>
      <c r="E127" s="327"/>
      <c r="F127" s="327"/>
      <c r="G127" s="327"/>
      <c r="H127" s="328"/>
      <c r="I127" s="158" t="s">
        <v>1998</v>
      </c>
      <c r="J127" s="159"/>
      <c r="K127" s="160">
        <v>0</v>
      </c>
      <c r="L127" s="160">
        <v>0</v>
      </c>
      <c r="M127" s="160"/>
      <c r="N127" s="160"/>
      <c r="O127" s="162"/>
    </row>
    <row r="128" spans="1:15" s="3" customFormat="1" ht="11.4" x14ac:dyDescent="0.25">
      <c r="A128" s="157" t="s">
        <v>309</v>
      </c>
      <c r="B128" s="326" t="s">
        <v>2143</v>
      </c>
      <c r="C128" s="327"/>
      <c r="D128" s="327"/>
      <c r="E128" s="327"/>
      <c r="F128" s="327"/>
      <c r="G128" s="327"/>
      <c r="H128" s="328"/>
      <c r="I128" s="158" t="s">
        <v>1998</v>
      </c>
      <c r="J128" s="159"/>
      <c r="K128" s="160">
        <v>0</v>
      </c>
      <c r="L128" s="160">
        <v>188.923</v>
      </c>
      <c r="M128" s="160"/>
      <c r="N128" s="160"/>
      <c r="O128" s="162"/>
    </row>
    <row r="129" spans="1:15" s="3" customFormat="1" ht="11.4" x14ac:dyDescent="0.25">
      <c r="A129" s="157" t="s">
        <v>310</v>
      </c>
      <c r="B129" s="326" t="s">
        <v>2144</v>
      </c>
      <c r="C129" s="327"/>
      <c r="D129" s="327"/>
      <c r="E129" s="327"/>
      <c r="F129" s="327"/>
      <c r="G129" s="327"/>
      <c r="H129" s="328"/>
      <c r="I129" s="158" t="s">
        <v>1998</v>
      </c>
      <c r="J129" s="159"/>
      <c r="K129" s="160">
        <v>0</v>
      </c>
      <c r="L129" s="160">
        <v>0</v>
      </c>
      <c r="M129" s="160"/>
      <c r="N129" s="160"/>
      <c r="O129" s="162"/>
    </row>
    <row r="130" spans="1:15" s="3" customFormat="1" ht="11.4" x14ac:dyDescent="0.25">
      <c r="A130" s="157" t="s">
        <v>311</v>
      </c>
      <c r="B130" s="326" t="s">
        <v>2145</v>
      </c>
      <c r="C130" s="327"/>
      <c r="D130" s="327"/>
      <c r="E130" s="327"/>
      <c r="F130" s="327"/>
      <c r="G130" s="327"/>
      <c r="H130" s="328"/>
      <c r="I130" s="158" t="s">
        <v>1998</v>
      </c>
      <c r="J130" s="159"/>
      <c r="K130" s="160">
        <v>0</v>
      </c>
      <c r="L130" s="160">
        <v>21.587</v>
      </c>
      <c r="M130" s="160"/>
      <c r="N130" s="160"/>
      <c r="O130" s="162"/>
    </row>
    <row r="131" spans="1:15" s="3" customFormat="1" ht="11.4" x14ac:dyDescent="0.25">
      <c r="A131" s="157" t="s">
        <v>312</v>
      </c>
      <c r="B131" s="326" t="s">
        <v>2146</v>
      </c>
      <c r="C131" s="327"/>
      <c r="D131" s="327"/>
      <c r="E131" s="327"/>
      <c r="F131" s="327"/>
      <c r="G131" s="327"/>
      <c r="H131" s="328"/>
      <c r="I131" s="158" t="s">
        <v>1998</v>
      </c>
      <c r="J131" s="159"/>
      <c r="K131" s="160">
        <v>0</v>
      </c>
      <c r="L131" s="160">
        <v>0</v>
      </c>
      <c r="M131" s="160"/>
      <c r="N131" s="160"/>
      <c r="O131" s="162"/>
    </row>
    <row r="132" spans="1:15" s="3" customFormat="1" ht="11.4" x14ac:dyDescent="0.25">
      <c r="A132" s="157" t="s">
        <v>313</v>
      </c>
      <c r="B132" s="326" t="s">
        <v>2147</v>
      </c>
      <c r="C132" s="327"/>
      <c r="D132" s="327"/>
      <c r="E132" s="327"/>
      <c r="F132" s="327"/>
      <c r="G132" s="327"/>
      <c r="H132" s="328"/>
      <c r="I132" s="158" t="s">
        <v>1998</v>
      </c>
      <c r="J132" s="159"/>
      <c r="K132" s="160">
        <v>0</v>
      </c>
      <c r="L132" s="160">
        <v>0</v>
      </c>
      <c r="M132" s="160"/>
      <c r="N132" s="160"/>
      <c r="O132" s="162"/>
    </row>
    <row r="133" spans="1:15" s="3" customFormat="1" ht="24" customHeight="1" x14ac:dyDescent="0.25">
      <c r="A133" s="157" t="s">
        <v>2148</v>
      </c>
      <c r="B133" s="323" t="s">
        <v>2019</v>
      </c>
      <c r="C133" s="324"/>
      <c r="D133" s="324"/>
      <c r="E133" s="324"/>
      <c r="F133" s="324"/>
      <c r="G133" s="324"/>
      <c r="H133" s="325"/>
      <c r="I133" s="158" t="s">
        <v>1998</v>
      </c>
      <c r="J133" s="159"/>
      <c r="K133" s="160">
        <v>0</v>
      </c>
      <c r="L133" s="160">
        <v>0</v>
      </c>
      <c r="M133" s="160"/>
      <c r="N133" s="160"/>
      <c r="O133" s="162"/>
    </row>
    <row r="134" spans="1:15" s="3" customFormat="1" ht="11.4" x14ac:dyDescent="0.25">
      <c r="A134" s="157" t="s">
        <v>2149</v>
      </c>
      <c r="B134" s="326" t="s">
        <v>2021</v>
      </c>
      <c r="C134" s="327"/>
      <c r="D134" s="327"/>
      <c r="E134" s="327"/>
      <c r="F134" s="327"/>
      <c r="G134" s="327"/>
      <c r="H134" s="328"/>
      <c r="I134" s="158" t="s">
        <v>1998</v>
      </c>
      <c r="J134" s="159"/>
      <c r="K134" s="160">
        <v>0</v>
      </c>
      <c r="L134" s="160">
        <v>0</v>
      </c>
      <c r="M134" s="160"/>
      <c r="N134" s="160"/>
      <c r="O134" s="162"/>
    </row>
    <row r="135" spans="1:15" s="3" customFormat="1" ht="11.4" x14ac:dyDescent="0.25">
      <c r="A135" s="157" t="s">
        <v>2150</v>
      </c>
      <c r="B135" s="326" t="s">
        <v>2023</v>
      </c>
      <c r="C135" s="327"/>
      <c r="D135" s="327"/>
      <c r="E135" s="327"/>
      <c r="F135" s="327"/>
      <c r="G135" s="327"/>
      <c r="H135" s="328"/>
      <c r="I135" s="158" t="s">
        <v>1998</v>
      </c>
      <c r="J135" s="159"/>
      <c r="K135" s="160">
        <v>0</v>
      </c>
      <c r="L135" s="160">
        <v>0</v>
      </c>
      <c r="M135" s="160"/>
      <c r="N135" s="160"/>
      <c r="O135" s="162"/>
    </row>
    <row r="136" spans="1:15" s="3" customFormat="1" ht="11.4" x14ac:dyDescent="0.25">
      <c r="A136" s="157" t="s">
        <v>2151</v>
      </c>
      <c r="B136" s="326" t="s">
        <v>2152</v>
      </c>
      <c r="C136" s="327"/>
      <c r="D136" s="327"/>
      <c r="E136" s="327"/>
      <c r="F136" s="327"/>
      <c r="G136" s="327"/>
      <c r="H136" s="328"/>
      <c r="I136" s="158" t="s">
        <v>1998</v>
      </c>
      <c r="J136" s="159"/>
      <c r="K136" s="160">
        <v>0</v>
      </c>
      <c r="L136" s="160">
        <v>35.314</v>
      </c>
      <c r="M136" s="160"/>
      <c r="N136" s="160"/>
      <c r="O136" s="162"/>
    </row>
    <row r="137" spans="1:15" s="91" customFormat="1" ht="11.4" x14ac:dyDescent="0.25">
      <c r="A137" s="177" t="s">
        <v>2153</v>
      </c>
      <c r="B137" s="341" t="s">
        <v>2154</v>
      </c>
      <c r="C137" s="342"/>
      <c r="D137" s="342"/>
      <c r="E137" s="342"/>
      <c r="F137" s="342"/>
      <c r="G137" s="342"/>
      <c r="H137" s="343"/>
      <c r="I137" s="178" t="s">
        <v>1998</v>
      </c>
      <c r="J137" s="181">
        <v>60.722434230926254</v>
      </c>
      <c r="K137" s="179">
        <v>-215.25841426161332</v>
      </c>
      <c r="L137" s="179">
        <f>L143+L145+L151</f>
        <v>171.953</v>
      </c>
      <c r="M137" s="179"/>
      <c r="N137" s="179"/>
      <c r="O137" s="180"/>
    </row>
    <row r="138" spans="1:15" s="3" customFormat="1" ht="11.4" x14ac:dyDescent="0.25">
      <c r="A138" s="157" t="s">
        <v>342</v>
      </c>
      <c r="B138" s="326" t="s">
        <v>2000</v>
      </c>
      <c r="C138" s="327"/>
      <c r="D138" s="327"/>
      <c r="E138" s="327"/>
      <c r="F138" s="327"/>
      <c r="G138" s="327"/>
      <c r="H138" s="328"/>
      <c r="I138" s="158" t="s">
        <v>1998</v>
      </c>
      <c r="J138" s="182"/>
      <c r="K138" s="183">
        <v>0</v>
      </c>
      <c r="L138" s="160">
        <v>0</v>
      </c>
      <c r="M138" s="160"/>
      <c r="N138" s="160"/>
      <c r="O138" s="162"/>
    </row>
    <row r="139" spans="1:15" s="3" customFormat="1" ht="24" customHeight="1" x14ac:dyDescent="0.25">
      <c r="A139" s="157" t="s">
        <v>354</v>
      </c>
      <c r="B139" s="323" t="s">
        <v>2002</v>
      </c>
      <c r="C139" s="324"/>
      <c r="D139" s="324"/>
      <c r="E139" s="324"/>
      <c r="F139" s="324"/>
      <c r="G139" s="324"/>
      <c r="H139" s="325"/>
      <c r="I139" s="158" t="s">
        <v>1998</v>
      </c>
      <c r="J139" s="182"/>
      <c r="K139" s="183">
        <v>0</v>
      </c>
      <c r="L139" s="160">
        <v>0</v>
      </c>
      <c r="M139" s="160"/>
      <c r="N139" s="160"/>
      <c r="O139" s="162"/>
    </row>
    <row r="140" spans="1:15" s="3" customFormat="1" ht="24" customHeight="1" x14ac:dyDescent="0.25">
      <c r="A140" s="157" t="s">
        <v>355</v>
      </c>
      <c r="B140" s="323" t="s">
        <v>2004</v>
      </c>
      <c r="C140" s="324"/>
      <c r="D140" s="324"/>
      <c r="E140" s="324"/>
      <c r="F140" s="324"/>
      <c r="G140" s="324"/>
      <c r="H140" s="325"/>
      <c r="I140" s="158" t="s">
        <v>1998</v>
      </c>
      <c r="J140" s="182"/>
      <c r="K140" s="183">
        <v>0</v>
      </c>
      <c r="L140" s="160">
        <v>0</v>
      </c>
      <c r="M140" s="160"/>
      <c r="N140" s="160"/>
      <c r="O140" s="162"/>
    </row>
    <row r="141" spans="1:15" s="3" customFormat="1" ht="24" customHeight="1" x14ac:dyDescent="0.25">
      <c r="A141" s="157" t="s">
        <v>356</v>
      </c>
      <c r="B141" s="323" t="s">
        <v>2006</v>
      </c>
      <c r="C141" s="324"/>
      <c r="D141" s="324"/>
      <c r="E141" s="324"/>
      <c r="F141" s="324"/>
      <c r="G141" s="324"/>
      <c r="H141" s="325"/>
      <c r="I141" s="158" t="s">
        <v>1998</v>
      </c>
      <c r="J141" s="182"/>
      <c r="K141" s="183">
        <v>0</v>
      </c>
      <c r="L141" s="160">
        <v>0</v>
      </c>
      <c r="M141" s="160"/>
      <c r="N141" s="160"/>
      <c r="O141" s="162"/>
    </row>
    <row r="142" spans="1:15" s="3" customFormat="1" ht="11.4" x14ac:dyDescent="0.25">
      <c r="A142" s="157" t="s">
        <v>343</v>
      </c>
      <c r="B142" s="326" t="s">
        <v>2008</v>
      </c>
      <c r="C142" s="327"/>
      <c r="D142" s="327"/>
      <c r="E142" s="327"/>
      <c r="F142" s="327"/>
      <c r="G142" s="327"/>
      <c r="H142" s="328"/>
      <c r="I142" s="158" t="s">
        <v>1998</v>
      </c>
      <c r="J142" s="182"/>
      <c r="K142" s="183">
        <v>0</v>
      </c>
      <c r="L142" s="160">
        <v>0</v>
      </c>
      <c r="M142" s="160"/>
      <c r="N142" s="160"/>
      <c r="O142" s="162"/>
    </row>
    <row r="143" spans="1:15" s="3" customFormat="1" ht="11.4" x14ac:dyDescent="0.25">
      <c r="A143" s="157" t="s">
        <v>344</v>
      </c>
      <c r="B143" s="326" t="s">
        <v>2010</v>
      </c>
      <c r="C143" s="327"/>
      <c r="D143" s="327"/>
      <c r="E143" s="327"/>
      <c r="F143" s="327"/>
      <c r="G143" s="327"/>
      <c r="H143" s="328"/>
      <c r="I143" s="158" t="s">
        <v>1998</v>
      </c>
      <c r="J143" s="182"/>
      <c r="K143" s="183">
        <v>0</v>
      </c>
      <c r="L143" s="160">
        <v>143.36199999999999</v>
      </c>
      <c r="M143" s="160"/>
      <c r="N143" s="160"/>
      <c r="O143" s="162"/>
    </row>
    <row r="144" spans="1:15" s="3" customFormat="1" ht="11.4" x14ac:dyDescent="0.25">
      <c r="A144" s="157" t="s">
        <v>345</v>
      </c>
      <c r="B144" s="326" t="s">
        <v>2011</v>
      </c>
      <c r="C144" s="327"/>
      <c r="D144" s="327"/>
      <c r="E144" s="327"/>
      <c r="F144" s="327"/>
      <c r="G144" s="327"/>
      <c r="H144" s="328"/>
      <c r="I144" s="158" t="s">
        <v>1998</v>
      </c>
      <c r="J144" s="182"/>
      <c r="K144" s="183">
        <v>0</v>
      </c>
      <c r="L144" s="160">
        <v>0</v>
      </c>
      <c r="M144" s="160"/>
      <c r="N144" s="160"/>
      <c r="O144" s="162"/>
    </row>
    <row r="145" spans="1:15" s="3" customFormat="1" ht="11.4" x14ac:dyDescent="0.25">
      <c r="A145" s="157" t="s">
        <v>346</v>
      </c>
      <c r="B145" s="326" t="s">
        <v>2013</v>
      </c>
      <c r="C145" s="327"/>
      <c r="D145" s="327"/>
      <c r="E145" s="327"/>
      <c r="F145" s="327"/>
      <c r="G145" s="327"/>
      <c r="H145" s="328"/>
      <c r="I145" s="158" t="s">
        <v>1998</v>
      </c>
      <c r="J145" s="182"/>
      <c r="K145" s="183">
        <v>0</v>
      </c>
      <c r="L145" s="160">
        <v>11.96</v>
      </c>
      <c r="M145" s="160"/>
      <c r="N145" s="160"/>
      <c r="O145" s="162"/>
    </row>
    <row r="146" spans="1:15" s="3" customFormat="1" ht="11.4" x14ac:dyDescent="0.25">
      <c r="A146" s="157" t="s">
        <v>2155</v>
      </c>
      <c r="B146" s="326" t="s">
        <v>2015</v>
      </c>
      <c r="C146" s="327"/>
      <c r="D146" s="327"/>
      <c r="E146" s="327"/>
      <c r="F146" s="327"/>
      <c r="G146" s="327"/>
      <c r="H146" s="328"/>
      <c r="I146" s="158" t="s">
        <v>1998</v>
      </c>
      <c r="J146" s="182"/>
      <c r="K146" s="183">
        <v>0</v>
      </c>
      <c r="L146" s="160">
        <v>0</v>
      </c>
      <c r="M146" s="160"/>
      <c r="N146" s="160"/>
      <c r="O146" s="162"/>
    </row>
    <row r="147" spans="1:15" s="3" customFormat="1" ht="11.4" x14ac:dyDescent="0.25">
      <c r="A147" s="157" t="s">
        <v>2156</v>
      </c>
      <c r="B147" s="326" t="s">
        <v>2017</v>
      </c>
      <c r="C147" s="327"/>
      <c r="D147" s="327"/>
      <c r="E147" s="327"/>
      <c r="F147" s="327"/>
      <c r="G147" s="327"/>
      <c r="H147" s="328"/>
      <c r="I147" s="158" t="s">
        <v>1998</v>
      </c>
      <c r="J147" s="182"/>
      <c r="K147" s="183">
        <v>0</v>
      </c>
      <c r="L147" s="160">
        <v>0</v>
      </c>
      <c r="M147" s="160"/>
      <c r="N147" s="160"/>
      <c r="O147" s="162"/>
    </row>
    <row r="148" spans="1:15" s="3" customFormat="1" ht="24" customHeight="1" x14ac:dyDescent="0.25">
      <c r="A148" s="157" t="s">
        <v>2157</v>
      </c>
      <c r="B148" s="323" t="s">
        <v>2019</v>
      </c>
      <c r="C148" s="324"/>
      <c r="D148" s="324"/>
      <c r="E148" s="324"/>
      <c r="F148" s="324"/>
      <c r="G148" s="324"/>
      <c r="H148" s="325"/>
      <c r="I148" s="158" t="s">
        <v>1998</v>
      </c>
      <c r="J148" s="182"/>
      <c r="K148" s="183">
        <v>0</v>
      </c>
      <c r="L148" s="160">
        <v>0</v>
      </c>
      <c r="M148" s="160"/>
      <c r="N148" s="160"/>
      <c r="O148" s="162"/>
    </row>
    <row r="149" spans="1:15" s="3" customFormat="1" ht="12.7" customHeight="1" x14ac:dyDescent="0.25">
      <c r="A149" s="157" t="s">
        <v>2158</v>
      </c>
      <c r="B149" s="326" t="s">
        <v>2021</v>
      </c>
      <c r="C149" s="327"/>
      <c r="D149" s="327"/>
      <c r="E149" s="327"/>
      <c r="F149" s="327"/>
      <c r="G149" s="327"/>
      <c r="H149" s="328"/>
      <c r="I149" s="158" t="s">
        <v>1998</v>
      </c>
      <c r="J149" s="182"/>
      <c r="K149" s="183">
        <v>0</v>
      </c>
      <c r="L149" s="160">
        <v>0</v>
      </c>
      <c r="M149" s="160"/>
      <c r="N149" s="160"/>
      <c r="O149" s="162"/>
    </row>
    <row r="150" spans="1:15" s="3" customFormat="1" ht="12.7" customHeight="1" x14ac:dyDescent="0.25">
      <c r="A150" s="157" t="s">
        <v>2159</v>
      </c>
      <c r="B150" s="326" t="s">
        <v>2023</v>
      </c>
      <c r="C150" s="327"/>
      <c r="D150" s="327"/>
      <c r="E150" s="327"/>
      <c r="F150" s="327"/>
      <c r="G150" s="327"/>
      <c r="H150" s="328"/>
      <c r="I150" s="158" t="s">
        <v>1998</v>
      </c>
      <c r="J150" s="182"/>
      <c r="K150" s="183">
        <v>0</v>
      </c>
      <c r="L150" s="160">
        <v>0</v>
      </c>
      <c r="M150" s="160"/>
      <c r="N150" s="160"/>
      <c r="O150" s="162"/>
    </row>
    <row r="151" spans="1:15" s="3" customFormat="1" ht="12.7" customHeight="1" x14ac:dyDescent="0.25">
      <c r="A151" s="157" t="s">
        <v>2160</v>
      </c>
      <c r="B151" s="326" t="s">
        <v>2025</v>
      </c>
      <c r="C151" s="327"/>
      <c r="D151" s="327"/>
      <c r="E151" s="327"/>
      <c r="F151" s="327"/>
      <c r="G151" s="327"/>
      <c r="H151" s="328"/>
      <c r="I151" s="158" t="s">
        <v>1998</v>
      </c>
      <c r="J151" s="182"/>
      <c r="K151" s="183">
        <v>0</v>
      </c>
      <c r="L151" s="160">
        <v>16.631</v>
      </c>
      <c r="M151" s="160"/>
      <c r="N151" s="160"/>
      <c r="O151" s="162"/>
    </row>
    <row r="152" spans="1:15" s="3" customFormat="1" ht="12.7" customHeight="1" x14ac:dyDescent="0.25">
      <c r="A152" s="157" t="s">
        <v>2161</v>
      </c>
      <c r="B152" s="326" t="s">
        <v>2162</v>
      </c>
      <c r="C152" s="327"/>
      <c r="D152" s="327"/>
      <c r="E152" s="327"/>
      <c r="F152" s="327"/>
      <c r="G152" s="327"/>
      <c r="H152" s="328"/>
      <c r="I152" s="158" t="s">
        <v>1998</v>
      </c>
      <c r="J152" s="182"/>
      <c r="K152" s="183"/>
      <c r="L152" s="160">
        <v>0</v>
      </c>
      <c r="M152" s="160"/>
      <c r="N152" s="160"/>
      <c r="O152" s="162"/>
    </row>
    <row r="153" spans="1:15" s="3" customFormat="1" ht="12.7" customHeight="1" x14ac:dyDescent="0.25">
      <c r="A153" s="157" t="s">
        <v>2163</v>
      </c>
      <c r="B153" s="326" t="s">
        <v>2164</v>
      </c>
      <c r="C153" s="327"/>
      <c r="D153" s="327"/>
      <c r="E153" s="327"/>
      <c r="F153" s="327"/>
      <c r="G153" s="327"/>
      <c r="H153" s="328"/>
      <c r="I153" s="158" t="s">
        <v>1998</v>
      </c>
      <c r="J153" s="182">
        <v>25</v>
      </c>
      <c r="K153" s="184">
        <v>23</v>
      </c>
      <c r="L153" s="160"/>
      <c r="M153" s="160"/>
      <c r="N153" s="160"/>
      <c r="O153" s="162"/>
    </row>
    <row r="154" spans="1:15" s="3" customFormat="1" ht="12.7" customHeight="1" x14ac:dyDescent="0.25">
      <c r="A154" s="157" t="s">
        <v>2165</v>
      </c>
      <c r="B154" s="326" t="s">
        <v>2166</v>
      </c>
      <c r="C154" s="327"/>
      <c r="D154" s="327"/>
      <c r="E154" s="327"/>
      <c r="F154" s="327"/>
      <c r="G154" s="327"/>
      <c r="H154" s="328"/>
      <c r="I154" s="158" t="s">
        <v>1998</v>
      </c>
      <c r="J154" s="182"/>
      <c r="K154" s="184">
        <v>17</v>
      </c>
      <c r="L154" s="160"/>
      <c r="M154" s="160"/>
      <c r="N154" s="160"/>
      <c r="O154" s="162"/>
    </row>
    <row r="155" spans="1:15" s="3" customFormat="1" ht="24" customHeight="1" x14ac:dyDescent="0.25">
      <c r="A155" s="157" t="s">
        <v>2167</v>
      </c>
      <c r="B155" s="323" t="s">
        <v>2168</v>
      </c>
      <c r="C155" s="324"/>
      <c r="D155" s="324"/>
      <c r="E155" s="324"/>
      <c r="F155" s="324"/>
      <c r="G155" s="324"/>
      <c r="H155" s="325"/>
      <c r="I155" s="158" t="s">
        <v>1998</v>
      </c>
      <c r="J155" s="182">
        <v>2303.3602026900007</v>
      </c>
      <c r="K155" s="184">
        <v>2658.5621835336301</v>
      </c>
      <c r="L155" s="160">
        <f>L377-L395</f>
        <v>2074.4365967499998</v>
      </c>
      <c r="M155" s="160"/>
      <c r="N155" s="160"/>
      <c r="O155" s="162"/>
    </row>
    <row r="156" spans="1:15" s="3" customFormat="1" ht="24" customHeight="1" x14ac:dyDescent="0.25">
      <c r="A156" s="157" t="s">
        <v>2169</v>
      </c>
      <c r="B156" s="323" t="s">
        <v>2170</v>
      </c>
      <c r="C156" s="324"/>
      <c r="D156" s="324"/>
      <c r="E156" s="324"/>
      <c r="F156" s="324"/>
      <c r="G156" s="324"/>
      <c r="H156" s="325"/>
      <c r="I156" s="158" t="s">
        <v>1998</v>
      </c>
      <c r="J156" s="182">
        <v>-4022.53955347694</v>
      </c>
      <c r="K156" s="184">
        <v>-3308.9068397999999</v>
      </c>
      <c r="L156" s="160">
        <f>L157</f>
        <v>-1632.06369741</v>
      </c>
      <c r="M156" s="160"/>
      <c r="N156" s="160"/>
      <c r="O156" s="162"/>
    </row>
    <row r="157" spans="1:15" s="3" customFormat="1" ht="11.4" x14ac:dyDescent="0.25">
      <c r="A157" s="157" t="s">
        <v>2171</v>
      </c>
      <c r="B157" s="326" t="s">
        <v>2172</v>
      </c>
      <c r="C157" s="327"/>
      <c r="D157" s="327"/>
      <c r="E157" s="327"/>
      <c r="F157" s="327"/>
      <c r="G157" s="327"/>
      <c r="H157" s="328"/>
      <c r="I157" s="158" t="s">
        <v>1998</v>
      </c>
      <c r="J157" s="182">
        <v>-4022.53955347694</v>
      </c>
      <c r="K157" s="184">
        <v>-3308.9068397999999</v>
      </c>
      <c r="L157" s="160">
        <f>L419-L420</f>
        <v>-1632.06369741</v>
      </c>
      <c r="M157" s="160"/>
      <c r="N157" s="160"/>
      <c r="O157" s="162"/>
    </row>
    <row r="158" spans="1:15" s="3" customFormat="1" ht="11.4" x14ac:dyDescent="0.25">
      <c r="A158" s="157" t="s">
        <v>2173</v>
      </c>
      <c r="B158" s="326" t="s">
        <v>2174</v>
      </c>
      <c r="C158" s="327"/>
      <c r="D158" s="327"/>
      <c r="E158" s="327"/>
      <c r="F158" s="327"/>
      <c r="G158" s="327"/>
      <c r="H158" s="328"/>
      <c r="I158" s="158" t="s">
        <v>1998</v>
      </c>
      <c r="J158" s="182"/>
      <c r="K158" s="184">
        <v>0</v>
      </c>
      <c r="L158" s="160">
        <v>0</v>
      </c>
      <c r="M158" s="160"/>
      <c r="N158" s="160"/>
      <c r="O158" s="162"/>
    </row>
    <row r="159" spans="1:15" s="3" customFormat="1" ht="24" customHeight="1" x14ac:dyDescent="0.25">
      <c r="A159" s="157" t="s">
        <v>2175</v>
      </c>
      <c r="B159" s="323" t="s">
        <v>2176</v>
      </c>
      <c r="C159" s="324"/>
      <c r="D159" s="324"/>
      <c r="E159" s="324"/>
      <c r="F159" s="324"/>
      <c r="G159" s="324"/>
      <c r="H159" s="325"/>
      <c r="I159" s="158" t="s">
        <v>1998</v>
      </c>
      <c r="J159" s="182">
        <v>1638</v>
      </c>
      <c r="K159" s="184">
        <v>468.3447507799994</v>
      </c>
      <c r="L159" s="160">
        <f>L516-L529</f>
        <v>-248.47426675999986</v>
      </c>
      <c r="M159" s="160"/>
      <c r="N159" s="160"/>
      <c r="O159" s="162"/>
    </row>
    <row r="160" spans="1:15" s="3" customFormat="1" ht="11.4" x14ac:dyDescent="0.25">
      <c r="A160" s="157" t="s">
        <v>2177</v>
      </c>
      <c r="B160" s="326" t="s">
        <v>2178</v>
      </c>
      <c r="C160" s="327"/>
      <c r="D160" s="327"/>
      <c r="E160" s="327"/>
      <c r="F160" s="327"/>
      <c r="G160" s="327"/>
      <c r="H160" s="328"/>
      <c r="I160" s="158" t="s">
        <v>1998</v>
      </c>
      <c r="J160" s="182">
        <v>1650</v>
      </c>
      <c r="K160" s="184">
        <v>500</v>
      </c>
      <c r="L160" s="160">
        <f>L434-L446</f>
        <v>-295.82610433000036</v>
      </c>
      <c r="M160" s="160"/>
      <c r="N160" s="160"/>
      <c r="O160" s="162"/>
    </row>
    <row r="161" spans="1:15" s="3" customFormat="1" ht="11.4" x14ac:dyDescent="0.25">
      <c r="A161" s="157" t="s">
        <v>2179</v>
      </c>
      <c r="B161" s="326" t="s">
        <v>2180</v>
      </c>
      <c r="C161" s="327"/>
      <c r="D161" s="327"/>
      <c r="E161" s="327"/>
      <c r="F161" s="327"/>
      <c r="G161" s="327"/>
      <c r="H161" s="328"/>
      <c r="I161" s="158" t="s">
        <v>1998</v>
      </c>
      <c r="J161" s="182">
        <v>-12</v>
      </c>
      <c r="K161" s="184">
        <v>-31.655000000000001</v>
      </c>
      <c r="L161" s="160">
        <f>L517+L444</f>
        <v>47.351990979999997</v>
      </c>
      <c r="M161" s="160"/>
      <c r="N161" s="160"/>
      <c r="O161" s="162"/>
    </row>
    <row r="162" spans="1:15" s="3" customFormat="1" ht="11.4" x14ac:dyDescent="0.25">
      <c r="A162" s="157" t="s">
        <v>2181</v>
      </c>
      <c r="B162" s="326" t="s">
        <v>2182</v>
      </c>
      <c r="C162" s="327"/>
      <c r="D162" s="327"/>
      <c r="E162" s="327"/>
      <c r="F162" s="327"/>
      <c r="G162" s="327"/>
      <c r="H162" s="328"/>
      <c r="I162" s="158" t="s">
        <v>1998</v>
      </c>
      <c r="J162" s="182"/>
      <c r="K162" s="184">
        <v>0</v>
      </c>
      <c r="L162" s="160">
        <v>0</v>
      </c>
      <c r="M162" s="160"/>
      <c r="N162" s="160"/>
      <c r="O162" s="162"/>
    </row>
    <row r="163" spans="1:15" s="3" customFormat="1" ht="11.4" x14ac:dyDescent="0.25">
      <c r="A163" s="157" t="s">
        <v>2183</v>
      </c>
      <c r="B163" s="326" t="s">
        <v>2184</v>
      </c>
      <c r="C163" s="327"/>
      <c r="D163" s="327"/>
      <c r="E163" s="327"/>
      <c r="F163" s="327"/>
      <c r="G163" s="327"/>
      <c r="H163" s="328"/>
      <c r="I163" s="158" t="s">
        <v>1998</v>
      </c>
      <c r="J163" s="182">
        <v>-81.179350786939267</v>
      </c>
      <c r="K163" s="184">
        <v>-181.99990548637061</v>
      </c>
      <c r="L163" s="160">
        <f>L155+L156+L159</f>
        <v>193.89863257999991</v>
      </c>
      <c r="M163" s="160"/>
      <c r="N163" s="160"/>
      <c r="O163" s="162"/>
    </row>
    <row r="164" spans="1:15" s="3" customFormat="1" ht="11.4" x14ac:dyDescent="0.25">
      <c r="A164" s="157" t="s">
        <v>2185</v>
      </c>
      <c r="B164" s="326" t="s">
        <v>2186</v>
      </c>
      <c r="C164" s="327"/>
      <c r="D164" s="327"/>
      <c r="E164" s="327"/>
      <c r="F164" s="327"/>
      <c r="G164" s="327"/>
      <c r="H164" s="328"/>
      <c r="I164" s="158" t="s">
        <v>1998</v>
      </c>
      <c r="J164" s="182">
        <v>187.597282000598</v>
      </c>
      <c r="K164" s="184">
        <v>310.19099999999997</v>
      </c>
      <c r="L164" s="160">
        <v>187.597282000598</v>
      </c>
      <c r="M164" s="160"/>
      <c r="N164" s="160"/>
      <c r="O164" s="162"/>
    </row>
    <row r="165" spans="1:15" s="3" customFormat="1" ht="11.95" thickBot="1" x14ac:dyDescent="0.3">
      <c r="A165" s="163" t="s">
        <v>2187</v>
      </c>
      <c r="B165" s="335" t="s">
        <v>2188</v>
      </c>
      <c r="C165" s="336"/>
      <c r="D165" s="336"/>
      <c r="E165" s="336"/>
      <c r="F165" s="336"/>
      <c r="G165" s="336"/>
      <c r="H165" s="337"/>
      <c r="I165" s="164" t="s">
        <v>1998</v>
      </c>
      <c r="J165" s="182">
        <v>106.41793121365873</v>
      </c>
      <c r="K165" s="185">
        <v>128.19109451362937</v>
      </c>
      <c r="L165" s="166">
        <f>L164+L163</f>
        <v>381.49591458059791</v>
      </c>
      <c r="M165" s="166"/>
      <c r="N165" s="166"/>
      <c r="O165" s="167"/>
    </row>
    <row r="166" spans="1:15" s="3" customFormat="1" ht="11.4" x14ac:dyDescent="0.25">
      <c r="A166" s="173" t="s">
        <v>2189</v>
      </c>
      <c r="B166" s="338" t="s">
        <v>2088</v>
      </c>
      <c r="C166" s="339"/>
      <c r="D166" s="339"/>
      <c r="E166" s="339"/>
      <c r="F166" s="339"/>
      <c r="G166" s="339"/>
      <c r="H166" s="340"/>
      <c r="I166" s="174" t="s">
        <v>2190</v>
      </c>
      <c r="J166" s="182"/>
      <c r="K166" s="186">
        <v>0</v>
      </c>
      <c r="L166" s="161">
        <v>0</v>
      </c>
      <c r="M166" s="161"/>
      <c r="N166" s="161"/>
      <c r="O166" s="176"/>
    </row>
    <row r="167" spans="1:15" s="3" customFormat="1" ht="11.4" x14ac:dyDescent="0.25">
      <c r="A167" s="157" t="s">
        <v>2191</v>
      </c>
      <c r="B167" s="326" t="s">
        <v>2192</v>
      </c>
      <c r="C167" s="327"/>
      <c r="D167" s="327"/>
      <c r="E167" s="327"/>
      <c r="F167" s="327"/>
      <c r="G167" s="327"/>
      <c r="H167" s="328"/>
      <c r="I167" s="158" t="s">
        <v>1998</v>
      </c>
      <c r="J167" s="187">
        <v>2718.1747399999999</v>
      </c>
      <c r="K167" s="184">
        <v>2460.8412699999999</v>
      </c>
      <c r="L167" s="160">
        <v>2331.7919999999999</v>
      </c>
      <c r="M167" s="160"/>
      <c r="N167" s="160"/>
      <c r="O167" s="162"/>
    </row>
    <row r="168" spans="1:15" s="3" customFormat="1" ht="11.4" x14ac:dyDescent="0.25">
      <c r="A168" s="157" t="s">
        <v>2193</v>
      </c>
      <c r="B168" s="326" t="s">
        <v>2194</v>
      </c>
      <c r="C168" s="327"/>
      <c r="D168" s="327"/>
      <c r="E168" s="327"/>
      <c r="F168" s="327"/>
      <c r="G168" s="327"/>
      <c r="H168" s="328"/>
      <c r="I168" s="158" t="s">
        <v>1998</v>
      </c>
      <c r="J168" s="182"/>
      <c r="K168" s="184">
        <v>0</v>
      </c>
      <c r="L168" s="160">
        <v>0</v>
      </c>
      <c r="M168" s="160"/>
      <c r="N168" s="160"/>
      <c r="O168" s="162"/>
    </row>
    <row r="169" spans="1:15" s="3" customFormat="1" ht="11.4" x14ac:dyDescent="0.25">
      <c r="A169" s="157" t="s">
        <v>2195</v>
      </c>
      <c r="B169" s="326" t="s">
        <v>2196</v>
      </c>
      <c r="C169" s="327"/>
      <c r="D169" s="327"/>
      <c r="E169" s="327"/>
      <c r="F169" s="327"/>
      <c r="G169" s="327"/>
      <c r="H169" s="328"/>
      <c r="I169" s="158" t="s">
        <v>1998</v>
      </c>
      <c r="J169" s="182"/>
      <c r="K169" s="184">
        <v>0</v>
      </c>
      <c r="L169" s="160">
        <v>0</v>
      </c>
      <c r="M169" s="160"/>
      <c r="N169" s="160"/>
      <c r="O169" s="162"/>
    </row>
    <row r="170" spans="1:15" s="3" customFormat="1" ht="24" customHeight="1" x14ac:dyDescent="0.25">
      <c r="A170" s="157" t="s">
        <v>2197</v>
      </c>
      <c r="B170" s="323" t="s">
        <v>2002</v>
      </c>
      <c r="C170" s="324"/>
      <c r="D170" s="324"/>
      <c r="E170" s="324"/>
      <c r="F170" s="324"/>
      <c r="G170" s="324"/>
      <c r="H170" s="325"/>
      <c r="I170" s="158" t="s">
        <v>1998</v>
      </c>
      <c r="J170" s="182"/>
      <c r="K170" s="184">
        <v>0</v>
      </c>
      <c r="L170" s="160">
        <v>0</v>
      </c>
      <c r="M170" s="160"/>
      <c r="N170" s="160"/>
      <c r="O170" s="162"/>
    </row>
    <row r="171" spans="1:15" s="3" customFormat="1" ht="11.4" x14ac:dyDescent="0.25">
      <c r="A171" s="157" t="s">
        <v>2198</v>
      </c>
      <c r="B171" s="326" t="s">
        <v>2196</v>
      </c>
      <c r="C171" s="327"/>
      <c r="D171" s="327"/>
      <c r="E171" s="327"/>
      <c r="F171" s="327"/>
      <c r="G171" s="327"/>
      <c r="H171" s="328"/>
      <c r="I171" s="158" t="s">
        <v>1998</v>
      </c>
      <c r="J171" s="182"/>
      <c r="K171" s="184">
        <v>0</v>
      </c>
      <c r="L171" s="160">
        <v>0</v>
      </c>
      <c r="M171" s="160"/>
      <c r="N171" s="160"/>
      <c r="O171" s="162"/>
    </row>
    <row r="172" spans="1:15" s="3" customFormat="1" ht="24" customHeight="1" x14ac:dyDescent="0.25">
      <c r="A172" s="157" t="s">
        <v>2199</v>
      </c>
      <c r="B172" s="323" t="s">
        <v>2004</v>
      </c>
      <c r="C172" s="324"/>
      <c r="D172" s="324"/>
      <c r="E172" s="324"/>
      <c r="F172" s="324"/>
      <c r="G172" s="324"/>
      <c r="H172" s="325"/>
      <c r="I172" s="158" t="s">
        <v>1998</v>
      </c>
      <c r="J172" s="182"/>
      <c r="K172" s="184">
        <v>0</v>
      </c>
      <c r="L172" s="160">
        <v>0</v>
      </c>
      <c r="M172" s="160"/>
      <c r="N172" s="160"/>
      <c r="O172" s="162"/>
    </row>
    <row r="173" spans="1:15" s="3" customFormat="1" ht="11.4" x14ac:dyDescent="0.25">
      <c r="A173" s="157" t="s">
        <v>2200</v>
      </c>
      <c r="B173" s="326" t="s">
        <v>2196</v>
      </c>
      <c r="C173" s="327"/>
      <c r="D173" s="327"/>
      <c r="E173" s="327"/>
      <c r="F173" s="327"/>
      <c r="G173" s="327"/>
      <c r="H173" s="328"/>
      <c r="I173" s="158" t="s">
        <v>1998</v>
      </c>
      <c r="J173" s="182"/>
      <c r="K173" s="184">
        <v>0</v>
      </c>
      <c r="L173" s="160">
        <v>0</v>
      </c>
      <c r="M173" s="160"/>
      <c r="N173" s="160"/>
      <c r="O173" s="162"/>
    </row>
    <row r="174" spans="1:15" s="3" customFormat="1" ht="24" customHeight="1" x14ac:dyDescent="0.25">
      <c r="A174" s="157" t="s">
        <v>2201</v>
      </c>
      <c r="B174" s="323" t="s">
        <v>2006</v>
      </c>
      <c r="C174" s="324"/>
      <c r="D174" s="324"/>
      <c r="E174" s="324"/>
      <c r="F174" s="324"/>
      <c r="G174" s="324"/>
      <c r="H174" s="325"/>
      <c r="I174" s="158" t="s">
        <v>1998</v>
      </c>
      <c r="J174" s="182"/>
      <c r="K174" s="184">
        <v>0</v>
      </c>
      <c r="L174" s="160">
        <v>0</v>
      </c>
      <c r="M174" s="160"/>
      <c r="N174" s="160"/>
      <c r="O174" s="162"/>
    </row>
    <row r="175" spans="1:15" s="3" customFormat="1" ht="11.4" x14ac:dyDescent="0.25">
      <c r="A175" s="157" t="s">
        <v>2202</v>
      </c>
      <c r="B175" s="326" t="s">
        <v>2196</v>
      </c>
      <c r="C175" s="327"/>
      <c r="D175" s="327"/>
      <c r="E175" s="327"/>
      <c r="F175" s="327"/>
      <c r="G175" s="327"/>
      <c r="H175" s="328"/>
      <c r="I175" s="158" t="s">
        <v>1998</v>
      </c>
      <c r="J175" s="182"/>
      <c r="K175" s="184">
        <v>0</v>
      </c>
      <c r="L175" s="160">
        <v>0</v>
      </c>
      <c r="M175" s="160"/>
      <c r="N175" s="160"/>
      <c r="O175" s="162"/>
    </row>
    <row r="176" spans="1:15" s="3" customFormat="1" ht="11.4" x14ac:dyDescent="0.25">
      <c r="A176" s="157" t="s">
        <v>2203</v>
      </c>
      <c r="B176" s="326" t="s">
        <v>2204</v>
      </c>
      <c r="C176" s="327"/>
      <c r="D176" s="327"/>
      <c r="E176" s="327"/>
      <c r="F176" s="327"/>
      <c r="G176" s="327"/>
      <c r="H176" s="328"/>
      <c r="I176" s="158" t="s">
        <v>1998</v>
      </c>
      <c r="J176" s="182"/>
      <c r="K176" s="184">
        <v>0</v>
      </c>
      <c r="L176" s="160">
        <v>0</v>
      </c>
      <c r="M176" s="160"/>
      <c r="N176" s="160"/>
      <c r="O176" s="162"/>
    </row>
    <row r="177" spans="1:15" s="3" customFormat="1" ht="11.4" x14ac:dyDescent="0.25">
      <c r="A177" s="157" t="s">
        <v>2205</v>
      </c>
      <c r="B177" s="326" t="s">
        <v>2196</v>
      </c>
      <c r="C177" s="327"/>
      <c r="D177" s="327"/>
      <c r="E177" s="327"/>
      <c r="F177" s="327"/>
      <c r="G177" s="327"/>
      <c r="H177" s="328"/>
      <c r="I177" s="158" t="s">
        <v>1998</v>
      </c>
      <c r="J177" s="182"/>
      <c r="K177" s="184">
        <v>0</v>
      </c>
      <c r="L177" s="160">
        <v>0</v>
      </c>
      <c r="M177" s="160"/>
      <c r="N177" s="160"/>
      <c r="O177" s="162"/>
    </row>
    <row r="178" spans="1:15" s="3" customFormat="1" ht="11.4" x14ac:dyDescent="0.25">
      <c r="A178" s="157" t="s">
        <v>2206</v>
      </c>
      <c r="B178" s="326" t="s">
        <v>2207</v>
      </c>
      <c r="C178" s="327"/>
      <c r="D178" s="327"/>
      <c r="E178" s="327"/>
      <c r="F178" s="327"/>
      <c r="G178" s="327"/>
      <c r="H178" s="328"/>
      <c r="I178" s="158" t="s">
        <v>1998</v>
      </c>
      <c r="J178" s="182">
        <v>1482.0166999999999</v>
      </c>
      <c r="K178" s="184">
        <v>1200</v>
      </c>
      <c r="L178" s="160">
        <v>1069.913</v>
      </c>
      <c r="M178" s="160"/>
      <c r="N178" s="160"/>
      <c r="O178" s="162"/>
    </row>
    <row r="179" spans="1:15" s="3" customFormat="1" ht="11.4" x14ac:dyDescent="0.25">
      <c r="A179" s="157" t="s">
        <v>2208</v>
      </c>
      <c r="B179" s="326" t="s">
        <v>2196</v>
      </c>
      <c r="C179" s="327"/>
      <c r="D179" s="327"/>
      <c r="E179" s="327"/>
      <c r="F179" s="327"/>
      <c r="G179" s="327"/>
      <c r="H179" s="328"/>
      <c r="I179" s="158" t="s">
        <v>1998</v>
      </c>
      <c r="J179" s="182"/>
      <c r="K179" s="184">
        <v>0</v>
      </c>
      <c r="L179" s="160">
        <v>0</v>
      </c>
      <c r="M179" s="160"/>
      <c r="N179" s="160"/>
      <c r="O179" s="162"/>
    </row>
    <row r="180" spans="1:15" s="3" customFormat="1" ht="11.4" x14ac:dyDescent="0.25">
      <c r="A180" s="157" t="s">
        <v>2209</v>
      </c>
      <c r="B180" s="326" t="s">
        <v>2210</v>
      </c>
      <c r="C180" s="327"/>
      <c r="D180" s="327"/>
      <c r="E180" s="327"/>
      <c r="F180" s="327"/>
      <c r="G180" s="327"/>
      <c r="H180" s="328"/>
      <c r="I180" s="158" t="s">
        <v>1998</v>
      </c>
      <c r="J180" s="182"/>
      <c r="K180" s="184">
        <v>0</v>
      </c>
      <c r="L180" s="160">
        <v>0</v>
      </c>
      <c r="M180" s="160"/>
      <c r="N180" s="160"/>
      <c r="O180" s="162"/>
    </row>
    <row r="181" spans="1:15" s="3" customFormat="1" ht="11.4" x14ac:dyDescent="0.25">
      <c r="A181" s="157" t="s">
        <v>2211</v>
      </c>
      <c r="B181" s="326" t="s">
        <v>2196</v>
      </c>
      <c r="C181" s="327"/>
      <c r="D181" s="327"/>
      <c r="E181" s="327"/>
      <c r="F181" s="327"/>
      <c r="G181" s="327"/>
      <c r="H181" s="328"/>
      <c r="I181" s="158" t="s">
        <v>1998</v>
      </c>
      <c r="J181" s="182"/>
      <c r="K181" s="184">
        <v>0</v>
      </c>
      <c r="L181" s="160">
        <v>0</v>
      </c>
      <c r="M181" s="160"/>
      <c r="N181" s="160"/>
      <c r="O181" s="162"/>
    </row>
    <row r="182" spans="1:15" s="3" customFormat="1" ht="11.4" x14ac:dyDescent="0.25">
      <c r="A182" s="157" t="s">
        <v>2212</v>
      </c>
      <c r="B182" s="326" t="s">
        <v>2213</v>
      </c>
      <c r="C182" s="327"/>
      <c r="D182" s="327"/>
      <c r="E182" s="327"/>
      <c r="F182" s="327"/>
      <c r="G182" s="327"/>
      <c r="H182" s="328"/>
      <c r="I182" s="158" t="s">
        <v>1998</v>
      </c>
      <c r="J182" s="182">
        <v>166.88568000000001</v>
      </c>
      <c r="K182" s="184">
        <v>150</v>
      </c>
      <c r="L182" s="160">
        <v>154.26997158</v>
      </c>
      <c r="M182" s="160"/>
      <c r="N182" s="160"/>
      <c r="O182" s="162"/>
    </row>
    <row r="183" spans="1:15" s="3" customFormat="1" ht="11.4" x14ac:dyDescent="0.25">
      <c r="A183" s="157" t="s">
        <v>2214</v>
      </c>
      <c r="B183" s="326" t="s">
        <v>2196</v>
      </c>
      <c r="C183" s="327"/>
      <c r="D183" s="327"/>
      <c r="E183" s="327"/>
      <c r="F183" s="327"/>
      <c r="G183" s="327"/>
      <c r="H183" s="328"/>
      <c r="I183" s="158" t="s">
        <v>1998</v>
      </c>
      <c r="J183" s="182"/>
      <c r="K183" s="184">
        <v>0</v>
      </c>
      <c r="L183" s="160">
        <v>0</v>
      </c>
      <c r="M183" s="160"/>
      <c r="N183" s="160"/>
      <c r="O183" s="162"/>
    </row>
    <row r="184" spans="1:15" s="3" customFormat="1" ht="11.4" x14ac:dyDescent="0.25">
      <c r="A184" s="157" t="s">
        <v>2215</v>
      </c>
      <c r="B184" s="326" t="s">
        <v>2216</v>
      </c>
      <c r="C184" s="327"/>
      <c r="D184" s="327"/>
      <c r="E184" s="327"/>
      <c r="F184" s="327"/>
      <c r="G184" s="327"/>
      <c r="H184" s="328"/>
      <c r="I184" s="158" t="s">
        <v>1998</v>
      </c>
      <c r="J184" s="182"/>
      <c r="K184" s="184">
        <v>0</v>
      </c>
      <c r="L184" s="160">
        <v>0</v>
      </c>
      <c r="M184" s="160"/>
      <c r="N184" s="160"/>
      <c r="O184" s="162"/>
    </row>
    <row r="185" spans="1:15" s="3" customFormat="1" ht="11.4" x14ac:dyDescent="0.25">
      <c r="A185" s="157" t="s">
        <v>2217</v>
      </c>
      <c r="B185" s="326" t="s">
        <v>2196</v>
      </c>
      <c r="C185" s="327"/>
      <c r="D185" s="327"/>
      <c r="E185" s="327"/>
      <c r="F185" s="327"/>
      <c r="G185" s="327"/>
      <c r="H185" s="328"/>
      <c r="I185" s="158" t="s">
        <v>1998</v>
      </c>
      <c r="J185" s="182"/>
      <c r="K185" s="184">
        <v>0</v>
      </c>
      <c r="L185" s="160">
        <v>0</v>
      </c>
      <c r="M185" s="160"/>
      <c r="N185" s="160"/>
      <c r="O185" s="162"/>
    </row>
    <row r="186" spans="1:15" s="3" customFormat="1" ht="11.4" x14ac:dyDescent="0.25">
      <c r="A186" s="157" t="s">
        <v>2215</v>
      </c>
      <c r="B186" s="326" t="s">
        <v>2218</v>
      </c>
      <c r="C186" s="327"/>
      <c r="D186" s="327"/>
      <c r="E186" s="327"/>
      <c r="F186" s="327"/>
      <c r="G186" s="327"/>
      <c r="H186" s="328"/>
      <c r="I186" s="158" t="s">
        <v>1998</v>
      </c>
      <c r="J186" s="182"/>
      <c r="K186" s="184">
        <v>0</v>
      </c>
      <c r="L186" s="160">
        <v>0</v>
      </c>
      <c r="M186" s="160"/>
      <c r="N186" s="160"/>
      <c r="O186" s="162"/>
    </row>
    <row r="187" spans="1:15" s="3" customFormat="1" ht="11.4" x14ac:dyDescent="0.25">
      <c r="A187" s="157" t="s">
        <v>2219</v>
      </c>
      <c r="B187" s="326" t="s">
        <v>2196</v>
      </c>
      <c r="C187" s="327"/>
      <c r="D187" s="327"/>
      <c r="E187" s="327"/>
      <c r="F187" s="327"/>
      <c r="G187" s="327"/>
      <c r="H187" s="328"/>
      <c r="I187" s="158" t="s">
        <v>1998</v>
      </c>
      <c r="J187" s="182"/>
      <c r="K187" s="184">
        <v>0</v>
      </c>
      <c r="L187" s="160">
        <v>0</v>
      </c>
      <c r="M187" s="160"/>
      <c r="N187" s="160"/>
      <c r="O187" s="162"/>
    </row>
    <row r="188" spans="1:15" s="3" customFormat="1" ht="24" customHeight="1" x14ac:dyDescent="0.25">
      <c r="A188" s="157" t="s">
        <v>2220</v>
      </c>
      <c r="B188" s="323" t="s">
        <v>2221</v>
      </c>
      <c r="C188" s="324"/>
      <c r="D188" s="324"/>
      <c r="E188" s="324"/>
      <c r="F188" s="324"/>
      <c r="G188" s="324"/>
      <c r="H188" s="325"/>
      <c r="I188" s="158" t="s">
        <v>1998</v>
      </c>
      <c r="J188" s="182"/>
      <c r="K188" s="184">
        <v>0</v>
      </c>
      <c r="L188" s="160">
        <v>0</v>
      </c>
      <c r="M188" s="160"/>
      <c r="N188" s="160"/>
      <c r="O188" s="162"/>
    </row>
    <row r="189" spans="1:15" s="3" customFormat="1" ht="11.4" x14ac:dyDescent="0.25">
      <c r="A189" s="157" t="s">
        <v>2222</v>
      </c>
      <c r="B189" s="326" t="s">
        <v>2196</v>
      </c>
      <c r="C189" s="327"/>
      <c r="D189" s="327"/>
      <c r="E189" s="327"/>
      <c r="F189" s="327"/>
      <c r="G189" s="327"/>
      <c r="H189" s="328"/>
      <c r="I189" s="158" t="s">
        <v>1998</v>
      </c>
      <c r="J189" s="182"/>
      <c r="K189" s="184">
        <v>0</v>
      </c>
      <c r="L189" s="160">
        <v>0</v>
      </c>
      <c r="M189" s="160"/>
      <c r="N189" s="160"/>
      <c r="O189" s="162"/>
    </row>
    <row r="190" spans="1:15" s="3" customFormat="1" ht="11.4" x14ac:dyDescent="0.25">
      <c r="A190" s="157" t="s">
        <v>2223</v>
      </c>
      <c r="B190" s="326" t="s">
        <v>2021</v>
      </c>
      <c r="C190" s="327"/>
      <c r="D190" s="327"/>
      <c r="E190" s="327"/>
      <c r="F190" s="327"/>
      <c r="G190" s="327"/>
      <c r="H190" s="328"/>
      <c r="I190" s="158" t="s">
        <v>1998</v>
      </c>
      <c r="J190" s="182"/>
      <c r="K190" s="184">
        <v>0</v>
      </c>
      <c r="L190" s="160">
        <v>0</v>
      </c>
      <c r="M190" s="160"/>
      <c r="N190" s="160"/>
      <c r="O190" s="162"/>
    </row>
    <row r="191" spans="1:15" s="3" customFormat="1" ht="11.4" x14ac:dyDescent="0.25">
      <c r="A191" s="157" t="s">
        <v>2224</v>
      </c>
      <c r="B191" s="326" t="s">
        <v>2196</v>
      </c>
      <c r="C191" s="327"/>
      <c r="D191" s="327"/>
      <c r="E191" s="327"/>
      <c r="F191" s="327"/>
      <c r="G191" s="327"/>
      <c r="H191" s="328"/>
      <c r="I191" s="158" t="s">
        <v>1998</v>
      </c>
      <c r="J191" s="182"/>
      <c r="K191" s="184">
        <v>0</v>
      </c>
      <c r="L191" s="160">
        <v>0</v>
      </c>
      <c r="M191" s="160"/>
      <c r="N191" s="160"/>
      <c r="O191" s="162"/>
    </row>
    <row r="192" spans="1:15" s="3" customFormat="1" ht="11.4" x14ac:dyDescent="0.25">
      <c r="A192" s="157" t="s">
        <v>2225</v>
      </c>
      <c r="B192" s="326" t="s">
        <v>2023</v>
      </c>
      <c r="C192" s="327"/>
      <c r="D192" s="327"/>
      <c r="E192" s="327"/>
      <c r="F192" s="327"/>
      <c r="G192" s="327"/>
      <c r="H192" s="328"/>
      <c r="I192" s="158" t="s">
        <v>1998</v>
      </c>
      <c r="J192" s="182"/>
      <c r="K192" s="184">
        <v>0</v>
      </c>
      <c r="L192" s="160">
        <v>0</v>
      </c>
      <c r="M192" s="160"/>
      <c r="N192" s="160"/>
      <c r="O192" s="162"/>
    </row>
    <row r="193" spans="1:15" s="3" customFormat="1" ht="11.4" x14ac:dyDescent="0.25">
      <c r="A193" s="157" t="s">
        <v>2226</v>
      </c>
      <c r="B193" s="326" t="s">
        <v>2196</v>
      </c>
      <c r="C193" s="327"/>
      <c r="D193" s="327"/>
      <c r="E193" s="327"/>
      <c r="F193" s="327"/>
      <c r="G193" s="327"/>
      <c r="H193" s="328"/>
      <c r="I193" s="158" t="s">
        <v>1998</v>
      </c>
      <c r="J193" s="182"/>
      <c r="K193" s="184">
        <v>0</v>
      </c>
      <c r="L193" s="160">
        <v>0</v>
      </c>
      <c r="M193" s="160"/>
      <c r="N193" s="160"/>
      <c r="O193" s="162"/>
    </row>
    <row r="194" spans="1:15" s="3" customFormat="1" ht="11.4" x14ac:dyDescent="0.25">
      <c r="A194" s="157" t="s">
        <v>2227</v>
      </c>
      <c r="B194" s="326" t="s">
        <v>2228</v>
      </c>
      <c r="C194" s="327"/>
      <c r="D194" s="327"/>
      <c r="E194" s="327"/>
      <c r="F194" s="327"/>
      <c r="G194" s="327"/>
      <c r="H194" s="328"/>
      <c r="I194" s="158" t="s">
        <v>1998</v>
      </c>
      <c r="J194" s="182">
        <v>1069.2723599999999</v>
      </c>
      <c r="K194" s="184">
        <v>1110.8412699999999</v>
      </c>
      <c r="L194" s="160">
        <f>L167-L178-L182</f>
        <v>1107.60902842</v>
      </c>
      <c r="M194" s="160"/>
      <c r="N194" s="160"/>
      <c r="O194" s="162"/>
    </row>
    <row r="195" spans="1:15" s="3" customFormat="1" ht="11.4" x14ac:dyDescent="0.25">
      <c r="A195" s="157" t="s">
        <v>2229</v>
      </c>
      <c r="B195" s="326" t="s">
        <v>2196</v>
      </c>
      <c r="C195" s="327"/>
      <c r="D195" s="327"/>
      <c r="E195" s="327"/>
      <c r="F195" s="327"/>
      <c r="G195" s="327"/>
      <c r="H195" s="328"/>
      <c r="I195" s="158" t="s">
        <v>1998</v>
      </c>
      <c r="J195" s="182"/>
      <c r="K195" s="184">
        <v>0</v>
      </c>
      <c r="L195" s="160">
        <v>0</v>
      </c>
      <c r="M195" s="160"/>
      <c r="N195" s="160"/>
      <c r="O195" s="162"/>
    </row>
    <row r="196" spans="1:15" s="3" customFormat="1" ht="11.4" x14ac:dyDescent="0.25">
      <c r="A196" s="157" t="s">
        <v>2230</v>
      </c>
      <c r="B196" s="326" t="s">
        <v>2231</v>
      </c>
      <c r="C196" s="327"/>
      <c r="D196" s="327"/>
      <c r="E196" s="327"/>
      <c r="F196" s="327"/>
      <c r="G196" s="327"/>
      <c r="H196" s="328"/>
      <c r="I196" s="158" t="s">
        <v>1998</v>
      </c>
      <c r="J196" s="182">
        <v>4252.4000400000004</v>
      </c>
      <c r="K196" s="184">
        <v>3951</v>
      </c>
      <c r="L196" s="160">
        <v>8761.6779999999999</v>
      </c>
      <c r="M196" s="160"/>
      <c r="N196" s="160"/>
      <c r="O196" s="162"/>
    </row>
    <row r="197" spans="1:15" s="3" customFormat="1" ht="11.4" x14ac:dyDescent="0.25">
      <c r="A197" s="157" t="s">
        <v>2232</v>
      </c>
      <c r="B197" s="326" t="s">
        <v>2233</v>
      </c>
      <c r="C197" s="327"/>
      <c r="D197" s="327"/>
      <c r="E197" s="327"/>
      <c r="F197" s="327"/>
      <c r="G197" s="327"/>
      <c r="H197" s="328"/>
      <c r="I197" s="158" t="s">
        <v>1998</v>
      </c>
      <c r="J197" s="182"/>
      <c r="K197" s="184">
        <v>0</v>
      </c>
      <c r="L197" s="160">
        <v>0</v>
      </c>
      <c r="M197" s="160"/>
      <c r="N197" s="160"/>
      <c r="O197" s="162"/>
    </row>
    <row r="198" spans="1:15" s="3" customFormat="1" ht="11.4" x14ac:dyDescent="0.25">
      <c r="A198" s="157" t="s">
        <v>2234</v>
      </c>
      <c r="B198" s="326" t="s">
        <v>2196</v>
      </c>
      <c r="C198" s="327"/>
      <c r="D198" s="327"/>
      <c r="E198" s="327"/>
      <c r="F198" s="327"/>
      <c r="G198" s="327"/>
      <c r="H198" s="328"/>
      <c r="I198" s="158" t="s">
        <v>1998</v>
      </c>
      <c r="J198" s="182"/>
      <c r="K198" s="184">
        <v>0</v>
      </c>
      <c r="L198" s="160">
        <v>0</v>
      </c>
      <c r="M198" s="160"/>
      <c r="N198" s="160"/>
      <c r="O198" s="162"/>
    </row>
    <row r="199" spans="1:15" s="3" customFormat="1" ht="11.4" x14ac:dyDescent="0.25">
      <c r="A199" s="157" t="s">
        <v>2235</v>
      </c>
      <c r="B199" s="326" t="s">
        <v>2236</v>
      </c>
      <c r="C199" s="327"/>
      <c r="D199" s="327"/>
      <c r="E199" s="327"/>
      <c r="F199" s="327"/>
      <c r="G199" s="327"/>
      <c r="H199" s="328"/>
      <c r="I199" s="158" t="s">
        <v>1998</v>
      </c>
      <c r="J199" s="182">
        <v>344.18871999999999</v>
      </c>
      <c r="K199" s="184">
        <v>380</v>
      </c>
      <c r="L199" s="160">
        <v>13.848000000000001</v>
      </c>
      <c r="M199" s="160"/>
      <c r="N199" s="160"/>
      <c r="O199" s="162"/>
    </row>
    <row r="200" spans="1:15" s="3" customFormat="1" ht="11.4" x14ac:dyDescent="0.25">
      <c r="A200" s="157" t="s">
        <v>2237</v>
      </c>
      <c r="B200" s="326" t="s">
        <v>2238</v>
      </c>
      <c r="C200" s="327"/>
      <c r="D200" s="327"/>
      <c r="E200" s="327"/>
      <c r="F200" s="327"/>
      <c r="G200" s="327"/>
      <c r="H200" s="328"/>
      <c r="I200" s="158" t="s">
        <v>1998</v>
      </c>
      <c r="J200" s="182"/>
      <c r="K200" s="184">
        <v>0</v>
      </c>
      <c r="L200" s="160">
        <v>0</v>
      </c>
      <c r="M200" s="160"/>
      <c r="N200" s="160"/>
      <c r="O200" s="162"/>
    </row>
    <row r="201" spans="1:15" s="3" customFormat="1" ht="11.4" x14ac:dyDescent="0.25">
      <c r="A201" s="157" t="s">
        <v>2239</v>
      </c>
      <c r="B201" s="326" t="s">
        <v>2196</v>
      </c>
      <c r="C201" s="327"/>
      <c r="D201" s="327"/>
      <c r="E201" s="327"/>
      <c r="F201" s="327"/>
      <c r="G201" s="327"/>
      <c r="H201" s="328"/>
      <c r="I201" s="158" t="s">
        <v>1998</v>
      </c>
      <c r="J201" s="182"/>
      <c r="K201" s="184">
        <v>0</v>
      </c>
      <c r="L201" s="160">
        <v>0</v>
      </c>
      <c r="M201" s="160"/>
      <c r="N201" s="160"/>
      <c r="O201" s="162"/>
    </row>
    <row r="202" spans="1:15" s="3" customFormat="1" ht="11.4" x14ac:dyDescent="0.25">
      <c r="A202" s="157" t="s">
        <v>2240</v>
      </c>
      <c r="B202" s="326" t="s">
        <v>2241</v>
      </c>
      <c r="C202" s="327"/>
      <c r="D202" s="327"/>
      <c r="E202" s="327"/>
      <c r="F202" s="327"/>
      <c r="G202" s="327"/>
      <c r="H202" s="328"/>
      <c r="I202" s="158" t="s">
        <v>1998</v>
      </c>
      <c r="J202" s="182"/>
      <c r="K202" s="184">
        <v>0</v>
      </c>
      <c r="L202" s="160">
        <v>0</v>
      </c>
      <c r="M202" s="160"/>
      <c r="N202" s="160"/>
      <c r="O202" s="162"/>
    </row>
    <row r="203" spans="1:15" s="3" customFormat="1" ht="11.4" x14ac:dyDescent="0.25">
      <c r="A203" s="157" t="s">
        <v>2242</v>
      </c>
      <c r="B203" s="326" t="s">
        <v>2196</v>
      </c>
      <c r="C203" s="327"/>
      <c r="D203" s="327"/>
      <c r="E203" s="327"/>
      <c r="F203" s="327"/>
      <c r="G203" s="327"/>
      <c r="H203" s="328"/>
      <c r="I203" s="158" t="s">
        <v>1998</v>
      </c>
      <c r="J203" s="182"/>
      <c r="K203" s="184">
        <v>0</v>
      </c>
      <c r="L203" s="160">
        <v>0</v>
      </c>
      <c r="M203" s="160"/>
      <c r="N203" s="160"/>
      <c r="O203" s="162"/>
    </row>
    <row r="204" spans="1:15" s="3" customFormat="1" ht="24" customHeight="1" x14ac:dyDescent="0.25">
      <c r="A204" s="157" t="s">
        <v>2243</v>
      </c>
      <c r="B204" s="323" t="s">
        <v>2244</v>
      </c>
      <c r="C204" s="324"/>
      <c r="D204" s="324"/>
      <c r="E204" s="324"/>
      <c r="F204" s="324"/>
      <c r="G204" s="324"/>
      <c r="H204" s="325"/>
      <c r="I204" s="158" t="s">
        <v>1998</v>
      </c>
      <c r="J204" s="182"/>
      <c r="K204" s="184">
        <v>0</v>
      </c>
      <c r="L204" s="160">
        <v>0</v>
      </c>
      <c r="M204" s="160"/>
      <c r="N204" s="160"/>
      <c r="O204" s="162"/>
    </row>
    <row r="205" spans="1:15" s="3" customFormat="1" ht="11.4" x14ac:dyDescent="0.25">
      <c r="A205" s="157" t="s">
        <v>2245</v>
      </c>
      <c r="B205" s="326" t="s">
        <v>2196</v>
      </c>
      <c r="C205" s="327"/>
      <c r="D205" s="327"/>
      <c r="E205" s="327"/>
      <c r="F205" s="327"/>
      <c r="G205" s="327"/>
      <c r="H205" s="328"/>
      <c r="I205" s="158" t="s">
        <v>1998</v>
      </c>
      <c r="J205" s="182"/>
      <c r="K205" s="184">
        <v>0</v>
      </c>
      <c r="L205" s="160">
        <v>0</v>
      </c>
      <c r="M205" s="160"/>
      <c r="N205" s="160"/>
      <c r="O205" s="162"/>
    </row>
    <row r="206" spans="1:15" s="3" customFormat="1" ht="11.4" x14ac:dyDescent="0.25">
      <c r="A206" s="157" t="s">
        <v>2246</v>
      </c>
      <c r="B206" s="326" t="s">
        <v>2247</v>
      </c>
      <c r="C206" s="327"/>
      <c r="D206" s="327"/>
      <c r="E206" s="327"/>
      <c r="F206" s="327"/>
      <c r="G206" s="327"/>
      <c r="H206" s="328"/>
      <c r="I206" s="158" t="s">
        <v>1998</v>
      </c>
      <c r="J206" s="182"/>
      <c r="K206" s="184">
        <v>0</v>
      </c>
      <c r="L206" s="160">
        <v>0</v>
      </c>
      <c r="M206" s="160"/>
      <c r="N206" s="160"/>
      <c r="O206" s="162"/>
    </row>
    <row r="207" spans="1:15" s="3" customFormat="1" ht="11.4" x14ac:dyDescent="0.25">
      <c r="A207" s="157" t="s">
        <v>2248</v>
      </c>
      <c r="B207" s="326" t="s">
        <v>2196</v>
      </c>
      <c r="C207" s="327"/>
      <c r="D207" s="327"/>
      <c r="E207" s="327"/>
      <c r="F207" s="327"/>
      <c r="G207" s="327"/>
      <c r="H207" s="328"/>
      <c r="I207" s="158" t="s">
        <v>1998</v>
      </c>
      <c r="J207" s="182"/>
      <c r="K207" s="184">
        <v>0</v>
      </c>
      <c r="L207" s="160">
        <v>0</v>
      </c>
      <c r="M207" s="160"/>
      <c r="N207" s="160"/>
      <c r="O207" s="162"/>
    </row>
    <row r="208" spans="1:15" s="3" customFormat="1" ht="11.4" x14ac:dyDescent="0.25">
      <c r="A208" s="157" t="s">
        <v>2249</v>
      </c>
      <c r="B208" s="326" t="s">
        <v>2250</v>
      </c>
      <c r="C208" s="327"/>
      <c r="D208" s="327"/>
      <c r="E208" s="327"/>
      <c r="F208" s="327"/>
      <c r="G208" s="327"/>
      <c r="H208" s="328"/>
      <c r="I208" s="158" t="s">
        <v>1998</v>
      </c>
      <c r="J208" s="182">
        <v>180.96</v>
      </c>
      <c r="K208" s="188">
        <v>180</v>
      </c>
      <c r="L208" s="160">
        <v>174.03500259</v>
      </c>
      <c r="M208" s="160"/>
      <c r="N208" s="160"/>
      <c r="O208" s="162"/>
    </row>
    <row r="209" spans="1:15" s="3" customFormat="1" ht="11.4" x14ac:dyDescent="0.25">
      <c r="A209" s="157" t="s">
        <v>2251</v>
      </c>
      <c r="B209" s="326" t="s">
        <v>2196</v>
      </c>
      <c r="C209" s="327"/>
      <c r="D209" s="327"/>
      <c r="E209" s="327"/>
      <c r="F209" s="327"/>
      <c r="G209" s="327"/>
      <c r="H209" s="328"/>
      <c r="I209" s="158" t="s">
        <v>1998</v>
      </c>
      <c r="J209" s="159"/>
      <c r="K209" s="184">
        <v>0</v>
      </c>
      <c r="L209" s="160">
        <v>0</v>
      </c>
      <c r="M209" s="160"/>
      <c r="N209" s="160"/>
      <c r="O209" s="162"/>
    </row>
    <row r="210" spans="1:15" s="3" customFormat="1" ht="11.4" x14ac:dyDescent="0.25">
      <c r="A210" s="157" t="s">
        <v>2252</v>
      </c>
      <c r="B210" s="326" t="s">
        <v>2253</v>
      </c>
      <c r="C210" s="327"/>
      <c r="D210" s="327"/>
      <c r="E210" s="327"/>
      <c r="F210" s="327"/>
      <c r="G210" s="327"/>
      <c r="H210" s="328"/>
      <c r="I210" s="158" t="s">
        <v>1998</v>
      </c>
      <c r="J210" s="182">
        <v>507.70800000000003</v>
      </c>
      <c r="K210" s="184">
        <v>452</v>
      </c>
      <c r="L210" s="160">
        <v>399.85700000000003</v>
      </c>
      <c r="M210" s="160"/>
      <c r="N210" s="160"/>
      <c r="O210" s="162"/>
    </row>
    <row r="211" spans="1:15" s="3" customFormat="1" ht="11.4" x14ac:dyDescent="0.25">
      <c r="A211" s="157" t="s">
        <v>2254</v>
      </c>
      <c r="B211" s="326" t="s">
        <v>2196</v>
      </c>
      <c r="C211" s="327"/>
      <c r="D211" s="327"/>
      <c r="E211" s="327"/>
      <c r="F211" s="327"/>
      <c r="G211" s="327"/>
      <c r="H211" s="328"/>
      <c r="I211" s="158" t="s">
        <v>1998</v>
      </c>
      <c r="J211" s="182"/>
      <c r="K211" s="184">
        <v>0</v>
      </c>
      <c r="L211" s="160">
        <v>0</v>
      </c>
      <c r="M211" s="160"/>
      <c r="N211" s="160"/>
      <c r="O211" s="162"/>
    </row>
    <row r="212" spans="1:15" s="3" customFormat="1" ht="11.4" x14ac:dyDescent="0.25">
      <c r="A212" s="157" t="s">
        <v>2255</v>
      </c>
      <c r="B212" s="326" t="s">
        <v>2256</v>
      </c>
      <c r="C212" s="327"/>
      <c r="D212" s="327"/>
      <c r="E212" s="327"/>
      <c r="F212" s="327"/>
      <c r="G212" s="327"/>
      <c r="H212" s="328"/>
      <c r="I212" s="158" t="s">
        <v>1998</v>
      </c>
      <c r="J212" s="182">
        <v>1451</v>
      </c>
      <c r="K212" s="184">
        <v>1678</v>
      </c>
      <c r="L212" s="160">
        <f>2061/1.2</f>
        <v>1717.5</v>
      </c>
      <c r="M212" s="160"/>
      <c r="N212" s="160"/>
      <c r="O212" s="162"/>
    </row>
    <row r="213" spans="1:15" s="3" customFormat="1" ht="11.4" x14ac:dyDescent="0.25">
      <c r="A213" s="157" t="s">
        <v>2257</v>
      </c>
      <c r="B213" s="326" t="s">
        <v>2196</v>
      </c>
      <c r="C213" s="327"/>
      <c r="D213" s="327"/>
      <c r="E213" s="327"/>
      <c r="F213" s="327"/>
      <c r="G213" s="327"/>
      <c r="H213" s="328"/>
      <c r="I213" s="158" t="s">
        <v>1998</v>
      </c>
      <c r="J213" s="182"/>
      <c r="K213" s="184">
        <v>0</v>
      </c>
      <c r="L213" s="160">
        <v>0</v>
      </c>
      <c r="M213" s="160"/>
      <c r="N213" s="160"/>
      <c r="O213" s="162"/>
    </row>
    <row r="214" spans="1:15" s="3" customFormat="1" ht="24" customHeight="1" x14ac:dyDescent="0.25">
      <c r="A214" s="157" t="s">
        <v>2258</v>
      </c>
      <c r="B214" s="323" t="s">
        <v>2259</v>
      </c>
      <c r="C214" s="324"/>
      <c r="D214" s="324"/>
      <c r="E214" s="324"/>
      <c r="F214" s="324"/>
      <c r="G214" s="324"/>
      <c r="H214" s="325"/>
      <c r="I214" s="158" t="s">
        <v>1998</v>
      </c>
      <c r="J214" s="182">
        <v>200</v>
      </c>
      <c r="K214" s="184">
        <v>669</v>
      </c>
      <c r="L214" s="160">
        <v>709</v>
      </c>
      <c r="M214" s="160"/>
      <c r="N214" s="160"/>
      <c r="O214" s="162"/>
    </row>
    <row r="215" spans="1:15" s="3" customFormat="1" ht="11.4" x14ac:dyDescent="0.25">
      <c r="A215" s="157" t="s">
        <v>2260</v>
      </c>
      <c r="B215" s="326" t="s">
        <v>2196</v>
      </c>
      <c r="C215" s="327"/>
      <c r="D215" s="327"/>
      <c r="E215" s="327"/>
      <c r="F215" s="327"/>
      <c r="G215" s="327"/>
      <c r="H215" s="328"/>
      <c r="I215" s="158" t="s">
        <v>1998</v>
      </c>
      <c r="J215" s="182"/>
      <c r="K215" s="184">
        <v>0</v>
      </c>
      <c r="L215" s="160">
        <v>0</v>
      </c>
      <c r="M215" s="160"/>
      <c r="N215" s="160"/>
      <c r="O215" s="162"/>
    </row>
    <row r="216" spans="1:15" s="3" customFormat="1" ht="11.4" x14ac:dyDescent="0.25">
      <c r="A216" s="157" t="s">
        <v>2261</v>
      </c>
      <c r="B216" s="326" t="s">
        <v>2262</v>
      </c>
      <c r="C216" s="327"/>
      <c r="D216" s="327"/>
      <c r="E216" s="327"/>
      <c r="F216" s="327"/>
      <c r="G216" s="327"/>
      <c r="H216" s="328"/>
      <c r="I216" s="158" t="s">
        <v>1998</v>
      </c>
      <c r="J216" s="182">
        <v>1568.5433200000002</v>
      </c>
      <c r="K216" s="184">
        <v>592</v>
      </c>
      <c r="L216" s="160">
        <f>L196-L199-L208-L210-L212-L214</f>
        <v>5747.4379974099993</v>
      </c>
      <c r="M216" s="160"/>
      <c r="N216" s="160"/>
      <c r="O216" s="162"/>
    </row>
    <row r="217" spans="1:15" s="3" customFormat="1" ht="11.4" x14ac:dyDescent="0.25">
      <c r="A217" s="157" t="s">
        <v>2263</v>
      </c>
      <c r="B217" s="326" t="s">
        <v>2196</v>
      </c>
      <c r="C217" s="327"/>
      <c r="D217" s="327"/>
      <c r="E217" s="327"/>
      <c r="F217" s="327"/>
      <c r="G217" s="327"/>
      <c r="H217" s="328"/>
      <c r="I217" s="158" t="s">
        <v>1998</v>
      </c>
      <c r="J217" s="182"/>
      <c r="K217" s="183">
        <v>0</v>
      </c>
      <c r="L217" s="160">
        <v>0</v>
      </c>
      <c r="M217" s="160"/>
      <c r="N217" s="160"/>
      <c r="O217" s="162"/>
    </row>
    <row r="218" spans="1:15" s="3" customFormat="1" ht="24" customHeight="1" x14ac:dyDescent="0.25">
      <c r="A218" s="157" t="s">
        <v>2264</v>
      </c>
      <c r="B218" s="323" t="s">
        <v>2265</v>
      </c>
      <c r="C218" s="324"/>
      <c r="D218" s="324"/>
      <c r="E218" s="324"/>
      <c r="F218" s="324"/>
      <c r="G218" s="324"/>
      <c r="H218" s="325"/>
      <c r="I218" s="158" t="s">
        <v>2</v>
      </c>
      <c r="J218" s="182"/>
      <c r="K218" s="183">
        <v>0</v>
      </c>
      <c r="L218" s="160"/>
      <c r="M218" s="160"/>
      <c r="N218" s="160"/>
      <c r="O218" s="162"/>
    </row>
    <row r="219" spans="1:15" s="3" customFormat="1" ht="11.4" x14ac:dyDescent="0.25">
      <c r="A219" s="157" t="s">
        <v>2266</v>
      </c>
      <c r="B219" s="326" t="s">
        <v>2267</v>
      </c>
      <c r="C219" s="327"/>
      <c r="D219" s="327"/>
      <c r="E219" s="327"/>
      <c r="F219" s="327"/>
      <c r="G219" s="327"/>
      <c r="H219" s="328"/>
      <c r="I219" s="158" t="s">
        <v>2</v>
      </c>
      <c r="J219" s="182"/>
      <c r="K219" s="183">
        <v>0</v>
      </c>
      <c r="L219" s="160"/>
      <c r="M219" s="160"/>
      <c r="N219" s="160"/>
      <c r="O219" s="162"/>
    </row>
    <row r="220" spans="1:15" s="3" customFormat="1" ht="24" customHeight="1" x14ac:dyDescent="0.25">
      <c r="A220" s="157" t="s">
        <v>2268</v>
      </c>
      <c r="B220" s="323" t="s">
        <v>2269</v>
      </c>
      <c r="C220" s="324"/>
      <c r="D220" s="324"/>
      <c r="E220" s="324"/>
      <c r="F220" s="324"/>
      <c r="G220" s="324"/>
      <c r="H220" s="325"/>
      <c r="I220" s="158" t="s">
        <v>2</v>
      </c>
      <c r="J220" s="182"/>
      <c r="K220" s="183">
        <v>0</v>
      </c>
      <c r="L220" s="160"/>
      <c r="M220" s="160"/>
      <c r="N220" s="160"/>
      <c r="O220" s="162"/>
    </row>
    <row r="221" spans="1:15" s="3" customFormat="1" ht="24" customHeight="1" x14ac:dyDescent="0.25">
      <c r="A221" s="157" t="s">
        <v>2270</v>
      </c>
      <c r="B221" s="323" t="s">
        <v>2271</v>
      </c>
      <c r="C221" s="324"/>
      <c r="D221" s="324"/>
      <c r="E221" s="324"/>
      <c r="F221" s="324"/>
      <c r="G221" s="324"/>
      <c r="H221" s="325"/>
      <c r="I221" s="158" t="s">
        <v>2</v>
      </c>
      <c r="J221" s="182"/>
      <c r="K221" s="183">
        <v>0</v>
      </c>
      <c r="L221" s="160"/>
      <c r="M221" s="160"/>
      <c r="N221" s="160"/>
      <c r="O221" s="162"/>
    </row>
    <row r="222" spans="1:15" s="3" customFormat="1" ht="24" customHeight="1" x14ac:dyDescent="0.25">
      <c r="A222" s="157" t="s">
        <v>2272</v>
      </c>
      <c r="B222" s="323" t="s">
        <v>2273</v>
      </c>
      <c r="C222" s="324"/>
      <c r="D222" s="324"/>
      <c r="E222" s="324"/>
      <c r="F222" s="324"/>
      <c r="G222" s="324"/>
      <c r="H222" s="325"/>
      <c r="I222" s="158" t="s">
        <v>2</v>
      </c>
      <c r="J222" s="182"/>
      <c r="K222" s="183">
        <v>0</v>
      </c>
      <c r="L222" s="160"/>
      <c r="M222" s="160"/>
      <c r="N222" s="160"/>
      <c r="O222" s="162"/>
    </row>
    <row r="223" spans="1:15" s="3" customFormat="1" ht="11.4" x14ac:dyDescent="0.25">
      <c r="A223" s="157" t="s">
        <v>2274</v>
      </c>
      <c r="B223" s="326" t="s">
        <v>2275</v>
      </c>
      <c r="C223" s="327"/>
      <c r="D223" s="327"/>
      <c r="E223" s="327"/>
      <c r="F223" s="327"/>
      <c r="G223" s="327"/>
      <c r="H223" s="328"/>
      <c r="I223" s="158" t="s">
        <v>2</v>
      </c>
      <c r="J223" s="182"/>
      <c r="K223" s="183">
        <v>0</v>
      </c>
      <c r="L223" s="160"/>
      <c r="M223" s="160"/>
      <c r="N223" s="160"/>
      <c r="O223" s="162"/>
    </row>
    <row r="224" spans="1:15" s="3" customFormat="1" ht="11.4" x14ac:dyDescent="0.25">
      <c r="A224" s="157" t="s">
        <v>2276</v>
      </c>
      <c r="B224" s="326" t="s">
        <v>2277</v>
      </c>
      <c r="C224" s="327"/>
      <c r="D224" s="327"/>
      <c r="E224" s="327"/>
      <c r="F224" s="327"/>
      <c r="G224" s="327"/>
      <c r="H224" s="328"/>
      <c r="I224" s="158" t="s">
        <v>2</v>
      </c>
      <c r="J224" s="182"/>
      <c r="K224" s="183">
        <v>0</v>
      </c>
      <c r="L224" s="160"/>
      <c r="M224" s="160"/>
      <c r="N224" s="160"/>
      <c r="O224" s="162"/>
    </row>
    <row r="225" spans="1:15" s="3" customFormat="1" ht="11.4" x14ac:dyDescent="0.25">
      <c r="A225" s="157" t="s">
        <v>2278</v>
      </c>
      <c r="B225" s="326" t="s">
        <v>2279</v>
      </c>
      <c r="C225" s="327"/>
      <c r="D225" s="327"/>
      <c r="E225" s="327"/>
      <c r="F225" s="327"/>
      <c r="G225" s="327"/>
      <c r="H225" s="328"/>
      <c r="I225" s="158" t="s">
        <v>2</v>
      </c>
      <c r="J225" s="182"/>
      <c r="K225" s="183">
        <v>0</v>
      </c>
      <c r="L225" s="160"/>
      <c r="M225" s="160"/>
      <c r="N225" s="160"/>
      <c r="O225" s="162"/>
    </row>
    <row r="226" spans="1:15" s="3" customFormat="1" ht="11.4" x14ac:dyDescent="0.25">
      <c r="A226" s="157" t="s">
        <v>2280</v>
      </c>
      <c r="B226" s="326" t="s">
        <v>2281</v>
      </c>
      <c r="C226" s="327"/>
      <c r="D226" s="327"/>
      <c r="E226" s="327"/>
      <c r="F226" s="327"/>
      <c r="G226" s="327"/>
      <c r="H226" s="328"/>
      <c r="I226" s="158" t="s">
        <v>2</v>
      </c>
      <c r="J226" s="182"/>
      <c r="K226" s="183">
        <v>0</v>
      </c>
      <c r="L226" s="160"/>
      <c r="M226" s="160"/>
      <c r="N226" s="160"/>
      <c r="O226" s="162"/>
    </row>
    <row r="227" spans="1:15" s="3" customFormat="1" ht="11.4" x14ac:dyDescent="0.25">
      <c r="A227" s="157" t="s">
        <v>2282</v>
      </c>
      <c r="B227" s="326" t="s">
        <v>2283</v>
      </c>
      <c r="C227" s="327"/>
      <c r="D227" s="327"/>
      <c r="E227" s="327"/>
      <c r="F227" s="327"/>
      <c r="G227" s="327"/>
      <c r="H227" s="328"/>
      <c r="I227" s="158" t="s">
        <v>2</v>
      </c>
      <c r="J227" s="182"/>
      <c r="K227" s="183">
        <v>0</v>
      </c>
      <c r="L227" s="160"/>
      <c r="M227" s="160"/>
      <c r="N227" s="160"/>
      <c r="O227" s="162"/>
    </row>
    <row r="228" spans="1:15" s="3" customFormat="1" ht="24" customHeight="1" x14ac:dyDescent="0.25">
      <c r="A228" s="157" t="s">
        <v>2284</v>
      </c>
      <c r="B228" s="323" t="s">
        <v>2285</v>
      </c>
      <c r="C228" s="324"/>
      <c r="D228" s="324"/>
      <c r="E228" s="324"/>
      <c r="F228" s="324"/>
      <c r="G228" s="324"/>
      <c r="H228" s="325"/>
      <c r="I228" s="158" t="s">
        <v>2</v>
      </c>
      <c r="J228" s="182"/>
      <c r="K228" s="183">
        <v>0</v>
      </c>
      <c r="L228" s="160"/>
      <c r="M228" s="160"/>
      <c r="N228" s="160"/>
      <c r="O228" s="162"/>
    </row>
    <row r="229" spans="1:15" s="3" customFormat="1" ht="11.4" x14ac:dyDescent="0.25">
      <c r="A229" s="157" t="s">
        <v>2286</v>
      </c>
      <c r="B229" s="326" t="s">
        <v>2021</v>
      </c>
      <c r="C229" s="327"/>
      <c r="D229" s="327"/>
      <c r="E229" s="327"/>
      <c r="F229" s="327"/>
      <c r="G229" s="327"/>
      <c r="H229" s="328"/>
      <c r="I229" s="158" t="s">
        <v>2</v>
      </c>
      <c r="J229" s="182"/>
      <c r="K229" s="183">
        <v>0</v>
      </c>
      <c r="L229" s="160"/>
      <c r="M229" s="160"/>
      <c r="N229" s="160"/>
      <c r="O229" s="162"/>
    </row>
    <row r="230" spans="1:15" s="3" customFormat="1" ht="11.95" thickBot="1" x14ac:dyDescent="0.3">
      <c r="A230" s="189" t="s">
        <v>2287</v>
      </c>
      <c r="B230" s="329" t="s">
        <v>2023</v>
      </c>
      <c r="C230" s="330"/>
      <c r="D230" s="330"/>
      <c r="E230" s="330"/>
      <c r="F230" s="330"/>
      <c r="G230" s="330"/>
      <c r="H230" s="331"/>
      <c r="I230" s="190" t="s">
        <v>2</v>
      </c>
      <c r="J230" s="182"/>
      <c r="K230" s="191">
        <v>0</v>
      </c>
      <c r="L230" s="192"/>
      <c r="M230" s="192"/>
      <c r="N230" s="192"/>
      <c r="O230" s="193"/>
    </row>
    <row r="231" spans="1:15" ht="12.95" thickBot="1" x14ac:dyDescent="0.3">
      <c r="A231" s="294" t="s">
        <v>2288</v>
      </c>
      <c r="B231" s="295"/>
      <c r="C231" s="295"/>
      <c r="D231" s="295"/>
      <c r="E231" s="295"/>
      <c r="F231" s="295"/>
      <c r="G231" s="295"/>
      <c r="H231" s="295"/>
      <c r="I231" s="295"/>
      <c r="J231" s="295"/>
      <c r="K231" s="295"/>
      <c r="L231" s="295"/>
      <c r="M231" s="295"/>
      <c r="N231" s="295"/>
      <c r="O231" s="296"/>
    </row>
    <row r="232" spans="1:15" s="3" customFormat="1" ht="27.2" customHeight="1" x14ac:dyDescent="0.25">
      <c r="A232" s="173" t="s">
        <v>2289</v>
      </c>
      <c r="B232" s="332" t="s">
        <v>2290</v>
      </c>
      <c r="C232" s="333"/>
      <c r="D232" s="333"/>
      <c r="E232" s="333"/>
      <c r="F232" s="333"/>
      <c r="G232" s="333"/>
      <c r="H232" s="334"/>
      <c r="I232" s="174" t="s">
        <v>2190</v>
      </c>
      <c r="J232" s="187"/>
      <c r="K232" s="173" t="s">
        <v>2291</v>
      </c>
      <c r="L232" s="194" t="s">
        <v>2291</v>
      </c>
      <c r="M232" s="194"/>
      <c r="N232" s="194" t="s">
        <v>2291</v>
      </c>
      <c r="O232" s="174" t="s">
        <v>2291</v>
      </c>
    </row>
    <row r="233" spans="1:15" s="3" customFormat="1" ht="11.4" x14ac:dyDescent="0.25">
      <c r="A233" s="157" t="s">
        <v>2292</v>
      </c>
      <c r="B233" s="282" t="s">
        <v>2293</v>
      </c>
      <c r="C233" s="283"/>
      <c r="D233" s="283"/>
      <c r="E233" s="283"/>
      <c r="F233" s="283"/>
      <c r="G233" s="283"/>
      <c r="H233" s="284"/>
      <c r="I233" s="158" t="s">
        <v>270</v>
      </c>
      <c r="J233" s="182"/>
      <c r="K233" s="157"/>
      <c r="L233" s="195"/>
      <c r="M233" s="195"/>
      <c r="N233" s="195"/>
      <c r="O233" s="196"/>
    </row>
    <row r="234" spans="1:15" s="3" customFormat="1" ht="11.4" x14ac:dyDescent="0.25">
      <c r="A234" s="157" t="s">
        <v>2294</v>
      </c>
      <c r="B234" s="282" t="s">
        <v>2295</v>
      </c>
      <c r="C234" s="283"/>
      <c r="D234" s="283"/>
      <c r="E234" s="283"/>
      <c r="F234" s="283"/>
      <c r="G234" s="283"/>
      <c r="H234" s="284"/>
      <c r="I234" s="158" t="s">
        <v>2296</v>
      </c>
      <c r="J234" s="182"/>
      <c r="K234" s="157"/>
      <c r="L234" s="195"/>
      <c r="M234" s="195"/>
      <c r="N234" s="195"/>
      <c r="O234" s="196"/>
    </row>
    <row r="235" spans="1:15" s="3" customFormat="1" ht="11.4" x14ac:dyDescent="0.25">
      <c r="A235" s="157" t="s">
        <v>2297</v>
      </c>
      <c r="B235" s="282" t="s">
        <v>2298</v>
      </c>
      <c r="C235" s="283"/>
      <c r="D235" s="283"/>
      <c r="E235" s="283"/>
      <c r="F235" s="283"/>
      <c r="G235" s="283"/>
      <c r="H235" s="284"/>
      <c r="I235" s="158" t="s">
        <v>270</v>
      </c>
      <c r="J235" s="182"/>
      <c r="K235" s="157"/>
      <c r="L235" s="195"/>
      <c r="M235" s="195"/>
      <c r="N235" s="195"/>
      <c r="O235" s="196"/>
    </row>
    <row r="236" spans="1:15" s="3" customFormat="1" ht="11.4" x14ac:dyDescent="0.25">
      <c r="A236" s="157" t="s">
        <v>2299</v>
      </c>
      <c r="B236" s="282" t="s">
        <v>2300</v>
      </c>
      <c r="C236" s="283"/>
      <c r="D236" s="283"/>
      <c r="E236" s="283"/>
      <c r="F236" s="283"/>
      <c r="G236" s="283"/>
      <c r="H236" s="284"/>
      <c r="I236" s="158" t="s">
        <v>2296</v>
      </c>
      <c r="J236" s="182"/>
      <c r="K236" s="157"/>
      <c r="L236" s="195"/>
      <c r="M236" s="195"/>
      <c r="N236" s="195"/>
      <c r="O236" s="196"/>
    </row>
    <row r="237" spans="1:15" s="3" customFormat="1" ht="11.4" x14ac:dyDescent="0.25">
      <c r="A237" s="157" t="s">
        <v>2301</v>
      </c>
      <c r="B237" s="282" t="s">
        <v>2302</v>
      </c>
      <c r="C237" s="283"/>
      <c r="D237" s="283"/>
      <c r="E237" s="283"/>
      <c r="F237" s="283"/>
      <c r="G237" s="283"/>
      <c r="H237" s="284"/>
      <c r="I237" s="158" t="s">
        <v>2303</v>
      </c>
      <c r="J237" s="182"/>
      <c r="K237" s="157"/>
      <c r="L237" s="195"/>
      <c r="M237" s="195"/>
      <c r="N237" s="195"/>
      <c r="O237" s="196"/>
    </row>
    <row r="238" spans="1:15" s="3" customFormat="1" ht="11.4" x14ac:dyDescent="0.25">
      <c r="A238" s="157" t="s">
        <v>2304</v>
      </c>
      <c r="B238" s="282" t="s">
        <v>2305</v>
      </c>
      <c r="C238" s="283"/>
      <c r="D238" s="283"/>
      <c r="E238" s="283"/>
      <c r="F238" s="283"/>
      <c r="G238" s="283"/>
      <c r="H238" s="284"/>
      <c r="I238" s="158" t="s">
        <v>2190</v>
      </c>
      <c r="J238" s="182"/>
      <c r="K238" s="157" t="s">
        <v>2291</v>
      </c>
      <c r="L238" s="195" t="s">
        <v>2291</v>
      </c>
      <c r="M238" s="195"/>
      <c r="N238" s="195" t="s">
        <v>2291</v>
      </c>
      <c r="O238" s="158" t="s">
        <v>2291</v>
      </c>
    </row>
    <row r="239" spans="1:15" s="3" customFormat="1" ht="11.4" x14ac:dyDescent="0.25">
      <c r="A239" s="157" t="s">
        <v>2306</v>
      </c>
      <c r="B239" s="282" t="s">
        <v>2307</v>
      </c>
      <c r="C239" s="283"/>
      <c r="D239" s="283"/>
      <c r="E239" s="283"/>
      <c r="F239" s="283"/>
      <c r="G239" s="283"/>
      <c r="H239" s="284"/>
      <c r="I239" s="158" t="s">
        <v>2303</v>
      </c>
      <c r="J239" s="182"/>
      <c r="K239" s="157"/>
      <c r="L239" s="195"/>
      <c r="M239" s="195"/>
      <c r="N239" s="195"/>
      <c r="O239" s="196"/>
    </row>
    <row r="240" spans="1:15" s="3" customFormat="1" ht="11.4" x14ac:dyDescent="0.25">
      <c r="A240" s="157" t="s">
        <v>2308</v>
      </c>
      <c r="B240" s="282" t="s">
        <v>2309</v>
      </c>
      <c r="C240" s="283"/>
      <c r="D240" s="283"/>
      <c r="E240" s="283"/>
      <c r="F240" s="283"/>
      <c r="G240" s="283"/>
      <c r="H240" s="284"/>
      <c r="I240" s="158" t="s">
        <v>2310</v>
      </c>
      <c r="J240" s="182"/>
      <c r="K240" s="157"/>
      <c r="L240" s="195"/>
      <c r="M240" s="195"/>
      <c r="N240" s="195"/>
      <c r="O240" s="196"/>
    </row>
    <row r="241" spans="1:15" s="3" customFormat="1" ht="11.4" x14ac:dyDescent="0.25">
      <c r="A241" s="157" t="s">
        <v>2311</v>
      </c>
      <c r="B241" s="282" t="s">
        <v>2312</v>
      </c>
      <c r="C241" s="283"/>
      <c r="D241" s="283"/>
      <c r="E241" s="283"/>
      <c r="F241" s="283"/>
      <c r="G241" s="283"/>
      <c r="H241" s="284"/>
      <c r="I241" s="158" t="s">
        <v>2190</v>
      </c>
      <c r="J241" s="182"/>
      <c r="K241" s="157" t="s">
        <v>2291</v>
      </c>
      <c r="L241" s="195" t="s">
        <v>2291</v>
      </c>
      <c r="M241" s="195"/>
      <c r="N241" s="195" t="s">
        <v>2291</v>
      </c>
      <c r="O241" s="158" t="s">
        <v>2291</v>
      </c>
    </row>
    <row r="242" spans="1:15" s="3" customFormat="1" ht="11.4" x14ac:dyDescent="0.25">
      <c r="A242" s="157" t="s">
        <v>2313</v>
      </c>
      <c r="B242" s="282" t="s">
        <v>2307</v>
      </c>
      <c r="C242" s="283"/>
      <c r="D242" s="283"/>
      <c r="E242" s="283"/>
      <c r="F242" s="283"/>
      <c r="G242" s="283"/>
      <c r="H242" s="284"/>
      <c r="I242" s="158" t="s">
        <v>2303</v>
      </c>
      <c r="J242" s="182"/>
      <c r="K242" s="157"/>
      <c r="L242" s="195"/>
      <c r="M242" s="195"/>
      <c r="N242" s="195"/>
      <c r="O242" s="196"/>
    </row>
    <row r="243" spans="1:15" s="3" customFormat="1" ht="11.4" x14ac:dyDescent="0.25">
      <c r="A243" s="157" t="s">
        <v>2314</v>
      </c>
      <c r="B243" s="282" t="s">
        <v>2315</v>
      </c>
      <c r="C243" s="283"/>
      <c r="D243" s="283"/>
      <c r="E243" s="283"/>
      <c r="F243" s="283"/>
      <c r="G243" s="283"/>
      <c r="H243" s="284"/>
      <c r="I243" s="158" t="s">
        <v>270</v>
      </c>
      <c r="J243" s="182"/>
      <c r="K243" s="157"/>
      <c r="L243" s="195"/>
      <c r="M243" s="195"/>
      <c r="N243" s="195"/>
      <c r="O243" s="196"/>
    </row>
    <row r="244" spans="1:15" s="3" customFormat="1" ht="11.4" x14ac:dyDescent="0.25">
      <c r="A244" s="157" t="s">
        <v>2316</v>
      </c>
      <c r="B244" s="282" t="s">
        <v>2309</v>
      </c>
      <c r="C244" s="283"/>
      <c r="D244" s="283"/>
      <c r="E244" s="283"/>
      <c r="F244" s="283"/>
      <c r="G244" s="283"/>
      <c r="H244" s="284"/>
      <c r="I244" s="158" t="s">
        <v>2310</v>
      </c>
      <c r="J244" s="182"/>
      <c r="K244" s="157"/>
      <c r="L244" s="195"/>
      <c r="M244" s="195"/>
      <c r="N244" s="195"/>
      <c r="O244" s="196"/>
    </row>
    <row r="245" spans="1:15" s="3" customFormat="1" ht="11.4" x14ac:dyDescent="0.25">
      <c r="A245" s="157" t="s">
        <v>2317</v>
      </c>
      <c r="B245" s="282" t="s">
        <v>2318</v>
      </c>
      <c r="C245" s="283"/>
      <c r="D245" s="283"/>
      <c r="E245" s="283"/>
      <c r="F245" s="283"/>
      <c r="G245" s="283"/>
      <c r="H245" s="284"/>
      <c r="I245" s="158" t="s">
        <v>2190</v>
      </c>
      <c r="J245" s="182"/>
      <c r="K245" s="157" t="s">
        <v>2291</v>
      </c>
      <c r="L245" s="195" t="s">
        <v>2291</v>
      </c>
      <c r="M245" s="195"/>
      <c r="N245" s="195" t="s">
        <v>2291</v>
      </c>
      <c r="O245" s="158" t="s">
        <v>2291</v>
      </c>
    </row>
    <row r="246" spans="1:15" s="3" customFormat="1" ht="11.4" x14ac:dyDescent="0.25">
      <c r="A246" s="157" t="s">
        <v>2319</v>
      </c>
      <c r="B246" s="282" t="s">
        <v>2307</v>
      </c>
      <c r="C246" s="283"/>
      <c r="D246" s="283"/>
      <c r="E246" s="283"/>
      <c r="F246" s="283"/>
      <c r="G246" s="283"/>
      <c r="H246" s="284"/>
      <c r="I246" s="158" t="s">
        <v>2303</v>
      </c>
      <c r="J246" s="182"/>
      <c r="K246" s="157"/>
      <c r="L246" s="195"/>
      <c r="M246" s="195"/>
      <c r="N246" s="195"/>
      <c r="O246" s="196"/>
    </row>
    <row r="247" spans="1:15" s="3" customFormat="1" ht="11.4" x14ac:dyDescent="0.25">
      <c r="A247" s="157" t="s">
        <v>2320</v>
      </c>
      <c r="B247" s="282" t="s">
        <v>2309</v>
      </c>
      <c r="C247" s="283"/>
      <c r="D247" s="283"/>
      <c r="E247" s="283"/>
      <c r="F247" s="283"/>
      <c r="G247" s="283"/>
      <c r="H247" s="284"/>
      <c r="I247" s="158" t="s">
        <v>2310</v>
      </c>
      <c r="J247" s="182"/>
      <c r="K247" s="157"/>
      <c r="L247" s="195"/>
      <c r="M247" s="195"/>
      <c r="N247" s="195"/>
      <c r="O247" s="196"/>
    </row>
    <row r="248" spans="1:15" s="3" customFormat="1" ht="11.4" x14ac:dyDescent="0.25">
      <c r="A248" s="157" t="s">
        <v>2321</v>
      </c>
      <c r="B248" s="282" t="s">
        <v>2322</v>
      </c>
      <c r="C248" s="283"/>
      <c r="D248" s="283"/>
      <c r="E248" s="283"/>
      <c r="F248" s="283"/>
      <c r="G248" s="283"/>
      <c r="H248" s="284"/>
      <c r="I248" s="158" t="s">
        <v>2190</v>
      </c>
      <c r="J248" s="182"/>
      <c r="K248" s="157" t="s">
        <v>2291</v>
      </c>
      <c r="L248" s="195" t="s">
        <v>2291</v>
      </c>
      <c r="M248" s="195"/>
      <c r="N248" s="195" t="s">
        <v>2291</v>
      </c>
      <c r="O248" s="158" t="s">
        <v>2291</v>
      </c>
    </row>
    <row r="249" spans="1:15" s="3" customFormat="1" ht="11.4" x14ac:dyDescent="0.25">
      <c r="A249" s="157" t="s">
        <v>2323</v>
      </c>
      <c r="B249" s="282" t="s">
        <v>2307</v>
      </c>
      <c r="C249" s="283"/>
      <c r="D249" s="283"/>
      <c r="E249" s="283"/>
      <c r="F249" s="283"/>
      <c r="G249" s="283"/>
      <c r="H249" s="284"/>
      <c r="I249" s="158" t="s">
        <v>2303</v>
      </c>
      <c r="J249" s="182"/>
      <c r="K249" s="157"/>
      <c r="L249" s="195"/>
      <c r="M249" s="195"/>
      <c r="N249" s="195"/>
      <c r="O249" s="196"/>
    </row>
    <row r="250" spans="1:15" s="3" customFormat="1" ht="11.4" x14ac:dyDescent="0.25">
      <c r="A250" s="157" t="s">
        <v>2324</v>
      </c>
      <c r="B250" s="282" t="s">
        <v>2315</v>
      </c>
      <c r="C250" s="283"/>
      <c r="D250" s="283"/>
      <c r="E250" s="283"/>
      <c r="F250" s="283"/>
      <c r="G250" s="283"/>
      <c r="H250" s="284"/>
      <c r="I250" s="158" t="s">
        <v>270</v>
      </c>
      <c r="J250" s="182"/>
      <c r="K250" s="157"/>
      <c r="L250" s="195"/>
      <c r="M250" s="195"/>
      <c r="N250" s="195"/>
      <c r="O250" s="196"/>
    </row>
    <row r="251" spans="1:15" s="3" customFormat="1" ht="11.4" x14ac:dyDescent="0.25">
      <c r="A251" s="157" t="s">
        <v>2325</v>
      </c>
      <c r="B251" s="282" t="s">
        <v>2309</v>
      </c>
      <c r="C251" s="283"/>
      <c r="D251" s="283"/>
      <c r="E251" s="283"/>
      <c r="F251" s="283"/>
      <c r="G251" s="283"/>
      <c r="H251" s="284"/>
      <c r="I251" s="158" t="s">
        <v>2310</v>
      </c>
      <c r="J251" s="182"/>
      <c r="K251" s="157"/>
      <c r="L251" s="195"/>
      <c r="M251" s="195"/>
      <c r="N251" s="195"/>
      <c r="O251" s="196"/>
    </row>
    <row r="252" spans="1:15" s="3" customFormat="1" ht="11.4" x14ac:dyDescent="0.25">
      <c r="A252" s="157" t="s">
        <v>2326</v>
      </c>
      <c r="B252" s="282" t="s">
        <v>2327</v>
      </c>
      <c r="C252" s="283"/>
      <c r="D252" s="283"/>
      <c r="E252" s="283"/>
      <c r="F252" s="283"/>
      <c r="G252" s="283"/>
      <c r="H252" s="284"/>
      <c r="I252" s="158" t="s">
        <v>2190</v>
      </c>
      <c r="J252" s="182"/>
      <c r="K252" s="157" t="s">
        <v>2291</v>
      </c>
      <c r="L252" s="195" t="s">
        <v>2291</v>
      </c>
      <c r="M252" s="195"/>
      <c r="N252" s="195" t="s">
        <v>2291</v>
      </c>
      <c r="O252" s="158" t="s">
        <v>2291</v>
      </c>
    </row>
    <row r="253" spans="1:15" s="3" customFormat="1" ht="11.4" x14ac:dyDescent="0.25">
      <c r="A253" s="157" t="s">
        <v>2328</v>
      </c>
      <c r="B253" s="282" t="s">
        <v>2329</v>
      </c>
      <c r="C253" s="283"/>
      <c r="D253" s="283"/>
      <c r="E253" s="283"/>
      <c r="F253" s="283"/>
      <c r="G253" s="283"/>
      <c r="H253" s="284"/>
      <c r="I253" s="158" t="s">
        <v>2303</v>
      </c>
      <c r="J253" s="182"/>
      <c r="K253" s="157"/>
      <c r="L253" s="195"/>
      <c r="M253" s="195"/>
      <c r="N253" s="195"/>
      <c r="O253" s="196"/>
    </row>
    <row r="254" spans="1:15" s="3" customFormat="1" ht="24" customHeight="1" x14ac:dyDescent="0.25">
      <c r="A254" s="157" t="s">
        <v>2330</v>
      </c>
      <c r="B254" s="288" t="s">
        <v>2331</v>
      </c>
      <c r="C254" s="289"/>
      <c r="D254" s="289"/>
      <c r="E254" s="289"/>
      <c r="F254" s="289"/>
      <c r="G254" s="289"/>
      <c r="H254" s="290"/>
      <c r="I254" s="158" t="s">
        <v>2303</v>
      </c>
      <c r="J254" s="182"/>
      <c r="K254" s="157"/>
      <c r="L254" s="195"/>
      <c r="M254" s="195"/>
      <c r="N254" s="195"/>
      <c r="O254" s="196"/>
    </row>
    <row r="255" spans="1:15" s="3" customFormat="1" ht="11.4" x14ac:dyDescent="0.25">
      <c r="A255" s="157" t="s">
        <v>2332</v>
      </c>
      <c r="B255" s="282" t="s">
        <v>2333</v>
      </c>
      <c r="C255" s="283"/>
      <c r="D255" s="283"/>
      <c r="E255" s="283"/>
      <c r="F255" s="283"/>
      <c r="G255" s="283"/>
      <c r="H255" s="284"/>
      <c r="I255" s="158" t="s">
        <v>2303</v>
      </c>
      <c r="J255" s="182"/>
      <c r="K255" s="157"/>
      <c r="L255" s="195"/>
      <c r="M255" s="195"/>
      <c r="N255" s="195"/>
      <c r="O255" s="196"/>
    </row>
    <row r="256" spans="1:15" s="3" customFormat="1" ht="11.4" x14ac:dyDescent="0.25">
      <c r="A256" s="157" t="s">
        <v>2334</v>
      </c>
      <c r="B256" s="282" t="s">
        <v>2335</v>
      </c>
      <c r="C256" s="283"/>
      <c r="D256" s="283"/>
      <c r="E256" s="283"/>
      <c r="F256" s="283"/>
      <c r="G256" s="283"/>
      <c r="H256" s="284"/>
      <c r="I256" s="158" t="s">
        <v>2303</v>
      </c>
      <c r="J256" s="182"/>
      <c r="K256" s="157"/>
      <c r="L256" s="195"/>
      <c r="M256" s="195"/>
      <c r="N256" s="195"/>
      <c r="O256" s="196"/>
    </row>
    <row r="257" spans="1:15" s="3" customFormat="1" ht="11.4" x14ac:dyDescent="0.25">
      <c r="A257" s="157" t="s">
        <v>2336</v>
      </c>
      <c r="B257" s="282" t="s">
        <v>2337</v>
      </c>
      <c r="C257" s="283"/>
      <c r="D257" s="283"/>
      <c r="E257" s="283"/>
      <c r="F257" s="283"/>
      <c r="G257" s="283"/>
      <c r="H257" s="284"/>
      <c r="I257" s="158" t="s">
        <v>2303</v>
      </c>
      <c r="J257" s="182"/>
      <c r="K257" s="157"/>
      <c r="L257" s="195"/>
      <c r="M257" s="195"/>
      <c r="N257" s="195"/>
      <c r="O257" s="196"/>
    </row>
    <row r="258" spans="1:15" s="3" customFormat="1" ht="11.4" x14ac:dyDescent="0.25">
      <c r="A258" s="157" t="s">
        <v>2338</v>
      </c>
      <c r="B258" s="282" t="s">
        <v>2339</v>
      </c>
      <c r="C258" s="283"/>
      <c r="D258" s="283"/>
      <c r="E258" s="283"/>
      <c r="F258" s="283"/>
      <c r="G258" s="283"/>
      <c r="H258" s="284"/>
      <c r="I258" s="158" t="s">
        <v>270</v>
      </c>
      <c r="J258" s="182"/>
      <c r="K258" s="157"/>
      <c r="L258" s="195"/>
      <c r="M258" s="195"/>
      <c r="N258" s="195"/>
      <c r="O258" s="196"/>
    </row>
    <row r="259" spans="1:15" s="3" customFormat="1" ht="24" customHeight="1" x14ac:dyDescent="0.25">
      <c r="A259" s="157" t="s">
        <v>2340</v>
      </c>
      <c r="B259" s="288" t="s">
        <v>2341</v>
      </c>
      <c r="C259" s="289"/>
      <c r="D259" s="289"/>
      <c r="E259" s="289"/>
      <c r="F259" s="289"/>
      <c r="G259" s="289"/>
      <c r="H259" s="290"/>
      <c r="I259" s="158" t="s">
        <v>270</v>
      </c>
      <c r="J259" s="182"/>
      <c r="K259" s="157"/>
      <c r="L259" s="195"/>
      <c r="M259" s="195"/>
      <c r="N259" s="195"/>
      <c r="O259" s="196"/>
    </row>
    <row r="260" spans="1:15" s="3" customFormat="1" ht="11.4" x14ac:dyDescent="0.25">
      <c r="A260" s="157" t="s">
        <v>2342</v>
      </c>
      <c r="B260" s="282" t="s">
        <v>2333</v>
      </c>
      <c r="C260" s="283"/>
      <c r="D260" s="283"/>
      <c r="E260" s="283"/>
      <c r="F260" s="283"/>
      <c r="G260" s="283"/>
      <c r="H260" s="284"/>
      <c r="I260" s="158" t="s">
        <v>270</v>
      </c>
      <c r="J260" s="182"/>
      <c r="K260" s="157"/>
      <c r="L260" s="195"/>
      <c r="M260" s="195"/>
      <c r="N260" s="195"/>
      <c r="O260" s="196"/>
    </row>
    <row r="261" spans="1:15" s="3" customFormat="1" ht="11.4" x14ac:dyDescent="0.25">
      <c r="A261" s="157" t="s">
        <v>2343</v>
      </c>
      <c r="B261" s="282" t="s">
        <v>2335</v>
      </c>
      <c r="C261" s="283"/>
      <c r="D261" s="283"/>
      <c r="E261" s="283"/>
      <c r="F261" s="283"/>
      <c r="G261" s="283"/>
      <c r="H261" s="284"/>
      <c r="I261" s="158" t="s">
        <v>270</v>
      </c>
      <c r="J261" s="182"/>
      <c r="K261" s="157"/>
      <c r="L261" s="195"/>
      <c r="M261" s="195"/>
      <c r="N261" s="195"/>
      <c r="O261" s="196"/>
    </row>
    <row r="262" spans="1:15" s="3" customFormat="1" ht="11.4" x14ac:dyDescent="0.25">
      <c r="A262" s="157" t="s">
        <v>2344</v>
      </c>
      <c r="B262" s="282" t="s">
        <v>2345</v>
      </c>
      <c r="C262" s="283"/>
      <c r="D262" s="283"/>
      <c r="E262" s="283"/>
      <c r="F262" s="283"/>
      <c r="G262" s="283"/>
      <c r="H262" s="284"/>
      <c r="I262" s="158" t="s">
        <v>2346</v>
      </c>
      <c r="J262" s="182"/>
      <c r="K262" s="157"/>
      <c r="L262" s="195"/>
      <c r="M262" s="195"/>
      <c r="N262" s="195"/>
      <c r="O262" s="196"/>
    </row>
    <row r="263" spans="1:15" s="3" customFormat="1" ht="24" customHeight="1" x14ac:dyDescent="0.25">
      <c r="A263" s="157" t="s">
        <v>2347</v>
      </c>
      <c r="B263" s="288" t="s">
        <v>2348</v>
      </c>
      <c r="C263" s="289"/>
      <c r="D263" s="289"/>
      <c r="E263" s="289"/>
      <c r="F263" s="289"/>
      <c r="G263" s="289"/>
      <c r="H263" s="290"/>
      <c r="I263" s="158" t="s">
        <v>1998</v>
      </c>
      <c r="J263" s="182"/>
      <c r="K263" s="157"/>
      <c r="L263" s="195"/>
      <c r="M263" s="195"/>
      <c r="N263" s="195"/>
      <c r="O263" s="196"/>
    </row>
    <row r="264" spans="1:15" s="3" customFormat="1" ht="11.4" x14ac:dyDescent="0.25">
      <c r="A264" s="157" t="s">
        <v>2349</v>
      </c>
      <c r="B264" s="282" t="s">
        <v>2350</v>
      </c>
      <c r="C264" s="283"/>
      <c r="D264" s="283"/>
      <c r="E264" s="283"/>
      <c r="F264" s="283"/>
      <c r="G264" s="283"/>
      <c r="H264" s="284"/>
      <c r="I264" s="158" t="s">
        <v>2190</v>
      </c>
      <c r="J264" s="182"/>
      <c r="K264" s="157" t="s">
        <v>2291</v>
      </c>
      <c r="L264" s="195" t="s">
        <v>2291</v>
      </c>
      <c r="M264" s="195"/>
      <c r="N264" s="195" t="s">
        <v>2291</v>
      </c>
      <c r="O264" s="158" t="s">
        <v>2291</v>
      </c>
    </row>
    <row r="265" spans="1:15" s="3" customFormat="1" ht="11.4" x14ac:dyDescent="0.25">
      <c r="A265" s="157" t="s">
        <v>2351</v>
      </c>
      <c r="B265" s="282" t="s">
        <v>2352</v>
      </c>
      <c r="C265" s="283"/>
      <c r="D265" s="283"/>
      <c r="E265" s="283"/>
      <c r="F265" s="283"/>
      <c r="G265" s="283"/>
      <c r="H265" s="284"/>
      <c r="I265" s="158" t="s">
        <v>2303</v>
      </c>
      <c r="J265" s="182"/>
      <c r="K265" s="157"/>
      <c r="L265" s="195"/>
      <c r="M265" s="195"/>
      <c r="N265" s="195"/>
      <c r="O265" s="196"/>
    </row>
    <row r="266" spans="1:15" s="3" customFormat="1" ht="11.4" x14ac:dyDescent="0.25">
      <c r="A266" s="157" t="s">
        <v>2353</v>
      </c>
      <c r="B266" s="282" t="s">
        <v>2354</v>
      </c>
      <c r="C266" s="283"/>
      <c r="D266" s="283"/>
      <c r="E266" s="283"/>
      <c r="F266" s="283"/>
      <c r="G266" s="283"/>
      <c r="H266" s="284"/>
      <c r="I266" s="158" t="s">
        <v>2296</v>
      </c>
      <c r="J266" s="182"/>
      <c r="K266" s="157"/>
      <c r="L266" s="195"/>
      <c r="M266" s="195"/>
      <c r="N266" s="195"/>
      <c r="O266" s="196"/>
    </row>
    <row r="267" spans="1:15" s="3" customFormat="1" ht="36" customHeight="1" x14ac:dyDescent="0.25">
      <c r="A267" s="157" t="s">
        <v>2355</v>
      </c>
      <c r="B267" s="288" t="s">
        <v>2356</v>
      </c>
      <c r="C267" s="289"/>
      <c r="D267" s="289"/>
      <c r="E267" s="289"/>
      <c r="F267" s="289"/>
      <c r="G267" s="289"/>
      <c r="H267" s="290"/>
      <c r="I267" s="158" t="s">
        <v>1998</v>
      </c>
      <c r="J267" s="182"/>
      <c r="K267" s="157"/>
      <c r="L267" s="195"/>
      <c r="M267" s="195"/>
      <c r="N267" s="195"/>
      <c r="O267" s="196"/>
    </row>
    <row r="268" spans="1:15" s="3" customFormat="1" ht="24" customHeight="1" x14ac:dyDescent="0.25">
      <c r="A268" s="157" t="s">
        <v>2357</v>
      </c>
      <c r="B268" s="288" t="s">
        <v>2358</v>
      </c>
      <c r="C268" s="289"/>
      <c r="D268" s="289"/>
      <c r="E268" s="289"/>
      <c r="F268" s="289"/>
      <c r="G268" s="289"/>
      <c r="H268" s="290"/>
      <c r="I268" s="158" t="s">
        <v>1998</v>
      </c>
      <c r="J268" s="182"/>
      <c r="K268" s="157"/>
      <c r="L268" s="195"/>
      <c r="M268" s="195"/>
      <c r="N268" s="195"/>
      <c r="O268" s="196"/>
    </row>
    <row r="269" spans="1:15" s="3" customFormat="1" ht="11.4" x14ac:dyDescent="0.25">
      <c r="A269" s="157" t="s">
        <v>2359</v>
      </c>
      <c r="B269" s="282" t="s">
        <v>2360</v>
      </c>
      <c r="C269" s="283"/>
      <c r="D269" s="283"/>
      <c r="E269" s="283"/>
      <c r="F269" s="283"/>
      <c r="G269" s="283"/>
      <c r="H269" s="284"/>
      <c r="I269" s="158" t="s">
        <v>2190</v>
      </c>
      <c r="J269" s="182"/>
      <c r="K269" s="157" t="s">
        <v>2291</v>
      </c>
      <c r="L269" s="195" t="s">
        <v>2291</v>
      </c>
      <c r="M269" s="195"/>
      <c r="N269" s="195" t="s">
        <v>2291</v>
      </c>
      <c r="O269" s="158" t="s">
        <v>2291</v>
      </c>
    </row>
    <row r="270" spans="1:15" s="3" customFormat="1" ht="11.4" x14ac:dyDescent="0.25">
      <c r="A270" s="157" t="s">
        <v>2361</v>
      </c>
      <c r="B270" s="282" t="s">
        <v>2362</v>
      </c>
      <c r="C270" s="283"/>
      <c r="D270" s="283"/>
      <c r="E270" s="283"/>
      <c r="F270" s="283"/>
      <c r="G270" s="283"/>
      <c r="H270" s="284"/>
      <c r="I270" s="158" t="s">
        <v>270</v>
      </c>
      <c r="J270" s="182"/>
      <c r="K270" s="157"/>
      <c r="L270" s="195"/>
      <c r="M270" s="195"/>
      <c r="N270" s="195"/>
      <c r="O270" s="196"/>
    </row>
    <row r="271" spans="1:15" s="3" customFormat="1" ht="36" customHeight="1" x14ac:dyDescent="0.25">
      <c r="A271" s="157" t="s">
        <v>2363</v>
      </c>
      <c r="B271" s="288" t="s">
        <v>2364</v>
      </c>
      <c r="C271" s="289"/>
      <c r="D271" s="289"/>
      <c r="E271" s="289"/>
      <c r="F271" s="289"/>
      <c r="G271" s="289"/>
      <c r="H271" s="290"/>
      <c r="I271" s="158" t="s">
        <v>270</v>
      </c>
      <c r="J271" s="182"/>
      <c r="K271" s="157"/>
      <c r="L271" s="195"/>
      <c r="M271" s="195"/>
      <c r="N271" s="195"/>
      <c r="O271" s="196"/>
    </row>
    <row r="272" spans="1:15" s="3" customFormat="1" ht="36" customHeight="1" x14ac:dyDescent="0.25">
      <c r="A272" s="157" t="s">
        <v>2365</v>
      </c>
      <c r="B272" s="288" t="s">
        <v>2366</v>
      </c>
      <c r="C272" s="289"/>
      <c r="D272" s="289"/>
      <c r="E272" s="289"/>
      <c r="F272" s="289"/>
      <c r="G272" s="289"/>
      <c r="H272" s="290"/>
      <c r="I272" s="158" t="s">
        <v>270</v>
      </c>
      <c r="J272" s="182"/>
      <c r="K272" s="157"/>
      <c r="L272" s="195"/>
      <c r="M272" s="195"/>
      <c r="N272" s="195"/>
      <c r="O272" s="196"/>
    </row>
    <row r="273" spans="1:15" s="3" customFormat="1" ht="24" customHeight="1" x14ac:dyDescent="0.25">
      <c r="A273" s="157" t="s">
        <v>2367</v>
      </c>
      <c r="B273" s="288" t="s">
        <v>2368</v>
      </c>
      <c r="C273" s="289"/>
      <c r="D273" s="289"/>
      <c r="E273" s="289"/>
      <c r="F273" s="289"/>
      <c r="G273" s="289"/>
      <c r="H273" s="290"/>
      <c r="I273" s="158" t="s">
        <v>270</v>
      </c>
      <c r="J273" s="182"/>
      <c r="K273" s="157"/>
      <c r="L273" s="195"/>
      <c r="M273" s="195"/>
      <c r="N273" s="195"/>
      <c r="O273" s="196"/>
    </row>
    <row r="274" spans="1:15" s="3" customFormat="1" ht="11.4" x14ac:dyDescent="0.25">
      <c r="A274" s="157" t="s">
        <v>2369</v>
      </c>
      <c r="B274" s="282" t="s">
        <v>2370</v>
      </c>
      <c r="C274" s="283"/>
      <c r="D274" s="283"/>
      <c r="E274" s="283"/>
      <c r="F274" s="283"/>
      <c r="G274" s="283"/>
      <c r="H274" s="284"/>
      <c r="I274" s="158" t="s">
        <v>2303</v>
      </c>
      <c r="J274" s="182"/>
      <c r="K274" s="157"/>
      <c r="L274" s="195"/>
      <c r="M274" s="195"/>
      <c r="N274" s="195"/>
      <c r="O274" s="196"/>
    </row>
    <row r="275" spans="1:15" s="3" customFormat="1" ht="24" customHeight="1" x14ac:dyDescent="0.25">
      <c r="A275" s="157" t="s">
        <v>2371</v>
      </c>
      <c r="B275" s="288" t="s">
        <v>2372</v>
      </c>
      <c r="C275" s="289"/>
      <c r="D275" s="289"/>
      <c r="E275" s="289"/>
      <c r="F275" s="289"/>
      <c r="G275" s="289"/>
      <c r="H275" s="290"/>
      <c r="I275" s="158" t="s">
        <v>2303</v>
      </c>
      <c r="J275" s="182"/>
      <c r="K275" s="157"/>
      <c r="L275" s="195"/>
      <c r="M275" s="195"/>
      <c r="N275" s="195"/>
      <c r="O275" s="196"/>
    </row>
    <row r="276" spans="1:15" s="3" customFormat="1" ht="11.4" x14ac:dyDescent="0.25">
      <c r="A276" s="157" t="s">
        <v>2373</v>
      </c>
      <c r="B276" s="282" t="s">
        <v>2374</v>
      </c>
      <c r="C276" s="283"/>
      <c r="D276" s="283"/>
      <c r="E276" s="283"/>
      <c r="F276" s="283"/>
      <c r="G276" s="283"/>
      <c r="H276" s="284"/>
      <c r="I276" s="158" t="s">
        <v>2303</v>
      </c>
      <c r="J276" s="182"/>
      <c r="K276" s="157"/>
      <c r="L276" s="195"/>
      <c r="M276" s="195"/>
      <c r="N276" s="195"/>
      <c r="O276" s="196"/>
    </row>
    <row r="277" spans="1:15" s="3" customFormat="1" ht="24" customHeight="1" x14ac:dyDescent="0.25">
      <c r="A277" s="157" t="s">
        <v>2375</v>
      </c>
      <c r="B277" s="288" t="s">
        <v>2376</v>
      </c>
      <c r="C277" s="289"/>
      <c r="D277" s="289"/>
      <c r="E277" s="289"/>
      <c r="F277" s="289"/>
      <c r="G277" s="289"/>
      <c r="H277" s="290"/>
      <c r="I277" s="158" t="s">
        <v>1998</v>
      </c>
      <c r="J277" s="182"/>
      <c r="K277" s="157"/>
      <c r="L277" s="195"/>
      <c r="M277" s="195"/>
      <c r="N277" s="195"/>
      <c r="O277" s="196"/>
    </row>
    <row r="278" spans="1:15" s="3" customFormat="1" ht="11.4" x14ac:dyDescent="0.25">
      <c r="A278" s="157" t="s">
        <v>2377</v>
      </c>
      <c r="B278" s="282" t="s">
        <v>2021</v>
      </c>
      <c r="C278" s="283"/>
      <c r="D278" s="283"/>
      <c r="E278" s="283"/>
      <c r="F278" s="283"/>
      <c r="G278" s="283"/>
      <c r="H278" s="284"/>
      <c r="I278" s="158" t="s">
        <v>1998</v>
      </c>
      <c r="J278" s="182"/>
      <c r="K278" s="157"/>
      <c r="L278" s="195"/>
      <c r="M278" s="195"/>
      <c r="N278" s="195"/>
      <c r="O278" s="196"/>
    </row>
    <row r="279" spans="1:15" s="3" customFormat="1" ht="11.4" x14ac:dyDescent="0.25">
      <c r="A279" s="157" t="s">
        <v>2378</v>
      </c>
      <c r="B279" s="282" t="s">
        <v>2023</v>
      </c>
      <c r="C279" s="283"/>
      <c r="D279" s="283"/>
      <c r="E279" s="283"/>
      <c r="F279" s="283"/>
      <c r="G279" s="283"/>
      <c r="H279" s="284"/>
      <c r="I279" s="158" t="s">
        <v>1998</v>
      </c>
      <c r="J279" s="182"/>
      <c r="K279" s="157"/>
      <c r="L279" s="195"/>
      <c r="M279" s="195"/>
      <c r="N279" s="195"/>
      <c r="O279" s="196"/>
    </row>
    <row r="280" spans="1:15" s="3" customFormat="1" ht="11.95" thickBot="1" x14ac:dyDescent="0.3">
      <c r="A280" s="189" t="s">
        <v>2379</v>
      </c>
      <c r="B280" s="320" t="s">
        <v>2380</v>
      </c>
      <c r="C280" s="321"/>
      <c r="D280" s="321"/>
      <c r="E280" s="321"/>
      <c r="F280" s="321"/>
      <c r="G280" s="321"/>
      <c r="H280" s="322"/>
      <c r="I280" s="190" t="s">
        <v>2381</v>
      </c>
      <c r="J280" s="197"/>
      <c r="K280" s="189"/>
      <c r="L280" s="198"/>
      <c r="M280" s="198"/>
      <c r="N280" s="198"/>
      <c r="O280" s="199"/>
    </row>
    <row r="281" spans="1:15" ht="12.95" thickBot="1" x14ac:dyDescent="0.3">
      <c r="A281" s="294" t="s">
        <v>2382</v>
      </c>
      <c r="B281" s="295"/>
      <c r="C281" s="295"/>
      <c r="D281" s="295"/>
      <c r="E281" s="295"/>
      <c r="F281" s="295"/>
      <c r="G281" s="295"/>
      <c r="H281" s="295"/>
      <c r="I281" s="295"/>
      <c r="J281" s="295"/>
      <c r="K281" s="295"/>
      <c r="L281" s="295"/>
      <c r="M281" s="295"/>
      <c r="N281" s="295"/>
      <c r="O281" s="296"/>
    </row>
    <row r="282" spans="1:15" s="3" customFormat="1" ht="42.75" customHeight="1" x14ac:dyDescent="0.25">
      <c r="A282" s="306" t="s">
        <v>1984</v>
      </c>
      <c r="B282" s="308" t="s">
        <v>1985</v>
      </c>
      <c r="C282" s="309"/>
      <c r="D282" s="309"/>
      <c r="E282" s="309"/>
      <c r="F282" s="309"/>
      <c r="G282" s="309"/>
      <c r="H282" s="310"/>
      <c r="I282" s="314" t="s">
        <v>1986</v>
      </c>
      <c r="J282" s="316" t="s">
        <v>1987</v>
      </c>
      <c r="K282" s="309"/>
      <c r="L282" s="310"/>
      <c r="M282" s="317" t="s">
        <v>1988</v>
      </c>
      <c r="N282" s="318"/>
      <c r="O282" s="319" t="s">
        <v>1989</v>
      </c>
    </row>
    <row r="283" spans="1:15" s="3" customFormat="1" ht="22.8" x14ac:dyDescent="0.25">
      <c r="A283" s="307"/>
      <c r="B283" s="311"/>
      <c r="C283" s="312"/>
      <c r="D283" s="312"/>
      <c r="E283" s="312"/>
      <c r="F283" s="312"/>
      <c r="G283" s="312"/>
      <c r="H283" s="313"/>
      <c r="I283" s="315"/>
      <c r="J283" s="200" t="s">
        <v>2383</v>
      </c>
      <c r="K283" s="200" t="s">
        <v>2383</v>
      </c>
      <c r="L283" s="201" t="s">
        <v>1992</v>
      </c>
      <c r="M283" s="201" t="s">
        <v>1993</v>
      </c>
      <c r="N283" s="201" t="s">
        <v>1994</v>
      </c>
      <c r="O283" s="315"/>
    </row>
    <row r="284" spans="1:15" s="61" customFormat="1" ht="11.95" thickBot="1" x14ac:dyDescent="0.3">
      <c r="A284" s="202">
        <v>1</v>
      </c>
      <c r="B284" s="300">
        <v>2</v>
      </c>
      <c r="C284" s="301"/>
      <c r="D284" s="301"/>
      <c r="E284" s="301"/>
      <c r="F284" s="301"/>
      <c r="G284" s="301"/>
      <c r="H284" s="302"/>
      <c r="I284" s="203">
        <v>3</v>
      </c>
      <c r="J284" s="204"/>
      <c r="K284" s="205">
        <v>4</v>
      </c>
      <c r="L284" s="206">
        <v>5</v>
      </c>
      <c r="M284" s="206">
        <v>6</v>
      </c>
      <c r="N284" s="206">
        <v>7</v>
      </c>
      <c r="O284" s="203">
        <v>8</v>
      </c>
    </row>
    <row r="285" spans="1:15" s="3" customFormat="1" ht="30.05" customHeight="1" x14ac:dyDescent="0.25">
      <c r="A285" s="303" t="s">
        <v>2384</v>
      </c>
      <c r="B285" s="304"/>
      <c r="C285" s="304"/>
      <c r="D285" s="304"/>
      <c r="E285" s="304"/>
      <c r="F285" s="304"/>
      <c r="G285" s="304"/>
      <c r="H285" s="305"/>
      <c r="I285" s="174" t="s">
        <v>1998</v>
      </c>
      <c r="J285" s="186">
        <f>J286+J343</f>
        <v>3049.4022500000001</v>
      </c>
      <c r="K285" s="186">
        <f>K286+K343</f>
        <v>3049.4022500000001</v>
      </c>
      <c r="L285" s="186">
        <f>L286+L343</f>
        <v>1140.1024636537281</v>
      </c>
      <c r="M285" s="194"/>
      <c r="N285" s="194"/>
      <c r="O285" s="207"/>
    </row>
    <row r="286" spans="1:15" s="3" customFormat="1" ht="11.4" x14ac:dyDescent="0.25">
      <c r="A286" s="157" t="s">
        <v>1996</v>
      </c>
      <c r="B286" s="282" t="s">
        <v>2385</v>
      </c>
      <c r="C286" s="283"/>
      <c r="D286" s="283"/>
      <c r="E286" s="283"/>
      <c r="F286" s="283"/>
      <c r="G286" s="283"/>
      <c r="H286" s="284"/>
      <c r="I286" s="158" t="s">
        <v>1998</v>
      </c>
      <c r="J286" s="208">
        <f>J287+J311</f>
        <v>3036.9022500000001</v>
      </c>
      <c r="K286" s="208">
        <f>K287+K311</f>
        <v>3036.9022500000001</v>
      </c>
      <c r="L286" s="208">
        <f>L287+L311</f>
        <v>1139.4329721620616</v>
      </c>
      <c r="M286" s="195"/>
      <c r="N286" s="195"/>
      <c r="O286" s="196"/>
    </row>
    <row r="287" spans="1:15" s="3" customFormat="1" ht="11.4" x14ac:dyDescent="0.25">
      <c r="A287" s="157" t="s">
        <v>1999</v>
      </c>
      <c r="B287" s="282" t="s">
        <v>2386</v>
      </c>
      <c r="C287" s="283"/>
      <c r="D287" s="283"/>
      <c r="E287" s="283"/>
      <c r="F287" s="283"/>
      <c r="G287" s="283"/>
      <c r="H287" s="284"/>
      <c r="I287" s="158" t="s">
        <v>1998</v>
      </c>
      <c r="J287" s="208">
        <v>1394.30225</v>
      </c>
      <c r="K287" s="208">
        <v>1394.30225</v>
      </c>
      <c r="L287" s="160">
        <v>514.80414600717472</v>
      </c>
      <c r="M287" s="195"/>
      <c r="N287" s="195"/>
      <c r="O287" s="196"/>
    </row>
    <row r="288" spans="1:15" s="3" customFormat="1" ht="31.75" customHeight="1" x14ac:dyDescent="0.25">
      <c r="A288" s="157" t="s">
        <v>2001</v>
      </c>
      <c r="B288" s="288" t="s">
        <v>2387</v>
      </c>
      <c r="C288" s="289"/>
      <c r="D288" s="289"/>
      <c r="E288" s="289"/>
      <c r="F288" s="289"/>
      <c r="G288" s="289"/>
      <c r="H288" s="290"/>
      <c r="I288" s="158" t="s">
        <v>1998</v>
      </c>
      <c r="J288" s="183"/>
      <c r="K288" s="183"/>
      <c r="L288" s="195"/>
      <c r="M288" s="195"/>
      <c r="N288" s="195"/>
      <c r="O288" s="196"/>
    </row>
    <row r="289" spans="1:15" s="3" customFormat="1" ht="31.75" customHeight="1" x14ac:dyDescent="0.25">
      <c r="A289" s="157" t="s">
        <v>2388</v>
      </c>
      <c r="B289" s="282" t="s">
        <v>2389</v>
      </c>
      <c r="C289" s="283"/>
      <c r="D289" s="283"/>
      <c r="E289" s="283"/>
      <c r="F289" s="283"/>
      <c r="G289" s="283"/>
      <c r="H289" s="284"/>
      <c r="I289" s="158" t="s">
        <v>1998</v>
      </c>
      <c r="J289" s="183"/>
      <c r="K289" s="183"/>
      <c r="L289" s="195"/>
      <c r="M289" s="195"/>
      <c r="N289" s="195"/>
      <c r="O289" s="196"/>
    </row>
    <row r="290" spans="1:15" s="3" customFormat="1" ht="31.75" customHeight="1" x14ac:dyDescent="0.25">
      <c r="A290" s="157" t="s">
        <v>2390</v>
      </c>
      <c r="B290" s="288" t="s">
        <v>2002</v>
      </c>
      <c r="C290" s="289"/>
      <c r="D290" s="289"/>
      <c r="E290" s="289"/>
      <c r="F290" s="289"/>
      <c r="G290" s="289"/>
      <c r="H290" s="290"/>
      <c r="I290" s="158" t="s">
        <v>1998</v>
      </c>
      <c r="J290" s="183"/>
      <c r="K290" s="183"/>
      <c r="L290" s="195"/>
      <c r="M290" s="195"/>
      <c r="N290" s="195"/>
      <c r="O290" s="196"/>
    </row>
    <row r="291" spans="1:15" s="3" customFormat="1" ht="31.75" customHeight="1" x14ac:dyDescent="0.25">
      <c r="A291" s="157" t="s">
        <v>2391</v>
      </c>
      <c r="B291" s="288" t="s">
        <v>2004</v>
      </c>
      <c r="C291" s="289"/>
      <c r="D291" s="289"/>
      <c r="E291" s="289"/>
      <c r="F291" s="289"/>
      <c r="G291" s="289"/>
      <c r="H291" s="290"/>
      <c r="I291" s="158" t="s">
        <v>1998</v>
      </c>
      <c r="J291" s="183"/>
      <c r="K291" s="183"/>
      <c r="L291" s="195"/>
      <c r="M291" s="195"/>
      <c r="N291" s="195"/>
      <c r="O291" s="196"/>
    </row>
    <row r="292" spans="1:15" s="3" customFormat="1" ht="31.75" customHeight="1" x14ac:dyDescent="0.25">
      <c r="A292" s="157" t="s">
        <v>2392</v>
      </c>
      <c r="B292" s="288" t="s">
        <v>2006</v>
      </c>
      <c r="C292" s="289"/>
      <c r="D292" s="289"/>
      <c r="E292" s="289"/>
      <c r="F292" s="289"/>
      <c r="G292" s="289"/>
      <c r="H292" s="290"/>
      <c r="I292" s="158" t="s">
        <v>1998</v>
      </c>
      <c r="J292" s="183"/>
      <c r="K292" s="183"/>
      <c r="L292" s="195"/>
      <c r="M292" s="195"/>
      <c r="N292" s="195"/>
      <c r="O292" s="196"/>
    </row>
    <row r="293" spans="1:15" s="3" customFormat="1" ht="11.4" x14ac:dyDescent="0.25">
      <c r="A293" s="157" t="s">
        <v>2393</v>
      </c>
      <c r="B293" s="282" t="s">
        <v>2394</v>
      </c>
      <c r="C293" s="283"/>
      <c r="D293" s="283"/>
      <c r="E293" s="283"/>
      <c r="F293" s="283"/>
      <c r="G293" s="283"/>
      <c r="H293" s="284"/>
      <c r="I293" s="158" t="s">
        <v>1998</v>
      </c>
      <c r="J293" s="183"/>
      <c r="K293" s="183"/>
      <c r="L293" s="195"/>
      <c r="M293" s="195"/>
      <c r="N293" s="195"/>
      <c r="O293" s="196"/>
    </row>
    <row r="294" spans="1:15" s="3" customFormat="1" ht="11.4" x14ac:dyDescent="0.25">
      <c r="A294" s="157" t="s">
        <v>2395</v>
      </c>
      <c r="B294" s="282" t="s">
        <v>2396</v>
      </c>
      <c r="C294" s="283"/>
      <c r="D294" s="283"/>
      <c r="E294" s="283"/>
      <c r="F294" s="283"/>
      <c r="G294" s="283"/>
      <c r="H294" s="284"/>
      <c r="I294" s="158" t="s">
        <v>1998</v>
      </c>
      <c r="J294" s="183"/>
      <c r="K294" s="183"/>
      <c r="L294" s="195"/>
      <c r="M294" s="195"/>
      <c r="N294" s="195"/>
      <c r="O294" s="196"/>
    </row>
    <row r="295" spans="1:15" s="3" customFormat="1" ht="11.4" x14ac:dyDescent="0.25">
      <c r="A295" s="157" t="s">
        <v>2397</v>
      </c>
      <c r="B295" s="282" t="s">
        <v>2398</v>
      </c>
      <c r="C295" s="283"/>
      <c r="D295" s="283"/>
      <c r="E295" s="283"/>
      <c r="F295" s="283"/>
      <c r="G295" s="283"/>
      <c r="H295" s="284"/>
      <c r="I295" s="158" t="s">
        <v>1998</v>
      </c>
      <c r="J295" s="183"/>
      <c r="K295" s="183"/>
      <c r="L295" s="195"/>
      <c r="M295" s="195"/>
      <c r="N295" s="195"/>
      <c r="O295" s="196"/>
    </row>
    <row r="296" spans="1:15" s="3" customFormat="1" ht="19.2" customHeight="1" x14ac:dyDescent="0.25">
      <c r="A296" s="157" t="s">
        <v>2399</v>
      </c>
      <c r="B296" s="282" t="s">
        <v>2400</v>
      </c>
      <c r="C296" s="283"/>
      <c r="D296" s="283"/>
      <c r="E296" s="283"/>
      <c r="F296" s="283"/>
      <c r="G296" s="283"/>
      <c r="H296" s="284"/>
      <c r="I296" s="158" t="s">
        <v>1998</v>
      </c>
      <c r="J296" s="183">
        <v>751.90224999999998</v>
      </c>
      <c r="K296" s="183">
        <v>751.90224999999998</v>
      </c>
      <c r="L296" s="195">
        <v>298.47407892384166</v>
      </c>
      <c r="M296" s="195"/>
      <c r="N296" s="195"/>
      <c r="O296" s="196"/>
    </row>
    <row r="297" spans="1:15" s="3" customFormat="1" ht="24" customHeight="1" x14ac:dyDescent="0.25">
      <c r="A297" s="157" t="s">
        <v>2401</v>
      </c>
      <c r="B297" s="288" t="s">
        <v>2402</v>
      </c>
      <c r="C297" s="289"/>
      <c r="D297" s="289"/>
      <c r="E297" s="289"/>
      <c r="F297" s="289"/>
      <c r="G297" s="289"/>
      <c r="H297" s="290"/>
      <c r="I297" s="158" t="s">
        <v>1998</v>
      </c>
      <c r="J297" s="183"/>
      <c r="K297" s="183"/>
      <c r="L297" s="195"/>
      <c r="M297" s="195"/>
      <c r="N297" s="195"/>
      <c r="O297" s="196"/>
    </row>
    <row r="298" spans="1:15" s="3" customFormat="1" ht="11.4" x14ac:dyDescent="0.25">
      <c r="A298" s="157" t="s">
        <v>2403</v>
      </c>
      <c r="B298" s="282" t="s">
        <v>2404</v>
      </c>
      <c r="C298" s="283"/>
      <c r="D298" s="283"/>
      <c r="E298" s="283"/>
      <c r="F298" s="283"/>
      <c r="G298" s="283"/>
      <c r="H298" s="284"/>
      <c r="I298" s="158" t="s">
        <v>1998</v>
      </c>
      <c r="J298" s="183"/>
      <c r="K298" s="183"/>
      <c r="L298" s="195"/>
      <c r="M298" s="195"/>
      <c r="N298" s="195"/>
      <c r="O298" s="196"/>
    </row>
    <row r="299" spans="1:15" s="3" customFormat="1" ht="11.4" x14ac:dyDescent="0.25">
      <c r="A299" s="157" t="s">
        <v>2405</v>
      </c>
      <c r="B299" s="282" t="s">
        <v>2406</v>
      </c>
      <c r="C299" s="283"/>
      <c r="D299" s="283"/>
      <c r="E299" s="283"/>
      <c r="F299" s="283"/>
      <c r="G299" s="283"/>
      <c r="H299" s="284"/>
      <c r="I299" s="158" t="s">
        <v>1998</v>
      </c>
      <c r="J299" s="183">
        <v>751.90224999999998</v>
      </c>
      <c r="K299" s="183">
        <v>751.90224999999998</v>
      </c>
      <c r="L299" s="195">
        <v>298.47407892384166</v>
      </c>
      <c r="M299" s="195"/>
      <c r="N299" s="195"/>
      <c r="O299" s="196"/>
    </row>
    <row r="300" spans="1:15" s="3" customFormat="1" ht="11.4" x14ac:dyDescent="0.25">
      <c r="A300" s="157" t="s">
        <v>2407</v>
      </c>
      <c r="B300" s="282" t="s">
        <v>2404</v>
      </c>
      <c r="C300" s="283"/>
      <c r="D300" s="283"/>
      <c r="E300" s="283"/>
      <c r="F300" s="283"/>
      <c r="G300" s="283"/>
      <c r="H300" s="284"/>
      <c r="I300" s="158" t="s">
        <v>1998</v>
      </c>
      <c r="J300" s="183"/>
      <c r="K300" s="183"/>
      <c r="L300" s="195"/>
      <c r="M300" s="195"/>
      <c r="N300" s="195"/>
      <c r="O300" s="196"/>
    </row>
    <row r="301" spans="1:15" s="3" customFormat="1" ht="11.4" x14ac:dyDescent="0.25">
      <c r="A301" s="157" t="s">
        <v>2408</v>
      </c>
      <c r="B301" s="282" t="s">
        <v>2409</v>
      </c>
      <c r="C301" s="283"/>
      <c r="D301" s="283"/>
      <c r="E301" s="283"/>
      <c r="F301" s="283"/>
      <c r="G301" s="283"/>
      <c r="H301" s="284"/>
      <c r="I301" s="158" t="s">
        <v>1998</v>
      </c>
      <c r="J301" s="183"/>
      <c r="K301" s="183"/>
      <c r="L301" s="195"/>
      <c r="M301" s="195"/>
      <c r="N301" s="195"/>
      <c r="O301" s="196"/>
    </row>
    <row r="302" spans="1:15" s="3" customFormat="1" ht="11.4" x14ac:dyDescent="0.25">
      <c r="A302" s="157" t="s">
        <v>2410</v>
      </c>
      <c r="B302" s="282" t="s">
        <v>2218</v>
      </c>
      <c r="C302" s="283"/>
      <c r="D302" s="283"/>
      <c r="E302" s="283"/>
      <c r="F302" s="283"/>
      <c r="G302" s="283"/>
      <c r="H302" s="284"/>
      <c r="I302" s="158" t="s">
        <v>1998</v>
      </c>
      <c r="J302" s="183"/>
      <c r="K302" s="183"/>
      <c r="L302" s="195"/>
      <c r="M302" s="195"/>
      <c r="N302" s="195"/>
      <c r="O302" s="196"/>
    </row>
    <row r="303" spans="1:15" s="3" customFormat="1" ht="24" customHeight="1" x14ac:dyDescent="0.25">
      <c r="A303" s="157" t="s">
        <v>2411</v>
      </c>
      <c r="B303" s="288" t="s">
        <v>2412</v>
      </c>
      <c r="C303" s="289"/>
      <c r="D303" s="289"/>
      <c r="E303" s="289"/>
      <c r="F303" s="289"/>
      <c r="G303" s="289"/>
      <c r="H303" s="290"/>
      <c r="I303" s="158" t="s">
        <v>1998</v>
      </c>
      <c r="J303" s="183"/>
      <c r="K303" s="183"/>
      <c r="L303" s="195"/>
      <c r="M303" s="195"/>
      <c r="N303" s="195"/>
      <c r="O303" s="196"/>
    </row>
    <row r="304" spans="1:15" s="3" customFormat="1" ht="12.7" customHeight="1" x14ac:dyDescent="0.25">
      <c r="A304" s="157" t="s">
        <v>2413</v>
      </c>
      <c r="B304" s="282" t="s">
        <v>2021</v>
      </c>
      <c r="C304" s="283"/>
      <c r="D304" s="283"/>
      <c r="E304" s="283"/>
      <c r="F304" s="283"/>
      <c r="G304" s="283"/>
      <c r="H304" s="284"/>
      <c r="I304" s="158" t="s">
        <v>1998</v>
      </c>
      <c r="J304" s="183"/>
      <c r="K304" s="183"/>
      <c r="L304" s="195"/>
      <c r="M304" s="195"/>
      <c r="N304" s="195"/>
      <c r="O304" s="196"/>
    </row>
    <row r="305" spans="1:16" s="3" customFormat="1" ht="12.7" customHeight="1" x14ac:dyDescent="0.25">
      <c r="A305" s="157" t="s">
        <v>2414</v>
      </c>
      <c r="B305" s="282" t="s">
        <v>2023</v>
      </c>
      <c r="C305" s="283"/>
      <c r="D305" s="283"/>
      <c r="E305" s="283"/>
      <c r="F305" s="283"/>
      <c r="G305" s="283"/>
      <c r="H305" s="284"/>
      <c r="I305" s="158" t="s">
        <v>1998</v>
      </c>
      <c r="J305" s="183"/>
      <c r="K305" s="183"/>
      <c r="L305" s="195"/>
      <c r="M305" s="195"/>
      <c r="N305" s="195"/>
      <c r="O305" s="196"/>
    </row>
    <row r="306" spans="1:16" s="3" customFormat="1" ht="24" customHeight="1" x14ac:dyDescent="0.25">
      <c r="A306" s="157" t="s">
        <v>2003</v>
      </c>
      <c r="B306" s="288" t="s">
        <v>2415</v>
      </c>
      <c r="C306" s="289"/>
      <c r="D306" s="289"/>
      <c r="E306" s="289"/>
      <c r="F306" s="289"/>
      <c r="G306" s="289"/>
      <c r="H306" s="290"/>
      <c r="I306" s="158" t="s">
        <v>1998</v>
      </c>
      <c r="J306" s="183"/>
      <c r="K306" s="183"/>
      <c r="L306" s="195"/>
      <c r="M306" s="195"/>
      <c r="N306" s="195"/>
      <c r="O306" s="196"/>
    </row>
    <row r="307" spans="1:16" s="3" customFormat="1" ht="24" customHeight="1" x14ac:dyDescent="0.25">
      <c r="A307" s="157" t="s">
        <v>1663</v>
      </c>
      <c r="B307" s="288" t="s">
        <v>2002</v>
      </c>
      <c r="C307" s="289"/>
      <c r="D307" s="289"/>
      <c r="E307" s="289"/>
      <c r="F307" s="289"/>
      <c r="G307" s="289"/>
      <c r="H307" s="290"/>
      <c r="I307" s="158" t="s">
        <v>1998</v>
      </c>
      <c r="J307" s="183"/>
      <c r="K307" s="183"/>
      <c r="L307" s="195"/>
      <c r="M307" s="195"/>
      <c r="N307" s="195"/>
      <c r="O307" s="196"/>
    </row>
    <row r="308" spans="1:16" s="3" customFormat="1" ht="24" customHeight="1" x14ac:dyDescent="0.25">
      <c r="A308" s="157" t="s">
        <v>2416</v>
      </c>
      <c r="B308" s="288" t="s">
        <v>2004</v>
      </c>
      <c r="C308" s="289"/>
      <c r="D308" s="289"/>
      <c r="E308" s="289"/>
      <c r="F308" s="289"/>
      <c r="G308" s="289"/>
      <c r="H308" s="290"/>
      <c r="I308" s="158" t="s">
        <v>1998</v>
      </c>
      <c r="J308" s="183"/>
      <c r="K308" s="183"/>
      <c r="L308" s="195"/>
      <c r="M308" s="195"/>
      <c r="N308" s="195"/>
      <c r="O308" s="196"/>
    </row>
    <row r="309" spans="1:16" s="3" customFormat="1" ht="24" customHeight="1" x14ac:dyDescent="0.25">
      <c r="A309" s="157" t="s">
        <v>2417</v>
      </c>
      <c r="B309" s="288" t="s">
        <v>2006</v>
      </c>
      <c r="C309" s="289"/>
      <c r="D309" s="289"/>
      <c r="E309" s="289"/>
      <c r="F309" s="289"/>
      <c r="G309" s="289"/>
      <c r="H309" s="290"/>
      <c r="I309" s="158" t="s">
        <v>1998</v>
      </c>
      <c r="J309" s="183"/>
      <c r="K309" s="183"/>
      <c r="L309" s="195"/>
      <c r="M309" s="195"/>
      <c r="N309" s="195"/>
      <c r="O309" s="196"/>
    </row>
    <row r="310" spans="1:16" s="3" customFormat="1" ht="11.4" x14ac:dyDescent="0.25">
      <c r="A310" s="157" t="s">
        <v>2005</v>
      </c>
      <c r="B310" s="282" t="s">
        <v>2418</v>
      </c>
      <c r="C310" s="283"/>
      <c r="D310" s="283"/>
      <c r="E310" s="283"/>
      <c r="F310" s="283"/>
      <c r="G310" s="283"/>
      <c r="H310" s="284"/>
      <c r="I310" s="158" t="s">
        <v>1998</v>
      </c>
      <c r="J310" s="183">
        <v>642.4</v>
      </c>
      <c r="K310" s="183">
        <v>642.4</v>
      </c>
      <c r="L310" s="195">
        <v>216.33006708333301</v>
      </c>
      <c r="M310" s="195"/>
      <c r="N310" s="195"/>
      <c r="O310" s="196"/>
    </row>
    <row r="311" spans="1:16" s="3" customFormat="1" ht="11.4" x14ac:dyDescent="0.25">
      <c r="A311" s="157" t="s">
        <v>2007</v>
      </c>
      <c r="B311" s="282" t="s">
        <v>2419</v>
      </c>
      <c r="C311" s="283"/>
      <c r="D311" s="283"/>
      <c r="E311" s="283"/>
      <c r="F311" s="283"/>
      <c r="G311" s="283"/>
      <c r="H311" s="284"/>
      <c r="I311" s="158" t="s">
        <v>1998</v>
      </c>
      <c r="J311" s="183">
        <v>1642.6</v>
      </c>
      <c r="K311" s="183">
        <v>1642.6</v>
      </c>
      <c r="L311" s="195">
        <v>624.62882615488695</v>
      </c>
      <c r="M311" s="195"/>
      <c r="N311" s="195"/>
      <c r="O311" s="196"/>
    </row>
    <row r="312" spans="1:16" s="3" customFormat="1" ht="11.4" x14ac:dyDescent="0.25">
      <c r="A312" s="157" t="s">
        <v>2420</v>
      </c>
      <c r="B312" s="282" t="s">
        <v>2421</v>
      </c>
      <c r="C312" s="283"/>
      <c r="D312" s="283"/>
      <c r="E312" s="283"/>
      <c r="F312" s="283"/>
      <c r="G312" s="283"/>
      <c r="H312" s="284"/>
      <c r="I312" s="158" t="s">
        <v>1998</v>
      </c>
      <c r="J312" s="183">
        <v>1642.6</v>
      </c>
      <c r="K312" s="183">
        <v>1642.6</v>
      </c>
      <c r="L312" s="195">
        <v>624.62882615488695</v>
      </c>
      <c r="M312" s="195"/>
      <c r="N312" s="195"/>
      <c r="O312" s="196"/>
    </row>
    <row r="313" spans="1:16" s="3" customFormat="1" ht="27.2" customHeight="1" x14ac:dyDescent="0.25">
      <c r="A313" s="157" t="s">
        <v>1660</v>
      </c>
      <c r="B313" s="282" t="s">
        <v>2422</v>
      </c>
      <c r="C313" s="283"/>
      <c r="D313" s="283"/>
      <c r="E313" s="283"/>
      <c r="F313" s="283"/>
      <c r="G313" s="283"/>
      <c r="H313" s="284"/>
      <c r="I313" s="158" t="s">
        <v>1998</v>
      </c>
      <c r="J313" s="183"/>
      <c r="K313" s="183"/>
      <c r="L313" s="195"/>
      <c r="M313" s="195"/>
      <c r="N313" s="195"/>
      <c r="O313" s="196"/>
    </row>
    <row r="314" spans="1:16" s="3" customFormat="1" ht="34.200000000000003" customHeight="1" x14ac:dyDescent="0.25">
      <c r="A314" s="157" t="s">
        <v>2423</v>
      </c>
      <c r="B314" s="288" t="s">
        <v>2002</v>
      </c>
      <c r="C314" s="289"/>
      <c r="D314" s="289"/>
      <c r="E314" s="289"/>
      <c r="F314" s="289"/>
      <c r="G314" s="289"/>
      <c r="H314" s="290"/>
      <c r="I314" s="158" t="s">
        <v>1998</v>
      </c>
      <c r="J314" s="183"/>
      <c r="K314" s="183"/>
      <c r="L314" s="195"/>
      <c r="M314" s="195"/>
      <c r="N314" s="195"/>
      <c r="O314" s="196"/>
    </row>
    <row r="315" spans="1:16" s="3" customFormat="1" ht="24" customHeight="1" x14ac:dyDescent="0.25">
      <c r="A315" s="157" t="s">
        <v>2424</v>
      </c>
      <c r="B315" s="288" t="s">
        <v>2004</v>
      </c>
      <c r="C315" s="289"/>
      <c r="D315" s="289"/>
      <c r="E315" s="289"/>
      <c r="F315" s="289"/>
      <c r="G315" s="289"/>
      <c r="H315" s="290"/>
      <c r="I315" s="158" t="s">
        <v>1998</v>
      </c>
      <c r="J315" s="183"/>
      <c r="K315" s="183"/>
      <c r="L315" s="195"/>
      <c r="M315" s="195"/>
      <c r="N315" s="195"/>
      <c r="O315" s="196"/>
    </row>
    <row r="316" spans="1:16" s="3" customFormat="1" ht="24" customHeight="1" x14ac:dyDescent="0.25">
      <c r="A316" s="157" t="s">
        <v>2425</v>
      </c>
      <c r="B316" s="288" t="s">
        <v>2006</v>
      </c>
      <c r="C316" s="289"/>
      <c r="D316" s="289"/>
      <c r="E316" s="289"/>
      <c r="F316" s="289"/>
      <c r="G316" s="289"/>
      <c r="H316" s="290"/>
      <c r="I316" s="158" t="s">
        <v>1998</v>
      </c>
      <c r="J316" s="183"/>
      <c r="K316" s="183"/>
      <c r="L316" s="195"/>
      <c r="M316" s="195"/>
      <c r="N316" s="195"/>
      <c r="O316" s="196"/>
      <c r="P316" s="3">
        <v>0</v>
      </c>
    </row>
    <row r="317" spans="1:16" s="3" customFormat="1" ht="11.4" x14ac:dyDescent="0.25">
      <c r="A317" s="157" t="s">
        <v>2426</v>
      </c>
      <c r="B317" s="282" t="s">
        <v>2204</v>
      </c>
      <c r="C317" s="283"/>
      <c r="D317" s="283"/>
      <c r="E317" s="283"/>
      <c r="F317" s="283"/>
      <c r="G317" s="283"/>
      <c r="H317" s="284"/>
      <c r="I317" s="158" t="s">
        <v>1998</v>
      </c>
      <c r="J317" s="183"/>
      <c r="K317" s="183"/>
      <c r="L317" s="195"/>
      <c r="M317" s="195"/>
      <c r="N317" s="195"/>
      <c r="O317" s="196"/>
    </row>
    <row r="318" spans="1:16" s="3" customFormat="1" ht="11.4" x14ac:dyDescent="0.25">
      <c r="A318" s="157" t="s">
        <v>2427</v>
      </c>
      <c r="B318" s="282" t="s">
        <v>2207</v>
      </c>
      <c r="C318" s="283"/>
      <c r="D318" s="283"/>
      <c r="E318" s="283"/>
      <c r="F318" s="283"/>
      <c r="G318" s="283"/>
      <c r="H318" s="284"/>
      <c r="I318" s="158" t="s">
        <v>1998</v>
      </c>
      <c r="J318" s="183"/>
      <c r="K318" s="183"/>
      <c r="L318" s="195"/>
      <c r="M318" s="195"/>
      <c r="N318" s="195"/>
      <c r="O318" s="196"/>
    </row>
    <row r="319" spans="1:16" s="3" customFormat="1" ht="11.4" x14ac:dyDescent="0.25">
      <c r="A319" s="157" t="s">
        <v>2428</v>
      </c>
      <c r="B319" s="282" t="s">
        <v>2210</v>
      </c>
      <c r="C319" s="283"/>
      <c r="D319" s="283"/>
      <c r="E319" s="283"/>
      <c r="F319" s="283"/>
      <c r="G319" s="283"/>
      <c r="H319" s="284"/>
      <c r="I319" s="158" t="s">
        <v>1998</v>
      </c>
      <c r="J319" s="183"/>
      <c r="K319" s="183"/>
      <c r="L319" s="195"/>
      <c r="M319" s="195"/>
      <c r="N319" s="195"/>
      <c r="O319" s="196"/>
    </row>
    <row r="320" spans="1:16" s="3" customFormat="1" ht="11.4" x14ac:dyDescent="0.25">
      <c r="A320" s="157" t="s">
        <v>2429</v>
      </c>
      <c r="B320" s="282" t="s">
        <v>2216</v>
      </c>
      <c r="C320" s="283"/>
      <c r="D320" s="283"/>
      <c r="E320" s="283"/>
      <c r="F320" s="283"/>
      <c r="G320" s="283"/>
      <c r="H320" s="284"/>
      <c r="I320" s="158" t="s">
        <v>1998</v>
      </c>
      <c r="J320" s="183">
        <v>1642.6</v>
      </c>
      <c r="K320" s="183">
        <v>1642.6</v>
      </c>
      <c r="L320" s="195">
        <v>624.62882615488695</v>
      </c>
      <c r="M320" s="195"/>
      <c r="N320" s="195"/>
      <c r="O320" s="196"/>
    </row>
    <row r="321" spans="1:15" s="3" customFormat="1" ht="11.4" x14ac:dyDescent="0.25">
      <c r="A321" s="157" t="s">
        <v>2430</v>
      </c>
      <c r="B321" s="282" t="s">
        <v>2218</v>
      </c>
      <c r="C321" s="283"/>
      <c r="D321" s="283"/>
      <c r="E321" s="283"/>
      <c r="F321" s="283"/>
      <c r="G321" s="283"/>
      <c r="H321" s="284"/>
      <c r="I321" s="158" t="s">
        <v>1998</v>
      </c>
      <c r="J321" s="183"/>
      <c r="K321" s="183"/>
      <c r="L321" s="195"/>
      <c r="M321" s="195"/>
      <c r="N321" s="195"/>
      <c r="O321" s="196"/>
    </row>
    <row r="322" spans="1:15" s="3" customFormat="1" ht="24" customHeight="1" x14ac:dyDescent="0.25">
      <c r="A322" s="157" t="s">
        <v>2431</v>
      </c>
      <c r="B322" s="288" t="s">
        <v>2221</v>
      </c>
      <c r="C322" s="289"/>
      <c r="D322" s="289"/>
      <c r="E322" s="289"/>
      <c r="F322" s="289"/>
      <c r="G322" s="289"/>
      <c r="H322" s="290"/>
      <c r="I322" s="158" t="s">
        <v>1998</v>
      </c>
      <c r="J322" s="183"/>
      <c r="K322" s="183"/>
      <c r="L322" s="195"/>
      <c r="M322" s="195"/>
      <c r="N322" s="195"/>
      <c r="O322" s="196"/>
    </row>
    <row r="323" spans="1:15" s="3" customFormat="1" ht="11.4" x14ac:dyDescent="0.25">
      <c r="A323" s="157" t="s">
        <v>2432</v>
      </c>
      <c r="B323" s="282" t="s">
        <v>2021</v>
      </c>
      <c r="C323" s="283"/>
      <c r="D323" s="283"/>
      <c r="E323" s="283"/>
      <c r="F323" s="283"/>
      <c r="G323" s="283"/>
      <c r="H323" s="284"/>
      <c r="I323" s="158" t="s">
        <v>1998</v>
      </c>
      <c r="J323" s="183"/>
      <c r="K323" s="183"/>
      <c r="L323" s="195"/>
      <c r="M323" s="195"/>
      <c r="N323" s="195"/>
      <c r="O323" s="196"/>
    </row>
    <row r="324" spans="1:15" s="3" customFormat="1" ht="11.4" x14ac:dyDescent="0.25">
      <c r="A324" s="157" t="s">
        <v>2433</v>
      </c>
      <c r="B324" s="282" t="s">
        <v>2023</v>
      </c>
      <c r="C324" s="283"/>
      <c r="D324" s="283"/>
      <c r="E324" s="283"/>
      <c r="F324" s="283"/>
      <c r="G324" s="283"/>
      <c r="H324" s="284"/>
      <c r="I324" s="158" t="s">
        <v>1998</v>
      </c>
      <c r="J324" s="183"/>
      <c r="K324" s="183"/>
      <c r="L324" s="195"/>
      <c r="M324" s="195"/>
      <c r="N324" s="195"/>
      <c r="O324" s="196"/>
    </row>
    <row r="325" spans="1:15" s="3" customFormat="1" ht="11.4" x14ac:dyDescent="0.25">
      <c r="A325" s="157" t="s">
        <v>2434</v>
      </c>
      <c r="B325" s="282" t="s">
        <v>2435</v>
      </c>
      <c r="C325" s="283"/>
      <c r="D325" s="283"/>
      <c r="E325" s="283"/>
      <c r="F325" s="283"/>
      <c r="G325" s="283"/>
      <c r="H325" s="284"/>
      <c r="I325" s="158" t="s">
        <v>1998</v>
      </c>
      <c r="J325" s="183"/>
      <c r="K325" s="183"/>
      <c r="L325" s="195"/>
      <c r="M325" s="195"/>
      <c r="N325" s="195"/>
      <c r="O325" s="196"/>
    </row>
    <row r="326" spans="1:15" s="3" customFormat="1" ht="11.4" x14ac:dyDescent="0.25">
      <c r="A326" s="157" t="s">
        <v>2436</v>
      </c>
      <c r="B326" s="282" t="s">
        <v>2437</v>
      </c>
      <c r="C326" s="283"/>
      <c r="D326" s="283"/>
      <c r="E326" s="283"/>
      <c r="F326" s="283"/>
      <c r="G326" s="283"/>
      <c r="H326" s="284"/>
      <c r="I326" s="158" t="s">
        <v>1998</v>
      </c>
      <c r="J326" s="183"/>
      <c r="K326" s="183"/>
      <c r="L326" s="195"/>
      <c r="M326" s="195"/>
      <c r="N326" s="195"/>
      <c r="O326" s="196"/>
    </row>
    <row r="327" spans="1:15" s="3" customFormat="1" ht="11.4" x14ac:dyDescent="0.25">
      <c r="A327" s="157" t="s">
        <v>2438</v>
      </c>
      <c r="B327" s="282" t="s">
        <v>2422</v>
      </c>
      <c r="C327" s="283"/>
      <c r="D327" s="283"/>
      <c r="E327" s="283"/>
      <c r="F327" s="283"/>
      <c r="G327" s="283"/>
      <c r="H327" s="284"/>
      <c r="I327" s="158" t="s">
        <v>1998</v>
      </c>
      <c r="J327" s="183"/>
      <c r="K327" s="183"/>
      <c r="L327" s="195"/>
      <c r="M327" s="195"/>
      <c r="N327" s="195"/>
      <c r="O327" s="196"/>
    </row>
    <row r="328" spans="1:15" s="3" customFormat="1" ht="24" customHeight="1" x14ac:dyDescent="0.25">
      <c r="A328" s="157" t="s">
        <v>2439</v>
      </c>
      <c r="B328" s="288" t="s">
        <v>2002</v>
      </c>
      <c r="C328" s="289"/>
      <c r="D328" s="289"/>
      <c r="E328" s="289"/>
      <c r="F328" s="289"/>
      <c r="G328" s="289"/>
      <c r="H328" s="290"/>
      <c r="I328" s="158" t="s">
        <v>1998</v>
      </c>
      <c r="J328" s="183"/>
      <c r="K328" s="183"/>
      <c r="L328" s="195"/>
      <c r="M328" s="195"/>
      <c r="N328" s="195"/>
      <c r="O328" s="196"/>
    </row>
    <row r="329" spans="1:15" s="3" customFormat="1" ht="24" customHeight="1" x14ac:dyDescent="0.25">
      <c r="A329" s="157" t="s">
        <v>2440</v>
      </c>
      <c r="B329" s="288" t="s">
        <v>2004</v>
      </c>
      <c r="C329" s="289"/>
      <c r="D329" s="289"/>
      <c r="E329" s="289"/>
      <c r="F329" s="289"/>
      <c r="G329" s="289"/>
      <c r="H329" s="290"/>
      <c r="I329" s="158" t="s">
        <v>1998</v>
      </c>
      <c r="J329" s="183"/>
      <c r="K329" s="183"/>
      <c r="L329" s="195"/>
      <c r="M329" s="195"/>
      <c r="N329" s="195"/>
      <c r="O329" s="196"/>
    </row>
    <row r="330" spans="1:15" s="3" customFormat="1" ht="24" customHeight="1" x14ac:dyDescent="0.25">
      <c r="A330" s="157" t="s">
        <v>2440</v>
      </c>
      <c r="B330" s="288" t="s">
        <v>2006</v>
      </c>
      <c r="C330" s="289"/>
      <c r="D330" s="289"/>
      <c r="E330" s="289"/>
      <c r="F330" s="289"/>
      <c r="G330" s="289"/>
      <c r="H330" s="290"/>
      <c r="I330" s="158" t="s">
        <v>1998</v>
      </c>
      <c r="J330" s="183"/>
      <c r="K330" s="183"/>
      <c r="L330" s="195"/>
      <c r="M330" s="195"/>
      <c r="N330" s="195"/>
      <c r="O330" s="196"/>
    </row>
    <row r="331" spans="1:15" s="3" customFormat="1" ht="11.4" x14ac:dyDescent="0.25">
      <c r="A331" s="157" t="s">
        <v>2441</v>
      </c>
      <c r="B331" s="282" t="s">
        <v>2204</v>
      </c>
      <c r="C331" s="283"/>
      <c r="D331" s="283"/>
      <c r="E331" s="283"/>
      <c r="F331" s="283"/>
      <c r="G331" s="283"/>
      <c r="H331" s="284"/>
      <c r="I331" s="158" t="s">
        <v>1998</v>
      </c>
      <c r="J331" s="183"/>
      <c r="K331" s="183"/>
      <c r="L331" s="195"/>
      <c r="M331" s="195"/>
      <c r="N331" s="195"/>
      <c r="O331" s="196"/>
    </row>
    <row r="332" spans="1:15" s="3" customFormat="1" ht="11.4" x14ac:dyDescent="0.25">
      <c r="A332" s="157" t="s">
        <v>2442</v>
      </c>
      <c r="B332" s="282" t="s">
        <v>2207</v>
      </c>
      <c r="C332" s="283"/>
      <c r="D332" s="283"/>
      <c r="E332" s="283"/>
      <c r="F332" s="283"/>
      <c r="G332" s="283"/>
      <c r="H332" s="284"/>
      <c r="I332" s="158" t="s">
        <v>1998</v>
      </c>
      <c r="J332" s="183"/>
      <c r="K332" s="183"/>
      <c r="L332" s="195"/>
      <c r="M332" s="195"/>
      <c r="N332" s="195"/>
      <c r="O332" s="196"/>
    </row>
    <row r="333" spans="1:15" s="3" customFormat="1" ht="11.4" x14ac:dyDescent="0.25">
      <c r="A333" s="157" t="s">
        <v>2443</v>
      </c>
      <c r="B333" s="282" t="s">
        <v>2210</v>
      </c>
      <c r="C333" s="283"/>
      <c r="D333" s="283"/>
      <c r="E333" s="283"/>
      <c r="F333" s="283"/>
      <c r="G333" s="283"/>
      <c r="H333" s="284"/>
      <c r="I333" s="158" t="s">
        <v>1998</v>
      </c>
      <c r="J333" s="183"/>
      <c r="K333" s="183"/>
      <c r="L333" s="195"/>
      <c r="M333" s="195"/>
      <c r="N333" s="195"/>
      <c r="O333" s="196"/>
    </row>
    <row r="334" spans="1:15" s="3" customFormat="1" ht="11.4" x14ac:dyDescent="0.25">
      <c r="A334" s="157" t="s">
        <v>2444</v>
      </c>
      <c r="B334" s="282" t="s">
        <v>2216</v>
      </c>
      <c r="C334" s="283"/>
      <c r="D334" s="283"/>
      <c r="E334" s="283"/>
      <c r="F334" s="283"/>
      <c r="G334" s="283"/>
      <c r="H334" s="284"/>
      <c r="I334" s="158" t="s">
        <v>1998</v>
      </c>
      <c r="J334" s="183"/>
      <c r="K334" s="183"/>
      <c r="L334" s="195"/>
      <c r="M334" s="195"/>
      <c r="N334" s="195"/>
      <c r="O334" s="196"/>
    </row>
    <row r="335" spans="1:15" s="3" customFormat="1" ht="11.4" x14ac:dyDescent="0.25">
      <c r="A335" s="157" t="s">
        <v>2445</v>
      </c>
      <c r="B335" s="282" t="s">
        <v>2218</v>
      </c>
      <c r="C335" s="283"/>
      <c r="D335" s="283"/>
      <c r="E335" s="283"/>
      <c r="F335" s="283"/>
      <c r="G335" s="283"/>
      <c r="H335" s="284"/>
      <c r="I335" s="158" t="s">
        <v>1998</v>
      </c>
      <c r="J335" s="183"/>
      <c r="K335" s="183"/>
      <c r="L335" s="195"/>
      <c r="M335" s="195"/>
      <c r="N335" s="195"/>
      <c r="O335" s="196"/>
    </row>
    <row r="336" spans="1:15" s="3" customFormat="1" ht="24" customHeight="1" x14ac:dyDescent="0.25">
      <c r="A336" s="157" t="s">
        <v>2446</v>
      </c>
      <c r="B336" s="288" t="s">
        <v>2221</v>
      </c>
      <c r="C336" s="289"/>
      <c r="D336" s="289"/>
      <c r="E336" s="289"/>
      <c r="F336" s="289"/>
      <c r="G336" s="289"/>
      <c r="H336" s="290"/>
      <c r="I336" s="158" t="s">
        <v>1998</v>
      </c>
      <c r="J336" s="183"/>
      <c r="K336" s="183"/>
      <c r="L336" s="195"/>
      <c r="M336" s="195"/>
      <c r="N336" s="195"/>
      <c r="O336" s="196"/>
    </row>
    <row r="337" spans="1:15" s="3" customFormat="1" ht="11.4" x14ac:dyDescent="0.25">
      <c r="A337" s="157" t="s">
        <v>2447</v>
      </c>
      <c r="B337" s="282" t="s">
        <v>2021</v>
      </c>
      <c r="C337" s="283"/>
      <c r="D337" s="283"/>
      <c r="E337" s="283"/>
      <c r="F337" s="283"/>
      <c r="G337" s="283"/>
      <c r="H337" s="284"/>
      <c r="I337" s="158" t="s">
        <v>1998</v>
      </c>
      <c r="J337" s="183"/>
      <c r="K337" s="183"/>
      <c r="L337" s="195"/>
      <c r="M337" s="195"/>
      <c r="N337" s="195"/>
      <c r="O337" s="196"/>
    </row>
    <row r="338" spans="1:15" s="3" customFormat="1" ht="11.4" x14ac:dyDescent="0.25">
      <c r="A338" s="157" t="s">
        <v>2448</v>
      </c>
      <c r="B338" s="282" t="s">
        <v>2023</v>
      </c>
      <c r="C338" s="283"/>
      <c r="D338" s="283"/>
      <c r="E338" s="283"/>
      <c r="F338" s="283"/>
      <c r="G338" s="283"/>
      <c r="H338" s="284"/>
      <c r="I338" s="158" t="s">
        <v>1998</v>
      </c>
      <c r="J338" s="183"/>
      <c r="K338" s="183"/>
      <c r="L338" s="195"/>
      <c r="M338" s="195"/>
      <c r="N338" s="195"/>
      <c r="O338" s="196"/>
    </row>
    <row r="339" spans="1:15" s="3" customFormat="1" ht="11.4" x14ac:dyDescent="0.25">
      <c r="A339" s="157" t="s">
        <v>2009</v>
      </c>
      <c r="B339" s="282" t="s">
        <v>2449</v>
      </c>
      <c r="C339" s="283"/>
      <c r="D339" s="283"/>
      <c r="E339" s="283"/>
      <c r="F339" s="283"/>
      <c r="G339" s="283"/>
      <c r="H339" s="284"/>
      <c r="I339" s="158" t="s">
        <v>1998</v>
      </c>
      <c r="J339" s="183">
        <v>609.88045</v>
      </c>
      <c r="K339" s="183">
        <v>609.88045</v>
      </c>
      <c r="L339" s="195">
        <v>228.02049273074564</v>
      </c>
      <c r="M339" s="195"/>
      <c r="N339" s="195"/>
      <c r="O339" s="196"/>
    </row>
    <row r="340" spans="1:15" s="3" customFormat="1" ht="11.4" x14ac:dyDescent="0.25">
      <c r="A340" s="157" t="s">
        <v>1662</v>
      </c>
      <c r="B340" s="282" t="s">
        <v>2450</v>
      </c>
      <c r="C340" s="283"/>
      <c r="D340" s="283"/>
      <c r="E340" s="283"/>
      <c r="F340" s="283"/>
      <c r="G340" s="283"/>
      <c r="H340" s="284"/>
      <c r="I340" s="158" t="s">
        <v>1998</v>
      </c>
      <c r="J340" s="183"/>
      <c r="K340" s="183"/>
      <c r="L340" s="195"/>
      <c r="M340" s="195"/>
      <c r="N340" s="195"/>
      <c r="O340" s="196"/>
    </row>
    <row r="341" spans="1:15" s="3" customFormat="1" ht="11.4" x14ac:dyDescent="0.25">
      <c r="A341" s="157" t="s">
        <v>2451</v>
      </c>
      <c r="B341" s="282" t="s">
        <v>2452</v>
      </c>
      <c r="C341" s="283"/>
      <c r="D341" s="283"/>
      <c r="E341" s="283"/>
      <c r="F341" s="283"/>
      <c r="G341" s="283"/>
      <c r="H341" s="284"/>
      <c r="I341" s="158" t="s">
        <v>1998</v>
      </c>
      <c r="J341" s="183"/>
      <c r="K341" s="183"/>
      <c r="L341" s="195"/>
      <c r="M341" s="195"/>
      <c r="N341" s="195"/>
      <c r="O341" s="196"/>
    </row>
    <row r="342" spans="1:15" s="3" customFormat="1" ht="11.4" x14ac:dyDescent="0.25">
      <c r="A342" s="157" t="s">
        <v>2453</v>
      </c>
      <c r="B342" s="282" t="s">
        <v>2454</v>
      </c>
      <c r="C342" s="283"/>
      <c r="D342" s="283"/>
      <c r="E342" s="283"/>
      <c r="F342" s="283"/>
      <c r="G342" s="283"/>
      <c r="H342" s="284"/>
      <c r="I342" s="158" t="s">
        <v>1998</v>
      </c>
      <c r="J342" s="183"/>
      <c r="K342" s="183"/>
      <c r="L342" s="195"/>
      <c r="M342" s="195"/>
      <c r="N342" s="195"/>
      <c r="O342" s="196"/>
    </row>
    <row r="343" spans="1:15" s="3" customFormat="1" ht="11.4" x14ac:dyDescent="0.25">
      <c r="A343" s="157" t="s">
        <v>2026</v>
      </c>
      <c r="B343" s="282" t="s">
        <v>2455</v>
      </c>
      <c r="C343" s="283"/>
      <c r="D343" s="283"/>
      <c r="E343" s="283"/>
      <c r="F343" s="283"/>
      <c r="G343" s="283"/>
      <c r="H343" s="284"/>
      <c r="I343" s="158" t="s">
        <v>1998</v>
      </c>
      <c r="J343" s="183">
        <v>12.5</v>
      </c>
      <c r="K343" s="183">
        <v>12.5</v>
      </c>
      <c r="L343" s="195">
        <v>0.66949149166666677</v>
      </c>
      <c r="M343" s="195"/>
      <c r="N343" s="195"/>
      <c r="O343" s="196"/>
    </row>
    <row r="344" spans="1:15" s="3" customFormat="1" ht="11.4" x14ac:dyDescent="0.25">
      <c r="A344" s="157" t="s">
        <v>2028</v>
      </c>
      <c r="B344" s="282" t="s">
        <v>2456</v>
      </c>
      <c r="C344" s="283"/>
      <c r="D344" s="283"/>
      <c r="E344" s="283"/>
      <c r="F344" s="283"/>
      <c r="G344" s="283"/>
      <c r="H344" s="284"/>
      <c r="I344" s="158" t="s">
        <v>1998</v>
      </c>
      <c r="J344" s="183">
        <v>12.5</v>
      </c>
      <c r="K344" s="183">
        <v>12.5</v>
      </c>
      <c r="L344" s="195">
        <v>0.66949149166666677</v>
      </c>
      <c r="M344" s="195"/>
      <c r="N344" s="195"/>
      <c r="O344" s="196"/>
    </row>
    <row r="345" spans="1:15" s="3" customFormat="1" ht="11.4" x14ac:dyDescent="0.25">
      <c r="A345" s="157" t="s">
        <v>2032</v>
      </c>
      <c r="B345" s="282" t="s">
        <v>2457</v>
      </c>
      <c r="C345" s="283"/>
      <c r="D345" s="283"/>
      <c r="E345" s="283"/>
      <c r="F345" s="283"/>
      <c r="G345" s="283"/>
      <c r="H345" s="284"/>
      <c r="I345" s="158" t="s">
        <v>1998</v>
      </c>
      <c r="J345" s="183"/>
      <c r="K345" s="183"/>
      <c r="L345" s="195"/>
      <c r="M345" s="195"/>
      <c r="N345" s="195"/>
      <c r="O345" s="196"/>
    </row>
    <row r="346" spans="1:15" s="3" customFormat="1" ht="11.4" x14ac:dyDescent="0.25">
      <c r="A346" s="157" t="s">
        <v>2033</v>
      </c>
      <c r="B346" s="282" t="s">
        <v>2458</v>
      </c>
      <c r="C346" s="283"/>
      <c r="D346" s="283"/>
      <c r="E346" s="283"/>
      <c r="F346" s="283"/>
      <c r="G346" s="283"/>
      <c r="H346" s="284"/>
      <c r="I346" s="158" t="s">
        <v>1998</v>
      </c>
      <c r="J346" s="183"/>
      <c r="K346" s="183"/>
      <c r="L346" s="195"/>
      <c r="M346" s="195"/>
      <c r="N346" s="195"/>
      <c r="O346" s="196"/>
    </row>
    <row r="347" spans="1:15" s="3" customFormat="1" ht="11.4" x14ac:dyDescent="0.25">
      <c r="A347" s="157" t="s">
        <v>2034</v>
      </c>
      <c r="B347" s="282" t="s">
        <v>2459</v>
      </c>
      <c r="C347" s="283"/>
      <c r="D347" s="283"/>
      <c r="E347" s="283"/>
      <c r="F347" s="283"/>
      <c r="G347" s="283"/>
      <c r="H347" s="284"/>
      <c r="I347" s="158" t="s">
        <v>1998</v>
      </c>
      <c r="J347" s="183"/>
      <c r="K347" s="183"/>
      <c r="L347" s="195"/>
      <c r="M347" s="195"/>
      <c r="N347" s="195"/>
      <c r="O347" s="196"/>
    </row>
    <row r="348" spans="1:15" s="3" customFormat="1" ht="11.4" x14ac:dyDescent="0.25">
      <c r="A348" s="157" t="s">
        <v>2035</v>
      </c>
      <c r="B348" s="282" t="s">
        <v>2460</v>
      </c>
      <c r="C348" s="283"/>
      <c r="D348" s="283"/>
      <c r="E348" s="283"/>
      <c r="F348" s="283"/>
      <c r="G348" s="283"/>
      <c r="H348" s="284"/>
      <c r="I348" s="158" t="s">
        <v>1998</v>
      </c>
      <c r="J348" s="183"/>
      <c r="K348" s="183"/>
      <c r="L348" s="195"/>
      <c r="M348" s="195"/>
      <c r="N348" s="195"/>
      <c r="O348" s="196"/>
    </row>
    <row r="349" spans="1:15" s="3" customFormat="1" ht="11.4" x14ac:dyDescent="0.25">
      <c r="A349" s="157" t="s">
        <v>2075</v>
      </c>
      <c r="B349" s="282" t="s">
        <v>2461</v>
      </c>
      <c r="C349" s="283"/>
      <c r="D349" s="283"/>
      <c r="E349" s="283"/>
      <c r="F349" s="283"/>
      <c r="G349" s="283"/>
      <c r="H349" s="284"/>
      <c r="I349" s="158" t="s">
        <v>1998</v>
      </c>
      <c r="J349" s="183"/>
      <c r="K349" s="183"/>
      <c r="L349" s="195"/>
      <c r="M349" s="195"/>
      <c r="N349" s="195"/>
      <c r="O349" s="196"/>
    </row>
    <row r="350" spans="1:15" s="3" customFormat="1" ht="24" customHeight="1" x14ac:dyDescent="0.25">
      <c r="A350" s="157" t="s">
        <v>2462</v>
      </c>
      <c r="B350" s="288" t="s">
        <v>2463</v>
      </c>
      <c r="C350" s="289"/>
      <c r="D350" s="289"/>
      <c r="E350" s="289"/>
      <c r="F350" s="289"/>
      <c r="G350" s="289"/>
      <c r="H350" s="290"/>
      <c r="I350" s="158" t="s">
        <v>1998</v>
      </c>
      <c r="J350" s="183"/>
      <c r="K350" s="183"/>
      <c r="L350" s="195"/>
      <c r="M350" s="195"/>
      <c r="N350" s="195"/>
      <c r="O350" s="196"/>
    </row>
    <row r="351" spans="1:15" s="3" customFormat="1" ht="11.4" x14ac:dyDescent="0.25">
      <c r="A351" s="157" t="s">
        <v>2077</v>
      </c>
      <c r="B351" s="282" t="s">
        <v>2464</v>
      </c>
      <c r="C351" s="283"/>
      <c r="D351" s="283"/>
      <c r="E351" s="283"/>
      <c r="F351" s="283"/>
      <c r="G351" s="283"/>
      <c r="H351" s="284"/>
      <c r="I351" s="158" t="s">
        <v>1998</v>
      </c>
      <c r="J351" s="183"/>
      <c r="K351" s="183"/>
      <c r="L351" s="195"/>
      <c r="M351" s="195"/>
      <c r="N351" s="195"/>
      <c r="O351" s="196"/>
    </row>
    <row r="352" spans="1:15" s="3" customFormat="1" ht="24" customHeight="1" x14ac:dyDescent="0.25">
      <c r="A352" s="157" t="s">
        <v>2465</v>
      </c>
      <c r="B352" s="288" t="s">
        <v>2466</v>
      </c>
      <c r="C352" s="289"/>
      <c r="D352" s="289"/>
      <c r="E352" s="289"/>
      <c r="F352" s="289"/>
      <c r="G352" s="289"/>
      <c r="H352" s="290"/>
      <c r="I352" s="158" t="s">
        <v>1998</v>
      </c>
      <c r="J352" s="183"/>
      <c r="K352" s="183"/>
      <c r="L352" s="195"/>
      <c r="M352" s="195"/>
      <c r="N352" s="195"/>
      <c r="O352" s="196"/>
    </row>
    <row r="353" spans="1:15" s="3" customFormat="1" ht="11.4" x14ac:dyDescent="0.25">
      <c r="A353" s="157" t="s">
        <v>2036</v>
      </c>
      <c r="B353" s="282" t="s">
        <v>2467</v>
      </c>
      <c r="C353" s="283"/>
      <c r="D353" s="283"/>
      <c r="E353" s="283"/>
      <c r="F353" s="283"/>
      <c r="G353" s="283"/>
      <c r="H353" s="284"/>
      <c r="I353" s="158" t="s">
        <v>1998</v>
      </c>
      <c r="J353" s="183"/>
      <c r="K353" s="183"/>
      <c r="L353" s="195"/>
      <c r="M353" s="195"/>
      <c r="N353" s="195"/>
      <c r="O353" s="196"/>
    </row>
    <row r="354" spans="1:15" s="3" customFormat="1" ht="11.95" thickBot="1" x14ac:dyDescent="0.3">
      <c r="A354" s="163" t="s">
        <v>2037</v>
      </c>
      <c r="B354" s="285" t="s">
        <v>2468</v>
      </c>
      <c r="C354" s="286"/>
      <c r="D354" s="286"/>
      <c r="E354" s="286"/>
      <c r="F354" s="286"/>
      <c r="G354" s="286"/>
      <c r="H354" s="287"/>
      <c r="I354" s="164" t="s">
        <v>1998</v>
      </c>
      <c r="J354" s="209"/>
      <c r="K354" s="209"/>
      <c r="L354" s="210"/>
      <c r="M354" s="210"/>
      <c r="N354" s="210"/>
      <c r="O354" s="211"/>
    </row>
    <row r="355" spans="1:15" s="3" customFormat="1" ht="11.4" x14ac:dyDescent="0.25">
      <c r="A355" s="173" t="s">
        <v>2095</v>
      </c>
      <c r="B355" s="297" t="s">
        <v>2088</v>
      </c>
      <c r="C355" s="298"/>
      <c r="D355" s="298"/>
      <c r="E355" s="298"/>
      <c r="F355" s="298"/>
      <c r="G355" s="298"/>
      <c r="H355" s="299"/>
      <c r="I355" s="174" t="s">
        <v>2190</v>
      </c>
      <c r="J355" s="173"/>
      <c r="K355" s="173"/>
      <c r="L355" s="194"/>
      <c r="M355" s="194"/>
      <c r="N355" s="194"/>
      <c r="O355" s="207"/>
    </row>
    <row r="356" spans="1:15" s="3" customFormat="1" ht="38.200000000000003" customHeight="1" x14ac:dyDescent="0.25">
      <c r="A356" s="157" t="s">
        <v>2097</v>
      </c>
      <c r="B356" s="288" t="s">
        <v>2469</v>
      </c>
      <c r="C356" s="289"/>
      <c r="D356" s="289"/>
      <c r="E356" s="289"/>
      <c r="F356" s="289"/>
      <c r="G356" s="289"/>
      <c r="H356" s="290"/>
      <c r="I356" s="158" t="s">
        <v>1998</v>
      </c>
      <c r="J356" s="157"/>
      <c r="K356" s="157"/>
      <c r="L356" s="195"/>
      <c r="M356" s="195"/>
      <c r="N356" s="195"/>
      <c r="O356" s="196"/>
    </row>
    <row r="357" spans="1:15" s="3" customFormat="1" ht="11.4" x14ac:dyDescent="0.25">
      <c r="A357" s="157" t="s">
        <v>2098</v>
      </c>
      <c r="B357" s="282" t="s">
        <v>2470</v>
      </c>
      <c r="C357" s="283"/>
      <c r="D357" s="283"/>
      <c r="E357" s="283"/>
      <c r="F357" s="283"/>
      <c r="G357" s="283"/>
      <c r="H357" s="284"/>
      <c r="I357" s="158" t="s">
        <v>1998</v>
      </c>
      <c r="J357" s="157"/>
      <c r="K357" s="157"/>
      <c r="L357" s="195"/>
      <c r="M357" s="195"/>
      <c r="N357" s="195"/>
      <c r="O357" s="196"/>
    </row>
    <row r="358" spans="1:15" s="3" customFormat="1" ht="30.6" customHeight="1" x14ac:dyDescent="0.25">
      <c r="A358" s="157" t="s">
        <v>2099</v>
      </c>
      <c r="B358" s="288" t="s">
        <v>2471</v>
      </c>
      <c r="C358" s="289"/>
      <c r="D358" s="289"/>
      <c r="E358" s="289"/>
      <c r="F358" s="289"/>
      <c r="G358" s="289"/>
      <c r="H358" s="290"/>
      <c r="I358" s="158" t="s">
        <v>1998</v>
      </c>
      <c r="J358" s="157"/>
      <c r="K358" s="157"/>
      <c r="L358" s="195"/>
      <c r="M358" s="195"/>
      <c r="N358" s="195"/>
      <c r="O358" s="196"/>
    </row>
    <row r="359" spans="1:15" s="3" customFormat="1" ht="11.4" x14ac:dyDescent="0.25">
      <c r="A359" s="157" t="s">
        <v>2100</v>
      </c>
      <c r="B359" s="282" t="s">
        <v>2472</v>
      </c>
      <c r="C359" s="283"/>
      <c r="D359" s="283"/>
      <c r="E359" s="283"/>
      <c r="F359" s="283"/>
      <c r="G359" s="283"/>
      <c r="H359" s="284"/>
      <c r="I359" s="158" t="s">
        <v>1998</v>
      </c>
      <c r="J359" s="157"/>
      <c r="K359" s="157"/>
      <c r="L359" s="195"/>
      <c r="M359" s="195"/>
      <c r="N359" s="195"/>
      <c r="O359" s="196"/>
    </row>
    <row r="360" spans="1:15" s="3" customFormat="1" ht="24" customHeight="1" x14ac:dyDescent="0.25">
      <c r="A360" s="157" t="s">
        <v>2101</v>
      </c>
      <c r="B360" s="288" t="s">
        <v>2473</v>
      </c>
      <c r="C360" s="289"/>
      <c r="D360" s="289"/>
      <c r="E360" s="289"/>
      <c r="F360" s="289"/>
      <c r="G360" s="289"/>
      <c r="H360" s="290"/>
      <c r="I360" s="158" t="s">
        <v>2190</v>
      </c>
      <c r="J360" s="157"/>
      <c r="K360" s="157"/>
      <c r="L360" s="195"/>
      <c r="M360" s="195"/>
      <c r="N360" s="195"/>
      <c r="O360" s="196"/>
    </row>
    <row r="361" spans="1:15" s="3" customFormat="1" ht="11.4" x14ac:dyDescent="0.25">
      <c r="A361" s="157" t="s">
        <v>2474</v>
      </c>
      <c r="B361" s="282" t="s">
        <v>2475</v>
      </c>
      <c r="C361" s="283"/>
      <c r="D361" s="283"/>
      <c r="E361" s="283"/>
      <c r="F361" s="283"/>
      <c r="G361" s="283"/>
      <c r="H361" s="284"/>
      <c r="I361" s="158" t="s">
        <v>1998</v>
      </c>
      <c r="J361" s="157"/>
      <c r="K361" s="157"/>
      <c r="L361" s="195"/>
      <c r="M361" s="195"/>
      <c r="N361" s="195"/>
      <c r="O361" s="196"/>
    </row>
    <row r="362" spans="1:15" s="3" customFormat="1" ht="11.4" x14ac:dyDescent="0.25">
      <c r="A362" s="157" t="s">
        <v>2476</v>
      </c>
      <c r="B362" s="282" t="s">
        <v>2477</v>
      </c>
      <c r="C362" s="283"/>
      <c r="D362" s="283"/>
      <c r="E362" s="283"/>
      <c r="F362" s="283"/>
      <c r="G362" s="283"/>
      <c r="H362" s="284"/>
      <c r="I362" s="158" t="s">
        <v>1998</v>
      </c>
      <c r="J362" s="157"/>
      <c r="K362" s="157"/>
      <c r="L362" s="195"/>
      <c r="M362" s="195"/>
      <c r="N362" s="195"/>
      <c r="O362" s="196"/>
    </row>
    <row r="363" spans="1:15" s="3" customFormat="1" ht="11.95" thickBot="1" x14ac:dyDescent="0.3">
      <c r="A363" s="163" t="s">
        <v>2478</v>
      </c>
      <c r="B363" s="285" t="s">
        <v>2479</v>
      </c>
      <c r="C363" s="286"/>
      <c r="D363" s="286"/>
      <c r="E363" s="286"/>
      <c r="F363" s="286"/>
      <c r="G363" s="286"/>
      <c r="H363" s="287"/>
      <c r="I363" s="164" t="s">
        <v>1998</v>
      </c>
      <c r="J363" s="163"/>
      <c r="K363" s="163"/>
      <c r="L363" s="210"/>
      <c r="M363" s="210"/>
      <c r="N363" s="210"/>
      <c r="O363" s="211"/>
    </row>
    <row r="364" spans="1:15" s="3" customFormat="1" ht="11.4" x14ac:dyDescent="0.25">
      <c r="A364" s="157" t="s">
        <v>2480</v>
      </c>
      <c r="B364" s="282" t="s">
        <v>2481</v>
      </c>
      <c r="C364" s="283"/>
      <c r="D364" s="283"/>
      <c r="E364" s="283"/>
      <c r="F364" s="283"/>
      <c r="G364" s="283"/>
      <c r="H364" s="284"/>
      <c r="I364" s="158" t="s">
        <v>1998</v>
      </c>
      <c r="J364" s="157"/>
      <c r="K364" s="157"/>
      <c r="L364" s="195"/>
      <c r="M364" s="195"/>
      <c r="N364" s="195"/>
      <c r="O364" s="196"/>
    </row>
    <row r="365" spans="1:15" s="3" customFormat="1" ht="11.4" x14ac:dyDescent="0.25">
      <c r="A365" s="157" t="s">
        <v>396</v>
      </c>
      <c r="B365" s="282" t="s">
        <v>2482</v>
      </c>
      <c r="C365" s="283"/>
      <c r="D365" s="283"/>
      <c r="E365" s="283"/>
      <c r="F365" s="283"/>
      <c r="G365" s="283"/>
      <c r="H365" s="284"/>
      <c r="I365" s="158" t="s">
        <v>1998</v>
      </c>
      <c r="J365" s="157"/>
      <c r="K365" s="157"/>
      <c r="L365" s="195"/>
      <c r="M365" s="195"/>
      <c r="N365" s="195"/>
      <c r="O365" s="196"/>
    </row>
    <row r="366" spans="1:15" s="3" customFormat="1" ht="11.4" x14ac:dyDescent="0.25">
      <c r="A366" s="157" t="s">
        <v>397</v>
      </c>
      <c r="B366" s="282" t="s">
        <v>2483</v>
      </c>
      <c r="C366" s="283"/>
      <c r="D366" s="283"/>
      <c r="E366" s="283"/>
      <c r="F366" s="283"/>
      <c r="G366" s="283"/>
      <c r="H366" s="284"/>
      <c r="I366" s="158" t="s">
        <v>1998</v>
      </c>
      <c r="J366" s="157"/>
      <c r="K366" s="157"/>
      <c r="L366" s="195"/>
      <c r="M366" s="195"/>
      <c r="N366" s="195"/>
      <c r="O366" s="196"/>
    </row>
    <row r="367" spans="1:15" s="3" customFormat="1" ht="11.4" x14ac:dyDescent="0.25">
      <c r="A367" s="157" t="s">
        <v>398</v>
      </c>
      <c r="B367" s="282" t="s">
        <v>2164</v>
      </c>
      <c r="C367" s="283"/>
      <c r="D367" s="283"/>
      <c r="E367" s="283"/>
      <c r="F367" s="283"/>
      <c r="G367" s="283"/>
      <c r="H367" s="284"/>
      <c r="I367" s="158" t="s">
        <v>1998</v>
      </c>
      <c r="J367" s="157"/>
      <c r="K367" s="157"/>
      <c r="L367" s="195"/>
      <c r="M367" s="195"/>
      <c r="N367" s="195"/>
      <c r="O367" s="196"/>
    </row>
    <row r="368" spans="1:15" s="3" customFormat="1" ht="11.95" thickBot="1" x14ac:dyDescent="0.3">
      <c r="A368" s="163" t="s">
        <v>399</v>
      </c>
      <c r="B368" s="285" t="s">
        <v>2484</v>
      </c>
      <c r="C368" s="286"/>
      <c r="D368" s="286"/>
      <c r="E368" s="286"/>
      <c r="F368" s="286"/>
      <c r="G368" s="286"/>
      <c r="H368" s="287"/>
      <c r="I368" s="164" t="s">
        <v>1998</v>
      </c>
      <c r="J368" s="163"/>
      <c r="K368" s="163"/>
      <c r="L368" s="210"/>
      <c r="M368" s="210"/>
      <c r="N368" s="210"/>
      <c r="O368" s="211"/>
    </row>
    <row r="369" spans="1:15" s="3" customFormat="1" ht="11.4" x14ac:dyDescent="0.25">
      <c r="A369" s="173" t="s">
        <v>2485</v>
      </c>
      <c r="B369" s="297" t="s">
        <v>2088</v>
      </c>
      <c r="C369" s="298"/>
      <c r="D369" s="298"/>
      <c r="E369" s="298"/>
      <c r="F369" s="298"/>
      <c r="G369" s="298"/>
      <c r="H369" s="299"/>
      <c r="I369" s="174" t="s">
        <v>2190</v>
      </c>
      <c r="J369" s="187"/>
      <c r="K369" s="173"/>
      <c r="L369" s="194"/>
      <c r="M369" s="194"/>
      <c r="N369" s="194"/>
      <c r="O369" s="207"/>
    </row>
    <row r="370" spans="1:15" s="3" customFormat="1" ht="24" customHeight="1" x14ac:dyDescent="0.25">
      <c r="A370" s="157" t="s">
        <v>400</v>
      </c>
      <c r="B370" s="288" t="s">
        <v>2486</v>
      </c>
      <c r="C370" s="289"/>
      <c r="D370" s="289"/>
      <c r="E370" s="289"/>
      <c r="F370" s="289"/>
      <c r="G370" s="289"/>
      <c r="H370" s="290"/>
      <c r="I370" s="158" t="s">
        <v>1998</v>
      </c>
      <c r="J370" s="182"/>
      <c r="K370" s="157"/>
      <c r="L370" s="195"/>
      <c r="M370" s="195"/>
      <c r="N370" s="195"/>
      <c r="O370" s="196"/>
    </row>
    <row r="371" spans="1:15" s="3" customFormat="1" ht="11.4" x14ac:dyDescent="0.25">
      <c r="A371" s="157" t="s">
        <v>401</v>
      </c>
      <c r="B371" s="282" t="s">
        <v>2487</v>
      </c>
      <c r="C371" s="283"/>
      <c r="D371" s="283"/>
      <c r="E371" s="283"/>
      <c r="F371" s="283"/>
      <c r="G371" s="283"/>
      <c r="H371" s="284"/>
      <c r="I371" s="158" t="s">
        <v>1998</v>
      </c>
      <c r="J371" s="182">
        <v>5359.6854600099996</v>
      </c>
      <c r="K371" s="212">
        <v>4559.6854600099996</v>
      </c>
      <c r="L371" s="195">
        <v>5359.6854600099996</v>
      </c>
      <c r="M371" s="195"/>
      <c r="N371" s="195"/>
      <c r="O371" s="196"/>
    </row>
    <row r="372" spans="1:15" s="3" customFormat="1" ht="11.4" x14ac:dyDescent="0.25">
      <c r="A372" s="157" t="s">
        <v>2488</v>
      </c>
      <c r="B372" s="282" t="s">
        <v>2489</v>
      </c>
      <c r="C372" s="283"/>
      <c r="D372" s="283"/>
      <c r="E372" s="283"/>
      <c r="F372" s="283"/>
      <c r="G372" s="283"/>
      <c r="H372" s="284"/>
      <c r="I372" s="158" t="s">
        <v>1998</v>
      </c>
      <c r="J372" s="182"/>
      <c r="K372" s="212"/>
      <c r="L372" s="195"/>
      <c r="M372" s="195"/>
      <c r="N372" s="195"/>
      <c r="O372" s="196"/>
    </row>
    <row r="373" spans="1:15" s="3" customFormat="1" ht="11.4" x14ac:dyDescent="0.25">
      <c r="A373" s="157" t="s">
        <v>402</v>
      </c>
      <c r="B373" s="282" t="s">
        <v>2490</v>
      </c>
      <c r="C373" s="283"/>
      <c r="D373" s="283"/>
      <c r="E373" s="283"/>
      <c r="F373" s="283"/>
      <c r="G373" s="283"/>
      <c r="H373" s="284"/>
      <c r="I373" s="158" t="s">
        <v>1998</v>
      </c>
      <c r="J373" s="182">
        <v>7009.6854600099996</v>
      </c>
      <c r="K373" s="212">
        <v>5059.6850000000004</v>
      </c>
      <c r="L373" s="195">
        <v>5063.8593556799997</v>
      </c>
      <c r="M373" s="195"/>
      <c r="N373" s="195"/>
      <c r="O373" s="196"/>
    </row>
    <row r="374" spans="1:15" s="3" customFormat="1" ht="11.4" x14ac:dyDescent="0.25">
      <c r="A374" s="157" t="s">
        <v>2491</v>
      </c>
      <c r="B374" s="282" t="s">
        <v>2492</v>
      </c>
      <c r="C374" s="283"/>
      <c r="D374" s="283"/>
      <c r="E374" s="283"/>
      <c r="F374" s="283"/>
      <c r="G374" s="283"/>
      <c r="H374" s="284"/>
      <c r="I374" s="158" t="s">
        <v>1998</v>
      </c>
      <c r="J374" s="182"/>
      <c r="K374" s="212"/>
      <c r="L374" s="195"/>
      <c r="M374" s="195"/>
      <c r="N374" s="195"/>
      <c r="O374" s="196"/>
    </row>
    <row r="375" spans="1:15" s="3" customFormat="1" ht="33.799999999999997" customHeight="1" thickBot="1" x14ac:dyDescent="0.3">
      <c r="A375" s="189" t="s">
        <v>403</v>
      </c>
      <c r="B375" s="291" t="s">
        <v>2493</v>
      </c>
      <c r="C375" s="292"/>
      <c r="D375" s="292"/>
      <c r="E375" s="292"/>
      <c r="F375" s="292"/>
      <c r="G375" s="292"/>
      <c r="H375" s="293"/>
      <c r="I375" s="190" t="s">
        <v>2190</v>
      </c>
      <c r="J375" s="197"/>
      <c r="K375" s="189"/>
      <c r="L375" s="198"/>
      <c r="M375" s="198"/>
      <c r="N375" s="198"/>
      <c r="O375" s="199"/>
    </row>
    <row r="376" spans="1:15" ht="12.95" thickBot="1" x14ac:dyDescent="0.3">
      <c r="A376" s="294" t="s">
        <v>2494</v>
      </c>
      <c r="B376" s="295"/>
      <c r="C376" s="295"/>
      <c r="D376" s="295"/>
      <c r="E376" s="295"/>
      <c r="F376" s="295"/>
      <c r="G376" s="295"/>
      <c r="H376" s="295"/>
      <c r="I376" s="295"/>
      <c r="J376" s="295"/>
      <c r="K376" s="295"/>
      <c r="L376" s="295"/>
      <c r="M376" s="295"/>
      <c r="N376" s="295"/>
      <c r="O376" s="296"/>
    </row>
    <row r="377" spans="1:15" s="3" customFormat="1" ht="11.4" x14ac:dyDescent="0.25">
      <c r="A377" s="173" t="s">
        <v>2495</v>
      </c>
      <c r="B377" s="297" t="s">
        <v>2496</v>
      </c>
      <c r="C377" s="298"/>
      <c r="D377" s="298"/>
      <c r="E377" s="298"/>
      <c r="F377" s="298"/>
      <c r="G377" s="298"/>
      <c r="H377" s="299"/>
      <c r="I377" s="174" t="s">
        <v>1998</v>
      </c>
      <c r="J377" s="187">
        <f>J383+J385+J394</f>
        <v>21653.30120269</v>
      </c>
      <c r="K377" s="213">
        <v>22821.294292250001</v>
      </c>
      <c r="L377" s="173">
        <v>11395.2780136</v>
      </c>
      <c r="M377" s="194"/>
      <c r="N377" s="194"/>
      <c r="O377" s="207"/>
    </row>
    <row r="378" spans="1:15" s="3" customFormat="1" ht="11.4" x14ac:dyDescent="0.25">
      <c r="A378" s="157" t="s">
        <v>404</v>
      </c>
      <c r="B378" s="282" t="s">
        <v>2000</v>
      </c>
      <c r="C378" s="283"/>
      <c r="D378" s="283"/>
      <c r="E378" s="283"/>
      <c r="F378" s="283"/>
      <c r="G378" s="283"/>
      <c r="H378" s="284"/>
      <c r="I378" s="158" t="s">
        <v>1998</v>
      </c>
      <c r="J378" s="182"/>
      <c r="K378" s="212"/>
      <c r="L378" s="195"/>
      <c r="M378" s="195"/>
      <c r="N378" s="195"/>
      <c r="O378" s="196"/>
    </row>
    <row r="379" spans="1:15" s="3" customFormat="1" ht="24" customHeight="1" x14ac:dyDescent="0.25">
      <c r="A379" s="157" t="s">
        <v>2497</v>
      </c>
      <c r="B379" s="288" t="s">
        <v>2002</v>
      </c>
      <c r="C379" s="289"/>
      <c r="D379" s="289"/>
      <c r="E379" s="289"/>
      <c r="F379" s="289"/>
      <c r="G379" s="289"/>
      <c r="H379" s="290"/>
      <c r="I379" s="158" t="s">
        <v>1998</v>
      </c>
      <c r="J379" s="182"/>
      <c r="K379" s="212"/>
      <c r="L379" s="195"/>
      <c r="M379" s="195"/>
      <c r="N379" s="195"/>
      <c r="O379" s="196"/>
    </row>
    <row r="380" spans="1:15" s="3" customFormat="1" ht="24" customHeight="1" x14ac:dyDescent="0.25">
      <c r="A380" s="157" t="s">
        <v>2498</v>
      </c>
      <c r="B380" s="288" t="s">
        <v>2004</v>
      </c>
      <c r="C380" s="289"/>
      <c r="D380" s="289"/>
      <c r="E380" s="289"/>
      <c r="F380" s="289"/>
      <c r="G380" s="289"/>
      <c r="H380" s="290"/>
      <c r="I380" s="158" t="s">
        <v>1998</v>
      </c>
      <c r="J380" s="182"/>
      <c r="K380" s="212"/>
      <c r="L380" s="195"/>
      <c r="M380" s="195"/>
      <c r="N380" s="195"/>
      <c r="O380" s="196"/>
    </row>
    <row r="381" spans="1:15" s="3" customFormat="1" ht="24" customHeight="1" x14ac:dyDescent="0.25">
      <c r="A381" s="157" t="s">
        <v>2499</v>
      </c>
      <c r="B381" s="288" t="s">
        <v>2006</v>
      </c>
      <c r="C381" s="289"/>
      <c r="D381" s="289"/>
      <c r="E381" s="289"/>
      <c r="F381" s="289"/>
      <c r="G381" s="289"/>
      <c r="H381" s="290"/>
      <c r="I381" s="158" t="s">
        <v>1998</v>
      </c>
      <c r="J381" s="182"/>
      <c r="K381" s="212"/>
      <c r="L381" s="195"/>
      <c r="M381" s="195"/>
      <c r="N381" s="195"/>
      <c r="O381" s="196"/>
    </row>
    <row r="382" spans="1:15" s="3" customFormat="1" ht="11.4" x14ac:dyDescent="0.25">
      <c r="A382" s="157" t="s">
        <v>405</v>
      </c>
      <c r="B382" s="282" t="s">
        <v>2008</v>
      </c>
      <c r="C382" s="283"/>
      <c r="D382" s="283"/>
      <c r="E382" s="283"/>
      <c r="F382" s="283"/>
      <c r="G382" s="283"/>
      <c r="H382" s="284"/>
      <c r="I382" s="158" t="s">
        <v>1998</v>
      </c>
      <c r="J382" s="182"/>
      <c r="K382" s="212"/>
      <c r="L382" s="195"/>
      <c r="M382" s="195"/>
      <c r="N382" s="195"/>
      <c r="O382" s="196"/>
    </row>
    <row r="383" spans="1:15" s="3" customFormat="1" ht="11.4" x14ac:dyDescent="0.25">
      <c r="A383" s="157" t="s">
        <v>406</v>
      </c>
      <c r="B383" s="282" t="s">
        <v>2010</v>
      </c>
      <c r="C383" s="283"/>
      <c r="D383" s="283"/>
      <c r="E383" s="283"/>
      <c r="F383" s="283"/>
      <c r="G383" s="283"/>
      <c r="H383" s="284"/>
      <c r="I383" s="158" t="s">
        <v>1998</v>
      </c>
      <c r="J383" s="182">
        <v>20525.155999999999</v>
      </c>
      <c r="K383" s="212">
        <v>21440.9028942</v>
      </c>
      <c r="L383" s="195">
        <v>10869.067032389999</v>
      </c>
      <c r="M383" s="195"/>
      <c r="N383" s="195"/>
      <c r="O383" s="196"/>
    </row>
    <row r="384" spans="1:15" s="3" customFormat="1" ht="11.4" x14ac:dyDescent="0.25">
      <c r="A384" s="157" t="s">
        <v>407</v>
      </c>
      <c r="B384" s="282" t="s">
        <v>2011</v>
      </c>
      <c r="C384" s="283"/>
      <c r="D384" s="283"/>
      <c r="E384" s="283"/>
      <c r="F384" s="283"/>
      <c r="G384" s="283"/>
      <c r="H384" s="284"/>
      <c r="I384" s="158" t="s">
        <v>1998</v>
      </c>
      <c r="J384" s="182"/>
      <c r="K384" s="212"/>
      <c r="L384" s="195"/>
      <c r="M384" s="195"/>
      <c r="N384" s="195"/>
      <c r="O384" s="196"/>
    </row>
    <row r="385" spans="1:17" s="3" customFormat="1" ht="11.4" x14ac:dyDescent="0.25">
      <c r="A385" s="157" t="s">
        <v>2500</v>
      </c>
      <c r="B385" s="282" t="s">
        <v>2013</v>
      </c>
      <c r="C385" s="283"/>
      <c r="D385" s="283"/>
      <c r="E385" s="283"/>
      <c r="F385" s="283"/>
      <c r="G385" s="283"/>
      <c r="H385" s="284"/>
      <c r="I385" s="158" t="s">
        <v>1998</v>
      </c>
      <c r="J385" s="182">
        <v>508.37332909000003</v>
      </c>
      <c r="K385" s="212">
        <v>764.03799805000006</v>
      </c>
      <c r="L385" s="195">
        <v>233.65550875</v>
      </c>
      <c r="M385" s="195"/>
      <c r="N385" s="195"/>
      <c r="O385" s="196"/>
    </row>
    <row r="386" spans="1:17" s="3" customFormat="1" ht="11.4" x14ac:dyDescent="0.25">
      <c r="A386" s="157" t="s">
        <v>2501</v>
      </c>
      <c r="B386" s="282" t="s">
        <v>2015</v>
      </c>
      <c r="C386" s="283"/>
      <c r="D386" s="283"/>
      <c r="E386" s="283"/>
      <c r="F386" s="283"/>
      <c r="G386" s="283"/>
      <c r="H386" s="284"/>
      <c r="I386" s="158" t="s">
        <v>1998</v>
      </c>
      <c r="J386" s="182"/>
      <c r="K386" s="212"/>
      <c r="L386" s="195"/>
      <c r="M386" s="195"/>
      <c r="N386" s="195"/>
      <c r="O386" s="196"/>
    </row>
    <row r="387" spans="1:17" s="3" customFormat="1" ht="11.4" x14ac:dyDescent="0.25">
      <c r="A387" s="157" t="s">
        <v>2502</v>
      </c>
      <c r="B387" s="282" t="s">
        <v>2017</v>
      </c>
      <c r="C387" s="283"/>
      <c r="D387" s="283"/>
      <c r="E387" s="283"/>
      <c r="F387" s="283"/>
      <c r="G387" s="283"/>
      <c r="H387" s="284"/>
      <c r="I387" s="158" t="s">
        <v>1998</v>
      </c>
      <c r="J387" s="182"/>
      <c r="K387" s="212"/>
      <c r="L387" s="195"/>
      <c r="M387" s="195"/>
      <c r="N387" s="195"/>
      <c r="O387" s="196"/>
    </row>
    <row r="388" spans="1:17" s="3" customFormat="1" ht="24" customHeight="1" x14ac:dyDescent="0.25">
      <c r="A388" s="157" t="s">
        <v>2503</v>
      </c>
      <c r="B388" s="288" t="s">
        <v>2019</v>
      </c>
      <c r="C388" s="289"/>
      <c r="D388" s="289"/>
      <c r="E388" s="289"/>
      <c r="F388" s="289"/>
      <c r="G388" s="289"/>
      <c r="H388" s="290"/>
      <c r="I388" s="158" t="s">
        <v>1998</v>
      </c>
      <c r="J388" s="182"/>
      <c r="K388" s="212"/>
      <c r="L388" s="195"/>
      <c r="M388" s="195"/>
      <c r="N388" s="195"/>
      <c r="O388" s="196"/>
    </row>
    <row r="389" spans="1:17" s="3" customFormat="1" ht="11.4" x14ac:dyDescent="0.25">
      <c r="A389" s="157" t="s">
        <v>2504</v>
      </c>
      <c r="B389" s="282" t="s">
        <v>2021</v>
      </c>
      <c r="C389" s="283"/>
      <c r="D389" s="283"/>
      <c r="E389" s="283"/>
      <c r="F389" s="283"/>
      <c r="G389" s="283"/>
      <c r="H389" s="284"/>
      <c r="I389" s="158" t="s">
        <v>1998</v>
      </c>
      <c r="J389" s="182"/>
      <c r="K389" s="212"/>
      <c r="L389" s="195"/>
      <c r="M389" s="195"/>
      <c r="N389" s="195"/>
      <c r="O389" s="196"/>
    </row>
    <row r="390" spans="1:17" s="3" customFormat="1" ht="11.4" x14ac:dyDescent="0.25">
      <c r="A390" s="157" t="s">
        <v>2505</v>
      </c>
      <c r="B390" s="282" t="s">
        <v>2023</v>
      </c>
      <c r="C390" s="283"/>
      <c r="D390" s="283"/>
      <c r="E390" s="283"/>
      <c r="F390" s="283"/>
      <c r="G390" s="283"/>
      <c r="H390" s="284"/>
      <c r="I390" s="158" t="s">
        <v>1998</v>
      </c>
      <c r="J390" s="182"/>
      <c r="K390" s="212"/>
      <c r="L390" s="195"/>
      <c r="M390" s="195"/>
      <c r="N390" s="195"/>
      <c r="O390" s="196"/>
    </row>
    <row r="391" spans="1:17" s="3" customFormat="1" ht="24" customHeight="1" x14ac:dyDescent="0.25">
      <c r="A391" s="157" t="s">
        <v>2506</v>
      </c>
      <c r="B391" s="288" t="s">
        <v>2507</v>
      </c>
      <c r="C391" s="289"/>
      <c r="D391" s="289"/>
      <c r="E391" s="289"/>
      <c r="F391" s="289"/>
      <c r="G391" s="289"/>
      <c r="H391" s="290"/>
      <c r="I391" s="158" t="s">
        <v>1998</v>
      </c>
      <c r="J391" s="182"/>
      <c r="K391" s="212"/>
      <c r="L391" s="195"/>
      <c r="M391" s="195"/>
      <c r="N391" s="195"/>
      <c r="O391" s="196"/>
    </row>
    <row r="392" spans="1:17" s="3" customFormat="1" ht="11.4" x14ac:dyDescent="0.25">
      <c r="A392" s="157" t="s">
        <v>2508</v>
      </c>
      <c r="B392" s="282" t="s">
        <v>2509</v>
      </c>
      <c r="C392" s="283"/>
      <c r="D392" s="283"/>
      <c r="E392" s="283"/>
      <c r="F392" s="283"/>
      <c r="G392" s="283"/>
      <c r="H392" s="284"/>
      <c r="I392" s="158" t="s">
        <v>1998</v>
      </c>
      <c r="J392" s="182"/>
      <c r="K392" s="212"/>
      <c r="L392" s="195"/>
      <c r="M392" s="195"/>
      <c r="N392" s="195"/>
      <c r="O392" s="196"/>
    </row>
    <row r="393" spans="1:17" s="3" customFormat="1" ht="11.4" x14ac:dyDescent="0.25">
      <c r="A393" s="157" t="s">
        <v>2510</v>
      </c>
      <c r="B393" s="282" t="s">
        <v>2511</v>
      </c>
      <c r="C393" s="283"/>
      <c r="D393" s="283"/>
      <c r="E393" s="283"/>
      <c r="F393" s="283"/>
      <c r="G393" s="283"/>
      <c r="H393" s="284"/>
      <c r="I393" s="158" t="s">
        <v>1998</v>
      </c>
      <c r="J393" s="182"/>
      <c r="K393" s="212"/>
      <c r="L393" s="195"/>
      <c r="M393" s="195"/>
      <c r="N393" s="195"/>
      <c r="O393" s="196"/>
    </row>
    <row r="394" spans="1:17" s="3" customFormat="1" ht="11.4" x14ac:dyDescent="0.25">
      <c r="A394" s="157" t="s">
        <v>2512</v>
      </c>
      <c r="B394" s="282" t="s">
        <v>2025</v>
      </c>
      <c r="C394" s="283"/>
      <c r="D394" s="283"/>
      <c r="E394" s="283"/>
      <c r="F394" s="283"/>
      <c r="G394" s="283"/>
      <c r="H394" s="284"/>
      <c r="I394" s="158" t="s">
        <v>1998</v>
      </c>
      <c r="J394" s="182">
        <v>619.77187360000005</v>
      </c>
      <c r="K394" s="212">
        <v>616.35340000000008</v>
      </c>
      <c r="L394" s="195">
        <f>L377-L383-L385</f>
        <v>292.55547246000071</v>
      </c>
      <c r="M394" s="195"/>
      <c r="N394" s="195"/>
      <c r="O394" s="196"/>
    </row>
    <row r="395" spans="1:17" s="3" customFormat="1" ht="11.4" x14ac:dyDescent="0.25">
      <c r="A395" s="157" t="s">
        <v>2513</v>
      </c>
      <c r="B395" s="282" t="s">
        <v>2514</v>
      </c>
      <c r="C395" s="283"/>
      <c r="D395" s="283"/>
      <c r="E395" s="283"/>
      <c r="F395" s="283"/>
      <c r="G395" s="283"/>
      <c r="H395" s="284"/>
      <c r="I395" s="158" t="s">
        <v>1998</v>
      </c>
      <c r="J395" s="182">
        <f>18802.211+547.73</f>
        <v>19349.940999999999</v>
      </c>
      <c r="K395" s="212">
        <v>20162.732108716398</v>
      </c>
      <c r="L395" s="195">
        <f>199.81+9121.03141685</f>
        <v>9320.8414168500003</v>
      </c>
      <c r="M395" s="195"/>
      <c r="N395" s="195"/>
      <c r="O395" s="196"/>
      <c r="P395" s="214"/>
      <c r="Q395" s="214"/>
    </row>
    <row r="396" spans="1:17" s="3" customFormat="1" ht="11.4" x14ac:dyDescent="0.25">
      <c r="A396" s="157" t="s">
        <v>2515</v>
      </c>
      <c r="B396" s="282" t="s">
        <v>2516</v>
      </c>
      <c r="C396" s="283"/>
      <c r="D396" s="283"/>
      <c r="E396" s="283"/>
      <c r="F396" s="283"/>
      <c r="G396" s="283"/>
      <c r="H396" s="284"/>
      <c r="I396" s="158" t="s">
        <v>1998</v>
      </c>
      <c r="J396" s="182">
        <v>197.35</v>
      </c>
      <c r="K396" s="212">
        <v>208.489656</v>
      </c>
      <c r="L396" s="195">
        <v>83</v>
      </c>
      <c r="M396" s="195"/>
      <c r="N396" s="195"/>
      <c r="O396" s="196"/>
      <c r="P396" s="215"/>
    </row>
    <row r="397" spans="1:17" s="3" customFormat="1" ht="11.4" x14ac:dyDescent="0.25">
      <c r="A397" s="157" t="s">
        <v>2517</v>
      </c>
      <c r="B397" s="282" t="s">
        <v>2518</v>
      </c>
      <c r="C397" s="283"/>
      <c r="D397" s="283"/>
      <c r="E397" s="283"/>
      <c r="F397" s="283"/>
      <c r="G397" s="283"/>
      <c r="H397" s="284"/>
      <c r="I397" s="158" t="s">
        <v>1998</v>
      </c>
      <c r="J397" s="182">
        <v>5751.5209999999997</v>
      </c>
      <c r="K397" s="212">
        <v>5903.2000023000001</v>
      </c>
      <c r="L397" s="195">
        <v>2953.2541375400001</v>
      </c>
      <c r="M397" s="195"/>
      <c r="N397" s="195"/>
      <c r="O397" s="196"/>
    </row>
    <row r="398" spans="1:17" s="3" customFormat="1" ht="11.4" x14ac:dyDescent="0.25">
      <c r="A398" s="157" t="s">
        <v>2519</v>
      </c>
      <c r="B398" s="282" t="s">
        <v>2238</v>
      </c>
      <c r="C398" s="283"/>
      <c r="D398" s="283"/>
      <c r="E398" s="283"/>
      <c r="F398" s="283"/>
      <c r="G398" s="283"/>
      <c r="H398" s="284"/>
      <c r="I398" s="158" t="s">
        <v>1998</v>
      </c>
      <c r="J398" s="182"/>
      <c r="K398" s="212"/>
      <c r="L398" s="195"/>
      <c r="M398" s="195"/>
      <c r="N398" s="195"/>
      <c r="O398" s="196"/>
    </row>
    <row r="399" spans="1:17" s="3" customFormat="1" ht="11.4" x14ac:dyDescent="0.25">
      <c r="A399" s="157" t="s">
        <v>2520</v>
      </c>
      <c r="B399" s="282" t="s">
        <v>2521</v>
      </c>
      <c r="C399" s="283"/>
      <c r="D399" s="283"/>
      <c r="E399" s="283"/>
      <c r="F399" s="283"/>
      <c r="G399" s="283"/>
      <c r="H399" s="284"/>
      <c r="I399" s="158" t="s">
        <v>1998</v>
      </c>
      <c r="J399" s="182"/>
      <c r="K399" s="212"/>
      <c r="L399" s="195"/>
      <c r="M399" s="195"/>
      <c r="N399" s="195"/>
      <c r="O399" s="196"/>
    </row>
    <row r="400" spans="1:17" s="3" customFormat="1" ht="11.4" x14ac:dyDescent="0.25">
      <c r="A400" s="157" t="s">
        <v>2522</v>
      </c>
      <c r="B400" s="282" t="s">
        <v>2523</v>
      </c>
      <c r="C400" s="283"/>
      <c r="D400" s="283"/>
      <c r="E400" s="283"/>
      <c r="F400" s="283"/>
      <c r="G400" s="283"/>
      <c r="H400" s="284"/>
      <c r="I400" s="158" t="s">
        <v>1998</v>
      </c>
      <c r="J400" s="182">
        <v>5751.5209999999997</v>
      </c>
      <c r="K400" s="212">
        <v>5903.2000023000001</v>
      </c>
      <c r="L400" s="195">
        <v>2953.2541375400001</v>
      </c>
      <c r="M400" s="195"/>
      <c r="N400" s="195"/>
      <c r="O400" s="196"/>
    </row>
    <row r="401" spans="1:15" s="3" customFormat="1" ht="24" customHeight="1" x14ac:dyDescent="0.25">
      <c r="A401" s="157" t="s">
        <v>2524</v>
      </c>
      <c r="B401" s="288" t="s">
        <v>2525</v>
      </c>
      <c r="C401" s="289"/>
      <c r="D401" s="289"/>
      <c r="E401" s="289"/>
      <c r="F401" s="289"/>
      <c r="G401" s="289"/>
      <c r="H401" s="290"/>
      <c r="I401" s="158" t="s">
        <v>1998</v>
      </c>
      <c r="J401" s="182">
        <v>307.80410740991999</v>
      </c>
      <c r="K401" s="212">
        <v>386.49882960999997</v>
      </c>
      <c r="L401" s="195">
        <v>156.65676963999999</v>
      </c>
      <c r="M401" s="195"/>
      <c r="N401" s="195"/>
      <c r="O401" s="196"/>
    </row>
    <row r="402" spans="1:15" s="3" customFormat="1" ht="24" customHeight="1" x14ac:dyDescent="0.25">
      <c r="A402" s="157" t="s">
        <v>2526</v>
      </c>
      <c r="B402" s="288" t="s">
        <v>2527</v>
      </c>
      <c r="C402" s="289"/>
      <c r="D402" s="289"/>
      <c r="E402" s="289"/>
      <c r="F402" s="289"/>
      <c r="G402" s="289"/>
      <c r="H402" s="290"/>
      <c r="I402" s="158" t="s">
        <v>1998</v>
      </c>
      <c r="J402" s="182"/>
      <c r="K402" s="212"/>
      <c r="L402" s="195"/>
      <c r="M402" s="195"/>
      <c r="N402" s="195"/>
      <c r="O402" s="196"/>
    </row>
    <row r="403" spans="1:15" s="3" customFormat="1" ht="11.4" x14ac:dyDescent="0.25">
      <c r="A403" s="157" t="s">
        <v>2528</v>
      </c>
      <c r="B403" s="282" t="s">
        <v>2529</v>
      </c>
      <c r="C403" s="283"/>
      <c r="D403" s="283"/>
      <c r="E403" s="283"/>
      <c r="F403" s="283"/>
      <c r="G403" s="283"/>
      <c r="H403" s="284"/>
      <c r="I403" s="158" t="s">
        <v>1998</v>
      </c>
      <c r="J403" s="182"/>
      <c r="K403" s="212"/>
      <c r="L403" s="195"/>
      <c r="M403" s="195"/>
      <c r="N403" s="195"/>
      <c r="O403" s="196"/>
    </row>
    <row r="404" spans="1:15" s="3" customFormat="1" ht="11.4" x14ac:dyDescent="0.25">
      <c r="A404" s="157" t="s">
        <v>2530</v>
      </c>
      <c r="B404" s="282" t="s">
        <v>2531</v>
      </c>
      <c r="C404" s="283"/>
      <c r="D404" s="283"/>
      <c r="E404" s="283"/>
      <c r="F404" s="283"/>
      <c r="G404" s="283"/>
      <c r="H404" s="284"/>
      <c r="I404" s="158" t="s">
        <v>1998</v>
      </c>
      <c r="J404" s="182">
        <v>4333.2365648699997</v>
      </c>
      <c r="K404" s="212">
        <v>4202.1691199999996</v>
      </c>
      <c r="L404" s="195">
        <v>2157.2784928699998</v>
      </c>
      <c r="M404" s="195"/>
      <c r="N404" s="195"/>
      <c r="O404" s="196"/>
    </row>
    <row r="405" spans="1:15" s="3" customFormat="1" ht="11.4" x14ac:dyDescent="0.25">
      <c r="A405" s="157" t="s">
        <v>2532</v>
      </c>
      <c r="B405" s="282" t="s">
        <v>2533</v>
      </c>
      <c r="C405" s="283"/>
      <c r="D405" s="283"/>
      <c r="E405" s="283"/>
      <c r="F405" s="283"/>
      <c r="G405" s="283"/>
      <c r="H405" s="284"/>
      <c r="I405" s="158" t="s">
        <v>1998</v>
      </c>
      <c r="J405" s="182">
        <v>1228.48082942</v>
      </c>
      <c r="K405" s="212">
        <v>1203.9540500000001</v>
      </c>
      <c r="L405" s="195">
        <v>563.46888693000005</v>
      </c>
      <c r="M405" s="195"/>
      <c r="N405" s="195"/>
      <c r="O405" s="196"/>
    </row>
    <row r="406" spans="1:15" s="3" customFormat="1" ht="11.4" x14ac:dyDescent="0.25">
      <c r="A406" s="157" t="s">
        <v>2534</v>
      </c>
      <c r="B406" s="282" t="s">
        <v>2535</v>
      </c>
      <c r="C406" s="283"/>
      <c r="D406" s="283"/>
      <c r="E406" s="283"/>
      <c r="F406" s="283"/>
      <c r="G406" s="283"/>
      <c r="H406" s="284"/>
      <c r="I406" s="158" t="s">
        <v>1998</v>
      </c>
      <c r="J406" s="182">
        <v>1611.0425737099999</v>
      </c>
      <c r="K406" s="212">
        <v>1748.6658179999999</v>
      </c>
      <c r="L406" s="195">
        <v>1190.5489747700001</v>
      </c>
      <c r="M406" s="195"/>
      <c r="N406" s="195"/>
      <c r="O406" s="196"/>
    </row>
    <row r="407" spans="1:15" s="3" customFormat="1" ht="11.4" x14ac:dyDescent="0.25">
      <c r="A407" s="157" t="s">
        <v>2536</v>
      </c>
      <c r="B407" s="282" t="s">
        <v>2537</v>
      </c>
      <c r="C407" s="283"/>
      <c r="D407" s="283"/>
      <c r="E407" s="283"/>
      <c r="F407" s="283"/>
      <c r="G407" s="283"/>
      <c r="H407" s="284"/>
      <c r="I407" s="158" t="s">
        <v>1998</v>
      </c>
      <c r="J407" s="182">
        <v>298.85199999999998</v>
      </c>
      <c r="K407" s="212">
        <v>72.599999999999994</v>
      </c>
      <c r="L407" s="195">
        <v>69.748748250000006</v>
      </c>
      <c r="M407" s="195"/>
      <c r="N407" s="195"/>
      <c r="O407" s="196"/>
    </row>
    <row r="408" spans="1:15" s="3" customFormat="1" ht="11.4" x14ac:dyDescent="0.25">
      <c r="A408" s="157" t="s">
        <v>2538</v>
      </c>
      <c r="B408" s="282" t="s">
        <v>2539</v>
      </c>
      <c r="C408" s="283"/>
      <c r="D408" s="283"/>
      <c r="E408" s="283"/>
      <c r="F408" s="283"/>
      <c r="G408" s="283"/>
      <c r="H408" s="284"/>
      <c r="I408" s="158" t="s">
        <v>1998</v>
      </c>
      <c r="J408" s="182">
        <v>789.61900000000003</v>
      </c>
      <c r="K408" s="212">
        <v>1150</v>
      </c>
      <c r="L408" s="195">
        <v>381</v>
      </c>
      <c r="M408" s="195"/>
      <c r="N408" s="195"/>
      <c r="O408" s="196"/>
    </row>
    <row r="409" spans="1:15" s="3" customFormat="1" ht="11.4" x14ac:dyDescent="0.25">
      <c r="A409" s="157" t="s">
        <v>2540</v>
      </c>
      <c r="B409" s="282" t="s">
        <v>2541</v>
      </c>
      <c r="C409" s="283"/>
      <c r="D409" s="283"/>
      <c r="E409" s="283"/>
      <c r="F409" s="283"/>
      <c r="G409" s="283"/>
      <c r="H409" s="284"/>
      <c r="I409" s="158" t="s">
        <v>1998</v>
      </c>
      <c r="J409" s="182">
        <v>1733.3849494917299</v>
      </c>
      <c r="K409" s="212">
        <v>1903.15094989773</v>
      </c>
      <c r="L409" s="195">
        <v>566</v>
      </c>
      <c r="M409" s="195"/>
      <c r="N409" s="195"/>
      <c r="O409" s="196"/>
    </row>
    <row r="410" spans="1:15" s="3" customFormat="1" ht="11.4" x14ac:dyDescent="0.25">
      <c r="A410" s="157" t="s">
        <v>2542</v>
      </c>
      <c r="B410" s="282" t="s">
        <v>2543</v>
      </c>
      <c r="C410" s="283"/>
      <c r="D410" s="283"/>
      <c r="E410" s="283"/>
      <c r="F410" s="283"/>
      <c r="G410" s="283"/>
      <c r="H410" s="284"/>
      <c r="I410" s="158" t="s">
        <v>1998</v>
      </c>
      <c r="J410" s="182">
        <v>1374.0753411999999</v>
      </c>
      <c r="K410" s="212">
        <v>1571.1754615100001</v>
      </c>
      <c r="L410" s="195">
        <v>489.15830892999998</v>
      </c>
      <c r="M410" s="195"/>
      <c r="N410" s="195"/>
      <c r="O410" s="196"/>
    </row>
    <row r="411" spans="1:15" s="3" customFormat="1" ht="24" customHeight="1" x14ac:dyDescent="0.25">
      <c r="A411" s="157" t="s">
        <v>2544</v>
      </c>
      <c r="B411" s="288" t="s">
        <v>2545</v>
      </c>
      <c r="C411" s="289"/>
      <c r="D411" s="289"/>
      <c r="E411" s="289"/>
      <c r="F411" s="289"/>
      <c r="G411" s="289"/>
      <c r="H411" s="290"/>
      <c r="I411" s="158" t="s">
        <v>1998</v>
      </c>
      <c r="J411" s="182">
        <v>547.73</v>
      </c>
      <c r="K411" s="212">
        <v>395</v>
      </c>
      <c r="L411" s="195">
        <v>199.81</v>
      </c>
      <c r="M411" s="195"/>
      <c r="N411" s="195"/>
      <c r="O411" s="196"/>
    </row>
    <row r="412" spans="1:15" s="3" customFormat="1" ht="11.4" x14ac:dyDescent="0.25">
      <c r="A412" s="157" t="s">
        <v>2546</v>
      </c>
      <c r="B412" s="282" t="s">
        <v>2547</v>
      </c>
      <c r="C412" s="283"/>
      <c r="D412" s="283"/>
      <c r="E412" s="283"/>
      <c r="F412" s="283"/>
      <c r="G412" s="283"/>
      <c r="H412" s="284"/>
      <c r="I412" s="158" t="s">
        <v>1998</v>
      </c>
      <c r="J412" s="182">
        <f>J395-J396-J397-J401-J404-J405-J406-J408-J409-J410-J411</f>
        <v>1475.6966338983498</v>
      </c>
      <c r="K412" s="212">
        <v>1490.428221398666</v>
      </c>
      <c r="L412" s="195">
        <f>L395-L396-L397-L401-L404-L405-L406-L408-L409-L410-L411</f>
        <v>580.66584617000058</v>
      </c>
      <c r="M412" s="195"/>
      <c r="N412" s="195"/>
      <c r="O412" s="196"/>
    </row>
    <row r="413" spans="1:15" s="3" customFormat="1" ht="11.4" x14ac:dyDescent="0.25">
      <c r="A413" s="157" t="s">
        <v>2548</v>
      </c>
      <c r="B413" s="282" t="s">
        <v>2549</v>
      </c>
      <c r="C413" s="283"/>
      <c r="D413" s="283"/>
      <c r="E413" s="283"/>
      <c r="F413" s="283"/>
      <c r="G413" s="283"/>
      <c r="H413" s="284"/>
      <c r="I413" s="158" t="s">
        <v>1998</v>
      </c>
      <c r="J413" s="182">
        <v>66</v>
      </c>
      <c r="K413" s="212">
        <v>25</v>
      </c>
      <c r="L413" s="195">
        <v>7.923</v>
      </c>
      <c r="M413" s="195"/>
      <c r="N413" s="195"/>
      <c r="O413" s="196"/>
    </row>
    <row r="414" spans="1:15" s="3" customFormat="1" ht="11.4" x14ac:dyDescent="0.25">
      <c r="A414" s="157" t="s">
        <v>2550</v>
      </c>
      <c r="B414" s="282" t="s">
        <v>2551</v>
      </c>
      <c r="C414" s="283"/>
      <c r="D414" s="283"/>
      <c r="E414" s="283"/>
      <c r="F414" s="283"/>
      <c r="G414" s="283"/>
      <c r="H414" s="284"/>
      <c r="I414" s="158" t="s">
        <v>1998</v>
      </c>
      <c r="J414" s="182"/>
      <c r="K414" s="212"/>
      <c r="L414" s="195"/>
      <c r="M414" s="195"/>
      <c r="N414" s="195"/>
      <c r="O414" s="196"/>
    </row>
    <row r="415" spans="1:15" s="3" customFormat="1" ht="11.4" x14ac:dyDescent="0.25">
      <c r="A415" s="157" t="s">
        <v>2552</v>
      </c>
      <c r="B415" s="282" t="s">
        <v>2553</v>
      </c>
      <c r="C415" s="283"/>
      <c r="D415" s="283"/>
      <c r="E415" s="283"/>
      <c r="F415" s="283"/>
      <c r="G415" s="283"/>
      <c r="H415" s="284"/>
      <c r="I415" s="158" t="s">
        <v>1998</v>
      </c>
      <c r="J415" s="182"/>
      <c r="K415" s="212"/>
      <c r="L415" s="195"/>
      <c r="M415" s="195"/>
      <c r="N415" s="195"/>
      <c r="O415" s="196"/>
    </row>
    <row r="416" spans="1:15" s="3" customFormat="1" ht="24" customHeight="1" x14ac:dyDescent="0.25">
      <c r="A416" s="157" t="s">
        <v>2554</v>
      </c>
      <c r="B416" s="288" t="s">
        <v>2555</v>
      </c>
      <c r="C416" s="289"/>
      <c r="D416" s="289"/>
      <c r="E416" s="289"/>
      <c r="F416" s="289"/>
      <c r="G416" s="289"/>
      <c r="H416" s="290"/>
      <c r="I416" s="158" t="s">
        <v>1998</v>
      </c>
      <c r="J416" s="182"/>
      <c r="K416" s="212"/>
      <c r="L416" s="195"/>
      <c r="M416" s="195"/>
      <c r="N416" s="195"/>
      <c r="O416" s="196"/>
    </row>
    <row r="417" spans="1:15" s="3" customFormat="1" ht="11.4" x14ac:dyDescent="0.25">
      <c r="A417" s="157" t="s">
        <v>2556</v>
      </c>
      <c r="B417" s="282" t="s">
        <v>2461</v>
      </c>
      <c r="C417" s="283"/>
      <c r="D417" s="283"/>
      <c r="E417" s="283"/>
      <c r="F417" s="283"/>
      <c r="G417" s="283"/>
      <c r="H417" s="284"/>
      <c r="I417" s="158" t="s">
        <v>1998</v>
      </c>
      <c r="J417" s="182"/>
      <c r="K417" s="212"/>
      <c r="L417" s="195"/>
      <c r="M417" s="195"/>
      <c r="N417" s="195"/>
      <c r="O417" s="196"/>
    </row>
    <row r="418" spans="1:15" s="3" customFormat="1" ht="11.4" x14ac:dyDescent="0.25">
      <c r="A418" s="157" t="s">
        <v>2557</v>
      </c>
      <c r="B418" s="282" t="s">
        <v>2464</v>
      </c>
      <c r="C418" s="283"/>
      <c r="D418" s="283"/>
      <c r="E418" s="283"/>
      <c r="F418" s="283"/>
      <c r="G418" s="283"/>
      <c r="H418" s="284"/>
      <c r="I418" s="158" t="s">
        <v>1998</v>
      </c>
      <c r="J418" s="182"/>
      <c r="K418" s="212"/>
      <c r="L418" s="195"/>
      <c r="M418" s="195"/>
      <c r="N418" s="195"/>
      <c r="O418" s="196"/>
    </row>
    <row r="419" spans="1:15" s="3" customFormat="1" ht="11.4" x14ac:dyDescent="0.25">
      <c r="A419" s="157" t="s">
        <v>2558</v>
      </c>
      <c r="B419" s="282" t="s">
        <v>2559</v>
      </c>
      <c r="C419" s="283"/>
      <c r="D419" s="283"/>
      <c r="E419" s="283"/>
      <c r="F419" s="283"/>
      <c r="G419" s="283"/>
      <c r="H419" s="284"/>
      <c r="I419" s="158" t="s">
        <v>1998</v>
      </c>
      <c r="J419" s="182">
        <v>66</v>
      </c>
      <c r="K419" s="212">
        <v>25</v>
      </c>
      <c r="L419" s="195">
        <v>9.1639999999999997</v>
      </c>
      <c r="M419" s="195"/>
      <c r="N419" s="195"/>
      <c r="O419" s="196"/>
    </row>
    <row r="420" spans="1:15" s="3" customFormat="1" ht="11.4" x14ac:dyDescent="0.25">
      <c r="A420" s="157" t="s">
        <v>2560</v>
      </c>
      <c r="B420" s="282" t="s">
        <v>2561</v>
      </c>
      <c r="C420" s="283"/>
      <c r="D420" s="283"/>
      <c r="E420" s="283"/>
      <c r="F420" s="283"/>
      <c r="G420" s="283"/>
      <c r="H420" s="284"/>
      <c r="I420" s="158" t="s">
        <v>1998</v>
      </c>
      <c r="J420" s="182">
        <v>4088.53955347694</v>
      </c>
      <c r="K420" s="212">
        <v>3333.9068400000001</v>
      </c>
      <c r="L420" s="195">
        <v>1641.22769741</v>
      </c>
      <c r="M420" s="195"/>
      <c r="N420" s="195"/>
      <c r="O420" s="196"/>
    </row>
    <row r="421" spans="1:15" s="3" customFormat="1" ht="11.4" x14ac:dyDescent="0.25">
      <c r="A421" s="157" t="s">
        <v>2562</v>
      </c>
      <c r="B421" s="282" t="s">
        <v>2563</v>
      </c>
      <c r="C421" s="283"/>
      <c r="D421" s="283"/>
      <c r="E421" s="283"/>
      <c r="F421" s="283"/>
      <c r="G421" s="283"/>
      <c r="H421" s="284"/>
      <c r="I421" s="158" t="s">
        <v>1998</v>
      </c>
      <c r="J421" s="182"/>
      <c r="K421" s="212"/>
      <c r="L421" s="195"/>
      <c r="M421" s="195"/>
      <c r="N421" s="195"/>
      <c r="O421" s="196"/>
    </row>
    <row r="422" spans="1:15" s="3" customFormat="1" ht="11.4" x14ac:dyDescent="0.25">
      <c r="A422" s="157" t="s">
        <v>2564</v>
      </c>
      <c r="B422" s="282" t="s">
        <v>2565</v>
      </c>
      <c r="C422" s="283"/>
      <c r="D422" s="283"/>
      <c r="E422" s="283"/>
      <c r="F422" s="283"/>
      <c r="G422" s="283"/>
      <c r="H422" s="284"/>
      <c r="I422" s="158" t="s">
        <v>1998</v>
      </c>
      <c r="J422" s="182"/>
      <c r="K422" s="212"/>
      <c r="L422" s="195"/>
      <c r="M422" s="195"/>
      <c r="N422" s="195"/>
      <c r="O422" s="196"/>
    </row>
    <row r="423" spans="1:15" s="3" customFormat="1" ht="11.4" x14ac:dyDescent="0.25">
      <c r="A423" s="157" t="s">
        <v>2566</v>
      </c>
      <c r="B423" s="282" t="s">
        <v>2567</v>
      </c>
      <c r="C423" s="283"/>
      <c r="D423" s="283"/>
      <c r="E423" s="283"/>
      <c r="F423" s="283"/>
      <c r="G423" s="283"/>
      <c r="H423" s="284"/>
      <c r="I423" s="158" t="s">
        <v>1998</v>
      </c>
      <c r="J423" s="182"/>
      <c r="K423" s="212"/>
      <c r="L423" s="195"/>
      <c r="M423" s="195"/>
      <c r="N423" s="195"/>
      <c r="O423" s="196"/>
    </row>
    <row r="424" spans="1:15" s="3" customFormat="1" ht="11.4" x14ac:dyDescent="0.25">
      <c r="A424" s="157" t="s">
        <v>2568</v>
      </c>
      <c r="B424" s="282" t="s">
        <v>2569</v>
      </c>
      <c r="C424" s="283"/>
      <c r="D424" s="283"/>
      <c r="E424" s="283"/>
      <c r="F424" s="283"/>
      <c r="G424" s="283"/>
      <c r="H424" s="284"/>
      <c r="I424" s="158" t="s">
        <v>1998</v>
      </c>
      <c r="J424" s="182"/>
      <c r="K424" s="212"/>
      <c r="L424" s="195"/>
      <c r="M424" s="195"/>
      <c r="N424" s="195"/>
      <c r="O424" s="196"/>
    </row>
    <row r="425" spans="1:15" s="3" customFormat="1" ht="11.4" x14ac:dyDescent="0.25">
      <c r="A425" s="157" t="s">
        <v>2570</v>
      </c>
      <c r="B425" s="282" t="s">
        <v>2571</v>
      </c>
      <c r="C425" s="283"/>
      <c r="D425" s="283"/>
      <c r="E425" s="283"/>
      <c r="F425" s="283"/>
      <c r="G425" s="283"/>
      <c r="H425" s="284"/>
      <c r="I425" s="158" t="s">
        <v>1998</v>
      </c>
      <c r="J425" s="182"/>
      <c r="K425" s="212"/>
      <c r="L425" s="195"/>
      <c r="M425" s="195"/>
      <c r="N425" s="195"/>
      <c r="O425" s="196"/>
    </row>
    <row r="426" spans="1:15" s="3" customFormat="1" ht="11.4" x14ac:dyDescent="0.25">
      <c r="A426" s="157" t="s">
        <v>2572</v>
      </c>
      <c r="B426" s="282" t="s">
        <v>2573</v>
      </c>
      <c r="C426" s="283"/>
      <c r="D426" s="283"/>
      <c r="E426" s="283"/>
      <c r="F426" s="283"/>
      <c r="G426" s="283"/>
      <c r="H426" s="284"/>
      <c r="I426" s="158" t="s">
        <v>1998</v>
      </c>
      <c r="J426" s="182"/>
      <c r="K426" s="212"/>
      <c r="L426" s="195"/>
      <c r="M426" s="195"/>
      <c r="N426" s="195"/>
      <c r="O426" s="196"/>
    </row>
    <row r="427" spans="1:15" s="3" customFormat="1" ht="11.4" x14ac:dyDescent="0.25">
      <c r="A427" s="157" t="s">
        <v>2574</v>
      </c>
      <c r="B427" s="282" t="s">
        <v>2575</v>
      </c>
      <c r="C427" s="283"/>
      <c r="D427" s="283"/>
      <c r="E427" s="283"/>
      <c r="F427" s="283"/>
      <c r="G427" s="283"/>
      <c r="H427" s="284"/>
      <c r="I427" s="158" t="s">
        <v>1998</v>
      </c>
      <c r="J427" s="182"/>
      <c r="K427" s="212"/>
      <c r="L427" s="195"/>
      <c r="M427" s="195"/>
      <c r="N427" s="195"/>
      <c r="O427" s="196"/>
    </row>
    <row r="428" spans="1:15" s="3" customFormat="1" ht="11.4" x14ac:dyDescent="0.25">
      <c r="A428" s="157" t="s">
        <v>2576</v>
      </c>
      <c r="B428" s="282" t="s">
        <v>2577</v>
      </c>
      <c r="C428" s="283"/>
      <c r="D428" s="283"/>
      <c r="E428" s="283"/>
      <c r="F428" s="283"/>
      <c r="G428" s="283"/>
      <c r="H428" s="284"/>
      <c r="I428" s="158" t="s">
        <v>1998</v>
      </c>
      <c r="J428" s="182"/>
      <c r="K428" s="212"/>
      <c r="L428" s="195"/>
      <c r="M428" s="195"/>
      <c r="N428" s="195"/>
      <c r="O428" s="196"/>
    </row>
    <row r="429" spans="1:15" s="3" customFormat="1" ht="11.4" x14ac:dyDescent="0.25">
      <c r="A429" s="157" t="s">
        <v>2578</v>
      </c>
      <c r="B429" s="282" t="s">
        <v>2579</v>
      </c>
      <c r="C429" s="283"/>
      <c r="D429" s="283"/>
      <c r="E429" s="283"/>
      <c r="F429" s="283"/>
      <c r="G429" s="283"/>
      <c r="H429" s="284"/>
      <c r="I429" s="158" t="s">
        <v>1998</v>
      </c>
      <c r="J429" s="182"/>
      <c r="K429" s="212"/>
      <c r="L429" s="195"/>
      <c r="M429" s="195"/>
      <c r="N429" s="195"/>
      <c r="O429" s="196"/>
    </row>
    <row r="430" spans="1:15" s="3" customFormat="1" ht="11.4" x14ac:dyDescent="0.25">
      <c r="A430" s="157" t="s">
        <v>2580</v>
      </c>
      <c r="B430" s="282" t="s">
        <v>2088</v>
      </c>
      <c r="C430" s="283"/>
      <c r="D430" s="283"/>
      <c r="E430" s="283"/>
      <c r="F430" s="283"/>
      <c r="G430" s="283"/>
      <c r="H430" s="284"/>
      <c r="I430" s="158" t="s">
        <v>2190</v>
      </c>
      <c r="J430" s="182"/>
      <c r="K430" s="212"/>
      <c r="L430" s="195"/>
      <c r="M430" s="195"/>
      <c r="N430" s="195"/>
      <c r="O430" s="196"/>
    </row>
    <row r="431" spans="1:15" s="3" customFormat="1" ht="11.4" x14ac:dyDescent="0.25">
      <c r="A431" s="157" t="s">
        <v>2581</v>
      </c>
      <c r="B431" s="282" t="s">
        <v>2582</v>
      </c>
      <c r="C431" s="283"/>
      <c r="D431" s="283"/>
      <c r="E431" s="283"/>
      <c r="F431" s="283"/>
      <c r="G431" s="283"/>
      <c r="H431" s="284"/>
      <c r="I431" s="158" t="s">
        <v>1998</v>
      </c>
      <c r="J431" s="182"/>
      <c r="K431" s="212"/>
      <c r="L431" s="195"/>
      <c r="M431" s="195"/>
      <c r="N431" s="195"/>
      <c r="O431" s="196"/>
    </row>
    <row r="432" spans="1:15" s="3" customFormat="1" ht="11.4" x14ac:dyDescent="0.25">
      <c r="A432" s="157" t="s">
        <v>2583</v>
      </c>
      <c r="B432" s="282" t="s">
        <v>2584</v>
      </c>
      <c r="C432" s="283"/>
      <c r="D432" s="283"/>
      <c r="E432" s="283"/>
      <c r="F432" s="283"/>
      <c r="G432" s="283"/>
      <c r="H432" s="284"/>
      <c r="I432" s="158" t="s">
        <v>1998</v>
      </c>
      <c r="J432" s="182">
        <v>8413</v>
      </c>
      <c r="K432" s="212">
        <v>9215.3449968900004</v>
      </c>
      <c r="L432" s="195">
        <f>2178.35683757+12.695</f>
        <v>2191.0518375700003</v>
      </c>
      <c r="M432" s="195"/>
      <c r="N432" s="195"/>
      <c r="O432" s="196"/>
    </row>
    <row r="433" spans="1:17" s="3" customFormat="1" ht="11.4" x14ac:dyDescent="0.25">
      <c r="A433" s="157" t="s">
        <v>2585</v>
      </c>
      <c r="B433" s="282" t="s">
        <v>2586</v>
      </c>
      <c r="C433" s="283"/>
      <c r="D433" s="283"/>
      <c r="E433" s="283"/>
      <c r="F433" s="283"/>
      <c r="G433" s="283"/>
      <c r="H433" s="284"/>
      <c r="I433" s="158" t="s">
        <v>1998</v>
      </c>
      <c r="J433" s="182">
        <v>13</v>
      </c>
      <c r="K433" s="212">
        <v>8.3450000000000006</v>
      </c>
      <c r="L433" s="195">
        <v>8.6999999999999993</v>
      </c>
      <c r="M433" s="195"/>
      <c r="N433" s="195"/>
      <c r="O433" s="196"/>
    </row>
    <row r="434" spans="1:17" s="3" customFormat="1" ht="11.4" x14ac:dyDescent="0.25">
      <c r="A434" s="157" t="s">
        <v>2587</v>
      </c>
      <c r="B434" s="282" t="s">
        <v>2588</v>
      </c>
      <c r="C434" s="283"/>
      <c r="D434" s="283"/>
      <c r="E434" s="283"/>
      <c r="F434" s="283"/>
      <c r="G434" s="283"/>
      <c r="H434" s="284"/>
      <c r="I434" s="158" t="s">
        <v>1998</v>
      </c>
      <c r="J434" s="182">
        <v>8400</v>
      </c>
      <c r="K434" s="212">
        <v>9207</v>
      </c>
      <c r="L434" s="195">
        <v>2143.6999999999998</v>
      </c>
      <c r="M434" s="195"/>
      <c r="N434" s="195"/>
      <c r="O434" s="196"/>
    </row>
    <row r="435" spans="1:17" s="3" customFormat="1" ht="11.4" x14ac:dyDescent="0.25">
      <c r="A435" s="157" t="s">
        <v>2589</v>
      </c>
      <c r="B435" s="282" t="s">
        <v>2590</v>
      </c>
      <c r="C435" s="283"/>
      <c r="D435" s="283"/>
      <c r="E435" s="283"/>
      <c r="F435" s="283"/>
      <c r="G435" s="283"/>
      <c r="H435" s="284"/>
      <c r="I435" s="158" t="s">
        <v>1998</v>
      </c>
      <c r="J435" s="182">
        <v>8400</v>
      </c>
      <c r="K435" s="212">
        <v>9207</v>
      </c>
      <c r="L435" s="195">
        <v>2143.6999999999998</v>
      </c>
      <c r="M435" s="195"/>
      <c r="N435" s="195"/>
      <c r="O435" s="196"/>
    </row>
    <row r="436" spans="1:17" s="3" customFormat="1" ht="11.4" x14ac:dyDescent="0.25">
      <c r="A436" s="157" t="s">
        <v>2591</v>
      </c>
      <c r="B436" s="282" t="s">
        <v>2592</v>
      </c>
      <c r="C436" s="283"/>
      <c r="D436" s="283"/>
      <c r="E436" s="283"/>
      <c r="F436" s="283"/>
      <c r="G436" s="283"/>
      <c r="H436" s="284"/>
      <c r="I436" s="158" t="s">
        <v>1998</v>
      </c>
      <c r="J436" s="182"/>
      <c r="K436" s="212"/>
      <c r="L436" s="195"/>
      <c r="M436" s="195"/>
      <c r="N436" s="195"/>
      <c r="O436" s="196"/>
    </row>
    <row r="437" spans="1:17" s="3" customFormat="1" ht="11.4" x14ac:dyDescent="0.25">
      <c r="A437" s="157" t="s">
        <v>2593</v>
      </c>
      <c r="B437" s="282" t="s">
        <v>2162</v>
      </c>
      <c r="C437" s="283"/>
      <c r="D437" s="283"/>
      <c r="E437" s="283"/>
      <c r="F437" s="283"/>
      <c r="G437" s="283"/>
      <c r="H437" s="284"/>
      <c r="I437" s="158" t="s">
        <v>1998</v>
      </c>
      <c r="J437" s="182"/>
      <c r="K437" s="212"/>
      <c r="L437" s="195"/>
      <c r="M437" s="195"/>
      <c r="N437" s="195"/>
      <c r="O437" s="196"/>
    </row>
    <row r="438" spans="1:17" s="3" customFormat="1" ht="11.4" x14ac:dyDescent="0.25">
      <c r="A438" s="157" t="s">
        <v>2594</v>
      </c>
      <c r="B438" s="282" t="s">
        <v>2595</v>
      </c>
      <c r="C438" s="283"/>
      <c r="D438" s="283"/>
      <c r="E438" s="283"/>
      <c r="F438" s="283"/>
      <c r="G438" s="283"/>
      <c r="H438" s="284"/>
      <c r="I438" s="158" t="s">
        <v>1998</v>
      </c>
      <c r="J438" s="182"/>
      <c r="K438" s="212"/>
      <c r="L438" s="195"/>
      <c r="M438" s="195"/>
      <c r="N438" s="195"/>
      <c r="O438" s="196"/>
    </row>
    <row r="439" spans="1:17" s="3" customFormat="1" ht="11.4" x14ac:dyDescent="0.25">
      <c r="A439" s="157" t="s">
        <v>2596</v>
      </c>
      <c r="B439" s="282" t="s">
        <v>2597</v>
      </c>
      <c r="C439" s="283"/>
      <c r="D439" s="283"/>
      <c r="E439" s="283"/>
      <c r="F439" s="283"/>
      <c r="G439" s="283"/>
      <c r="H439" s="284"/>
      <c r="I439" s="158" t="s">
        <v>1998</v>
      </c>
      <c r="J439" s="182"/>
      <c r="K439" s="212"/>
      <c r="L439" s="195"/>
      <c r="M439" s="195"/>
      <c r="N439" s="195"/>
      <c r="O439" s="196"/>
    </row>
    <row r="440" spans="1:17" s="3" customFormat="1" ht="11.4" x14ac:dyDescent="0.25">
      <c r="A440" s="157" t="s">
        <v>2598</v>
      </c>
      <c r="B440" s="282" t="s">
        <v>2599</v>
      </c>
      <c r="C440" s="283"/>
      <c r="D440" s="283"/>
      <c r="E440" s="283"/>
      <c r="F440" s="283"/>
      <c r="G440" s="283"/>
      <c r="H440" s="284"/>
      <c r="I440" s="158" t="s">
        <v>1998</v>
      </c>
      <c r="J440" s="182"/>
      <c r="K440" s="212"/>
      <c r="L440" s="195"/>
      <c r="M440" s="195"/>
      <c r="N440" s="195"/>
      <c r="O440" s="196"/>
    </row>
    <row r="441" spans="1:17" s="3" customFormat="1" ht="11.4" x14ac:dyDescent="0.25">
      <c r="A441" s="157" t="s">
        <v>2600</v>
      </c>
      <c r="B441" s="282" t="s">
        <v>2601</v>
      </c>
      <c r="C441" s="283"/>
      <c r="D441" s="283"/>
      <c r="E441" s="283"/>
      <c r="F441" s="283"/>
      <c r="G441" s="283"/>
      <c r="H441" s="284"/>
      <c r="I441" s="158" t="s">
        <v>1998</v>
      </c>
      <c r="J441" s="182"/>
      <c r="K441" s="212"/>
      <c r="L441" s="195"/>
      <c r="M441" s="195"/>
      <c r="N441" s="195"/>
      <c r="O441" s="196"/>
    </row>
    <row r="442" spans="1:17" s="3" customFormat="1" ht="11.4" x14ac:dyDescent="0.25">
      <c r="A442" s="157" t="s">
        <v>2602</v>
      </c>
      <c r="B442" s="282" t="s">
        <v>2603</v>
      </c>
      <c r="C442" s="283"/>
      <c r="D442" s="283"/>
      <c r="E442" s="283"/>
      <c r="F442" s="283"/>
      <c r="G442" s="283"/>
      <c r="H442" s="284"/>
      <c r="I442" s="158" t="s">
        <v>1998</v>
      </c>
      <c r="J442" s="182"/>
      <c r="K442" s="212"/>
      <c r="L442" s="195"/>
      <c r="M442" s="195"/>
      <c r="N442" s="195"/>
      <c r="O442" s="196"/>
    </row>
    <row r="443" spans="1:17" s="3" customFormat="1" ht="11.4" x14ac:dyDescent="0.25">
      <c r="A443" s="157" t="s">
        <v>2604</v>
      </c>
      <c r="B443" s="282" t="s">
        <v>2605</v>
      </c>
      <c r="C443" s="283"/>
      <c r="D443" s="283"/>
      <c r="E443" s="283"/>
      <c r="F443" s="283"/>
      <c r="G443" s="283"/>
      <c r="H443" s="284"/>
      <c r="I443" s="158" t="s">
        <v>1998</v>
      </c>
      <c r="J443" s="182"/>
      <c r="K443" s="212"/>
      <c r="L443" s="195"/>
      <c r="M443" s="195"/>
      <c r="N443" s="195"/>
      <c r="O443" s="196"/>
    </row>
    <row r="444" spans="1:17" s="3" customFormat="1" ht="11.4" x14ac:dyDescent="0.25">
      <c r="A444" s="157" t="s">
        <v>2606</v>
      </c>
      <c r="B444" s="282" t="s">
        <v>2607</v>
      </c>
      <c r="C444" s="283"/>
      <c r="D444" s="283"/>
      <c r="E444" s="283"/>
      <c r="F444" s="283"/>
      <c r="G444" s="283"/>
      <c r="H444" s="284"/>
      <c r="I444" s="158" t="s">
        <v>1998</v>
      </c>
      <c r="J444" s="182"/>
      <c r="K444" s="212"/>
      <c r="L444" s="195">
        <f>25.95699098+12.695</f>
        <v>38.651990980000001</v>
      </c>
      <c r="M444" s="195"/>
      <c r="N444" s="195"/>
      <c r="O444" s="196"/>
    </row>
    <row r="445" spans="1:17" s="3" customFormat="1" ht="11.4" x14ac:dyDescent="0.25">
      <c r="A445" s="157" t="s">
        <v>2608</v>
      </c>
      <c r="B445" s="282" t="s">
        <v>2609</v>
      </c>
      <c r="C445" s="283"/>
      <c r="D445" s="283"/>
      <c r="E445" s="283"/>
      <c r="F445" s="283"/>
      <c r="G445" s="283"/>
      <c r="H445" s="284"/>
      <c r="I445" s="158" t="s">
        <v>1998</v>
      </c>
      <c r="J445" s="182">
        <v>6775</v>
      </c>
      <c r="K445" s="212">
        <v>8747</v>
      </c>
      <c r="L445" s="195">
        <v>2439.5261043300002</v>
      </c>
      <c r="M445" s="195"/>
      <c r="N445" s="195"/>
      <c r="O445" s="196"/>
    </row>
    <row r="446" spans="1:17" s="3" customFormat="1" ht="11.4" x14ac:dyDescent="0.25">
      <c r="A446" s="157" t="s">
        <v>2610</v>
      </c>
      <c r="B446" s="282" t="s">
        <v>2611</v>
      </c>
      <c r="C446" s="283"/>
      <c r="D446" s="283"/>
      <c r="E446" s="283"/>
      <c r="F446" s="283"/>
      <c r="G446" s="283"/>
      <c r="H446" s="284"/>
      <c r="I446" s="158" t="s">
        <v>1998</v>
      </c>
      <c r="J446" s="182">
        <v>6750</v>
      </c>
      <c r="K446" s="212">
        <v>8707</v>
      </c>
      <c r="L446" s="195">
        <v>2439.5261043300002</v>
      </c>
      <c r="M446" s="195"/>
      <c r="N446" s="195"/>
      <c r="O446" s="196"/>
    </row>
    <row r="447" spans="1:17" s="3" customFormat="1" ht="11.4" x14ac:dyDescent="0.25">
      <c r="A447" s="157" t="s">
        <v>2612</v>
      </c>
      <c r="B447" s="282" t="s">
        <v>2590</v>
      </c>
      <c r="C447" s="283"/>
      <c r="D447" s="283"/>
      <c r="E447" s="283"/>
      <c r="F447" s="283"/>
      <c r="G447" s="283"/>
      <c r="H447" s="284"/>
      <c r="I447" s="158" t="s">
        <v>1998</v>
      </c>
      <c r="J447" s="182">
        <v>6750</v>
      </c>
      <c r="K447" s="212">
        <v>8707</v>
      </c>
      <c r="L447" s="195">
        <v>2439.5261043300002</v>
      </c>
      <c r="M447" s="195"/>
      <c r="N447" s="195"/>
      <c r="O447" s="196"/>
      <c r="P447" s="214"/>
      <c r="Q447" s="214"/>
    </row>
    <row r="448" spans="1:17" s="3" customFormat="1" ht="11.4" x14ac:dyDescent="0.25">
      <c r="A448" s="157" t="s">
        <v>2613</v>
      </c>
      <c r="B448" s="282" t="s">
        <v>2592</v>
      </c>
      <c r="C448" s="283"/>
      <c r="D448" s="283"/>
      <c r="E448" s="283"/>
      <c r="F448" s="283"/>
      <c r="G448" s="283"/>
      <c r="H448" s="284"/>
      <c r="I448" s="158" t="s">
        <v>1998</v>
      </c>
      <c r="J448" s="182"/>
      <c r="K448" s="212"/>
      <c r="L448" s="195"/>
      <c r="M448" s="195"/>
      <c r="N448" s="195"/>
      <c r="O448" s="196"/>
    </row>
    <row r="449" spans="1:15" s="3" customFormat="1" ht="11.4" x14ac:dyDescent="0.25">
      <c r="A449" s="157" t="s">
        <v>396</v>
      </c>
      <c r="B449" s="282" t="s">
        <v>2482</v>
      </c>
      <c r="C449" s="283"/>
      <c r="D449" s="283"/>
      <c r="E449" s="283"/>
      <c r="F449" s="283"/>
      <c r="G449" s="283"/>
      <c r="H449" s="284"/>
      <c r="I449" s="158" t="s">
        <v>1998</v>
      </c>
      <c r="J449" s="182"/>
      <c r="K449" s="212"/>
      <c r="L449" s="195"/>
      <c r="M449" s="195"/>
      <c r="N449" s="195"/>
      <c r="O449" s="196"/>
    </row>
    <row r="450" spans="1:15" s="3" customFormat="1" ht="11.4" x14ac:dyDescent="0.25">
      <c r="A450" s="157" t="s">
        <v>397</v>
      </c>
      <c r="B450" s="282" t="s">
        <v>2483</v>
      </c>
      <c r="C450" s="283"/>
      <c r="D450" s="283"/>
      <c r="E450" s="283"/>
      <c r="F450" s="283"/>
      <c r="G450" s="283"/>
      <c r="H450" s="284"/>
      <c r="I450" s="158" t="s">
        <v>1998</v>
      </c>
      <c r="J450" s="182"/>
      <c r="K450" s="212"/>
      <c r="L450" s="195"/>
      <c r="M450" s="195"/>
      <c r="N450" s="195"/>
      <c r="O450" s="196"/>
    </row>
    <row r="451" spans="1:15" s="3" customFormat="1" ht="11.4" x14ac:dyDescent="0.25">
      <c r="A451" s="157" t="s">
        <v>398</v>
      </c>
      <c r="B451" s="282" t="s">
        <v>2164</v>
      </c>
      <c r="C451" s="283"/>
      <c r="D451" s="283"/>
      <c r="E451" s="283"/>
      <c r="F451" s="283"/>
      <c r="G451" s="283"/>
      <c r="H451" s="284"/>
      <c r="I451" s="158" t="s">
        <v>1998</v>
      </c>
      <c r="J451" s="182">
        <v>25</v>
      </c>
      <c r="K451" s="212"/>
      <c r="L451" s="195"/>
      <c r="M451" s="195"/>
      <c r="N451" s="195"/>
      <c r="O451" s="196"/>
    </row>
    <row r="452" spans="1:15" s="3" customFormat="1" ht="11.95" thickBot="1" x14ac:dyDescent="0.3">
      <c r="A452" s="163" t="s">
        <v>399</v>
      </c>
      <c r="B452" s="285" t="s">
        <v>2484</v>
      </c>
      <c r="C452" s="286"/>
      <c r="D452" s="286"/>
      <c r="E452" s="286"/>
      <c r="F452" s="286"/>
      <c r="G452" s="286"/>
      <c r="H452" s="287"/>
      <c r="I452" s="164" t="s">
        <v>1998</v>
      </c>
      <c r="J452" s="216"/>
      <c r="K452" s="217"/>
      <c r="L452" s="210"/>
      <c r="M452" s="210"/>
      <c r="N452" s="210"/>
      <c r="O452" s="211"/>
    </row>
    <row r="453" spans="1:15" s="3" customFormat="1" ht="11.4" x14ac:dyDescent="0.25">
      <c r="A453" s="173" t="s">
        <v>2485</v>
      </c>
      <c r="B453" s="297" t="s">
        <v>2088</v>
      </c>
      <c r="C453" s="298"/>
      <c r="D453" s="298"/>
      <c r="E453" s="298"/>
      <c r="F453" s="298"/>
      <c r="G453" s="298"/>
      <c r="H453" s="299"/>
      <c r="I453" s="174" t="s">
        <v>2190</v>
      </c>
      <c r="J453" s="187"/>
      <c r="K453" s="213"/>
      <c r="L453" s="194"/>
      <c r="M453" s="194"/>
      <c r="N453" s="194"/>
      <c r="O453" s="207"/>
    </row>
    <row r="454" spans="1:15" s="3" customFormat="1" ht="24" customHeight="1" x14ac:dyDescent="0.25">
      <c r="A454" s="157" t="s">
        <v>400</v>
      </c>
      <c r="B454" s="288" t="s">
        <v>2486</v>
      </c>
      <c r="C454" s="289"/>
      <c r="D454" s="289"/>
      <c r="E454" s="289"/>
      <c r="F454" s="289"/>
      <c r="G454" s="289"/>
      <c r="H454" s="290"/>
      <c r="I454" s="158" t="s">
        <v>1998</v>
      </c>
      <c r="J454" s="182"/>
      <c r="K454" s="212"/>
      <c r="L454" s="195"/>
      <c r="M454" s="195"/>
      <c r="N454" s="195"/>
      <c r="O454" s="196"/>
    </row>
    <row r="455" spans="1:15" s="3" customFormat="1" ht="11.4" x14ac:dyDescent="0.25">
      <c r="A455" s="157" t="s">
        <v>401</v>
      </c>
      <c r="B455" s="282" t="s">
        <v>2487</v>
      </c>
      <c r="C455" s="283"/>
      <c r="D455" s="283"/>
      <c r="E455" s="283"/>
      <c r="F455" s="283"/>
      <c r="G455" s="283"/>
      <c r="H455" s="284"/>
      <c r="I455" s="158" t="s">
        <v>1998</v>
      </c>
      <c r="J455" s="182">
        <v>5359.6854600099996</v>
      </c>
      <c r="K455" s="212">
        <v>4559.6854600099996</v>
      </c>
      <c r="L455" s="195">
        <v>5359.6854600099996</v>
      </c>
      <c r="M455" s="195"/>
      <c r="N455" s="195"/>
      <c r="O455" s="196"/>
    </row>
    <row r="456" spans="1:15" s="3" customFormat="1" ht="11.4" x14ac:dyDescent="0.25">
      <c r="A456" s="157" t="s">
        <v>2488</v>
      </c>
      <c r="B456" s="282" t="s">
        <v>2489</v>
      </c>
      <c r="C456" s="283"/>
      <c r="D456" s="283"/>
      <c r="E456" s="283"/>
      <c r="F456" s="283"/>
      <c r="G456" s="283"/>
      <c r="H456" s="284"/>
      <c r="I456" s="158" t="s">
        <v>1998</v>
      </c>
      <c r="J456" s="182"/>
      <c r="K456" s="212"/>
      <c r="L456" s="195"/>
      <c r="M456" s="195"/>
      <c r="N456" s="195"/>
      <c r="O456" s="196"/>
    </row>
    <row r="457" spans="1:15" s="3" customFormat="1" ht="11.4" x14ac:dyDescent="0.25">
      <c r="A457" s="157" t="s">
        <v>402</v>
      </c>
      <c r="B457" s="282" t="s">
        <v>2490</v>
      </c>
      <c r="C457" s="283"/>
      <c r="D457" s="283"/>
      <c r="E457" s="283"/>
      <c r="F457" s="283"/>
      <c r="G457" s="283"/>
      <c r="H457" s="284"/>
      <c r="I457" s="158" t="s">
        <v>1998</v>
      </c>
      <c r="J457" s="182">
        <v>7009.6854600099996</v>
      </c>
      <c r="K457" s="212">
        <v>5059.6850000000004</v>
      </c>
      <c r="L457" s="195">
        <v>5063.8593556799997</v>
      </c>
      <c r="M457" s="195"/>
      <c r="N457" s="195"/>
      <c r="O457" s="196"/>
    </row>
    <row r="458" spans="1:15" s="3" customFormat="1" ht="11.4" x14ac:dyDescent="0.25">
      <c r="A458" s="157" t="s">
        <v>2491</v>
      </c>
      <c r="B458" s="282" t="s">
        <v>2492</v>
      </c>
      <c r="C458" s="283"/>
      <c r="D458" s="283"/>
      <c r="E458" s="283"/>
      <c r="F458" s="283"/>
      <c r="G458" s="283"/>
      <c r="H458" s="284"/>
      <c r="I458" s="158" t="s">
        <v>1998</v>
      </c>
      <c r="J458" s="182"/>
      <c r="K458" s="212"/>
      <c r="L458" s="195"/>
      <c r="M458" s="195"/>
      <c r="N458" s="195"/>
      <c r="O458" s="196"/>
    </row>
    <row r="459" spans="1:15" s="3" customFormat="1" ht="24" customHeight="1" thickBot="1" x14ac:dyDescent="0.3">
      <c r="A459" s="189" t="s">
        <v>403</v>
      </c>
      <c r="B459" s="291" t="s">
        <v>2493</v>
      </c>
      <c r="C459" s="292"/>
      <c r="D459" s="292"/>
      <c r="E459" s="292"/>
      <c r="F459" s="292"/>
      <c r="G459" s="292"/>
      <c r="H459" s="293"/>
      <c r="I459" s="190" t="s">
        <v>2190</v>
      </c>
      <c r="J459" s="197"/>
      <c r="K459" s="218"/>
      <c r="L459" s="198"/>
      <c r="M459" s="198"/>
      <c r="N459" s="198"/>
      <c r="O459" s="199"/>
    </row>
    <row r="460" spans="1:15" ht="12.95" thickBot="1" x14ac:dyDescent="0.3">
      <c r="A460" s="294" t="s">
        <v>2494</v>
      </c>
      <c r="B460" s="295"/>
      <c r="C460" s="295"/>
      <c r="D460" s="295"/>
      <c r="E460" s="295"/>
      <c r="F460" s="295"/>
      <c r="G460" s="295"/>
      <c r="H460" s="295"/>
      <c r="I460" s="295"/>
      <c r="J460" s="295"/>
      <c r="K460" s="295"/>
      <c r="L460" s="295"/>
      <c r="M460" s="295"/>
      <c r="N460" s="295"/>
      <c r="O460" s="296"/>
    </row>
    <row r="461" spans="1:15" s="3" customFormat="1" ht="11.4" x14ac:dyDescent="0.25">
      <c r="A461" s="173" t="s">
        <v>2495</v>
      </c>
      <c r="B461" s="297" t="s">
        <v>2496</v>
      </c>
      <c r="C461" s="298"/>
      <c r="D461" s="298"/>
      <c r="E461" s="298"/>
      <c r="F461" s="298"/>
      <c r="G461" s="298"/>
      <c r="H461" s="299"/>
      <c r="I461" s="174" t="s">
        <v>1998</v>
      </c>
      <c r="J461" s="187">
        <v>21653.30120269</v>
      </c>
      <c r="K461" s="213">
        <v>22821.294292250001</v>
      </c>
      <c r="L461" s="194">
        <v>11395.2780136</v>
      </c>
      <c r="M461" s="194"/>
      <c r="N461" s="194"/>
      <c r="O461" s="207"/>
    </row>
    <row r="462" spans="1:15" s="3" customFormat="1" ht="11.4" x14ac:dyDescent="0.25">
      <c r="A462" s="157" t="s">
        <v>404</v>
      </c>
      <c r="B462" s="282" t="s">
        <v>2000</v>
      </c>
      <c r="C462" s="283"/>
      <c r="D462" s="283"/>
      <c r="E462" s="283"/>
      <c r="F462" s="283"/>
      <c r="G462" s="283"/>
      <c r="H462" s="284"/>
      <c r="I462" s="158" t="s">
        <v>1998</v>
      </c>
      <c r="J462" s="182"/>
      <c r="K462" s="212"/>
      <c r="L462" s="195"/>
      <c r="M462" s="195"/>
      <c r="N462" s="195"/>
      <c r="O462" s="196"/>
    </row>
    <row r="463" spans="1:15" s="3" customFormat="1" ht="24" customHeight="1" x14ac:dyDescent="0.25">
      <c r="A463" s="157" t="s">
        <v>2497</v>
      </c>
      <c r="B463" s="288" t="s">
        <v>2002</v>
      </c>
      <c r="C463" s="289"/>
      <c r="D463" s="289"/>
      <c r="E463" s="289"/>
      <c r="F463" s="289"/>
      <c r="G463" s="289"/>
      <c r="H463" s="290"/>
      <c r="I463" s="158" t="s">
        <v>1998</v>
      </c>
      <c r="J463" s="182"/>
      <c r="K463" s="212"/>
      <c r="L463" s="195"/>
      <c r="M463" s="195"/>
      <c r="N463" s="195"/>
      <c r="O463" s="196"/>
    </row>
    <row r="464" spans="1:15" s="3" customFormat="1" ht="24" customHeight="1" x14ac:dyDescent="0.25">
      <c r="A464" s="157" t="s">
        <v>2498</v>
      </c>
      <c r="B464" s="288" t="s">
        <v>2004</v>
      </c>
      <c r="C464" s="289"/>
      <c r="D464" s="289"/>
      <c r="E464" s="289"/>
      <c r="F464" s="289"/>
      <c r="G464" s="289"/>
      <c r="H464" s="290"/>
      <c r="I464" s="158" t="s">
        <v>1998</v>
      </c>
      <c r="J464" s="182"/>
      <c r="K464" s="212"/>
      <c r="L464" s="195"/>
      <c r="M464" s="195"/>
      <c r="N464" s="195"/>
      <c r="O464" s="196"/>
    </row>
    <row r="465" spans="1:15" s="3" customFormat="1" ht="24" customHeight="1" x14ac:dyDescent="0.25">
      <c r="A465" s="157" t="s">
        <v>2499</v>
      </c>
      <c r="B465" s="288" t="s">
        <v>2006</v>
      </c>
      <c r="C465" s="289"/>
      <c r="D465" s="289"/>
      <c r="E465" s="289"/>
      <c r="F465" s="289"/>
      <c r="G465" s="289"/>
      <c r="H465" s="290"/>
      <c r="I465" s="158" t="s">
        <v>1998</v>
      </c>
      <c r="J465" s="182"/>
      <c r="K465" s="212"/>
      <c r="L465" s="195"/>
      <c r="M465" s="195"/>
      <c r="N465" s="195"/>
      <c r="O465" s="196"/>
    </row>
    <row r="466" spans="1:15" s="3" customFormat="1" ht="11.4" x14ac:dyDescent="0.25">
      <c r="A466" s="157" t="s">
        <v>405</v>
      </c>
      <c r="B466" s="282" t="s">
        <v>2008</v>
      </c>
      <c r="C466" s="283"/>
      <c r="D466" s="283"/>
      <c r="E466" s="283"/>
      <c r="F466" s="283"/>
      <c r="G466" s="283"/>
      <c r="H466" s="284"/>
      <c r="I466" s="158" t="s">
        <v>1998</v>
      </c>
      <c r="J466" s="182"/>
      <c r="K466" s="212"/>
      <c r="L466" s="195"/>
      <c r="M466" s="195"/>
      <c r="N466" s="195"/>
      <c r="O466" s="196"/>
    </row>
    <row r="467" spans="1:15" s="3" customFormat="1" ht="11.4" x14ac:dyDescent="0.25">
      <c r="A467" s="157" t="s">
        <v>406</v>
      </c>
      <c r="B467" s="282" t="s">
        <v>2010</v>
      </c>
      <c r="C467" s="283"/>
      <c r="D467" s="283"/>
      <c r="E467" s="283"/>
      <c r="F467" s="283"/>
      <c r="G467" s="283"/>
      <c r="H467" s="284"/>
      <c r="I467" s="158" t="s">
        <v>1998</v>
      </c>
      <c r="J467" s="182">
        <v>20525.155999999999</v>
      </c>
      <c r="K467" s="212">
        <v>21440.9028942</v>
      </c>
      <c r="L467" s="195">
        <v>10869.067032389999</v>
      </c>
      <c r="M467" s="195"/>
      <c r="N467" s="195"/>
      <c r="O467" s="196"/>
    </row>
    <row r="468" spans="1:15" s="3" customFormat="1" ht="11.4" x14ac:dyDescent="0.25">
      <c r="A468" s="157" t="s">
        <v>407</v>
      </c>
      <c r="B468" s="282" t="s">
        <v>2011</v>
      </c>
      <c r="C468" s="283"/>
      <c r="D468" s="283"/>
      <c r="E468" s="283"/>
      <c r="F468" s="283"/>
      <c r="G468" s="283"/>
      <c r="H468" s="284"/>
      <c r="I468" s="158" t="s">
        <v>1998</v>
      </c>
      <c r="J468" s="182"/>
      <c r="K468" s="212"/>
      <c r="L468" s="195"/>
      <c r="M468" s="195"/>
      <c r="N468" s="195"/>
      <c r="O468" s="196"/>
    </row>
    <row r="469" spans="1:15" s="3" customFormat="1" ht="11.4" x14ac:dyDescent="0.25">
      <c r="A469" s="157" t="s">
        <v>2500</v>
      </c>
      <c r="B469" s="282" t="s">
        <v>2013</v>
      </c>
      <c r="C469" s="283"/>
      <c r="D469" s="283"/>
      <c r="E469" s="283"/>
      <c r="F469" s="283"/>
      <c r="G469" s="283"/>
      <c r="H469" s="284"/>
      <c r="I469" s="158" t="s">
        <v>1998</v>
      </c>
      <c r="J469" s="182">
        <v>508.37332909000003</v>
      </c>
      <c r="K469" s="212">
        <v>764.03799805000006</v>
      </c>
      <c r="L469" s="195">
        <v>233.65550875</v>
      </c>
      <c r="M469" s="195"/>
      <c r="N469" s="195"/>
      <c r="O469" s="196"/>
    </row>
    <row r="470" spans="1:15" s="3" customFormat="1" ht="11.4" x14ac:dyDescent="0.25">
      <c r="A470" s="157" t="s">
        <v>2501</v>
      </c>
      <c r="B470" s="282" t="s">
        <v>2015</v>
      </c>
      <c r="C470" s="283"/>
      <c r="D470" s="283"/>
      <c r="E470" s="283"/>
      <c r="F470" s="283"/>
      <c r="G470" s="283"/>
      <c r="H470" s="284"/>
      <c r="I470" s="158" t="s">
        <v>1998</v>
      </c>
      <c r="J470" s="182"/>
      <c r="K470" s="212"/>
      <c r="L470" s="195"/>
      <c r="M470" s="195"/>
      <c r="N470" s="195"/>
      <c r="O470" s="196"/>
    </row>
    <row r="471" spans="1:15" s="3" customFormat="1" ht="11.4" x14ac:dyDescent="0.25">
      <c r="A471" s="157" t="s">
        <v>2502</v>
      </c>
      <c r="B471" s="282" t="s">
        <v>2017</v>
      </c>
      <c r="C471" s="283"/>
      <c r="D471" s="283"/>
      <c r="E471" s="283"/>
      <c r="F471" s="283"/>
      <c r="G471" s="283"/>
      <c r="H471" s="284"/>
      <c r="I471" s="158" t="s">
        <v>1998</v>
      </c>
      <c r="J471" s="182"/>
      <c r="K471" s="212"/>
      <c r="L471" s="195"/>
      <c r="M471" s="195"/>
      <c r="N471" s="195"/>
      <c r="O471" s="196"/>
    </row>
    <row r="472" spans="1:15" s="3" customFormat="1" ht="24" customHeight="1" x14ac:dyDescent="0.25">
      <c r="A472" s="157" t="s">
        <v>2503</v>
      </c>
      <c r="B472" s="288" t="s">
        <v>2019</v>
      </c>
      <c r="C472" s="289"/>
      <c r="D472" s="289"/>
      <c r="E472" s="289"/>
      <c r="F472" s="289"/>
      <c r="G472" s="289"/>
      <c r="H472" s="290"/>
      <c r="I472" s="158" t="s">
        <v>1998</v>
      </c>
      <c r="J472" s="182"/>
      <c r="K472" s="212"/>
      <c r="L472" s="195"/>
      <c r="M472" s="195"/>
      <c r="N472" s="195"/>
      <c r="O472" s="196"/>
    </row>
    <row r="473" spans="1:15" s="3" customFormat="1" ht="11.4" x14ac:dyDescent="0.25">
      <c r="A473" s="157" t="s">
        <v>2504</v>
      </c>
      <c r="B473" s="282" t="s">
        <v>2021</v>
      </c>
      <c r="C473" s="283"/>
      <c r="D473" s="283"/>
      <c r="E473" s="283"/>
      <c r="F473" s="283"/>
      <c r="G473" s="283"/>
      <c r="H473" s="284"/>
      <c r="I473" s="158" t="s">
        <v>1998</v>
      </c>
      <c r="J473" s="182"/>
      <c r="K473" s="212"/>
      <c r="L473" s="195"/>
      <c r="M473" s="195"/>
      <c r="N473" s="195"/>
      <c r="O473" s="196"/>
    </row>
    <row r="474" spans="1:15" s="3" customFormat="1" ht="11.4" x14ac:dyDescent="0.25">
      <c r="A474" s="157" t="s">
        <v>2505</v>
      </c>
      <c r="B474" s="282" t="s">
        <v>2023</v>
      </c>
      <c r="C474" s="283"/>
      <c r="D474" s="283"/>
      <c r="E474" s="283"/>
      <c r="F474" s="283"/>
      <c r="G474" s="283"/>
      <c r="H474" s="284"/>
      <c r="I474" s="158" t="s">
        <v>1998</v>
      </c>
      <c r="J474" s="182"/>
      <c r="K474" s="212"/>
      <c r="L474" s="195"/>
      <c r="M474" s="195"/>
      <c r="N474" s="195"/>
      <c r="O474" s="196"/>
    </row>
    <row r="475" spans="1:15" s="3" customFormat="1" ht="24" customHeight="1" x14ac:dyDescent="0.25">
      <c r="A475" s="157" t="s">
        <v>2506</v>
      </c>
      <c r="B475" s="288" t="s">
        <v>2507</v>
      </c>
      <c r="C475" s="289"/>
      <c r="D475" s="289"/>
      <c r="E475" s="289"/>
      <c r="F475" s="289"/>
      <c r="G475" s="289"/>
      <c r="H475" s="290"/>
      <c r="I475" s="158" t="s">
        <v>1998</v>
      </c>
      <c r="J475" s="182"/>
      <c r="K475" s="212"/>
      <c r="L475" s="195"/>
      <c r="M475" s="195"/>
      <c r="N475" s="195"/>
      <c r="O475" s="196"/>
    </row>
    <row r="476" spans="1:15" s="3" customFormat="1" ht="11.4" x14ac:dyDescent="0.25">
      <c r="A476" s="157" t="s">
        <v>2508</v>
      </c>
      <c r="B476" s="282" t="s">
        <v>2509</v>
      </c>
      <c r="C476" s="283"/>
      <c r="D476" s="283"/>
      <c r="E476" s="283"/>
      <c r="F476" s="283"/>
      <c r="G476" s="283"/>
      <c r="H476" s="284"/>
      <c r="I476" s="158" t="s">
        <v>1998</v>
      </c>
      <c r="J476" s="182"/>
      <c r="K476" s="212"/>
      <c r="L476" s="195"/>
      <c r="M476" s="195"/>
      <c r="N476" s="195"/>
      <c r="O476" s="196"/>
    </row>
    <row r="477" spans="1:15" s="3" customFormat="1" ht="11.4" x14ac:dyDescent="0.25">
      <c r="A477" s="157" t="s">
        <v>2510</v>
      </c>
      <c r="B477" s="282" t="s">
        <v>2511</v>
      </c>
      <c r="C477" s="283"/>
      <c r="D477" s="283"/>
      <c r="E477" s="283"/>
      <c r="F477" s="283"/>
      <c r="G477" s="283"/>
      <c r="H477" s="284"/>
      <c r="I477" s="158" t="s">
        <v>1998</v>
      </c>
      <c r="J477" s="182"/>
      <c r="K477" s="212"/>
      <c r="L477" s="195"/>
      <c r="M477" s="195"/>
      <c r="N477" s="195"/>
      <c r="O477" s="196"/>
    </row>
    <row r="478" spans="1:15" s="3" customFormat="1" ht="11.4" x14ac:dyDescent="0.25">
      <c r="A478" s="157" t="s">
        <v>2512</v>
      </c>
      <c r="B478" s="282" t="s">
        <v>2025</v>
      </c>
      <c r="C478" s="283"/>
      <c r="D478" s="283"/>
      <c r="E478" s="283"/>
      <c r="F478" s="283"/>
      <c r="G478" s="283"/>
      <c r="H478" s="284"/>
      <c r="I478" s="158" t="s">
        <v>1998</v>
      </c>
      <c r="J478" s="182">
        <v>619.77187360000005</v>
      </c>
      <c r="K478" s="212">
        <v>616.35340000000008</v>
      </c>
      <c r="L478" s="195">
        <v>292.55547246000071</v>
      </c>
      <c r="M478" s="195"/>
      <c r="N478" s="195"/>
      <c r="O478" s="196"/>
    </row>
    <row r="479" spans="1:15" s="3" customFormat="1" ht="11.4" x14ac:dyDescent="0.25">
      <c r="A479" s="157" t="s">
        <v>2513</v>
      </c>
      <c r="B479" s="282" t="s">
        <v>2514</v>
      </c>
      <c r="C479" s="283"/>
      <c r="D479" s="283"/>
      <c r="E479" s="283"/>
      <c r="F479" s="283"/>
      <c r="G479" s="283"/>
      <c r="H479" s="284"/>
      <c r="I479" s="158" t="s">
        <v>1998</v>
      </c>
      <c r="J479" s="182">
        <v>19349.940999999999</v>
      </c>
      <c r="K479" s="212">
        <v>20162.732108716398</v>
      </c>
      <c r="L479" s="195">
        <v>9320.8414168500003</v>
      </c>
      <c r="M479" s="195"/>
      <c r="N479" s="195"/>
      <c r="O479" s="196"/>
    </row>
    <row r="480" spans="1:15" s="3" customFormat="1" ht="11.4" x14ac:dyDescent="0.25">
      <c r="A480" s="157" t="s">
        <v>2515</v>
      </c>
      <c r="B480" s="282" t="s">
        <v>2516</v>
      </c>
      <c r="C480" s="283"/>
      <c r="D480" s="283"/>
      <c r="E480" s="283"/>
      <c r="F480" s="283"/>
      <c r="G480" s="283"/>
      <c r="H480" s="284"/>
      <c r="I480" s="158" t="s">
        <v>1998</v>
      </c>
      <c r="J480" s="182">
        <v>197.35</v>
      </c>
      <c r="K480" s="212">
        <v>208.489656</v>
      </c>
      <c r="L480" s="195">
        <v>83</v>
      </c>
      <c r="M480" s="195"/>
      <c r="N480" s="195"/>
      <c r="O480" s="196"/>
    </row>
    <row r="481" spans="1:15" s="3" customFormat="1" ht="11.4" x14ac:dyDescent="0.25">
      <c r="A481" s="157" t="s">
        <v>2517</v>
      </c>
      <c r="B481" s="282" t="s">
        <v>2518</v>
      </c>
      <c r="C481" s="283"/>
      <c r="D481" s="283"/>
      <c r="E481" s="283"/>
      <c r="F481" s="283"/>
      <c r="G481" s="283"/>
      <c r="H481" s="284"/>
      <c r="I481" s="158" t="s">
        <v>1998</v>
      </c>
      <c r="J481" s="182">
        <v>5751.5209999999997</v>
      </c>
      <c r="K481" s="212">
        <v>5903.2000023000001</v>
      </c>
      <c r="L481" s="195">
        <v>2953.2541375400001</v>
      </c>
      <c r="M481" s="195"/>
      <c r="N481" s="195"/>
      <c r="O481" s="196"/>
    </row>
    <row r="482" spans="1:15" s="3" customFormat="1" ht="11.4" x14ac:dyDescent="0.25">
      <c r="A482" s="157" t="s">
        <v>2519</v>
      </c>
      <c r="B482" s="282" t="s">
        <v>2238</v>
      </c>
      <c r="C482" s="283"/>
      <c r="D482" s="283"/>
      <c r="E482" s="283"/>
      <c r="F482" s="283"/>
      <c r="G482" s="283"/>
      <c r="H482" s="284"/>
      <c r="I482" s="158" t="s">
        <v>1998</v>
      </c>
      <c r="J482" s="182"/>
      <c r="K482" s="212"/>
      <c r="L482" s="195"/>
      <c r="M482" s="195"/>
      <c r="N482" s="195"/>
      <c r="O482" s="196"/>
    </row>
    <row r="483" spans="1:15" s="3" customFormat="1" ht="11.4" x14ac:dyDescent="0.25">
      <c r="A483" s="157" t="s">
        <v>2520</v>
      </c>
      <c r="B483" s="282" t="s">
        <v>2521</v>
      </c>
      <c r="C483" s="283"/>
      <c r="D483" s="283"/>
      <c r="E483" s="283"/>
      <c r="F483" s="283"/>
      <c r="G483" s="283"/>
      <c r="H483" s="284"/>
      <c r="I483" s="158" t="s">
        <v>1998</v>
      </c>
      <c r="J483" s="182"/>
      <c r="K483" s="212"/>
      <c r="L483" s="195"/>
      <c r="M483" s="195"/>
      <c r="N483" s="195"/>
      <c r="O483" s="196"/>
    </row>
    <row r="484" spans="1:15" s="3" customFormat="1" ht="11.4" x14ac:dyDescent="0.25">
      <c r="A484" s="157" t="s">
        <v>2522</v>
      </c>
      <c r="B484" s="282" t="s">
        <v>2523</v>
      </c>
      <c r="C484" s="283"/>
      <c r="D484" s="283"/>
      <c r="E484" s="283"/>
      <c r="F484" s="283"/>
      <c r="G484" s="283"/>
      <c r="H484" s="284"/>
      <c r="I484" s="158" t="s">
        <v>1998</v>
      </c>
      <c r="J484" s="182">
        <v>5751.5209999999997</v>
      </c>
      <c r="K484" s="212">
        <v>5903.2000023000001</v>
      </c>
      <c r="L484" s="195">
        <v>2953.2541375400001</v>
      </c>
      <c r="M484" s="195"/>
      <c r="N484" s="195"/>
      <c r="O484" s="196"/>
    </row>
    <row r="485" spans="1:15" s="3" customFormat="1" ht="24" customHeight="1" x14ac:dyDescent="0.25">
      <c r="A485" s="157" t="s">
        <v>2524</v>
      </c>
      <c r="B485" s="288" t="s">
        <v>2525</v>
      </c>
      <c r="C485" s="289"/>
      <c r="D485" s="289"/>
      <c r="E485" s="289"/>
      <c r="F485" s="289"/>
      <c r="G485" s="289"/>
      <c r="H485" s="290"/>
      <c r="I485" s="158" t="s">
        <v>1998</v>
      </c>
      <c r="J485" s="182">
        <v>307.80410740991999</v>
      </c>
      <c r="K485" s="212">
        <v>386.49882960999997</v>
      </c>
      <c r="L485" s="195">
        <v>156.65676963999999</v>
      </c>
      <c r="M485" s="195"/>
      <c r="N485" s="195"/>
      <c r="O485" s="196"/>
    </row>
    <row r="486" spans="1:15" s="3" customFormat="1" ht="24" customHeight="1" x14ac:dyDescent="0.25">
      <c r="A486" s="157" t="s">
        <v>2526</v>
      </c>
      <c r="B486" s="288" t="s">
        <v>2527</v>
      </c>
      <c r="C486" s="289"/>
      <c r="D486" s="289"/>
      <c r="E486" s="289"/>
      <c r="F486" s="289"/>
      <c r="G486" s="289"/>
      <c r="H486" s="290"/>
      <c r="I486" s="158" t="s">
        <v>1998</v>
      </c>
      <c r="J486" s="182"/>
      <c r="K486" s="212"/>
      <c r="L486" s="195"/>
      <c r="M486" s="195"/>
      <c r="N486" s="195"/>
      <c r="O486" s="196"/>
    </row>
    <row r="487" spans="1:15" s="3" customFormat="1" ht="11.4" x14ac:dyDescent="0.25">
      <c r="A487" s="157" t="s">
        <v>2528</v>
      </c>
      <c r="B487" s="282" t="s">
        <v>2529</v>
      </c>
      <c r="C487" s="283"/>
      <c r="D487" s="283"/>
      <c r="E487" s="283"/>
      <c r="F487" s="283"/>
      <c r="G487" s="283"/>
      <c r="H487" s="284"/>
      <c r="I487" s="158" t="s">
        <v>1998</v>
      </c>
      <c r="J487" s="182"/>
      <c r="K487" s="212"/>
      <c r="L487" s="195"/>
      <c r="M487" s="195"/>
      <c r="N487" s="195"/>
      <c r="O487" s="196"/>
    </row>
    <row r="488" spans="1:15" s="3" customFormat="1" ht="11.4" x14ac:dyDescent="0.25">
      <c r="A488" s="157" t="s">
        <v>2530</v>
      </c>
      <c r="B488" s="282" t="s">
        <v>2531</v>
      </c>
      <c r="C488" s="283"/>
      <c r="D488" s="283"/>
      <c r="E488" s="283"/>
      <c r="F488" s="283"/>
      <c r="G488" s="283"/>
      <c r="H488" s="284"/>
      <c r="I488" s="158" t="s">
        <v>1998</v>
      </c>
      <c r="J488" s="182">
        <v>4333.2365648699997</v>
      </c>
      <c r="K488" s="212">
        <v>4202.1691199999996</v>
      </c>
      <c r="L488" s="195">
        <v>2157.2784928699998</v>
      </c>
      <c r="M488" s="195"/>
      <c r="N488" s="195"/>
      <c r="O488" s="196"/>
    </row>
    <row r="489" spans="1:15" s="3" customFormat="1" ht="11.4" x14ac:dyDescent="0.25">
      <c r="A489" s="157" t="s">
        <v>2532</v>
      </c>
      <c r="B489" s="282" t="s">
        <v>2533</v>
      </c>
      <c r="C489" s="283"/>
      <c r="D489" s="283"/>
      <c r="E489" s="283"/>
      <c r="F489" s="283"/>
      <c r="G489" s="283"/>
      <c r="H489" s="284"/>
      <c r="I489" s="158" t="s">
        <v>1998</v>
      </c>
      <c r="J489" s="182">
        <v>1228.48082942</v>
      </c>
      <c r="K489" s="212">
        <v>1203.9540500000001</v>
      </c>
      <c r="L489" s="195">
        <v>563.46888693000005</v>
      </c>
      <c r="M489" s="195"/>
      <c r="N489" s="195"/>
      <c r="O489" s="196"/>
    </row>
    <row r="490" spans="1:15" s="3" customFormat="1" ht="11.4" x14ac:dyDescent="0.25">
      <c r="A490" s="157" t="s">
        <v>2534</v>
      </c>
      <c r="B490" s="282" t="s">
        <v>2535</v>
      </c>
      <c r="C490" s="283"/>
      <c r="D490" s="283"/>
      <c r="E490" s="283"/>
      <c r="F490" s="283"/>
      <c r="G490" s="283"/>
      <c r="H490" s="284"/>
      <c r="I490" s="158" t="s">
        <v>1998</v>
      </c>
      <c r="J490" s="182">
        <v>1611.0425737099999</v>
      </c>
      <c r="K490" s="212">
        <v>1748.6658179999999</v>
      </c>
      <c r="L490" s="195">
        <v>1190.5489747700001</v>
      </c>
      <c r="M490" s="195"/>
      <c r="N490" s="195"/>
      <c r="O490" s="196"/>
    </row>
    <row r="491" spans="1:15" s="3" customFormat="1" ht="11.4" x14ac:dyDescent="0.25">
      <c r="A491" s="157" t="s">
        <v>2536</v>
      </c>
      <c r="B491" s="282" t="s">
        <v>2537</v>
      </c>
      <c r="C491" s="283"/>
      <c r="D491" s="283"/>
      <c r="E491" s="283"/>
      <c r="F491" s="283"/>
      <c r="G491" s="283"/>
      <c r="H491" s="284"/>
      <c r="I491" s="158" t="s">
        <v>1998</v>
      </c>
      <c r="J491" s="182">
        <v>298.85199999999998</v>
      </c>
      <c r="K491" s="212">
        <v>72.599999999999994</v>
      </c>
      <c r="L491" s="195">
        <v>69.748748250000006</v>
      </c>
      <c r="M491" s="195"/>
      <c r="N491" s="195"/>
      <c r="O491" s="196"/>
    </row>
    <row r="492" spans="1:15" s="3" customFormat="1" ht="11.4" x14ac:dyDescent="0.25">
      <c r="A492" s="157" t="s">
        <v>2538</v>
      </c>
      <c r="B492" s="282" t="s">
        <v>2539</v>
      </c>
      <c r="C492" s="283"/>
      <c r="D492" s="283"/>
      <c r="E492" s="283"/>
      <c r="F492" s="283"/>
      <c r="G492" s="283"/>
      <c r="H492" s="284"/>
      <c r="I492" s="158" t="s">
        <v>1998</v>
      </c>
      <c r="J492" s="182">
        <v>789.61900000000003</v>
      </c>
      <c r="K492" s="212">
        <v>1150</v>
      </c>
      <c r="L492" s="195">
        <v>381</v>
      </c>
      <c r="M492" s="195"/>
      <c r="N492" s="195"/>
      <c r="O492" s="196"/>
    </row>
    <row r="493" spans="1:15" s="3" customFormat="1" ht="11.4" x14ac:dyDescent="0.25">
      <c r="A493" s="157" t="s">
        <v>2540</v>
      </c>
      <c r="B493" s="282" t="s">
        <v>2541</v>
      </c>
      <c r="C493" s="283"/>
      <c r="D493" s="283"/>
      <c r="E493" s="283"/>
      <c r="F493" s="283"/>
      <c r="G493" s="283"/>
      <c r="H493" s="284"/>
      <c r="I493" s="158" t="s">
        <v>1998</v>
      </c>
      <c r="J493" s="182">
        <v>1733.3849494917299</v>
      </c>
      <c r="K493" s="212">
        <v>1903.15094989773</v>
      </c>
      <c r="L493" s="195">
        <v>566</v>
      </c>
      <c r="M493" s="195"/>
      <c r="N493" s="195"/>
      <c r="O493" s="196"/>
    </row>
    <row r="494" spans="1:15" s="3" customFormat="1" ht="11.4" x14ac:dyDescent="0.25">
      <c r="A494" s="157" t="s">
        <v>2542</v>
      </c>
      <c r="B494" s="282" t="s">
        <v>2543</v>
      </c>
      <c r="C494" s="283"/>
      <c r="D494" s="283"/>
      <c r="E494" s="283"/>
      <c r="F494" s="283"/>
      <c r="G494" s="283"/>
      <c r="H494" s="284"/>
      <c r="I494" s="158" t="s">
        <v>1998</v>
      </c>
      <c r="J494" s="182">
        <v>1374.0753411999999</v>
      </c>
      <c r="K494" s="212">
        <v>1571.1754615100001</v>
      </c>
      <c r="L494" s="195">
        <v>489.15830892999998</v>
      </c>
      <c r="M494" s="195"/>
      <c r="N494" s="195"/>
      <c r="O494" s="196"/>
    </row>
    <row r="495" spans="1:15" s="3" customFormat="1" ht="24" customHeight="1" x14ac:dyDescent="0.25">
      <c r="A495" s="157" t="s">
        <v>2544</v>
      </c>
      <c r="B495" s="288" t="s">
        <v>2545</v>
      </c>
      <c r="C495" s="289"/>
      <c r="D495" s="289"/>
      <c r="E495" s="289"/>
      <c r="F495" s="289"/>
      <c r="G495" s="289"/>
      <c r="H495" s="290"/>
      <c r="I495" s="158" t="s">
        <v>1998</v>
      </c>
      <c r="J495" s="182">
        <v>547.73</v>
      </c>
      <c r="K495" s="212">
        <v>395</v>
      </c>
      <c r="L495" s="195">
        <v>199.81</v>
      </c>
      <c r="M495" s="195"/>
      <c r="N495" s="195"/>
      <c r="O495" s="196"/>
    </row>
    <row r="496" spans="1:15" s="3" customFormat="1" ht="11.4" x14ac:dyDescent="0.25">
      <c r="A496" s="157" t="s">
        <v>2546</v>
      </c>
      <c r="B496" s="282" t="s">
        <v>2547</v>
      </c>
      <c r="C496" s="283"/>
      <c r="D496" s="283"/>
      <c r="E496" s="283"/>
      <c r="F496" s="283"/>
      <c r="G496" s="283"/>
      <c r="H496" s="284"/>
      <c r="I496" s="158" t="s">
        <v>1998</v>
      </c>
      <c r="J496" s="182">
        <v>1475.6966338983498</v>
      </c>
      <c r="K496" s="212">
        <v>1490.428221398666</v>
      </c>
      <c r="L496" s="195">
        <v>580.66584617000058</v>
      </c>
      <c r="M496" s="195"/>
      <c r="N496" s="195"/>
      <c r="O496" s="196"/>
    </row>
    <row r="497" spans="1:15" s="3" customFormat="1" ht="11.4" x14ac:dyDescent="0.25">
      <c r="A497" s="157" t="s">
        <v>2548</v>
      </c>
      <c r="B497" s="282" t="s">
        <v>2549</v>
      </c>
      <c r="C497" s="283"/>
      <c r="D497" s="283"/>
      <c r="E497" s="283"/>
      <c r="F497" s="283"/>
      <c r="G497" s="283"/>
      <c r="H497" s="284"/>
      <c r="I497" s="158" t="s">
        <v>1998</v>
      </c>
      <c r="J497" s="182">
        <v>66</v>
      </c>
      <c r="K497" s="212">
        <v>25</v>
      </c>
      <c r="L497" s="195">
        <v>7.923</v>
      </c>
      <c r="M497" s="195"/>
      <c r="N497" s="195"/>
      <c r="O497" s="196"/>
    </row>
    <row r="498" spans="1:15" s="3" customFormat="1" ht="11.4" x14ac:dyDescent="0.25">
      <c r="A498" s="157" t="s">
        <v>2550</v>
      </c>
      <c r="B498" s="282" t="s">
        <v>2551</v>
      </c>
      <c r="C498" s="283"/>
      <c r="D498" s="283"/>
      <c r="E498" s="283"/>
      <c r="F498" s="283"/>
      <c r="G498" s="283"/>
      <c r="H498" s="284"/>
      <c r="I498" s="158" t="s">
        <v>1998</v>
      </c>
      <c r="J498" s="182"/>
      <c r="K498" s="212"/>
      <c r="L498" s="195"/>
      <c r="M498" s="195"/>
      <c r="N498" s="195"/>
      <c r="O498" s="196"/>
    </row>
    <row r="499" spans="1:15" s="3" customFormat="1" ht="11.4" x14ac:dyDescent="0.25">
      <c r="A499" s="157" t="s">
        <v>2552</v>
      </c>
      <c r="B499" s="282" t="s">
        <v>2553</v>
      </c>
      <c r="C499" s="283"/>
      <c r="D499" s="283"/>
      <c r="E499" s="283"/>
      <c r="F499" s="283"/>
      <c r="G499" s="283"/>
      <c r="H499" s="284"/>
      <c r="I499" s="158" t="s">
        <v>1998</v>
      </c>
      <c r="J499" s="182"/>
      <c r="K499" s="212"/>
      <c r="L499" s="195"/>
      <c r="M499" s="195"/>
      <c r="N499" s="195"/>
      <c r="O499" s="196"/>
    </row>
    <row r="500" spans="1:15" s="3" customFormat="1" ht="24" customHeight="1" x14ac:dyDescent="0.25">
      <c r="A500" s="157" t="s">
        <v>2554</v>
      </c>
      <c r="B500" s="288" t="s">
        <v>2555</v>
      </c>
      <c r="C500" s="289"/>
      <c r="D500" s="289"/>
      <c r="E500" s="289"/>
      <c r="F500" s="289"/>
      <c r="G500" s="289"/>
      <c r="H500" s="290"/>
      <c r="I500" s="158" t="s">
        <v>1998</v>
      </c>
      <c r="J500" s="182"/>
      <c r="K500" s="212"/>
      <c r="L500" s="195"/>
      <c r="M500" s="195"/>
      <c r="N500" s="195"/>
      <c r="O500" s="196"/>
    </row>
    <row r="501" spans="1:15" s="3" customFormat="1" ht="11.4" x14ac:dyDescent="0.25">
      <c r="A501" s="157" t="s">
        <v>2556</v>
      </c>
      <c r="B501" s="282" t="s">
        <v>2461</v>
      </c>
      <c r="C501" s="283"/>
      <c r="D501" s="283"/>
      <c r="E501" s="283"/>
      <c r="F501" s="283"/>
      <c r="G501" s="283"/>
      <c r="H501" s="284"/>
      <c r="I501" s="158" t="s">
        <v>1998</v>
      </c>
      <c r="J501" s="182"/>
      <c r="K501" s="212"/>
      <c r="L501" s="195"/>
      <c r="M501" s="195"/>
      <c r="N501" s="195"/>
      <c r="O501" s="196"/>
    </row>
    <row r="502" spans="1:15" s="3" customFormat="1" ht="11.4" x14ac:dyDescent="0.25">
      <c r="A502" s="157" t="s">
        <v>2557</v>
      </c>
      <c r="B502" s="282" t="s">
        <v>2464</v>
      </c>
      <c r="C502" s="283"/>
      <c r="D502" s="283"/>
      <c r="E502" s="283"/>
      <c r="F502" s="283"/>
      <c r="G502" s="283"/>
      <c r="H502" s="284"/>
      <c r="I502" s="158" t="s">
        <v>1998</v>
      </c>
      <c r="J502" s="182"/>
      <c r="K502" s="212"/>
      <c r="L502" s="195"/>
      <c r="M502" s="195"/>
      <c r="N502" s="195"/>
      <c r="O502" s="196"/>
    </row>
    <row r="503" spans="1:15" s="3" customFormat="1" ht="11.4" x14ac:dyDescent="0.25">
      <c r="A503" s="157" t="s">
        <v>2558</v>
      </c>
      <c r="B503" s="282" t="s">
        <v>2559</v>
      </c>
      <c r="C503" s="283"/>
      <c r="D503" s="283"/>
      <c r="E503" s="283"/>
      <c r="F503" s="283"/>
      <c r="G503" s="283"/>
      <c r="H503" s="284"/>
      <c r="I503" s="158" t="s">
        <v>1998</v>
      </c>
      <c r="J503" s="182">
        <v>66</v>
      </c>
      <c r="K503" s="212">
        <v>25</v>
      </c>
      <c r="L503" s="195">
        <v>7.923</v>
      </c>
      <c r="M503" s="195"/>
      <c r="N503" s="195"/>
      <c r="O503" s="196"/>
    </row>
    <row r="504" spans="1:15" s="3" customFormat="1" ht="11.4" x14ac:dyDescent="0.25">
      <c r="A504" s="157" t="s">
        <v>2560</v>
      </c>
      <c r="B504" s="282" t="s">
        <v>2561</v>
      </c>
      <c r="C504" s="283"/>
      <c r="D504" s="283"/>
      <c r="E504" s="283"/>
      <c r="F504" s="283"/>
      <c r="G504" s="283"/>
      <c r="H504" s="284"/>
      <c r="I504" s="158" t="s">
        <v>1998</v>
      </c>
      <c r="J504" s="182">
        <v>4088.53955347694</v>
      </c>
      <c r="K504" s="212">
        <v>3333.9068400000001</v>
      </c>
      <c r="L504" s="195">
        <v>1641.22769741</v>
      </c>
      <c r="M504" s="195"/>
      <c r="N504" s="195"/>
      <c r="O504" s="196"/>
    </row>
    <row r="505" spans="1:15" s="3" customFormat="1" ht="11.4" x14ac:dyDescent="0.25">
      <c r="A505" s="157" t="s">
        <v>2562</v>
      </c>
      <c r="B505" s="282" t="s">
        <v>2563</v>
      </c>
      <c r="C505" s="283"/>
      <c r="D505" s="283"/>
      <c r="E505" s="283"/>
      <c r="F505" s="283"/>
      <c r="G505" s="283"/>
      <c r="H505" s="284"/>
      <c r="I505" s="158" t="s">
        <v>1998</v>
      </c>
      <c r="J505" s="182"/>
      <c r="K505" s="212"/>
      <c r="L505" s="195"/>
      <c r="M505" s="195"/>
      <c r="N505" s="195"/>
      <c r="O505" s="196"/>
    </row>
    <row r="506" spans="1:15" s="3" customFormat="1" ht="11.4" x14ac:dyDescent="0.25">
      <c r="A506" s="157" t="s">
        <v>2564</v>
      </c>
      <c r="B506" s="282" t="s">
        <v>2565</v>
      </c>
      <c r="C506" s="283"/>
      <c r="D506" s="283"/>
      <c r="E506" s="283"/>
      <c r="F506" s="283"/>
      <c r="G506" s="283"/>
      <c r="H506" s="284"/>
      <c r="I506" s="158" t="s">
        <v>1998</v>
      </c>
      <c r="J506" s="182"/>
      <c r="K506" s="212"/>
      <c r="L506" s="195"/>
      <c r="M506" s="195"/>
      <c r="N506" s="195"/>
      <c r="O506" s="196"/>
    </row>
    <row r="507" spans="1:15" s="3" customFormat="1" ht="11.4" x14ac:dyDescent="0.25">
      <c r="A507" s="157" t="s">
        <v>2566</v>
      </c>
      <c r="B507" s="282" t="s">
        <v>2567</v>
      </c>
      <c r="C507" s="283"/>
      <c r="D507" s="283"/>
      <c r="E507" s="283"/>
      <c r="F507" s="283"/>
      <c r="G507" s="283"/>
      <c r="H507" s="284"/>
      <c r="I507" s="158" t="s">
        <v>1998</v>
      </c>
      <c r="J507" s="182"/>
      <c r="K507" s="212"/>
      <c r="L507" s="195"/>
      <c r="M507" s="195"/>
      <c r="N507" s="195"/>
      <c r="O507" s="196"/>
    </row>
    <row r="508" spans="1:15" s="3" customFormat="1" ht="11.4" x14ac:dyDescent="0.25">
      <c r="A508" s="157" t="s">
        <v>2568</v>
      </c>
      <c r="B508" s="282" t="s">
        <v>2569</v>
      </c>
      <c r="C508" s="283"/>
      <c r="D508" s="283"/>
      <c r="E508" s="283"/>
      <c r="F508" s="283"/>
      <c r="G508" s="283"/>
      <c r="H508" s="284"/>
      <c r="I508" s="158" t="s">
        <v>1998</v>
      </c>
      <c r="J508" s="182"/>
      <c r="K508" s="212"/>
      <c r="L508" s="195"/>
      <c r="M508" s="195"/>
      <c r="N508" s="195"/>
      <c r="O508" s="196"/>
    </row>
    <row r="509" spans="1:15" s="3" customFormat="1" ht="11.4" x14ac:dyDescent="0.25">
      <c r="A509" s="157" t="s">
        <v>2570</v>
      </c>
      <c r="B509" s="282" t="s">
        <v>2571</v>
      </c>
      <c r="C509" s="283"/>
      <c r="D509" s="283"/>
      <c r="E509" s="283"/>
      <c r="F509" s="283"/>
      <c r="G509" s="283"/>
      <c r="H509" s="284"/>
      <c r="I509" s="158" t="s">
        <v>1998</v>
      </c>
      <c r="J509" s="182"/>
      <c r="K509" s="212"/>
      <c r="L509" s="195"/>
      <c r="M509" s="195"/>
      <c r="N509" s="195"/>
      <c r="O509" s="196"/>
    </row>
    <row r="510" spans="1:15" s="3" customFormat="1" ht="11.4" x14ac:dyDescent="0.25">
      <c r="A510" s="157" t="s">
        <v>2572</v>
      </c>
      <c r="B510" s="282" t="s">
        <v>2573</v>
      </c>
      <c r="C510" s="283"/>
      <c r="D510" s="283"/>
      <c r="E510" s="283"/>
      <c r="F510" s="283"/>
      <c r="G510" s="283"/>
      <c r="H510" s="284"/>
      <c r="I510" s="158" t="s">
        <v>1998</v>
      </c>
      <c r="J510" s="182"/>
      <c r="K510" s="212"/>
      <c r="L510" s="195"/>
      <c r="M510" s="195"/>
      <c r="N510" s="195"/>
      <c r="O510" s="196"/>
    </row>
    <row r="511" spans="1:15" s="3" customFormat="1" ht="11.4" x14ac:dyDescent="0.25">
      <c r="A511" s="157" t="s">
        <v>2574</v>
      </c>
      <c r="B511" s="282" t="s">
        <v>2575</v>
      </c>
      <c r="C511" s="283"/>
      <c r="D511" s="283"/>
      <c r="E511" s="283"/>
      <c r="F511" s="283"/>
      <c r="G511" s="283"/>
      <c r="H511" s="284"/>
      <c r="I511" s="158" t="s">
        <v>1998</v>
      </c>
      <c r="J511" s="182"/>
      <c r="K511" s="212"/>
      <c r="L511" s="195"/>
      <c r="M511" s="195"/>
      <c r="N511" s="195"/>
      <c r="O511" s="196"/>
    </row>
    <row r="512" spans="1:15" s="3" customFormat="1" ht="11.4" x14ac:dyDescent="0.25">
      <c r="A512" s="157" t="s">
        <v>2576</v>
      </c>
      <c r="B512" s="282" t="s">
        <v>2577</v>
      </c>
      <c r="C512" s="283"/>
      <c r="D512" s="283"/>
      <c r="E512" s="283"/>
      <c r="F512" s="283"/>
      <c r="G512" s="283"/>
      <c r="H512" s="284"/>
      <c r="I512" s="158" t="s">
        <v>1998</v>
      </c>
      <c r="J512" s="182"/>
      <c r="K512" s="212"/>
      <c r="L512" s="195"/>
      <c r="M512" s="195"/>
      <c r="N512" s="195"/>
      <c r="O512" s="196"/>
    </row>
    <row r="513" spans="1:15" s="3" customFormat="1" ht="11.4" x14ac:dyDescent="0.25">
      <c r="A513" s="157" t="s">
        <v>2578</v>
      </c>
      <c r="B513" s="282" t="s">
        <v>2579</v>
      </c>
      <c r="C513" s="283"/>
      <c r="D513" s="283"/>
      <c r="E513" s="283"/>
      <c r="F513" s="283"/>
      <c r="G513" s="283"/>
      <c r="H513" s="284"/>
      <c r="I513" s="158" t="s">
        <v>1998</v>
      </c>
      <c r="J513" s="182"/>
      <c r="K513" s="212"/>
      <c r="L513" s="195"/>
      <c r="M513" s="195"/>
      <c r="N513" s="195"/>
      <c r="O513" s="196"/>
    </row>
    <row r="514" spans="1:15" s="3" customFormat="1" ht="11.4" x14ac:dyDescent="0.25">
      <c r="A514" s="157" t="s">
        <v>2580</v>
      </c>
      <c r="B514" s="282" t="s">
        <v>2088</v>
      </c>
      <c r="C514" s="283"/>
      <c r="D514" s="283"/>
      <c r="E514" s="283"/>
      <c r="F514" s="283"/>
      <c r="G514" s="283"/>
      <c r="H514" s="284"/>
      <c r="I514" s="158" t="s">
        <v>2190</v>
      </c>
      <c r="J514" s="182"/>
      <c r="K514" s="212"/>
      <c r="L514" s="195"/>
      <c r="M514" s="195"/>
      <c r="N514" s="195"/>
      <c r="O514" s="196"/>
    </row>
    <row r="515" spans="1:15" s="3" customFormat="1" ht="11.4" x14ac:dyDescent="0.25">
      <c r="A515" s="157" t="s">
        <v>2581</v>
      </c>
      <c r="B515" s="282" t="s">
        <v>2582</v>
      </c>
      <c r="C515" s="283"/>
      <c r="D515" s="283"/>
      <c r="E515" s="283"/>
      <c r="F515" s="283"/>
      <c r="G515" s="283"/>
      <c r="H515" s="284"/>
      <c r="I515" s="158" t="s">
        <v>1998</v>
      </c>
      <c r="J515" s="182"/>
      <c r="K515" s="212"/>
      <c r="L515" s="195"/>
      <c r="M515" s="195"/>
      <c r="N515" s="195"/>
      <c r="O515" s="196"/>
    </row>
    <row r="516" spans="1:15" s="3" customFormat="1" ht="11.4" x14ac:dyDescent="0.25">
      <c r="A516" s="157" t="s">
        <v>2583</v>
      </c>
      <c r="B516" s="282" t="s">
        <v>2584</v>
      </c>
      <c r="C516" s="283"/>
      <c r="D516" s="283"/>
      <c r="E516" s="283"/>
      <c r="F516" s="283"/>
      <c r="G516" s="283"/>
      <c r="H516" s="284"/>
      <c r="I516" s="158" t="s">
        <v>1998</v>
      </c>
      <c r="J516" s="182">
        <v>8413</v>
      </c>
      <c r="K516" s="212">
        <v>9215.3449968900004</v>
      </c>
      <c r="L516" s="195">
        <v>2191.0518375700003</v>
      </c>
      <c r="M516" s="195"/>
      <c r="N516" s="195"/>
      <c r="O516" s="196"/>
    </row>
    <row r="517" spans="1:15" s="3" customFormat="1" ht="11.4" x14ac:dyDescent="0.25">
      <c r="A517" s="157" t="s">
        <v>2585</v>
      </c>
      <c r="B517" s="282" t="s">
        <v>2586</v>
      </c>
      <c r="C517" s="283"/>
      <c r="D517" s="283"/>
      <c r="E517" s="283"/>
      <c r="F517" s="283"/>
      <c r="G517" s="283"/>
      <c r="H517" s="284"/>
      <c r="I517" s="158" t="s">
        <v>1998</v>
      </c>
      <c r="J517" s="182">
        <v>13</v>
      </c>
      <c r="K517" s="212">
        <v>8.3450000000000006</v>
      </c>
      <c r="L517" s="195">
        <v>8.6999999999999993</v>
      </c>
      <c r="M517" s="195"/>
      <c r="N517" s="195"/>
      <c r="O517" s="196"/>
    </row>
    <row r="518" spans="1:15" s="3" customFormat="1" ht="11.4" x14ac:dyDescent="0.25">
      <c r="A518" s="157" t="s">
        <v>2587</v>
      </c>
      <c r="B518" s="282" t="s">
        <v>2588</v>
      </c>
      <c r="C518" s="283"/>
      <c r="D518" s="283"/>
      <c r="E518" s="283"/>
      <c r="F518" s="283"/>
      <c r="G518" s="283"/>
      <c r="H518" s="284"/>
      <c r="I518" s="158" t="s">
        <v>1998</v>
      </c>
      <c r="J518" s="182">
        <v>8400</v>
      </c>
      <c r="K518" s="212">
        <v>9207</v>
      </c>
      <c r="L518" s="195">
        <v>2143.6999999999998</v>
      </c>
      <c r="M518" s="195"/>
      <c r="N518" s="195"/>
      <c r="O518" s="196"/>
    </row>
    <row r="519" spans="1:15" s="3" customFormat="1" ht="11.4" x14ac:dyDescent="0.25">
      <c r="A519" s="157" t="s">
        <v>2589</v>
      </c>
      <c r="B519" s="282" t="s">
        <v>2590</v>
      </c>
      <c r="C519" s="283"/>
      <c r="D519" s="283"/>
      <c r="E519" s="283"/>
      <c r="F519" s="283"/>
      <c r="G519" s="283"/>
      <c r="H519" s="284"/>
      <c r="I519" s="158" t="s">
        <v>1998</v>
      </c>
      <c r="J519" s="182">
        <v>8400</v>
      </c>
      <c r="K519" s="212">
        <v>9207</v>
      </c>
      <c r="L519" s="195">
        <v>2143.6999999999998</v>
      </c>
      <c r="M519" s="195"/>
      <c r="N519" s="195"/>
      <c r="O519" s="196"/>
    </row>
    <row r="520" spans="1:15" s="3" customFormat="1" ht="11.4" x14ac:dyDescent="0.25">
      <c r="A520" s="157" t="s">
        <v>2591</v>
      </c>
      <c r="B520" s="282" t="s">
        <v>2592</v>
      </c>
      <c r="C520" s="283"/>
      <c r="D520" s="283"/>
      <c r="E520" s="283"/>
      <c r="F520" s="283"/>
      <c r="G520" s="283"/>
      <c r="H520" s="284"/>
      <c r="I520" s="158" t="s">
        <v>1998</v>
      </c>
      <c r="J520" s="182"/>
      <c r="K520" s="212"/>
      <c r="L520" s="195"/>
      <c r="M520" s="195"/>
      <c r="N520" s="195"/>
      <c r="O520" s="196"/>
    </row>
    <row r="521" spans="1:15" s="3" customFormat="1" ht="11.4" x14ac:dyDescent="0.25">
      <c r="A521" s="157" t="s">
        <v>2593</v>
      </c>
      <c r="B521" s="282" t="s">
        <v>2162</v>
      </c>
      <c r="C521" s="283"/>
      <c r="D521" s="283"/>
      <c r="E521" s="283"/>
      <c r="F521" s="283"/>
      <c r="G521" s="283"/>
      <c r="H521" s="284"/>
      <c r="I521" s="158" t="s">
        <v>1998</v>
      </c>
      <c r="J521" s="182"/>
      <c r="K521" s="212"/>
      <c r="L521" s="195"/>
      <c r="M521" s="195"/>
      <c r="N521" s="195"/>
      <c r="O521" s="196"/>
    </row>
    <row r="522" spans="1:15" s="3" customFormat="1" ht="11.4" x14ac:dyDescent="0.25">
      <c r="A522" s="157" t="s">
        <v>2594</v>
      </c>
      <c r="B522" s="282" t="s">
        <v>2595</v>
      </c>
      <c r="C522" s="283"/>
      <c r="D522" s="283"/>
      <c r="E522" s="283"/>
      <c r="F522" s="283"/>
      <c r="G522" s="283"/>
      <c r="H522" s="284"/>
      <c r="I522" s="158" t="s">
        <v>1998</v>
      </c>
      <c r="J522" s="182"/>
      <c r="K522" s="212"/>
      <c r="L522" s="195"/>
      <c r="M522" s="195"/>
      <c r="N522" s="195"/>
      <c r="O522" s="196"/>
    </row>
    <row r="523" spans="1:15" s="3" customFormat="1" ht="11.4" x14ac:dyDescent="0.25">
      <c r="A523" s="157" t="s">
        <v>2596</v>
      </c>
      <c r="B523" s="282" t="s">
        <v>2597</v>
      </c>
      <c r="C523" s="283"/>
      <c r="D523" s="283"/>
      <c r="E523" s="283"/>
      <c r="F523" s="283"/>
      <c r="G523" s="283"/>
      <c r="H523" s="284"/>
      <c r="I523" s="158" t="s">
        <v>1998</v>
      </c>
      <c r="J523" s="182"/>
      <c r="K523" s="212"/>
      <c r="L523" s="195"/>
      <c r="M523" s="195"/>
      <c r="N523" s="195"/>
      <c r="O523" s="196"/>
    </row>
    <row r="524" spans="1:15" s="3" customFormat="1" ht="11.4" x14ac:dyDescent="0.25">
      <c r="A524" s="157" t="s">
        <v>2598</v>
      </c>
      <c r="B524" s="282" t="s">
        <v>2599</v>
      </c>
      <c r="C524" s="283"/>
      <c r="D524" s="283"/>
      <c r="E524" s="283"/>
      <c r="F524" s="283"/>
      <c r="G524" s="283"/>
      <c r="H524" s="284"/>
      <c r="I524" s="158" t="s">
        <v>1998</v>
      </c>
      <c r="J524" s="182"/>
      <c r="K524" s="212"/>
      <c r="L524" s="195"/>
      <c r="M524" s="195"/>
      <c r="N524" s="195"/>
      <c r="O524" s="196"/>
    </row>
    <row r="525" spans="1:15" s="3" customFormat="1" ht="11.4" x14ac:dyDescent="0.25">
      <c r="A525" s="157" t="s">
        <v>2600</v>
      </c>
      <c r="B525" s="282" t="s">
        <v>2601</v>
      </c>
      <c r="C525" s="283"/>
      <c r="D525" s="283"/>
      <c r="E525" s="283"/>
      <c r="F525" s="283"/>
      <c r="G525" s="283"/>
      <c r="H525" s="284"/>
      <c r="I525" s="158" t="s">
        <v>1998</v>
      </c>
      <c r="J525" s="182"/>
      <c r="K525" s="212"/>
      <c r="L525" s="195"/>
      <c r="M525" s="195"/>
      <c r="N525" s="195"/>
      <c r="O525" s="196"/>
    </row>
    <row r="526" spans="1:15" s="3" customFormat="1" ht="11.4" x14ac:dyDescent="0.25">
      <c r="A526" s="157" t="s">
        <v>2602</v>
      </c>
      <c r="B526" s="282" t="s">
        <v>2603</v>
      </c>
      <c r="C526" s="283"/>
      <c r="D526" s="283"/>
      <c r="E526" s="283"/>
      <c r="F526" s="283"/>
      <c r="G526" s="283"/>
      <c r="H526" s="284"/>
      <c r="I526" s="158" t="s">
        <v>1998</v>
      </c>
      <c r="J526" s="182"/>
      <c r="K526" s="212"/>
      <c r="L526" s="195"/>
      <c r="M526" s="195"/>
      <c r="N526" s="195"/>
      <c r="O526" s="196"/>
    </row>
    <row r="527" spans="1:15" s="3" customFormat="1" ht="11.4" x14ac:dyDescent="0.25">
      <c r="A527" s="157" t="s">
        <v>2604</v>
      </c>
      <c r="B527" s="282" t="s">
        <v>2605</v>
      </c>
      <c r="C527" s="283"/>
      <c r="D527" s="283"/>
      <c r="E527" s="283"/>
      <c r="F527" s="283"/>
      <c r="G527" s="283"/>
      <c r="H527" s="284"/>
      <c r="I527" s="158" t="s">
        <v>1998</v>
      </c>
      <c r="J527" s="182"/>
      <c r="K527" s="212"/>
      <c r="L527" s="195"/>
      <c r="M527" s="195"/>
      <c r="N527" s="195"/>
      <c r="O527" s="196"/>
    </row>
    <row r="528" spans="1:15" s="3" customFormat="1" ht="11.4" x14ac:dyDescent="0.25">
      <c r="A528" s="157" t="s">
        <v>2606</v>
      </c>
      <c r="B528" s="282" t="s">
        <v>2607</v>
      </c>
      <c r="C528" s="283"/>
      <c r="D528" s="283"/>
      <c r="E528" s="283"/>
      <c r="F528" s="283"/>
      <c r="G528" s="283"/>
      <c r="H528" s="284"/>
      <c r="I528" s="158" t="s">
        <v>1998</v>
      </c>
      <c r="J528" s="182"/>
      <c r="K528" s="212"/>
      <c r="L528" s="195">
        <v>38.651990980000001</v>
      </c>
      <c r="M528" s="195"/>
      <c r="N528" s="195"/>
      <c r="O528" s="196"/>
    </row>
    <row r="529" spans="1:15" s="3" customFormat="1" ht="11.4" x14ac:dyDescent="0.25">
      <c r="A529" s="157" t="s">
        <v>2608</v>
      </c>
      <c r="B529" s="282" t="s">
        <v>2609</v>
      </c>
      <c r="C529" s="283"/>
      <c r="D529" s="283"/>
      <c r="E529" s="283"/>
      <c r="F529" s="283"/>
      <c r="G529" s="283"/>
      <c r="H529" s="284"/>
      <c r="I529" s="158" t="s">
        <v>1998</v>
      </c>
      <c r="J529" s="182">
        <v>6775</v>
      </c>
      <c r="K529" s="212">
        <v>8747</v>
      </c>
      <c r="L529" s="195">
        <v>2439.5261043300002</v>
      </c>
      <c r="M529" s="195"/>
      <c r="N529" s="195"/>
      <c r="O529" s="196"/>
    </row>
    <row r="530" spans="1:15" s="3" customFormat="1" ht="11.4" x14ac:dyDescent="0.25">
      <c r="A530" s="157" t="s">
        <v>2610</v>
      </c>
      <c r="B530" s="282" t="s">
        <v>2611</v>
      </c>
      <c r="C530" s="283"/>
      <c r="D530" s="283"/>
      <c r="E530" s="283"/>
      <c r="F530" s="283"/>
      <c r="G530" s="283"/>
      <c r="H530" s="284"/>
      <c r="I530" s="158" t="s">
        <v>1998</v>
      </c>
      <c r="J530" s="182">
        <v>6750</v>
      </c>
      <c r="K530" s="212">
        <v>8707</v>
      </c>
      <c r="L530" s="195">
        <v>2439.5261043300002</v>
      </c>
      <c r="M530" s="195"/>
      <c r="N530" s="195"/>
      <c r="O530" s="196"/>
    </row>
    <row r="531" spans="1:15" s="3" customFormat="1" ht="11.4" x14ac:dyDescent="0.25">
      <c r="A531" s="157" t="s">
        <v>2612</v>
      </c>
      <c r="B531" s="282" t="s">
        <v>2590</v>
      </c>
      <c r="C531" s="283"/>
      <c r="D531" s="283"/>
      <c r="E531" s="283"/>
      <c r="F531" s="283"/>
      <c r="G531" s="283"/>
      <c r="H531" s="284"/>
      <c r="I531" s="158" t="s">
        <v>1998</v>
      </c>
      <c r="J531" s="182">
        <v>6750</v>
      </c>
      <c r="K531" s="212">
        <v>8707</v>
      </c>
      <c r="L531" s="195">
        <v>2439.5261043300002</v>
      </c>
      <c r="M531" s="195"/>
      <c r="N531" s="195"/>
      <c r="O531" s="196"/>
    </row>
    <row r="532" spans="1:15" s="3" customFormat="1" ht="11.95" thickBot="1" x14ac:dyDescent="0.3">
      <c r="A532" s="163" t="s">
        <v>2613</v>
      </c>
      <c r="B532" s="285" t="s">
        <v>2592</v>
      </c>
      <c r="C532" s="286"/>
      <c r="D532" s="286"/>
      <c r="E532" s="286"/>
      <c r="F532" s="286"/>
      <c r="G532" s="286"/>
      <c r="H532" s="287"/>
      <c r="I532" s="164" t="s">
        <v>1998</v>
      </c>
      <c r="J532" s="216"/>
      <c r="K532" s="217"/>
      <c r="L532" s="210"/>
      <c r="M532" s="210"/>
      <c r="N532" s="210"/>
      <c r="O532" s="211"/>
    </row>
    <row r="534" spans="1:15" s="61" customFormat="1" ht="10.4" hidden="1" x14ac:dyDescent="0.25">
      <c r="A534" s="61" t="s">
        <v>2614</v>
      </c>
    </row>
    <row r="535" spans="1:15" s="61" customFormat="1" ht="10.4" hidden="1" x14ac:dyDescent="0.25">
      <c r="A535" s="219" t="s">
        <v>2615</v>
      </c>
    </row>
    <row r="536" spans="1:15" s="61" customFormat="1" ht="10.4" hidden="1" x14ac:dyDescent="0.25">
      <c r="A536" s="219" t="s">
        <v>2616</v>
      </c>
    </row>
    <row r="537" spans="1:15" s="61" customFormat="1" ht="10.4" hidden="1" x14ac:dyDescent="0.25">
      <c r="A537" s="219" t="s">
        <v>2617</v>
      </c>
    </row>
    <row r="538" spans="1:15" s="61" customFormat="1" ht="10.4" hidden="1" x14ac:dyDescent="0.25">
      <c r="A538" s="219" t="s">
        <v>2618</v>
      </c>
    </row>
    <row r="539" spans="1:15" s="61" customFormat="1" ht="10.4" hidden="1" x14ac:dyDescent="0.25">
      <c r="A539" s="219" t="s">
        <v>2619</v>
      </c>
    </row>
    <row r="540" spans="1:15" s="61" customFormat="1" ht="10.4" hidden="1" x14ac:dyDescent="0.25">
      <c r="A540" s="219" t="s">
        <v>2620</v>
      </c>
    </row>
    <row r="541" spans="1:15" ht="15.55" hidden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4" x14ac:dyDescent="0.3">
      <c r="A542" s="137" t="s">
        <v>2621</v>
      </c>
      <c r="B542" s="137"/>
      <c r="C542" s="220"/>
      <c r="D542" s="137"/>
      <c r="E542" s="137"/>
      <c r="F542" s="220"/>
      <c r="G542" s="137"/>
      <c r="H542" s="220"/>
      <c r="I542" s="137"/>
      <c r="J542" s="137"/>
      <c r="K542" s="137"/>
      <c r="L542" s="137"/>
      <c r="M542" s="137"/>
      <c r="N542" s="220" t="s">
        <v>2622</v>
      </c>
      <c r="O542" s="137"/>
    </row>
    <row r="543" spans="1:15" ht="15.5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</sheetData>
  <mergeCells count="529">
    <mergeCell ref="O17:O18"/>
    <mergeCell ref="B19:H19"/>
    <mergeCell ref="A20:O20"/>
    <mergeCell ref="B21:H21"/>
    <mergeCell ref="B22:H22"/>
    <mergeCell ref="B23:H23"/>
    <mergeCell ref="N2:O2"/>
    <mergeCell ref="A4:O4"/>
    <mergeCell ref="D6:G6"/>
    <mergeCell ref="E9:H9"/>
    <mergeCell ref="A16:O16"/>
    <mergeCell ref="A17:A18"/>
    <mergeCell ref="B17:H18"/>
    <mergeCell ref="I17:I18"/>
    <mergeCell ref="J17:L17"/>
    <mergeCell ref="M17:N17"/>
    <mergeCell ref="B30:H30"/>
    <mergeCell ref="B31:H31"/>
    <mergeCell ref="B32:H32"/>
    <mergeCell ref="B33:H33"/>
    <mergeCell ref="B34:H34"/>
    <mergeCell ref="B35:H35"/>
    <mergeCell ref="B24:H24"/>
    <mergeCell ref="B25:H25"/>
    <mergeCell ref="B26:H26"/>
    <mergeCell ref="B27:H27"/>
    <mergeCell ref="B28:H28"/>
    <mergeCell ref="B29:H29"/>
    <mergeCell ref="B42:H42"/>
    <mergeCell ref="B43:H43"/>
    <mergeCell ref="B44:H44"/>
    <mergeCell ref="B45:H45"/>
    <mergeCell ref="B46:H46"/>
    <mergeCell ref="B47:H47"/>
    <mergeCell ref="B36:H36"/>
    <mergeCell ref="B37:H37"/>
    <mergeCell ref="B38:H38"/>
    <mergeCell ref="B39:H39"/>
    <mergeCell ref="B40:H40"/>
    <mergeCell ref="B41:H41"/>
    <mergeCell ref="B54:H54"/>
    <mergeCell ref="B55:H55"/>
    <mergeCell ref="B56:H56"/>
    <mergeCell ref="B57:H57"/>
    <mergeCell ref="B58:H58"/>
    <mergeCell ref="B59:H59"/>
    <mergeCell ref="B48:H48"/>
    <mergeCell ref="B49:H49"/>
    <mergeCell ref="B50:H50"/>
    <mergeCell ref="B51:H51"/>
    <mergeCell ref="B52:H52"/>
    <mergeCell ref="B53:H53"/>
    <mergeCell ref="B66:H66"/>
    <mergeCell ref="B67:H67"/>
    <mergeCell ref="B68:H68"/>
    <mergeCell ref="B69:H69"/>
    <mergeCell ref="B70:H70"/>
    <mergeCell ref="B71:H71"/>
    <mergeCell ref="B60:H60"/>
    <mergeCell ref="B61:H61"/>
    <mergeCell ref="B62:H62"/>
    <mergeCell ref="B63:H63"/>
    <mergeCell ref="B64:H64"/>
    <mergeCell ref="B65:H65"/>
    <mergeCell ref="B78:H78"/>
    <mergeCell ref="B79:H79"/>
    <mergeCell ref="B80:H80"/>
    <mergeCell ref="B81:H81"/>
    <mergeCell ref="B82:H82"/>
    <mergeCell ref="B83:H83"/>
    <mergeCell ref="B72:H72"/>
    <mergeCell ref="B73:H73"/>
    <mergeCell ref="B74:H74"/>
    <mergeCell ref="B75:H75"/>
    <mergeCell ref="B76:H76"/>
    <mergeCell ref="B77:H77"/>
    <mergeCell ref="B90:H90"/>
    <mergeCell ref="B91:H91"/>
    <mergeCell ref="B92:H92"/>
    <mergeCell ref="B93:H93"/>
    <mergeCell ref="B94:H94"/>
    <mergeCell ref="B95:H95"/>
    <mergeCell ref="B84:H84"/>
    <mergeCell ref="B85:H85"/>
    <mergeCell ref="B86:H86"/>
    <mergeCell ref="B87:H87"/>
    <mergeCell ref="B88:H88"/>
    <mergeCell ref="B89:H89"/>
    <mergeCell ref="B102:H102"/>
    <mergeCell ref="B103:H103"/>
    <mergeCell ref="B104:H104"/>
    <mergeCell ref="B105:H105"/>
    <mergeCell ref="B106:H106"/>
    <mergeCell ref="B107:H107"/>
    <mergeCell ref="B96:H96"/>
    <mergeCell ref="B97:H97"/>
    <mergeCell ref="B98:H98"/>
    <mergeCell ref="B99:H99"/>
    <mergeCell ref="B100:H100"/>
    <mergeCell ref="B101:H101"/>
    <mergeCell ref="B114:H114"/>
    <mergeCell ref="B115:H115"/>
    <mergeCell ref="B116:H116"/>
    <mergeCell ref="B117:H117"/>
    <mergeCell ref="B118:H118"/>
    <mergeCell ref="B119:H119"/>
    <mergeCell ref="B108:H108"/>
    <mergeCell ref="B109:H109"/>
    <mergeCell ref="B110:H110"/>
    <mergeCell ref="B111:H111"/>
    <mergeCell ref="B112:H112"/>
    <mergeCell ref="B113:H113"/>
    <mergeCell ref="B126:H126"/>
    <mergeCell ref="B127:H127"/>
    <mergeCell ref="B128:H128"/>
    <mergeCell ref="B129:H129"/>
    <mergeCell ref="B130:H130"/>
    <mergeCell ref="B131:H131"/>
    <mergeCell ref="B120:H120"/>
    <mergeCell ref="B121:H121"/>
    <mergeCell ref="B122:H122"/>
    <mergeCell ref="B123:H123"/>
    <mergeCell ref="B124:H124"/>
    <mergeCell ref="B125:H125"/>
    <mergeCell ref="B138:H138"/>
    <mergeCell ref="B139:H139"/>
    <mergeCell ref="B140:H140"/>
    <mergeCell ref="B141:H141"/>
    <mergeCell ref="B142:H142"/>
    <mergeCell ref="B143:H143"/>
    <mergeCell ref="B132:H132"/>
    <mergeCell ref="B133:H133"/>
    <mergeCell ref="B134:H134"/>
    <mergeCell ref="B135:H135"/>
    <mergeCell ref="B136:H136"/>
    <mergeCell ref="B137:H137"/>
    <mergeCell ref="B150:H150"/>
    <mergeCell ref="B151:H151"/>
    <mergeCell ref="B152:H152"/>
    <mergeCell ref="B153:H153"/>
    <mergeCell ref="B154:H154"/>
    <mergeCell ref="B155:H155"/>
    <mergeCell ref="B144:H144"/>
    <mergeCell ref="B145:H145"/>
    <mergeCell ref="B146:H146"/>
    <mergeCell ref="B147:H147"/>
    <mergeCell ref="B148:H148"/>
    <mergeCell ref="B149:H149"/>
    <mergeCell ref="B162:H162"/>
    <mergeCell ref="B163:H163"/>
    <mergeCell ref="B164:H164"/>
    <mergeCell ref="B165:H165"/>
    <mergeCell ref="B166:H166"/>
    <mergeCell ref="B167:H167"/>
    <mergeCell ref="B156:H156"/>
    <mergeCell ref="B157:H157"/>
    <mergeCell ref="B158:H158"/>
    <mergeCell ref="B159:H159"/>
    <mergeCell ref="B160:H160"/>
    <mergeCell ref="B161:H161"/>
    <mergeCell ref="B174:H174"/>
    <mergeCell ref="B175:H175"/>
    <mergeCell ref="B176:H176"/>
    <mergeCell ref="B177:H177"/>
    <mergeCell ref="B178:H178"/>
    <mergeCell ref="B179:H179"/>
    <mergeCell ref="B168:H168"/>
    <mergeCell ref="B169:H169"/>
    <mergeCell ref="B170:H170"/>
    <mergeCell ref="B171:H171"/>
    <mergeCell ref="B172:H172"/>
    <mergeCell ref="B173:H173"/>
    <mergeCell ref="B186:H186"/>
    <mergeCell ref="B187:H187"/>
    <mergeCell ref="B188:H188"/>
    <mergeCell ref="B189:H189"/>
    <mergeCell ref="B190:H190"/>
    <mergeCell ref="B191:H191"/>
    <mergeCell ref="B180:H180"/>
    <mergeCell ref="B181:H181"/>
    <mergeCell ref="B182:H182"/>
    <mergeCell ref="B183:H183"/>
    <mergeCell ref="B184:H184"/>
    <mergeCell ref="B185:H185"/>
    <mergeCell ref="B198:H198"/>
    <mergeCell ref="B199:H199"/>
    <mergeCell ref="B200:H200"/>
    <mergeCell ref="B201:H201"/>
    <mergeCell ref="B202:H202"/>
    <mergeCell ref="B203:H203"/>
    <mergeCell ref="B192:H192"/>
    <mergeCell ref="B193:H193"/>
    <mergeCell ref="B194:H194"/>
    <mergeCell ref="B195:H195"/>
    <mergeCell ref="B196:H196"/>
    <mergeCell ref="B197:H197"/>
    <mergeCell ref="B210:H210"/>
    <mergeCell ref="B211:H211"/>
    <mergeCell ref="B212:H212"/>
    <mergeCell ref="B213:H213"/>
    <mergeCell ref="B214:H214"/>
    <mergeCell ref="B215:H215"/>
    <mergeCell ref="B204:H204"/>
    <mergeCell ref="B205:H205"/>
    <mergeCell ref="B206:H206"/>
    <mergeCell ref="B207:H207"/>
    <mergeCell ref="B208:H208"/>
    <mergeCell ref="B209:H209"/>
    <mergeCell ref="B222:H222"/>
    <mergeCell ref="B223:H223"/>
    <mergeCell ref="B224:H224"/>
    <mergeCell ref="B225:H225"/>
    <mergeCell ref="B226:H226"/>
    <mergeCell ref="B227:H227"/>
    <mergeCell ref="B216:H216"/>
    <mergeCell ref="B217:H217"/>
    <mergeCell ref="B218:H218"/>
    <mergeCell ref="B219:H219"/>
    <mergeCell ref="B220:H220"/>
    <mergeCell ref="B221:H221"/>
    <mergeCell ref="B234:H234"/>
    <mergeCell ref="B235:H235"/>
    <mergeCell ref="B236:H236"/>
    <mergeCell ref="B237:H237"/>
    <mergeCell ref="B238:H238"/>
    <mergeCell ref="B239:H239"/>
    <mergeCell ref="B228:H228"/>
    <mergeCell ref="B229:H229"/>
    <mergeCell ref="B230:H230"/>
    <mergeCell ref="A231:O231"/>
    <mergeCell ref="B232:H232"/>
    <mergeCell ref="B233:H233"/>
    <mergeCell ref="B246:H246"/>
    <mergeCell ref="B247:H247"/>
    <mergeCell ref="B248:H248"/>
    <mergeCell ref="B249:H249"/>
    <mergeCell ref="B250:H250"/>
    <mergeCell ref="B251:H251"/>
    <mergeCell ref="B240:H240"/>
    <mergeCell ref="B241:H241"/>
    <mergeCell ref="B242:H242"/>
    <mergeCell ref="B243:H243"/>
    <mergeCell ref="B244:H244"/>
    <mergeCell ref="B245:H245"/>
    <mergeCell ref="B258:H258"/>
    <mergeCell ref="B259:H259"/>
    <mergeCell ref="B260:H260"/>
    <mergeCell ref="B261:H261"/>
    <mergeCell ref="B262:H262"/>
    <mergeCell ref="B263:H263"/>
    <mergeCell ref="B252:H252"/>
    <mergeCell ref="B253:H253"/>
    <mergeCell ref="B254:H254"/>
    <mergeCell ref="B255:H255"/>
    <mergeCell ref="B256:H256"/>
    <mergeCell ref="B257:H257"/>
    <mergeCell ref="B270:H270"/>
    <mergeCell ref="B271:H271"/>
    <mergeCell ref="B272:H272"/>
    <mergeCell ref="B273:H273"/>
    <mergeCell ref="B274:H274"/>
    <mergeCell ref="B275:H275"/>
    <mergeCell ref="B264:H264"/>
    <mergeCell ref="B265:H265"/>
    <mergeCell ref="B266:H266"/>
    <mergeCell ref="B267:H267"/>
    <mergeCell ref="B268:H268"/>
    <mergeCell ref="B269:H269"/>
    <mergeCell ref="A282:A283"/>
    <mergeCell ref="B282:H283"/>
    <mergeCell ref="I282:I283"/>
    <mergeCell ref="J282:L282"/>
    <mergeCell ref="M282:N282"/>
    <mergeCell ref="O282:O283"/>
    <mergeCell ref="B276:H276"/>
    <mergeCell ref="B277:H277"/>
    <mergeCell ref="B278:H278"/>
    <mergeCell ref="B279:H279"/>
    <mergeCell ref="B280:H280"/>
    <mergeCell ref="A281:O281"/>
    <mergeCell ref="B290:H290"/>
    <mergeCell ref="B291:H291"/>
    <mergeCell ref="B292:H292"/>
    <mergeCell ref="B293:H293"/>
    <mergeCell ref="B294:H294"/>
    <mergeCell ref="B295:H295"/>
    <mergeCell ref="B284:H284"/>
    <mergeCell ref="A285:H285"/>
    <mergeCell ref="B286:H286"/>
    <mergeCell ref="B287:H287"/>
    <mergeCell ref="B288:H288"/>
    <mergeCell ref="B289:H289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74:H374"/>
    <mergeCell ref="B375:H375"/>
    <mergeCell ref="A376:O376"/>
    <mergeCell ref="B377:H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58:H458"/>
    <mergeCell ref="B459:H459"/>
    <mergeCell ref="A460:O460"/>
    <mergeCell ref="B461:H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30:H530"/>
    <mergeCell ref="B531:H531"/>
    <mergeCell ref="B532:H532"/>
    <mergeCell ref="B524:H524"/>
    <mergeCell ref="B525:H525"/>
    <mergeCell ref="B526:H526"/>
    <mergeCell ref="B527:H527"/>
    <mergeCell ref="B528:H528"/>
    <mergeCell ref="B529:H529"/>
  </mergeCells>
  <pageMargins left="0.59055118110236227" right="0.39370078740157483" top="0.59055118110236227" bottom="0.39370078740157483" header="0.19685039370078741" footer="0.19685039370078741"/>
  <pageSetup paperSize="9" scale="6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10</vt:lpstr>
      <vt:lpstr>11</vt:lpstr>
      <vt:lpstr>12</vt:lpstr>
      <vt:lpstr>13</vt:lpstr>
      <vt:lpstr>17</vt:lpstr>
      <vt:lpstr>18</vt:lpstr>
      <vt:lpstr>20</vt:lpstr>
      <vt:lpstr>'10'!Область_печати</vt:lpstr>
      <vt:lpstr>'11'!Область_печати</vt:lpstr>
      <vt:lpstr>'12'!Область_печати</vt:lpstr>
      <vt:lpstr>'13'!Область_печати</vt:lpstr>
      <vt:lpstr>'17'!Область_печати</vt:lpstr>
      <vt:lpstr>'18'!Область_печати</vt:lpstr>
      <vt:lpstr>'20'!Область_печати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Седлярова Ольга Александровна</cp:lastModifiedBy>
  <cp:lastPrinted>2019-05-13T08:18:43Z</cp:lastPrinted>
  <dcterms:created xsi:type="dcterms:W3CDTF">2011-01-11T10:25:48Z</dcterms:created>
  <dcterms:modified xsi:type="dcterms:W3CDTF">2020-08-11T06:37:16Z</dcterms:modified>
</cp:coreProperties>
</file>